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fldot.sharepoint.com/teams/COFinalEstimateSection/Shared Documents/General/CO Webpage Updates/Mike/2026/"/>
    </mc:Choice>
  </mc:AlternateContent>
  <xr:revisionPtr revIDLastSave="1" documentId="13_ncr:1_{258274F9-A7EC-4025-8C6B-729BC3EFBC46}" xr6:coauthVersionLast="47" xr6:coauthVersionMax="47" xr10:uidLastSave="{4C42E630-FD3C-42ED-86A8-0CBDAD0D6AC5}"/>
  <bookViews>
    <workbookView xWindow="-120" yWindow="-120" windowWidth="29040" windowHeight="15720" xr2:uid="{00000000-000D-0000-FFFF-FFFF00000000}"/>
  </bookViews>
  <sheets>
    <sheet name="Summary" sheetId="9" r:id="rId1"/>
    <sheet name="Detailed Data" sheetId="8" r:id="rId2"/>
    <sheet name="Innovative Contract Info" sheetId="2" r:id="rId3"/>
    <sheet name="Detailed Data - PPP" sheetId="17" r:id="rId4"/>
    <sheet name="Sheet1" sheetId="13" state="veryHidden" r:id="rId5"/>
    <sheet name="Sheet2" sheetId="20" state="veryHidden" r:id="rId6"/>
  </sheets>
  <definedNames>
    <definedName name="_xlnm._FilterDatabase" localSheetId="1" hidden="1">'Detailed Data'!$C$1:$C$362</definedName>
    <definedName name="_xlnm._FilterDatabase" localSheetId="3" hidden="1">'Detailed Data - PPP'!$C$1:$C$76</definedName>
    <definedName name="_xlnm._FilterDatabase" localSheetId="2" hidden="1">'Innovative Contract Info'!$B$1:$B$2</definedName>
    <definedName name="_xlnm._FilterDatabase" localSheetId="0" hidden="1">Summary!$B$1:$B$57</definedName>
    <definedName name="_xlnm.Print_Area" localSheetId="1">'Detailed Data'!$A$1:$CM$351</definedName>
    <definedName name="_xlnm.Print_Area" localSheetId="3">'Detailed Data - PPP'!$A$1:$CL$65</definedName>
    <definedName name="_xlnm.Print_Area" localSheetId="2">'Innovative Contract Info'!$B$1:$AK$2</definedName>
    <definedName name="_xlnm.Print_Area" localSheetId="0">Summary!$A$1:$AD$54</definedName>
    <definedName name="_xlnm.Print_Titles" localSheetId="1">'Detailed Data'!$B:$D,'Detailed Data'!$1:$2</definedName>
    <definedName name="_xlnm.Print_Titles" localSheetId="3">'Detailed Data - PPP'!$B:$C,'Detailed Data - PPP'!$1:$2</definedName>
    <definedName name="_xlnm.Print_Titles" localSheetId="2">'Innovative Contract Info'!$A:$C,'Innovative Contract Info'!$1:$2</definedName>
    <definedName name="_xlnm.Print_Titles" localSheetId="0">Summary!$A:$B,Summary!$1:$2</definedName>
    <definedName name="Reason_Codes" localSheetId="3">#REF!</definedName>
    <definedName name="Reason_Cod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H16" i="20" l="1"/>
  <c r="DH15" i="20"/>
  <c r="DH14" i="20"/>
  <c r="DH13" i="20"/>
  <c r="DH12" i="20"/>
  <c r="DH11" i="20"/>
  <c r="DH10" i="20"/>
  <c r="DH9" i="20"/>
  <c r="DH8" i="20"/>
  <c r="DH7" i="20"/>
  <c r="DH6" i="20"/>
  <c r="DH5" i="20"/>
  <c r="DH4" i="20"/>
  <c r="DH3" i="20"/>
  <c r="DH2" i="20"/>
  <c r="DH1" i="20"/>
  <c r="DG19" i="20"/>
  <c r="A19" i="20" s="1"/>
  <c r="DG18" i="20"/>
  <c r="A18" i="20" s="1"/>
  <c r="DG17" i="20"/>
  <c r="A17" i="20" s="1"/>
  <c r="DG16" i="20"/>
  <c r="A16" i="20" s="1"/>
  <c r="DG15" i="20"/>
  <c r="A15" i="20" s="1"/>
  <c r="DG14" i="20"/>
  <c r="A14" i="20" s="1"/>
  <c r="DG13" i="20"/>
  <c r="A13" i="20" s="1"/>
  <c r="DG12" i="20"/>
  <c r="A12" i="20" s="1"/>
  <c r="DG11" i="20"/>
  <c r="A11" i="20" s="1"/>
  <c r="DG10" i="20"/>
  <c r="A10" i="20" s="1"/>
  <c r="DG9" i="20"/>
  <c r="A9" i="20" s="1"/>
  <c r="DG8" i="20"/>
  <c r="A8" i="20" s="1"/>
  <c r="DG7" i="20"/>
  <c r="A7" i="20" s="1"/>
  <c r="DG6" i="20"/>
  <c r="A6" i="20" s="1"/>
  <c r="DG5" i="20"/>
  <c r="A5" i="20" s="1"/>
  <c r="DG4" i="20"/>
  <c r="A4" i="20" s="1"/>
  <c r="DG3" i="20"/>
  <c r="A3" i="20" s="1"/>
  <c r="DG2" i="20"/>
  <c r="A2" i="20" s="1"/>
  <c r="DG1" i="20"/>
  <c r="A1" i="20" s="1"/>
  <c r="AD341" i="8"/>
  <c r="AE341" i="8" s="1"/>
  <c r="M341" i="8"/>
  <c r="N341" i="8" s="1"/>
  <c r="AD340" i="8"/>
  <c r="AE340" i="8" s="1"/>
  <c r="M340" i="8"/>
  <c r="N340" i="8" s="1"/>
  <c r="AD339" i="8"/>
  <c r="AE339" i="8" s="1"/>
  <c r="M339" i="8"/>
  <c r="N339" i="8" s="1"/>
  <c r="AD338" i="8"/>
  <c r="AE338" i="8" s="1"/>
  <c r="M338" i="8"/>
  <c r="N338" i="8" s="1"/>
  <c r="AD337" i="8"/>
  <c r="AE337" i="8" s="1"/>
  <c r="M337" i="8"/>
  <c r="N337" i="8" s="1"/>
  <c r="AD336" i="8"/>
  <c r="AE336" i="8" s="1"/>
  <c r="M336" i="8"/>
  <c r="N336" i="8" s="1"/>
  <c r="AD335" i="8"/>
  <c r="AE335" i="8" s="1"/>
  <c r="M335" i="8"/>
  <c r="N335" i="8" s="1"/>
  <c r="AD334" i="8"/>
  <c r="AE334" i="8" s="1"/>
  <c r="M334" i="8"/>
  <c r="N334" i="8" s="1"/>
  <c r="AD333" i="8"/>
  <c r="AE333" i="8" s="1"/>
  <c r="M333" i="8"/>
  <c r="N333" i="8" s="1"/>
  <c r="AD332" i="8"/>
  <c r="AE332" i="8" s="1"/>
  <c r="M332" i="8"/>
  <c r="N332" i="8" s="1"/>
  <c r="AD331" i="8"/>
  <c r="AE331" i="8" s="1"/>
  <c r="M331" i="8"/>
  <c r="N331" i="8" s="1"/>
  <c r="AD330" i="8"/>
  <c r="AE330" i="8" s="1"/>
  <c r="M330" i="8"/>
  <c r="N330" i="8" s="1"/>
  <c r="AD329" i="8"/>
  <c r="AE329" i="8" s="1"/>
  <c r="M329" i="8"/>
  <c r="N329" i="8" s="1"/>
  <c r="AD322" i="8"/>
  <c r="AE322" i="8" s="1"/>
  <c r="M322" i="8"/>
  <c r="N322" i="8" s="1"/>
  <c r="AD321" i="8"/>
  <c r="AE321" i="8" s="1"/>
  <c r="M321" i="8"/>
  <c r="N321" i="8" s="1"/>
  <c r="AD320" i="8"/>
  <c r="AE320" i="8" s="1"/>
  <c r="M320" i="8"/>
  <c r="N320" i="8" s="1"/>
  <c r="AD319" i="8"/>
  <c r="AE319" i="8" s="1"/>
  <c r="M319" i="8"/>
  <c r="N319" i="8" s="1"/>
  <c r="AD318" i="8"/>
  <c r="AE318" i="8" s="1"/>
  <c r="M318" i="8"/>
  <c r="N318" i="8" s="1"/>
  <c r="AD317" i="8"/>
  <c r="AE317" i="8" s="1"/>
  <c r="M317" i="8"/>
  <c r="N317" i="8" s="1"/>
  <c r="AD316" i="8"/>
  <c r="AE316" i="8" s="1"/>
  <c r="M316" i="8"/>
  <c r="N316" i="8" s="1"/>
  <c r="AD315" i="8"/>
  <c r="AE315" i="8" s="1"/>
  <c r="M315" i="8"/>
  <c r="N315" i="8" s="1"/>
  <c r="AD314" i="8"/>
  <c r="AE314" i="8" s="1"/>
  <c r="M314" i="8"/>
  <c r="N314" i="8" s="1"/>
  <c r="AD313" i="8"/>
  <c r="AE313" i="8" s="1"/>
  <c r="M313" i="8"/>
  <c r="N313" i="8" s="1"/>
  <c r="AD312" i="8"/>
  <c r="AE312" i="8" s="1"/>
  <c r="M312" i="8"/>
  <c r="N312" i="8" s="1"/>
  <c r="AD311" i="8"/>
  <c r="AE311" i="8" s="1"/>
  <c r="M311" i="8"/>
  <c r="N311" i="8" s="1"/>
  <c r="AD310" i="8"/>
  <c r="AE310" i="8" s="1"/>
  <c r="M310" i="8"/>
  <c r="N310" i="8" s="1"/>
  <c r="AD309" i="8"/>
  <c r="AE309" i="8" s="1"/>
  <c r="M309" i="8"/>
  <c r="N309" i="8" s="1"/>
  <c r="AD308" i="8"/>
  <c r="AE308" i="8" s="1"/>
  <c r="M308" i="8"/>
  <c r="N308" i="8" s="1"/>
  <c r="AD304" i="8"/>
  <c r="AE304" i="8" s="1"/>
  <c r="M304" i="8"/>
  <c r="N304" i="8" s="1"/>
  <c r="AD303" i="8"/>
  <c r="AE303" i="8" s="1"/>
  <c r="M303" i="8"/>
  <c r="N303" i="8" s="1"/>
  <c r="AD302" i="8"/>
  <c r="AE302" i="8" s="1"/>
  <c r="M302" i="8"/>
  <c r="N302" i="8" s="1"/>
  <c r="AD301" i="8"/>
  <c r="AE301" i="8" s="1"/>
  <c r="M301" i="8"/>
  <c r="N301" i="8" s="1"/>
  <c r="AD300" i="8"/>
  <c r="AE300" i="8" s="1"/>
  <c r="M300" i="8"/>
  <c r="N300" i="8" s="1"/>
  <c r="AD299" i="8"/>
  <c r="AE299" i="8" s="1"/>
  <c r="M299" i="8"/>
  <c r="N299" i="8" s="1"/>
  <c r="AD298" i="8"/>
  <c r="AE298" i="8" s="1"/>
  <c r="M298" i="8"/>
  <c r="N298" i="8" s="1"/>
  <c r="AD297" i="8"/>
  <c r="AE297" i="8" s="1"/>
  <c r="M297" i="8"/>
  <c r="N297" i="8" s="1"/>
  <c r="AD296" i="8"/>
  <c r="AE296" i="8" s="1"/>
  <c r="M296" i="8"/>
  <c r="N296" i="8" s="1"/>
  <c r="AD295" i="8"/>
  <c r="AE295" i="8" s="1"/>
  <c r="M295" i="8"/>
  <c r="N295" i="8" s="1"/>
  <c r="AD294" i="8"/>
  <c r="AE294" i="8" s="1"/>
  <c r="M294" i="8"/>
  <c r="N294" i="8" s="1"/>
  <c r="AD293" i="8"/>
  <c r="AE293" i="8" s="1"/>
  <c r="M293" i="8"/>
  <c r="N293" i="8" s="1"/>
  <c r="AD292" i="8"/>
  <c r="AE292" i="8" s="1"/>
  <c r="M292" i="8"/>
  <c r="N292" i="8" s="1"/>
  <c r="AD291" i="8"/>
  <c r="AE291" i="8" s="1"/>
  <c r="M291" i="8"/>
  <c r="N291" i="8" s="1"/>
  <c r="AD290" i="8"/>
  <c r="AE290" i="8" s="1"/>
  <c r="M290" i="8"/>
  <c r="N290" i="8" s="1"/>
  <c r="AD289" i="8"/>
  <c r="AE289" i="8" s="1"/>
  <c r="M289" i="8"/>
  <c r="N289" i="8" s="1"/>
  <c r="AD284" i="8"/>
  <c r="AE284" i="8" s="1"/>
  <c r="M284" i="8"/>
  <c r="N284" i="8" s="1"/>
  <c r="AD283" i="8"/>
  <c r="AE283" i="8" s="1"/>
  <c r="M283" i="8"/>
  <c r="N283" i="8" s="1"/>
  <c r="AD282" i="8"/>
  <c r="AE282" i="8" s="1"/>
  <c r="M282" i="8"/>
  <c r="N282" i="8" s="1"/>
  <c r="AD281" i="8"/>
  <c r="AE281" i="8" s="1"/>
  <c r="M281" i="8"/>
  <c r="N281" i="8" s="1"/>
  <c r="AD280" i="8"/>
  <c r="AE280" i="8" s="1"/>
  <c r="M280" i="8"/>
  <c r="N280" i="8" s="1"/>
  <c r="AD279" i="8"/>
  <c r="AE279" i="8" s="1"/>
  <c r="M279" i="8"/>
  <c r="N279" i="8" s="1"/>
  <c r="AD278" i="8"/>
  <c r="AE278" i="8" s="1"/>
  <c r="M278" i="8"/>
  <c r="N278" i="8" s="1"/>
  <c r="AD274" i="8"/>
  <c r="AE274" i="8" s="1"/>
  <c r="M274" i="8"/>
  <c r="N274" i="8" s="1"/>
  <c r="AD273" i="8"/>
  <c r="AE273" i="8" s="1"/>
  <c r="M273" i="8"/>
  <c r="N273" i="8" s="1"/>
  <c r="AD272" i="8"/>
  <c r="AE272" i="8" s="1"/>
  <c r="M272" i="8"/>
  <c r="N272" i="8" s="1"/>
  <c r="AD271" i="8"/>
  <c r="AE271" i="8" s="1"/>
  <c r="M271" i="8"/>
  <c r="N271" i="8" s="1"/>
  <c r="AD270" i="8"/>
  <c r="AE270" i="8" s="1"/>
  <c r="M270" i="8"/>
  <c r="N270" i="8" s="1"/>
  <c r="AD269" i="8"/>
  <c r="AE269" i="8" s="1"/>
  <c r="M269" i="8"/>
  <c r="N269" i="8" s="1"/>
  <c r="AD268" i="8"/>
  <c r="AE268" i="8" s="1"/>
  <c r="M268" i="8"/>
  <c r="N268" i="8" s="1"/>
  <c r="AD267" i="8"/>
  <c r="AE267" i="8" s="1"/>
  <c r="M267" i="8"/>
  <c r="N267" i="8" s="1"/>
  <c r="AD266" i="8"/>
  <c r="AE266" i="8" s="1"/>
  <c r="M266" i="8"/>
  <c r="N266" i="8" s="1"/>
  <c r="AD265" i="8"/>
  <c r="AE265" i="8" s="1"/>
  <c r="M265" i="8"/>
  <c r="N265" i="8" s="1"/>
  <c r="AD264" i="8"/>
  <c r="AE264" i="8" s="1"/>
  <c r="M264" i="8"/>
  <c r="N264" i="8" s="1"/>
  <c r="AD263" i="8"/>
  <c r="AE263" i="8" s="1"/>
  <c r="M263" i="8"/>
  <c r="N263" i="8" s="1"/>
  <c r="AD262" i="8"/>
  <c r="AE262" i="8" s="1"/>
  <c r="M262" i="8"/>
  <c r="N262" i="8" s="1"/>
  <c r="AD261" i="8"/>
  <c r="AE261" i="8" s="1"/>
  <c r="M261" i="8"/>
  <c r="N261" i="8" s="1"/>
  <c r="AD260" i="8"/>
  <c r="AE260" i="8" s="1"/>
  <c r="M260" i="8"/>
  <c r="N260" i="8" s="1"/>
  <c r="AD259" i="8"/>
  <c r="AE259" i="8" s="1"/>
  <c r="M259" i="8"/>
  <c r="N259" i="8" s="1"/>
  <c r="AD258" i="8"/>
  <c r="AE258" i="8" s="1"/>
  <c r="M258" i="8"/>
  <c r="N258" i="8" s="1"/>
  <c r="AD253" i="8"/>
  <c r="AE253" i="8" s="1"/>
  <c r="M253" i="8"/>
  <c r="N253" i="8" s="1"/>
  <c r="AD252" i="8"/>
  <c r="AE252" i="8" s="1"/>
  <c r="M252" i="8"/>
  <c r="N252" i="8" s="1"/>
  <c r="AD251" i="8"/>
  <c r="AE251" i="8" s="1"/>
  <c r="M251" i="8"/>
  <c r="N251" i="8" s="1"/>
  <c r="AD250" i="8"/>
  <c r="AE250" i="8" s="1"/>
  <c r="M250" i="8"/>
  <c r="N250" i="8" s="1"/>
  <c r="AD249" i="8"/>
  <c r="AE249" i="8" s="1"/>
  <c r="M249" i="8"/>
  <c r="N249" i="8" s="1"/>
  <c r="AD248" i="8"/>
  <c r="AE248" i="8" s="1"/>
  <c r="M248" i="8"/>
  <c r="N248" i="8" s="1"/>
  <c r="AD247" i="8"/>
  <c r="AE247" i="8" s="1"/>
  <c r="M247" i="8"/>
  <c r="N247" i="8" s="1"/>
  <c r="AD246" i="8"/>
  <c r="AE246" i="8" s="1"/>
  <c r="M246" i="8"/>
  <c r="N246" i="8" s="1"/>
  <c r="AD245" i="8"/>
  <c r="AE245" i="8" s="1"/>
  <c r="M245" i="8"/>
  <c r="N245" i="8" s="1"/>
  <c r="AD244" i="8"/>
  <c r="AE244" i="8" s="1"/>
  <c r="M244" i="8"/>
  <c r="N244" i="8" s="1"/>
  <c r="AD243" i="8"/>
  <c r="AE243" i="8" s="1"/>
  <c r="M243" i="8"/>
  <c r="N243" i="8" s="1"/>
  <c r="AD242" i="8"/>
  <c r="AE242" i="8" s="1"/>
  <c r="M242" i="8"/>
  <c r="N242" i="8" s="1"/>
  <c r="AD241" i="8"/>
  <c r="AE241" i="8" s="1"/>
  <c r="M241" i="8"/>
  <c r="N241" i="8" s="1"/>
  <c r="AD240" i="8"/>
  <c r="AE240" i="8" s="1"/>
  <c r="M240" i="8"/>
  <c r="N240" i="8" s="1"/>
  <c r="AD239" i="8"/>
  <c r="AE239" i="8" s="1"/>
  <c r="M239" i="8"/>
  <c r="N239" i="8" s="1"/>
  <c r="AD238" i="8"/>
  <c r="AE238" i="8" s="1"/>
  <c r="M238" i="8"/>
  <c r="N238" i="8" s="1"/>
  <c r="AD237" i="8"/>
  <c r="AE237" i="8" s="1"/>
  <c r="M237" i="8"/>
  <c r="N237" i="8" s="1"/>
  <c r="AD236" i="8"/>
  <c r="AE236" i="8" s="1"/>
  <c r="M236" i="8"/>
  <c r="N236" i="8" s="1"/>
  <c r="AD235" i="8"/>
  <c r="AE235" i="8" s="1"/>
  <c r="M235" i="8"/>
  <c r="N235" i="8" s="1"/>
  <c r="AD234" i="8"/>
  <c r="AE234" i="8" s="1"/>
  <c r="M234" i="8"/>
  <c r="N234" i="8" s="1"/>
  <c r="AD233" i="8"/>
  <c r="AE233" i="8" s="1"/>
  <c r="M233" i="8"/>
  <c r="N233" i="8" s="1"/>
  <c r="AD232" i="8"/>
  <c r="AE232" i="8" s="1"/>
  <c r="M232" i="8"/>
  <c r="N232" i="8" s="1"/>
  <c r="AD231" i="8"/>
  <c r="AE231" i="8" s="1"/>
  <c r="M231" i="8"/>
  <c r="N231" i="8" s="1"/>
  <c r="AD230" i="8"/>
  <c r="AE230" i="8" s="1"/>
  <c r="M230" i="8"/>
  <c r="N230" i="8" s="1"/>
  <c r="AD226" i="8"/>
  <c r="AE226" i="8" s="1"/>
  <c r="M226" i="8"/>
  <c r="N226" i="8" s="1"/>
  <c r="AD225" i="8"/>
  <c r="AE225" i="8" s="1"/>
  <c r="M225" i="8"/>
  <c r="N225" i="8" s="1"/>
  <c r="AD224" i="8"/>
  <c r="AE224" i="8" s="1"/>
  <c r="M224" i="8"/>
  <c r="N224" i="8" s="1"/>
  <c r="AD223" i="8"/>
  <c r="AE223" i="8" s="1"/>
  <c r="M223" i="8"/>
  <c r="N223" i="8" s="1"/>
  <c r="AD222" i="8"/>
  <c r="AE222" i="8" s="1"/>
  <c r="M222" i="8"/>
  <c r="N222" i="8" s="1"/>
  <c r="AD221" i="8"/>
  <c r="AE221" i="8" s="1"/>
  <c r="M221" i="8"/>
  <c r="N221" i="8" s="1"/>
  <c r="AD220" i="8"/>
  <c r="AE220" i="8" s="1"/>
  <c r="M220" i="8"/>
  <c r="N220" i="8" s="1"/>
  <c r="AD219" i="8"/>
  <c r="AE219" i="8" s="1"/>
  <c r="M219" i="8"/>
  <c r="N219" i="8" s="1"/>
  <c r="AD218" i="8"/>
  <c r="AE218" i="8" s="1"/>
  <c r="M218" i="8"/>
  <c r="N218" i="8" s="1"/>
  <c r="AD217" i="8"/>
  <c r="AE217" i="8" s="1"/>
  <c r="M217" i="8"/>
  <c r="N217" i="8" s="1"/>
  <c r="AD216" i="8"/>
  <c r="AE216" i="8" s="1"/>
  <c r="M216" i="8"/>
  <c r="N216" i="8" s="1"/>
  <c r="AD215" i="8"/>
  <c r="AE215" i="8" s="1"/>
  <c r="M215" i="8"/>
  <c r="N215" i="8" s="1"/>
  <c r="AD214" i="8"/>
  <c r="AE214" i="8" s="1"/>
  <c r="M214" i="8"/>
  <c r="N214" i="8" s="1"/>
  <c r="AD213" i="8"/>
  <c r="AE213" i="8" s="1"/>
  <c r="M213" i="8"/>
  <c r="N213" i="8" s="1"/>
  <c r="AD212" i="8"/>
  <c r="AE212" i="8" s="1"/>
  <c r="M212" i="8"/>
  <c r="N212" i="8" s="1"/>
  <c r="AD211" i="8"/>
  <c r="AE211" i="8" s="1"/>
  <c r="M211" i="8"/>
  <c r="N211" i="8" s="1"/>
  <c r="AD210" i="8"/>
  <c r="AE210" i="8" s="1"/>
  <c r="M210" i="8"/>
  <c r="N210" i="8" s="1"/>
  <c r="AD209" i="8"/>
  <c r="AE209" i="8" s="1"/>
  <c r="M209" i="8"/>
  <c r="N209" i="8" s="1"/>
  <c r="AD208" i="8"/>
  <c r="AE208" i="8" s="1"/>
  <c r="M208" i="8"/>
  <c r="N208" i="8" s="1"/>
  <c r="AD207" i="8"/>
  <c r="AE207" i="8" s="1"/>
  <c r="M207" i="8"/>
  <c r="N207" i="8" s="1"/>
  <c r="AD206" i="8"/>
  <c r="AE206" i="8" s="1"/>
  <c r="M206" i="8"/>
  <c r="N206" i="8" s="1"/>
  <c r="AD205" i="8"/>
  <c r="AE205" i="8" s="1"/>
  <c r="M205" i="8"/>
  <c r="N205" i="8" s="1"/>
  <c r="AD204" i="8"/>
  <c r="AE204" i="8" s="1"/>
  <c r="M204" i="8"/>
  <c r="N204" i="8" s="1"/>
  <c r="AD203" i="8"/>
  <c r="AE203" i="8" s="1"/>
  <c r="M203" i="8"/>
  <c r="N203" i="8" s="1"/>
  <c r="AD202" i="8"/>
  <c r="AE202" i="8" s="1"/>
  <c r="M202" i="8"/>
  <c r="N202" i="8" s="1"/>
  <c r="AD201" i="8"/>
  <c r="AE201" i="8" s="1"/>
  <c r="M201" i="8"/>
  <c r="N201" i="8" s="1"/>
  <c r="AD200" i="8"/>
  <c r="AE200" i="8" s="1"/>
  <c r="M200" i="8"/>
  <c r="N200" i="8" s="1"/>
  <c r="AD195" i="8"/>
  <c r="AE195" i="8" s="1"/>
  <c r="M195" i="8"/>
  <c r="N195" i="8" s="1"/>
  <c r="AD194" i="8"/>
  <c r="AE194" i="8" s="1"/>
  <c r="M194" i="8"/>
  <c r="N194" i="8" s="1"/>
  <c r="AD193" i="8"/>
  <c r="AE193" i="8" s="1"/>
  <c r="M193" i="8"/>
  <c r="N193" i="8" s="1"/>
  <c r="AD192" i="8"/>
  <c r="AE192" i="8" s="1"/>
  <c r="M192" i="8"/>
  <c r="N192" i="8" s="1"/>
  <c r="AD191" i="8"/>
  <c r="AE191" i="8" s="1"/>
  <c r="M191" i="8"/>
  <c r="N191" i="8" s="1"/>
  <c r="AD190" i="8"/>
  <c r="AE190" i="8" s="1"/>
  <c r="M190" i="8"/>
  <c r="N190" i="8" s="1"/>
  <c r="AD189" i="8"/>
  <c r="AE189" i="8" s="1"/>
  <c r="M189" i="8"/>
  <c r="N189" i="8" s="1"/>
  <c r="AD188" i="8"/>
  <c r="AE188" i="8" s="1"/>
  <c r="M188" i="8"/>
  <c r="N188" i="8" s="1"/>
  <c r="AD187" i="8"/>
  <c r="AE187" i="8" s="1"/>
  <c r="M187" i="8"/>
  <c r="N187" i="8" s="1"/>
  <c r="AD186" i="8"/>
  <c r="AE186" i="8" s="1"/>
  <c r="M186" i="8"/>
  <c r="N186" i="8" s="1"/>
  <c r="AD185" i="8"/>
  <c r="AE185" i="8" s="1"/>
  <c r="M185" i="8"/>
  <c r="N185" i="8" s="1"/>
  <c r="AD184" i="8"/>
  <c r="AE184" i="8" s="1"/>
  <c r="M184" i="8"/>
  <c r="N184" i="8" s="1"/>
  <c r="AD183" i="8"/>
  <c r="AE183" i="8" s="1"/>
  <c r="M183" i="8"/>
  <c r="N183" i="8" s="1"/>
  <c r="AD182" i="8"/>
  <c r="AE182" i="8" s="1"/>
  <c r="M182" i="8"/>
  <c r="N182" i="8" s="1"/>
  <c r="AD181" i="8"/>
  <c r="AE181" i="8" s="1"/>
  <c r="M181" i="8"/>
  <c r="N181" i="8" s="1"/>
  <c r="AD180" i="8"/>
  <c r="AE180" i="8" s="1"/>
  <c r="M180" i="8"/>
  <c r="N180" i="8" s="1"/>
  <c r="AD179" i="8"/>
  <c r="AE179" i="8" s="1"/>
  <c r="M179" i="8"/>
  <c r="N179" i="8" s="1"/>
  <c r="AD178" i="8"/>
  <c r="AE178" i="8" s="1"/>
  <c r="M178" i="8"/>
  <c r="N178" i="8" s="1"/>
  <c r="AD177" i="8"/>
  <c r="AE177" i="8" s="1"/>
  <c r="M177" i="8"/>
  <c r="N177" i="8" s="1"/>
  <c r="AD173" i="8"/>
  <c r="AE173" i="8" s="1"/>
  <c r="M173" i="8"/>
  <c r="N173" i="8" s="1"/>
  <c r="AD172" i="8"/>
  <c r="AE172" i="8" s="1"/>
  <c r="M172" i="8"/>
  <c r="N172" i="8" s="1"/>
  <c r="AD171" i="8"/>
  <c r="AE171" i="8" s="1"/>
  <c r="M171" i="8"/>
  <c r="N171" i="8" s="1"/>
  <c r="AD170" i="8"/>
  <c r="AE170" i="8" s="1"/>
  <c r="M170" i="8"/>
  <c r="N170" i="8" s="1"/>
  <c r="AD169" i="8"/>
  <c r="AE169" i="8" s="1"/>
  <c r="M169" i="8"/>
  <c r="N169" i="8" s="1"/>
  <c r="AD168" i="8"/>
  <c r="AE168" i="8" s="1"/>
  <c r="M168" i="8"/>
  <c r="N168" i="8" s="1"/>
  <c r="AD167" i="8"/>
  <c r="AE167" i="8" s="1"/>
  <c r="M167" i="8"/>
  <c r="N167" i="8" s="1"/>
  <c r="AD166" i="8"/>
  <c r="AE166" i="8" s="1"/>
  <c r="M166" i="8"/>
  <c r="N166" i="8" s="1"/>
  <c r="AD165" i="8"/>
  <c r="AE165" i="8" s="1"/>
  <c r="M165" i="8"/>
  <c r="N165" i="8" s="1"/>
  <c r="AD164" i="8"/>
  <c r="AE164" i="8" s="1"/>
  <c r="M164" i="8"/>
  <c r="N164" i="8" s="1"/>
  <c r="AD163" i="8"/>
  <c r="AE163" i="8" s="1"/>
  <c r="M163" i="8"/>
  <c r="N163" i="8" s="1"/>
  <c r="AD162" i="8"/>
  <c r="AE162" i="8" s="1"/>
  <c r="M162" i="8"/>
  <c r="N162" i="8" s="1"/>
  <c r="AD161" i="8"/>
  <c r="AE161" i="8" s="1"/>
  <c r="M161" i="8"/>
  <c r="N161" i="8" s="1"/>
  <c r="AD160" i="8"/>
  <c r="AE160" i="8" s="1"/>
  <c r="M160" i="8"/>
  <c r="N160" i="8" s="1"/>
  <c r="AD159" i="8"/>
  <c r="AE159" i="8" s="1"/>
  <c r="M159" i="8"/>
  <c r="N159" i="8" s="1"/>
  <c r="AD158" i="8"/>
  <c r="AE158" i="8" s="1"/>
  <c r="M158" i="8"/>
  <c r="N158" i="8" s="1"/>
  <c r="AD157" i="8"/>
  <c r="AE157" i="8" s="1"/>
  <c r="M157" i="8"/>
  <c r="N157" i="8" s="1"/>
  <c r="AD156" i="8"/>
  <c r="AE156" i="8" s="1"/>
  <c r="M156" i="8"/>
  <c r="N156" i="8" s="1"/>
  <c r="AD155" i="8"/>
  <c r="AE155" i="8" s="1"/>
  <c r="M155" i="8"/>
  <c r="N155" i="8" s="1"/>
  <c r="AD154" i="8"/>
  <c r="AE154" i="8" s="1"/>
  <c r="M154" i="8"/>
  <c r="N154" i="8" s="1"/>
  <c r="AD153" i="8"/>
  <c r="AE153" i="8" s="1"/>
  <c r="M153" i="8"/>
  <c r="N153" i="8" s="1"/>
  <c r="AD152" i="8"/>
  <c r="AE152" i="8" s="1"/>
  <c r="M152" i="8"/>
  <c r="N152" i="8" s="1"/>
  <c r="AD147" i="8"/>
  <c r="AE147" i="8" s="1"/>
  <c r="M147" i="8"/>
  <c r="N147" i="8" s="1"/>
  <c r="AD146" i="8"/>
  <c r="AE146" i="8" s="1"/>
  <c r="M146" i="8"/>
  <c r="N146" i="8" s="1"/>
  <c r="AD145" i="8"/>
  <c r="AE145" i="8" s="1"/>
  <c r="M145" i="8"/>
  <c r="N145" i="8" s="1"/>
  <c r="AD144" i="8"/>
  <c r="AE144" i="8" s="1"/>
  <c r="M144" i="8"/>
  <c r="N144" i="8" s="1"/>
  <c r="AD143" i="8"/>
  <c r="AE143" i="8" s="1"/>
  <c r="M143" i="8"/>
  <c r="N143" i="8" s="1"/>
  <c r="AD142" i="8"/>
  <c r="AE142" i="8" s="1"/>
  <c r="M142" i="8"/>
  <c r="N142" i="8" s="1"/>
  <c r="AD141" i="8"/>
  <c r="AE141" i="8" s="1"/>
  <c r="M141" i="8"/>
  <c r="N141" i="8" s="1"/>
  <c r="AD140" i="8"/>
  <c r="AE140" i="8" s="1"/>
  <c r="M140" i="8"/>
  <c r="N140" i="8" s="1"/>
  <c r="AD139" i="8"/>
  <c r="AE139" i="8" s="1"/>
  <c r="M139" i="8"/>
  <c r="N139" i="8" s="1"/>
  <c r="AD138" i="8"/>
  <c r="AE138" i="8" s="1"/>
  <c r="M138" i="8"/>
  <c r="N138" i="8" s="1"/>
  <c r="AD137" i="8"/>
  <c r="AE137" i="8" s="1"/>
  <c r="M137" i="8"/>
  <c r="N137" i="8" s="1"/>
  <c r="AD136" i="8"/>
  <c r="AE136" i="8" s="1"/>
  <c r="M136" i="8"/>
  <c r="N136" i="8" s="1"/>
  <c r="AD135" i="8"/>
  <c r="AE135" i="8" s="1"/>
  <c r="M135" i="8"/>
  <c r="N135" i="8" s="1"/>
  <c r="AD134" i="8"/>
  <c r="AE134" i="8" s="1"/>
  <c r="M134" i="8"/>
  <c r="N134" i="8" s="1"/>
  <c r="AD133" i="8"/>
  <c r="AE133" i="8" s="1"/>
  <c r="M133" i="8"/>
  <c r="N133" i="8" s="1"/>
  <c r="AD132" i="8"/>
  <c r="AE132" i="8" s="1"/>
  <c r="M132" i="8"/>
  <c r="N132" i="8" s="1"/>
  <c r="AD131" i="8"/>
  <c r="AE131" i="8" s="1"/>
  <c r="M131" i="8"/>
  <c r="N131" i="8" s="1"/>
  <c r="AD130" i="8"/>
  <c r="AE130" i="8" s="1"/>
  <c r="M130" i="8"/>
  <c r="N130" i="8" s="1"/>
  <c r="AD129" i="8"/>
  <c r="AE129" i="8" s="1"/>
  <c r="M129" i="8"/>
  <c r="N129" i="8" s="1"/>
  <c r="AD128" i="8"/>
  <c r="AE128" i="8" s="1"/>
  <c r="M128" i="8"/>
  <c r="N128" i="8" s="1"/>
  <c r="AD127" i="8"/>
  <c r="AE127" i="8" s="1"/>
  <c r="M127" i="8"/>
  <c r="N127" i="8" s="1"/>
  <c r="AD126" i="8"/>
  <c r="AE126" i="8" s="1"/>
  <c r="M126" i="8"/>
  <c r="N126" i="8" s="1"/>
  <c r="AD122" i="8"/>
  <c r="AE122" i="8" s="1"/>
  <c r="M122" i="8"/>
  <c r="N122" i="8" s="1"/>
  <c r="AD121" i="8"/>
  <c r="AE121" i="8" s="1"/>
  <c r="M121" i="8"/>
  <c r="N121" i="8" s="1"/>
  <c r="AD120" i="8"/>
  <c r="AE120" i="8" s="1"/>
  <c r="M120" i="8"/>
  <c r="N120" i="8" s="1"/>
  <c r="AD119" i="8"/>
  <c r="AE119" i="8" s="1"/>
  <c r="M119" i="8"/>
  <c r="N119" i="8" s="1"/>
  <c r="AD118" i="8"/>
  <c r="AE118" i="8" s="1"/>
  <c r="M118" i="8"/>
  <c r="N118" i="8" s="1"/>
  <c r="AD117" i="8"/>
  <c r="AE117" i="8" s="1"/>
  <c r="M117" i="8"/>
  <c r="N117" i="8" s="1"/>
  <c r="AD116" i="8"/>
  <c r="AE116" i="8" s="1"/>
  <c r="M116" i="8"/>
  <c r="N116" i="8" s="1"/>
  <c r="AD115" i="8"/>
  <c r="AE115" i="8" s="1"/>
  <c r="M115" i="8"/>
  <c r="N115" i="8" s="1"/>
  <c r="AD114" i="8"/>
  <c r="AE114" i="8" s="1"/>
  <c r="M114" i="8"/>
  <c r="N114" i="8" s="1"/>
  <c r="AD113" i="8"/>
  <c r="AE113" i="8" s="1"/>
  <c r="M113" i="8"/>
  <c r="N113" i="8" s="1"/>
  <c r="AD112" i="8"/>
  <c r="AE112" i="8" s="1"/>
  <c r="M112" i="8"/>
  <c r="N112" i="8" s="1"/>
  <c r="AD111" i="8"/>
  <c r="AE111" i="8" s="1"/>
  <c r="M111" i="8"/>
  <c r="N111" i="8" s="1"/>
  <c r="AD110" i="8"/>
  <c r="AE110" i="8" s="1"/>
  <c r="M110" i="8"/>
  <c r="N110" i="8" s="1"/>
  <c r="AD109" i="8"/>
  <c r="AE109" i="8" s="1"/>
  <c r="M109" i="8"/>
  <c r="N109" i="8" s="1"/>
  <c r="AD108" i="8"/>
  <c r="AE108" i="8" s="1"/>
  <c r="M108" i="8"/>
  <c r="N108" i="8" s="1"/>
  <c r="AD107" i="8"/>
  <c r="AE107" i="8" s="1"/>
  <c r="M107" i="8"/>
  <c r="N107" i="8" s="1"/>
  <c r="AD106" i="8"/>
  <c r="AE106" i="8" s="1"/>
  <c r="M106" i="8"/>
  <c r="N106" i="8" s="1"/>
  <c r="AD105" i="8"/>
  <c r="AE105" i="8" s="1"/>
  <c r="M105" i="8"/>
  <c r="N105" i="8" s="1"/>
  <c r="AD104" i="8"/>
  <c r="AE104" i="8" s="1"/>
  <c r="M104" i="8"/>
  <c r="N104" i="8" s="1"/>
  <c r="AD103" i="8"/>
  <c r="AE103" i="8" s="1"/>
  <c r="M103" i="8"/>
  <c r="N103" i="8" s="1"/>
  <c r="AD102" i="8"/>
  <c r="AE102" i="8" s="1"/>
  <c r="M102" i="8"/>
  <c r="N102" i="8" s="1"/>
  <c r="AD97" i="8"/>
  <c r="AE97" i="8" s="1"/>
  <c r="M97" i="8"/>
  <c r="N97" i="8" s="1"/>
  <c r="AD96" i="8"/>
  <c r="AE96" i="8" s="1"/>
  <c r="M96" i="8"/>
  <c r="N96" i="8" s="1"/>
  <c r="AD95" i="8"/>
  <c r="AE95" i="8" s="1"/>
  <c r="M95" i="8"/>
  <c r="N95" i="8" s="1"/>
  <c r="AD94" i="8"/>
  <c r="AE94" i="8" s="1"/>
  <c r="M94" i="8"/>
  <c r="N94" i="8" s="1"/>
  <c r="AD93" i="8"/>
  <c r="AE93" i="8" s="1"/>
  <c r="M93" i="8"/>
  <c r="N93" i="8" s="1"/>
  <c r="AD89" i="8"/>
  <c r="AE89" i="8" s="1"/>
  <c r="M89" i="8"/>
  <c r="N89" i="8" s="1"/>
  <c r="AD88" i="8"/>
  <c r="AE88" i="8" s="1"/>
  <c r="M88" i="8"/>
  <c r="N88" i="8" s="1"/>
  <c r="AD87" i="8"/>
  <c r="AE87" i="8" s="1"/>
  <c r="M87" i="8"/>
  <c r="N87" i="8" s="1"/>
  <c r="AD86" i="8"/>
  <c r="AE86" i="8" s="1"/>
  <c r="M86" i="8"/>
  <c r="N86" i="8" s="1"/>
  <c r="AD85" i="8"/>
  <c r="AE85" i="8" s="1"/>
  <c r="M85" i="8"/>
  <c r="N85" i="8" s="1"/>
  <c r="AD84" i="8"/>
  <c r="AE84" i="8" s="1"/>
  <c r="M84" i="8"/>
  <c r="N84" i="8" s="1"/>
  <c r="AD83" i="8"/>
  <c r="AE83" i="8" s="1"/>
  <c r="M83" i="8"/>
  <c r="N83" i="8" s="1"/>
  <c r="AD82" i="8"/>
  <c r="AE82" i="8" s="1"/>
  <c r="M82" i="8"/>
  <c r="N82" i="8" s="1"/>
  <c r="AD81" i="8"/>
  <c r="AE81" i="8" s="1"/>
  <c r="M81" i="8"/>
  <c r="N81" i="8" s="1"/>
  <c r="AD80" i="8"/>
  <c r="AE80" i="8" s="1"/>
  <c r="M80" i="8"/>
  <c r="N80" i="8" s="1"/>
  <c r="AD79" i="8"/>
  <c r="AE79" i="8" s="1"/>
  <c r="M79" i="8"/>
  <c r="N79" i="8" s="1"/>
  <c r="AD78" i="8"/>
  <c r="AE78" i="8" s="1"/>
  <c r="M78" i="8"/>
  <c r="N78" i="8" s="1"/>
  <c r="AD77" i="8"/>
  <c r="AE77" i="8" s="1"/>
  <c r="M77" i="8"/>
  <c r="N77" i="8" s="1"/>
  <c r="AD76" i="8"/>
  <c r="AE76" i="8" s="1"/>
  <c r="M76" i="8"/>
  <c r="N76" i="8" s="1"/>
  <c r="AD75" i="8"/>
  <c r="AE75" i="8" s="1"/>
  <c r="M75" i="8"/>
  <c r="N75" i="8" s="1"/>
  <c r="AD74" i="8"/>
  <c r="AE74" i="8" s="1"/>
  <c r="M74" i="8"/>
  <c r="N74" i="8" s="1"/>
  <c r="AD73" i="8"/>
  <c r="AE73" i="8" s="1"/>
  <c r="M73" i="8"/>
  <c r="N73" i="8" s="1"/>
  <c r="AD72" i="8"/>
  <c r="AE72" i="8" s="1"/>
  <c r="M72" i="8"/>
  <c r="N72" i="8" s="1"/>
  <c r="AD71" i="8"/>
  <c r="AE71" i="8" s="1"/>
  <c r="M71" i="8"/>
  <c r="N71" i="8" s="1"/>
  <c r="AD70" i="8"/>
  <c r="AE70" i="8" s="1"/>
  <c r="M70" i="8"/>
  <c r="N70" i="8" s="1"/>
  <c r="AD69" i="8"/>
  <c r="AE69" i="8" s="1"/>
  <c r="M69" i="8"/>
  <c r="N69" i="8" s="1"/>
  <c r="AD68" i="8"/>
  <c r="AE68" i="8" s="1"/>
  <c r="M68" i="8"/>
  <c r="N68" i="8" s="1"/>
  <c r="AD67" i="8"/>
  <c r="AE67" i="8" s="1"/>
  <c r="M67" i="8"/>
  <c r="N67" i="8" s="1"/>
  <c r="AD66" i="8"/>
  <c r="AE66" i="8" s="1"/>
  <c r="M66" i="8"/>
  <c r="N66" i="8" s="1"/>
  <c r="AD65" i="8"/>
  <c r="AE65" i="8" s="1"/>
  <c r="M65" i="8"/>
  <c r="N65" i="8" s="1"/>
  <c r="AD64" i="8"/>
  <c r="AE64" i="8" s="1"/>
  <c r="M64" i="8"/>
  <c r="N64" i="8" s="1"/>
  <c r="AD63" i="8"/>
  <c r="AE63" i="8" s="1"/>
  <c r="M63" i="8"/>
  <c r="N63" i="8" s="1"/>
  <c r="AD62" i="8"/>
  <c r="AE62" i="8" s="1"/>
  <c r="M62" i="8"/>
  <c r="N62" i="8" s="1"/>
  <c r="AD61" i="8"/>
  <c r="AE61" i="8" s="1"/>
  <c r="M61" i="8"/>
  <c r="N61" i="8" s="1"/>
  <c r="AD60" i="8"/>
  <c r="AE60" i="8" s="1"/>
  <c r="M60" i="8"/>
  <c r="N60" i="8" s="1"/>
  <c r="AD59" i="8"/>
  <c r="AE59" i="8" s="1"/>
  <c r="M59" i="8"/>
  <c r="N59" i="8" s="1"/>
  <c r="AD58" i="8"/>
  <c r="AE58" i="8" s="1"/>
  <c r="M58" i="8"/>
  <c r="N58" i="8" s="1"/>
  <c r="AD57" i="8"/>
  <c r="AE57" i="8" s="1"/>
  <c r="M57" i="8"/>
  <c r="N57" i="8" s="1"/>
  <c r="AD56" i="8"/>
  <c r="AE56" i="8" s="1"/>
  <c r="M56" i="8"/>
  <c r="N56" i="8" s="1"/>
  <c r="AD55" i="8"/>
  <c r="AE55" i="8" s="1"/>
  <c r="M55" i="8"/>
  <c r="N55" i="8" s="1"/>
  <c r="AD54" i="8"/>
  <c r="AE54" i="8" s="1"/>
  <c r="M54" i="8"/>
  <c r="N54" i="8" s="1"/>
  <c r="AD53" i="8"/>
  <c r="AE53" i="8" s="1"/>
  <c r="M53" i="8"/>
  <c r="N53" i="8" s="1"/>
  <c r="AD52" i="8"/>
  <c r="AE52" i="8" s="1"/>
  <c r="M52" i="8"/>
  <c r="N52" i="8" s="1"/>
  <c r="AD51" i="8"/>
  <c r="AE51" i="8" s="1"/>
  <c r="M51" i="8"/>
  <c r="N51" i="8" s="1"/>
  <c r="AD50" i="8"/>
  <c r="AE50" i="8" s="1"/>
  <c r="M50" i="8"/>
  <c r="N50" i="8" s="1"/>
  <c r="AD49" i="8"/>
  <c r="AE49" i="8" s="1"/>
  <c r="M49" i="8"/>
  <c r="N49" i="8" s="1"/>
  <c r="AD44" i="8"/>
  <c r="AE44" i="8" s="1"/>
  <c r="M44" i="8"/>
  <c r="N44" i="8" s="1"/>
  <c r="AD43" i="8"/>
  <c r="AE43" i="8" s="1"/>
  <c r="M43" i="8"/>
  <c r="N43" i="8" s="1"/>
  <c r="AD42" i="8"/>
  <c r="AE42" i="8" s="1"/>
  <c r="M42" i="8"/>
  <c r="N42" i="8" s="1"/>
  <c r="AD41" i="8"/>
  <c r="AE41" i="8" s="1"/>
  <c r="M41" i="8"/>
  <c r="N41" i="8" s="1"/>
  <c r="AD40" i="8"/>
  <c r="AE40" i="8" s="1"/>
  <c r="M40" i="8"/>
  <c r="N40" i="8" s="1"/>
  <c r="AD39" i="8"/>
  <c r="AE39" i="8" s="1"/>
  <c r="M39" i="8"/>
  <c r="N39" i="8" s="1"/>
  <c r="AD38" i="8"/>
  <c r="AE38" i="8" s="1"/>
  <c r="M38" i="8"/>
  <c r="N38" i="8" s="1"/>
  <c r="AD37" i="8"/>
  <c r="AE37" i="8" s="1"/>
  <c r="M37" i="8"/>
  <c r="N37" i="8" s="1"/>
  <c r="AD36" i="8"/>
  <c r="AE36" i="8" s="1"/>
  <c r="M36" i="8"/>
  <c r="N36" i="8" s="1"/>
  <c r="AD35" i="8"/>
  <c r="AE35" i="8" s="1"/>
  <c r="M35" i="8"/>
  <c r="N35" i="8" s="1"/>
  <c r="AD34" i="8"/>
  <c r="AE34" i="8" s="1"/>
  <c r="M34" i="8"/>
  <c r="N34" i="8" s="1"/>
  <c r="AD33" i="8"/>
  <c r="AE33" i="8" s="1"/>
  <c r="M33" i="8"/>
  <c r="N33" i="8" s="1"/>
  <c r="AD32" i="8"/>
  <c r="AE32" i="8" s="1"/>
  <c r="M32" i="8"/>
  <c r="N32" i="8" s="1"/>
  <c r="AD31" i="8"/>
  <c r="AE31" i="8" s="1"/>
  <c r="M31" i="8"/>
  <c r="N31" i="8" s="1"/>
  <c r="AD30" i="8"/>
  <c r="AE30" i="8" s="1"/>
  <c r="M30" i="8"/>
  <c r="N30" i="8" s="1"/>
  <c r="AD29" i="8"/>
  <c r="AE29" i="8" s="1"/>
  <c r="M29" i="8"/>
  <c r="N29" i="8" s="1"/>
  <c r="AD28" i="8"/>
  <c r="AE28" i="8" s="1"/>
  <c r="M28" i="8"/>
  <c r="N28" i="8" s="1"/>
  <c r="AD27" i="8"/>
  <c r="AE27" i="8" s="1"/>
  <c r="M27" i="8"/>
  <c r="N27" i="8" s="1"/>
  <c r="AD26" i="8"/>
  <c r="AE26" i="8" s="1"/>
  <c r="M26" i="8"/>
  <c r="N26" i="8" s="1"/>
  <c r="AD25" i="8"/>
  <c r="AE25" i="8" s="1"/>
  <c r="M25" i="8"/>
  <c r="N25" i="8" s="1"/>
  <c r="AD21" i="8"/>
  <c r="AE21" i="8" s="1"/>
  <c r="M21" i="8"/>
  <c r="N21" i="8" s="1"/>
  <c r="AD20" i="8"/>
  <c r="AE20" i="8" s="1"/>
  <c r="M20" i="8"/>
  <c r="N20" i="8" s="1"/>
  <c r="AD19" i="8"/>
  <c r="AE19" i="8" s="1"/>
  <c r="M19" i="8"/>
  <c r="N19" i="8" s="1"/>
  <c r="AD18" i="8"/>
  <c r="AE18" i="8" s="1"/>
  <c r="M18" i="8"/>
  <c r="N18" i="8" s="1"/>
  <c r="AD17" i="8"/>
  <c r="AE17" i="8" s="1"/>
  <c r="M17" i="8"/>
  <c r="N17" i="8" s="1"/>
  <c r="AD16" i="8"/>
  <c r="AE16" i="8" s="1"/>
  <c r="M16" i="8"/>
  <c r="N16" i="8" s="1"/>
  <c r="AD15" i="8"/>
  <c r="AE15" i="8" s="1"/>
  <c r="M15" i="8"/>
  <c r="N15" i="8" s="1"/>
  <c r="AD14" i="8"/>
  <c r="AE14" i="8" s="1"/>
  <c r="M14" i="8"/>
  <c r="N14" i="8" s="1"/>
  <c r="AD13" i="8"/>
  <c r="AE13" i="8" s="1"/>
  <c r="M13" i="8"/>
  <c r="N13" i="8" s="1"/>
  <c r="AD12" i="8"/>
  <c r="AE12" i="8" s="1"/>
  <c r="M12" i="8"/>
  <c r="N12" i="8" s="1"/>
  <c r="AD11" i="8"/>
  <c r="AE11" i="8" s="1"/>
  <c r="M11" i="8"/>
  <c r="N11" i="8" s="1"/>
  <c r="AD10" i="8"/>
  <c r="AE10" i="8" s="1"/>
  <c r="M10" i="8"/>
  <c r="N10" i="8" s="1"/>
  <c r="AD9" i="8"/>
  <c r="AE9" i="8" s="1"/>
  <c r="M9" i="8"/>
  <c r="N9" i="8" s="1"/>
  <c r="AD8" i="8"/>
  <c r="AE8" i="8" s="1"/>
  <c r="M8" i="8"/>
  <c r="N8" i="8" s="1"/>
  <c r="AD7" i="8"/>
  <c r="AE7" i="8" s="1"/>
  <c r="M7" i="8"/>
  <c r="N7" i="8" s="1"/>
  <c r="AD6" i="8"/>
  <c r="AE6" i="8" s="1"/>
  <c r="M6" i="8"/>
  <c r="N6" i="8" s="1"/>
  <c r="AD5" i="8"/>
  <c r="AE5" i="8" s="1"/>
  <c r="M5" i="8"/>
  <c r="N5" i="8" s="1"/>
  <c r="AD4" i="8"/>
  <c r="AE4" i="8" s="1"/>
  <c r="M4" i="8"/>
  <c r="N4" i="8" s="1"/>
  <c r="DH16" i="13"/>
  <c r="DH15" i="13"/>
  <c r="DH14" i="13"/>
  <c r="DH13" i="13"/>
  <c r="DH12" i="13"/>
  <c r="DH11" i="13"/>
  <c r="DH10" i="13"/>
  <c r="DH9" i="13"/>
  <c r="DH8" i="13"/>
  <c r="DH7" i="13"/>
  <c r="DH6" i="13"/>
  <c r="DH5" i="13"/>
  <c r="DH4" i="13"/>
  <c r="DH3" i="13"/>
  <c r="DH2" i="13"/>
  <c r="DH1" i="13"/>
  <c r="A301" i="13"/>
  <c r="A298" i="13"/>
  <c r="A289" i="13"/>
  <c r="A286" i="13"/>
  <c r="A274" i="13"/>
  <c r="A262" i="13"/>
  <c r="A244" i="13"/>
  <c r="A241" i="13"/>
  <c r="A238" i="13"/>
  <c r="A229" i="13"/>
  <c r="A217" i="13"/>
  <c r="A214" i="13"/>
  <c r="A205" i="13"/>
  <c r="A202" i="13"/>
  <c r="A187" i="13"/>
  <c r="A181" i="13"/>
  <c r="A159" i="13"/>
  <c r="A157" i="13"/>
  <c r="A154" i="13"/>
  <c r="A145" i="13"/>
  <c r="A142" i="13"/>
  <c r="A130" i="13"/>
  <c r="A118" i="13"/>
  <c r="A100" i="13"/>
  <c r="A97" i="13"/>
  <c r="A94" i="13"/>
  <c r="A73" i="13"/>
  <c r="A61" i="13"/>
  <c r="A58" i="13"/>
  <c r="A43" i="13"/>
  <c r="A37" i="13"/>
  <c r="A15" i="13"/>
  <c r="A10" i="13"/>
  <c r="A1" i="13"/>
  <c r="DG302" i="13"/>
  <c r="A302" i="13" s="1"/>
  <c r="DG301" i="13"/>
  <c r="DG300" i="13"/>
  <c r="A300" i="13" s="1"/>
  <c r="DG299" i="13"/>
  <c r="A299" i="13" s="1"/>
  <c r="DG298" i="13"/>
  <c r="DG297" i="13"/>
  <c r="A297" i="13" s="1"/>
  <c r="DG296" i="13"/>
  <c r="A296" i="13" s="1"/>
  <c r="DG295" i="13"/>
  <c r="A295" i="13" s="1"/>
  <c r="DG294" i="13"/>
  <c r="A294" i="13" s="1"/>
  <c r="DG293" i="13"/>
  <c r="A293" i="13" s="1"/>
  <c r="DG292" i="13"/>
  <c r="A292" i="13" s="1"/>
  <c r="DG291" i="13"/>
  <c r="A291" i="13" s="1"/>
  <c r="DG290" i="13"/>
  <c r="A290" i="13" s="1"/>
  <c r="DG289" i="13"/>
  <c r="DG288" i="13"/>
  <c r="A288" i="13" s="1"/>
  <c r="DG287" i="13"/>
  <c r="A287" i="13" s="1"/>
  <c r="DG286" i="13"/>
  <c r="DG285" i="13"/>
  <c r="A285" i="13" s="1"/>
  <c r="DG284" i="13"/>
  <c r="A284" i="13" s="1"/>
  <c r="DG283" i="13"/>
  <c r="A283" i="13" s="1"/>
  <c r="DG282" i="13"/>
  <c r="A282" i="13" s="1"/>
  <c r="DG281" i="13"/>
  <c r="A281" i="13" s="1"/>
  <c r="DG280" i="13"/>
  <c r="A280" i="13" s="1"/>
  <c r="DG279" i="13"/>
  <c r="A279" i="13" s="1"/>
  <c r="DG278" i="13"/>
  <c r="A278" i="13" s="1"/>
  <c r="DG277" i="13"/>
  <c r="A277" i="13" s="1"/>
  <c r="DG276" i="13"/>
  <c r="A276" i="13" s="1"/>
  <c r="DG275" i="13"/>
  <c r="A275" i="13" s="1"/>
  <c r="DG274" i="13"/>
  <c r="DG273" i="13"/>
  <c r="A273" i="13" s="1"/>
  <c r="DG272" i="13"/>
  <c r="A272" i="13" s="1"/>
  <c r="DG271" i="13"/>
  <c r="A271" i="13" s="1"/>
  <c r="DG270" i="13"/>
  <c r="A270" i="13" s="1"/>
  <c r="DG269" i="13"/>
  <c r="A269" i="13" s="1"/>
  <c r="DG268" i="13"/>
  <c r="A268" i="13" s="1"/>
  <c r="DG267" i="13"/>
  <c r="A267" i="13" s="1"/>
  <c r="DG266" i="13"/>
  <c r="A266" i="13" s="1"/>
  <c r="DG265" i="13"/>
  <c r="A265" i="13" s="1"/>
  <c r="DG264" i="13"/>
  <c r="A264" i="13" s="1"/>
  <c r="DG263" i="13"/>
  <c r="A263" i="13" s="1"/>
  <c r="DG262" i="13"/>
  <c r="DG261" i="13"/>
  <c r="A261" i="13" s="1"/>
  <c r="DG260" i="13"/>
  <c r="A260" i="13" s="1"/>
  <c r="DG259" i="13"/>
  <c r="A259" i="13" s="1"/>
  <c r="DG258" i="13"/>
  <c r="A258" i="13" s="1"/>
  <c r="DG257" i="13"/>
  <c r="A257" i="13" s="1"/>
  <c r="DG256" i="13"/>
  <c r="A256" i="13" s="1"/>
  <c r="DG255" i="13"/>
  <c r="A255" i="13" s="1"/>
  <c r="DG254" i="13"/>
  <c r="A254" i="13" s="1"/>
  <c r="DG253" i="13"/>
  <c r="A253" i="13" s="1"/>
  <c r="DG252" i="13"/>
  <c r="A252" i="13" s="1"/>
  <c r="DG251" i="13"/>
  <c r="A251" i="13" s="1"/>
  <c r="DG250" i="13"/>
  <c r="A250" i="13" s="1"/>
  <c r="DG249" i="13"/>
  <c r="A249" i="13" s="1"/>
  <c r="DG248" i="13"/>
  <c r="A248" i="13" s="1"/>
  <c r="DG247" i="13"/>
  <c r="A247" i="13" s="1"/>
  <c r="DG246" i="13"/>
  <c r="A246" i="13" s="1"/>
  <c r="DG245" i="13"/>
  <c r="A245" i="13" s="1"/>
  <c r="DG244" i="13"/>
  <c r="DG243" i="13"/>
  <c r="A243" i="13" s="1"/>
  <c r="DG242" i="13"/>
  <c r="A242" i="13" s="1"/>
  <c r="DG241" i="13"/>
  <c r="DG240" i="13"/>
  <c r="A240" i="13" s="1"/>
  <c r="DG239" i="13"/>
  <c r="A239" i="13" s="1"/>
  <c r="DG238" i="13"/>
  <c r="DG237" i="13"/>
  <c r="A237" i="13" s="1"/>
  <c r="DG236" i="13"/>
  <c r="A236" i="13" s="1"/>
  <c r="DG235" i="13"/>
  <c r="A235" i="13" s="1"/>
  <c r="DG234" i="13"/>
  <c r="A234" i="13" s="1"/>
  <c r="DG233" i="13"/>
  <c r="A233" i="13" s="1"/>
  <c r="DG232" i="13"/>
  <c r="A232" i="13" s="1"/>
  <c r="DG231" i="13"/>
  <c r="A231" i="13" s="1"/>
  <c r="DG230" i="13"/>
  <c r="A230" i="13" s="1"/>
  <c r="DG229" i="13"/>
  <c r="DG228" i="13"/>
  <c r="A228" i="13" s="1"/>
  <c r="DG227" i="13"/>
  <c r="A227" i="13" s="1"/>
  <c r="DG226" i="13"/>
  <c r="A226" i="13" s="1"/>
  <c r="DG225" i="13"/>
  <c r="A225" i="13" s="1"/>
  <c r="DG224" i="13"/>
  <c r="A224" i="13" s="1"/>
  <c r="DG223" i="13"/>
  <c r="A223" i="13" s="1"/>
  <c r="DG222" i="13"/>
  <c r="A222" i="13" s="1"/>
  <c r="DG221" i="13"/>
  <c r="A221" i="13" s="1"/>
  <c r="DG220" i="13"/>
  <c r="A220" i="13" s="1"/>
  <c r="DG219" i="13"/>
  <c r="A219" i="13" s="1"/>
  <c r="DG218" i="13"/>
  <c r="A218" i="13" s="1"/>
  <c r="DG217" i="13"/>
  <c r="DG216" i="13"/>
  <c r="A216" i="13" s="1"/>
  <c r="DG215" i="13"/>
  <c r="A215" i="13" s="1"/>
  <c r="DG214" i="13"/>
  <c r="DG213" i="13"/>
  <c r="A213" i="13" s="1"/>
  <c r="DG212" i="13"/>
  <c r="A212" i="13" s="1"/>
  <c r="DG211" i="13"/>
  <c r="A211" i="13" s="1"/>
  <c r="DG210" i="13"/>
  <c r="A210" i="13" s="1"/>
  <c r="DG209" i="13"/>
  <c r="A209" i="13" s="1"/>
  <c r="DG208" i="13"/>
  <c r="A208" i="13" s="1"/>
  <c r="DG207" i="13"/>
  <c r="A207" i="13" s="1"/>
  <c r="DG206" i="13"/>
  <c r="A206" i="13" s="1"/>
  <c r="DG205" i="13"/>
  <c r="DG204" i="13"/>
  <c r="A204" i="13" s="1"/>
  <c r="DG203" i="13"/>
  <c r="A203" i="13" s="1"/>
  <c r="DG202" i="13"/>
  <c r="DG201" i="13"/>
  <c r="A201" i="13" s="1"/>
  <c r="DG200" i="13"/>
  <c r="A200" i="13" s="1"/>
  <c r="DG199" i="13"/>
  <c r="A199" i="13" s="1"/>
  <c r="DG198" i="13"/>
  <c r="A198" i="13" s="1"/>
  <c r="DG197" i="13"/>
  <c r="A197" i="13" s="1"/>
  <c r="DG196" i="13"/>
  <c r="A196" i="13" s="1"/>
  <c r="DG195" i="13"/>
  <c r="A195" i="13" s="1"/>
  <c r="DG194" i="13"/>
  <c r="A194" i="13" s="1"/>
  <c r="DG193" i="13"/>
  <c r="A193" i="13" s="1"/>
  <c r="DG192" i="13"/>
  <c r="A192" i="13" s="1"/>
  <c r="DG191" i="13"/>
  <c r="A191" i="13" s="1"/>
  <c r="DG190" i="13"/>
  <c r="A190" i="13" s="1"/>
  <c r="DG189" i="13"/>
  <c r="A189" i="13" s="1"/>
  <c r="DG188" i="13"/>
  <c r="A188" i="13" s="1"/>
  <c r="DG187" i="13"/>
  <c r="DG186" i="13"/>
  <c r="A186" i="13" s="1"/>
  <c r="DG185" i="13"/>
  <c r="A185" i="13" s="1"/>
  <c r="DG184" i="13"/>
  <c r="A184" i="13" s="1"/>
  <c r="DG183" i="13"/>
  <c r="A183" i="13" s="1"/>
  <c r="DG182" i="13"/>
  <c r="A182" i="13" s="1"/>
  <c r="DG181" i="13"/>
  <c r="DG180" i="13"/>
  <c r="A180" i="13" s="1"/>
  <c r="DG179" i="13"/>
  <c r="A179" i="13" s="1"/>
  <c r="DG178" i="13"/>
  <c r="A178" i="13" s="1"/>
  <c r="DG177" i="13"/>
  <c r="A177" i="13" s="1"/>
  <c r="DG176" i="13"/>
  <c r="A176" i="13" s="1"/>
  <c r="DG175" i="13"/>
  <c r="A175" i="13" s="1"/>
  <c r="DG174" i="13"/>
  <c r="A174" i="13" s="1"/>
  <c r="DG173" i="13"/>
  <c r="A173" i="13" s="1"/>
  <c r="DG172" i="13"/>
  <c r="A172" i="13" s="1"/>
  <c r="DG171" i="13"/>
  <c r="A171" i="13" s="1"/>
  <c r="DG170" i="13"/>
  <c r="A170" i="13" s="1"/>
  <c r="DG169" i="13"/>
  <c r="A169" i="13" s="1"/>
  <c r="DG168" i="13"/>
  <c r="A168" i="13" s="1"/>
  <c r="DG167" i="13"/>
  <c r="A167" i="13" s="1"/>
  <c r="DG166" i="13"/>
  <c r="A166" i="13" s="1"/>
  <c r="DG165" i="13"/>
  <c r="A165" i="13" s="1"/>
  <c r="DG164" i="13"/>
  <c r="A164" i="13" s="1"/>
  <c r="DG163" i="13"/>
  <c r="A163" i="13" s="1"/>
  <c r="DG162" i="13"/>
  <c r="A162" i="13" s="1"/>
  <c r="DG161" i="13"/>
  <c r="A161" i="13" s="1"/>
  <c r="DG160" i="13"/>
  <c r="A160" i="13" s="1"/>
  <c r="DG159" i="13"/>
  <c r="DG158" i="13"/>
  <c r="A158" i="13" s="1"/>
  <c r="DG157" i="13"/>
  <c r="DG156" i="13"/>
  <c r="A156" i="13" s="1"/>
  <c r="DG155" i="13"/>
  <c r="A155" i="13" s="1"/>
  <c r="DG154" i="13"/>
  <c r="DG153" i="13"/>
  <c r="A153" i="13" s="1"/>
  <c r="DG152" i="13"/>
  <c r="A152" i="13" s="1"/>
  <c r="DG151" i="13"/>
  <c r="A151" i="13" s="1"/>
  <c r="DG150" i="13"/>
  <c r="A150" i="13" s="1"/>
  <c r="DG149" i="13"/>
  <c r="A149" i="13" s="1"/>
  <c r="DG148" i="13"/>
  <c r="A148" i="13" s="1"/>
  <c r="DG147" i="13"/>
  <c r="A147" i="13" s="1"/>
  <c r="DG146" i="13"/>
  <c r="A146" i="13" s="1"/>
  <c r="DG145" i="13"/>
  <c r="DG144" i="13"/>
  <c r="A144" i="13" s="1"/>
  <c r="DG143" i="13"/>
  <c r="A143" i="13" s="1"/>
  <c r="DG142" i="13"/>
  <c r="DG141" i="13"/>
  <c r="A141" i="13" s="1"/>
  <c r="DG140" i="13"/>
  <c r="A140" i="13" s="1"/>
  <c r="DG139" i="13"/>
  <c r="A139" i="13" s="1"/>
  <c r="DG138" i="13"/>
  <c r="A138" i="13" s="1"/>
  <c r="DG137" i="13"/>
  <c r="A137" i="13" s="1"/>
  <c r="DG136" i="13"/>
  <c r="A136" i="13" s="1"/>
  <c r="DG135" i="13"/>
  <c r="A135" i="13" s="1"/>
  <c r="DG134" i="13"/>
  <c r="A134" i="13" s="1"/>
  <c r="DG133" i="13"/>
  <c r="A133" i="13" s="1"/>
  <c r="DG132" i="13"/>
  <c r="A132" i="13" s="1"/>
  <c r="DG131" i="13"/>
  <c r="A131" i="13" s="1"/>
  <c r="DG130" i="13"/>
  <c r="DG129" i="13"/>
  <c r="A129" i="13" s="1"/>
  <c r="DG128" i="13"/>
  <c r="A128" i="13" s="1"/>
  <c r="DG127" i="13"/>
  <c r="A127" i="13" s="1"/>
  <c r="DG126" i="13"/>
  <c r="A126" i="13" s="1"/>
  <c r="DG125" i="13"/>
  <c r="A125" i="13" s="1"/>
  <c r="DG124" i="13"/>
  <c r="A124" i="13" s="1"/>
  <c r="DG123" i="13"/>
  <c r="A123" i="13" s="1"/>
  <c r="DG122" i="13"/>
  <c r="A122" i="13" s="1"/>
  <c r="DG121" i="13"/>
  <c r="A121" i="13" s="1"/>
  <c r="DG120" i="13"/>
  <c r="A120" i="13" s="1"/>
  <c r="DG119" i="13"/>
  <c r="A119" i="13" s="1"/>
  <c r="DG118" i="13"/>
  <c r="DG117" i="13"/>
  <c r="A117" i="13" s="1"/>
  <c r="DG116" i="13"/>
  <c r="A116" i="13" s="1"/>
  <c r="DG115" i="13"/>
  <c r="A115" i="13" s="1"/>
  <c r="DG114" i="13"/>
  <c r="A114" i="13" s="1"/>
  <c r="DG113" i="13"/>
  <c r="A113" i="13" s="1"/>
  <c r="DG112" i="13"/>
  <c r="A112" i="13" s="1"/>
  <c r="DG111" i="13"/>
  <c r="A111" i="13" s="1"/>
  <c r="DG110" i="13"/>
  <c r="A110" i="13" s="1"/>
  <c r="DG109" i="13"/>
  <c r="A109" i="13" s="1"/>
  <c r="DG108" i="13"/>
  <c r="A108" i="13" s="1"/>
  <c r="DG107" i="13"/>
  <c r="A107" i="13" s="1"/>
  <c r="DG106" i="13"/>
  <c r="A106" i="13" s="1"/>
  <c r="DG105" i="13"/>
  <c r="A105" i="13" s="1"/>
  <c r="DG104" i="13"/>
  <c r="A104" i="13" s="1"/>
  <c r="DG103" i="13"/>
  <c r="A103" i="13" s="1"/>
  <c r="DG102" i="13"/>
  <c r="A102" i="13" s="1"/>
  <c r="DG101" i="13"/>
  <c r="A101" i="13" s="1"/>
  <c r="DG100" i="13"/>
  <c r="DG99" i="13"/>
  <c r="A99" i="13" s="1"/>
  <c r="DG98" i="13"/>
  <c r="A98" i="13" s="1"/>
  <c r="DG97" i="13"/>
  <c r="DG96" i="13"/>
  <c r="A96" i="13" s="1"/>
  <c r="DG95" i="13"/>
  <c r="A95" i="13" s="1"/>
  <c r="DG94" i="13"/>
  <c r="DG93" i="13"/>
  <c r="A93" i="13" s="1"/>
  <c r="DG92" i="13"/>
  <c r="A92" i="13" s="1"/>
  <c r="DG91" i="13"/>
  <c r="A91" i="13" s="1"/>
  <c r="DG90" i="13"/>
  <c r="A90" i="13" s="1"/>
  <c r="DG89" i="13"/>
  <c r="A89" i="13" s="1"/>
  <c r="DG88" i="13"/>
  <c r="A88" i="13" s="1"/>
  <c r="DG87" i="13"/>
  <c r="A87" i="13" s="1"/>
  <c r="DG86" i="13"/>
  <c r="A86" i="13" s="1"/>
  <c r="DG85" i="13"/>
  <c r="A85" i="13" s="1"/>
  <c r="DG84" i="13"/>
  <c r="A84" i="13" s="1"/>
  <c r="DG83" i="13"/>
  <c r="A83" i="13" s="1"/>
  <c r="DG82" i="13"/>
  <c r="A82" i="13" s="1"/>
  <c r="DG81" i="13"/>
  <c r="A81" i="13" s="1"/>
  <c r="DG80" i="13"/>
  <c r="A80" i="13" s="1"/>
  <c r="DG79" i="13"/>
  <c r="A79" i="13" s="1"/>
  <c r="DG78" i="13"/>
  <c r="A78" i="13" s="1"/>
  <c r="DG77" i="13"/>
  <c r="A77" i="13" s="1"/>
  <c r="DG76" i="13"/>
  <c r="A76" i="13" s="1"/>
  <c r="DG75" i="13"/>
  <c r="A75" i="13" s="1"/>
  <c r="DG74" i="13"/>
  <c r="A74" i="13" s="1"/>
  <c r="DG73" i="13"/>
  <c r="DG72" i="13"/>
  <c r="A72" i="13" s="1"/>
  <c r="DG71" i="13"/>
  <c r="A71" i="13" s="1"/>
  <c r="DG70" i="13"/>
  <c r="A70" i="13" s="1"/>
  <c r="DG69" i="13"/>
  <c r="A69" i="13" s="1"/>
  <c r="DG68" i="13"/>
  <c r="A68" i="13" s="1"/>
  <c r="DG67" i="13"/>
  <c r="A67" i="13" s="1"/>
  <c r="DG66" i="13"/>
  <c r="A66" i="13" s="1"/>
  <c r="DG65" i="13"/>
  <c r="A65" i="13" s="1"/>
  <c r="DG64" i="13"/>
  <c r="A64" i="13" s="1"/>
  <c r="DG63" i="13"/>
  <c r="A63" i="13" s="1"/>
  <c r="DG62" i="13"/>
  <c r="A62" i="13" s="1"/>
  <c r="DG61" i="13"/>
  <c r="DG60" i="13"/>
  <c r="A60" i="13" s="1"/>
  <c r="DG59" i="13"/>
  <c r="A59" i="13" s="1"/>
  <c r="DG58" i="13"/>
  <c r="DG57" i="13"/>
  <c r="A57" i="13" s="1"/>
  <c r="DG56" i="13"/>
  <c r="A56" i="13" s="1"/>
  <c r="DG55" i="13"/>
  <c r="A55" i="13" s="1"/>
  <c r="DG54" i="13"/>
  <c r="A54" i="13" s="1"/>
  <c r="DG53" i="13"/>
  <c r="A53" i="13" s="1"/>
  <c r="DG52" i="13"/>
  <c r="A52" i="13" s="1"/>
  <c r="DG51" i="13"/>
  <c r="A51" i="13" s="1"/>
  <c r="DG50" i="13"/>
  <c r="A50" i="13" s="1"/>
  <c r="DG49" i="13"/>
  <c r="A49" i="13" s="1"/>
  <c r="DG48" i="13"/>
  <c r="A48" i="13" s="1"/>
  <c r="DG47" i="13"/>
  <c r="A47" i="13" s="1"/>
  <c r="DG46" i="13"/>
  <c r="A46" i="13" s="1"/>
  <c r="DG45" i="13"/>
  <c r="A45" i="13" s="1"/>
  <c r="DG44" i="13"/>
  <c r="A44" i="13" s="1"/>
  <c r="DG43" i="13"/>
  <c r="DG42" i="13"/>
  <c r="A42" i="13" s="1"/>
  <c r="DG41" i="13"/>
  <c r="A41" i="13" s="1"/>
  <c r="DG40" i="13"/>
  <c r="A40" i="13" s="1"/>
  <c r="DG39" i="13"/>
  <c r="A39" i="13" s="1"/>
  <c r="DG38" i="13"/>
  <c r="A38" i="13" s="1"/>
  <c r="DG37" i="13"/>
  <c r="DG36" i="13"/>
  <c r="A36" i="13" s="1"/>
  <c r="DG35" i="13"/>
  <c r="A35" i="13" s="1"/>
  <c r="DG34" i="13"/>
  <c r="A34" i="13" s="1"/>
  <c r="DG33" i="13"/>
  <c r="A33" i="13" s="1"/>
  <c r="DG32" i="13"/>
  <c r="A32" i="13" s="1"/>
  <c r="DG31" i="13"/>
  <c r="A31" i="13" s="1"/>
  <c r="DG30" i="13"/>
  <c r="A30" i="13" s="1"/>
  <c r="DG29" i="13"/>
  <c r="A29" i="13" s="1"/>
  <c r="DG28" i="13"/>
  <c r="A28" i="13" s="1"/>
  <c r="DG27" i="13"/>
  <c r="A27" i="13" s="1"/>
  <c r="DG26" i="13"/>
  <c r="A26" i="13" s="1"/>
  <c r="DG25" i="13"/>
  <c r="A25" i="13" s="1"/>
  <c r="DG24" i="13"/>
  <c r="A24" i="13" s="1"/>
  <c r="DG23" i="13"/>
  <c r="A23" i="13" s="1"/>
  <c r="DG22" i="13"/>
  <c r="A22" i="13" s="1"/>
  <c r="DG21" i="13"/>
  <c r="A21" i="13" s="1"/>
  <c r="DG20" i="13"/>
  <c r="A20" i="13" s="1"/>
  <c r="DG19" i="13"/>
  <c r="A19" i="13" s="1"/>
  <c r="DG18" i="13"/>
  <c r="A18" i="13" s="1"/>
  <c r="DG17" i="13"/>
  <c r="A17" i="13" s="1"/>
  <c r="DG16" i="13"/>
  <c r="A16" i="13" s="1"/>
  <c r="DG15" i="13"/>
  <c r="DG14" i="13"/>
  <c r="A14" i="13" s="1"/>
  <c r="DG13" i="13"/>
  <c r="A13" i="13" s="1"/>
  <c r="DG12" i="13"/>
  <c r="A12" i="13" s="1"/>
  <c r="DG11" i="13"/>
  <c r="A11" i="13" s="1"/>
  <c r="DG10" i="13"/>
  <c r="DG9" i="13"/>
  <c r="A9" i="13" s="1"/>
  <c r="DG8" i="13"/>
  <c r="A8" i="13" s="1"/>
  <c r="DG7" i="13"/>
  <c r="A7" i="13" s="1"/>
  <c r="DG6" i="13"/>
  <c r="A6" i="13" s="1"/>
  <c r="DG5" i="13"/>
  <c r="A5" i="13" s="1"/>
  <c r="DG4" i="13"/>
  <c r="A4" i="13" s="1"/>
  <c r="DG3" i="13"/>
  <c r="A3" i="13" s="1"/>
  <c r="DG2" i="13"/>
  <c r="A2" i="13" s="1"/>
  <c r="DG1" i="13"/>
  <c r="CM343" i="8"/>
  <c r="CL343" i="8"/>
  <c r="CK343" i="8"/>
  <c r="CJ343" i="8"/>
  <c r="CI343" i="8"/>
  <c r="CH343" i="8"/>
  <c r="CG343" i="8"/>
  <c r="CF343" i="8"/>
  <c r="CE343" i="8"/>
  <c r="CD343" i="8"/>
  <c r="CC343" i="8"/>
  <c r="CB343" i="8"/>
  <c r="CA343" i="8"/>
  <c r="BZ343" i="8"/>
  <c r="BY343" i="8"/>
  <c r="BX343" i="8"/>
  <c r="BW343" i="8"/>
  <c r="BV343" i="8"/>
  <c r="BU343" i="8"/>
  <c r="BT343" i="8"/>
  <c r="BS343" i="8"/>
  <c r="BR343" i="8"/>
  <c r="BQ343" i="8"/>
  <c r="BP343" i="8"/>
  <c r="BO343" i="8"/>
  <c r="BN343" i="8"/>
  <c r="BM343" i="8"/>
  <c r="BL343" i="8"/>
  <c r="BK343" i="8"/>
  <c r="BJ343" i="8"/>
  <c r="BI343" i="8"/>
  <c r="BH343" i="8"/>
  <c r="BG343" i="8"/>
  <c r="BF343" i="8"/>
  <c r="BE343" i="8"/>
  <c r="BD343" i="8"/>
  <c r="BC343" i="8"/>
  <c r="BB343" i="8"/>
  <c r="BA343" i="8"/>
  <c r="AZ343" i="8"/>
  <c r="AY343" i="8"/>
  <c r="AX343" i="8"/>
  <c r="AW343" i="8"/>
  <c r="AV343" i="8"/>
  <c r="AU343" i="8"/>
  <c r="AT343" i="8"/>
  <c r="AS343" i="8"/>
  <c r="AR343" i="8"/>
  <c r="AQ343" i="8"/>
  <c r="AP343" i="8"/>
  <c r="AO343" i="8"/>
  <c r="AN343" i="8"/>
  <c r="AM343" i="8"/>
  <c r="AL343" i="8"/>
  <c r="AK343" i="8"/>
  <c r="AJ343" i="8"/>
  <c r="AI343" i="8"/>
  <c r="AH343" i="8"/>
  <c r="AG343" i="8"/>
  <c r="AF343" i="8"/>
  <c r="AC343" i="8"/>
  <c r="AB343" i="8"/>
  <c r="AA343" i="8"/>
  <c r="Z343" i="8"/>
  <c r="Y343" i="8"/>
  <c r="X343" i="8"/>
  <c r="W343" i="8"/>
  <c r="V343" i="8"/>
  <c r="U343" i="8"/>
  <c r="T343" i="8"/>
  <c r="S343" i="8"/>
  <c r="R343" i="8"/>
  <c r="Q343" i="8"/>
  <c r="P343" i="8"/>
  <c r="O343" i="8"/>
  <c r="L343" i="8"/>
  <c r="K343" i="8"/>
  <c r="J343" i="8"/>
  <c r="I343" i="8"/>
  <c r="H343" i="8"/>
  <c r="G343" i="8"/>
  <c r="AD328" i="8"/>
  <c r="AE328" i="8" s="1"/>
  <c r="M328" i="8"/>
  <c r="N328" i="8" s="1"/>
  <c r="CM327" i="8"/>
  <c r="CL327" i="8"/>
  <c r="CK327" i="8"/>
  <c r="CJ327" i="8"/>
  <c r="CI327" i="8"/>
  <c r="CH327" i="8"/>
  <c r="CG327" i="8"/>
  <c r="CF327" i="8"/>
  <c r="CE327" i="8"/>
  <c r="CD327" i="8"/>
  <c r="CC327" i="8"/>
  <c r="CB327" i="8"/>
  <c r="CA327" i="8"/>
  <c r="BZ327" i="8"/>
  <c r="BY327" i="8"/>
  <c r="BX327" i="8"/>
  <c r="BW327" i="8"/>
  <c r="BV327" i="8"/>
  <c r="BU327" i="8"/>
  <c r="BT327" i="8"/>
  <c r="BS327" i="8"/>
  <c r="BR327" i="8"/>
  <c r="BQ327" i="8"/>
  <c r="BP327" i="8"/>
  <c r="BO327" i="8"/>
  <c r="BN327" i="8"/>
  <c r="BM327" i="8"/>
  <c r="BL327" i="8"/>
  <c r="BK327" i="8"/>
  <c r="BJ327" i="8"/>
  <c r="BI327" i="8"/>
  <c r="BH327" i="8"/>
  <c r="BG327" i="8"/>
  <c r="BF327" i="8"/>
  <c r="BE327" i="8"/>
  <c r="BD327" i="8"/>
  <c r="BC327" i="8"/>
  <c r="BB327" i="8"/>
  <c r="BA327" i="8"/>
  <c r="AZ327" i="8"/>
  <c r="AY327" i="8"/>
  <c r="AX327" i="8"/>
  <c r="AW327" i="8"/>
  <c r="AV327" i="8"/>
  <c r="AU327" i="8"/>
  <c r="AT327" i="8"/>
  <c r="AS327" i="8"/>
  <c r="AR327" i="8"/>
  <c r="AQ327" i="8"/>
  <c r="AP327" i="8"/>
  <c r="AO327" i="8"/>
  <c r="AN327" i="8"/>
  <c r="AM327" i="8"/>
  <c r="AL327" i="8"/>
  <c r="AK327" i="8"/>
  <c r="AJ327" i="8"/>
  <c r="AI327" i="8"/>
  <c r="AH327" i="8"/>
  <c r="AG327" i="8"/>
  <c r="AF327" i="8"/>
  <c r="AC327" i="8"/>
  <c r="AB327" i="8"/>
  <c r="AA327" i="8"/>
  <c r="Z327" i="8"/>
  <c r="Y327" i="8"/>
  <c r="X327" i="8"/>
  <c r="W327" i="8"/>
  <c r="V327" i="8"/>
  <c r="U327" i="8"/>
  <c r="T327" i="8"/>
  <c r="S327" i="8"/>
  <c r="R327" i="8"/>
  <c r="Q327" i="8"/>
  <c r="P327" i="8"/>
  <c r="O327" i="8"/>
  <c r="L327" i="8"/>
  <c r="K327" i="8"/>
  <c r="J327" i="8"/>
  <c r="I327" i="8"/>
  <c r="H327" i="8"/>
  <c r="G327" i="8"/>
  <c r="M327" i="8" s="1"/>
  <c r="AE326" i="8"/>
  <c r="AE327" i="8" s="1"/>
  <c r="AD326" i="8"/>
  <c r="N327" i="8"/>
  <c r="CM324" i="8"/>
  <c r="CL324" i="8"/>
  <c r="CK324" i="8"/>
  <c r="CJ324" i="8"/>
  <c r="CI324" i="8"/>
  <c r="CH324" i="8"/>
  <c r="CG324" i="8"/>
  <c r="CF324" i="8"/>
  <c r="CE324" i="8"/>
  <c r="CD324" i="8"/>
  <c r="CC324" i="8"/>
  <c r="CB324" i="8"/>
  <c r="CA324" i="8"/>
  <c r="BZ324" i="8"/>
  <c r="BY324" i="8"/>
  <c r="BX324" i="8"/>
  <c r="BW324" i="8"/>
  <c r="BV324" i="8"/>
  <c r="BU324" i="8"/>
  <c r="BT324" i="8"/>
  <c r="BS324" i="8"/>
  <c r="BR324" i="8"/>
  <c r="BQ324" i="8"/>
  <c r="BP324" i="8"/>
  <c r="BO324" i="8"/>
  <c r="BN324" i="8"/>
  <c r="BM324" i="8"/>
  <c r="BL324" i="8"/>
  <c r="BK324" i="8"/>
  <c r="BJ324" i="8"/>
  <c r="BI324" i="8"/>
  <c r="BH324" i="8"/>
  <c r="BG324" i="8"/>
  <c r="BF324" i="8"/>
  <c r="BE324" i="8"/>
  <c r="BD324" i="8"/>
  <c r="BC324" i="8"/>
  <c r="BB324" i="8"/>
  <c r="BA324" i="8"/>
  <c r="AZ324" i="8"/>
  <c r="AY324" i="8"/>
  <c r="AX324" i="8"/>
  <c r="AW324" i="8"/>
  <c r="AV324" i="8"/>
  <c r="AU324" i="8"/>
  <c r="AT324" i="8"/>
  <c r="AS324" i="8"/>
  <c r="AR324" i="8"/>
  <c r="AQ324" i="8"/>
  <c r="AP324" i="8"/>
  <c r="AO324" i="8"/>
  <c r="AN324" i="8"/>
  <c r="AM324" i="8"/>
  <c r="AL324" i="8"/>
  <c r="AK324" i="8"/>
  <c r="AJ324" i="8"/>
  <c r="AI324" i="8"/>
  <c r="AH324" i="8"/>
  <c r="AG324" i="8"/>
  <c r="AF324" i="8"/>
  <c r="AC324" i="8"/>
  <c r="AB324" i="8"/>
  <c r="AA324" i="8"/>
  <c r="Z324" i="8"/>
  <c r="Y324" i="8"/>
  <c r="X324" i="8"/>
  <c r="W324" i="8"/>
  <c r="V324" i="8"/>
  <c r="U324" i="8"/>
  <c r="T324" i="8"/>
  <c r="S324" i="8"/>
  <c r="R324" i="8"/>
  <c r="Q324" i="8"/>
  <c r="P324" i="8"/>
  <c r="O324" i="8"/>
  <c r="L324" i="8"/>
  <c r="K324" i="8"/>
  <c r="J324" i="8"/>
  <c r="I324" i="8"/>
  <c r="H324" i="8"/>
  <c r="G324" i="8"/>
  <c r="AD307" i="8"/>
  <c r="AE307" i="8" s="1"/>
  <c r="M307" i="8"/>
  <c r="N307" i="8" s="1"/>
  <c r="CM306" i="8"/>
  <c r="CL306" i="8"/>
  <c r="CK306" i="8"/>
  <c r="CJ306" i="8"/>
  <c r="CI306" i="8"/>
  <c r="CH306" i="8"/>
  <c r="CG306" i="8"/>
  <c r="CG325" i="8" s="1"/>
  <c r="CF306" i="8"/>
  <c r="CE306" i="8"/>
  <c r="CD306" i="8"/>
  <c r="CC306" i="8"/>
  <c r="CB306" i="8"/>
  <c r="CA306" i="8"/>
  <c r="BZ306" i="8"/>
  <c r="BY306" i="8"/>
  <c r="BY325" i="8" s="1"/>
  <c r="BX306" i="8"/>
  <c r="BW306" i="8"/>
  <c r="BV306" i="8"/>
  <c r="BU306" i="8"/>
  <c r="BU325" i="8" s="1"/>
  <c r="BT306" i="8"/>
  <c r="BS306" i="8"/>
  <c r="BR306" i="8"/>
  <c r="BQ306" i="8"/>
  <c r="BQ325" i="8" s="1"/>
  <c r="BP306" i="8"/>
  <c r="BO306" i="8"/>
  <c r="BN306" i="8"/>
  <c r="BM306" i="8"/>
  <c r="BM325" i="8" s="1"/>
  <c r="BL306" i="8"/>
  <c r="BK306" i="8"/>
  <c r="BJ306" i="8"/>
  <c r="BI306" i="8"/>
  <c r="BI325" i="8" s="1"/>
  <c r="BH306" i="8"/>
  <c r="BG306" i="8"/>
  <c r="BF306" i="8"/>
  <c r="BE306" i="8"/>
  <c r="BE325" i="8" s="1"/>
  <c r="BD306" i="8"/>
  <c r="BC306" i="8"/>
  <c r="BB306" i="8"/>
  <c r="BA306" i="8"/>
  <c r="AZ306" i="8"/>
  <c r="AY306" i="8"/>
  <c r="AX306" i="8"/>
  <c r="AW306" i="8"/>
  <c r="AW325" i="8" s="1"/>
  <c r="AV306" i="8"/>
  <c r="AU306" i="8"/>
  <c r="AT306" i="8"/>
  <c r="AS306" i="8"/>
  <c r="AS325" i="8" s="1"/>
  <c r="AR306" i="8"/>
  <c r="AQ306" i="8"/>
  <c r="AP306" i="8"/>
  <c r="AO306" i="8"/>
  <c r="AO325" i="8" s="1"/>
  <c r="AN306" i="8"/>
  <c r="AM306" i="8"/>
  <c r="AL306" i="8"/>
  <c r="AK306" i="8"/>
  <c r="AK325" i="8" s="1"/>
  <c r="AJ306" i="8"/>
  <c r="AI306" i="8"/>
  <c r="AH306" i="8"/>
  <c r="AG306" i="8"/>
  <c r="AF306" i="8"/>
  <c r="AC306" i="8"/>
  <c r="AB306" i="8"/>
  <c r="AB325" i="8" s="1"/>
  <c r="AA306" i="8"/>
  <c r="Z306" i="8"/>
  <c r="Z325" i="8" s="1"/>
  <c r="Y306" i="8"/>
  <c r="X306" i="8"/>
  <c r="W306" i="8"/>
  <c r="V306" i="8"/>
  <c r="U306" i="8"/>
  <c r="T306" i="8"/>
  <c r="S306" i="8"/>
  <c r="R306" i="8"/>
  <c r="Q306" i="8"/>
  <c r="P306" i="8"/>
  <c r="P325" i="8" s="1"/>
  <c r="O306" i="8"/>
  <c r="L306" i="8"/>
  <c r="L325" i="8" s="1"/>
  <c r="K306" i="8"/>
  <c r="J306" i="8"/>
  <c r="I306" i="8"/>
  <c r="H306" i="8"/>
  <c r="G306" i="8"/>
  <c r="AD288" i="8"/>
  <c r="AE288" i="8" s="1"/>
  <c r="M288" i="8"/>
  <c r="N288" i="8" s="1"/>
  <c r="CM286" i="8"/>
  <c r="CL286" i="8"/>
  <c r="CK286" i="8"/>
  <c r="CJ286" i="8"/>
  <c r="CI286" i="8"/>
  <c r="CH286" i="8"/>
  <c r="CG286" i="8"/>
  <c r="CF286" i="8"/>
  <c r="CE286" i="8"/>
  <c r="CD286" i="8"/>
  <c r="CC286" i="8"/>
  <c r="CB286" i="8"/>
  <c r="CA286" i="8"/>
  <c r="BZ286" i="8"/>
  <c r="BY286" i="8"/>
  <c r="BX286" i="8"/>
  <c r="BW286" i="8"/>
  <c r="BV286" i="8"/>
  <c r="BU286" i="8"/>
  <c r="BT286" i="8"/>
  <c r="BS286" i="8"/>
  <c r="BR286" i="8"/>
  <c r="BQ286" i="8"/>
  <c r="BP286" i="8"/>
  <c r="BO286" i="8"/>
  <c r="BN286" i="8"/>
  <c r="BM286" i="8"/>
  <c r="BL286" i="8"/>
  <c r="BK286" i="8"/>
  <c r="BJ286" i="8"/>
  <c r="BI286" i="8"/>
  <c r="BH286" i="8"/>
  <c r="BG286" i="8"/>
  <c r="BF286" i="8"/>
  <c r="BE286" i="8"/>
  <c r="BD286" i="8"/>
  <c r="BC286" i="8"/>
  <c r="BB286" i="8"/>
  <c r="BA286" i="8"/>
  <c r="AZ286" i="8"/>
  <c r="AY286" i="8"/>
  <c r="AX286" i="8"/>
  <c r="AW286" i="8"/>
  <c r="AV286" i="8"/>
  <c r="AU286" i="8"/>
  <c r="AT286" i="8"/>
  <c r="AS286" i="8"/>
  <c r="AR286" i="8"/>
  <c r="AQ286" i="8"/>
  <c r="AP286" i="8"/>
  <c r="AO286" i="8"/>
  <c r="AN286" i="8"/>
  <c r="AM286" i="8"/>
  <c r="AL286" i="8"/>
  <c r="AK286" i="8"/>
  <c r="AJ286" i="8"/>
  <c r="AI286" i="8"/>
  <c r="AH286" i="8"/>
  <c r="AG286" i="8"/>
  <c r="AF286" i="8"/>
  <c r="AC286" i="8"/>
  <c r="AB286" i="8"/>
  <c r="AA286" i="8"/>
  <c r="Z286" i="8"/>
  <c r="Y286" i="8"/>
  <c r="X286" i="8"/>
  <c r="W286" i="8"/>
  <c r="V286" i="8"/>
  <c r="U286" i="8"/>
  <c r="T286" i="8"/>
  <c r="S286" i="8"/>
  <c r="R286" i="8"/>
  <c r="Q286" i="8"/>
  <c r="P286" i="8"/>
  <c r="O286" i="8"/>
  <c r="L286" i="8"/>
  <c r="K286" i="8"/>
  <c r="J286" i="8"/>
  <c r="I286" i="8"/>
  <c r="H286" i="8"/>
  <c r="G286" i="8"/>
  <c r="AD277" i="8"/>
  <c r="AE277" i="8" s="1"/>
  <c r="M277" i="8"/>
  <c r="N277" i="8" s="1"/>
  <c r="CM276" i="8"/>
  <c r="CL276" i="8"/>
  <c r="CK276" i="8"/>
  <c r="CJ276" i="8"/>
  <c r="CI276" i="8"/>
  <c r="CH276" i="8"/>
  <c r="CG276" i="8"/>
  <c r="CF276" i="8"/>
  <c r="CE276" i="8"/>
  <c r="CD276" i="8"/>
  <c r="CC276" i="8"/>
  <c r="CB276" i="8"/>
  <c r="CA276" i="8"/>
  <c r="BZ276" i="8"/>
  <c r="BY276" i="8"/>
  <c r="BX276" i="8"/>
  <c r="BW276" i="8"/>
  <c r="BV276" i="8"/>
  <c r="BU276" i="8"/>
  <c r="BT276" i="8"/>
  <c r="BS276" i="8"/>
  <c r="BR276" i="8"/>
  <c r="BQ276" i="8"/>
  <c r="BP276" i="8"/>
  <c r="BO276" i="8"/>
  <c r="BN276" i="8"/>
  <c r="BM276" i="8"/>
  <c r="BL276" i="8"/>
  <c r="BK276" i="8"/>
  <c r="BJ276" i="8"/>
  <c r="BI276" i="8"/>
  <c r="BH276" i="8"/>
  <c r="BG276" i="8"/>
  <c r="BF276" i="8"/>
  <c r="BE276" i="8"/>
  <c r="BD276" i="8"/>
  <c r="BC276" i="8"/>
  <c r="BB276" i="8"/>
  <c r="BA276" i="8"/>
  <c r="AZ276" i="8"/>
  <c r="AY276" i="8"/>
  <c r="AX276" i="8"/>
  <c r="AW276" i="8"/>
  <c r="AV276" i="8"/>
  <c r="AU276" i="8"/>
  <c r="AT276" i="8"/>
  <c r="AS276" i="8"/>
  <c r="AR276" i="8"/>
  <c r="AQ276" i="8"/>
  <c r="AP276" i="8"/>
  <c r="AO276" i="8"/>
  <c r="AN276" i="8"/>
  <c r="AM276" i="8"/>
  <c r="AL276" i="8"/>
  <c r="AK276" i="8"/>
  <c r="AJ276" i="8"/>
  <c r="AI276" i="8"/>
  <c r="AH276" i="8"/>
  <c r="AG276" i="8"/>
  <c r="AF276" i="8"/>
  <c r="AC276" i="8"/>
  <c r="AB276" i="8"/>
  <c r="AA276" i="8"/>
  <c r="Z276" i="8"/>
  <c r="Y276" i="8"/>
  <c r="X276" i="8"/>
  <c r="W276" i="8"/>
  <c r="V276" i="8"/>
  <c r="U276" i="8"/>
  <c r="T276" i="8"/>
  <c r="S276" i="8"/>
  <c r="R276" i="8"/>
  <c r="Q276" i="8"/>
  <c r="P276" i="8"/>
  <c r="O276" i="8"/>
  <c r="L276" i="8"/>
  <c r="K276" i="8"/>
  <c r="J276" i="8"/>
  <c r="I276" i="8"/>
  <c r="H276" i="8"/>
  <c r="G276" i="8"/>
  <c r="AD257" i="8"/>
  <c r="AE257" i="8" s="1"/>
  <c r="M257" i="8"/>
  <c r="N257" i="8" s="1"/>
  <c r="CM255" i="8"/>
  <c r="CL255" i="8"/>
  <c r="CK255" i="8"/>
  <c r="CJ255" i="8"/>
  <c r="CI255" i="8"/>
  <c r="CH255" i="8"/>
  <c r="CG255" i="8"/>
  <c r="CF255" i="8"/>
  <c r="CE255" i="8"/>
  <c r="CD255" i="8"/>
  <c r="CC255" i="8"/>
  <c r="CB255" i="8"/>
  <c r="CA255" i="8"/>
  <c r="BZ255" i="8"/>
  <c r="BY255" i="8"/>
  <c r="BX255" i="8"/>
  <c r="BW255" i="8"/>
  <c r="BV255" i="8"/>
  <c r="BU255" i="8"/>
  <c r="BT255" i="8"/>
  <c r="BS255" i="8"/>
  <c r="BR255" i="8"/>
  <c r="BQ255" i="8"/>
  <c r="BP255" i="8"/>
  <c r="BO255" i="8"/>
  <c r="BN255" i="8"/>
  <c r="BM255" i="8"/>
  <c r="BL255" i="8"/>
  <c r="BK255" i="8"/>
  <c r="BJ255" i="8"/>
  <c r="BI255" i="8"/>
  <c r="BH255" i="8"/>
  <c r="BG255" i="8"/>
  <c r="BF255" i="8"/>
  <c r="BE255" i="8"/>
  <c r="BD255" i="8"/>
  <c r="BC255" i="8"/>
  <c r="BB255" i="8"/>
  <c r="BA255" i="8"/>
  <c r="AZ255" i="8"/>
  <c r="AY255" i="8"/>
  <c r="AX255" i="8"/>
  <c r="AW255" i="8"/>
  <c r="AV255" i="8"/>
  <c r="AU255" i="8"/>
  <c r="AT255" i="8"/>
  <c r="AS255" i="8"/>
  <c r="AR255" i="8"/>
  <c r="AQ255" i="8"/>
  <c r="AP255" i="8"/>
  <c r="AO255" i="8"/>
  <c r="AN255" i="8"/>
  <c r="AM255" i="8"/>
  <c r="AL255" i="8"/>
  <c r="AK255" i="8"/>
  <c r="AJ255" i="8"/>
  <c r="AI255" i="8"/>
  <c r="AH255" i="8"/>
  <c r="AG255" i="8"/>
  <c r="AF255" i="8"/>
  <c r="AC255" i="8"/>
  <c r="AB255" i="8"/>
  <c r="AA255" i="8"/>
  <c r="Z255" i="8"/>
  <c r="Y255" i="8"/>
  <c r="X255" i="8"/>
  <c r="W255" i="8"/>
  <c r="V255" i="8"/>
  <c r="U255" i="8"/>
  <c r="T255" i="8"/>
  <c r="S255" i="8"/>
  <c r="R255" i="8"/>
  <c r="Q255" i="8"/>
  <c r="P255" i="8"/>
  <c r="O255" i="8"/>
  <c r="L255" i="8"/>
  <c r="K255" i="8"/>
  <c r="J255" i="8"/>
  <c r="I255" i="8"/>
  <c r="H255" i="8"/>
  <c r="G255" i="8"/>
  <c r="AD229" i="8"/>
  <c r="AE229" i="8" s="1"/>
  <c r="M229" i="8"/>
  <c r="N229" i="8" s="1"/>
  <c r="CM228" i="8"/>
  <c r="CL228" i="8"/>
  <c r="CK228" i="8"/>
  <c r="CJ228" i="8"/>
  <c r="CI228" i="8"/>
  <c r="CH228" i="8"/>
  <c r="CG228" i="8"/>
  <c r="CF228" i="8"/>
  <c r="CE228" i="8"/>
  <c r="CD228" i="8"/>
  <c r="CC228" i="8"/>
  <c r="CB228" i="8"/>
  <c r="CA228" i="8"/>
  <c r="BZ228" i="8"/>
  <c r="BY228" i="8"/>
  <c r="BX228" i="8"/>
  <c r="BW228" i="8"/>
  <c r="BV228" i="8"/>
  <c r="BU228" i="8"/>
  <c r="BT228" i="8"/>
  <c r="BS228" i="8"/>
  <c r="BR228" i="8"/>
  <c r="BQ228" i="8"/>
  <c r="BP228" i="8"/>
  <c r="BO228" i="8"/>
  <c r="BN228" i="8"/>
  <c r="BM228" i="8"/>
  <c r="BL228" i="8"/>
  <c r="BK228" i="8"/>
  <c r="BJ228" i="8"/>
  <c r="BI228" i="8"/>
  <c r="BH228" i="8"/>
  <c r="BG228" i="8"/>
  <c r="BF228" i="8"/>
  <c r="BE228" i="8"/>
  <c r="BD228" i="8"/>
  <c r="BC228" i="8"/>
  <c r="BB228" i="8"/>
  <c r="BA228" i="8"/>
  <c r="AZ228" i="8"/>
  <c r="AY228" i="8"/>
  <c r="AX228" i="8"/>
  <c r="AW228" i="8"/>
  <c r="AV228" i="8"/>
  <c r="AU228" i="8"/>
  <c r="AT228" i="8"/>
  <c r="AS228" i="8"/>
  <c r="AR228" i="8"/>
  <c r="AQ228" i="8"/>
  <c r="AP228" i="8"/>
  <c r="AO228" i="8"/>
  <c r="AN228" i="8"/>
  <c r="AM228" i="8"/>
  <c r="AL228" i="8"/>
  <c r="AK228" i="8"/>
  <c r="AJ228" i="8"/>
  <c r="AI228" i="8"/>
  <c r="AH228" i="8"/>
  <c r="AG228" i="8"/>
  <c r="AF228" i="8"/>
  <c r="AC228" i="8"/>
  <c r="AB228" i="8"/>
  <c r="AA228" i="8"/>
  <c r="Z228" i="8"/>
  <c r="Y228" i="8"/>
  <c r="X228" i="8"/>
  <c r="W228" i="8"/>
  <c r="V228" i="8"/>
  <c r="U228" i="8"/>
  <c r="T228" i="8"/>
  <c r="S228" i="8"/>
  <c r="R228" i="8"/>
  <c r="Q228" i="8"/>
  <c r="P228" i="8"/>
  <c r="O228" i="8"/>
  <c r="L228" i="8"/>
  <c r="K228" i="8"/>
  <c r="J228" i="8"/>
  <c r="I228" i="8"/>
  <c r="H228" i="8"/>
  <c r="H256" i="8" s="1"/>
  <c r="G228" i="8"/>
  <c r="AD199" i="8"/>
  <c r="AE199" i="8" s="1"/>
  <c r="M199" i="8"/>
  <c r="N199" i="8" s="1"/>
  <c r="CM197" i="8"/>
  <c r="CL197" i="8"/>
  <c r="CK197" i="8"/>
  <c r="CJ197" i="8"/>
  <c r="CI197" i="8"/>
  <c r="CH197" i="8"/>
  <c r="CG197" i="8"/>
  <c r="CF197" i="8"/>
  <c r="CE197" i="8"/>
  <c r="CD197" i="8"/>
  <c r="CC197" i="8"/>
  <c r="CB197" i="8"/>
  <c r="CA197" i="8"/>
  <c r="BZ197" i="8"/>
  <c r="BY197" i="8"/>
  <c r="BX197" i="8"/>
  <c r="BW197" i="8"/>
  <c r="BV197" i="8"/>
  <c r="BU197" i="8"/>
  <c r="BT197" i="8"/>
  <c r="BS197" i="8"/>
  <c r="BR197" i="8"/>
  <c r="BQ197" i="8"/>
  <c r="BP197" i="8"/>
  <c r="BO197" i="8"/>
  <c r="BN197" i="8"/>
  <c r="BM197" i="8"/>
  <c r="BL197" i="8"/>
  <c r="BK197" i="8"/>
  <c r="BJ197" i="8"/>
  <c r="BI197" i="8"/>
  <c r="BH197" i="8"/>
  <c r="BG197" i="8"/>
  <c r="BF197" i="8"/>
  <c r="BE197" i="8"/>
  <c r="BD197" i="8"/>
  <c r="BC197" i="8"/>
  <c r="BB197" i="8"/>
  <c r="BA197" i="8"/>
  <c r="AZ197" i="8"/>
  <c r="AY197" i="8"/>
  <c r="AX197" i="8"/>
  <c r="AW197" i="8"/>
  <c r="AV197" i="8"/>
  <c r="AU197" i="8"/>
  <c r="AT197" i="8"/>
  <c r="AS197" i="8"/>
  <c r="AR197" i="8"/>
  <c r="AQ197" i="8"/>
  <c r="AP197" i="8"/>
  <c r="AO197" i="8"/>
  <c r="AN197" i="8"/>
  <c r="AM197" i="8"/>
  <c r="AL197" i="8"/>
  <c r="AK197" i="8"/>
  <c r="AJ197" i="8"/>
  <c r="AI197" i="8"/>
  <c r="AH197" i="8"/>
  <c r="AG197" i="8"/>
  <c r="AF197" i="8"/>
  <c r="AC197" i="8"/>
  <c r="AB197" i="8"/>
  <c r="AA197" i="8"/>
  <c r="Z197" i="8"/>
  <c r="Y197" i="8"/>
  <c r="X197" i="8"/>
  <c r="W197" i="8"/>
  <c r="V197" i="8"/>
  <c r="U197" i="8"/>
  <c r="T197" i="8"/>
  <c r="S197" i="8"/>
  <c r="R197" i="8"/>
  <c r="Q197" i="8"/>
  <c r="P197" i="8"/>
  <c r="O197" i="8"/>
  <c r="L197" i="8"/>
  <c r="K197" i="8"/>
  <c r="J197" i="8"/>
  <c r="I197" i="8"/>
  <c r="H197" i="8"/>
  <c r="G197" i="8"/>
  <c r="AD176" i="8"/>
  <c r="AE176" i="8" s="1"/>
  <c r="M176" i="8"/>
  <c r="N176" i="8" s="1"/>
  <c r="CM175" i="8"/>
  <c r="CL175" i="8"/>
  <c r="CK175" i="8"/>
  <c r="CJ175" i="8"/>
  <c r="CI175" i="8"/>
  <c r="CH175" i="8"/>
  <c r="CG175" i="8"/>
  <c r="CF175" i="8"/>
  <c r="CE175" i="8"/>
  <c r="CD175" i="8"/>
  <c r="CC175" i="8"/>
  <c r="CB175" i="8"/>
  <c r="CA175" i="8"/>
  <c r="BZ175" i="8"/>
  <c r="BY175" i="8"/>
  <c r="BX175" i="8"/>
  <c r="BW175" i="8"/>
  <c r="BV175" i="8"/>
  <c r="BU175" i="8"/>
  <c r="BT175" i="8"/>
  <c r="BS175" i="8"/>
  <c r="BR175" i="8"/>
  <c r="BQ175" i="8"/>
  <c r="BP175" i="8"/>
  <c r="BO175" i="8"/>
  <c r="BN175" i="8"/>
  <c r="BM175" i="8"/>
  <c r="BL175" i="8"/>
  <c r="BK175" i="8"/>
  <c r="BJ175" i="8"/>
  <c r="BI175" i="8"/>
  <c r="BH175" i="8"/>
  <c r="BG175" i="8"/>
  <c r="BF175" i="8"/>
  <c r="BE175" i="8"/>
  <c r="BD175" i="8"/>
  <c r="BC175" i="8"/>
  <c r="BB175" i="8"/>
  <c r="BA175" i="8"/>
  <c r="AZ175" i="8"/>
  <c r="AY175" i="8"/>
  <c r="AX175" i="8"/>
  <c r="AW175" i="8"/>
  <c r="AV175" i="8"/>
  <c r="AU175" i="8"/>
  <c r="AT175" i="8"/>
  <c r="AS175" i="8"/>
  <c r="AR175" i="8"/>
  <c r="AQ175" i="8"/>
  <c r="AP175" i="8"/>
  <c r="AO175" i="8"/>
  <c r="AN175" i="8"/>
  <c r="AM175" i="8"/>
  <c r="AL175" i="8"/>
  <c r="AK175" i="8"/>
  <c r="AJ175" i="8"/>
  <c r="AI175" i="8"/>
  <c r="AH175" i="8"/>
  <c r="AG175" i="8"/>
  <c r="AF175" i="8"/>
  <c r="AC175" i="8"/>
  <c r="AB175" i="8"/>
  <c r="AA175" i="8"/>
  <c r="Z175" i="8"/>
  <c r="Y175" i="8"/>
  <c r="X175" i="8"/>
  <c r="W175" i="8"/>
  <c r="V175" i="8"/>
  <c r="U175" i="8"/>
  <c r="U198" i="8" s="1"/>
  <c r="T175" i="8"/>
  <c r="S175" i="8"/>
  <c r="R175" i="8"/>
  <c r="Q175" i="8"/>
  <c r="P175" i="8"/>
  <c r="O175" i="8"/>
  <c r="L175" i="8"/>
  <c r="K175" i="8"/>
  <c r="J175" i="8"/>
  <c r="I175" i="8"/>
  <c r="H175" i="8"/>
  <c r="G175" i="8"/>
  <c r="AD151" i="8"/>
  <c r="AE151" i="8" s="1"/>
  <c r="M151" i="8"/>
  <c r="N151" i="8" s="1"/>
  <c r="CM149" i="8"/>
  <c r="CL149" i="8"/>
  <c r="CK149" i="8"/>
  <c r="CJ149" i="8"/>
  <c r="CI149" i="8"/>
  <c r="CH149" i="8"/>
  <c r="CG149" i="8"/>
  <c r="CF149" i="8"/>
  <c r="CE149" i="8"/>
  <c r="CD149" i="8"/>
  <c r="CC149" i="8"/>
  <c r="CB149" i="8"/>
  <c r="CA149" i="8"/>
  <c r="BZ149" i="8"/>
  <c r="BY149" i="8"/>
  <c r="BX149" i="8"/>
  <c r="BW149" i="8"/>
  <c r="BV149" i="8"/>
  <c r="BU149" i="8"/>
  <c r="BT149" i="8"/>
  <c r="BS149" i="8"/>
  <c r="BR149" i="8"/>
  <c r="BQ149" i="8"/>
  <c r="BP149" i="8"/>
  <c r="BO149" i="8"/>
  <c r="BN149" i="8"/>
  <c r="BM149" i="8"/>
  <c r="BL149" i="8"/>
  <c r="BK149" i="8"/>
  <c r="BJ149" i="8"/>
  <c r="BI149" i="8"/>
  <c r="BH149" i="8"/>
  <c r="BG149" i="8"/>
  <c r="BF149" i="8"/>
  <c r="BE149" i="8"/>
  <c r="BD149" i="8"/>
  <c r="BC149" i="8"/>
  <c r="BB149" i="8"/>
  <c r="BA149" i="8"/>
  <c r="AZ149" i="8"/>
  <c r="AY149" i="8"/>
  <c r="AX149" i="8"/>
  <c r="AW149" i="8"/>
  <c r="AV149" i="8"/>
  <c r="AU149" i="8"/>
  <c r="AT149" i="8"/>
  <c r="AS149" i="8"/>
  <c r="AR149" i="8"/>
  <c r="AQ149" i="8"/>
  <c r="AP149" i="8"/>
  <c r="AO149" i="8"/>
  <c r="AN149" i="8"/>
  <c r="AM149" i="8"/>
  <c r="AL149" i="8"/>
  <c r="AK149" i="8"/>
  <c r="AJ149" i="8"/>
  <c r="AI149" i="8"/>
  <c r="AH149" i="8"/>
  <c r="AG149" i="8"/>
  <c r="AF149" i="8"/>
  <c r="AC149" i="8"/>
  <c r="AB149" i="8"/>
  <c r="AA149" i="8"/>
  <c r="Z149" i="8"/>
  <c r="Y149" i="8"/>
  <c r="X149" i="8"/>
  <c r="W149" i="8"/>
  <c r="V149" i="8"/>
  <c r="U149" i="8"/>
  <c r="T149" i="8"/>
  <c r="S149" i="8"/>
  <c r="R149" i="8"/>
  <c r="Q149" i="8"/>
  <c r="P149" i="8"/>
  <c r="O149" i="8"/>
  <c r="L149" i="8"/>
  <c r="K149" i="8"/>
  <c r="J149" i="8"/>
  <c r="I149" i="8"/>
  <c r="H149" i="8"/>
  <c r="G149" i="8"/>
  <c r="AD125" i="8"/>
  <c r="AE125" i="8" s="1"/>
  <c r="M125" i="8"/>
  <c r="N125" i="8" s="1"/>
  <c r="CM124" i="8"/>
  <c r="CL124" i="8"/>
  <c r="CK124" i="8"/>
  <c r="CJ124" i="8"/>
  <c r="CI124" i="8"/>
  <c r="CH124" i="8"/>
  <c r="CG124" i="8"/>
  <c r="CF124" i="8"/>
  <c r="CE124" i="8"/>
  <c r="CD124" i="8"/>
  <c r="CC124" i="8"/>
  <c r="CB124" i="8"/>
  <c r="CA124" i="8"/>
  <c r="BZ124" i="8"/>
  <c r="BY124" i="8"/>
  <c r="BX124" i="8"/>
  <c r="BW124" i="8"/>
  <c r="BV124" i="8"/>
  <c r="BU124" i="8"/>
  <c r="BT124" i="8"/>
  <c r="BS124" i="8"/>
  <c r="BR124" i="8"/>
  <c r="BQ124" i="8"/>
  <c r="BP124" i="8"/>
  <c r="BO124" i="8"/>
  <c r="BN124" i="8"/>
  <c r="BM124" i="8"/>
  <c r="BL124" i="8"/>
  <c r="BK124" i="8"/>
  <c r="BJ124" i="8"/>
  <c r="BI124" i="8"/>
  <c r="BH124" i="8"/>
  <c r="BG124" i="8"/>
  <c r="BF124" i="8"/>
  <c r="BE124" i="8"/>
  <c r="BD124" i="8"/>
  <c r="BC124" i="8"/>
  <c r="BB124" i="8"/>
  <c r="BA124" i="8"/>
  <c r="AZ124" i="8"/>
  <c r="AY124" i="8"/>
  <c r="AX124" i="8"/>
  <c r="AW124" i="8"/>
  <c r="AV124" i="8"/>
  <c r="AU124" i="8"/>
  <c r="AT124" i="8"/>
  <c r="AS124" i="8"/>
  <c r="AR124" i="8"/>
  <c r="AQ124" i="8"/>
  <c r="AP124" i="8"/>
  <c r="AO124" i="8"/>
  <c r="AN124" i="8"/>
  <c r="AM124" i="8"/>
  <c r="AL124" i="8"/>
  <c r="AK124" i="8"/>
  <c r="AJ124" i="8"/>
  <c r="AI124" i="8"/>
  <c r="AH124" i="8"/>
  <c r="AG124" i="8"/>
  <c r="AF124" i="8"/>
  <c r="AC124" i="8"/>
  <c r="AB124" i="8"/>
  <c r="AA124" i="8"/>
  <c r="Z124" i="8"/>
  <c r="Y124" i="8"/>
  <c r="X124" i="8"/>
  <c r="W124" i="8"/>
  <c r="V124" i="8"/>
  <c r="U124" i="8"/>
  <c r="T124" i="8"/>
  <c r="S124" i="8"/>
  <c r="R124" i="8"/>
  <c r="Q124" i="8"/>
  <c r="P124" i="8"/>
  <c r="O124" i="8"/>
  <c r="L124" i="8"/>
  <c r="K124" i="8"/>
  <c r="J124" i="8"/>
  <c r="I124" i="8"/>
  <c r="H124" i="8"/>
  <c r="G124" i="8"/>
  <c r="AD101" i="8"/>
  <c r="AE101" i="8" s="1"/>
  <c r="M101" i="8"/>
  <c r="N101" i="8" s="1"/>
  <c r="CM99" i="8"/>
  <c r="CL99" i="8"/>
  <c r="CK99" i="8"/>
  <c r="CJ99" i="8"/>
  <c r="CI99" i="8"/>
  <c r="CH99" i="8"/>
  <c r="CG99" i="8"/>
  <c r="CF99" i="8"/>
  <c r="CE99" i="8"/>
  <c r="CD99" i="8"/>
  <c r="CC99" i="8"/>
  <c r="CB99" i="8"/>
  <c r="CA99" i="8"/>
  <c r="BZ99" i="8"/>
  <c r="BY99" i="8"/>
  <c r="BX99" i="8"/>
  <c r="BW99" i="8"/>
  <c r="BV99" i="8"/>
  <c r="BU99" i="8"/>
  <c r="BT99" i="8"/>
  <c r="BS99" i="8"/>
  <c r="BR99" i="8"/>
  <c r="BQ99" i="8"/>
  <c r="BP99" i="8"/>
  <c r="BO99" i="8"/>
  <c r="BN99" i="8"/>
  <c r="BM99" i="8"/>
  <c r="BL99" i="8"/>
  <c r="BK99" i="8"/>
  <c r="BJ99" i="8"/>
  <c r="BI99" i="8"/>
  <c r="BH99" i="8"/>
  <c r="BG99" i="8"/>
  <c r="BF99" i="8"/>
  <c r="BE99" i="8"/>
  <c r="BD99" i="8"/>
  <c r="BC99" i="8"/>
  <c r="BB99" i="8"/>
  <c r="BA99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L99" i="8"/>
  <c r="K99" i="8"/>
  <c r="J99" i="8"/>
  <c r="I99" i="8"/>
  <c r="H99" i="8"/>
  <c r="G99" i="8"/>
  <c r="AD92" i="8"/>
  <c r="AE92" i="8" s="1"/>
  <c r="M92" i="8"/>
  <c r="N92" i="8" s="1"/>
  <c r="CM91" i="8"/>
  <c r="CL91" i="8"/>
  <c r="CK91" i="8"/>
  <c r="CJ91" i="8"/>
  <c r="CI91" i="8"/>
  <c r="CH91" i="8"/>
  <c r="CG91" i="8"/>
  <c r="CF91" i="8"/>
  <c r="CE91" i="8"/>
  <c r="CD91" i="8"/>
  <c r="CC91" i="8"/>
  <c r="CB91" i="8"/>
  <c r="CA91" i="8"/>
  <c r="BZ91" i="8"/>
  <c r="BY91" i="8"/>
  <c r="BX91" i="8"/>
  <c r="BW91" i="8"/>
  <c r="BV91" i="8"/>
  <c r="BU91" i="8"/>
  <c r="BT91" i="8"/>
  <c r="BS91" i="8"/>
  <c r="BR91" i="8"/>
  <c r="BQ91" i="8"/>
  <c r="BP91" i="8"/>
  <c r="BO91" i="8"/>
  <c r="BN91" i="8"/>
  <c r="BM91" i="8"/>
  <c r="BL91" i="8"/>
  <c r="BK91" i="8"/>
  <c r="BJ91" i="8"/>
  <c r="BI91" i="8"/>
  <c r="BH91" i="8"/>
  <c r="BG91" i="8"/>
  <c r="BF91" i="8"/>
  <c r="BE91" i="8"/>
  <c r="BD91" i="8"/>
  <c r="BC91" i="8"/>
  <c r="BB91" i="8"/>
  <c r="BA91" i="8"/>
  <c r="AZ91" i="8"/>
  <c r="AY91" i="8"/>
  <c r="AX91" i="8"/>
  <c r="AW91" i="8"/>
  <c r="AV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L91" i="8"/>
  <c r="K91" i="8"/>
  <c r="J91" i="8"/>
  <c r="I91" i="8"/>
  <c r="H91" i="8"/>
  <c r="G91" i="8"/>
  <c r="AD48" i="8"/>
  <c r="AE48" i="8" s="1"/>
  <c r="M48" i="8"/>
  <c r="N48" i="8" s="1"/>
  <c r="CM46" i="8"/>
  <c r="CL46" i="8"/>
  <c r="CK46" i="8"/>
  <c r="CJ46" i="8"/>
  <c r="CI46" i="8"/>
  <c r="CH46" i="8"/>
  <c r="CG46" i="8"/>
  <c r="CF46" i="8"/>
  <c r="CE46" i="8"/>
  <c r="CD46" i="8"/>
  <c r="CC46" i="8"/>
  <c r="CB46" i="8"/>
  <c r="CA46" i="8"/>
  <c r="BZ46" i="8"/>
  <c r="BY46" i="8"/>
  <c r="BX46" i="8"/>
  <c r="BW46" i="8"/>
  <c r="BV46" i="8"/>
  <c r="BU46" i="8"/>
  <c r="BT46" i="8"/>
  <c r="BS46" i="8"/>
  <c r="BR46" i="8"/>
  <c r="BQ46" i="8"/>
  <c r="BP46" i="8"/>
  <c r="BO46" i="8"/>
  <c r="BN46" i="8"/>
  <c r="BM46" i="8"/>
  <c r="BL46" i="8"/>
  <c r="BK46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L46" i="8"/>
  <c r="K46" i="8"/>
  <c r="J46" i="8"/>
  <c r="I46" i="8"/>
  <c r="H46" i="8"/>
  <c r="G46" i="8"/>
  <c r="AD24" i="8"/>
  <c r="AE24" i="8" s="1"/>
  <c r="M24" i="8"/>
  <c r="N24" i="8" s="1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L23" i="8"/>
  <c r="K23" i="8"/>
  <c r="J23" i="8"/>
  <c r="I23" i="8"/>
  <c r="H23" i="8"/>
  <c r="G23" i="8"/>
  <c r="AD3" i="8"/>
  <c r="AE3" i="8" s="1"/>
  <c r="M3" i="8"/>
  <c r="N3" i="8" s="1"/>
  <c r="H325" i="8" l="1"/>
  <c r="AJ325" i="8"/>
  <c r="AV325" i="8"/>
  <c r="BH325" i="8"/>
  <c r="BT325" i="8"/>
  <c r="CF325" i="8"/>
  <c r="Y325" i="8"/>
  <c r="Q325" i="8"/>
  <c r="AC325" i="8"/>
  <c r="CC325" i="8"/>
  <c r="DK1" i="20"/>
  <c r="DJ2" i="20" s="1"/>
  <c r="DK2" i="20" s="1"/>
  <c r="DJ3" i="20" s="1"/>
  <c r="DK3" i="20" s="1"/>
  <c r="DJ4" i="20" s="1"/>
  <c r="DK4" i="20" s="1"/>
  <c r="DJ5" i="20" s="1"/>
  <c r="DK5" i="20" s="1"/>
  <c r="DJ6" i="20" s="1"/>
  <c r="DK6" i="20" s="1"/>
  <c r="DJ7" i="20" s="1"/>
  <c r="DK7" i="20" s="1"/>
  <c r="DJ8" i="20" s="1"/>
  <c r="DK8" i="20" s="1"/>
  <c r="DJ9" i="20" s="1"/>
  <c r="DK9" i="20" s="1"/>
  <c r="DJ10" i="20" s="1"/>
  <c r="DK10" i="20" s="1"/>
  <c r="DJ11" i="20" s="1"/>
  <c r="DK11" i="20" s="1"/>
  <c r="DJ12" i="20" s="1"/>
  <c r="DK12" i="20" s="1"/>
  <c r="DJ13" i="20" s="1"/>
  <c r="DK13" i="20" s="1"/>
  <c r="DJ14" i="20" s="1"/>
  <c r="DK14" i="20" s="1"/>
  <c r="DJ15" i="20" s="1"/>
  <c r="DK15" i="20" s="1"/>
  <c r="DJ16" i="20" s="1"/>
  <c r="DK16" i="20" s="1"/>
  <c r="N343" i="8"/>
  <c r="N344" i="8" s="1"/>
  <c r="M343" i="8"/>
  <c r="AE343" i="8"/>
  <c r="R325" i="8"/>
  <c r="AF325" i="8"/>
  <c r="AR325" i="8"/>
  <c r="BD325" i="8"/>
  <c r="BP325" i="8"/>
  <c r="CB325" i="8"/>
  <c r="AL150" i="8"/>
  <c r="AX150" i="8"/>
  <c r="BJ150" i="8"/>
  <c r="BV150" i="8"/>
  <c r="Z198" i="8"/>
  <c r="AP256" i="8"/>
  <c r="BB256" i="8"/>
  <c r="BN256" i="8"/>
  <c r="BZ256" i="8"/>
  <c r="CL256" i="8"/>
  <c r="T325" i="8"/>
  <c r="AT325" i="8"/>
  <c r="BF325" i="8"/>
  <c r="BR325" i="8"/>
  <c r="CD325" i="8"/>
  <c r="U325" i="8"/>
  <c r="J325" i="8"/>
  <c r="AL325" i="8"/>
  <c r="AX325" i="8"/>
  <c r="BJ325" i="8"/>
  <c r="BV325" i="8"/>
  <c r="AN325" i="8"/>
  <c r="AZ325" i="8"/>
  <c r="BL325" i="8"/>
  <c r="BX325" i="8"/>
  <c r="CJ325" i="8"/>
  <c r="AP325" i="8"/>
  <c r="BB325" i="8"/>
  <c r="BN325" i="8"/>
  <c r="BZ325" i="8"/>
  <c r="CL325" i="8"/>
  <c r="AH325" i="8"/>
  <c r="AG325" i="8"/>
  <c r="V325" i="8"/>
  <c r="X325" i="8"/>
  <c r="N324" i="8"/>
  <c r="AS287" i="8"/>
  <c r="BQ287" i="8"/>
  <c r="AE324" i="8"/>
  <c r="N306" i="8"/>
  <c r="M306" i="8" s="1"/>
  <c r="BA325" i="8"/>
  <c r="CK325" i="8"/>
  <c r="I150" i="8"/>
  <c r="AK150" i="8"/>
  <c r="AW150" i="8"/>
  <c r="BI150" i="8"/>
  <c r="BU150" i="8"/>
  <c r="K198" i="8"/>
  <c r="Y198" i="8"/>
  <c r="AM198" i="8"/>
  <c r="AY198" i="8"/>
  <c r="BK198" i="8"/>
  <c r="BW198" i="8"/>
  <c r="CI198" i="8"/>
  <c r="AE306" i="8"/>
  <c r="AD306" i="8" s="1"/>
  <c r="AP150" i="8"/>
  <c r="BB150" i="8"/>
  <c r="BN150" i="8"/>
  <c r="BZ150" i="8"/>
  <c r="CL150" i="8"/>
  <c r="R198" i="8"/>
  <c r="T256" i="8"/>
  <c r="AT256" i="8"/>
  <c r="BF256" i="8"/>
  <c r="BR256" i="8"/>
  <c r="CD256" i="8"/>
  <c r="AK287" i="8"/>
  <c r="BI287" i="8"/>
  <c r="CG287" i="8"/>
  <c r="BA287" i="8"/>
  <c r="BY287" i="8"/>
  <c r="Y287" i="8"/>
  <c r="N286" i="8"/>
  <c r="BF150" i="8"/>
  <c r="K256" i="8"/>
  <c r="BR150" i="8"/>
  <c r="AH150" i="8"/>
  <c r="BI100" i="8"/>
  <c r="Y150" i="8"/>
  <c r="O198" i="8"/>
  <c r="AA198" i="8"/>
  <c r="AT150" i="8"/>
  <c r="AE286" i="8"/>
  <c r="AD286" i="8" s="1"/>
  <c r="CD150" i="8"/>
  <c r="V198" i="8"/>
  <c r="T150" i="8"/>
  <c r="N276" i="8"/>
  <c r="M276" i="8" s="1"/>
  <c r="AD18" i="9" s="1"/>
  <c r="AO150" i="8"/>
  <c r="BA150" i="8"/>
  <c r="BM150" i="8"/>
  <c r="BY150" i="8"/>
  <c r="Q198" i="8"/>
  <c r="AC198" i="8"/>
  <c r="AE276" i="8"/>
  <c r="S198" i="8"/>
  <c r="J198" i="8"/>
  <c r="L256" i="8"/>
  <c r="AZ256" i="8"/>
  <c r="BP256" i="8"/>
  <c r="AH256" i="8"/>
  <c r="P256" i="8"/>
  <c r="AB256" i="8"/>
  <c r="N255" i="8"/>
  <c r="M255" i="8" s="1"/>
  <c r="AD16" i="9" s="1"/>
  <c r="AS100" i="8"/>
  <c r="U150" i="8"/>
  <c r="W198" i="8"/>
  <c r="CH325" i="8"/>
  <c r="AE255" i="8"/>
  <c r="AD255" i="8" s="1"/>
  <c r="J16" i="9" s="1"/>
  <c r="U344" i="8"/>
  <c r="AI344" i="8"/>
  <c r="AU344" i="8"/>
  <c r="BG344" i="8"/>
  <c r="BS344" i="8"/>
  <c r="CE344" i="8"/>
  <c r="H344" i="8"/>
  <c r="N228" i="8"/>
  <c r="AE228" i="8"/>
  <c r="BS198" i="8"/>
  <c r="CE198" i="8"/>
  <c r="AU198" i="8"/>
  <c r="BG198" i="8"/>
  <c r="AQ198" i="8"/>
  <c r="BC198" i="8"/>
  <c r="BO198" i="8"/>
  <c r="CA198" i="8"/>
  <c r="CM198" i="8"/>
  <c r="AI198" i="8"/>
  <c r="N197" i="8"/>
  <c r="M197" i="8" s="1"/>
  <c r="AD13" i="9" s="1"/>
  <c r="L150" i="8"/>
  <c r="Z150" i="8"/>
  <c r="L47" i="8"/>
  <c r="R150" i="8"/>
  <c r="AF150" i="8"/>
  <c r="AR150" i="8"/>
  <c r="BD150" i="8"/>
  <c r="BP150" i="8"/>
  <c r="CB150" i="8"/>
  <c r="AE197" i="8"/>
  <c r="AD197" i="8" s="1"/>
  <c r="J13" i="9" s="1"/>
  <c r="N175" i="8"/>
  <c r="H150" i="8"/>
  <c r="V150" i="8"/>
  <c r="AJ150" i="8"/>
  <c r="BH150" i="8"/>
  <c r="BT150" i="8"/>
  <c r="CF150" i="8"/>
  <c r="CG150" i="8"/>
  <c r="AE175" i="8"/>
  <c r="AD175" i="8" s="1"/>
  <c r="CK150" i="8"/>
  <c r="CH150" i="8"/>
  <c r="AS150" i="8"/>
  <c r="BE150" i="8"/>
  <c r="BQ150" i="8"/>
  <c r="CC150" i="8"/>
  <c r="AG150" i="8"/>
  <c r="AN150" i="8"/>
  <c r="AZ150" i="8"/>
  <c r="BL150" i="8"/>
  <c r="CJ150" i="8"/>
  <c r="X150" i="8"/>
  <c r="AB150" i="8"/>
  <c r="Q150" i="8"/>
  <c r="AC150" i="8"/>
  <c r="P150" i="8"/>
  <c r="N149" i="8"/>
  <c r="AE149" i="8"/>
  <c r="J344" i="8"/>
  <c r="N124" i="8"/>
  <c r="AE124" i="8"/>
  <c r="AD124" i="8" s="1"/>
  <c r="AV150" i="8"/>
  <c r="N99" i="8"/>
  <c r="M99" i="8" s="1"/>
  <c r="AE99" i="8"/>
  <c r="AD99" i="8" s="1"/>
  <c r="N91" i="8"/>
  <c r="M91" i="8" s="1"/>
  <c r="AD6" i="9" s="1"/>
  <c r="Q344" i="8"/>
  <c r="CB344" i="8"/>
  <c r="AE91" i="8"/>
  <c r="AD91" i="8" s="1"/>
  <c r="J6" i="9" s="1"/>
  <c r="AV256" i="8"/>
  <c r="BT256" i="8"/>
  <c r="X344" i="8"/>
  <c r="BY100" i="8"/>
  <c r="N46" i="8"/>
  <c r="M46" i="8" s="1"/>
  <c r="CK287" i="8"/>
  <c r="AE46" i="8"/>
  <c r="AD46" i="8" s="1"/>
  <c r="BE100" i="8"/>
  <c r="S256" i="8"/>
  <c r="BE287" i="8"/>
  <c r="CF256" i="8"/>
  <c r="AN47" i="8"/>
  <c r="AZ47" i="8"/>
  <c r="BU287" i="8"/>
  <c r="AB47" i="8"/>
  <c r="I344" i="8"/>
  <c r="BL47" i="8"/>
  <c r="H47" i="8"/>
  <c r="S100" i="8"/>
  <c r="T47" i="8"/>
  <c r="AN256" i="8"/>
  <c r="BL256" i="8"/>
  <c r="CJ256" i="8"/>
  <c r="U100" i="8"/>
  <c r="AK47" i="8"/>
  <c r="AW47" i="8"/>
  <c r="BI47" i="8"/>
  <c r="BU47" i="8"/>
  <c r="CG47" i="8"/>
  <c r="I100" i="8"/>
  <c r="AO287" i="8"/>
  <c r="X47" i="8"/>
  <c r="BU100" i="8"/>
  <c r="Y100" i="8"/>
  <c r="AF256" i="8"/>
  <c r="BD256" i="8"/>
  <c r="CB256" i="8"/>
  <c r="BX150" i="8"/>
  <c r="BX47" i="8"/>
  <c r="CJ47" i="8"/>
  <c r="R287" i="8"/>
  <c r="AF287" i="8"/>
  <c r="AR287" i="8"/>
  <c r="BD287" i="8"/>
  <c r="BP287" i="8"/>
  <c r="CB287" i="8"/>
  <c r="BC346" i="8"/>
  <c r="BO346" i="8"/>
  <c r="CA346" i="8"/>
  <c r="CM346" i="8"/>
  <c r="AO47" i="8"/>
  <c r="BA47" i="8"/>
  <c r="BM47" i="8"/>
  <c r="BY47" i="8"/>
  <c r="CK47" i="8"/>
  <c r="AQ346" i="8"/>
  <c r="AF346" i="8"/>
  <c r="BD346" i="8"/>
  <c r="BP346" i="8"/>
  <c r="CB346" i="8"/>
  <c r="O100" i="8"/>
  <c r="AA100" i="8"/>
  <c r="AO100" i="8"/>
  <c r="CK100" i="8"/>
  <c r="AJ256" i="8"/>
  <c r="AE23" i="8"/>
  <c r="AD23" i="8" s="1"/>
  <c r="R346" i="8"/>
  <c r="AR346" i="8"/>
  <c r="N23" i="8"/>
  <c r="Q100" i="8"/>
  <c r="AC100" i="8"/>
  <c r="W256" i="8"/>
  <c r="U287" i="8"/>
  <c r="AI287" i="8"/>
  <c r="AU287" i="8"/>
  <c r="BG287" i="8"/>
  <c r="BS287" i="8"/>
  <c r="CE287" i="8"/>
  <c r="P344" i="8"/>
  <c r="AI346" i="8"/>
  <c r="AU346" i="8"/>
  <c r="BG346" i="8"/>
  <c r="BS346" i="8"/>
  <c r="CE346" i="8"/>
  <c r="AF47" i="8"/>
  <c r="AR47" i="8"/>
  <c r="BD47" i="8"/>
  <c r="BP47" i="8"/>
  <c r="CB47" i="8"/>
  <c r="X198" i="8"/>
  <c r="L287" i="8"/>
  <c r="AM287" i="8"/>
  <c r="AY287" i="8"/>
  <c r="BK287" i="8"/>
  <c r="BW287" i="8"/>
  <c r="CI287" i="8"/>
  <c r="Y344" i="8"/>
  <c r="AM344" i="8"/>
  <c r="AY344" i="8"/>
  <c r="BK344" i="8"/>
  <c r="BW344" i="8"/>
  <c r="CI344" i="8"/>
  <c r="I346" i="8"/>
  <c r="AJ346" i="8"/>
  <c r="AV346" i="8"/>
  <c r="BH346" i="8"/>
  <c r="BT346" i="8"/>
  <c r="CF346" i="8"/>
  <c r="AG47" i="8"/>
  <c r="AS47" i="8"/>
  <c r="BE47" i="8"/>
  <c r="BQ47" i="8"/>
  <c r="CC47" i="8"/>
  <c r="Z100" i="8"/>
  <c r="AN100" i="8"/>
  <c r="AZ100" i="8"/>
  <c r="BL100" i="8"/>
  <c r="BX100" i="8"/>
  <c r="CJ100" i="8"/>
  <c r="Z287" i="8"/>
  <c r="AN287" i="8"/>
  <c r="AZ287" i="8"/>
  <c r="BL287" i="8"/>
  <c r="BX287" i="8"/>
  <c r="CJ287" i="8"/>
  <c r="Z344" i="8"/>
  <c r="AN344" i="8"/>
  <c r="AZ344" i="8"/>
  <c r="BL344" i="8"/>
  <c r="BX344" i="8"/>
  <c r="CJ344" i="8"/>
  <c r="V346" i="8"/>
  <c r="W346" i="8"/>
  <c r="AK346" i="8"/>
  <c r="AW346" i="8"/>
  <c r="BI346" i="8"/>
  <c r="BU346" i="8"/>
  <c r="CG346" i="8"/>
  <c r="BA100" i="8"/>
  <c r="BM100" i="8"/>
  <c r="V256" i="8"/>
  <c r="BH256" i="8"/>
  <c r="U256" i="8"/>
  <c r="BM287" i="8"/>
  <c r="H287" i="8"/>
  <c r="T198" i="8"/>
  <c r="I256" i="8"/>
  <c r="AM346" i="8"/>
  <c r="AY346" i="8"/>
  <c r="BK346" i="8"/>
  <c r="BW346" i="8"/>
  <c r="CI346" i="8"/>
  <c r="J47" i="8"/>
  <c r="AJ47" i="8"/>
  <c r="AV47" i="8"/>
  <c r="BH47" i="8"/>
  <c r="BT47" i="8"/>
  <c r="CF47" i="8"/>
  <c r="P198" i="8"/>
  <c r="AB198" i="8"/>
  <c r="X256" i="8"/>
  <c r="AL256" i="8"/>
  <c r="AX256" i="8"/>
  <c r="BJ256" i="8"/>
  <c r="BV256" i="8"/>
  <c r="CH256" i="8"/>
  <c r="Q287" i="8"/>
  <c r="AC287" i="8"/>
  <c r="AQ287" i="8"/>
  <c r="BC287" i="8"/>
  <c r="BO287" i="8"/>
  <c r="CA287" i="8"/>
  <c r="CM287" i="8"/>
  <c r="AC344" i="8"/>
  <c r="AQ344" i="8"/>
  <c r="BC344" i="8"/>
  <c r="BO344" i="8"/>
  <c r="CA344" i="8"/>
  <c r="CM344" i="8"/>
  <c r="Z346" i="8"/>
  <c r="AZ346" i="8"/>
  <c r="BX346" i="8"/>
  <c r="K47" i="8"/>
  <c r="AF100" i="8"/>
  <c r="BD100" i="8"/>
  <c r="BP100" i="8"/>
  <c r="R344" i="8"/>
  <c r="AF344" i="8"/>
  <c r="AR344" i="8"/>
  <c r="BD344" i="8"/>
  <c r="BP344" i="8"/>
  <c r="AN346" i="8"/>
  <c r="BL346" i="8"/>
  <c r="CJ346" i="8"/>
  <c r="R100" i="8"/>
  <c r="AR100" i="8"/>
  <c r="CB100" i="8"/>
  <c r="O346" i="8"/>
  <c r="AA346" i="8"/>
  <c r="AO346" i="8"/>
  <c r="BA346" i="8"/>
  <c r="BM346" i="8"/>
  <c r="BY346" i="8"/>
  <c r="CK346" i="8"/>
  <c r="AG100" i="8"/>
  <c r="BQ100" i="8"/>
  <c r="CC100" i="8"/>
  <c r="Z256" i="8"/>
  <c r="BX256" i="8"/>
  <c r="Y256" i="8"/>
  <c r="AG287" i="8"/>
  <c r="CC287" i="8"/>
  <c r="J150" i="8"/>
  <c r="O256" i="8"/>
  <c r="AA256" i="8"/>
  <c r="T344" i="8"/>
  <c r="AJ100" i="8"/>
  <c r="BH100" i="8"/>
  <c r="CF100" i="8"/>
  <c r="V287" i="8"/>
  <c r="AV287" i="8"/>
  <c r="BT287" i="8"/>
  <c r="V344" i="8"/>
  <c r="AV344" i="8"/>
  <c r="BT344" i="8"/>
  <c r="K150" i="8"/>
  <c r="V100" i="8"/>
  <c r="AV100" i="8"/>
  <c r="BT100" i="8"/>
  <c r="I198" i="8"/>
  <c r="I287" i="8"/>
  <c r="AJ287" i="8"/>
  <c r="BH287" i="8"/>
  <c r="CF287" i="8"/>
  <c r="AJ344" i="8"/>
  <c r="BH344" i="8"/>
  <c r="CF344" i="8"/>
  <c r="S346" i="8"/>
  <c r="AG346" i="8"/>
  <c r="AS346" i="8"/>
  <c r="BE346" i="8"/>
  <c r="BQ346" i="8"/>
  <c r="CC346" i="8"/>
  <c r="P47" i="8"/>
  <c r="J100" i="8"/>
  <c r="W100" i="8"/>
  <c r="AK100" i="8"/>
  <c r="AW100" i="8"/>
  <c r="CG100" i="8"/>
  <c r="R256" i="8"/>
  <c r="AR256" i="8"/>
  <c r="Q256" i="8"/>
  <c r="AC256" i="8"/>
  <c r="AW287" i="8"/>
  <c r="R47" i="8"/>
  <c r="G47" i="8"/>
  <c r="O47" i="8"/>
  <c r="W47" i="8"/>
  <c r="AA47" i="8"/>
  <c r="K100" i="8"/>
  <c r="P100" i="8"/>
  <c r="T100" i="8"/>
  <c r="X100" i="8"/>
  <c r="AB100" i="8"/>
  <c r="V47" i="8"/>
  <c r="G150" i="8"/>
  <c r="AD149" i="8"/>
  <c r="J10" i="9" s="1"/>
  <c r="J346" i="8"/>
  <c r="S47" i="8"/>
  <c r="K346" i="8"/>
  <c r="P346" i="8"/>
  <c r="T346" i="8"/>
  <c r="X346" i="8"/>
  <c r="AB346" i="8"/>
  <c r="AH47" i="8"/>
  <c r="AL47" i="8"/>
  <c r="AP47" i="8"/>
  <c r="AT47" i="8"/>
  <c r="AX47" i="8"/>
  <c r="BB47" i="8"/>
  <c r="BF47" i="8"/>
  <c r="BJ47" i="8"/>
  <c r="BN47" i="8"/>
  <c r="BR47" i="8"/>
  <c r="BV47" i="8"/>
  <c r="BZ47" i="8"/>
  <c r="CD47" i="8"/>
  <c r="CH47" i="8"/>
  <c r="CL47" i="8"/>
  <c r="H100" i="8"/>
  <c r="L100" i="8"/>
  <c r="AH100" i="8"/>
  <c r="AL100" i="8"/>
  <c r="AP100" i="8"/>
  <c r="AT100" i="8"/>
  <c r="AX100" i="8"/>
  <c r="BB100" i="8"/>
  <c r="BF100" i="8"/>
  <c r="BJ100" i="8"/>
  <c r="BN100" i="8"/>
  <c r="BR100" i="8"/>
  <c r="BV100" i="8"/>
  <c r="BZ100" i="8"/>
  <c r="CD100" i="8"/>
  <c r="CH100" i="8"/>
  <c r="CL100" i="8"/>
  <c r="O150" i="8"/>
  <c r="S150" i="8"/>
  <c r="W150" i="8"/>
  <c r="AA150" i="8"/>
  <c r="Z47" i="8"/>
  <c r="H346" i="8"/>
  <c r="L346" i="8"/>
  <c r="Q346" i="8"/>
  <c r="U346" i="8"/>
  <c r="Y346" i="8"/>
  <c r="AC346" i="8"/>
  <c r="AH346" i="8"/>
  <c r="AL346" i="8"/>
  <c r="AP346" i="8"/>
  <c r="AT346" i="8"/>
  <c r="AX346" i="8"/>
  <c r="BB346" i="8"/>
  <c r="BF346" i="8"/>
  <c r="BJ346" i="8"/>
  <c r="BN346" i="8"/>
  <c r="BR346" i="8"/>
  <c r="BV346" i="8"/>
  <c r="BZ346" i="8"/>
  <c r="CD346" i="8"/>
  <c r="CH346" i="8"/>
  <c r="CL346" i="8"/>
  <c r="I47" i="8"/>
  <c r="Q47" i="8"/>
  <c r="U47" i="8"/>
  <c r="Y47" i="8"/>
  <c r="AC47" i="8"/>
  <c r="AI47" i="8"/>
  <c r="AM47" i="8"/>
  <c r="AQ47" i="8"/>
  <c r="AU47" i="8"/>
  <c r="AY47" i="8"/>
  <c r="BC47" i="8"/>
  <c r="BG47" i="8"/>
  <c r="BK47" i="8"/>
  <c r="BO47" i="8"/>
  <c r="BS47" i="8"/>
  <c r="BW47" i="8"/>
  <c r="CA47" i="8"/>
  <c r="CE47" i="8"/>
  <c r="CI47" i="8"/>
  <c r="CM47" i="8"/>
  <c r="AI100" i="8"/>
  <c r="AM100" i="8"/>
  <c r="AQ100" i="8"/>
  <c r="AU100" i="8"/>
  <c r="AY100" i="8"/>
  <c r="BC100" i="8"/>
  <c r="BG100" i="8"/>
  <c r="BK100" i="8"/>
  <c r="BO100" i="8"/>
  <c r="BS100" i="8"/>
  <c r="BW100" i="8"/>
  <c r="CA100" i="8"/>
  <c r="CE100" i="8"/>
  <c r="CI100" i="8"/>
  <c r="CM100" i="8"/>
  <c r="G348" i="8"/>
  <c r="AD343" i="8"/>
  <c r="H198" i="8"/>
  <c r="L198" i="8"/>
  <c r="AI256" i="8"/>
  <c r="AM256" i="8"/>
  <c r="AQ256" i="8"/>
  <c r="AU256" i="8"/>
  <c r="AY256" i="8"/>
  <c r="BC256" i="8"/>
  <c r="BG256" i="8"/>
  <c r="BK256" i="8"/>
  <c r="BO256" i="8"/>
  <c r="BS256" i="8"/>
  <c r="BW256" i="8"/>
  <c r="CA256" i="8"/>
  <c r="CE256" i="8"/>
  <c r="CI256" i="8"/>
  <c r="CM256" i="8"/>
  <c r="J287" i="8"/>
  <c r="O287" i="8"/>
  <c r="S287" i="8"/>
  <c r="W287" i="8"/>
  <c r="AA287" i="8"/>
  <c r="G325" i="8"/>
  <c r="K348" i="8"/>
  <c r="AI348" i="8"/>
  <c r="AM348" i="8"/>
  <c r="AQ348" i="8"/>
  <c r="AU348" i="8"/>
  <c r="AY348" i="8"/>
  <c r="BC325" i="8"/>
  <c r="BG325" i="8"/>
  <c r="BK325" i="8"/>
  <c r="BO325" i="8"/>
  <c r="BS325" i="8"/>
  <c r="BW325" i="8"/>
  <c r="CA325" i="8"/>
  <c r="CE325" i="8"/>
  <c r="CI325" i="8"/>
  <c r="CM325" i="8"/>
  <c r="G344" i="8"/>
  <c r="K344" i="8"/>
  <c r="O344" i="8"/>
  <c r="S344" i="8"/>
  <c r="W344" i="8"/>
  <c r="AA344" i="8"/>
  <c r="H348" i="8"/>
  <c r="L348" i="8"/>
  <c r="P348" i="8"/>
  <c r="T348" i="8"/>
  <c r="X348" i="8"/>
  <c r="AB348" i="8"/>
  <c r="AH348" i="8"/>
  <c r="AL348" i="8"/>
  <c r="AP348" i="8"/>
  <c r="AT348" i="8"/>
  <c r="AX348" i="8"/>
  <c r="BB348" i="8"/>
  <c r="BF348" i="8"/>
  <c r="BJ348" i="8"/>
  <c r="BN348" i="8"/>
  <c r="BR348" i="8"/>
  <c r="BV348" i="8"/>
  <c r="BZ348" i="8"/>
  <c r="CD348" i="8"/>
  <c r="CH348" i="8"/>
  <c r="CL348" i="8"/>
  <c r="AI150" i="8"/>
  <c r="AM150" i="8"/>
  <c r="AQ150" i="8"/>
  <c r="AU150" i="8"/>
  <c r="AY150" i="8"/>
  <c r="BC150" i="8"/>
  <c r="BG150" i="8"/>
  <c r="BK150" i="8"/>
  <c r="BO150" i="8"/>
  <c r="BS150" i="8"/>
  <c r="BW150" i="8"/>
  <c r="CA150" i="8"/>
  <c r="CE150" i="8"/>
  <c r="CI150" i="8"/>
  <c r="CM150" i="8"/>
  <c r="AG198" i="8"/>
  <c r="AK198" i="8"/>
  <c r="AO198" i="8"/>
  <c r="AS198" i="8"/>
  <c r="AW198" i="8"/>
  <c r="BA198" i="8"/>
  <c r="BE198" i="8"/>
  <c r="BI198" i="8"/>
  <c r="BM198" i="8"/>
  <c r="BQ198" i="8"/>
  <c r="BU198" i="8"/>
  <c r="BY198" i="8"/>
  <c r="CC198" i="8"/>
  <c r="CG198" i="8"/>
  <c r="CK198" i="8"/>
  <c r="AF198" i="8"/>
  <c r="AJ198" i="8"/>
  <c r="AN198" i="8"/>
  <c r="AR198" i="8"/>
  <c r="AV198" i="8"/>
  <c r="AZ198" i="8"/>
  <c r="BD198" i="8"/>
  <c r="BH198" i="8"/>
  <c r="BL198" i="8"/>
  <c r="BP198" i="8"/>
  <c r="BT198" i="8"/>
  <c r="BX198" i="8"/>
  <c r="CB198" i="8"/>
  <c r="CF198" i="8"/>
  <c r="CJ198" i="8"/>
  <c r="G198" i="8"/>
  <c r="J256" i="8"/>
  <c r="AG256" i="8"/>
  <c r="AK256" i="8"/>
  <c r="AO256" i="8"/>
  <c r="AS256" i="8"/>
  <c r="AW256" i="8"/>
  <c r="BA256" i="8"/>
  <c r="BE256" i="8"/>
  <c r="BI256" i="8"/>
  <c r="BM256" i="8"/>
  <c r="BQ256" i="8"/>
  <c r="BU256" i="8"/>
  <c r="BY256" i="8"/>
  <c r="CC256" i="8"/>
  <c r="CG256" i="8"/>
  <c r="CK256" i="8"/>
  <c r="M286" i="8"/>
  <c r="K287" i="8"/>
  <c r="P287" i="8"/>
  <c r="T287" i="8"/>
  <c r="X287" i="8"/>
  <c r="AB287" i="8"/>
  <c r="I325" i="8"/>
  <c r="L344" i="8"/>
  <c r="AB344" i="8"/>
  <c r="AH344" i="8"/>
  <c r="AL344" i="8"/>
  <c r="AP344" i="8"/>
  <c r="AT344" i="8"/>
  <c r="AX344" i="8"/>
  <c r="BB344" i="8"/>
  <c r="BF344" i="8"/>
  <c r="BJ344" i="8"/>
  <c r="BN344" i="8"/>
  <c r="BR344" i="8"/>
  <c r="BV344" i="8"/>
  <c r="BZ344" i="8"/>
  <c r="CD344" i="8"/>
  <c r="CH344" i="8"/>
  <c r="CL344" i="8"/>
  <c r="I348" i="8"/>
  <c r="Q348" i="8"/>
  <c r="U348" i="8"/>
  <c r="Y348" i="8"/>
  <c r="AC348" i="8"/>
  <c r="BC348" i="8"/>
  <c r="BG348" i="8"/>
  <c r="BK348" i="8"/>
  <c r="BO348" i="8"/>
  <c r="BS348" i="8"/>
  <c r="BW348" i="8"/>
  <c r="CA348" i="8"/>
  <c r="CE348" i="8"/>
  <c r="CI348" i="8"/>
  <c r="CM348" i="8"/>
  <c r="AD276" i="8"/>
  <c r="J18" i="9" s="1"/>
  <c r="AH198" i="8"/>
  <c r="AL198" i="8"/>
  <c r="AP198" i="8"/>
  <c r="AT198" i="8"/>
  <c r="AX198" i="8"/>
  <c r="BB198" i="8"/>
  <c r="BF198" i="8"/>
  <c r="BJ198" i="8"/>
  <c r="BN198" i="8"/>
  <c r="BR198" i="8"/>
  <c r="BV198" i="8"/>
  <c r="BZ198" i="8"/>
  <c r="CD198" i="8"/>
  <c r="CH198" i="8"/>
  <c r="CL198" i="8"/>
  <c r="G256" i="8"/>
  <c r="AD228" i="8"/>
  <c r="AH287" i="8"/>
  <c r="AL287" i="8"/>
  <c r="AP287" i="8"/>
  <c r="AT287" i="8"/>
  <c r="AX287" i="8"/>
  <c r="BB287" i="8"/>
  <c r="BF287" i="8"/>
  <c r="BJ287" i="8"/>
  <c r="BN287" i="8"/>
  <c r="BR287" i="8"/>
  <c r="BV287" i="8"/>
  <c r="BZ287" i="8"/>
  <c r="CD287" i="8"/>
  <c r="CH287" i="8"/>
  <c r="CL287" i="8"/>
  <c r="O348" i="8"/>
  <c r="S348" i="8"/>
  <c r="W348" i="8"/>
  <c r="AA348" i="8"/>
  <c r="J348" i="8"/>
  <c r="R348" i="8"/>
  <c r="V348" i="8"/>
  <c r="Z348" i="8"/>
  <c r="AF348" i="8"/>
  <c r="AJ348" i="8"/>
  <c r="AN348" i="8"/>
  <c r="AR348" i="8"/>
  <c r="AV348" i="8"/>
  <c r="AZ348" i="8"/>
  <c r="BD348" i="8"/>
  <c r="BH348" i="8"/>
  <c r="BL348" i="8"/>
  <c r="BP348" i="8"/>
  <c r="BT348" i="8"/>
  <c r="BX348" i="8"/>
  <c r="CB348" i="8"/>
  <c r="CF348" i="8"/>
  <c r="CJ348" i="8"/>
  <c r="AD324" i="8"/>
  <c r="J22" i="9" s="1"/>
  <c r="AG348" i="8"/>
  <c r="AK348" i="8"/>
  <c r="AO348" i="8"/>
  <c r="AS348" i="8"/>
  <c r="AW348" i="8"/>
  <c r="BA348" i="8"/>
  <c r="BE348" i="8"/>
  <c r="BI348" i="8"/>
  <c r="BM348" i="8"/>
  <c r="BQ348" i="8"/>
  <c r="BU348" i="8"/>
  <c r="BY348" i="8"/>
  <c r="CC348" i="8"/>
  <c r="CG348" i="8"/>
  <c r="CK348" i="8"/>
  <c r="AE344" i="8"/>
  <c r="G100" i="8"/>
  <c r="G287" i="8"/>
  <c r="AE287" i="8"/>
  <c r="M324" i="8"/>
  <c r="K325" i="8"/>
  <c r="O325" i="8"/>
  <c r="S325" i="8"/>
  <c r="W325" i="8"/>
  <c r="AA325" i="8"/>
  <c r="AI325" i="8"/>
  <c r="AM325" i="8"/>
  <c r="AQ325" i="8"/>
  <c r="AU325" i="8"/>
  <c r="AY325" i="8"/>
  <c r="AG344" i="8"/>
  <c r="AK344" i="8"/>
  <c r="AO344" i="8"/>
  <c r="AS344" i="8"/>
  <c r="AW344" i="8"/>
  <c r="BA344" i="8"/>
  <c r="BE344" i="8"/>
  <c r="BI344" i="8"/>
  <c r="BM344" i="8"/>
  <c r="BQ344" i="8"/>
  <c r="BU344" i="8"/>
  <c r="BY344" i="8"/>
  <c r="CC344" i="8"/>
  <c r="CG344" i="8"/>
  <c r="CK344" i="8"/>
  <c r="G346" i="8"/>
  <c r="M228" i="8"/>
  <c r="DK1" i="13"/>
  <c r="DJ2" i="13" s="1"/>
  <c r="DK2" i="13" s="1"/>
  <c r="DJ3" i="13" s="1"/>
  <c r="DK3" i="13" s="1"/>
  <c r="DJ4" i="13" s="1"/>
  <c r="DK4" i="13" s="1"/>
  <c r="DJ5" i="13" s="1"/>
  <c r="DK5" i="13" s="1"/>
  <c r="DJ6" i="13" s="1"/>
  <c r="DK6" i="13" s="1"/>
  <c r="DJ7" i="13" s="1"/>
  <c r="DK7" i="13" s="1"/>
  <c r="DJ8" i="13" s="1"/>
  <c r="DK8" i="13" s="1"/>
  <c r="DJ9" i="13" s="1"/>
  <c r="DK9" i="13" s="1"/>
  <c r="DJ10" i="13" s="1"/>
  <c r="DK10" i="13" s="1"/>
  <c r="DJ11" i="13" s="1"/>
  <c r="DK11" i="13" s="1"/>
  <c r="DJ12" i="13" s="1"/>
  <c r="DK12" i="13" s="1"/>
  <c r="DJ13" i="13" s="1"/>
  <c r="DK13" i="13" s="1"/>
  <c r="DJ14" i="13" s="1"/>
  <c r="DK14" i="13" s="1"/>
  <c r="DJ15" i="13" s="1"/>
  <c r="DK15" i="13" s="1"/>
  <c r="DJ16" i="13" s="1"/>
  <c r="DK16" i="13" s="1"/>
  <c r="V6" i="9"/>
  <c r="V24" i="9"/>
  <c r="P24" i="9"/>
  <c r="C24" i="9"/>
  <c r="AA24" i="9"/>
  <c r="O24" i="9"/>
  <c r="P7" i="9"/>
  <c r="M9" i="9"/>
  <c r="P10" i="9"/>
  <c r="M15" i="9"/>
  <c r="P16" i="9"/>
  <c r="C3" i="9"/>
  <c r="C4" i="9"/>
  <c r="C6" i="9"/>
  <c r="C10" i="9"/>
  <c r="C12" i="9"/>
  <c r="C13" i="9"/>
  <c r="C15" i="9"/>
  <c r="C16" i="9"/>
  <c r="C18" i="9"/>
  <c r="C19" i="9"/>
  <c r="C22" i="9"/>
  <c r="C25" i="9"/>
  <c r="O3" i="9"/>
  <c r="O4" i="9"/>
  <c r="O10" i="9"/>
  <c r="O16" i="9"/>
  <c r="O18" i="9"/>
  <c r="O19" i="9"/>
  <c r="O22" i="9"/>
  <c r="Z3" i="9"/>
  <c r="AA3" i="9"/>
  <c r="E3" i="9"/>
  <c r="T3" i="9"/>
  <c r="Z4" i="9"/>
  <c r="H4" i="9"/>
  <c r="Z6" i="9"/>
  <c r="R6" i="9"/>
  <c r="E7" i="9"/>
  <c r="H7" i="9"/>
  <c r="R7" i="9"/>
  <c r="T7" i="9"/>
  <c r="E9" i="9"/>
  <c r="F9" i="9"/>
  <c r="H9" i="9"/>
  <c r="R9" i="9"/>
  <c r="D10" i="9"/>
  <c r="G10" i="9"/>
  <c r="V10" i="9"/>
  <c r="K10" i="9"/>
  <c r="F12" i="9"/>
  <c r="T12" i="9"/>
  <c r="V12" i="9"/>
  <c r="Z13" i="9"/>
  <c r="AA13" i="9"/>
  <c r="D13" i="9"/>
  <c r="F13" i="9"/>
  <c r="G13" i="9"/>
  <c r="H13" i="9"/>
  <c r="R13" i="9"/>
  <c r="V13" i="9"/>
  <c r="AA15" i="9"/>
  <c r="D15" i="9"/>
  <c r="E15" i="9"/>
  <c r="F15" i="9"/>
  <c r="G15" i="9"/>
  <c r="R15" i="9"/>
  <c r="V15" i="9"/>
  <c r="K15" i="9"/>
  <c r="Z16" i="9"/>
  <c r="AA16" i="9"/>
  <c r="D16" i="9"/>
  <c r="E16" i="9"/>
  <c r="F16" i="9"/>
  <c r="G16" i="9"/>
  <c r="R16" i="9"/>
  <c r="T16" i="9"/>
  <c r="V16" i="9"/>
  <c r="K16" i="9"/>
  <c r="AA18" i="9"/>
  <c r="D18" i="9"/>
  <c r="E18" i="9"/>
  <c r="F18" i="9"/>
  <c r="G18" i="9"/>
  <c r="H18" i="9"/>
  <c r="M18" i="9"/>
  <c r="P18" i="9"/>
  <c r="R18" i="9"/>
  <c r="T18" i="9"/>
  <c r="V18" i="9"/>
  <c r="K18" i="9"/>
  <c r="Z19" i="9"/>
  <c r="D19" i="9"/>
  <c r="E19" i="9"/>
  <c r="F19" i="9"/>
  <c r="G19" i="9"/>
  <c r="M19" i="9"/>
  <c r="P19" i="9"/>
  <c r="R19" i="9"/>
  <c r="V19" i="9"/>
  <c r="K19" i="9"/>
  <c r="Z21" i="9"/>
  <c r="AA21" i="9"/>
  <c r="D21" i="9"/>
  <c r="E21" i="9"/>
  <c r="G21" i="9"/>
  <c r="H21" i="9"/>
  <c r="M21" i="9"/>
  <c r="T21" i="9"/>
  <c r="AA22" i="9"/>
  <c r="D22" i="9"/>
  <c r="F22" i="9"/>
  <c r="G22" i="9"/>
  <c r="H22" i="9"/>
  <c r="M22" i="9"/>
  <c r="P22" i="9"/>
  <c r="R22" i="9"/>
  <c r="T22" i="9"/>
  <c r="V22" i="9"/>
  <c r="AA25" i="9"/>
  <c r="D25" i="9"/>
  <c r="M25" i="9"/>
  <c r="P25" i="9"/>
  <c r="V25" i="9"/>
  <c r="K25" i="9"/>
  <c r="D3" i="9"/>
  <c r="F3" i="9"/>
  <c r="K3" i="9"/>
  <c r="P3" i="9"/>
  <c r="R3" i="9"/>
  <c r="V3" i="9"/>
  <c r="E4" i="9"/>
  <c r="G4" i="9"/>
  <c r="K4" i="9"/>
  <c r="M4" i="9"/>
  <c r="R4" i="9"/>
  <c r="T4" i="9"/>
  <c r="V4" i="9"/>
  <c r="AA4" i="9"/>
  <c r="E6" i="9"/>
  <c r="G6" i="9"/>
  <c r="H6" i="9"/>
  <c r="K6" i="9"/>
  <c r="P6" i="9"/>
  <c r="T6" i="9"/>
  <c r="AA6" i="9"/>
  <c r="F7" i="9"/>
  <c r="M7" i="9"/>
  <c r="V7" i="9"/>
  <c r="AA7" i="9"/>
  <c r="K9" i="9"/>
  <c r="P9" i="9"/>
  <c r="T9" i="9"/>
  <c r="AA9" i="9"/>
  <c r="F10" i="9"/>
  <c r="H10" i="9"/>
  <c r="M10" i="9"/>
  <c r="R10" i="9"/>
  <c r="Z10" i="9"/>
  <c r="AA10" i="9"/>
  <c r="E12" i="9"/>
  <c r="G12" i="9"/>
  <c r="H12" i="9"/>
  <c r="M12" i="9"/>
  <c r="P12" i="9"/>
  <c r="R12" i="9"/>
  <c r="Z12" i="9"/>
  <c r="AA12" i="9"/>
  <c r="E13" i="9"/>
  <c r="K13" i="9"/>
  <c r="M13" i="9"/>
  <c r="T13" i="9"/>
  <c r="P15" i="9"/>
  <c r="T15" i="9"/>
  <c r="Z15" i="9"/>
  <c r="M16" i="9"/>
  <c r="Z18" i="9"/>
  <c r="T19" i="9"/>
  <c r="D24" i="9"/>
  <c r="I24" i="9" s="1"/>
  <c r="E24" i="9"/>
  <c r="F24" i="9"/>
  <c r="H24" i="9"/>
  <c r="K24" i="9"/>
  <c r="M24" i="9"/>
  <c r="R24" i="9"/>
  <c r="T24" i="9"/>
  <c r="Z24" i="9"/>
  <c r="O7" i="9"/>
  <c r="O25" i="9"/>
  <c r="W25" i="9" s="1"/>
  <c r="O21" i="9"/>
  <c r="O15" i="9"/>
  <c r="O12" i="9"/>
  <c r="O6" i="9"/>
  <c r="C9" i="9"/>
  <c r="F25" i="9"/>
  <c r="Z22" i="9"/>
  <c r="Z25" i="9"/>
  <c r="J24" i="9"/>
  <c r="AD24" i="9"/>
  <c r="K7" i="9"/>
  <c r="D6" i="9"/>
  <c r="D4" i="9"/>
  <c r="P13" i="9"/>
  <c r="M6" i="9"/>
  <c r="P4" i="9"/>
  <c r="M3" i="9"/>
  <c r="H15" i="9"/>
  <c r="K12" i="9"/>
  <c r="T10" i="9"/>
  <c r="E10" i="9"/>
  <c r="V9" i="9"/>
  <c r="D9" i="9"/>
  <c r="C21" i="9"/>
  <c r="C7" i="9"/>
  <c r="G24" i="9"/>
  <c r="E22" i="9"/>
  <c r="F21" i="9"/>
  <c r="K22" i="9"/>
  <c r="G3" i="9"/>
  <c r="R25" i="9"/>
  <c r="E25" i="9"/>
  <c r="R21" i="9"/>
  <c r="V21" i="9"/>
  <c r="W21" i="9" s="1"/>
  <c r="H19" i="9"/>
  <c r="H16" i="9"/>
  <c r="G9" i="9"/>
  <c r="Z9" i="9"/>
  <c r="F6" i="9"/>
  <c r="F4" i="9"/>
  <c r="H3" i="9"/>
  <c r="O13" i="9"/>
  <c r="O9" i="9"/>
  <c r="T25" i="9"/>
  <c r="G25" i="9"/>
  <c r="K21" i="9"/>
  <c r="P21" i="9"/>
  <c r="D12" i="9"/>
  <c r="G7" i="9"/>
  <c r="D7" i="9"/>
  <c r="Z7" i="9"/>
  <c r="AA19" i="9"/>
  <c r="H25" i="9"/>
  <c r="N325" i="8" l="1"/>
  <c r="N25" i="9"/>
  <c r="I25" i="9"/>
  <c r="AK350" i="8"/>
  <c r="S22" i="9"/>
  <c r="N256" i="8"/>
  <c r="M256" i="8" s="1"/>
  <c r="AD17" i="9" s="1"/>
  <c r="BE350" i="8"/>
  <c r="U19" i="9"/>
  <c r="AE150" i="8"/>
  <c r="AD150" i="8" s="1"/>
  <c r="J11" i="9" s="1"/>
  <c r="AE325" i="8"/>
  <c r="AD325" i="8" s="1"/>
  <c r="J23" i="9" s="1"/>
  <c r="BP350" i="8"/>
  <c r="L21" i="9"/>
  <c r="BS350" i="8"/>
  <c r="S21" i="9"/>
  <c r="N21" i="9"/>
  <c r="I15" i="9"/>
  <c r="N19" i="9"/>
  <c r="N100" i="8"/>
  <c r="M100" i="8" s="1"/>
  <c r="AD8" i="9" s="1"/>
  <c r="U18" i="9"/>
  <c r="N287" i="8"/>
  <c r="M287" i="8" s="1"/>
  <c r="AD20" i="9" s="1"/>
  <c r="N18" i="9"/>
  <c r="BQ350" i="8"/>
  <c r="N198" i="8"/>
  <c r="N16" i="9"/>
  <c r="AE348" i="8"/>
  <c r="AE256" i="8"/>
  <c r="W10" i="9"/>
  <c r="L15" i="9"/>
  <c r="Q15" i="9"/>
  <c r="BH350" i="8"/>
  <c r="CC350" i="8"/>
  <c r="W13" i="9"/>
  <c r="AE47" i="8"/>
  <c r="AD47" i="8" s="1"/>
  <c r="N348" i="8"/>
  <c r="M348" i="8" s="1"/>
  <c r="AD28" i="9" s="1"/>
  <c r="L13" i="9"/>
  <c r="N13" i="9"/>
  <c r="AE198" i="8"/>
  <c r="AD198" i="8" s="1"/>
  <c r="J14" i="9" s="1"/>
  <c r="W350" i="8"/>
  <c r="M149" i="8"/>
  <c r="AD10" i="9" s="1"/>
  <c r="M175" i="8"/>
  <c r="L12" i="9"/>
  <c r="N12" i="9"/>
  <c r="Q12" i="9"/>
  <c r="AE100" i="8"/>
  <c r="N150" i="8"/>
  <c r="M150" i="8" s="1"/>
  <c r="AD11" i="9" s="1"/>
  <c r="Z11" i="9"/>
  <c r="AA350" i="8"/>
  <c r="AV350" i="8"/>
  <c r="O350" i="8"/>
  <c r="AQ350" i="8"/>
  <c r="AR350" i="8"/>
  <c r="AI350" i="8"/>
  <c r="AJ350" i="8"/>
  <c r="F11" i="9"/>
  <c r="N9" i="9"/>
  <c r="R350" i="8"/>
  <c r="BT350" i="8"/>
  <c r="CA350" i="8"/>
  <c r="BD350" i="8"/>
  <c r="L9" i="9"/>
  <c r="AU350" i="8"/>
  <c r="BG350" i="8"/>
  <c r="BC350" i="8"/>
  <c r="BA350" i="8"/>
  <c r="M124" i="8"/>
  <c r="AD9" i="9" s="1"/>
  <c r="N346" i="8"/>
  <c r="V350" i="8"/>
  <c r="AO350" i="8"/>
  <c r="I4" i="9"/>
  <c r="E11" i="9"/>
  <c r="AF350" i="8"/>
  <c r="G11" i="9"/>
  <c r="Q6" i="9"/>
  <c r="W7" i="9"/>
  <c r="L7" i="9"/>
  <c r="N7" i="9"/>
  <c r="BO350" i="8"/>
  <c r="Q21" i="9"/>
  <c r="R11" i="9"/>
  <c r="CF350" i="8"/>
  <c r="BM350" i="8"/>
  <c r="CI350" i="8"/>
  <c r="L6" i="9"/>
  <c r="I6" i="9"/>
  <c r="AE346" i="8"/>
  <c r="AD346" i="8" s="1"/>
  <c r="E14" i="9"/>
  <c r="W6" i="9"/>
  <c r="AA5" i="9"/>
  <c r="AN350" i="8"/>
  <c r="U9" i="9"/>
  <c r="I13" i="9"/>
  <c r="S13" i="9"/>
  <c r="S7" i="9"/>
  <c r="AB22" i="9"/>
  <c r="AC22" i="9" s="1"/>
  <c r="K8" i="9"/>
  <c r="AG350" i="8"/>
  <c r="S3" i="9"/>
  <c r="N4" i="9"/>
  <c r="BW350" i="8"/>
  <c r="U10" i="9"/>
  <c r="L4" i="9"/>
  <c r="BY350" i="8"/>
  <c r="AM350" i="8"/>
  <c r="CJ350" i="8"/>
  <c r="CB350" i="8"/>
  <c r="M23" i="8"/>
  <c r="AD3" i="9" s="1"/>
  <c r="N3" i="9"/>
  <c r="N47" i="8"/>
  <c r="M47" i="8" s="1"/>
  <c r="AD5" i="9" s="1"/>
  <c r="I3" i="9"/>
  <c r="S350" i="8"/>
  <c r="Z350" i="8"/>
  <c r="U25" i="9"/>
  <c r="BL350" i="8"/>
  <c r="BI350" i="8"/>
  <c r="CM350" i="8"/>
  <c r="S12" i="9"/>
  <c r="S25" i="9"/>
  <c r="W19" i="9"/>
  <c r="AW350" i="8"/>
  <c r="CE350" i="8"/>
  <c r="S19" i="9"/>
  <c r="Q19" i="9"/>
  <c r="Q25" i="9"/>
  <c r="AA8" i="9"/>
  <c r="Z14" i="9"/>
  <c r="T5" i="9"/>
  <c r="CK350" i="8"/>
  <c r="BX350" i="8"/>
  <c r="K14" i="9"/>
  <c r="AB10" i="9"/>
  <c r="AC10" i="9" s="1"/>
  <c r="R5" i="9"/>
  <c r="AB16" i="9"/>
  <c r="AC16" i="9" s="1"/>
  <c r="X3" i="9"/>
  <c r="Y3" i="9" s="1"/>
  <c r="CG350" i="8"/>
  <c r="I350" i="8"/>
  <c r="S6" i="9"/>
  <c r="AS350" i="8"/>
  <c r="L350" i="8"/>
  <c r="AA14" i="9"/>
  <c r="P8" i="9"/>
  <c r="AY350" i="8"/>
  <c r="U22" i="9"/>
  <c r="I12" i="9"/>
  <c r="AZ350" i="8"/>
  <c r="BK350" i="8"/>
  <c r="D8" i="9"/>
  <c r="W12" i="9"/>
  <c r="BU350" i="8"/>
  <c r="BZ350" i="8"/>
  <c r="AC350" i="8"/>
  <c r="S4" i="9"/>
  <c r="AT350" i="8"/>
  <c r="O20" i="9"/>
  <c r="H26" i="9"/>
  <c r="F5" i="9"/>
  <c r="P5" i="9"/>
  <c r="BJ350" i="8"/>
  <c r="W22" i="9"/>
  <c r="U6" i="9"/>
  <c r="X9" i="9"/>
  <c r="Y9" i="9" s="1"/>
  <c r="F26" i="9"/>
  <c r="P350" i="8"/>
  <c r="Q18" i="9"/>
  <c r="C5" i="9"/>
  <c r="AA11" i="9"/>
  <c r="P11" i="9"/>
  <c r="M8" i="9"/>
  <c r="K5" i="9"/>
  <c r="AB3" i="9"/>
  <c r="AC3" i="9" s="1"/>
  <c r="M325" i="8"/>
  <c r="AD23" i="9" s="1"/>
  <c r="CL350" i="8"/>
  <c r="BV350" i="8"/>
  <c r="BF350" i="8"/>
  <c r="AP350" i="8"/>
  <c r="Y350" i="8"/>
  <c r="H350" i="8"/>
  <c r="AB350" i="8"/>
  <c r="K350" i="8"/>
  <c r="AD348" i="8"/>
  <c r="J28" i="9" s="1"/>
  <c r="I7" i="9"/>
  <c r="AD100" i="8"/>
  <c r="J8" i="9" s="1"/>
  <c r="AD256" i="8"/>
  <c r="J17" i="9" s="1"/>
  <c r="M198" i="8"/>
  <c r="AD14" i="9" s="1"/>
  <c r="CH350" i="8"/>
  <c r="BR350" i="8"/>
  <c r="BB350" i="8"/>
  <c r="AL350" i="8"/>
  <c r="U350" i="8"/>
  <c r="X350" i="8"/>
  <c r="P14" i="9"/>
  <c r="M344" i="8"/>
  <c r="AD26" i="9" s="1"/>
  <c r="AD344" i="8"/>
  <c r="J26" i="9" s="1"/>
  <c r="X4" i="9"/>
  <c r="Y4" i="9" s="1"/>
  <c r="W9" i="9"/>
  <c r="AD287" i="8"/>
  <c r="J20" i="9" s="1"/>
  <c r="CD350" i="8"/>
  <c r="BN350" i="8"/>
  <c r="AX350" i="8"/>
  <c r="AH350" i="8"/>
  <c r="Q350" i="8"/>
  <c r="T350" i="8"/>
  <c r="J350" i="8"/>
  <c r="G350" i="8"/>
  <c r="X21" i="9"/>
  <c r="Y21" i="9" s="1"/>
  <c r="AB6" i="9"/>
  <c r="AC6" i="9" s="1"/>
  <c r="E17" i="9"/>
  <c r="Q4" i="9"/>
  <c r="S18" i="9"/>
  <c r="AB9" i="9"/>
  <c r="AC9" i="9" s="1"/>
  <c r="X10" i="9"/>
  <c r="Y10" i="9" s="1"/>
  <c r="L25" i="9"/>
  <c r="AB12" i="9"/>
  <c r="AC12" i="9" s="1"/>
  <c r="D14" i="9"/>
  <c r="U13" i="9"/>
  <c r="K23" i="9"/>
  <c r="W18" i="9"/>
  <c r="Q22" i="9"/>
  <c r="D5" i="9"/>
  <c r="O14" i="9"/>
  <c r="U15" i="9"/>
  <c r="R23" i="9"/>
  <c r="Q13" i="9"/>
  <c r="G26" i="9"/>
  <c r="E26" i="9"/>
  <c r="M5" i="9"/>
  <c r="F17" i="9"/>
  <c r="E23" i="9"/>
  <c r="H20" i="9"/>
  <c r="H11" i="9"/>
  <c r="G5" i="9"/>
  <c r="Z8" i="9"/>
  <c r="AB15" i="9"/>
  <c r="AC15" i="9" s="1"/>
  <c r="V11" i="9"/>
  <c r="H14" i="9"/>
  <c r="F23" i="9"/>
  <c r="E8" i="9"/>
  <c r="C20" i="9"/>
  <c r="C17" i="9"/>
  <c r="N15" i="9"/>
  <c r="C14" i="9"/>
  <c r="N6" i="9"/>
  <c r="C8" i="9"/>
  <c r="I16" i="9"/>
  <c r="L16" i="9"/>
  <c r="W4" i="9"/>
  <c r="U4" i="9"/>
  <c r="R14" i="9"/>
  <c r="AB13" i="9"/>
  <c r="AC13" i="9" s="1"/>
  <c r="S10" i="9"/>
  <c r="O11" i="9"/>
  <c r="Q10" i="9"/>
  <c r="U3" i="9"/>
  <c r="Q3" i="9"/>
  <c r="W3" i="9"/>
  <c r="O5" i="9"/>
  <c r="Z17" i="9"/>
  <c r="P17" i="9"/>
  <c r="K11" i="9"/>
  <c r="Z5" i="9"/>
  <c r="AD22" i="9"/>
  <c r="AA28" i="9"/>
  <c r="V23" i="9"/>
  <c r="AA23" i="9"/>
  <c r="K20" i="9"/>
  <c r="T17" i="9"/>
  <c r="X13" i="9"/>
  <c r="Y13" i="9" s="1"/>
  <c r="T8" i="9"/>
  <c r="H8" i="9"/>
  <c r="M11" i="9"/>
  <c r="V8" i="9"/>
  <c r="K26" i="9"/>
  <c r="M28" i="9"/>
  <c r="V20" i="9"/>
  <c r="E5" i="9"/>
  <c r="M17" i="9"/>
  <c r="C26" i="9"/>
  <c r="L19" i="9"/>
  <c r="I19" i="9"/>
  <c r="T20" i="9"/>
  <c r="X18" i="9"/>
  <c r="Y18" i="9" s="1"/>
  <c r="L18" i="9"/>
  <c r="I18" i="9"/>
  <c r="D20" i="9"/>
  <c r="V17" i="9"/>
  <c r="X15" i="9"/>
  <c r="Y15" i="9" s="1"/>
  <c r="O17" i="9"/>
  <c r="Q16" i="9"/>
  <c r="U16" i="9"/>
  <c r="X16" i="9"/>
  <c r="Y16" i="9" s="1"/>
  <c r="S16" i="9"/>
  <c r="W16" i="9"/>
  <c r="J9" i="9"/>
  <c r="J19" i="9"/>
  <c r="J21" i="9"/>
  <c r="J3" i="9"/>
  <c r="AD12" i="9"/>
  <c r="AD15" i="9"/>
  <c r="AD21" i="9"/>
  <c r="AD25" i="9"/>
  <c r="F20" i="9"/>
  <c r="V14" i="9"/>
  <c r="F14" i="9"/>
  <c r="T28" i="9"/>
  <c r="T23" i="9"/>
  <c r="X22" i="9"/>
  <c r="Y22" i="9" s="1"/>
  <c r="I22" i="9"/>
  <c r="D23" i="9"/>
  <c r="L22" i="9"/>
  <c r="Z27" i="9"/>
  <c r="Z23" i="9"/>
  <c r="Z28" i="9"/>
  <c r="Z20" i="9"/>
  <c r="R20" i="9"/>
  <c r="R27" i="9"/>
  <c r="K17" i="9"/>
  <c r="K27" i="9"/>
  <c r="T14" i="9"/>
  <c r="X12" i="9"/>
  <c r="Y12" i="9" s="1"/>
  <c r="I10" i="9"/>
  <c r="L10" i="9"/>
  <c r="R8" i="9"/>
  <c r="R28" i="9"/>
  <c r="AB7" i="9"/>
  <c r="AC7" i="9" s="1"/>
  <c r="N22" i="9"/>
  <c r="C28" i="9"/>
  <c r="N10" i="9"/>
  <c r="C11" i="9"/>
  <c r="J4" i="9"/>
  <c r="J7" i="9"/>
  <c r="J12" i="9"/>
  <c r="J15" i="9"/>
  <c r="J25" i="9"/>
  <c r="AD4" i="9"/>
  <c r="AD7" i="9"/>
  <c r="AD19" i="9"/>
  <c r="E20" i="9"/>
  <c r="AB18" i="9"/>
  <c r="AC18" i="9" s="1"/>
  <c r="G17" i="9"/>
  <c r="X25" i="9"/>
  <c r="Y25" i="9" s="1"/>
  <c r="H5" i="9"/>
  <c r="H28" i="9"/>
  <c r="AB25" i="9"/>
  <c r="AC25" i="9" s="1"/>
  <c r="H17" i="9"/>
  <c r="Z26" i="9"/>
  <c r="R26" i="9"/>
  <c r="M14" i="9"/>
  <c r="E27" i="9"/>
  <c r="T11" i="9"/>
  <c r="F8" i="9"/>
  <c r="X6" i="9"/>
  <c r="Y6" i="9" s="1"/>
  <c r="G8" i="9"/>
  <c r="AB4" i="9"/>
  <c r="AC4" i="9" s="1"/>
  <c r="V5" i="9"/>
  <c r="F27" i="9"/>
  <c r="AA20" i="9"/>
  <c r="K28" i="9"/>
  <c r="E28" i="9"/>
  <c r="C23" i="9"/>
  <c r="M26" i="9"/>
  <c r="D28" i="9"/>
  <c r="P23" i="9"/>
  <c r="M23" i="9"/>
  <c r="F28" i="9"/>
  <c r="H23" i="9"/>
  <c r="G23" i="9"/>
  <c r="X19" i="9"/>
  <c r="Y19" i="9" s="1"/>
  <c r="P20" i="9"/>
  <c r="M20" i="9"/>
  <c r="G20" i="9"/>
  <c r="R17" i="9"/>
  <c r="D17" i="9"/>
  <c r="AA17" i="9"/>
  <c r="G14" i="9"/>
  <c r="G27" i="9"/>
  <c r="G28" i="9"/>
  <c r="O28" i="9"/>
  <c r="O23" i="9"/>
  <c r="V28" i="9"/>
  <c r="AB21" i="9"/>
  <c r="AC21" i="9" s="1"/>
  <c r="I21" i="9"/>
  <c r="H27" i="9"/>
  <c r="P28" i="9"/>
  <c r="AB19" i="9"/>
  <c r="AC19" i="9" s="1"/>
  <c r="X7" i="9"/>
  <c r="Y7" i="9" s="1"/>
  <c r="D11" i="9"/>
  <c r="M27" i="9"/>
  <c r="T26" i="9"/>
  <c r="D27" i="9"/>
  <c r="U12" i="9"/>
  <c r="Q7" i="9"/>
  <c r="U21" i="9"/>
  <c r="L24" i="9"/>
  <c r="I9" i="9"/>
  <c r="S15" i="9"/>
  <c r="L3" i="9"/>
  <c r="Q9" i="9"/>
  <c r="S9" i="9"/>
  <c r="W15" i="9"/>
  <c r="U7" i="9"/>
  <c r="O8" i="9"/>
  <c r="T27" i="9"/>
  <c r="C27" i="9"/>
  <c r="AC24" i="9"/>
  <c r="O27" i="9"/>
  <c r="W24" i="9"/>
  <c r="O26" i="9"/>
  <c r="Q24" i="9"/>
  <c r="U24" i="9"/>
  <c r="X24" i="9"/>
  <c r="Y24" i="9" s="1"/>
  <c r="S24" i="9"/>
  <c r="AA26" i="9"/>
  <c r="AB24" i="9"/>
  <c r="AA27" i="9"/>
  <c r="P26" i="9"/>
  <c r="P27" i="9"/>
  <c r="V27" i="9"/>
  <c r="V26" i="9"/>
  <c r="N24" i="9"/>
  <c r="D26" i="9"/>
  <c r="N23" i="9" l="1"/>
  <c r="W20" i="9"/>
  <c r="L17" i="9"/>
  <c r="S17" i="9"/>
  <c r="N350" i="8"/>
  <c r="M350" i="8" s="1"/>
  <c r="AD29" i="9" s="1"/>
  <c r="U20" i="9"/>
  <c r="U14" i="9"/>
  <c r="M346" i="8"/>
  <c r="AD27" i="9" s="1"/>
  <c r="Q11" i="9"/>
  <c r="I5" i="9"/>
  <c r="AB5" i="9"/>
  <c r="I8" i="9"/>
  <c r="AE350" i="8"/>
  <c r="AD350" i="8" s="1"/>
  <c r="J29" i="9" s="1"/>
  <c r="N28" i="9"/>
  <c r="W17" i="9"/>
  <c r="AB11" i="9"/>
  <c r="AC11" i="9" s="1"/>
  <c r="I28" i="9"/>
  <c r="W14" i="9"/>
  <c r="L5" i="9"/>
  <c r="N27" i="9"/>
  <c r="N5" i="9"/>
  <c r="R29" i="9"/>
  <c r="P29" i="9"/>
  <c r="Q17" i="9"/>
  <c r="M29" i="9"/>
  <c r="AB8" i="9"/>
  <c r="AB14" i="9"/>
  <c r="AC14" i="9" s="1"/>
  <c r="Q20" i="9"/>
  <c r="AB28" i="9"/>
  <c r="AC28" i="9" s="1"/>
  <c r="L8" i="9"/>
  <c r="AB17" i="9"/>
  <c r="AC17" i="9" s="1"/>
  <c r="X20" i="9"/>
  <c r="Y20" i="9" s="1"/>
  <c r="S20" i="9"/>
  <c r="G29" i="9"/>
  <c r="AB23" i="9"/>
  <c r="AC23" i="9" s="1"/>
  <c r="X14" i="9"/>
  <c r="Y14" i="9" s="1"/>
  <c r="K29" i="9"/>
  <c r="T29" i="9"/>
  <c r="L28" i="9"/>
  <c r="F29" i="9"/>
  <c r="E29" i="9"/>
  <c r="I14" i="9"/>
  <c r="L14" i="9"/>
  <c r="S14" i="9"/>
  <c r="Q14" i="9"/>
  <c r="C29" i="9"/>
  <c r="N26" i="9"/>
  <c r="X11" i="9"/>
  <c r="Y11" i="9" s="1"/>
  <c r="Z29" i="9"/>
  <c r="V29" i="9"/>
  <c r="H29" i="9"/>
  <c r="X5" i="9"/>
  <c r="Y5" i="9" s="1"/>
  <c r="I17" i="9"/>
  <c r="N20" i="9"/>
  <c r="N17" i="9"/>
  <c r="N14" i="9"/>
  <c r="N8" i="9"/>
  <c r="Q5" i="9"/>
  <c r="S5" i="9"/>
  <c r="W5" i="9"/>
  <c r="U5" i="9"/>
  <c r="AC5" i="9"/>
  <c r="U11" i="9"/>
  <c r="S11" i="9"/>
  <c r="W11" i="9"/>
  <c r="J5" i="9"/>
  <c r="J27" i="9"/>
  <c r="I20" i="9"/>
  <c r="L20" i="9"/>
  <c r="N11" i="9"/>
  <c r="L23" i="9"/>
  <c r="I23" i="9"/>
  <c r="X17" i="9"/>
  <c r="Y17" i="9" s="1"/>
  <c r="U17" i="9"/>
  <c r="AB20" i="9"/>
  <c r="AC20" i="9" s="1"/>
  <c r="S8" i="9"/>
  <c r="U8" i="9"/>
  <c r="Q8" i="9"/>
  <c r="W8" i="9"/>
  <c r="X8" i="9"/>
  <c r="Y8" i="9" s="1"/>
  <c r="AC8" i="9"/>
  <c r="S23" i="9"/>
  <c r="W23" i="9"/>
  <c r="X23" i="9"/>
  <c r="Y23" i="9" s="1"/>
  <c r="Q23" i="9"/>
  <c r="U23" i="9"/>
  <c r="I27" i="9"/>
  <c r="L27" i="9"/>
  <c r="I11" i="9"/>
  <c r="L11" i="9"/>
  <c r="U28" i="9"/>
  <c r="W28" i="9"/>
  <c r="S28" i="9"/>
  <c r="X28" i="9"/>
  <c r="Y28" i="9" s="1"/>
  <c r="Q28" i="9"/>
  <c r="L26" i="9"/>
  <c r="I26" i="9"/>
  <c r="D29" i="9"/>
  <c r="S26" i="9"/>
  <c r="Q26" i="9"/>
  <c r="O29" i="9"/>
  <c r="U26" i="9"/>
  <c r="W26" i="9"/>
  <c r="X26" i="9"/>
  <c r="Y26" i="9" s="1"/>
  <c r="W27" i="9"/>
  <c r="Q27" i="9"/>
  <c r="S27" i="9"/>
  <c r="U27" i="9"/>
  <c r="X27" i="9"/>
  <c r="Y27" i="9" s="1"/>
  <c r="AB26" i="9"/>
  <c r="AC26" i="9" s="1"/>
  <c r="AA29" i="9"/>
  <c r="AB27" i="9"/>
  <c r="AC27" i="9" s="1"/>
  <c r="AB29" i="9" l="1"/>
  <c r="AC29" i="9" s="1"/>
  <c r="N29" i="9"/>
  <c r="I29" i="9"/>
  <c r="L29" i="9"/>
  <c r="U29" i="9"/>
  <c r="S29" i="9"/>
  <c r="W29" i="9"/>
  <c r="X29" i="9"/>
  <c r="Y29" i="9" s="1"/>
  <c r="Q29" i="9"/>
</calcChain>
</file>

<file path=xl/sharedStrings.xml><?xml version="1.0" encoding="utf-8"?>
<sst xmlns="http://schemas.openxmlformats.org/spreadsheetml/2006/main" count="12971" uniqueCount="1081">
  <si>
    <t>02</t>
  </si>
  <si>
    <t>Actual Expenditure (Does Not Include Innovative Contract Adjustment Payments)</t>
  </si>
  <si>
    <t>03</t>
  </si>
  <si>
    <t>04</t>
  </si>
  <si>
    <t>05</t>
  </si>
  <si>
    <t>06</t>
  </si>
  <si>
    <t>07</t>
  </si>
  <si>
    <t>08</t>
  </si>
  <si>
    <t>Contract Name</t>
  </si>
  <si>
    <t>Letting Date</t>
  </si>
  <si>
    <t>Total CRS SA Allocated Amount</t>
  </si>
  <si>
    <t>Total CRS Contract Adjustments</t>
  </si>
  <si>
    <t>Contract Adjustments</t>
  </si>
  <si>
    <t>Total Contract
Adjustments</t>
  </si>
  <si>
    <t>Innovative Contracting Adjustments</t>
  </si>
  <si>
    <t>Total
Innovative
Contracting
Adjustments</t>
  </si>
  <si>
    <t>Liquidated
Damages</t>
  </si>
  <si>
    <t>Freight
Adjustments</t>
  </si>
  <si>
    <t>Court Orders</t>
  </si>
  <si>
    <t>Arbitration
Orders</t>
  </si>
  <si>
    <t>Other
Adjustments</t>
  </si>
  <si>
    <t>Damage
Recovery</t>
  </si>
  <si>
    <t>Incentives</t>
  </si>
  <si>
    <t>Liquidated
Savings</t>
  </si>
  <si>
    <t>No Excuse
Bonuses</t>
  </si>
  <si>
    <t>Escalating
Incentive / 
Disincentive</t>
  </si>
  <si>
    <t>A + B
Disincentive</t>
  </si>
  <si>
    <t xml:space="preserve">Lane Rental </t>
  </si>
  <si>
    <t>Total
Adjustments</t>
  </si>
  <si>
    <t>Regular Work + 
Total Adjustments</t>
  </si>
  <si>
    <t>Actual
Expenditures</t>
  </si>
  <si>
    <t>Actual Expenditures -
CRS Amounts Paid</t>
  </si>
  <si>
    <t>District 01 Totals</t>
  </si>
  <si>
    <t>District 02 Totals</t>
  </si>
  <si>
    <t>District 03 Totals</t>
  </si>
  <si>
    <t>District 04 Totals</t>
  </si>
  <si>
    <t>District 05 Totals</t>
  </si>
  <si>
    <t>District 06 Totals</t>
  </si>
  <si>
    <t>District 07 Totals</t>
  </si>
  <si>
    <t>District 08 Totals</t>
  </si>
  <si>
    <t>Statewide Central Let Contracts SubTotal</t>
  </si>
  <si>
    <t>Statewide District Let Contracts SubTotal</t>
  </si>
  <si>
    <t>Statewide Totals</t>
  </si>
  <si>
    <t>Contract Let</t>
  </si>
  <si>
    <t>District</t>
  </si>
  <si>
    <t>Contract Number</t>
  </si>
  <si>
    <t>Financial Project ID</t>
  </si>
  <si>
    <t>Let Date</t>
  </si>
  <si>
    <t>Quarter Let</t>
  </si>
  <si>
    <t>Number Projects</t>
  </si>
  <si>
    <t>Number of SAs</t>
  </si>
  <si>
    <t>Original Contract Days</t>
  </si>
  <si>
    <t>Present Contract Days</t>
  </si>
  <si>
    <t>Days Used</t>
  </si>
  <si>
    <t>Unused Days</t>
  </si>
  <si>
    <t>Delinquent Days</t>
  </si>
  <si>
    <t>Days Suspended</t>
  </si>
  <si>
    <t>Time Extension</t>
  </si>
  <si>
    <t>SA Days</t>
  </si>
  <si>
    <t>CRS Original Contract Amount</t>
  </si>
  <si>
    <t>Amount Included in Original for Contingency Pay Item</t>
  </si>
  <si>
    <t>Adjusted Original Amount</t>
  </si>
  <si>
    <t>CRS Present Contract Amount</t>
  </si>
  <si>
    <t>Regular Work To Date (From CRS)</t>
  </si>
  <si>
    <t>Total CRS Contract
Adjustments</t>
  </si>
  <si>
    <t>CRS Innovative Contract Adjustments</t>
  </si>
  <si>
    <t>Total CRS Adjustments</t>
  </si>
  <si>
    <t>Total CRS Amount Paid to Contractor</t>
  </si>
  <si>
    <t>Actual Expenditure (From FM System)</t>
  </si>
  <si>
    <t>Amount Paid After CRS</t>
  </si>
  <si>
    <t>SA Allocated Amount (From CRS)</t>
  </si>
  <si>
    <t>Weather Days</t>
  </si>
  <si>
    <t>Changed Conditions Work Orders</t>
  </si>
  <si>
    <t>Plans Modifications Work Orders</t>
  </si>
  <si>
    <t>Specification Modification Work Orders</t>
  </si>
  <si>
    <t>Value Engineering Work Orders</t>
  </si>
  <si>
    <t>Partnering Work Orders</t>
  </si>
  <si>
    <t>CEI Action/InAction Work Orders</t>
  </si>
  <si>
    <t>Minor Changes Work Orders</t>
  </si>
  <si>
    <t>Defective Materials Work Orders</t>
  </si>
  <si>
    <t>Weather Related Damage Work Orders</t>
  </si>
  <si>
    <t>Claims Work Orders</t>
  </si>
  <si>
    <t>Utility Delays Work Orders</t>
  </si>
  <si>
    <t>Totals Work Orders</t>
  </si>
  <si>
    <t>Contractor Vendor ID</t>
  </si>
  <si>
    <t>Contractor Name</t>
  </si>
  <si>
    <t>Designer Vendor ID</t>
  </si>
  <si>
    <t>Designer Name</t>
  </si>
  <si>
    <t>CEI Vendor ID</t>
  </si>
  <si>
    <t>CEI Name</t>
  </si>
  <si>
    <t>Passed Date</t>
  </si>
  <si>
    <t>Quarter Passed</t>
  </si>
  <si>
    <t>Fiscal Year Passed</t>
  </si>
  <si>
    <t>Conditional Acceptance Date</t>
  </si>
  <si>
    <t>Final Acceptance Date</t>
  </si>
  <si>
    <t>Quarter Accepted</t>
  </si>
  <si>
    <t>Year Accepted</t>
  </si>
  <si>
    <t>Managing Cost Center</t>
  </si>
  <si>
    <t>DOT Original Estimate</t>
  </si>
  <si>
    <t>Innovative Contract Type</t>
  </si>
  <si>
    <t>Time Ext Days</t>
  </si>
  <si>
    <t>SA Amount</t>
  </si>
  <si>
    <t>Premium Cost</t>
  </si>
  <si>
    <t>Code</t>
  </si>
  <si>
    <t>Description</t>
  </si>
  <si>
    <t>Contract Lettings</t>
  </si>
  <si>
    <t>Original Contract Amount</t>
  </si>
  <si>
    <t>Adjusted Original Amount (less Contingency Pay Item Amount)</t>
  </si>
  <si>
    <t>Present Contract Amount</t>
  </si>
  <si>
    <t>Regular Work To Date
(See Note 1 below)</t>
  </si>
  <si>
    <t>Amount Paid For Innovative Contracting</t>
  </si>
  <si>
    <t>Actual Expenditures
(See Note 2 Below)</t>
  </si>
  <si>
    <t>Supplemental Agreement
(Excluding Contingency)
(See Note 3 Below)</t>
  </si>
  <si>
    <t>Supplemental Agreement
(Including Contingency)
(See Note 4 Below)</t>
  </si>
  <si>
    <t>Time Extensions</t>
  </si>
  <si>
    <t>Supplemental Agreement</t>
  </si>
  <si>
    <t>Present Days</t>
  </si>
  <si>
    <t>Amount</t>
  </si>
  <si>
    <t>% Increase Over Adjusted Original Amount</t>
  </si>
  <si>
    <t>% Of Original Amount</t>
  </si>
  <si>
    <t>Days Added</t>
  </si>
  <si>
    <t>% of Original Days</t>
  </si>
  <si>
    <t>Central Let</t>
  </si>
  <si>
    <t>District Let</t>
  </si>
  <si>
    <t>All Contracts</t>
  </si>
  <si>
    <t>Totals This Qtr</t>
  </si>
  <si>
    <t>Totals Previous Quarter</t>
  </si>
  <si>
    <t>Notes:</t>
  </si>
  <si>
    <t>"Actual Expenditures" is the total amount paid for work as recorded in the Department's Financial Management System and reflects all expenditures against each contract.</t>
  </si>
  <si>
    <t>01</t>
  </si>
  <si>
    <t xml:space="preserve">Highlighted Column indicates Performance Measures Reported by Construction Office </t>
  </si>
  <si>
    <t>"Regular Work To Date" is the total value of work paid to contractor as reported in the Department's Construction Reporting System (SiteManager and CRS).</t>
  </si>
  <si>
    <t>"Supplemental Agreement (Excluding Contingency)" is the total amount of contract changes that were recorded as being expended by reason code in the Department's</t>
  </si>
  <si>
    <t>Contract Change Tracking System.</t>
  </si>
  <si>
    <t xml:space="preserve">"Supplemental Agreement (Including Contingency)" is the  total amount allocated within the Department's Construction Reporting System (SiteManager and CRS) </t>
  </si>
  <si>
    <t>for contract changes.</t>
  </si>
  <si>
    <t>Year Let/
Num of Contracts</t>
  </si>
  <si>
    <t>% Days Used of Orig Days</t>
  </si>
  <si>
    <t>Num Contracts&lt;= 1.2% Increase in Time</t>
  </si>
  <si>
    <t>% Expend. of Adj Orig Amt</t>
  </si>
  <si>
    <t>Num Contracts&lt;= 1.1% Increase in Cost</t>
  </si>
  <si>
    <t>% Contracts &lt; 20% Increase in Time</t>
  </si>
  <si>
    <t>% Contracts &lt; 10% Increase in Cost</t>
  </si>
  <si>
    <t>Material Shortage Work Orders</t>
  </si>
  <si>
    <t>Holiday Time Extension Days</t>
  </si>
  <si>
    <t>Holiday Time Extensions</t>
  </si>
  <si>
    <t>Days Used (Less Weather &amp; Holiday)</t>
  </si>
  <si>
    <t>% Increase (Less Weather &amp; Holiday)</t>
  </si>
  <si>
    <t>Total Days
(Less Weather &amp; Holidays)</t>
  </si>
  <si>
    <t>01co</t>
  </si>
  <si>
    <t>01do</t>
  </si>
  <si>
    <t>02co</t>
  </si>
  <si>
    <t>02do</t>
  </si>
  <si>
    <t>03co</t>
  </si>
  <si>
    <t>03do</t>
  </si>
  <si>
    <t>04co</t>
  </si>
  <si>
    <t>04do</t>
  </si>
  <si>
    <t>05co</t>
  </si>
  <si>
    <t>05do</t>
  </si>
  <si>
    <t>06co</t>
  </si>
  <si>
    <t>06do</t>
  </si>
  <si>
    <t>07co</t>
  </si>
  <si>
    <t>07do</t>
  </si>
  <si>
    <t>08co</t>
  </si>
  <si>
    <t>08do</t>
  </si>
  <si>
    <t>Cost Savings Initiative</t>
  </si>
  <si>
    <t>E1R76</t>
  </si>
  <si>
    <t>20121535201</t>
  </si>
  <si>
    <t/>
  </si>
  <si>
    <t>E1R87</t>
  </si>
  <si>
    <t>20103255201</t>
  </si>
  <si>
    <t>E1V08</t>
  </si>
  <si>
    <t>19602265201</t>
  </si>
  <si>
    <t>E1V10</t>
  </si>
  <si>
    <t>44155015201</t>
  </si>
  <si>
    <t>E1V13</t>
  </si>
  <si>
    <t>44893915201</t>
  </si>
  <si>
    <t>E1V22</t>
  </si>
  <si>
    <t>44620615201</t>
  </si>
  <si>
    <t>E1V23</t>
  </si>
  <si>
    <t>44743415201</t>
  </si>
  <si>
    <t>E1V51</t>
  </si>
  <si>
    <t>44743715201</t>
  </si>
  <si>
    <t>E1V60</t>
  </si>
  <si>
    <t>44901515201</t>
  </si>
  <si>
    <t>E1W13</t>
  </si>
  <si>
    <t>44594215201</t>
  </si>
  <si>
    <t>E1W16</t>
  </si>
  <si>
    <t>44738015201</t>
  </si>
  <si>
    <t>E1W18</t>
  </si>
  <si>
    <t>44743115201</t>
  </si>
  <si>
    <t>E1W78</t>
  </si>
  <si>
    <t>44927215201</t>
  </si>
  <si>
    <t>118</t>
  </si>
  <si>
    <t>E1W85</t>
  </si>
  <si>
    <t>44893115201</t>
  </si>
  <si>
    <t>113</t>
  </si>
  <si>
    <t>T1754</t>
  </si>
  <si>
    <t>41924345201</t>
  </si>
  <si>
    <t>115</t>
  </si>
  <si>
    <t>106</t>
  </si>
  <si>
    <t>T1801</t>
  </si>
  <si>
    <t>43355055201</t>
  </si>
  <si>
    <t>T1807</t>
  </si>
  <si>
    <t>44464115201</t>
  </si>
  <si>
    <t>T1843</t>
  </si>
  <si>
    <t>43695525201</t>
  </si>
  <si>
    <t>T1850</t>
  </si>
  <si>
    <t>43944115201</t>
  </si>
  <si>
    <t>T1854</t>
  </si>
  <si>
    <t>44480735201</t>
  </si>
  <si>
    <t>T1855</t>
  </si>
  <si>
    <t>44547315201</t>
  </si>
  <si>
    <t>108</t>
  </si>
  <si>
    <t>T1866</t>
  </si>
  <si>
    <t>43903215201</t>
  </si>
  <si>
    <t>T1867</t>
  </si>
  <si>
    <t>44546715201</t>
  </si>
  <si>
    <t>T1868</t>
  </si>
  <si>
    <t>44740215201</t>
  </si>
  <si>
    <t>T1873</t>
  </si>
  <si>
    <t>44788015201</t>
  </si>
  <si>
    <t>T1881</t>
  </si>
  <si>
    <t>43802715201</t>
  </si>
  <si>
    <t>T1889</t>
  </si>
  <si>
    <t>44431315201</t>
  </si>
  <si>
    <t>T1891</t>
  </si>
  <si>
    <t>44743625201</t>
  </si>
  <si>
    <t>T1895</t>
  </si>
  <si>
    <t>44656015201</t>
  </si>
  <si>
    <t>T1905</t>
  </si>
  <si>
    <t>44645215201</t>
  </si>
  <si>
    <t>E20T6</t>
  </si>
  <si>
    <t>44278015201</t>
  </si>
  <si>
    <t>E2Z53</t>
  </si>
  <si>
    <t>43035245201</t>
  </si>
  <si>
    <t>T2591</t>
  </si>
  <si>
    <t>42886515201</t>
  </si>
  <si>
    <t>T2757</t>
  </si>
  <si>
    <t>43761115201</t>
  </si>
  <si>
    <t>T2790</t>
  </si>
  <si>
    <t>43616815201</t>
  </si>
  <si>
    <t>T2844</t>
  </si>
  <si>
    <t>43935615201</t>
  </si>
  <si>
    <t>T2854</t>
  </si>
  <si>
    <t>44554515201</t>
  </si>
  <si>
    <t>T2863</t>
  </si>
  <si>
    <t>43744115201</t>
  </si>
  <si>
    <t>T2865</t>
  </si>
  <si>
    <t>44351715201</t>
  </si>
  <si>
    <t>T2889</t>
  </si>
  <si>
    <t>43575615201</t>
  </si>
  <si>
    <t>T2890</t>
  </si>
  <si>
    <t>44554715201</t>
  </si>
  <si>
    <t>T2894</t>
  </si>
  <si>
    <t>44540215201</t>
  </si>
  <si>
    <t>T2910</t>
  </si>
  <si>
    <t>44535215201</t>
  </si>
  <si>
    <t>T2913</t>
  </si>
  <si>
    <t>44707815201</t>
  </si>
  <si>
    <t>T2915</t>
  </si>
  <si>
    <t>44718015201</t>
  </si>
  <si>
    <t>T2917</t>
  </si>
  <si>
    <t>44330415201</t>
  </si>
  <si>
    <t>T2924</t>
  </si>
  <si>
    <t>20930185201</t>
  </si>
  <si>
    <t>T2934</t>
  </si>
  <si>
    <t>44331015201</t>
  </si>
  <si>
    <t>T2949</t>
  </si>
  <si>
    <t>20969745201</t>
  </si>
  <si>
    <t>T2961</t>
  </si>
  <si>
    <t>43633015201</t>
  </si>
  <si>
    <t>T2969</t>
  </si>
  <si>
    <t>44703615201</t>
  </si>
  <si>
    <t>T2970</t>
  </si>
  <si>
    <t>44712815201</t>
  </si>
  <si>
    <t>T2976</t>
  </si>
  <si>
    <t>44755715201</t>
  </si>
  <si>
    <t>T2988</t>
  </si>
  <si>
    <t>44721135201</t>
  </si>
  <si>
    <t>T2997</t>
  </si>
  <si>
    <t>44984425201</t>
  </si>
  <si>
    <t>T2A05</t>
  </si>
  <si>
    <t>20944145201</t>
  </si>
  <si>
    <t>T2A12</t>
  </si>
  <si>
    <t>21071155201</t>
  </si>
  <si>
    <t>T9037</t>
  </si>
  <si>
    <t>44627925214</t>
  </si>
  <si>
    <t>T9039</t>
  </si>
  <si>
    <t>44532025214</t>
  </si>
  <si>
    <t>E3V54</t>
  </si>
  <si>
    <t>44554115201</t>
  </si>
  <si>
    <t>E3V81</t>
  </si>
  <si>
    <t>44563415201</t>
  </si>
  <si>
    <t>E3W01</t>
  </si>
  <si>
    <t>44559115201</t>
  </si>
  <si>
    <t>E3W12</t>
  </si>
  <si>
    <t>44643355201</t>
  </si>
  <si>
    <t>E3W30</t>
  </si>
  <si>
    <t>44759615201</t>
  </si>
  <si>
    <t>E3W31</t>
  </si>
  <si>
    <t>44554215201</t>
  </si>
  <si>
    <t>E3W40</t>
  </si>
  <si>
    <t>44374425201</t>
  </si>
  <si>
    <t>E3W69</t>
  </si>
  <si>
    <t>42696125201</t>
  </si>
  <si>
    <t>E3X17</t>
  </si>
  <si>
    <t>44758915201</t>
  </si>
  <si>
    <t>E3X87</t>
  </si>
  <si>
    <t>45268615201</t>
  </si>
  <si>
    <t>T3618</t>
  </si>
  <si>
    <t>21790935201</t>
  </si>
  <si>
    <t>T3705</t>
  </si>
  <si>
    <t>43581615201</t>
  </si>
  <si>
    <t>T3722</t>
  </si>
  <si>
    <t>41098185201</t>
  </si>
  <si>
    <t>T3740</t>
  </si>
  <si>
    <t>43626615201</t>
  </si>
  <si>
    <t>T3789</t>
  </si>
  <si>
    <t>43813315201</t>
  </si>
  <si>
    <t>T3804</t>
  </si>
  <si>
    <t>42697315201</t>
  </si>
  <si>
    <t>T3835</t>
  </si>
  <si>
    <t>44563315201</t>
  </si>
  <si>
    <t>T3837</t>
  </si>
  <si>
    <t>22259365201</t>
  </si>
  <si>
    <t>T3843</t>
  </si>
  <si>
    <t>43736615201</t>
  </si>
  <si>
    <t>T3844</t>
  </si>
  <si>
    <t>44581515201</t>
  </si>
  <si>
    <t>T3851</t>
  </si>
  <si>
    <t>44292015201</t>
  </si>
  <si>
    <t>T3862</t>
  </si>
  <si>
    <t>43977415201</t>
  </si>
  <si>
    <t>T3868</t>
  </si>
  <si>
    <t>41344925201</t>
  </si>
  <si>
    <t>T3871</t>
  </si>
  <si>
    <t>42695025201</t>
  </si>
  <si>
    <t>T3891</t>
  </si>
  <si>
    <t>43467815201</t>
  </si>
  <si>
    <t>T3901</t>
  </si>
  <si>
    <t>41342535201</t>
  </si>
  <si>
    <t>T3913</t>
  </si>
  <si>
    <t>21934625201</t>
  </si>
  <si>
    <t>E4Q32</t>
  </si>
  <si>
    <t>43310845201</t>
  </si>
  <si>
    <t>E4U48</t>
  </si>
  <si>
    <t>44146615201</t>
  </si>
  <si>
    <t>E4U88</t>
  </si>
  <si>
    <t>43999925201</t>
  </si>
  <si>
    <t>E4V62</t>
  </si>
  <si>
    <t>43695815201</t>
  </si>
  <si>
    <t>E4W05</t>
  </si>
  <si>
    <t>44047315201</t>
  </si>
  <si>
    <t>E4W54</t>
  </si>
  <si>
    <t>44618515201</t>
  </si>
  <si>
    <t>E4W72</t>
  </si>
  <si>
    <t>44617015201</t>
  </si>
  <si>
    <t>E4W82</t>
  </si>
  <si>
    <t>44610515201</t>
  </si>
  <si>
    <t>E4W88</t>
  </si>
  <si>
    <t>44765415201</t>
  </si>
  <si>
    <t>E4W89</t>
  </si>
  <si>
    <t>44767415201</t>
  </si>
  <si>
    <t>E4X14</t>
  </si>
  <si>
    <t>44932315201</t>
  </si>
  <si>
    <t>E4X17</t>
  </si>
  <si>
    <t>44655115201</t>
  </si>
  <si>
    <t>E4X24</t>
  </si>
  <si>
    <t>44931815201</t>
  </si>
  <si>
    <t>E4X33</t>
  </si>
  <si>
    <t>44359525201</t>
  </si>
  <si>
    <t>T4580</t>
  </si>
  <si>
    <t>43992915201</t>
  </si>
  <si>
    <t>T4638</t>
  </si>
  <si>
    <t>43580855201</t>
  </si>
  <si>
    <t>T4641</t>
  </si>
  <si>
    <t>43984515201</t>
  </si>
  <si>
    <t>T4643</t>
  </si>
  <si>
    <t>44637415201</t>
  </si>
  <si>
    <t>T4645</t>
  </si>
  <si>
    <t>44610215201</t>
  </si>
  <si>
    <t>T4649</t>
  </si>
  <si>
    <t>44839715201</t>
  </si>
  <si>
    <t>T4651</t>
  </si>
  <si>
    <t>44407915201</t>
  </si>
  <si>
    <t>T4652</t>
  </si>
  <si>
    <t>44616915201</t>
  </si>
  <si>
    <t>T4654</t>
  </si>
  <si>
    <t>44952015201</t>
  </si>
  <si>
    <t>T4661</t>
  </si>
  <si>
    <t>44620015201</t>
  </si>
  <si>
    <t>T4662</t>
  </si>
  <si>
    <t>44001515201</t>
  </si>
  <si>
    <t>T4663</t>
  </si>
  <si>
    <t>44764715201</t>
  </si>
  <si>
    <t>T4665</t>
  </si>
  <si>
    <t>44619515201</t>
  </si>
  <si>
    <t>T4667</t>
  </si>
  <si>
    <t>44764615201</t>
  </si>
  <si>
    <t>T4677</t>
  </si>
  <si>
    <t>44767915201</t>
  </si>
  <si>
    <t>T4694</t>
  </si>
  <si>
    <t>44767115201</t>
  </si>
  <si>
    <t>E50B8</t>
  </si>
  <si>
    <t>44521515201</t>
  </si>
  <si>
    <t>E50F5</t>
  </si>
  <si>
    <t>44316915201</t>
  </si>
  <si>
    <t>E51F2</t>
  </si>
  <si>
    <t>44768815201</t>
  </si>
  <si>
    <t>E51F6</t>
  </si>
  <si>
    <t>43923415201</t>
  </si>
  <si>
    <t>E51F7</t>
  </si>
  <si>
    <t>44530215201</t>
  </si>
  <si>
    <t>E51F9</t>
  </si>
  <si>
    <t>43912415201</t>
  </si>
  <si>
    <t>E53F2</t>
  </si>
  <si>
    <t>44879115201</t>
  </si>
  <si>
    <t>E53F8</t>
  </si>
  <si>
    <t>45022745201</t>
  </si>
  <si>
    <t>E54B3</t>
  </si>
  <si>
    <t>44521415201</t>
  </si>
  <si>
    <t>E55F6</t>
  </si>
  <si>
    <t>44529815201</t>
  </si>
  <si>
    <t>E56B6</t>
  </si>
  <si>
    <t>44521115201</t>
  </si>
  <si>
    <t>E57B3</t>
  </si>
  <si>
    <t>24259265201</t>
  </si>
  <si>
    <t>E57B5</t>
  </si>
  <si>
    <t>44530315201</t>
  </si>
  <si>
    <t>E57B7</t>
  </si>
  <si>
    <t>44708515201</t>
  </si>
  <si>
    <t>E59B2</t>
  </si>
  <si>
    <t>43986415201</t>
  </si>
  <si>
    <t>E5Z18</t>
  </si>
  <si>
    <t>24020045201</t>
  </si>
  <si>
    <t>T5650</t>
  </si>
  <si>
    <t>23839555201</t>
  </si>
  <si>
    <t>T5706</t>
  </si>
  <si>
    <t>42955615201</t>
  </si>
  <si>
    <t>T5718</t>
  </si>
  <si>
    <t>43763415201</t>
  </si>
  <si>
    <t>T5747</t>
  </si>
  <si>
    <t>43366115201</t>
  </si>
  <si>
    <t>T5759</t>
  </si>
  <si>
    <t>44586715201</t>
  </si>
  <si>
    <t>T5760</t>
  </si>
  <si>
    <t>44114515201</t>
  </si>
  <si>
    <t>T5777</t>
  </si>
  <si>
    <t>44042425201</t>
  </si>
  <si>
    <t>T5778</t>
  </si>
  <si>
    <t>44569215201</t>
  </si>
  <si>
    <t>T5786</t>
  </si>
  <si>
    <t>44521715201</t>
  </si>
  <si>
    <t>T5789</t>
  </si>
  <si>
    <t>43547125201</t>
  </si>
  <si>
    <t>T5792</t>
  </si>
  <si>
    <t>41025135201</t>
  </si>
  <si>
    <t>T5795</t>
  </si>
  <si>
    <t>24259285201</t>
  </si>
  <si>
    <t>T5796</t>
  </si>
  <si>
    <t>42617915201</t>
  </si>
  <si>
    <t>T5797</t>
  </si>
  <si>
    <t>44568915201</t>
  </si>
  <si>
    <t>T5799</t>
  </si>
  <si>
    <t>44571615201</t>
  </si>
  <si>
    <t>T5800</t>
  </si>
  <si>
    <t>44585515201</t>
  </si>
  <si>
    <t>T5801</t>
  </si>
  <si>
    <t>44521915201</t>
  </si>
  <si>
    <t>T5804</t>
  </si>
  <si>
    <t>43757515201</t>
  </si>
  <si>
    <t>T5805</t>
  </si>
  <si>
    <t>44709215201</t>
  </si>
  <si>
    <t>T5806</t>
  </si>
  <si>
    <t>44709815201</t>
  </si>
  <si>
    <t>T5809</t>
  </si>
  <si>
    <t>43915615201</t>
  </si>
  <si>
    <t>T5811</t>
  </si>
  <si>
    <t>43233215201</t>
  </si>
  <si>
    <t>T5857</t>
  </si>
  <si>
    <t>45613715201</t>
  </si>
  <si>
    <t>T5858</t>
  </si>
  <si>
    <t>45616815201</t>
  </si>
  <si>
    <t>T9030</t>
  </si>
  <si>
    <t>44199035223</t>
  </si>
  <si>
    <t>E6L20</t>
  </si>
  <si>
    <t>25054885201</t>
  </si>
  <si>
    <t>E6M86</t>
  </si>
  <si>
    <t>43351125201</t>
  </si>
  <si>
    <t>E6N17</t>
  </si>
  <si>
    <t>44716515201</t>
  </si>
  <si>
    <t>E6O17</t>
  </si>
  <si>
    <t>43029169201</t>
  </si>
  <si>
    <t>E6O81</t>
  </si>
  <si>
    <t>44598815201</t>
  </si>
  <si>
    <t>E6P23</t>
  </si>
  <si>
    <t>44391115201</t>
  </si>
  <si>
    <t>T6466</t>
  </si>
  <si>
    <t>43992315201</t>
  </si>
  <si>
    <t>T6514</t>
  </si>
  <si>
    <t>44462215201</t>
  </si>
  <si>
    <t>T6541</t>
  </si>
  <si>
    <t>44390215201</t>
  </si>
  <si>
    <t>T6547</t>
  </si>
  <si>
    <t>44392115201</t>
  </si>
  <si>
    <t>T6555</t>
  </si>
  <si>
    <t>44598715201</t>
  </si>
  <si>
    <t>T6556</t>
  </si>
  <si>
    <t>44389615201</t>
  </si>
  <si>
    <t>T6564</t>
  </si>
  <si>
    <t>44599515201</t>
  </si>
  <si>
    <t>T6565</t>
  </si>
  <si>
    <t>44389815202</t>
  </si>
  <si>
    <t>T6567</t>
  </si>
  <si>
    <t>44757415201</t>
  </si>
  <si>
    <t>T6573</t>
  </si>
  <si>
    <t>44599115201</t>
  </si>
  <si>
    <t>T6574</t>
  </si>
  <si>
    <t>44780515201</t>
  </si>
  <si>
    <t>T6575</t>
  </si>
  <si>
    <t>44780615201</t>
  </si>
  <si>
    <t>T6577</t>
  </si>
  <si>
    <t>44390915201</t>
  </si>
  <si>
    <t>T6580</t>
  </si>
  <si>
    <t>44600015201</t>
  </si>
  <si>
    <t>T6584</t>
  </si>
  <si>
    <t>44391215201</t>
  </si>
  <si>
    <t>T6598</t>
  </si>
  <si>
    <t>44780415201</t>
  </si>
  <si>
    <t>E7N56</t>
  </si>
  <si>
    <t>43726425201</t>
  </si>
  <si>
    <t>E7P77</t>
  </si>
  <si>
    <t>44146315201</t>
  </si>
  <si>
    <t>E7Q08</t>
  </si>
  <si>
    <t>44761515201</t>
  </si>
  <si>
    <t>E7Q31</t>
  </si>
  <si>
    <t>44384115201</t>
  </si>
  <si>
    <t>E7Q53</t>
  </si>
  <si>
    <t>44583015201</t>
  </si>
  <si>
    <t>E7Q55</t>
  </si>
  <si>
    <t>44165115201</t>
  </si>
  <si>
    <t>E7Q75</t>
  </si>
  <si>
    <t>45288915201</t>
  </si>
  <si>
    <t>E7R15</t>
  </si>
  <si>
    <t>44138815201</t>
  </si>
  <si>
    <t>E7R21</t>
  </si>
  <si>
    <t>42451335201</t>
  </si>
  <si>
    <t>E7R24</t>
  </si>
  <si>
    <t>44132015201</t>
  </si>
  <si>
    <t>E7R26</t>
  </si>
  <si>
    <t>42925115201</t>
  </si>
  <si>
    <t>E7R35</t>
  </si>
  <si>
    <t>43983215201</t>
  </si>
  <si>
    <t>E7R40</t>
  </si>
  <si>
    <t>44335825201</t>
  </si>
  <si>
    <t>T7396</t>
  </si>
  <si>
    <t>41673245201</t>
  </si>
  <si>
    <t>T7472</t>
  </si>
  <si>
    <t>43182125201</t>
  </si>
  <si>
    <t>T7505</t>
  </si>
  <si>
    <t>44166115201</t>
  </si>
  <si>
    <t>T7507</t>
  </si>
  <si>
    <t>44600915201</t>
  </si>
  <si>
    <t>T7509</t>
  </si>
  <si>
    <t>44588615201</t>
  </si>
  <si>
    <t>T7512</t>
  </si>
  <si>
    <t>44334715201</t>
  </si>
  <si>
    <t>208</t>
  </si>
  <si>
    <t>T7514</t>
  </si>
  <si>
    <t>45069315201</t>
  </si>
  <si>
    <t>T7515</t>
  </si>
  <si>
    <t>44803615201</t>
  </si>
  <si>
    <t>T7516</t>
  </si>
  <si>
    <t>44006315201</t>
  </si>
  <si>
    <t>T7544</t>
  </si>
  <si>
    <t>44025015201</t>
  </si>
  <si>
    <t>T7548</t>
  </si>
  <si>
    <t>44752215201</t>
  </si>
  <si>
    <t>T7555</t>
  </si>
  <si>
    <t>44794815201</t>
  </si>
  <si>
    <t>T7573</t>
  </si>
  <si>
    <t>45096915201</t>
  </si>
  <si>
    <t>E8R45</t>
  </si>
  <si>
    <t>43799215201</t>
  </si>
  <si>
    <t>E8T48</t>
  </si>
  <si>
    <t>43496835201</t>
  </si>
  <si>
    <t>E8T83</t>
  </si>
  <si>
    <t>44276415201</t>
  </si>
  <si>
    <t>E8U04</t>
  </si>
  <si>
    <t>44602415201</t>
  </si>
  <si>
    <t>E8U19</t>
  </si>
  <si>
    <t>44588515201</t>
  </si>
  <si>
    <t>E8U32</t>
  </si>
  <si>
    <t>44925335201</t>
  </si>
  <si>
    <t>E8U56</t>
  </si>
  <si>
    <t>44942325201</t>
  </si>
  <si>
    <t>E8U67</t>
  </si>
  <si>
    <t>44440215201</t>
  </si>
  <si>
    <t>E8U71</t>
  </si>
  <si>
    <t>41592755201</t>
  </si>
  <si>
    <t>E8U73</t>
  </si>
  <si>
    <t>44206215201</t>
  </si>
  <si>
    <t>E8U91</t>
  </si>
  <si>
    <t>44917545201</t>
  </si>
  <si>
    <t>E1V09</t>
  </si>
  <si>
    <t>44743215201</t>
  </si>
  <si>
    <t>E1W50</t>
  </si>
  <si>
    <t>45279215201</t>
  </si>
  <si>
    <t>E1W75</t>
  </si>
  <si>
    <t>44923315201</t>
  </si>
  <si>
    <t>E1W94</t>
  </si>
  <si>
    <t>44917815201</t>
  </si>
  <si>
    <t>E1X68</t>
  </si>
  <si>
    <t>44895715201</t>
  </si>
  <si>
    <t>T1833</t>
  </si>
  <si>
    <t>44634515201</t>
  </si>
  <si>
    <t>E200W</t>
  </si>
  <si>
    <t>44572615201</t>
  </si>
  <si>
    <t>E20S2</t>
  </si>
  <si>
    <t>21054545201</t>
  </si>
  <si>
    <t>E20X9</t>
  </si>
  <si>
    <t>44707615201</t>
  </si>
  <si>
    <t>T2839</t>
  </si>
  <si>
    <t>44342115201</t>
  </si>
  <si>
    <t>T2945</t>
  </si>
  <si>
    <t>44542715201</t>
  </si>
  <si>
    <t>T2948</t>
  </si>
  <si>
    <t>44712315201</t>
  </si>
  <si>
    <t>T2954</t>
  </si>
  <si>
    <t>44542015201</t>
  </si>
  <si>
    <t>T2962</t>
  </si>
  <si>
    <t>44796215201</t>
  </si>
  <si>
    <t>T2966</t>
  </si>
  <si>
    <t>21086555201</t>
  </si>
  <si>
    <t>T2974</t>
  </si>
  <si>
    <t>44720415201</t>
  </si>
  <si>
    <t>T2985</t>
  </si>
  <si>
    <t>43761415201</t>
  </si>
  <si>
    <t>T2A02</t>
  </si>
  <si>
    <t>43431825201</t>
  </si>
  <si>
    <t>T2A06</t>
  </si>
  <si>
    <t>21003025201</t>
  </si>
  <si>
    <t>T2A09</t>
  </si>
  <si>
    <t>21022385201</t>
  </si>
  <si>
    <t>T9044</t>
  </si>
  <si>
    <t>44628025216</t>
  </si>
  <si>
    <t>E3W42</t>
  </si>
  <si>
    <t>44559015201</t>
  </si>
  <si>
    <t>T9045</t>
  </si>
  <si>
    <t>44628425216</t>
  </si>
  <si>
    <t>E4W61</t>
  </si>
  <si>
    <t>44610415201</t>
  </si>
  <si>
    <t>E4W71</t>
  </si>
  <si>
    <t>44974015201</t>
  </si>
  <si>
    <t>E4X51</t>
  </si>
  <si>
    <t>44765815201</t>
  </si>
  <si>
    <t>T4560</t>
  </si>
  <si>
    <t>44004315201</t>
  </si>
  <si>
    <t>T4627</t>
  </si>
  <si>
    <t>44384615201</t>
  </si>
  <si>
    <t>E50F1</t>
  </si>
  <si>
    <t>44656815201</t>
  </si>
  <si>
    <t>E52F4</t>
  </si>
  <si>
    <t>45293215201</t>
  </si>
  <si>
    <t>E53F6</t>
  </si>
  <si>
    <t>44880115201</t>
  </si>
  <si>
    <t>E53F7</t>
  </si>
  <si>
    <t>44984515201</t>
  </si>
  <si>
    <t>E55F3</t>
  </si>
  <si>
    <t>45131115201</t>
  </si>
  <si>
    <t>E6O12</t>
  </si>
  <si>
    <t>E7U08</t>
  </si>
  <si>
    <t>44366515201</t>
  </si>
  <si>
    <t>T7523</t>
  </si>
  <si>
    <t>44697315201</t>
  </si>
  <si>
    <t>E8U46</t>
  </si>
  <si>
    <t>43854815201</t>
  </si>
  <si>
    <t>E8U95</t>
  </si>
  <si>
    <t>44917535201</t>
  </si>
  <si>
    <t>E8V77</t>
  </si>
  <si>
    <t>45211115201</t>
  </si>
  <si>
    <t>E20X8</t>
  </si>
  <si>
    <t>20840265201</t>
  </si>
  <si>
    <t>E3U65</t>
  </si>
  <si>
    <t>44188515201</t>
  </si>
  <si>
    <t>E3V77</t>
  </si>
  <si>
    <t>40919375201</t>
  </si>
  <si>
    <t>E3W79</t>
  </si>
  <si>
    <t>45109915201</t>
  </si>
  <si>
    <t>E3X01</t>
  </si>
  <si>
    <t>40619455201</t>
  </si>
  <si>
    <t>E3X72</t>
  </si>
  <si>
    <t>22020225201</t>
  </si>
  <si>
    <t>T3855</t>
  </si>
  <si>
    <t>44401915201</t>
  </si>
  <si>
    <t>T3874</t>
  </si>
  <si>
    <t>44188015201</t>
  </si>
  <si>
    <t>T9043</t>
  </si>
  <si>
    <t>44628415215</t>
  </si>
  <si>
    <t>209</t>
  </si>
  <si>
    <t>E4W65</t>
  </si>
  <si>
    <t>T4664</t>
  </si>
  <si>
    <t>T4686</t>
  </si>
  <si>
    <t>T4687</t>
  </si>
  <si>
    <t>T7538</t>
  </si>
  <si>
    <t>T7550</t>
  </si>
  <si>
    <t>F540406660</t>
  </si>
  <si>
    <t>SKANSKA USA CIVIL SOUTHEAST INC.</t>
  </si>
  <si>
    <t>N/A</t>
  </si>
  <si>
    <t>Y</t>
  </si>
  <si>
    <t>DESIGN/BUILD PROJECT</t>
  </si>
  <si>
    <t>F843374080</t>
  </si>
  <si>
    <t>AJAX-LEWARE JV</t>
  </si>
  <si>
    <t>B11:B7:B8</t>
  </si>
  <si>
    <t>ACC - DESIGN BUILD-MAJOR/BONUS:ACC - A+B/BONUS:ACC - DESIGN/BUILD - MAJOR</t>
  </si>
  <si>
    <t>F590767981</t>
  </si>
  <si>
    <t>RUSSELL ENGINEERING INC.</t>
  </si>
  <si>
    <t>F590594298</t>
  </si>
  <si>
    <t>HUBBARD CONSTRUCTION COMPANY</t>
  </si>
  <si>
    <t>F261871966</t>
  </si>
  <si>
    <t>AJAX PAVING INDUSTRIES OF FLORIDA LLC</t>
  </si>
  <si>
    <t>A3:LBDB:Y</t>
  </si>
  <si>
    <t>ICC - DESIGN/BUILD - MINOR:LOW BID DESIGN BUILD:DESIGN/BUILD PROJECT</t>
  </si>
  <si>
    <t>F592629362</t>
  </si>
  <si>
    <t>THE DE MOYA GROUP INC.</t>
  </si>
  <si>
    <t>B2:B5:Y</t>
  </si>
  <si>
    <t>ACC - A+B (COST+TIME BIDDING):ACC - INCENTIVE/DISINCENTIVE:DESIGN/BUILD PROJECT</t>
  </si>
  <si>
    <t>F391867552</t>
  </si>
  <si>
    <t>DRAX INC.</t>
  </si>
  <si>
    <t>F581401468</t>
  </si>
  <si>
    <t>PREFERRED MATERIALS INC.</t>
  </si>
  <si>
    <t>F591448314</t>
  </si>
  <si>
    <t>ZEP CONSTRUCTION INC.</t>
  </si>
  <si>
    <t>E1W76</t>
  </si>
  <si>
    <t>F591683951</t>
  </si>
  <si>
    <t>C.W. ROBERTS CONTRACTING INC.</t>
  </si>
  <si>
    <t>E1W79</t>
  </si>
  <si>
    <t>F592361020</t>
  </si>
  <si>
    <t>M &amp; J CONSTRUCTION COMPANY OF PINELLAS COUNTY INC.</t>
  </si>
  <si>
    <t>F743148751</t>
  </si>
  <si>
    <t>ROGAR MANAGEMENT &amp; CONSULTING OF FLORIDA LLC</t>
  </si>
  <si>
    <t>F592318360</t>
  </si>
  <si>
    <t>PRINCE CONTRACTING LLC.</t>
  </si>
  <si>
    <t>F980461222</t>
  </si>
  <si>
    <t>OHLA USA INC</t>
  </si>
  <si>
    <t>F591925201</t>
  </si>
  <si>
    <t>CONE &amp; GRAHAM INC.</t>
  </si>
  <si>
    <t>T1852</t>
  </si>
  <si>
    <t>F823160551</t>
  </si>
  <si>
    <t>LEON AMERICA CONSTRUCTION</t>
  </si>
  <si>
    <t>F651115948</t>
  </si>
  <si>
    <t>SUPERIOR ASPHALT INC.</t>
  </si>
  <si>
    <t>F201524169</t>
  </si>
  <si>
    <t>MJC LAND DEVELOPMENT LLC</t>
  </si>
  <si>
    <t>F650284242</t>
  </si>
  <si>
    <t>TIMOTHY ROSE CONTRACTING INC.</t>
  </si>
  <si>
    <t>F510538182</t>
  </si>
  <si>
    <t>ENVIRONMENTAL LAND DEVELOPMENT</t>
  </si>
  <si>
    <t>F851678853</t>
  </si>
  <si>
    <t>GARCIA CIVIL CONTRACTORS</t>
  </si>
  <si>
    <t>T1927</t>
  </si>
  <si>
    <t>F592871935</t>
  </si>
  <si>
    <t>ANDERSON COLUMBIA CO. INC.</t>
  </si>
  <si>
    <t>LBDB:Y</t>
  </si>
  <si>
    <t>LOW BID DESIGN BUILD:DESIGN/BUILD PROJECT</t>
  </si>
  <si>
    <t>F273238420</t>
  </si>
  <si>
    <t>OCEANIK.US INC.</t>
  </si>
  <si>
    <t>F263552913</t>
  </si>
  <si>
    <t>SUPERIOR CONSTRUCTION COMPANY SOUTHEAST LLC</t>
  </si>
  <si>
    <t>F592397581</t>
  </si>
  <si>
    <t>DUVAL ASPHALT PRODUCTS INC.</t>
  </si>
  <si>
    <t>F470530367</t>
  </si>
  <si>
    <t>KIEWIT INFRASTRUCTURE SOUTH CO.</t>
  </si>
  <si>
    <t>F465639198</t>
  </si>
  <si>
    <t>WATSON CIVIL CONSTRUCTION INC.</t>
  </si>
  <si>
    <t>F593044703</t>
  </si>
  <si>
    <t>CHINCHOR ELECTRIC INC.</t>
  </si>
  <si>
    <t>T2916</t>
  </si>
  <si>
    <t>F863797014</t>
  </si>
  <si>
    <t>JANUS CONSTRUCTION CORP.</t>
  </si>
  <si>
    <t>F592903287</t>
  </si>
  <si>
    <t>LEWARE CONSTRUCTION COMPANY OF FLORIDA INC.</t>
  </si>
  <si>
    <t>F043619482</t>
  </si>
  <si>
    <t>WHITEHURST V. E. &amp; SONS INC.</t>
  </si>
  <si>
    <t>T2981</t>
  </si>
  <si>
    <t>F273376792</t>
  </si>
  <si>
    <t>TRP CONSTRUCTION GROUP LLC</t>
  </si>
  <si>
    <t>F580641369</t>
  </si>
  <si>
    <t>REEVES CONSTRUCTION COMPANY</t>
  </si>
  <si>
    <t>F922361847</t>
  </si>
  <si>
    <t>DE MOYA HIGHWAY INFRASTRUCTURE LLC</t>
  </si>
  <si>
    <t>F274113616</t>
  </si>
  <si>
    <t>PIGOTT ASPHALT AND SITEWORK LLC</t>
  </si>
  <si>
    <t>F591233559</t>
  </si>
  <si>
    <t>HALIFAX PAVING INC.</t>
  </si>
  <si>
    <t>F593399145</t>
  </si>
  <si>
    <t>E. B. MORRIS GENERAL CONTRACTORS INC.</t>
  </si>
  <si>
    <t>T9041</t>
  </si>
  <si>
    <t>F593541899</t>
  </si>
  <si>
    <t>ACME BARRICADES LC</t>
  </si>
  <si>
    <t>F590879719</t>
  </si>
  <si>
    <t>INGRAM SIGNALIZATION INC.</t>
  </si>
  <si>
    <t>F591641879</t>
  </si>
  <si>
    <t>SEACOAST INCORPORATED</t>
  </si>
  <si>
    <t>F592270011</t>
  </si>
  <si>
    <t>CAPITAL ASPHALT INC</t>
  </si>
  <si>
    <t>F591879185</t>
  </si>
  <si>
    <t>PANHANDLE GRADING &amp; PAVING INC.</t>
  </si>
  <si>
    <t>F591858994</t>
  </si>
  <si>
    <t>TRAFFIC CONTROL DEVICES LLC</t>
  </si>
  <si>
    <t>E3W68</t>
  </si>
  <si>
    <t>F208163134</t>
  </si>
  <si>
    <t>BRIDGE MASTERS CONSTRUCTION LLC</t>
  </si>
  <si>
    <t>F742454910</t>
  </si>
  <si>
    <t>WEBBER LLC</t>
  </si>
  <si>
    <t>E3X03</t>
  </si>
  <si>
    <t>F381164400</t>
  </si>
  <si>
    <t>RAM CONSTRUCTION SERVICES OF MICHIGAN INC.</t>
  </si>
  <si>
    <t>E3X08</t>
  </si>
  <si>
    <t>E3X52</t>
  </si>
  <si>
    <t>F592073526</t>
  </si>
  <si>
    <t>ENGINEER CONTROL SYSTEMS CORPORATION</t>
  </si>
  <si>
    <t>E3Y07</t>
  </si>
  <si>
    <t>E3Y25</t>
  </si>
  <si>
    <t>E3Y28</t>
  </si>
  <si>
    <t>F550345840</t>
  </si>
  <si>
    <t>VECELLIO &amp; GROGAN INC.</t>
  </si>
  <si>
    <t>F473361483</t>
  </si>
  <si>
    <t>T &amp; T CIVIL CONTRACTORS LLC</t>
  </si>
  <si>
    <t>T3790</t>
  </si>
  <si>
    <t>F630702929</t>
  </si>
  <si>
    <t>F &amp; W CONSTRUCTION COMPANY INC.</t>
  </si>
  <si>
    <t>F630368729</t>
  </si>
  <si>
    <t>MURPHREE BRIDGE CORPORATION</t>
  </si>
  <si>
    <t>F592990776</t>
  </si>
  <si>
    <t>AMERICAN SAND &amp; X-CAVATION INC. DBA AMERICAN SAND &amp; ASPHALT</t>
  </si>
  <si>
    <t>F592320406</t>
  </si>
  <si>
    <t>BILL SMITH ELECTRIC</t>
  </si>
  <si>
    <t>B10:B5:B8:::Y</t>
  </si>
  <si>
    <t>ACC - BONUS/INCENT/DISINCENT:ACC - INCENTIVE/DISINCENTIVE:ACC - DESIGN/BUILD - MAJOR:ACC - DESIGN/BUILD - MAJOR:DESIGN/BUILD PROJECT:DESIGN/BUILD PROJECT</t>
  </si>
  <si>
    <t>F223334957</t>
  </si>
  <si>
    <t>FERREIRA CONSTRUCTION CO. INC.</t>
  </si>
  <si>
    <t>F264318212</t>
  </si>
  <si>
    <t>CARR CONSTRUCTION LLC</t>
  </si>
  <si>
    <t>F590753039</t>
  </si>
  <si>
    <t>WEEKLEY ASPHALT PAVING INC.</t>
  </si>
  <si>
    <t>F591115297</t>
  </si>
  <si>
    <t>GENERAL ASPHALT COMPANY LLC</t>
  </si>
  <si>
    <t>F208608887</t>
  </si>
  <si>
    <t>AUM CONSTRUCTION INC.</t>
  </si>
  <si>
    <t>F592098662</t>
  </si>
  <si>
    <t>RANGER CONSTRUCTION INDUSTRIES INC.</t>
  </si>
  <si>
    <t>F204804098</t>
  </si>
  <si>
    <t>HALLEY ENGINEERING CONTRACTORS INC.</t>
  </si>
  <si>
    <t>E4W93</t>
  </si>
  <si>
    <t>F592502221</t>
  </si>
  <si>
    <t>HORSEPOWER ELECTRIC INC.</t>
  </si>
  <si>
    <t>F208579873</t>
  </si>
  <si>
    <t>P&amp;P CONTRACTING INC.</t>
  </si>
  <si>
    <t>E4X39</t>
  </si>
  <si>
    <t>F844728543</t>
  </si>
  <si>
    <t>STRONGCORE GROUP LLC</t>
  </si>
  <si>
    <t>F650814419</t>
  </si>
  <si>
    <t>ZAHLENE ENTERPRISES INC</t>
  </si>
  <si>
    <t>F461727342</t>
  </si>
  <si>
    <t>TRAFFIC MANAGEMENT SOLUTIONS LLC</t>
  </si>
  <si>
    <t>T4679</t>
  </si>
  <si>
    <t>F455312119</t>
  </si>
  <si>
    <t>THE STOUT GROUP LLC</t>
  </si>
  <si>
    <t>F201928479</t>
  </si>
  <si>
    <t>J.W. CHEATHAM LLC</t>
  </si>
  <si>
    <t>T4708</t>
  </si>
  <si>
    <t>F650503073</t>
  </si>
  <si>
    <t>ARC ELECTRIC INC</t>
  </si>
  <si>
    <t>F455448578</t>
  </si>
  <si>
    <t>TRAFFIC ENGINEERING AND MANAGEMENT LLC</t>
  </si>
  <si>
    <t>F592147362</t>
  </si>
  <si>
    <t>V.A. PAVING INC.</t>
  </si>
  <si>
    <t>F593155035</t>
  </si>
  <si>
    <t>P &amp; S PAVING INC.</t>
  </si>
  <si>
    <t>F592571763</t>
  </si>
  <si>
    <t>JR. DAVIS CONSTRUCTION CO. INC.</t>
  </si>
  <si>
    <t>E55F4</t>
  </si>
  <si>
    <t>F824750393</t>
  </si>
  <si>
    <t>COLLINS LAND SERVICES LLC</t>
  </si>
  <si>
    <t>E56F4</t>
  </si>
  <si>
    <t>E56F7</t>
  </si>
  <si>
    <t>F461625297</t>
  </si>
  <si>
    <t>MIDDLESEX PAVING LLC</t>
  </si>
  <si>
    <t>F731707896</t>
  </si>
  <si>
    <t>ATLANTIC CIVIL CONSTRUCTORS CORP</t>
  </si>
  <si>
    <t>F202045800</t>
  </si>
  <si>
    <t>MASCI GENERAL CONTRACTORS INC</t>
  </si>
  <si>
    <t>A5</t>
  </si>
  <si>
    <t>ICC - BAM/BONUS</t>
  </si>
  <si>
    <t>E59A5</t>
  </si>
  <si>
    <t>F208429863</t>
  </si>
  <si>
    <t>SICE INC</t>
  </si>
  <si>
    <t>A3</t>
  </si>
  <si>
    <t>ICC - DESIGN/BUILD - MINOR</t>
  </si>
  <si>
    <t>F060421150</t>
  </si>
  <si>
    <t>LANE CONSTRUCTION CORPORATION (THE)</t>
  </si>
  <si>
    <t>B5:B8</t>
  </si>
  <si>
    <t>ACC - INCENTIVE/DISINCENTIVE:ACC - DESIGN/BUILD - MAJOR</t>
  </si>
  <si>
    <t>F591742990</t>
  </si>
  <si>
    <t>SOUTHLAND CONSTRUCTION INC.</t>
  </si>
  <si>
    <t>B10</t>
  </si>
  <si>
    <t>ACC - BONUS/INCENT/DISINCENT</t>
  </si>
  <si>
    <t>F651005943</t>
  </si>
  <si>
    <t>LAMBERT BROS. INC.</t>
  </si>
  <si>
    <t>T5826</t>
  </si>
  <si>
    <t>F264642586</t>
  </si>
  <si>
    <t>MCSHEA CONTRACTING LLC</t>
  </si>
  <si>
    <t>T5833</t>
  </si>
  <si>
    <t>T5835</t>
  </si>
  <si>
    <t>F850531344</t>
  </si>
  <si>
    <t>PREMIER PAVING LLC</t>
  </si>
  <si>
    <t>B5:B5:B5:B5</t>
  </si>
  <si>
    <t>ACC - INCENTIVE/DISINCENTIVE:ACC - INCENTIVE/DISINCENTIVE:ACC - INCENTIVE/DISINCENTIVE:ACC - INCENTIVE/DISINCENTIVE</t>
  </si>
  <si>
    <t>F650012669</t>
  </si>
  <si>
    <t>MASTEC CIVIL LLC</t>
  </si>
  <si>
    <t>B2:B5</t>
  </si>
  <si>
    <t>ACC - A+B (COST+TIME BIDDING):ACC - INCENTIVE/DISINCENTIVE</t>
  </si>
  <si>
    <t>F834649779</t>
  </si>
  <si>
    <t>AGI DE MOYA JOINT VENTURE</t>
  </si>
  <si>
    <t>B5:B5:B5::::Y</t>
  </si>
  <si>
    <t>ACC - INCENTIVE/DISINCENTIVE:ACC - INCENTIVE/DISINCENTIVE:ACC - INCENTIVE/DISINCENTIVE:ACC - DESIGN/BUILD - MAJOR:DESIGN/BUILD PROJECT:DESIGN/BUILD PROJECT:DESIGN/BUILD PROJECT</t>
  </si>
  <si>
    <t>B5:B5:B5</t>
  </si>
  <si>
    <t>ACC - INCENTIVE/DISINCENTIVE:ACC - INCENTIVE/DISINCENTIVE:ACC - INCENTIVE/DISINCENTIVE</t>
  </si>
  <si>
    <t>B5</t>
  </si>
  <si>
    <t>ACC - INCENTIVE/DISINCENTIVE</t>
  </si>
  <si>
    <t>E6P13</t>
  </si>
  <si>
    <t>F830345690</t>
  </si>
  <si>
    <t>FLORIDA ENGINEERING &amp; DEVELOPMENT CORP</t>
  </si>
  <si>
    <t>F204076160</t>
  </si>
  <si>
    <t>ASPHALT GROUP INC.</t>
  </si>
  <si>
    <t>B5:B5</t>
  </si>
  <si>
    <t>ACC - INCENTIVE/DISINCENTIVE:ACC - INCENTIVE/DISINCENTIVE</t>
  </si>
  <si>
    <t>F202087333</t>
  </si>
  <si>
    <t>RYAN INC. SOUTHERN</t>
  </si>
  <si>
    <t>F472761317</t>
  </si>
  <si>
    <t>BACALLAO CONSTRUCTION &amp; ENGINEERING DEVELOPMENT LLC D/B/A B</t>
  </si>
  <si>
    <t>T6562</t>
  </si>
  <si>
    <t>F481277685</t>
  </si>
  <si>
    <t>JVA ENGINEERING CONTRACTOR INC</t>
  </si>
  <si>
    <t>T6568</t>
  </si>
  <si>
    <t>F832482227</t>
  </si>
  <si>
    <t>TRAFFICO LLC</t>
  </si>
  <si>
    <t>F591690152</t>
  </si>
  <si>
    <t>H &amp; R PAVING INC.</t>
  </si>
  <si>
    <t>F841163868</t>
  </si>
  <si>
    <t>SEMA CONSTRUCTION INC.</t>
  </si>
  <si>
    <t>F593221511</t>
  </si>
  <si>
    <t>PCS CIVIL LLC</t>
  </si>
  <si>
    <t>E7Q39</t>
  </si>
  <si>
    <t>E7Q94</t>
  </si>
  <si>
    <t>A3:A3:A3:B10</t>
  </si>
  <si>
    <t>ICC - DESIGN/BUILD - MINOR:ICC - DESIGN/BUILD - MINOR:ICC - DESIGN/BUILD - MINOR:ACC - BONUS/INCENT/DISINCENT</t>
  </si>
  <si>
    <t>B8</t>
  </si>
  <si>
    <t>ACC - DESIGN/BUILD - MAJOR</t>
  </si>
  <si>
    <t>F943198006</t>
  </si>
  <si>
    <t>TRANSCORE ITS LLC.</t>
  </si>
  <si>
    <t>F871503473</t>
  </si>
  <si>
    <t>PRINCE-AJAX DDI JV</t>
  </si>
  <si>
    <t>LBDB:LBDB</t>
  </si>
  <si>
    <t>LOW BID DESIGN BUILD:LOW BID DESIGN BUILD</t>
  </si>
  <si>
    <t>LBDB</t>
  </si>
  <si>
    <t>LOW BID DESIGN BUILD</t>
  </si>
  <si>
    <t>F274431832</t>
  </si>
  <si>
    <t>BLACKTIP SERVICES INCORPORATED</t>
  </si>
  <si>
    <t>B10:B5</t>
  </si>
  <si>
    <t>ACC - BONUS/INCENT/DISINCENT:ACC - INCENTIVE/DISINCENTIVE</t>
  </si>
  <si>
    <t>F273534317</t>
  </si>
  <si>
    <t>GOSALIA CONCRETE CONSTRUCTORS INC.</t>
  </si>
  <si>
    <t>F452997668</t>
  </si>
  <si>
    <t>BURGESS CIVIL LLC</t>
  </si>
  <si>
    <t>T7529</t>
  </si>
  <si>
    <t>F592934582</t>
  </si>
  <si>
    <t>HIGHWAY SAFETY DEVICES INC</t>
  </si>
  <si>
    <t>F931411815</t>
  </si>
  <si>
    <t>LAKEVIEW CONTRACTING INC.</t>
  </si>
  <si>
    <t>F825435435</t>
  </si>
  <si>
    <t>CENTRAL MORRISON COBALT JV</t>
  </si>
  <si>
    <t>A6</t>
  </si>
  <si>
    <t>ICC - BAM/INCENTIVE-DISINCENT</t>
  </si>
  <si>
    <t>QTR4</t>
  </si>
  <si>
    <t>19/20</t>
  </si>
  <si>
    <t>QTR1</t>
  </si>
  <si>
    <t>25/26</t>
  </si>
  <si>
    <t>23/24</t>
  </si>
  <si>
    <t>QTR3</t>
  </si>
  <si>
    <t>21/22</t>
  </si>
  <si>
    <t>QTR2</t>
  </si>
  <si>
    <t>24/25</t>
  </si>
  <si>
    <t>22/23</t>
  </si>
  <si>
    <t>44787215201</t>
  </si>
  <si>
    <t>44477325201</t>
  </si>
  <si>
    <t>20/21</t>
  </si>
  <si>
    <t>44897215201</t>
  </si>
  <si>
    <t>44023015201</t>
  </si>
  <si>
    <t>15/16</t>
  </si>
  <si>
    <t>216</t>
  </si>
  <si>
    <t>43993715201</t>
  </si>
  <si>
    <t>214</t>
  </si>
  <si>
    <t>45220125201</t>
  </si>
  <si>
    <t>44628015215</t>
  </si>
  <si>
    <t>313</t>
  </si>
  <si>
    <t>308</t>
  </si>
  <si>
    <t>314</t>
  </si>
  <si>
    <t>43748915201</t>
  </si>
  <si>
    <t>321</t>
  </si>
  <si>
    <t>306</t>
  </si>
  <si>
    <t>45102815201</t>
  </si>
  <si>
    <t>40619635201</t>
  </si>
  <si>
    <t>45103115201</t>
  </si>
  <si>
    <t>43078225201</t>
  </si>
  <si>
    <t>43937125201</t>
  </si>
  <si>
    <t>45431115201</t>
  </si>
  <si>
    <t>45443415201</t>
  </si>
  <si>
    <t>409</t>
  </si>
  <si>
    <t>412</t>
  </si>
  <si>
    <t>408</t>
  </si>
  <si>
    <t>44699715201</t>
  </si>
  <si>
    <t>44619615201</t>
  </si>
  <si>
    <t>42957695201</t>
  </si>
  <si>
    <t>45222715201</t>
  </si>
  <si>
    <t>44754315201</t>
  </si>
  <si>
    <t>14/15</t>
  </si>
  <si>
    <t>44617415201</t>
  </si>
  <si>
    <t>44764815201</t>
  </si>
  <si>
    <t>44768115201</t>
  </si>
  <si>
    <t>515</t>
  </si>
  <si>
    <t>513</t>
  </si>
  <si>
    <t>507</t>
  </si>
  <si>
    <t>512</t>
  </si>
  <si>
    <t>514</t>
  </si>
  <si>
    <t>509</t>
  </si>
  <si>
    <t>45222915201</t>
  </si>
  <si>
    <t>44708915201</t>
  </si>
  <si>
    <t>44873915201</t>
  </si>
  <si>
    <t>42690555201</t>
  </si>
  <si>
    <t>41025155201</t>
  </si>
  <si>
    <t>45305815201</t>
  </si>
  <si>
    <t>44780715201</t>
  </si>
  <si>
    <t>18/19</t>
  </si>
  <si>
    <t>613</t>
  </si>
  <si>
    <t>636</t>
  </si>
  <si>
    <t>44393715201</t>
  </si>
  <si>
    <t>44393225201</t>
  </si>
  <si>
    <t>44391925201</t>
  </si>
  <si>
    <t>43029189201</t>
  </si>
  <si>
    <t>798</t>
  </si>
  <si>
    <t>714</t>
  </si>
  <si>
    <t>796</t>
  </si>
  <si>
    <t>799</t>
  </si>
  <si>
    <t>44109835201</t>
  </si>
  <si>
    <t>44939815201</t>
  </si>
  <si>
    <t>45241215201</t>
  </si>
  <si>
    <t>44582815201</t>
  </si>
  <si>
    <t>45273615201</t>
  </si>
  <si>
    <t>854</t>
  </si>
  <si>
    <t>Dist 01 -  Central Let Contrats SubTotal</t>
  </si>
  <si>
    <t>Dist 01 District Let Contracts SubTotal</t>
  </si>
  <si>
    <t>Dist 02 Central Let Contract SubTotal</t>
  </si>
  <si>
    <t>Dist 02 District Let Contracts SubTotal</t>
  </si>
  <si>
    <t>Dist 03 Central Let Contracts SubTotal</t>
  </si>
  <si>
    <t>Dist 03 District Let Contracts SubTotal</t>
  </si>
  <si>
    <t>Dist 04 Central Let Contracts SubTotal</t>
  </si>
  <si>
    <t>Dist 04 District Let Contracts SubTotal</t>
  </si>
  <si>
    <t>Dist 05 Central Let Contracts SubTotal</t>
  </si>
  <si>
    <t>Dist 05 District Let Contracts SubTotal</t>
  </si>
  <si>
    <t>Dist 06 Central Let Contracts SubTotal</t>
  </si>
  <si>
    <t>Dist 06 District Let Contracts SubTotal</t>
  </si>
  <si>
    <t>Dist 07 Central Let Contracts SubTotal</t>
  </si>
  <si>
    <t>Dist 07 District Let Contracts SubTotal</t>
  </si>
  <si>
    <t>Dist 08 District Let Contracts SubTotal</t>
  </si>
  <si>
    <t>T</t>
  </si>
  <si>
    <t>Dist 08 Central Let Contracts SubTotal</t>
  </si>
  <si>
    <t>Note:  There were no PPP projects passed in this quarter.</t>
  </si>
  <si>
    <t>Totals Fiscal Year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</si>
</sst>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(* #,##0_);_(* \(#,##0\);_(* &quot;-&quot;??_);_(@_)"/>
    <numFmt numFmtId="166" formatCode="_(&quot;$&quot;* #,##0_);_(&quot;$&quot;* \(#,##0\);_(&quot;$&quot;* &quot;-&quot;??_);_(@_)"/>
    <numFmt numFmtId="167" formatCode="0_);\(0\)"/>
    <numFmt numFmtId="168" formatCode="0.0%"/>
    <numFmt numFmtId="169" formatCode="m/d/yyyy;@"/>
    <numFmt numFmtId="170" formatCode="&quot;$&quot;#,##0.00;[Red]&quot;$&quot;#,##0.00"/>
    <numFmt numFmtId="171" formatCode="&quot;$&quot;#,##0;[Red]&quot;$&quot;#,##0"/>
  </numFmts>
  <fonts count="16">
    <font>
      <sz val="9"/>
      <name val="CG Omega"/>
    </font>
    <font>
      <sz val="9"/>
      <name val="CG Omega"/>
      <family val="2"/>
    </font>
    <font>
      <sz val="9"/>
      <name val="CG Omega"/>
      <family val="2"/>
    </font>
    <font>
      <sz val="8"/>
      <name val="CG Omega"/>
      <family val="2"/>
    </font>
    <font>
      <b/>
      <sz val="9"/>
      <name val="CG Omega"/>
      <family val="2"/>
    </font>
    <font>
      <sz val="10"/>
      <name val="Times New Roman"/>
      <family val="1"/>
    </font>
    <font>
      <sz val="9"/>
      <color indexed="8"/>
      <name val="CG Omega"/>
      <family val="2"/>
    </font>
    <font>
      <sz val="9"/>
      <name val="CG Omega"/>
      <family val="2"/>
    </font>
    <font>
      <sz val="8.8000000000000007"/>
      <color indexed="8"/>
      <name val="CG Omega"/>
      <family val="2"/>
    </font>
    <font>
      <sz val="10"/>
      <color indexed="8"/>
      <name val="CG Omega"/>
      <family val="2"/>
    </font>
    <font>
      <b/>
      <sz val="10"/>
      <name val="CG Omega"/>
      <family val="2"/>
    </font>
    <font>
      <b/>
      <sz val="8"/>
      <name val="CG Omega"/>
      <family val="2"/>
    </font>
    <font>
      <b/>
      <sz val="8"/>
      <name val="CG Omega"/>
      <family val="2"/>
    </font>
    <font>
      <sz val="9"/>
      <name val="CG Omega"/>
      <family val="2"/>
    </font>
    <font>
      <b/>
      <sz val="9"/>
      <name val="CG Omega"/>
      <family val="2"/>
    </font>
    <font>
      <b/>
      <sz val="16"/>
      <name val="CG Omeg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281">
    <xf numFmtId="0" fontId="0" fillId="0" borderId="0" xfId="0"/>
    <xf numFmtId="49" fontId="0" fillId="0" borderId="0" xfId="0" applyNumberFormat="1"/>
    <xf numFmtId="0" fontId="4" fillId="0" borderId="0" xfId="4" applyFont="1"/>
    <xf numFmtId="0" fontId="4" fillId="0" borderId="1" xfId="4" applyFont="1" applyBorder="1" applyAlignment="1">
      <alignment horizontal="center"/>
    </xf>
    <xf numFmtId="0" fontId="4" fillId="0" borderId="1" xfId="4" applyFont="1" applyBorder="1"/>
    <xf numFmtId="0" fontId="6" fillId="0" borderId="0" xfId="0" applyFont="1"/>
    <xf numFmtId="0" fontId="4" fillId="0" borderId="0" xfId="6" applyFont="1" applyAlignment="1">
      <alignment vertical="center"/>
    </xf>
    <xf numFmtId="164" fontId="4" fillId="0" borderId="2" xfId="6" applyNumberFormat="1" applyFont="1" applyBorder="1" applyAlignment="1">
      <alignment vertical="center"/>
    </xf>
    <xf numFmtId="49" fontId="4" fillId="0" borderId="2" xfId="6" applyNumberFormat="1" applyFont="1" applyBorder="1" applyAlignment="1">
      <alignment horizontal="center" vertical="center"/>
    </xf>
    <xf numFmtId="0" fontId="4" fillId="0" borderId="2" xfId="6" applyFont="1" applyBorder="1" applyAlignment="1">
      <alignment vertical="center"/>
    </xf>
    <xf numFmtId="0" fontId="4" fillId="0" borderId="2" xfId="10" applyFont="1" applyBorder="1" applyAlignment="1">
      <alignment vertical="center"/>
    </xf>
    <xf numFmtId="166" fontId="4" fillId="0" borderId="2" xfId="2" applyNumberFormat="1" applyFont="1" applyBorder="1" applyAlignment="1">
      <alignment vertical="center"/>
    </xf>
    <xf numFmtId="167" fontId="4" fillId="0" borderId="2" xfId="6" applyNumberFormat="1" applyFont="1" applyBorder="1" applyAlignment="1">
      <alignment vertical="center"/>
    </xf>
    <xf numFmtId="49" fontId="4" fillId="0" borderId="2" xfId="6" applyNumberFormat="1" applyFont="1" applyBorder="1" applyAlignment="1">
      <alignment vertical="center"/>
    </xf>
    <xf numFmtId="14" fontId="4" fillId="0" borderId="2" xfId="6" applyNumberFormat="1" applyFont="1" applyBorder="1" applyAlignment="1">
      <alignment vertical="center"/>
    </xf>
    <xf numFmtId="49" fontId="4" fillId="0" borderId="3" xfId="6" applyNumberFormat="1" applyFont="1" applyBorder="1" applyAlignment="1">
      <alignment vertical="center"/>
    </xf>
    <xf numFmtId="1" fontId="4" fillId="0" borderId="2" xfId="6" applyNumberFormat="1" applyFont="1" applyBorder="1" applyAlignment="1">
      <alignment vertical="center"/>
    </xf>
    <xf numFmtId="49" fontId="4" fillId="0" borderId="4" xfId="6" applyNumberFormat="1" applyFont="1" applyBorder="1" applyAlignment="1">
      <alignment horizontal="center" vertical="center"/>
    </xf>
    <xf numFmtId="49" fontId="4" fillId="0" borderId="5" xfId="6" applyNumberFormat="1" applyFont="1" applyBorder="1" applyAlignment="1">
      <alignment horizontal="center" vertical="center"/>
    </xf>
    <xf numFmtId="49" fontId="4" fillId="0" borderId="6" xfId="6" applyNumberFormat="1" applyFont="1" applyBorder="1" applyAlignment="1">
      <alignment horizontal="center" vertical="center"/>
    </xf>
    <xf numFmtId="164" fontId="4" fillId="0" borderId="1" xfId="6" applyNumberFormat="1" applyFont="1" applyBorder="1" applyAlignment="1">
      <alignment vertical="center"/>
    </xf>
    <xf numFmtId="49" fontId="4" fillId="0" borderId="1" xfId="6" applyNumberFormat="1" applyFont="1" applyBorder="1" applyAlignment="1">
      <alignment horizontal="center" vertical="center"/>
    </xf>
    <xf numFmtId="0" fontId="4" fillId="0" borderId="1" xfId="6" applyFont="1" applyBorder="1" applyAlignment="1">
      <alignment vertical="center"/>
    </xf>
    <xf numFmtId="0" fontId="4" fillId="0" borderId="1" xfId="10" applyFont="1" applyBorder="1" applyAlignment="1">
      <alignment vertical="center"/>
    </xf>
    <xf numFmtId="166" fontId="4" fillId="0" borderId="1" xfId="2" applyNumberFormat="1" applyFont="1" applyBorder="1" applyAlignment="1">
      <alignment vertical="center"/>
    </xf>
    <xf numFmtId="167" fontId="4" fillId="0" borderId="1" xfId="6" applyNumberFormat="1" applyFont="1" applyBorder="1" applyAlignment="1">
      <alignment vertical="center"/>
    </xf>
    <xf numFmtId="49" fontId="4" fillId="0" borderId="1" xfId="6" applyNumberFormat="1" applyFont="1" applyBorder="1" applyAlignment="1">
      <alignment vertical="center"/>
    </xf>
    <xf numFmtId="14" fontId="4" fillId="0" borderId="1" xfId="6" applyNumberFormat="1" applyFont="1" applyBorder="1" applyAlignment="1">
      <alignment vertical="center"/>
    </xf>
    <xf numFmtId="0" fontId="1" fillId="0" borderId="0" xfId="10"/>
    <xf numFmtId="166" fontId="1" fillId="0" borderId="0" xfId="2" applyNumberFormat="1" applyFont="1"/>
    <xf numFmtId="0" fontId="3" fillId="0" borderId="0" xfId="3"/>
    <xf numFmtId="8" fontId="11" fillId="0" borderId="1" xfId="5" applyNumberFormat="1" applyFont="1" applyBorder="1" applyAlignment="1">
      <alignment horizontal="center" vertical="center" wrapText="1"/>
    </xf>
    <xf numFmtId="8" fontId="12" fillId="0" borderId="1" xfId="5" applyNumberFormat="1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 wrapText="1"/>
    </xf>
    <xf numFmtId="10" fontId="3" fillId="0" borderId="8" xfId="11" applyNumberFormat="1" applyFont="1" applyBorder="1" applyAlignment="1">
      <alignment horizontal="center" vertical="center"/>
    </xf>
    <xf numFmtId="10" fontId="3" fillId="2" borderId="8" xfId="11" applyNumberFormat="1" applyFont="1" applyFill="1" applyBorder="1" applyAlignment="1">
      <alignment vertical="center"/>
    </xf>
    <xf numFmtId="168" fontId="3" fillId="0" borderId="0" xfId="11" applyNumberFormat="1" applyFont="1"/>
    <xf numFmtId="166" fontId="3" fillId="0" borderId="8" xfId="5" applyNumberFormat="1" applyBorder="1" applyAlignment="1">
      <alignment vertical="center"/>
    </xf>
    <xf numFmtId="165" fontId="3" fillId="0" borderId="8" xfId="1" applyNumberFormat="1" applyFont="1" applyBorder="1" applyAlignment="1">
      <alignment vertical="center"/>
    </xf>
    <xf numFmtId="10" fontId="3" fillId="0" borderId="8" xfId="11" applyNumberFormat="1" applyFont="1" applyBorder="1" applyAlignment="1">
      <alignment vertical="center"/>
    </xf>
    <xf numFmtId="42" fontId="12" fillId="0" borderId="7" xfId="5" applyNumberFormat="1" applyFont="1" applyBorder="1" applyAlignment="1">
      <alignment vertical="center"/>
    </xf>
    <xf numFmtId="10" fontId="12" fillId="0" borderId="7" xfId="11" applyNumberFormat="1" applyFont="1" applyBorder="1" applyAlignment="1">
      <alignment horizontal="center" vertical="center"/>
    </xf>
    <xf numFmtId="165" fontId="12" fillId="0" borderId="7" xfId="1" applyNumberFormat="1" applyFont="1" applyBorder="1" applyAlignment="1">
      <alignment vertical="center"/>
    </xf>
    <xf numFmtId="10" fontId="12" fillId="0" borderId="7" xfId="11" applyNumberFormat="1" applyFont="1" applyBorder="1" applyAlignment="1">
      <alignment vertical="center"/>
    </xf>
    <xf numFmtId="10" fontId="12" fillId="2" borderId="7" xfId="11" applyNumberFormat="1" applyFont="1" applyFill="1" applyBorder="1" applyAlignment="1">
      <alignment vertical="center"/>
    </xf>
    <xf numFmtId="0" fontId="12" fillId="0" borderId="8" xfId="5" applyFont="1" applyBorder="1" applyAlignment="1">
      <alignment horizontal="center" vertical="center" wrapText="1"/>
    </xf>
    <xf numFmtId="42" fontId="12" fillId="0" borderId="8" xfId="5" applyNumberFormat="1" applyFont="1" applyBorder="1" applyAlignment="1">
      <alignment vertical="center"/>
    </xf>
    <xf numFmtId="10" fontId="12" fillId="0" borderId="8" xfId="11" applyNumberFormat="1" applyFont="1" applyBorder="1" applyAlignment="1">
      <alignment horizontal="center" vertical="center"/>
    </xf>
    <xf numFmtId="165" fontId="12" fillId="0" borderId="8" xfId="1" applyNumberFormat="1" applyFont="1" applyBorder="1" applyAlignment="1">
      <alignment vertical="center"/>
    </xf>
    <xf numFmtId="10" fontId="12" fillId="0" borderId="8" xfId="11" applyNumberFormat="1" applyFont="1" applyBorder="1" applyAlignment="1">
      <alignment vertical="center"/>
    </xf>
    <xf numFmtId="10" fontId="12" fillId="2" borderId="8" xfId="11" applyNumberFormat="1" applyFont="1" applyFill="1" applyBorder="1" applyAlignment="1">
      <alignment vertical="center"/>
    </xf>
    <xf numFmtId="0" fontId="7" fillId="0" borderId="0" xfId="8"/>
    <xf numFmtId="0" fontId="12" fillId="0" borderId="0" xfId="5" applyFont="1" applyAlignment="1">
      <alignment horizontal="center" vertical="center" wrapText="1"/>
    </xf>
    <xf numFmtId="42" fontId="12" fillId="0" borderId="0" xfId="5" applyNumberFormat="1" applyFont="1" applyAlignment="1">
      <alignment vertical="center"/>
    </xf>
    <xf numFmtId="10" fontId="12" fillId="0" borderId="0" xfId="11" applyNumberFormat="1" applyFont="1" applyBorder="1" applyAlignment="1">
      <alignment horizontal="center" vertical="center"/>
    </xf>
    <xf numFmtId="165" fontId="12" fillId="0" borderId="0" xfId="1" applyNumberFormat="1" applyFont="1" applyBorder="1" applyAlignment="1">
      <alignment vertical="center"/>
    </xf>
    <xf numFmtId="10" fontId="12" fillId="0" borderId="0" xfId="11" applyNumberFormat="1" applyFont="1" applyBorder="1" applyAlignment="1">
      <alignment vertical="center"/>
    </xf>
    <xf numFmtId="0" fontId="3" fillId="0" borderId="0" xfId="5" applyAlignment="1">
      <alignment wrapText="1"/>
    </xf>
    <xf numFmtId="8" fontId="3" fillId="0" borderId="0" xfId="5" applyNumberFormat="1"/>
    <xf numFmtId="0" fontId="3" fillId="0" borderId="0" xfId="5" applyAlignment="1">
      <alignment horizontal="center"/>
    </xf>
    <xf numFmtId="0" fontId="3" fillId="0" borderId="0" xfId="5"/>
    <xf numFmtId="0" fontId="1" fillId="0" borderId="0" xfId="9"/>
    <xf numFmtId="6" fontId="7" fillId="0" borderId="0" xfId="5" applyNumberFormat="1" applyFont="1"/>
    <xf numFmtId="0" fontId="7" fillId="0" borderId="0" xfId="3" applyFont="1" applyAlignment="1">
      <alignment horizontal="center"/>
    </xf>
    <xf numFmtId="0" fontId="4" fillId="0" borderId="0" xfId="4" applyFont="1" applyAlignment="1">
      <alignment horizontal="center"/>
    </xf>
    <xf numFmtId="0" fontId="1" fillId="0" borderId="0" xfId="7"/>
    <xf numFmtId="0" fontId="7" fillId="0" borderId="0" xfId="7" applyFont="1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166" fontId="1" fillId="0" borderId="1" xfId="2" applyNumberFormat="1" applyFont="1" applyBorder="1"/>
    <xf numFmtId="8" fontId="0" fillId="0" borderId="0" xfId="0" applyNumberFormat="1"/>
    <xf numFmtId="167" fontId="4" fillId="0" borderId="9" xfId="1" applyNumberFormat="1" applyFont="1" applyBorder="1" applyAlignment="1">
      <alignment horizontal="center" wrapText="1"/>
    </xf>
    <xf numFmtId="166" fontId="4" fillId="0" borderId="9" xfId="2" applyNumberFormat="1" applyFont="1" applyBorder="1" applyAlignment="1">
      <alignment horizontal="center" wrapText="1"/>
    </xf>
    <xf numFmtId="0" fontId="4" fillId="0" borderId="9" xfId="4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0" xfId="0" applyFont="1" applyBorder="1"/>
    <xf numFmtId="166" fontId="6" fillId="0" borderId="10" xfId="2" applyNumberFormat="1" applyFont="1" applyBorder="1"/>
    <xf numFmtId="167" fontId="6" fillId="0" borderId="10" xfId="0" applyNumberFormat="1" applyFont="1" applyBorder="1"/>
    <xf numFmtId="49" fontId="6" fillId="0" borderId="10" xfId="0" applyNumberFormat="1" applyFont="1" applyBorder="1"/>
    <xf numFmtId="6" fontId="0" fillId="0" borderId="1" xfId="0" applyNumberFormat="1" applyBorder="1"/>
    <xf numFmtId="8" fontId="0" fillId="0" borderId="1" xfId="0" applyNumberFormat="1" applyBorder="1"/>
    <xf numFmtId="0" fontId="1" fillId="0" borderId="10" xfId="10" applyBorder="1"/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right" vertical="center"/>
    </xf>
    <xf numFmtId="0" fontId="9" fillId="0" borderId="10" xfId="0" applyFont="1" applyBorder="1"/>
    <xf numFmtId="166" fontId="6" fillId="0" borderId="10" xfId="2" applyNumberFormat="1" applyFont="1" applyBorder="1" applyAlignment="1">
      <alignment horizontal="right" vertical="center"/>
    </xf>
    <xf numFmtId="166" fontId="6" fillId="0" borderId="10" xfId="2" applyNumberFormat="1" applyFont="1" applyFill="1" applyBorder="1" applyAlignment="1" applyProtection="1"/>
    <xf numFmtId="0" fontId="6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64" fontId="4" fillId="0" borderId="7" xfId="6" applyNumberFormat="1" applyFont="1" applyBorder="1" applyAlignment="1">
      <alignment vertical="center"/>
    </xf>
    <xf numFmtId="49" fontId="4" fillId="0" borderId="7" xfId="6" applyNumberFormat="1" applyFont="1" applyBorder="1" applyAlignment="1">
      <alignment horizontal="center" vertical="center"/>
    </xf>
    <xf numFmtId="0" fontId="4" fillId="0" borderId="7" xfId="6" applyFont="1" applyBorder="1" applyAlignment="1">
      <alignment vertical="center"/>
    </xf>
    <xf numFmtId="0" fontId="4" fillId="0" borderId="7" xfId="10" applyFont="1" applyBorder="1" applyAlignment="1">
      <alignment vertical="center"/>
    </xf>
    <xf numFmtId="166" fontId="4" fillId="0" borderId="7" xfId="2" applyNumberFormat="1" applyFont="1" applyBorder="1" applyAlignment="1">
      <alignment vertical="center"/>
    </xf>
    <xf numFmtId="167" fontId="4" fillId="0" borderId="7" xfId="6" applyNumberFormat="1" applyFont="1" applyBorder="1" applyAlignment="1">
      <alignment vertical="center"/>
    </xf>
    <xf numFmtId="49" fontId="4" fillId="0" borderId="7" xfId="6" applyNumberFormat="1" applyFont="1" applyBorder="1" applyAlignment="1">
      <alignment vertical="center"/>
    </xf>
    <xf numFmtId="0" fontId="0" fillId="0" borderId="8" xfId="0" applyBorder="1"/>
    <xf numFmtId="49" fontId="0" fillId="0" borderId="8" xfId="0" applyNumberFormat="1" applyBorder="1"/>
    <xf numFmtId="6" fontId="0" fillId="0" borderId="8" xfId="0" applyNumberFormat="1" applyBorder="1"/>
    <xf numFmtId="8" fontId="0" fillId="0" borderId="8" xfId="0" applyNumberFormat="1" applyBorder="1"/>
    <xf numFmtId="0" fontId="4" fillId="0" borderId="11" xfId="6" applyFont="1" applyBorder="1" applyAlignment="1">
      <alignment vertical="center"/>
    </xf>
    <xf numFmtId="0" fontId="6" fillId="0" borderId="12" xfId="0" applyFont="1" applyBorder="1"/>
    <xf numFmtId="49" fontId="6" fillId="0" borderId="8" xfId="0" applyNumberFormat="1" applyFont="1" applyBorder="1" applyAlignment="1">
      <alignment horizontal="center"/>
    </xf>
    <xf numFmtId="0" fontId="6" fillId="0" borderId="8" xfId="0" applyFont="1" applyBorder="1"/>
    <xf numFmtId="166" fontId="6" fillId="0" borderId="8" xfId="2" applyNumberFormat="1" applyFont="1" applyBorder="1"/>
    <xf numFmtId="167" fontId="6" fillId="0" borderId="8" xfId="0" applyNumberFormat="1" applyFont="1" applyBorder="1"/>
    <xf numFmtId="49" fontId="6" fillId="0" borderId="8" xfId="0" applyNumberFormat="1" applyFont="1" applyBorder="1"/>
    <xf numFmtId="1" fontId="4" fillId="0" borderId="2" xfId="2" applyNumberFormat="1" applyFont="1" applyBorder="1" applyAlignment="1">
      <alignment vertical="center"/>
    </xf>
    <xf numFmtId="164" fontId="4" fillId="0" borderId="13" xfId="6" applyNumberFormat="1" applyFont="1" applyBorder="1" applyAlignment="1">
      <alignment vertical="center"/>
    </xf>
    <xf numFmtId="49" fontId="4" fillId="0" borderId="13" xfId="6" applyNumberFormat="1" applyFont="1" applyBorder="1" applyAlignment="1">
      <alignment horizontal="center" vertical="center"/>
    </xf>
    <xf numFmtId="0" fontId="4" fillId="0" borderId="13" xfId="6" applyFont="1" applyBorder="1" applyAlignment="1">
      <alignment vertical="center"/>
    </xf>
    <xf numFmtId="0" fontId="4" fillId="0" borderId="13" xfId="10" applyFont="1" applyBorder="1" applyAlignment="1">
      <alignment vertical="center"/>
    </xf>
    <xf numFmtId="166" fontId="4" fillId="0" borderId="13" xfId="2" applyNumberFormat="1" applyFont="1" applyBorder="1" applyAlignment="1">
      <alignment vertical="center"/>
    </xf>
    <xf numFmtId="167" fontId="4" fillId="0" borderId="13" xfId="6" applyNumberFormat="1" applyFont="1" applyBorder="1" applyAlignment="1">
      <alignment vertical="center"/>
    </xf>
    <xf numFmtId="49" fontId="4" fillId="0" borderId="13" xfId="6" applyNumberFormat="1" applyFont="1" applyBorder="1" applyAlignment="1">
      <alignment vertical="center"/>
    </xf>
    <xf numFmtId="0" fontId="4" fillId="0" borderId="14" xfId="6" applyFont="1" applyBorder="1" applyAlignment="1">
      <alignment vertical="center"/>
    </xf>
    <xf numFmtId="49" fontId="4" fillId="0" borderId="14" xfId="6" applyNumberFormat="1" applyFont="1" applyBorder="1" applyAlignment="1">
      <alignment horizontal="center" vertical="center"/>
    </xf>
    <xf numFmtId="164" fontId="4" fillId="0" borderId="14" xfId="6" applyNumberFormat="1" applyFont="1" applyBorder="1" applyAlignment="1">
      <alignment vertical="center"/>
    </xf>
    <xf numFmtId="0" fontId="4" fillId="0" borderId="14" xfId="10" applyFont="1" applyBorder="1" applyAlignment="1">
      <alignment vertical="center"/>
    </xf>
    <xf numFmtId="166" fontId="4" fillId="0" borderId="14" xfId="2" applyNumberFormat="1" applyFont="1" applyBorder="1" applyAlignment="1">
      <alignment vertical="center"/>
    </xf>
    <xf numFmtId="167" fontId="4" fillId="0" borderId="14" xfId="6" applyNumberFormat="1" applyFont="1" applyBorder="1" applyAlignment="1">
      <alignment vertical="center"/>
    </xf>
    <xf numFmtId="49" fontId="4" fillId="0" borderId="14" xfId="6" applyNumberFormat="1" applyFont="1" applyBorder="1" applyAlignment="1">
      <alignment vertical="center"/>
    </xf>
    <xf numFmtId="0" fontId="4" fillId="0" borderId="15" xfId="6" applyFont="1" applyBorder="1" applyAlignment="1">
      <alignment vertical="center"/>
    </xf>
    <xf numFmtId="0" fontId="3" fillId="0" borderId="16" xfId="3" applyBorder="1"/>
    <xf numFmtId="8" fontId="3" fillId="0" borderId="16" xfId="5" applyNumberFormat="1" applyBorder="1"/>
    <xf numFmtId="0" fontId="3" fillId="0" borderId="16" xfId="5" applyBorder="1" applyAlignment="1">
      <alignment horizontal="center"/>
    </xf>
    <xf numFmtId="0" fontId="3" fillId="0" borderId="16" xfId="5" applyBorder="1"/>
    <xf numFmtId="0" fontId="7" fillId="0" borderId="17" xfId="8" applyBorder="1"/>
    <xf numFmtId="0" fontId="6" fillId="0" borderId="18" xfId="0" applyFont="1" applyBorder="1"/>
    <xf numFmtId="0" fontId="4" fillId="0" borderId="19" xfId="6" applyFont="1" applyBorder="1" applyAlignment="1">
      <alignment vertical="center"/>
    </xf>
    <xf numFmtId="0" fontId="0" fillId="0" borderId="10" xfId="0" applyBorder="1"/>
    <xf numFmtId="0" fontId="4" fillId="0" borderId="16" xfId="6" applyFont="1" applyBorder="1" applyAlignment="1">
      <alignment vertical="center"/>
    </xf>
    <xf numFmtId="0" fontId="0" fillId="0" borderId="9" xfId="0" applyBorder="1"/>
    <xf numFmtId="0" fontId="4" fillId="0" borderId="20" xfId="6" applyFont="1" applyBorder="1" applyAlignment="1">
      <alignment vertical="center"/>
    </xf>
    <xf numFmtId="0" fontId="4" fillId="0" borderId="21" xfId="6" applyFont="1" applyBorder="1" applyAlignment="1">
      <alignment vertical="center"/>
    </xf>
    <xf numFmtId="0" fontId="4" fillId="0" borderId="22" xfId="6" applyFont="1" applyBorder="1" applyAlignment="1">
      <alignment vertical="center"/>
    </xf>
    <xf numFmtId="0" fontId="7" fillId="0" borderId="0" xfId="3" applyFont="1" applyAlignment="1">
      <alignment horizontal="right"/>
    </xf>
    <xf numFmtId="0" fontId="7" fillId="0" borderId="0" xfId="3" applyFont="1"/>
    <xf numFmtId="168" fontId="0" fillId="0" borderId="1" xfId="11" applyNumberFormat="1" applyFont="1" applyBorder="1"/>
    <xf numFmtId="165" fontId="4" fillId="0" borderId="2" xfId="1" applyNumberFormat="1" applyFont="1" applyBorder="1" applyAlignment="1">
      <alignment horizontal="center" vertical="center"/>
    </xf>
    <xf numFmtId="168" fontId="4" fillId="0" borderId="13" xfId="11" applyNumberFormat="1" applyFont="1" applyBorder="1" applyAlignment="1">
      <alignment vertical="center"/>
    </xf>
    <xf numFmtId="168" fontId="4" fillId="0" borderId="2" xfId="11" applyNumberFormat="1" applyFont="1" applyBorder="1" applyAlignment="1">
      <alignment vertical="center"/>
    </xf>
    <xf numFmtId="165" fontId="4" fillId="0" borderId="13" xfId="1" applyNumberFormat="1" applyFont="1" applyBorder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4" fillId="0" borderId="14" xfId="1" applyNumberFormat="1" applyFont="1" applyBorder="1" applyAlignment="1">
      <alignment vertical="center"/>
    </xf>
    <xf numFmtId="165" fontId="4" fillId="0" borderId="7" xfId="1" applyNumberFormat="1" applyFont="1" applyBorder="1" applyAlignment="1">
      <alignment vertical="center"/>
    </xf>
    <xf numFmtId="0" fontId="4" fillId="0" borderId="10" xfId="6" applyFont="1" applyBorder="1" applyAlignment="1">
      <alignment vertical="center"/>
    </xf>
    <xf numFmtId="10" fontId="12" fillId="0" borderId="8" xfId="11" applyNumberFormat="1" applyFont="1" applyFill="1" applyBorder="1" applyAlignment="1">
      <alignment horizontal="center" vertical="center"/>
    </xf>
    <xf numFmtId="10" fontId="12" fillId="0" borderId="7" xfId="11" applyNumberFormat="1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vertical="center"/>
    </xf>
    <xf numFmtId="10" fontId="3" fillId="0" borderId="8" xfId="11" applyNumberFormat="1" applyFont="1" applyFill="1" applyBorder="1" applyAlignment="1">
      <alignment vertical="center"/>
    </xf>
    <xf numFmtId="10" fontId="12" fillId="0" borderId="7" xfId="11" applyNumberFormat="1" applyFont="1" applyFill="1" applyBorder="1" applyAlignment="1">
      <alignment vertical="center"/>
    </xf>
    <xf numFmtId="10" fontId="12" fillId="0" borderId="8" xfId="11" applyNumberFormat="1" applyFont="1" applyFill="1" applyBorder="1" applyAlignment="1">
      <alignment vertical="center"/>
    </xf>
    <xf numFmtId="169" fontId="0" fillId="0" borderId="0" xfId="0" applyNumberFormat="1"/>
    <xf numFmtId="6" fontId="4" fillId="0" borderId="1" xfId="2" applyNumberFormat="1" applyFont="1" applyBorder="1" applyAlignment="1">
      <alignment horizontal="center" wrapText="1"/>
    </xf>
    <xf numFmtId="6" fontId="0" fillId="0" borderId="0" xfId="2" applyNumberFormat="1" applyFont="1"/>
    <xf numFmtId="49" fontId="0" fillId="0" borderId="10" xfId="0" applyNumberFormat="1" applyBorder="1"/>
    <xf numFmtId="165" fontId="4" fillId="0" borderId="23" xfId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vertical="center"/>
    </xf>
    <xf numFmtId="165" fontId="3" fillId="0" borderId="7" xfId="1" applyNumberFormat="1" applyFont="1" applyBorder="1" applyAlignment="1">
      <alignment vertical="center"/>
    </xf>
    <xf numFmtId="0" fontId="11" fillId="0" borderId="7" xfId="5" applyFont="1" applyBorder="1" applyAlignment="1">
      <alignment horizontal="center" vertical="center"/>
    </xf>
    <xf numFmtId="166" fontId="3" fillId="0" borderId="7" xfId="5" applyNumberFormat="1" applyBorder="1" applyAlignment="1">
      <alignment vertical="center"/>
    </xf>
    <xf numFmtId="0" fontId="11" fillId="0" borderId="2" xfId="5" applyFont="1" applyBorder="1" applyAlignment="1">
      <alignment horizontal="center" vertical="center"/>
    </xf>
    <xf numFmtId="166" fontId="3" fillId="0" borderId="2" xfId="5" applyNumberFormat="1" applyBorder="1" applyAlignment="1">
      <alignment vertical="center"/>
    </xf>
    <xf numFmtId="10" fontId="3" fillId="2" borderId="7" xfId="11" applyNumberFormat="1" applyFont="1" applyFill="1" applyBorder="1" applyAlignment="1">
      <alignment vertical="center"/>
    </xf>
    <xf numFmtId="10" fontId="3" fillId="0" borderId="7" xfId="11" applyNumberFormat="1" applyFont="1" applyBorder="1" applyAlignment="1">
      <alignment horizontal="center" vertical="center"/>
    </xf>
    <xf numFmtId="10" fontId="3" fillId="0" borderId="2" xfId="11" applyNumberFormat="1" applyFont="1" applyBorder="1" applyAlignment="1">
      <alignment horizontal="center" vertical="center"/>
    </xf>
    <xf numFmtId="10" fontId="3" fillId="0" borderId="7" xfId="11" applyNumberFormat="1" applyFont="1" applyBorder="1" applyAlignment="1">
      <alignment vertical="center"/>
    </xf>
    <xf numFmtId="10" fontId="3" fillId="0" borderId="7" xfId="11" applyNumberFormat="1" applyFont="1" applyFill="1" applyBorder="1" applyAlignment="1">
      <alignment vertical="center"/>
    </xf>
    <xf numFmtId="10" fontId="3" fillId="0" borderId="2" xfId="11" applyNumberFormat="1" applyFont="1" applyBorder="1" applyAlignment="1">
      <alignment vertical="center"/>
    </xf>
    <xf numFmtId="10" fontId="3" fillId="0" borderId="2" xfId="11" applyNumberFormat="1" applyFont="1" applyFill="1" applyBorder="1" applyAlignment="1">
      <alignment vertical="center"/>
    </xf>
    <xf numFmtId="10" fontId="3" fillId="2" borderId="2" xfId="11" applyNumberFormat="1" applyFont="1" applyFill="1" applyBorder="1" applyAlignment="1">
      <alignment vertical="center"/>
    </xf>
    <xf numFmtId="0" fontId="12" fillId="0" borderId="2" xfId="5" applyFont="1" applyBorder="1" applyAlignment="1">
      <alignment horizontal="center" vertical="center" wrapText="1"/>
    </xf>
    <xf numFmtId="10" fontId="12" fillId="0" borderId="2" xfId="11" applyNumberFormat="1" applyFont="1" applyFill="1" applyBorder="1" applyAlignment="1">
      <alignment horizontal="center" vertical="center"/>
    </xf>
    <xf numFmtId="7" fontId="1" fillId="0" borderId="0" xfId="2" applyNumberFormat="1" applyFont="1"/>
    <xf numFmtId="0" fontId="13" fillId="0" borderId="1" xfId="7" applyFont="1" applyBorder="1" applyAlignment="1">
      <alignment horizontal="center" wrapText="1"/>
    </xf>
    <xf numFmtId="169" fontId="13" fillId="0" borderId="1" xfId="7" applyNumberFormat="1" applyFont="1" applyBorder="1" applyAlignment="1">
      <alignment horizontal="center" wrapText="1"/>
    </xf>
    <xf numFmtId="6" fontId="13" fillId="0" borderId="1" xfId="2" applyNumberFormat="1" applyFont="1" applyBorder="1" applyAlignment="1">
      <alignment horizontal="center" wrapText="1"/>
    </xf>
    <xf numFmtId="0" fontId="13" fillId="0" borderId="1" xfId="4" applyFont="1" applyBorder="1" applyAlignment="1">
      <alignment horizontal="center"/>
    </xf>
    <xf numFmtId="0" fontId="13" fillId="0" borderId="1" xfId="4" applyFont="1" applyBorder="1"/>
    <xf numFmtId="49" fontId="13" fillId="0" borderId="1" xfId="7" applyNumberFormat="1" applyFont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16" fontId="0" fillId="0" borderId="1" xfId="0" applyNumberFormat="1" applyBorder="1"/>
    <xf numFmtId="168" fontId="0" fillId="0" borderId="1" xfId="0" applyNumberFormat="1" applyBorder="1"/>
    <xf numFmtId="1" fontId="0" fillId="0" borderId="1" xfId="0" applyNumberFormat="1" applyBorder="1"/>
    <xf numFmtId="170" fontId="0" fillId="0" borderId="1" xfId="0" applyNumberFormat="1" applyBorder="1"/>
    <xf numFmtId="1" fontId="4" fillId="0" borderId="13" xfId="6" applyNumberFormat="1" applyFont="1" applyBorder="1" applyAlignment="1">
      <alignment vertical="center"/>
    </xf>
    <xf numFmtId="171" fontId="0" fillId="0" borderId="1" xfId="0" applyNumberFormat="1" applyBorder="1"/>
    <xf numFmtId="171" fontId="0" fillId="0" borderId="10" xfId="0" applyNumberFormat="1" applyBorder="1"/>
    <xf numFmtId="168" fontId="0" fillId="0" borderId="10" xfId="0" applyNumberFormat="1" applyBorder="1"/>
    <xf numFmtId="171" fontId="0" fillId="0" borderId="8" xfId="0" applyNumberFormat="1" applyBorder="1"/>
    <xf numFmtId="14" fontId="0" fillId="0" borderId="10" xfId="0" applyNumberFormat="1" applyBorder="1"/>
    <xf numFmtId="1" fontId="0" fillId="0" borderId="10" xfId="0" applyNumberFormat="1" applyBorder="1"/>
    <xf numFmtId="0" fontId="4" fillId="0" borderId="33" xfId="6" applyFont="1" applyBorder="1" applyAlignment="1">
      <alignment vertical="center"/>
    </xf>
    <xf numFmtId="14" fontId="0" fillId="0" borderId="8" xfId="0" applyNumberFormat="1" applyBorder="1"/>
    <xf numFmtId="1" fontId="0" fillId="0" borderId="8" xfId="0" applyNumberFormat="1" applyBorder="1"/>
    <xf numFmtId="164" fontId="4" fillId="0" borderId="23" xfId="6" applyNumberFormat="1" applyFont="1" applyBorder="1" applyAlignment="1">
      <alignment vertical="center"/>
    </xf>
    <xf numFmtId="8" fontId="0" fillId="0" borderId="10" xfId="0" applyNumberFormat="1" applyBorder="1"/>
    <xf numFmtId="49" fontId="4" fillId="0" borderId="23" xfId="6" applyNumberFormat="1" applyFont="1" applyBorder="1" applyAlignment="1">
      <alignment horizontal="center" vertical="center"/>
    </xf>
    <xf numFmtId="0" fontId="4" fillId="0" borderId="23" xfId="6" applyFont="1" applyBorder="1" applyAlignment="1">
      <alignment vertical="center"/>
    </xf>
    <xf numFmtId="1" fontId="4" fillId="0" borderId="23" xfId="6" applyNumberFormat="1" applyFont="1" applyBorder="1" applyAlignment="1">
      <alignment vertical="center"/>
    </xf>
    <xf numFmtId="168" fontId="4" fillId="0" borderId="23" xfId="11" applyNumberFormat="1" applyFont="1" applyBorder="1" applyAlignment="1">
      <alignment vertical="center"/>
    </xf>
    <xf numFmtId="0" fontId="4" fillId="0" borderId="23" xfId="10" applyFont="1" applyBorder="1" applyAlignment="1">
      <alignment vertical="center"/>
    </xf>
    <xf numFmtId="166" fontId="4" fillId="0" borderId="23" xfId="2" applyNumberFormat="1" applyFont="1" applyBorder="1" applyAlignment="1">
      <alignment vertical="center"/>
    </xf>
    <xf numFmtId="1" fontId="4" fillId="0" borderId="23" xfId="6" applyNumberFormat="1" applyFont="1" applyBorder="1" applyAlignment="1">
      <alignment horizontal="right" vertical="center"/>
    </xf>
    <xf numFmtId="167" fontId="4" fillId="0" borderId="23" xfId="6" applyNumberFormat="1" applyFont="1" applyBorder="1" applyAlignment="1">
      <alignment vertical="center"/>
    </xf>
    <xf numFmtId="49" fontId="4" fillId="0" borderId="23" xfId="6" applyNumberFormat="1" applyFont="1" applyBorder="1" applyAlignment="1">
      <alignment vertical="center"/>
    </xf>
    <xf numFmtId="49" fontId="4" fillId="0" borderId="36" xfId="6" applyNumberFormat="1" applyFont="1" applyBorder="1" applyAlignment="1">
      <alignment vertical="center"/>
    </xf>
    <xf numFmtId="0" fontId="6" fillId="0" borderId="7" xfId="0" applyFont="1" applyBorder="1"/>
    <xf numFmtId="49" fontId="6" fillId="0" borderId="7" xfId="0" applyNumberFormat="1" applyFont="1" applyBorder="1"/>
    <xf numFmtId="38" fontId="0" fillId="0" borderId="1" xfId="0" applyNumberFormat="1" applyBorder="1"/>
    <xf numFmtId="38" fontId="6" fillId="0" borderId="10" xfId="0" applyNumberFormat="1" applyFont="1" applyBorder="1"/>
    <xf numFmtId="0" fontId="1" fillId="0" borderId="0" xfId="6"/>
    <xf numFmtId="49" fontId="1" fillId="0" borderId="10" xfId="6" applyNumberFormat="1" applyBorder="1" applyAlignment="1">
      <alignment horizontal="center"/>
    </xf>
    <xf numFmtId="0" fontId="1" fillId="0" borderId="10" xfId="6" applyBorder="1"/>
    <xf numFmtId="166" fontId="1" fillId="0" borderId="10" xfId="2" applyNumberFormat="1" applyFont="1" applyBorder="1"/>
    <xf numFmtId="167" fontId="1" fillId="0" borderId="10" xfId="6" applyNumberFormat="1" applyBorder="1"/>
    <xf numFmtId="49" fontId="1" fillId="0" borderId="10" xfId="6" applyNumberFormat="1" applyBorder="1"/>
    <xf numFmtId="0" fontId="1" fillId="0" borderId="7" xfId="6" applyBorder="1"/>
    <xf numFmtId="0" fontId="1" fillId="0" borderId="0" xfId="6" applyAlignment="1">
      <alignment horizontal="center"/>
    </xf>
    <xf numFmtId="164" fontId="1" fillId="0" borderId="0" xfId="6" applyNumberFormat="1"/>
    <xf numFmtId="49" fontId="1" fillId="0" borderId="0" xfId="6" applyNumberFormat="1" applyAlignment="1">
      <alignment horizontal="center"/>
    </xf>
    <xf numFmtId="165" fontId="1" fillId="0" borderId="0" xfId="1" applyNumberFormat="1" applyFont="1"/>
    <xf numFmtId="167" fontId="1" fillId="0" borderId="0" xfId="6" applyNumberFormat="1"/>
    <xf numFmtId="0" fontId="14" fillId="0" borderId="10" xfId="0" applyFont="1" applyBorder="1" applyAlignment="1">
      <alignment horizontal="center" wrapText="1"/>
    </xf>
    <xf numFmtId="0" fontId="4" fillId="0" borderId="1" xfId="7" applyFont="1" applyBorder="1" applyAlignment="1">
      <alignment horizontal="center" wrapText="1"/>
    </xf>
    <xf numFmtId="169" fontId="4" fillId="0" borderId="1" xfId="7" applyNumberFormat="1" applyFont="1" applyBorder="1" applyAlignment="1">
      <alignment horizontal="center" wrapText="1"/>
    </xf>
    <xf numFmtId="0" fontId="15" fillId="0" borderId="0" xfId="0" applyFont="1"/>
    <xf numFmtId="0" fontId="12" fillId="0" borderId="13" xfId="5" quotePrefix="1" applyFont="1" applyBorder="1" applyAlignment="1">
      <alignment horizontal="center" vertical="center"/>
    </xf>
    <xf numFmtId="0" fontId="12" fillId="0" borderId="14" xfId="5" quotePrefix="1" applyFont="1" applyBorder="1" applyAlignment="1">
      <alignment horizontal="center" vertical="center"/>
    </xf>
    <xf numFmtId="0" fontId="12" fillId="0" borderId="7" xfId="5" quotePrefix="1" applyFont="1" applyBorder="1" applyAlignment="1">
      <alignment horizontal="center" vertical="center"/>
    </xf>
    <xf numFmtId="0" fontId="12" fillId="0" borderId="14" xfId="5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6" xfId="8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10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12" fillId="0" borderId="9" xfId="5" quotePrefix="1" applyFont="1" applyBorder="1" applyAlignment="1">
      <alignment horizontal="center" vertical="center"/>
    </xf>
    <xf numFmtId="49" fontId="4" fillId="0" borderId="24" xfId="6" applyNumberFormat="1" applyFont="1" applyBorder="1" applyAlignment="1">
      <alignment horizontal="center" vertical="center"/>
    </xf>
    <xf numFmtId="49" fontId="4" fillId="0" borderId="25" xfId="6" applyNumberFormat="1" applyFont="1" applyBorder="1" applyAlignment="1">
      <alignment horizontal="center" vertical="center"/>
    </xf>
    <xf numFmtId="49" fontId="4" fillId="0" borderId="26" xfId="6" applyNumberFormat="1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9" fontId="4" fillId="0" borderId="27" xfId="6" applyNumberFormat="1" applyFont="1" applyBorder="1" applyAlignment="1">
      <alignment horizontal="center" vertical="center"/>
    </xf>
    <xf numFmtId="49" fontId="4" fillId="0" borderId="0" xfId="6" applyNumberFormat="1" applyFont="1" applyAlignment="1">
      <alignment horizontal="center" vertical="center"/>
    </xf>
    <xf numFmtId="49" fontId="4" fillId="0" borderId="28" xfId="6" applyNumberFormat="1" applyFont="1" applyBorder="1" applyAlignment="1">
      <alignment horizontal="center" vertical="center"/>
    </xf>
    <xf numFmtId="49" fontId="4" fillId="0" borderId="34" xfId="6" applyNumberFormat="1" applyFont="1" applyBorder="1" applyAlignment="1">
      <alignment horizontal="center" vertical="center"/>
    </xf>
    <xf numFmtId="49" fontId="4" fillId="0" borderId="17" xfId="6" applyNumberFormat="1" applyFont="1" applyBorder="1" applyAlignment="1">
      <alignment horizontal="center" vertical="center"/>
    </xf>
    <xf numFmtId="49" fontId="4" fillId="0" borderId="35" xfId="6" applyNumberFormat="1" applyFont="1" applyBorder="1" applyAlignment="1">
      <alignment horizontal="center" vertical="center"/>
    </xf>
    <xf numFmtId="49" fontId="4" fillId="0" borderId="29" xfId="6" applyNumberFormat="1" applyFont="1" applyBorder="1" applyAlignment="1">
      <alignment horizontal="center" vertical="center"/>
    </xf>
    <xf numFmtId="49" fontId="4" fillId="0" borderId="11" xfId="6" applyNumberFormat="1" applyFont="1" applyBorder="1" applyAlignment="1">
      <alignment horizontal="center" vertical="center"/>
    </xf>
    <xf numFmtId="49" fontId="4" fillId="0" borderId="30" xfId="6" applyNumberFormat="1" applyFont="1" applyBorder="1" applyAlignment="1">
      <alignment horizontal="center" vertical="center"/>
    </xf>
    <xf numFmtId="49" fontId="4" fillId="0" borderId="31" xfId="6" applyNumberFormat="1" applyFont="1" applyBorder="1" applyAlignment="1">
      <alignment horizontal="center" vertical="center"/>
    </xf>
    <xf numFmtId="49" fontId="4" fillId="0" borderId="15" xfId="6" applyNumberFormat="1" applyFont="1" applyBorder="1" applyAlignment="1">
      <alignment horizontal="center" vertical="center"/>
    </xf>
    <xf numFmtId="49" fontId="4" fillId="0" borderId="32" xfId="6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 wrapText="1"/>
    </xf>
    <xf numFmtId="166" fontId="4" fillId="0" borderId="1" xfId="2" applyNumberFormat="1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/>
    </xf>
    <xf numFmtId="1" fontId="4" fillId="0" borderId="1" xfId="4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/>
    </xf>
    <xf numFmtId="164" fontId="4" fillId="0" borderId="1" xfId="4" applyNumberFormat="1" applyFont="1" applyBorder="1" applyAlignment="1">
      <alignment horizontal="center" vertical="center" wrapText="1"/>
    </xf>
    <xf numFmtId="49" fontId="4" fillId="0" borderId="1" xfId="4" applyNumberFormat="1" applyFont="1" applyBorder="1" applyAlignment="1">
      <alignment horizontal="center" vertical="center" wrapText="1"/>
    </xf>
    <xf numFmtId="0" fontId="4" fillId="0" borderId="1" xfId="4" quotePrefix="1" applyFont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49" fontId="14" fillId="0" borderId="9" xfId="7" applyNumberFormat="1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6" fontId="4" fillId="0" borderId="4" xfId="2" applyNumberFormat="1" applyFont="1" applyBorder="1" applyAlignment="1">
      <alignment horizontal="center" wrapText="1"/>
    </xf>
    <xf numFmtId="6" fontId="4" fillId="0" borderId="5" xfId="2" applyNumberFormat="1" applyFont="1" applyBorder="1" applyAlignment="1">
      <alignment horizontal="center" wrapText="1"/>
    </xf>
    <xf numFmtId="6" fontId="4" fillId="0" borderId="6" xfId="2" applyNumberFormat="1" applyFont="1" applyBorder="1" applyAlignment="1">
      <alignment horizontal="center" wrapText="1"/>
    </xf>
    <xf numFmtId="6" fontId="4" fillId="0" borderId="1" xfId="2" applyNumberFormat="1" applyFont="1" applyBorder="1" applyAlignment="1">
      <alignment horizontal="center" wrapText="1"/>
    </xf>
    <xf numFmtId="0" fontId="4" fillId="0" borderId="1" xfId="7" applyFont="1" applyBorder="1" applyAlignment="1">
      <alignment horizontal="center" wrapText="1"/>
    </xf>
    <xf numFmtId="169" fontId="4" fillId="0" borderId="1" xfId="7" applyNumberFormat="1" applyFont="1" applyBorder="1" applyAlignment="1">
      <alignment horizontal="center" wrapText="1"/>
    </xf>
  </cellXfs>
  <cellStyles count="12">
    <cellStyle name="Comma" xfId="1" builtinId="3"/>
    <cellStyle name="Currency" xfId="2" builtinId="4"/>
    <cellStyle name="Normal" xfId="0" builtinId="0"/>
    <cellStyle name="Normal_bkuprpt" xfId="3" xr:uid="{00000000-0005-0000-0000-000003000000}"/>
    <cellStyle name="Normal_Book2" xfId="4" xr:uid="{00000000-0005-0000-0000-000004000000}"/>
    <cellStyle name="Normal_Cost &amp; Time Summary" xfId="5" xr:uid="{00000000-0005-0000-0000-000005000000}"/>
    <cellStyle name="Normal_Qtr 1 02_03 Final Rpt Combined Contracts Revised After Publish Error in Dist Totals" xfId="6" xr:uid="{00000000-0005-0000-0000-000006000000}"/>
    <cellStyle name="Normal_Qtr 2 02_03" xfId="7" xr:uid="{00000000-0005-0000-0000-000007000000}"/>
    <cellStyle name="Normal_QTR1 Report" xfId="8" xr:uid="{00000000-0005-0000-0000-000008000000}"/>
    <cellStyle name="Normal_Quarter Report Skeleton File" xfId="9" xr:uid="{00000000-0005-0000-0000-00000A000000}"/>
    <cellStyle name="Normal_TXDWNPAS" xfId="10" xr:uid="{00000000-0005-0000-0000-00000B000000}"/>
    <cellStyle name="Percent" xfId="1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51"/>
  <sheetViews>
    <sheetView tabSelected="1" zoomScaleNormal="100" workbookViewId="0">
      <pane xSplit="2" ySplit="2" topLeftCell="E19" activePane="bottomRight" state="frozen"/>
      <selection pane="topRight" activeCell="C1" sqref="C1"/>
      <selection pane="bottomLeft" activeCell="A3" sqref="A3"/>
      <selection pane="bottomRight" sqref="A1:A2"/>
    </sheetView>
  </sheetViews>
  <sheetFormatPr defaultColWidth="9.140625" defaultRowHeight="12"/>
  <cols>
    <col min="1" max="1" width="9.5703125" style="51" customWidth="1"/>
    <col min="2" max="2" width="12.85546875" style="51" customWidth="1"/>
    <col min="3" max="4" width="13.85546875" style="51" customWidth="1"/>
    <col min="5" max="5" width="13.42578125" style="51" bestFit="1" customWidth="1"/>
    <col min="6" max="6" width="13.42578125" style="51" customWidth="1"/>
    <col min="7" max="7" width="13.5703125" style="51" customWidth="1"/>
    <col min="8" max="8" width="13.7109375" style="51" customWidth="1"/>
    <col min="9" max="9" width="13.140625" style="51" customWidth="1"/>
    <col min="10" max="10" width="10.5703125" style="51" customWidth="1"/>
    <col min="11" max="11" width="13.7109375" style="51" customWidth="1"/>
    <col min="12" max="12" width="10" style="51" customWidth="1"/>
    <col min="13" max="13" width="13.7109375" style="51" customWidth="1"/>
    <col min="14" max="14" width="11.42578125" style="51" customWidth="1"/>
    <col min="15" max="15" width="10.7109375" style="51" customWidth="1"/>
    <col min="16" max="22" width="8.42578125" style="51" customWidth="1"/>
    <col min="23" max="23" width="11" style="51" customWidth="1"/>
    <col min="24" max="25" width="8.140625" style="51" customWidth="1"/>
    <col min="26" max="26" width="8.28515625" style="51" customWidth="1"/>
    <col min="27" max="27" width="8.140625" style="51" customWidth="1"/>
    <col min="28" max="28" width="10.42578125" style="51" customWidth="1"/>
    <col min="29" max="30" width="10.5703125" style="51" customWidth="1"/>
    <col min="31" max="16384" width="9.140625" style="51"/>
  </cols>
  <sheetData>
    <row r="1" spans="1:31" s="30" customFormat="1" ht="61.5" customHeight="1">
      <c r="A1" s="237" t="s">
        <v>44</v>
      </c>
      <c r="B1" s="237" t="s">
        <v>105</v>
      </c>
      <c r="C1" s="237" t="s">
        <v>106</v>
      </c>
      <c r="D1" s="237" t="s">
        <v>107</v>
      </c>
      <c r="E1" s="237" t="s">
        <v>108</v>
      </c>
      <c r="F1" s="241" t="s">
        <v>109</v>
      </c>
      <c r="G1" s="241" t="s">
        <v>110</v>
      </c>
      <c r="H1" s="239" t="s">
        <v>111</v>
      </c>
      <c r="I1" s="243"/>
      <c r="J1" s="241" t="s">
        <v>142</v>
      </c>
      <c r="K1" s="239" t="s">
        <v>113</v>
      </c>
      <c r="L1" s="240"/>
      <c r="M1" s="239" t="s">
        <v>112</v>
      </c>
      <c r="N1" s="240"/>
      <c r="O1" s="241" t="s">
        <v>51</v>
      </c>
      <c r="P1" s="239" t="s">
        <v>71</v>
      </c>
      <c r="Q1" s="240"/>
      <c r="R1" s="239" t="s">
        <v>145</v>
      </c>
      <c r="S1" s="240"/>
      <c r="T1" s="239" t="s">
        <v>114</v>
      </c>
      <c r="U1" s="240"/>
      <c r="V1" s="239" t="s">
        <v>115</v>
      </c>
      <c r="W1" s="240"/>
      <c r="X1" s="239" t="s">
        <v>148</v>
      </c>
      <c r="Y1" s="240"/>
      <c r="Z1" s="241" t="s">
        <v>116</v>
      </c>
      <c r="AA1" s="241" t="s">
        <v>53</v>
      </c>
      <c r="AB1" s="241" t="s">
        <v>146</v>
      </c>
      <c r="AC1" s="241" t="s">
        <v>147</v>
      </c>
      <c r="AD1" s="241" t="s">
        <v>141</v>
      </c>
    </row>
    <row r="2" spans="1:31" s="30" customFormat="1" ht="56.25" customHeight="1">
      <c r="A2" s="238"/>
      <c r="B2" s="238"/>
      <c r="C2" s="238"/>
      <c r="D2" s="238"/>
      <c r="E2" s="238"/>
      <c r="F2" s="242"/>
      <c r="G2" s="242"/>
      <c r="H2" s="31" t="s">
        <v>117</v>
      </c>
      <c r="I2" s="31" t="s">
        <v>118</v>
      </c>
      <c r="J2" s="242"/>
      <c r="K2" s="31" t="s">
        <v>117</v>
      </c>
      <c r="L2" s="31" t="s">
        <v>119</v>
      </c>
      <c r="M2" s="31" t="s">
        <v>117</v>
      </c>
      <c r="N2" s="31" t="s">
        <v>119</v>
      </c>
      <c r="O2" s="242"/>
      <c r="P2" s="32" t="s">
        <v>120</v>
      </c>
      <c r="Q2" s="32" t="s">
        <v>121</v>
      </c>
      <c r="R2" s="32" t="s">
        <v>120</v>
      </c>
      <c r="S2" s="32" t="s">
        <v>121</v>
      </c>
      <c r="T2" s="32" t="s">
        <v>120</v>
      </c>
      <c r="U2" s="32" t="s">
        <v>121</v>
      </c>
      <c r="V2" s="32" t="s">
        <v>120</v>
      </c>
      <c r="W2" s="32" t="s">
        <v>121</v>
      </c>
      <c r="X2" s="32" t="s">
        <v>120</v>
      </c>
      <c r="Y2" s="32" t="s">
        <v>121</v>
      </c>
      <c r="Z2" s="242"/>
      <c r="AA2" s="242"/>
      <c r="AB2" s="242"/>
      <c r="AC2" s="242"/>
      <c r="AD2" s="242"/>
    </row>
    <row r="3" spans="1:31" s="30" customFormat="1" ht="31.5" customHeight="1" thickBot="1">
      <c r="A3" s="245">
        <v>1</v>
      </c>
      <c r="B3" s="45" t="s">
        <v>122</v>
      </c>
      <c r="C3" s="37">
        <f>'Detailed Data'!T23</f>
        <v>133307281</v>
      </c>
      <c r="D3" s="37">
        <f>'Detailed Data'!V23</f>
        <v>132226122</v>
      </c>
      <c r="E3" s="37">
        <f>'Detailed Data'!W23</f>
        <v>136428741</v>
      </c>
      <c r="F3" s="37">
        <f>'Detailed Data'!X23</f>
        <v>136375040</v>
      </c>
      <c r="G3" s="37">
        <f>'Detailed Data'!Z23</f>
        <v>-92500</v>
      </c>
      <c r="H3" s="37">
        <f>'Detailed Data'!AC23</f>
        <v>136081028</v>
      </c>
      <c r="I3" s="149">
        <f>IF(D3&gt;0,((H3-D3)/D3),0)</f>
        <v>2.9153891392201609E-2</v>
      </c>
      <c r="J3" s="35">
        <f>'Detailed Data'!AD23</f>
        <v>0.94736842105263153</v>
      </c>
      <c r="K3" s="37">
        <f>'Detailed Data'!CL23</f>
        <v>3048213</v>
      </c>
      <c r="L3" s="34">
        <f>IF(D3&gt;0,((K3)/D3),0)</f>
        <v>2.3053031835872793E-2</v>
      </c>
      <c r="M3" s="37">
        <f>'Detailed Data'!AG23</f>
        <v>3121461</v>
      </c>
      <c r="N3" s="34">
        <f>IF(C3&gt;0,(M3/C3),0)</f>
        <v>2.3415532719476891E-2</v>
      </c>
      <c r="O3" s="38">
        <f>'Detailed Data'!J23</f>
        <v>5200</v>
      </c>
      <c r="P3" s="38">
        <f>'Detailed Data'!AH23</f>
        <v>1234</v>
      </c>
      <c r="Q3" s="39">
        <f>IF(O3&gt;0,(+P3/O3),0)</f>
        <v>0.2373076923076923</v>
      </c>
      <c r="R3" s="38">
        <f>'Detailed Data'!AI23</f>
        <v>497</v>
      </c>
      <c r="S3" s="39">
        <f t="shared" ref="S3:S9" si="0">IF(O3&gt;0,(+R3/O3),0)</f>
        <v>9.5576923076923073E-2</v>
      </c>
      <c r="T3" s="38">
        <f>'Detailed Data'!CJ23</f>
        <v>83</v>
      </c>
      <c r="U3" s="39">
        <f>IF(O3&gt;0,(+T3/O3),0)</f>
        <v>1.5961538461538461E-2</v>
      </c>
      <c r="V3" s="38">
        <f>'Detailed Data'!CK23</f>
        <v>437</v>
      </c>
      <c r="W3" s="39">
        <f>IF(O3&gt;0,(+V3/O3),0)</f>
        <v>8.4038461538461534E-2</v>
      </c>
      <c r="X3" s="38">
        <f t="shared" ref="X3:X29" si="1">O3+T3+V3</f>
        <v>5720</v>
      </c>
      <c r="Y3" s="39">
        <f>IF(O3&gt;0,((X3-O3)/O3),0)</f>
        <v>0.1</v>
      </c>
      <c r="Z3" s="38">
        <f>'Detailed Data'!K23</f>
        <v>7507</v>
      </c>
      <c r="AA3" s="38">
        <f>'Detailed Data'!L23</f>
        <v>7312</v>
      </c>
      <c r="AB3" s="38">
        <f t="shared" ref="AB3:AB29" si="2">+AA3-P3-R3</f>
        <v>5581</v>
      </c>
      <c r="AC3" s="152">
        <f>IF(O3&gt;0,((AB3-O3)/O3),0)</f>
        <v>7.3269230769230767E-2</v>
      </c>
      <c r="AD3" s="35">
        <f>'Detailed Data'!M23</f>
        <v>0.78947368421052633</v>
      </c>
    </row>
    <row r="4" spans="1:31" s="30" customFormat="1" ht="31.5" customHeight="1" thickTop="1" thickBot="1">
      <c r="A4" s="232"/>
      <c r="B4" s="164" t="s">
        <v>123</v>
      </c>
      <c r="C4" s="165">
        <f>'Detailed Data'!T46</f>
        <v>328681947</v>
      </c>
      <c r="D4" s="165">
        <f>'Detailed Data'!V46</f>
        <v>327163070</v>
      </c>
      <c r="E4" s="165">
        <f>'Detailed Data'!W46</f>
        <v>331523786</v>
      </c>
      <c r="F4" s="165">
        <f>'Detailed Data'!X46</f>
        <v>332496116</v>
      </c>
      <c r="G4" s="165">
        <f>'Detailed Data'!Z46</f>
        <v>941500</v>
      </c>
      <c r="H4" s="165">
        <f>'Detailed Data'!AC46</f>
        <v>335300771</v>
      </c>
      <c r="I4" s="149">
        <f t="shared" ref="I4:I29" si="3">IF(D4&gt;0,((H4-D4)/D4),0)</f>
        <v>2.4873531722269266E-2</v>
      </c>
      <c r="J4" s="35">
        <f>'Detailed Data'!AD46</f>
        <v>1</v>
      </c>
      <c r="K4" s="163">
        <f>'Detailed Data'!CL46</f>
        <v>2109575</v>
      </c>
      <c r="L4" s="167">
        <f t="shared" ref="L4:L29" si="4">IF(D4&gt;0,((K4)/D4),0)</f>
        <v>6.4480841312560128E-3</v>
      </c>
      <c r="M4" s="163">
        <f>'Detailed Data'!AG46</f>
        <v>2841837</v>
      </c>
      <c r="N4" s="34">
        <f t="shared" ref="N4:N29" si="5">IF(C4&gt;0,(M4/C4),0)</f>
        <v>8.6461609039939144E-3</v>
      </c>
      <c r="O4" s="161">
        <f>'Detailed Data'!J46</f>
        <v>7315</v>
      </c>
      <c r="P4" s="161">
        <f>'Detailed Data'!AH46</f>
        <v>1169</v>
      </c>
      <c r="Q4" s="169">
        <f t="shared" ref="Q4:Q29" si="6">IF(O4&gt;0,(+P4/O4),0)</f>
        <v>0.1598086124401914</v>
      </c>
      <c r="R4" s="161">
        <f>'Detailed Data'!AI46</f>
        <v>595</v>
      </c>
      <c r="S4" s="169">
        <f t="shared" si="0"/>
        <v>8.1339712918660281E-2</v>
      </c>
      <c r="T4" s="161">
        <f>'Detailed Data'!CJ46</f>
        <v>67</v>
      </c>
      <c r="U4" s="171">
        <f t="shared" ref="U4:U29" si="7">IF(O4&gt;0,(+T4/O4),0)</f>
        <v>9.1592617908407385E-3</v>
      </c>
      <c r="V4" s="160">
        <f>'Detailed Data'!CK46</f>
        <v>171</v>
      </c>
      <c r="W4" s="171">
        <f t="shared" ref="W4:W29" si="8">IF(O4&gt;0,(+V4/O4),0)</f>
        <v>2.3376623376623377E-2</v>
      </c>
      <c r="X4" s="160">
        <f t="shared" si="1"/>
        <v>7553</v>
      </c>
      <c r="Y4" s="171">
        <f t="shared" ref="Y4:Y29" si="9">IF(O4&gt;0,((X4-O4)/O4),0)</f>
        <v>3.2535885167464113E-2</v>
      </c>
      <c r="Z4" s="160">
        <f>'Detailed Data'!K46</f>
        <v>9252</v>
      </c>
      <c r="AA4" s="160">
        <f>'Detailed Data'!L46</f>
        <v>8630</v>
      </c>
      <c r="AB4" s="160">
        <f t="shared" si="2"/>
        <v>6866</v>
      </c>
      <c r="AC4" s="172">
        <f t="shared" ref="AC4:AC29" si="10">IF(O4&gt;0,((AB4-O4)/O4),0)</f>
        <v>-6.1380724538619279E-2</v>
      </c>
      <c r="AD4" s="173">
        <f>'Detailed Data'!M46</f>
        <v>0.90476190476190477</v>
      </c>
    </row>
    <row r="5" spans="1:31" s="30" customFormat="1" ht="31.5" customHeight="1" thickTop="1" thickBot="1">
      <c r="A5" s="233"/>
      <c r="B5" s="162" t="s">
        <v>124</v>
      </c>
      <c r="C5" s="163">
        <f t="shared" ref="C5:H5" si="11">SUM(C3,C4,)</f>
        <v>461989228</v>
      </c>
      <c r="D5" s="163">
        <f t="shared" si="11"/>
        <v>459389192</v>
      </c>
      <c r="E5" s="163">
        <f t="shared" si="11"/>
        <v>467952527</v>
      </c>
      <c r="F5" s="163">
        <f t="shared" si="11"/>
        <v>468871156</v>
      </c>
      <c r="G5" s="163">
        <f t="shared" si="11"/>
        <v>849000</v>
      </c>
      <c r="H5" s="163">
        <f t="shared" si="11"/>
        <v>471381799</v>
      </c>
      <c r="I5" s="149">
        <f t="shared" si="3"/>
        <v>2.6105548865416058E-2</v>
      </c>
      <c r="J5" s="166">
        <f>'Detailed Data'!AD47</f>
        <v>0.97499999999999998</v>
      </c>
      <c r="K5" s="163">
        <f>SUM(K3,K4,)</f>
        <v>5157788</v>
      </c>
      <c r="L5" s="168">
        <f t="shared" si="4"/>
        <v>1.1227490959343249E-2</v>
      </c>
      <c r="M5" s="163">
        <f>SUM(M3,M4,)</f>
        <v>5963298</v>
      </c>
      <c r="N5" s="167">
        <f t="shared" si="5"/>
        <v>1.2907872388747558E-2</v>
      </c>
      <c r="O5" s="161">
        <f>SUM(O3,O4,)</f>
        <v>12515</v>
      </c>
      <c r="P5" s="161">
        <f>SUM(P3,P4,)</f>
        <v>2403</v>
      </c>
      <c r="Q5" s="169">
        <f t="shared" si="6"/>
        <v>0.19200958849380742</v>
      </c>
      <c r="R5" s="161">
        <f>SUM(R3,R4,)</f>
        <v>1092</v>
      </c>
      <c r="S5" s="169">
        <f t="shared" si="0"/>
        <v>8.7255293647622856E-2</v>
      </c>
      <c r="T5" s="161">
        <f>SUM(T3,T4,)</f>
        <v>150</v>
      </c>
      <c r="U5" s="169">
        <f t="shared" si="7"/>
        <v>1.1985617259288853E-2</v>
      </c>
      <c r="V5" s="161">
        <f>SUM(V3,V4,)</f>
        <v>608</v>
      </c>
      <c r="W5" s="169">
        <f t="shared" si="8"/>
        <v>4.8581701957650818E-2</v>
      </c>
      <c r="X5" s="161">
        <f t="shared" si="1"/>
        <v>13273</v>
      </c>
      <c r="Y5" s="169">
        <f t="shared" si="9"/>
        <v>6.0567319216939669E-2</v>
      </c>
      <c r="Z5" s="161">
        <f>SUM(Z3,Z4,)</f>
        <v>16759</v>
      </c>
      <c r="AA5" s="161">
        <f>SUM(AA3,AA4,)</f>
        <v>15942</v>
      </c>
      <c r="AB5" s="161">
        <f t="shared" si="2"/>
        <v>12447</v>
      </c>
      <c r="AC5" s="170">
        <f t="shared" si="10"/>
        <v>-5.4334798242109466E-3</v>
      </c>
      <c r="AD5" s="166">
        <f>'Detailed Data'!M47</f>
        <v>0.85</v>
      </c>
      <c r="AE5" s="36"/>
    </row>
    <row r="6" spans="1:31" s="30" customFormat="1" ht="31.5" customHeight="1" thickTop="1" thickBot="1">
      <c r="A6" s="231">
        <v>2</v>
      </c>
      <c r="B6" s="174" t="s">
        <v>122</v>
      </c>
      <c r="C6" s="165">
        <f>'Detailed Data'!T91</f>
        <v>455361878</v>
      </c>
      <c r="D6" s="165">
        <f>'Detailed Data'!V91</f>
        <v>451959098</v>
      </c>
      <c r="E6" s="165">
        <f>'Detailed Data'!W91</f>
        <v>506749318</v>
      </c>
      <c r="F6" s="165">
        <f>'Detailed Data'!X91</f>
        <v>521172416</v>
      </c>
      <c r="G6" s="165">
        <f>'Detailed Data'!Z91</f>
        <v>0</v>
      </c>
      <c r="H6" s="165">
        <f>'Detailed Data'!AC91</f>
        <v>522110186</v>
      </c>
      <c r="I6" s="175">
        <f t="shared" si="3"/>
        <v>0.15521556775918691</v>
      </c>
      <c r="J6" s="173">
        <f>'Detailed Data'!AD91</f>
        <v>0.83333333333333337</v>
      </c>
      <c r="K6" s="165">
        <f>'Detailed Data'!CL91</f>
        <v>52196463</v>
      </c>
      <c r="L6" s="168">
        <f t="shared" si="4"/>
        <v>0.11548935120673243</v>
      </c>
      <c r="M6" s="165">
        <f>'Detailed Data'!AG91</f>
        <v>51387438</v>
      </c>
      <c r="N6" s="168">
        <f t="shared" si="5"/>
        <v>0.1128496707403337</v>
      </c>
      <c r="O6" s="160">
        <f>'Detailed Data'!J91</f>
        <v>13284</v>
      </c>
      <c r="P6" s="160">
        <f>'Detailed Data'!AH91</f>
        <v>4421</v>
      </c>
      <c r="Q6" s="171">
        <f t="shared" si="6"/>
        <v>0.33280638361939174</v>
      </c>
      <c r="R6" s="160">
        <f>'Detailed Data'!AI91</f>
        <v>2137</v>
      </c>
      <c r="S6" s="171">
        <f t="shared" si="0"/>
        <v>0.16087021981330923</v>
      </c>
      <c r="T6" s="160">
        <f>'Detailed Data'!CJ91</f>
        <v>1600</v>
      </c>
      <c r="U6" s="171">
        <f t="shared" si="7"/>
        <v>0.12044564890093346</v>
      </c>
      <c r="V6" s="160">
        <f>'Detailed Data'!CK91</f>
        <v>3744</v>
      </c>
      <c r="W6" s="171">
        <f t="shared" si="8"/>
        <v>0.28184281842818426</v>
      </c>
      <c r="X6" s="160">
        <f t="shared" si="1"/>
        <v>18628</v>
      </c>
      <c r="Y6" s="171">
        <f t="shared" si="9"/>
        <v>0.40228846732911772</v>
      </c>
      <c r="Z6" s="160">
        <f>'Detailed Data'!K91</f>
        <v>23804</v>
      </c>
      <c r="AA6" s="160">
        <f>'Detailed Data'!L91</f>
        <v>23123</v>
      </c>
      <c r="AB6" s="160">
        <f t="shared" si="2"/>
        <v>16565</v>
      </c>
      <c r="AC6" s="172">
        <f t="shared" si="10"/>
        <v>0.24698885877747667</v>
      </c>
      <c r="AD6" s="173">
        <f>'Detailed Data'!M91</f>
        <v>0.61904761904761907</v>
      </c>
      <c r="AE6" s="36"/>
    </row>
    <row r="7" spans="1:31" s="30" customFormat="1" ht="31.5" customHeight="1" thickTop="1" thickBot="1">
      <c r="A7" s="232"/>
      <c r="B7" s="164" t="s">
        <v>123</v>
      </c>
      <c r="C7" s="165">
        <f>'Detailed Data'!T99</f>
        <v>51508550</v>
      </c>
      <c r="D7" s="165">
        <f>'Detailed Data'!V99</f>
        <v>50988315</v>
      </c>
      <c r="E7" s="165">
        <f>'Detailed Data'!W99</f>
        <v>66671266</v>
      </c>
      <c r="F7" s="165">
        <f>'Detailed Data'!X99</f>
        <v>67764611</v>
      </c>
      <c r="G7" s="165">
        <f>'Detailed Data'!Z99</f>
        <v>0</v>
      </c>
      <c r="H7" s="165">
        <f>'Detailed Data'!AC99</f>
        <v>67752714</v>
      </c>
      <c r="I7" s="175">
        <f t="shared" si="3"/>
        <v>0.32878903725294706</v>
      </c>
      <c r="J7" s="173">
        <f>'Detailed Data'!AD99</f>
        <v>0.66666666666666663</v>
      </c>
      <c r="K7" s="165">
        <f>'Detailed Data'!CL99</f>
        <v>15361906</v>
      </c>
      <c r="L7" s="168">
        <f t="shared" si="4"/>
        <v>0.30128287236006918</v>
      </c>
      <c r="M7" s="165">
        <f>'Detailed Data'!AG99</f>
        <v>15162716</v>
      </c>
      <c r="N7" s="168">
        <f t="shared" si="5"/>
        <v>0.29437279830241775</v>
      </c>
      <c r="O7" s="160">
        <f>'Detailed Data'!J99</f>
        <v>2939</v>
      </c>
      <c r="P7" s="160">
        <f>'Detailed Data'!AH99</f>
        <v>777</v>
      </c>
      <c r="Q7" s="171">
        <f t="shared" si="6"/>
        <v>0.26437563797209934</v>
      </c>
      <c r="R7" s="160">
        <f>'Detailed Data'!AI99</f>
        <v>407</v>
      </c>
      <c r="S7" s="171">
        <f t="shared" si="0"/>
        <v>0.13848247703300443</v>
      </c>
      <c r="T7" s="160">
        <f>'Detailed Data'!CJ99</f>
        <v>503</v>
      </c>
      <c r="U7" s="171">
        <f t="shared" si="7"/>
        <v>0.17114664851990474</v>
      </c>
      <c r="V7" s="160">
        <f>'Detailed Data'!CK99</f>
        <v>711</v>
      </c>
      <c r="W7" s="171">
        <f t="shared" si="8"/>
        <v>0.24191902007485538</v>
      </c>
      <c r="X7" s="160">
        <f t="shared" si="1"/>
        <v>4153</v>
      </c>
      <c r="Y7" s="171">
        <f t="shared" si="9"/>
        <v>0.41306566859476013</v>
      </c>
      <c r="Z7" s="160">
        <f>'Detailed Data'!K99</f>
        <v>4964</v>
      </c>
      <c r="AA7" s="160">
        <f>'Detailed Data'!L99</f>
        <v>4952</v>
      </c>
      <c r="AB7" s="160">
        <f t="shared" si="2"/>
        <v>3768</v>
      </c>
      <c r="AC7" s="172">
        <f t="shared" si="10"/>
        <v>0.282068730860837</v>
      </c>
      <c r="AD7" s="173">
        <f>'Detailed Data'!M99</f>
        <v>0.5</v>
      </c>
      <c r="AE7" s="36"/>
    </row>
    <row r="8" spans="1:31" s="30" customFormat="1" ht="31.5" customHeight="1" thickTop="1" thickBot="1">
      <c r="A8" s="233"/>
      <c r="B8" s="164" t="s">
        <v>124</v>
      </c>
      <c r="C8" s="165">
        <f t="shared" ref="C8:H8" si="12">SUM(C6,C7,)</f>
        <v>506870428</v>
      </c>
      <c r="D8" s="165">
        <f t="shared" si="12"/>
        <v>502947413</v>
      </c>
      <c r="E8" s="165">
        <f t="shared" si="12"/>
        <v>573420584</v>
      </c>
      <c r="F8" s="165">
        <f t="shared" si="12"/>
        <v>588937027</v>
      </c>
      <c r="G8" s="165">
        <f t="shared" si="12"/>
        <v>0</v>
      </c>
      <c r="H8" s="165">
        <f t="shared" si="12"/>
        <v>589862900</v>
      </c>
      <c r="I8" s="175">
        <f t="shared" si="3"/>
        <v>0.17281227570406055</v>
      </c>
      <c r="J8" s="173">
        <f>'Detailed Data'!AD100</f>
        <v>0.8125</v>
      </c>
      <c r="K8" s="165">
        <f>SUM(K6,K7,)</f>
        <v>67558369</v>
      </c>
      <c r="L8" s="168">
        <f t="shared" si="4"/>
        <v>0.13432491599275809</v>
      </c>
      <c r="M8" s="165">
        <f>SUM(M6,M7,)</f>
        <v>66550154</v>
      </c>
      <c r="N8" s="168">
        <f t="shared" si="5"/>
        <v>0.13129618601462384</v>
      </c>
      <c r="O8" s="160">
        <f>SUM(O6,O7,)</f>
        <v>16223</v>
      </c>
      <c r="P8" s="160">
        <f>SUM(P6,P7,)</f>
        <v>5198</v>
      </c>
      <c r="Q8" s="171">
        <f t="shared" si="6"/>
        <v>0.32040929544473895</v>
      </c>
      <c r="R8" s="160">
        <f>SUM(R6,R7,)</f>
        <v>2544</v>
      </c>
      <c r="S8" s="171">
        <f t="shared" si="0"/>
        <v>0.15681439930962215</v>
      </c>
      <c r="T8" s="160">
        <f>SUM(T6,T7,)</f>
        <v>2103</v>
      </c>
      <c r="U8" s="171">
        <f t="shared" si="7"/>
        <v>0.1296307711274117</v>
      </c>
      <c r="V8" s="160">
        <f>SUM(V6,V7,)</f>
        <v>4455</v>
      </c>
      <c r="W8" s="171">
        <f t="shared" si="8"/>
        <v>0.27461012143253405</v>
      </c>
      <c r="X8" s="160">
        <f t="shared" si="1"/>
        <v>22781</v>
      </c>
      <c r="Y8" s="171">
        <f t="shared" si="9"/>
        <v>0.40424089255994577</v>
      </c>
      <c r="Z8" s="160">
        <f>SUM(Z6,Z7,)</f>
        <v>28768</v>
      </c>
      <c r="AA8" s="160">
        <f>SUM(AA6,AA7,)</f>
        <v>28075</v>
      </c>
      <c r="AB8" s="160">
        <f t="shared" si="2"/>
        <v>20333</v>
      </c>
      <c r="AC8" s="172">
        <f t="shared" si="10"/>
        <v>0.25334401775257348</v>
      </c>
      <c r="AD8" s="173">
        <f>'Detailed Data'!M100</f>
        <v>0.60416666666666663</v>
      </c>
      <c r="AE8" s="36"/>
    </row>
    <row r="9" spans="1:31" s="30" customFormat="1" ht="31.5" customHeight="1" thickTop="1" thickBot="1">
      <c r="A9" s="231">
        <v>3</v>
      </c>
      <c r="B9" s="174" t="s">
        <v>122</v>
      </c>
      <c r="C9" s="165">
        <f>'Detailed Data'!T124</f>
        <v>158613858</v>
      </c>
      <c r="D9" s="165">
        <f>'Detailed Data'!V124</f>
        <v>157039319</v>
      </c>
      <c r="E9" s="165">
        <f>'Detailed Data'!W124</f>
        <v>165197106</v>
      </c>
      <c r="F9" s="165">
        <f>'Detailed Data'!X124</f>
        <v>169374174</v>
      </c>
      <c r="G9" s="165">
        <f>'Detailed Data'!Z124</f>
        <v>0</v>
      </c>
      <c r="H9" s="165">
        <f>'Detailed Data'!AC124</f>
        <v>171433148</v>
      </c>
      <c r="I9" s="175">
        <f t="shared" si="3"/>
        <v>9.1657484836647818E-2</v>
      </c>
      <c r="J9" s="173">
        <f>'Detailed Data'!AD124</f>
        <v>0.77272727272727271</v>
      </c>
      <c r="K9" s="165">
        <f>'Detailed Data'!CL124</f>
        <v>7089348</v>
      </c>
      <c r="L9" s="168">
        <f t="shared" si="4"/>
        <v>4.514377701803457E-2</v>
      </c>
      <c r="M9" s="165">
        <f>'Detailed Data'!AG124</f>
        <v>6583248</v>
      </c>
      <c r="N9" s="168">
        <f t="shared" si="5"/>
        <v>4.1504872796171439E-2</v>
      </c>
      <c r="O9" s="160">
        <f>'Detailed Data'!J124</f>
        <v>7169</v>
      </c>
      <c r="P9" s="160">
        <f>'Detailed Data'!AH124</f>
        <v>2479</v>
      </c>
      <c r="Q9" s="171">
        <f t="shared" si="6"/>
        <v>0.34579439252336447</v>
      </c>
      <c r="R9" s="160">
        <f>'Detailed Data'!AI124</f>
        <v>1175</v>
      </c>
      <c r="S9" s="171">
        <f t="shared" si="0"/>
        <v>0.16390012554052169</v>
      </c>
      <c r="T9" s="160">
        <f>'Detailed Data'!CJ124</f>
        <v>1442</v>
      </c>
      <c r="U9" s="171">
        <f t="shared" si="7"/>
        <v>0.20114381364207001</v>
      </c>
      <c r="V9" s="160">
        <f>'Detailed Data'!CK124</f>
        <v>1006</v>
      </c>
      <c r="W9" s="171">
        <f t="shared" si="8"/>
        <v>0.14032640535639559</v>
      </c>
      <c r="X9" s="160">
        <f t="shared" si="1"/>
        <v>9617</v>
      </c>
      <c r="Y9" s="171">
        <f t="shared" si="9"/>
        <v>0.34147021899846564</v>
      </c>
      <c r="Z9" s="160">
        <f>'Detailed Data'!K124</f>
        <v>12788</v>
      </c>
      <c r="AA9" s="160">
        <f>'Detailed Data'!L124</f>
        <v>12768</v>
      </c>
      <c r="AB9" s="160">
        <f t="shared" si="2"/>
        <v>9114</v>
      </c>
      <c r="AC9" s="172">
        <f t="shared" si="10"/>
        <v>0.27130701632026782</v>
      </c>
      <c r="AD9" s="173">
        <f>'Detailed Data'!M124</f>
        <v>0.5</v>
      </c>
      <c r="AE9" s="36"/>
    </row>
    <row r="10" spans="1:31" s="30" customFormat="1" ht="31.5" customHeight="1" thickTop="1" thickBot="1">
      <c r="A10" s="232"/>
      <c r="B10" s="164" t="s">
        <v>123</v>
      </c>
      <c r="C10" s="165">
        <f>'Detailed Data'!T149</f>
        <v>80955525</v>
      </c>
      <c r="D10" s="165">
        <f>'Detailed Data'!V149</f>
        <v>79794923</v>
      </c>
      <c r="E10" s="165">
        <f>'Detailed Data'!W149</f>
        <v>81446973</v>
      </c>
      <c r="F10" s="165">
        <f>'Detailed Data'!X149</f>
        <v>81952414</v>
      </c>
      <c r="G10" s="165">
        <f>'Detailed Data'!Z149</f>
        <v>0</v>
      </c>
      <c r="H10" s="165">
        <f>'Detailed Data'!AC149</f>
        <v>81025988</v>
      </c>
      <c r="I10" s="175">
        <f t="shared" si="3"/>
        <v>1.5427861243753565E-2</v>
      </c>
      <c r="J10" s="173">
        <f>'Detailed Data'!AD149</f>
        <v>1</v>
      </c>
      <c r="K10" s="165">
        <f>'Detailed Data'!CL149</f>
        <v>583804</v>
      </c>
      <c r="L10" s="168">
        <f t="shared" si="4"/>
        <v>7.3163050736949767E-3</v>
      </c>
      <c r="M10" s="165">
        <f>'Detailed Data'!AG149</f>
        <v>491449</v>
      </c>
      <c r="N10" s="168">
        <f t="shared" si="5"/>
        <v>6.070604816657047E-3</v>
      </c>
      <c r="O10" s="160">
        <f>'Detailed Data'!J149</f>
        <v>4812</v>
      </c>
      <c r="P10" s="160">
        <f>'Detailed Data'!AH149</f>
        <v>1402</v>
      </c>
      <c r="Q10" s="171">
        <f t="shared" si="6"/>
        <v>0.29135494596841233</v>
      </c>
      <c r="R10" s="160">
        <f>'Detailed Data'!AI149</f>
        <v>869</v>
      </c>
      <c r="S10" s="171">
        <f t="shared" ref="S10:S29" si="13">IF(O10&gt;0,(+R10/O10),0)</f>
        <v>0.18059019118869493</v>
      </c>
      <c r="T10" s="160">
        <f>'Detailed Data'!CJ149</f>
        <v>1299</v>
      </c>
      <c r="U10" s="171">
        <f t="shared" si="7"/>
        <v>0.26995012468827928</v>
      </c>
      <c r="V10" s="160">
        <f>'Detailed Data'!CK149</f>
        <v>357</v>
      </c>
      <c r="W10" s="171">
        <f t="shared" si="8"/>
        <v>7.4189526184538654E-2</v>
      </c>
      <c r="X10" s="160">
        <f t="shared" si="1"/>
        <v>6468</v>
      </c>
      <c r="Y10" s="171">
        <f t="shared" si="9"/>
        <v>0.34413965087281795</v>
      </c>
      <c r="Z10" s="160">
        <f>'Detailed Data'!K149</f>
        <v>8300</v>
      </c>
      <c r="AA10" s="160">
        <f>'Detailed Data'!L149</f>
        <v>8269</v>
      </c>
      <c r="AB10" s="160">
        <f t="shared" si="2"/>
        <v>5998</v>
      </c>
      <c r="AC10" s="172">
        <f t="shared" si="10"/>
        <v>0.24646716541978386</v>
      </c>
      <c r="AD10" s="173">
        <f>'Detailed Data'!M149</f>
        <v>0.65217391304347827</v>
      </c>
      <c r="AE10" s="36"/>
    </row>
    <row r="11" spans="1:31" s="30" customFormat="1" ht="31.5" customHeight="1" thickTop="1" thickBot="1">
      <c r="A11" s="233"/>
      <c r="B11" s="164" t="s">
        <v>124</v>
      </c>
      <c r="C11" s="165">
        <f t="shared" ref="C11:H11" si="14">SUM(C9,C10,)</f>
        <v>239569383</v>
      </c>
      <c r="D11" s="165">
        <f t="shared" si="14"/>
        <v>236834242</v>
      </c>
      <c r="E11" s="165">
        <f t="shared" si="14"/>
        <v>246644079</v>
      </c>
      <c r="F11" s="165">
        <f t="shared" si="14"/>
        <v>251326588</v>
      </c>
      <c r="G11" s="165">
        <f t="shared" si="14"/>
        <v>0</v>
      </c>
      <c r="H11" s="165">
        <f t="shared" si="14"/>
        <v>252459136</v>
      </c>
      <c r="I11" s="175">
        <f t="shared" si="3"/>
        <v>6.5973965031627474E-2</v>
      </c>
      <c r="J11" s="173">
        <f>'Detailed Data'!AD150</f>
        <v>0.88888888888888884</v>
      </c>
      <c r="K11" s="165">
        <f>SUM(K9,K10,)</f>
        <v>7673152</v>
      </c>
      <c r="L11" s="168">
        <f t="shared" si="4"/>
        <v>3.239882854439604E-2</v>
      </c>
      <c r="M11" s="165">
        <f>SUM(M9,M10,)</f>
        <v>7074697</v>
      </c>
      <c r="N11" s="168">
        <f t="shared" si="5"/>
        <v>2.9530889596188509E-2</v>
      </c>
      <c r="O11" s="160">
        <f>SUM(O9,O10,)</f>
        <v>11981</v>
      </c>
      <c r="P11" s="160">
        <f>SUM(P9,P10,)</f>
        <v>3881</v>
      </c>
      <c r="Q11" s="171">
        <f t="shared" si="6"/>
        <v>0.32392955512895416</v>
      </c>
      <c r="R11" s="160">
        <f>SUM(R9,R10,)</f>
        <v>2044</v>
      </c>
      <c r="S11" s="171">
        <f t="shared" si="13"/>
        <v>0.17060345547116268</v>
      </c>
      <c r="T11" s="160">
        <f>SUM(T9,T10,)</f>
        <v>2741</v>
      </c>
      <c r="U11" s="171">
        <f t="shared" si="7"/>
        <v>0.22877889992488107</v>
      </c>
      <c r="V11" s="160">
        <f>SUM(V9,V10,)</f>
        <v>1363</v>
      </c>
      <c r="W11" s="171">
        <f t="shared" si="8"/>
        <v>0.11376345880978216</v>
      </c>
      <c r="X11" s="160">
        <f t="shared" si="1"/>
        <v>16085</v>
      </c>
      <c r="Y11" s="171">
        <f t="shared" si="9"/>
        <v>0.34254235873466321</v>
      </c>
      <c r="Z11" s="160">
        <f>SUM(Z9,Z10,)</f>
        <v>21088</v>
      </c>
      <c r="AA11" s="160">
        <f>SUM(AA9,AA10,)</f>
        <v>21037</v>
      </c>
      <c r="AB11" s="160">
        <f t="shared" si="2"/>
        <v>15112</v>
      </c>
      <c r="AC11" s="172">
        <f t="shared" si="10"/>
        <v>0.2613304398631166</v>
      </c>
      <c r="AD11" s="173">
        <f>'Detailed Data'!M150</f>
        <v>0.57777777777777772</v>
      </c>
      <c r="AE11" s="36"/>
    </row>
    <row r="12" spans="1:31" s="30" customFormat="1" ht="31.5" customHeight="1" thickTop="1" thickBot="1">
      <c r="A12" s="231">
        <v>4</v>
      </c>
      <c r="B12" s="174" t="s">
        <v>122</v>
      </c>
      <c r="C12" s="165">
        <f>'Detailed Data'!T175</f>
        <v>154197905</v>
      </c>
      <c r="D12" s="165">
        <f>'Detailed Data'!V175</f>
        <v>152450738</v>
      </c>
      <c r="E12" s="165">
        <f>'Detailed Data'!W175</f>
        <v>157168851</v>
      </c>
      <c r="F12" s="165">
        <f>'Detailed Data'!X175</f>
        <v>154814028</v>
      </c>
      <c r="G12" s="165">
        <f>'Detailed Data'!Z175</f>
        <v>0</v>
      </c>
      <c r="H12" s="165">
        <f>'Detailed Data'!AC175</f>
        <v>155055685</v>
      </c>
      <c r="I12" s="175">
        <f t="shared" si="3"/>
        <v>1.7087139322342931E-2</v>
      </c>
      <c r="J12" s="173">
        <f>'Detailed Data'!AD175</f>
        <v>1</v>
      </c>
      <c r="K12" s="165">
        <f>'Detailed Data'!CL175</f>
        <v>2490780</v>
      </c>
      <c r="L12" s="168">
        <f t="shared" si="4"/>
        <v>1.6338261347085114E-2</v>
      </c>
      <c r="M12" s="165">
        <f>'Detailed Data'!AG175</f>
        <v>3491674</v>
      </c>
      <c r="N12" s="168">
        <f t="shared" si="5"/>
        <v>2.2644107907951148E-2</v>
      </c>
      <c r="O12" s="160">
        <f>'Detailed Data'!J175</f>
        <v>7879</v>
      </c>
      <c r="P12" s="160">
        <f>'Detailed Data'!AH175</f>
        <v>1757</v>
      </c>
      <c r="Q12" s="171">
        <f t="shared" si="6"/>
        <v>0.22299784236578246</v>
      </c>
      <c r="R12" s="160">
        <f>'Detailed Data'!AI175</f>
        <v>668</v>
      </c>
      <c r="S12" s="171">
        <f t="shared" si="13"/>
        <v>8.4782332783348138E-2</v>
      </c>
      <c r="T12" s="160">
        <f>'Detailed Data'!CJ175</f>
        <v>324</v>
      </c>
      <c r="U12" s="171">
        <f t="shared" si="7"/>
        <v>4.1121969793120952E-2</v>
      </c>
      <c r="V12" s="160">
        <f>'Detailed Data'!CK175</f>
        <v>241</v>
      </c>
      <c r="W12" s="171">
        <f t="shared" si="8"/>
        <v>3.0587638025130093E-2</v>
      </c>
      <c r="X12" s="160">
        <f t="shared" si="1"/>
        <v>8444</v>
      </c>
      <c r="Y12" s="171">
        <f t="shared" si="9"/>
        <v>7.1709607818251045E-2</v>
      </c>
      <c r="Z12" s="160">
        <f>'Detailed Data'!K175</f>
        <v>10735</v>
      </c>
      <c r="AA12" s="160">
        <f>'Detailed Data'!L175</f>
        <v>10382</v>
      </c>
      <c r="AB12" s="160">
        <f t="shared" si="2"/>
        <v>7957</v>
      </c>
      <c r="AC12" s="172">
        <f t="shared" si="10"/>
        <v>9.8997334687143043E-3</v>
      </c>
      <c r="AD12" s="173">
        <f>'Detailed Data'!M175</f>
        <v>0.95652173913043481</v>
      </c>
      <c r="AE12" s="36"/>
    </row>
    <row r="13" spans="1:31" s="30" customFormat="1" ht="31.5" customHeight="1" thickTop="1" thickBot="1">
      <c r="A13" s="232"/>
      <c r="B13" s="164" t="s">
        <v>123</v>
      </c>
      <c r="C13" s="165">
        <f>'Detailed Data'!T197</f>
        <v>256546225</v>
      </c>
      <c r="D13" s="165">
        <f>'Detailed Data'!V197</f>
        <v>255271563</v>
      </c>
      <c r="E13" s="165">
        <f>'Detailed Data'!W197</f>
        <v>286712853</v>
      </c>
      <c r="F13" s="165">
        <f>'Detailed Data'!X197</f>
        <v>285724638</v>
      </c>
      <c r="G13" s="165">
        <f>'Detailed Data'!Z197</f>
        <v>56000</v>
      </c>
      <c r="H13" s="165">
        <f>'Detailed Data'!AC197</f>
        <v>285031498</v>
      </c>
      <c r="I13" s="175">
        <f t="shared" si="3"/>
        <v>0.11658147366771128</v>
      </c>
      <c r="J13" s="173">
        <f>'Detailed Data'!AD197</f>
        <v>0.9</v>
      </c>
      <c r="K13" s="165">
        <f>'Detailed Data'!CL197</f>
        <v>30061765</v>
      </c>
      <c r="L13" s="168">
        <f t="shared" si="4"/>
        <v>0.11776386153909356</v>
      </c>
      <c r="M13" s="165">
        <f>'Detailed Data'!AG197</f>
        <v>30124498</v>
      </c>
      <c r="N13" s="168">
        <f t="shared" si="5"/>
        <v>0.11742327527914316</v>
      </c>
      <c r="O13" s="160">
        <f>'Detailed Data'!J197</f>
        <v>6515</v>
      </c>
      <c r="P13" s="160">
        <f>'Detailed Data'!AH197</f>
        <v>1513</v>
      </c>
      <c r="Q13" s="171">
        <f t="shared" si="6"/>
        <v>0.23223330775134304</v>
      </c>
      <c r="R13" s="160">
        <f>'Detailed Data'!AI197</f>
        <v>603</v>
      </c>
      <c r="S13" s="171">
        <f t="shared" si="13"/>
        <v>9.2555640828856492E-2</v>
      </c>
      <c r="T13" s="160">
        <f>'Detailed Data'!CJ197</f>
        <v>1199</v>
      </c>
      <c r="U13" s="171">
        <f t="shared" si="7"/>
        <v>0.18403683806600155</v>
      </c>
      <c r="V13" s="160">
        <f>'Detailed Data'!CK197</f>
        <v>615</v>
      </c>
      <c r="W13" s="171">
        <f t="shared" si="8"/>
        <v>9.4397544128933225E-2</v>
      </c>
      <c r="X13" s="160">
        <f t="shared" si="1"/>
        <v>8329</v>
      </c>
      <c r="Y13" s="171">
        <f t="shared" si="9"/>
        <v>0.27843438219493477</v>
      </c>
      <c r="Z13" s="160">
        <f>'Detailed Data'!K197</f>
        <v>10295</v>
      </c>
      <c r="AA13" s="160">
        <f>'Detailed Data'!L197</f>
        <v>9996</v>
      </c>
      <c r="AB13" s="160">
        <f t="shared" si="2"/>
        <v>7880</v>
      </c>
      <c r="AC13" s="172">
        <f t="shared" si="10"/>
        <v>0.20951650038372985</v>
      </c>
      <c r="AD13" s="173">
        <f>'Detailed Data'!M197</f>
        <v>0.9</v>
      </c>
      <c r="AE13" s="36"/>
    </row>
    <row r="14" spans="1:31" s="30" customFormat="1" ht="31.5" customHeight="1" thickTop="1" thickBot="1">
      <c r="A14" s="233"/>
      <c r="B14" s="164" t="s">
        <v>124</v>
      </c>
      <c r="C14" s="165">
        <f t="shared" ref="C14:H14" si="15">SUM(C12,C13,)</f>
        <v>410744130</v>
      </c>
      <c r="D14" s="165">
        <f t="shared" si="15"/>
        <v>407722301</v>
      </c>
      <c r="E14" s="165">
        <f t="shared" si="15"/>
        <v>443881704</v>
      </c>
      <c r="F14" s="165">
        <f t="shared" si="15"/>
        <v>440538666</v>
      </c>
      <c r="G14" s="165">
        <f t="shared" si="15"/>
        <v>56000</v>
      </c>
      <c r="H14" s="165">
        <f t="shared" si="15"/>
        <v>440087183</v>
      </c>
      <c r="I14" s="175">
        <f t="shared" si="3"/>
        <v>7.9379719776475996E-2</v>
      </c>
      <c r="J14" s="173">
        <f>'Detailed Data'!AD198</f>
        <v>0.95348837209302328</v>
      </c>
      <c r="K14" s="165">
        <f>SUM(K12,K13,)</f>
        <v>32552545</v>
      </c>
      <c r="L14" s="168">
        <f t="shared" si="4"/>
        <v>7.9839991386686501E-2</v>
      </c>
      <c r="M14" s="165">
        <f>SUM(M12,M13,)</f>
        <v>33616172</v>
      </c>
      <c r="N14" s="168">
        <f t="shared" si="5"/>
        <v>8.1842123951960069E-2</v>
      </c>
      <c r="O14" s="160">
        <f>SUM(O12,O13,)</f>
        <v>14394</v>
      </c>
      <c r="P14" s="160">
        <f>SUM(P12,P13,)</f>
        <v>3270</v>
      </c>
      <c r="Q14" s="171">
        <f t="shared" si="6"/>
        <v>0.22717799082951229</v>
      </c>
      <c r="R14" s="160">
        <f>SUM(R12,R13,)</f>
        <v>1271</v>
      </c>
      <c r="S14" s="171">
        <f t="shared" si="13"/>
        <v>8.8300680839238574E-2</v>
      </c>
      <c r="T14" s="160">
        <f>SUM(T12,T13,)</f>
        <v>1523</v>
      </c>
      <c r="U14" s="171">
        <f t="shared" si="7"/>
        <v>0.10580797554536613</v>
      </c>
      <c r="V14" s="160">
        <f>SUM(V12,V13,)</f>
        <v>856</v>
      </c>
      <c r="W14" s="171">
        <f t="shared" si="8"/>
        <v>5.9469223287480895E-2</v>
      </c>
      <c r="X14" s="160">
        <f t="shared" si="1"/>
        <v>16773</v>
      </c>
      <c r="Y14" s="171">
        <f t="shared" si="9"/>
        <v>0.16527719883284703</v>
      </c>
      <c r="Z14" s="160">
        <f>SUM(Z12,Z13,)</f>
        <v>21030</v>
      </c>
      <c r="AA14" s="160">
        <f>SUM(AA12,AA13,)</f>
        <v>20378</v>
      </c>
      <c r="AB14" s="160">
        <f t="shared" si="2"/>
        <v>15837</v>
      </c>
      <c r="AC14" s="172">
        <f t="shared" si="10"/>
        <v>0.10025010421008754</v>
      </c>
      <c r="AD14" s="173">
        <f>'Detailed Data'!M198</f>
        <v>0.93023255813953487</v>
      </c>
      <c r="AE14" s="36"/>
    </row>
    <row r="15" spans="1:31" s="30" customFormat="1" ht="31.5" customHeight="1" thickTop="1" thickBot="1">
      <c r="A15" s="231">
        <v>5</v>
      </c>
      <c r="B15" s="174" t="s">
        <v>122</v>
      </c>
      <c r="C15" s="165">
        <f>'Detailed Data'!T228</f>
        <v>287406286</v>
      </c>
      <c r="D15" s="165">
        <f>'Detailed Data'!V228</f>
        <v>284930480</v>
      </c>
      <c r="E15" s="165">
        <f>'Detailed Data'!W228</f>
        <v>298797461</v>
      </c>
      <c r="F15" s="165">
        <f>'Detailed Data'!X228</f>
        <v>299816316</v>
      </c>
      <c r="G15" s="165">
        <f>'Detailed Data'!Z228</f>
        <v>0</v>
      </c>
      <c r="H15" s="165">
        <f>'Detailed Data'!AC228</f>
        <v>299674140</v>
      </c>
      <c r="I15" s="175">
        <f t="shared" si="3"/>
        <v>5.1744762441701571E-2</v>
      </c>
      <c r="J15" s="173">
        <f>'Detailed Data'!AD228</f>
        <v>0.9642857142857143</v>
      </c>
      <c r="K15" s="165">
        <f>'Detailed Data'!CL228</f>
        <v>11632167</v>
      </c>
      <c r="L15" s="168">
        <f t="shared" si="4"/>
        <v>4.0824579385118784E-2</v>
      </c>
      <c r="M15" s="165">
        <f>'Detailed Data'!AG228</f>
        <v>11960908</v>
      </c>
      <c r="N15" s="168">
        <f t="shared" si="5"/>
        <v>4.1616723720510417E-2</v>
      </c>
      <c r="O15" s="160">
        <f>'Detailed Data'!J228</f>
        <v>10090</v>
      </c>
      <c r="P15" s="160">
        <f>'Detailed Data'!AH228</f>
        <v>2585</v>
      </c>
      <c r="Q15" s="171">
        <f t="shared" si="6"/>
        <v>0.25619425173439048</v>
      </c>
      <c r="R15" s="160">
        <f>'Detailed Data'!AI228</f>
        <v>2247</v>
      </c>
      <c r="S15" s="171">
        <f t="shared" si="13"/>
        <v>0.22269573835480674</v>
      </c>
      <c r="T15" s="160">
        <f>'Detailed Data'!CJ228</f>
        <v>32</v>
      </c>
      <c r="U15" s="171">
        <f t="shared" si="7"/>
        <v>3.1714568880079285E-3</v>
      </c>
      <c r="V15" s="160">
        <f>'Detailed Data'!CK228</f>
        <v>1153</v>
      </c>
      <c r="W15" s="171">
        <f t="shared" si="8"/>
        <v>0.11427155599603568</v>
      </c>
      <c r="X15" s="160">
        <f t="shared" si="1"/>
        <v>11275</v>
      </c>
      <c r="Y15" s="171">
        <f t="shared" si="9"/>
        <v>0.1174430128840436</v>
      </c>
      <c r="Z15" s="160">
        <f>'Detailed Data'!K228</f>
        <v>16001</v>
      </c>
      <c r="AA15" s="160">
        <f>'Detailed Data'!L228</f>
        <v>15793</v>
      </c>
      <c r="AB15" s="160">
        <f t="shared" si="2"/>
        <v>10961</v>
      </c>
      <c r="AC15" s="172">
        <f t="shared" si="10"/>
        <v>8.6323092170465812E-2</v>
      </c>
      <c r="AD15" s="173">
        <f>'Detailed Data'!M228</f>
        <v>0.8214285714285714</v>
      </c>
      <c r="AE15" s="36"/>
    </row>
    <row r="16" spans="1:31" s="30" customFormat="1" ht="31.5" customHeight="1" thickTop="1" thickBot="1">
      <c r="A16" s="232"/>
      <c r="B16" s="164" t="s">
        <v>123</v>
      </c>
      <c r="C16" s="165">
        <f>'Detailed Data'!T255</f>
        <v>387190388</v>
      </c>
      <c r="D16" s="165">
        <f>'Detailed Data'!V255</f>
        <v>385490512</v>
      </c>
      <c r="E16" s="165">
        <f>'Detailed Data'!W255</f>
        <v>403528005</v>
      </c>
      <c r="F16" s="165">
        <f>'Detailed Data'!X255</f>
        <v>403808310</v>
      </c>
      <c r="G16" s="165">
        <f>'Detailed Data'!Z255</f>
        <v>25000</v>
      </c>
      <c r="H16" s="165">
        <f>'Detailed Data'!AC255</f>
        <v>404353226</v>
      </c>
      <c r="I16" s="175">
        <f t="shared" si="3"/>
        <v>4.8931720529609299E-2</v>
      </c>
      <c r="J16" s="173">
        <f>'Detailed Data'!AD255</f>
        <v>1</v>
      </c>
      <c r="K16" s="165">
        <f>'Detailed Data'!CL255</f>
        <v>16789497</v>
      </c>
      <c r="L16" s="168">
        <f t="shared" si="4"/>
        <v>4.3553593350178228E-2</v>
      </c>
      <c r="M16" s="165">
        <f>'Detailed Data'!AG255</f>
        <v>16337617</v>
      </c>
      <c r="N16" s="168">
        <f t="shared" si="5"/>
        <v>4.2195306253315357E-2</v>
      </c>
      <c r="O16" s="160">
        <f>'Detailed Data'!J255</f>
        <v>7407</v>
      </c>
      <c r="P16" s="160">
        <f>'Detailed Data'!AH255</f>
        <v>1624</v>
      </c>
      <c r="Q16" s="171">
        <f t="shared" si="6"/>
        <v>0.21925205886323748</v>
      </c>
      <c r="R16" s="160">
        <f>'Detailed Data'!AI255</f>
        <v>2010</v>
      </c>
      <c r="S16" s="171">
        <f t="shared" si="13"/>
        <v>0.27136492507087889</v>
      </c>
      <c r="T16" s="160">
        <f>'Detailed Data'!CJ255</f>
        <v>0</v>
      </c>
      <c r="U16" s="171">
        <f t="shared" si="7"/>
        <v>0</v>
      </c>
      <c r="V16" s="160">
        <f>'Detailed Data'!CK255</f>
        <v>576</v>
      </c>
      <c r="W16" s="171">
        <f t="shared" si="8"/>
        <v>7.7764277035236931E-2</v>
      </c>
      <c r="X16" s="160">
        <f t="shared" si="1"/>
        <v>7983</v>
      </c>
      <c r="Y16" s="171">
        <f t="shared" si="9"/>
        <v>7.7764277035236931E-2</v>
      </c>
      <c r="Z16" s="160">
        <f>'Detailed Data'!K255</f>
        <v>11609</v>
      </c>
      <c r="AA16" s="160">
        <f>'Detailed Data'!L255</f>
        <v>11493</v>
      </c>
      <c r="AB16" s="160">
        <f t="shared" si="2"/>
        <v>7859</v>
      </c>
      <c r="AC16" s="172">
        <f t="shared" si="10"/>
        <v>6.1023356284595653E-2</v>
      </c>
      <c r="AD16" s="173">
        <f>'Detailed Data'!M255</f>
        <v>0.92</v>
      </c>
      <c r="AE16" s="36"/>
    </row>
    <row r="17" spans="1:31" s="30" customFormat="1" ht="31.5" customHeight="1" thickTop="1" thickBot="1">
      <c r="A17" s="233"/>
      <c r="B17" s="164" t="s">
        <v>124</v>
      </c>
      <c r="C17" s="165">
        <f t="shared" ref="C17:H17" si="16">SUM(C15,C16,)</f>
        <v>674596674</v>
      </c>
      <c r="D17" s="165">
        <f t="shared" si="16"/>
        <v>670420992</v>
      </c>
      <c r="E17" s="165">
        <f t="shared" si="16"/>
        <v>702325466</v>
      </c>
      <c r="F17" s="165">
        <f t="shared" si="16"/>
        <v>703624626</v>
      </c>
      <c r="G17" s="165">
        <f t="shared" si="16"/>
        <v>25000</v>
      </c>
      <c r="H17" s="165">
        <f t="shared" si="16"/>
        <v>704027366</v>
      </c>
      <c r="I17" s="175">
        <f t="shared" si="3"/>
        <v>5.0127269881191309E-2</v>
      </c>
      <c r="J17" s="173">
        <f>'Detailed Data'!AD256</f>
        <v>0.98113207547169812</v>
      </c>
      <c r="K17" s="165">
        <f>SUM(K15,K16,)</f>
        <v>28421664</v>
      </c>
      <c r="L17" s="168">
        <f t="shared" si="4"/>
        <v>4.2393756071408932E-2</v>
      </c>
      <c r="M17" s="165">
        <f>SUM(M15,M16,)</f>
        <v>28298525</v>
      </c>
      <c r="N17" s="168">
        <f t="shared" si="5"/>
        <v>4.1948805991296662E-2</v>
      </c>
      <c r="O17" s="160">
        <f>SUM(O15,O16,)</f>
        <v>17497</v>
      </c>
      <c r="P17" s="160">
        <f>SUM(P15,P16,)</f>
        <v>4209</v>
      </c>
      <c r="Q17" s="171">
        <f t="shared" si="6"/>
        <v>0.24055552380408071</v>
      </c>
      <c r="R17" s="160">
        <f>SUM(R15,R16,)</f>
        <v>4257</v>
      </c>
      <c r="S17" s="171">
        <f t="shared" si="13"/>
        <v>0.24329885123163972</v>
      </c>
      <c r="T17" s="160">
        <f>SUM(T15,T16,)</f>
        <v>32</v>
      </c>
      <c r="U17" s="171">
        <f t="shared" si="7"/>
        <v>1.8288849517060068E-3</v>
      </c>
      <c r="V17" s="160">
        <f>SUM(V15,V16,)</f>
        <v>1729</v>
      </c>
      <c r="W17" s="171">
        <f t="shared" si="8"/>
        <v>9.881694004686517E-2</v>
      </c>
      <c r="X17" s="160">
        <f t="shared" si="1"/>
        <v>19258</v>
      </c>
      <c r="Y17" s="171">
        <f t="shared" si="9"/>
        <v>0.10064582499857118</v>
      </c>
      <c r="Z17" s="160">
        <f>SUM(Z15,Z16,)</f>
        <v>27610</v>
      </c>
      <c r="AA17" s="160">
        <f>SUM(AA15,AA16,)</f>
        <v>27286</v>
      </c>
      <c r="AB17" s="160">
        <f t="shared" si="2"/>
        <v>18820</v>
      </c>
      <c r="AC17" s="172">
        <f t="shared" si="10"/>
        <v>7.5612962222095223E-2</v>
      </c>
      <c r="AD17" s="173">
        <f>'Detailed Data'!M256</f>
        <v>0.86792452830188682</v>
      </c>
      <c r="AE17" s="36"/>
    </row>
    <row r="18" spans="1:31" s="30" customFormat="1" ht="31.5" customHeight="1" thickTop="1" thickBot="1">
      <c r="A18" s="231">
        <v>6</v>
      </c>
      <c r="B18" s="174" t="s">
        <v>122</v>
      </c>
      <c r="C18" s="165">
        <f>'Detailed Data'!T276</f>
        <v>124589477</v>
      </c>
      <c r="D18" s="165">
        <f>'Detailed Data'!V276</f>
        <v>123233123</v>
      </c>
      <c r="E18" s="165">
        <f>'Detailed Data'!W276</f>
        <v>126870666</v>
      </c>
      <c r="F18" s="165">
        <f>'Detailed Data'!X276</f>
        <v>124575886</v>
      </c>
      <c r="G18" s="165">
        <f>'Detailed Data'!Z276</f>
        <v>3200000</v>
      </c>
      <c r="H18" s="165">
        <f>'Detailed Data'!AC276</f>
        <v>124301702</v>
      </c>
      <c r="I18" s="175">
        <f t="shared" si="3"/>
        <v>8.6711995442978421E-3</v>
      </c>
      <c r="J18" s="173">
        <f>'Detailed Data'!AD276</f>
        <v>1</v>
      </c>
      <c r="K18" s="165">
        <f>'Detailed Data'!CL276</f>
        <v>2451571</v>
      </c>
      <c r="L18" s="168">
        <f t="shared" si="4"/>
        <v>1.9893766710756815E-2</v>
      </c>
      <c r="M18" s="165">
        <f>'Detailed Data'!AG276</f>
        <v>2281188</v>
      </c>
      <c r="N18" s="168">
        <f t="shared" si="5"/>
        <v>1.8309636214300828E-2</v>
      </c>
      <c r="O18" s="160">
        <f>'Detailed Data'!J276</f>
        <v>6041</v>
      </c>
      <c r="P18" s="160">
        <f>'Detailed Data'!AH276</f>
        <v>729</v>
      </c>
      <c r="Q18" s="171">
        <f t="shared" si="6"/>
        <v>0.12067538487005462</v>
      </c>
      <c r="R18" s="160">
        <f>'Detailed Data'!AI276</f>
        <v>406</v>
      </c>
      <c r="S18" s="171">
        <f t="shared" si="13"/>
        <v>6.7207415990730018E-2</v>
      </c>
      <c r="T18" s="160">
        <f>'Detailed Data'!CJ276</f>
        <v>22</v>
      </c>
      <c r="U18" s="171">
        <f t="shared" si="7"/>
        <v>3.6417811620592616E-3</v>
      </c>
      <c r="V18" s="160">
        <f>'Detailed Data'!CK276</f>
        <v>105</v>
      </c>
      <c r="W18" s="171">
        <f t="shared" si="8"/>
        <v>1.7381228273464659E-2</v>
      </c>
      <c r="X18" s="160">
        <f t="shared" si="1"/>
        <v>6168</v>
      </c>
      <c r="Y18" s="171">
        <f t="shared" si="9"/>
        <v>2.1023009435523921E-2</v>
      </c>
      <c r="Z18" s="160">
        <f>'Detailed Data'!K276</f>
        <v>7303</v>
      </c>
      <c r="AA18" s="160">
        <f>'Detailed Data'!L276</f>
        <v>6542</v>
      </c>
      <c r="AB18" s="160">
        <f t="shared" si="2"/>
        <v>5407</v>
      </c>
      <c r="AC18" s="172">
        <f t="shared" si="10"/>
        <v>-0.10494951167025326</v>
      </c>
      <c r="AD18" s="173">
        <f>'Detailed Data'!M276</f>
        <v>1</v>
      </c>
      <c r="AE18" s="36"/>
    </row>
    <row r="19" spans="1:31" s="30" customFormat="1" ht="31.5" customHeight="1" thickTop="1" thickBot="1">
      <c r="A19" s="232"/>
      <c r="B19" s="164" t="s">
        <v>123</v>
      </c>
      <c r="C19" s="165">
        <f>'Detailed Data'!T286</f>
        <v>156162912</v>
      </c>
      <c r="D19" s="165">
        <f>'Detailed Data'!V286</f>
        <v>155460924</v>
      </c>
      <c r="E19" s="165">
        <f>'Detailed Data'!W286</f>
        <v>160212048</v>
      </c>
      <c r="F19" s="165">
        <f>'Detailed Data'!X286</f>
        <v>157966777</v>
      </c>
      <c r="G19" s="165">
        <f>'Detailed Data'!Z286</f>
        <v>3640000</v>
      </c>
      <c r="H19" s="165">
        <f>'Detailed Data'!AC286</f>
        <v>149475670</v>
      </c>
      <c r="I19" s="175">
        <f t="shared" si="3"/>
        <v>-3.8500054200115263E-2</v>
      </c>
      <c r="J19" s="173">
        <f>'Detailed Data'!AD286</f>
        <v>1</v>
      </c>
      <c r="K19" s="165">
        <f>'Detailed Data'!CL286</f>
        <v>3987153</v>
      </c>
      <c r="L19" s="168">
        <f t="shared" si="4"/>
        <v>2.5647300282352625E-2</v>
      </c>
      <c r="M19" s="165">
        <f>'Detailed Data'!AG286</f>
        <v>4049136</v>
      </c>
      <c r="N19" s="168">
        <f t="shared" si="5"/>
        <v>2.5928922227065027E-2</v>
      </c>
      <c r="O19" s="160">
        <f>'Detailed Data'!J286</f>
        <v>4618</v>
      </c>
      <c r="P19" s="160">
        <f>'Detailed Data'!AH286</f>
        <v>505</v>
      </c>
      <c r="Q19" s="171">
        <f t="shared" si="6"/>
        <v>0.10935469900389778</v>
      </c>
      <c r="R19" s="160">
        <f>'Detailed Data'!AI286</f>
        <v>354</v>
      </c>
      <c r="S19" s="171">
        <f t="shared" si="13"/>
        <v>7.6656561281940233E-2</v>
      </c>
      <c r="T19" s="160">
        <f>'Detailed Data'!CJ286</f>
        <v>0</v>
      </c>
      <c r="U19" s="171">
        <f t="shared" si="7"/>
        <v>0</v>
      </c>
      <c r="V19" s="160">
        <f>'Detailed Data'!CK286</f>
        <v>410</v>
      </c>
      <c r="W19" s="171">
        <f t="shared" si="8"/>
        <v>8.8783022953659599E-2</v>
      </c>
      <c r="X19" s="160">
        <f t="shared" si="1"/>
        <v>5028</v>
      </c>
      <c r="Y19" s="171">
        <f t="shared" si="9"/>
        <v>8.8783022953659599E-2</v>
      </c>
      <c r="Z19" s="160">
        <f>'Detailed Data'!K286</f>
        <v>6027</v>
      </c>
      <c r="AA19" s="160">
        <f>'Detailed Data'!L286</f>
        <v>5786</v>
      </c>
      <c r="AB19" s="160">
        <f t="shared" si="2"/>
        <v>4927</v>
      </c>
      <c r="AC19" s="172">
        <f t="shared" si="10"/>
        <v>6.6912083152880039E-2</v>
      </c>
      <c r="AD19" s="173">
        <f>'Detailed Data'!M286</f>
        <v>0.875</v>
      </c>
      <c r="AE19" s="36"/>
    </row>
    <row r="20" spans="1:31" s="30" customFormat="1" ht="31.5" customHeight="1" thickTop="1" thickBot="1">
      <c r="A20" s="233"/>
      <c r="B20" s="164" t="s">
        <v>124</v>
      </c>
      <c r="C20" s="165">
        <f t="shared" ref="C20:H20" si="17">SUM(C18,C19,)</f>
        <v>280752389</v>
      </c>
      <c r="D20" s="165">
        <f t="shared" si="17"/>
        <v>278694047</v>
      </c>
      <c r="E20" s="165">
        <f t="shared" si="17"/>
        <v>287082714</v>
      </c>
      <c r="F20" s="165">
        <f t="shared" si="17"/>
        <v>282542663</v>
      </c>
      <c r="G20" s="165">
        <f t="shared" si="17"/>
        <v>6840000</v>
      </c>
      <c r="H20" s="165">
        <f t="shared" si="17"/>
        <v>273777372</v>
      </c>
      <c r="I20" s="175">
        <f t="shared" si="3"/>
        <v>-1.7641837179249113E-2</v>
      </c>
      <c r="J20" s="173">
        <f>'Detailed Data'!AD287</f>
        <v>1</v>
      </c>
      <c r="K20" s="165">
        <f>SUM(K18,K19,)</f>
        <v>6438724</v>
      </c>
      <c r="L20" s="168">
        <f t="shared" si="4"/>
        <v>2.3103198899688017E-2</v>
      </c>
      <c r="M20" s="165">
        <f>SUM(M18,M19,)</f>
        <v>6330324</v>
      </c>
      <c r="N20" s="168">
        <f t="shared" si="5"/>
        <v>2.2547711962657601E-2</v>
      </c>
      <c r="O20" s="160">
        <f>SUM(O18,O19,)</f>
        <v>10659</v>
      </c>
      <c r="P20" s="160">
        <f>SUM(P18,P19,)</f>
        <v>1234</v>
      </c>
      <c r="Q20" s="171">
        <f t="shared" si="6"/>
        <v>0.11577071019795478</v>
      </c>
      <c r="R20" s="160">
        <f>SUM(R18,R19,)</f>
        <v>760</v>
      </c>
      <c r="S20" s="171">
        <f t="shared" si="13"/>
        <v>7.130124777183601E-2</v>
      </c>
      <c r="T20" s="160">
        <f>SUM(T18,T19,)</f>
        <v>22</v>
      </c>
      <c r="U20" s="171">
        <f t="shared" si="7"/>
        <v>2.0639834881320948E-3</v>
      </c>
      <c r="V20" s="160">
        <f>SUM(V18,V19,)</f>
        <v>515</v>
      </c>
      <c r="W20" s="171">
        <f t="shared" si="8"/>
        <v>4.8315977108546765E-2</v>
      </c>
      <c r="X20" s="160">
        <f t="shared" si="1"/>
        <v>11196</v>
      </c>
      <c r="Y20" s="171">
        <f t="shared" si="9"/>
        <v>5.0379960596678861E-2</v>
      </c>
      <c r="Z20" s="160">
        <f>SUM(Z18,Z19,)</f>
        <v>13330</v>
      </c>
      <c r="AA20" s="160">
        <f>SUM(AA18,AA19,)</f>
        <v>12328</v>
      </c>
      <c r="AB20" s="160">
        <f t="shared" si="2"/>
        <v>10334</v>
      </c>
      <c r="AC20" s="172">
        <f t="shared" si="10"/>
        <v>-3.0490665165587766E-2</v>
      </c>
      <c r="AD20" s="173">
        <f>'Detailed Data'!M287</f>
        <v>0.96153846153846156</v>
      </c>
      <c r="AE20" s="36"/>
    </row>
    <row r="21" spans="1:31" s="30" customFormat="1" ht="31.5" customHeight="1" thickTop="1" thickBot="1">
      <c r="A21" s="231">
        <v>7</v>
      </c>
      <c r="B21" s="174" t="s">
        <v>122</v>
      </c>
      <c r="C21" s="165">
        <f>'Detailed Data'!T306</f>
        <v>234588365</v>
      </c>
      <c r="D21" s="165">
        <f>'Detailed Data'!V306</f>
        <v>233024203</v>
      </c>
      <c r="E21" s="165">
        <f>'Detailed Data'!W306</f>
        <v>247526356</v>
      </c>
      <c r="F21" s="165">
        <f>'Detailed Data'!X306</f>
        <v>250572236</v>
      </c>
      <c r="G21" s="165">
        <f>'Detailed Data'!Z306</f>
        <v>865160</v>
      </c>
      <c r="H21" s="165">
        <f>'Detailed Data'!AC306</f>
        <v>249519272</v>
      </c>
      <c r="I21" s="175">
        <f t="shared" si="3"/>
        <v>7.0786934522848691E-2</v>
      </c>
      <c r="J21" s="173">
        <f>'Detailed Data'!AD306</f>
        <v>0.88235294117647056</v>
      </c>
      <c r="K21" s="165">
        <f>'Detailed Data'!CL306</f>
        <v>10092876</v>
      </c>
      <c r="L21" s="168">
        <f t="shared" si="4"/>
        <v>4.331256526172949E-2</v>
      </c>
      <c r="M21" s="165">
        <f>'Detailed Data'!AG306</f>
        <v>12937989</v>
      </c>
      <c r="N21" s="168">
        <f t="shared" si="5"/>
        <v>5.5151878482975911E-2</v>
      </c>
      <c r="O21" s="160">
        <f>'Detailed Data'!J306</f>
        <v>5908</v>
      </c>
      <c r="P21" s="160">
        <f>'Detailed Data'!AH306</f>
        <v>1140</v>
      </c>
      <c r="Q21" s="171">
        <f t="shared" si="6"/>
        <v>0.1929587000677048</v>
      </c>
      <c r="R21" s="160">
        <f>'Detailed Data'!AI306</f>
        <v>491</v>
      </c>
      <c r="S21" s="171">
        <f t="shared" si="13"/>
        <v>8.3107650643195669E-2</v>
      </c>
      <c r="T21" s="160">
        <f>'Detailed Data'!CJ306</f>
        <v>163</v>
      </c>
      <c r="U21" s="171">
        <f t="shared" si="7"/>
        <v>2.7589708869329724E-2</v>
      </c>
      <c r="V21" s="160">
        <f>'Detailed Data'!CK306</f>
        <v>196</v>
      </c>
      <c r="W21" s="171">
        <f t="shared" si="8"/>
        <v>3.3175355450236969E-2</v>
      </c>
      <c r="X21" s="160">
        <f t="shared" si="1"/>
        <v>6267</v>
      </c>
      <c r="Y21" s="171">
        <f t="shared" si="9"/>
        <v>6.0765064319566686E-2</v>
      </c>
      <c r="Z21" s="160">
        <f>'Detailed Data'!K306</f>
        <v>7743</v>
      </c>
      <c r="AA21" s="160">
        <f>'Detailed Data'!L306</f>
        <v>7318</v>
      </c>
      <c r="AB21" s="160">
        <f t="shared" si="2"/>
        <v>5687</v>
      </c>
      <c r="AC21" s="172">
        <f t="shared" si="10"/>
        <v>-3.7406905890318212E-2</v>
      </c>
      <c r="AD21" s="173">
        <f>'Detailed Data'!M306</f>
        <v>0.94117647058823528</v>
      </c>
    </row>
    <row r="22" spans="1:31" s="30" customFormat="1" ht="31.5" customHeight="1" thickTop="1" thickBot="1">
      <c r="A22" s="232"/>
      <c r="B22" s="164" t="s">
        <v>123</v>
      </c>
      <c r="C22" s="165">
        <f>'Detailed Data'!T324</f>
        <v>254992451</v>
      </c>
      <c r="D22" s="165">
        <f>'Detailed Data'!V324</f>
        <v>253744072</v>
      </c>
      <c r="E22" s="165">
        <f>'Detailed Data'!W324</f>
        <v>271272236</v>
      </c>
      <c r="F22" s="165">
        <f>'Detailed Data'!X324</f>
        <v>271228263</v>
      </c>
      <c r="G22" s="165">
        <f>'Detailed Data'!Z324</f>
        <v>1450000</v>
      </c>
      <c r="H22" s="165">
        <f>'Detailed Data'!AC324</f>
        <v>271356770</v>
      </c>
      <c r="I22" s="175">
        <f t="shared" si="3"/>
        <v>6.9411268847297439E-2</v>
      </c>
      <c r="J22" s="173">
        <f>'Detailed Data'!AD324</f>
        <v>0.9375</v>
      </c>
      <c r="K22" s="165">
        <f>'Detailed Data'!CL324</f>
        <v>13003282</v>
      </c>
      <c r="L22" s="168">
        <f t="shared" si="4"/>
        <v>5.1245658263102199E-2</v>
      </c>
      <c r="M22" s="165">
        <f>'Detailed Data'!AG324</f>
        <v>16279786</v>
      </c>
      <c r="N22" s="168">
        <f t="shared" si="5"/>
        <v>6.3844188077552141E-2</v>
      </c>
      <c r="O22" s="160">
        <f>'Detailed Data'!J324</f>
        <v>6254</v>
      </c>
      <c r="P22" s="160">
        <f>'Detailed Data'!AH324</f>
        <v>1138</v>
      </c>
      <c r="Q22" s="171">
        <f t="shared" si="6"/>
        <v>0.18196354333226736</v>
      </c>
      <c r="R22" s="160">
        <f>'Detailed Data'!AI324</f>
        <v>525</v>
      </c>
      <c r="S22" s="171">
        <f t="shared" si="13"/>
        <v>8.394627438439399E-2</v>
      </c>
      <c r="T22" s="160">
        <f>'Detailed Data'!CJ324</f>
        <v>266</v>
      </c>
      <c r="U22" s="171">
        <f t="shared" si="7"/>
        <v>4.2532779021426284E-2</v>
      </c>
      <c r="V22" s="160">
        <f>'Detailed Data'!CK324</f>
        <v>586</v>
      </c>
      <c r="W22" s="171">
        <f t="shared" si="8"/>
        <v>9.3700031979533097E-2</v>
      </c>
      <c r="X22" s="160">
        <f t="shared" si="1"/>
        <v>7106</v>
      </c>
      <c r="Y22" s="171">
        <f t="shared" si="9"/>
        <v>0.13623281100095938</v>
      </c>
      <c r="Z22" s="160">
        <f>'Detailed Data'!K324</f>
        <v>8509</v>
      </c>
      <c r="AA22" s="160">
        <f>'Detailed Data'!L324</f>
        <v>8048</v>
      </c>
      <c r="AB22" s="160">
        <f t="shared" si="2"/>
        <v>6385</v>
      </c>
      <c r="AC22" s="172">
        <f t="shared" si="10"/>
        <v>2.0946594179724977E-2</v>
      </c>
      <c r="AD22" s="173">
        <f>'Detailed Data'!M324</f>
        <v>1</v>
      </c>
    </row>
    <row r="23" spans="1:31" s="30" customFormat="1" ht="31.5" customHeight="1" thickTop="1" thickBot="1">
      <c r="A23" s="233"/>
      <c r="B23" s="164" t="s">
        <v>124</v>
      </c>
      <c r="C23" s="165">
        <f t="shared" ref="C23:H23" si="18">SUM(C21,C22,)</f>
        <v>489580816</v>
      </c>
      <c r="D23" s="165">
        <f t="shared" si="18"/>
        <v>486768275</v>
      </c>
      <c r="E23" s="165">
        <f t="shared" si="18"/>
        <v>518798592</v>
      </c>
      <c r="F23" s="165">
        <f t="shared" si="18"/>
        <v>521800499</v>
      </c>
      <c r="G23" s="165">
        <f t="shared" si="18"/>
        <v>2315160</v>
      </c>
      <c r="H23" s="165">
        <f t="shared" si="18"/>
        <v>520876042</v>
      </c>
      <c r="I23" s="175">
        <f t="shared" si="3"/>
        <v>7.006982326446809E-2</v>
      </c>
      <c r="J23" s="173">
        <f>'Detailed Data'!AD325</f>
        <v>0.90909090909090906</v>
      </c>
      <c r="K23" s="165">
        <f>SUM(K21,K22,)</f>
        <v>23096158</v>
      </c>
      <c r="L23" s="168">
        <f t="shared" si="4"/>
        <v>4.7447952519091348E-2</v>
      </c>
      <c r="M23" s="165">
        <f>SUM(M21,M22,)</f>
        <v>29217775</v>
      </c>
      <c r="N23" s="168">
        <f t="shared" si="5"/>
        <v>5.9679166432044184E-2</v>
      </c>
      <c r="O23" s="160">
        <f>SUM(O21,O22,)</f>
        <v>12162</v>
      </c>
      <c r="P23" s="160">
        <f>SUM(P21,P22,)</f>
        <v>2278</v>
      </c>
      <c r="Q23" s="171">
        <f t="shared" si="6"/>
        <v>0.1873047196184838</v>
      </c>
      <c r="R23" s="160">
        <f>SUM(R21,R22,)</f>
        <v>1016</v>
      </c>
      <c r="S23" s="171">
        <f t="shared" si="13"/>
        <v>8.353889162966617E-2</v>
      </c>
      <c r="T23" s="160">
        <f>SUM(T21,T22,)</f>
        <v>429</v>
      </c>
      <c r="U23" s="171">
        <f t="shared" si="7"/>
        <v>3.5273803650715342E-2</v>
      </c>
      <c r="V23" s="160">
        <f>SUM(V21,V22,)</f>
        <v>782</v>
      </c>
      <c r="W23" s="171">
        <f t="shared" si="8"/>
        <v>6.4298635092912351E-2</v>
      </c>
      <c r="X23" s="160">
        <f t="shared" si="1"/>
        <v>13373</v>
      </c>
      <c r="Y23" s="171">
        <f t="shared" si="9"/>
        <v>9.9572438743627686E-2</v>
      </c>
      <c r="Z23" s="160">
        <f>SUM(Z21,Z22,)</f>
        <v>16252</v>
      </c>
      <c r="AA23" s="160">
        <f>SUM(AA21,AA22,)</f>
        <v>15366</v>
      </c>
      <c r="AB23" s="160">
        <f t="shared" si="2"/>
        <v>12072</v>
      </c>
      <c r="AC23" s="172">
        <f t="shared" si="10"/>
        <v>-7.4000986679822398E-3</v>
      </c>
      <c r="AD23" s="173">
        <f>'Detailed Data'!M325</f>
        <v>0.96969696969696972</v>
      </c>
    </row>
    <row r="24" spans="1:31" s="30" customFormat="1" ht="31.5" customHeight="1" thickTop="1" thickBot="1">
      <c r="A24" s="231">
        <v>8</v>
      </c>
      <c r="B24" s="174" t="s">
        <v>122</v>
      </c>
      <c r="C24" s="165">
        <f>'Detailed Data'!T327</f>
        <v>0</v>
      </c>
      <c r="D24" s="165">
        <f>'Detailed Data'!V327</f>
        <v>0</v>
      </c>
      <c r="E24" s="165">
        <f>'Detailed Data'!W327</f>
        <v>0</v>
      </c>
      <c r="F24" s="165">
        <f>'Detailed Data'!X327</f>
        <v>0</v>
      </c>
      <c r="G24" s="165">
        <f>'Detailed Data'!Z327</f>
        <v>0</v>
      </c>
      <c r="H24" s="165">
        <f>'Detailed Data'!AC327</f>
        <v>0</v>
      </c>
      <c r="I24" s="175">
        <f t="shared" si="3"/>
        <v>0</v>
      </c>
      <c r="J24" s="173">
        <f>'Detailed Data'!AD327</f>
        <v>0</v>
      </c>
      <c r="K24" s="165">
        <f>'Detailed Data'!CL327</f>
        <v>0</v>
      </c>
      <c r="L24" s="168">
        <f t="shared" si="4"/>
        <v>0</v>
      </c>
      <c r="M24" s="165">
        <f>'Detailed Data'!AG327</f>
        <v>0</v>
      </c>
      <c r="N24" s="168">
        <f t="shared" si="5"/>
        <v>0</v>
      </c>
      <c r="O24" s="160">
        <f>'Detailed Data'!J327</f>
        <v>0</v>
      </c>
      <c r="P24" s="160">
        <f>'Detailed Data'!AH327</f>
        <v>0</v>
      </c>
      <c r="Q24" s="171">
        <f t="shared" si="6"/>
        <v>0</v>
      </c>
      <c r="R24" s="160">
        <f>'Detailed Data'!AI327</f>
        <v>0</v>
      </c>
      <c r="S24" s="171">
        <f t="shared" si="13"/>
        <v>0</v>
      </c>
      <c r="T24" s="160">
        <f>'Detailed Data'!CJ327</f>
        <v>0</v>
      </c>
      <c r="U24" s="171">
        <f t="shared" si="7"/>
        <v>0</v>
      </c>
      <c r="V24" s="160">
        <f>'Detailed Data'!CK327</f>
        <v>0</v>
      </c>
      <c r="W24" s="171">
        <f t="shared" si="8"/>
        <v>0</v>
      </c>
      <c r="X24" s="160">
        <f t="shared" si="1"/>
        <v>0</v>
      </c>
      <c r="Y24" s="171">
        <f t="shared" si="9"/>
        <v>0</v>
      </c>
      <c r="Z24" s="160">
        <f>'Detailed Data'!K327</f>
        <v>0</v>
      </c>
      <c r="AA24" s="160">
        <f>'Detailed Data'!L327</f>
        <v>0</v>
      </c>
      <c r="AB24" s="160">
        <f t="shared" si="2"/>
        <v>0</v>
      </c>
      <c r="AC24" s="172">
        <f t="shared" si="10"/>
        <v>0</v>
      </c>
      <c r="AD24" s="173">
        <f>'Detailed Data'!M327</f>
        <v>0</v>
      </c>
    </row>
    <row r="25" spans="1:31" s="30" customFormat="1" ht="31.5" customHeight="1" thickTop="1" thickBot="1">
      <c r="A25" s="232"/>
      <c r="B25" s="164" t="s">
        <v>123</v>
      </c>
      <c r="C25" s="165">
        <f>'Detailed Data'!T343</f>
        <v>234788022</v>
      </c>
      <c r="D25" s="165">
        <f>'Detailed Data'!V343</f>
        <v>233425250</v>
      </c>
      <c r="E25" s="165">
        <f>'Detailed Data'!W343</f>
        <v>250834937</v>
      </c>
      <c r="F25" s="165">
        <f>'Detailed Data'!X343</f>
        <v>249408424</v>
      </c>
      <c r="G25" s="165">
        <f>'Detailed Data'!Z343</f>
        <v>4781946</v>
      </c>
      <c r="H25" s="165">
        <f>'Detailed Data'!AC343</f>
        <v>247229288</v>
      </c>
      <c r="I25" s="175">
        <f t="shared" si="3"/>
        <v>5.913686715554551E-2</v>
      </c>
      <c r="J25" s="173">
        <f>'Detailed Data'!AD343</f>
        <v>0.9285714285714286</v>
      </c>
      <c r="K25" s="165">
        <f>'Detailed Data'!CL343</f>
        <v>16367446</v>
      </c>
      <c r="L25" s="168">
        <f t="shared" si="4"/>
        <v>7.011857543260637E-2</v>
      </c>
      <c r="M25" s="165">
        <f>'Detailed Data'!AG343</f>
        <v>16046914</v>
      </c>
      <c r="N25" s="168">
        <f t="shared" si="5"/>
        <v>6.8346391197077333E-2</v>
      </c>
      <c r="O25" s="160">
        <f>'Detailed Data'!J343</f>
        <v>6794</v>
      </c>
      <c r="P25" s="160">
        <f>'Detailed Data'!AH343</f>
        <v>910</v>
      </c>
      <c r="Q25" s="171">
        <f t="shared" si="6"/>
        <v>0.13394171327642038</v>
      </c>
      <c r="R25" s="160">
        <f>'Detailed Data'!AI343</f>
        <v>688</v>
      </c>
      <c r="S25" s="171">
        <f t="shared" si="13"/>
        <v>0.10126582278481013</v>
      </c>
      <c r="T25" s="160">
        <f>'Detailed Data'!CJ343</f>
        <v>137</v>
      </c>
      <c r="U25" s="171">
        <f t="shared" si="7"/>
        <v>2.0164851339417134E-2</v>
      </c>
      <c r="V25" s="160">
        <f>'Detailed Data'!CK343</f>
        <v>195</v>
      </c>
      <c r="W25" s="171">
        <f t="shared" si="8"/>
        <v>2.8701795702090079E-2</v>
      </c>
      <c r="X25" s="160">
        <f t="shared" si="1"/>
        <v>7126</v>
      </c>
      <c r="Y25" s="171">
        <f t="shared" si="9"/>
        <v>4.8866647041507214E-2</v>
      </c>
      <c r="Z25" s="160">
        <f>'Detailed Data'!K343</f>
        <v>8620</v>
      </c>
      <c r="AA25" s="160">
        <f>'Detailed Data'!L343</f>
        <v>7653</v>
      </c>
      <c r="AB25" s="160">
        <f t="shared" si="2"/>
        <v>6055</v>
      </c>
      <c r="AC25" s="172">
        <f t="shared" si="10"/>
        <v>-0.10877244627612599</v>
      </c>
      <c r="AD25" s="173" t="e">
        <f>'Detailed Data'!M343</f>
        <v>#VALUE!</v>
      </c>
    </row>
    <row r="26" spans="1:31" s="30" customFormat="1" ht="31.5" customHeight="1" thickTop="1" thickBot="1">
      <c r="A26" s="233"/>
      <c r="B26" s="164" t="s">
        <v>124</v>
      </c>
      <c r="C26" s="165">
        <f t="shared" ref="C26:H26" si="19">SUM(C24,C25,)</f>
        <v>234788022</v>
      </c>
      <c r="D26" s="165">
        <f t="shared" si="19"/>
        <v>233425250</v>
      </c>
      <c r="E26" s="165">
        <f t="shared" si="19"/>
        <v>250834937</v>
      </c>
      <c r="F26" s="165">
        <f t="shared" si="19"/>
        <v>249408424</v>
      </c>
      <c r="G26" s="165">
        <f t="shared" si="19"/>
        <v>4781946</v>
      </c>
      <c r="H26" s="165">
        <f t="shared" si="19"/>
        <v>247229288</v>
      </c>
      <c r="I26" s="175">
        <f t="shared" si="3"/>
        <v>5.913686715554551E-2</v>
      </c>
      <c r="J26" s="173">
        <f>'Detailed Data'!AD344</f>
        <v>0.9285714285714286</v>
      </c>
      <c r="K26" s="165">
        <f>SUM(K24,K25,)</f>
        <v>16367446</v>
      </c>
      <c r="L26" s="168">
        <f t="shared" si="4"/>
        <v>7.011857543260637E-2</v>
      </c>
      <c r="M26" s="165">
        <f>SUM(M24,M25,)</f>
        <v>16046914</v>
      </c>
      <c r="N26" s="168">
        <f t="shared" si="5"/>
        <v>6.8346391197077333E-2</v>
      </c>
      <c r="O26" s="160">
        <f>SUM(O24,O25,)</f>
        <v>6794</v>
      </c>
      <c r="P26" s="160">
        <f>SUM(P24,P25,)</f>
        <v>910</v>
      </c>
      <c r="Q26" s="171">
        <f t="shared" si="6"/>
        <v>0.13394171327642038</v>
      </c>
      <c r="R26" s="160">
        <f>SUM(R24,R25,)</f>
        <v>688</v>
      </c>
      <c r="S26" s="171">
        <f t="shared" si="13"/>
        <v>0.10126582278481013</v>
      </c>
      <c r="T26" s="160">
        <f>SUM(T24,T25,)</f>
        <v>137</v>
      </c>
      <c r="U26" s="171">
        <f t="shared" si="7"/>
        <v>2.0164851339417134E-2</v>
      </c>
      <c r="V26" s="160">
        <f>SUM(V24,V25,)</f>
        <v>195</v>
      </c>
      <c r="W26" s="171">
        <f t="shared" si="8"/>
        <v>2.8701795702090079E-2</v>
      </c>
      <c r="X26" s="160">
        <f t="shared" si="1"/>
        <v>7126</v>
      </c>
      <c r="Y26" s="171">
        <f t="shared" si="9"/>
        <v>4.8866647041507214E-2</v>
      </c>
      <c r="Z26" s="160">
        <f>SUM(Z24,Z25,)</f>
        <v>8620</v>
      </c>
      <c r="AA26" s="160">
        <f>SUM(AA24,AA25,)</f>
        <v>7653</v>
      </c>
      <c r="AB26" s="160">
        <f t="shared" si="2"/>
        <v>6055</v>
      </c>
      <c r="AC26" s="172">
        <f t="shared" si="10"/>
        <v>-0.10877244627612599</v>
      </c>
      <c r="AD26" s="173">
        <f>'Detailed Data'!M344</f>
        <v>1</v>
      </c>
    </row>
    <row r="27" spans="1:31" s="30" customFormat="1" ht="31.5" customHeight="1" thickTop="1" thickBot="1">
      <c r="A27" s="234" t="s">
        <v>125</v>
      </c>
      <c r="B27" s="33" t="s">
        <v>122</v>
      </c>
      <c r="C27" s="40">
        <f t="shared" ref="C27:H27" si="20">SUM(C3,C6,C9,C12,C15,C18,C21,C24)</f>
        <v>1548065050</v>
      </c>
      <c r="D27" s="40">
        <f t="shared" si="20"/>
        <v>1534863083</v>
      </c>
      <c r="E27" s="40">
        <f t="shared" si="20"/>
        <v>1638738499</v>
      </c>
      <c r="F27" s="40">
        <f t="shared" si="20"/>
        <v>1656700096</v>
      </c>
      <c r="G27" s="40">
        <f t="shared" si="20"/>
        <v>3972660</v>
      </c>
      <c r="H27" s="40">
        <f t="shared" si="20"/>
        <v>1658175161</v>
      </c>
      <c r="I27" s="150">
        <f t="shared" si="3"/>
        <v>8.0340767437690724E-2</v>
      </c>
      <c r="J27" s="44">
        <f>'Detailed Data'!AD346</f>
        <v>0.90532544378698221</v>
      </c>
      <c r="K27" s="40">
        <f>SUM(K3,K6,K9,K12,K15,K18,K21,K24)</f>
        <v>89001418</v>
      </c>
      <c r="L27" s="41">
        <f t="shared" si="4"/>
        <v>5.7986552016118818E-2</v>
      </c>
      <c r="M27" s="40">
        <f>SUM(M3,M6,M9,M12,M15,M18,M21,M24)</f>
        <v>91763906</v>
      </c>
      <c r="N27" s="41">
        <f t="shared" si="5"/>
        <v>5.9276518128227235E-2</v>
      </c>
      <c r="O27" s="42">
        <f>SUM(O3,O6,O9,O12,O15,O18,O21,O24)</f>
        <v>55571</v>
      </c>
      <c r="P27" s="42">
        <f>SUM(P3,P6,P9,P12,P15,P18,P21,P24)</f>
        <v>14345</v>
      </c>
      <c r="Q27" s="43">
        <f t="shared" si="6"/>
        <v>0.25813823756995558</v>
      </c>
      <c r="R27" s="42">
        <f>SUM(R3,R6,R9,R12,R15,R18,R21,R24)</f>
        <v>7621</v>
      </c>
      <c r="S27" s="43">
        <f t="shared" si="13"/>
        <v>0.13713987511471812</v>
      </c>
      <c r="T27" s="42">
        <f>SUM(T3,T6,T9,T12,T15,T18,T21,T24)</f>
        <v>3666</v>
      </c>
      <c r="U27" s="43">
        <f t="shared" si="7"/>
        <v>6.5969660434399238E-2</v>
      </c>
      <c r="V27" s="42">
        <f>SUM(V3,V6,V9,V12,V15,V18,V21,V24)</f>
        <v>6882</v>
      </c>
      <c r="W27" s="43">
        <f t="shared" si="8"/>
        <v>0.12384157204297205</v>
      </c>
      <c r="X27" s="42">
        <f t="shared" si="1"/>
        <v>66119</v>
      </c>
      <c r="Y27" s="43">
        <f t="shared" si="9"/>
        <v>0.18981123247737128</v>
      </c>
      <c r="Z27" s="42">
        <f>SUM(Z3,Z6,Z9,Z12,Z15,Z18,Z21,Z24)</f>
        <v>85881</v>
      </c>
      <c r="AA27" s="42">
        <f>SUM(AA3,AA6,AA9,AA12,AA15,AA18,AA21,AA24)</f>
        <v>83238</v>
      </c>
      <c r="AB27" s="160">
        <f t="shared" si="2"/>
        <v>61272</v>
      </c>
      <c r="AC27" s="153">
        <f t="shared" si="10"/>
        <v>0.10258948012452539</v>
      </c>
      <c r="AD27" s="44">
        <f>'Detailed Data'!M346</f>
        <v>0.7751479289940828</v>
      </c>
    </row>
    <row r="28" spans="1:31" s="30" customFormat="1" ht="31.5" customHeight="1" thickTop="1" thickBot="1">
      <c r="A28" s="234"/>
      <c r="B28" s="45" t="s">
        <v>123</v>
      </c>
      <c r="C28" s="46">
        <f t="shared" ref="C28:H29" si="21">SUM(C25,C22,C19,C16,C13,C10,C7,C4)</f>
        <v>1750826020</v>
      </c>
      <c r="D28" s="46">
        <f t="shared" si="21"/>
        <v>1741338629</v>
      </c>
      <c r="E28" s="46">
        <f t="shared" si="21"/>
        <v>1852202104</v>
      </c>
      <c r="F28" s="46">
        <f t="shared" si="21"/>
        <v>1850349553</v>
      </c>
      <c r="G28" s="46">
        <f t="shared" si="21"/>
        <v>10894446</v>
      </c>
      <c r="H28" s="46">
        <f t="shared" si="21"/>
        <v>1841525925</v>
      </c>
      <c r="I28" s="149">
        <f t="shared" si="3"/>
        <v>5.7534642792329622E-2</v>
      </c>
      <c r="J28" s="50">
        <f>'Detailed Data'!AD348</f>
        <v>0.95488721804511278</v>
      </c>
      <c r="K28" s="46">
        <f>SUM(K25,K22,K19,K16,K13,K10,K7,K4)</f>
        <v>98264428</v>
      </c>
      <c r="L28" s="47">
        <f t="shared" si="4"/>
        <v>5.6430395767668923E-2</v>
      </c>
      <c r="M28" s="46">
        <f>SUM(M25,M22,M19,M16,M13,M10,M7,M4)</f>
        <v>101333953</v>
      </c>
      <c r="N28" s="47">
        <f t="shared" si="5"/>
        <v>5.7877797018346805E-2</v>
      </c>
      <c r="O28" s="48">
        <f>SUM(O25,O22,O19,O16,O13,O10,O7,O4)</f>
        <v>46654</v>
      </c>
      <c r="P28" s="48">
        <f>SUM(P25,P22,P19,P16,P13,P10,P7,P4)</f>
        <v>9038</v>
      </c>
      <c r="Q28" s="49">
        <f t="shared" si="6"/>
        <v>0.19372401080293222</v>
      </c>
      <c r="R28" s="48">
        <f>SUM(R25,R22,R19,R16,R13,R10,R7,R4)</f>
        <v>6051</v>
      </c>
      <c r="S28" s="49">
        <f t="shared" si="13"/>
        <v>0.12969948986153385</v>
      </c>
      <c r="T28" s="48">
        <f>SUM(T25,T22,T19,T16,T13,T10,T7,T4)</f>
        <v>3471</v>
      </c>
      <c r="U28" s="49">
        <f t="shared" si="7"/>
        <v>7.439876537917435E-2</v>
      </c>
      <c r="V28" s="48">
        <f>SUM(V25,V22,V19,V16,V13,V10,V7,V4)</f>
        <v>3621</v>
      </c>
      <c r="W28" s="49">
        <f t="shared" si="8"/>
        <v>7.7613923779311533E-2</v>
      </c>
      <c r="X28" s="48">
        <f t="shared" si="1"/>
        <v>53746</v>
      </c>
      <c r="Y28" s="49">
        <f t="shared" si="9"/>
        <v>0.15201268915848587</v>
      </c>
      <c r="Z28" s="48">
        <f>SUM(Z25,Z22,Z19,Z16,Z13,Z10,Z7,Z4)</f>
        <v>67576</v>
      </c>
      <c r="AA28" s="48">
        <f>SUM(AA25,AA22,AA19,AA16,AA13,AA10,AA7,AA4)</f>
        <v>64827</v>
      </c>
      <c r="AB28" s="160">
        <f t="shared" si="2"/>
        <v>49738</v>
      </c>
      <c r="AC28" s="154">
        <f t="shared" si="10"/>
        <v>6.6103656706820418E-2</v>
      </c>
      <c r="AD28" s="50">
        <f>'Detailed Data'!M348</f>
        <v>0.86466165413533835</v>
      </c>
    </row>
    <row r="29" spans="1:31" s="30" customFormat="1" ht="31.5" customHeight="1" thickTop="1" thickBot="1">
      <c r="A29" s="235"/>
      <c r="B29" s="45" t="s">
        <v>124</v>
      </c>
      <c r="C29" s="46">
        <f t="shared" si="21"/>
        <v>3298891070</v>
      </c>
      <c r="D29" s="46">
        <f t="shared" si="21"/>
        <v>3276201712</v>
      </c>
      <c r="E29" s="46">
        <f t="shared" si="21"/>
        <v>3490940603</v>
      </c>
      <c r="F29" s="46">
        <f t="shared" si="21"/>
        <v>3507049649</v>
      </c>
      <c r="G29" s="46">
        <f t="shared" si="21"/>
        <v>14867106</v>
      </c>
      <c r="H29" s="46">
        <f t="shared" si="21"/>
        <v>3499701086</v>
      </c>
      <c r="I29" s="149">
        <f t="shared" si="3"/>
        <v>6.821905170898708E-2</v>
      </c>
      <c r="J29" s="50">
        <f>'Detailed Data'!AD350</f>
        <v>0.92715231788079466</v>
      </c>
      <c r="K29" s="46">
        <f>SUM(K26,K23,K20,K17,K14,K11,K8,K5)</f>
        <v>187265846</v>
      </c>
      <c r="L29" s="47">
        <f t="shared" si="4"/>
        <v>5.715943719646039E-2</v>
      </c>
      <c r="M29" s="46">
        <f>SUM(M26,M23,M20,M17,M14,M11,M8,M5)</f>
        <v>193097859</v>
      </c>
      <c r="N29" s="47">
        <f t="shared" si="5"/>
        <v>5.8534172515129455E-2</v>
      </c>
      <c r="O29" s="48">
        <f>SUM(O26,O23,O20,O17,O14,O11,O8,O5)</f>
        <v>102225</v>
      </c>
      <c r="P29" s="48">
        <f>SUM(P26,P23,P20,P17,P14,P11,P8,P5)</f>
        <v>23383</v>
      </c>
      <c r="Q29" s="49">
        <f t="shared" si="6"/>
        <v>0.22874052335534362</v>
      </c>
      <c r="R29" s="48">
        <f>SUM(R26,R23,R20,R17,R14,R11,R8,R5)</f>
        <v>13672</v>
      </c>
      <c r="S29" s="49">
        <f t="shared" si="13"/>
        <v>0.13374419173392027</v>
      </c>
      <c r="T29" s="48">
        <f>SUM(T26,T23,T20,T17,T14,T11,T8,T5)</f>
        <v>7137</v>
      </c>
      <c r="U29" s="49">
        <f t="shared" si="7"/>
        <v>6.9816581071166547E-2</v>
      </c>
      <c r="V29" s="48">
        <f>SUM(V26,V23,V20,V17,V14,V11,V8,V5)</f>
        <v>10503</v>
      </c>
      <c r="W29" s="49">
        <f t="shared" si="8"/>
        <v>0.1027439471753485</v>
      </c>
      <c r="X29" s="48">
        <f t="shared" si="1"/>
        <v>119865</v>
      </c>
      <c r="Y29" s="49">
        <f t="shared" si="9"/>
        <v>0.17256052824651505</v>
      </c>
      <c r="Z29" s="48">
        <f>SUM(Z26,Z23,Z20,Z17,Z14,Z11,Z8,Z5)</f>
        <v>153457</v>
      </c>
      <c r="AA29" s="48">
        <f>SUM(AA26,AA23,AA20,AA17,AA14,AA11,AA8,AA5)</f>
        <v>148065</v>
      </c>
      <c r="AB29" s="161">
        <f t="shared" si="2"/>
        <v>111010</v>
      </c>
      <c r="AC29" s="154">
        <f t="shared" si="10"/>
        <v>8.59378821227684E-2</v>
      </c>
      <c r="AD29" s="50">
        <f>'Detailed Data'!M350</f>
        <v>0.81456953642384111</v>
      </c>
    </row>
    <row r="30" spans="1:31" s="30" customFormat="1" ht="17.25" customHeight="1" thickTop="1">
      <c r="A30" s="52"/>
      <c r="B30" s="52"/>
      <c r="C30" s="53"/>
      <c r="D30" s="53"/>
      <c r="E30" s="53"/>
      <c r="F30" s="53"/>
      <c r="G30" s="53"/>
      <c r="H30" s="53"/>
      <c r="I30" s="151"/>
      <c r="J30" s="55"/>
      <c r="K30" s="53"/>
      <c r="L30" s="54"/>
      <c r="M30" s="53"/>
      <c r="N30" s="54"/>
      <c r="O30" s="55"/>
      <c r="P30" s="55"/>
      <c r="Q30" s="56"/>
      <c r="R30" s="55"/>
      <c r="S30" s="56"/>
      <c r="T30" s="55"/>
      <c r="U30" s="56"/>
      <c r="V30" s="55"/>
      <c r="W30" s="56"/>
      <c r="X30" s="55"/>
      <c r="Y30" s="56"/>
      <c r="Z30" s="55"/>
      <c r="AA30" s="55"/>
      <c r="AB30" s="55"/>
      <c r="AC30" s="151"/>
      <c r="AD30" s="55"/>
    </row>
    <row r="31" spans="1:31" s="30" customFormat="1" ht="11.25">
      <c r="A31" s="57"/>
      <c r="B31" s="57"/>
      <c r="C31" s="125"/>
      <c r="D31" s="125"/>
      <c r="E31" s="125"/>
      <c r="F31" s="125"/>
      <c r="G31" s="125"/>
      <c r="H31" s="125"/>
      <c r="I31" s="125"/>
      <c r="J31" s="125"/>
      <c r="K31" s="126"/>
      <c r="L31" s="127"/>
      <c r="M31" s="126"/>
      <c r="N31" s="127"/>
      <c r="O31" s="128"/>
      <c r="P31" s="128"/>
      <c r="Q31" s="126"/>
      <c r="R31" s="128"/>
      <c r="S31" s="126"/>
      <c r="T31" s="128"/>
      <c r="U31" s="128"/>
      <c r="V31" s="128"/>
      <c r="W31" s="128"/>
      <c r="X31" s="128"/>
      <c r="Y31" s="128"/>
      <c r="Z31" s="128"/>
      <c r="AA31" s="128"/>
      <c r="AB31" s="125"/>
      <c r="AC31" s="125"/>
      <c r="AD31" s="125"/>
    </row>
    <row r="32" spans="1:31" s="30" customFormat="1" ht="31.5" customHeight="1" thickBot="1">
      <c r="A32" s="236" t="s">
        <v>126</v>
      </c>
      <c r="B32" s="45" t="s">
        <v>122</v>
      </c>
      <c r="C32" s="40">
        <v>918828742</v>
      </c>
      <c r="D32" s="40">
        <v>910894764</v>
      </c>
      <c r="E32" s="40">
        <v>951249983</v>
      </c>
      <c r="F32" s="40">
        <v>962059795</v>
      </c>
      <c r="G32" s="40">
        <v>1842660</v>
      </c>
      <c r="H32" s="40">
        <v>960152134</v>
      </c>
      <c r="I32" s="150">
        <v>5.4075807597901614E-2</v>
      </c>
      <c r="J32" s="44">
        <v>0.91262135922330101</v>
      </c>
      <c r="K32" s="40">
        <v>31146991</v>
      </c>
      <c r="L32" s="41">
        <v>3.4193841298664006E-2</v>
      </c>
      <c r="M32" s="40">
        <v>32421236</v>
      </c>
      <c r="N32" s="41">
        <v>3.5285395980788767E-2</v>
      </c>
      <c r="O32" s="42">
        <v>32299</v>
      </c>
      <c r="P32" s="42">
        <v>8657</v>
      </c>
      <c r="Q32" s="43">
        <v>0.26802687389702468</v>
      </c>
      <c r="R32" s="42">
        <v>4610</v>
      </c>
      <c r="S32" s="43">
        <v>0.14272887705501719</v>
      </c>
      <c r="T32" s="42">
        <v>1995</v>
      </c>
      <c r="U32" s="43">
        <v>6.1766618161552989E-2</v>
      </c>
      <c r="V32" s="42">
        <v>2826</v>
      </c>
      <c r="W32" s="43">
        <v>8.7494968884485588E-2</v>
      </c>
      <c r="X32" s="42">
        <v>37120</v>
      </c>
      <c r="Y32" s="43">
        <v>0.14926158704603859</v>
      </c>
      <c r="Z32" s="42">
        <v>49226</v>
      </c>
      <c r="AA32" s="42">
        <v>47737</v>
      </c>
      <c r="AB32" s="42">
        <v>34470</v>
      </c>
      <c r="AC32" s="153">
        <v>6.7215703272547139E-2</v>
      </c>
      <c r="AD32" s="44">
        <v>0.80582524271844658</v>
      </c>
    </row>
    <row r="33" spans="1:30" s="30" customFormat="1" ht="31.5" customHeight="1" thickTop="1" thickBot="1">
      <c r="A33" s="234"/>
      <c r="B33" s="45" t="s">
        <v>123</v>
      </c>
      <c r="C33" s="46">
        <v>1013381397</v>
      </c>
      <c r="D33" s="46">
        <v>1007214349</v>
      </c>
      <c r="E33" s="46">
        <v>1081863455</v>
      </c>
      <c r="F33" s="46">
        <v>1081278396</v>
      </c>
      <c r="G33" s="46">
        <v>3612398</v>
      </c>
      <c r="H33" s="46">
        <v>1075205834</v>
      </c>
      <c r="I33" s="149">
        <v>6.7504484092690387E-2</v>
      </c>
      <c r="J33" s="50">
        <v>0.94505494505494503</v>
      </c>
      <c r="K33" s="46">
        <v>65555095</v>
      </c>
      <c r="L33" s="47">
        <v>6.5085545162343592E-2</v>
      </c>
      <c r="M33" s="46">
        <v>68439925</v>
      </c>
      <c r="N33" s="47">
        <v>6.7536196344839747E-2</v>
      </c>
      <c r="O33" s="48">
        <v>29589</v>
      </c>
      <c r="P33" s="48">
        <v>6115</v>
      </c>
      <c r="Q33" s="49">
        <v>0.20666463888607253</v>
      </c>
      <c r="R33" s="48">
        <v>4418</v>
      </c>
      <c r="S33" s="49">
        <v>0.14931224441515428</v>
      </c>
      <c r="T33" s="48">
        <v>1564</v>
      </c>
      <c r="U33" s="49">
        <v>5.285748082057521E-2</v>
      </c>
      <c r="V33" s="48">
        <v>2593</v>
      </c>
      <c r="W33" s="49">
        <v>8.763391801007131E-2</v>
      </c>
      <c r="X33" s="48">
        <v>33746</v>
      </c>
      <c r="Y33" s="49">
        <v>0.14049139883064651</v>
      </c>
      <c r="Z33" s="48">
        <v>43431</v>
      </c>
      <c r="AA33" s="48">
        <v>41870</v>
      </c>
      <c r="AB33" s="48">
        <v>31337</v>
      </c>
      <c r="AC33" s="154">
        <v>5.9076007975937005E-2</v>
      </c>
      <c r="AD33" s="50">
        <v>0.87912087912087911</v>
      </c>
    </row>
    <row r="34" spans="1:30" s="30" customFormat="1" ht="31.5" customHeight="1" thickTop="1" thickBot="1">
      <c r="A34" s="235"/>
      <c r="B34" s="45" t="s">
        <v>124</v>
      </c>
      <c r="C34" s="46">
        <v>1932210139</v>
      </c>
      <c r="D34" s="46">
        <v>1918109113</v>
      </c>
      <c r="E34" s="46">
        <v>2033113438</v>
      </c>
      <c r="F34" s="46">
        <v>2043338191</v>
      </c>
      <c r="G34" s="46">
        <v>5455058</v>
      </c>
      <c r="H34" s="46">
        <v>2035357968</v>
      </c>
      <c r="I34" s="149">
        <v>6.1127312416871873E-2</v>
      </c>
      <c r="J34" s="50">
        <v>0.92783505154639179</v>
      </c>
      <c r="K34" s="46">
        <v>96702086</v>
      </c>
      <c r="L34" s="47">
        <v>5.0415320663772897E-2</v>
      </c>
      <c r="M34" s="46">
        <v>100861161</v>
      </c>
      <c r="N34" s="47">
        <v>5.2199892218865951E-2</v>
      </c>
      <c r="O34" s="48">
        <v>61888</v>
      </c>
      <c r="P34" s="48">
        <v>14772</v>
      </c>
      <c r="Q34" s="49">
        <v>0.23868924508790074</v>
      </c>
      <c r="R34" s="48">
        <v>9028</v>
      </c>
      <c r="S34" s="49">
        <v>0.14587642192347466</v>
      </c>
      <c r="T34" s="48">
        <v>3559</v>
      </c>
      <c r="U34" s="49">
        <v>5.750710961737332E-2</v>
      </c>
      <c r="V34" s="48">
        <v>5419</v>
      </c>
      <c r="W34" s="49">
        <v>8.7561401240951395E-2</v>
      </c>
      <c r="X34" s="48">
        <v>70866</v>
      </c>
      <c r="Y34" s="49">
        <v>0.14506851085832473</v>
      </c>
      <c r="Z34" s="48">
        <v>92657</v>
      </c>
      <c r="AA34" s="48">
        <v>89607</v>
      </c>
      <c r="AB34" s="48">
        <v>65807</v>
      </c>
      <c r="AC34" s="154">
        <v>6.3324069286452941E-2</v>
      </c>
      <c r="AD34" s="50">
        <v>0.84020618556701032</v>
      </c>
    </row>
    <row r="35" spans="1:30" ht="12.75" thickTop="1"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</row>
    <row r="36" spans="1:30" s="30" customFormat="1" ht="31.5" customHeight="1" thickBot="1">
      <c r="A36" s="244" t="s">
        <v>1080</v>
      </c>
      <c r="B36" s="45" t="s">
        <v>122</v>
      </c>
      <c r="C36" s="40">
        <v>1279648903</v>
      </c>
      <c r="D36" s="40">
        <v>1266221414</v>
      </c>
      <c r="E36" s="40">
        <v>1312978963</v>
      </c>
      <c r="F36" s="40">
        <v>1321473742</v>
      </c>
      <c r="G36" s="40">
        <v>2536230</v>
      </c>
      <c r="H36" s="40">
        <v>1326167192</v>
      </c>
      <c r="I36" s="150">
        <v>4.734225573600985E-2</v>
      </c>
      <c r="J36" s="44">
        <v>0.90721649484536082</v>
      </c>
      <c r="K36" s="40">
        <v>35949687</v>
      </c>
      <c r="L36" s="41">
        <v>2.8391311821551614E-2</v>
      </c>
      <c r="M36" s="40">
        <v>33549474</v>
      </c>
      <c r="N36" s="41">
        <v>2.6217717939152566E-2</v>
      </c>
      <c r="O36" s="42">
        <v>54906</v>
      </c>
      <c r="P36" s="42">
        <v>16687</v>
      </c>
      <c r="Q36" s="43">
        <v>0.30391942592794957</v>
      </c>
      <c r="R36" s="42">
        <v>7064</v>
      </c>
      <c r="S36" s="43">
        <v>0.12865624886169089</v>
      </c>
      <c r="T36" s="42">
        <v>4509</v>
      </c>
      <c r="U36" s="43">
        <v>8.2122172440170477E-2</v>
      </c>
      <c r="V36" s="42">
        <v>6770</v>
      </c>
      <c r="W36" s="43">
        <v>0.12330164280770772</v>
      </c>
      <c r="X36" s="42">
        <v>66185</v>
      </c>
      <c r="Y36" s="43">
        <v>0.2054238152478782</v>
      </c>
      <c r="Z36" s="42">
        <v>86228</v>
      </c>
      <c r="AA36" s="42">
        <v>84771</v>
      </c>
      <c r="AB36" s="42">
        <v>61020</v>
      </c>
      <c r="AC36" s="153">
        <v>0.11135395038793575</v>
      </c>
      <c r="AD36" s="44">
        <v>0.80927835051546393</v>
      </c>
    </row>
    <row r="37" spans="1:30" s="30" customFormat="1" ht="31.5" customHeight="1" thickTop="1" thickBot="1">
      <c r="A37" s="234"/>
      <c r="B37" s="45" t="s">
        <v>123</v>
      </c>
      <c r="C37" s="46">
        <v>1318833837</v>
      </c>
      <c r="D37" s="46">
        <v>1310154031</v>
      </c>
      <c r="E37" s="46">
        <v>1361025980</v>
      </c>
      <c r="F37" s="46">
        <v>1368896349</v>
      </c>
      <c r="G37" s="46">
        <v>5751239</v>
      </c>
      <c r="H37" s="46">
        <v>1365653292</v>
      </c>
      <c r="I37" s="149">
        <v>4.2360867262026536E-2</v>
      </c>
      <c r="J37" s="50">
        <v>0.92913385826771655</v>
      </c>
      <c r="K37" s="46">
        <v>42375966</v>
      </c>
      <c r="L37" s="47">
        <v>3.2344262580832374E-2</v>
      </c>
      <c r="M37" s="46">
        <v>42720355</v>
      </c>
      <c r="N37" s="47">
        <v>3.2392522698066022E-2</v>
      </c>
      <c r="O37" s="48">
        <v>43619</v>
      </c>
      <c r="P37" s="48">
        <v>9909</v>
      </c>
      <c r="Q37" s="49">
        <v>0.22717164538389234</v>
      </c>
      <c r="R37" s="48">
        <v>5114</v>
      </c>
      <c r="S37" s="49">
        <v>0.11724248607258304</v>
      </c>
      <c r="T37" s="48">
        <v>2675</v>
      </c>
      <c r="U37" s="49">
        <v>6.1326486164286202E-2</v>
      </c>
      <c r="V37" s="48">
        <v>2106</v>
      </c>
      <c r="W37" s="49">
        <v>4.8281712097938974E-2</v>
      </c>
      <c r="X37" s="48">
        <v>48400</v>
      </c>
      <c r="Y37" s="49">
        <v>0.10960819826222518</v>
      </c>
      <c r="Z37" s="48">
        <v>62882</v>
      </c>
      <c r="AA37" s="48">
        <v>61439</v>
      </c>
      <c r="AB37" s="48">
        <v>46416</v>
      </c>
      <c r="AC37" s="154">
        <v>6.4123432449162063E-2</v>
      </c>
      <c r="AD37" s="50">
        <v>0.89763779527559051</v>
      </c>
    </row>
    <row r="38" spans="1:30" s="30" customFormat="1" ht="31.5" customHeight="1" thickTop="1" thickBot="1">
      <c r="A38" s="235"/>
      <c r="B38" s="45" t="s">
        <v>124</v>
      </c>
      <c r="C38" s="46">
        <v>2598482740</v>
      </c>
      <c r="D38" s="46">
        <v>2576375445</v>
      </c>
      <c r="E38" s="46">
        <v>2674004943</v>
      </c>
      <c r="F38" s="46">
        <v>2690370091</v>
      </c>
      <c r="G38" s="46">
        <v>8287469</v>
      </c>
      <c r="H38" s="46">
        <v>2691820484</v>
      </c>
      <c r="I38" s="149">
        <v>4.4809089926720676E-2</v>
      </c>
      <c r="J38" s="50">
        <v>0.91588785046728971</v>
      </c>
      <c r="K38" s="46">
        <v>78325653</v>
      </c>
      <c r="L38" s="47">
        <v>3.0401490261059368E-2</v>
      </c>
      <c r="M38" s="46">
        <v>76269829</v>
      </c>
      <c r="N38" s="47">
        <v>2.9351678125828153E-2</v>
      </c>
      <c r="O38" s="48">
        <v>98525</v>
      </c>
      <c r="P38" s="48">
        <v>26596</v>
      </c>
      <c r="Q38" s="49">
        <v>0.26994163917787362</v>
      </c>
      <c r="R38" s="48">
        <v>12178</v>
      </c>
      <c r="S38" s="49">
        <v>0.12360314640954073</v>
      </c>
      <c r="T38" s="48">
        <v>7184</v>
      </c>
      <c r="U38" s="49">
        <v>7.2915503679269217E-2</v>
      </c>
      <c r="V38" s="48">
        <v>8876</v>
      </c>
      <c r="W38" s="49">
        <v>9.0088809946714032E-2</v>
      </c>
      <c r="X38" s="48">
        <v>114585</v>
      </c>
      <c r="Y38" s="49">
        <v>0.16300431362598325</v>
      </c>
      <c r="Z38" s="48">
        <v>149110</v>
      </c>
      <c r="AA38" s="48">
        <v>146210</v>
      </c>
      <c r="AB38" s="48">
        <v>107436</v>
      </c>
      <c r="AC38" s="154">
        <v>9.0444049733570162E-2</v>
      </c>
      <c r="AD38" s="50">
        <v>0.84423676012461057</v>
      </c>
    </row>
    <row r="39" spans="1:30" ht="12.75" thickTop="1"/>
    <row r="42" spans="1:30" s="61" customFormat="1">
      <c r="A42" s="60"/>
      <c r="B42" s="60"/>
      <c r="C42" s="62" t="s">
        <v>127</v>
      </c>
      <c r="D42" s="62"/>
      <c r="E42" s="62"/>
      <c r="F42" s="30"/>
      <c r="G42" s="30"/>
      <c r="H42" s="30"/>
      <c r="I42" s="30"/>
      <c r="J42" s="30"/>
      <c r="K42" s="59"/>
      <c r="L42" s="58"/>
      <c r="M42" s="59"/>
      <c r="N42" s="58"/>
      <c r="O42" s="59"/>
      <c r="P42" s="60"/>
      <c r="Q42" s="60"/>
      <c r="R42" s="60"/>
      <c r="S42" s="60"/>
      <c r="T42" s="58"/>
      <c r="U42" s="60"/>
      <c r="V42" s="60"/>
      <c r="W42" s="60"/>
      <c r="X42" s="60"/>
      <c r="Y42" s="60"/>
      <c r="Z42" s="60"/>
      <c r="AA42" s="60"/>
      <c r="AB42" s="60"/>
      <c r="AC42" s="30"/>
      <c r="AD42" s="30"/>
    </row>
    <row r="43" spans="1:30" s="61" customFormat="1">
      <c r="A43" s="60"/>
      <c r="B43" s="60"/>
      <c r="C43" s="61">
        <v>1</v>
      </c>
      <c r="D43" s="61" t="s">
        <v>131</v>
      </c>
      <c r="G43" s="30"/>
      <c r="H43" s="30"/>
      <c r="I43" s="30"/>
      <c r="J43" s="30"/>
      <c r="K43" s="59"/>
      <c r="L43" s="58"/>
      <c r="M43" s="59"/>
      <c r="N43" s="58"/>
      <c r="O43" s="59"/>
      <c r="P43" s="60"/>
      <c r="Q43" s="60"/>
      <c r="R43" s="60"/>
      <c r="S43" s="60"/>
      <c r="T43" s="58"/>
      <c r="U43" s="60"/>
      <c r="V43" s="60"/>
      <c r="W43" s="60"/>
      <c r="X43" s="60"/>
      <c r="Y43" s="60"/>
      <c r="Z43" s="60"/>
      <c r="AA43" s="60"/>
      <c r="AB43" s="60"/>
      <c r="AC43" s="30"/>
      <c r="AD43" s="30"/>
    </row>
    <row r="44" spans="1:30" s="61" customFormat="1">
      <c r="A44" s="60"/>
      <c r="B44" s="60"/>
      <c r="C44" s="61">
        <v>2</v>
      </c>
      <c r="D44" s="61" t="s">
        <v>128</v>
      </c>
      <c r="G44" s="30"/>
      <c r="H44" s="30"/>
      <c r="I44" s="30"/>
      <c r="J44" s="30"/>
      <c r="K44" s="59"/>
      <c r="L44" s="58"/>
      <c r="M44" s="59"/>
      <c r="N44" s="58"/>
      <c r="O44" s="59"/>
      <c r="P44" s="60"/>
      <c r="Q44" s="60"/>
      <c r="R44" s="60"/>
      <c r="S44" s="60"/>
      <c r="T44" s="58"/>
      <c r="U44" s="60"/>
      <c r="V44" s="60"/>
      <c r="W44" s="60"/>
      <c r="X44" s="60"/>
      <c r="Y44" s="60"/>
      <c r="Z44" s="60"/>
      <c r="AA44" s="60"/>
      <c r="AB44" s="60"/>
      <c r="AC44" s="30"/>
      <c r="AD44" s="30"/>
    </row>
    <row r="45" spans="1:30" s="61" customFormat="1">
      <c r="A45" s="60"/>
      <c r="B45" s="60"/>
      <c r="C45" s="138">
        <v>3</v>
      </c>
      <c r="D45" s="139" t="s">
        <v>132</v>
      </c>
      <c r="F45" s="63"/>
      <c r="G45" s="63"/>
      <c r="H45" s="63"/>
      <c r="I45" s="63"/>
      <c r="J45" s="30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0"/>
      <c r="V45" s="60"/>
      <c r="W45" s="60"/>
      <c r="X45" s="60"/>
      <c r="Y45" s="60"/>
      <c r="Z45" s="60"/>
      <c r="AA45" s="60"/>
      <c r="AB45" s="60"/>
      <c r="AC45" s="30"/>
      <c r="AD45" s="30"/>
    </row>
    <row r="46" spans="1:30" s="61" customFormat="1">
      <c r="A46" s="60"/>
      <c r="B46" s="60"/>
      <c r="C46" s="138"/>
      <c r="D46" s="139" t="s">
        <v>133</v>
      </c>
      <c r="F46" s="63"/>
      <c r="G46" s="63"/>
      <c r="H46" s="63"/>
      <c r="I46" s="63"/>
      <c r="J46" s="30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0"/>
      <c r="V46" s="60"/>
      <c r="W46" s="60"/>
      <c r="X46" s="60"/>
      <c r="Y46" s="60"/>
      <c r="Z46" s="60"/>
      <c r="AA46" s="60"/>
      <c r="AB46" s="60"/>
      <c r="AC46" s="30"/>
      <c r="AD46" s="30"/>
    </row>
    <row r="47" spans="1:30" s="61" customFormat="1">
      <c r="A47" s="60"/>
      <c r="B47" s="60"/>
      <c r="C47" s="61">
        <v>4</v>
      </c>
      <c r="D47" s="61" t="s">
        <v>134</v>
      </c>
      <c r="G47" s="30"/>
      <c r="H47" s="30"/>
      <c r="I47" s="30"/>
      <c r="J47" s="30"/>
      <c r="K47" s="59"/>
      <c r="L47" s="58"/>
      <c r="M47" s="59"/>
      <c r="N47" s="58"/>
      <c r="O47" s="59"/>
      <c r="P47" s="60"/>
      <c r="Q47" s="60"/>
      <c r="R47" s="60"/>
      <c r="S47" s="60"/>
      <c r="T47" s="58"/>
      <c r="U47" s="60"/>
      <c r="V47" s="60"/>
      <c r="W47" s="60"/>
      <c r="X47" s="60"/>
      <c r="Y47" s="60"/>
      <c r="Z47" s="60"/>
      <c r="AA47" s="60"/>
      <c r="AB47" s="60"/>
      <c r="AC47" s="30"/>
      <c r="AD47" s="30"/>
    </row>
    <row r="48" spans="1:30" s="61" customFormat="1">
      <c r="A48" s="51"/>
      <c r="B48" s="51"/>
      <c r="C48" s="51"/>
      <c r="D48" s="51" t="s">
        <v>135</v>
      </c>
      <c r="E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</row>
    <row r="49" spans="1:30" s="61" customFormat="1">
      <c r="A49" s="51"/>
      <c r="B49" s="51"/>
      <c r="C49" s="51"/>
      <c r="D49" s="51"/>
      <c r="E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</row>
    <row r="50" spans="1:30" s="61" customFormat="1">
      <c r="A50" s="51"/>
      <c r="B50" s="51"/>
      <c r="C50" s="51"/>
      <c r="D50" s="51"/>
      <c r="E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</row>
    <row r="51" spans="1:30" s="61" customFormat="1">
      <c r="C51" s="51"/>
      <c r="D51" s="51" t="s">
        <v>130</v>
      </c>
      <c r="E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</row>
  </sheetData>
  <mergeCells count="33">
    <mergeCell ref="AD1:AD2"/>
    <mergeCell ref="J1:J2"/>
    <mergeCell ref="A36:A38"/>
    <mergeCell ref="P1:Q1"/>
    <mergeCell ref="AB1:AB2"/>
    <mergeCell ref="AC1:AC2"/>
    <mergeCell ref="V1:W1"/>
    <mergeCell ref="F1:F2"/>
    <mergeCell ref="M1:N1"/>
    <mergeCell ref="AA1:AA2"/>
    <mergeCell ref="X1:Y1"/>
    <mergeCell ref="Z1:Z2"/>
    <mergeCell ref="A9:A11"/>
    <mergeCell ref="B1:B2"/>
    <mergeCell ref="A3:A5"/>
    <mergeCell ref="A6:A8"/>
    <mergeCell ref="A1:A2"/>
    <mergeCell ref="D1:D2"/>
    <mergeCell ref="E1:E2"/>
    <mergeCell ref="C1:C2"/>
    <mergeCell ref="T1:U1"/>
    <mergeCell ref="R1:S1"/>
    <mergeCell ref="O1:O2"/>
    <mergeCell ref="G1:G2"/>
    <mergeCell ref="H1:I1"/>
    <mergeCell ref="K1:L1"/>
    <mergeCell ref="A24:A26"/>
    <mergeCell ref="A27:A29"/>
    <mergeCell ref="A32:A34"/>
    <mergeCell ref="A12:A14"/>
    <mergeCell ref="A15:A17"/>
    <mergeCell ref="A18:A20"/>
    <mergeCell ref="A21:A23"/>
  </mergeCells>
  <phoneticPr fontId="3" type="noConversion"/>
  <printOptions horizontalCentered="1"/>
  <pageMargins left="0.25" right="0.25" top="0.75" bottom="0.25" header="0.25" footer="0.25"/>
  <pageSetup paperSize="7" scale="41" fitToHeight="0" pageOrder="overThenDown" orientation="landscape" r:id="rId1"/>
  <headerFooter alignWithMargins="0">
    <oddHeader>&amp;LReport Printed: &amp;D
Report Date: 01/13/2010&amp;CConstruction Cost and Time
Summary Sheet
For Contracts Completed Third Quarter Fiscal Year 2025/2026&amp;RPage  &amp;P of &amp;N</oddHeader>
  </headerFooter>
  <rowBreaks count="1" manualBreakCount="1">
    <brk id="23" max="27" man="1"/>
  </rowBreaks>
  <colBreaks count="1" manualBreakCount="1">
    <brk id="14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DU362"/>
  <sheetViews>
    <sheetView topLeftCell="B319" zoomScaleNormal="100" zoomScaleSheetLayoutView="100" workbookViewId="0">
      <selection activeCell="G350" activeCellId="8" sqref="G47 G100 G150 G198 G256 G287 G325 G344 G350"/>
    </sheetView>
  </sheetViews>
  <sheetFormatPr defaultColWidth="9.140625" defaultRowHeight="12"/>
  <cols>
    <col min="1" max="1" width="8.28515625" style="215" hidden="1" customWidth="1"/>
    <col min="2" max="2" width="10" style="222" customWidth="1"/>
    <col min="3" max="3" width="36.7109375" style="222" customWidth="1"/>
    <col min="4" max="4" width="12.7109375" style="222" customWidth="1"/>
    <col min="5" max="5" width="10.140625" style="223" bestFit="1" customWidth="1"/>
    <col min="6" max="6" width="10" style="224" customWidth="1"/>
    <col min="7" max="7" width="9" style="224" customWidth="1"/>
    <col min="8" max="8" width="8.85546875" style="215" customWidth="1"/>
    <col min="9" max="9" width="8.7109375" style="215" customWidth="1"/>
    <col min="10" max="12" width="9.28515625" style="215" bestFit="1" customWidth="1"/>
    <col min="13" max="14" width="9.28515625" style="215" customWidth="1"/>
    <col min="15" max="15" width="9.140625" style="215"/>
    <col min="16" max="16" width="10.85546875" style="28" customWidth="1"/>
    <col min="17" max="17" width="10.5703125" style="28" customWidth="1"/>
    <col min="18" max="18" width="11" style="215" customWidth="1"/>
    <col min="19" max="19" width="9.28515625" style="215" bestFit="1" customWidth="1"/>
    <col min="20" max="24" width="16.85546875" style="29" customWidth="1"/>
    <col min="25" max="25" width="15.7109375" style="29" customWidth="1"/>
    <col min="26" max="26" width="17.85546875" style="29" customWidth="1"/>
    <col min="27" max="27" width="13.7109375" style="29" customWidth="1"/>
    <col min="28" max="28" width="14.28515625" style="29" customWidth="1"/>
    <col min="29" max="29" width="18.7109375" style="29" customWidth="1"/>
    <col min="30" max="30" width="9.28515625" style="215" customWidth="1"/>
    <col min="31" max="31" width="9.28515625" style="225" customWidth="1"/>
    <col min="32" max="32" width="18.42578125" style="29" customWidth="1"/>
    <col min="33" max="33" width="16.85546875" style="29" customWidth="1"/>
    <col min="34" max="35" width="9.140625" style="28"/>
    <col min="36" max="36" width="10.140625" style="226" customWidth="1"/>
    <col min="37" max="37" width="11.140625" style="226" customWidth="1"/>
    <col min="38" max="38" width="15.28515625" style="29" customWidth="1"/>
    <col min="39" max="39" width="14" style="29" customWidth="1"/>
    <col min="40" max="40" width="10.140625" style="226" customWidth="1"/>
    <col min="41" max="41" width="11.140625" style="226" customWidth="1"/>
    <col min="42" max="42" width="15.28515625" style="29" customWidth="1"/>
    <col min="43" max="43" width="14" style="29" customWidth="1"/>
    <col min="44" max="44" width="10.140625" style="226" customWidth="1"/>
    <col min="45" max="45" width="11.140625" style="226" customWidth="1"/>
    <col min="46" max="46" width="15.28515625" style="29" customWidth="1"/>
    <col min="47" max="47" width="14" style="29" customWidth="1"/>
    <col min="48" max="48" width="10.140625" style="226" customWidth="1"/>
    <col min="49" max="49" width="11.140625" style="226" customWidth="1"/>
    <col min="50" max="50" width="15.28515625" style="29" customWidth="1"/>
    <col min="51" max="51" width="14" style="29" customWidth="1"/>
    <col min="52" max="52" width="10.140625" style="226" customWidth="1"/>
    <col min="53" max="53" width="11.140625" style="226" customWidth="1"/>
    <col min="54" max="54" width="15.28515625" style="29" customWidth="1"/>
    <col min="55" max="55" width="14" style="29" customWidth="1"/>
    <col min="56" max="56" width="10.140625" style="226" customWidth="1"/>
    <col min="57" max="57" width="11.140625" style="226" customWidth="1"/>
    <col min="58" max="58" width="15.28515625" style="29" customWidth="1"/>
    <col min="59" max="59" width="14" style="29" customWidth="1"/>
    <col min="60" max="60" width="10.140625" style="226" customWidth="1"/>
    <col min="61" max="61" width="11.140625" style="226" customWidth="1"/>
    <col min="62" max="62" width="15.28515625" style="29" customWidth="1"/>
    <col min="63" max="63" width="14" style="29" customWidth="1"/>
    <col min="64" max="64" width="10.140625" style="226" customWidth="1"/>
    <col min="65" max="65" width="11.140625" style="226" customWidth="1"/>
    <col min="66" max="66" width="15.28515625" style="29" customWidth="1"/>
    <col min="67" max="67" width="14" style="29" customWidth="1"/>
    <col min="68" max="68" width="10.140625" style="226" customWidth="1"/>
    <col min="69" max="69" width="11.140625" style="226" customWidth="1"/>
    <col min="70" max="70" width="15.28515625" style="29" customWidth="1"/>
    <col min="71" max="71" width="14" style="29" customWidth="1"/>
    <col min="72" max="72" width="10.140625" style="226" customWidth="1"/>
    <col min="73" max="73" width="11.140625" style="226" customWidth="1"/>
    <col min="74" max="74" width="15.28515625" style="29" customWidth="1"/>
    <col min="75" max="75" width="14" style="29" customWidth="1"/>
    <col min="76" max="76" width="10.140625" style="226" customWidth="1"/>
    <col min="77" max="77" width="11.140625" style="226" customWidth="1"/>
    <col min="78" max="78" width="15.28515625" style="29" customWidth="1"/>
    <col min="79" max="79" width="14" style="29" customWidth="1"/>
    <col min="80" max="80" width="10.140625" style="226" customWidth="1"/>
    <col min="81" max="81" width="11.140625" style="226" customWidth="1"/>
    <col min="82" max="82" width="15.28515625" style="29" customWidth="1"/>
    <col min="83" max="83" width="14" style="29" customWidth="1"/>
    <col min="84" max="84" width="10.140625" style="226" customWidth="1"/>
    <col min="85" max="85" width="11.140625" style="226" customWidth="1"/>
    <col min="86" max="86" width="15.28515625" style="29" customWidth="1"/>
    <col min="87" max="87" width="14" style="29" customWidth="1"/>
    <col min="88" max="88" width="10.140625" style="226" customWidth="1"/>
    <col min="89" max="89" width="11.140625" style="226" customWidth="1"/>
    <col min="90" max="90" width="15.28515625" style="29" customWidth="1"/>
    <col min="91" max="91" width="14" style="29" customWidth="1"/>
    <col min="92" max="92" width="15.140625" style="215" bestFit="1" customWidth="1"/>
    <col min="93" max="93" width="34.85546875" style="215" bestFit="1" customWidth="1"/>
    <col min="94" max="94" width="15.140625" style="215" bestFit="1" customWidth="1"/>
    <col min="95" max="95" width="43" style="215" bestFit="1" customWidth="1"/>
    <col min="96" max="96" width="15.140625" style="215" bestFit="1" customWidth="1"/>
    <col min="97" max="97" width="43" style="215" bestFit="1" customWidth="1"/>
    <col min="98" max="98" width="10.140625" style="215" bestFit="1" customWidth="1"/>
    <col min="99" max="100" width="10.140625" style="224" customWidth="1"/>
    <col min="101" max="101" width="11.7109375" style="215" customWidth="1"/>
    <col min="102" max="102" width="10.85546875" style="215" customWidth="1"/>
    <col min="103" max="104" width="10.140625" style="224" customWidth="1"/>
    <col min="105" max="105" width="9.140625" style="222"/>
    <col min="106" max="106" width="14.5703125" style="29" bestFit="1" customWidth="1"/>
    <col min="107" max="107" width="9.140625" style="215"/>
    <col min="108" max="108" width="26.7109375" style="215" customWidth="1"/>
    <col min="109" max="16384" width="9.140625" style="215"/>
  </cols>
  <sheetData>
    <row r="1" spans="1:1477" s="2" customFormat="1" ht="27" customHeight="1">
      <c r="A1" s="249" t="s">
        <v>43</v>
      </c>
      <c r="B1" s="249" t="s">
        <v>44</v>
      </c>
      <c r="C1" s="251" t="s">
        <v>45</v>
      </c>
      <c r="D1" s="251" t="s">
        <v>46</v>
      </c>
      <c r="E1" s="269" t="s">
        <v>47</v>
      </c>
      <c r="F1" s="270" t="s">
        <v>48</v>
      </c>
      <c r="G1" s="270" t="s">
        <v>136</v>
      </c>
      <c r="H1" s="251" t="s">
        <v>49</v>
      </c>
      <c r="I1" s="271" t="s">
        <v>50</v>
      </c>
      <c r="J1" s="264" t="s">
        <v>51</v>
      </c>
      <c r="K1" s="264" t="s">
        <v>52</v>
      </c>
      <c r="L1" s="264" t="s">
        <v>53</v>
      </c>
      <c r="M1" s="249" t="s">
        <v>137</v>
      </c>
      <c r="N1" s="249" t="s">
        <v>138</v>
      </c>
      <c r="O1" s="264" t="s">
        <v>54</v>
      </c>
      <c r="P1" s="264" t="s">
        <v>55</v>
      </c>
      <c r="Q1" s="264" t="s">
        <v>56</v>
      </c>
      <c r="R1" s="264" t="s">
        <v>57</v>
      </c>
      <c r="S1" s="264" t="s">
        <v>58</v>
      </c>
      <c r="T1" s="265" t="s">
        <v>59</v>
      </c>
      <c r="U1" s="265" t="s">
        <v>60</v>
      </c>
      <c r="V1" s="265" t="s">
        <v>61</v>
      </c>
      <c r="W1" s="265" t="s">
        <v>62</v>
      </c>
      <c r="X1" s="265" t="s">
        <v>63</v>
      </c>
      <c r="Y1" s="265" t="s">
        <v>64</v>
      </c>
      <c r="Z1" s="265" t="s">
        <v>65</v>
      </c>
      <c r="AA1" s="265" t="s">
        <v>66</v>
      </c>
      <c r="AB1" s="265" t="s">
        <v>67</v>
      </c>
      <c r="AC1" s="265" t="s">
        <v>1</v>
      </c>
      <c r="AD1" s="249" t="s">
        <v>139</v>
      </c>
      <c r="AE1" s="249" t="s">
        <v>140</v>
      </c>
      <c r="AF1" s="265" t="s">
        <v>69</v>
      </c>
      <c r="AG1" s="265" t="s">
        <v>70</v>
      </c>
      <c r="AH1" s="264" t="s">
        <v>71</v>
      </c>
      <c r="AI1" s="264" t="s">
        <v>144</v>
      </c>
      <c r="AJ1" s="266" t="s">
        <v>72</v>
      </c>
      <c r="AK1" s="266"/>
      <c r="AL1" s="266"/>
      <c r="AM1" s="266"/>
      <c r="AN1" s="266" t="s">
        <v>73</v>
      </c>
      <c r="AO1" s="266"/>
      <c r="AP1" s="266"/>
      <c r="AQ1" s="266"/>
      <c r="AR1" s="266" t="s">
        <v>74</v>
      </c>
      <c r="AS1" s="266"/>
      <c r="AT1" s="266"/>
      <c r="AU1" s="266"/>
      <c r="AV1" s="266" t="s">
        <v>75</v>
      </c>
      <c r="AW1" s="266"/>
      <c r="AX1" s="266"/>
      <c r="AY1" s="266"/>
      <c r="AZ1" s="266" t="s">
        <v>76</v>
      </c>
      <c r="BA1" s="266"/>
      <c r="BB1" s="266"/>
      <c r="BC1" s="266"/>
      <c r="BD1" s="266" t="s">
        <v>77</v>
      </c>
      <c r="BE1" s="266"/>
      <c r="BF1" s="266"/>
      <c r="BG1" s="266"/>
      <c r="BH1" s="266" t="s">
        <v>78</v>
      </c>
      <c r="BI1" s="266"/>
      <c r="BJ1" s="266"/>
      <c r="BK1" s="266"/>
      <c r="BL1" s="266" t="s">
        <v>79</v>
      </c>
      <c r="BM1" s="266"/>
      <c r="BN1" s="266"/>
      <c r="BO1" s="266"/>
      <c r="BP1" s="266" t="s">
        <v>80</v>
      </c>
      <c r="BQ1" s="266"/>
      <c r="BR1" s="266"/>
      <c r="BS1" s="266"/>
      <c r="BT1" s="266" t="s">
        <v>81</v>
      </c>
      <c r="BU1" s="266"/>
      <c r="BV1" s="266"/>
      <c r="BW1" s="266"/>
      <c r="BX1" s="266" t="s">
        <v>82</v>
      </c>
      <c r="BY1" s="266"/>
      <c r="BZ1" s="266"/>
      <c r="CA1" s="266"/>
      <c r="CB1" s="266" t="s">
        <v>143</v>
      </c>
      <c r="CC1" s="266"/>
      <c r="CD1" s="266"/>
      <c r="CE1" s="266"/>
      <c r="CF1" s="266" t="s">
        <v>165</v>
      </c>
      <c r="CG1" s="266"/>
      <c r="CH1" s="266"/>
      <c r="CI1" s="266"/>
      <c r="CJ1" s="266" t="s">
        <v>83</v>
      </c>
      <c r="CK1" s="266"/>
      <c r="CL1" s="266"/>
      <c r="CM1" s="266"/>
      <c r="CN1" s="251" t="s">
        <v>84</v>
      </c>
      <c r="CO1" s="251" t="s">
        <v>85</v>
      </c>
      <c r="CP1" s="251" t="s">
        <v>86</v>
      </c>
      <c r="CQ1" s="251" t="s">
        <v>87</v>
      </c>
      <c r="CR1" s="251" t="s">
        <v>88</v>
      </c>
      <c r="CS1" s="251" t="s">
        <v>89</v>
      </c>
      <c r="CT1" s="269" t="s">
        <v>90</v>
      </c>
      <c r="CU1" s="270" t="s">
        <v>91</v>
      </c>
      <c r="CV1" s="270" t="s">
        <v>92</v>
      </c>
      <c r="CW1" s="269" t="s">
        <v>93</v>
      </c>
      <c r="CX1" s="269" t="s">
        <v>94</v>
      </c>
      <c r="CY1" s="270" t="s">
        <v>95</v>
      </c>
      <c r="CZ1" s="270" t="s">
        <v>96</v>
      </c>
      <c r="DA1" s="251" t="s">
        <v>97</v>
      </c>
      <c r="DB1" s="265" t="s">
        <v>98</v>
      </c>
      <c r="DC1" s="268" t="s">
        <v>99</v>
      </c>
      <c r="DD1" s="268"/>
    </row>
    <row r="2" spans="1:1477" s="2" customFormat="1" ht="37.5" customHeight="1">
      <c r="A2" s="250"/>
      <c r="B2" s="250"/>
      <c r="C2" s="251"/>
      <c r="D2" s="251"/>
      <c r="E2" s="269"/>
      <c r="F2" s="270"/>
      <c r="G2" s="270"/>
      <c r="H2" s="272"/>
      <c r="I2" s="271"/>
      <c r="J2" s="251"/>
      <c r="K2" s="251"/>
      <c r="L2" s="251"/>
      <c r="M2" s="250"/>
      <c r="N2" s="250"/>
      <c r="O2" s="251"/>
      <c r="P2" s="267"/>
      <c r="Q2" s="267"/>
      <c r="R2" s="251"/>
      <c r="S2" s="251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50"/>
      <c r="AE2" s="250"/>
      <c r="AF2" s="265"/>
      <c r="AG2" s="265"/>
      <c r="AH2" s="267"/>
      <c r="AI2" s="267"/>
      <c r="AJ2" s="72" t="s">
        <v>100</v>
      </c>
      <c r="AK2" s="72" t="s">
        <v>58</v>
      </c>
      <c r="AL2" s="73" t="s">
        <v>101</v>
      </c>
      <c r="AM2" s="73" t="s">
        <v>102</v>
      </c>
      <c r="AN2" s="72" t="s">
        <v>100</v>
      </c>
      <c r="AO2" s="72" t="s">
        <v>58</v>
      </c>
      <c r="AP2" s="73" t="s">
        <v>101</v>
      </c>
      <c r="AQ2" s="73" t="s">
        <v>102</v>
      </c>
      <c r="AR2" s="72" t="s">
        <v>100</v>
      </c>
      <c r="AS2" s="72" t="s">
        <v>58</v>
      </c>
      <c r="AT2" s="73" t="s">
        <v>101</v>
      </c>
      <c r="AU2" s="73" t="s">
        <v>102</v>
      </c>
      <c r="AV2" s="72" t="s">
        <v>100</v>
      </c>
      <c r="AW2" s="72" t="s">
        <v>58</v>
      </c>
      <c r="AX2" s="73" t="s">
        <v>101</v>
      </c>
      <c r="AY2" s="73" t="s">
        <v>102</v>
      </c>
      <c r="AZ2" s="72" t="s">
        <v>100</v>
      </c>
      <c r="BA2" s="72" t="s">
        <v>58</v>
      </c>
      <c r="BB2" s="73" t="s">
        <v>101</v>
      </c>
      <c r="BC2" s="73" t="s">
        <v>102</v>
      </c>
      <c r="BD2" s="72" t="s">
        <v>100</v>
      </c>
      <c r="BE2" s="72" t="s">
        <v>58</v>
      </c>
      <c r="BF2" s="73" t="s">
        <v>101</v>
      </c>
      <c r="BG2" s="73" t="s">
        <v>102</v>
      </c>
      <c r="BH2" s="72" t="s">
        <v>100</v>
      </c>
      <c r="BI2" s="72" t="s">
        <v>58</v>
      </c>
      <c r="BJ2" s="73" t="s">
        <v>101</v>
      </c>
      <c r="BK2" s="73" t="s">
        <v>102</v>
      </c>
      <c r="BL2" s="72" t="s">
        <v>100</v>
      </c>
      <c r="BM2" s="72" t="s">
        <v>58</v>
      </c>
      <c r="BN2" s="73" t="s">
        <v>101</v>
      </c>
      <c r="BO2" s="73" t="s">
        <v>102</v>
      </c>
      <c r="BP2" s="72" t="s">
        <v>100</v>
      </c>
      <c r="BQ2" s="72" t="s">
        <v>58</v>
      </c>
      <c r="BR2" s="73" t="s">
        <v>101</v>
      </c>
      <c r="BS2" s="73" t="s">
        <v>102</v>
      </c>
      <c r="BT2" s="72" t="s">
        <v>100</v>
      </c>
      <c r="BU2" s="72" t="s">
        <v>58</v>
      </c>
      <c r="BV2" s="73" t="s">
        <v>101</v>
      </c>
      <c r="BW2" s="73" t="s">
        <v>102</v>
      </c>
      <c r="BX2" s="72" t="s">
        <v>100</v>
      </c>
      <c r="BY2" s="72" t="s">
        <v>58</v>
      </c>
      <c r="BZ2" s="73" t="s">
        <v>101</v>
      </c>
      <c r="CA2" s="73" t="s">
        <v>102</v>
      </c>
      <c r="CB2" s="72" t="s">
        <v>100</v>
      </c>
      <c r="CC2" s="72" t="s">
        <v>58</v>
      </c>
      <c r="CD2" s="73" t="s">
        <v>101</v>
      </c>
      <c r="CE2" s="73" t="s">
        <v>102</v>
      </c>
      <c r="CF2" s="72" t="s">
        <v>100</v>
      </c>
      <c r="CG2" s="72" t="s">
        <v>58</v>
      </c>
      <c r="CH2" s="73" t="s">
        <v>101</v>
      </c>
      <c r="CI2" s="73" t="s">
        <v>102</v>
      </c>
      <c r="CJ2" s="72" t="s">
        <v>100</v>
      </c>
      <c r="CK2" s="72" t="s">
        <v>58</v>
      </c>
      <c r="CL2" s="73" t="s">
        <v>101</v>
      </c>
      <c r="CM2" s="73" t="s">
        <v>102</v>
      </c>
      <c r="CN2" s="251"/>
      <c r="CO2" s="251"/>
      <c r="CP2" s="251"/>
      <c r="CQ2" s="251"/>
      <c r="CR2" s="251"/>
      <c r="CS2" s="251"/>
      <c r="CT2" s="269"/>
      <c r="CU2" s="270"/>
      <c r="CV2" s="270"/>
      <c r="CW2" s="269"/>
      <c r="CX2" s="269"/>
      <c r="CY2" s="270"/>
      <c r="CZ2" s="270"/>
      <c r="DA2" s="251"/>
      <c r="DB2" s="265"/>
      <c r="DC2" s="74" t="s">
        <v>103</v>
      </c>
      <c r="DD2" s="4" t="s">
        <v>104</v>
      </c>
    </row>
    <row r="3" spans="1:1477" s="69" customFormat="1">
      <c r="B3" s="69" t="s">
        <v>129</v>
      </c>
      <c r="C3" s="69" t="s">
        <v>197</v>
      </c>
      <c r="D3" s="69" t="s">
        <v>198</v>
      </c>
      <c r="E3" s="68">
        <v>43992</v>
      </c>
      <c r="F3" s="69" t="s">
        <v>986</v>
      </c>
      <c r="G3" s="69" t="s">
        <v>987</v>
      </c>
      <c r="H3" s="69">
        <v>1</v>
      </c>
      <c r="I3" s="69">
        <v>8</v>
      </c>
      <c r="J3" s="69">
        <v>1300</v>
      </c>
      <c r="K3" s="69">
        <v>1542</v>
      </c>
      <c r="L3" s="69">
        <v>1316</v>
      </c>
      <c r="M3" s="186">
        <f>IF(J3 = 0,0,(L3-AH3-AI3)/J3)</f>
        <v>0.82615384615384613</v>
      </c>
      <c r="N3" s="69">
        <f>IF(G3&lt;&gt;"",IF(M3&lt;=1.2,1,0),0)</f>
        <v>1</v>
      </c>
      <c r="O3" s="69">
        <v>226</v>
      </c>
      <c r="P3" s="69">
        <v>0</v>
      </c>
      <c r="Q3" s="69">
        <v>0</v>
      </c>
      <c r="R3" s="69">
        <v>242</v>
      </c>
      <c r="S3" s="69">
        <v>0</v>
      </c>
      <c r="T3" s="190">
        <v>44711727</v>
      </c>
      <c r="U3" s="190">
        <v>150000</v>
      </c>
      <c r="V3" s="190">
        <v>44561727</v>
      </c>
      <c r="W3" s="190">
        <v>45332170</v>
      </c>
      <c r="X3" s="190">
        <v>44869139</v>
      </c>
      <c r="Y3" s="190">
        <v>0</v>
      </c>
      <c r="Z3" s="190">
        <v>0</v>
      </c>
      <c r="AA3" s="190">
        <v>0</v>
      </c>
      <c r="AB3" s="190">
        <v>44869139</v>
      </c>
      <c r="AC3" s="190">
        <v>45508351</v>
      </c>
      <c r="AD3" s="186">
        <f>IF(V3=0,0,AC3/V3)</f>
        <v>1.0212429827955276</v>
      </c>
      <c r="AE3" s="69">
        <f>IF(AD3 &lt;=1.1,1,0)</f>
        <v>1</v>
      </c>
      <c r="AF3" s="190">
        <v>2409623</v>
      </c>
      <c r="AG3" s="190">
        <v>620443</v>
      </c>
      <c r="AH3" s="69">
        <v>176</v>
      </c>
      <c r="AI3" s="69">
        <v>66</v>
      </c>
      <c r="AJ3" s="69">
        <v>0</v>
      </c>
      <c r="AK3" s="69">
        <v>0</v>
      </c>
      <c r="AL3" s="80">
        <v>75074</v>
      </c>
      <c r="AM3" s="80">
        <v>0</v>
      </c>
      <c r="AN3" s="69">
        <v>0</v>
      </c>
      <c r="AO3" s="69">
        <v>0</v>
      </c>
      <c r="AP3" s="80">
        <v>369025</v>
      </c>
      <c r="AQ3" s="80">
        <v>70927</v>
      </c>
      <c r="AR3" s="69">
        <v>0</v>
      </c>
      <c r="AS3" s="69">
        <v>0</v>
      </c>
      <c r="AT3" s="80">
        <v>0</v>
      </c>
      <c r="AU3" s="80">
        <v>0</v>
      </c>
      <c r="AV3" s="69">
        <v>0</v>
      </c>
      <c r="AW3" s="69">
        <v>0</v>
      </c>
      <c r="AX3" s="80">
        <v>0</v>
      </c>
      <c r="AY3" s="80">
        <v>0</v>
      </c>
      <c r="AZ3" s="69">
        <v>0</v>
      </c>
      <c r="BA3" s="69">
        <v>0</v>
      </c>
      <c r="BB3" s="80">
        <v>0</v>
      </c>
      <c r="BC3" s="80">
        <v>0</v>
      </c>
      <c r="BD3" s="69">
        <v>0</v>
      </c>
      <c r="BE3" s="69">
        <v>0</v>
      </c>
      <c r="BF3" s="80">
        <v>65721</v>
      </c>
      <c r="BG3" s="80">
        <v>0</v>
      </c>
      <c r="BH3" s="69">
        <v>0</v>
      </c>
      <c r="BI3" s="69">
        <v>0</v>
      </c>
      <c r="BJ3" s="80">
        <v>2853</v>
      </c>
      <c r="BK3" s="80">
        <v>0</v>
      </c>
      <c r="BL3" s="69">
        <v>0</v>
      </c>
      <c r="BM3" s="69">
        <v>0</v>
      </c>
      <c r="BN3" s="80">
        <v>0</v>
      </c>
      <c r="BO3" s="80">
        <v>0</v>
      </c>
      <c r="BP3" s="69">
        <v>0</v>
      </c>
      <c r="BQ3" s="69">
        <v>0</v>
      </c>
      <c r="BR3" s="80">
        <v>144178</v>
      </c>
      <c r="BS3" s="80">
        <v>0</v>
      </c>
      <c r="BT3" s="69">
        <v>0</v>
      </c>
      <c r="BU3" s="69">
        <v>0</v>
      </c>
      <c r="BV3" s="80">
        <v>0</v>
      </c>
      <c r="BW3" s="80">
        <v>0</v>
      </c>
      <c r="BX3" s="69">
        <v>0</v>
      </c>
      <c r="BY3" s="213">
        <v>0</v>
      </c>
      <c r="BZ3" s="80">
        <v>0</v>
      </c>
      <c r="CA3" s="80">
        <v>0</v>
      </c>
      <c r="CB3" s="69">
        <v>0</v>
      </c>
      <c r="CC3" s="69">
        <v>0</v>
      </c>
      <c r="CD3" s="80">
        <v>0</v>
      </c>
      <c r="CE3" s="80">
        <v>0</v>
      </c>
      <c r="CF3" s="69">
        <v>0</v>
      </c>
      <c r="CG3" s="69">
        <v>0</v>
      </c>
      <c r="CH3" s="80">
        <v>0</v>
      </c>
      <c r="CI3" s="80">
        <v>0</v>
      </c>
      <c r="CJ3" s="69">
        <v>0</v>
      </c>
      <c r="CK3" s="69">
        <v>0</v>
      </c>
      <c r="CL3" s="80">
        <v>656851</v>
      </c>
      <c r="CM3" s="80">
        <v>70927</v>
      </c>
      <c r="CN3" s="69" t="s">
        <v>742</v>
      </c>
      <c r="CO3" s="69" t="s">
        <v>743</v>
      </c>
      <c r="CP3" s="69" t="s">
        <v>709</v>
      </c>
      <c r="CQ3" s="69" t="s">
        <v>709</v>
      </c>
      <c r="CR3" s="69" t="s">
        <v>709</v>
      </c>
      <c r="CS3" s="69" t="s">
        <v>709</v>
      </c>
      <c r="CT3" s="68">
        <v>45902</v>
      </c>
      <c r="CU3" s="69" t="s">
        <v>988</v>
      </c>
      <c r="CV3" s="69" t="s">
        <v>989</v>
      </c>
      <c r="CW3" s="68" t="s">
        <v>168</v>
      </c>
      <c r="CX3" s="68">
        <v>45394</v>
      </c>
      <c r="CY3" s="69" t="s">
        <v>986</v>
      </c>
      <c r="CZ3" s="69" t="s">
        <v>990</v>
      </c>
      <c r="DA3" s="69" t="s">
        <v>193</v>
      </c>
      <c r="DB3" s="69">
        <v>49671695.979999997</v>
      </c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</row>
    <row r="4" spans="1:1477" s="69" customFormat="1">
      <c r="B4" s="69" t="s">
        <v>129</v>
      </c>
      <c r="C4" s="69" t="s">
        <v>201</v>
      </c>
      <c r="D4" s="69" t="s">
        <v>202</v>
      </c>
      <c r="E4" s="68">
        <v>44615</v>
      </c>
      <c r="F4" s="69" t="s">
        <v>991</v>
      </c>
      <c r="G4" s="69" t="s">
        <v>992</v>
      </c>
      <c r="H4" s="69">
        <v>4</v>
      </c>
      <c r="I4" s="69">
        <v>11</v>
      </c>
      <c r="J4" s="69">
        <v>450</v>
      </c>
      <c r="K4" s="69">
        <v>785</v>
      </c>
      <c r="L4" s="69">
        <v>785</v>
      </c>
      <c r="M4" s="186">
        <f t="shared" ref="M4:M21" si="0">IF(J4 = 0,0,(L4-AH4-AI4)/J4)</f>
        <v>1.4555555555555555</v>
      </c>
      <c r="N4" s="69">
        <f t="shared" ref="N4:N21" si="1">IF(G4&lt;&gt;"",IF(M4&lt;=1.2,1,0),0)</f>
        <v>0</v>
      </c>
      <c r="O4" s="69">
        <v>0</v>
      </c>
      <c r="P4" s="69">
        <v>0</v>
      </c>
      <c r="Q4" s="69">
        <v>0</v>
      </c>
      <c r="R4" s="69">
        <v>157</v>
      </c>
      <c r="S4" s="69">
        <v>178</v>
      </c>
      <c r="T4" s="190">
        <v>9943982</v>
      </c>
      <c r="U4" s="190">
        <v>61935</v>
      </c>
      <c r="V4" s="190">
        <v>9882047</v>
      </c>
      <c r="W4" s="190">
        <v>10795145</v>
      </c>
      <c r="X4" s="190">
        <v>10516274</v>
      </c>
      <c r="Y4" s="190">
        <v>0</v>
      </c>
      <c r="Z4" s="190">
        <v>0</v>
      </c>
      <c r="AA4" s="190">
        <v>0</v>
      </c>
      <c r="AB4" s="190">
        <v>10516274</v>
      </c>
      <c r="AC4" s="190">
        <v>10451415</v>
      </c>
      <c r="AD4" s="186">
        <f t="shared" ref="AD4:AD21" si="2">IF(V4=0,0,AC4/V4)</f>
        <v>1.0576164027554211</v>
      </c>
      <c r="AE4" s="69">
        <f t="shared" ref="AE4:AE21" si="3">IF(AD4 &lt;=1.1,1,0)</f>
        <v>1</v>
      </c>
      <c r="AF4" s="190">
        <v>22951</v>
      </c>
      <c r="AG4" s="190">
        <v>851163</v>
      </c>
      <c r="AH4" s="69">
        <v>75</v>
      </c>
      <c r="AI4" s="69">
        <v>55</v>
      </c>
      <c r="AJ4" s="69">
        <v>0</v>
      </c>
      <c r="AK4" s="69">
        <v>10</v>
      </c>
      <c r="AL4" s="80">
        <v>59915</v>
      </c>
      <c r="AM4" s="80">
        <v>0</v>
      </c>
      <c r="AN4" s="69">
        <v>14</v>
      </c>
      <c r="AO4" s="69">
        <v>35</v>
      </c>
      <c r="AP4" s="80">
        <v>107389</v>
      </c>
      <c r="AQ4" s="80">
        <v>65872</v>
      </c>
      <c r="AR4" s="69">
        <v>0</v>
      </c>
      <c r="AS4" s="69">
        <v>0</v>
      </c>
      <c r="AT4" s="80">
        <v>0</v>
      </c>
      <c r="AU4" s="80">
        <v>0</v>
      </c>
      <c r="AV4" s="69">
        <v>0</v>
      </c>
      <c r="AW4" s="69">
        <v>0</v>
      </c>
      <c r="AX4" s="80">
        <v>0</v>
      </c>
      <c r="AY4" s="80">
        <v>0</v>
      </c>
      <c r="AZ4" s="69">
        <v>0</v>
      </c>
      <c r="BA4" s="69">
        <v>0</v>
      </c>
      <c r="BB4" s="80">
        <v>5750</v>
      </c>
      <c r="BC4" s="80">
        <v>0</v>
      </c>
      <c r="BD4" s="69">
        <v>0</v>
      </c>
      <c r="BE4" s="69">
        <v>0</v>
      </c>
      <c r="BF4" s="80">
        <v>60900</v>
      </c>
      <c r="BG4" s="80">
        <v>0</v>
      </c>
      <c r="BH4" s="69">
        <v>0</v>
      </c>
      <c r="BI4" s="69">
        <v>0</v>
      </c>
      <c r="BJ4" s="80">
        <v>314</v>
      </c>
      <c r="BK4" s="80">
        <v>0</v>
      </c>
      <c r="BL4" s="69">
        <v>0</v>
      </c>
      <c r="BM4" s="69">
        <v>0</v>
      </c>
      <c r="BN4" s="80">
        <v>0</v>
      </c>
      <c r="BO4" s="80">
        <v>0</v>
      </c>
      <c r="BP4" s="69">
        <v>3</v>
      </c>
      <c r="BQ4" s="69">
        <v>0</v>
      </c>
      <c r="BR4" s="80">
        <v>15101</v>
      </c>
      <c r="BS4" s="80">
        <v>0</v>
      </c>
      <c r="BT4" s="69">
        <v>0</v>
      </c>
      <c r="BU4" s="69">
        <v>0</v>
      </c>
      <c r="BV4" s="80">
        <v>0</v>
      </c>
      <c r="BW4" s="80">
        <v>0</v>
      </c>
      <c r="BX4" s="69">
        <v>10</v>
      </c>
      <c r="BY4" s="213">
        <v>133</v>
      </c>
      <c r="BZ4" s="80">
        <v>534836</v>
      </c>
      <c r="CA4" s="80">
        <v>45203</v>
      </c>
      <c r="CB4" s="69">
        <v>0</v>
      </c>
      <c r="CC4" s="69">
        <v>0</v>
      </c>
      <c r="CD4" s="80">
        <v>0</v>
      </c>
      <c r="CE4" s="80">
        <v>0</v>
      </c>
      <c r="CF4" s="69">
        <v>0</v>
      </c>
      <c r="CG4" s="69">
        <v>0</v>
      </c>
      <c r="CH4" s="80">
        <v>0</v>
      </c>
      <c r="CI4" s="80">
        <v>0</v>
      </c>
      <c r="CJ4" s="69">
        <v>27</v>
      </c>
      <c r="CK4" s="69">
        <v>178</v>
      </c>
      <c r="CL4" s="80">
        <v>784204</v>
      </c>
      <c r="CM4" s="80">
        <v>111075</v>
      </c>
      <c r="CN4" s="69" t="s">
        <v>716</v>
      </c>
      <c r="CO4" s="69" t="s">
        <v>717</v>
      </c>
      <c r="CP4" s="69" t="s">
        <v>709</v>
      </c>
      <c r="CQ4" s="69" t="s">
        <v>709</v>
      </c>
      <c r="CR4" s="69" t="s">
        <v>709</v>
      </c>
      <c r="CS4" s="69" t="s">
        <v>709</v>
      </c>
      <c r="CT4" s="68">
        <v>46048</v>
      </c>
      <c r="CU4" s="69" t="s">
        <v>991</v>
      </c>
      <c r="CV4" s="69" t="s">
        <v>989</v>
      </c>
      <c r="CW4" s="68" t="s">
        <v>168</v>
      </c>
      <c r="CX4" s="68">
        <v>45649</v>
      </c>
      <c r="CY4" s="69" t="s">
        <v>993</v>
      </c>
      <c r="CZ4" s="69" t="s">
        <v>994</v>
      </c>
      <c r="DA4" s="69" t="s">
        <v>199</v>
      </c>
      <c r="DB4" s="69">
        <v>8613987.0399999991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</row>
    <row r="5" spans="1:1477" s="69" customFormat="1">
      <c r="B5" s="69" t="s">
        <v>129</v>
      </c>
      <c r="C5" s="69" t="s">
        <v>203</v>
      </c>
      <c r="D5" s="69" t="s">
        <v>204</v>
      </c>
      <c r="E5" s="68">
        <v>45070</v>
      </c>
      <c r="F5" s="69" t="s">
        <v>986</v>
      </c>
      <c r="G5" s="69" t="s">
        <v>995</v>
      </c>
      <c r="H5" s="69">
        <v>2</v>
      </c>
      <c r="I5" s="69">
        <v>8</v>
      </c>
      <c r="J5" s="69">
        <v>250</v>
      </c>
      <c r="K5" s="69">
        <v>356</v>
      </c>
      <c r="L5" s="69">
        <v>355</v>
      </c>
      <c r="M5" s="186">
        <f t="shared" si="0"/>
        <v>1.1240000000000001</v>
      </c>
      <c r="N5" s="69">
        <f t="shared" si="1"/>
        <v>1</v>
      </c>
      <c r="O5" s="69">
        <v>1</v>
      </c>
      <c r="P5" s="69">
        <v>0</v>
      </c>
      <c r="Q5" s="69">
        <v>0</v>
      </c>
      <c r="R5" s="69">
        <v>95</v>
      </c>
      <c r="S5" s="69">
        <v>11</v>
      </c>
      <c r="T5" s="190">
        <v>5486544</v>
      </c>
      <c r="U5" s="190">
        <v>50000</v>
      </c>
      <c r="V5" s="190">
        <v>5436544</v>
      </c>
      <c r="W5" s="190">
        <v>5582663</v>
      </c>
      <c r="X5" s="190">
        <v>5697293</v>
      </c>
      <c r="Y5" s="190">
        <v>-30000</v>
      </c>
      <c r="Z5" s="190">
        <v>0</v>
      </c>
      <c r="AA5" s="190">
        <v>-30000</v>
      </c>
      <c r="AB5" s="190">
        <v>5667293</v>
      </c>
      <c r="AC5" s="190">
        <v>5634025</v>
      </c>
      <c r="AD5" s="186">
        <f t="shared" si="2"/>
        <v>1.0363247312998847</v>
      </c>
      <c r="AE5" s="69">
        <f t="shared" si="3"/>
        <v>1</v>
      </c>
      <c r="AF5" s="190">
        <v>-212</v>
      </c>
      <c r="AG5" s="190">
        <v>96120</v>
      </c>
      <c r="AH5" s="69">
        <v>56</v>
      </c>
      <c r="AI5" s="69">
        <v>18</v>
      </c>
      <c r="AJ5" s="69">
        <v>21</v>
      </c>
      <c r="AK5" s="69">
        <v>11</v>
      </c>
      <c r="AL5" s="80">
        <v>58440</v>
      </c>
      <c r="AM5" s="80">
        <v>0</v>
      </c>
      <c r="AN5" s="69">
        <v>0</v>
      </c>
      <c r="AO5" s="69">
        <v>0</v>
      </c>
      <c r="AP5" s="80">
        <v>8260</v>
      </c>
      <c r="AQ5" s="80">
        <v>0</v>
      </c>
      <c r="AR5" s="69">
        <v>0</v>
      </c>
      <c r="AS5" s="69">
        <v>0</v>
      </c>
      <c r="AT5" s="80">
        <v>0</v>
      </c>
      <c r="AU5" s="80">
        <v>0</v>
      </c>
      <c r="AV5" s="69">
        <v>0</v>
      </c>
      <c r="AW5" s="69">
        <v>0</v>
      </c>
      <c r="AX5" s="80">
        <v>0</v>
      </c>
      <c r="AY5" s="80">
        <v>0</v>
      </c>
      <c r="AZ5" s="69">
        <v>0</v>
      </c>
      <c r="BA5" s="69">
        <v>0</v>
      </c>
      <c r="BB5" s="80">
        <v>0</v>
      </c>
      <c r="BC5" s="80">
        <v>0</v>
      </c>
      <c r="BD5" s="69">
        <v>0</v>
      </c>
      <c r="BE5" s="69">
        <v>0</v>
      </c>
      <c r="BF5" s="80">
        <v>9000</v>
      </c>
      <c r="BG5" s="80">
        <v>0</v>
      </c>
      <c r="BH5" s="69">
        <v>0</v>
      </c>
      <c r="BI5" s="69">
        <v>0</v>
      </c>
      <c r="BJ5" s="80">
        <v>1490</v>
      </c>
      <c r="BK5" s="80">
        <v>0</v>
      </c>
      <c r="BL5" s="69">
        <v>0</v>
      </c>
      <c r="BM5" s="69">
        <v>0</v>
      </c>
      <c r="BN5" s="80">
        <v>0</v>
      </c>
      <c r="BO5" s="80">
        <v>0</v>
      </c>
      <c r="BP5" s="69">
        <v>0</v>
      </c>
      <c r="BQ5" s="69">
        <v>0</v>
      </c>
      <c r="BR5" s="80">
        <v>0</v>
      </c>
      <c r="BS5" s="80">
        <v>0</v>
      </c>
      <c r="BT5" s="69">
        <v>0</v>
      </c>
      <c r="BU5" s="69">
        <v>0</v>
      </c>
      <c r="BV5" s="80">
        <v>0</v>
      </c>
      <c r="BW5" s="80">
        <v>0</v>
      </c>
      <c r="BX5" s="69">
        <v>0</v>
      </c>
      <c r="BY5" s="213">
        <v>0</v>
      </c>
      <c r="BZ5" s="80">
        <v>0</v>
      </c>
      <c r="CA5" s="80">
        <v>0</v>
      </c>
      <c r="CB5" s="69">
        <v>0</v>
      </c>
      <c r="CC5" s="69">
        <v>0</v>
      </c>
      <c r="CD5" s="80">
        <v>0</v>
      </c>
      <c r="CE5" s="80">
        <v>0</v>
      </c>
      <c r="CF5" s="69">
        <v>0</v>
      </c>
      <c r="CG5" s="69">
        <v>0</v>
      </c>
      <c r="CH5" s="80">
        <v>0</v>
      </c>
      <c r="CI5" s="80">
        <v>0</v>
      </c>
      <c r="CJ5" s="69">
        <v>21</v>
      </c>
      <c r="CK5" s="69">
        <v>11</v>
      </c>
      <c r="CL5" s="80">
        <v>77189</v>
      </c>
      <c r="CM5" s="80">
        <v>0</v>
      </c>
      <c r="CN5" s="69" t="s">
        <v>735</v>
      </c>
      <c r="CO5" s="69" t="s">
        <v>736</v>
      </c>
      <c r="CP5" s="69" t="s">
        <v>709</v>
      </c>
      <c r="CQ5" s="69" t="s">
        <v>709</v>
      </c>
      <c r="CR5" s="69" t="s">
        <v>709</v>
      </c>
      <c r="CS5" s="69" t="s">
        <v>709</v>
      </c>
      <c r="CT5" s="68">
        <v>46099</v>
      </c>
      <c r="CU5" s="69" t="s">
        <v>991</v>
      </c>
      <c r="CV5" s="69" t="s">
        <v>989</v>
      </c>
      <c r="CW5" s="68" t="s">
        <v>168</v>
      </c>
      <c r="CX5" s="68">
        <v>45768</v>
      </c>
      <c r="CY5" s="69" t="s">
        <v>986</v>
      </c>
      <c r="CZ5" s="69" t="s">
        <v>994</v>
      </c>
      <c r="DA5" s="69" t="s">
        <v>193</v>
      </c>
      <c r="DB5" s="69">
        <v>4275732.4000000004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</row>
    <row r="6" spans="1:1477" s="69" customFormat="1">
      <c r="B6" s="69" t="s">
        <v>129</v>
      </c>
      <c r="C6" s="69" t="s">
        <v>615</v>
      </c>
      <c r="D6" s="69" t="s">
        <v>616</v>
      </c>
      <c r="E6" s="68">
        <v>44678</v>
      </c>
      <c r="F6" s="69" t="s">
        <v>986</v>
      </c>
      <c r="G6" s="69" t="s">
        <v>992</v>
      </c>
      <c r="H6" s="69">
        <v>2</v>
      </c>
      <c r="I6" s="69">
        <v>1</v>
      </c>
      <c r="J6" s="69">
        <v>300</v>
      </c>
      <c r="K6" s="69">
        <v>472</v>
      </c>
      <c r="L6" s="69">
        <v>471</v>
      </c>
      <c r="M6" s="186">
        <f t="shared" si="0"/>
        <v>0.9966666666666667</v>
      </c>
      <c r="N6" s="69">
        <f t="shared" si="1"/>
        <v>1</v>
      </c>
      <c r="O6" s="69">
        <v>1</v>
      </c>
      <c r="P6" s="69">
        <v>0</v>
      </c>
      <c r="Q6" s="69">
        <v>0</v>
      </c>
      <c r="R6" s="69">
        <v>172</v>
      </c>
      <c r="S6" s="69">
        <v>0</v>
      </c>
      <c r="T6" s="190">
        <v>16756829</v>
      </c>
      <c r="U6" s="190">
        <v>150000</v>
      </c>
      <c r="V6" s="190">
        <v>16606829</v>
      </c>
      <c r="W6" s="190">
        <v>16756829</v>
      </c>
      <c r="X6" s="190">
        <v>16918647</v>
      </c>
      <c r="Y6" s="190">
        <v>0</v>
      </c>
      <c r="Z6" s="190">
        <v>-70500</v>
      </c>
      <c r="AA6" s="190">
        <v>-70500</v>
      </c>
      <c r="AB6" s="190">
        <v>16848147</v>
      </c>
      <c r="AC6" s="190">
        <v>16748453</v>
      </c>
      <c r="AD6" s="186">
        <f t="shared" si="2"/>
        <v>1.0085280579453189</v>
      </c>
      <c r="AE6" s="69">
        <f t="shared" si="3"/>
        <v>1</v>
      </c>
      <c r="AF6" s="190">
        <v>-99694</v>
      </c>
      <c r="AG6" s="190">
        <v>0</v>
      </c>
      <c r="AH6" s="69">
        <v>136</v>
      </c>
      <c r="AI6" s="69">
        <v>36</v>
      </c>
      <c r="AJ6" s="69">
        <v>0</v>
      </c>
      <c r="AK6" s="69">
        <v>0</v>
      </c>
      <c r="AL6" s="80">
        <v>23670</v>
      </c>
      <c r="AM6" s="80">
        <v>0</v>
      </c>
      <c r="AN6" s="69">
        <v>0</v>
      </c>
      <c r="AO6" s="69">
        <v>0</v>
      </c>
      <c r="AP6" s="80">
        <v>0</v>
      </c>
      <c r="AQ6" s="80">
        <v>0</v>
      </c>
      <c r="AR6" s="69">
        <v>0</v>
      </c>
      <c r="AS6" s="69">
        <v>0</v>
      </c>
      <c r="AT6" s="80">
        <v>0</v>
      </c>
      <c r="AU6" s="80">
        <v>0</v>
      </c>
      <c r="AV6" s="69">
        <v>0</v>
      </c>
      <c r="AW6" s="69">
        <v>0</v>
      </c>
      <c r="AX6" s="80">
        <v>0</v>
      </c>
      <c r="AY6" s="80">
        <v>0</v>
      </c>
      <c r="AZ6" s="69">
        <v>0</v>
      </c>
      <c r="BA6" s="69">
        <v>0</v>
      </c>
      <c r="BB6" s="80">
        <v>0</v>
      </c>
      <c r="BC6" s="80">
        <v>0</v>
      </c>
      <c r="BD6" s="69">
        <v>0</v>
      </c>
      <c r="BE6" s="69">
        <v>0</v>
      </c>
      <c r="BF6" s="80">
        <v>0</v>
      </c>
      <c r="BG6" s="80">
        <v>0</v>
      </c>
      <c r="BH6" s="69">
        <v>0</v>
      </c>
      <c r="BI6" s="69">
        <v>0</v>
      </c>
      <c r="BJ6" s="80">
        <v>76501</v>
      </c>
      <c r="BK6" s="80">
        <v>0</v>
      </c>
      <c r="BL6" s="69">
        <v>0</v>
      </c>
      <c r="BM6" s="69">
        <v>0</v>
      </c>
      <c r="BN6" s="80">
        <v>0</v>
      </c>
      <c r="BO6" s="80">
        <v>0</v>
      </c>
      <c r="BP6" s="69">
        <v>0</v>
      </c>
      <c r="BQ6" s="69">
        <v>0</v>
      </c>
      <c r="BR6" s="80">
        <v>0</v>
      </c>
      <c r="BS6" s="80">
        <v>0</v>
      </c>
      <c r="BT6" s="69">
        <v>0</v>
      </c>
      <c r="BU6" s="69">
        <v>0</v>
      </c>
      <c r="BV6" s="80">
        <v>0</v>
      </c>
      <c r="BW6" s="80">
        <v>0</v>
      </c>
      <c r="BX6" s="69">
        <v>0</v>
      </c>
      <c r="BY6" s="213">
        <v>0</v>
      </c>
      <c r="BZ6" s="80">
        <v>0</v>
      </c>
      <c r="CA6" s="80">
        <v>0</v>
      </c>
      <c r="CB6" s="69">
        <v>0</v>
      </c>
      <c r="CC6" s="69">
        <v>0</v>
      </c>
      <c r="CD6" s="80">
        <v>0</v>
      </c>
      <c r="CE6" s="80">
        <v>0</v>
      </c>
      <c r="CF6" s="69">
        <v>0</v>
      </c>
      <c r="CG6" s="69">
        <v>0</v>
      </c>
      <c r="CH6" s="80">
        <v>0</v>
      </c>
      <c r="CI6" s="80">
        <v>0</v>
      </c>
      <c r="CJ6" s="69">
        <v>0</v>
      </c>
      <c r="CK6" s="69">
        <v>0</v>
      </c>
      <c r="CL6" s="80">
        <v>100171</v>
      </c>
      <c r="CM6" s="80">
        <v>0</v>
      </c>
      <c r="CN6" s="69" t="s">
        <v>730</v>
      </c>
      <c r="CO6" s="69" t="s">
        <v>731</v>
      </c>
      <c r="CP6" s="69" t="s">
        <v>709</v>
      </c>
      <c r="CQ6" s="69" t="s">
        <v>709</v>
      </c>
      <c r="CR6" s="69" t="s">
        <v>709</v>
      </c>
      <c r="CS6" s="69" t="s">
        <v>709</v>
      </c>
      <c r="CT6" s="68">
        <v>45923</v>
      </c>
      <c r="CU6" s="69" t="s">
        <v>988</v>
      </c>
      <c r="CV6" s="69" t="s">
        <v>989</v>
      </c>
      <c r="CW6" s="68" t="s">
        <v>168</v>
      </c>
      <c r="CX6" s="68">
        <v>45265</v>
      </c>
      <c r="CY6" s="69" t="s">
        <v>993</v>
      </c>
      <c r="CZ6" s="69" t="s">
        <v>990</v>
      </c>
      <c r="DA6" s="69" t="s">
        <v>200</v>
      </c>
      <c r="DB6" s="69">
        <v>17387334.579999998</v>
      </c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</row>
    <row r="7" spans="1:1477" s="69" customFormat="1">
      <c r="B7" s="69" t="s">
        <v>129</v>
      </c>
      <c r="C7" s="69" t="s">
        <v>205</v>
      </c>
      <c r="D7" s="69" t="s">
        <v>206</v>
      </c>
      <c r="E7" s="68">
        <v>44769</v>
      </c>
      <c r="F7" s="69" t="s">
        <v>988</v>
      </c>
      <c r="G7" s="69" t="s">
        <v>995</v>
      </c>
      <c r="H7" s="69">
        <v>1</v>
      </c>
      <c r="I7" s="69">
        <v>6</v>
      </c>
      <c r="J7" s="69">
        <v>225</v>
      </c>
      <c r="K7" s="69">
        <v>443</v>
      </c>
      <c r="L7" s="69">
        <v>443</v>
      </c>
      <c r="M7" s="186">
        <f t="shared" si="0"/>
        <v>1.0755555555555556</v>
      </c>
      <c r="N7" s="69">
        <f t="shared" si="1"/>
        <v>1</v>
      </c>
      <c r="O7" s="69">
        <v>0</v>
      </c>
      <c r="P7" s="69">
        <v>0</v>
      </c>
      <c r="Q7" s="69">
        <v>0</v>
      </c>
      <c r="R7" s="69">
        <v>201</v>
      </c>
      <c r="S7" s="69">
        <v>17</v>
      </c>
      <c r="T7" s="190">
        <v>4165582</v>
      </c>
      <c r="U7" s="190">
        <v>50000</v>
      </c>
      <c r="V7" s="190">
        <v>4115582</v>
      </c>
      <c r="W7" s="190">
        <v>4197230</v>
      </c>
      <c r="X7" s="190">
        <v>4319692</v>
      </c>
      <c r="Y7" s="190">
        <v>0</v>
      </c>
      <c r="Z7" s="190">
        <v>0</v>
      </c>
      <c r="AA7" s="190">
        <v>0</v>
      </c>
      <c r="AB7" s="190">
        <v>4319692</v>
      </c>
      <c r="AC7" s="190">
        <v>4254744</v>
      </c>
      <c r="AD7" s="186">
        <f t="shared" si="2"/>
        <v>1.03381344363932</v>
      </c>
      <c r="AE7" s="69">
        <f t="shared" si="3"/>
        <v>1</v>
      </c>
      <c r="AF7" s="190">
        <v>-56953</v>
      </c>
      <c r="AG7" s="190">
        <v>31648</v>
      </c>
      <c r="AH7" s="69">
        <v>155</v>
      </c>
      <c r="AI7" s="69">
        <v>46</v>
      </c>
      <c r="AJ7" s="69">
        <v>0</v>
      </c>
      <c r="AK7" s="69">
        <v>17</v>
      </c>
      <c r="AL7" s="80">
        <v>23652</v>
      </c>
      <c r="AM7" s="80">
        <v>0</v>
      </c>
      <c r="AN7" s="69">
        <v>0</v>
      </c>
      <c r="AO7" s="69">
        <v>0</v>
      </c>
      <c r="AP7" s="80">
        <v>0</v>
      </c>
      <c r="AQ7" s="80">
        <v>0</v>
      </c>
      <c r="AR7" s="69">
        <v>0</v>
      </c>
      <c r="AS7" s="69">
        <v>0</v>
      </c>
      <c r="AT7" s="80">
        <v>0</v>
      </c>
      <c r="AU7" s="80">
        <v>0</v>
      </c>
      <c r="AV7" s="69">
        <v>0</v>
      </c>
      <c r="AW7" s="69">
        <v>0</v>
      </c>
      <c r="AX7" s="80">
        <v>0</v>
      </c>
      <c r="AY7" s="80">
        <v>0</v>
      </c>
      <c r="AZ7" s="69">
        <v>0</v>
      </c>
      <c r="BA7" s="69">
        <v>0</v>
      </c>
      <c r="BB7" s="80">
        <v>0</v>
      </c>
      <c r="BC7" s="80">
        <v>0</v>
      </c>
      <c r="BD7" s="69">
        <v>0</v>
      </c>
      <c r="BE7" s="69">
        <v>0</v>
      </c>
      <c r="BF7" s="80">
        <v>0</v>
      </c>
      <c r="BG7" s="80">
        <v>0</v>
      </c>
      <c r="BH7" s="69">
        <v>0</v>
      </c>
      <c r="BI7" s="69">
        <v>0</v>
      </c>
      <c r="BJ7" s="80">
        <v>0</v>
      </c>
      <c r="BK7" s="80">
        <v>0</v>
      </c>
      <c r="BL7" s="69">
        <v>0</v>
      </c>
      <c r="BM7" s="69">
        <v>0</v>
      </c>
      <c r="BN7" s="80">
        <v>0</v>
      </c>
      <c r="BO7" s="80">
        <v>0</v>
      </c>
      <c r="BP7" s="69">
        <v>0</v>
      </c>
      <c r="BQ7" s="69">
        <v>0</v>
      </c>
      <c r="BR7" s="80">
        <v>0</v>
      </c>
      <c r="BS7" s="80">
        <v>0</v>
      </c>
      <c r="BT7" s="69">
        <v>0</v>
      </c>
      <c r="BU7" s="69">
        <v>0</v>
      </c>
      <c r="BV7" s="80">
        <v>0</v>
      </c>
      <c r="BW7" s="80">
        <v>0</v>
      </c>
      <c r="BX7" s="69">
        <v>0</v>
      </c>
      <c r="BY7" s="213">
        <v>0</v>
      </c>
      <c r="BZ7" s="80">
        <v>0</v>
      </c>
      <c r="CA7" s="80">
        <v>0</v>
      </c>
      <c r="CB7" s="69">
        <v>0</v>
      </c>
      <c r="CC7" s="69">
        <v>0</v>
      </c>
      <c r="CD7" s="80">
        <v>0</v>
      </c>
      <c r="CE7" s="80">
        <v>0</v>
      </c>
      <c r="CF7" s="69">
        <v>0</v>
      </c>
      <c r="CG7" s="69">
        <v>0</v>
      </c>
      <c r="CH7" s="80">
        <v>0</v>
      </c>
      <c r="CI7" s="80">
        <v>0</v>
      </c>
      <c r="CJ7" s="69">
        <v>0</v>
      </c>
      <c r="CK7" s="69">
        <v>17</v>
      </c>
      <c r="CL7" s="80">
        <v>23652</v>
      </c>
      <c r="CM7" s="80">
        <v>0</v>
      </c>
      <c r="CN7" s="69" t="s">
        <v>744</v>
      </c>
      <c r="CO7" s="69" t="s">
        <v>745</v>
      </c>
      <c r="CP7" s="69" t="s">
        <v>709</v>
      </c>
      <c r="CQ7" s="69" t="s">
        <v>709</v>
      </c>
      <c r="CR7" s="69" t="s">
        <v>709</v>
      </c>
      <c r="CS7" s="69" t="s">
        <v>709</v>
      </c>
      <c r="CT7" s="68">
        <v>45896</v>
      </c>
      <c r="CU7" s="69" t="s">
        <v>988</v>
      </c>
      <c r="CV7" s="69" t="s">
        <v>989</v>
      </c>
      <c r="CW7" s="68" t="s">
        <v>168</v>
      </c>
      <c r="CX7" s="68">
        <v>45674</v>
      </c>
      <c r="CY7" s="69" t="s">
        <v>991</v>
      </c>
      <c r="CZ7" s="69" t="s">
        <v>994</v>
      </c>
      <c r="DA7" s="69" t="s">
        <v>196</v>
      </c>
      <c r="DB7" s="69">
        <v>3563244.72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</row>
    <row r="8" spans="1:1477" s="69" customFormat="1">
      <c r="B8" s="69" t="s">
        <v>129</v>
      </c>
      <c r="C8" s="69" t="s">
        <v>207</v>
      </c>
      <c r="D8" s="69" t="s">
        <v>208</v>
      </c>
      <c r="E8" s="68">
        <v>45406</v>
      </c>
      <c r="F8" s="69" t="s">
        <v>986</v>
      </c>
      <c r="G8" s="69" t="s">
        <v>990</v>
      </c>
      <c r="H8" s="69">
        <v>1</v>
      </c>
      <c r="I8" s="69">
        <v>4</v>
      </c>
      <c r="J8" s="69">
        <v>400</v>
      </c>
      <c r="K8" s="69">
        <v>457</v>
      </c>
      <c r="L8" s="69">
        <v>457</v>
      </c>
      <c r="M8" s="186">
        <f t="shared" si="0"/>
        <v>1</v>
      </c>
      <c r="N8" s="69">
        <f t="shared" si="1"/>
        <v>1</v>
      </c>
      <c r="O8" s="69">
        <v>0</v>
      </c>
      <c r="P8" s="69">
        <v>0</v>
      </c>
      <c r="Q8" s="69">
        <v>0</v>
      </c>
      <c r="R8" s="69">
        <v>57</v>
      </c>
      <c r="S8" s="69">
        <v>0</v>
      </c>
      <c r="T8" s="190">
        <v>5279314</v>
      </c>
      <c r="U8" s="190">
        <v>0</v>
      </c>
      <c r="V8" s="190">
        <v>5279314</v>
      </c>
      <c r="W8" s="190">
        <v>5778359</v>
      </c>
      <c r="X8" s="190">
        <v>5716286</v>
      </c>
      <c r="Y8" s="190">
        <v>0</v>
      </c>
      <c r="Z8" s="190">
        <v>0</v>
      </c>
      <c r="AA8" s="190">
        <v>0</v>
      </c>
      <c r="AB8" s="190">
        <v>5716286</v>
      </c>
      <c r="AC8" s="190">
        <v>5630083</v>
      </c>
      <c r="AD8" s="186">
        <f t="shared" si="2"/>
        <v>1.0664421551739487</v>
      </c>
      <c r="AE8" s="69">
        <f t="shared" si="3"/>
        <v>1</v>
      </c>
      <c r="AF8" s="190">
        <v>-2290</v>
      </c>
      <c r="AG8" s="190">
        <v>499045</v>
      </c>
      <c r="AH8" s="69">
        <v>41</v>
      </c>
      <c r="AI8" s="69">
        <v>16</v>
      </c>
      <c r="AJ8" s="69">
        <v>0</v>
      </c>
      <c r="AK8" s="69">
        <v>0</v>
      </c>
      <c r="AL8" s="80">
        <v>149726</v>
      </c>
      <c r="AM8" s="80">
        <v>0</v>
      </c>
      <c r="AN8" s="69">
        <v>0</v>
      </c>
      <c r="AO8" s="69">
        <v>0</v>
      </c>
      <c r="AP8" s="80">
        <v>0</v>
      </c>
      <c r="AQ8" s="80">
        <v>0</v>
      </c>
      <c r="AR8" s="69">
        <v>0</v>
      </c>
      <c r="AS8" s="69">
        <v>0</v>
      </c>
      <c r="AT8" s="80">
        <v>0</v>
      </c>
      <c r="AU8" s="80">
        <v>0</v>
      </c>
      <c r="AV8" s="69">
        <v>0</v>
      </c>
      <c r="AW8" s="69">
        <v>0</v>
      </c>
      <c r="AX8" s="80">
        <v>0</v>
      </c>
      <c r="AY8" s="80">
        <v>0</v>
      </c>
      <c r="AZ8" s="69">
        <v>0</v>
      </c>
      <c r="BA8" s="69">
        <v>0</v>
      </c>
      <c r="BB8" s="80">
        <v>0</v>
      </c>
      <c r="BC8" s="80">
        <v>0</v>
      </c>
      <c r="BD8" s="69">
        <v>0</v>
      </c>
      <c r="BE8" s="69">
        <v>0</v>
      </c>
      <c r="BF8" s="80">
        <v>199645</v>
      </c>
      <c r="BG8" s="80">
        <v>0</v>
      </c>
      <c r="BH8" s="69">
        <v>0</v>
      </c>
      <c r="BI8" s="69">
        <v>0</v>
      </c>
      <c r="BJ8" s="80">
        <v>0</v>
      </c>
      <c r="BK8" s="80">
        <v>0</v>
      </c>
      <c r="BL8" s="69">
        <v>0</v>
      </c>
      <c r="BM8" s="69">
        <v>0</v>
      </c>
      <c r="BN8" s="80">
        <v>0</v>
      </c>
      <c r="BO8" s="80">
        <v>0</v>
      </c>
      <c r="BP8" s="69">
        <v>0</v>
      </c>
      <c r="BQ8" s="69">
        <v>0</v>
      </c>
      <c r="BR8" s="80">
        <v>0</v>
      </c>
      <c r="BS8" s="80">
        <v>0</v>
      </c>
      <c r="BT8" s="69">
        <v>0</v>
      </c>
      <c r="BU8" s="69">
        <v>0</v>
      </c>
      <c r="BV8" s="80">
        <v>0</v>
      </c>
      <c r="BW8" s="80">
        <v>0</v>
      </c>
      <c r="BX8" s="69">
        <v>0</v>
      </c>
      <c r="BY8" s="213">
        <v>0</v>
      </c>
      <c r="BZ8" s="80">
        <v>0</v>
      </c>
      <c r="CA8" s="80">
        <v>0</v>
      </c>
      <c r="CB8" s="69">
        <v>0</v>
      </c>
      <c r="CC8" s="69">
        <v>0</v>
      </c>
      <c r="CD8" s="80">
        <v>0</v>
      </c>
      <c r="CE8" s="80">
        <v>0</v>
      </c>
      <c r="CF8" s="69">
        <v>0</v>
      </c>
      <c r="CG8" s="69">
        <v>0</v>
      </c>
      <c r="CH8" s="80">
        <v>0</v>
      </c>
      <c r="CI8" s="80">
        <v>0</v>
      </c>
      <c r="CJ8" s="69">
        <v>0</v>
      </c>
      <c r="CK8" s="69">
        <v>0</v>
      </c>
      <c r="CL8" s="80">
        <v>349371</v>
      </c>
      <c r="CM8" s="80">
        <v>0</v>
      </c>
      <c r="CN8" s="69" t="s">
        <v>746</v>
      </c>
      <c r="CO8" s="69" t="s">
        <v>747</v>
      </c>
      <c r="CP8" s="69" t="s">
        <v>709</v>
      </c>
      <c r="CQ8" s="69" t="s">
        <v>709</v>
      </c>
      <c r="CR8" s="69" t="s">
        <v>709</v>
      </c>
      <c r="CS8" s="69" t="s">
        <v>709</v>
      </c>
      <c r="CT8" s="68">
        <v>46049</v>
      </c>
      <c r="CU8" s="69" t="s">
        <v>991</v>
      </c>
      <c r="CV8" s="69" t="s">
        <v>989</v>
      </c>
      <c r="CW8" s="68" t="s">
        <v>168</v>
      </c>
      <c r="CX8" s="68">
        <v>45958</v>
      </c>
      <c r="CY8" s="69" t="s">
        <v>993</v>
      </c>
      <c r="CZ8" s="69" t="s">
        <v>989</v>
      </c>
      <c r="DA8" s="69" t="s">
        <v>213</v>
      </c>
      <c r="DB8" s="69">
        <v>7929522.1299999999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</row>
    <row r="9" spans="1:1477" s="69" customFormat="1">
      <c r="B9" s="69" t="s">
        <v>129</v>
      </c>
      <c r="C9" s="69" t="s">
        <v>748</v>
      </c>
      <c r="D9" s="69" t="s">
        <v>996</v>
      </c>
      <c r="E9" s="68">
        <v>45350</v>
      </c>
      <c r="F9" s="69" t="s">
        <v>991</v>
      </c>
      <c r="G9" s="69" t="s">
        <v>990</v>
      </c>
      <c r="H9" s="69">
        <v>1</v>
      </c>
      <c r="I9" s="69">
        <v>0</v>
      </c>
      <c r="J9" s="69">
        <v>175</v>
      </c>
      <c r="K9" s="69">
        <v>207</v>
      </c>
      <c r="L9" s="69">
        <v>204</v>
      </c>
      <c r="M9" s="186">
        <f t="shared" si="0"/>
        <v>0.98285714285714287</v>
      </c>
      <c r="N9" s="69">
        <f t="shared" si="1"/>
        <v>1</v>
      </c>
      <c r="O9" s="69">
        <v>3</v>
      </c>
      <c r="P9" s="69">
        <v>0</v>
      </c>
      <c r="Q9" s="69">
        <v>0</v>
      </c>
      <c r="R9" s="69">
        <v>32</v>
      </c>
      <c r="S9" s="69">
        <v>0</v>
      </c>
      <c r="T9" s="190">
        <v>3084175</v>
      </c>
      <c r="U9" s="190">
        <v>50000</v>
      </c>
      <c r="V9" s="190">
        <v>3034175</v>
      </c>
      <c r="W9" s="190">
        <v>3084175</v>
      </c>
      <c r="X9" s="190">
        <v>3074445</v>
      </c>
      <c r="Y9" s="190">
        <v>0</v>
      </c>
      <c r="Z9" s="190">
        <v>0</v>
      </c>
      <c r="AA9" s="190">
        <v>0</v>
      </c>
      <c r="AB9" s="190">
        <v>3074445</v>
      </c>
      <c r="AC9" s="190">
        <v>3073651</v>
      </c>
      <c r="AD9" s="186">
        <f t="shared" si="2"/>
        <v>1.0130104558899866</v>
      </c>
      <c r="AE9" s="69">
        <f t="shared" si="3"/>
        <v>1</v>
      </c>
      <c r="AF9" s="190">
        <v>-795</v>
      </c>
      <c r="AG9" s="190">
        <v>0</v>
      </c>
      <c r="AH9" s="69">
        <v>14</v>
      </c>
      <c r="AI9" s="69">
        <v>18</v>
      </c>
      <c r="AJ9" s="69">
        <v>0</v>
      </c>
      <c r="AK9" s="69">
        <v>0</v>
      </c>
      <c r="AL9" s="80">
        <v>0</v>
      </c>
      <c r="AM9" s="80">
        <v>0</v>
      </c>
      <c r="AN9" s="69">
        <v>0</v>
      </c>
      <c r="AO9" s="69">
        <v>0</v>
      </c>
      <c r="AP9" s="80">
        <v>0</v>
      </c>
      <c r="AQ9" s="80">
        <v>0</v>
      </c>
      <c r="AR9" s="69">
        <v>0</v>
      </c>
      <c r="AS9" s="69">
        <v>0</v>
      </c>
      <c r="AT9" s="80">
        <v>0</v>
      </c>
      <c r="AU9" s="80">
        <v>0</v>
      </c>
      <c r="AV9" s="69">
        <v>0</v>
      </c>
      <c r="AW9" s="69">
        <v>0</v>
      </c>
      <c r="AX9" s="80">
        <v>0</v>
      </c>
      <c r="AY9" s="80">
        <v>0</v>
      </c>
      <c r="AZ9" s="69">
        <v>0</v>
      </c>
      <c r="BA9" s="69">
        <v>0</v>
      </c>
      <c r="BB9" s="80">
        <v>0</v>
      </c>
      <c r="BC9" s="80">
        <v>0</v>
      </c>
      <c r="BD9" s="69">
        <v>0</v>
      </c>
      <c r="BE9" s="69">
        <v>0</v>
      </c>
      <c r="BF9" s="80">
        <v>0</v>
      </c>
      <c r="BG9" s="80">
        <v>0</v>
      </c>
      <c r="BH9" s="69">
        <v>0</v>
      </c>
      <c r="BI9" s="69">
        <v>0</v>
      </c>
      <c r="BJ9" s="80">
        <v>0</v>
      </c>
      <c r="BK9" s="80">
        <v>0</v>
      </c>
      <c r="BL9" s="69">
        <v>0</v>
      </c>
      <c r="BM9" s="69">
        <v>0</v>
      </c>
      <c r="BN9" s="80">
        <v>0</v>
      </c>
      <c r="BO9" s="80">
        <v>0</v>
      </c>
      <c r="BP9" s="69">
        <v>0</v>
      </c>
      <c r="BQ9" s="69">
        <v>0</v>
      </c>
      <c r="BR9" s="80">
        <v>0</v>
      </c>
      <c r="BS9" s="80">
        <v>0</v>
      </c>
      <c r="BT9" s="69">
        <v>0</v>
      </c>
      <c r="BU9" s="69">
        <v>0</v>
      </c>
      <c r="BV9" s="80">
        <v>0</v>
      </c>
      <c r="BW9" s="80">
        <v>0</v>
      </c>
      <c r="BX9" s="69">
        <v>0</v>
      </c>
      <c r="BY9" s="213">
        <v>0</v>
      </c>
      <c r="BZ9" s="80">
        <v>0</v>
      </c>
      <c r="CA9" s="80">
        <v>0</v>
      </c>
      <c r="CB9" s="69">
        <v>0</v>
      </c>
      <c r="CC9" s="69">
        <v>0</v>
      </c>
      <c r="CD9" s="80">
        <v>0</v>
      </c>
      <c r="CE9" s="80">
        <v>0</v>
      </c>
      <c r="CF9" s="69">
        <v>0</v>
      </c>
      <c r="CG9" s="69">
        <v>0</v>
      </c>
      <c r="CH9" s="80">
        <v>0</v>
      </c>
      <c r="CI9" s="80">
        <v>0</v>
      </c>
      <c r="CJ9" s="69">
        <v>0</v>
      </c>
      <c r="CK9" s="69">
        <v>0</v>
      </c>
      <c r="CL9" s="80">
        <v>0</v>
      </c>
      <c r="CM9" s="80">
        <v>0</v>
      </c>
      <c r="CN9" s="69" t="s">
        <v>720</v>
      </c>
      <c r="CO9" s="69" t="s">
        <v>721</v>
      </c>
      <c r="CP9" s="69" t="s">
        <v>709</v>
      </c>
      <c r="CQ9" s="69" t="s">
        <v>709</v>
      </c>
      <c r="CR9" s="69" t="s">
        <v>709</v>
      </c>
      <c r="CS9" s="69" t="s">
        <v>709</v>
      </c>
      <c r="CT9" s="68">
        <v>45897</v>
      </c>
      <c r="CU9" s="69" t="s">
        <v>988</v>
      </c>
      <c r="CV9" s="69" t="s">
        <v>989</v>
      </c>
      <c r="CW9" s="68" t="s">
        <v>168</v>
      </c>
      <c r="CX9" s="68">
        <v>45778</v>
      </c>
      <c r="CY9" s="69" t="s">
        <v>986</v>
      </c>
      <c r="CZ9" s="69" t="s">
        <v>994</v>
      </c>
      <c r="DA9" s="69" t="s">
        <v>199</v>
      </c>
      <c r="DB9" s="69">
        <v>2364265.94</v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</row>
    <row r="10" spans="1:1477" s="69" customFormat="1">
      <c r="B10" s="69" t="s">
        <v>129</v>
      </c>
      <c r="C10" s="69" t="s">
        <v>209</v>
      </c>
      <c r="D10" s="69" t="s">
        <v>210</v>
      </c>
      <c r="E10" s="68">
        <v>45378</v>
      </c>
      <c r="F10" s="69" t="s">
        <v>991</v>
      </c>
      <c r="G10" s="69" t="s">
        <v>990</v>
      </c>
      <c r="H10" s="69">
        <v>1</v>
      </c>
      <c r="I10" s="69">
        <v>1</v>
      </c>
      <c r="J10" s="69">
        <v>125</v>
      </c>
      <c r="K10" s="69">
        <v>192</v>
      </c>
      <c r="L10" s="69">
        <v>182</v>
      </c>
      <c r="M10" s="186">
        <f t="shared" si="0"/>
        <v>1.08</v>
      </c>
      <c r="N10" s="69">
        <f t="shared" si="1"/>
        <v>1</v>
      </c>
      <c r="O10" s="69">
        <v>10</v>
      </c>
      <c r="P10" s="69">
        <v>0</v>
      </c>
      <c r="Q10" s="69">
        <v>0</v>
      </c>
      <c r="R10" s="69">
        <v>47</v>
      </c>
      <c r="S10" s="69">
        <v>20</v>
      </c>
      <c r="T10" s="190">
        <v>1273662</v>
      </c>
      <c r="U10" s="190">
        <v>46380</v>
      </c>
      <c r="V10" s="190">
        <v>1227282</v>
      </c>
      <c r="W10" s="190">
        <v>1300460</v>
      </c>
      <c r="X10" s="190">
        <v>1232804</v>
      </c>
      <c r="Y10" s="190">
        <v>0</v>
      </c>
      <c r="Z10" s="190">
        <v>-22000</v>
      </c>
      <c r="AA10" s="190">
        <v>-22000</v>
      </c>
      <c r="AB10" s="190">
        <v>1210804</v>
      </c>
      <c r="AC10" s="190">
        <v>1210162</v>
      </c>
      <c r="AD10" s="186">
        <f t="shared" si="2"/>
        <v>0.98605047576677574</v>
      </c>
      <c r="AE10" s="69">
        <f t="shared" si="3"/>
        <v>1</v>
      </c>
      <c r="AF10" s="190">
        <v>-642</v>
      </c>
      <c r="AG10" s="190">
        <v>26799</v>
      </c>
      <c r="AH10" s="69">
        <v>27</v>
      </c>
      <c r="AI10" s="69">
        <v>20</v>
      </c>
      <c r="AJ10" s="69">
        <v>0</v>
      </c>
      <c r="AK10" s="69">
        <v>20</v>
      </c>
      <c r="AL10" s="80">
        <v>26799</v>
      </c>
      <c r="AM10" s="80">
        <v>0</v>
      </c>
      <c r="AN10" s="69">
        <v>0</v>
      </c>
      <c r="AO10" s="69">
        <v>0</v>
      </c>
      <c r="AP10" s="80">
        <v>0</v>
      </c>
      <c r="AQ10" s="80">
        <v>0</v>
      </c>
      <c r="AR10" s="69">
        <v>0</v>
      </c>
      <c r="AS10" s="69">
        <v>0</v>
      </c>
      <c r="AT10" s="80">
        <v>0</v>
      </c>
      <c r="AU10" s="80">
        <v>0</v>
      </c>
      <c r="AV10" s="69">
        <v>0</v>
      </c>
      <c r="AW10" s="69">
        <v>0</v>
      </c>
      <c r="AX10" s="80">
        <v>0</v>
      </c>
      <c r="AY10" s="80">
        <v>0</v>
      </c>
      <c r="AZ10" s="69">
        <v>0</v>
      </c>
      <c r="BA10" s="69">
        <v>0</v>
      </c>
      <c r="BB10" s="80">
        <v>0</v>
      </c>
      <c r="BC10" s="80">
        <v>0</v>
      </c>
      <c r="BD10" s="69">
        <v>0</v>
      </c>
      <c r="BE10" s="69">
        <v>0</v>
      </c>
      <c r="BF10" s="80">
        <v>0</v>
      </c>
      <c r="BG10" s="80">
        <v>0</v>
      </c>
      <c r="BH10" s="69">
        <v>0</v>
      </c>
      <c r="BI10" s="69">
        <v>0</v>
      </c>
      <c r="BJ10" s="80">
        <v>0</v>
      </c>
      <c r="BK10" s="80">
        <v>0</v>
      </c>
      <c r="BL10" s="69">
        <v>0</v>
      </c>
      <c r="BM10" s="69">
        <v>0</v>
      </c>
      <c r="BN10" s="80">
        <v>0</v>
      </c>
      <c r="BO10" s="80">
        <v>0</v>
      </c>
      <c r="BP10" s="69">
        <v>0</v>
      </c>
      <c r="BQ10" s="69">
        <v>0</v>
      </c>
      <c r="BR10" s="80">
        <v>0</v>
      </c>
      <c r="BS10" s="80">
        <v>0</v>
      </c>
      <c r="BT10" s="69">
        <v>0</v>
      </c>
      <c r="BU10" s="69">
        <v>0</v>
      </c>
      <c r="BV10" s="80">
        <v>0</v>
      </c>
      <c r="BW10" s="80">
        <v>0</v>
      </c>
      <c r="BX10" s="69">
        <v>0</v>
      </c>
      <c r="BY10" s="213">
        <v>0</v>
      </c>
      <c r="BZ10" s="80">
        <v>0</v>
      </c>
      <c r="CA10" s="80">
        <v>0</v>
      </c>
      <c r="CB10" s="69">
        <v>0</v>
      </c>
      <c r="CC10" s="69">
        <v>0</v>
      </c>
      <c r="CD10" s="80">
        <v>0</v>
      </c>
      <c r="CE10" s="80">
        <v>0</v>
      </c>
      <c r="CF10" s="69">
        <v>0</v>
      </c>
      <c r="CG10" s="69">
        <v>0</v>
      </c>
      <c r="CH10" s="80">
        <v>0</v>
      </c>
      <c r="CI10" s="80">
        <v>0</v>
      </c>
      <c r="CJ10" s="69">
        <v>0</v>
      </c>
      <c r="CK10" s="69">
        <v>20</v>
      </c>
      <c r="CL10" s="80">
        <v>26799</v>
      </c>
      <c r="CM10" s="80">
        <v>0</v>
      </c>
      <c r="CN10" s="69" t="s">
        <v>749</v>
      </c>
      <c r="CO10" s="69" t="s">
        <v>750</v>
      </c>
      <c r="CP10" s="69" t="s">
        <v>709</v>
      </c>
      <c r="CQ10" s="69" t="s">
        <v>709</v>
      </c>
      <c r="CR10" s="69" t="s">
        <v>709</v>
      </c>
      <c r="CS10" s="69" t="s">
        <v>709</v>
      </c>
      <c r="CT10" s="68">
        <v>45978</v>
      </c>
      <c r="CU10" s="69" t="s">
        <v>993</v>
      </c>
      <c r="CV10" s="69" t="s">
        <v>989</v>
      </c>
      <c r="CW10" s="68" t="s">
        <v>168</v>
      </c>
      <c r="CX10" s="68">
        <v>45849</v>
      </c>
      <c r="CY10" s="69" t="s">
        <v>988</v>
      </c>
      <c r="CZ10" s="69" t="s">
        <v>989</v>
      </c>
      <c r="DA10" s="69" t="s">
        <v>199</v>
      </c>
      <c r="DB10" s="69">
        <v>1109604.92</v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</row>
    <row r="11" spans="1:1477" s="69" customFormat="1">
      <c r="B11" s="69" t="s">
        <v>129</v>
      </c>
      <c r="C11" s="69" t="s">
        <v>211</v>
      </c>
      <c r="D11" s="69" t="s">
        <v>212</v>
      </c>
      <c r="E11" s="68">
        <v>45014</v>
      </c>
      <c r="F11" s="69" t="s">
        <v>991</v>
      </c>
      <c r="G11" s="69" t="s">
        <v>995</v>
      </c>
      <c r="H11" s="69">
        <v>2</v>
      </c>
      <c r="I11" s="69">
        <v>5</v>
      </c>
      <c r="J11" s="69">
        <v>300</v>
      </c>
      <c r="K11" s="69">
        <v>577</v>
      </c>
      <c r="L11" s="69">
        <v>607</v>
      </c>
      <c r="M11" s="186">
        <f t="shared" si="0"/>
        <v>1.4366666666666668</v>
      </c>
      <c r="N11" s="69">
        <f t="shared" si="1"/>
        <v>0</v>
      </c>
      <c r="O11" s="69">
        <v>-30</v>
      </c>
      <c r="P11" s="69">
        <v>30</v>
      </c>
      <c r="Q11" s="69">
        <v>0</v>
      </c>
      <c r="R11" s="69">
        <v>176</v>
      </c>
      <c r="S11" s="69">
        <v>101</v>
      </c>
      <c r="T11" s="190">
        <v>11238774</v>
      </c>
      <c r="U11" s="190">
        <v>116686</v>
      </c>
      <c r="V11" s="190">
        <v>11122088</v>
      </c>
      <c r="W11" s="190">
        <v>11323365</v>
      </c>
      <c r="X11" s="190">
        <v>11568463</v>
      </c>
      <c r="Y11" s="190">
        <v>-143070</v>
      </c>
      <c r="Z11" s="190">
        <v>0</v>
      </c>
      <c r="AA11" s="190">
        <v>-143070</v>
      </c>
      <c r="AB11" s="190">
        <v>11425393</v>
      </c>
      <c r="AC11" s="190">
        <v>11375607</v>
      </c>
      <c r="AD11" s="186">
        <f t="shared" si="2"/>
        <v>1.0227941911626666</v>
      </c>
      <c r="AE11" s="69">
        <f t="shared" si="3"/>
        <v>1</v>
      </c>
      <c r="AF11" s="190">
        <v>-39102</v>
      </c>
      <c r="AG11" s="190">
        <v>84591</v>
      </c>
      <c r="AH11" s="69">
        <v>129</v>
      </c>
      <c r="AI11" s="69">
        <v>47</v>
      </c>
      <c r="AJ11" s="69">
        <v>0</v>
      </c>
      <c r="AK11" s="69">
        <v>0</v>
      </c>
      <c r="AL11" s="80">
        <v>107185</v>
      </c>
      <c r="AM11" s="80">
        <v>0</v>
      </c>
      <c r="AN11" s="69">
        <v>0</v>
      </c>
      <c r="AO11" s="69">
        <v>101</v>
      </c>
      <c r="AP11" s="80">
        <v>5549</v>
      </c>
      <c r="AQ11" s="80">
        <v>0</v>
      </c>
      <c r="AR11" s="69">
        <v>0</v>
      </c>
      <c r="AS11" s="69">
        <v>0</v>
      </c>
      <c r="AT11" s="80">
        <v>0</v>
      </c>
      <c r="AU11" s="80">
        <v>0</v>
      </c>
      <c r="AV11" s="69">
        <v>0</v>
      </c>
      <c r="AW11" s="69">
        <v>0</v>
      </c>
      <c r="AX11" s="80">
        <v>0</v>
      </c>
      <c r="AY11" s="80">
        <v>0</v>
      </c>
      <c r="AZ11" s="69">
        <v>0</v>
      </c>
      <c r="BA11" s="69">
        <v>0</v>
      </c>
      <c r="BB11" s="80">
        <v>0</v>
      </c>
      <c r="BC11" s="80">
        <v>0</v>
      </c>
      <c r="BD11" s="69">
        <v>0</v>
      </c>
      <c r="BE11" s="69">
        <v>0</v>
      </c>
      <c r="BF11" s="80">
        <v>0</v>
      </c>
      <c r="BG11" s="80">
        <v>0</v>
      </c>
      <c r="BH11" s="69">
        <v>0</v>
      </c>
      <c r="BI11" s="69">
        <v>0</v>
      </c>
      <c r="BJ11" s="80">
        <v>1759</v>
      </c>
      <c r="BK11" s="80">
        <v>0</v>
      </c>
      <c r="BL11" s="69">
        <v>0</v>
      </c>
      <c r="BM11" s="69">
        <v>0</v>
      </c>
      <c r="BN11" s="80">
        <v>0</v>
      </c>
      <c r="BO11" s="80">
        <v>0</v>
      </c>
      <c r="BP11" s="69">
        <v>0</v>
      </c>
      <c r="BQ11" s="69">
        <v>0</v>
      </c>
      <c r="BR11" s="80">
        <v>0</v>
      </c>
      <c r="BS11" s="80">
        <v>0</v>
      </c>
      <c r="BT11" s="69">
        <v>0</v>
      </c>
      <c r="BU11" s="69">
        <v>0</v>
      </c>
      <c r="BV11" s="80">
        <v>0</v>
      </c>
      <c r="BW11" s="80">
        <v>0</v>
      </c>
      <c r="BX11" s="69">
        <v>0</v>
      </c>
      <c r="BY11" s="213">
        <v>0</v>
      </c>
      <c r="BZ11" s="80">
        <v>0</v>
      </c>
      <c r="CA11" s="80">
        <v>0</v>
      </c>
      <c r="CB11" s="69">
        <v>0</v>
      </c>
      <c r="CC11" s="69">
        <v>0</v>
      </c>
      <c r="CD11" s="80">
        <v>0</v>
      </c>
      <c r="CE11" s="80">
        <v>0</v>
      </c>
      <c r="CF11" s="69">
        <v>0</v>
      </c>
      <c r="CG11" s="69">
        <v>0</v>
      </c>
      <c r="CH11" s="80">
        <v>0</v>
      </c>
      <c r="CI11" s="80">
        <v>0</v>
      </c>
      <c r="CJ11" s="69">
        <v>0</v>
      </c>
      <c r="CK11" s="69">
        <v>101</v>
      </c>
      <c r="CL11" s="80">
        <v>114493</v>
      </c>
      <c r="CM11" s="80">
        <v>0</v>
      </c>
      <c r="CN11" s="69" t="s">
        <v>751</v>
      </c>
      <c r="CO11" s="69" t="s">
        <v>752</v>
      </c>
      <c r="CP11" s="69" t="s">
        <v>709</v>
      </c>
      <c r="CQ11" s="69" t="s">
        <v>709</v>
      </c>
      <c r="CR11" s="69" t="s">
        <v>709</v>
      </c>
      <c r="CS11" s="69" t="s">
        <v>709</v>
      </c>
      <c r="CT11" s="68">
        <v>45918</v>
      </c>
      <c r="CU11" s="69" t="s">
        <v>988</v>
      </c>
      <c r="CV11" s="69" t="s">
        <v>989</v>
      </c>
      <c r="CW11" s="68" t="s">
        <v>168</v>
      </c>
      <c r="CX11" s="68">
        <v>45772</v>
      </c>
      <c r="CY11" s="69" t="s">
        <v>986</v>
      </c>
      <c r="CZ11" s="69" t="s">
        <v>994</v>
      </c>
      <c r="DA11" s="69" t="s">
        <v>193</v>
      </c>
      <c r="DB11" s="69">
        <v>12534705.289999999</v>
      </c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</row>
    <row r="12" spans="1:1477" s="69" customFormat="1">
      <c r="B12" s="69" t="s">
        <v>129</v>
      </c>
      <c r="C12" s="69" t="s">
        <v>214</v>
      </c>
      <c r="D12" s="69" t="s">
        <v>215</v>
      </c>
      <c r="E12" s="68">
        <v>45245</v>
      </c>
      <c r="F12" s="69" t="s">
        <v>993</v>
      </c>
      <c r="G12" s="69" t="s">
        <v>990</v>
      </c>
      <c r="H12" s="69">
        <v>2</v>
      </c>
      <c r="I12" s="69">
        <v>4</v>
      </c>
      <c r="J12" s="69">
        <v>225</v>
      </c>
      <c r="K12" s="69">
        <v>301</v>
      </c>
      <c r="L12" s="69">
        <v>330</v>
      </c>
      <c r="M12" s="186">
        <f t="shared" si="0"/>
        <v>1.1777777777777778</v>
      </c>
      <c r="N12" s="69">
        <f t="shared" si="1"/>
        <v>1</v>
      </c>
      <c r="O12" s="69">
        <v>-29</v>
      </c>
      <c r="P12" s="69">
        <v>29</v>
      </c>
      <c r="Q12" s="69">
        <v>0</v>
      </c>
      <c r="R12" s="69">
        <v>65</v>
      </c>
      <c r="S12" s="69">
        <v>11</v>
      </c>
      <c r="T12" s="190">
        <v>3945642</v>
      </c>
      <c r="U12" s="190">
        <v>68014</v>
      </c>
      <c r="V12" s="190">
        <v>3877628</v>
      </c>
      <c r="W12" s="190">
        <v>4078353</v>
      </c>
      <c r="X12" s="190">
        <v>4013289</v>
      </c>
      <c r="Y12" s="190">
        <v>-76850</v>
      </c>
      <c r="Z12" s="190">
        <v>0</v>
      </c>
      <c r="AA12" s="190">
        <v>-76850</v>
      </c>
      <c r="AB12" s="190">
        <v>3936439</v>
      </c>
      <c r="AC12" s="190">
        <v>3832582</v>
      </c>
      <c r="AD12" s="186">
        <f t="shared" si="2"/>
        <v>0.98838310431016074</v>
      </c>
      <c r="AE12" s="69">
        <f t="shared" si="3"/>
        <v>1</v>
      </c>
      <c r="AF12" s="190">
        <v>-14467</v>
      </c>
      <c r="AG12" s="190">
        <v>132711</v>
      </c>
      <c r="AH12" s="69">
        <v>40</v>
      </c>
      <c r="AI12" s="69">
        <v>25</v>
      </c>
      <c r="AJ12" s="69">
        <v>0</v>
      </c>
      <c r="AK12" s="69">
        <v>9</v>
      </c>
      <c r="AL12" s="80">
        <v>43321</v>
      </c>
      <c r="AM12" s="80">
        <v>0</v>
      </c>
      <c r="AN12" s="69">
        <v>0</v>
      </c>
      <c r="AO12" s="69">
        <v>2</v>
      </c>
      <c r="AP12" s="80">
        <v>1733</v>
      </c>
      <c r="AQ12" s="80">
        <v>0</v>
      </c>
      <c r="AR12" s="69">
        <v>0</v>
      </c>
      <c r="AS12" s="69">
        <v>0</v>
      </c>
      <c r="AT12" s="80">
        <v>0</v>
      </c>
      <c r="AU12" s="80">
        <v>0</v>
      </c>
      <c r="AV12" s="69">
        <v>0</v>
      </c>
      <c r="AW12" s="69">
        <v>0</v>
      </c>
      <c r="AX12" s="80">
        <v>0</v>
      </c>
      <c r="AY12" s="80">
        <v>0</v>
      </c>
      <c r="AZ12" s="69">
        <v>0</v>
      </c>
      <c r="BA12" s="69">
        <v>0</v>
      </c>
      <c r="BB12" s="80">
        <v>0</v>
      </c>
      <c r="BC12" s="80">
        <v>0</v>
      </c>
      <c r="BD12" s="69">
        <v>0</v>
      </c>
      <c r="BE12" s="69">
        <v>0</v>
      </c>
      <c r="BF12" s="80">
        <v>0</v>
      </c>
      <c r="BG12" s="80">
        <v>0</v>
      </c>
      <c r="BH12" s="69">
        <v>0</v>
      </c>
      <c r="BI12" s="69">
        <v>0</v>
      </c>
      <c r="BJ12" s="80">
        <v>0</v>
      </c>
      <c r="BK12" s="80">
        <v>0</v>
      </c>
      <c r="BL12" s="69">
        <v>0</v>
      </c>
      <c r="BM12" s="69">
        <v>0</v>
      </c>
      <c r="BN12" s="80">
        <v>0</v>
      </c>
      <c r="BO12" s="80">
        <v>0</v>
      </c>
      <c r="BP12" s="69">
        <v>0</v>
      </c>
      <c r="BQ12" s="69">
        <v>0</v>
      </c>
      <c r="BR12" s="80">
        <v>0</v>
      </c>
      <c r="BS12" s="80">
        <v>0</v>
      </c>
      <c r="BT12" s="69">
        <v>0</v>
      </c>
      <c r="BU12" s="69">
        <v>0</v>
      </c>
      <c r="BV12" s="80">
        <v>0</v>
      </c>
      <c r="BW12" s="80">
        <v>0</v>
      </c>
      <c r="BX12" s="69">
        <v>0</v>
      </c>
      <c r="BY12" s="213">
        <v>0</v>
      </c>
      <c r="BZ12" s="80">
        <v>0</v>
      </c>
      <c r="CA12" s="80">
        <v>0</v>
      </c>
      <c r="CB12" s="69">
        <v>0</v>
      </c>
      <c r="CC12" s="69">
        <v>0</v>
      </c>
      <c r="CD12" s="80">
        <v>0</v>
      </c>
      <c r="CE12" s="80">
        <v>0</v>
      </c>
      <c r="CF12" s="69">
        <v>0</v>
      </c>
      <c r="CG12" s="69">
        <v>0</v>
      </c>
      <c r="CH12" s="80">
        <v>0</v>
      </c>
      <c r="CI12" s="80">
        <v>0</v>
      </c>
      <c r="CJ12" s="69">
        <v>0</v>
      </c>
      <c r="CK12" s="69">
        <v>11</v>
      </c>
      <c r="CL12" s="80">
        <v>45054</v>
      </c>
      <c r="CM12" s="80">
        <v>0</v>
      </c>
      <c r="CN12" s="69" t="s">
        <v>753</v>
      </c>
      <c r="CO12" s="69" t="s">
        <v>754</v>
      </c>
      <c r="CP12" s="69" t="s">
        <v>709</v>
      </c>
      <c r="CQ12" s="69" t="s">
        <v>709</v>
      </c>
      <c r="CR12" s="69" t="s">
        <v>709</v>
      </c>
      <c r="CS12" s="69" t="s">
        <v>709</v>
      </c>
      <c r="CT12" s="68">
        <v>45840</v>
      </c>
      <c r="CU12" s="69" t="s">
        <v>988</v>
      </c>
      <c r="CV12" s="69" t="s">
        <v>989</v>
      </c>
      <c r="CW12" s="68" t="s">
        <v>168</v>
      </c>
      <c r="CX12" s="68">
        <v>45736</v>
      </c>
      <c r="CY12" s="69" t="s">
        <v>991</v>
      </c>
      <c r="CZ12" s="69" t="s">
        <v>994</v>
      </c>
      <c r="DA12" s="69" t="s">
        <v>193</v>
      </c>
      <c r="DB12" s="69">
        <v>5005578.3899999997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</row>
    <row r="13" spans="1:1477" s="69" customFormat="1">
      <c r="B13" s="69" t="s">
        <v>129</v>
      </c>
      <c r="C13" s="69" t="s">
        <v>216</v>
      </c>
      <c r="D13" s="69" t="s">
        <v>217</v>
      </c>
      <c r="E13" s="68">
        <v>45322</v>
      </c>
      <c r="F13" s="69" t="s">
        <v>991</v>
      </c>
      <c r="G13" s="69" t="s">
        <v>990</v>
      </c>
      <c r="H13" s="69">
        <v>2</v>
      </c>
      <c r="I13" s="69">
        <v>4</v>
      </c>
      <c r="J13" s="69">
        <v>250</v>
      </c>
      <c r="K13" s="69">
        <v>361</v>
      </c>
      <c r="L13" s="69">
        <v>352</v>
      </c>
      <c r="M13" s="186">
        <f t="shared" si="0"/>
        <v>1.204</v>
      </c>
      <c r="N13" s="69">
        <f t="shared" si="1"/>
        <v>0</v>
      </c>
      <c r="O13" s="69">
        <v>9</v>
      </c>
      <c r="P13" s="69">
        <v>0</v>
      </c>
      <c r="Q13" s="69">
        <v>0</v>
      </c>
      <c r="R13" s="69">
        <v>83</v>
      </c>
      <c r="S13" s="69">
        <v>28</v>
      </c>
      <c r="T13" s="190">
        <v>7502026</v>
      </c>
      <c r="U13" s="190">
        <v>73856</v>
      </c>
      <c r="V13" s="190">
        <v>7428170</v>
      </c>
      <c r="W13" s="190">
        <v>8082796</v>
      </c>
      <c r="X13" s="190">
        <v>8181304</v>
      </c>
      <c r="Y13" s="190">
        <v>0</v>
      </c>
      <c r="Z13" s="190">
        <v>0</v>
      </c>
      <c r="AA13" s="190">
        <v>0</v>
      </c>
      <c r="AB13" s="190">
        <v>8181304</v>
      </c>
      <c r="AC13" s="190">
        <v>8176865</v>
      </c>
      <c r="AD13" s="186">
        <f t="shared" si="2"/>
        <v>1.1007913119920518</v>
      </c>
      <c r="AE13" s="69">
        <f t="shared" si="3"/>
        <v>0</v>
      </c>
      <c r="AF13" s="190">
        <v>-4440</v>
      </c>
      <c r="AG13" s="190">
        <v>580770</v>
      </c>
      <c r="AH13" s="69">
        <v>30</v>
      </c>
      <c r="AI13" s="69">
        <v>21</v>
      </c>
      <c r="AJ13" s="69">
        <v>3</v>
      </c>
      <c r="AK13" s="69">
        <v>9</v>
      </c>
      <c r="AL13" s="80">
        <v>370939</v>
      </c>
      <c r="AM13" s="80">
        <v>0</v>
      </c>
      <c r="AN13" s="69">
        <v>3</v>
      </c>
      <c r="AO13" s="69">
        <v>0</v>
      </c>
      <c r="AP13" s="80">
        <v>23365</v>
      </c>
      <c r="AQ13" s="80">
        <v>0</v>
      </c>
      <c r="AR13" s="69">
        <v>0</v>
      </c>
      <c r="AS13" s="69">
        <v>0</v>
      </c>
      <c r="AT13" s="80">
        <v>0</v>
      </c>
      <c r="AU13" s="80">
        <v>0</v>
      </c>
      <c r="AV13" s="69">
        <v>0</v>
      </c>
      <c r="AW13" s="69">
        <v>0</v>
      </c>
      <c r="AX13" s="80">
        <v>0</v>
      </c>
      <c r="AY13" s="80">
        <v>0</v>
      </c>
      <c r="AZ13" s="69">
        <v>0</v>
      </c>
      <c r="BA13" s="69">
        <v>0</v>
      </c>
      <c r="BB13" s="80">
        <v>0</v>
      </c>
      <c r="BC13" s="80">
        <v>0</v>
      </c>
      <c r="BD13" s="69">
        <v>0</v>
      </c>
      <c r="BE13" s="69">
        <v>19</v>
      </c>
      <c r="BF13" s="80">
        <v>201258</v>
      </c>
      <c r="BG13" s="80">
        <v>0</v>
      </c>
      <c r="BH13" s="69">
        <v>0</v>
      </c>
      <c r="BI13" s="69">
        <v>0</v>
      </c>
      <c r="BJ13" s="80">
        <v>12662</v>
      </c>
      <c r="BK13" s="80">
        <v>0</v>
      </c>
      <c r="BL13" s="69">
        <v>0</v>
      </c>
      <c r="BM13" s="69">
        <v>0</v>
      </c>
      <c r="BN13" s="80">
        <v>0</v>
      </c>
      <c r="BO13" s="80">
        <v>0</v>
      </c>
      <c r="BP13" s="69">
        <v>0</v>
      </c>
      <c r="BQ13" s="69">
        <v>0</v>
      </c>
      <c r="BR13" s="80">
        <v>0</v>
      </c>
      <c r="BS13" s="80">
        <v>0</v>
      </c>
      <c r="BT13" s="69">
        <v>0</v>
      </c>
      <c r="BU13" s="69">
        <v>0</v>
      </c>
      <c r="BV13" s="80">
        <v>0</v>
      </c>
      <c r="BW13" s="80">
        <v>0</v>
      </c>
      <c r="BX13" s="69">
        <v>0</v>
      </c>
      <c r="BY13" s="213">
        <v>0</v>
      </c>
      <c r="BZ13" s="80">
        <v>0</v>
      </c>
      <c r="CA13" s="80">
        <v>0</v>
      </c>
      <c r="CB13" s="69">
        <v>0</v>
      </c>
      <c r="CC13" s="69">
        <v>0</v>
      </c>
      <c r="CD13" s="80">
        <v>0</v>
      </c>
      <c r="CE13" s="80">
        <v>0</v>
      </c>
      <c r="CF13" s="69">
        <v>0</v>
      </c>
      <c r="CG13" s="69">
        <v>0</v>
      </c>
      <c r="CH13" s="80">
        <v>0</v>
      </c>
      <c r="CI13" s="80">
        <v>0</v>
      </c>
      <c r="CJ13" s="69">
        <v>6</v>
      </c>
      <c r="CK13" s="69">
        <v>28</v>
      </c>
      <c r="CL13" s="80">
        <v>608224</v>
      </c>
      <c r="CM13" s="80">
        <v>0</v>
      </c>
      <c r="CN13" s="69" t="s">
        <v>720</v>
      </c>
      <c r="CO13" s="69" t="s">
        <v>721</v>
      </c>
      <c r="CP13" s="69" t="s">
        <v>709</v>
      </c>
      <c r="CQ13" s="69" t="s">
        <v>709</v>
      </c>
      <c r="CR13" s="69" t="s">
        <v>709</v>
      </c>
      <c r="CS13" s="69" t="s">
        <v>709</v>
      </c>
      <c r="CT13" s="68">
        <v>46064</v>
      </c>
      <c r="CU13" s="69" t="s">
        <v>991</v>
      </c>
      <c r="CV13" s="69" t="s">
        <v>989</v>
      </c>
      <c r="CW13" s="68" t="s">
        <v>168</v>
      </c>
      <c r="CX13" s="68">
        <v>45982</v>
      </c>
      <c r="CY13" s="69" t="s">
        <v>993</v>
      </c>
      <c r="CZ13" s="69" t="s">
        <v>989</v>
      </c>
      <c r="DA13" s="69" t="s">
        <v>213</v>
      </c>
      <c r="DB13" s="69">
        <v>7936833.1200000001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</row>
    <row r="14" spans="1:1477" s="69" customFormat="1">
      <c r="B14" s="69" t="s">
        <v>129</v>
      </c>
      <c r="C14" s="69" t="s">
        <v>218</v>
      </c>
      <c r="D14" s="69" t="s">
        <v>219</v>
      </c>
      <c r="E14" s="68">
        <v>45350</v>
      </c>
      <c r="F14" s="69" t="s">
        <v>991</v>
      </c>
      <c r="G14" s="69" t="s">
        <v>990</v>
      </c>
      <c r="H14" s="69">
        <v>1</v>
      </c>
      <c r="I14" s="69">
        <v>2</v>
      </c>
      <c r="J14" s="69">
        <v>100</v>
      </c>
      <c r="K14" s="69">
        <v>207</v>
      </c>
      <c r="L14" s="69">
        <v>206</v>
      </c>
      <c r="M14" s="186">
        <f t="shared" si="0"/>
        <v>1.28</v>
      </c>
      <c r="N14" s="69">
        <f t="shared" si="1"/>
        <v>0</v>
      </c>
      <c r="O14" s="69">
        <v>1</v>
      </c>
      <c r="P14" s="69">
        <v>0</v>
      </c>
      <c r="Q14" s="69">
        <v>0</v>
      </c>
      <c r="R14" s="69">
        <v>107</v>
      </c>
      <c r="S14" s="69">
        <v>0</v>
      </c>
      <c r="T14" s="190">
        <v>1036497</v>
      </c>
      <c r="U14" s="190">
        <v>45938</v>
      </c>
      <c r="V14" s="190">
        <v>990559</v>
      </c>
      <c r="W14" s="190">
        <v>1074999</v>
      </c>
      <c r="X14" s="190">
        <v>1074468</v>
      </c>
      <c r="Y14" s="190">
        <v>0</v>
      </c>
      <c r="Z14" s="190">
        <v>0</v>
      </c>
      <c r="AA14" s="190">
        <v>0</v>
      </c>
      <c r="AB14" s="190">
        <v>1074468</v>
      </c>
      <c r="AC14" s="190">
        <v>1035967</v>
      </c>
      <c r="AD14" s="186">
        <f t="shared" si="2"/>
        <v>1.0458407828307046</v>
      </c>
      <c r="AE14" s="69">
        <f t="shared" si="3"/>
        <v>1</v>
      </c>
      <c r="AF14" s="190">
        <v>0</v>
      </c>
      <c r="AG14" s="190">
        <v>38502</v>
      </c>
      <c r="AH14" s="69">
        <v>57</v>
      </c>
      <c r="AI14" s="69">
        <v>21</v>
      </c>
      <c r="AJ14" s="69">
        <v>0</v>
      </c>
      <c r="AK14" s="69">
        <v>0</v>
      </c>
      <c r="AL14" s="80">
        <v>0</v>
      </c>
      <c r="AM14" s="80">
        <v>0</v>
      </c>
      <c r="AN14" s="69">
        <v>0</v>
      </c>
      <c r="AO14" s="69">
        <v>0</v>
      </c>
      <c r="AP14" s="80">
        <v>0</v>
      </c>
      <c r="AQ14" s="80">
        <v>0</v>
      </c>
      <c r="AR14" s="69">
        <v>0</v>
      </c>
      <c r="AS14" s="69">
        <v>0</v>
      </c>
      <c r="AT14" s="80">
        <v>0</v>
      </c>
      <c r="AU14" s="80">
        <v>0</v>
      </c>
      <c r="AV14" s="69">
        <v>0</v>
      </c>
      <c r="AW14" s="69">
        <v>0</v>
      </c>
      <c r="AX14" s="80">
        <v>0</v>
      </c>
      <c r="AY14" s="80">
        <v>0</v>
      </c>
      <c r="AZ14" s="69">
        <v>0</v>
      </c>
      <c r="BA14" s="69">
        <v>0</v>
      </c>
      <c r="BB14" s="80">
        <v>0</v>
      </c>
      <c r="BC14" s="80">
        <v>0</v>
      </c>
      <c r="BD14" s="69">
        <v>29</v>
      </c>
      <c r="BE14" s="69">
        <v>0</v>
      </c>
      <c r="BF14" s="80">
        <v>0</v>
      </c>
      <c r="BG14" s="80">
        <v>0</v>
      </c>
      <c r="BH14" s="69">
        <v>0</v>
      </c>
      <c r="BI14" s="69">
        <v>0</v>
      </c>
      <c r="BJ14" s="80">
        <v>0</v>
      </c>
      <c r="BK14" s="80">
        <v>0</v>
      </c>
      <c r="BL14" s="69">
        <v>0</v>
      </c>
      <c r="BM14" s="69">
        <v>0</v>
      </c>
      <c r="BN14" s="80">
        <v>0</v>
      </c>
      <c r="BO14" s="80">
        <v>0</v>
      </c>
      <c r="BP14" s="69">
        <v>0</v>
      </c>
      <c r="BQ14" s="69">
        <v>0</v>
      </c>
      <c r="BR14" s="80">
        <v>0</v>
      </c>
      <c r="BS14" s="80">
        <v>0</v>
      </c>
      <c r="BT14" s="69">
        <v>0</v>
      </c>
      <c r="BU14" s="69">
        <v>0</v>
      </c>
      <c r="BV14" s="80">
        <v>0</v>
      </c>
      <c r="BW14" s="80">
        <v>0</v>
      </c>
      <c r="BX14" s="69">
        <v>0</v>
      </c>
      <c r="BY14" s="213">
        <v>0</v>
      </c>
      <c r="BZ14" s="80">
        <v>0</v>
      </c>
      <c r="CA14" s="80">
        <v>0</v>
      </c>
      <c r="CB14" s="69">
        <v>0</v>
      </c>
      <c r="CC14" s="69">
        <v>0</v>
      </c>
      <c r="CD14" s="80">
        <v>0</v>
      </c>
      <c r="CE14" s="80">
        <v>0</v>
      </c>
      <c r="CF14" s="69">
        <v>0</v>
      </c>
      <c r="CG14" s="69">
        <v>0</v>
      </c>
      <c r="CH14" s="80">
        <v>0</v>
      </c>
      <c r="CI14" s="80">
        <v>0</v>
      </c>
      <c r="CJ14" s="69">
        <v>29</v>
      </c>
      <c r="CK14" s="69">
        <v>0</v>
      </c>
      <c r="CL14" s="80">
        <v>0</v>
      </c>
      <c r="CM14" s="80">
        <v>0</v>
      </c>
      <c r="CN14" s="69" t="s">
        <v>749</v>
      </c>
      <c r="CO14" s="69" t="s">
        <v>750</v>
      </c>
      <c r="CP14" s="69" t="s">
        <v>709</v>
      </c>
      <c r="CQ14" s="69" t="s">
        <v>709</v>
      </c>
      <c r="CR14" s="69" t="s">
        <v>709</v>
      </c>
      <c r="CS14" s="69" t="s">
        <v>709</v>
      </c>
      <c r="CT14" s="68">
        <v>45876</v>
      </c>
      <c r="CU14" s="69" t="s">
        <v>988</v>
      </c>
      <c r="CV14" s="69" t="s">
        <v>989</v>
      </c>
      <c r="CW14" s="68" t="s">
        <v>168</v>
      </c>
      <c r="CX14" s="68">
        <v>45693</v>
      </c>
      <c r="CY14" s="69" t="s">
        <v>991</v>
      </c>
      <c r="CZ14" s="69" t="s">
        <v>994</v>
      </c>
      <c r="DA14" s="69" t="s">
        <v>199</v>
      </c>
      <c r="DB14" s="69">
        <v>1164568.56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</row>
    <row r="15" spans="1:1477" s="69" customFormat="1">
      <c r="B15" s="69" t="s">
        <v>129</v>
      </c>
      <c r="C15" s="69" t="s">
        <v>220</v>
      </c>
      <c r="D15" s="69" t="s">
        <v>221</v>
      </c>
      <c r="E15" s="68">
        <v>45350</v>
      </c>
      <c r="F15" s="69" t="s">
        <v>991</v>
      </c>
      <c r="G15" s="69" t="s">
        <v>990</v>
      </c>
      <c r="H15" s="69">
        <v>2</v>
      </c>
      <c r="I15" s="69">
        <v>3</v>
      </c>
      <c r="J15" s="69">
        <v>200</v>
      </c>
      <c r="K15" s="69">
        <v>287</v>
      </c>
      <c r="L15" s="69">
        <v>285</v>
      </c>
      <c r="M15" s="186">
        <f t="shared" si="0"/>
        <v>0.99</v>
      </c>
      <c r="N15" s="69">
        <f t="shared" si="1"/>
        <v>1</v>
      </c>
      <c r="O15" s="69">
        <v>2</v>
      </c>
      <c r="P15" s="69">
        <v>0</v>
      </c>
      <c r="Q15" s="69">
        <v>0</v>
      </c>
      <c r="R15" s="69">
        <v>87</v>
      </c>
      <c r="S15" s="69">
        <v>0</v>
      </c>
      <c r="T15" s="190">
        <v>2902791</v>
      </c>
      <c r="U15" s="190">
        <v>50000</v>
      </c>
      <c r="V15" s="190">
        <v>2852791</v>
      </c>
      <c r="W15" s="190">
        <v>2941983</v>
      </c>
      <c r="X15" s="190">
        <v>2705963</v>
      </c>
      <c r="Y15" s="190">
        <v>0</v>
      </c>
      <c r="Z15" s="190">
        <v>0</v>
      </c>
      <c r="AA15" s="190">
        <v>0</v>
      </c>
      <c r="AB15" s="190">
        <v>2705963</v>
      </c>
      <c r="AC15" s="190">
        <v>2704866</v>
      </c>
      <c r="AD15" s="186">
        <f t="shared" si="2"/>
        <v>0.94814727051508507</v>
      </c>
      <c r="AE15" s="69">
        <f t="shared" si="3"/>
        <v>1</v>
      </c>
      <c r="AF15" s="190">
        <v>-1098</v>
      </c>
      <c r="AG15" s="190">
        <v>39192</v>
      </c>
      <c r="AH15" s="69">
        <v>78</v>
      </c>
      <c r="AI15" s="69">
        <v>9</v>
      </c>
      <c r="AJ15" s="69">
        <v>0</v>
      </c>
      <c r="AK15" s="69">
        <v>0</v>
      </c>
      <c r="AL15" s="80">
        <v>0</v>
      </c>
      <c r="AM15" s="80">
        <v>0</v>
      </c>
      <c r="AN15" s="69">
        <v>0</v>
      </c>
      <c r="AO15" s="69">
        <v>0</v>
      </c>
      <c r="AP15" s="80">
        <v>65279</v>
      </c>
      <c r="AQ15" s="80">
        <v>0</v>
      </c>
      <c r="AR15" s="69">
        <v>0</v>
      </c>
      <c r="AS15" s="69">
        <v>0</v>
      </c>
      <c r="AT15" s="80">
        <v>0</v>
      </c>
      <c r="AU15" s="80">
        <v>0</v>
      </c>
      <c r="AV15" s="69">
        <v>0</v>
      </c>
      <c r="AW15" s="69">
        <v>0</v>
      </c>
      <c r="AX15" s="80">
        <v>0</v>
      </c>
      <c r="AY15" s="80">
        <v>0</v>
      </c>
      <c r="AZ15" s="69">
        <v>0</v>
      </c>
      <c r="BA15" s="69">
        <v>0</v>
      </c>
      <c r="BB15" s="80">
        <v>0</v>
      </c>
      <c r="BC15" s="80">
        <v>0</v>
      </c>
      <c r="BD15" s="69">
        <v>0</v>
      </c>
      <c r="BE15" s="69">
        <v>0</v>
      </c>
      <c r="BF15" s="80">
        <v>0</v>
      </c>
      <c r="BG15" s="80">
        <v>0</v>
      </c>
      <c r="BH15" s="69">
        <v>0</v>
      </c>
      <c r="BI15" s="69">
        <v>0</v>
      </c>
      <c r="BJ15" s="80">
        <v>0</v>
      </c>
      <c r="BK15" s="80">
        <v>0</v>
      </c>
      <c r="BL15" s="69">
        <v>0</v>
      </c>
      <c r="BM15" s="69">
        <v>0</v>
      </c>
      <c r="BN15" s="80">
        <v>0</v>
      </c>
      <c r="BO15" s="80">
        <v>0</v>
      </c>
      <c r="BP15" s="69">
        <v>0</v>
      </c>
      <c r="BQ15" s="69">
        <v>0</v>
      </c>
      <c r="BR15" s="80">
        <v>0</v>
      </c>
      <c r="BS15" s="80">
        <v>0</v>
      </c>
      <c r="BT15" s="69">
        <v>0</v>
      </c>
      <c r="BU15" s="69">
        <v>0</v>
      </c>
      <c r="BV15" s="80">
        <v>0</v>
      </c>
      <c r="BW15" s="80">
        <v>0</v>
      </c>
      <c r="BX15" s="69">
        <v>0</v>
      </c>
      <c r="BY15" s="213">
        <v>0</v>
      </c>
      <c r="BZ15" s="80">
        <v>0</v>
      </c>
      <c r="CA15" s="80">
        <v>0</v>
      </c>
      <c r="CB15" s="69">
        <v>0</v>
      </c>
      <c r="CC15" s="69">
        <v>0</v>
      </c>
      <c r="CD15" s="80">
        <v>0</v>
      </c>
      <c r="CE15" s="80">
        <v>0</v>
      </c>
      <c r="CF15" s="69">
        <v>0</v>
      </c>
      <c r="CG15" s="69">
        <v>0</v>
      </c>
      <c r="CH15" s="80">
        <v>0</v>
      </c>
      <c r="CI15" s="80">
        <v>0</v>
      </c>
      <c r="CJ15" s="69">
        <v>0</v>
      </c>
      <c r="CK15" s="69">
        <v>0</v>
      </c>
      <c r="CL15" s="80">
        <v>65279</v>
      </c>
      <c r="CM15" s="80">
        <v>0</v>
      </c>
      <c r="CN15" s="69" t="s">
        <v>720</v>
      </c>
      <c r="CO15" s="69" t="s">
        <v>721</v>
      </c>
      <c r="CP15" s="69" t="s">
        <v>709</v>
      </c>
      <c r="CQ15" s="69" t="s">
        <v>709</v>
      </c>
      <c r="CR15" s="69" t="s">
        <v>709</v>
      </c>
      <c r="CS15" s="69" t="s">
        <v>709</v>
      </c>
      <c r="CT15" s="68">
        <v>46055</v>
      </c>
      <c r="CU15" s="69" t="s">
        <v>991</v>
      </c>
      <c r="CV15" s="69" t="s">
        <v>989</v>
      </c>
      <c r="CW15" s="68" t="s">
        <v>168</v>
      </c>
      <c r="CX15" s="68">
        <v>45968</v>
      </c>
      <c r="CY15" s="69" t="s">
        <v>993</v>
      </c>
      <c r="CZ15" s="69" t="s">
        <v>989</v>
      </c>
      <c r="DA15" s="69" t="s">
        <v>196</v>
      </c>
      <c r="DB15" s="69">
        <v>2895926.83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</row>
    <row r="16" spans="1:1477" s="69" customFormat="1">
      <c r="B16" s="69" t="s">
        <v>129</v>
      </c>
      <c r="C16" s="69" t="s">
        <v>222</v>
      </c>
      <c r="D16" s="69" t="s">
        <v>223</v>
      </c>
      <c r="E16" s="68">
        <v>45245</v>
      </c>
      <c r="F16" s="69" t="s">
        <v>993</v>
      </c>
      <c r="G16" s="69" t="s">
        <v>990</v>
      </c>
      <c r="H16" s="69">
        <v>2</v>
      </c>
      <c r="I16" s="69">
        <v>1</v>
      </c>
      <c r="J16" s="69">
        <v>200</v>
      </c>
      <c r="K16" s="69">
        <v>310</v>
      </c>
      <c r="L16" s="69">
        <v>310</v>
      </c>
      <c r="M16" s="186">
        <f t="shared" si="0"/>
        <v>1.08</v>
      </c>
      <c r="N16" s="69">
        <f t="shared" si="1"/>
        <v>1</v>
      </c>
      <c r="O16" s="69">
        <v>0</v>
      </c>
      <c r="P16" s="69">
        <v>0</v>
      </c>
      <c r="Q16" s="69">
        <v>0</v>
      </c>
      <c r="R16" s="69">
        <v>94</v>
      </c>
      <c r="S16" s="69">
        <v>16</v>
      </c>
      <c r="T16" s="190">
        <v>6196035</v>
      </c>
      <c r="U16" s="190">
        <v>68350</v>
      </c>
      <c r="V16" s="190">
        <v>6127685</v>
      </c>
      <c r="W16" s="190">
        <v>6206737</v>
      </c>
      <c r="X16" s="190">
        <v>6556044</v>
      </c>
      <c r="Y16" s="190">
        <v>0</v>
      </c>
      <c r="Z16" s="190">
        <v>0</v>
      </c>
      <c r="AA16" s="190">
        <v>0</v>
      </c>
      <c r="AB16" s="190">
        <v>6556044</v>
      </c>
      <c r="AC16" s="190">
        <v>6524950</v>
      </c>
      <c r="AD16" s="186">
        <f t="shared" si="2"/>
        <v>1.0648311719678802</v>
      </c>
      <c r="AE16" s="69">
        <f t="shared" si="3"/>
        <v>1</v>
      </c>
      <c r="AF16" s="190">
        <v>-31093</v>
      </c>
      <c r="AG16" s="190">
        <v>10701</v>
      </c>
      <c r="AH16" s="69">
        <v>70</v>
      </c>
      <c r="AI16" s="69">
        <v>24</v>
      </c>
      <c r="AJ16" s="69">
        <v>0</v>
      </c>
      <c r="AK16" s="69">
        <v>16</v>
      </c>
      <c r="AL16" s="80">
        <v>12210</v>
      </c>
      <c r="AM16" s="80">
        <v>0</v>
      </c>
      <c r="AN16" s="69">
        <v>0</v>
      </c>
      <c r="AO16" s="69">
        <v>0</v>
      </c>
      <c r="AP16" s="80">
        <v>19772</v>
      </c>
      <c r="AQ16" s="80">
        <v>0</v>
      </c>
      <c r="AR16" s="69">
        <v>0</v>
      </c>
      <c r="AS16" s="69">
        <v>0</v>
      </c>
      <c r="AT16" s="80">
        <v>0</v>
      </c>
      <c r="AU16" s="80">
        <v>0</v>
      </c>
      <c r="AV16" s="69">
        <v>0</v>
      </c>
      <c r="AW16" s="69">
        <v>0</v>
      </c>
      <c r="AX16" s="80">
        <v>0</v>
      </c>
      <c r="AY16" s="80">
        <v>0</v>
      </c>
      <c r="AZ16" s="69">
        <v>0</v>
      </c>
      <c r="BA16" s="69">
        <v>0</v>
      </c>
      <c r="BB16" s="80">
        <v>0</v>
      </c>
      <c r="BC16" s="80">
        <v>0</v>
      </c>
      <c r="BD16" s="69">
        <v>0</v>
      </c>
      <c r="BE16" s="69">
        <v>0</v>
      </c>
      <c r="BF16" s="80">
        <v>0</v>
      </c>
      <c r="BG16" s="80">
        <v>0</v>
      </c>
      <c r="BH16" s="69">
        <v>0</v>
      </c>
      <c r="BI16" s="69">
        <v>0</v>
      </c>
      <c r="BJ16" s="80">
        <v>0</v>
      </c>
      <c r="BK16" s="80">
        <v>0</v>
      </c>
      <c r="BL16" s="69">
        <v>0</v>
      </c>
      <c r="BM16" s="69">
        <v>0</v>
      </c>
      <c r="BN16" s="80">
        <v>0</v>
      </c>
      <c r="BO16" s="80">
        <v>0</v>
      </c>
      <c r="BP16" s="69">
        <v>0</v>
      </c>
      <c r="BQ16" s="69">
        <v>0</v>
      </c>
      <c r="BR16" s="80">
        <v>0</v>
      </c>
      <c r="BS16" s="80">
        <v>0</v>
      </c>
      <c r="BT16" s="69">
        <v>0</v>
      </c>
      <c r="BU16" s="69">
        <v>0</v>
      </c>
      <c r="BV16" s="80">
        <v>0</v>
      </c>
      <c r="BW16" s="80">
        <v>0</v>
      </c>
      <c r="BX16" s="69">
        <v>0</v>
      </c>
      <c r="BY16" s="213">
        <v>0</v>
      </c>
      <c r="BZ16" s="80">
        <v>0</v>
      </c>
      <c r="CA16" s="80">
        <v>0</v>
      </c>
      <c r="CB16" s="69">
        <v>0</v>
      </c>
      <c r="CC16" s="69">
        <v>0</v>
      </c>
      <c r="CD16" s="80">
        <v>0</v>
      </c>
      <c r="CE16" s="80">
        <v>0</v>
      </c>
      <c r="CF16" s="69">
        <v>0</v>
      </c>
      <c r="CG16" s="69">
        <v>0</v>
      </c>
      <c r="CH16" s="80">
        <v>0</v>
      </c>
      <c r="CI16" s="80">
        <v>0</v>
      </c>
      <c r="CJ16" s="69">
        <v>0</v>
      </c>
      <c r="CK16" s="69">
        <v>16</v>
      </c>
      <c r="CL16" s="80">
        <v>31982</v>
      </c>
      <c r="CM16" s="80">
        <v>0</v>
      </c>
      <c r="CN16" s="69" t="s">
        <v>718</v>
      </c>
      <c r="CO16" s="69" t="s">
        <v>719</v>
      </c>
      <c r="CP16" s="69" t="s">
        <v>709</v>
      </c>
      <c r="CQ16" s="69" t="s">
        <v>709</v>
      </c>
      <c r="CR16" s="69" t="s">
        <v>709</v>
      </c>
      <c r="CS16" s="69" t="s">
        <v>709</v>
      </c>
      <c r="CT16" s="68">
        <v>45863</v>
      </c>
      <c r="CU16" s="69" t="s">
        <v>988</v>
      </c>
      <c r="CV16" s="69" t="s">
        <v>989</v>
      </c>
      <c r="CW16" s="68" t="s">
        <v>168</v>
      </c>
      <c r="CX16" s="68">
        <v>45749</v>
      </c>
      <c r="CY16" s="69" t="s">
        <v>986</v>
      </c>
      <c r="CZ16" s="69" t="s">
        <v>994</v>
      </c>
      <c r="DA16" s="69" t="s">
        <v>213</v>
      </c>
      <c r="DB16" s="69">
        <v>6886950.71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</row>
    <row r="17" spans="2:1477" s="69" customFormat="1">
      <c r="B17" s="69" t="s">
        <v>129</v>
      </c>
      <c r="C17" s="69" t="s">
        <v>224</v>
      </c>
      <c r="D17" s="69" t="s">
        <v>225</v>
      </c>
      <c r="E17" s="68">
        <v>45378</v>
      </c>
      <c r="F17" s="69" t="s">
        <v>991</v>
      </c>
      <c r="G17" s="69" t="s">
        <v>990</v>
      </c>
      <c r="H17" s="69">
        <v>2</v>
      </c>
      <c r="I17" s="69">
        <v>1</v>
      </c>
      <c r="J17" s="69">
        <v>200</v>
      </c>
      <c r="K17" s="69">
        <v>346</v>
      </c>
      <c r="L17" s="69">
        <v>346</v>
      </c>
      <c r="M17" s="186">
        <f t="shared" si="0"/>
        <v>1.1499999999999999</v>
      </c>
      <c r="N17" s="69">
        <f t="shared" si="1"/>
        <v>1</v>
      </c>
      <c r="O17" s="69">
        <v>0</v>
      </c>
      <c r="P17" s="69">
        <v>0</v>
      </c>
      <c r="Q17" s="69">
        <v>0</v>
      </c>
      <c r="R17" s="69">
        <v>116</v>
      </c>
      <c r="S17" s="69">
        <v>0</v>
      </c>
      <c r="T17" s="190">
        <v>2636284</v>
      </c>
      <c r="U17" s="190">
        <v>50000</v>
      </c>
      <c r="V17" s="190">
        <v>2586284</v>
      </c>
      <c r="W17" s="190">
        <v>2666046</v>
      </c>
      <c r="X17" s="190">
        <v>2714680</v>
      </c>
      <c r="Y17" s="190">
        <v>-3800</v>
      </c>
      <c r="Z17" s="190">
        <v>0</v>
      </c>
      <c r="AA17" s="190">
        <v>-3800</v>
      </c>
      <c r="AB17" s="190">
        <v>2710880</v>
      </c>
      <c r="AC17" s="190">
        <v>2705941</v>
      </c>
      <c r="AD17" s="186">
        <f t="shared" si="2"/>
        <v>1.0462659939898324</v>
      </c>
      <c r="AE17" s="69">
        <f t="shared" si="3"/>
        <v>1</v>
      </c>
      <c r="AF17" s="190">
        <v>-4939</v>
      </c>
      <c r="AG17" s="190">
        <v>29762</v>
      </c>
      <c r="AH17" s="69">
        <v>88</v>
      </c>
      <c r="AI17" s="69">
        <v>28</v>
      </c>
      <c r="AJ17" s="69">
        <v>0</v>
      </c>
      <c r="AK17" s="69">
        <v>0</v>
      </c>
      <c r="AL17" s="80">
        <v>6254</v>
      </c>
      <c r="AM17" s="80">
        <v>0</v>
      </c>
      <c r="AN17" s="69">
        <v>0</v>
      </c>
      <c r="AO17" s="69">
        <v>0</v>
      </c>
      <c r="AP17" s="80">
        <v>60445</v>
      </c>
      <c r="AQ17" s="80">
        <v>15459</v>
      </c>
      <c r="AR17" s="69">
        <v>0</v>
      </c>
      <c r="AS17" s="69">
        <v>0</v>
      </c>
      <c r="AT17" s="80">
        <v>0</v>
      </c>
      <c r="AU17" s="80">
        <v>0</v>
      </c>
      <c r="AV17" s="69">
        <v>0</v>
      </c>
      <c r="AW17" s="69">
        <v>0</v>
      </c>
      <c r="AX17" s="80">
        <v>0</v>
      </c>
      <c r="AY17" s="80">
        <v>0</v>
      </c>
      <c r="AZ17" s="69">
        <v>0</v>
      </c>
      <c r="BA17" s="69">
        <v>0</v>
      </c>
      <c r="BB17" s="80">
        <v>0</v>
      </c>
      <c r="BC17" s="80">
        <v>0</v>
      </c>
      <c r="BD17" s="69">
        <v>0</v>
      </c>
      <c r="BE17" s="69">
        <v>0</v>
      </c>
      <c r="BF17" s="80">
        <v>0</v>
      </c>
      <c r="BG17" s="80">
        <v>0</v>
      </c>
      <c r="BH17" s="69">
        <v>0</v>
      </c>
      <c r="BI17" s="69">
        <v>0</v>
      </c>
      <c r="BJ17" s="80">
        <v>0</v>
      </c>
      <c r="BK17" s="80">
        <v>0</v>
      </c>
      <c r="BL17" s="69">
        <v>0</v>
      </c>
      <c r="BM17" s="69">
        <v>0</v>
      </c>
      <c r="BN17" s="80">
        <v>0</v>
      </c>
      <c r="BO17" s="80">
        <v>0</v>
      </c>
      <c r="BP17" s="69">
        <v>0</v>
      </c>
      <c r="BQ17" s="69">
        <v>0</v>
      </c>
      <c r="BR17" s="80">
        <v>0</v>
      </c>
      <c r="BS17" s="80">
        <v>0</v>
      </c>
      <c r="BT17" s="69">
        <v>0</v>
      </c>
      <c r="BU17" s="69">
        <v>0</v>
      </c>
      <c r="BV17" s="80">
        <v>0</v>
      </c>
      <c r="BW17" s="80">
        <v>0</v>
      </c>
      <c r="BX17" s="69">
        <v>0</v>
      </c>
      <c r="BY17" s="213">
        <v>0</v>
      </c>
      <c r="BZ17" s="80">
        <v>0</v>
      </c>
      <c r="CA17" s="80">
        <v>0</v>
      </c>
      <c r="CB17" s="69">
        <v>0</v>
      </c>
      <c r="CC17" s="69">
        <v>0</v>
      </c>
      <c r="CD17" s="80">
        <v>0</v>
      </c>
      <c r="CE17" s="80">
        <v>0</v>
      </c>
      <c r="CF17" s="69">
        <v>0</v>
      </c>
      <c r="CG17" s="69">
        <v>0</v>
      </c>
      <c r="CH17" s="80">
        <v>0</v>
      </c>
      <c r="CI17" s="80">
        <v>0</v>
      </c>
      <c r="CJ17" s="69">
        <v>0</v>
      </c>
      <c r="CK17" s="69">
        <v>0</v>
      </c>
      <c r="CL17" s="80">
        <v>66698</v>
      </c>
      <c r="CM17" s="80">
        <v>15459</v>
      </c>
      <c r="CN17" s="69" t="s">
        <v>755</v>
      </c>
      <c r="CO17" s="69" t="s">
        <v>756</v>
      </c>
      <c r="CP17" s="69" t="s">
        <v>709</v>
      </c>
      <c r="CQ17" s="69" t="s">
        <v>709</v>
      </c>
      <c r="CR17" s="69" t="s">
        <v>709</v>
      </c>
      <c r="CS17" s="69" t="s">
        <v>709</v>
      </c>
      <c r="CT17" s="68">
        <v>46108</v>
      </c>
      <c r="CU17" s="69" t="s">
        <v>991</v>
      </c>
      <c r="CV17" s="69" t="s">
        <v>989</v>
      </c>
      <c r="CW17" s="68" t="s">
        <v>168</v>
      </c>
      <c r="CX17" s="68">
        <v>45924</v>
      </c>
      <c r="CY17" s="69" t="s">
        <v>988</v>
      </c>
      <c r="CZ17" s="69" t="s">
        <v>989</v>
      </c>
      <c r="DA17" s="69" t="s">
        <v>213</v>
      </c>
      <c r="DB17" s="69">
        <v>3253356.71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</row>
    <row r="18" spans="2:1477" s="69" customFormat="1">
      <c r="B18" s="69" t="s">
        <v>129</v>
      </c>
      <c r="C18" s="69" t="s">
        <v>226</v>
      </c>
      <c r="D18" s="69" t="s">
        <v>227</v>
      </c>
      <c r="E18" s="68">
        <v>45322</v>
      </c>
      <c r="F18" s="69" t="s">
        <v>991</v>
      </c>
      <c r="G18" s="69" t="s">
        <v>990</v>
      </c>
      <c r="H18" s="69">
        <v>2</v>
      </c>
      <c r="I18" s="69">
        <v>3</v>
      </c>
      <c r="J18" s="69">
        <v>175</v>
      </c>
      <c r="K18" s="69">
        <v>235</v>
      </c>
      <c r="L18" s="69">
        <v>235</v>
      </c>
      <c r="M18" s="186">
        <f t="shared" si="0"/>
        <v>1.1200000000000001</v>
      </c>
      <c r="N18" s="69">
        <f t="shared" si="1"/>
        <v>1</v>
      </c>
      <c r="O18" s="69">
        <v>0</v>
      </c>
      <c r="P18" s="69">
        <v>0</v>
      </c>
      <c r="Q18" s="69">
        <v>0</v>
      </c>
      <c r="R18" s="69">
        <v>39</v>
      </c>
      <c r="S18" s="69">
        <v>21</v>
      </c>
      <c r="T18" s="190">
        <v>4742624</v>
      </c>
      <c r="U18" s="190">
        <v>50000</v>
      </c>
      <c r="V18" s="190">
        <v>4692624</v>
      </c>
      <c r="W18" s="190">
        <v>4787027</v>
      </c>
      <c r="X18" s="190">
        <v>4779994</v>
      </c>
      <c r="Y18" s="190">
        <v>0</v>
      </c>
      <c r="Z18" s="190">
        <v>0</v>
      </c>
      <c r="AA18" s="190">
        <v>0</v>
      </c>
      <c r="AB18" s="190">
        <v>4779994</v>
      </c>
      <c r="AC18" s="190">
        <v>4777172</v>
      </c>
      <c r="AD18" s="186">
        <f t="shared" si="2"/>
        <v>1.0180172116922217</v>
      </c>
      <c r="AE18" s="69">
        <f t="shared" si="3"/>
        <v>1</v>
      </c>
      <c r="AF18" s="190">
        <v>-2822</v>
      </c>
      <c r="AG18" s="190">
        <v>44403</v>
      </c>
      <c r="AH18" s="69">
        <v>18</v>
      </c>
      <c r="AI18" s="69">
        <v>21</v>
      </c>
      <c r="AJ18" s="69">
        <v>0</v>
      </c>
      <c r="AK18" s="69">
        <v>0</v>
      </c>
      <c r="AL18" s="80">
        <v>0</v>
      </c>
      <c r="AM18" s="80">
        <v>0</v>
      </c>
      <c r="AN18" s="69">
        <v>0</v>
      </c>
      <c r="AO18" s="69">
        <v>21</v>
      </c>
      <c r="AP18" s="80">
        <v>50051</v>
      </c>
      <c r="AQ18" s="80">
        <v>0</v>
      </c>
      <c r="AR18" s="69">
        <v>0</v>
      </c>
      <c r="AS18" s="69">
        <v>0</v>
      </c>
      <c r="AT18" s="80">
        <v>0</v>
      </c>
      <c r="AU18" s="80">
        <v>0</v>
      </c>
      <c r="AV18" s="69">
        <v>0</v>
      </c>
      <c r="AW18" s="69">
        <v>0</v>
      </c>
      <c r="AX18" s="80">
        <v>0</v>
      </c>
      <c r="AY18" s="80">
        <v>0</v>
      </c>
      <c r="AZ18" s="69">
        <v>0</v>
      </c>
      <c r="BA18" s="69">
        <v>0</v>
      </c>
      <c r="BB18" s="80">
        <v>0</v>
      </c>
      <c r="BC18" s="80">
        <v>0</v>
      </c>
      <c r="BD18" s="69">
        <v>0</v>
      </c>
      <c r="BE18" s="69">
        <v>0</v>
      </c>
      <c r="BF18" s="80">
        <v>-585</v>
      </c>
      <c r="BG18" s="80">
        <v>0</v>
      </c>
      <c r="BH18" s="69">
        <v>0</v>
      </c>
      <c r="BI18" s="69">
        <v>0</v>
      </c>
      <c r="BJ18" s="80">
        <v>13168</v>
      </c>
      <c r="BK18" s="80">
        <v>0</v>
      </c>
      <c r="BL18" s="69">
        <v>0</v>
      </c>
      <c r="BM18" s="69">
        <v>0</v>
      </c>
      <c r="BN18" s="80">
        <v>0</v>
      </c>
      <c r="BO18" s="80">
        <v>0</v>
      </c>
      <c r="BP18" s="69">
        <v>0</v>
      </c>
      <c r="BQ18" s="69">
        <v>0</v>
      </c>
      <c r="BR18" s="80">
        <v>0</v>
      </c>
      <c r="BS18" s="80">
        <v>0</v>
      </c>
      <c r="BT18" s="69">
        <v>0</v>
      </c>
      <c r="BU18" s="69">
        <v>0</v>
      </c>
      <c r="BV18" s="80">
        <v>0</v>
      </c>
      <c r="BW18" s="80">
        <v>0</v>
      </c>
      <c r="BX18" s="69">
        <v>0</v>
      </c>
      <c r="BY18" s="213">
        <v>0</v>
      </c>
      <c r="BZ18" s="80">
        <v>0</v>
      </c>
      <c r="CA18" s="80">
        <v>0</v>
      </c>
      <c r="CB18" s="69">
        <v>0</v>
      </c>
      <c r="CC18" s="69">
        <v>0</v>
      </c>
      <c r="CD18" s="80">
        <v>0</v>
      </c>
      <c r="CE18" s="80">
        <v>0</v>
      </c>
      <c r="CF18" s="69">
        <v>0</v>
      </c>
      <c r="CG18" s="69">
        <v>0</v>
      </c>
      <c r="CH18" s="80">
        <v>0</v>
      </c>
      <c r="CI18" s="80">
        <v>0</v>
      </c>
      <c r="CJ18" s="69">
        <v>0</v>
      </c>
      <c r="CK18" s="69">
        <v>21</v>
      </c>
      <c r="CL18" s="80">
        <v>62635</v>
      </c>
      <c r="CM18" s="80">
        <v>0</v>
      </c>
      <c r="CN18" s="69" t="s">
        <v>735</v>
      </c>
      <c r="CO18" s="69" t="s">
        <v>736</v>
      </c>
      <c r="CP18" s="69" t="s">
        <v>709</v>
      </c>
      <c r="CQ18" s="69" t="s">
        <v>709</v>
      </c>
      <c r="CR18" s="69" t="s">
        <v>709</v>
      </c>
      <c r="CS18" s="69" t="s">
        <v>709</v>
      </c>
      <c r="CT18" s="68">
        <v>46001</v>
      </c>
      <c r="CU18" s="69" t="s">
        <v>993</v>
      </c>
      <c r="CV18" s="69" t="s">
        <v>989</v>
      </c>
      <c r="CW18" s="68" t="s">
        <v>168</v>
      </c>
      <c r="CX18" s="68">
        <v>45827</v>
      </c>
      <c r="CY18" s="69" t="s">
        <v>986</v>
      </c>
      <c r="CZ18" s="69" t="s">
        <v>994</v>
      </c>
      <c r="DA18" s="69" t="s">
        <v>213</v>
      </c>
      <c r="DB18" s="69">
        <v>4605369.8</v>
      </c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</row>
    <row r="19" spans="2:1477" s="69" customFormat="1">
      <c r="B19" s="69" t="s">
        <v>129</v>
      </c>
      <c r="C19" s="69" t="s">
        <v>228</v>
      </c>
      <c r="D19" s="69" t="s">
        <v>229</v>
      </c>
      <c r="E19" s="68">
        <v>45560</v>
      </c>
      <c r="F19" s="69" t="s">
        <v>988</v>
      </c>
      <c r="G19" s="69" t="s">
        <v>994</v>
      </c>
      <c r="H19" s="69">
        <v>1</v>
      </c>
      <c r="I19" s="69">
        <v>1</v>
      </c>
      <c r="J19" s="69">
        <v>125</v>
      </c>
      <c r="K19" s="69">
        <v>169</v>
      </c>
      <c r="L19" s="69">
        <v>169</v>
      </c>
      <c r="M19" s="186">
        <f t="shared" si="0"/>
        <v>1.1919999999999999</v>
      </c>
      <c r="N19" s="69">
        <f t="shared" si="1"/>
        <v>1</v>
      </c>
      <c r="O19" s="69">
        <v>0</v>
      </c>
      <c r="P19" s="69">
        <v>0</v>
      </c>
      <c r="Q19" s="69">
        <v>0</v>
      </c>
      <c r="R19" s="69">
        <v>20</v>
      </c>
      <c r="S19" s="69">
        <v>24</v>
      </c>
      <c r="T19" s="190">
        <v>1414901</v>
      </c>
      <c r="U19" s="190">
        <v>0</v>
      </c>
      <c r="V19" s="190">
        <v>1414901</v>
      </c>
      <c r="W19" s="190">
        <v>1450512</v>
      </c>
      <c r="X19" s="190">
        <v>1460078</v>
      </c>
      <c r="Y19" s="190">
        <v>0</v>
      </c>
      <c r="Z19" s="190">
        <v>0</v>
      </c>
      <c r="AA19" s="190">
        <v>0</v>
      </c>
      <c r="AB19" s="190">
        <v>1460078</v>
      </c>
      <c r="AC19" s="190">
        <v>1460017</v>
      </c>
      <c r="AD19" s="186">
        <f t="shared" si="2"/>
        <v>1.0318863298562939</v>
      </c>
      <c r="AE19" s="69">
        <f t="shared" si="3"/>
        <v>1</v>
      </c>
      <c r="AF19" s="190">
        <v>-61</v>
      </c>
      <c r="AG19" s="190">
        <v>35611</v>
      </c>
      <c r="AH19" s="69">
        <v>16</v>
      </c>
      <c r="AI19" s="69">
        <v>4</v>
      </c>
      <c r="AJ19" s="69">
        <v>0</v>
      </c>
      <c r="AK19" s="69">
        <v>0</v>
      </c>
      <c r="AL19" s="80">
        <v>0</v>
      </c>
      <c r="AM19" s="80">
        <v>0</v>
      </c>
      <c r="AN19" s="69">
        <v>0</v>
      </c>
      <c r="AO19" s="69">
        <v>24</v>
      </c>
      <c r="AP19" s="80">
        <v>35611</v>
      </c>
      <c r="AQ19" s="80">
        <v>35611</v>
      </c>
      <c r="AR19" s="69">
        <v>0</v>
      </c>
      <c r="AS19" s="69">
        <v>0</v>
      </c>
      <c r="AT19" s="80">
        <v>0</v>
      </c>
      <c r="AU19" s="80">
        <v>0</v>
      </c>
      <c r="AV19" s="69">
        <v>0</v>
      </c>
      <c r="AW19" s="69">
        <v>0</v>
      </c>
      <c r="AX19" s="80">
        <v>0</v>
      </c>
      <c r="AY19" s="80">
        <v>0</v>
      </c>
      <c r="AZ19" s="69">
        <v>0</v>
      </c>
      <c r="BA19" s="69">
        <v>0</v>
      </c>
      <c r="BB19" s="80">
        <v>0</v>
      </c>
      <c r="BC19" s="80">
        <v>0</v>
      </c>
      <c r="BD19" s="69">
        <v>0</v>
      </c>
      <c r="BE19" s="69">
        <v>0</v>
      </c>
      <c r="BF19" s="80">
        <v>0</v>
      </c>
      <c r="BG19" s="80">
        <v>0</v>
      </c>
      <c r="BH19" s="69">
        <v>0</v>
      </c>
      <c r="BI19" s="69">
        <v>0</v>
      </c>
      <c r="BJ19" s="80">
        <v>0</v>
      </c>
      <c r="BK19" s="80">
        <v>0</v>
      </c>
      <c r="BL19" s="69">
        <v>0</v>
      </c>
      <c r="BM19" s="69">
        <v>0</v>
      </c>
      <c r="BN19" s="80">
        <v>0</v>
      </c>
      <c r="BO19" s="80">
        <v>0</v>
      </c>
      <c r="BP19" s="69">
        <v>0</v>
      </c>
      <c r="BQ19" s="69">
        <v>0</v>
      </c>
      <c r="BR19" s="80">
        <v>0</v>
      </c>
      <c r="BS19" s="80">
        <v>0</v>
      </c>
      <c r="BT19" s="69">
        <v>0</v>
      </c>
      <c r="BU19" s="69">
        <v>0</v>
      </c>
      <c r="BV19" s="80">
        <v>0</v>
      </c>
      <c r="BW19" s="80">
        <v>0</v>
      </c>
      <c r="BX19" s="69">
        <v>0</v>
      </c>
      <c r="BY19" s="213">
        <v>0</v>
      </c>
      <c r="BZ19" s="80">
        <v>0</v>
      </c>
      <c r="CA19" s="80">
        <v>0</v>
      </c>
      <c r="CB19" s="69">
        <v>0</v>
      </c>
      <c r="CC19" s="69">
        <v>0</v>
      </c>
      <c r="CD19" s="80">
        <v>0</v>
      </c>
      <c r="CE19" s="80">
        <v>0</v>
      </c>
      <c r="CF19" s="69">
        <v>0</v>
      </c>
      <c r="CG19" s="69">
        <v>0</v>
      </c>
      <c r="CH19" s="80">
        <v>0</v>
      </c>
      <c r="CI19" s="80">
        <v>0</v>
      </c>
      <c r="CJ19" s="69">
        <v>0</v>
      </c>
      <c r="CK19" s="69">
        <v>24</v>
      </c>
      <c r="CL19" s="80">
        <v>35611</v>
      </c>
      <c r="CM19" s="80">
        <v>35611</v>
      </c>
      <c r="CN19" s="69" t="s">
        <v>757</v>
      </c>
      <c r="CO19" s="69" t="s">
        <v>758</v>
      </c>
      <c r="CP19" s="69" t="s">
        <v>709</v>
      </c>
      <c r="CQ19" s="69" t="s">
        <v>709</v>
      </c>
      <c r="CR19" s="69" t="s">
        <v>709</v>
      </c>
      <c r="CS19" s="69" t="s">
        <v>709</v>
      </c>
      <c r="CT19" s="68">
        <v>45992</v>
      </c>
      <c r="CU19" s="69" t="s">
        <v>993</v>
      </c>
      <c r="CV19" s="69" t="s">
        <v>989</v>
      </c>
      <c r="CW19" s="68" t="s">
        <v>168</v>
      </c>
      <c r="CX19" s="68">
        <v>45866</v>
      </c>
      <c r="CY19" s="69" t="s">
        <v>988</v>
      </c>
      <c r="CZ19" s="69" t="s">
        <v>989</v>
      </c>
      <c r="DA19" s="69" t="s">
        <v>213</v>
      </c>
      <c r="DB19" s="69">
        <v>1992638.1</v>
      </c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</row>
    <row r="20" spans="2:1477" s="69" customFormat="1">
      <c r="B20" s="69" t="s">
        <v>129</v>
      </c>
      <c r="C20" s="69" t="s">
        <v>230</v>
      </c>
      <c r="D20" s="69" t="s">
        <v>231</v>
      </c>
      <c r="E20" s="68">
        <v>45686</v>
      </c>
      <c r="F20" s="69" t="s">
        <v>991</v>
      </c>
      <c r="G20" s="69" t="s">
        <v>994</v>
      </c>
      <c r="H20" s="69">
        <v>1</v>
      </c>
      <c r="I20" s="69">
        <v>1</v>
      </c>
      <c r="J20" s="69">
        <v>100</v>
      </c>
      <c r="K20" s="69">
        <v>144</v>
      </c>
      <c r="L20" s="69">
        <v>144</v>
      </c>
      <c r="M20" s="186">
        <f t="shared" si="0"/>
        <v>1.1000000000000001</v>
      </c>
      <c r="N20" s="69">
        <f t="shared" si="1"/>
        <v>1</v>
      </c>
      <c r="O20" s="69">
        <v>0</v>
      </c>
      <c r="P20" s="69">
        <v>0</v>
      </c>
      <c r="Q20" s="69">
        <v>0</v>
      </c>
      <c r="R20" s="69">
        <v>34</v>
      </c>
      <c r="S20" s="69">
        <v>10</v>
      </c>
      <c r="T20" s="190">
        <v>574929</v>
      </c>
      <c r="U20" s="190">
        <v>0</v>
      </c>
      <c r="V20" s="190">
        <v>574929</v>
      </c>
      <c r="W20" s="190">
        <v>574929</v>
      </c>
      <c r="X20" s="190">
        <v>554144</v>
      </c>
      <c r="Y20" s="190">
        <v>0</v>
      </c>
      <c r="Z20" s="190">
        <v>0</v>
      </c>
      <c r="AA20" s="190">
        <v>0</v>
      </c>
      <c r="AB20" s="190">
        <v>554144</v>
      </c>
      <c r="AC20" s="190">
        <v>554144</v>
      </c>
      <c r="AD20" s="186">
        <f t="shared" si="2"/>
        <v>0.96384770989113433</v>
      </c>
      <c r="AE20" s="69">
        <f t="shared" si="3"/>
        <v>1</v>
      </c>
      <c r="AF20" s="190">
        <v>0</v>
      </c>
      <c r="AG20" s="190">
        <v>0</v>
      </c>
      <c r="AH20" s="69">
        <v>28</v>
      </c>
      <c r="AI20" s="69">
        <v>6</v>
      </c>
      <c r="AJ20" s="69">
        <v>0</v>
      </c>
      <c r="AK20" s="69">
        <v>0</v>
      </c>
      <c r="AL20" s="80">
        <v>0</v>
      </c>
      <c r="AM20" s="80">
        <v>0</v>
      </c>
      <c r="AN20" s="69">
        <v>0</v>
      </c>
      <c r="AO20" s="69">
        <v>10</v>
      </c>
      <c r="AP20" s="80">
        <v>0</v>
      </c>
      <c r="AQ20" s="80">
        <v>0</v>
      </c>
      <c r="AR20" s="69">
        <v>0</v>
      </c>
      <c r="AS20" s="69">
        <v>0</v>
      </c>
      <c r="AT20" s="80">
        <v>0</v>
      </c>
      <c r="AU20" s="80">
        <v>0</v>
      </c>
      <c r="AV20" s="69">
        <v>0</v>
      </c>
      <c r="AW20" s="69">
        <v>0</v>
      </c>
      <c r="AX20" s="80">
        <v>0</v>
      </c>
      <c r="AY20" s="80">
        <v>0</v>
      </c>
      <c r="AZ20" s="69">
        <v>0</v>
      </c>
      <c r="BA20" s="69">
        <v>0</v>
      </c>
      <c r="BB20" s="80">
        <v>0</v>
      </c>
      <c r="BC20" s="80">
        <v>0</v>
      </c>
      <c r="BD20" s="69">
        <v>0</v>
      </c>
      <c r="BE20" s="69">
        <v>0</v>
      </c>
      <c r="BF20" s="80">
        <v>0</v>
      </c>
      <c r="BG20" s="80">
        <v>0</v>
      </c>
      <c r="BH20" s="69">
        <v>0</v>
      </c>
      <c r="BI20" s="69">
        <v>0</v>
      </c>
      <c r="BJ20" s="80">
        <v>0</v>
      </c>
      <c r="BK20" s="80">
        <v>0</v>
      </c>
      <c r="BL20" s="69">
        <v>0</v>
      </c>
      <c r="BM20" s="69">
        <v>0</v>
      </c>
      <c r="BN20" s="80">
        <v>0</v>
      </c>
      <c r="BO20" s="80">
        <v>0</v>
      </c>
      <c r="BP20" s="69">
        <v>0</v>
      </c>
      <c r="BQ20" s="69">
        <v>0</v>
      </c>
      <c r="BR20" s="80">
        <v>0</v>
      </c>
      <c r="BS20" s="80">
        <v>0</v>
      </c>
      <c r="BT20" s="69">
        <v>0</v>
      </c>
      <c r="BU20" s="69">
        <v>0</v>
      </c>
      <c r="BV20" s="80">
        <v>0</v>
      </c>
      <c r="BW20" s="80">
        <v>0</v>
      </c>
      <c r="BX20" s="69">
        <v>0</v>
      </c>
      <c r="BY20" s="213">
        <v>0</v>
      </c>
      <c r="BZ20" s="80">
        <v>0</v>
      </c>
      <c r="CA20" s="80">
        <v>0</v>
      </c>
      <c r="CB20" s="69">
        <v>0</v>
      </c>
      <c r="CC20" s="69">
        <v>0</v>
      </c>
      <c r="CD20" s="80">
        <v>0</v>
      </c>
      <c r="CE20" s="80">
        <v>0</v>
      </c>
      <c r="CF20" s="69">
        <v>0</v>
      </c>
      <c r="CG20" s="69">
        <v>0</v>
      </c>
      <c r="CH20" s="80">
        <v>0</v>
      </c>
      <c r="CI20" s="80">
        <v>0</v>
      </c>
      <c r="CJ20" s="69">
        <v>0</v>
      </c>
      <c r="CK20" s="69">
        <v>10</v>
      </c>
      <c r="CL20" s="80">
        <v>0</v>
      </c>
      <c r="CM20" s="80">
        <v>0</v>
      </c>
      <c r="CN20" s="69" t="s">
        <v>759</v>
      </c>
      <c r="CO20" s="69" t="s">
        <v>760</v>
      </c>
      <c r="CP20" s="69" t="s">
        <v>709</v>
      </c>
      <c r="CQ20" s="69" t="s">
        <v>709</v>
      </c>
      <c r="CR20" s="69" t="s">
        <v>709</v>
      </c>
      <c r="CS20" s="69" t="s">
        <v>709</v>
      </c>
      <c r="CT20" s="68">
        <v>46055</v>
      </c>
      <c r="CU20" s="69" t="s">
        <v>991</v>
      </c>
      <c r="CV20" s="69" t="s">
        <v>989</v>
      </c>
      <c r="CW20" s="68" t="s">
        <v>168</v>
      </c>
      <c r="CX20" s="68">
        <v>45953</v>
      </c>
      <c r="CY20" s="69" t="s">
        <v>993</v>
      </c>
      <c r="CZ20" s="69" t="s">
        <v>989</v>
      </c>
      <c r="DA20" s="69" t="s">
        <v>213</v>
      </c>
      <c r="DB20" s="69">
        <v>670642.47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</row>
    <row r="21" spans="2:1477" s="69" customFormat="1">
      <c r="B21" s="69" t="s">
        <v>129</v>
      </c>
      <c r="C21" s="69" t="s">
        <v>761</v>
      </c>
      <c r="D21" s="69" t="s">
        <v>997</v>
      </c>
      <c r="E21" s="68">
        <v>45868</v>
      </c>
      <c r="F21" s="69" t="s">
        <v>988</v>
      </c>
      <c r="G21" s="69" t="s">
        <v>989</v>
      </c>
      <c r="H21" s="69">
        <v>1</v>
      </c>
      <c r="I21" s="69">
        <v>0</v>
      </c>
      <c r="J21" s="69">
        <v>100</v>
      </c>
      <c r="K21" s="69">
        <v>116</v>
      </c>
      <c r="L21" s="69">
        <v>115</v>
      </c>
      <c r="M21" s="186">
        <f t="shared" si="0"/>
        <v>0.99</v>
      </c>
      <c r="N21" s="69">
        <f t="shared" si="1"/>
        <v>1</v>
      </c>
      <c r="O21" s="69">
        <v>1</v>
      </c>
      <c r="P21" s="69">
        <v>0</v>
      </c>
      <c r="Q21" s="69">
        <v>0</v>
      </c>
      <c r="R21" s="69">
        <v>16</v>
      </c>
      <c r="S21" s="69">
        <v>0</v>
      </c>
      <c r="T21" s="190">
        <v>414963</v>
      </c>
      <c r="U21" s="190">
        <v>0</v>
      </c>
      <c r="V21" s="190">
        <v>414963</v>
      </c>
      <c r="W21" s="190">
        <v>414963</v>
      </c>
      <c r="X21" s="190">
        <v>422033</v>
      </c>
      <c r="Y21" s="190">
        <v>0</v>
      </c>
      <c r="Z21" s="190">
        <v>0</v>
      </c>
      <c r="AA21" s="190">
        <v>0</v>
      </c>
      <c r="AB21" s="190">
        <v>422033</v>
      </c>
      <c r="AC21" s="190">
        <v>422033</v>
      </c>
      <c r="AD21" s="186">
        <f t="shared" si="2"/>
        <v>1.0170376635989233</v>
      </c>
      <c r="AE21" s="69">
        <f t="shared" si="3"/>
        <v>1</v>
      </c>
      <c r="AF21" s="190">
        <v>0</v>
      </c>
      <c r="AG21" s="190">
        <v>0</v>
      </c>
      <c r="AH21" s="69">
        <v>0</v>
      </c>
      <c r="AI21" s="69">
        <v>16</v>
      </c>
      <c r="AJ21" s="69">
        <v>0</v>
      </c>
      <c r="AK21" s="69">
        <v>0</v>
      </c>
      <c r="AL21" s="80">
        <v>0</v>
      </c>
      <c r="AM21" s="80">
        <v>0</v>
      </c>
      <c r="AN21" s="69">
        <v>0</v>
      </c>
      <c r="AO21" s="69">
        <v>0</v>
      </c>
      <c r="AP21" s="80">
        <v>0</v>
      </c>
      <c r="AQ21" s="80">
        <v>0</v>
      </c>
      <c r="AR21" s="69">
        <v>0</v>
      </c>
      <c r="AS21" s="69">
        <v>0</v>
      </c>
      <c r="AT21" s="80">
        <v>0</v>
      </c>
      <c r="AU21" s="80">
        <v>0</v>
      </c>
      <c r="AV21" s="69">
        <v>0</v>
      </c>
      <c r="AW21" s="69">
        <v>0</v>
      </c>
      <c r="AX21" s="80">
        <v>0</v>
      </c>
      <c r="AY21" s="80">
        <v>0</v>
      </c>
      <c r="AZ21" s="69">
        <v>0</v>
      </c>
      <c r="BA21" s="69">
        <v>0</v>
      </c>
      <c r="BB21" s="80">
        <v>0</v>
      </c>
      <c r="BC21" s="80">
        <v>0</v>
      </c>
      <c r="BD21" s="69">
        <v>0</v>
      </c>
      <c r="BE21" s="69">
        <v>0</v>
      </c>
      <c r="BF21" s="80">
        <v>0</v>
      </c>
      <c r="BG21" s="80">
        <v>0</v>
      </c>
      <c r="BH21" s="69">
        <v>0</v>
      </c>
      <c r="BI21" s="69">
        <v>0</v>
      </c>
      <c r="BJ21" s="80">
        <v>0</v>
      </c>
      <c r="BK21" s="80">
        <v>0</v>
      </c>
      <c r="BL21" s="69">
        <v>0</v>
      </c>
      <c r="BM21" s="69">
        <v>0</v>
      </c>
      <c r="BN21" s="80">
        <v>0</v>
      </c>
      <c r="BO21" s="80">
        <v>0</v>
      </c>
      <c r="BP21" s="69">
        <v>0</v>
      </c>
      <c r="BQ21" s="69">
        <v>0</v>
      </c>
      <c r="BR21" s="80">
        <v>0</v>
      </c>
      <c r="BS21" s="80">
        <v>0</v>
      </c>
      <c r="BT21" s="69">
        <v>0</v>
      </c>
      <c r="BU21" s="69">
        <v>0</v>
      </c>
      <c r="BV21" s="80">
        <v>0</v>
      </c>
      <c r="BW21" s="80">
        <v>0</v>
      </c>
      <c r="BX21" s="69">
        <v>0</v>
      </c>
      <c r="BY21" s="213">
        <v>0</v>
      </c>
      <c r="BZ21" s="80">
        <v>0</v>
      </c>
      <c r="CA21" s="80">
        <v>0</v>
      </c>
      <c r="CB21" s="69">
        <v>0</v>
      </c>
      <c r="CC21" s="69">
        <v>0</v>
      </c>
      <c r="CD21" s="80">
        <v>0</v>
      </c>
      <c r="CE21" s="80">
        <v>0</v>
      </c>
      <c r="CF21" s="69">
        <v>0</v>
      </c>
      <c r="CG21" s="69">
        <v>0</v>
      </c>
      <c r="CH21" s="80">
        <v>0</v>
      </c>
      <c r="CI21" s="80">
        <v>0</v>
      </c>
      <c r="CJ21" s="69">
        <v>0</v>
      </c>
      <c r="CK21" s="69">
        <v>0</v>
      </c>
      <c r="CL21" s="80">
        <v>0</v>
      </c>
      <c r="CM21" s="80">
        <v>0</v>
      </c>
      <c r="CN21" s="69" t="s">
        <v>759</v>
      </c>
      <c r="CO21" s="69" t="s">
        <v>760</v>
      </c>
      <c r="CP21" s="69" t="s">
        <v>709</v>
      </c>
      <c r="CQ21" s="69" t="s">
        <v>709</v>
      </c>
      <c r="CR21" s="69" t="s">
        <v>709</v>
      </c>
      <c r="CS21" s="69" t="s">
        <v>709</v>
      </c>
      <c r="CT21" s="68">
        <v>46101</v>
      </c>
      <c r="CU21" s="69" t="s">
        <v>991</v>
      </c>
      <c r="CV21" s="69" t="s">
        <v>989</v>
      </c>
      <c r="CW21" s="68" t="s">
        <v>168</v>
      </c>
      <c r="CX21" s="68">
        <v>46065</v>
      </c>
      <c r="CY21" s="69" t="s">
        <v>991</v>
      </c>
      <c r="CZ21" s="69" t="s">
        <v>989</v>
      </c>
      <c r="DA21" s="69" t="s">
        <v>193</v>
      </c>
      <c r="DB21" s="69">
        <v>496784.63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</row>
    <row r="22" spans="2:1477" s="5" customFormat="1" ht="12" customHeight="1" thickBot="1">
      <c r="B22" s="75"/>
      <c r="C22" s="75"/>
      <c r="D22" s="75"/>
      <c r="E22" s="68"/>
      <c r="F22" s="75"/>
      <c r="G22" s="75"/>
      <c r="H22" s="69"/>
      <c r="I22" s="76"/>
      <c r="J22" s="76"/>
      <c r="K22" s="76"/>
      <c r="L22" s="76"/>
      <c r="M22" s="140"/>
      <c r="N22" s="69"/>
      <c r="O22" s="76"/>
      <c r="P22" s="76"/>
      <c r="Q22" s="76"/>
      <c r="R22" s="76"/>
      <c r="S22" s="76"/>
      <c r="T22" s="77"/>
      <c r="U22" s="77"/>
      <c r="V22" s="77"/>
      <c r="W22" s="77"/>
      <c r="X22" s="77"/>
      <c r="Y22" s="190"/>
      <c r="Z22" s="190"/>
      <c r="AA22" s="190"/>
      <c r="AB22" s="190"/>
      <c r="AC22" s="190"/>
      <c r="AD22" s="140"/>
      <c r="AE22" s="69"/>
      <c r="AF22" s="190"/>
      <c r="AG22" s="190"/>
      <c r="AH22" s="76"/>
      <c r="AI22" s="76"/>
      <c r="AJ22" s="78"/>
      <c r="AK22" s="78"/>
      <c r="AL22" s="80"/>
      <c r="AM22" s="80"/>
      <c r="AN22" s="78"/>
      <c r="AO22" s="78"/>
      <c r="AP22" s="80"/>
      <c r="AQ22" s="80"/>
      <c r="AR22" s="78"/>
      <c r="AS22" s="78"/>
      <c r="AT22" s="80"/>
      <c r="AU22" s="80"/>
      <c r="AV22" s="78"/>
      <c r="AW22" s="78"/>
      <c r="AX22" s="80"/>
      <c r="AY22" s="80"/>
      <c r="AZ22" s="78"/>
      <c r="BA22" s="78"/>
      <c r="BB22" s="80"/>
      <c r="BC22" s="80"/>
      <c r="BD22" s="78"/>
      <c r="BE22" s="78"/>
      <c r="BF22" s="80"/>
      <c r="BG22" s="80"/>
      <c r="BH22" s="78"/>
      <c r="BI22" s="78"/>
      <c r="BJ22" s="80"/>
      <c r="BK22" s="80"/>
      <c r="BL22" s="78"/>
      <c r="BM22" s="78"/>
      <c r="BN22" s="80"/>
      <c r="BO22" s="80"/>
      <c r="BP22" s="78"/>
      <c r="BQ22" s="78"/>
      <c r="BR22" s="80"/>
      <c r="BS22" s="80"/>
      <c r="BT22" s="78"/>
      <c r="BU22" s="78"/>
      <c r="BV22" s="80"/>
      <c r="BW22" s="80"/>
      <c r="BX22" s="78"/>
      <c r="BY22" s="214"/>
      <c r="BZ22" s="80"/>
      <c r="CA22" s="80"/>
      <c r="CB22" s="78"/>
      <c r="CC22" s="78"/>
      <c r="CD22" s="80"/>
      <c r="CE22" s="80"/>
      <c r="CF22" s="78"/>
      <c r="CG22" s="78"/>
      <c r="CH22" s="80"/>
      <c r="CI22" s="80"/>
      <c r="CJ22" s="78"/>
      <c r="CK22" s="78"/>
      <c r="CL22" s="80"/>
      <c r="CM22" s="80"/>
      <c r="CN22" s="79"/>
      <c r="CO22" s="79"/>
      <c r="CP22" s="79"/>
      <c r="CQ22" s="79"/>
      <c r="CR22" s="79"/>
      <c r="CS22" s="79"/>
      <c r="CT22" s="68"/>
      <c r="CU22" s="75"/>
      <c r="CV22" s="75"/>
      <c r="CW22" s="68"/>
      <c r="CX22" s="68"/>
      <c r="CY22" s="75"/>
      <c r="CZ22" s="75"/>
      <c r="DA22" s="75"/>
      <c r="DB22" s="77"/>
      <c r="DC22" s="76"/>
      <c r="DD22" s="211"/>
    </row>
    <row r="23" spans="2:1477" s="6" customFormat="1" ht="24" customHeight="1" thickTop="1" thickBot="1">
      <c r="B23" s="261" t="s">
        <v>1062</v>
      </c>
      <c r="C23" s="262"/>
      <c r="D23" s="263"/>
      <c r="E23" s="110"/>
      <c r="F23" s="111"/>
      <c r="G23" s="141">
        <f>IF(B3="","",ROWS(B3:B22)-1)</f>
        <v>19</v>
      </c>
      <c r="H23" s="112">
        <f>SUM(H3:H22)</f>
        <v>31</v>
      </c>
      <c r="I23" s="112">
        <f>SUM(I3:I22)</f>
        <v>64</v>
      </c>
      <c r="J23" s="112">
        <f>SUM(J3:J22)</f>
        <v>5200</v>
      </c>
      <c r="K23" s="112">
        <f>SUM(K3:K22)</f>
        <v>7507</v>
      </c>
      <c r="L23" s="112">
        <f>SUM(L3:L22)</f>
        <v>7312</v>
      </c>
      <c r="M23" s="142">
        <f>IF(G23="",0,N23/G23)</f>
        <v>0.78947368421052633</v>
      </c>
      <c r="N23" s="112">
        <f t="shared" ref="N23:AC23" si="4">SUM(N3:N22)</f>
        <v>15</v>
      </c>
      <c r="O23" s="112">
        <f t="shared" si="4"/>
        <v>195</v>
      </c>
      <c r="P23" s="113">
        <f t="shared" si="4"/>
        <v>59</v>
      </c>
      <c r="Q23" s="113">
        <f t="shared" si="4"/>
        <v>0</v>
      </c>
      <c r="R23" s="112">
        <f t="shared" si="4"/>
        <v>1840</v>
      </c>
      <c r="S23" s="112">
        <f t="shared" si="4"/>
        <v>437</v>
      </c>
      <c r="T23" s="114">
        <f t="shared" si="4"/>
        <v>133307281</v>
      </c>
      <c r="U23" s="114">
        <f t="shared" si="4"/>
        <v>1081159</v>
      </c>
      <c r="V23" s="114">
        <f t="shared" si="4"/>
        <v>132226122</v>
      </c>
      <c r="W23" s="114">
        <f t="shared" si="4"/>
        <v>136428741</v>
      </c>
      <c r="X23" s="114">
        <f t="shared" si="4"/>
        <v>136375040</v>
      </c>
      <c r="Y23" s="114">
        <f t="shared" si="4"/>
        <v>-253720</v>
      </c>
      <c r="Z23" s="114">
        <f t="shared" si="4"/>
        <v>-92500</v>
      </c>
      <c r="AA23" s="114">
        <f t="shared" si="4"/>
        <v>-346220</v>
      </c>
      <c r="AB23" s="114">
        <f t="shared" si="4"/>
        <v>136028820</v>
      </c>
      <c r="AC23" s="114">
        <f t="shared" si="4"/>
        <v>136081028</v>
      </c>
      <c r="AD23" s="142">
        <f>IF(G23="",0,AE23/G23)</f>
        <v>0.94736842105263153</v>
      </c>
      <c r="AE23" s="144">
        <f t="shared" ref="AE23:CM23" si="5">SUM(AE3:AE22)</f>
        <v>18</v>
      </c>
      <c r="AF23" s="114">
        <f t="shared" si="5"/>
        <v>2173966</v>
      </c>
      <c r="AG23" s="114">
        <f t="shared" si="5"/>
        <v>3121461</v>
      </c>
      <c r="AH23" s="115">
        <f t="shared" si="5"/>
        <v>1234</v>
      </c>
      <c r="AI23" s="115">
        <f t="shared" si="5"/>
        <v>497</v>
      </c>
      <c r="AJ23" s="115">
        <f t="shared" si="5"/>
        <v>24</v>
      </c>
      <c r="AK23" s="115">
        <f t="shared" si="5"/>
        <v>92</v>
      </c>
      <c r="AL23" s="114">
        <f t="shared" si="5"/>
        <v>957185</v>
      </c>
      <c r="AM23" s="114">
        <f t="shared" si="5"/>
        <v>0</v>
      </c>
      <c r="AN23" s="115">
        <f t="shared" si="5"/>
        <v>17</v>
      </c>
      <c r="AO23" s="115">
        <f t="shared" si="5"/>
        <v>193</v>
      </c>
      <c r="AP23" s="114">
        <f t="shared" si="5"/>
        <v>746479</v>
      </c>
      <c r="AQ23" s="114">
        <f t="shared" si="5"/>
        <v>187869</v>
      </c>
      <c r="AR23" s="115">
        <f t="shared" si="5"/>
        <v>0</v>
      </c>
      <c r="AS23" s="115">
        <f t="shared" si="5"/>
        <v>0</v>
      </c>
      <c r="AT23" s="114">
        <f t="shared" si="5"/>
        <v>0</v>
      </c>
      <c r="AU23" s="114">
        <f t="shared" si="5"/>
        <v>0</v>
      </c>
      <c r="AV23" s="115">
        <f t="shared" si="5"/>
        <v>0</v>
      </c>
      <c r="AW23" s="115">
        <f t="shared" si="5"/>
        <v>0</v>
      </c>
      <c r="AX23" s="114">
        <f t="shared" si="5"/>
        <v>0</v>
      </c>
      <c r="AY23" s="114">
        <f t="shared" si="5"/>
        <v>0</v>
      </c>
      <c r="AZ23" s="115">
        <f t="shared" si="5"/>
        <v>0</v>
      </c>
      <c r="BA23" s="115">
        <f t="shared" si="5"/>
        <v>0</v>
      </c>
      <c r="BB23" s="114">
        <f t="shared" si="5"/>
        <v>5750</v>
      </c>
      <c r="BC23" s="114">
        <f t="shared" si="5"/>
        <v>0</v>
      </c>
      <c r="BD23" s="115">
        <f t="shared" si="5"/>
        <v>29</v>
      </c>
      <c r="BE23" s="115">
        <f t="shared" si="5"/>
        <v>19</v>
      </c>
      <c r="BF23" s="114">
        <f t="shared" si="5"/>
        <v>535939</v>
      </c>
      <c r="BG23" s="114">
        <f t="shared" si="5"/>
        <v>0</v>
      </c>
      <c r="BH23" s="115">
        <f t="shared" si="5"/>
        <v>0</v>
      </c>
      <c r="BI23" s="115">
        <f t="shared" si="5"/>
        <v>0</v>
      </c>
      <c r="BJ23" s="114">
        <f t="shared" si="5"/>
        <v>108747</v>
      </c>
      <c r="BK23" s="114">
        <f t="shared" si="5"/>
        <v>0</v>
      </c>
      <c r="BL23" s="115">
        <f t="shared" si="5"/>
        <v>0</v>
      </c>
      <c r="BM23" s="115">
        <f t="shared" si="5"/>
        <v>0</v>
      </c>
      <c r="BN23" s="114">
        <f t="shared" si="5"/>
        <v>0</v>
      </c>
      <c r="BO23" s="114">
        <f t="shared" si="5"/>
        <v>0</v>
      </c>
      <c r="BP23" s="115">
        <f t="shared" si="5"/>
        <v>3</v>
      </c>
      <c r="BQ23" s="115">
        <f t="shared" si="5"/>
        <v>0</v>
      </c>
      <c r="BR23" s="114">
        <f t="shared" si="5"/>
        <v>159279</v>
      </c>
      <c r="BS23" s="114">
        <f t="shared" si="5"/>
        <v>0</v>
      </c>
      <c r="BT23" s="115">
        <f t="shared" si="5"/>
        <v>0</v>
      </c>
      <c r="BU23" s="115">
        <f t="shared" si="5"/>
        <v>0</v>
      </c>
      <c r="BV23" s="114">
        <f t="shared" si="5"/>
        <v>0</v>
      </c>
      <c r="BW23" s="114">
        <f t="shared" si="5"/>
        <v>0</v>
      </c>
      <c r="BX23" s="115">
        <f t="shared" si="5"/>
        <v>10</v>
      </c>
      <c r="BY23" s="115">
        <f t="shared" si="5"/>
        <v>133</v>
      </c>
      <c r="BZ23" s="114">
        <f t="shared" si="5"/>
        <v>534836</v>
      </c>
      <c r="CA23" s="114">
        <f t="shared" si="5"/>
        <v>45203</v>
      </c>
      <c r="CB23" s="115">
        <f t="shared" si="5"/>
        <v>0</v>
      </c>
      <c r="CC23" s="115">
        <f t="shared" si="5"/>
        <v>0</v>
      </c>
      <c r="CD23" s="114">
        <f t="shared" si="5"/>
        <v>0</v>
      </c>
      <c r="CE23" s="114">
        <f t="shared" si="5"/>
        <v>0</v>
      </c>
      <c r="CF23" s="115">
        <f t="shared" si="5"/>
        <v>0</v>
      </c>
      <c r="CG23" s="115">
        <f t="shared" si="5"/>
        <v>0</v>
      </c>
      <c r="CH23" s="114">
        <f t="shared" si="5"/>
        <v>0</v>
      </c>
      <c r="CI23" s="114">
        <f t="shared" si="5"/>
        <v>0</v>
      </c>
      <c r="CJ23" s="115">
        <f t="shared" si="5"/>
        <v>83</v>
      </c>
      <c r="CK23" s="115">
        <f t="shared" si="5"/>
        <v>437</v>
      </c>
      <c r="CL23" s="114">
        <f t="shared" si="5"/>
        <v>3048213</v>
      </c>
      <c r="CM23" s="114">
        <f t="shared" si="5"/>
        <v>233072</v>
      </c>
      <c r="CN23" s="116"/>
      <c r="CO23" s="116"/>
      <c r="CP23" s="116"/>
      <c r="CQ23" s="116"/>
      <c r="CR23" s="116"/>
      <c r="CS23" s="116"/>
      <c r="CT23" s="110"/>
      <c r="CU23" s="111"/>
      <c r="CV23" s="111"/>
      <c r="CW23" s="110"/>
      <c r="CX23" s="110"/>
      <c r="CY23" s="111"/>
      <c r="CZ23" s="111"/>
      <c r="DA23" s="111"/>
      <c r="DB23" s="114"/>
      <c r="DC23" s="116"/>
      <c r="DD23" s="210"/>
    </row>
    <row r="24" spans="2:1477" s="69" customFormat="1" ht="12.75" thickTop="1">
      <c r="B24" s="67" t="s">
        <v>129</v>
      </c>
      <c r="C24" s="67" t="s">
        <v>166</v>
      </c>
      <c r="D24" s="67" t="s">
        <v>167</v>
      </c>
      <c r="E24" s="68">
        <v>43980</v>
      </c>
      <c r="F24" s="67" t="s">
        <v>986</v>
      </c>
      <c r="G24" s="158" t="s">
        <v>987</v>
      </c>
      <c r="H24" s="187">
        <v>1</v>
      </c>
      <c r="I24" s="69">
        <v>5</v>
      </c>
      <c r="J24" s="69">
        <v>1050</v>
      </c>
      <c r="K24" s="69">
        <v>1489</v>
      </c>
      <c r="L24" s="69">
        <v>1488</v>
      </c>
      <c r="M24" s="186">
        <f>IF(J24 = 0,0,(L24-AH24-AI24)/J24)</f>
        <v>1.0695238095238095</v>
      </c>
      <c r="N24" s="69">
        <f>IF(G24&lt;&gt;"",IF(M24&lt;=1.2,1,0),0)</f>
        <v>1</v>
      </c>
      <c r="O24" s="69">
        <v>1</v>
      </c>
      <c r="P24" s="69">
        <v>0</v>
      </c>
      <c r="Q24" s="69">
        <v>0</v>
      </c>
      <c r="R24" s="69">
        <v>365</v>
      </c>
      <c r="S24" s="69">
        <v>74</v>
      </c>
      <c r="T24" s="190">
        <v>70460520</v>
      </c>
      <c r="U24" s="190">
        <v>150000</v>
      </c>
      <c r="V24" s="190">
        <v>70310520</v>
      </c>
      <c r="W24" s="190">
        <v>71635236</v>
      </c>
      <c r="X24" s="190">
        <v>71638136</v>
      </c>
      <c r="Y24" s="190">
        <v>-100000</v>
      </c>
      <c r="Z24" s="190">
        <v>0</v>
      </c>
      <c r="AA24" s="190">
        <v>-100000</v>
      </c>
      <c r="AB24" s="190">
        <v>71538136</v>
      </c>
      <c r="AC24" s="190">
        <v>74769243</v>
      </c>
      <c r="AD24" s="186">
        <f>IF(V24=0,0,AC24/V24)</f>
        <v>1.0634147350922736</v>
      </c>
      <c r="AE24" s="69">
        <f>IF(AD24 &lt;=1.1,1,0)</f>
        <v>1</v>
      </c>
      <c r="AF24" s="190">
        <v>5571562</v>
      </c>
      <c r="AG24" s="190">
        <v>1174716</v>
      </c>
      <c r="AH24" s="69">
        <v>264</v>
      </c>
      <c r="AI24" s="69">
        <v>101</v>
      </c>
      <c r="AJ24" s="69">
        <v>0</v>
      </c>
      <c r="AK24" s="69">
        <v>0</v>
      </c>
      <c r="AL24" s="80">
        <v>60435</v>
      </c>
      <c r="AM24" s="80">
        <v>0</v>
      </c>
      <c r="AN24" s="69">
        <v>0</v>
      </c>
      <c r="AO24" s="69">
        <v>74</v>
      </c>
      <c r="AP24" s="80">
        <v>916285</v>
      </c>
      <c r="AQ24" s="80">
        <v>0</v>
      </c>
      <c r="AR24" s="69">
        <v>0</v>
      </c>
      <c r="AS24" s="69">
        <v>0</v>
      </c>
      <c r="AT24" s="80">
        <v>0</v>
      </c>
      <c r="AU24" s="80">
        <v>0</v>
      </c>
      <c r="AV24" s="69">
        <v>0</v>
      </c>
      <c r="AW24" s="69">
        <v>0</v>
      </c>
      <c r="AX24" s="80">
        <v>0</v>
      </c>
      <c r="AY24" s="80">
        <v>0</v>
      </c>
      <c r="AZ24" s="69">
        <v>0</v>
      </c>
      <c r="BA24" s="69">
        <v>0</v>
      </c>
      <c r="BB24" s="80">
        <v>0</v>
      </c>
      <c r="BC24" s="80">
        <v>0</v>
      </c>
      <c r="BD24" s="69">
        <v>0</v>
      </c>
      <c r="BE24" s="69">
        <v>0</v>
      </c>
      <c r="BF24" s="80">
        <v>10297</v>
      </c>
      <c r="BG24" s="80">
        <v>0</v>
      </c>
      <c r="BH24" s="69">
        <v>0</v>
      </c>
      <c r="BI24" s="69">
        <v>0</v>
      </c>
      <c r="BJ24" s="80">
        <v>0</v>
      </c>
      <c r="BK24" s="80">
        <v>0</v>
      </c>
      <c r="BL24" s="69">
        <v>0</v>
      </c>
      <c r="BM24" s="69">
        <v>0</v>
      </c>
      <c r="BN24" s="80">
        <v>0</v>
      </c>
      <c r="BO24" s="80">
        <v>0</v>
      </c>
      <c r="BP24" s="69">
        <v>49</v>
      </c>
      <c r="BQ24" s="69">
        <v>0</v>
      </c>
      <c r="BR24" s="80">
        <v>314762</v>
      </c>
      <c r="BS24" s="80">
        <v>0</v>
      </c>
      <c r="BT24" s="69">
        <v>0</v>
      </c>
      <c r="BU24" s="69">
        <v>0</v>
      </c>
      <c r="BV24" s="80">
        <v>0</v>
      </c>
      <c r="BW24" s="80">
        <v>0</v>
      </c>
      <c r="BX24" s="69">
        <v>0</v>
      </c>
      <c r="BY24" s="69">
        <v>0</v>
      </c>
      <c r="BZ24" s="80">
        <v>0</v>
      </c>
      <c r="CA24" s="80">
        <v>0</v>
      </c>
      <c r="CB24" s="69">
        <v>0</v>
      </c>
      <c r="CC24" s="69">
        <v>0</v>
      </c>
      <c r="CD24" s="80">
        <v>0</v>
      </c>
      <c r="CE24" s="80">
        <v>0</v>
      </c>
      <c r="CF24" s="69">
        <v>0</v>
      </c>
      <c r="CG24" s="69">
        <v>0</v>
      </c>
      <c r="CH24" s="80">
        <v>0</v>
      </c>
      <c r="CI24" s="80">
        <v>0</v>
      </c>
      <c r="CJ24" s="69">
        <v>49</v>
      </c>
      <c r="CK24" s="69">
        <v>74</v>
      </c>
      <c r="CL24" s="80">
        <v>1301779</v>
      </c>
      <c r="CM24" s="80">
        <v>0</v>
      </c>
      <c r="CN24" s="67" t="s">
        <v>707</v>
      </c>
      <c r="CO24" s="67" t="s">
        <v>708</v>
      </c>
      <c r="CP24" s="67" t="s">
        <v>709</v>
      </c>
      <c r="CQ24" s="67" t="s">
        <v>709</v>
      </c>
      <c r="CR24" s="67" t="s">
        <v>709</v>
      </c>
      <c r="CS24" s="67" t="s">
        <v>709</v>
      </c>
      <c r="CT24" s="68">
        <v>45950</v>
      </c>
      <c r="CU24" s="67" t="s">
        <v>993</v>
      </c>
      <c r="CV24" s="67" t="s">
        <v>989</v>
      </c>
      <c r="CW24" s="68" t="s">
        <v>168</v>
      </c>
      <c r="CX24" s="68">
        <v>45547</v>
      </c>
      <c r="CY24" s="67" t="s">
        <v>988</v>
      </c>
      <c r="CZ24" s="67" t="s">
        <v>994</v>
      </c>
      <c r="DA24" s="67" t="s">
        <v>213</v>
      </c>
      <c r="DB24" s="81">
        <v>57230747.75</v>
      </c>
      <c r="DC24" s="67" t="s">
        <v>710</v>
      </c>
      <c r="DD24" s="67" t="s">
        <v>711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</row>
    <row r="25" spans="2:1477" s="69" customFormat="1">
      <c r="B25" s="69" t="s">
        <v>129</v>
      </c>
      <c r="C25" s="69" t="s">
        <v>169</v>
      </c>
      <c r="D25" s="69" t="s">
        <v>170</v>
      </c>
      <c r="E25" s="68">
        <v>44155</v>
      </c>
      <c r="F25" s="69" t="s">
        <v>993</v>
      </c>
      <c r="G25" s="69" t="s">
        <v>998</v>
      </c>
      <c r="H25" s="69">
        <v>3</v>
      </c>
      <c r="I25" s="69">
        <v>19</v>
      </c>
      <c r="J25" s="69">
        <v>1400</v>
      </c>
      <c r="K25" s="69">
        <v>1699</v>
      </c>
      <c r="L25" s="69">
        <v>1699</v>
      </c>
      <c r="M25" s="186">
        <f t="shared" ref="M25:M44" si="6">IF(J25 = 0,0,(L25-AH25-AI25)/J25)</f>
        <v>1</v>
      </c>
      <c r="N25" s="69">
        <f t="shared" ref="N25:N44" si="7">IF(G25&lt;&gt;"",IF(M25&lt;=1.2,1,0),0)</f>
        <v>1</v>
      </c>
      <c r="O25" s="69">
        <v>0</v>
      </c>
      <c r="P25" s="69">
        <v>0</v>
      </c>
      <c r="Q25" s="69">
        <v>0</v>
      </c>
      <c r="R25" s="69">
        <v>265</v>
      </c>
      <c r="S25" s="69">
        <v>34</v>
      </c>
      <c r="T25" s="190">
        <v>143923300</v>
      </c>
      <c r="U25" s="190">
        <v>150000</v>
      </c>
      <c r="V25" s="190">
        <v>143773300</v>
      </c>
      <c r="W25" s="190">
        <v>144607218</v>
      </c>
      <c r="X25" s="190">
        <v>144885088</v>
      </c>
      <c r="Y25" s="190">
        <v>-40000</v>
      </c>
      <c r="Z25" s="190">
        <v>0</v>
      </c>
      <c r="AA25" s="190">
        <v>-40000</v>
      </c>
      <c r="AB25" s="190">
        <v>144845088</v>
      </c>
      <c r="AC25" s="190">
        <v>145590108</v>
      </c>
      <c r="AD25" s="186">
        <f t="shared" ref="AD25:AD44" si="8">IF(V25=0,0,AC25/V25)</f>
        <v>1.0126366161171789</v>
      </c>
      <c r="AE25" s="69">
        <f t="shared" ref="AE25:AE44" si="9">IF(AD25 &lt;=1.1,1,0)</f>
        <v>1</v>
      </c>
      <c r="AF25" s="190">
        <v>12782288</v>
      </c>
      <c r="AG25" s="190">
        <v>683918</v>
      </c>
      <c r="AH25" s="69">
        <v>199</v>
      </c>
      <c r="AI25" s="69">
        <v>100</v>
      </c>
      <c r="AJ25" s="69">
        <v>0</v>
      </c>
      <c r="AK25" s="69">
        <v>0</v>
      </c>
      <c r="AL25" s="80">
        <v>857947</v>
      </c>
      <c r="AM25" s="80">
        <v>17389</v>
      </c>
      <c r="AN25" s="69">
        <v>0</v>
      </c>
      <c r="AO25" s="69">
        <v>0</v>
      </c>
      <c r="AP25" s="80">
        <v>113457</v>
      </c>
      <c r="AQ25" s="80">
        <v>0</v>
      </c>
      <c r="AR25" s="69">
        <v>0</v>
      </c>
      <c r="AS25" s="69">
        <v>0</v>
      </c>
      <c r="AT25" s="80">
        <v>0</v>
      </c>
      <c r="AU25" s="80">
        <v>0</v>
      </c>
      <c r="AV25" s="69">
        <v>0</v>
      </c>
      <c r="AW25" s="69">
        <v>0</v>
      </c>
      <c r="AX25" s="80">
        <v>0</v>
      </c>
      <c r="AY25" s="80">
        <v>0</v>
      </c>
      <c r="AZ25" s="69">
        <v>0</v>
      </c>
      <c r="BA25" s="69">
        <v>0</v>
      </c>
      <c r="BB25" s="80">
        <v>0</v>
      </c>
      <c r="BC25" s="80">
        <v>0</v>
      </c>
      <c r="BD25" s="69">
        <v>0</v>
      </c>
      <c r="BE25" s="69">
        <v>0</v>
      </c>
      <c r="BF25" s="80">
        <v>-1718413</v>
      </c>
      <c r="BG25" s="80">
        <v>0</v>
      </c>
      <c r="BH25" s="69">
        <v>0</v>
      </c>
      <c r="BI25" s="69">
        <v>0</v>
      </c>
      <c r="BJ25" s="80">
        <v>24827</v>
      </c>
      <c r="BK25" s="80">
        <v>0</v>
      </c>
      <c r="BL25" s="69">
        <v>0</v>
      </c>
      <c r="BM25" s="69">
        <v>0</v>
      </c>
      <c r="BN25" s="80">
        <v>0</v>
      </c>
      <c r="BO25" s="80">
        <v>0</v>
      </c>
      <c r="BP25" s="69">
        <v>0</v>
      </c>
      <c r="BQ25" s="69">
        <v>16</v>
      </c>
      <c r="BR25" s="80">
        <v>569484</v>
      </c>
      <c r="BS25" s="80">
        <v>0</v>
      </c>
      <c r="BT25" s="69">
        <v>0</v>
      </c>
      <c r="BU25" s="69">
        <v>0</v>
      </c>
      <c r="BV25" s="80">
        <v>0</v>
      </c>
      <c r="BW25" s="80">
        <v>0</v>
      </c>
      <c r="BX25" s="69">
        <v>0</v>
      </c>
      <c r="BY25" s="213">
        <v>0</v>
      </c>
      <c r="BZ25" s="80">
        <v>5985</v>
      </c>
      <c r="CA25" s="80">
        <v>0</v>
      </c>
      <c r="CB25" s="69">
        <v>0</v>
      </c>
      <c r="CC25" s="69">
        <v>0</v>
      </c>
      <c r="CD25" s="80">
        <v>0</v>
      </c>
      <c r="CE25" s="80">
        <v>0</v>
      </c>
      <c r="CF25" s="69">
        <v>0</v>
      </c>
      <c r="CG25" s="69">
        <v>0</v>
      </c>
      <c r="CH25" s="80">
        <v>-46196</v>
      </c>
      <c r="CI25" s="80">
        <v>0</v>
      </c>
      <c r="CJ25" s="69">
        <v>0</v>
      </c>
      <c r="CK25" s="69">
        <v>16</v>
      </c>
      <c r="CL25" s="80">
        <v>-192910</v>
      </c>
      <c r="CM25" s="80">
        <v>17389</v>
      </c>
      <c r="CN25" s="69" t="s">
        <v>712</v>
      </c>
      <c r="CO25" s="69" t="s">
        <v>713</v>
      </c>
      <c r="CP25" s="69" t="s">
        <v>709</v>
      </c>
      <c r="CQ25" s="69" t="s">
        <v>709</v>
      </c>
      <c r="CR25" s="69" t="s">
        <v>709</v>
      </c>
      <c r="CS25" s="69" t="s">
        <v>709</v>
      </c>
      <c r="CT25" s="68">
        <v>46045</v>
      </c>
      <c r="CU25" s="69" t="s">
        <v>991</v>
      </c>
      <c r="CV25" s="69" t="s">
        <v>989</v>
      </c>
      <c r="CW25" s="68" t="s">
        <v>168</v>
      </c>
      <c r="CX25" s="68">
        <v>45955</v>
      </c>
      <c r="CY25" s="69" t="s">
        <v>993</v>
      </c>
      <c r="CZ25" s="69" t="s">
        <v>989</v>
      </c>
      <c r="DA25" s="69" t="s">
        <v>200</v>
      </c>
      <c r="DB25" s="69">
        <v>132713200.45</v>
      </c>
      <c r="DC25" s="69" t="s">
        <v>714</v>
      </c>
      <c r="DD25" s="69" t="s">
        <v>715</v>
      </c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</row>
    <row r="26" spans="2:1477" s="69" customFormat="1">
      <c r="B26" s="69" t="s">
        <v>129</v>
      </c>
      <c r="C26" s="69" t="s">
        <v>171</v>
      </c>
      <c r="D26" s="69" t="s">
        <v>172</v>
      </c>
      <c r="E26" s="68">
        <v>45232</v>
      </c>
      <c r="F26" s="69" t="s">
        <v>993</v>
      </c>
      <c r="G26" s="69" t="s">
        <v>990</v>
      </c>
      <c r="H26" s="69">
        <v>2</v>
      </c>
      <c r="I26" s="69">
        <v>3</v>
      </c>
      <c r="J26" s="69">
        <v>350</v>
      </c>
      <c r="K26" s="69">
        <v>424</v>
      </c>
      <c r="L26" s="69">
        <v>375</v>
      </c>
      <c r="M26" s="186">
        <f t="shared" si="6"/>
        <v>0.86</v>
      </c>
      <c r="N26" s="69">
        <f t="shared" si="7"/>
        <v>1</v>
      </c>
      <c r="O26" s="69">
        <v>49</v>
      </c>
      <c r="P26" s="69">
        <v>0</v>
      </c>
      <c r="Q26" s="69">
        <v>0</v>
      </c>
      <c r="R26" s="69">
        <v>74</v>
      </c>
      <c r="S26" s="69">
        <v>0</v>
      </c>
      <c r="T26" s="190">
        <v>6226258</v>
      </c>
      <c r="U26" s="190">
        <v>61298</v>
      </c>
      <c r="V26" s="190">
        <v>6164960</v>
      </c>
      <c r="W26" s="190">
        <v>6296806</v>
      </c>
      <c r="X26" s="190">
        <v>6274547</v>
      </c>
      <c r="Y26" s="190">
        <v>0</v>
      </c>
      <c r="Z26" s="190">
        <v>0</v>
      </c>
      <c r="AA26" s="190">
        <v>0</v>
      </c>
      <c r="AB26" s="190">
        <v>6274547</v>
      </c>
      <c r="AC26" s="190">
        <v>6215664</v>
      </c>
      <c r="AD26" s="186">
        <f t="shared" si="8"/>
        <v>1.0082245464690769</v>
      </c>
      <c r="AE26" s="69">
        <f t="shared" si="9"/>
        <v>1</v>
      </c>
      <c r="AF26" s="190">
        <v>-10506</v>
      </c>
      <c r="AG26" s="190">
        <v>70548</v>
      </c>
      <c r="AH26" s="69">
        <v>51</v>
      </c>
      <c r="AI26" s="69">
        <v>23</v>
      </c>
      <c r="AJ26" s="69">
        <v>0</v>
      </c>
      <c r="AK26" s="69">
        <v>0</v>
      </c>
      <c r="AL26" s="80">
        <v>45061</v>
      </c>
      <c r="AM26" s="80">
        <v>0</v>
      </c>
      <c r="AN26" s="69">
        <v>0</v>
      </c>
      <c r="AO26" s="69">
        <v>0</v>
      </c>
      <c r="AP26" s="80">
        <v>3702</v>
      </c>
      <c r="AQ26" s="80">
        <v>0</v>
      </c>
      <c r="AR26" s="69">
        <v>0</v>
      </c>
      <c r="AS26" s="69">
        <v>0</v>
      </c>
      <c r="AT26" s="80">
        <v>0</v>
      </c>
      <c r="AU26" s="80">
        <v>0</v>
      </c>
      <c r="AV26" s="69">
        <v>0</v>
      </c>
      <c r="AW26" s="69">
        <v>0</v>
      </c>
      <c r="AX26" s="80">
        <v>0</v>
      </c>
      <c r="AY26" s="80">
        <v>0</v>
      </c>
      <c r="AZ26" s="69">
        <v>0</v>
      </c>
      <c r="BA26" s="69">
        <v>0</v>
      </c>
      <c r="BB26" s="80">
        <v>0</v>
      </c>
      <c r="BC26" s="80">
        <v>0</v>
      </c>
      <c r="BD26" s="69">
        <v>0</v>
      </c>
      <c r="BE26" s="69">
        <v>0</v>
      </c>
      <c r="BF26" s="80">
        <v>0</v>
      </c>
      <c r="BG26" s="80">
        <v>0</v>
      </c>
      <c r="BH26" s="69">
        <v>0</v>
      </c>
      <c r="BI26" s="69">
        <v>0</v>
      </c>
      <c r="BJ26" s="80">
        <v>0</v>
      </c>
      <c r="BK26" s="80">
        <v>0</v>
      </c>
      <c r="BL26" s="69">
        <v>0</v>
      </c>
      <c r="BM26" s="69">
        <v>0</v>
      </c>
      <c r="BN26" s="80">
        <v>0</v>
      </c>
      <c r="BO26" s="80">
        <v>0</v>
      </c>
      <c r="BP26" s="69">
        <v>0</v>
      </c>
      <c r="BQ26" s="69">
        <v>0</v>
      </c>
      <c r="BR26" s="80">
        <v>0</v>
      </c>
      <c r="BS26" s="80">
        <v>0</v>
      </c>
      <c r="BT26" s="69">
        <v>0</v>
      </c>
      <c r="BU26" s="69">
        <v>0</v>
      </c>
      <c r="BV26" s="80">
        <v>0</v>
      </c>
      <c r="BW26" s="80">
        <v>0</v>
      </c>
      <c r="BX26" s="69">
        <v>0</v>
      </c>
      <c r="BY26" s="213">
        <v>0</v>
      </c>
      <c r="BZ26" s="80">
        <v>0</v>
      </c>
      <c r="CA26" s="80">
        <v>0</v>
      </c>
      <c r="CB26" s="69">
        <v>0</v>
      </c>
      <c r="CC26" s="69">
        <v>0</v>
      </c>
      <c r="CD26" s="80">
        <v>0</v>
      </c>
      <c r="CE26" s="80">
        <v>0</v>
      </c>
      <c r="CF26" s="69">
        <v>0</v>
      </c>
      <c r="CG26" s="69">
        <v>0</v>
      </c>
      <c r="CH26" s="80">
        <v>0</v>
      </c>
      <c r="CI26" s="80">
        <v>0</v>
      </c>
      <c r="CJ26" s="69">
        <v>0</v>
      </c>
      <c r="CK26" s="69">
        <v>0</v>
      </c>
      <c r="CL26" s="80">
        <v>48763</v>
      </c>
      <c r="CM26" s="80">
        <v>0</v>
      </c>
      <c r="CN26" s="69" t="s">
        <v>716</v>
      </c>
      <c r="CO26" s="69" t="s">
        <v>717</v>
      </c>
      <c r="CP26" s="69" t="s">
        <v>709</v>
      </c>
      <c r="CQ26" s="69" t="s">
        <v>709</v>
      </c>
      <c r="CR26" s="69" t="s">
        <v>709</v>
      </c>
      <c r="CS26" s="69" t="s">
        <v>709</v>
      </c>
      <c r="CT26" s="68">
        <v>45884</v>
      </c>
      <c r="CU26" s="69" t="s">
        <v>988</v>
      </c>
      <c r="CV26" s="69" t="s">
        <v>989</v>
      </c>
      <c r="CW26" s="68" t="s">
        <v>168</v>
      </c>
      <c r="CX26" s="68">
        <v>45793</v>
      </c>
      <c r="CY26" s="69" t="s">
        <v>986</v>
      </c>
      <c r="CZ26" s="69" t="s">
        <v>994</v>
      </c>
      <c r="DA26" s="69" t="s">
        <v>199</v>
      </c>
      <c r="DB26" s="69">
        <v>7418503.7800000003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</row>
    <row r="27" spans="2:1477" s="69" customFormat="1">
      <c r="B27" s="69" t="s">
        <v>129</v>
      </c>
      <c r="C27" s="69" t="s">
        <v>605</v>
      </c>
      <c r="D27" s="69" t="s">
        <v>606</v>
      </c>
      <c r="E27" s="68">
        <v>45337</v>
      </c>
      <c r="F27" s="69" t="s">
        <v>991</v>
      </c>
      <c r="G27" s="69" t="s">
        <v>990</v>
      </c>
      <c r="H27" s="69">
        <v>2</v>
      </c>
      <c r="I27" s="69">
        <v>0</v>
      </c>
      <c r="J27" s="69">
        <v>190</v>
      </c>
      <c r="K27" s="69">
        <v>250</v>
      </c>
      <c r="L27" s="69">
        <v>249</v>
      </c>
      <c r="M27" s="186">
        <f t="shared" si="6"/>
        <v>0.99473684210526314</v>
      </c>
      <c r="N27" s="69">
        <f t="shared" si="7"/>
        <v>1</v>
      </c>
      <c r="O27" s="69">
        <v>1</v>
      </c>
      <c r="P27" s="69">
        <v>0</v>
      </c>
      <c r="Q27" s="69">
        <v>0</v>
      </c>
      <c r="R27" s="69">
        <v>60</v>
      </c>
      <c r="S27" s="69">
        <v>0</v>
      </c>
      <c r="T27" s="190">
        <v>3665572</v>
      </c>
      <c r="U27" s="190">
        <v>50000</v>
      </c>
      <c r="V27" s="190">
        <v>3615572</v>
      </c>
      <c r="W27" s="190">
        <v>3665572</v>
      </c>
      <c r="X27" s="190">
        <v>3704260</v>
      </c>
      <c r="Y27" s="190">
        <v>0</v>
      </c>
      <c r="Z27" s="190">
        <v>0</v>
      </c>
      <c r="AA27" s="190">
        <v>0</v>
      </c>
      <c r="AB27" s="190">
        <v>3704260</v>
      </c>
      <c r="AC27" s="190">
        <v>3693129</v>
      </c>
      <c r="AD27" s="186">
        <f t="shared" si="8"/>
        <v>1.0214508243785492</v>
      </c>
      <c r="AE27" s="69">
        <f t="shared" si="9"/>
        <v>1</v>
      </c>
      <c r="AF27" s="190">
        <v>-11132</v>
      </c>
      <c r="AG27" s="190">
        <v>0</v>
      </c>
      <c r="AH27" s="69">
        <v>44</v>
      </c>
      <c r="AI27" s="69">
        <v>16</v>
      </c>
      <c r="AJ27" s="69">
        <v>0</v>
      </c>
      <c r="AK27" s="69">
        <v>0</v>
      </c>
      <c r="AL27" s="80">
        <v>0</v>
      </c>
      <c r="AM27" s="80">
        <v>0</v>
      </c>
      <c r="AN27" s="69">
        <v>0</v>
      </c>
      <c r="AO27" s="69">
        <v>0</v>
      </c>
      <c r="AP27" s="80">
        <v>12979</v>
      </c>
      <c r="AQ27" s="80">
        <v>0</v>
      </c>
      <c r="AR27" s="69">
        <v>0</v>
      </c>
      <c r="AS27" s="69">
        <v>0</v>
      </c>
      <c r="AT27" s="80">
        <v>0</v>
      </c>
      <c r="AU27" s="80">
        <v>0</v>
      </c>
      <c r="AV27" s="69">
        <v>0</v>
      </c>
      <c r="AW27" s="69">
        <v>0</v>
      </c>
      <c r="AX27" s="80">
        <v>0</v>
      </c>
      <c r="AY27" s="80">
        <v>0</v>
      </c>
      <c r="AZ27" s="69">
        <v>0</v>
      </c>
      <c r="BA27" s="69">
        <v>0</v>
      </c>
      <c r="BB27" s="80">
        <v>0</v>
      </c>
      <c r="BC27" s="80">
        <v>0</v>
      </c>
      <c r="BD27" s="69">
        <v>0</v>
      </c>
      <c r="BE27" s="69">
        <v>0</v>
      </c>
      <c r="BF27" s="80">
        <v>765</v>
      </c>
      <c r="BG27" s="80">
        <v>0</v>
      </c>
      <c r="BH27" s="69">
        <v>0</v>
      </c>
      <c r="BI27" s="69">
        <v>0</v>
      </c>
      <c r="BJ27" s="80">
        <v>11006</v>
      </c>
      <c r="BK27" s="80">
        <v>0</v>
      </c>
      <c r="BL27" s="69">
        <v>0</v>
      </c>
      <c r="BM27" s="69">
        <v>0</v>
      </c>
      <c r="BN27" s="80">
        <v>0</v>
      </c>
      <c r="BO27" s="80">
        <v>0</v>
      </c>
      <c r="BP27" s="69">
        <v>0</v>
      </c>
      <c r="BQ27" s="69">
        <v>0</v>
      </c>
      <c r="BR27" s="80">
        <v>0</v>
      </c>
      <c r="BS27" s="80">
        <v>0</v>
      </c>
      <c r="BT27" s="69">
        <v>0</v>
      </c>
      <c r="BU27" s="69">
        <v>0</v>
      </c>
      <c r="BV27" s="80">
        <v>0</v>
      </c>
      <c r="BW27" s="80">
        <v>0</v>
      </c>
      <c r="BX27" s="69">
        <v>0</v>
      </c>
      <c r="BY27" s="213">
        <v>0</v>
      </c>
      <c r="BZ27" s="80">
        <v>0</v>
      </c>
      <c r="CA27" s="80">
        <v>0</v>
      </c>
      <c r="CB27" s="69">
        <v>0</v>
      </c>
      <c r="CC27" s="69">
        <v>0</v>
      </c>
      <c r="CD27" s="80">
        <v>0</v>
      </c>
      <c r="CE27" s="80">
        <v>0</v>
      </c>
      <c r="CF27" s="69">
        <v>0</v>
      </c>
      <c r="CG27" s="69">
        <v>0</v>
      </c>
      <c r="CH27" s="80">
        <v>0</v>
      </c>
      <c r="CI27" s="80">
        <v>0</v>
      </c>
      <c r="CJ27" s="69">
        <v>0</v>
      </c>
      <c r="CK27" s="69">
        <v>0</v>
      </c>
      <c r="CL27" s="80">
        <v>24749</v>
      </c>
      <c r="CM27" s="80">
        <v>0</v>
      </c>
      <c r="CN27" s="69" t="s">
        <v>718</v>
      </c>
      <c r="CO27" s="69" t="s">
        <v>719</v>
      </c>
      <c r="CP27" s="69" t="s">
        <v>709</v>
      </c>
      <c r="CQ27" s="69" t="s">
        <v>709</v>
      </c>
      <c r="CR27" s="69" t="s">
        <v>709</v>
      </c>
      <c r="CS27" s="69" t="s">
        <v>709</v>
      </c>
      <c r="CT27" s="68">
        <v>46028</v>
      </c>
      <c r="CU27" s="69" t="s">
        <v>991</v>
      </c>
      <c r="CV27" s="69" t="s">
        <v>989</v>
      </c>
      <c r="CW27" s="68" t="s">
        <v>168</v>
      </c>
      <c r="CX27" s="68">
        <v>45876</v>
      </c>
      <c r="CY27" s="69" t="s">
        <v>988</v>
      </c>
      <c r="CZ27" s="69" t="s">
        <v>989</v>
      </c>
      <c r="DA27" s="69" t="s">
        <v>213</v>
      </c>
      <c r="DB27" s="69">
        <v>4198565.92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</row>
    <row r="28" spans="2:1477" s="69" customFormat="1">
      <c r="B28" s="69" t="s">
        <v>129</v>
      </c>
      <c r="C28" s="69" t="s">
        <v>173</v>
      </c>
      <c r="D28" s="69" t="s">
        <v>174</v>
      </c>
      <c r="E28" s="68">
        <v>44973</v>
      </c>
      <c r="F28" s="69" t="s">
        <v>991</v>
      </c>
      <c r="G28" s="69" t="s">
        <v>995</v>
      </c>
      <c r="H28" s="69">
        <v>1</v>
      </c>
      <c r="I28" s="69">
        <v>5</v>
      </c>
      <c r="J28" s="69">
        <v>300</v>
      </c>
      <c r="K28" s="69">
        <v>551</v>
      </c>
      <c r="L28" s="69">
        <v>561</v>
      </c>
      <c r="M28" s="186">
        <f t="shared" si="6"/>
        <v>1.1033333333333333</v>
      </c>
      <c r="N28" s="69">
        <f t="shared" si="7"/>
        <v>1</v>
      </c>
      <c r="O28" s="69">
        <v>-10</v>
      </c>
      <c r="P28" s="69">
        <v>10</v>
      </c>
      <c r="Q28" s="69">
        <v>0</v>
      </c>
      <c r="R28" s="69">
        <v>205</v>
      </c>
      <c r="S28" s="69">
        <v>46</v>
      </c>
      <c r="T28" s="190">
        <v>14609258</v>
      </c>
      <c r="U28" s="190">
        <v>150000</v>
      </c>
      <c r="V28" s="190">
        <v>14459258</v>
      </c>
      <c r="W28" s="190">
        <v>14044029</v>
      </c>
      <c r="X28" s="190">
        <v>14088333</v>
      </c>
      <c r="Y28" s="190">
        <v>-3245</v>
      </c>
      <c r="Z28" s="190">
        <v>0</v>
      </c>
      <c r="AA28" s="190">
        <v>-3245</v>
      </c>
      <c r="AB28" s="190">
        <v>14085087</v>
      </c>
      <c r="AC28" s="190">
        <v>13929541</v>
      </c>
      <c r="AD28" s="186">
        <f t="shared" si="8"/>
        <v>0.9633648559282918</v>
      </c>
      <c r="AE28" s="69">
        <f t="shared" si="9"/>
        <v>1</v>
      </c>
      <c r="AF28" s="190">
        <v>-126080</v>
      </c>
      <c r="AG28" s="190">
        <v>-565229</v>
      </c>
      <c r="AH28" s="69">
        <v>188</v>
      </c>
      <c r="AI28" s="69">
        <v>42</v>
      </c>
      <c r="AJ28" s="69">
        <v>0</v>
      </c>
      <c r="AK28" s="69">
        <v>0</v>
      </c>
      <c r="AL28" s="80">
        <v>-627778</v>
      </c>
      <c r="AM28" s="80">
        <v>0</v>
      </c>
      <c r="AN28" s="69">
        <v>0</v>
      </c>
      <c r="AO28" s="69">
        <v>21</v>
      </c>
      <c r="AP28" s="80">
        <v>85849</v>
      </c>
      <c r="AQ28" s="80">
        <v>0</v>
      </c>
      <c r="AR28" s="69">
        <v>0</v>
      </c>
      <c r="AS28" s="69">
        <v>0</v>
      </c>
      <c r="AT28" s="80">
        <v>0</v>
      </c>
      <c r="AU28" s="80">
        <v>0</v>
      </c>
      <c r="AV28" s="69">
        <v>0</v>
      </c>
      <c r="AW28" s="69">
        <v>0</v>
      </c>
      <c r="AX28" s="80">
        <v>0</v>
      </c>
      <c r="AY28" s="80">
        <v>0</v>
      </c>
      <c r="AZ28" s="69">
        <v>0</v>
      </c>
      <c r="BA28" s="69">
        <v>0</v>
      </c>
      <c r="BB28" s="80">
        <v>0</v>
      </c>
      <c r="BC28" s="80">
        <v>0</v>
      </c>
      <c r="BD28" s="69">
        <v>0</v>
      </c>
      <c r="BE28" s="69">
        <v>0</v>
      </c>
      <c r="BF28" s="80">
        <v>0</v>
      </c>
      <c r="BG28" s="80">
        <v>0</v>
      </c>
      <c r="BH28" s="69">
        <v>0</v>
      </c>
      <c r="BI28" s="69">
        <v>0</v>
      </c>
      <c r="BJ28" s="80">
        <v>0</v>
      </c>
      <c r="BK28" s="80">
        <v>0</v>
      </c>
      <c r="BL28" s="69">
        <v>0</v>
      </c>
      <c r="BM28" s="69">
        <v>0</v>
      </c>
      <c r="BN28" s="80">
        <v>0</v>
      </c>
      <c r="BO28" s="80">
        <v>0</v>
      </c>
      <c r="BP28" s="69">
        <v>0</v>
      </c>
      <c r="BQ28" s="69">
        <v>0</v>
      </c>
      <c r="BR28" s="80">
        <v>0</v>
      </c>
      <c r="BS28" s="80">
        <v>0</v>
      </c>
      <c r="BT28" s="69">
        <v>0</v>
      </c>
      <c r="BU28" s="69">
        <v>0</v>
      </c>
      <c r="BV28" s="80">
        <v>0</v>
      </c>
      <c r="BW28" s="80">
        <v>0</v>
      </c>
      <c r="BX28" s="69">
        <v>0</v>
      </c>
      <c r="BY28" s="213">
        <v>0</v>
      </c>
      <c r="BZ28" s="80">
        <v>0</v>
      </c>
      <c r="CA28" s="80">
        <v>0</v>
      </c>
      <c r="CB28" s="69">
        <v>0</v>
      </c>
      <c r="CC28" s="69">
        <v>0</v>
      </c>
      <c r="CD28" s="80">
        <v>0</v>
      </c>
      <c r="CE28" s="80">
        <v>0</v>
      </c>
      <c r="CF28" s="69">
        <v>0</v>
      </c>
      <c r="CG28" s="69">
        <v>0</v>
      </c>
      <c r="CH28" s="80">
        <v>0</v>
      </c>
      <c r="CI28" s="80">
        <v>0</v>
      </c>
      <c r="CJ28" s="69">
        <v>0</v>
      </c>
      <c r="CK28" s="69">
        <v>21</v>
      </c>
      <c r="CL28" s="80">
        <v>-541929</v>
      </c>
      <c r="CM28" s="80">
        <v>0</v>
      </c>
      <c r="CN28" s="69" t="s">
        <v>720</v>
      </c>
      <c r="CO28" s="69" t="s">
        <v>721</v>
      </c>
      <c r="CP28" s="69" t="s">
        <v>709</v>
      </c>
      <c r="CQ28" s="69" t="s">
        <v>709</v>
      </c>
      <c r="CR28" s="69" t="s">
        <v>709</v>
      </c>
      <c r="CS28" s="69" t="s">
        <v>709</v>
      </c>
      <c r="CT28" s="68">
        <v>45888</v>
      </c>
      <c r="CU28" s="69" t="s">
        <v>988</v>
      </c>
      <c r="CV28" s="69" t="s">
        <v>989</v>
      </c>
      <c r="CW28" s="68" t="s">
        <v>168</v>
      </c>
      <c r="CX28" s="68">
        <v>45765</v>
      </c>
      <c r="CY28" s="69" t="s">
        <v>986</v>
      </c>
      <c r="CZ28" s="69" t="s">
        <v>994</v>
      </c>
      <c r="DA28" s="69" t="s">
        <v>199</v>
      </c>
      <c r="DB28" s="69">
        <v>14926349.939999999</v>
      </c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</row>
    <row r="29" spans="2:1477" s="69" customFormat="1">
      <c r="B29" s="69" t="s">
        <v>129</v>
      </c>
      <c r="C29" s="69" t="s">
        <v>175</v>
      </c>
      <c r="D29" s="69" t="s">
        <v>176</v>
      </c>
      <c r="E29" s="68">
        <v>45554</v>
      </c>
      <c r="F29" s="69" t="s">
        <v>988</v>
      </c>
      <c r="G29" s="69" t="s">
        <v>994</v>
      </c>
      <c r="H29" s="69">
        <v>1</v>
      </c>
      <c r="I29" s="69">
        <v>1</v>
      </c>
      <c r="J29" s="69">
        <v>150</v>
      </c>
      <c r="K29" s="69">
        <v>195</v>
      </c>
      <c r="L29" s="69">
        <v>194</v>
      </c>
      <c r="M29" s="186">
        <f t="shared" si="6"/>
        <v>1.1133333333333333</v>
      </c>
      <c r="N29" s="69">
        <f t="shared" si="7"/>
        <v>1</v>
      </c>
      <c r="O29" s="69">
        <v>1</v>
      </c>
      <c r="P29" s="69">
        <v>0</v>
      </c>
      <c r="Q29" s="69">
        <v>0</v>
      </c>
      <c r="R29" s="69">
        <v>45</v>
      </c>
      <c r="S29" s="69">
        <v>0</v>
      </c>
      <c r="T29" s="190">
        <v>5289078</v>
      </c>
      <c r="U29" s="190">
        <v>65023</v>
      </c>
      <c r="V29" s="190">
        <v>5224055</v>
      </c>
      <c r="W29" s="190">
        <v>5392842</v>
      </c>
      <c r="X29" s="190">
        <v>5545592</v>
      </c>
      <c r="Y29" s="190">
        <v>0</v>
      </c>
      <c r="Z29" s="190">
        <v>0</v>
      </c>
      <c r="AA29" s="190">
        <v>0</v>
      </c>
      <c r="AB29" s="190">
        <v>5545592</v>
      </c>
      <c r="AC29" s="190">
        <v>5545735</v>
      </c>
      <c r="AD29" s="186">
        <f t="shared" si="8"/>
        <v>1.0615766870754615</v>
      </c>
      <c r="AE29" s="69">
        <f t="shared" si="9"/>
        <v>1</v>
      </c>
      <c r="AF29" s="190">
        <v>143</v>
      </c>
      <c r="AG29" s="190">
        <v>103763</v>
      </c>
      <c r="AH29" s="69">
        <v>8</v>
      </c>
      <c r="AI29" s="69">
        <v>19</v>
      </c>
      <c r="AJ29" s="69">
        <v>0</v>
      </c>
      <c r="AK29" s="69">
        <v>0</v>
      </c>
      <c r="AL29" s="80">
        <v>103763</v>
      </c>
      <c r="AM29" s="80">
        <v>0</v>
      </c>
      <c r="AN29" s="69">
        <v>3</v>
      </c>
      <c r="AO29" s="69">
        <v>0</v>
      </c>
      <c r="AP29" s="80">
        <v>0</v>
      </c>
      <c r="AQ29" s="80">
        <v>0</v>
      </c>
      <c r="AR29" s="69">
        <v>0</v>
      </c>
      <c r="AS29" s="69">
        <v>0</v>
      </c>
      <c r="AT29" s="80">
        <v>0</v>
      </c>
      <c r="AU29" s="80">
        <v>0</v>
      </c>
      <c r="AV29" s="69">
        <v>0</v>
      </c>
      <c r="AW29" s="69">
        <v>0</v>
      </c>
      <c r="AX29" s="80">
        <v>0</v>
      </c>
      <c r="AY29" s="80">
        <v>0</v>
      </c>
      <c r="AZ29" s="69">
        <v>0</v>
      </c>
      <c r="BA29" s="69">
        <v>0</v>
      </c>
      <c r="BB29" s="80">
        <v>0</v>
      </c>
      <c r="BC29" s="80">
        <v>0</v>
      </c>
      <c r="BD29" s="69">
        <v>0</v>
      </c>
      <c r="BE29" s="69">
        <v>0</v>
      </c>
      <c r="BF29" s="80">
        <v>0</v>
      </c>
      <c r="BG29" s="80">
        <v>0</v>
      </c>
      <c r="BH29" s="69">
        <v>15</v>
      </c>
      <c r="BI29" s="69">
        <v>0</v>
      </c>
      <c r="BJ29" s="80">
        <v>0</v>
      </c>
      <c r="BK29" s="80">
        <v>0</v>
      </c>
      <c r="BL29" s="69">
        <v>0</v>
      </c>
      <c r="BM29" s="69">
        <v>0</v>
      </c>
      <c r="BN29" s="80">
        <v>0</v>
      </c>
      <c r="BO29" s="80">
        <v>0</v>
      </c>
      <c r="BP29" s="69">
        <v>0</v>
      </c>
      <c r="BQ29" s="69">
        <v>0</v>
      </c>
      <c r="BR29" s="80">
        <v>0</v>
      </c>
      <c r="BS29" s="80">
        <v>0</v>
      </c>
      <c r="BT29" s="69">
        <v>0</v>
      </c>
      <c r="BU29" s="69">
        <v>0</v>
      </c>
      <c r="BV29" s="80">
        <v>0</v>
      </c>
      <c r="BW29" s="80">
        <v>0</v>
      </c>
      <c r="BX29" s="69">
        <v>0</v>
      </c>
      <c r="BY29" s="213">
        <v>0</v>
      </c>
      <c r="BZ29" s="80">
        <v>0</v>
      </c>
      <c r="CA29" s="80">
        <v>0</v>
      </c>
      <c r="CB29" s="69">
        <v>0</v>
      </c>
      <c r="CC29" s="69">
        <v>0</v>
      </c>
      <c r="CD29" s="80">
        <v>0</v>
      </c>
      <c r="CE29" s="80">
        <v>0</v>
      </c>
      <c r="CF29" s="69">
        <v>0</v>
      </c>
      <c r="CG29" s="69">
        <v>0</v>
      </c>
      <c r="CH29" s="80">
        <v>0</v>
      </c>
      <c r="CI29" s="80">
        <v>0</v>
      </c>
      <c r="CJ29" s="69">
        <v>18</v>
      </c>
      <c r="CK29" s="69">
        <v>0</v>
      </c>
      <c r="CL29" s="80">
        <v>103763</v>
      </c>
      <c r="CM29" s="80">
        <v>0</v>
      </c>
      <c r="CN29" s="69" t="s">
        <v>720</v>
      </c>
      <c r="CO29" s="69" t="s">
        <v>721</v>
      </c>
      <c r="CP29" s="69" t="s">
        <v>709</v>
      </c>
      <c r="CQ29" s="69" t="s">
        <v>709</v>
      </c>
      <c r="CR29" s="69" t="s">
        <v>709</v>
      </c>
      <c r="CS29" s="69" t="s">
        <v>709</v>
      </c>
      <c r="CT29" s="68">
        <v>45894</v>
      </c>
      <c r="CU29" s="69" t="s">
        <v>988</v>
      </c>
      <c r="CV29" s="69" t="s">
        <v>989</v>
      </c>
      <c r="CW29" s="68" t="s">
        <v>168</v>
      </c>
      <c r="CX29" s="68">
        <v>45815</v>
      </c>
      <c r="CY29" s="69" t="s">
        <v>986</v>
      </c>
      <c r="CZ29" s="69" t="s">
        <v>994</v>
      </c>
      <c r="DA29" s="69" t="s">
        <v>193</v>
      </c>
      <c r="DB29" s="69">
        <v>5760651.9299999997</v>
      </c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</row>
    <row r="30" spans="2:1477" s="69" customFormat="1">
      <c r="B30" s="69" t="s">
        <v>129</v>
      </c>
      <c r="C30" s="69" t="s">
        <v>177</v>
      </c>
      <c r="D30" s="69" t="s">
        <v>178</v>
      </c>
      <c r="E30" s="68">
        <v>45127</v>
      </c>
      <c r="F30" s="69" t="s">
        <v>988</v>
      </c>
      <c r="G30" s="69" t="s">
        <v>990</v>
      </c>
      <c r="H30" s="69">
        <v>1</v>
      </c>
      <c r="I30" s="69">
        <v>3</v>
      </c>
      <c r="J30" s="69">
        <v>180</v>
      </c>
      <c r="K30" s="69">
        <v>227</v>
      </c>
      <c r="L30" s="69">
        <v>220</v>
      </c>
      <c r="M30" s="186">
        <f t="shared" si="6"/>
        <v>0.96111111111111114</v>
      </c>
      <c r="N30" s="69">
        <f t="shared" si="7"/>
        <v>1</v>
      </c>
      <c r="O30" s="69">
        <v>7</v>
      </c>
      <c r="P30" s="69">
        <v>0</v>
      </c>
      <c r="Q30" s="69">
        <v>0</v>
      </c>
      <c r="R30" s="69">
        <v>47</v>
      </c>
      <c r="S30" s="69">
        <v>0</v>
      </c>
      <c r="T30" s="190">
        <v>5142423</v>
      </c>
      <c r="U30" s="190">
        <v>50000</v>
      </c>
      <c r="V30" s="190">
        <v>5092423</v>
      </c>
      <c r="W30" s="190">
        <v>5047658</v>
      </c>
      <c r="X30" s="190">
        <v>5138834</v>
      </c>
      <c r="Y30" s="190">
        <v>0</v>
      </c>
      <c r="Z30" s="190">
        <v>0</v>
      </c>
      <c r="AA30" s="190">
        <v>0</v>
      </c>
      <c r="AB30" s="190">
        <v>5138834</v>
      </c>
      <c r="AC30" s="190">
        <v>5099867</v>
      </c>
      <c r="AD30" s="186">
        <f t="shared" si="8"/>
        <v>1.0014617795890091</v>
      </c>
      <c r="AE30" s="69">
        <f t="shared" si="9"/>
        <v>1</v>
      </c>
      <c r="AF30" s="190">
        <v>-1029</v>
      </c>
      <c r="AG30" s="190">
        <v>-94765</v>
      </c>
      <c r="AH30" s="69">
        <v>25</v>
      </c>
      <c r="AI30" s="69">
        <v>22</v>
      </c>
      <c r="AJ30" s="69">
        <v>0</v>
      </c>
      <c r="AK30" s="69">
        <v>0</v>
      </c>
      <c r="AL30" s="80">
        <v>44761</v>
      </c>
      <c r="AM30" s="80">
        <v>0</v>
      </c>
      <c r="AN30" s="69">
        <v>0</v>
      </c>
      <c r="AO30" s="69">
        <v>0</v>
      </c>
      <c r="AP30" s="80">
        <v>0</v>
      </c>
      <c r="AQ30" s="80">
        <v>0</v>
      </c>
      <c r="AR30" s="69">
        <v>0</v>
      </c>
      <c r="AS30" s="69">
        <v>0</v>
      </c>
      <c r="AT30" s="80">
        <v>0</v>
      </c>
      <c r="AU30" s="80">
        <v>0</v>
      </c>
      <c r="AV30" s="69">
        <v>0</v>
      </c>
      <c r="AW30" s="69">
        <v>0</v>
      </c>
      <c r="AX30" s="80">
        <v>0</v>
      </c>
      <c r="AY30" s="80">
        <v>0</v>
      </c>
      <c r="AZ30" s="69">
        <v>0</v>
      </c>
      <c r="BA30" s="69">
        <v>0</v>
      </c>
      <c r="BB30" s="80">
        <v>0</v>
      </c>
      <c r="BC30" s="80">
        <v>0</v>
      </c>
      <c r="BD30" s="69">
        <v>0</v>
      </c>
      <c r="BE30" s="69">
        <v>0</v>
      </c>
      <c r="BF30" s="80">
        <v>0</v>
      </c>
      <c r="BG30" s="80">
        <v>0</v>
      </c>
      <c r="BH30" s="69">
        <v>0</v>
      </c>
      <c r="BI30" s="69">
        <v>0</v>
      </c>
      <c r="BJ30" s="80">
        <v>0</v>
      </c>
      <c r="BK30" s="80">
        <v>0</v>
      </c>
      <c r="BL30" s="69">
        <v>0</v>
      </c>
      <c r="BM30" s="69">
        <v>0</v>
      </c>
      <c r="BN30" s="80">
        <v>0</v>
      </c>
      <c r="BO30" s="80">
        <v>0</v>
      </c>
      <c r="BP30" s="69">
        <v>0</v>
      </c>
      <c r="BQ30" s="69">
        <v>0</v>
      </c>
      <c r="BR30" s="80">
        <v>0</v>
      </c>
      <c r="BS30" s="80">
        <v>0</v>
      </c>
      <c r="BT30" s="69">
        <v>0</v>
      </c>
      <c r="BU30" s="69">
        <v>0</v>
      </c>
      <c r="BV30" s="80">
        <v>0</v>
      </c>
      <c r="BW30" s="80">
        <v>0</v>
      </c>
      <c r="BX30" s="69">
        <v>0</v>
      </c>
      <c r="BY30" s="213">
        <v>0</v>
      </c>
      <c r="BZ30" s="80">
        <v>0</v>
      </c>
      <c r="CA30" s="80">
        <v>0</v>
      </c>
      <c r="CB30" s="69">
        <v>0</v>
      </c>
      <c r="CC30" s="69">
        <v>0</v>
      </c>
      <c r="CD30" s="80">
        <v>0</v>
      </c>
      <c r="CE30" s="80">
        <v>0</v>
      </c>
      <c r="CF30" s="69">
        <v>0</v>
      </c>
      <c r="CG30" s="69">
        <v>0</v>
      </c>
      <c r="CH30" s="80">
        <v>-132703</v>
      </c>
      <c r="CI30" s="80">
        <v>0</v>
      </c>
      <c r="CJ30" s="69">
        <v>0</v>
      </c>
      <c r="CK30" s="69">
        <v>0</v>
      </c>
      <c r="CL30" s="80">
        <v>-87943</v>
      </c>
      <c r="CM30" s="80">
        <v>0</v>
      </c>
      <c r="CN30" s="69" t="s">
        <v>720</v>
      </c>
      <c r="CO30" s="69" t="s">
        <v>721</v>
      </c>
      <c r="CP30" s="69" t="s">
        <v>709</v>
      </c>
      <c r="CQ30" s="69" t="s">
        <v>709</v>
      </c>
      <c r="CR30" s="69" t="s">
        <v>709</v>
      </c>
      <c r="CS30" s="69" t="s">
        <v>709</v>
      </c>
      <c r="CT30" s="68">
        <v>45839</v>
      </c>
      <c r="CU30" s="69" t="s">
        <v>988</v>
      </c>
      <c r="CV30" s="69" t="s">
        <v>989</v>
      </c>
      <c r="CW30" s="68" t="s">
        <v>168</v>
      </c>
      <c r="CX30" s="68">
        <v>45721</v>
      </c>
      <c r="CY30" s="69" t="s">
        <v>991</v>
      </c>
      <c r="CZ30" s="69" t="s">
        <v>994</v>
      </c>
      <c r="DA30" s="69" t="s">
        <v>193</v>
      </c>
      <c r="DB30" s="69">
        <v>4496918.22</v>
      </c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</row>
    <row r="31" spans="2:1477" s="69" customFormat="1">
      <c r="B31" s="69" t="s">
        <v>129</v>
      </c>
      <c r="C31" s="69" t="s">
        <v>179</v>
      </c>
      <c r="D31" s="69" t="s">
        <v>180</v>
      </c>
      <c r="E31" s="68">
        <v>45127</v>
      </c>
      <c r="F31" s="69" t="s">
        <v>988</v>
      </c>
      <c r="G31" s="69" t="s">
        <v>990</v>
      </c>
      <c r="H31" s="69">
        <v>1</v>
      </c>
      <c r="I31" s="69">
        <v>1</v>
      </c>
      <c r="J31" s="69">
        <v>225</v>
      </c>
      <c r="K31" s="69">
        <v>278</v>
      </c>
      <c r="L31" s="69">
        <v>278</v>
      </c>
      <c r="M31" s="186">
        <f t="shared" si="6"/>
        <v>1</v>
      </c>
      <c r="N31" s="69">
        <f t="shared" si="7"/>
        <v>1</v>
      </c>
      <c r="O31" s="69">
        <v>0</v>
      </c>
      <c r="P31" s="69">
        <v>0</v>
      </c>
      <c r="Q31" s="69">
        <v>0</v>
      </c>
      <c r="R31" s="69">
        <v>53</v>
      </c>
      <c r="S31" s="69">
        <v>0</v>
      </c>
      <c r="T31" s="190">
        <v>5558710</v>
      </c>
      <c r="U31" s="190">
        <v>57494</v>
      </c>
      <c r="V31" s="190">
        <v>5501216</v>
      </c>
      <c r="W31" s="190">
        <v>5552034</v>
      </c>
      <c r="X31" s="190">
        <v>5723019</v>
      </c>
      <c r="Y31" s="190">
        <v>0</v>
      </c>
      <c r="Z31" s="190">
        <v>0</v>
      </c>
      <c r="AA31" s="190">
        <v>0</v>
      </c>
      <c r="AB31" s="190">
        <v>5723019</v>
      </c>
      <c r="AC31" s="190">
        <v>5723218</v>
      </c>
      <c r="AD31" s="186">
        <f t="shared" si="8"/>
        <v>1.0403550778591497</v>
      </c>
      <c r="AE31" s="69">
        <f t="shared" si="9"/>
        <v>1</v>
      </c>
      <c r="AF31" s="190">
        <v>199</v>
      </c>
      <c r="AG31" s="190">
        <v>-6676</v>
      </c>
      <c r="AH31" s="69">
        <v>44</v>
      </c>
      <c r="AI31" s="69">
        <v>9</v>
      </c>
      <c r="AJ31" s="69">
        <v>0</v>
      </c>
      <c r="AK31" s="69">
        <v>0</v>
      </c>
      <c r="AL31" s="80">
        <v>0</v>
      </c>
      <c r="AM31" s="80">
        <v>0</v>
      </c>
      <c r="AN31" s="69">
        <v>0</v>
      </c>
      <c r="AO31" s="69">
        <v>0</v>
      </c>
      <c r="AP31" s="80">
        <v>-6676</v>
      </c>
      <c r="AQ31" s="80">
        <v>0</v>
      </c>
      <c r="AR31" s="69">
        <v>0</v>
      </c>
      <c r="AS31" s="69">
        <v>0</v>
      </c>
      <c r="AT31" s="80">
        <v>0</v>
      </c>
      <c r="AU31" s="80">
        <v>0</v>
      </c>
      <c r="AV31" s="69">
        <v>0</v>
      </c>
      <c r="AW31" s="69">
        <v>0</v>
      </c>
      <c r="AX31" s="80">
        <v>0</v>
      </c>
      <c r="AY31" s="80">
        <v>0</v>
      </c>
      <c r="AZ31" s="69">
        <v>0</v>
      </c>
      <c r="BA31" s="69">
        <v>0</v>
      </c>
      <c r="BB31" s="80">
        <v>0</v>
      </c>
      <c r="BC31" s="80">
        <v>0</v>
      </c>
      <c r="BD31" s="69">
        <v>0</v>
      </c>
      <c r="BE31" s="69">
        <v>0</v>
      </c>
      <c r="BF31" s="80">
        <v>0</v>
      </c>
      <c r="BG31" s="80">
        <v>0</v>
      </c>
      <c r="BH31" s="69">
        <v>0</v>
      </c>
      <c r="BI31" s="69">
        <v>0</v>
      </c>
      <c r="BJ31" s="80">
        <v>1803</v>
      </c>
      <c r="BK31" s="80">
        <v>0</v>
      </c>
      <c r="BL31" s="69">
        <v>0</v>
      </c>
      <c r="BM31" s="69">
        <v>0</v>
      </c>
      <c r="BN31" s="80">
        <v>0</v>
      </c>
      <c r="BO31" s="80">
        <v>0</v>
      </c>
      <c r="BP31" s="69">
        <v>0</v>
      </c>
      <c r="BQ31" s="69">
        <v>0</v>
      </c>
      <c r="BR31" s="80">
        <v>0</v>
      </c>
      <c r="BS31" s="80">
        <v>0</v>
      </c>
      <c r="BT31" s="69">
        <v>0</v>
      </c>
      <c r="BU31" s="69">
        <v>0</v>
      </c>
      <c r="BV31" s="80">
        <v>0</v>
      </c>
      <c r="BW31" s="80">
        <v>0</v>
      </c>
      <c r="BX31" s="69">
        <v>0</v>
      </c>
      <c r="BY31" s="213">
        <v>0</v>
      </c>
      <c r="BZ31" s="80">
        <v>0</v>
      </c>
      <c r="CA31" s="80">
        <v>0</v>
      </c>
      <c r="CB31" s="69">
        <v>0</v>
      </c>
      <c r="CC31" s="69">
        <v>0</v>
      </c>
      <c r="CD31" s="80">
        <v>0</v>
      </c>
      <c r="CE31" s="80">
        <v>0</v>
      </c>
      <c r="CF31" s="69">
        <v>0</v>
      </c>
      <c r="CG31" s="69">
        <v>0</v>
      </c>
      <c r="CH31" s="80">
        <v>0</v>
      </c>
      <c r="CI31" s="80">
        <v>0</v>
      </c>
      <c r="CJ31" s="69">
        <v>0</v>
      </c>
      <c r="CK31" s="69">
        <v>0</v>
      </c>
      <c r="CL31" s="80">
        <v>-4873</v>
      </c>
      <c r="CM31" s="80">
        <v>0</v>
      </c>
      <c r="CN31" s="69" t="s">
        <v>718</v>
      </c>
      <c r="CO31" s="69" t="s">
        <v>719</v>
      </c>
      <c r="CP31" s="69" t="s">
        <v>709</v>
      </c>
      <c r="CQ31" s="69" t="s">
        <v>709</v>
      </c>
      <c r="CR31" s="69" t="s">
        <v>709</v>
      </c>
      <c r="CS31" s="69" t="s">
        <v>709</v>
      </c>
      <c r="CT31" s="68">
        <v>45870</v>
      </c>
      <c r="CU31" s="69" t="s">
        <v>988</v>
      </c>
      <c r="CV31" s="69" t="s">
        <v>989</v>
      </c>
      <c r="CW31" s="68" t="s">
        <v>168</v>
      </c>
      <c r="CX31" s="68">
        <v>45588</v>
      </c>
      <c r="CY31" s="69" t="s">
        <v>993</v>
      </c>
      <c r="CZ31" s="69" t="s">
        <v>994</v>
      </c>
      <c r="DA31" s="69" t="s">
        <v>213</v>
      </c>
      <c r="DB31" s="69">
        <v>5765208.0099999998</v>
      </c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</row>
    <row r="32" spans="2:1477" s="69" customFormat="1">
      <c r="B32" s="69" t="s">
        <v>129</v>
      </c>
      <c r="C32" s="69" t="s">
        <v>181</v>
      </c>
      <c r="D32" s="69" t="s">
        <v>182</v>
      </c>
      <c r="E32" s="68">
        <v>44775</v>
      </c>
      <c r="F32" s="69" t="s">
        <v>988</v>
      </c>
      <c r="G32" s="69" t="s">
        <v>995</v>
      </c>
      <c r="H32" s="69">
        <v>3</v>
      </c>
      <c r="I32" s="69">
        <v>3</v>
      </c>
      <c r="J32" s="69">
        <v>650</v>
      </c>
      <c r="K32" s="69">
        <v>763</v>
      </c>
      <c r="L32" s="69">
        <v>763</v>
      </c>
      <c r="M32" s="186">
        <f t="shared" si="6"/>
        <v>1</v>
      </c>
      <c r="N32" s="69">
        <f t="shared" si="7"/>
        <v>1</v>
      </c>
      <c r="O32" s="69">
        <v>0</v>
      </c>
      <c r="P32" s="69">
        <v>0</v>
      </c>
      <c r="Q32" s="69">
        <v>0</v>
      </c>
      <c r="R32" s="69">
        <v>113</v>
      </c>
      <c r="S32" s="69">
        <v>0</v>
      </c>
      <c r="T32" s="190">
        <v>23141400</v>
      </c>
      <c r="U32" s="190">
        <v>150000</v>
      </c>
      <c r="V32" s="190">
        <v>22991400</v>
      </c>
      <c r="W32" s="190">
        <v>23931467</v>
      </c>
      <c r="X32" s="190">
        <v>24545579</v>
      </c>
      <c r="Y32" s="190">
        <v>0</v>
      </c>
      <c r="Z32" s="190">
        <v>0</v>
      </c>
      <c r="AA32" s="190">
        <v>0</v>
      </c>
      <c r="AB32" s="190">
        <v>24545579</v>
      </c>
      <c r="AC32" s="190">
        <v>24060306</v>
      </c>
      <c r="AD32" s="186">
        <f t="shared" si="8"/>
        <v>1.0464915577128839</v>
      </c>
      <c r="AE32" s="69">
        <f t="shared" si="9"/>
        <v>1</v>
      </c>
      <c r="AF32" s="190">
        <v>-480611</v>
      </c>
      <c r="AG32" s="190">
        <v>790067</v>
      </c>
      <c r="AH32" s="69">
        <v>61</v>
      </c>
      <c r="AI32" s="69">
        <v>52</v>
      </c>
      <c r="AJ32" s="69">
        <v>0</v>
      </c>
      <c r="AK32" s="69">
        <v>0</v>
      </c>
      <c r="AL32" s="80">
        <v>53994</v>
      </c>
      <c r="AM32" s="80">
        <v>0</v>
      </c>
      <c r="AN32" s="69">
        <v>0</v>
      </c>
      <c r="AO32" s="69">
        <v>0</v>
      </c>
      <c r="AP32" s="80">
        <v>770405</v>
      </c>
      <c r="AQ32" s="80">
        <v>0</v>
      </c>
      <c r="AR32" s="69">
        <v>0</v>
      </c>
      <c r="AS32" s="69">
        <v>0</v>
      </c>
      <c r="AT32" s="80">
        <v>0</v>
      </c>
      <c r="AU32" s="80">
        <v>0</v>
      </c>
      <c r="AV32" s="69">
        <v>0</v>
      </c>
      <c r="AW32" s="69">
        <v>0</v>
      </c>
      <c r="AX32" s="80">
        <v>0</v>
      </c>
      <c r="AY32" s="80">
        <v>0</v>
      </c>
      <c r="AZ32" s="69">
        <v>0</v>
      </c>
      <c r="BA32" s="69">
        <v>0</v>
      </c>
      <c r="BB32" s="80">
        <v>0</v>
      </c>
      <c r="BC32" s="80">
        <v>0</v>
      </c>
      <c r="BD32" s="69">
        <v>0</v>
      </c>
      <c r="BE32" s="69">
        <v>0</v>
      </c>
      <c r="BF32" s="80">
        <v>0</v>
      </c>
      <c r="BG32" s="80">
        <v>0</v>
      </c>
      <c r="BH32" s="69">
        <v>0</v>
      </c>
      <c r="BI32" s="69">
        <v>0</v>
      </c>
      <c r="BJ32" s="80">
        <v>0</v>
      </c>
      <c r="BK32" s="80">
        <v>0</v>
      </c>
      <c r="BL32" s="69">
        <v>0</v>
      </c>
      <c r="BM32" s="69">
        <v>0</v>
      </c>
      <c r="BN32" s="80">
        <v>0</v>
      </c>
      <c r="BO32" s="80">
        <v>0</v>
      </c>
      <c r="BP32" s="69">
        <v>0</v>
      </c>
      <c r="BQ32" s="69">
        <v>0</v>
      </c>
      <c r="BR32" s="80">
        <v>0</v>
      </c>
      <c r="BS32" s="80">
        <v>0</v>
      </c>
      <c r="BT32" s="69">
        <v>0</v>
      </c>
      <c r="BU32" s="69">
        <v>0</v>
      </c>
      <c r="BV32" s="80">
        <v>0</v>
      </c>
      <c r="BW32" s="80">
        <v>0</v>
      </c>
      <c r="BX32" s="69">
        <v>0</v>
      </c>
      <c r="BY32" s="213">
        <v>0</v>
      </c>
      <c r="BZ32" s="80">
        <v>0</v>
      </c>
      <c r="CA32" s="80">
        <v>0</v>
      </c>
      <c r="CB32" s="69">
        <v>0</v>
      </c>
      <c r="CC32" s="69">
        <v>0</v>
      </c>
      <c r="CD32" s="80">
        <v>0</v>
      </c>
      <c r="CE32" s="80">
        <v>0</v>
      </c>
      <c r="CF32" s="69">
        <v>0</v>
      </c>
      <c r="CG32" s="69">
        <v>0</v>
      </c>
      <c r="CH32" s="80">
        <v>0</v>
      </c>
      <c r="CI32" s="80">
        <v>0</v>
      </c>
      <c r="CJ32" s="69">
        <v>0</v>
      </c>
      <c r="CK32" s="69">
        <v>0</v>
      </c>
      <c r="CL32" s="80">
        <v>824400</v>
      </c>
      <c r="CM32" s="80">
        <v>0</v>
      </c>
      <c r="CN32" s="69" t="s">
        <v>720</v>
      </c>
      <c r="CO32" s="69" t="s">
        <v>721</v>
      </c>
      <c r="CP32" s="69" t="s">
        <v>709</v>
      </c>
      <c r="CQ32" s="69" t="s">
        <v>709</v>
      </c>
      <c r="CR32" s="69" t="s">
        <v>709</v>
      </c>
      <c r="CS32" s="69" t="s">
        <v>709</v>
      </c>
      <c r="CT32" s="68">
        <v>45859</v>
      </c>
      <c r="CU32" s="69" t="s">
        <v>988</v>
      </c>
      <c r="CV32" s="69" t="s">
        <v>989</v>
      </c>
      <c r="CW32" s="68" t="s">
        <v>168</v>
      </c>
      <c r="CX32" s="68">
        <v>45608</v>
      </c>
      <c r="CY32" s="69" t="s">
        <v>993</v>
      </c>
      <c r="CZ32" s="69" t="s">
        <v>994</v>
      </c>
      <c r="DA32" s="69" t="s">
        <v>213</v>
      </c>
      <c r="DB32" s="69">
        <v>26691037.399999999</v>
      </c>
      <c r="DC32" s="69" t="s">
        <v>722</v>
      </c>
      <c r="DD32" s="69" t="s">
        <v>723</v>
      </c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</row>
    <row r="33" spans="2:1477" s="69" customFormat="1">
      <c r="B33" s="69" t="s">
        <v>129</v>
      </c>
      <c r="C33" s="69" t="s">
        <v>183</v>
      </c>
      <c r="D33" s="69" t="s">
        <v>184</v>
      </c>
      <c r="E33" s="68">
        <v>45083</v>
      </c>
      <c r="F33" s="69" t="s">
        <v>986</v>
      </c>
      <c r="G33" s="69" t="s">
        <v>995</v>
      </c>
      <c r="H33" s="69">
        <v>1</v>
      </c>
      <c r="I33" s="69">
        <v>4</v>
      </c>
      <c r="J33" s="69">
        <v>975</v>
      </c>
      <c r="K33" s="69">
        <v>1035</v>
      </c>
      <c r="L33" s="69">
        <v>559</v>
      </c>
      <c r="M33" s="186">
        <f t="shared" si="6"/>
        <v>0.51179487179487182</v>
      </c>
      <c r="N33" s="69">
        <f t="shared" si="7"/>
        <v>1</v>
      </c>
      <c r="O33" s="69">
        <v>476</v>
      </c>
      <c r="P33" s="69">
        <v>0</v>
      </c>
      <c r="Q33" s="69">
        <v>0</v>
      </c>
      <c r="R33" s="69">
        <v>60</v>
      </c>
      <c r="S33" s="69">
        <v>0</v>
      </c>
      <c r="T33" s="190">
        <v>24655000</v>
      </c>
      <c r="U33" s="190">
        <v>150000</v>
      </c>
      <c r="V33" s="190">
        <v>24505000</v>
      </c>
      <c r="W33" s="190">
        <v>24840707</v>
      </c>
      <c r="X33" s="190">
        <v>24676932</v>
      </c>
      <c r="Y33" s="190">
        <v>0</v>
      </c>
      <c r="Z33" s="190">
        <v>941500</v>
      </c>
      <c r="AA33" s="190">
        <v>941500</v>
      </c>
      <c r="AB33" s="190">
        <v>25618432</v>
      </c>
      <c r="AC33" s="190">
        <v>24522979</v>
      </c>
      <c r="AD33" s="186">
        <f t="shared" si="8"/>
        <v>1.0007336870026524</v>
      </c>
      <c r="AE33" s="69">
        <f t="shared" si="9"/>
        <v>1</v>
      </c>
      <c r="AF33" s="190">
        <v>-950274</v>
      </c>
      <c r="AG33" s="190">
        <v>185707</v>
      </c>
      <c r="AH33" s="69">
        <v>17</v>
      </c>
      <c r="AI33" s="69">
        <v>43</v>
      </c>
      <c r="AJ33" s="69">
        <v>0</v>
      </c>
      <c r="AK33" s="69">
        <v>0</v>
      </c>
      <c r="AL33" s="80">
        <v>0</v>
      </c>
      <c r="AM33" s="80">
        <v>0</v>
      </c>
      <c r="AN33" s="69">
        <v>0</v>
      </c>
      <c r="AO33" s="69">
        <v>0</v>
      </c>
      <c r="AP33" s="80">
        <v>40527</v>
      </c>
      <c r="AQ33" s="80">
        <v>0</v>
      </c>
      <c r="AR33" s="69">
        <v>0</v>
      </c>
      <c r="AS33" s="69">
        <v>0</v>
      </c>
      <c r="AT33" s="80">
        <v>0</v>
      </c>
      <c r="AU33" s="80">
        <v>0</v>
      </c>
      <c r="AV33" s="69">
        <v>0</v>
      </c>
      <c r="AW33" s="69">
        <v>0</v>
      </c>
      <c r="AX33" s="80">
        <v>0</v>
      </c>
      <c r="AY33" s="80">
        <v>0</v>
      </c>
      <c r="AZ33" s="69">
        <v>0</v>
      </c>
      <c r="BA33" s="69">
        <v>0</v>
      </c>
      <c r="BB33" s="80">
        <v>0</v>
      </c>
      <c r="BC33" s="80">
        <v>0</v>
      </c>
      <c r="BD33" s="69">
        <v>0</v>
      </c>
      <c r="BE33" s="69">
        <v>0</v>
      </c>
      <c r="BF33" s="80">
        <v>760</v>
      </c>
      <c r="BG33" s="80">
        <v>0</v>
      </c>
      <c r="BH33" s="69">
        <v>0</v>
      </c>
      <c r="BI33" s="69">
        <v>0</v>
      </c>
      <c r="BJ33" s="80">
        <v>0</v>
      </c>
      <c r="BK33" s="80">
        <v>0</v>
      </c>
      <c r="BL33" s="69">
        <v>0</v>
      </c>
      <c r="BM33" s="69">
        <v>0</v>
      </c>
      <c r="BN33" s="80">
        <v>0</v>
      </c>
      <c r="BO33" s="80">
        <v>0</v>
      </c>
      <c r="BP33" s="69">
        <v>0</v>
      </c>
      <c r="BQ33" s="69">
        <v>0</v>
      </c>
      <c r="BR33" s="80">
        <v>10564</v>
      </c>
      <c r="BS33" s="80">
        <v>0</v>
      </c>
      <c r="BT33" s="69">
        <v>0</v>
      </c>
      <c r="BU33" s="69">
        <v>0</v>
      </c>
      <c r="BV33" s="80">
        <v>0</v>
      </c>
      <c r="BW33" s="80">
        <v>0</v>
      </c>
      <c r="BX33" s="69">
        <v>0</v>
      </c>
      <c r="BY33" s="213">
        <v>0</v>
      </c>
      <c r="BZ33" s="80">
        <v>0</v>
      </c>
      <c r="CA33" s="80">
        <v>0</v>
      </c>
      <c r="CB33" s="69">
        <v>0</v>
      </c>
      <c r="CC33" s="69">
        <v>0</v>
      </c>
      <c r="CD33" s="80">
        <v>0</v>
      </c>
      <c r="CE33" s="80">
        <v>0</v>
      </c>
      <c r="CF33" s="69">
        <v>0</v>
      </c>
      <c r="CG33" s="69">
        <v>0</v>
      </c>
      <c r="CH33" s="80">
        <v>0</v>
      </c>
      <c r="CI33" s="80">
        <v>0</v>
      </c>
      <c r="CJ33" s="69">
        <v>0</v>
      </c>
      <c r="CK33" s="69">
        <v>0</v>
      </c>
      <c r="CL33" s="80">
        <v>51851</v>
      </c>
      <c r="CM33" s="80">
        <v>0</v>
      </c>
      <c r="CN33" s="69" t="s">
        <v>724</v>
      </c>
      <c r="CO33" s="69" t="s">
        <v>725</v>
      </c>
      <c r="CP33" s="69" t="s">
        <v>709</v>
      </c>
      <c r="CQ33" s="69" t="s">
        <v>709</v>
      </c>
      <c r="CR33" s="69" t="s">
        <v>709</v>
      </c>
      <c r="CS33" s="69" t="s">
        <v>709</v>
      </c>
      <c r="CT33" s="68">
        <v>46101</v>
      </c>
      <c r="CU33" s="69" t="s">
        <v>991</v>
      </c>
      <c r="CV33" s="69" t="s">
        <v>989</v>
      </c>
      <c r="CW33" s="68" t="s">
        <v>168</v>
      </c>
      <c r="CX33" s="68">
        <v>45706</v>
      </c>
      <c r="CY33" s="69" t="s">
        <v>991</v>
      </c>
      <c r="CZ33" s="69" t="s">
        <v>994</v>
      </c>
      <c r="DA33" s="69" t="s">
        <v>196</v>
      </c>
      <c r="DB33" s="69">
        <v>27242569.809999999</v>
      </c>
      <c r="DC33" s="69" t="s">
        <v>726</v>
      </c>
      <c r="DD33" s="69" t="s">
        <v>727</v>
      </c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</row>
    <row r="34" spans="2:1477" s="69" customFormat="1">
      <c r="B34" s="69" t="s">
        <v>129</v>
      </c>
      <c r="C34" s="69" t="s">
        <v>185</v>
      </c>
      <c r="D34" s="69" t="s">
        <v>186</v>
      </c>
      <c r="E34" s="68">
        <v>45337</v>
      </c>
      <c r="F34" s="69" t="s">
        <v>991</v>
      </c>
      <c r="G34" s="69" t="s">
        <v>990</v>
      </c>
      <c r="H34" s="69">
        <v>1</v>
      </c>
      <c r="I34" s="69">
        <v>10</v>
      </c>
      <c r="J34" s="69">
        <v>200</v>
      </c>
      <c r="K34" s="69">
        <v>292</v>
      </c>
      <c r="L34" s="69">
        <v>317</v>
      </c>
      <c r="M34" s="186">
        <f t="shared" si="6"/>
        <v>1.2549999999999999</v>
      </c>
      <c r="N34" s="69">
        <f t="shared" si="7"/>
        <v>0</v>
      </c>
      <c r="O34" s="69">
        <v>-25</v>
      </c>
      <c r="P34" s="69">
        <v>25</v>
      </c>
      <c r="Q34" s="69">
        <v>0</v>
      </c>
      <c r="R34" s="69">
        <v>66</v>
      </c>
      <c r="S34" s="69">
        <v>26</v>
      </c>
      <c r="T34" s="190">
        <v>2428636</v>
      </c>
      <c r="U34" s="190">
        <v>0</v>
      </c>
      <c r="V34" s="190">
        <v>2428636</v>
      </c>
      <c r="W34" s="190">
        <v>2626766</v>
      </c>
      <c r="X34" s="190">
        <v>2708707</v>
      </c>
      <c r="Y34" s="190">
        <v>-66250</v>
      </c>
      <c r="Z34" s="190">
        <v>0</v>
      </c>
      <c r="AA34" s="190">
        <v>-66250</v>
      </c>
      <c r="AB34" s="190">
        <v>2642457</v>
      </c>
      <c r="AC34" s="190">
        <v>2624968</v>
      </c>
      <c r="AD34" s="186">
        <f t="shared" si="8"/>
        <v>1.0808404388306851</v>
      </c>
      <c r="AE34" s="69">
        <f t="shared" si="9"/>
        <v>1</v>
      </c>
      <c r="AF34" s="190">
        <v>-22</v>
      </c>
      <c r="AG34" s="190">
        <v>198130</v>
      </c>
      <c r="AH34" s="69">
        <v>44</v>
      </c>
      <c r="AI34" s="69">
        <v>22</v>
      </c>
      <c r="AJ34" s="69">
        <v>0</v>
      </c>
      <c r="AK34" s="69">
        <v>26</v>
      </c>
      <c r="AL34" s="80">
        <v>115608</v>
      </c>
      <c r="AM34" s="80">
        <v>0</v>
      </c>
      <c r="AN34" s="69">
        <v>0</v>
      </c>
      <c r="AO34" s="69">
        <v>0</v>
      </c>
      <c r="AP34" s="80">
        <v>65054</v>
      </c>
      <c r="AQ34" s="80">
        <v>0</v>
      </c>
      <c r="AR34" s="69">
        <v>0</v>
      </c>
      <c r="AS34" s="69">
        <v>0</v>
      </c>
      <c r="AT34" s="80">
        <v>0</v>
      </c>
      <c r="AU34" s="80">
        <v>0</v>
      </c>
      <c r="AV34" s="69">
        <v>0</v>
      </c>
      <c r="AW34" s="69">
        <v>0</v>
      </c>
      <c r="AX34" s="80">
        <v>0</v>
      </c>
      <c r="AY34" s="80">
        <v>0</v>
      </c>
      <c r="AZ34" s="69">
        <v>0</v>
      </c>
      <c r="BA34" s="69">
        <v>0</v>
      </c>
      <c r="BB34" s="80">
        <v>0</v>
      </c>
      <c r="BC34" s="80">
        <v>0</v>
      </c>
      <c r="BD34" s="69">
        <v>0</v>
      </c>
      <c r="BE34" s="69">
        <v>0</v>
      </c>
      <c r="BF34" s="80">
        <v>0</v>
      </c>
      <c r="BG34" s="80">
        <v>0</v>
      </c>
      <c r="BH34" s="69">
        <v>0</v>
      </c>
      <c r="BI34" s="69">
        <v>0</v>
      </c>
      <c r="BJ34" s="80">
        <v>0</v>
      </c>
      <c r="BK34" s="80">
        <v>0</v>
      </c>
      <c r="BL34" s="69">
        <v>0</v>
      </c>
      <c r="BM34" s="69">
        <v>0</v>
      </c>
      <c r="BN34" s="80">
        <v>0</v>
      </c>
      <c r="BO34" s="80">
        <v>0</v>
      </c>
      <c r="BP34" s="69">
        <v>0</v>
      </c>
      <c r="BQ34" s="69">
        <v>0</v>
      </c>
      <c r="BR34" s="80">
        <v>0</v>
      </c>
      <c r="BS34" s="80">
        <v>0</v>
      </c>
      <c r="BT34" s="69">
        <v>0</v>
      </c>
      <c r="BU34" s="69">
        <v>0</v>
      </c>
      <c r="BV34" s="80">
        <v>0</v>
      </c>
      <c r="BW34" s="80">
        <v>0</v>
      </c>
      <c r="BX34" s="69">
        <v>0</v>
      </c>
      <c r="BY34" s="213">
        <v>0</v>
      </c>
      <c r="BZ34" s="80">
        <v>0</v>
      </c>
      <c r="CA34" s="80">
        <v>0</v>
      </c>
      <c r="CB34" s="69">
        <v>0</v>
      </c>
      <c r="CC34" s="69">
        <v>0</v>
      </c>
      <c r="CD34" s="80">
        <v>0</v>
      </c>
      <c r="CE34" s="80">
        <v>0</v>
      </c>
      <c r="CF34" s="69">
        <v>0</v>
      </c>
      <c r="CG34" s="69">
        <v>0</v>
      </c>
      <c r="CH34" s="80">
        <v>0</v>
      </c>
      <c r="CI34" s="80">
        <v>0</v>
      </c>
      <c r="CJ34" s="69">
        <v>0</v>
      </c>
      <c r="CK34" s="69">
        <v>26</v>
      </c>
      <c r="CL34" s="80">
        <v>180662</v>
      </c>
      <c r="CM34" s="80">
        <v>0</v>
      </c>
      <c r="CN34" s="69" t="s">
        <v>728</v>
      </c>
      <c r="CO34" s="69" t="s">
        <v>729</v>
      </c>
      <c r="CP34" s="69" t="s">
        <v>709</v>
      </c>
      <c r="CQ34" s="69" t="s">
        <v>709</v>
      </c>
      <c r="CR34" s="69" t="s">
        <v>709</v>
      </c>
      <c r="CS34" s="69" t="s">
        <v>709</v>
      </c>
      <c r="CT34" s="68">
        <v>45845</v>
      </c>
      <c r="CU34" s="69" t="s">
        <v>988</v>
      </c>
      <c r="CV34" s="69" t="s">
        <v>989</v>
      </c>
      <c r="CW34" s="68" t="s">
        <v>168</v>
      </c>
      <c r="CX34" s="68">
        <v>45769</v>
      </c>
      <c r="CY34" s="69" t="s">
        <v>986</v>
      </c>
      <c r="CZ34" s="69" t="s">
        <v>994</v>
      </c>
      <c r="DA34" s="69" t="s">
        <v>199</v>
      </c>
      <c r="DB34" s="69">
        <v>3681296.02</v>
      </c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</row>
    <row r="35" spans="2:1477" s="69" customFormat="1">
      <c r="B35" s="69" t="s">
        <v>129</v>
      </c>
      <c r="C35" s="69" t="s">
        <v>187</v>
      </c>
      <c r="D35" s="69" t="s">
        <v>188</v>
      </c>
      <c r="E35" s="68">
        <v>45190</v>
      </c>
      <c r="F35" s="69" t="s">
        <v>988</v>
      </c>
      <c r="G35" s="69" t="s">
        <v>990</v>
      </c>
      <c r="H35" s="69">
        <v>1</v>
      </c>
      <c r="I35" s="69">
        <v>5</v>
      </c>
      <c r="J35" s="69">
        <v>200</v>
      </c>
      <c r="K35" s="69">
        <v>302</v>
      </c>
      <c r="L35" s="69">
        <v>296</v>
      </c>
      <c r="M35" s="186">
        <f t="shared" si="6"/>
        <v>0.97</v>
      </c>
      <c r="N35" s="69">
        <f t="shared" si="7"/>
        <v>1</v>
      </c>
      <c r="O35" s="69">
        <v>6</v>
      </c>
      <c r="P35" s="69">
        <v>0</v>
      </c>
      <c r="Q35" s="69">
        <v>0</v>
      </c>
      <c r="R35" s="69">
        <v>58</v>
      </c>
      <c r="S35" s="69">
        <v>44</v>
      </c>
      <c r="T35" s="190">
        <v>2844972</v>
      </c>
      <c r="U35" s="190">
        <v>50000</v>
      </c>
      <c r="V35" s="190">
        <v>2794972</v>
      </c>
      <c r="W35" s="190">
        <v>2870813</v>
      </c>
      <c r="X35" s="190">
        <v>2826404</v>
      </c>
      <c r="Y35" s="190">
        <v>0</v>
      </c>
      <c r="Z35" s="190">
        <v>0</v>
      </c>
      <c r="AA35" s="190">
        <v>0</v>
      </c>
      <c r="AB35" s="190">
        <v>2826404</v>
      </c>
      <c r="AC35" s="190">
        <v>2806626</v>
      </c>
      <c r="AD35" s="186">
        <f t="shared" si="8"/>
        <v>1.0041696303218779</v>
      </c>
      <c r="AE35" s="69">
        <f t="shared" si="9"/>
        <v>1</v>
      </c>
      <c r="AF35" s="190">
        <v>-7691</v>
      </c>
      <c r="AG35" s="190">
        <v>25841</v>
      </c>
      <c r="AH35" s="69">
        <v>81</v>
      </c>
      <c r="AI35" s="69">
        <v>21</v>
      </c>
      <c r="AJ35" s="69">
        <v>0</v>
      </c>
      <c r="AK35" s="69">
        <v>0</v>
      </c>
      <c r="AL35" s="80">
        <v>8709</v>
      </c>
      <c r="AM35" s="80">
        <v>0</v>
      </c>
      <c r="AN35" s="69">
        <v>0</v>
      </c>
      <c r="AO35" s="69">
        <v>0</v>
      </c>
      <c r="AP35" s="80">
        <v>5045</v>
      </c>
      <c r="AQ35" s="80">
        <v>0</v>
      </c>
      <c r="AR35" s="69">
        <v>0</v>
      </c>
      <c r="AS35" s="69">
        <v>0</v>
      </c>
      <c r="AT35" s="80">
        <v>0</v>
      </c>
      <c r="AU35" s="80">
        <v>0</v>
      </c>
      <c r="AV35" s="69">
        <v>0</v>
      </c>
      <c r="AW35" s="69">
        <v>0</v>
      </c>
      <c r="AX35" s="80">
        <v>0</v>
      </c>
      <c r="AY35" s="80">
        <v>0</v>
      </c>
      <c r="AZ35" s="69">
        <v>0</v>
      </c>
      <c r="BA35" s="69">
        <v>0</v>
      </c>
      <c r="BB35" s="80">
        <v>0</v>
      </c>
      <c r="BC35" s="80">
        <v>0</v>
      </c>
      <c r="BD35" s="69">
        <v>0</v>
      </c>
      <c r="BE35" s="69">
        <v>0</v>
      </c>
      <c r="BF35" s="80">
        <v>0</v>
      </c>
      <c r="BG35" s="80">
        <v>0</v>
      </c>
      <c r="BH35" s="69">
        <v>0</v>
      </c>
      <c r="BI35" s="69">
        <v>0</v>
      </c>
      <c r="BJ35" s="80">
        <v>0</v>
      </c>
      <c r="BK35" s="80">
        <v>0</v>
      </c>
      <c r="BL35" s="69">
        <v>0</v>
      </c>
      <c r="BM35" s="69">
        <v>0</v>
      </c>
      <c r="BN35" s="80">
        <v>0</v>
      </c>
      <c r="BO35" s="80">
        <v>0</v>
      </c>
      <c r="BP35" s="69">
        <v>0</v>
      </c>
      <c r="BQ35" s="69">
        <v>0</v>
      </c>
      <c r="BR35" s="80">
        <v>0</v>
      </c>
      <c r="BS35" s="80">
        <v>0</v>
      </c>
      <c r="BT35" s="69">
        <v>0</v>
      </c>
      <c r="BU35" s="69">
        <v>0</v>
      </c>
      <c r="BV35" s="80">
        <v>0</v>
      </c>
      <c r="BW35" s="80">
        <v>0</v>
      </c>
      <c r="BX35" s="69">
        <v>0</v>
      </c>
      <c r="BY35" s="213">
        <v>0</v>
      </c>
      <c r="BZ35" s="80">
        <v>0</v>
      </c>
      <c r="CA35" s="80">
        <v>0</v>
      </c>
      <c r="CB35" s="69">
        <v>0</v>
      </c>
      <c r="CC35" s="69">
        <v>0</v>
      </c>
      <c r="CD35" s="80">
        <v>0</v>
      </c>
      <c r="CE35" s="80">
        <v>0</v>
      </c>
      <c r="CF35" s="69">
        <v>0</v>
      </c>
      <c r="CG35" s="69">
        <v>0</v>
      </c>
      <c r="CH35" s="80">
        <v>0</v>
      </c>
      <c r="CI35" s="80">
        <v>0</v>
      </c>
      <c r="CJ35" s="69">
        <v>0</v>
      </c>
      <c r="CK35" s="69">
        <v>0</v>
      </c>
      <c r="CL35" s="80">
        <v>13754</v>
      </c>
      <c r="CM35" s="80">
        <v>0</v>
      </c>
      <c r="CN35" s="69" t="s">
        <v>716</v>
      </c>
      <c r="CO35" s="69" t="s">
        <v>717</v>
      </c>
      <c r="CP35" s="69" t="s">
        <v>709</v>
      </c>
      <c r="CQ35" s="69" t="s">
        <v>709</v>
      </c>
      <c r="CR35" s="69" t="s">
        <v>709</v>
      </c>
      <c r="CS35" s="69" t="s">
        <v>709</v>
      </c>
      <c r="CT35" s="68">
        <v>46099</v>
      </c>
      <c r="CU35" s="69" t="s">
        <v>991</v>
      </c>
      <c r="CV35" s="69" t="s">
        <v>989</v>
      </c>
      <c r="CW35" s="68" t="s">
        <v>168</v>
      </c>
      <c r="CX35" s="68">
        <v>45678</v>
      </c>
      <c r="CY35" s="69" t="s">
        <v>991</v>
      </c>
      <c r="CZ35" s="69" t="s">
        <v>994</v>
      </c>
      <c r="DA35" s="69" t="s">
        <v>199</v>
      </c>
      <c r="DB35" s="69">
        <v>2548367.85</v>
      </c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</row>
    <row r="36" spans="2:1477" s="69" customFormat="1">
      <c r="B36" s="69" t="s">
        <v>129</v>
      </c>
      <c r="C36" s="69" t="s">
        <v>189</v>
      </c>
      <c r="D36" s="69" t="s">
        <v>190</v>
      </c>
      <c r="E36" s="68">
        <v>45400</v>
      </c>
      <c r="F36" s="69" t="s">
        <v>986</v>
      </c>
      <c r="G36" s="69" t="s">
        <v>990</v>
      </c>
      <c r="H36" s="69">
        <v>1</v>
      </c>
      <c r="I36" s="69">
        <v>1</v>
      </c>
      <c r="J36" s="69">
        <v>170</v>
      </c>
      <c r="K36" s="69">
        <v>195</v>
      </c>
      <c r="L36" s="69">
        <v>171</v>
      </c>
      <c r="M36" s="186">
        <f t="shared" si="6"/>
        <v>0.85882352941176465</v>
      </c>
      <c r="N36" s="69">
        <f t="shared" si="7"/>
        <v>1</v>
      </c>
      <c r="O36" s="69">
        <v>24</v>
      </c>
      <c r="P36" s="69">
        <v>0</v>
      </c>
      <c r="Q36" s="69">
        <v>0</v>
      </c>
      <c r="R36" s="69">
        <v>25</v>
      </c>
      <c r="S36" s="69">
        <v>0</v>
      </c>
      <c r="T36" s="190">
        <v>2506911</v>
      </c>
      <c r="U36" s="190">
        <v>50000</v>
      </c>
      <c r="V36" s="190">
        <v>2456911</v>
      </c>
      <c r="W36" s="190">
        <v>2530764</v>
      </c>
      <c r="X36" s="190">
        <v>2550717</v>
      </c>
      <c r="Y36" s="190">
        <v>0</v>
      </c>
      <c r="Z36" s="190">
        <v>0</v>
      </c>
      <c r="AA36" s="190">
        <v>0</v>
      </c>
      <c r="AB36" s="190">
        <v>2550717</v>
      </c>
      <c r="AC36" s="190">
        <v>2546483</v>
      </c>
      <c r="AD36" s="186">
        <f t="shared" si="8"/>
        <v>1.0364571610449056</v>
      </c>
      <c r="AE36" s="69">
        <f t="shared" si="9"/>
        <v>1</v>
      </c>
      <c r="AF36" s="190">
        <v>-4233</v>
      </c>
      <c r="AG36" s="190">
        <v>23853</v>
      </c>
      <c r="AH36" s="69">
        <v>8</v>
      </c>
      <c r="AI36" s="69">
        <v>17</v>
      </c>
      <c r="AJ36" s="69">
        <v>0</v>
      </c>
      <c r="AK36" s="69">
        <v>0</v>
      </c>
      <c r="AL36" s="80">
        <v>0</v>
      </c>
      <c r="AM36" s="80">
        <v>0</v>
      </c>
      <c r="AN36" s="69">
        <v>0</v>
      </c>
      <c r="AO36" s="69">
        <v>0</v>
      </c>
      <c r="AP36" s="80">
        <v>0</v>
      </c>
      <c r="AQ36" s="80">
        <v>0</v>
      </c>
      <c r="AR36" s="69">
        <v>0</v>
      </c>
      <c r="AS36" s="69">
        <v>0</v>
      </c>
      <c r="AT36" s="80">
        <v>0</v>
      </c>
      <c r="AU36" s="80">
        <v>0</v>
      </c>
      <c r="AV36" s="69">
        <v>0</v>
      </c>
      <c r="AW36" s="69">
        <v>0</v>
      </c>
      <c r="AX36" s="80">
        <v>0</v>
      </c>
      <c r="AY36" s="80">
        <v>0</v>
      </c>
      <c r="AZ36" s="69">
        <v>0</v>
      </c>
      <c r="BA36" s="69">
        <v>0</v>
      </c>
      <c r="BB36" s="80">
        <v>0</v>
      </c>
      <c r="BC36" s="80">
        <v>0</v>
      </c>
      <c r="BD36" s="69">
        <v>0</v>
      </c>
      <c r="BE36" s="69">
        <v>0</v>
      </c>
      <c r="BF36" s="80">
        <v>0</v>
      </c>
      <c r="BG36" s="80">
        <v>0</v>
      </c>
      <c r="BH36" s="69">
        <v>0</v>
      </c>
      <c r="BI36" s="69">
        <v>0</v>
      </c>
      <c r="BJ36" s="80">
        <v>0</v>
      </c>
      <c r="BK36" s="80">
        <v>0</v>
      </c>
      <c r="BL36" s="69">
        <v>0</v>
      </c>
      <c r="BM36" s="69">
        <v>0</v>
      </c>
      <c r="BN36" s="80">
        <v>0</v>
      </c>
      <c r="BO36" s="80">
        <v>0</v>
      </c>
      <c r="BP36" s="69">
        <v>0</v>
      </c>
      <c r="BQ36" s="69">
        <v>0</v>
      </c>
      <c r="BR36" s="80">
        <v>0</v>
      </c>
      <c r="BS36" s="80">
        <v>0</v>
      </c>
      <c r="BT36" s="69">
        <v>0</v>
      </c>
      <c r="BU36" s="69">
        <v>0</v>
      </c>
      <c r="BV36" s="80">
        <v>0</v>
      </c>
      <c r="BW36" s="80">
        <v>0</v>
      </c>
      <c r="BX36" s="69">
        <v>0</v>
      </c>
      <c r="BY36" s="213">
        <v>0</v>
      </c>
      <c r="BZ36" s="80">
        <v>23853</v>
      </c>
      <c r="CA36" s="80">
        <v>23853</v>
      </c>
      <c r="CB36" s="69">
        <v>0</v>
      </c>
      <c r="CC36" s="69">
        <v>0</v>
      </c>
      <c r="CD36" s="80">
        <v>0</v>
      </c>
      <c r="CE36" s="80">
        <v>0</v>
      </c>
      <c r="CF36" s="69">
        <v>0</v>
      </c>
      <c r="CG36" s="69">
        <v>0</v>
      </c>
      <c r="CH36" s="80">
        <v>0</v>
      </c>
      <c r="CI36" s="80">
        <v>0</v>
      </c>
      <c r="CJ36" s="69">
        <v>0</v>
      </c>
      <c r="CK36" s="69">
        <v>0</v>
      </c>
      <c r="CL36" s="80">
        <v>23853</v>
      </c>
      <c r="CM36" s="80">
        <v>23853</v>
      </c>
      <c r="CN36" s="69" t="s">
        <v>730</v>
      </c>
      <c r="CO36" s="69" t="s">
        <v>731</v>
      </c>
      <c r="CP36" s="69" t="s">
        <v>709</v>
      </c>
      <c r="CQ36" s="69" t="s">
        <v>709</v>
      </c>
      <c r="CR36" s="69" t="s">
        <v>709</v>
      </c>
      <c r="CS36" s="69" t="s">
        <v>709</v>
      </c>
      <c r="CT36" s="68">
        <v>45937</v>
      </c>
      <c r="CU36" s="69" t="s">
        <v>993</v>
      </c>
      <c r="CV36" s="69" t="s">
        <v>989</v>
      </c>
      <c r="CW36" s="68" t="s">
        <v>168</v>
      </c>
      <c r="CX36" s="68">
        <v>45777</v>
      </c>
      <c r="CY36" s="69" t="s">
        <v>986</v>
      </c>
      <c r="CZ36" s="69" t="s">
        <v>994</v>
      </c>
      <c r="DA36" s="69" t="s">
        <v>213</v>
      </c>
      <c r="DB36" s="69">
        <v>2727222.68</v>
      </c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</row>
    <row r="37" spans="2:1477" s="69" customFormat="1">
      <c r="B37" s="69" t="s">
        <v>129</v>
      </c>
      <c r="C37" s="69" t="s">
        <v>607</v>
      </c>
      <c r="D37" s="69" t="s">
        <v>608</v>
      </c>
      <c r="E37" s="68">
        <v>45377</v>
      </c>
      <c r="F37" s="69" t="s">
        <v>991</v>
      </c>
      <c r="G37" s="69" t="s">
        <v>990</v>
      </c>
      <c r="H37" s="69">
        <v>1</v>
      </c>
      <c r="I37" s="69">
        <v>0</v>
      </c>
      <c r="J37" s="69">
        <v>450</v>
      </c>
      <c r="K37" s="69">
        <v>511</v>
      </c>
      <c r="L37" s="69">
        <v>495</v>
      </c>
      <c r="M37" s="186">
        <f t="shared" si="6"/>
        <v>0.97333333333333338</v>
      </c>
      <c r="N37" s="69">
        <f t="shared" si="7"/>
        <v>1</v>
      </c>
      <c r="O37" s="69">
        <v>16</v>
      </c>
      <c r="P37" s="69">
        <v>0</v>
      </c>
      <c r="Q37" s="69">
        <v>0</v>
      </c>
      <c r="R37" s="69">
        <v>57</v>
      </c>
      <c r="S37" s="69">
        <v>4</v>
      </c>
      <c r="T37" s="190">
        <v>2283584</v>
      </c>
      <c r="U37" s="190">
        <v>50000</v>
      </c>
      <c r="V37" s="190">
        <v>2233584</v>
      </c>
      <c r="W37" s="190">
        <v>2283584</v>
      </c>
      <c r="X37" s="190">
        <v>2253806</v>
      </c>
      <c r="Y37" s="190">
        <v>0</v>
      </c>
      <c r="Z37" s="190">
        <v>0</v>
      </c>
      <c r="AA37" s="190">
        <v>0</v>
      </c>
      <c r="AB37" s="190">
        <v>2253806</v>
      </c>
      <c r="AC37" s="190">
        <v>2253543</v>
      </c>
      <c r="AD37" s="186">
        <f t="shared" si="8"/>
        <v>1.0089358627210796</v>
      </c>
      <c r="AE37" s="69">
        <f t="shared" si="9"/>
        <v>1</v>
      </c>
      <c r="AF37" s="190">
        <v>-264</v>
      </c>
      <c r="AG37" s="190">
        <v>0</v>
      </c>
      <c r="AH37" s="69">
        <v>24</v>
      </c>
      <c r="AI37" s="69">
        <v>33</v>
      </c>
      <c r="AJ37" s="69">
        <v>0</v>
      </c>
      <c r="AK37" s="69">
        <v>4</v>
      </c>
      <c r="AL37" s="80">
        <v>25861</v>
      </c>
      <c r="AM37" s="80">
        <v>0</v>
      </c>
      <c r="AN37" s="69">
        <v>0</v>
      </c>
      <c r="AO37" s="69">
        <v>0</v>
      </c>
      <c r="AP37" s="80">
        <v>0</v>
      </c>
      <c r="AQ37" s="80">
        <v>0</v>
      </c>
      <c r="AR37" s="69">
        <v>0</v>
      </c>
      <c r="AS37" s="69">
        <v>0</v>
      </c>
      <c r="AT37" s="80">
        <v>0</v>
      </c>
      <c r="AU37" s="80">
        <v>0</v>
      </c>
      <c r="AV37" s="69">
        <v>0</v>
      </c>
      <c r="AW37" s="69">
        <v>0</v>
      </c>
      <c r="AX37" s="80">
        <v>0</v>
      </c>
      <c r="AY37" s="80">
        <v>0</v>
      </c>
      <c r="AZ37" s="69">
        <v>0</v>
      </c>
      <c r="BA37" s="69">
        <v>0</v>
      </c>
      <c r="BB37" s="80">
        <v>0</v>
      </c>
      <c r="BC37" s="80">
        <v>0</v>
      </c>
      <c r="BD37" s="69">
        <v>0</v>
      </c>
      <c r="BE37" s="69">
        <v>0</v>
      </c>
      <c r="BF37" s="80">
        <v>0</v>
      </c>
      <c r="BG37" s="80">
        <v>0</v>
      </c>
      <c r="BH37" s="69">
        <v>0</v>
      </c>
      <c r="BI37" s="69">
        <v>0</v>
      </c>
      <c r="BJ37" s="80">
        <v>0</v>
      </c>
      <c r="BK37" s="80">
        <v>0</v>
      </c>
      <c r="BL37" s="69">
        <v>0</v>
      </c>
      <c r="BM37" s="69">
        <v>0</v>
      </c>
      <c r="BN37" s="80">
        <v>0</v>
      </c>
      <c r="BO37" s="80">
        <v>0</v>
      </c>
      <c r="BP37" s="69">
        <v>0</v>
      </c>
      <c r="BQ37" s="69">
        <v>0</v>
      </c>
      <c r="BR37" s="80">
        <v>0</v>
      </c>
      <c r="BS37" s="80">
        <v>0</v>
      </c>
      <c r="BT37" s="69">
        <v>0</v>
      </c>
      <c r="BU37" s="69">
        <v>0</v>
      </c>
      <c r="BV37" s="80">
        <v>0</v>
      </c>
      <c r="BW37" s="80">
        <v>0</v>
      </c>
      <c r="BX37" s="69">
        <v>0</v>
      </c>
      <c r="BY37" s="213">
        <v>0</v>
      </c>
      <c r="BZ37" s="80">
        <v>0</v>
      </c>
      <c r="CA37" s="80">
        <v>0</v>
      </c>
      <c r="CB37" s="69">
        <v>0</v>
      </c>
      <c r="CC37" s="69">
        <v>0</v>
      </c>
      <c r="CD37" s="80">
        <v>0</v>
      </c>
      <c r="CE37" s="80">
        <v>0</v>
      </c>
      <c r="CF37" s="69">
        <v>0</v>
      </c>
      <c r="CG37" s="69">
        <v>0</v>
      </c>
      <c r="CH37" s="80">
        <v>0</v>
      </c>
      <c r="CI37" s="80">
        <v>0</v>
      </c>
      <c r="CJ37" s="69">
        <v>0</v>
      </c>
      <c r="CK37" s="69">
        <v>4</v>
      </c>
      <c r="CL37" s="80">
        <v>25861</v>
      </c>
      <c r="CM37" s="80">
        <v>0</v>
      </c>
      <c r="CN37" s="69" t="s">
        <v>732</v>
      </c>
      <c r="CO37" s="69" t="s">
        <v>733</v>
      </c>
      <c r="CP37" s="69" t="s">
        <v>709</v>
      </c>
      <c r="CQ37" s="69" t="s">
        <v>709</v>
      </c>
      <c r="CR37" s="69" t="s">
        <v>709</v>
      </c>
      <c r="CS37" s="69" t="s">
        <v>709</v>
      </c>
      <c r="CT37" s="68">
        <v>45967</v>
      </c>
      <c r="CU37" s="69" t="s">
        <v>993</v>
      </c>
      <c r="CV37" s="69" t="s">
        <v>989</v>
      </c>
      <c r="CW37" s="68" t="s">
        <v>168</v>
      </c>
      <c r="CX37" s="68">
        <v>45929</v>
      </c>
      <c r="CY37" s="69" t="s">
        <v>988</v>
      </c>
      <c r="CZ37" s="69" t="s">
        <v>989</v>
      </c>
      <c r="DA37" s="69" t="s">
        <v>193</v>
      </c>
      <c r="DB37" s="69">
        <v>2780605.35</v>
      </c>
      <c r="DC37" s="69" t="s">
        <v>710</v>
      </c>
      <c r="DD37" s="69" t="s">
        <v>711</v>
      </c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</row>
    <row r="38" spans="2:1477" s="69" customFormat="1">
      <c r="B38" s="69" t="s">
        <v>129</v>
      </c>
      <c r="C38" s="69" t="s">
        <v>609</v>
      </c>
      <c r="D38" s="69" t="s">
        <v>610</v>
      </c>
      <c r="E38" s="68">
        <v>45491</v>
      </c>
      <c r="F38" s="69" t="s">
        <v>988</v>
      </c>
      <c r="G38" s="69" t="s">
        <v>994</v>
      </c>
      <c r="H38" s="69">
        <v>1</v>
      </c>
      <c r="I38" s="69">
        <v>0</v>
      </c>
      <c r="J38" s="69">
        <v>115</v>
      </c>
      <c r="K38" s="69">
        <v>150</v>
      </c>
      <c r="L38" s="69">
        <v>150</v>
      </c>
      <c r="M38" s="186">
        <f t="shared" si="6"/>
        <v>1</v>
      </c>
      <c r="N38" s="69">
        <f t="shared" si="7"/>
        <v>1</v>
      </c>
      <c r="O38" s="69">
        <v>0</v>
      </c>
      <c r="P38" s="69">
        <v>0</v>
      </c>
      <c r="Q38" s="69">
        <v>0</v>
      </c>
      <c r="R38" s="69">
        <v>35</v>
      </c>
      <c r="S38" s="69">
        <v>0</v>
      </c>
      <c r="T38" s="190">
        <v>2560003</v>
      </c>
      <c r="U38" s="190">
        <v>50000</v>
      </c>
      <c r="V38" s="190">
        <v>2510003</v>
      </c>
      <c r="W38" s="190">
        <v>2560003</v>
      </c>
      <c r="X38" s="190">
        <v>2586788</v>
      </c>
      <c r="Y38" s="190">
        <v>0</v>
      </c>
      <c r="Z38" s="190">
        <v>0</v>
      </c>
      <c r="AA38" s="190">
        <v>0</v>
      </c>
      <c r="AB38" s="190">
        <v>2586788</v>
      </c>
      <c r="AC38" s="190">
        <v>2586788</v>
      </c>
      <c r="AD38" s="186">
        <f t="shared" si="8"/>
        <v>1.0305915969024739</v>
      </c>
      <c r="AE38" s="69">
        <f t="shared" si="9"/>
        <v>1</v>
      </c>
      <c r="AF38" s="190">
        <v>0</v>
      </c>
      <c r="AG38" s="190">
        <v>0</v>
      </c>
      <c r="AH38" s="69">
        <v>32</v>
      </c>
      <c r="AI38" s="69">
        <v>3</v>
      </c>
      <c r="AJ38" s="69">
        <v>0</v>
      </c>
      <c r="AK38" s="69">
        <v>0</v>
      </c>
      <c r="AL38" s="80">
        <v>29053</v>
      </c>
      <c r="AM38" s="80">
        <v>0</v>
      </c>
      <c r="AN38" s="69">
        <v>0</v>
      </c>
      <c r="AO38" s="69">
        <v>0</v>
      </c>
      <c r="AP38" s="80">
        <v>0</v>
      </c>
      <c r="AQ38" s="80">
        <v>0</v>
      </c>
      <c r="AR38" s="69">
        <v>0</v>
      </c>
      <c r="AS38" s="69">
        <v>0</v>
      </c>
      <c r="AT38" s="80">
        <v>0</v>
      </c>
      <c r="AU38" s="80">
        <v>0</v>
      </c>
      <c r="AV38" s="69">
        <v>0</v>
      </c>
      <c r="AW38" s="69">
        <v>0</v>
      </c>
      <c r="AX38" s="80">
        <v>0</v>
      </c>
      <c r="AY38" s="80">
        <v>0</v>
      </c>
      <c r="AZ38" s="69">
        <v>0</v>
      </c>
      <c r="BA38" s="69">
        <v>0</v>
      </c>
      <c r="BB38" s="80">
        <v>0</v>
      </c>
      <c r="BC38" s="80">
        <v>0</v>
      </c>
      <c r="BD38" s="69">
        <v>0</v>
      </c>
      <c r="BE38" s="69">
        <v>0</v>
      </c>
      <c r="BF38" s="80">
        <v>0</v>
      </c>
      <c r="BG38" s="80">
        <v>0</v>
      </c>
      <c r="BH38" s="69">
        <v>0</v>
      </c>
      <c r="BI38" s="69">
        <v>0</v>
      </c>
      <c r="BJ38" s="80">
        <v>0</v>
      </c>
      <c r="BK38" s="80">
        <v>0</v>
      </c>
      <c r="BL38" s="69">
        <v>0</v>
      </c>
      <c r="BM38" s="69">
        <v>0</v>
      </c>
      <c r="BN38" s="80">
        <v>0</v>
      </c>
      <c r="BO38" s="80">
        <v>0</v>
      </c>
      <c r="BP38" s="69">
        <v>0</v>
      </c>
      <c r="BQ38" s="69">
        <v>0</v>
      </c>
      <c r="BR38" s="80">
        <v>0</v>
      </c>
      <c r="BS38" s="80">
        <v>0</v>
      </c>
      <c r="BT38" s="69">
        <v>0</v>
      </c>
      <c r="BU38" s="69">
        <v>0</v>
      </c>
      <c r="BV38" s="80">
        <v>0</v>
      </c>
      <c r="BW38" s="80">
        <v>0</v>
      </c>
      <c r="BX38" s="69">
        <v>0</v>
      </c>
      <c r="BY38" s="213">
        <v>0</v>
      </c>
      <c r="BZ38" s="80">
        <v>0</v>
      </c>
      <c r="CA38" s="80">
        <v>0</v>
      </c>
      <c r="CB38" s="69">
        <v>0</v>
      </c>
      <c r="CC38" s="69">
        <v>0</v>
      </c>
      <c r="CD38" s="80">
        <v>0</v>
      </c>
      <c r="CE38" s="80">
        <v>0</v>
      </c>
      <c r="CF38" s="69">
        <v>0</v>
      </c>
      <c r="CG38" s="69">
        <v>0</v>
      </c>
      <c r="CH38" s="80">
        <v>0</v>
      </c>
      <c r="CI38" s="80">
        <v>0</v>
      </c>
      <c r="CJ38" s="69">
        <v>0</v>
      </c>
      <c r="CK38" s="69">
        <v>0</v>
      </c>
      <c r="CL38" s="80">
        <v>29053</v>
      </c>
      <c r="CM38" s="80">
        <v>0</v>
      </c>
      <c r="CN38" s="69" t="s">
        <v>718</v>
      </c>
      <c r="CO38" s="69" t="s">
        <v>719</v>
      </c>
      <c r="CP38" s="69" t="s">
        <v>709</v>
      </c>
      <c r="CQ38" s="69" t="s">
        <v>709</v>
      </c>
      <c r="CR38" s="69" t="s">
        <v>709</v>
      </c>
      <c r="CS38" s="69" t="s">
        <v>709</v>
      </c>
      <c r="CT38" s="68">
        <v>45910</v>
      </c>
      <c r="CU38" s="69" t="s">
        <v>988</v>
      </c>
      <c r="CV38" s="69" t="s">
        <v>989</v>
      </c>
      <c r="CW38" s="68" t="s">
        <v>168</v>
      </c>
      <c r="CX38" s="68">
        <v>45812</v>
      </c>
      <c r="CY38" s="69" t="s">
        <v>986</v>
      </c>
      <c r="CZ38" s="69" t="s">
        <v>994</v>
      </c>
      <c r="DA38" s="69" t="s">
        <v>213</v>
      </c>
      <c r="DB38" s="69">
        <v>3481659.24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</row>
    <row r="39" spans="2:1477" s="69" customFormat="1">
      <c r="B39" s="69" t="s">
        <v>129</v>
      </c>
      <c r="C39" s="69" t="s">
        <v>734</v>
      </c>
      <c r="D39" s="69" t="s">
        <v>999</v>
      </c>
      <c r="E39" s="68">
        <v>45519</v>
      </c>
      <c r="F39" s="69" t="s">
        <v>988</v>
      </c>
      <c r="G39" s="69" t="s">
        <v>994</v>
      </c>
      <c r="H39" s="69">
        <v>1</v>
      </c>
      <c r="I39" s="69">
        <v>0</v>
      </c>
      <c r="J39" s="69">
        <v>140</v>
      </c>
      <c r="K39" s="69">
        <v>166</v>
      </c>
      <c r="L39" s="69">
        <v>150</v>
      </c>
      <c r="M39" s="186">
        <f t="shared" si="6"/>
        <v>0.88571428571428568</v>
      </c>
      <c r="N39" s="69">
        <f t="shared" si="7"/>
        <v>1</v>
      </c>
      <c r="O39" s="69">
        <v>16</v>
      </c>
      <c r="P39" s="69">
        <v>0</v>
      </c>
      <c r="Q39" s="69">
        <v>0</v>
      </c>
      <c r="R39" s="69">
        <v>26</v>
      </c>
      <c r="S39" s="69">
        <v>0</v>
      </c>
      <c r="T39" s="190">
        <v>3352588</v>
      </c>
      <c r="U39" s="190">
        <v>50000</v>
      </c>
      <c r="V39" s="190">
        <v>3302588</v>
      </c>
      <c r="W39" s="190">
        <v>3352588</v>
      </c>
      <c r="X39" s="190">
        <v>3378389</v>
      </c>
      <c r="Y39" s="190">
        <v>0</v>
      </c>
      <c r="Z39" s="190">
        <v>0</v>
      </c>
      <c r="AA39" s="190">
        <v>0</v>
      </c>
      <c r="AB39" s="190">
        <v>3378389</v>
      </c>
      <c r="AC39" s="190">
        <v>3377632</v>
      </c>
      <c r="AD39" s="186">
        <f t="shared" si="8"/>
        <v>1.0227227858879158</v>
      </c>
      <c r="AE39" s="69">
        <f t="shared" si="9"/>
        <v>1</v>
      </c>
      <c r="AF39" s="190">
        <v>-757</v>
      </c>
      <c r="AG39" s="190">
        <v>0</v>
      </c>
      <c r="AH39" s="69">
        <v>9</v>
      </c>
      <c r="AI39" s="69">
        <v>17</v>
      </c>
      <c r="AJ39" s="69">
        <v>0</v>
      </c>
      <c r="AK39" s="69">
        <v>0</v>
      </c>
      <c r="AL39" s="80">
        <v>0</v>
      </c>
      <c r="AM39" s="80">
        <v>0</v>
      </c>
      <c r="AN39" s="69">
        <v>0</v>
      </c>
      <c r="AO39" s="69">
        <v>0</v>
      </c>
      <c r="AP39" s="80">
        <v>0</v>
      </c>
      <c r="AQ39" s="80">
        <v>0</v>
      </c>
      <c r="AR39" s="69">
        <v>0</v>
      </c>
      <c r="AS39" s="69">
        <v>0</v>
      </c>
      <c r="AT39" s="80">
        <v>0</v>
      </c>
      <c r="AU39" s="80">
        <v>0</v>
      </c>
      <c r="AV39" s="69">
        <v>0</v>
      </c>
      <c r="AW39" s="69">
        <v>0</v>
      </c>
      <c r="AX39" s="80">
        <v>0</v>
      </c>
      <c r="AY39" s="80">
        <v>0</v>
      </c>
      <c r="AZ39" s="69">
        <v>0</v>
      </c>
      <c r="BA39" s="69">
        <v>0</v>
      </c>
      <c r="BB39" s="80">
        <v>0</v>
      </c>
      <c r="BC39" s="80">
        <v>0</v>
      </c>
      <c r="BD39" s="69">
        <v>0</v>
      </c>
      <c r="BE39" s="69">
        <v>0</v>
      </c>
      <c r="BF39" s="80">
        <v>0</v>
      </c>
      <c r="BG39" s="80">
        <v>0</v>
      </c>
      <c r="BH39" s="69">
        <v>0</v>
      </c>
      <c r="BI39" s="69">
        <v>0</v>
      </c>
      <c r="BJ39" s="80">
        <v>0</v>
      </c>
      <c r="BK39" s="80">
        <v>0</v>
      </c>
      <c r="BL39" s="69">
        <v>0</v>
      </c>
      <c r="BM39" s="69">
        <v>0</v>
      </c>
      <c r="BN39" s="80">
        <v>0</v>
      </c>
      <c r="BO39" s="80">
        <v>0</v>
      </c>
      <c r="BP39" s="69">
        <v>0</v>
      </c>
      <c r="BQ39" s="69">
        <v>0</v>
      </c>
      <c r="BR39" s="80">
        <v>0</v>
      </c>
      <c r="BS39" s="80">
        <v>0</v>
      </c>
      <c r="BT39" s="69">
        <v>0</v>
      </c>
      <c r="BU39" s="69">
        <v>0</v>
      </c>
      <c r="BV39" s="80">
        <v>0</v>
      </c>
      <c r="BW39" s="80">
        <v>0</v>
      </c>
      <c r="BX39" s="69">
        <v>0</v>
      </c>
      <c r="BY39" s="213">
        <v>0</v>
      </c>
      <c r="BZ39" s="80">
        <v>0</v>
      </c>
      <c r="CA39" s="80">
        <v>0</v>
      </c>
      <c r="CB39" s="69">
        <v>0</v>
      </c>
      <c r="CC39" s="69">
        <v>0</v>
      </c>
      <c r="CD39" s="80">
        <v>0</v>
      </c>
      <c r="CE39" s="80">
        <v>0</v>
      </c>
      <c r="CF39" s="69">
        <v>0</v>
      </c>
      <c r="CG39" s="69">
        <v>0</v>
      </c>
      <c r="CH39" s="80">
        <v>0</v>
      </c>
      <c r="CI39" s="80">
        <v>0</v>
      </c>
      <c r="CJ39" s="69">
        <v>0</v>
      </c>
      <c r="CK39" s="69">
        <v>0</v>
      </c>
      <c r="CL39" s="80">
        <v>0</v>
      </c>
      <c r="CM39" s="80">
        <v>0</v>
      </c>
      <c r="CN39" s="69" t="s">
        <v>735</v>
      </c>
      <c r="CO39" s="69" t="s">
        <v>736</v>
      </c>
      <c r="CP39" s="69" t="s">
        <v>709</v>
      </c>
      <c r="CQ39" s="69" t="s">
        <v>709</v>
      </c>
      <c r="CR39" s="69" t="s">
        <v>709</v>
      </c>
      <c r="CS39" s="69" t="s">
        <v>709</v>
      </c>
      <c r="CT39" s="68">
        <v>45867</v>
      </c>
      <c r="CU39" s="69" t="s">
        <v>988</v>
      </c>
      <c r="CV39" s="69" t="s">
        <v>989</v>
      </c>
      <c r="CW39" s="68" t="s">
        <v>168</v>
      </c>
      <c r="CX39" s="68">
        <v>45757</v>
      </c>
      <c r="CY39" s="69" t="s">
        <v>986</v>
      </c>
      <c r="CZ39" s="69" t="s">
        <v>994</v>
      </c>
      <c r="DA39" s="69" t="s">
        <v>193</v>
      </c>
      <c r="DB39" s="69">
        <v>4285958.2</v>
      </c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</row>
    <row r="40" spans="2:1477" s="69" customFormat="1">
      <c r="B40" s="69" t="s">
        <v>129</v>
      </c>
      <c r="C40" s="69" t="s">
        <v>191</v>
      </c>
      <c r="D40" s="69" t="s">
        <v>192</v>
      </c>
      <c r="E40" s="68">
        <v>45519</v>
      </c>
      <c r="F40" s="69" t="s">
        <v>988</v>
      </c>
      <c r="G40" s="69" t="s">
        <v>994</v>
      </c>
      <c r="H40" s="69">
        <v>1</v>
      </c>
      <c r="I40" s="69">
        <v>1</v>
      </c>
      <c r="J40" s="69">
        <v>100</v>
      </c>
      <c r="K40" s="69">
        <v>127</v>
      </c>
      <c r="L40" s="69">
        <v>110</v>
      </c>
      <c r="M40" s="186">
        <f t="shared" si="6"/>
        <v>0.83</v>
      </c>
      <c r="N40" s="69">
        <f t="shared" si="7"/>
        <v>1</v>
      </c>
      <c r="O40" s="69">
        <v>17</v>
      </c>
      <c r="P40" s="69">
        <v>0</v>
      </c>
      <c r="Q40" s="69">
        <v>0</v>
      </c>
      <c r="R40" s="69">
        <v>27</v>
      </c>
      <c r="S40" s="69">
        <v>0</v>
      </c>
      <c r="T40" s="190">
        <v>1562427</v>
      </c>
      <c r="U40" s="190">
        <v>50000</v>
      </c>
      <c r="V40" s="190">
        <v>1512427</v>
      </c>
      <c r="W40" s="190">
        <v>1562023</v>
      </c>
      <c r="X40" s="190">
        <v>1597413</v>
      </c>
      <c r="Y40" s="190">
        <v>0</v>
      </c>
      <c r="Z40" s="190">
        <v>0</v>
      </c>
      <c r="AA40" s="190">
        <v>0</v>
      </c>
      <c r="AB40" s="190">
        <v>1597413</v>
      </c>
      <c r="AC40" s="190">
        <v>1597413</v>
      </c>
      <c r="AD40" s="186">
        <f t="shared" si="8"/>
        <v>1.0561918029762758</v>
      </c>
      <c r="AE40" s="69">
        <f t="shared" si="9"/>
        <v>1</v>
      </c>
      <c r="AF40" s="190">
        <v>0</v>
      </c>
      <c r="AG40" s="190">
        <v>-404</v>
      </c>
      <c r="AH40" s="69">
        <v>10</v>
      </c>
      <c r="AI40" s="69">
        <v>17</v>
      </c>
      <c r="AJ40" s="69">
        <v>0</v>
      </c>
      <c r="AK40" s="69">
        <v>0</v>
      </c>
      <c r="AL40" s="80">
        <v>0</v>
      </c>
      <c r="AM40" s="80">
        <v>0</v>
      </c>
      <c r="AN40" s="69">
        <v>0</v>
      </c>
      <c r="AO40" s="69">
        <v>0</v>
      </c>
      <c r="AP40" s="80">
        <v>1</v>
      </c>
      <c r="AQ40" s="80">
        <v>0</v>
      </c>
      <c r="AR40" s="69">
        <v>0</v>
      </c>
      <c r="AS40" s="69">
        <v>0</v>
      </c>
      <c r="AT40" s="80">
        <v>0</v>
      </c>
      <c r="AU40" s="80">
        <v>0</v>
      </c>
      <c r="AV40" s="69">
        <v>0</v>
      </c>
      <c r="AW40" s="69">
        <v>0</v>
      </c>
      <c r="AX40" s="80">
        <v>0</v>
      </c>
      <c r="AY40" s="80">
        <v>0</v>
      </c>
      <c r="AZ40" s="69">
        <v>0</v>
      </c>
      <c r="BA40" s="69">
        <v>0</v>
      </c>
      <c r="BB40" s="80">
        <v>0</v>
      </c>
      <c r="BC40" s="80">
        <v>0</v>
      </c>
      <c r="BD40" s="69">
        <v>0</v>
      </c>
      <c r="BE40" s="69">
        <v>0</v>
      </c>
      <c r="BF40" s="80">
        <v>0</v>
      </c>
      <c r="BG40" s="80">
        <v>0</v>
      </c>
      <c r="BH40" s="69">
        <v>0</v>
      </c>
      <c r="BI40" s="69">
        <v>0</v>
      </c>
      <c r="BJ40" s="80">
        <v>0</v>
      </c>
      <c r="BK40" s="80">
        <v>0</v>
      </c>
      <c r="BL40" s="69">
        <v>0</v>
      </c>
      <c r="BM40" s="69">
        <v>0</v>
      </c>
      <c r="BN40" s="80">
        <v>0</v>
      </c>
      <c r="BO40" s="80">
        <v>0</v>
      </c>
      <c r="BP40" s="69">
        <v>0</v>
      </c>
      <c r="BQ40" s="69">
        <v>0</v>
      </c>
      <c r="BR40" s="80">
        <v>0</v>
      </c>
      <c r="BS40" s="80">
        <v>0</v>
      </c>
      <c r="BT40" s="69">
        <v>0</v>
      </c>
      <c r="BU40" s="69">
        <v>0</v>
      </c>
      <c r="BV40" s="80">
        <v>0</v>
      </c>
      <c r="BW40" s="80">
        <v>0</v>
      </c>
      <c r="BX40" s="69">
        <v>0</v>
      </c>
      <c r="BY40" s="213">
        <v>0</v>
      </c>
      <c r="BZ40" s="80">
        <v>0</v>
      </c>
      <c r="CA40" s="80">
        <v>0</v>
      </c>
      <c r="CB40" s="69">
        <v>0</v>
      </c>
      <c r="CC40" s="69">
        <v>0</v>
      </c>
      <c r="CD40" s="80">
        <v>0</v>
      </c>
      <c r="CE40" s="80">
        <v>0</v>
      </c>
      <c r="CF40" s="69">
        <v>0</v>
      </c>
      <c r="CG40" s="69">
        <v>0</v>
      </c>
      <c r="CH40" s="80">
        <v>0</v>
      </c>
      <c r="CI40" s="80">
        <v>0</v>
      </c>
      <c r="CJ40" s="69">
        <v>0</v>
      </c>
      <c r="CK40" s="69">
        <v>0</v>
      </c>
      <c r="CL40" s="80">
        <v>1</v>
      </c>
      <c r="CM40" s="80">
        <v>0</v>
      </c>
      <c r="CN40" s="69" t="s">
        <v>718</v>
      </c>
      <c r="CO40" s="69" t="s">
        <v>719</v>
      </c>
      <c r="CP40" s="69" t="s">
        <v>709</v>
      </c>
      <c r="CQ40" s="69" t="s">
        <v>709</v>
      </c>
      <c r="CR40" s="69" t="s">
        <v>709</v>
      </c>
      <c r="CS40" s="69" t="s">
        <v>709</v>
      </c>
      <c r="CT40" s="68">
        <v>46050</v>
      </c>
      <c r="CU40" s="69" t="s">
        <v>991</v>
      </c>
      <c r="CV40" s="69" t="s">
        <v>989</v>
      </c>
      <c r="CW40" s="68" t="s">
        <v>168</v>
      </c>
      <c r="CX40" s="68">
        <v>45727</v>
      </c>
      <c r="CY40" s="69" t="s">
        <v>991</v>
      </c>
      <c r="CZ40" s="69" t="s">
        <v>994</v>
      </c>
      <c r="DA40" s="69" t="s">
        <v>213</v>
      </c>
      <c r="DB40" s="69">
        <v>1884401.65</v>
      </c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</row>
    <row r="41" spans="2:1477" s="69" customFormat="1">
      <c r="B41" s="69" t="s">
        <v>129</v>
      </c>
      <c r="C41" s="69" t="s">
        <v>737</v>
      </c>
      <c r="D41" s="69" t="s">
        <v>1000</v>
      </c>
      <c r="E41" s="68">
        <v>45554</v>
      </c>
      <c r="F41" s="69" t="s">
        <v>988</v>
      </c>
      <c r="G41" s="69" t="s">
        <v>994</v>
      </c>
      <c r="H41" s="69">
        <v>1</v>
      </c>
      <c r="I41" s="69">
        <v>2</v>
      </c>
      <c r="J41" s="69">
        <v>140</v>
      </c>
      <c r="K41" s="69">
        <v>150</v>
      </c>
      <c r="L41" s="69">
        <v>124</v>
      </c>
      <c r="M41" s="186">
        <f t="shared" si="6"/>
        <v>0.81428571428571428</v>
      </c>
      <c r="N41" s="69">
        <f t="shared" si="7"/>
        <v>1</v>
      </c>
      <c r="O41" s="69">
        <v>26</v>
      </c>
      <c r="P41" s="69">
        <v>0</v>
      </c>
      <c r="Q41" s="69">
        <v>0</v>
      </c>
      <c r="R41" s="69">
        <v>10</v>
      </c>
      <c r="S41" s="69">
        <v>0</v>
      </c>
      <c r="T41" s="190">
        <v>1118465</v>
      </c>
      <c r="U41" s="190">
        <v>40273</v>
      </c>
      <c r="V41" s="190">
        <v>1078192</v>
      </c>
      <c r="W41" s="190">
        <v>1118465</v>
      </c>
      <c r="X41" s="190">
        <v>854089</v>
      </c>
      <c r="Y41" s="190">
        <v>0</v>
      </c>
      <c r="Z41" s="190">
        <v>0</v>
      </c>
      <c r="AA41" s="190">
        <v>0</v>
      </c>
      <c r="AB41" s="190">
        <v>854089</v>
      </c>
      <c r="AC41" s="190">
        <v>854089</v>
      </c>
      <c r="AD41" s="186">
        <f t="shared" si="8"/>
        <v>0.79214926469497082</v>
      </c>
      <c r="AE41" s="69">
        <f t="shared" si="9"/>
        <v>1</v>
      </c>
      <c r="AF41" s="190">
        <v>-1</v>
      </c>
      <c r="AG41" s="190">
        <v>0</v>
      </c>
      <c r="AH41" s="69">
        <v>6</v>
      </c>
      <c r="AI41" s="69">
        <v>4</v>
      </c>
      <c r="AJ41" s="69">
        <v>0</v>
      </c>
      <c r="AK41" s="69">
        <v>0</v>
      </c>
      <c r="AL41" s="80">
        <v>0</v>
      </c>
      <c r="AM41" s="80">
        <v>0</v>
      </c>
      <c r="AN41" s="69">
        <v>0</v>
      </c>
      <c r="AO41" s="69">
        <v>0</v>
      </c>
      <c r="AP41" s="80">
        <v>0</v>
      </c>
      <c r="AQ41" s="80">
        <v>0</v>
      </c>
      <c r="AR41" s="69">
        <v>0</v>
      </c>
      <c r="AS41" s="69">
        <v>0</v>
      </c>
      <c r="AT41" s="80">
        <v>0</v>
      </c>
      <c r="AU41" s="80">
        <v>0</v>
      </c>
      <c r="AV41" s="69">
        <v>0</v>
      </c>
      <c r="AW41" s="69">
        <v>0</v>
      </c>
      <c r="AX41" s="80">
        <v>0</v>
      </c>
      <c r="AY41" s="80">
        <v>0</v>
      </c>
      <c r="AZ41" s="69">
        <v>0</v>
      </c>
      <c r="BA41" s="69">
        <v>0</v>
      </c>
      <c r="BB41" s="80">
        <v>0</v>
      </c>
      <c r="BC41" s="80">
        <v>0</v>
      </c>
      <c r="BD41" s="69">
        <v>0</v>
      </c>
      <c r="BE41" s="69">
        <v>0</v>
      </c>
      <c r="BF41" s="80">
        <v>0</v>
      </c>
      <c r="BG41" s="80">
        <v>0</v>
      </c>
      <c r="BH41" s="69">
        <v>0</v>
      </c>
      <c r="BI41" s="69">
        <v>0</v>
      </c>
      <c r="BJ41" s="80">
        <v>0</v>
      </c>
      <c r="BK41" s="80">
        <v>0</v>
      </c>
      <c r="BL41" s="69">
        <v>0</v>
      </c>
      <c r="BM41" s="69">
        <v>0</v>
      </c>
      <c r="BN41" s="80">
        <v>0</v>
      </c>
      <c r="BO41" s="80">
        <v>0</v>
      </c>
      <c r="BP41" s="69">
        <v>0</v>
      </c>
      <c r="BQ41" s="69">
        <v>0</v>
      </c>
      <c r="BR41" s="80">
        <v>0</v>
      </c>
      <c r="BS41" s="80">
        <v>0</v>
      </c>
      <c r="BT41" s="69">
        <v>0</v>
      </c>
      <c r="BU41" s="69">
        <v>0</v>
      </c>
      <c r="BV41" s="80">
        <v>0</v>
      </c>
      <c r="BW41" s="80">
        <v>0</v>
      </c>
      <c r="BX41" s="69">
        <v>0</v>
      </c>
      <c r="BY41" s="213">
        <v>0</v>
      </c>
      <c r="BZ41" s="80">
        <v>0</v>
      </c>
      <c r="CA41" s="80">
        <v>0</v>
      </c>
      <c r="CB41" s="69">
        <v>0</v>
      </c>
      <c r="CC41" s="69">
        <v>0</v>
      </c>
      <c r="CD41" s="80">
        <v>0</v>
      </c>
      <c r="CE41" s="80">
        <v>0</v>
      </c>
      <c r="CF41" s="69">
        <v>0</v>
      </c>
      <c r="CG41" s="69">
        <v>0</v>
      </c>
      <c r="CH41" s="80">
        <v>0</v>
      </c>
      <c r="CI41" s="80">
        <v>0</v>
      </c>
      <c r="CJ41" s="69">
        <v>0</v>
      </c>
      <c r="CK41" s="69">
        <v>0</v>
      </c>
      <c r="CL41" s="80">
        <v>0</v>
      </c>
      <c r="CM41" s="80">
        <v>0</v>
      </c>
      <c r="CN41" s="69" t="s">
        <v>738</v>
      </c>
      <c r="CO41" s="69" t="s">
        <v>739</v>
      </c>
      <c r="CP41" s="69" t="s">
        <v>709</v>
      </c>
      <c r="CQ41" s="69" t="s">
        <v>709</v>
      </c>
      <c r="CR41" s="69" t="s">
        <v>709</v>
      </c>
      <c r="CS41" s="69" t="s">
        <v>709</v>
      </c>
      <c r="CT41" s="68">
        <v>45911</v>
      </c>
      <c r="CU41" s="69" t="s">
        <v>988</v>
      </c>
      <c r="CV41" s="69" t="s">
        <v>989</v>
      </c>
      <c r="CW41" s="68" t="s">
        <v>168</v>
      </c>
      <c r="CX41" s="68">
        <v>45880</v>
      </c>
      <c r="CY41" s="69" t="s">
        <v>988</v>
      </c>
      <c r="CZ41" s="69" t="s">
        <v>989</v>
      </c>
      <c r="DA41" s="69" t="s">
        <v>193</v>
      </c>
      <c r="DB41" s="69">
        <v>991704.32</v>
      </c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</row>
    <row r="42" spans="2:1477" s="69" customFormat="1">
      <c r="B42" s="69" t="s">
        <v>129</v>
      </c>
      <c r="C42" s="69" t="s">
        <v>194</v>
      </c>
      <c r="D42" s="69" t="s">
        <v>195</v>
      </c>
      <c r="E42" s="68">
        <v>45603</v>
      </c>
      <c r="F42" s="69" t="s">
        <v>993</v>
      </c>
      <c r="G42" s="69" t="s">
        <v>994</v>
      </c>
      <c r="H42" s="69">
        <v>2</v>
      </c>
      <c r="I42" s="69">
        <v>3</v>
      </c>
      <c r="J42" s="69">
        <v>150</v>
      </c>
      <c r="K42" s="69">
        <v>180</v>
      </c>
      <c r="L42" s="69">
        <v>160</v>
      </c>
      <c r="M42" s="186">
        <f t="shared" si="6"/>
        <v>0.8666666666666667</v>
      </c>
      <c r="N42" s="69">
        <f t="shared" si="7"/>
        <v>1</v>
      </c>
      <c r="O42" s="69">
        <v>20</v>
      </c>
      <c r="P42" s="69">
        <v>0</v>
      </c>
      <c r="Q42" s="69">
        <v>0</v>
      </c>
      <c r="R42" s="69">
        <v>30</v>
      </c>
      <c r="S42" s="69">
        <v>0</v>
      </c>
      <c r="T42" s="190">
        <v>4458291</v>
      </c>
      <c r="U42" s="190">
        <v>54289</v>
      </c>
      <c r="V42" s="190">
        <v>4404002</v>
      </c>
      <c r="W42" s="190">
        <v>4710660</v>
      </c>
      <c r="X42" s="190">
        <v>4720609</v>
      </c>
      <c r="Y42" s="190">
        <v>0</v>
      </c>
      <c r="Z42" s="190">
        <v>0</v>
      </c>
      <c r="AA42" s="190">
        <v>0</v>
      </c>
      <c r="AB42" s="190">
        <v>4720609</v>
      </c>
      <c r="AC42" s="190">
        <v>4719730</v>
      </c>
      <c r="AD42" s="186">
        <f t="shared" si="8"/>
        <v>1.0716911572701375</v>
      </c>
      <c r="AE42" s="69">
        <f t="shared" si="9"/>
        <v>1</v>
      </c>
      <c r="AF42" s="190">
        <v>-879</v>
      </c>
      <c r="AG42" s="190">
        <v>252368</v>
      </c>
      <c r="AH42" s="69">
        <v>21</v>
      </c>
      <c r="AI42" s="69">
        <v>9</v>
      </c>
      <c r="AJ42" s="69">
        <v>0</v>
      </c>
      <c r="AK42" s="69">
        <v>0</v>
      </c>
      <c r="AL42" s="80">
        <v>0</v>
      </c>
      <c r="AM42" s="80">
        <v>0</v>
      </c>
      <c r="AN42" s="69">
        <v>0</v>
      </c>
      <c r="AO42" s="69">
        <v>0</v>
      </c>
      <c r="AP42" s="80">
        <v>282730</v>
      </c>
      <c r="AQ42" s="80">
        <v>0</v>
      </c>
      <c r="AR42" s="69">
        <v>0</v>
      </c>
      <c r="AS42" s="69">
        <v>0</v>
      </c>
      <c r="AT42" s="80">
        <v>0</v>
      </c>
      <c r="AU42" s="80">
        <v>0</v>
      </c>
      <c r="AV42" s="69">
        <v>0</v>
      </c>
      <c r="AW42" s="69">
        <v>0</v>
      </c>
      <c r="AX42" s="80">
        <v>0</v>
      </c>
      <c r="AY42" s="80">
        <v>0</v>
      </c>
      <c r="AZ42" s="69">
        <v>0</v>
      </c>
      <c r="BA42" s="69">
        <v>0</v>
      </c>
      <c r="BB42" s="80">
        <v>0</v>
      </c>
      <c r="BC42" s="80">
        <v>0</v>
      </c>
      <c r="BD42" s="69">
        <v>0</v>
      </c>
      <c r="BE42" s="69">
        <v>0</v>
      </c>
      <c r="BF42" s="80">
        <v>0</v>
      </c>
      <c r="BG42" s="80">
        <v>0</v>
      </c>
      <c r="BH42" s="69">
        <v>0</v>
      </c>
      <c r="BI42" s="69">
        <v>0</v>
      </c>
      <c r="BJ42" s="80">
        <v>0</v>
      </c>
      <c r="BK42" s="80">
        <v>0</v>
      </c>
      <c r="BL42" s="69">
        <v>0</v>
      </c>
      <c r="BM42" s="69">
        <v>0</v>
      </c>
      <c r="BN42" s="80">
        <v>0</v>
      </c>
      <c r="BO42" s="80">
        <v>0</v>
      </c>
      <c r="BP42" s="69">
        <v>0</v>
      </c>
      <c r="BQ42" s="69">
        <v>0</v>
      </c>
      <c r="BR42" s="80">
        <v>0</v>
      </c>
      <c r="BS42" s="80">
        <v>0</v>
      </c>
      <c r="BT42" s="69">
        <v>0</v>
      </c>
      <c r="BU42" s="69">
        <v>0</v>
      </c>
      <c r="BV42" s="80">
        <v>0</v>
      </c>
      <c r="BW42" s="80">
        <v>0</v>
      </c>
      <c r="BX42" s="69">
        <v>0</v>
      </c>
      <c r="BY42" s="213">
        <v>0</v>
      </c>
      <c r="BZ42" s="80">
        <v>0</v>
      </c>
      <c r="CA42" s="80">
        <v>0</v>
      </c>
      <c r="CB42" s="69">
        <v>0</v>
      </c>
      <c r="CC42" s="69">
        <v>0</v>
      </c>
      <c r="CD42" s="80">
        <v>0</v>
      </c>
      <c r="CE42" s="80">
        <v>0</v>
      </c>
      <c r="CF42" s="69">
        <v>0</v>
      </c>
      <c r="CG42" s="69">
        <v>0</v>
      </c>
      <c r="CH42" s="80">
        <v>0</v>
      </c>
      <c r="CI42" s="80">
        <v>0</v>
      </c>
      <c r="CJ42" s="69">
        <v>0</v>
      </c>
      <c r="CK42" s="69">
        <v>0</v>
      </c>
      <c r="CL42" s="80">
        <v>282730</v>
      </c>
      <c r="CM42" s="80">
        <v>0</v>
      </c>
      <c r="CN42" s="69" t="s">
        <v>720</v>
      </c>
      <c r="CO42" s="69" t="s">
        <v>721</v>
      </c>
      <c r="CP42" s="69" t="s">
        <v>709</v>
      </c>
      <c r="CQ42" s="69" t="s">
        <v>709</v>
      </c>
      <c r="CR42" s="69" t="s">
        <v>709</v>
      </c>
      <c r="CS42" s="69" t="s">
        <v>709</v>
      </c>
      <c r="CT42" s="68">
        <v>45978</v>
      </c>
      <c r="CU42" s="69" t="s">
        <v>993</v>
      </c>
      <c r="CV42" s="69" t="s">
        <v>989</v>
      </c>
      <c r="CW42" s="68" t="s">
        <v>168</v>
      </c>
      <c r="CX42" s="68">
        <v>45904</v>
      </c>
      <c r="CY42" s="69" t="s">
        <v>988</v>
      </c>
      <c r="CZ42" s="69" t="s">
        <v>989</v>
      </c>
      <c r="DA42" s="69" t="s">
        <v>196</v>
      </c>
      <c r="DB42" s="69">
        <v>5001199.26</v>
      </c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</row>
    <row r="43" spans="2:1477" s="69" customFormat="1">
      <c r="B43" s="69" t="s">
        <v>129</v>
      </c>
      <c r="C43" s="69" t="s">
        <v>611</v>
      </c>
      <c r="D43" s="69" t="s">
        <v>612</v>
      </c>
      <c r="E43" s="68">
        <v>45708</v>
      </c>
      <c r="F43" s="69" t="s">
        <v>991</v>
      </c>
      <c r="G43" s="69" t="s">
        <v>994</v>
      </c>
      <c r="H43" s="69">
        <v>1</v>
      </c>
      <c r="I43" s="69">
        <v>0</v>
      </c>
      <c r="J43" s="69">
        <v>80</v>
      </c>
      <c r="K43" s="69">
        <v>147</v>
      </c>
      <c r="L43" s="69">
        <v>156</v>
      </c>
      <c r="M43" s="186">
        <f t="shared" si="6"/>
        <v>1.4875</v>
      </c>
      <c r="N43" s="69">
        <f t="shared" si="7"/>
        <v>0</v>
      </c>
      <c r="O43" s="69">
        <v>-9</v>
      </c>
      <c r="P43" s="69">
        <v>9</v>
      </c>
      <c r="Q43" s="69">
        <v>0</v>
      </c>
      <c r="R43" s="69">
        <v>37</v>
      </c>
      <c r="S43" s="69">
        <v>30</v>
      </c>
      <c r="T43" s="190">
        <v>830702</v>
      </c>
      <c r="U43" s="190">
        <v>40500</v>
      </c>
      <c r="V43" s="190">
        <v>790202</v>
      </c>
      <c r="W43" s="190">
        <v>830702</v>
      </c>
      <c r="X43" s="190">
        <v>826937</v>
      </c>
      <c r="Y43" s="190">
        <v>-15165</v>
      </c>
      <c r="Z43" s="190">
        <v>0</v>
      </c>
      <c r="AA43" s="190">
        <v>-15165</v>
      </c>
      <c r="AB43" s="190">
        <v>811772</v>
      </c>
      <c r="AC43" s="190">
        <v>811772</v>
      </c>
      <c r="AD43" s="186">
        <f t="shared" si="8"/>
        <v>1.027296817775708</v>
      </c>
      <c r="AE43" s="69">
        <f t="shared" si="9"/>
        <v>1</v>
      </c>
      <c r="AF43" s="190">
        <v>0</v>
      </c>
      <c r="AG43" s="190">
        <v>0</v>
      </c>
      <c r="AH43" s="69">
        <v>29</v>
      </c>
      <c r="AI43" s="69">
        <v>8</v>
      </c>
      <c r="AJ43" s="69">
        <v>0</v>
      </c>
      <c r="AK43" s="69">
        <v>0</v>
      </c>
      <c r="AL43" s="80">
        <v>0</v>
      </c>
      <c r="AM43" s="80">
        <v>0</v>
      </c>
      <c r="AN43" s="69">
        <v>0</v>
      </c>
      <c r="AO43" s="69">
        <v>30</v>
      </c>
      <c r="AP43" s="80">
        <v>17515</v>
      </c>
      <c r="AQ43" s="80">
        <v>0</v>
      </c>
      <c r="AR43" s="69">
        <v>0</v>
      </c>
      <c r="AS43" s="69">
        <v>0</v>
      </c>
      <c r="AT43" s="80">
        <v>0</v>
      </c>
      <c r="AU43" s="80">
        <v>0</v>
      </c>
      <c r="AV43" s="69">
        <v>0</v>
      </c>
      <c r="AW43" s="69">
        <v>0</v>
      </c>
      <c r="AX43" s="80">
        <v>0</v>
      </c>
      <c r="AY43" s="80">
        <v>0</v>
      </c>
      <c r="AZ43" s="69">
        <v>0</v>
      </c>
      <c r="BA43" s="69">
        <v>0</v>
      </c>
      <c r="BB43" s="80">
        <v>0</v>
      </c>
      <c r="BC43" s="80">
        <v>0</v>
      </c>
      <c r="BD43" s="69">
        <v>0</v>
      </c>
      <c r="BE43" s="69">
        <v>0</v>
      </c>
      <c r="BF43" s="80">
        <v>0</v>
      </c>
      <c r="BG43" s="80">
        <v>0</v>
      </c>
      <c r="BH43" s="69">
        <v>0</v>
      </c>
      <c r="BI43" s="69">
        <v>0</v>
      </c>
      <c r="BJ43" s="80">
        <v>0</v>
      </c>
      <c r="BK43" s="80">
        <v>0</v>
      </c>
      <c r="BL43" s="69">
        <v>0</v>
      </c>
      <c r="BM43" s="69">
        <v>0</v>
      </c>
      <c r="BN43" s="80">
        <v>0</v>
      </c>
      <c r="BO43" s="80">
        <v>0</v>
      </c>
      <c r="BP43" s="69">
        <v>0</v>
      </c>
      <c r="BQ43" s="69">
        <v>0</v>
      </c>
      <c r="BR43" s="80">
        <v>0</v>
      </c>
      <c r="BS43" s="80">
        <v>0</v>
      </c>
      <c r="BT43" s="69">
        <v>0</v>
      </c>
      <c r="BU43" s="69">
        <v>0</v>
      </c>
      <c r="BV43" s="80">
        <v>0</v>
      </c>
      <c r="BW43" s="80">
        <v>0</v>
      </c>
      <c r="BX43" s="69">
        <v>0</v>
      </c>
      <c r="BY43" s="213">
        <v>0</v>
      </c>
      <c r="BZ43" s="80">
        <v>0</v>
      </c>
      <c r="CA43" s="80">
        <v>0</v>
      </c>
      <c r="CB43" s="69">
        <v>0</v>
      </c>
      <c r="CC43" s="69">
        <v>0</v>
      </c>
      <c r="CD43" s="80">
        <v>0</v>
      </c>
      <c r="CE43" s="80">
        <v>0</v>
      </c>
      <c r="CF43" s="69">
        <v>0</v>
      </c>
      <c r="CG43" s="69">
        <v>0</v>
      </c>
      <c r="CH43" s="80">
        <v>0</v>
      </c>
      <c r="CI43" s="80">
        <v>0</v>
      </c>
      <c r="CJ43" s="69">
        <v>0</v>
      </c>
      <c r="CK43" s="69">
        <v>30</v>
      </c>
      <c r="CL43" s="80">
        <v>17515</v>
      </c>
      <c r="CM43" s="80">
        <v>0</v>
      </c>
      <c r="CN43" s="69" t="s">
        <v>740</v>
      </c>
      <c r="CO43" s="69" t="s">
        <v>741</v>
      </c>
      <c r="CP43" s="69" t="s">
        <v>709</v>
      </c>
      <c r="CQ43" s="69" t="s">
        <v>709</v>
      </c>
      <c r="CR43" s="69" t="s">
        <v>709</v>
      </c>
      <c r="CS43" s="69" t="s">
        <v>709</v>
      </c>
      <c r="CT43" s="68">
        <v>46052</v>
      </c>
      <c r="CU43" s="69" t="s">
        <v>991</v>
      </c>
      <c r="CV43" s="69" t="s">
        <v>989</v>
      </c>
      <c r="CW43" s="68" t="s">
        <v>168</v>
      </c>
      <c r="CX43" s="68">
        <v>46001</v>
      </c>
      <c r="CY43" s="69" t="s">
        <v>993</v>
      </c>
      <c r="CZ43" s="69" t="s">
        <v>989</v>
      </c>
      <c r="DA43" s="69" t="s">
        <v>213</v>
      </c>
      <c r="DB43" s="69">
        <v>1048586.1399999999</v>
      </c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</row>
    <row r="44" spans="2:1477" s="69" customFormat="1">
      <c r="B44" s="69" t="s">
        <v>129</v>
      </c>
      <c r="C44" s="69" t="s">
        <v>613</v>
      </c>
      <c r="D44" s="69" t="s">
        <v>614</v>
      </c>
      <c r="E44" s="68">
        <v>45855</v>
      </c>
      <c r="F44" s="69" t="s">
        <v>988</v>
      </c>
      <c r="G44" s="69" t="s">
        <v>989</v>
      </c>
      <c r="H44" s="69">
        <v>1</v>
      </c>
      <c r="I44" s="69">
        <v>0</v>
      </c>
      <c r="J44" s="69">
        <v>100</v>
      </c>
      <c r="K44" s="69">
        <v>121</v>
      </c>
      <c r="L44" s="69">
        <v>115</v>
      </c>
      <c r="M44" s="186">
        <f t="shared" si="6"/>
        <v>0.94</v>
      </c>
      <c r="N44" s="69">
        <f t="shared" si="7"/>
        <v>1</v>
      </c>
      <c r="O44" s="69">
        <v>6</v>
      </c>
      <c r="P44" s="69">
        <v>0</v>
      </c>
      <c r="Q44" s="69">
        <v>0</v>
      </c>
      <c r="R44" s="69">
        <v>21</v>
      </c>
      <c r="S44" s="69">
        <v>0</v>
      </c>
      <c r="T44" s="190">
        <v>2063849</v>
      </c>
      <c r="U44" s="190">
        <v>50000</v>
      </c>
      <c r="V44" s="190">
        <v>2013849</v>
      </c>
      <c r="W44" s="190">
        <v>2063849</v>
      </c>
      <c r="X44" s="190">
        <v>1971937</v>
      </c>
      <c r="Y44" s="190">
        <v>0</v>
      </c>
      <c r="Z44" s="190">
        <v>0</v>
      </c>
      <c r="AA44" s="190">
        <v>0</v>
      </c>
      <c r="AB44" s="190">
        <v>1971937</v>
      </c>
      <c r="AC44" s="190">
        <v>1971937</v>
      </c>
      <c r="AD44" s="186">
        <f t="shared" si="8"/>
        <v>0.97918811191901678</v>
      </c>
      <c r="AE44" s="69">
        <f t="shared" si="9"/>
        <v>1</v>
      </c>
      <c r="AF44" s="190">
        <v>0</v>
      </c>
      <c r="AG44" s="190">
        <v>0</v>
      </c>
      <c r="AH44" s="69">
        <v>4</v>
      </c>
      <c r="AI44" s="69">
        <v>17</v>
      </c>
      <c r="AJ44" s="69">
        <v>0</v>
      </c>
      <c r="AK44" s="69">
        <v>0</v>
      </c>
      <c r="AL44" s="80">
        <v>0</v>
      </c>
      <c r="AM44" s="80">
        <v>0</v>
      </c>
      <c r="AN44" s="69">
        <v>0</v>
      </c>
      <c r="AO44" s="69">
        <v>0</v>
      </c>
      <c r="AP44" s="80">
        <v>8496</v>
      </c>
      <c r="AQ44" s="80">
        <v>0</v>
      </c>
      <c r="AR44" s="69">
        <v>0</v>
      </c>
      <c r="AS44" s="69">
        <v>0</v>
      </c>
      <c r="AT44" s="80">
        <v>0</v>
      </c>
      <c r="AU44" s="80">
        <v>0</v>
      </c>
      <c r="AV44" s="69">
        <v>0</v>
      </c>
      <c r="AW44" s="69">
        <v>0</v>
      </c>
      <c r="AX44" s="80">
        <v>0</v>
      </c>
      <c r="AY44" s="80">
        <v>0</v>
      </c>
      <c r="AZ44" s="69">
        <v>0</v>
      </c>
      <c r="BA44" s="69">
        <v>0</v>
      </c>
      <c r="BB44" s="80">
        <v>0</v>
      </c>
      <c r="BC44" s="80">
        <v>0</v>
      </c>
      <c r="BD44" s="69">
        <v>0</v>
      </c>
      <c r="BE44" s="69">
        <v>0</v>
      </c>
      <c r="BF44" s="80">
        <v>0</v>
      </c>
      <c r="BG44" s="80">
        <v>0</v>
      </c>
      <c r="BH44" s="69">
        <v>0</v>
      </c>
      <c r="BI44" s="69">
        <v>0</v>
      </c>
      <c r="BJ44" s="80">
        <v>0</v>
      </c>
      <c r="BK44" s="80">
        <v>0</v>
      </c>
      <c r="BL44" s="69">
        <v>0</v>
      </c>
      <c r="BM44" s="69">
        <v>0</v>
      </c>
      <c r="BN44" s="80">
        <v>0</v>
      </c>
      <c r="BO44" s="80">
        <v>0</v>
      </c>
      <c r="BP44" s="69">
        <v>0</v>
      </c>
      <c r="BQ44" s="69">
        <v>0</v>
      </c>
      <c r="BR44" s="80">
        <v>0</v>
      </c>
      <c r="BS44" s="80">
        <v>0</v>
      </c>
      <c r="BT44" s="69">
        <v>0</v>
      </c>
      <c r="BU44" s="69">
        <v>0</v>
      </c>
      <c r="BV44" s="80">
        <v>0</v>
      </c>
      <c r="BW44" s="80">
        <v>0</v>
      </c>
      <c r="BX44" s="69">
        <v>0</v>
      </c>
      <c r="BY44" s="213">
        <v>0</v>
      </c>
      <c r="BZ44" s="80">
        <v>0</v>
      </c>
      <c r="CA44" s="80">
        <v>0</v>
      </c>
      <c r="CB44" s="69">
        <v>0</v>
      </c>
      <c r="CC44" s="69">
        <v>0</v>
      </c>
      <c r="CD44" s="80">
        <v>0</v>
      </c>
      <c r="CE44" s="80">
        <v>0</v>
      </c>
      <c r="CF44" s="69">
        <v>0</v>
      </c>
      <c r="CG44" s="69">
        <v>0</v>
      </c>
      <c r="CH44" s="80">
        <v>0</v>
      </c>
      <c r="CI44" s="80">
        <v>0</v>
      </c>
      <c r="CJ44" s="69">
        <v>0</v>
      </c>
      <c r="CK44" s="69">
        <v>0</v>
      </c>
      <c r="CL44" s="80">
        <v>8496</v>
      </c>
      <c r="CM44" s="80">
        <v>0</v>
      </c>
      <c r="CN44" s="69" t="s">
        <v>720</v>
      </c>
      <c r="CO44" s="69" t="s">
        <v>721</v>
      </c>
      <c r="CP44" s="69" t="s">
        <v>709</v>
      </c>
      <c r="CQ44" s="69" t="s">
        <v>709</v>
      </c>
      <c r="CR44" s="69" t="s">
        <v>709</v>
      </c>
      <c r="CS44" s="69" t="s">
        <v>709</v>
      </c>
      <c r="CT44" s="68">
        <v>46086</v>
      </c>
      <c r="CU44" s="69" t="s">
        <v>991</v>
      </c>
      <c r="CV44" s="69" t="s">
        <v>989</v>
      </c>
      <c r="CW44" s="68" t="s">
        <v>168</v>
      </c>
      <c r="CX44" s="68">
        <v>46063</v>
      </c>
      <c r="CY44" s="69" t="s">
        <v>991</v>
      </c>
      <c r="CZ44" s="69" t="s">
        <v>989</v>
      </c>
      <c r="DA44" s="69" t="s">
        <v>196</v>
      </c>
      <c r="DB44" s="69">
        <v>2136352.4300000002</v>
      </c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</row>
    <row r="45" spans="2:1477" ht="12" customHeight="1" thickBot="1">
      <c r="B45" s="216"/>
      <c r="C45" s="216"/>
      <c r="D45" s="216"/>
      <c r="E45" s="68"/>
      <c r="F45" s="216"/>
      <c r="G45" s="216"/>
      <c r="H45" s="187"/>
      <c r="I45" s="217"/>
      <c r="J45" s="217"/>
      <c r="K45" s="217"/>
      <c r="L45" s="217"/>
      <c r="M45" s="140"/>
      <c r="N45" s="69"/>
      <c r="O45" s="217"/>
      <c r="P45" s="82"/>
      <c r="Q45" s="82"/>
      <c r="R45" s="217"/>
      <c r="S45" s="217"/>
      <c r="T45" s="218"/>
      <c r="U45" s="218"/>
      <c r="V45" s="218"/>
      <c r="W45" s="218"/>
      <c r="X45" s="218"/>
      <c r="Y45" s="190"/>
      <c r="Z45" s="190"/>
      <c r="AA45" s="190"/>
      <c r="AB45" s="190"/>
      <c r="AC45" s="190"/>
      <c r="AD45" s="140"/>
      <c r="AE45" s="69"/>
      <c r="AF45" s="190"/>
      <c r="AG45" s="190"/>
      <c r="AH45" s="82"/>
      <c r="AI45" s="82"/>
      <c r="AJ45" s="219"/>
      <c r="AK45" s="219"/>
      <c r="AL45" s="80"/>
      <c r="AM45" s="80"/>
      <c r="AN45" s="219"/>
      <c r="AO45" s="219"/>
      <c r="AP45" s="80"/>
      <c r="AQ45" s="80"/>
      <c r="AR45" s="219"/>
      <c r="AS45" s="219"/>
      <c r="AT45" s="80"/>
      <c r="AU45" s="80"/>
      <c r="AV45" s="219"/>
      <c r="AW45" s="219"/>
      <c r="AX45" s="80"/>
      <c r="AY45" s="80"/>
      <c r="AZ45" s="219"/>
      <c r="BA45" s="219"/>
      <c r="BB45" s="80"/>
      <c r="BC45" s="80"/>
      <c r="BD45" s="219"/>
      <c r="BE45" s="219"/>
      <c r="BF45" s="80"/>
      <c r="BG45" s="80"/>
      <c r="BH45" s="219"/>
      <c r="BI45" s="219"/>
      <c r="BJ45" s="80"/>
      <c r="BK45" s="80"/>
      <c r="BL45" s="219"/>
      <c r="BM45" s="219"/>
      <c r="BN45" s="80"/>
      <c r="BO45" s="80"/>
      <c r="BP45" s="219"/>
      <c r="BQ45" s="219"/>
      <c r="BR45" s="80"/>
      <c r="BS45" s="80"/>
      <c r="BT45" s="219"/>
      <c r="BU45" s="219"/>
      <c r="BV45" s="80"/>
      <c r="BW45" s="80"/>
      <c r="BX45" s="219"/>
      <c r="BY45" s="219"/>
      <c r="BZ45" s="80"/>
      <c r="CA45" s="80"/>
      <c r="CB45" s="219"/>
      <c r="CC45" s="219"/>
      <c r="CD45" s="80"/>
      <c r="CE45" s="80"/>
      <c r="CF45" s="219"/>
      <c r="CG45" s="219"/>
      <c r="CH45" s="80"/>
      <c r="CI45" s="80"/>
      <c r="CJ45" s="219"/>
      <c r="CK45" s="219"/>
      <c r="CL45" s="80"/>
      <c r="CM45" s="80"/>
      <c r="CN45" s="220"/>
      <c r="CO45" s="220"/>
      <c r="CP45" s="220"/>
      <c r="CQ45" s="220"/>
      <c r="CR45" s="220"/>
      <c r="CS45" s="220"/>
      <c r="CT45" s="68"/>
      <c r="CU45" s="216"/>
      <c r="CV45" s="216"/>
      <c r="CW45" s="68"/>
      <c r="CX45" s="68"/>
      <c r="CY45" s="216"/>
      <c r="CZ45" s="216"/>
      <c r="DA45" s="216"/>
      <c r="DB45" s="218"/>
      <c r="DC45" s="217"/>
      <c r="DD45" s="221"/>
    </row>
    <row r="46" spans="2:1477" s="6" customFormat="1" ht="24" customHeight="1" thickTop="1" thickBot="1">
      <c r="B46" s="246" t="s">
        <v>1063</v>
      </c>
      <c r="C46" s="247"/>
      <c r="D46" s="248"/>
      <c r="E46" s="7"/>
      <c r="F46" s="8"/>
      <c r="G46" s="141">
        <f>IF(B24="","",ROWS(B24:B45)-1)</f>
        <v>21</v>
      </c>
      <c r="H46" s="9">
        <f>SUM(H24:H45)</f>
        <v>28</v>
      </c>
      <c r="I46" s="9">
        <f>SUM(I24:I45)</f>
        <v>66</v>
      </c>
      <c r="J46" s="9">
        <f>SUM(J24:J45)</f>
        <v>7315</v>
      </c>
      <c r="K46" s="9">
        <f>SUM(K24:K45)</f>
        <v>9252</v>
      </c>
      <c r="L46" s="9">
        <f>SUM(L24:L45)</f>
        <v>8630</v>
      </c>
      <c r="M46" s="142">
        <f>IF(G46="",0,N46/G46)</f>
        <v>0.90476190476190477</v>
      </c>
      <c r="N46" s="9">
        <f t="shared" ref="N46:AC46" si="10">SUM(N24:N45)</f>
        <v>19</v>
      </c>
      <c r="O46" s="9">
        <f t="shared" si="10"/>
        <v>622</v>
      </c>
      <c r="P46" s="9">
        <f t="shared" si="10"/>
        <v>44</v>
      </c>
      <c r="Q46" s="9">
        <f t="shared" si="10"/>
        <v>0</v>
      </c>
      <c r="R46" s="9">
        <f t="shared" si="10"/>
        <v>1679</v>
      </c>
      <c r="S46" s="9">
        <f t="shared" si="10"/>
        <v>258</v>
      </c>
      <c r="T46" s="11">
        <f t="shared" si="10"/>
        <v>328681947</v>
      </c>
      <c r="U46" s="11">
        <f t="shared" si="10"/>
        <v>1518877</v>
      </c>
      <c r="V46" s="11">
        <f t="shared" si="10"/>
        <v>327163070</v>
      </c>
      <c r="W46" s="11">
        <f t="shared" si="10"/>
        <v>331523786</v>
      </c>
      <c r="X46" s="11">
        <f t="shared" si="10"/>
        <v>332496116</v>
      </c>
      <c r="Y46" s="11">
        <f t="shared" si="10"/>
        <v>-224660</v>
      </c>
      <c r="Z46" s="11">
        <f t="shared" si="10"/>
        <v>941500</v>
      </c>
      <c r="AA46" s="11">
        <f t="shared" si="10"/>
        <v>716840</v>
      </c>
      <c r="AB46" s="11">
        <f t="shared" si="10"/>
        <v>333212955</v>
      </c>
      <c r="AC46" s="11">
        <f t="shared" si="10"/>
        <v>335300771</v>
      </c>
      <c r="AD46" s="142">
        <f>IF(G46="",0,AE46/G46)</f>
        <v>1</v>
      </c>
      <c r="AE46" s="145">
        <f t="shared" ref="AE46:CM46" si="11">SUM(AE24:AE45)</f>
        <v>21</v>
      </c>
      <c r="AF46" s="11">
        <f t="shared" si="11"/>
        <v>16760713</v>
      </c>
      <c r="AG46" s="11">
        <f t="shared" si="11"/>
        <v>2841837</v>
      </c>
      <c r="AH46" s="145">
        <f t="shared" si="11"/>
        <v>1169</v>
      </c>
      <c r="AI46" s="145">
        <f t="shared" si="11"/>
        <v>595</v>
      </c>
      <c r="AJ46" s="145">
        <f t="shared" si="11"/>
        <v>0</v>
      </c>
      <c r="AK46" s="145">
        <f t="shared" si="11"/>
        <v>30</v>
      </c>
      <c r="AL46" s="11">
        <f t="shared" si="11"/>
        <v>717414</v>
      </c>
      <c r="AM46" s="11">
        <f t="shared" si="11"/>
        <v>17389</v>
      </c>
      <c r="AN46" s="145">
        <f t="shared" si="11"/>
        <v>3</v>
      </c>
      <c r="AO46" s="145">
        <f t="shared" si="11"/>
        <v>125</v>
      </c>
      <c r="AP46" s="11">
        <f t="shared" si="11"/>
        <v>2315369</v>
      </c>
      <c r="AQ46" s="11">
        <f t="shared" si="11"/>
        <v>0</v>
      </c>
      <c r="AR46" s="145">
        <f t="shared" si="11"/>
        <v>0</v>
      </c>
      <c r="AS46" s="145">
        <f t="shared" si="11"/>
        <v>0</v>
      </c>
      <c r="AT46" s="11">
        <f t="shared" si="11"/>
        <v>0</v>
      </c>
      <c r="AU46" s="11">
        <f t="shared" si="11"/>
        <v>0</v>
      </c>
      <c r="AV46" s="145">
        <f t="shared" si="11"/>
        <v>0</v>
      </c>
      <c r="AW46" s="145">
        <f t="shared" si="11"/>
        <v>0</v>
      </c>
      <c r="AX46" s="11">
        <f t="shared" si="11"/>
        <v>0</v>
      </c>
      <c r="AY46" s="11">
        <f t="shared" si="11"/>
        <v>0</v>
      </c>
      <c r="AZ46" s="145">
        <f t="shared" si="11"/>
        <v>0</v>
      </c>
      <c r="BA46" s="145">
        <f t="shared" si="11"/>
        <v>0</v>
      </c>
      <c r="BB46" s="11">
        <f t="shared" si="11"/>
        <v>0</v>
      </c>
      <c r="BC46" s="11">
        <f t="shared" si="11"/>
        <v>0</v>
      </c>
      <c r="BD46" s="145">
        <f t="shared" si="11"/>
        <v>0</v>
      </c>
      <c r="BE46" s="145">
        <f t="shared" si="11"/>
        <v>0</v>
      </c>
      <c r="BF46" s="11">
        <f t="shared" si="11"/>
        <v>-1706591</v>
      </c>
      <c r="BG46" s="11">
        <f t="shared" si="11"/>
        <v>0</v>
      </c>
      <c r="BH46" s="145">
        <f t="shared" si="11"/>
        <v>15</v>
      </c>
      <c r="BI46" s="145">
        <f t="shared" si="11"/>
        <v>0</v>
      </c>
      <c r="BJ46" s="11">
        <f t="shared" si="11"/>
        <v>37636</v>
      </c>
      <c r="BK46" s="11">
        <f t="shared" si="11"/>
        <v>0</v>
      </c>
      <c r="BL46" s="145">
        <f t="shared" si="11"/>
        <v>0</v>
      </c>
      <c r="BM46" s="145">
        <f t="shared" si="11"/>
        <v>0</v>
      </c>
      <c r="BN46" s="11">
        <f t="shared" si="11"/>
        <v>0</v>
      </c>
      <c r="BO46" s="11">
        <f t="shared" si="11"/>
        <v>0</v>
      </c>
      <c r="BP46" s="145">
        <f t="shared" si="11"/>
        <v>49</v>
      </c>
      <c r="BQ46" s="145">
        <f t="shared" si="11"/>
        <v>16</v>
      </c>
      <c r="BR46" s="11">
        <f t="shared" si="11"/>
        <v>894810</v>
      </c>
      <c r="BS46" s="11">
        <f t="shared" si="11"/>
        <v>0</v>
      </c>
      <c r="BT46" s="145">
        <f t="shared" si="11"/>
        <v>0</v>
      </c>
      <c r="BU46" s="145">
        <f t="shared" si="11"/>
        <v>0</v>
      </c>
      <c r="BV46" s="11">
        <f t="shared" si="11"/>
        <v>0</v>
      </c>
      <c r="BW46" s="11">
        <f t="shared" si="11"/>
        <v>0</v>
      </c>
      <c r="BX46" s="145">
        <f t="shared" si="11"/>
        <v>0</v>
      </c>
      <c r="BY46" s="145">
        <f t="shared" si="11"/>
        <v>0</v>
      </c>
      <c r="BZ46" s="11">
        <f t="shared" si="11"/>
        <v>29838</v>
      </c>
      <c r="CA46" s="11">
        <f t="shared" si="11"/>
        <v>23853</v>
      </c>
      <c r="CB46" s="145">
        <f t="shared" si="11"/>
        <v>0</v>
      </c>
      <c r="CC46" s="145">
        <f t="shared" si="11"/>
        <v>0</v>
      </c>
      <c r="CD46" s="11">
        <f t="shared" si="11"/>
        <v>0</v>
      </c>
      <c r="CE46" s="11">
        <f t="shared" si="11"/>
        <v>0</v>
      </c>
      <c r="CF46" s="145">
        <f t="shared" si="11"/>
        <v>0</v>
      </c>
      <c r="CG46" s="145">
        <f t="shared" si="11"/>
        <v>0</v>
      </c>
      <c r="CH46" s="11">
        <f t="shared" si="11"/>
        <v>-178899</v>
      </c>
      <c r="CI46" s="11">
        <f t="shared" si="11"/>
        <v>0</v>
      </c>
      <c r="CJ46" s="145">
        <f t="shared" si="11"/>
        <v>67</v>
      </c>
      <c r="CK46" s="145">
        <f t="shared" si="11"/>
        <v>171</v>
      </c>
      <c r="CL46" s="11">
        <f t="shared" si="11"/>
        <v>2109575</v>
      </c>
      <c r="CM46" s="11">
        <f t="shared" si="11"/>
        <v>41242</v>
      </c>
      <c r="CN46" s="13"/>
      <c r="CO46" s="13"/>
      <c r="CP46" s="13"/>
      <c r="CQ46" s="13"/>
      <c r="CR46" s="13"/>
      <c r="CS46" s="13"/>
      <c r="CT46" s="7"/>
      <c r="CU46" s="8"/>
      <c r="CV46" s="8"/>
      <c r="CW46" s="7"/>
      <c r="CX46" s="7"/>
      <c r="CY46" s="8"/>
      <c r="CZ46" s="8"/>
      <c r="DA46" s="8"/>
      <c r="DB46" s="11"/>
      <c r="DC46" s="13"/>
      <c r="DD46" s="15"/>
    </row>
    <row r="47" spans="2:1477" s="6" customFormat="1" ht="24" customHeight="1" thickTop="1">
      <c r="B47" s="261" t="s">
        <v>32</v>
      </c>
      <c r="C47" s="262"/>
      <c r="D47" s="263"/>
      <c r="E47" s="110"/>
      <c r="F47" s="111"/>
      <c r="G47" s="112">
        <f t="shared" ref="G47:L47" si="12">SUM(G46,G23)</f>
        <v>40</v>
      </c>
      <c r="H47" s="112">
        <f t="shared" si="12"/>
        <v>59</v>
      </c>
      <c r="I47" s="112">
        <f t="shared" si="12"/>
        <v>130</v>
      </c>
      <c r="J47" s="112">
        <f t="shared" si="12"/>
        <v>12515</v>
      </c>
      <c r="K47" s="112">
        <f t="shared" si="12"/>
        <v>16759</v>
      </c>
      <c r="L47" s="112">
        <f t="shared" si="12"/>
        <v>15942</v>
      </c>
      <c r="M47" s="142">
        <f>IF(G47=0,0,N47/G47)</f>
        <v>0.85</v>
      </c>
      <c r="N47" s="112">
        <f t="shared" ref="N47:AC47" si="13">SUM(N46,N23)</f>
        <v>34</v>
      </c>
      <c r="O47" s="112">
        <f t="shared" si="13"/>
        <v>817</v>
      </c>
      <c r="P47" s="113">
        <f t="shared" si="13"/>
        <v>103</v>
      </c>
      <c r="Q47" s="113">
        <f t="shared" si="13"/>
        <v>0</v>
      </c>
      <c r="R47" s="112">
        <f t="shared" si="13"/>
        <v>3519</v>
      </c>
      <c r="S47" s="112">
        <f t="shared" si="13"/>
        <v>695</v>
      </c>
      <c r="T47" s="114">
        <f t="shared" si="13"/>
        <v>461989228</v>
      </c>
      <c r="U47" s="114">
        <f t="shared" si="13"/>
        <v>2600036</v>
      </c>
      <c r="V47" s="114">
        <f t="shared" si="13"/>
        <v>459389192</v>
      </c>
      <c r="W47" s="114">
        <f t="shared" si="13"/>
        <v>467952527</v>
      </c>
      <c r="X47" s="114">
        <f t="shared" si="13"/>
        <v>468871156</v>
      </c>
      <c r="Y47" s="114">
        <f t="shared" si="13"/>
        <v>-478380</v>
      </c>
      <c r="Z47" s="114">
        <f t="shared" si="13"/>
        <v>849000</v>
      </c>
      <c r="AA47" s="114">
        <f t="shared" si="13"/>
        <v>370620</v>
      </c>
      <c r="AB47" s="114">
        <f t="shared" si="13"/>
        <v>469241775</v>
      </c>
      <c r="AC47" s="114">
        <f t="shared" si="13"/>
        <v>471381799</v>
      </c>
      <c r="AD47" s="142">
        <f>IF(G47=0,0,AE47/G47)</f>
        <v>0.97499999999999998</v>
      </c>
      <c r="AE47" s="144">
        <f t="shared" ref="AE47:CM47" si="14">SUM(AE46,AE23)</f>
        <v>39</v>
      </c>
      <c r="AF47" s="114">
        <f t="shared" si="14"/>
        <v>18934679</v>
      </c>
      <c r="AG47" s="114">
        <f t="shared" si="14"/>
        <v>5963298</v>
      </c>
      <c r="AH47" s="144">
        <f t="shared" si="14"/>
        <v>2403</v>
      </c>
      <c r="AI47" s="144">
        <f t="shared" si="14"/>
        <v>1092</v>
      </c>
      <c r="AJ47" s="144">
        <f t="shared" si="14"/>
        <v>24</v>
      </c>
      <c r="AK47" s="144">
        <f t="shared" si="14"/>
        <v>122</v>
      </c>
      <c r="AL47" s="114">
        <f t="shared" si="14"/>
        <v>1674599</v>
      </c>
      <c r="AM47" s="114">
        <f t="shared" si="14"/>
        <v>17389</v>
      </c>
      <c r="AN47" s="144">
        <f t="shared" si="14"/>
        <v>20</v>
      </c>
      <c r="AO47" s="144">
        <f t="shared" si="14"/>
        <v>318</v>
      </c>
      <c r="AP47" s="114">
        <f t="shared" si="14"/>
        <v>3061848</v>
      </c>
      <c r="AQ47" s="114">
        <f t="shared" si="14"/>
        <v>187869</v>
      </c>
      <c r="AR47" s="144">
        <f t="shared" si="14"/>
        <v>0</v>
      </c>
      <c r="AS47" s="144">
        <f t="shared" si="14"/>
        <v>0</v>
      </c>
      <c r="AT47" s="114">
        <f t="shared" si="14"/>
        <v>0</v>
      </c>
      <c r="AU47" s="114">
        <f t="shared" si="14"/>
        <v>0</v>
      </c>
      <c r="AV47" s="144">
        <f t="shared" si="14"/>
        <v>0</v>
      </c>
      <c r="AW47" s="144">
        <f t="shared" si="14"/>
        <v>0</v>
      </c>
      <c r="AX47" s="114">
        <f t="shared" si="14"/>
        <v>0</v>
      </c>
      <c r="AY47" s="114">
        <f t="shared" si="14"/>
        <v>0</v>
      </c>
      <c r="AZ47" s="115">
        <f t="shared" si="14"/>
        <v>0</v>
      </c>
      <c r="BA47" s="115">
        <f t="shared" si="14"/>
        <v>0</v>
      </c>
      <c r="BB47" s="114">
        <f t="shared" si="14"/>
        <v>5750</v>
      </c>
      <c r="BC47" s="114">
        <f t="shared" si="14"/>
        <v>0</v>
      </c>
      <c r="BD47" s="115">
        <f t="shared" si="14"/>
        <v>29</v>
      </c>
      <c r="BE47" s="115">
        <f t="shared" si="14"/>
        <v>19</v>
      </c>
      <c r="BF47" s="114">
        <f t="shared" si="14"/>
        <v>-1170652</v>
      </c>
      <c r="BG47" s="114">
        <f t="shared" si="14"/>
        <v>0</v>
      </c>
      <c r="BH47" s="115">
        <f t="shared" si="14"/>
        <v>15</v>
      </c>
      <c r="BI47" s="115">
        <f t="shared" si="14"/>
        <v>0</v>
      </c>
      <c r="BJ47" s="114">
        <f t="shared" si="14"/>
        <v>146383</v>
      </c>
      <c r="BK47" s="114">
        <f t="shared" si="14"/>
        <v>0</v>
      </c>
      <c r="BL47" s="115">
        <f t="shared" si="14"/>
        <v>0</v>
      </c>
      <c r="BM47" s="115">
        <f t="shared" si="14"/>
        <v>0</v>
      </c>
      <c r="BN47" s="114">
        <f t="shared" si="14"/>
        <v>0</v>
      </c>
      <c r="BO47" s="114">
        <f t="shared" si="14"/>
        <v>0</v>
      </c>
      <c r="BP47" s="115">
        <f t="shared" si="14"/>
        <v>52</v>
      </c>
      <c r="BQ47" s="115">
        <f t="shared" si="14"/>
        <v>16</v>
      </c>
      <c r="BR47" s="114">
        <f t="shared" si="14"/>
        <v>1054089</v>
      </c>
      <c r="BS47" s="114">
        <f t="shared" si="14"/>
        <v>0</v>
      </c>
      <c r="BT47" s="115">
        <f t="shared" si="14"/>
        <v>0</v>
      </c>
      <c r="BU47" s="115">
        <f t="shared" si="14"/>
        <v>0</v>
      </c>
      <c r="BV47" s="114">
        <f t="shared" si="14"/>
        <v>0</v>
      </c>
      <c r="BW47" s="114">
        <f t="shared" si="14"/>
        <v>0</v>
      </c>
      <c r="BX47" s="115">
        <f t="shared" si="14"/>
        <v>10</v>
      </c>
      <c r="BY47" s="115">
        <f t="shared" si="14"/>
        <v>133</v>
      </c>
      <c r="BZ47" s="114">
        <f t="shared" si="14"/>
        <v>564674</v>
      </c>
      <c r="CA47" s="114">
        <f t="shared" si="14"/>
        <v>69056</v>
      </c>
      <c r="CB47" s="115">
        <f t="shared" si="14"/>
        <v>0</v>
      </c>
      <c r="CC47" s="115">
        <f t="shared" si="14"/>
        <v>0</v>
      </c>
      <c r="CD47" s="114">
        <f t="shared" si="14"/>
        <v>0</v>
      </c>
      <c r="CE47" s="114">
        <f t="shared" si="14"/>
        <v>0</v>
      </c>
      <c r="CF47" s="115">
        <f t="shared" si="14"/>
        <v>0</v>
      </c>
      <c r="CG47" s="115">
        <f t="shared" si="14"/>
        <v>0</v>
      </c>
      <c r="CH47" s="114">
        <f t="shared" si="14"/>
        <v>-178899</v>
      </c>
      <c r="CI47" s="114">
        <f t="shared" si="14"/>
        <v>0</v>
      </c>
      <c r="CJ47" s="115">
        <f t="shared" si="14"/>
        <v>150</v>
      </c>
      <c r="CK47" s="115">
        <f t="shared" si="14"/>
        <v>608</v>
      </c>
      <c r="CL47" s="114">
        <f t="shared" si="14"/>
        <v>5157788</v>
      </c>
      <c r="CM47" s="114">
        <f t="shared" si="14"/>
        <v>274314</v>
      </c>
      <c r="CN47" s="116"/>
      <c r="CO47" s="116"/>
      <c r="CP47" s="116"/>
      <c r="CQ47" s="116"/>
      <c r="CR47" s="116"/>
      <c r="CS47" s="116"/>
      <c r="CT47" s="110"/>
      <c r="CU47" s="111"/>
      <c r="CV47" s="111"/>
      <c r="CW47" s="110"/>
      <c r="CX47" s="110"/>
      <c r="CY47" s="111"/>
      <c r="CZ47" s="111"/>
      <c r="DA47" s="111"/>
      <c r="DB47" s="114"/>
      <c r="DC47" s="116"/>
      <c r="DD47" s="116"/>
    </row>
    <row r="48" spans="2:1477" s="69" customFormat="1">
      <c r="B48" s="67" t="s">
        <v>0</v>
      </c>
      <c r="C48" s="67" t="s">
        <v>236</v>
      </c>
      <c r="D48" s="67" t="s">
        <v>237</v>
      </c>
      <c r="E48" s="68">
        <v>42291</v>
      </c>
      <c r="F48" s="67" t="s">
        <v>993</v>
      </c>
      <c r="G48" s="67" t="s">
        <v>1001</v>
      </c>
      <c r="H48" s="187">
        <v>5</v>
      </c>
      <c r="I48" s="69">
        <v>58</v>
      </c>
      <c r="J48" s="69">
        <v>1200</v>
      </c>
      <c r="K48" s="69">
        <v>3229</v>
      </c>
      <c r="L48" s="69">
        <v>3229</v>
      </c>
      <c r="M48" s="186">
        <f>IF(J48 = 0,0,(L48-AH48-AI48)/J48)</f>
        <v>2.2025000000000001</v>
      </c>
      <c r="N48" s="69">
        <f>IF(G48&lt;&gt;"",IF(M48&lt;=1.2,1,0),0)</f>
        <v>0</v>
      </c>
      <c r="O48" s="69">
        <v>0</v>
      </c>
      <c r="P48" s="69">
        <v>0</v>
      </c>
      <c r="Q48" s="69">
        <v>0</v>
      </c>
      <c r="R48" s="69">
        <v>905</v>
      </c>
      <c r="S48" s="69">
        <v>1124</v>
      </c>
      <c r="T48" s="190">
        <v>65973116</v>
      </c>
      <c r="U48" s="190">
        <v>149995</v>
      </c>
      <c r="V48" s="190">
        <v>65823121</v>
      </c>
      <c r="W48" s="190">
        <v>108070596</v>
      </c>
      <c r="X48" s="190">
        <v>111419612</v>
      </c>
      <c r="Y48" s="190">
        <v>0</v>
      </c>
      <c r="Z48" s="190">
        <v>0</v>
      </c>
      <c r="AA48" s="190">
        <v>0</v>
      </c>
      <c r="AB48" s="190">
        <v>111419612</v>
      </c>
      <c r="AC48" s="190">
        <v>112415734</v>
      </c>
      <c r="AD48" s="186">
        <f>IF(V48=0,0,AC48/V48)</f>
        <v>1.707845697562715</v>
      </c>
      <c r="AE48" s="69">
        <f>IF(AD48 &lt;=1.1,1,0)</f>
        <v>0</v>
      </c>
      <c r="AF48" s="190">
        <v>1746230</v>
      </c>
      <c r="AG48" s="190">
        <v>42097480</v>
      </c>
      <c r="AH48" s="69">
        <v>322</v>
      </c>
      <c r="AI48" s="69">
        <v>264</v>
      </c>
      <c r="AJ48" s="69">
        <v>133</v>
      </c>
      <c r="AK48" s="69">
        <v>66</v>
      </c>
      <c r="AL48" s="80">
        <v>1773148</v>
      </c>
      <c r="AM48" s="80">
        <v>375907</v>
      </c>
      <c r="AN48" s="69">
        <v>118</v>
      </c>
      <c r="AO48" s="69">
        <v>671</v>
      </c>
      <c r="AP48" s="80">
        <v>33362908</v>
      </c>
      <c r="AQ48" s="80">
        <v>7141422</v>
      </c>
      <c r="AR48" s="69">
        <v>0</v>
      </c>
      <c r="AS48" s="69">
        <v>0</v>
      </c>
      <c r="AT48" s="80">
        <v>0</v>
      </c>
      <c r="AU48" s="80">
        <v>0</v>
      </c>
      <c r="AV48" s="69">
        <v>0</v>
      </c>
      <c r="AW48" s="69">
        <v>0</v>
      </c>
      <c r="AX48" s="80">
        <v>0</v>
      </c>
      <c r="AY48" s="80">
        <v>0</v>
      </c>
      <c r="AZ48" s="69">
        <v>0</v>
      </c>
      <c r="BA48" s="69">
        <v>0</v>
      </c>
      <c r="BB48" s="80">
        <v>0</v>
      </c>
      <c r="BC48" s="80">
        <v>0</v>
      </c>
      <c r="BD48" s="69">
        <v>68</v>
      </c>
      <c r="BE48" s="69">
        <v>335</v>
      </c>
      <c r="BF48" s="80">
        <v>4964601</v>
      </c>
      <c r="BG48" s="80">
        <v>3035499</v>
      </c>
      <c r="BH48" s="69">
        <v>0</v>
      </c>
      <c r="BI48" s="69">
        <v>0</v>
      </c>
      <c r="BJ48" s="80">
        <v>325801</v>
      </c>
      <c r="BK48" s="80">
        <v>0</v>
      </c>
      <c r="BL48" s="69">
        <v>0</v>
      </c>
      <c r="BM48" s="69">
        <v>0</v>
      </c>
      <c r="BN48" s="80">
        <v>0</v>
      </c>
      <c r="BO48" s="80">
        <v>0</v>
      </c>
      <c r="BP48" s="69">
        <v>117</v>
      </c>
      <c r="BQ48" s="69">
        <v>0</v>
      </c>
      <c r="BR48" s="80">
        <v>343725</v>
      </c>
      <c r="BS48" s="80">
        <v>2306</v>
      </c>
      <c r="BT48" s="69">
        <v>0</v>
      </c>
      <c r="BU48" s="69">
        <v>0</v>
      </c>
      <c r="BV48" s="80">
        <v>1388728</v>
      </c>
      <c r="BW48" s="80">
        <v>620012</v>
      </c>
      <c r="BX48" s="69">
        <v>0</v>
      </c>
      <c r="BY48" s="69">
        <v>52</v>
      </c>
      <c r="BZ48" s="80">
        <v>1119347</v>
      </c>
      <c r="CA48" s="80">
        <v>685768</v>
      </c>
      <c r="CB48" s="69">
        <v>0</v>
      </c>
      <c r="CC48" s="69">
        <v>0</v>
      </c>
      <c r="CD48" s="80">
        <v>0</v>
      </c>
      <c r="CE48" s="80">
        <v>0</v>
      </c>
      <c r="CF48" s="69">
        <v>0</v>
      </c>
      <c r="CG48" s="69">
        <v>0</v>
      </c>
      <c r="CH48" s="80">
        <v>-1139535</v>
      </c>
      <c r="CI48" s="80">
        <v>0</v>
      </c>
      <c r="CJ48" s="69">
        <v>436</v>
      </c>
      <c r="CK48" s="69">
        <v>1124</v>
      </c>
      <c r="CL48" s="80">
        <v>42138723</v>
      </c>
      <c r="CM48" s="80">
        <v>11860914</v>
      </c>
      <c r="CN48" s="67" t="s">
        <v>768</v>
      </c>
      <c r="CO48" s="67" t="s">
        <v>769</v>
      </c>
      <c r="CP48" s="67" t="s">
        <v>709</v>
      </c>
      <c r="CQ48" s="67" t="s">
        <v>709</v>
      </c>
      <c r="CR48" s="67" t="s">
        <v>709</v>
      </c>
      <c r="CS48" s="67" t="s">
        <v>709</v>
      </c>
      <c r="CT48" s="68">
        <v>46104</v>
      </c>
      <c r="CU48" s="67" t="s">
        <v>991</v>
      </c>
      <c r="CV48" s="67" t="s">
        <v>989</v>
      </c>
      <c r="CW48" s="68" t="s">
        <v>168</v>
      </c>
      <c r="CX48" s="68">
        <v>45657</v>
      </c>
      <c r="CY48" s="67" t="s">
        <v>993</v>
      </c>
      <c r="CZ48" s="67" t="s">
        <v>994</v>
      </c>
      <c r="DA48" s="67" t="s">
        <v>568</v>
      </c>
      <c r="DB48" s="81">
        <v>76779378.099999994</v>
      </c>
      <c r="DC48" s="67"/>
      <c r="DD48" s="67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</row>
    <row r="49" spans="2:1477" s="69" customFormat="1">
      <c r="B49" s="67" t="s">
        <v>0</v>
      </c>
      <c r="C49" s="67" t="s">
        <v>238</v>
      </c>
      <c r="D49" s="67" t="s">
        <v>239</v>
      </c>
      <c r="E49" s="68">
        <v>43971</v>
      </c>
      <c r="F49" s="67" t="s">
        <v>986</v>
      </c>
      <c r="G49" s="67" t="s">
        <v>987</v>
      </c>
      <c r="H49" s="187">
        <v>1</v>
      </c>
      <c r="I49" s="69">
        <v>1</v>
      </c>
      <c r="J49" s="69">
        <v>400</v>
      </c>
      <c r="K49" s="69">
        <v>665</v>
      </c>
      <c r="L49" s="69">
        <v>665</v>
      </c>
      <c r="M49" s="186">
        <f t="shared" ref="M49:M89" si="15">IF(J49 = 0,0,(L49-AH49-AI49)/J49)</f>
        <v>1.2725</v>
      </c>
      <c r="N49" s="69">
        <f t="shared" ref="N49:N89" si="16">IF(G49&lt;&gt;"",IF(M49&lt;=1.2,1,0),0)</f>
        <v>0</v>
      </c>
      <c r="O49" s="69">
        <v>0</v>
      </c>
      <c r="P49" s="69">
        <v>0</v>
      </c>
      <c r="Q49" s="69">
        <v>0</v>
      </c>
      <c r="R49" s="69">
        <v>265</v>
      </c>
      <c r="S49" s="69">
        <v>0</v>
      </c>
      <c r="T49" s="190">
        <v>8709827</v>
      </c>
      <c r="U49" s="190">
        <v>101684</v>
      </c>
      <c r="V49" s="190">
        <v>8608142</v>
      </c>
      <c r="W49" s="190">
        <v>8796925</v>
      </c>
      <c r="X49" s="190">
        <v>9184283</v>
      </c>
      <c r="Y49" s="190">
        <v>0</v>
      </c>
      <c r="Z49" s="190">
        <v>0</v>
      </c>
      <c r="AA49" s="190">
        <v>0</v>
      </c>
      <c r="AB49" s="190">
        <v>9184283</v>
      </c>
      <c r="AC49" s="190">
        <v>9416582</v>
      </c>
      <c r="AD49" s="186">
        <f t="shared" ref="AD49:AD89" si="17">IF(V49=0,0,AC49/V49)</f>
        <v>1.093915736984822</v>
      </c>
      <c r="AE49" s="69">
        <f t="shared" ref="AE49:AE89" si="18">IF(AD49 &lt;=1.1,1,0)</f>
        <v>1</v>
      </c>
      <c r="AF49" s="190">
        <v>329791</v>
      </c>
      <c r="AG49" s="190">
        <v>87098</v>
      </c>
      <c r="AH49" s="69">
        <v>104</v>
      </c>
      <c r="AI49" s="69">
        <v>52</v>
      </c>
      <c r="AJ49" s="69">
        <v>20</v>
      </c>
      <c r="AK49" s="69">
        <v>0</v>
      </c>
      <c r="AL49" s="80">
        <v>34375</v>
      </c>
      <c r="AM49" s="80">
        <v>0</v>
      </c>
      <c r="AN49" s="69">
        <v>0</v>
      </c>
      <c r="AO49" s="69">
        <v>0</v>
      </c>
      <c r="AP49" s="80">
        <v>29391</v>
      </c>
      <c r="AQ49" s="80">
        <v>13548</v>
      </c>
      <c r="AR49" s="69">
        <v>0</v>
      </c>
      <c r="AS49" s="69">
        <v>0</v>
      </c>
      <c r="AT49" s="80">
        <v>0</v>
      </c>
      <c r="AU49" s="80">
        <v>0</v>
      </c>
      <c r="AV49" s="69">
        <v>0</v>
      </c>
      <c r="AW49" s="69">
        <v>0</v>
      </c>
      <c r="AX49" s="80">
        <v>0</v>
      </c>
      <c r="AY49" s="80">
        <v>0</v>
      </c>
      <c r="AZ49" s="69">
        <v>0</v>
      </c>
      <c r="BA49" s="69">
        <v>0</v>
      </c>
      <c r="BB49" s="80">
        <v>0</v>
      </c>
      <c r="BC49" s="80">
        <v>0</v>
      </c>
      <c r="BD49" s="69">
        <v>0</v>
      </c>
      <c r="BE49" s="69">
        <v>0</v>
      </c>
      <c r="BF49" s="80">
        <v>0</v>
      </c>
      <c r="BG49" s="80">
        <v>0</v>
      </c>
      <c r="BH49" s="69">
        <v>0</v>
      </c>
      <c r="BI49" s="69">
        <v>0</v>
      </c>
      <c r="BJ49" s="80">
        <v>89615</v>
      </c>
      <c r="BK49" s="80">
        <v>67137</v>
      </c>
      <c r="BL49" s="69">
        <v>0</v>
      </c>
      <c r="BM49" s="69">
        <v>0</v>
      </c>
      <c r="BN49" s="80">
        <v>0</v>
      </c>
      <c r="BO49" s="80">
        <v>0</v>
      </c>
      <c r="BP49" s="69">
        <v>0</v>
      </c>
      <c r="BQ49" s="69">
        <v>0</v>
      </c>
      <c r="BR49" s="80">
        <v>3173</v>
      </c>
      <c r="BS49" s="80">
        <v>872</v>
      </c>
      <c r="BT49" s="69">
        <v>0</v>
      </c>
      <c r="BU49" s="69">
        <v>0</v>
      </c>
      <c r="BV49" s="80">
        <v>0</v>
      </c>
      <c r="BW49" s="80">
        <v>0</v>
      </c>
      <c r="BX49" s="69">
        <v>0</v>
      </c>
      <c r="BY49" s="69">
        <v>0</v>
      </c>
      <c r="BZ49" s="80">
        <v>0</v>
      </c>
      <c r="CA49" s="80">
        <v>0</v>
      </c>
      <c r="CB49" s="69">
        <v>89</v>
      </c>
      <c r="CC49" s="69">
        <v>0</v>
      </c>
      <c r="CD49" s="80">
        <v>0</v>
      </c>
      <c r="CE49" s="80">
        <v>0</v>
      </c>
      <c r="CF49" s="69">
        <v>0</v>
      </c>
      <c r="CG49" s="69">
        <v>0</v>
      </c>
      <c r="CH49" s="80">
        <v>0</v>
      </c>
      <c r="CI49" s="80">
        <v>0</v>
      </c>
      <c r="CJ49" s="69">
        <v>109</v>
      </c>
      <c r="CK49" s="69">
        <v>0</v>
      </c>
      <c r="CL49" s="80">
        <v>156554</v>
      </c>
      <c r="CM49" s="80">
        <v>81556</v>
      </c>
      <c r="CN49" s="67" t="s">
        <v>770</v>
      </c>
      <c r="CO49" s="67" t="s">
        <v>771</v>
      </c>
      <c r="CP49" s="67" t="s">
        <v>709</v>
      </c>
      <c r="CQ49" s="67" t="s">
        <v>709</v>
      </c>
      <c r="CR49" s="67" t="s">
        <v>709</v>
      </c>
      <c r="CS49" s="67" t="s">
        <v>709</v>
      </c>
      <c r="CT49" s="68">
        <v>45959</v>
      </c>
      <c r="CU49" s="67" t="s">
        <v>993</v>
      </c>
      <c r="CV49" s="67" t="s">
        <v>989</v>
      </c>
      <c r="CW49" s="68" t="s">
        <v>168</v>
      </c>
      <c r="CX49" s="68">
        <v>44787</v>
      </c>
      <c r="CY49" s="67" t="s">
        <v>988</v>
      </c>
      <c r="CZ49" s="67" t="s">
        <v>995</v>
      </c>
      <c r="DA49" s="67" t="s">
        <v>568</v>
      </c>
      <c r="DB49" s="81">
        <v>10240284.6</v>
      </c>
      <c r="DC49" s="67"/>
      <c r="DD49" s="67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</row>
    <row r="50" spans="2:1477" s="69" customFormat="1">
      <c r="B50" s="67" t="s">
        <v>0</v>
      </c>
      <c r="C50" s="67" t="s">
        <v>240</v>
      </c>
      <c r="D50" s="67" t="s">
        <v>241</v>
      </c>
      <c r="E50" s="68">
        <v>44223</v>
      </c>
      <c r="F50" s="67" t="s">
        <v>991</v>
      </c>
      <c r="G50" s="67" t="s">
        <v>998</v>
      </c>
      <c r="H50" s="187">
        <v>1</v>
      </c>
      <c r="I50" s="69">
        <v>4</v>
      </c>
      <c r="J50" s="69">
        <v>730</v>
      </c>
      <c r="K50" s="69">
        <v>1441</v>
      </c>
      <c r="L50" s="69">
        <v>1441</v>
      </c>
      <c r="M50" s="186">
        <f t="shared" si="15"/>
        <v>1.1726027397260275</v>
      </c>
      <c r="N50" s="69">
        <f t="shared" si="16"/>
        <v>1</v>
      </c>
      <c r="O50" s="69">
        <v>0</v>
      </c>
      <c r="P50" s="69">
        <v>0</v>
      </c>
      <c r="Q50" s="69">
        <v>0</v>
      </c>
      <c r="R50" s="69">
        <v>711</v>
      </c>
      <c r="S50" s="69">
        <v>0</v>
      </c>
      <c r="T50" s="190">
        <v>15444874</v>
      </c>
      <c r="U50" s="190">
        <v>116066</v>
      </c>
      <c r="V50" s="190">
        <v>15328808</v>
      </c>
      <c r="W50" s="190">
        <v>18490817</v>
      </c>
      <c r="X50" s="190">
        <v>18458945</v>
      </c>
      <c r="Y50" s="190">
        <v>0</v>
      </c>
      <c r="Z50" s="190">
        <v>0</v>
      </c>
      <c r="AA50" s="190">
        <v>0</v>
      </c>
      <c r="AB50" s="190">
        <v>18458945</v>
      </c>
      <c r="AC50" s="190">
        <v>18501533</v>
      </c>
      <c r="AD50" s="186">
        <f t="shared" si="17"/>
        <v>1.2069779333135362</v>
      </c>
      <c r="AE50" s="69">
        <f t="shared" si="18"/>
        <v>0</v>
      </c>
      <c r="AF50" s="190">
        <v>251365</v>
      </c>
      <c r="AG50" s="190">
        <v>3045943</v>
      </c>
      <c r="AH50" s="69">
        <v>306</v>
      </c>
      <c r="AI50" s="69">
        <v>279</v>
      </c>
      <c r="AJ50" s="69">
        <v>0</v>
      </c>
      <c r="AK50" s="69">
        <v>0</v>
      </c>
      <c r="AL50" s="80">
        <v>677453</v>
      </c>
      <c r="AM50" s="80">
        <v>0</v>
      </c>
      <c r="AN50" s="69">
        <v>0</v>
      </c>
      <c r="AO50" s="69">
        <v>0</v>
      </c>
      <c r="AP50" s="80">
        <v>61510</v>
      </c>
      <c r="AQ50" s="80">
        <v>0</v>
      </c>
      <c r="AR50" s="69">
        <v>0</v>
      </c>
      <c r="AS50" s="69">
        <v>0</v>
      </c>
      <c r="AT50" s="80">
        <v>0</v>
      </c>
      <c r="AU50" s="80">
        <v>0</v>
      </c>
      <c r="AV50" s="69">
        <v>0</v>
      </c>
      <c r="AW50" s="69">
        <v>0</v>
      </c>
      <c r="AX50" s="80">
        <v>0</v>
      </c>
      <c r="AY50" s="80">
        <v>0</v>
      </c>
      <c r="AZ50" s="69">
        <v>0</v>
      </c>
      <c r="BA50" s="69">
        <v>0</v>
      </c>
      <c r="BB50" s="80">
        <v>0</v>
      </c>
      <c r="BC50" s="80">
        <v>0</v>
      </c>
      <c r="BD50" s="69">
        <v>0</v>
      </c>
      <c r="BE50" s="69">
        <v>0</v>
      </c>
      <c r="BF50" s="80">
        <v>1981123</v>
      </c>
      <c r="BG50" s="80">
        <v>14607</v>
      </c>
      <c r="BH50" s="69">
        <v>126</v>
      </c>
      <c r="BI50" s="69">
        <v>0</v>
      </c>
      <c r="BJ50" s="80">
        <v>0</v>
      </c>
      <c r="BK50" s="80">
        <v>0</v>
      </c>
      <c r="BL50" s="69">
        <v>0</v>
      </c>
      <c r="BM50" s="69">
        <v>0</v>
      </c>
      <c r="BN50" s="80">
        <v>0</v>
      </c>
      <c r="BO50" s="80">
        <v>0</v>
      </c>
      <c r="BP50" s="69">
        <v>174</v>
      </c>
      <c r="BQ50" s="69">
        <v>0</v>
      </c>
      <c r="BR50" s="80">
        <v>0</v>
      </c>
      <c r="BS50" s="80">
        <v>0</v>
      </c>
      <c r="BT50" s="69">
        <v>0</v>
      </c>
      <c r="BU50" s="69">
        <v>0</v>
      </c>
      <c r="BV50" s="80">
        <v>0</v>
      </c>
      <c r="BW50" s="80">
        <v>0</v>
      </c>
      <c r="BX50" s="69">
        <v>0</v>
      </c>
      <c r="BY50" s="69">
        <v>0</v>
      </c>
      <c r="BZ50" s="80">
        <v>0</v>
      </c>
      <c r="CA50" s="80">
        <v>0</v>
      </c>
      <c r="CB50" s="69">
        <v>0</v>
      </c>
      <c r="CC50" s="69">
        <v>0</v>
      </c>
      <c r="CD50" s="80">
        <v>0</v>
      </c>
      <c r="CE50" s="80">
        <v>0</v>
      </c>
      <c r="CF50" s="69">
        <v>0</v>
      </c>
      <c r="CG50" s="69">
        <v>0</v>
      </c>
      <c r="CH50" s="80">
        <v>0</v>
      </c>
      <c r="CI50" s="80">
        <v>0</v>
      </c>
      <c r="CJ50" s="69">
        <v>300</v>
      </c>
      <c r="CK50" s="69">
        <v>0</v>
      </c>
      <c r="CL50" s="80">
        <v>2720087</v>
      </c>
      <c r="CM50" s="80">
        <v>14607</v>
      </c>
      <c r="CN50" s="67" t="s">
        <v>772</v>
      </c>
      <c r="CO50" s="67" t="s">
        <v>773</v>
      </c>
      <c r="CP50" s="67" t="s">
        <v>709</v>
      </c>
      <c r="CQ50" s="67" t="s">
        <v>709</v>
      </c>
      <c r="CR50" s="67" t="s">
        <v>709</v>
      </c>
      <c r="CS50" s="67" t="s">
        <v>709</v>
      </c>
      <c r="CT50" s="68">
        <v>45996</v>
      </c>
      <c r="CU50" s="67" t="s">
        <v>993</v>
      </c>
      <c r="CV50" s="67" t="s">
        <v>989</v>
      </c>
      <c r="CW50" s="68" t="s">
        <v>168</v>
      </c>
      <c r="CX50" s="68">
        <v>45784</v>
      </c>
      <c r="CY50" s="67" t="s">
        <v>986</v>
      </c>
      <c r="CZ50" s="67" t="s">
        <v>994</v>
      </c>
      <c r="DA50" s="67" t="s">
        <v>1002</v>
      </c>
      <c r="DB50" s="81">
        <v>11733776.57</v>
      </c>
      <c r="DC50" s="67"/>
      <c r="DD50" s="67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</row>
    <row r="51" spans="2:1477" s="69" customFormat="1">
      <c r="B51" s="67" t="s">
        <v>0</v>
      </c>
      <c r="C51" s="67" t="s">
        <v>623</v>
      </c>
      <c r="D51" s="67" t="s">
        <v>624</v>
      </c>
      <c r="E51" s="68">
        <v>44601</v>
      </c>
      <c r="F51" s="67" t="s">
        <v>991</v>
      </c>
      <c r="G51" s="67" t="s">
        <v>992</v>
      </c>
      <c r="H51" s="187">
        <v>3</v>
      </c>
      <c r="I51" s="69">
        <v>0</v>
      </c>
      <c r="J51" s="69">
        <v>480</v>
      </c>
      <c r="K51" s="69">
        <v>785</v>
      </c>
      <c r="L51" s="69">
        <v>783</v>
      </c>
      <c r="M51" s="186">
        <f t="shared" si="15"/>
        <v>1</v>
      </c>
      <c r="N51" s="69">
        <f t="shared" si="16"/>
        <v>1</v>
      </c>
      <c r="O51" s="69">
        <v>2</v>
      </c>
      <c r="P51" s="69">
        <v>0</v>
      </c>
      <c r="Q51" s="69">
        <v>0</v>
      </c>
      <c r="R51" s="69">
        <v>185</v>
      </c>
      <c r="S51" s="69">
        <v>120</v>
      </c>
      <c r="T51" s="190">
        <v>31969186</v>
      </c>
      <c r="U51" s="190">
        <v>150000</v>
      </c>
      <c r="V51" s="190">
        <v>31819186</v>
      </c>
      <c r="W51" s="190">
        <v>31969186</v>
      </c>
      <c r="X51" s="190">
        <v>32489212</v>
      </c>
      <c r="Y51" s="190">
        <v>0</v>
      </c>
      <c r="Z51" s="190">
        <v>0</v>
      </c>
      <c r="AA51" s="190">
        <v>0</v>
      </c>
      <c r="AB51" s="190">
        <v>32489212</v>
      </c>
      <c r="AC51" s="190">
        <v>33982240</v>
      </c>
      <c r="AD51" s="186">
        <f t="shared" si="17"/>
        <v>1.0679795517082051</v>
      </c>
      <c r="AE51" s="69">
        <f t="shared" si="18"/>
        <v>1</v>
      </c>
      <c r="AF51" s="190">
        <v>1493028</v>
      </c>
      <c r="AG51" s="190">
        <v>0</v>
      </c>
      <c r="AH51" s="69">
        <v>244</v>
      </c>
      <c r="AI51" s="69">
        <v>59</v>
      </c>
      <c r="AJ51" s="69">
        <v>0</v>
      </c>
      <c r="AK51" s="69">
        <v>2</v>
      </c>
      <c r="AL51" s="80">
        <v>18542</v>
      </c>
      <c r="AM51" s="80">
        <v>0</v>
      </c>
      <c r="AN51" s="69">
        <v>0</v>
      </c>
      <c r="AO51" s="69">
        <v>0</v>
      </c>
      <c r="AP51" s="80">
        <v>0</v>
      </c>
      <c r="AQ51" s="80">
        <v>0</v>
      </c>
      <c r="AR51" s="69">
        <v>0</v>
      </c>
      <c r="AS51" s="69">
        <v>0</v>
      </c>
      <c r="AT51" s="80">
        <v>0</v>
      </c>
      <c r="AU51" s="80">
        <v>0</v>
      </c>
      <c r="AV51" s="69">
        <v>0</v>
      </c>
      <c r="AW51" s="69">
        <v>0</v>
      </c>
      <c r="AX51" s="80">
        <v>0</v>
      </c>
      <c r="AY51" s="80">
        <v>0</v>
      </c>
      <c r="AZ51" s="69">
        <v>0</v>
      </c>
      <c r="BA51" s="69">
        <v>0</v>
      </c>
      <c r="BB51" s="80">
        <v>0</v>
      </c>
      <c r="BC51" s="80">
        <v>0</v>
      </c>
      <c r="BD51" s="69">
        <v>0</v>
      </c>
      <c r="BE51" s="69">
        <v>0</v>
      </c>
      <c r="BF51" s="80">
        <v>0</v>
      </c>
      <c r="BG51" s="80">
        <v>0</v>
      </c>
      <c r="BH51" s="69">
        <v>0</v>
      </c>
      <c r="BI51" s="69">
        <v>0</v>
      </c>
      <c r="BJ51" s="80">
        <v>0</v>
      </c>
      <c r="BK51" s="80">
        <v>0</v>
      </c>
      <c r="BL51" s="69">
        <v>0</v>
      </c>
      <c r="BM51" s="69">
        <v>0</v>
      </c>
      <c r="BN51" s="80">
        <v>0</v>
      </c>
      <c r="BO51" s="80">
        <v>0</v>
      </c>
      <c r="BP51" s="69">
        <v>0</v>
      </c>
      <c r="BQ51" s="69">
        <v>0</v>
      </c>
      <c r="BR51" s="80">
        <v>0</v>
      </c>
      <c r="BS51" s="80">
        <v>0</v>
      </c>
      <c r="BT51" s="69">
        <v>0</v>
      </c>
      <c r="BU51" s="69">
        <v>0</v>
      </c>
      <c r="BV51" s="80">
        <v>0</v>
      </c>
      <c r="BW51" s="80">
        <v>0</v>
      </c>
      <c r="BX51" s="69">
        <v>0</v>
      </c>
      <c r="BY51" s="69">
        <v>0</v>
      </c>
      <c r="BZ51" s="80">
        <v>0</v>
      </c>
      <c r="CA51" s="80">
        <v>0</v>
      </c>
      <c r="CB51" s="69">
        <v>0</v>
      </c>
      <c r="CC51" s="69">
        <v>118</v>
      </c>
      <c r="CD51" s="80">
        <v>0</v>
      </c>
      <c r="CE51" s="80">
        <v>0</v>
      </c>
      <c r="CF51" s="69">
        <v>0</v>
      </c>
      <c r="CG51" s="69">
        <v>0</v>
      </c>
      <c r="CH51" s="80">
        <v>0</v>
      </c>
      <c r="CI51" s="80">
        <v>0</v>
      </c>
      <c r="CJ51" s="69">
        <v>0</v>
      </c>
      <c r="CK51" s="69">
        <v>120</v>
      </c>
      <c r="CL51" s="80">
        <v>18542</v>
      </c>
      <c r="CM51" s="80">
        <v>0</v>
      </c>
      <c r="CN51" s="67" t="s">
        <v>762</v>
      </c>
      <c r="CO51" s="67" t="s">
        <v>763</v>
      </c>
      <c r="CP51" s="67" t="s">
        <v>709</v>
      </c>
      <c r="CQ51" s="67" t="s">
        <v>709</v>
      </c>
      <c r="CR51" s="67" t="s">
        <v>709</v>
      </c>
      <c r="CS51" s="67" t="s">
        <v>709</v>
      </c>
      <c r="CT51" s="68">
        <v>45883</v>
      </c>
      <c r="CU51" s="67" t="s">
        <v>988</v>
      </c>
      <c r="CV51" s="67" t="s">
        <v>989</v>
      </c>
      <c r="CW51" s="68" t="s">
        <v>168</v>
      </c>
      <c r="CX51" s="68">
        <v>45457</v>
      </c>
      <c r="CY51" s="67" t="s">
        <v>986</v>
      </c>
      <c r="CZ51" s="67" t="s">
        <v>990</v>
      </c>
      <c r="DA51" s="67" t="s">
        <v>700</v>
      </c>
      <c r="DB51" s="81">
        <v>35449756.119999997</v>
      </c>
      <c r="DC51" s="67"/>
      <c r="DD51" s="67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</row>
    <row r="52" spans="2:1477" s="69" customFormat="1">
      <c r="B52" s="67" t="s">
        <v>0</v>
      </c>
      <c r="C52" s="67" t="s">
        <v>242</v>
      </c>
      <c r="D52" s="67" t="s">
        <v>243</v>
      </c>
      <c r="E52" s="68">
        <v>44727</v>
      </c>
      <c r="F52" s="67" t="s">
        <v>986</v>
      </c>
      <c r="G52" s="67" t="s">
        <v>992</v>
      </c>
      <c r="H52" s="187">
        <v>3</v>
      </c>
      <c r="I52" s="69">
        <v>6</v>
      </c>
      <c r="J52" s="69">
        <v>479</v>
      </c>
      <c r="K52" s="69">
        <v>915</v>
      </c>
      <c r="L52" s="69">
        <v>913</v>
      </c>
      <c r="M52" s="186">
        <f t="shared" si="15"/>
        <v>1.3611691022964509</v>
      </c>
      <c r="N52" s="69">
        <f t="shared" si="16"/>
        <v>0</v>
      </c>
      <c r="O52" s="69">
        <v>2</v>
      </c>
      <c r="P52" s="69">
        <v>0</v>
      </c>
      <c r="Q52" s="69">
        <v>0</v>
      </c>
      <c r="R52" s="69">
        <v>311</v>
      </c>
      <c r="S52" s="69">
        <v>125</v>
      </c>
      <c r="T52" s="190">
        <v>19892956</v>
      </c>
      <c r="U52" s="190">
        <v>180993</v>
      </c>
      <c r="V52" s="190">
        <v>19711963</v>
      </c>
      <c r="W52" s="190">
        <v>20310363</v>
      </c>
      <c r="X52" s="190">
        <v>20717832</v>
      </c>
      <c r="Y52" s="190">
        <v>0</v>
      </c>
      <c r="Z52" s="190">
        <v>0</v>
      </c>
      <c r="AA52" s="190">
        <v>0</v>
      </c>
      <c r="AB52" s="190">
        <v>20717832</v>
      </c>
      <c r="AC52" s="190">
        <v>20350044</v>
      </c>
      <c r="AD52" s="186">
        <f t="shared" si="17"/>
        <v>1.0323702413605382</v>
      </c>
      <c r="AE52" s="69">
        <f t="shared" si="18"/>
        <v>1</v>
      </c>
      <c r="AF52" s="190">
        <v>-345380</v>
      </c>
      <c r="AG52" s="190">
        <v>417407</v>
      </c>
      <c r="AH52" s="69">
        <v>191</v>
      </c>
      <c r="AI52" s="69">
        <v>70</v>
      </c>
      <c r="AJ52" s="69">
        <v>50</v>
      </c>
      <c r="AK52" s="69">
        <v>92</v>
      </c>
      <c r="AL52" s="80">
        <v>143934</v>
      </c>
      <c r="AM52" s="80">
        <v>0</v>
      </c>
      <c r="AN52" s="69">
        <v>0</v>
      </c>
      <c r="AO52" s="69">
        <v>15</v>
      </c>
      <c r="AP52" s="80">
        <v>291019</v>
      </c>
      <c r="AQ52" s="80">
        <v>3470</v>
      </c>
      <c r="AR52" s="69">
        <v>0</v>
      </c>
      <c r="AS52" s="69">
        <v>0</v>
      </c>
      <c r="AT52" s="80">
        <v>0</v>
      </c>
      <c r="AU52" s="80">
        <v>0</v>
      </c>
      <c r="AV52" s="69">
        <v>0</v>
      </c>
      <c r="AW52" s="69">
        <v>0</v>
      </c>
      <c r="AX52" s="80">
        <v>0</v>
      </c>
      <c r="AY52" s="80">
        <v>0</v>
      </c>
      <c r="AZ52" s="69">
        <v>0</v>
      </c>
      <c r="BA52" s="69">
        <v>0</v>
      </c>
      <c r="BB52" s="80">
        <v>0</v>
      </c>
      <c r="BC52" s="80">
        <v>0</v>
      </c>
      <c r="BD52" s="69">
        <v>0</v>
      </c>
      <c r="BE52" s="69">
        <v>0</v>
      </c>
      <c r="BF52" s="80">
        <v>28681</v>
      </c>
      <c r="BG52" s="80">
        <v>0</v>
      </c>
      <c r="BH52" s="69">
        <v>0</v>
      </c>
      <c r="BI52" s="69">
        <v>18</v>
      </c>
      <c r="BJ52" s="80">
        <v>42558</v>
      </c>
      <c r="BK52" s="80">
        <v>0</v>
      </c>
      <c r="BL52" s="69">
        <v>0</v>
      </c>
      <c r="BM52" s="69">
        <v>0</v>
      </c>
      <c r="BN52" s="80">
        <v>0</v>
      </c>
      <c r="BO52" s="80">
        <v>0</v>
      </c>
      <c r="BP52" s="69">
        <v>105</v>
      </c>
      <c r="BQ52" s="69">
        <v>0</v>
      </c>
      <c r="BR52" s="80">
        <v>10491</v>
      </c>
      <c r="BS52" s="80">
        <v>0</v>
      </c>
      <c r="BT52" s="69">
        <v>0</v>
      </c>
      <c r="BU52" s="69">
        <v>0</v>
      </c>
      <c r="BV52" s="80">
        <v>0</v>
      </c>
      <c r="BW52" s="80">
        <v>0</v>
      </c>
      <c r="BX52" s="69">
        <v>0</v>
      </c>
      <c r="BY52" s="69">
        <v>0</v>
      </c>
      <c r="BZ52" s="80">
        <v>0</v>
      </c>
      <c r="CA52" s="80">
        <v>0</v>
      </c>
      <c r="CB52" s="69">
        <v>0</v>
      </c>
      <c r="CC52" s="69">
        <v>0</v>
      </c>
      <c r="CD52" s="80">
        <v>0</v>
      </c>
      <c r="CE52" s="80">
        <v>0</v>
      </c>
      <c r="CF52" s="69">
        <v>0</v>
      </c>
      <c r="CG52" s="69">
        <v>0</v>
      </c>
      <c r="CH52" s="80">
        <v>0</v>
      </c>
      <c r="CI52" s="80">
        <v>0</v>
      </c>
      <c r="CJ52" s="69">
        <v>155</v>
      </c>
      <c r="CK52" s="69">
        <v>125</v>
      </c>
      <c r="CL52" s="80">
        <v>516682</v>
      </c>
      <c r="CM52" s="80">
        <v>3470</v>
      </c>
      <c r="CN52" s="67" t="s">
        <v>774</v>
      </c>
      <c r="CO52" s="67" t="s">
        <v>775</v>
      </c>
      <c r="CP52" s="67" t="s">
        <v>709</v>
      </c>
      <c r="CQ52" s="67" t="s">
        <v>709</v>
      </c>
      <c r="CR52" s="67" t="s">
        <v>709</v>
      </c>
      <c r="CS52" s="67" t="s">
        <v>709</v>
      </c>
      <c r="CT52" s="68">
        <v>45909</v>
      </c>
      <c r="CU52" s="67" t="s">
        <v>988</v>
      </c>
      <c r="CV52" s="67" t="s">
        <v>989</v>
      </c>
      <c r="CW52" s="68" t="s">
        <v>168</v>
      </c>
      <c r="CX52" s="68">
        <v>45854</v>
      </c>
      <c r="CY52" s="67" t="s">
        <v>988</v>
      </c>
      <c r="CZ52" s="67" t="s">
        <v>989</v>
      </c>
      <c r="DA52" s="67" t="s">
        <v>568</v>
      </c>
      <c r="DB52" s="81">
        <v>16227519.23</v>
      </c>
      <c r="DC52" s="67"/>
      <c r="DD52" s="67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</row>
    <row r="53" spans="2:1477" s="69" customFormat="1">
      <c r="B53" s="67" t="s">
        <v>0</v>
      </c>
      <c r="C53" s="67" t="s">
        <v>244</v>
      </c>
      <c r="D53" s="67" t="s">
        <v>245</v>
      </c>
      <c r="E53" s="68">
        <v>44720</v>
      </c>
      <c r="F53" s="67" t="s">
        <v>986</v>
      </c>
      <c r="G53" s="67" t="s">
        <v>992</v>
      </c>
      <c r="H53" s="187">
        <v>2</v>
      </c>
      <c r="I53" s="69">
        <v>1</v>
      </c>
      <c r="J53" s="69">
        <v>210</v>
      </c>
      <c r="K53" s="69">
        <v>817</v>
      </c>
      <c r="L53" s="69">
        <v>817</v>
      </c>
      <c r="M53" s="186">
        <f t="shared" si="15"/>
        <v>1.7714285714285714</v>
      </c>
      <c r="N53" s="69">
        <f t="shared" si="16"/>
        <v>0</v>
      </c>
      <c r="O53" s="69">
        <v>0</v>
      </c>
      <c r="P53" s="69">
        <v>0</v>
      </c>
      <c r="Q53" s="69">
        <v>0</v>
      </c>
      <c r="R53" s="69">
        <v>355</v>
      </c>
      <c r="S53" s="69">
        <v>252</v>
      </c>
      <c r="T53" s="190">
        <v>10095026</v>
      </c>
      <c r="U53" s="190">
        <v>91284</v>
      </c>
      <c r="V53" s="190">
        <v>10003741</v>
      </c>
      <c r="W53" s="190">
        <v>10267526</v>
      </c>
      <c r="X53" s="190">
        <v>10526210</v>
      </c>
      <c r="Y53" s="190">
        <v>0</v>
      </c>
      <c r="Z53" s="190">
        <v>0</v>
      </c>
      <c r="AA53" s="190">
        <v>0</v>
      </c>
      <c r="AB53" s="190">
        <v>10526210</v>
      </c>
      <c r="AC53" s="190">
        <v>10195263</v>
      </c>
      <c r="AD53" s="186">
        <f t="shared" si="17"/>
        <v>1.0191450378413436</v>
      </c>
      <c r="AE53" s="69">
        <f t="shared" si="18"/>
        <v>1</v>
      </c>
      <c r="AF53" s="190">
        <v>-330946</v>
      </c>
      <c r="AG53" s="190">
        <v>172500</v>
      </c>
      <c r="AH53" s="69">
        <v>390</v>
      </c>
      <c r="AI53" s="69">
        <v>55</v>
      </c>
      <c r="AJ53" s="69">
        <v>0</v>
      </c>
      <c r="AK53" s="69">
        <v>70</v>
      </c>
      <c r="AL53" s="80">
        <v>0</v>
      </c>
      <c r="AM53" s="80">
        <v>0</v>
      </c>
      <c r="AN53" s="69">
        <v>0</v>
      </c>
      <c r="AO53" s="69">
        <v>0</v>
      </c>
      <c r="AP53" s="80">
        <v>0</v>
      </c>
      <c r="AQ53" s="80">
        <v>0</v>
      </c>
      <c r="AR53" s="69">
        <v>0</v>
      </c>
      <c r="AS53" s="69">
        <v>0</v>
      </c>
      <c r="AT53" s="80">
        <v>0</v>
      </c>
      <c r="AU53" s="80">
        <v>0</v>
      </c>
      <c r="AV53" s="69">
        <v>0</v>
      </c>
      <c r="AW53" s="69">
        <v>0</v>
      </c>
      <c r="AX53" s="80">
        <v>0</v>
      </c>
      <c r="AY53" s="80">
        <v>0</v>
      </c>
      <c r="AZ53" s="69">
        <v>0</v>
      </c>
      <c r="BA53" s="69">
        <v>0</v>
      </c>
      <c r="BB53" s="80">
        <v>0</v>
      </c>
      <c r="BC53" s="80">
        <v>0</v>
      </c>
      <c r="BD53" s="69">
        <v>0</v>
      </c>
      <c r="BE53" s="69">
        <v>0</v>
      </c>
      <c r="BF53" s="80">
        <v>0</v>
      </c>
      <c r="BG53" s="80">
        <v>0</v>
      </c>
      <c r="BH53" s="69">
        <v>0</v>
      </c>
      <c r="BI53" s="69">
        <v>72</v>
      </c>
      <c r="BJ53" s="80">
        <v>0</v>
      </c>
      <c r="BK53" s="80">
        <v>0</v>
      </c>
      <c r="BL53" s="69">
        <v>0</v>
      </c>
      <c r="BM53" s="69">
        <v>0</v>
      </c>
      <c r="BN53" s="80">
        <v>0</v>
      </c>
      <c r="BO53" s="80">
        <v>0</v>
      </c>
      <c r="BP53" s="69">
        <v>120</v>
      </c>
      <c r="BQ53" s="69">
        <v>110</v>
      </c>
      <c r="BR53" s="80">
        <v>172500</v>
      </c>
      <c r="BS53" s="80">
        <v>0</v>
      </c>
      <c r="BT53" s="69">
        <v>0</v>
      </c>
      <c r="BU53" s="69">
        <v>0</v>
      </c>
      <c r="BV53" s="80">
        <v>0</v>
      </c>
      <c r="BW53" s="80">
        <v>0</v>
      </c>
      <c r="BX53" s="69">
        <v>0</v>
      </c>
      <c r="BY53" s="69">
        <v>0</v>
      </c>
      <c r="BZ53" s="80">
        <v>0</v>
      </c>
      <c r="CA53" s="80">
        <v>0</v>
      </c>
      <c r="CB53" s="69">
        <v>0</v>
      </c>
      <c r="CC53" s="69">
        <v>0</v>
      </c>
      <c r="CD53" s="80">
        <v>0</v>
      </c>
      <c r="CE53" s="80">
        <v>0</v>
      </c>
      <c r="CF53" s="69">
        <v>0</v>
      </c>
      <c r="CG53" s="69">
        <v>0</v>
      </c>
      <c r="CH53" s="80">
        <v>0</v>
      </c>
      <c r="CI53" s="80">
        <v>0</v>
      </c>
      <c r="CJ53" s="69">
        <v>120</v>
      </c>
      <c r="CK53" s="69">
        <v>252</v>
      </c>
      <c r="CL53" s="80">
        <v>172500</v>
      </c>
      <c r="CM53" s="80">
        <v>0</v>
      </c>
      <c r="CN53" s="67" t="s">
        <v>762</v>
      </c>
      <c r="CO53" s="67" t="s">
        <v>763</v>
      </c>
      <c r="CP53" s="67" t="s">
        <v>709</v>
      </c>
      <c r="CQ53" s="67" t="s">
        <v>709</v>
      </c>
      <c r="CR53" s="67" t="s">
        <v>709</v>
      </c>
      <c r="CS53" s="67" t="s">
        <v>709</v>
      </c>
      <c r="CT53" s="68">
        <v>45918</v>
      </c>
      <c r="CU53" s="67" t="s">
        <v>988</v>
      </c>
      <c r="CV53" s="67" t="s">
        <v>989</v>
      </c>
      <c r="CW53" s="68" t="s">
        <v>168</v>
      </c>
      <c r="CX53" s="68">
        <v>45765</v>
      </c>
      <c r="CY53" s="67" t="s">
        <v>986</v>
      </c>
      <c r="CZ53" s="67" t="s">
        <v>994</v>
      </c>
      <c r="DA53" s="67" t="s">
        <v>700</v>
      </c>
      <c r="DB53" s="81">
        <v>10655889.17</v>
      </c>
      <c r="DC53" s="67"/>
      <c r="DD53" s="67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</row>
    <row r="54" spans="2:1477" s="69" customFormat="1">
      <c r="B54" s="67" t="s">
        <v>0</v>
      </c>
      <c r="C54" s="67" t="s">
        <v>246</v>
      </c>
      <c r="D54" s="67" t="s">
        <v>247</v>
      </c>
      <c r="E54" s="68">
        <v>44573</v>
      </c>
      <c r="F54" s="67" t="s">
        <v>991</v>
      </c>
      <c r="G54" s="67" t="s">
        <v>992</v>
      </c>
      <c r="H54" s="187">
        <v>3</v>
      </c>
      <c r="I54" s="69">
        <v>6</v>
      </c>
      <c r="J54" s="69">
        <v>550</v>
      </c>
      <c r="K54" s="69">
        <v>1127</v>
      </c>
      <c r="L54" s="69">
        <v>1125</v>
      </c>
      <c r="M54" s="186">
        <f t="shared" si="15"/>
        <v>1.7527272727272727</v>
      </c>
      <c r="N54" s="69">
        <f t="shared" si="16"/>
        <v>0</v>
      </c>
      <c r="O54" s="69">
        <v>2</v>
      </c>
      <c r="P54" s="69">
        <v>0</v>
      </c>
      <c r="Q54" s="69">
        <v>0</v>
      </c>
      <c r="R54" s="69">
        <v>161</v>
      </c>
      <c r="S54" s="69">
        <v>416</v>
      </c>
      <c r="T54" s="190">
        <v>14032373</v>
      </c>
      <c r="U54" s="190">
        <v>165047</v>
      </c>
      <c r="V54" s="190">
        <v>13867326</v>
      </c>
      <c r="W54" s="190">
        <v>15901285</v>
      </c>
      <c r="X54" s="190">
        <v>16261074</v>
      </c>
      <c r="Y54" s="190">
        <v>0</v>
      </c>
      <c r="Z54" s="190">
        <v>0</v>
      </c>
      <c r="AA54" s="190">
        <v>0</v>
      </c>
      <c r="AB54" s="190">
        <v>16261074</v>
      </c>
      <c r="AC54" s="190">
        <v>16278606</v>
      </c>
      <c r="AD54" s="186">
        <f t="shared" si="17"/>
        <v>1.1738821168551168</v>
      </c>
      <c r="AE54" s="69">
        <f t="shared" si="18"/>
        <v>0</v>
      </c>
      <c r="AF54" s="190">
        <v>24575</v>
      </c>
      <c r="AG54" s="190">
        <v>1868912</v>
      </c>
      <c r="AH54" s="69">
        <v>57</v>
      </c>
      <c r="AI54" s="69">
        <v>104</v>
      </c>
      <c r="AJ54" s="69">
        <v>0</v>
      </c>
      <c r="AK54" s="69">
        <v>416</v>
      </c>
      <c r="AL54" s="80">
        <v>1783542</v>
      </c>
      <c r="AM54" s="80">
        <v>0</v>
      </c>
      <c r="AN54" s="69">
        <v>0</v>
      </c>
      <c r="AO54" s="69">
        <v>0</v>
      </c>
      <c r="AP54" s="80">
        <v>59192</v>
      </c>
      <c r="AQ54" s="80">
        <v>4208</v>
      </c>
      <c r="AR54" s="69">
        <v>0</v>
      </c>
      <c r="AS54" s="69">
        <v>0</v>
      </c>
      <c r="AT54" s="80">
        <v>0</v>
      </c>
      <c r="AU54" s="80">
        <v>0</v>
      </c>
      <c r="AV54" s="69">
        <v>0</v>
      </c>
      <c r="AW54" s="69">
        <v>0</v>
      </c>
      <c r="AX54" s="80">
        <v>0</v>
      </c>
      <c r="AY54" s="80">
        <v>0</v>
      </c>
      <c r="AZ54" s="69">
        <v>0</v>
      </c>
      <c r="BA54" s="69">
        <v>0</v>
      </c>
      <c r="BB54" s="80">
        <v>0</v>
      </c>
      <c r="BC54" s="80">
        <v>0</v>
      </c>
      <c r="BD54" s="69">
        <v>0</v>
      </c>
      <c r="BE54" s="69">
        <v>0</v>
      </c>
      <c r="BF54" s="80">
        <v>20176</v>
      </c>
      <c r="BG54" s="80">
        <v>0</v>
      </c>
      <c r="BH54" s="69">
        <v>0</v>
      </c>
      <c r="BI54" s="69">
        <v>0</v>
      </c>
      <c r="BJ54" s="80">
        <v>38915</v>
      </c>
      <c r="BK54" s="80">
        <v>0</v>
      </c>
      <c r="BL54" s="69">
        <v>0</v>
      </c>
      <c r="BM54" s="69">
        <v>0</v>
      </c>
      <c r="BN54" s="80">
        <v>0</v>
      </c>
      <c r="BO54" s="80">
        <v>0</v>
      </c>
      <c r="BP54" s="69">
        <v>0</v>
      </c>
      <c r="BQ54" s="69">
        <v>0</v>
      </c>
      <c r="BR54" s="80">
        <v>4878</v>
      </c>
      <c r="BS54" s="80">
        <v>0</v>
      </c>
      <c r="BT54" s="69">
        <v>0</v>
      </c>
      <c r="BU54" s="69">
        <v>0</v>
      </c>
      <c r="BV54" s="80">
        <v>0</v>
      </c>
      <c r="BW54" s="80">
        <v>0</v>
      </c>
      <c r="BX54" s="69">
        <v>0</v>
      </c>
      <c r="BY54" s="69">
        <v>0</v>
      </c>
      <c r="BZ54" s="80">
        <v>0</v>
      </c>
      <c r="CA54" s="80">
        <v>0</v>
      </c>
      <c r="CB54" s="69">
        <v>0</v>
      </c>
      <c r="CC54" s="69">
        <v>0</v>
      </c>
      <c r="CD54" s="80">
        <v>0</v>
      </c>
      <c r="CE54" s="80">
        <v>0</v>
      </c>
      <c r="CF54" s="69">
        <v>0</v>
      </c>
      <c r="CG54" s="69">
        <v>0</v>
      </c>
      <c r="CH54" s="80">
        <v>0</v>
      </c>
      <c r="CI54" s="80">
        <v>0</v>
      </c>
      <c r="CJ54" s="69">
        <v>0</v>
      </c>
      <c r="CK54" s="69">
        <v>416</v>
      </c>
      <c r="CL54" s="80">
        <v>1906703</v>
      </c>
      <c r="CM54" s="80">
        <v>4208</v>
      </c>
      <c r="CN54" s="67" t="s">
        <v>768</v>
      </c>
      <c r="CO54" s="67" t="s">
        <v>769</v>
      </c>
      <c r="CP54" s="67" t="s">
        <v>709</v>
      </c>
      <c r="CQ54" s="67" t="s">
        <v>709</v>
      </c>
      <c r="CR54" s="67" t="s">
        <v>709</v>
      </c>
      <c r="CS54" s="67" t="s">
        <v>709</v>
      </c>
      <c r="CT54" s="68">
        <v>45926</v>
      </c>
      <c r="CU54" s="67" t="s">
        <v>988</v>
      </c>
      <c r="CV54" s="67" t="s">
        <v>989</v>
      </c>
      <c r="CW54" s="68" t="s">
        <v>168</v>
      </c>
      <c r="CX54" s="68">
        <v>45849</v>
      </c>
      <c r="CY54" s="67" t="s">
        <v>988</v>
      </c>
      <c r="CZ54" s="67" t="s">
        <v>989</v>
      </c>
      <c r="DA54" s="67" t="s">
        <v>568</v>
      </c>
      <c r="DB54" s="81">
        <v>15021660.859999999</v>
      </c>
      <c r="DC54" s="67"/>
      <c r="DD54" s="67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</row>
    <row r="55" spans="2:1477" s="69" customFormat="1">
      <c r="B55" s="67" t="s">
        <v>0</v>
      </c>
      <c r="C55" s="67" t="s">
        <v>248</v>
      </c>
      <c r="D55" s="67" t="s">
        <v>249</v>
      </c>
      <c r="E55" s="68">
        <v>44881</v>
      </c>
      <c r="F55" s="67" t="s">
        <v>993</v>
      </c>
      <c r="G55" s="67" t="s">
        <v>995</v>
      </c>
      <c r="H55" s="187">
        <v>1</v>
      </c>
      <c r="I55" s="69">
        <v>6</v>
      </c>
      <c r="J55" s="69">
        <v>400</v>
      </c>
      <c r="K55" s="69">
        <v>682</v>
      </c>
      <c r="L55" s="69">
        <v>681</v>
      </c>
      <c r="M55" s="186">
        <f t="shared" si="15"/>
        <v>1.41</v>
      </c>
      <c r="N55" s="69">
        <f t="shared" si="16"/>
        <v>0</v>
      </c>
      <c r="O55" s="69">
        <v>1</v>
      </c>
      <c r="P55" s="69">
        <v>0</v>
      </c>
      <c r="Q55" s="69">
        <v>0</v>
      </c>
      <c r="R55" s="69">
        <v>162</v>
      </c>
      <c r="S55" s="69">
        <v>120</v>
      </c>
      <c r="T55" s="190">
        <v>7663000</v>
      </c>
      <c r="U55" s="190">
        <v>71865</v>
      </c>
      <c r="V55" s="190">
        <v>7591135</v>
      </c>
      <c r="W55" s="190">
        <v>8470199</v>
      </c>
      <c r="X55" s="190">
        <v>9163770</v>
      </c>
      <c r="Y55" s="190">
        <v>0</v>
      </c>
      <c r="Z55" s="190">
        <v>0</v>
      </c>
      <c r="AA55" s="190">
        <v>0</v>
      </c>
      <c r="AB55" s="190">
        <v>9163770</v>
      </c>
      <c r="AC55" s="190">
        <v>9149657</v>
      </c>
      <c r="AD55" s="186">
        <f t="shared" si="17"/>
        <v>1.2053081653797488</v>
      </c>
      <c r="AE55" s="69">
        <f t="shared" si="18"/>
        <v>0</v>
      </c>
      <c r="AF55" s="190">
        <v>-14114</v>
      </c>
      <c r="AG55" s="190">
        <v>807199</v>
      </c>
      <c r="AH55" s="69">
        <v>68</v>
      </c>
      <c r="AI55" s="69">
        <v>49</v>
      </c>
      <c r="AJ55" s="69">
        <v>45</v>
      </c>
      <c r="AK55" s="69">
        <v>91</v>
      </c>
      <c r="AL55" s="80">
        <v>723003</v>
      </c>
      <c r="AM55" s="80">
        <v>0</v>
      </c>
      <c r="AN55" s="69">
        <v>0</v>
      </c>
      <c r="AO55" s="69">
        <v>29</v>
      </c>
      <c r="AP55" s="80">
        <v>122914</v>
      </c>
      <c r="AQ55" s="80">
        <v>0</v>
      </c>
      <c r="AR55" s="69">
        <v>0</v>
      </c>
      <c r="AS55" s="69">
        <v>0</v>
      </c>
      <c r="AT55" s="80">
        <v>0</v>
      </c>
      <c r="AU55" s="80">
        <v>0</v>
      </c>
      <c r="AV55" s="69">
        <v>0</v>
      </c>
      <c r="AW55" s="69">
        <v>0</v>
      </c>
      <c r="AX55" s="80">
        <v>0</v>
      </c>
      <c r="AY55" s="80">
        <v>0</v>
      </c>
      <c r="AZ55" s="69">
        <v>0</v>
      </c>
      <c r="BA55" s="69">
        <v>0</v>
      </c>
      <c r="BB55" s="80">
        <v>0</v>
      </c>
      <c r="BC55" s="80">
        <v>0</v>
      </c>
      <c r="BD55" s="69">
        <v>0</v>
      </c>
      <c r="BE55" s="69">
        <v>0</v>
      </c>
      <c r="BF55" s="80">
        <v>25335</v>
      </c>
      <c r="BG55" s="80">
        <v>0</v>
      </c>
      <c r="BH55" s="69">
        <v>0</v>
      </c>
      <c r="BI55" s="69">
        <v>0</v>
      </c>
      <c r="BJ55" s="80">
        <v>0</v>
      </c>
      <c r="BK55" s="80">
        <v>0</v>
      </c>
      <c r="BL55" s="69">
        <v>0</v>
      </c>
      <c r="BM55" s="69">
        <v>0</v>
      </c>
      <c r="BN55" s="80">
        <v>0</v>
      </c>
      <c r="BO55" s="80">
        <v>0</v>
      </c>
      <c r="BP55" s="69">
        <v>0</v>
      </c>
      <c r="BQ55" s="69">
        <v>0</v>
      </c>
      <c r="BR55" s="80">
        <v>0</v>
      </c>
      <c r="BS55" s="80">
        <v>0</v>
      </c>
      <c r="BT55" s="69">
        <v>0</v>
      </c>
      <c r="BU55" s="69">
        <v>0</v>
      </c>
      <c r="BV55" s="80">
        <v>0</v>
      </c>
      <c r="BW55" s="80">
        <v>0</v>
      </c>
      <c r="BX55" s="69">
        <v>0</v>
      </c>
      <c r="BY55" s="69">
        <v>0</v>
      </c>
      <c r="BZ55" s="80">
        <v>0</v>
      </c>
      <c r="CA55" s="80">
        <v>0</v>
      </c>
      <c r="CB55" s="69">
        <v>0</v>
      </c>
      <c r="CC55" s="69">
        <v>0</v>
      </c>
      <c r="CD55" s="80">
        <v>0</v>
      </c>
      <c r="CE55" s="80">
        <v>0</v>
      </c>
      <c r="CF55" s="69">
        <v>0</v>
      </c>
      <c r="CG55" s="69">
        <v>0</v>
      </c>
      <c r="CH55" s="80">
        <v>0</v>
      </c>
      <c r="CI55" s="80">
        <v>0</v>
      </c>
      <c r="CJ55" s="69">
        <v>45</v>
      </c>
      <c r="CK55" s="69">
        <v>120</v>
      </c>
      <c r="CL55" s="80">
        <v>871252</v>
      </c>
      <c r="CM55" s="80">
        <v>0</v>
      </c>
      <c r="CN55" s="67" t="s">
        <v>768</v>
      </c>
      <c r="CO55" s="67" t="s">
        <v>769</v>
      </c>
      <c r="CP55" s="67" t="s">
        <v>709</v>
      </c>
      <c r="CQ55" s="67" t="s">
        <v>709</v>
      </c>
      <c r="CR55" s="67" t="s">
        <v>709</v>
      </c>
      <c r="CS55" s="67" t="s">
        <v>709</v>
      </c>
      <c r="CT55" s="68">
        <v>45926</v>
      </c>
      <c r="CU55" s="67" t="s">
        <v>988</v>
      </c>
      <c r="CV55" s="67" t="s">
        <v>989</v>
      </c>
      <c r="CW55" s="68" t="s">
        <v>168</v>
      </c>
      <c r="CX55" s="68">
        <v>45762</v>
      </c>
      <c r="CY55" s="67" t="s">
        <v>986</v>
      </c>
      <c r="CZ55" s="67" t="s">
        <v>994</v>
      </c>
      <c r="DA55" s="67" t="s">
        <v>568</v>
      </c>
      <c r="DB55" s="81">
        <v>7014633.1799999997</v>
      </c>
      <c r="DC55" s="67"/>
      <c r="DD55" s="67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</row>
    <row r="56" spans="2:1477" s="69" customFormat="1">
      <c r="B56" s="67" t="s">
        <v>0</v>
      </c>
      <c r="C56" s="67" t="s">
        <v>250</v>
      </c>
      <c r="D56" s="67" t="s">
        <v>251</v>
      </c>
      <c r="E56" s="68">
        <v>44860</v>
      </c>
      <c r="F56" s="67" t="s">
        <v>993</v>
      </c>
      <c r="G56" s="67" t="s">
        <v>995</v>
      </c>
      <c r="H56" s="187">
        <v>1</v>
      </c>
      <c r="I56" s="69">
        <v>5</v>
      </c>
      <c r="J56" s="69">
        <v>280</v>
      </c>
      <c r="K56" s="69">
        <v>638</v>
      </c>
      <c r="L56" s="69">
        <v>638</v>
      </c>
      <c r="M56" s="186">
        <f t="shared" si="15"/>
        <v>1.5678571428571428</v>
      </c>
      <c r="N56" s="69">
        <f t="shared" si="16"/>
        <v>0</v>
      </c>
      <c r="O56" s="69">
        <v>0</v>
      </c>
      <c r="P56" s="69">
        <v>0</v>
      </c>
      <c r="Q56" s="69">
        <v>0</v>
      </c>
      <c r="R56" s="69">
        <v>199</v>
      </c>
      <c r="S56" s="69">
        <v>159</v>
      </c>
      <c r="T56" s="190">
        <v>3832776</v>
      </c>
      <c r="U56" s="190">
        <v>50000</v>
      </c>
      <c r="V56" s="190">
        <v>3782776</v>
      </c>
      <c r="W56" s="190">
        <v>4315395</v>
      </c>
      <c r="X56" s="190">
        <v>4383212</v>
      </c>
      <c r="Y56" s="190">
        <v>0</v>
      </c>
      <c r="Z56" s="190">
        <v>0</v>
      </c>
      <c r="AA56" s="190">
        <v>0</v>
      </c>
      <c r="AB56" s="190">
        <v>4383212</v>
      </c>
      <c r="AC56" s="190">
        <v>4383212</v>
      </c>
      <c r="AD56" s="186">
        <f t="shared" si="17"/>
        <v>1.1587289334605062</v>
      </c>
      <c r="AE56" s="69">
        <f t="shared" si="18"/>
        <v>0</v>
      </c>
      <c r="AF56" s="190">
        <v>0</v>
      </c>
      <c r="AG56" s="190">
        <v>482619</v>
      </c>
      <c r="AH56" s="69">
        <v>107</v>
      </c>
      <c r="AI56" s="69">
        <v>92</v>
      </c>
      <c r="AJ56" s="69">
        <v>0</v>
      </c>
      <c r="AK56" s="69">
        <v>24</v>
      </c>
      <c r="AL56" s="80">
        <v>38374</v>
      </c>
      <c r="AM56" s="80">
        <v>0</v>
      </c>
      <c r="AN56" s="69">
        <v>0</v>
      </c>
      <c r="AO56" s="69">
        <v>135</v>
      </c>
      <c r="AP56" s="80">
        <v>462409</v>
      </c>
      <c r="AQ56" s="80">
        <v>134882</v>
      </c>
      <c r="AR56" s="69">
        <v>0</v>
      </c>
      <c r="AS56" s="69">
        <v>0</v>
      </c>
      <c r="AT56" s="80">
        <v>0</v>
      </c>
      <c r="AU56" s="80">
        <v>0</v>
      </c>
      <c r="AV56" s="69">
        <v>0</v>
      </c>
      <c r="AW56" s="69">
        <v>0</v>
      </c>
      <c r="AX56" s="80">
        <v>0</v>
      </c>
      <c r="AY56" s="80">
        <v>0</v>
      </c>
      <c r="AZ56" s="69">
        <v>0</v>
      </c>
      <c r="BA56" s="69">
        <v>0</v>
      </c>
      <c r="BB56" s="80">
        <v>0</v>
      </c>
      <c r="BC56" s="80">
        <v>0</v>
      </c>
      <c r="BD56" s="69">
        <v>0</v>
      </c>
      <c r="BE56" s="69">
        <v>0</v>
      </c>
      <c r="BF56" s="80">
        <v>0</v>
      </c>
      <c r="BG56" s="80">
        <v>0</v>
      </c>
      <c r="BH56" s="69">
        <v>0</v>
      </c>
      <c r="BI56" s="69">
        <v>0</v>
      </c>
      <c r="BJ56" s="80">
        <v>0</v>
      </c>
      <c r="BK56" s="80">
        <v>0</v>
      </c>
      <c r="BL56" s="69">
        <v>0</v>
      </c>
      <c r="BM56" s="69">
        <v>0</v>
      </c>
      <c r="BN56" s="80">
        <v>0</v>
      </c>
      <c r="BO56" s="80">
        <v>0</v>
      </c>
      <c r="BP56" s="69">
        <v>0</v>
      </c>
      <c r="BQ56" s="69">
        <v>0</v>
      </c>
      <c r="BR56" s="80">
        <v>0</v>
      </c>
      <c r="BS56" s="80">
        <v>0</v>
      </c>
      <c r="BT56" s="69">
        <v>0</v>
      </c>
      <c r="BU56" s="69">
        <v>0</v>
      </c>
      <c r="BV56" s="80">
        <v>0</v>
      </c>
      <c r="BW56" s="80">
        <v>0</v>
      </c>
      <c r="BX56" s="69">
        <v>0</v>
      </c>
      <c r="BY56" s="69">
        <v>0</v>
      </c>
      <c r="BZ56" s="80">
        <v>0</v>
      </c>
      <c r="CA56" s="80">
        <v>0</v>
      </c>
      <c r="CB56" s="69">
        <v>0</v>
      </c>
      <c r="CC56" s="69">
        <v>0</v>
      </c>
      <c r="CD56" s="80">
        <v>0</v>
      </c>
      <c r="CE56" s="80">
        <v>0</v>
      </c>
      <c r="CF56" s="69">
        <v>0</v>
      </c>
      <c r="CG56" s="69">
        <v>0</v>
      </c>
      <c r="CH56" s="80">
        <v>0</v>
      </c>
      <c r="CI56" s="80">
        <v>0</v>
      </c>
      <c r="CJ56" s="69">
        <v>0</v>
      </c>
      <c r="CK56" s="69">
        <v>159</v>
      </c>
      <c r="CL56" s="80">
        <v>500784</v>
      </c>
      <c r="CM56" s="80">
        <v>134882</v>
      </c>
      <c r="CN56" s="67" t="s">
        <v>776</v>
      </c>
      <c r="CO56" s="67" t="s">
        <v>777</v>
      </c>
      <c r="CP56" s="67" t="s">
        <v>709</v>
      </c>
      <c r="CQ56" s="67" t="s">
        <v>709</v>
      </c>
      <c r="CR56" s="67" t="s">
        <v>709</v>
      </c>
      <c r="CS56" s="67" t="s">
        <v>709</v>
      </c>
      <c r="CT56" s="68">
        <v>45903</v>
      </c>
      <c r="CU56" s="67" t="s">
        <v>988</v>
      </c>
      <c r="CV56" s="67" t="s">
        <v>989</v>
      </c>
      <c r="CW56" s="68" t="s">
        <v>168</v>
      </c>
      <c r="CX56" s="68">
        <v>45814</v>
      </c>
      <c r="CY56" s="67" t="s">
        <v>986</v>
      </c>
      <c r="CZ56" s="67" t="s">
        <v>994</v>
      </c>
      <c r="DA56" s="67" t="s">
        <v>568</v>
      </c>
      <c r="DB56" s="81">
        <v>4521037.25</v>
      </c>
      <c r="DC56" s="67"/>
      <c r="DD56" s="67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</row>
    <row r="57" spans="2:1477" s="69" customFormat="1">
      <c r="B57" s="67" t="s">
        <v>0</v>
      </c>
      <c r="C57" s="67" t="s">
        <v>252</v>
      </c>
      <c r="D57" s="67" t="s">
        <v>253</v>
      </c>
      <c r="E57" s="68">
        <v>44860</v>
      </c>
      <c r="F57" s="67" t="s">
        <v>993</v>
      </c>
      <c r="G57" s="67" t="s">
        <v>995</v>
      </c>
      <c r="H57" s="187">
        <v>3</v>
      </c>
      <c r="I57" s="69">
        <v>3</v>
      </c>
      <c r="J57" s="69">
        <v>350</v>
      </c>
      <c r="K57" s="69">
        <v>924</v>
      </c>
      <c r="L57" s="69">
        <v>924</v>
      </c>
      <c r="M57" s="186">
        <f t="shared" si="15"/>
        <v>1.6371428571428572</v>
      </c>
      <c r="N57" s="69">
        <f t="shared" si="16"/>
        <v>0</v>
      </c>
      <c r="O57" s="69">
        <v>0</v>
      </c>
      <c r="P57" s="69">
        <v>0</v>
      </c>
      <c r="Q57" s="69">
        <v>0</v>
      </c>
      <c r="R57" s="69">
        <v>261</v>
      </c>
      <c r="S57" s="69">
        <v>313</v>
      </c>
      <c r="T57" s="190">
        <v>25595410</v>
      </c>
      <c r="U57" s="190">
        <v>150000</v>
      </c>
      <c r="V57" s="190">
        <v>25445410</v>
      </c>
      <c r="W57" s="190">
        <v>25761158</v>
      </c>
      <c r="X57" s="190">
        <v>26450421</v>
      </c>
      <c r="Y57" s="190">
        <v>0</v>
      </c>
      <c r="Z57" s="190">
        <v>0</v>
      </c>
      <c r="AA57" s="190">
        <v>0</v>
      </c>
      <c r="AB57" s="190">
        <v>26450421</v>
      </c>
      <c r="AC57" s="190">
        <v>25953030</v>
      </c>
      <c r="AD57" s="186">
        <f t="shared" si="17"/>
        <v>1.0199493739735379</v>
      </c>
      <c r="AE57" s="69">
        <f t="shared" si="18"/>
        <v>1</v>
      </c>
      <c r="AF57" s="190">
        <v>-497390</v>
      </c>
      <c r="AG57" s="190">
        <v>165747</v>
      </c>
      <c r="AH57" s="69">
        <v>280</v>
      </c>
      <c r="AI57" s="69">
        <v>71</v>
      </c>
      <c r="AJ57" s="69">
        <v>0</v>
      </c>
      <c r="AK57" s="69">
        <v>213</v>
      </c>
      <c r="AL57" s="80">
        <v>120000</v>
      </c>
      <c r="AM57" s="80">
        <v>0</v>
      </c>
      <c r="AN57" s="69">
        <v>0</v>
      </c>
      <c r="AO57" s="69">
        <v>2</v>
      </c>
      <c r="AP57" s="80">
        <v>33247</v>
      </c>
      <c r="AQ57" s="80">
        <v>0</v>
      </c>
      <c r="AR57" s="69">
        <v>0</v>
      </c>
      <c r="AS57" s="69">
        <v>0</v>
      </c>
      <c r="AT57" s="80">
        <v>0</v>
      </c>
      <c r="AU57" s="80">
        <v>0</v>
      </c>
      <c r="AV57" s="69">
        <v>0</v>
      </c>
      <c r="AW57" s="69">
        <v>0</v>
      </c>
      <c r="AX57" s="80">
        <v>0</v>
      </c>
      <c r="AY57" s="80">
        <v>0</v>
      </c>
      <c r="AZ57" s="69">
        <v>0</v>
      </c>
      <c r="BA57" s="69">
        <v>0</v>
      </c>
      <c r="BB57" s="80">
        <v>0</v>
      </c>
      <c r="BC57" s="80">
        <v>0</v>
      </c>
      <c r="BD57" s="69">
        <v>0</v>
      </c>
      <c r="BE57" s="69">
        <v>0</v>
      </c>
      <c r="BF57" s="80">
        <v>60000</v>
      </c>
      <c r="BG57" s="80">
        <v>0</v>
      </c>
      <c r="BH57" s="69">
        <v>0</v>
      </c>
      <c r="BI57" s="69">
        <v>0</v>
      </c>
      <c r="BJ57" s="80">
        <v>0</v>
      </c>
      <c r="BK57" s="80">
        <v>0</v>
      </c>
      <c r="BL57" s="69">
        <v>0</v>
      </c>
      <c r="BM57" s="69">
        <v>0</v>
      </c>
      <c r="BN57" s="80">
        <v>0</v>
      </c>
      <c r="BO57" s="80">
        <v>0</v>
      </c>
      <c r="BP57" s="69">
        <v>0</v>
      </c>
      <c r="BQ57" s="69">
        <v>98</v>
      </c>
      <c r="BR57" s="80">
        <v>57500</v>
      </c>
      <c r="BS57" s="80">
        <v>0</v>
      </c>
      <c r="BT57" s="69">
        <v>0</v>
      </c>
      <c r="BU57" s="69">
        <v>0</v>
      </c>
      <c r="BV57" s="80">
        <v>0</v>
      </c>
      <c r="BW57" s="80">
        <v>0</v>
      </c>
      <c r="BX57" s="69">
        <v>0</v>
      </c>
      <c r="BY57" s="69">
        <v>0</v>
      </c>
      <c r="BZ57" s="80">
        <v>0</v>
      </c>
      <c r="CA57" s="80">
        <v>0</v>
      </c>
      <c r="CB57" s="69">
        <v>0</v>
      </c>
      <c r="CC57" s="69">
        <v>0</v>
      </c>
      <c r="CD57" s="80">
        <v>0</v>
      </c>
      <c r="CE57" s="80">
        <v>0</v>
      </c>
      <c r="CF57" s="69">
        <v>0</v>
      </c>
      <c r="CG57" s="69">
        <v>0</v>
      </c>
      <c r="CH57" s="80">
        <v>0</v>
      </c>
      <c r="CI57" s="80">
        <v>0</v>
      </c>
      <c r="CJ57" s="69">
        <v>0</v>
      </c>
      <c r="CK57" s="69">
        <v>313</v>
      </c>
      <c r="CL57" s="80">
        <v>270747</v>
      </c>
      <c r="CM57" s="80">
        <v>0</v>
      </c>
      <c r="CN57" s="67" t="s">
        <v>762</v>
      </c>
      <c r="CO57" s="67" t="s">
        <v>763</v>
      </c>
      <c r="CP57" s="67" t="s">
        <v>709</v>
      </c>
      <c r="CQ57" s="67" t="s">
        <v>709</v>
      </c>
      <c r="CR57" s="67" t="s">
        <v>709</v>
      </c>
      <c r="CS57" s="67" t="s">
        <v>709</v>
      </c>
      <c r="CT57" s="68">
        <v>46072</v>
      </c>
      <c r="CU57" s="67" t="s">
        <v>991</v>
      </c>
      <c r="CV57" s="67" t="s">
        <v>989</v>
      </c>
      <c r="CW57" s="68" t="s">
        <v>168</v>
      </c>
      <c r="CX57" s="68">
        <v>45917</v>
      </c>
      <c r="CY57" s="67" t="s">
        <v>988</v>
      </c>
      <c r="CZ57" s="67" t="s">
        <v>989</v>
      </c>
      <c r="DA57" s="67" t="s">
        <v>700</v>
      </c>
      <c r="DB57" s="81">
        <v>25708227.899999999</v>
      </c>
      <c r="DC57" s="67"/>
      <c r="DD57" s="6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</row>
    <row r="58" spans="2:1477" s="69" customFormat="1">
      <c r="B58" s="67" t="s">
        <v>0</v>
      </c>
      <c r="C58" s="67" t="s">
        <v>254</v>
      </c>
      <c r="D58" s="67" t="s">
        <v>255</v>
      </c>
      <c r="E58" s="68">
        <v>44881</v>
      </c>
      <c r="F58" s="67" t="s">
        <v>993</v>
      </c>
      <c r="G58" s="67" t="s">
        <v>995</v>
      </c>
      <c r="H58" s="187">
        <v>1</v>
      </c>
      <c r="I58" s="69">
        <v>2</v>
      </c>
      <c r="J58" s="69">
        <v>240</v>
      </c>
      <c r="K58" s="69">
        <v>575</v>
      </c>
      <c r="L58" s="69">
        <v>575</v>
      </c>
      <c r="M58" s="186">
        <f t="shared" si="15"/>
        <v>1.0666666666666667</v>
      </c>
      <c r="N58" s="69">
        <f t="shared" si="16"/>
        <v>1</v>
      </c>
      <c r="O58" s="69">
        <v>0</v>
      </c>
      <c r="P58" s="69">
        <v>0</v>
      </c>
      <c r="Q58" s="69">
        <v>0</v>
      </c>
      <c r="R58" s="69">
        <v>196</v>
      </c>
      <c r="S58" s="69">
        <v>139</v>
      </c>
      <c r="T58" s="190">
        <v>12471547</v>
      </c>
      <c r="U58" s="190">
        <v>114486</v>
      </c>
      <c r="V58" s="190">
        <v>12357061</v>
      </c>
      <c r="W58" s="190">
        <v>12747539</v>
      </c>
      <c r="X58" s="190">
        <v>13553931</v>
      </c>
      <c r="Y58" s="190">
        <v>0</v>
      </c>
      <c r="Z58" s="190">
        <v>0</v>
      </c>
      <c r="AA58" s="190">
        <v>0</v>
      </c>
      <c r="AB58" s="190">
        <v>13553931</v>
      </c>
      <c r="AC58" s="190">
        <v>13363147</v>
      </c>
      <c r="AD58" s="186">
        <f t="shared" si="17"/>
        <v>1.0814179034966325</v>
      </c>
      <c r="AE58" s="69">
        <f t="shared" si="18"/>
        <v>1</v>
      </c>
      <c r="AF58" s="190">
        <v>-190784</v>
      </c>
      <c r="AG58" s="190">
        <v>275992</v>
      </c>
      <c r="AH58" s="69">
        <v>290</v>
      </c>
      <c r="AI58" s="69">
        <v>29</v>
      </c>
      <c r="AJ58" s="69">
        <v>0</v>
      </c>
      <c r="AK58" s="69">
        <v>57</v>
      </c>
      <c r="AL58" s="80">
        <v>256470</v>
      </c>
      <c r="AM58" s="80">
        <v>0</v>
      </c>
      <c r="AN58" s="69">
        <v>0</v>
      </c>
      <c r="AO58" s="69">
        <v>2</v>
      </c>
      <c r="AP58" s="80">
        <v>107104</v>
      </c>
      <c r="AQ58" s="80">
        <v>0</v>
      </c>
      <c r="AR58" s="69">
        <v>0</v>
      </c>
      <c r="AS58" s="69">
        <v>0</v>
      </c>
      <c r="AT58" s="80">
        <v>0</v>
      </c>
      <c r="AU58" s="80">
        <v>0</v>
      </c>
      <c r="AV58" s="69">
        <v>0</v>
      </c>
      <c r="AW58" s="69">
        <v>0</v>
      </c>
      <c r="AX58" s="80">
        <v>0</v>
      </c>
      <c r="AY58" s="80">
        <v>0</v>
      </c>
      <c r="AZ58" s="69">
        <v>0</v>
      </c>
      <c r="BA58" s="69">
        <v>0</v>
      </c>
      <c r="BB58" s="80">
        <v>0</v>
      </c>
      <c r="BC58" s="80">
        <v>0</v>
      </c>
      <c r="BD58" s="69">
        <v>0</v>
      </c>
      <c r="BE58" s="69">
        <v>0</v>
      </c>
      <c r="BF58" s="80">
        <v>0</v>
      </c>
      <c r="BG58" s="80">
        <v>0</v>
      </c>
      <c r="BH58" s="69">
        <v>0</v>
      </c>
      <c r="BI58" s="69">
        <v>0</v>
      </c>
      <c r="BJ58" s="80">
        <v>0</v>
      </c>
      <c r="BK58" s="80">
        <v>0</v>
      </c>
      <c r="BL58" s="69">
        <v>0</v>
      </c>
      <c r="BM58" s="69">
        <v>0</v>
      </c>
      <c r="BN58" s="80">
        <v>0</v>
      </c>
      <c r="BO58" s="80">
        <v>0</v>
      </c>
      <c r="BP58" s="69">
        <v>120</v>
      </c>
      <c r="BQ58" s="69">
        <v>80</v>
      </c>
      <c r="BR58" s="80">
        <v>0</v>
      </c>
      <c r="BS58" s="80">
        <v>0</v>
      </c>
      <c r="BT58" s="69">
        <v>0</v>
      </c>
      <c r="BU58" s="69">
        <v>0</v>
      </c>
      <c r="BV58" s="80">
        <v>0</v>
      </c>
      <c r="BW58" s="80">
        <v>0</v>
      </c>
      <c r="BX58" s="69">
        <v>0</v>
      </c>
      <c r="BY58" s="69">
        <v>0</v>
      </c>
      <c r="BZ58" s="80">
        <v>0</v>
      </c>
      <c r="CA58" s="80">
        <v>0</v>
      </c>
      <c r="CB58" s="69">
        <v>0</v>
      </c>
      <c r="CC58" s="69">
        <v>0</v>
      </c>
      <c r="CD58" s="80">
        <v>0</v>
      </c>
      <c r="CE58" s="80">
        <v>0</v>
      </c>
      <c r="CF58" s="69">
        <v>0</v>
      </c>
      <c r="CG58" s="69">
        <v>0</v>
      </c>
      <c r="CH58" s="80">
        <v>0</v>
      </c>
      <c r="CI58" s="80">
        <v>0</v>
      </c>
      <c r="CJ58" s="69">
        <v>120</v>
      </c>
      <c r="CK58" s="69">
        <v>139</v>
      </c>
      <c r="CL58" s="80">
        <v>363574</v>
      </c>
      <c r="CM58" s="80">
        <v>0</v>
      </c>
      <c r="CN58" s="67" t="s">
        <v>762</v>
      </c>
      <c r="CO58" s="67" t="s">
        <v>763</v>
      </c>
      <c r="CP58" s="67" t="s">
        <v>709</v>
      </c>
      <c r="CQ58" s="67" t="s">
        <v>709</v>
      </c>
      <c r="CR58" s="67" t="s">
        <v>709</v>
      </c>
      <c r="CS58" s="67" t="s">
        <v>709</v>
      </c>
      <c r="CT58" s="68">
        <v>45903</v>
      </c>
      <c r="CU58" s="67" t="s">
        <v>988</v>
      </c>
      <c r="CV58" s="67" t="s">
        <v>989</v>
      </c>
      <c r="CW58" s="68" t="s">
        <v>168</v>
      </c>
      <c r="CX58" s="68">
        <v>45546</v>
      </c>
      <c r="CY58" s="67" t="s">
        <v>988</v>
      </c>
      <c r="CZ58" s="67" t="s">
        <v>994</v>
      </c>
      <c r="DA58" s="67" t="s">
        <v>700</v>
      </c>
      <c r="DB58" s="81">
        <v>11980864.41</v>
      </c>
      <c r="DC58" s="67"/>
      <c r="DD58" s="67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</row>
    <row r="59" spans="2:1477" s="69" customFormat="1">
      <c r="B59" s="67" t="s">
        <v>0</v>
      </c>
      <c r="C59" s="67" t="s">
        <v>256</v>
      </c>
      <c r="D59" s="67" t="s">
        <v>257</v>
      </c>
      <c r="E59" s="68">
        <v>45091</v>
      </c>
      <c r="F59" s="67" t="s">
        <v>986</v>
      </c>
      <c r="G59" s="67" t="s">
        <v>995</v>
      </c>
      <c r="H59" s="187">
        <v>3</v>
      </c>
      <c r="I59" s="69">
        <v>5</v>
      </c>
      <c r="J59" s="69">
        <v>330</v>
      </c>
      <c r="K59" s="69">
        <v>543</v>
      </c>
      <c r="L59" s="69">
        <v>543</v>
      </c>
      <c r="M59" s="186">
        <f t="shared" si="15"/>
        <v>1.1818181818181819</v>
      </c>
      <c r="N59" s="69">
        <f t="shared" si="16"/>
        <v>1</v>
      </c>
      <c r="O59" s="69">
        <v>0</v>
      </c>
      <c r="P59" s="69">
        <v>0</v>
      </c>
      <c r="Q59" s="69">
        <v>0</v>
      </c>
      <c r="R59" s="69">
        <v>153</v>
      </c>
      <c r="S59" s="69">
        <v>60</v>
      </c>
      <c r="T59" s="190">
        <v>5895675</v>
      </c>
      <c r="U59" s="190">
        <v>59623</v>
      </c>
      <c r="V59" s="190">
        <v>5836052</v>
      </c>
      <c r="W59" s="190">
        <v>5981679</v>
      </c>
      <c r="X59" s="190">
        <v>6100547</v>
      </c>
      <c r="Y59" s="190">
        <v>0</v>
      </c>
      <c r="Z59" s="190">
        <v>0</v>
      </c>
      <c r="AA59" s="190">
        <v>0</v>
      </c>
      <c r="AB59" s="190">
        <v>6100547</v>
      </c>
      <c r="AC59" s="190">
        <v>6061260</v>
      </c>
      <c r="AD59" s="186">
        <f t="shared" si="17"/>
        <v>1.0385891009881338</v>
      </c>
      <c r="AE59" s="69">
        <f t="shared" si="18"/>
        <v>1</v>
      </c>
      <c r="AF59" s="190">
        <v>-3283</v>
      </c>
      <c r="AG59" s="190">
        <v>86004</v>
      </c>
      <c r="AH59" s="69">
        <v>101</v>
      </c>
      <c r="AI59" s="69">
        <v>52</v>
      </c>
      <c r="AJ59" s="69">
        <v>0</v>
      </c>
      <c r="AK59" s="69">
        <v>20</v>
      </c>
      <c r="AL59" s="80">
        <v>48625</v>
      </c>
      <c r="AM59" s="80">
        <v>0</v>
      </c>
      <c r="AN59" s="69">
        <v>0</v>
      </c>
      <c r="AO59" s="69">
        <v>40</v>
      </c>
      <c r="AP59" s="80">
        <v>55572</v>
      </c>
      <c r="AQ59" s="80">
        <v>0</v>
      </c>
      <c r="AR59" s="69">
        <v>0</v>
      </c>
      <c r="AS59" s="69">
        <v>0</v>
      </c>
      <c r="AT59" s="80">
        <v>0</v>
      </c>
      <c r="AU59" s="80">
        <v>0</v>
      </c>
      <c r="AV59" s="69">
        <v>0</v>
      </c>
      <c r="AW59" s="69">
        <v>0</v>
      </c>
      <c r="AX59" s="80">
        <v>0</v>
      </c>
      <c r="AY59" s="80">
        <v>0</v>
      </c>
      <c r="AZ59" s="69">
        <v>0</v>
      </c>
      <c r="BA59" s="69">
        <v>0</v>
      </c>
      <c r="BB59" s="80">
        <v>0</v>
      </c>
      <c r="BC59" s="80">
        <v>0</v>
      </c>
      <c r="BD59" s="69">
        <v>0</v>
      </c>
      <c r="BE59" s="69">
        <v>0</v>
      </c>
      <c r="BF59" s="80">
        <v>0</v>
      </c>
      <c r="BG59" s="80">
        <v>0</v>
      </c>
      <c r="BH59" s="69">
        <v>0</v>
      </c>
      <c r="BI59" s="69">
        <v>0</v>
      </c>
      <c r="BJ59" s="80">
        <v>0</v>
      </c>
      <c r="BK59" s="80">
        <v>0</v>
      </c>
      <c r="BL59" s="69">
        <v>0</v>
      </c>
      <c r="BM59" s="69">
        <v>0</v>
      </c>
      <c r="BN59" s="80">
        <v>0</v>
      </c>
      <c r="BO59" s="80">
        <v>0</v>
      </c>
      <c r="BP59" s="69">
        <v>0</v>
      </c>
      <c r="BQ59" s="69">
        <v>0</v>
      </c>
      <c r="BR59" s="80">
        <v>0</v>
      </c>
      <c r="BS59" s="80">
        <v>0</v>
      </c>
      <c r="BT59" s="69">
        <v>0</v>
      </c>
      <c r="BU59" s="69">
        <v>0</v>
      </c>
      <c r="BV59" s="80">
        <v>0</v>
      </c>
      <c r="BW59" s="80">
        <v>0</v>
      </c>
      <c r="BX59" s="69">
        <v>0</v>
      </c>
      <c r="BY59" s="69">
        <v>0</v>
      </c>
      <c r="BZ59" s="80">
        <v>0</v>
      </c>
      <c r="CA59" s="80">
        <v>0</v>
      </c>
      <c r="CB59" s="69">
        <v>0</v>
      </c>
      <c r="CC59" s="69">
        <v>0</v>
      </c>
      <c r="CD59" s="80">
        <v>0</v>
      </c>
      <c r="CE59" s="80">
        <v>0</v>
      </c>
      <c r="CF59" s="69">
        <v>0</v>
      </c>
      <c r="CG59" s="69">
        <v>0</v>
      </c>
      <c r="CH59" s="80">
        <v>0</v>
      </c>
      <c r="CI59" s="80">
        <v>0</v>
      </c>
      <c r="CJ59" s="69">
        <v>0</v>
      </c>
      <c r="CK59" s="69">
        <v>60</v>
      </c>
      <c r="CL59" s="80">
        <v>104197</v>
      </c>
      <c r="CM59" s="80">
        <v>0</v>
      </c>
      <c r="CN59" s="67" t="s">
        <v>730</v>
      </c>
      <c r="CO59" s="67" t="s">
        <v>731</v>
      </c>
      <c r="CP59" s="67" t="s">
        <v>709</v>
      </c>
      <c r="CQ59" s="67" t="s">
        <v>709</v>
      </c>
      <c r="CR59" s="67" t="s">
        <v>709</v>
      </c>
      <c r="CS59" s="67" t="s">
        <v>709</v>
      </c>
      <c r="CT59" s="68">
        <v>45967</v>
      </c>
      <c r="CU59" s="67" t="s">
        <v>993</v>
      </c>
      <c r="CV59" s="67" t="s">
        <v>989</v>
      </c>
      <c r="CW59" s="68" t="s">
        <v>168</v>
      </c>
      <c r="CX59" s="68">
        <v>45806</v>
      </c>
      <c r="CY59" s="67" t="s">
        <v>986</v>
      </c>
      <c r="CZ59" s="67" t="s">
        <v>994</v>
      </c>
      <c r="DA59" s="67" t="s">
        <v>568</v>
      </c>
      <c r="DB59" s="81">
        <v>6680440.3799999999</v>
      </c>
      <c r="DC59" s="67"/>
      <c r="DD59" s="67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</row>
    <row r="60" spans="2:1477" s="69" customFormat="1">
      <c r="B60" s="67" t="s">
        <v>0</v>
      </c>
      <c r="C60" s="67" t="s">
        <v>258</v>
      </c>
      <c r="D60" s="67" t="s">
        <v>259</v>
      </c>
      <c r="E60" s="68">
        <v>45091</v>
      </c>
      <c r="F60" s="67" t="s">
        <v>986</v>
      </c>
      <c r="G60" s="67" t="s">
        <v>995</v>
      </c>
      <c r="H60" s="187">
        <v>1</v>
      </c>
      <c r="I60" s="69">
        <v>1</v>
      </c>
      <c r="J60" s="69">
        <v>150</v>
      </c>
      <c r="K60" s="69">
        <v>420</v>
      </c>
      <c r="L60" s="69">
        <v>412</v>
      </c>
      <c r="M60" s="186">
        <f t="shared" si="15"/>
        <v>2.0666666666666669</v>
      </c>
      <c r="N60" s="69">
        <f t="shared" si="16"/>
        <v>0</v>
      </c>
      <c r="O60" s="69">
        <v>8</v>
      </c>
      <c r="P60" s="69">
        <v>0</v>
      </c>
      <c r="Q60" s="69">
        <v>0</v>
      </c>
      <c r="R60" s="69">
        <v>102</v>
      </c>
      <c r="S60" s="69">
        <v>168</v>
      </c>
      <c r="T60" s="190">
        <v>4420617</v>
      </c>
      <c r="U60" s="190">
        <v>50000</v>
      </c>
      <c r="V60" s="190">
        <v>4370617</v>
      </c>
      <c r="W60" s="190">
        <v>4518180</v>
      </c>
      <c r="X60" s="190">
        <v>4416217</v>
      </c>
      <c r="Y60" s="190">
        <v>0</v>
      </c>
      <c r="Z60" s="190">
        <v>0</v>
      </c>
      <c r="AA60" s="190">
        <v>0</v>
      </c>
      <c r="AB60" s="190">
        <v>4416217</v>
      </c>
      <c r="AC60" s="190">
        <v>4412247</v>
      </c>
      <c r="AD60" s="186">
        <f t="shared" si="17"/>
        <v>1.0095249709594778</v>
      </c>
      <c r="AE60" s="69">
        <f t="shared" si="18"/>
        <v>1</v>
      </c>
      <c r="AF60" s="190">
        <v>-3971</v>
      </c>
      <c r="AG60" s="190">
        <v>97563</v>
      </c>
      <c r="AH60" s="69">
        <v>72</v>
      </c>
      <c r="AI60" s="69">
        <v>30</v>
      </c>
      <c r="AJ60" s="69">
        <v>0</v>
      </c>
      <c r="AK60" s="69">
        <v>30</v>
      </c>
      <c r="AL60" s="80">
        <v>0</v>
      </c>
      <c r="AM60" s="80">
        <v>0</v>
      </c>
      <c r="AN60" s="69">
        <v>0</v>
      </c>
      <c r="AO60" s="69">
        <v>138</v>
      </c>
      <c r="AP60" s="80">
        <v>97563</v>
      </c>
      <c r="AQ60" s="80">
        <v>0</v>
      </c>
      <c r="AR60" s="69">
        <v>0</v>
      </c>
      <c r="AS60" s="69">
        <v>0</v>
      </c>
      <c r="AT60" s="80">
        <v>0</v>
      </c>
      <c r="AU60" s="80">
        <v>0</v>
      </c>
      <c r="AV60" s="69">
        <v>0</v>
      </c>
      <c r="AW60" s="69">
        <v>0</v>
      </c>
      <c r="AX60" s="80">
        <v>0</v>
      </c>
      <c r="AY60" s="80">
        <v>0</v>
      </c>
      <c r="AZ60" s="69">
        <v>0</v>
      </c>
      <c r="BA60" s="69">
        <v>0</v>
      </c>
      <c r="BB60" s="80">
        <v>0</v>
      </c>
      <c r="BC60" s="80">
        <v>0</v>
      </c>
      <c r="BD60" s="69">
        <v>0</v>
      </c>
      <c r="BE60" s="69">
        <v>0</v>
      </c>
      <c r="BF60" s="80">
        <v>0</v>
      </c>
      <c r="BG60" s="80">
        <v>0</v>
      </c>
      <c r="BH60" s="69">
        <v>0</v>
      </c>
      <c r="BI60" s="69">
        <v>0</v>
      </c>
      <c r="BJ60" s="80">
        <v>0</v>
      </c>
      <c r="BK60" s="80">
        <v>0</v>
      </c>
      <c r="BL60" s="69">
        <v>0</v>
      </c>
      <c r="BM60" s="69">
        <v>0</v>
      </c>
      <c r="BN60" s="80">
        <v>0</v>
      </c>
      <c r="BO60" s="80">
        <v>0</v>
      </c>
      <c r="BP60" s="69">
        <v>0</v>
      </c>
      <c r="BQ60" s="69">
        <v>0</v>
      </c>
      <c r="BR60" s="80">
        <v>0</v>
      </c>
      <c r="BS60" s="80">
        <v>0</v>
      </c>
      <c r="BT60" s="69">
        <v>0</v>
      </c>
      <c r="BU60" s="69">
        <v>0</v>
      </c>
      <c r="BV60" s="80">
        <v>0</v>
      </c>
      <c r="BW60" s="80">
        <v>0</v>
      </c>
      <c r="BX60" s="69">
        <v>0</v>
      </c>
      <c r="BY60" s="69">
        <v>0</v>
      </c>
      <c r="BZ60" s="80">
        <v>0</v>
      </c>
      <c r="CA60" s="80">
        <v>0</v>
      </c>
      <c r="CB60" s="69">
        <v>0</v>
      </c>
      <c r="CC60" s="69">
        <v>0</v>
      </c>
      <c r="CD60" s="80">
        <v>0</v>
      </c>
      <c r="CE60" s="80">
        <v>0</v>
      </c>
      <c r="CF60" s="69">
        <v>0</v>
      </c>
      <c r="CG60" s="69">
        <v>0</v>
      </c>
      <c r="CH60" s="80">
        <v>0</v>
      </c>
      <c r="CI60" s="80">
        <v>0</v>
      </c>
      <c r="CJ60" s="69">
        <v>0</v>
      </c>
      <c r="CK60" s="69">
        <v>168</v>
      </c>
      <c r="CL60" s="80">
        <v>97563</v>
      </c>
      <c r="CM60" s="80">
        <v>0</v>
      </c>
      <c r="CN60" s="67" t="s">
        <v>762</v>
      </c>
      <c r="CO60" s="67" t="s">
        <v>763</v>
      </c>
      <c r="CP60" s="67" t="s">
        <v>709</v>
      </c>
      <c r="CQ60" s="67" t="s">
        <v>709</v>
      </c>
      <c r="CR60" s="67" t="s">
        <v>709</v>
      </c>
      <c r="CS60" s="67" t="s">
        <v>709</v>
      </c>
      <c r="CT60" s="68">
        <v>46062</v>
      </c>
      <c r="CU60" s="67" t="s">
        <v>991</v>
      </c>
      <c r="CV60" s="67" t="s">
        <v>989</v>
      </c>
      <c r="CW60" s="68" t="s">
        <v>168</v>
      </c>
      <c r="CX60" s="68">
        <v>45831</v>
      </c>
      <c r="CY60" s="67" t="s">
        <v>986</v>
      </c>
      <c r="CZ60" s="67" t="s">
        <v>994</v>
      </c>
      <c r="DA60" s="67" t="s">
        <v>700</v>
      </c>
      <c r="DB60" s="81">
        <v>4807508.45</v>
      </c>
      <c r="DC60" s="67"/>
      <c r="DD60" s="67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</row>
    <row r="61" spans="2:1477" s="69" customFormat="1">
      <c r="B61" s="67" t="s">
        <v>0</v>
      </c>
      <c r="C61" s="67" t="s">
        <v>260</v>
      </c>
      <c r="D61" s="67" t="s">
        <v>261</v>
      </c>
      <c r="E61" s="68">
        <v>45014</v>
      </c>
      <c r="F61" s="67" t="s">
        <v>991</v>
      </c>
      <c r="G61" s="67" t="s">
        <v>995</v>
      </c>
      <c r="H61" s="187">
        <v>1</v>
      </c>
      <c r="I61" s="69">
        <v>1</v>
      </c>
      <c r="J61" s="69">
        <v>300</v>
      </c>
      <c r="K61" s="69">
        <v>660</v>
      </c>
      <c r="L61" s="69">
        <v>659</v>
      </c>
      <c r="M61" s="186">
        <f t="shared" si="15"/>
        <v>1.0433333333333332</v>
      </c>
      <c r="N61" s="69">
        <f t="shared" si="16"/>
        <v>1</v>
      </c>
      <c r="O61" s="69">
        <v>1</v>
      </c>
      <c r="P61" s="69">
        <v>0</v>
      </c>
      <c r="Q61" s="69">
        <v>0</v>
      </c>
      <c r="R61" s="69">
        <v>346</v>
      </c>
      <c r="S61" s="69">
        <v>14</v>
      </c>
      <c r="T61" s="190">
        <v>11703806</v>
      </c>
      <c r="U61" s="190">
        <v>89802</v>
      </c>
      <c r="V61" s="190">
        <v>11614004</v>
      </c>
      <c r="W61" s="190">
        <v>11742594</v>
      </c>
      <c r="X61" s="190">
        <v>12389230</v>
      </c>
      <c r="Y61" s="190">
        <v>0</v>
      </c>
      <c r="Z61" s="190">
        <v>0</v>
      </c>
      <c r="AA61" s="190">
        <v>0</v>
      </c>
      <c r="AB61" s="190">
        <v>12389230</v>
      </c>
      <c r="AC61" s="190">
        <v>12372017</v>
      </c>
      <c r="AD61" s="186">
        <f t="shared" si="17"/>
        <v>1.065267155065557</v>
      </c>
      <c r="AE61" s="69">
        <f t="shared" si="18"/>
        <v>1</v>
      </c>
      <c r="AF61" s="190">
        <v>-17213</v>
      </c>
      <c r="AG61" s="190">
        <v>38788</v>
      </c>
      <c r="AH61" s="69">
        <v>301</v>
      </c>
      <c r="AI61" s="69">
        <v>45</v>
      </c>
      <c r="AJ61" s="69">
        <v>0</v>
      </c>
      <c r="AK61" s="69">
        <v>14</v>
      </c>
      <c r="AL61" s="80">
        <v>14951</v>
      </c>
      <c r="AM61" s="80">
        <v>0</v>
      </c>
      <c r="AN61" s="69">
        <v>0</v>
      </c>
      <c r="AO61" s="69">
        <v>0</v>
      </c>
      <c r="AP61" s="80">
        <v>38788</v>
      </c>
      <c r="AQ61" s="80">
        <v>0</v>
      </c>
      <c r="AR61" s="69">
        <v>0</v>
      </c>
      <c r="AS61" s="69">
        <v>0</v>
      </c>
      <c r="AT61" s="80">
        <v>0</v>
      </c>
      <c r="AU61" s="80">
        <v>0</v>
      </c>
      <c r="AV61" s="69">
        <v>0</v>
      </c>
      <c r="AW61" s="69">
        <v>0</v>
      </c>
      <c r="AX61" s="80">
        <v>0</v>
      </c>
      <c r="AY61" s="80">
        <v>0</v>
      </c>
      <c r="AZ61" s="69">
        <v>0</v>
      </c>
      <c r="BA61" s="69">
        <v>0</v>
      </c>
      <c r="BB61" s="80">
        <v>0</v>
      </c>
      <c r="BC61" s="80">
        <v>0</v>
      </c>
      <c r="BD61" s="69">
        <v>0</v>
      </c>
      <c r="BE61" s="69">
        <v>0</v>
      </c>
      <c r="BF61" s="80">
        <v>0</v>
      </c>
      <c r="BG61" s="80">
        <v>0</v>
      </c>
      <c r="BH61" s="69">
        <v>0</v>
      </c>
      <c r="BI61" s="69">
        <v>0</v>
      </c>
      <c r="BJ61" s="80">
        <v>0</v>
      </c>
      <c r="BK61" s="80">
        <v>0</v>
      </c>
      <c r="BL61" s="69">
        <v>0</v>
      </c>
      <c r="BM61" s="69">
        <v>0</v>
      </c>
      <c r="BN61" s="80">
        <v>0</v>
      </c>
      <c r="BO61" s="80">
        <v>0</v>
      </c>
      <c r="BP61" s="69">
        <v>60</v>
      </c>
      <c r="BQ61" s="69">
        <v>0</v>
      </c>
      <c r="BR61" s="80">
        <v>0</v>
      </c>
      <c r="BS61" s="80">
        <v>0</v>
      </c>
      <c r="BT61" s="69">
        <v>0</v>
      </c>
      <c r="BU61" s="69">
        <v>0</v>
      </c>
      <c r="BV61" s="80">
        <v>0</v>
      </c>
      <c r="BW61" s="80">
        <v>0</v>
      </c>
      <c r="BX61" s="69">
        <v>0</v>
      </c>
      <c r="BY61" s="69">
        <v>0</v>
      </c>
      <c r="BZ61" s="80">
        <v>0</v>
      </c>
      <c r="CA61" s="80">
        <v>0</v>
      </c>
      <c r="CB61" s="69">
        <v>0</v>
      </c>
      <c r="CC61" s="69">
        <v>0</v>
      </c>
      <c r="CD61" s="80">
        <v>0</v>
      </c>
      <c r="CE61" s="80">
        <v>0</v>
      </c>
      <c r="CF61" s="69">
        <v>0</v>
      </c>
      <c r="CG61" s="69">
        <v>0</v>
      </c>
      <c r="CH61" s="80">
        <v>0</v>
      </c>
      <c r="CI61" s="80">
        <v>0</v>
      </c>
      <c r="CJ61" s="69">
        <v>60</v>
      </c>
      <c r="CK61" s="69">
        <v>14</v>
      </c>
      <c r="CL61" s="80">
        <v>53739</v>
      </c>
      <c r="CM61" s="80">
        <v>0</v>
      </c>
      <c r="CN61" s="67" t="s">
        <v>770</v>
      </c>
      <c r="CO61" s="67" t="s">
        <v>771</v>
      </c>
      <c r="CP61" s="67" t="s">
        <v>709</v>
      </c>
      <c r="CQ61" s="67" t="s">
        <v>709</v>
      </c>
      <c r="CR61" s="67" t="s">
        <v>709</v>
      </c>
      <c r="CS61" s="67" t="s">
        <v>709</v>
      </c>
      <c r="CT61" s="68">
        <v>45981</v>
      </c>
      <c r="CU61" s="67" t="s">
        <v>993</v>
      </c>
      <c r="CV61" s="67" t="s">
        <v>989</v>
      </c>
      <c r="CW61" s="68" t="s">
        <v>168</v>
      </c>
      <c r="CX61" s="68">
        <v>45834</v>
      </c>
      <c r="CY61" s="67" t="s">
        <v>986</v>
      </c>
      <c r="CZ61" s="67" t="s">
        <v>994</v>
      </c>
      <c r="DA61" s="67" t="s">
        <v>568</v>
      </c>
      <c r="DB61" s="81">
        <v>10416036.130000001</v>
      </c>
      <c r="DC61" s="67"/>
      <c r="DD61" s="67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</row>
    <row r="62" spans="2:1477" s="69" customFormat="1">
      <c r="B62" s="67" t="s">
        <v>0</v>
      </c>
      <c r="C62" s="67" t="s">
        <v>778</v>
      </c>
      <c r="D62" s="67" t="s">
        <v>1003</v>
      </c>
      <c r="E62" s="68">
        <v>45042</v>
      </c>
      <c r="F62" s="67" t="s">
        <v>986</v>
      </c>
      <c r="G62" s="67" t="s">
        <v>995</v>
      </c>
      <c r="H62" s="187">
        <v>2</v>
      </c>
      <c r="I62" s="69">
        <v>0</v>
      </c>
      <c r="J62" s="69">
        <v>425</v>
      </c>
      <c r="K62" s="69">
        <v>610</v>
      </c>
      <c r="L62" s="69">
        <v>605</v>
      </c>
      <c r="M62" s="186">
        <f t="shared" si="15"/>
        <v>0.9882352941176471</v>
      </c>
      <c r="N62" s="69">
        <f t="shared" si="16"/>
        <v>1</v>
      </c>
      <c r="O62" s="69">
        <v>5</v>
      </c>
      <c r="P62" s="69">
        <v>0</v>
      </c>
      <c r="Q62" s="69">
        <v>0</v>
      </c>
      <c r="R62" s="69">
        <v>185</v>
      </c>
      <c r="S62" s="69">
        <v>0</v>
      </c>
      <c r="T62" s="190">
        <v>10398707</v>
      </c>
      <c r="U62" s="190">
        <v>246</v>
      </c>
      <c r="V62" s="190">
        <v>10398461</v>
      </c>
      <c r="W62" s="190">
        <v>10398707</v>
      </c>
      <c r="X62" s="190">
        <v>10268067</v>
      </c>
      <c r="Y62" s="190">
        <v>0</v>
      </c>
      <c r="Z62" s="190">
        <v>0</v>
      </c>
      <c r="AA62" s="190">
        <v>0</v>
      </c>
      <c r="AB62" s="190">
        <v>10268067</v>
      </c>
      <c r="AC62" s="190">
        <v>10264507</v>
      </c>
      <c r="AD62" s="186">
        <f t="shared" si="17"/>
        <v>0.987117901389446</v>
      </c>
      <c r="AE62" s="69">
        <f t="shared" si="18"/>
        <v>1</v>
      </c>
      <c r="AF62" s="190">
        <v>-3560</v>
      </c>
      <c r="AG62" s="190">
        <v>0</v>
      </c>
      <c r="AH62" s="69">
        <v>137</v>
      </c>
      <c r="AI62" s="69">
        <v>48</v>
      </c>
      <c r="AJ62" s="69">
        <v>0</v>
      </c>
      <c r="AK62" s="69">
        <v>0</v>
      </c>
      <c r="AL62" s="80">
        <v>0</v>
      </c>
      <c r="AM62" s="80">
        <v>0</v>
      </c>
      <c r="AN62" s="69">
        <v>0</v>
      </c>
      <c r="AO62" s="69">
        <v>0</v>
      </c>
      <c r="AP62" s="80">
        <v>0</v>
      </c>
      <c r="AQ62" s="80">
        <v>0</v>
      </c>
      <c r="AR62" s="69">
        <v>0</v>
      </c>
      <c r="AS62" s="69">
        <v>0</v>
      </c>
      <c r="AT62" s="80">
        <v>0</v>
      </c>
      <c r="AU62" s="80">
        <v>0</v>
      </c>
      <c r="AV62" s="69">
        <v>0</v>
      </c>
      <c r="AW62" s="69">
        <v>0</v>
      </c>
      <c r="AX62" s="80">
        <v>0</v>
      </c>
      <c r="AY62" s="80">
        <v>0</v>
      </c>
      <c r="AZ62" s="69">
        <v>0</v>
      </c>
      <c r="BA62" s="69">
        <v>0</v>
      </c>
      <c r="BB62" s="80">
        <v>0</v>
      </c>
      <c r="BC62" s="80">
        <v>0</v>
      </c>
      <c r="BD62" s="69">
        <v>0</v>
      </c>
      <c r="BE62" s="69">
        <v>0</v>
      </c>
      <c r="BF62" s="80">
        <v>0</v>
      </c>
      <c r="BG62" s="80">
        <v>0</v>
      </c>
      <c r="BH62" s="69">
        <v>0</v>
      </c>
      <c r="BI62" s="69">
        <v>0</v>
      </c>
      <c r="BJ62" s="80">
        <v>0</v>
      </c>
      <c r="BK62" s="80">
        <v>0</v>
      </c>
      <c r="BL62" s="69">
        <v>0</v>
      </c>
      <c r="BM62" s="69">
        <v>0</v>
      </c>
      <c r="BN62" s="80">
        <v>0</v>
      </c>
      <c r="BO62" s="80">
        <v>0</v>
      </c>
      <c r="BP62" s="69">
        <v>0</v>
      </c>
      <c r="BQ62" s="69">
        <v>0</v>
      </c>
      <c r="BR62" s="80">
        <v>0</v>
      </c>
      <c r="BS62" s="80">
        <v>0</v>
      </c>
      <c r="BT62" s="69">
        <v>0</v>
      </c>
      <c r="BU62" s="69">
        <v>0</v>
      </c>
      <c r="BV62" s="80">
        <v>0</v>
      </c>
      <c r="BW62" s="80">
        <v>0</v>
      </c>
      <c r="BX62" s="69">
        <v>0</v>
      </c>
      <c r="BY62" s="69">
        <v>0</v>
      </c>
      <c r="BZ62" s="80">
        <v>0</v>
      </c>
      <c r="CA62" s="80">
        <v>0</v>
      </c>
      <c r="CB62" s="69">
        <v>0</v>
      </c>
      <c r="CC62" s="69">
        <v>0</v>
      </c>
      <c r="CD62" s="80">
        <v>0</v>
      </c>
      <c r="CE62" s="80">
        <v>0</v>
      </c>
      <c r="CF62" s="69">
        <v>0</v>
      </c>
      <c r="CG62" s="69">
        <v>0</v>
      </c>
      <c r="CH62" s="80">
        <v>0</v>
      </c>
      <c r="CI62" s="80">
        <v>0</v>
      </c>
      <c r="CJ62" s="69">
        <v>0</v>
      </c>
      <c r="CK62" s="69">
        <v>0</v>
      </c>
      <c r="CL62" s="80">
        <v>0</v>
      </c>
      <c r="CM62" s="80">
        <v>0</v>
      </c>
      <c r="CN62" s="67" t="s">
        <v>762</v>
      </c>
      <c r="CO62" s="67" t="s">
        <v>763</v>
      </c>
      <c r="CP62" s="67" t="s">
        <v>709</v>
      </c>
      <c r="CQ62" s="67" t="s">
        <v>709</v>
      </c>
      <c r="CR62" s="67" t="s">
        <v>709</v>
      </c>
      <c r="CS62" s="67" t="s">
        <v>709</v>
      </c>
      <c r="CT62" s="68">
        <v>45845</v>
      </c>
      <c r="CU62" s="67" t="s">
        <v>988</v>
      </c>
      <c r="CV62" s="67" t="s">
        <v>989</v>
      </c>
      <c r="CW62" s="68" t="s">
        <v>168</v>
      </c>
      <c r="CX62" s="68">
        <v>45733</v>
      </c>
      <c r="CY62" s="67" t="s">
        <v>991</v>
      </c>
      <c r="CZ62" s="67" t="s">
        <v>994</v>
      </c>
      <c r="DA62" s="67" t="s">
        <v>700</v>
      </c>
      <c r="DB62" s="81">
        <v>8834993.8499999996</v>
      </c>
      <c r="DC62" s="67"/>
      <c r="DD62" s="67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</row>
    <row r="63" spans="2:1477" s="69" customFormat="1">
      <c r="B63" s="67" t="s">
        <v>0</v>
      </c>
      <c r="C63" s="67" t="s">
        <v>262</v>
      </c>
      <c r="D63" s="67" t="s">
        <v>263</v>
      </c>
      <c r="E63" s="68">
        <v>45063</v>
      </c>
      <c r="F63" s="67" t="s">
        <v>986</v>
      </c>
      <c r="G63" s="67" t="s">
        <v>995</v>
      </c>
      <c r="H63" s="187">
        <v>2</v>
      </c>
      <c r="I63" s="69">
        <v>2</v>
      </c>
      <c r="J63" s="69">
        <v>330</v>
      </c>
      <c r="K63" s="69">
        <v>604</v>
      </c>
      <c r="L63" s="69">
        <v>604</v>
      </c>
      <c r="M63" s="186">
        <f t="shared" si="15"/>
        <v>1.303030303030303</v>
      </c>
      <c r="N63" s="69">
        <f t="shared" si="16"/>
        <v>0</v>
      </c>
      <c r="O63" s="69">
        <v>0</v>
      </c>
      <c r="P63" s="69">
        <v>0</v>
      </c>
      <c r="Q63" s="69">
        <v>0</v>
      </c>
      <c r="R63" s="69">
        <v>174</v>
      </c>
      <c r="S63" s="69">
        <v>100</v>
      </c>
      <c r="T63" s="190">
        <v>23947969</v>
      </c>
      <c r="U63" s="190">
        <v>150000</v>
      </c>
      <c r="V63" s="190">
        <v>23797969</v>
      </c>
      <c r="W63" s="190">
        <v>24055659</v>
      </c>
      <c r="X63" s="190">
        <v>25032603</v>
      </c>
      <c r="Y63" s="190">
        <v>0</v>
      </c>
      <c r="Z63" s="190">
        <v>0</v>
      </c>
      <c r="AA63" s="190">
        <v>0</v>
      </c>
      <c r="AB63" s="190">
        <v>25032603</v>
      </c>
      <c r="AC63" s="190">
        <v>25026994</v>
      </c>
      <c r="AD63" s="186">
        <f t="shared" si="17"/>
        <v>1.051644112991323</v>
      </c>
      <c r="AE63" s="69">
        <f t="shared" si="18"/>
        <v>1</v>
      </c>
      <c r="AF63" s="190">
        <v>-5609</v>
      </c>
      <c r="AG63" s="190">
        <v>107690</v>
      </c>
      <c r="AH63" s="69">
        <v>101</v>
      </c>
      <c r="AI63" s="69">
        <v>73</v>
      </c>
      <c r="AJ63" s="69">
        <v>0</v>
      </c>
      <c r="AK63" s="69">
        <v>66</v>
      </c>
      <c r="AL63" s="80">
        <v>177659</v>
      </c>
      <c r="AM63" s="80">
        <v>0</v>
      </c>
      <c r="AN63" s="69">
        <v>0</v>
      </c>
      <c r="AO63" s="69">
        <v>34</v>
      </c>
      <c r="AP63" s="80">
        <v>0</v>
      </c>
      <c r="AQ63" s="80">
        <v>0</v>
      </c>
      <c r="AR63" s="69">
        <v>0</v>
      </c>
      <c r="AS63" s="69">
        <v>0</v>
      </c>
      <c r="AT63" s="80">
        <v>0</v>
      </c>
      <c r="AU63" s="80">
        <v>0</v>
      </c>
      <c r="AV63" s="69">
        <v>0</v>
      </c>
      <c r="AW63" s="69">
        <v>0</v>
      </c>
      <c r="AX63" s="80">
        <v>0</v>
      </c>
      <c r="AY63" s="80">
        <v>0</v>
      </c>
      <c r="AZ63" s="69">
        <v>0</v>
      </c>
      <c r="BA63" s="69">
        <v>0</v>
      </c>
      <c r="BB63" s="80">
        <v>0</v>
      </c>
      <c r="BC63" s="80">
        <v>0</v>
      </c>
      <c r="BD63" s="69">
        <v>0</v>
      </c>
      <c r="BE63" s="69">
        <v>0</v>
      </c>
      <c r="BF63" s="80">
        <v>3218</v>
      </c>
      <c r="BG63" s="80">
        <v>0</v>
      </c>
      <c r="BH63" s="69">
        <v>0</v>
      </c>
      <c r="BI63" s="69">
        <v>0</v>
      </c>
      <c r="BJ63" s="80">
        <v>0</v>
      </c>
      <c r="BK63" s="80">
        <v>0</v>
      </c>
      <c r="BL63" s="69">
        <v>0</v>
      </c>
      <c r="BM63" s="69">
        <v>0</v>
      </c>
      <c r="BN63" s="80">
        <v>0</v>
      </c>
      <c r="BO63" s="80">
        <v>0</v>
      </c>
      <c r="BP63" s="69">
        <v>0</v>
      </c>
      <c r="BQ63" s="69">
        <v>0</v>
      </c>
      <c r="BR63" s="80">
        <v>0</v>
      </c>
      <c r="BS63" s="80">
        <v>0</v>
      </c>
      <c r="BT63" s="69">
        <v>0</v>
      </c>
      <c r="BU63" s="69">
        <v>0</v>
      </c>
      <c r="BV63" s="80">
        <v>0</v>
      </c>
      <c r="BW63" s="80">
        <v>0</v>
      </c>
      <c r="BX63" s="69">
        <v>0</v>
      </c>
      <c r="BY63" s="69">
        <v>0</v>
      </c>
      <c r="BZ63" s="80">
        <v>0</v>
      </c>
      <c r="CA63" s="80">
        <v>0</v>
      </c>
      <c r="CB63" s="69">
        <v>0</v>
      </c>
      <c r="CC63" s="69">
        <v>0</v>
      </c>
      <c r="CD63" s="80">
        <v>0</v>
      </c>
      <c r="CE63" s="80">
        <v>0</v>
      </c>
      <c r="CF63" s="69">
        <v>0</v>
      </c>
      <c r="CG63" s="69">
        <v>0</v>
      </c>
      <c r="CH63" s="80">
        <v>0</v>
      </c>
      <c r="CI63" s="80">
        <v>0</v>
      </c>
      <c r="CJ63" s="69">
        <v>0</v>
      </c>
      <c r="CK63" s="69">
        <v>100</v>
      </c>
      <c r="CL63" s="80">
        <v>180877</v>
      </c>
      <c r="CM63" s="80">
        <v>0</v>
      </c>
      <c r="CN63" s="67" t="s">
        <v>718</v>
      </c>
      <c r="CO63" s="67" t="s">
        <v>719</v>
      </c>
      <c r="CP63" s="67" t="s">
        <v>709</v>
      </c>
      <c r="CQ63" s="67" t="s">
        <v>709</v>
      </c>
      <c r="CR63" s="67" t="s">
        <v>709</v>
      </c>
      <c r="CS63" s="67" t="s">
        <v>709</v>
      </c>
      <c r="CT63" s="68">
        <v>45946</v>
      </c>
      <c r="CU63" s="67" t="s">
        <v>993</v>
      </c>
      <c r="CV63" s="67" t="s">
        <v>989</v>
      </c>
      <c r="CW63" s="68" t="s">
        <v>168</v>
      </c>
      <c r="CX63" s="68">
        <v>45833</v>
      </c>
      <c r="CY63" s="67" t="s">
        <v>986</v>
      </c>
      <c r="CZ63" s="67" t="s">
        <v>994</v>
      </c>
      <c r="DA63" s="67" t="s">
        <v>568</v>
      </c>
      <c r="DB63" s="81">
        <v>21934859.670000002</v>
      </c>
      <c r="DC63" s="67"/>
      <c r="DD63" s="67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</row>
    <row r="64" spans="2:1477" s="69" customFormat="1">
      <c r="B64" s="67" t="s">
        <v>0</v>
      </c>
      <c r="C64" s="67" t="s">
        <v>264</v>
      </c>
      <c r="D64" s="67" t="s">
        <v>265</v>
      </c>
      <c r="E64" s="68">
        <v>45042</v>
      </c>
      <c r="F64" s="67" t="s">
        <v>986</v>
      </c>
      <c r="G64" s="67" t="s">
        <v>995</v>
      </c>
      <c r="H64" s="187">
        <v>1</v>
      </c>
      <c r="I64" s="69">
        <v>2</v>
      </c>
      <c r="J64" s="69">
        <v>300</v>
      </c>
      <c r="K64" s="69">
        <v>751</v>
      </c>
      <c r="L64" s="69">
        <v>751</v>
      </c>
      <c r="M64" s="186">
        <f t="shared" si="15"/>
        <v>1.2766666666666666</v>
      </c>
      <c r="N64" s="69">
        <f t="shared" si="16"/>
        <v>0</v>
      </c>
      <c r="O64" s="69">
        <v>0</v>
      </c>
      <c r="P64" s="69">
        <v>0</v>
      </c>
      <c r="Q64" s="69">
        <v>0</v>
      </c>
      <c r="R64" s="69">
        <v>250</v>
      </c>
      <c r="S64" s="69">
        <v>201</v>
      </c>
      <c r="T64" s="190">
        <v>19358596</v>
      </c>
      <c r="U64" s="190">
        <v>150000</v>
      </c>
      <c r="V64" s="190">
        <v>19208596</v>
      </c>
      <c r="W64" s="190">
        <v>19523393</v>
      </c>
      <c r="X64" s="190">
        <v>20332171</v>
      </c>
      <c r="Y64" s="190">
        <v>0</v>
      </c>
      <c r="Z64" s="190">
        <v>0</v>
      </c>
      <c r="AA64" s="190">
        <v>0</v>
      </c>
      <c r="AB64" s="190">
        <v>20332171</v>
      </c>
      <c r="AC64" s="190">
        <v>20313549</v>
      </c>
      <c r="AD64" s="186">
        <f t="shared" si="17"/>
        <v>1.0575238814955554</v>
      </c>
      <c r="AE64" s="69">
        <f t="shared" si="18"/>
        <v>1</v>
      </c>
      <c r="AF64" s="190">
        <v>-18621</v>
      </c>
      <c r="AG64" s="190">
        <v>164797</v>
      </c>
      <c r="AH64" s="69">
        <v>300</v>
      </c>
      <c r="AI64" s="69">
        <v>68</v>
      </c>
      <c r="AJ64" s="69">
        <v>0</v>
      </c>
      <c r="AK64" s="69">
        <v>0</v>
      </c>
      <c r="AL64" s="80">
        <v>49110</v>
      </c>
      <c r="AM64" s="80">
        <v>0</v>
      </c>
      <c r="AN64" s="69">
        <v>27</v>
      </c>
      <c r="AO64" s="69">
        <v>51</v>
      </c>
      <c r="AP64" s="80">
        <v>133896</v>
      </c>
      <c r="AQ64" s="80">
        <v>0</v>
      </c>
      <c r="AR64" s="69">
        <v>0</v>
      </c>
      <c r="AS64" s="69">
        <v>0</v>
      </c>
      <c r="AT64" s="80">
        <v>0</v>
      </c>
      <c r="AU64" s="80">
        <v>0</v>
      </c>
      <c r="AV64" s="69">
        <v>0</v>
      </c>
      <c r="AW64" s="69">
        <v>0</v>
      </c>
      <c r="AX64" s="80">
        <v>0</v>
      </c>
      <c r="AY64" s="80">
        <v>0</v>
      </c>
      <c r="AZ64" s="69">
        <v>0</v>
      </c>
      <c r="BA64" s="69">
        <v>0</v>
      </c>
      <c r="BB64" s="80">
        <v>0</v>
      </c>
      <c r="BC64" s="80">
        <v>0</v>
      </c>
      <c r="BD64" s="69">
        <v>0</v>
      </c>
      <c r="BE64" s="69">
        <v>0</v>
      </c>
      <c r="BF64" s="80">
        <v>0</v>
      </c>
      <c r="BG64" s="80">
        <v>0</v>
      </c>
      <c r="BH64" s="69">
        <v>0</v>
      </c>
      <c r="BI64" s="69">
        <v>0</v>
      </c>
      <c r="BJ64" s="80">
        <v>17832</v>
      </c>
      <c r="BK64" s="80">
        <v>0</v>
      </c>
      <c r="BL64" s="69">
        <v>0</v>
      </c>
      <c r="BM64" s="69">
        <v>0</v>
      </c>
      <c r="BN64" s="80">
        <v>0</v>
      </c>
      <c r="BO64" s="80">
        <v>0</v>
      </c>
      <c r="BP64" s="69">
        <v>0</v>
      </c>
      <c r="BQ64" s="69">
        <v>150</v>
      </c>
      <c r="BR64" s="80">
        <v>9270</v>
      </c>
      <c r="BS64" s="80">
        <v>0</v>
      </c>
      <c r="BT64" s="69">
        <v>0</v>
      </c>
      <c r="BU64" s="69">
        <v>0</v>
      </c>
      <c r="BV64" s="80">
        <v>0</v>
      </c>
      <c r="BW64" s="80">
        <v>0</v>
      </c>
      <c r="BX64" s="69">
        <v>0</v>
      </c>
      <c r="BY64" s="69">
        <v>0</v>
      </c>
      <c r="BZ64" s="80">
        <v>0</v>
      </c>
      <c r="CA64" s="80">
        <v>0</v>
      </c>
      <c r="CB64" s="69">
        <v>0</v>
      </c>
      <c r="CC64" s="69">
        <v>0</v>
      </c>
      <c r="CD64" s="80">
        <v>0</v>
      </c>
      <c r="CE64" s="80">
        <v>0</v>
      </c>
      <c r="CF64" s="69">
        <v>0</v>
      </c>
      <c r="CG64" s="69">
        <v>0</v>
      </c>
      <c r="CH64" s="80">
        <v>0</v>
      </c>
      <c r="CI64" s="80">
        <v>0</v>
      </c>
      <c r="CJ64" s="69">
        <v>27</v>
      </c>
      <c r="CK64" s="69">
        <v>201</v>
      </c>
      <c r="CL64" s="80">
        <v>210108</v>
      </c>
      <c r="CM64" s="80">
        <v>0</v>
      </c>
      <c r="CN64" s="67" t="s">
        <v>718</v>
      </c>
      <c r="CO64" s="67" t="s">
        <v>719</v>
      </c>
      <c r="CP64" s="67" t="s">
        <v>709</v>
      </c>
      <c r="CQ64" s="67" t="s">
        <v>709</v>
      </c>
      <c r="CR64" s="67" t="s">
        <v>709</v>
      </c>
      <c r="CS64" s="67" t="s">
        <v>709</v>
      </c>
      <c r="CT64" s="68">
        <v>46073</v>
      </c>
      <c r="CU64" s="67" t="s">
        <v>991</v>
      </c>
      <c r="CV64" s="67" t="s">
        <v>989</v>
      </c>
      <c r="CW64" s="68" t="s">
        <v>168</v>
      </c>
      <c r="CX64" s="68">
        <v>45957</v>
      </c>
      <c r="CY64" s="67" t="s">
        <v>993</v>
      </c>
      <c r="CZ64" s="67" t="s">
        <v>989</v>
      </c>
      <c r="DA64" s="67" t="s">
        <v>568</v>
      </c>
      <c r="DB64" s="81">
        <v>19142187.329999998</v>
      </c>
      <c r="DC64" s="67"/>
      <c r="DD64" s="67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</row>
    <row r="65" spans="2:1477" s="69" customFormat="1">
      <c r="B65" s="67" t="s">
        <v>0</v>
      </c>
      <c r="C65" s="67" t="s">
        <v>266</v>
      </c>
      <c r="D65" s="67" t="s">
        <v>267</v>
      </c>
      <c r="E65" s="68">
        <v>44902</v>
      </c>
      <c r="F65" s="67" t="s">
        <v>993</v>
      </c>
      <c r="G65" s="67" t="s">
        <v>995</v>
      </c>
      <c r="H65" s="187">
        <v>2</v>
      </c>
      <c r="I65" s="69">
        <v>5</v>
      </c>
      <c r="J65" s="69">
        <v>450</v>
      </c>
      <c r="K65" s="69">
        <v>714</v>
      </c>
      <c r="L65" s="69">
        <v>711</v>
      </c>
      <c r="M65" s="186">
        <f t="shared" si="15"/>
        <v>1.231111111111111</v>
      </c>
      <c r="N65" s="69">
        <f t="shared" si="16"/>
        <v>0</v>
      </c>
      <c r="O65" s="69">
        <v>3</v>
      </c>
      <c r="P65" s="69">
        <v>0</v>
      </c>
      <c r="Q65" s="69">
        <v>0</v>
      </c>
      <c r="R65" s="69">
        <v>264</v>
      </c>
      <c r="S65" s="69">
        <v>0</v>
      </c>
      <c r="T65" s="190">
        <v>26057502</v>
      </c>
      <c r="U65" s="190">
        <v>150000</v>
      </c>
      <c r="V65" s="190">
        <v>25907502</v>
      </c>
      <c r="W65" s="190">
        <v>26443445</v>
      </c>
      <c r="X65" s="190">
        <v>27980036</v>
      </c>
      <c r="Y65" s="190">
        <v>0</v>
      </c>
      <c r="Z65" s="190">
        <v>0</v>
      </c>
      <c r="AA65" s="190">
        <v>0</v>
      </c>
      <c r="AB65" s="190">
        <v>27980036</v>
      </c>
      <c r="AC65" s="190">
        <v>27874372</v>
      </c>
      <c r="AD65" s="186">
        <f t="shared" si="17"/>
        <v>1.0759189365304305</v>
      </c>
      <c r="AE65" s="69">
        <f t="shared" si="18"/>
        <v>1</v>
      </c>
      <c r="AF65" s="190">
        <v>-105664</v>
      </c>
      <c r="AG65" s="190">
        <v>385943</v>
      </c>
      <c r="AH65" s="69">
        <v>91</v>
      </c>
      <c r="AI65" s="69">
        <v>66</v>
      </c>
      <c r="AJ65" s="69">
        <v>86</v>
      </c>
      <c r="AK65" s="69">
        <v>0</v>
      </c>
      <c r="AL65" s="80">
        <v>261787</v>
      </c>
      <c r="AM65" s="80">
        <v>11998</v>
      </c>
      <c r="AN65" s="69">
        <v>21</v>
      </c>
      <c r="AO65" s="69">
        <v>0</v>
      </c>
      <c r="AP65" s="80">
        <v>157751</v>
      </c>
      <c r="AQ65" s="80">
        <v>0</v>
      </c>
      <c r="AR65" s="69">
        <v>0</v>
      </c>
      <c r="AS65" s="69">
        <v>0</v>
      </c>
      <c r="AT65" s="80">
        <v>0</v>
      </c>
      <c r="AU65" s="80">
        <v>0</v>
      </c>
      <c r="AV65" s="69">
        <v>0</v>
      </c>
      <c r="AW65" s="69">
        <v>0</v>
      </c>
      <c r="AX65" s="80">
        <v>0</v>
      </c>
      <c r="AY65" s="80">
        <v>0</v>
      </c>
      <c r="AZ65" s="69">
        <v>0</v>
      </c>
      <c r="BA65" s="69">
        <v>0</v>
      </c>
      <c r="BB65" s="80">
        <v>0</v>
      </c>
      <c r="BC65" s="80">
        <v>0</v>
      </c>
      <c r="BD65" s="69">
        <v>0</v>
      </c>
      <c r="BE65" s="69">
        <v>0</v>
      </c>
      <c r="BF65" s="80">
        <v>0</v>
      </c>
      <c r="BG65" s="80">
        <v>0</v>
      </c>
      <c r="BH65" s="69">
        <v>0</v>
      </c>
      <c r="BI65" s="69">
        <v>0</v>
      </c>
      <c r="BJ65" s="80">
        <v>37869</v>
      </c>
      <c r="BK65" s="80">
        <v>0</v>
      </c>
      <c r="BL65" s="69">
        <v>0</v>
      </c>
      <c r="BM65" s="69">
        <v>0</v>
      </c>
      <c r="BN65" s="80">
        <v>0</v>
      </c>
      <c r="BO65" s="80">
        <v>0</v>
      </c>
      <c r="BP65" s="69">
        <v>0</v>
      </c>
      <c r="BQ65" s="69">
        <v>0</v>
      </c>
      <c r="BR65" s="80">
        <v>4889</v>
      </c>
      <c r="BS65" s="80">
        <v>0</v>
      </c>
      <c r="BT65" s="69">
        <v>0</v>
      </c>
      <c r="BU65" s="69">
        <v>0</v>
      </c>
      <c r="BV65" s="80">
        <v>0</v>
      </c>
      <c r="BW65" s="80">
        <v>0</v>
      </c>
      <c r="BX65" s="69">
        <v>0</v>
      </c>
      <c r="BY65" s="69">
        <v>0</v>
      </c>
      <c r="BZ65" s="80">
        <v>0</v>
      </c>
      <c r="CA65" s="80">
        <v>0</v>
      </c>
      <c r="CB65" s="69">
        <v>0</v>
      </c>
      <c r="CC65" s="69">
        <v>0</v>
      </c>
      <c r="CD65" s="80">
        <v>0</v>
      </c>
      <c r="CE65" s="80">
        <v>0</v>
      </c>
      <c r="CF65" s="69">
        <v>0</v>
      </c>
      <c r="CG65" s="69">
        <v>0</v>
      </c>
      <c r="CH65" s="80">
        <v>0</v>
      </c>
      <c r="CI65" s="80">
        <v>0</v>
      </c>
      <c r="CJ65" s="69">
        <v>107</v>
      </c>
      <c r="CK65" s="69">
        <v>0</v>
      </c>
      <c r="CL65" s="80">
        <v>462296</v>
      </c>
      <c r="CM65" s="80">
        <v>11998</v>
      </c>
      <c r="CN65" s="67" t="s">
        <v>768</v>
      </c>
      <c r="CO65" s="67" t="s">
        <v>769</v>
      </c>
      <c r="CP65" s="67" t="s">
        <v>709</v>
      </c>
      <c r="CQ65" s="67" t="s">
        <v>709</v>
      </c>
      <c r="CR65" s="67" t="s">
        <v>709</v>
      </c>
      <c r="CS65" s="67" t="s">
        <v>709</v>
      </c>
      <c r="CT65" s="68">
        <v>45860</v>
      </c>
      <c r="CU65" s="67" t="s">
        <v>988</v>
      </c>
      <c r="CV65" s="67" t="s">
        <v>989</v>
      </c>
      <c r="CW65" s="68" t="s">
        <v>168</v>
      </c>
      <c r="CX65" s="68">
        <v>45729</v>
      </c>
      <c r="CY65" s="67" t="s">
        <v>991</v>
      </c>
      <c r="CZ65" s="67" t="s">
        <v>994</v>
      </c>
      <c r="DA65" s="67" t="s">
        <v>568</v>
      </c>
      <c r="DB65" s="81">
        <v>24163399.989999998</v>
      </c>
      <c r="DC65" s="67"/>
      <c r="DD65" s="67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</row>
    <row r="66" spans="2:1477" s="69" customFormat="1">
      <c r="B66" s="67" t="s">
        <v>0</v>
      </c>
      <c r="C66" s="67" t="s">
        <v>625</v>
      </c>
      <c r="D66" s="67" t="s">
        <v>626</v>
      </c>
      <c r="E66" s="68">
        <v>45266</v>
      </c>
      <c r="F66" s="67" t="s">
        <v>993</v>
      </c>
      <c r="G66" s="67" t="s">
        <v>990</v>
      </c>
      <c r="H66" s="187">
        <v>1</v>
      </c>
      <c r="I66" s="69">
        <v>0</v>
      </c>
      <c r="J66" s="69">
        <v>300</v>
      </c>
      <c r="K66" s="69">
        <v>503</v>
      </c>
      <c r="L66" s="69">
        <v>501</v>
      </c>
      <c r="M66" s="186">
        <f t="shared" si="15"/>
        <v>1.2933333333333332</v>
      </c>
      <c r="N66" s="69">
        <f t="shared" si="16"/>
        <v>0</v>
      </c>
      <c r="O66" s="69">
        <v>2</v>
      </c>
      <c r="P66" s="69">
        <v>0</v>
      </c>
      <c r="Q66" s="69">
        <v>0</v>
      </c>
      <c r="R66" s="69">
        <v>113</v>
      </c>
      <c r="S66" s="69">
        <v>90</v>
      </c>
      <c r="T66" s="190">
        <v>6853255</v>
      </c>
      <c r="U66" s="190">
        <v>73995</v>
      </c>
      <c r="V66" s="190">
        <v>6779259</v>
      </c>
      <c r="W66" s="190">
        <v>6853255</v>
      </c>
      <c r="X66" s="190">
        <v>6989283</v>
      </c>
      <c r="Y66" s="190">
        <v>0</v>
      </c>
      <c r="Z66" s="190">
        <v>0</v>
      </c>
      <c r="AA66" s="190">
        <v>0</v>
      </c>
      <c r="AB66" s="190">
        <v>6989283</v>
      </c>
      <c r="AC66" s="190">
        <v>6981891</v>
      </c>
      <c r="AD66" s="186">
        <f t="shared" si="17"/>
        <v>1.0298899924018245</v>
      </c>
      <c r="AE66" s="69">
        <f t="shared" si="18"/>
        <v>1</v>
      </c>
      <c r="AF66" s="190">
        <v>-7392</v>
      </c>
      <c r="AG66" s="190">
        <v>0</v>
      </c>
      <c r="AH66" s="69">
        <v>72</v>
      </c>
      <c r="AI66" s="69">
        <v>41</v>
      </c>
      <c r="AJ66" s="69">
        <v>0</v>
      </c>
      <c r="AK66" s="69">
        <v>10</v>
      </c>
      <c r="AL66" s="80">
        <v>13022</v>
      </c>
      <c r="AM66" s="80">
        <v>0</v>
      </c>
      <c r="AN66" s="69">
        <v>0</v>
      </c>
      <c r="AO66" s="69">
        <v>20</v>
      </c>
      <c r="AP66" s="80">
        <v>29941</v>
      </c>
      <c r="AQ66" s="80">
        <v>0</v>
      </c>
      <c r="AR66" s="69">
        <v>0</v>
      </c>
      <c r="AS66" s="69">
        <v>0</v>
      </c>
      <c r="AT66" s="80">
        <v>0</v>
      </c>
      <c r="AU66" s="80">
        <v>0</v>
      </c>
      <c r="AV66" s="69">
        <v>0</v>
      </c>
      <c r="AW66" s="69">
        <v>0</v>
      </c>
      <c r="AX66" s="80">
        <v>0</v>
      </c>
      <c r="AY66" s="80">
        <v>0</v>
      </c>
      <c r="AZ66" s="69">
        <v>0</v>
      </c>
      <c r="BA66" s="69">
        <v>0</v>
      </c>
      <c r="BB66" s="80">
        <v>0</v>
      </c>
      <c r="BC66" s="80">
        <v>0</v>
      </c>
      <c r="BD66" s="69">
        <v>0</v>
      </c>
      <c r="BE66" s="69">
        <v>0</v>
      </c>
      <c r="BF66" s="80">
        <v>0</v>
      </c>
      <c r="BG66" s="80">
        <v>0</v>
      </c>
      <c r="BH66" s="69">
        <v>0</v>
      </c>
      <c r="BI66" s="69">
        <v>60</v>
      </c>
      <c r="BJ66" s="80">
        <v>3372</v>
      </c>
      <c r="BK66" s="80">
        <v>0</v>
      </c>
      <c r="BL66" s="69">
        <v>0</v>
      </c>
      <c r="BM66" s="69">
        <v>0</v>
      </c>
      <c r="BN66" s="80">
        <v>0</v>
      </c>
      <c r="BO66" s="80">
        <v>0</v>
      </c>
      <c r="BP66" s="69">
        <v>0</v>
      </c>
      <c r="BQ66" s="69">
        <v>0</v>
      </c>
      <c r="BR66" s="80">
        <v>0</v>
      </c>
      <c r="BS66" s="80">
        <v>0</v>
      </c>
      <c r="BT66" s="69">
        <v>0</v>
      </c>
      <c r="BU66" s="69">
        <v>0</v>
      </c>
      <c r="BV66" s="80">
        <v>0</v>
      </c>
      <c r="BW66" s="80">
        <v>0</v>
      </c>
      <c r="BX66" s="69">
        <v>0</v>
      </c>
      <c r="BY66" s="69">
        <v>0</v>
      </c>
      <c r="BZ66" s="80">
        <v>0</v>
      </c>
      <c r="CA66" s="80">
        <v>0</v>
      </c>
      <c r="CB66" s="69">
        <v>0</v>
      </c>
      <c r="CC66" s="69">
        <v>0</v>
      </c>
      <c r="CD66" s="80">
        <v>0</v>
      </c>
      <c r="CE66" s="80">
        <v>0</v>
      </c>
      <c r="CF66" s="69">
        <v>0</v>
      </c>
      <c r="CG66" s="69">
        <v>0</v>
      </c>
      <c r="CH66" s="80">
        <v>0</v>
      </c>
      <c r="CI66" s="80">
        <v>0</v>
      </c>
      <c r="CJ66" s="69">
        <v>0</v>
      </c>
      <c r="CK66" s="69">
        <v>90</v>
      </c>
      <c r="CL66" s="80">
        <v>46335</v>
      </c>
      <c r="CM66" s="80">
        <v>0</v>
      </c>
      <c r="CN66" s="67" t="s">
        <v>774</v>
      </c>
      <c r="CO66" s="67" t="s">
        <v>775</v>
      </c>
      <c r="CP66" s="67" t="s">
        <v>709</v>
      </c>
      <c r="CQ66" s="67" t="s">
        <v>709</v>
      </c>
      <c r="CR66" s="67" t="s">
        <v>709</v>
      </c>
      <c r="CS66" s="67" t="s">
        <v>709</v>
      </c>
      <c r="CT66" s="68">
        <v>46014</v>
      </c>
      <c r="CU66" s="67" t="s">
        <v>993</v>
      </c>
      <c r="CV66" s="67" t="s">
        <v>989</v>
      </c>
      <c r="CW66" s="68" t="s">
        <v>168</v>
      </c>
      <c r="CX66" s="68">
        <v>45881</v>
      </c>
      <c r="CY66" s="67" t="s">
        <v>988</v>
      </c>
      <c r="CZ66" s="67" t="s">
        <v>989</v>
      </c>
      <c r="DA66" s="67" t="s">
        <v>568</v>
      </c>
      <c r="DB66" s="81">
        <v>7614578.0199999996</v>
      </c>
      <c r="DC66" s="67"/>
      <c r="DD66" s="67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</row>
    <row r="67" spans="2:1477" s="69" customFormat="1">
      <c r="B67" s="67" t="s">
        <v>0</v>
      </c>
      <c r="C67" s="67" t="s">
        <v>627</v>
      </c>
      <c r="D67" s="67" t="s">
        <v>628</v>
      </c>
      <c r="E67" s="68">
        <v>45224</v>
      </c>
      <c r="F67" s="67" t="s">
        <v>993</v>
      </c>
      <c r="G67" s="67" t="s">
        <v>990</v>
      </c>
      <c r="H67" s="187">
        <v>1</v>
      </c>
      <c r="I67" s="69">
        <v>0</v>
      </c>
      <c r="J67" s="69">
        <v>300</v>
      </c>
      <c r="K67" s="69">
        <v>431</v>
      </c>
      <c r="L67" s="69">
        <v>414</v>
      </c>
      <c r="M67" s="186">
        <f t="shared" si="15"/>
        <v>0.94333333333333336</v>
      </c>
      <c r="N67" s="69">
        <f t="shared" si="16"/>
        <v>1</v>
      </c>
      <c r="O67" s="69">
        <v>17</v>
      </c>
      <c r="P67" s="69">
        <v>0</v>
      </c>
      <c r="Q67" s="69">
        <v>0</v>
      </c>
      <c r="R67" s="69">
        <v>71</v>
      </c>
      <c r="S67" s="69">
        <v>60</v>
      </c>
      <c r="T67" s="190">
        <v>5794236</v>
      </c>
      <c r="U67" s="190">
        <v>50808</v>
      </c>
      <c r="V67" s="190">
        <v>5743428</v>
      </c>
      <c r="W67" s="190">
        <v>5794236</v>
      </c>
      <c r="X67" s="190">
        <v>5977965</v>
      </c>
      <c r="Y67" s="190">
        <v>0</v>
      </c>
      <c r="Z67" s="190">
        <v>0</v>
      </c>
      <c r="AA67" s="190">
        <v>0</v>
      </c>
      <c r="AB67" s="190">
        <v>5977965</v>
      </c>
      <c r="AC67" s="190">
        <v>5956561</v>
      </c>
      <c r="AD67" s="186">
        <f t="shared" si="17"/>
        <v>1.0371090226951569</v>
      </c>
      <c r="AE67" s="69">
        <f t="shared" si="18"/>
        <v>1</v>
      </c>
      <c r="AF67" s="190">
        <v>-21404</v>
      </c>
      <c r="AG67" s="190">
        <v>0</v>
      </c>
      <c r="AH67" s="69">
        <v>93</v>
      </c>
      <c r="AI67" s="69">
        <v>38</v>
      </c>
      <c r="AJ67" s="69">
        <v>0</v>
      </c>
      <c r="AK67" s="69">
        <v>0</v>
      </c>
      <c r="AL67" s="80">
        <v>14179</v>
      </c>
      <c r="AM67" s="80">
        <v>0</v>
      </c>
      <c r="AN67" s="69">
        <v>0</v>
      </c>
      <c r="AO67" s="69">
        <v>0</v>
      </c>
      <c r="AP67" s="80">
        <v>0</v>
      </c>
      <c r="AQ67" s="80">
        <v>0</v>
      </c>
      <c r="AR67" s="69">
        <v>0</v>
      </c>
      <c r="AS67" s="69">
        <v>0</v>
      </c>
      <c r="AT67" s="80">
        <v>0</v>
      </c>
      <c r="AU67" s="80">
        <v>0</v>
      </c>
      <c r="AV67" s="69">
        <v>0</v>
      </c>
      <c r="AW67" s="69">
        <v>0</v>
      </c>
      <c r="AX67" s="80">
        <v>0</v>
      </c>
      <c r="AY67" s="80">
        <v>0</v>
      </c>
      <c r="AZ67" s="69">
        <v>0</v>
      </c>
      <c r="BA67" s="69">
        <v>0</v>
      </c>
      <c r="BB67" s="80">
        <v>0</v>
      </c>
      <c r="BC67" s="80">
        <v>0</v>
      </c>
      <c r="BD67" s="69">
        <v>0</v>
      </c>
      <c r="BE67" s="69">
        <v>0</v>
      </c>
      <c r="BF67" s="80">
        <v>0</v>
      </c>
      <c r="BG67" s="80">
        <v>0</v>
      </c>
      <c r="BH67" s="69">
        <v>0</v>
      </c>
      <c r="BI67" s="69">
        <v>0</v>
      </c>
      <c r="BJ67" s="80">
        <v>0</v>
      </c>
      <c r="BK67" s="80">
        <v>0</v>
      </c>
      <c r="BL67" s="69">
        <v>0</v>
      </c>
      <c r="BM67" s="69">
        <v>0</v>
      </c>
      <c r="BN67" s="80">
        <v>0</v>
      </c>
      <c r="BO67" s="80">
        <v>0</v>
      </c>
      <c r="BP67" s="69">
        <v>0</v>
      </c>
      <c r="BQ67" s="69">
        <v>60</v>
      </c>
      <c r="BR67" s="80">
        <v>0</v>
      </c>
      <c r="BS67" s="80">
        <v>0</v>
      </c>
      <c r="BT67" s="69">
        <v>0</v>
      </c>
      <c r="BU67" s="69">
        <v>0</v>
      </c>
      <c r="BV67" s="80">
        <v>0</v>
      </c>
      <c r="BW67" s="80">
        <v>0</v>
      </c>
      <c r="BX67" s="69">
        <v>0</v>
      </c>
      <c r="BY67" s="69">
        <v>0</v>
      </c>
      <c r="BZ67" s="80">
        <v>0</v>
      </c>
      <c r="CA67" s="80">
        <v>0</v>
      </c>
      <c r="CB67" s="69">
        <v>0</v>
      </c>
      <c r="CC67" s="69">
        <v>0</v>
      </c>
      <c r="CD67" s="80">
        <v>0</v>
      </c>
      <c r="CE67" s="80">
        <v>0</v>
      </c>
      <c r="CF67" s="69">
        <v>0</v>
      </c>
      <c r="CG67" s="69">
        <v>0</v>
      </c>
      <c r="CH67" s="80">
        <v>0</v>
      </c>
      <c r="CI67" s="80">
        <v>0</v>
      </c>
      <c r="CJ67" s="69">
        <v>0</v>
      </c>
      <c r="CK67" s="69">
        <v>60</v>
      </c>
      <c r="CL67" s="80">
        <v>14179</v>
      </c>
      <c r="CM67" s="80">
        <v>0</v>
      </c>
      <c r="CN67" s="67" t="s">
        <v>770</v>
      </c>
      <c r="CO67" s="67" t="s">
        <v>771</v>
      </c>
      <c r="CP67" s="67" t="s">
        <v>709</v>
      </c>
      <c r="CQ67" s="67" t="s">
        <v>709</v>
      </c>
      <c r="CR67" s="67" t="s">
        <v>709</v>
      </c>
      <c r="CS67" s="67" t="s">
        <v>709</v>
      </c>
      <c r="CT67" s="68">
        <v>45973</v>
      </c>
      <c r="CU67" s="67" t="s">
        <v>993</v>
      </c>
      <c r="CV67" s="67" t="s">
        <v>989</v>
      </c>
      <c r="CW67" s="68" t="s">
        <v>168</v>
      </c>
      <c r="CX67" s="68">
        <v>45848</v>
      </c>
      <c r="CY67" s="67" t="s">
        <v>988</v>
      </c>
      <c r="CZ67" s="67" t="s">
        <v>989</v>
      </c>
      <c r="DA67" s="67" t="s">
        <v>568</v>
      </c>
      <c r="DB67" s="81">
        <v>5749684.6100000003</v>
      </c>
      <c r="DC67" s="67"/>
      <c r="DD67" s="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</row>
    <row r="68" spans="2:1477" s="69" customFormat="1">
      <c r="B68" s="67" t="s">
        <v>0</v>
      </c>
      <c r="C68" s="67" t="s">
        <v>268</v>
      </c>
      <c r="D68" s="67" t="s">
        <v>269</v>
      </c>
      <c r="E68" s="68">
        <v>45245</v>
      </c>
      <c r="F68" s="67" t="s">
        <v>993</v>
      </c>
      <c r="G68" s="67" t="s">
        <v>990</v>
      </c>
      <c r="H68" s="187">
        <v>1</v>
      </c>
      <c r="I68" s="69">
        <v>2</v>
      </c>
      <c r="J68" s="69">
        <v>270</v>
      </c>
      <c r="K68" s="69">
        <v>360</v>
      </c>
      <c r="L68" s="69">
        <v>323</v>
      </c>
      <c r="M68" s="186">
        <f t="shared" si="15"/>
        <v>0.92592592592592593</v>
      </c>
      <c r="N68" s="69">
        <f t="shared" si="16"/>
        <v>1</v>
      </c>
      <c r="O68" s="69">
        <v>37</v>
      </c>
      <c r="P68" s="69">
        <v>0</v>
      </c>
      <c r="Q68" s="69">
        <v>0</v>
      </c>
      <c r="R68" s="69">
        <v>73</v>
      </c>
      <c r="S68" s="69">
        <v>17</v>
      </c>
      <c r="T68" s="190">
        <v>1865813</v>
      </c>
      <c r="U68" s="190">
        <v>50000</v>
      </c>
      <c r="V68" s="190">
        <v>1815813</v>
      </c>
      <c r="W68" s="190">
        <v>1939049</v>
      </c>
      <c r="X68" s="190">
        <v>1961474</v>
      </c>
      <c r="Y68" s="190">
        <v>0</v>
      </c>
      <c r="Z68" s="190">
        <v>0</v>
      </c>
      <c r="AA68" s="190">
        <v>0</v>
      </c>
      <c r="AB68" s="190">
        <v>1961474</v>
      </c>
      <c r="AC68" s="190">
        <v>1960364</v>
      </c>
      <c r="AD68" s="186">
        <f t="shared" si="17"/>
        <v>1.0796067656746593</v>
      </c>
      <c r="AE68" s="69">
        <f t="shared" si="18"/>
        <v>1</v>
      </c>
      <c r="AF68" s="190">
        <v>-1110</v>
      </c>
      <c r="AG68" s="190">
        <v>73235</v>
      </c>
      <c r="AH68" s="69">
        <v>44</v>
      </c>
      <c r="AI68" s="69">
        <v>29</v>
      </c>
      <c r="AJ68" s="69">
        <v>0</v>
      </c>
      <c r="AK68" s="69">
        <v>16</v>
      </c>
      <c r="AL68" s="80">
        <v>39150</v>
      </c>
      <c r="AM68" s="80">
        <v>0</v>
      </c>
      <c r="AN68" s="69">
        <v>0</v>
      </c>
      <c r="AO68" s="69">
        <v>1</v>
      </c>
      <c r="AP68" s="80">
        <v>39471</v>
      </c>
      <c r="AQ68" s="80">
        <v>0</v>
      </c>
      <c r="AR68" s="69">
        <v>0</v>
      </c>
      <c r="AS68" s="69">
        <v>0</v>
      </c>
      <c r="AT68" s="80">
        <v>0</v>
      </c>
      <c r="AU68" s="80">
        <v>0</v>
      </c>
      <c r="AV68" s="69">
        <v>0</v>
      </c>
      <c r="AW68" s="69">
        <v>0</v>
      </c>
      <c r="AX68" s="80">
        <v>0</v>
      </c>
      <c r="AY68" s="80">
        <v>0</v>
      </c>
      <c r="AZ68" s="69">
        <v>0</v>
      </c>
      <c r="BA68" s="69">
        <v>0</v>
      </c>
      <c r="BB68" s="80">
        <v>0</v>
      </c>
      <c r="BC68" s="80">
        <v>0</v>
      </c>
      <c r="BD68" s="69">
        <v>0</v>
      </c>
      <c r="BE68" s="69">
        <v>0</v>
      </c>
      <c r="BF68" s="80">
        <v>0</v>
      </c>
      <c r="BG68" s="80">
        <v>0</v>
      </c>
      <c r="BH68" s="69">
        <v>0</v>
      </c>
      <c r="BI68" s="69">
        <v>0</v>
      </c>
      <c r="BJ68" s="80">
        <v>0</v>
      </c>
      <c r="BK68" s="80">
        <v>0</v>
      </c>
      <c r="BL68" s="69">
        <v>0</v>
      </c>
      <c r="BM68" s="69">
        <v>0</v>
      </c>
      <c r="BN68" s="80">
        <v>0</v>
      </c>
      <c r="BO68" s="80">
        <v>0</v>
      </c>
      <c r="BP68" s="69">
        <v>0</v>
      </c>
      <c r="BQ68" s="69">
        <v>0</v>
      </c>
      <c r="BR68" s="80">
        <v>0</v>
      </c>
      <c r="BS68" s="80">
        <v>0</v>
      </c>
      <c r="BT68" s="69">
        <v>0</v>
      </c>
      <c r="BU68" s="69">
        <v>0</v>
      </c>
      <c r="BV68" s="80">
        <v>0</v>
      </c>
      <c r="BW68" s="80">
        <v>0</v>
      </c>
      <c r="BX68" s="69">
        <v>0</v>
      </c>
      <c r="BY68" s="69">
        <v>0</v>
      </c>
      <c r="BZ68" s="80">
        <v>0</v>
      </c>
      <c r="CA68" s="80">
        <v>0</v>
      </c>
      <c r="CB68" s="69">
        <v>0</v>
      </c>
      <c r="CC68" s="69">
        <v>0</v>
      </c>
      <c r="CD68" s="80">
        <v>0</v>
      </c>
      <c r="CE68" s="80">
        <v>0</v>
      </c>
      <c r="CF68" s="69">
        <v>0</v>
      </c>
      <c r="CG68" s="69">
        <v>0</v>
      </c>
      <c r="CH68" s="80">
        <v>0</v>
      </c>
      <c r="CI68" s="80">
        <v>0</v>
      </c>
      <c r="CJ68" s="69">
        <v>0</v>
      </c>
      <c r="CK68" s="69">
        <v>17</v>
      </c>
      <c r="CL68" s="80">
        <v>78621</v>
      </c>
      <c r="CM68" s="80">
        <v>0</v>
      </c>
      <c r="CN68" s="67" t="s">
        <v>779</v>
      </c>
      <c r="CO68" s="67" t="s">
        <v>780</v>
      </c>
      <c r="CP68" s="67" t="s">
        <v>709</v>
      </c>
      <c r="CQ68" s="67" t="s">
        <v>709</v>
      </c>
      <c r="CR68" s="67" t="s">
        <v>709</v>
      </c>
      <c r="CS68" s="67" t="s">
        <v>709</v>
      </c>
      <c r="CT68" s="68">
        <v>45968</v>
      </c>
      <c r="CU68" s="67" t="s">
        <v>993</v>
      </c>
      <c r="CV68" s="67" t="s">
        <v>989</v>
      </c>
      <c r="CW68" s="68" t="s">
        <v>168</v>
      </c>
      <c r="CX68" s="68">
        <v>45772</v>
      </c>
      <c r="CY68" s="67" t="s">
        <v>986</v>
      </c>
      <c r="CZ68" s="67" t="s">
        <v>994</v>
      </c>
      <c r="DA68" s="67" t="s">
        <v>568</v>
      </c>
      <c r="DB68" s="81">
        <v>2230663.64</v>
      </c>
      <c r="DC68" s="67"/>
      <c r="DD68" s="67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</row>
    <row r="69" spans="2:1477" s="69" customFormat="1">
      <c r="B69" s="67" t="s">
        <v>0</v>
      </c>
      <c r="C69" s="67" t="s">
        <v>629</v>
      </c>
      <c r="D69" s="67" t="s">
        <v>630</v>
      </c>
      <c r="E69" s="68">
        <v>45266</v>
      </c>
      <c r="F69" s="67" t="s">
        <v>993</v>
      </c>
      <c r="G69" s="67" t="s">
        <v>990</v>
      </c>
      <c r="H69" s="187">
        <v>2</v>
      </c>
      <c r="I69" s="69">
        <v>0</v>
      </c>
      <c r="J69" s="69">
        <v>270</v>
      </c>
      <c r="K69" s="69">
        <v>373</v>
      </c>
      <c r="L69" s="69">
        <v>372</v>
      </c>
      <c r="M69" s="186">
        <f t="shared" si="15"/>
        <v>0.99629629629629635</v>
      </c>
      <c r="N69" s="69">
        <f t="shared" si="16"/>
        <v>1</v>
      </c>
      <c r="O69" s="69">
        <v>1</v>
      </c>
      <c r="P69" s="69">
        <v>0</v>
      </c>
      <c r="Q69" s="69">
        <v>0</v>
      </c>
      <c r="R69" s="69">
        <v>103</v>
      </c>
      <c r="S69" s="69">
        <v>0</v>
      </c>
      <c r="T69" s="190">
        <v>3819110</v>
      </c>
      <c r="U69" s="190">
        <v>50000</v>
      </c>
      <c r="V69" s="190">
        <v>3769110</v>
      </c>
      <c r="W69" s="190">
        <v>3819110</v>
      </c>
      <c r="X69" s="190">
        <v>3735111</v>
      </c>
      <c r="Y69" s="190">
        <v>0</v>
      </c>
      <c r="Z69" s="190">
        <v>0</v>
      </c>
      <c r="AA69" s="190">
        <v>0</v>
      </c>
      <c r="AB69" s="190">
        <v>3735111</v>
      </c>
      <c r="AC69" s="190">
        <v>3733457</v>
      </c>
      <c r="AD69" s="186">
        <f t="shared" si="17"/>
        <v>0.99054073773384166</v>
      </c>
      <c r="AE69" s="69">
        <f t="shared" si="18"/>
        <v>1</v>
      </c>
      <c r="AF69" s="190">
        <v>-1654</v>
      </c>
      <c r="AG69" s="190">
        <v>0</v>
      </c>
      <c r="AH69" s="69">
        <v>67</v>
      </c>
      <c r="AI69" s="69">
        <v>36</v>
      </c>
      <c r="AJ69" s="69">
        <v>0</v>
      </c>
      <c r="AK69" s="69">
        <v>0</v>
      </c>
      <c r="AL69" s="80">
        <v>702</v>
      </c>
      <c r="AM69" s="80">
        <v>0</v>
      </c>
      <c r="AN69" s="69">
        <v>0</v>
      </c>
      <c r="AO69" s="69">
        <v>0</v>
      </c>
      <c r="AP69" s="80">
        <v>4849</v>
      </c>
      <c r="AQ69" s="80">
        <v>0</v>
      </c>
      <c r="AR69" s="69">
        <v>0</v>
      </c>
      <c r="AS69" s="69">
        <v>0</v>
      </c>
      <c r="AT69" s="80">
        <v>0</v>
      </c>
      <c r="AU69" s="80">
        <v>0</v>
      </c>
      <c r="AV69" s="69">
        <v>0</v>
      </c>
      <c r="AW69" s="69">
        <v>0</v>
      </c>
      <c r="AX69" s="80">
        <v>0</v>
      </c>
      <c r="AY69" s="80">
        <v>0</v>
      </c>
      <c r="AZ69" s="69">
        <v>0</v>
      </c>
      <c r="BA69" s="69">
        <v>0</v>
      </c>
      <c r="BB69" s="80">
        <v>0</v>
      </c>
      <c r="BC69" s="80">
        <v>0</v>
      </c>
      <c r="BD69" s="69">
        <v>0</v>
      </c>
      <c r="BE69" s="69">
        <v>0</v>
      </c>
      <c r="BF69" s="80">
        <v>0</v>
      </c>
      <c r="BG69" s="80">
        <v>0</v>
      </c>
      <c r="BH69" s="69">
        <v>0</v>
      </c>
      <c r="BI69" s="69">
        <v>0</v>
      </c>
      <c r="BJ69" s="80">
        <v>0</v>
      </c>
      <c r="BK69" s="80">
        <v>0</v>
      </c>
      <c r="BL69" s="69">
        <v>0</v>
      </c>
      <c r="BM69" s="69">
        <v>0</v>
      </c>
      <c r="BN69" s="80">
        <v>0</v>
      </c>
      <c r="BO69" s="80">
        <v>0</v>
      </c>
      <c r="BP69" s="69">
        <v>0</v>
      </c>
      <c r="BQ69" s="69">
        <v>0</v>
      </c>
      <c r="BR69" s="80">
        <v>0</v>
      </c>
      <c r="BS69" s="80">
        <v>0</v>
      </c>
      <c r="BT69" s="69">
        <v>0</v>
      </c>
      <c r="BU69" s="69">
        <v>0</v>
      </c>
      <c r="BV69" s="80">
        <v>0</v>
      </c>
      <c r="BW69" s="80">
        <v>0</v>
      </c>
      <c r="BX69" s="69">
        <v>0</v>
      </c>
      <c r="BY69" s="69">
        <v>0</v>
      </c>
      <c r="BZ69" s="80">
        <v>0</v>
      </c>
      <c r="CA69" s="80">
        <v>0</v>
      </c>
      <c r="CB69" s="69">
        <v>0</v>
      </c>
      <c r="CC69" s="69">
        <v>0</v>
      </c>
      <c r="CD69" s="80">
        <v>0</v>
      </c>
      <c r="CE69" s="80">
        <v>0</v>
      </c>
      <c r="CF69" s="69">
        <v>0</v>
      </c>
      <c r="CG69" s="69">
        <v>0</v>
      </c>
      <c r="CH69" s="80">
        <v>0</v>
      </c>
      <c r="CI69" s="80">
        <v>0</v>
      </c>
      <c r="CJ69" s="69">
        <v>0</v>
      </c>
      <c r="CK69" s="69">
        <v>0</v>
      </c>
      <c r="CL69" s="80">
        <v>5551</v>
      </c>
      <c r="CM69" s="80">
        <v>0</v>
      </c>
      <c r="CN69" s="67" t="s">
        <v>774</v>
      </c>
      <c r="CO69" s="67" t="s">
        <v>775</v>
      </c>
      <c r="CP69" s="67" t="s">
        <v>709</v>
      </c>
      <c r="CQ69" s="67" t="s">
        <v>709</v>
      </c>
      <c r="CR69" s="67" t="s">
        <v>709</v>
      </c>
      <c r="CS69" s="67" t="s">
        <v>709</v>
      </c>
      <c r="CT69" s="68">
        <v>45909</v>
      </c>
      <c r="CU69" s="67" t="s">
        <v>988</v>
      </c>
      <c r="CV69" s="67" t="s">
        <v>989</v>
      </c>
      <c r="CW69" s="68" t="s">
        <v>168</v>
      </c>
      <c r="CX69" s="68">
        <v>45827</v>
      </c>
      <c r="CY69" s="67" t="s">
        <v>986</v>
      </c>
      <c r="CZ69" s="67" t="s">
        <v>994</v>
      </c>
      <c r="DA69" s="67" t="s">
        <v>568</v>
      </c>
      <c r="DB69" s="81">
        <v>5040191.5999999996</v>
      </c>
      <c r="DC69" s="67"/>
      <c r="DD69" s="67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</row>
    <row r="70" spans="2:1477" s="69" customFormat="1">
      <c r="B70" s="67" t="s">
        <v>0</v>
      </c>
      <c r="C70" s="67" t="s">
        <v>270</v>
      </c>
      <c r="D70" s="67" t="s">
        <v>271</v>
      </c>
      <c r="E70" s="68">
        <v>45266</v>
      </c>
      <c r="F70" s="67" t="s">
        <v>993</v>
      </c>
      <c r="G70" s="67" t="s">
        <v>990</v>
      </c>
      <c r="H70" s="187">
        <v>3</v>
      </c>
      <c r="I70" s="69">
        <v>3</v>
      </c>
      <c r="J70" s="69">
        <v>400</v>
      </c>
      <c r="K70" s="69">
        <v>450</v>
      </c>
      <c r="L70" s="69">
        <v>393</v>
      </c>
      <c r="M70" s="186">
        <f t="shared" si="15"/>
        <v>0.875</v>
      </c>
      <c r="N70" s="69">
        <f t="shared" si="16"/>
        <v>1</v>
      </c>
      <c r="O70" s="69">
        <v>57</v>
      </c>
      <c r="P70" s="69">
        <v>0</v>
      </c>
      <c r="Q70" s="69">
        <v>0</v>
      </c>
      <c r="R70" s="69">
        <v>50</v>
      </c>
      <c r="S70" s="69">
        <v>0</v>
      </c>
      <c r="T70" s="190">
        <v>3521000</v>
      </c>
      <c r="U70" s="190">
        <v>246</v>
      </c>
      <c r="V70" s="190">
        <v>3520754</v>
      </c>
      <c r="W70" s="190">
        <v>3558326</v>
      </c>
      <c r="X70" s="190">
        <v>3560864</v>
      </c>
      <c r="Y70" s="190">
        <v>0</v>
      </c>
      <c r="Z70" s="190">
        <v>0</v>
      </c>
      <c r="AA70" s="190">
        <v>0</v>
      </c>
      <c r="AB70" s="190">
        <v>3560864</v>
      </c>
      <c r="AC70" s="190">
        <v>3553846</v>
      </c>
      <c r="AD70" s="186">
        <f t="shared" si="17"/>
        <v>1.0093991230287602</v>
      </c>
      <c r="AE70" s="69">
        <f t="shared" si="18"/>
        <v>1</v>
      </c>
      <c r="AF70" s="190">
        <v>-957</v>
      </c>
      <c r="AG70" s="190">
        <v>37326</v>
      </c>
      <c r="AH70" s="69">
        <v>19</v>
      </c>
      <c r="AI70" s="69">
        <v>24</v>
      </c>
      <c r="AJ70" s="69">
        <v>7</v>
      </c>
      <c r="AK70" s="69">
        <v>0</v>
      </c>
      <c r="AL70" s="80">
        <v>31265</v>
      </c>
      <c r="AM70" s="80">
        <v>0</v>
      </c>
      <c r="AN70" s="69">
        <v>0</v>
      </c>
      <c r="AO70" s="69">
        <v>0</v>
      </c>
      <c r="AP70" s="80">
        <v>0</v>
      </c>
      <c r="AQ70" s="80">
        <v>0</v>
      </c>
      <c r="AR70" s="69">
        <v>0</v>
      </c>
      <c r="AS70" s="69">
        <v>0</v>
      </c>
      <c r="AT70" s="80">
        <v>0</v>
      </c>
      <c r="AU70" s="80">
        <v>0</v>
      </c>
      <c r="AV70" s="69">
        <v>0</v>
      </c>
      <c r="AW70" s="69">
        <v>0</v>
      </c>
      <c r="AX70" s="80">
        <v>0</v>
      </c>
      <c r="AY70" s="80">
        <v>0</v>
      </c>
      <c r="AZ70" s="69">
        <v>0</v>
      </c>
      <c r="BA70" s="69">
        <v>0</v>
      </c>
      <c r="BB70" s="80">
        <v>0</v>
      </c>
      <c r="BC70" s="80">
        <v>0</v>
      </c>
      <c r="BD70" s="69">
        <v>0</v>
      </c>
      <c r="BE70" s="69">
        <v>0</v>
      </c>
      <c r="BF70" s="80">
        <v>0</v>
      </c>
      <c r="BG70" s="80">
        <v>0</v>
      </c>
      <c r="BH70" s="69">
        <v>0</v>
      </c>
      <c r="BI70" s="69">
        <v>0</v>
      </c>
      <c r="BJ70" s="80">
        <v>0</v>
      </c>
      <c r="BK70" s="80">
        <v>0</v>
      </c>
      <c r="BL70" s="69">
        <v>0</v>
      </c>
      <c r="BM70" s="69">
        <v>0</v>
      </c>
      <c r="BN70" s="80">
        <v>0</v>
      </c>
      <c r="BO70" s="80">
        <v>0</v>
      </c>
      <c r="BP70" s="69">
        <v>0</v>
      </c>
      <c r="BQ70" s="69">
        <v>0</v>
      </c>
      <c r="BR70" s="80">
        <v>0</v>
      </c>
      <c r="BS70" s="80">
        <v>0</v>
      </c>
      <c r="BT70" s="69">
        <v>0</v>
      </c>
      <c r="BU70" s="69">
        <v>0</v>
      </c>
      <c r="BV70" s="80">
        <v>0</v>
      </c>
      <c r="BW70" s="80">
        <v>0</v>
      </c>
      <c r="BX70" s="69">
        <v>0</v>
      </c>
      <c r="BY70" s="69">
        <v>0</v>
      </c>
      <c r="BZ70" s="80">
        <v>0</v>
      </c>
      <c r="CA70" s="80">
        <v>0</v>
      </c>
      <c r="CB70" s="69">
        <v>0</v>
      </c>
      <c r="CC70" s="69">
        <v>0</v>
      </c>
      <c r="CD70" s="80">
        <v>0</v>
      </c>
      <c r="CE70" s="80">
        <v>0</v>
      </c>
      <c r="CF70" s="69">
        <v>0</v>
      </c>
      <c r="CG70" s="69">
        <v>0</v>
      </c>
      <c r="CH70" s="80">
        <v>0</v>
      </c>
      <c r="CI70" s="80">
        <v>0</v>
      </c>
      <c r="CJ70" s="69">
        <v>7</v>
      </c>
      <c r="CK70" s="69">
        <v>0</v>
      </c>
      <c r="CL70" s="80">
        <v>31265</v>
      </c>
      <c r="CM70" s="80">
        <v>0</v>
      </c>
      <c r="CN70" s="67" t="s">
        <v>781</v>
      </c>
      <c r="CO70" s="67" t="s">
        <v>782</v>
      </c>
      <c r="CP70" s="67" t="s">
        <v>709</v>
      </c>
      <c r="CQ70" s="67" t="s">
        <v>709</v>
      </c>
      <c r="CR70" s="67" t="s">
        <v>709</v>
      </c>
      <c r="CS70" s="67" t="s">
        <v>709</v>
      </c>
      <c r="CT70" s="68">
        <v>45909</v>
      </c>
      <c r="CU70" s="67" t="s">
        <v>988</v>
      </c>
      <c r="CV70" s="67" t="s">
        <v>989</v>
      </c>
      <c r="CW70" s="68" t="s">
        <v>168</v>
      </c>
      <c r="CX70" s="68">
        <v>45735</v>
      </c>
      <c r="CY70" s="67" t="s">
        <v>991</v>
      </c>
      <c r="CZ70" s="67" t="s">
        <v>994</v>
      </c>
      <c r="DA70" s="67" t="s">
        <v>700</v>
      </c>
      <c r="DB70" s="81">
        <v>3765540.75</v>
      </c>
      <c r="DC70" s="67"/>
      <c r="DD70" s="67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</row>
    <row r="71" spans="2:1477" s="69" customFormat="1">
      <c r="B71" s="67" t="s">
        <v>0</v>
      </c>
      <c r="C71" s="67" t="s">
        <v>631</v>
      </c>
      <c r="D71" s="67" t="s">
        <v>632</v>
      </c>
      <c r="E71" s="68">
        <v>45322</v>
      </c>
      <c r="F71" s="67" t="s">
        <v>991</v>
      </c>
      <c r="G71" s="67" t="s">
        <v>990</v>
      </c>
      <c r="H71" s="187">
        <v>1</v>
      </c>
      <c r="I71" s="69">
        <v>0</v>
      </c>
      <c r="J71" s="69">
        <v>180</v>
      </c>
      <c r="K71" s="69">
        <v>370</v>
      </c>
      <c r="L71" s="69">
        <v>370</v>
      </c>
      <c r="M71" s="186">
        <f t="shared" si="15"/>
        <v>1.3055555555555556</v>
      </c>
      <c r="N71" s="69">
        <f t="shared" si="16"/>
        <v>0</v>
      </c>
      <c r="O71" s="69">
        <v>0</v>
      </c>
      <c r="P71" s="69">
        <v>0</v>
      </c>
      <c r="Q71" s="69">
        <v>0</v>
      </c>
      <c r="R71" s="69">
        <v>160</v>
      </c>
      <c r="S71" s="69">
        <v>30</v>
      </c>
      <c r="T71" s="190">
        <v>7958218</v>
      </c>
      <c r="U71" s="190">
        <v>85629</v>
      </c>
      <c r="V71" s="190">
        <v>7872589</v>
      </c>
      <c r="W71" s="190">
        <v>7958218</v>
      </c>
      <c r="X71" s="190">
        <v>7882304</v>
      </c>
      <c r="Y71" s="190">
        <v>0</v>
      </c>
      <c r="Z71" s="190">
        <v>0</v>
      </c>
      <c r="AA71" s="190">
        <v>0</v>
      </c>
      <c r="AB71" s="190">
        <v>7882304</v>
      </c>
      <c r="AC71" s="190">
        <v>7877534</v>
      </c>
      <c r="AD71" s="186">
        <f t="shared" si="17"/>
        <v>1.0006281288150569</v>
      </c>
      <c r="AE71" s="69">
        <f t="shared" si="18"/>
        <v>1</v>
      </c>
      <c r="AF71" s="190">
        <v>-4770</v>
      </c>
      <c r="AG71" s="190">
        <v>0</v>
      </c>
      <c r="AH71" s="69">
        <v>79</v>
      </c>
      <c r="AI71" s="69">
        <v>56</v>
      </c>
      <c r="AJ71" s="69">
        <v>0</v>
      </c>
      <c r="AK71" s="69">
        <v>30</v>
      </c>
      <c r="AL71" s="80">
        <v>1672</v>
      </c>
      <c r="AM71" s="80">
        <v>0</v>
      </c>
      <c r="AN71" s="69">
        <v>0</v>
      </c>
      <c r="AO71" s="69">
        <v>0</v>
      </c>
      <c r="AP71" s="80">
        <v>0</v>
      </c>
      <c r="AQ71" s="80">
        <v>0</v>
      </c>
      <c r="AR71" s="69">
        <v>0</v>
      </c>
      <c r="AS71" s="69">
        <v>0</v>
      </c>
      <c r="AT71" s="80">
        <v>0</v>
      </c>
      <c r="AU71" s="80">
        <v>0</v>
      </c>
      <c r="AV71" s="69">
        <v>0</v>
      </c>
      <c r="AW71" s="69">
        <v>0</v>
      </c>
      <c r="AX71" s="80">
        <v>0</v>
      </c>
      <c r="AY71" s="80">
        <v>0</v>
      </c>
      <c r="AZ71" s="69">
        <v>0</v>
      </c>
      <c r="BA71" s="69">
        <v>0</v>
      </c>
      <c r="BB71" s="80">
        <v>0</v>
      </c>
      <c r="BC71" s="80">
        <v>0</v>
      </c>
      <c r="BD71" s="69">
        <v>25</v>
      </c>
      <c r="BE71" s="69">
        <v>0</v>
      </c>
      <c r="BF71" s="80">
        <v>0</v>
      </c>
      <c r="BG71" s="80">
        <v>0</v>
      </c>
      <c r="BH71" s="69">
        <v>0</v>
      </c>
      <c r="BI71" s="69">
        <v>0</v>
      </c>
      <c r="BJ71" s="80">
        <v>0</v>
      </c>
      <c r="BK71" s="80">
        <v>0</v>
      </c>
      <c r="BL71" s="69">
        <v>0</v>
      </c>
      <c r="BM71" s="69">
        <v>0</v>
      </c>
      <c r="BN71" s="80">
        <v>0</v>
      </c>
      <c r="BO71" s="80">
        <v>0</v>
      </c>
      <c r="BP71" s="69">
        <v>0</v>
      </c>
      <c r="BQ71" s="69">
        <v>0</v>
      </c>
      <c r="BR71" s="80">
        <v>0</v>
      </c>
      <c r="BS71" s="80">
        <v>0</v>
      </c>
      <c r="BT71" s="69">
        <v>0</v>
      </c>
      <c r="BU71" s="69">
        <v>0</v>
      </c>
      <c r="BV71" s="80">
        <v>0</v>
      </c>
      <c r="BW71" s="80">
        <v>0</v>
      </c>
      <c r="BX71" s="69">
        <v>0</v>
      </c>
      <c r="BY71" s="69">
        <v>0</v>
      </c>
      <c r="BZ71" s="80">
        <v>0</v>
      </c>
      <c r="CA71" s="80">
        <v>0</v>
      </c>
      <c r="CB71" s="69">
        <v>0</v>
      </c>
      <c r="CC71" s="69">
        <v>0</v>
      </c>
      <c r="CD71" s="80">
        <v>0</v>
      </c>
      <c r="CE71" s="80">
        <v>0</v>
      </c>
      <c r="CF71" s="69">
        <v>0</v>
      </c>
      <c r="CG71" s="69">
        <v>0</v>
      </c>
      <c r="CH71" s="80">
        <v>0</v>
      </c>
      <c r="CI71" s="80">
        <v>0</v>
      </c>
      <c r="CJ71" s="69">
        <v>25</v>
      </c>
      <c r="CK71" s="69">
        <v>30</v>
      </c>
      <c r="CL71" s="80">
        <v>1672</v>
      </c>
      <c r="CM71" s="80">
        <v>0</v>
      </c>
      <c r="CN71" s="67" t="s">
        <v>783</v>
      </c>
      <c r="CO71" s="67" t="s">
        <v>784</v>
      </c>
      <c r="CP71" s="67" t="s">
        <v>709</v>
      </c>
      <c r="CQ71" s="67" t="s">
        <v>709</v>
      </c>
      <c r="CR71" s="67" t="s">
        <v>709</v>
      </c>
      <c r="CS71" s="67" t="s">
        <v>709</v>
      </c>
      <c r="CT71" s="68">
        <v>45930</v>
      </c>
      <c r="CU71" s="67" t="s">
        <v>988</v>
      </c>
      <c r="CV71" s="67" t="s">
        <v>989</v>
      </c>
      <c r="CW71" s="68" t="s">
        <v>168</v>
      </c>
      <c r="CX71" s="68">
        <v>45875</v>
      </c>
      <c r="CY71" s="67" t="s">
        <v>988</v>
      </c>
      <c r="CZ71" s="67" t="s">
        <v>989</v>
      </c>
      <c r="DA71" s="67" t="s">
        <v>1004</v>
      </c>
      <c r="DB71" s="81">
        <v>8827613.6600000001</v>
      </c>
      <c r="DC71" s="67"/>
      <c r="DD71" s="67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</row>
    <row r="72" spans="2:1477" s="69" customFormat="1">
      <c r="B72" s="67" t="s">
        <v>0</v>
      </c>
      <c r="C72" s="67" t="s">
        <v>633</v>
      </c>
      <c r="D72" s="67" t="s">
        <v>634</v>
      </c>
      <c r="E72" s="68">
        <v>45322</v>
      </c>
      <c r="F72" s="67" t="s">
        <v>991</v>
      </c>
      <c r="G72" s="67" t="s">
        <v>990</v>
      </c>
      <c r="H72" s="187">
        <v>1</v>
      </c>
      <c r="I72" s="69">
        <v>0</v>
      </c>
      <c r="J72" s="69">
        <v>120</v>
      </c>
      <c r="K72" s="69">
        <v>236</v>
      </c>
      <c r="L72" s="69">
        <v>232</v>
      </c>
      <c r="M72" s="186">
        <f t="shared" si="15"/>
        <v>1.4666666666666666</v>
      </c>
      <c r="N72" s="69">
        <f t="shared" si="16"/>
        <v>0</v>
      </c>
      <c r="O72" s="69">
        <v>4</v>
      </c>
      <c r="P72" s="69">
        <v>0</v>
      </c>
      <c r="Q72" s="69">
        <v>0</v>
      </c>
      <c r="R72" s="69">
        <v>56</v>
      </c>
      <c r="S72" s="69">
        <v>60</v>
      </c>
      <c r="T72" s="190">
        <v>2921783</v>
      </c>
      <c r="U72" s="190">
        <v>50000</v>
      </c>
      <c r="V72" s="190">
        <v>2871783</v>
      </c>
      <c r="W72" s="190">
        <v>2921783</v>
      </c>
      <c r="X72" s="190">
        <v>2938946</v>
      </c>
      <c r="Y72" s="190">
        <v>0</v>
      </c>
      <c r="Z72" s="190">
        <v>0</v>
      </c>
      <c r="AA72" s="190">
        <v>0</v>
      </c>
      <c r="AB72" s="190">
        <v>2938946</v>
      </c>
      <c r="AC72" s="190">
        <v>2938946</v>
      </c>
      <c r="AD72" s="186">
        <f t="shared" si="17"/>
        <v>1.0233872127524957</v>
      </c>
      <c r="AE72" s="69">
        <f t="shared" si="18"/>
        <v>1</v>
      </c>
      <c r="AF72" s="190">
        <v>0</v>
      </c>
      <c r="AG72" s="190">
        <v>0</v>
      </c>
      <c r="AH72" s="69">
        <v>34</v>
      </c>
      <c r="AI72" s="69">
        <v>22</v>
      </c>
      <c r="AJ72" s="69">
        <v>0</v>
      </c>
      <c r="AK72" s="69">
        <v>60</v>
      </c>
      <c r="AL72" s="80">
        <v>0</v>
      </c>
      <c r="AM72" s="80">
        <v>0</v>
      </c>
      <c r="AN72" s="69">
        <v>0</v>
      </c>
      <c r="AO72" s="69">
        <v>0</v>
      </c>
      <c r="AP72" s="80">
        <v>0</v>
      </c>
      <c r="AQ72" s="80">
        <v>0</v>
      </c>
      <c r="AR72" s="69">
        <v>0</v>
      </c>
      <c r="AS72" s="69">
        <v>0</v>
      </c>
      <c r="AT72" s="80">
        <v>0</v>
      </c>
      <c r="AU72" s="80">
        <v>0</v>
      </c>
      <c r="AV72" s="69">
        <v>0</v>
      </c>
      <c r="AW72" s="69">
        <v>0</v>
      </c>
      <c r="AX72" s="80">
        <v>0</v>
      </c>
      <c r="AY72" s="80">
        <v>0</v>
      </c>
      <c r="AZ72" s="69">
        <v>0</v>
      </c>
      <c r="BA72" s="69">
        <v>0</v>
      </c>
      <c r="BB72" s="80">
        <v>0</v>
      </c>
      <c r="BC72" s="80">
        <v>0</v>
      </c>
      <c r="BD72" s="69">
        <v>0</v>
      </c>
      <c r="BE72" s="69">
        <v>0</v>
      </c>
      <c r="BF72" s="80">
        <v>0</v>
      </c>
      <c r="BG72" s="80">
        <v>0</v>
      </c>
      <c r="BH72" s="69">
        <v>0</v>
      </c>
      <c r="BI72" s="69">
        <v>0</v>
      </c>
      <c r="BJ72" s="80">
        <v>0</v>
      </c>
      <c r="BK72" s="80">
        <v>0</v>
      </c>
      <c r="BL72" s="69">
        <v>0</v>
      </c>
      <c r="BM72" s="69">
        <v>0</v>
      </c>
      <c r="BN72" s="80">
        <v>0</v>
      </c>
      <c r="BO72" s="80">
        <v>0</v>
      </c>
      <c r="BP72" s="69">
        <v>0</v>
      </c>
      <c r="BQ72" s="69">
        <v>0</v>
      </c>
      <c r="BR72" s="80">
        <v>0</v>
      </c>
      <c r="BS72" s="80">
        <v>0</v>
      </c>
      <c r="BT72" s="69">
        <v>0</v>
      </c>
      <c r="BU72" s="69">
        <v>0</v>
      </c>
      <c r="BV72" s="80">
        <v>0</v>
      </c>
      <c r="BW72" s="80">
        <v>0</v>
      </c>
      <c r="BX72" s="69">
        <v>0</v>
      </c>
      <c r="BY72" s="69">
        <v>0</v>
      </c>
      <c r="BZ72" s="80">
        <v>0</v>
      </c>
      <c r="CA72" s="80">
        <v>0</v>
      </c>
      <c r="CB72" s="69">
        <v>0</v>
      </c>
      <c r="CC72" s="69">
        <v>0</v>
      </c>
      <c r="CD72" s="80">
        <v>0</v>
      </c>
      <c r="CE72" s="80">
        <v>0</v>
      </c>
      <c r="CF72" s="69">
        <v>0</v>
      </c>
      <c r="CG72" s="69">
        <v>0</v>
      </c>
      <c r="CH72" s="80">
        <v>0</v>
      </c>
      <c r="CI72" s="80">
        <v>0</v>
      </c>
      <c r="CJ72" s="69">
        <v>0</v>
      </c>
      <c r="CK72" s="69">
        <v>60</v>
      </c>
      <c r="CL72" s="80">
        <v>0</v>
      </c>
      <c r="CM72" s="80">
        <v>0</v>
      </c>
      <c r="CN72" s="67" t="s">
        <v>762</v>
      </c>
      <c r="CO72" s="67" t="s">
        <v>763</v>
      </c>
      <c r="CP72" s="67" t="s">
        <v>709</v>
      </c>
      <c r="CQ72" s="67" t="s">
        <v>709</v>
      </c>
      <c r="CR72" s="67" t="s">
        <v>709</v>
      </c>
      <c r="CS72" s="67" t="s">
        <v>709</v>
      </c>
      <c r="CT72" s="68">
        <v>45929</v>
      </c>
      <c r="CU72" s="67" t="s">
        <v>988</v>
      </c>
      <c r="CV72" s="67" t="s">
        <v>989</v>
      </c>
      <c r="CW72" s="68" t="s">
        <v>168</v>
      </c>
      <c r="CX72" s="68">
        <v>45761</v>
      </c>
      <c r="CY72" s="67" t="s">
        <v>986</v>
      </c>
      <c r="CZ72" s="67" t="s">
        <v>994</v>
      </c>
      <c r="DA72" s="67" t="s">
        <v>700</v>
      </c>
      <c r="DB72" s="81">
        <v>3224885.25</v>
      </c>
      <c r="DC72" s="67"/>
      <c r="DD72" s="67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</row>
    <row r="73" spans="2:1477" s="69" customFormat="1">
      <c r="B73" s="67" t="s">
        <v>0</v>
      </c>
      <c r="C73" s="67" t="s">
        <v>272</v>
      </c>
      <c r="D73" s="67" t="s">
        <v>273</v>
      </c>
      <c r="E73" s="68">
        <v>45350</v>
      </c>
      <c r="F73" s="67" t="s">
        <v>991</v>
      </c>
      <c r="G73" s="67" t="s">
        <v>990</v>
      </c>
      <c r="H73" s="187">
        <v>1</v>
      </c>
      <c r="I73" s="69">
        <v>1</v>
      </c>
      <c r="J73" s="69">
        <v>300</v>
      </c>
      <c r="K73" s="69">
        <v>408</v>
      </c>
      <c r="L73" s="69">
        <v>406</v>
      </c>
      <c r="M73" s="186">
        <f t="shared" si="15"/>
        <v>1.1866666666666668</v>
      </c>
      <c r="N73" s="69">
        <f t="shared" si="16"/>
        <v>1</v>
      </c>
      <c r="O73" s="69">
        <v>2</v>
      </c>
      <c r="P73" s="69">
        <v>0</v>
      </c>
      <c r="Q73" s="69">
        <v>0</v>
      </c>
      <c r="R73" s="69">
        <v>50</v>
      </c>
      <c r="S73" s="69">
        <v>58</v>
      </c>
      <c r="T73" s="190">
        <v>10923210</v>
      </c>
      <c r="U73" s="190">
        <v>112286</v>
      </c>
      <c r="V73" s="190">
        <v>10810924</v>
      </c>
      <c r="W73" s="190">
        <v>10892472</v>
      </c>
      <c r="X73" s="190">
        <v>11424138</v>
      </c>
      <c r="Y73" s="190">
        <v>0</v>
      </c>
      <c r="Z73" s="190">
        <v>0</v>
      </c>
      <c r="AA73" s="190">
        <v>0</v>
      </c>
      <c r="AB73" s="190">
        <v>11424138</v>
      </c>
      <c r="AC73" s="190">
        <v>11378255</v>
      </c>
      <c r="AD73" s="186">
        <f t="shared" si="17"/>
        <v>1.0524775680598624</v>
      </c>
      <c r="AE73" s="69">
        <f t="shared" si="18"/>
        <v>1</v>
      </c>
      <c r="AF73" s="190">
        <v>-45883</v>
      </c>
      <c r="AG73" s="190">
        <v>-30738</v>
      </c>
      <c r="AH73" s="69">
        <v>23</v>
      </c>
      <c r="AI73" s="69">
        <v>27</v>
      </c>
      <c r="AJ73" s="69">
        <v>0</v>
      </c>
      <c r="AK73" s="69">
        <v>0</v>
      </c>
      <c r="AL73" s="80">
        <v>0</v>
      </c>
      <c r="AM73" s="80">
        <v>0</v>
      </c>
      <c r="AN73" s="69">
        <v>0</v>
      </c>
      <c r="AO73" s="69">
        <v>28</v>
      </c>
      <c r="AP73" s="80">
        <v>69752</v>
      </c>
      <c r="AQ73" s="80">
        <v>0</v>
      </c>
      <c r="AR73" s="69">
        <v>0</v>
      </c>
      <c r="AS73" s="69">
        <v>0</v>
      </c>
      <c r="AT73" s="80">
        <v>0</v>
      </c>
      <c r="AU73" s="80">
        <v>0</v>
      </c>
      <c r="AV73" s="69">
        <v>0</v>
      </c>
      <c r="AW73" s="69">
        <v>0</v>
      </c>
      <c r="AX73" s="80">
        <v>0</v>
      </c>
      <c r="AY73" s="80">
        <v>0</v>
      </c>
      <c r="AZ73" s="69">
        <v>0</v>
      </c>
      <c r="BA73" s="69">
        <v>0</v>
      </c>
      <c r="BB73" s="80">
        <v>0</v>
      </c>
      <c r="BC73" s="80">
        <v>0</v>
      </c>
      <c r="BD73" s="69">
        <v>0</v>
      </c>
      <c r="BE73" s="69">
        <v>0</v>
      </c>
      <c r="BF73" s="80">
        <v>0</v>
      </c>
      <c r="BG73" s="80">
        <v>0</v>
      </c>
      <c r="BH73" s="69">
        <v>0</v>
      </c>
      <c r="BI73" s="69">
        <v>0</v>
      </c>
      <c r="BJ73" s="80">
        <v>0</v>
      </c>
      <c r="BK73" s="80">
        <v>0</v>
      </c>
      <c r="BL73" s="69">
        <v>0</v>
      </c>
      <c r="BM73" s="69">
        <v>0</v>
      </c>
      <c r="BN73" s="80">
        <v>0</v>
      </c>
      <c r="BO73" s="80">
        <v>0</v>
      </c>
      <c r="BP73" s="69">
        <v>0</v>
      </c>
      <c r="BQ73" s="69">
        <v>0</v>
      </c>
      <c r="BR73" s="80">
        <v>0</v>
      </c>
      <c r="BS73" s="80">
        <v>0</v>
      </c>
      <c r="BT73" s="69">
        <v>0</v>
      </c>
      <c r="BU73" s="69">
        <v>0</v>
      </c>
      <c r="BV73" s="80">
        <v>0</v>
      </c>
      <c r="BW73" s="80">
        <v>0</v>
      </c>
      <c r="BX73" s="69">
        <v>0</v>
      </c>
      <c r="BY73" s="69">
        <v>0</v>
      </c>
      <c r="BZ73" s="80">
        <v>0</v>
      </c>
      <c r="CA73" s="80">
        <v>0</v>
      </c>
      <c r="CB73" s="69">
        <v>0</v>
      </c>
      <c r="CC73" s="69">
        <v>30</v>
      </c>
      <c r="CD73" s="80">
        <v>0</v>
      </c>
      <c r="CE73" s="80">
        <v>0</v>
      </c>
      <c r="CF73" s="69">
        <v>0</v>
      </c>
      <c r="CG73" s="69">
        <v>0</v>
      </c>
      <c r="CH73" s="80">
        <v>-30738</v>
      </c>
      <c r="CI73" s="80">
        <v>0</v>
      </c>
      <c r="CJ73" s="69">
        <v>0</v>
      </c>
      <c r="CK73" s="69">
        <v>58</v>
      </c>
      <c r="CL73" s="80">
        <v>39014</v>
      </c>
      <c r="CM73" s="80">
        <v>0</v>
      </c>
      <c r="CN73" s="67" t="s">
        <v>762</v>
      </c>
      <c r="CO73" s="67" t="s">
        <v>763</v>
      </c>
      <c r="CP73" s="67" t="s">
        <v>709</v>
      </c>
      <c r="CQ73" s="67" t="s">
        <v>709</v>
      </c>
      <c r="CR73" s="67" t="s">
        <v>709</v>
      </c>
      <c r="CS73" s="67" t="s">
        <v>709</v>
      </c>
      <c r="CT73" s="68">
        <v>45985</v>
      </c>
      <c r="CU73" s="67" t="s">
        <v>993</v>
      </c>
      <c r="CV73" s="67" t="s">
        <v>989</v>
      </c>
      <c r="CW73" s="68" t="s">
        <v>168</v>
      </c>
      <c r="CX73" s="68">
        <v>45887</v>
      </c>
      <c r="CY73" s="67" t="s">
        <v>988</v>
      </c>
      <c r="CZ73" s="67" t="s">
        <v>989</v>
      </c>
      <c r="DA73" s="67" t="s">
        <v>1004</v>
      </c>
      <c r="DB73" s="81">
        <v>10802904.039999999</v>
      </c>
      <c r="DC73" s="67"/>
      <c r="DD73" s="67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</row>
    <row r="74" spans="2:1477" s="69" customFormat="1">
      <c r="B74" s="67" t="s">
        <v>0</v>
      </c>
      <c r="C74" s="67" t="s">
        <v>274</v>
      </c>
      <c r="D74" s="67" t="s">
        <v>275</v>
      </c>
      <c r="E74" s="68">
        <v>45350</v>
      </c>
      <c r="F74" s="67" t="s">
        <v>991</v>
      </c>
      <c r="G74" s="67" t="s">
        <v>990</v>
      </c>
      <c r="H74" s="187">
        <v>3</v>
      </c>
      <c r="I74" s="69">
        <v>5</v>
      </c>
      <c r="J74" s="69">
        <v>180</v>
      </c>
      <c r="K74" s="69">
        <v>392</v>
      </c>
      <c r="L74" s="69">
        <v>392</v>
      </c>
      <c r="M74" s="186">
        <f t="shared" si="15"/>
        <v>1.4</v>
      </c>
      <c r="N74" s="69">
        <f t="shared" si="16"/>
        <v>0</v>
      </c>
      <c r="O74" s="69">
        <v>0</v>
      </c>
      <c r="P74" s="69">
        <v>0</v>
      </c>
      <c r="Q74" s="69">
        <v>0</v>
      </c>
      <c r="R74" s="69">
        <v>140</v>
      </c>
      <c r="S74" s="69">
        <v>72</v>
      </c>
      <c r="T74" s="190">
        <v>6497196</v>
      </c>
      <c r="U74" s="190">
        <v>70342</v>
      </c>
      <c r="V74" s="190">
        <v>6426853</v>
      </c>
      <c r="W74" s="190">
        <v>6705393</v>
      </c>
      <c r="X74" s="190">
        <v>7314719</v>
      </c>
      <c r="Y74" s="190">
        <v>0</v>
      </c>
      <c r="Z74" s="190">
        <v>0</v>
      </c>
      <c r="AA74" s="190">
        <v>0</v>
      </c>
      <c r="AB74" s="190">
        <v>7314719</v>
      </c>
      <c r="AC74" s="190">
        <v>7267283</v>
      </c>
      <c r="AD74" s="186">
        <f t="shared" si="17"/>
        <v>1.1307685114316446</v>
      </c>
      <c r="AE74" s="69">
        <f t="shared" si="18"/>
        <v>0</v>
      </c>
      <c r="AF74" s="190">
        <v>-20654</v>
      </c>
      <c r="AG74" s="190">
        <v>208197</v>
      </c>
      <c r="AH74" s="69">
        <v>91</v>
      </c>
      <c r="AI74" s="69">
        <v>49</v>
      </c>
      <c r="AJ74" s="69">
        <v>0</v>
      </c>
      <c r="AK74" s="69">
        <v>72</v>
      </c>
      <c r="AL74" s="80">
        <v>171277</v>
      </c>
      <c r="AM74" s="80">
        <v>99710</v>
      </c>
      <c r="AN74" s="69">
        <v>0</v>
      </c>
      <c r="AO74" s="69">
        <v>0</v>
      </c>
      <c r="AP74" s="80">
        <v>19849</v>
      </c>
      <c r="AQ74" s="80">
        <v>0</v>
      </c>
      <c r="AR74" s="69">
        <v>0</v>
      </c>
      <c r="AS74" s="69">
        <v>0</v>
      </c>
      <c r="AT74" s="80">
        <v>0</v>
      </c>
      <c r="AU74" s="80">
        <v>0</v>
      </c>
      <c r="AV74" s="69">
        <v>0</v>
      </c>
      <c r="AW74" s="69">
        <v>0</v>
      </c>
      <c r="AX74" s="80">
        <v>0</v>
      </c>
      <c r="AY74" s="80">
        <v>0</v>
      </c>
      <c r="AZ74" s="69">
        <v>0</v>
      </c>
      <c r="BA74" s="69">
        <v>0</v>
      </c>
      <c r="BB74" s="80">
        <v>0</v>
      </c>
      <c r="BC74" s="80">
        <v>0</v>
      </c>
      <c r="BD74" s="69">
        <v>0</v>
      </c>
      <c r="BE74" s="69">
        <v>0</v>
      </c>
      <c r="BF74" s="80">
        <v>-3665</v>
      </c>
      <c r="BG74" s="80">
        <v>0</v>
      </c>
      <c r="BH74" s="69">
        <v>0</v>
      </c>
      <c r="BI74" s="69">
        <v>0</v>
      </c>
      <c r="BJ74" s="80">
        <v>0</v>
      </c>
      <c r="BK74" s="80">
        <v>0</v>
      </c>
      <c r="BL74" s="69">
        <v>0</v>
      </c>
      <c r="BM74" s="69">
        <v>0</v>
      </c>
      <c r="BN74" s="80">
        <v>0</v>
      </c>
      <c r="BO74" s="80">
        <v>0</v>
      </c>
      <c r="BP74" s="69">
        <v>0</v>
      </c>
      <c r="BQ74" s="69">
        <v>0</v>
      </c>
      <c r="BR74" s="80">
        <v>0</v>
      </c>
      <c r="BS74" s="80">
        <v>0</v>
      </c>
      <c r="BT74" s="69">
        <v>0</v>
      </c>
      <c r="BU74" s="69">
        <v>0</v>
      </c>
      <c r="BV74" s="80">
        <v>0</v>
      </c>
      <c r="BW74" s="80">
        <v>0</v>
      </c>
      <c r="BX74" s="69">
        <v>0</v>
      </c>
      <c r="BY74" s="69">
        <v>0</v>
      </c>
      <c r="BZ74" s="80">
        <v>0</v>
      </c>
      <c r="CA74" s="80">
        <v>0</v>
      </c>
      <c r="CB74" s="69">
        <v>0</v>
      </c>
      <c r="CC74" s="69">
        <v>0</v>
      </c>
      <c r="CD74" s="80">
        <v>0</v>
      </c>
      <c r="CE74" s="80">
        <v>0</v>
      </c>
      <c r="CF74" s="69">
        <v>0</v>
      </c>
      <c r="CG74" s="69">
        <v>0</v>
      </c>
      <c r="CH74" s="80">
        <v>0</v>
      </c>
      <c r="CI74" s="80">
        <v>0</v>
      </c>
      <c r="CJ74" s="69">
        <v>0</v>
      </c>
      <c r="CK74" s="69">
        <v>72</v>
      </c>
      <c r="CL74" s="80">
        <v>187461</v>
      </c>
      <c r="CM74" s="80">
        <v>99710</v>
      </c>
      <c r="CN74" s="67" t="s">
        <v>730</v>
      </c>
      <c r="CO74" s="67" t="s">
        <v>731</v>
      </c>
      <c r="CP74" s="67" t="s">
        <v>709</v>
      </c>
      <c r="CQ74" s="67" t="s">
        <v>709</v>
      </c>
      <c r="CR74" s="67" t="s">
        <v>709</v>
      </c>
      <c r="CS74" s="67" t="s">
        <v>709</v>
      </c>
      <c r="CT74" s="68">
        <v>46014</v>
      </c>
      <c r="CU74" s="67" t="s">
        <v>993</v>
      </c>
      <c r="CV74" s="67" t="s">
        <v>989</v>
      </c>
      <c r="CW74" s="68" t="s">
        <v>168</v>
      </c>
      <c r="CX74" s="68">
        <v>45924</v>
      </c>
      <c r="CY74" s="67" t="s">
        <v>988</v>
      </c>
      <c r="CZ74" s="67" t="s">
        <v>989</v>
      </c>
      <c r="DA74" s="67" t="s">
        <v>568</v>
      </c>
      <c r="DB74" s="81">
        <v>6729211.8799999999</v>
      </c>
      <c r="DC74" s="67"/>
      <c r="DD74" s="67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  <c r="AQH74"/>
      <c r="AQI74"/>
      <c r="AQJ74"/>
      <c r="AQK74"/>
      <c r="AQL74"/>
      <c r="AQM74"/>
      <c r="AQN74"/>
      <c r="AQO74"/>
      <c r="AQP74"/>
      <c r="AQQ74"/>
      <c r="AQR74"/>
      <c r="AQS74"/>
      <c r="AQT74"/>
      <c r="AQU74"/>
      <c r="AQV74"/>
      <c r="AQW74"/>
      <c r="AQX74"/>
      <c r="AQY74"/>
      <c r="AQZ74"/>
      <c r="ARA74"/>
      <c r="ARB74"/>
      <c r="ARC74"/>
      <c r="ARD74"/>
      <c r="ARE74"/>
      <c r="ARF74"/>
      <c r="ARG74"/>
      <c r="ARH74"/>
      <c r="ARI74"/>
      <c r="ARJ74"/>
      <c r="ARK74"/>
      <c r="ARL74"/>
      <c r="ARM74"/>
      <c r="ARN74"/>
      <c r="ARO74"/>
      <c r="ARP74"/>
      <c r="ARQ74"/>
      <c r="ARR74"/>
      <c r="ARS74"/>
      <c r="ART74"/>
      <c r="ARU74"/>
      <c r="ARV74"/>
      <c r="ARW74"/>
      <c r="ARX74"/>
      <c r="ARY74"/>
      <c r="ARZ74"/>
      <c r="ASA74"/>
      <c r="ASB74"/>
      <c r="ASC74"/>
      <c r="ASD74"/>
      <c r="ASE74"/>
      <c r="ASF74"/>
      <c r="ASG74"/>
      <c r="ASH74"/>
      <c r="ASI74"/>
      <c r="ASJ74"/>
      <c r="ASK74"/>
      <c r="ASL74"/>
      <c r="ASM74"/>
      <c r="ASN74"/>
      <c r="ASO74"/>
      <c r="ASP74"/>
      <c r="ASQ74"/>
      <c r="ASR74"/>
      <c r="ASS74"/>
      <c r="AST74"/>
      <c r="ASU74"/>
      <c r="ASV74"/>
      <c r="ASW74"/>
      <c r="ASX74"/>
      <c r="ASY74"/>
      <c r="ASZ74"/>
      <c r="ATA74"/>
      <c r="ATB74"/>
      <c r="ATC74"/>
      <c r="ATD74"/>
      <c r="ATE74"/>
      <c r="ATF74"/>
      <c r="ATG74"/>
      <c r="ATH74"/>
      <c r="ATI74"/>
      <c r="ATJ74"/>
      <c r="ATK74"/>
      <c r="ATL74"/>
      <c r="ATM74"/>
      <c r="ATN74"/>
      <c r="ATO74"/>
      <c r="ATP74"/>
      <c r="ATQ74"/>
      <c r="ATR74"/>
      <c r="ATS74"/>
      <c r="ATT74"/>
      <c r="ATU74"/>
      <c r="ATV74"/>
      <c r="ATW74"/>
      <c r="ATX74"/>
      <c r="ATY74"/>
      <c r="ATZ74"/>
      <c r="AUA74"/>
      <c r="AUB74"/>
      <c r="AUC74"/>
      <c r="AUD74"/>
      <c r="AUE74"/>
      <c r="AUF74"/>
      <c r="AUG74"/>
      <c r="AUH74"/>
      <c r="AUI74"/>
      <c r="AUJ74"/>
      <c r="AUK74"/>
      <c r="AUL74"/>
      <c r="AUM74"/>
      <c r="AUN74"/>
      <c r="AUO74"/>
      <c r="AUP74"/>
      <c r="AUQ74"/>
      <c r="AUR74"/>
      <c r="AUS74"/>
      <c r="AUT74"/>
      <c r="AUU74"/>
      <c r="AUV74"/>
      <c r="AUW74"/>
      <c r="AUX74"/>
      <c r="AUY74"/>
      <c r="AUZ74"/>
      <c r="AVA74"/>
      <c r="AVB74"/>
      <c r="AVC74"/>
      <c r="AVD74"/>
      <c r="AVE74"/>
      <c r="AVF74"/>
      <c r="AVG74"/>
      <c r="AVH74"/>
      <c r="AVI74"/>
      <c r="AVJ74"/>
      <c r="AVK74"/>
      <c r="AVL74"/>
      <c r="AVM74"/>
      <c r="AVN74"/>
      <c r="AVO74"/>
      <c r="AVP74"/>
      <c r="AVQ74"/>
      <c r="AVR74"/>
      <c r="AVS74"/>
      <c r="AVT74"/>
      <c r="AVU74"/>
      <c r="AVV74"/>
      <c r="AVW74"/>
      <c r="AVX74"/>
      <c r="AVY74"/>
      <c r="AVZ74"/>
      <c r="AWA74"/>
      <c r="AWB74"/>
      <c r="AWC74"/>
      <c r="AWD74"/>
      <c r="AWE74"/>
      <c r="AWF74"/>
      <c r="AWG74"/>
      <c r="AWH74"/>
      <c r="AWI74"/>
      <c r="AWJ74"/>
      <c r="AWK74"/>
      <c r="AWL74"/>
      <c r="AWM74"/>
      <c r="AWN74"/>
      <c r="AWO74"/>
      <c r="AWP74"/>
      <c r="AWQ74"/>
      <c r="AWR74"/>
      <c r="AWS74"/>
      <c r="AWT74"/>
      <c r="AWU74"/>
      <c r="AWV74"/>
      <c r="AWW74"/>
      <c r="AWX74"/>
      <c r="AWY74"/>
      <c r="AWZ74"/>
      <c r="AXA74"/>
      <c r="AXB74"/>
      <c r="AXC74"/>
      <c r="AXD74"/>
      <c r="AXE74"/>
      <c r="AXF74"/>
      <c r="AXG74"/>
      <c r="AXH74"/>
      <c r="AXI74"/>
      <c r="AXJ74"/>
      <c r="AXK74"/>
      <c r="AXL74"/>
      <c r="AXM74"/>
      <c r="AXN74"/>
      <c r="AXO74"/>
      <c r="AXP74"/>
      <c r="AXQ74"/>
      <c r="AXR74"/>
      <c r="AXS74"/>
      <c r="AXT74"/>
      <c r="AXU74"/>
      <c r="AXV74"/>
      <c r="AXW74"/>
      <c r="AXX74"/>
      <c r="AXY74"/>
      <c r="AXZ74"/>
      <c r="AYA74"/>
      <c r="AYB74"/>
      <c r="AYC74"/>
      <c r="AYD74"/>
      <c r="AYE74"/>
      <c r="AYF74"/>
      <c r="AYG74"/>
      <c r="AYH74"/>
      <c r="AYI74"/>
      <c r="AYJ74"/>
      <c r="AYK74"/>
      <c r="AYL74"/>
      <c r="AYM74"/>
      <c r="AYN74"/>
      <c r="AYO74"/>
      <c r="AYP74"/>
      <c r="AYQ74"/>
      <c r="AYR74"/>
      <c r="AYS74"/>
      <c r="AYT74"/>
      <c r="AYU74"/>
      <c r="AYV74"/>
      <c r="AYW74"/>
      <c r="AYX74"/>
      <c r="AYY74"/>
      <c r="AYZ74"/>
      <c r="AZA74"/>
      <c r="AZB74"/>
      <c r="AZC74"/>
      <c r="AZD74"/>
      <c r="AZE74"/>
      <c r="AZF74"/>
      <c r="AZG74"/>
      <c r="AZH74"/>
      <c r="AZI74"/>
      <c r="AZJ74"/>
      <c r="AZK74"/>
      <c r="AZL74"/>
      <c r="AZM74"/>
      <c r="AZN74"/>
      <c r="AZO74"/>
      <c r="AZP74"/>
      <c r="AZQ74"/>
      <c r="AZR74"/>
      <c r="AZS74"/>
      <c r="AZT74"/>
      <c r="AZU74"/>
      <c r="AZV74"/>
      <c r="AZW74"/>
      <c r="AZX74"/>
      <c r="AZY74"/>
      <c r="AZZ74"/>
      <c r="BAA74"/>
      <c r="BAB74"/>
      <c r="BAC74"/>
      <c r="BAD74"/>
      <c r="BAE74"/>
      <c r="BAF74"/>
      <c r="BAG74"/>
      <c r="BAH74"/>
      <c r="BAI74"/>
      <c r="BAJ74"/>
      <c r="BAK74"/>
      <c r="BAL74"/>
      <c r="BAM74"/>
      <c r="BAN74"/>
      <c r="BAO74"/>
      <c r="BAP74"/>
      <c r="BAQ74"/>
      <c r="BAR74"/>
      <c r="BAS74"/>
      <c r="BAT74"/>
      <c r="BAU74"/>
      <c r="BAV74"/>
      <c r="BAW74"/>
      <c r="BAX74"/>
      <c r="BAY74"/>
      <c r="BAZ74"/>
      <c r="BBA74"/>
      <c r="BBB74"/>
      <c r="BBC74"/>
      <c r="BBD74"/>
      <c r="BBE74"/>
      <c r="BBF74"/>
      <c r="BBG74"/>
      <c r="BBH74"/>
      <c r="BBI74"/>
      <c r="BBJ74"/>
      <c r="BBK74"/>
      <c r="BBL74"/>
      <c r="BBM74"/>
      <c r="BBN74"/>
      <c r="BBO74"/>
      <c r="BBP74"/>
      <c r="BBQ74"/>
      <c r="BBR74"/>
      <c r="BBS74"/>
      <c r="BBT74"/>
      <c r="BBU74"/>
      <c r="BBV74"/>
      <c r="BBW74"/>
      <c r="BBX74"/>
      <c r="BBY74"/>
      <c r="BBZ74"/>
      <c r="BCA74"/>
      <c r="BCB74"/>
      <c r="BCC74"/>
      <c r="BCD74"/>
      <c r="BCE74"/>
      <c r="BCF74"/>
      <c r="BCG74"/>
      <c r="BCH74"/>
      <c r="BCI74"/>
      <c r="BCJ74"/>
      <c r="BCK74"/>
      <c r="BCL74"/>
      <c r="BCM74"/>
      <c r="BCN74"/>
      <c r="BCO74"/>
      <c r="BCP74"/>
      <c r="BCQ74"/>
      <c r="BCR74"/>
      <c r="BCS74"/>
      <c r="BCT74"/>
      <c r="BCU74"/>
      <c r="BCV74"/>
      <c r="BCW74"/>
      <c r="BCX74"/>
      <c r="BCY74"/>
      <c r="BCZ74"/>
      <c r="BDA74"/>
      <c r="BDB74"/>
      <c r="BDC74"/>
      <c r="BDD74"/>
      <c r="BDE74"/>
      <c r="BDF74"/>
      <c r="BDG74"/>
      <c r="BDH74"/>
      <c r="BDI74"/>
      <c r="BDJ74"/>
      <c r="BDK74"/>
      <c r="BDL74"/>
      <c r="BDM74"/>
      <c r="BDN74"/>
      <c r="BDO74"/>
      <c r="BDP74"/>
      <c r="BDQ74"/>
      <c r="BDR74"/>
      <c r="BDS74"/>
      <c r="BDT74"/>
      <c r="BDU74"/>
    </row>
    <row r="75" spans="2:1477" s="69" customFormat="1">
      <c r="B75" s="67" t="s">
        <v>0</v>
      </c>
      <c r="C75" s="67" t="s">
        <v>635</v>
      </c>
      <c r="D75" s="67" t="s">
        <v>636</v>
      </c>
      <c r="E75" s="68">
        <v>45378</v>
      </c>
      <c r="F75" s="67" t="s">
        <v>991</v>
      </c>
      <c r="G75" s="67" t="s">
        <v>990</v>
      </c>
      <c r="H75" s="187">
        <v>1</v>
      </c>
      <c r="I75" s="69">
        <v>0</v>
      </c>
      <c r="J75" s="69">
        <v>300</v>
      </c>
      <c r="K75" s="69">
        <v>461</v>
      </c>
      <c r="L75" s="69">
        <v>461</v>
      </c>
      <c r="M75" s="186">
        <f t="shared" si="15"/>
        <v>1.02</v>
      </c>
      <c r="N75" s="69">
        <f t="shared" si="16"/>
        <v>1</v>
      </c>
      <c r="O75" s="69">
        <v>0</v>
      </c>
      <c r="P75" s="69">
        <v>0</v>
      </c>
      <c r="Q75" s="69">
        <v>0</v>
      </c>
      <c r="R75" s="69">
        <v>155</v>
      </c>
      <c r="S75" s="69">
        <v>6</v>
      </c>
      <c r="T75" s="190">
        <v>18339896</v>
      </c>
      <c r="U75" s="190">
        <v>150000</v>
      </c>
      <c r="V75" s="190">
        <v>18189896</v>
      </c>
      <c r="W75" s="190">
        <v>18339896</v>
      </c>
      <c r="X75" s="190">
        <v>18394467</v>
      </c>
      <c r="Y75" s="190">
        <v>0</v>
      </c>
      <c r="Z75" s="190">
        <v>0</v>
      </c>
      <c r="AA75" s="190">
        <v>0</v>
      </c>
      <c r="AB75" s="190">
        <v>18394467</v>
      </c>
      <c r="AC75" s="190">
        <v>18347088</v>
      </c>
      <c r="AD75" s="186">
        <f t="shared" si="17"/>
        <v>1.0086417206563467</v>
      </c>
      <c r="AE75" s="69">
        <f t="shared" si="18"/>
        <v>1</v>
      </c>
      <c r="AF75" s="190">
        <v>-47379</v>
      </c>
      <c r="AG75" s="190">
        <v>0</v>
      </c>
      <c r="AH75" s="69">
        <v>113</v>
      </c>
      <c r="AI75" s="69">
        <v>42</v>
      </c>
      <c r="AJ75" s="69">
        <v>0</v>
      </c>
      <c r="AK75" s="69">
        <v>3</v>
      </c>
      <c r="AL75" s="80">
        <v>40787</v>
      </c>
      <c r="AM75" s="80">
        <v>0</v>
      </c>
      <c r="AN75" s="69">
        <v>0</v>
      </c>
      <c r="AO75" s="69">
        <v>3</v>
      </c>
      <c r="AP75" s="80">
        <v>5308</v>
      </c>
      <c r="AQ75" s="80">
        <v>0</v>
      </c>
      <c r="AR75" s="69">
        <v>0</v>
      </c>
      <c r="AS75" s="69">
        <v>0</v>
      </c>
      <c r="AT75" s="80">
        <v>0</v>
      </c>
      <c r="AU75" s="80">
        <v>0</v>
      </c>
      <c r="AV75" s="69">
        <v>0</v>
      </c>
      <c r="AW75" s="69">
        <v>0</v>
      </c>
      <c r="AX75" s="80">
        <v>0</v>
      </c>
      <c r="AY75" s="80">
        <v>0</v>
      </c>
      <c r="AZ75" s="69">
        <v>0</v>
      </c>
      <c r="BA75" s="69">
        <v>0</v>
      </c>
      <c r="BB75" s="80">
        <v>0</v>
      </c>
      <c r="BC75" s="80">
        <v>0</v>
      </c>
      <c r="BD75" s="69">
        <v>0</v>
      </c>
      <c r="BE75" s="69">
        <v>0</v>
      </c>
      <c r="BF75" s="80">
        <v>0</v>
      </c>
      <c r="BG75" s="80">
        <v>0</v>
      </c>
      <c r="BH75" s="69">
        <v>0</v>
      </c>
      <c r="BI75" s="69">
        <v>0</v>
      </c>
      <c r="BJ75" s="80">
        <v>0</v>
      </c>
      <c r="BK75" s="80">
        <v>0</v>
      </c>
      <c r="BL75" s="69">
        <v>0</v>
      </c>
      <c r="BM75" s="69">
        <v>0</v>
      </c>
      <c r="BN75" s="80">
        <v>0</v>
      </c>
      <c r="BO75" s="80">
        <v>0</v>
      </c>
      <c r="BP75" s="69">
        <v>60</v>
      </c>
      <c r="BQ75" s="69">
        <v>0</v>
      </c>
      <c r="BR75" s="80">
        <v>0</v>
      </c>
      <c r="BS75" s="80">
        <v>0</v>
      </c>
      <c r="BT75" s="69">
        <v>0</v>
      </c>
      <c r="BU75" s="69">
        <v>0</v>
      </c>
      <c r="BV75" s="80">
        <v>0</v>
      </c>
      <c r="BW75" s="80">
        <v>0</v>
      </c>
      <c r="BX75" s="69">
        <v>0</v>
      </c>
      <c r="BY75" s="69">
        <v>0</v>
      </c>
      <c r="BZ75" s="80">
        <v>0</v>
      </c>
      <c r="CA75" s="80">
        <v>0</v>
      </c>
      <c r="CB75" s="69">
        <v>0</v>
      </c>
      <c r="CC75" s="69">
        <v>0</v>
      </c>
      <c r="CD75" s="80">
        <v>0</v>
      </c>
      <c r="CE75" s="80">
        <v>0</v>
      </c>
      <c r="CF75" s="69">
        <v>0</v>
      </c>
      <c r="CG75" s="69">
        <v>0</v>
      </c>
      <c r="CH75" s="80">
        <v>0</v>
      </c>
      <c r="CI75" s="80">
        <v>0</v>
      </c>
      <c r="CJ75" s="69">
        <v>60</v>
      </c>
      <c r="CK75" s="69">
        <v>6</v>
      </c>
      <c r="CL75" s="80">
        <v>46094</v>
      </c>
      <c r="CM75" s="80">
        <v>0</v>
      </c>
      <c r="CN75" s="67" t="s">
        <v>762</v>
      </c>
      <c r="CO75" s="67" t="s">
        <v>763</v>
      </c>
      <c r="CP75" s="67" t="s">
        <v>709</v>
      </c>
      <c r="CQ75" s="67" t="s">
        <v>709</v>
      </c>
      <c r="CR75" s="67" t="s">
        <v>709</v>
      </c>
      <c r="CS75" s="67" t="s">
        <v>709</v>
      </c>
      <c r="CT75" s="68">
        <v>46072</v>
      </c>
      <c r="CU75" s="67" t="s">
        <v>991</v>
      </c>
      <c r="CV75" s="67" t="s">
        <v>989</v>
      </c>
      <c r="CW75" s="68" t="s">
        <v>168</v>
      </c>
      <c r="CX75" s="68">
        <v>45941</v>
      </c>
      <c r="CY75" s="67" t="s">
        <v>993</v>
      </c>
      <c r="CZ75" s="67" t="s">
        <v>989</v>
      </c>
      <c r="DA75" s="67" t="s">
        <v>1004</v>
      </c>
      <c r="DB75" s="81">
        <v>19102224.25</v>
      </c>
      <c r="DC75" s="67"/>
      <c r="DD75" s="67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</row>
    <row r="76" spans="2:1477" s="69" customFormat="1">
      <c r="B76" s="67" t="s">
        <v>0</v>
      </c>
      <c r="C76" s="67" t="s">
        <v>276</v>
      </c>
      <c r="D76" s="67" t="s">
        <v>277</v>
      </c>
      <c r="E76" s="68">
        <v>45350</v>
      </c>
      <c r="F76" s="67" t="s">
        <v>991</v>
      </c>
      <c r="G76" s="67" t="s">
        <v>990</v>
      </c>
      <c r="H76" s="187">
        <v>1</v>
      </c>
      <c r="I76" s="69">
        <v>1</v>
      </c>
      <c r="J76" s="69">
        <v>360</v>
      </c>
      <c r="K76" s="69">
        <v>428</v>
      </c>
      <c r="L76" s="69">
        <v>296</v>
      </c>
      <c r="M76" s="186">
        <f t="shared" si="15"/>
        <v>0.63888888888888884</v>
      </c>
      <c r="N76" s="69">
        <f t="shared" si="16"/>
        <v>1</v>
      </c>
      <c r="O76" s="69">
        <v>132</v>
      </c>
      <c r="P76" s="69">
        <v>0</v>
      </c>
      <c r="Q76" s="69">
        <v>0</v>
      </c>
      <c r="R76" s="69">
        <v>66</v>
      </c>
      <c r="S76" s="69">
        <v>2</v>
      </c>
      <c r="T76" s="190">
        <v>25893810</v>
      </c>
      <c r="U76" s="190">
        <v>150000</v>
      </c>
      <c r="V76" s="190">
        <v>25743810</v>
      </c>
      <c r="W76" s="190">
        <v>26291007</v>
      </c>
      <c r="X76" s="190">
        <v>27924429</v>
      </c>
      <c r="Y76" s="190">
        <v>0</v>
      </c>
      <c r="Z76" s="190">
        <v>0</v>
      </c>
      <c r="AA76" s="190">
        <v>0</v>
      </c>
      <c r="AB76" s="190">
        <v>27924429</v>
      </c>
      <c r="AC76" s="190">
        <v>27880284</v>
      </c>
      <c r="AD76" s="186">
        <f t="shared" si="17"/>
        <v>1.0829898138620506</v>
      </c>
      <c r="AE76" s="69">
        <f t="shared" si="18"/>
        <v>1</v>
      </c>
      <c r="AF76" s="190">
        <v>-44146</v>
      </c>
      <c r="AG76" s="190">
        <v>397198</v>
      </c>
      <c r="AH76" s="69">
        <v>39</v>
      </c>
      <c r="AI76" s="69">
        <v>27</v>
      </c>
      <c r="AJ76" s="69">
        <v>0</v>
      </c>
      <c r="AK76" s="69">
        <v>0</v>
      </c>
      <c r="AL76" s="80">
        <v>417380</v>
      </c>
      <c r="AM76" s="80">
        <v>0</v>
      </c>
      <c r="AN76" s="69">
        <v>0</v>
      </c>
      <c r="AO76" s="69">
        <v>2</v>
      </c>
      <c r="AP76" s="80">
        <v>20401</v>
      </c>
      <c r="AQ76" s="80">
        <v>3792</v>
      </c>
      <c r="AR76" s="69">
        <v>0</v>
      </c>
      <c r="AS76" s="69">
        <v>0</v>
      </c>
      <c r="AT76" s="80">
        <v>0</v>
      </c>
      <c r="AU76" s="80">
        <v>0</v>
      </c>
      <c r="AV76" s="69">
        <v>0</v>
      </c>
      <c r="AW76" s="69">
        <v>0</v>
      </c>
      <c r="AX76" s="80">
        <v>0</v>
      </c>
      <c r="AY76" s="80">
        <v>0</v>
      </c>
      <c r="AZ76" s="69">
        <v>0</v>
      </c>
      <c r="BA76" s="69">
        <v>0</v>
      </c>
      <c r="BB76" s="80">
        <v>0</v>
      </c>
      <c r="BC76" s="80">
        <v>0</v>
      </c>
      <c r="BD76" s="69">
        <v>0</v>
      </c>
      <c r="BE76" s="69">
        <v>0</v>
      </c>
      <c r="BF76" s="80">
        <v>0</v>
      </c>
      <c r="BG76" s="80">
        <v>0</v>
      </c>
      <c r="BH76" s="69">
        <v>0</v>
      </c>
      <c r="BI76" s="69">
        <v>0</v>
      </c>
      <c r="BJ76" s="80">
        <v>0</v>
      </c>
      <c r="BK76" s="80">
        <v>0</v>
      </c>
      <c r="BL76" s="69">
        <v>0</v>
      </c>
      <c r="BM76" s="69">
        <v>0</v>
      </c>
      <c r="BN76" s="80">
        <v>0</v>
      </c>
      <c r="BO76" s="80">
        <v>0</v>
      </c>
      <c r="BP76" s="69">
        <v>0</v>
      </c>
      <c r="BQ76" s="69">
        <v>0</v>
      </c>
      <c r="BR76" s="80">
        <v>0</v>
      </c>
      <c r="BS76" s="80">
        <v>0</v>
      </c>
      <c r="BT76" s="69">
        <v>0</v>
      </c>
      <c r="BU76" s="69">
        <v>0</v>
      </c>
      <c r="BV76" s="80">
        <v>0</v>
      </c>
      <c r="BW76" s="80">
        <v>0</v>
      </c>
      <c r="BX76" s="69">
        <v>0</v>
      </c>
      <c r="BY76" s="69">
        <v>0</v>
      </c>
      <c r="BZ76" s="80">
        <v>0</v>
      </c>
      <c r="CA76" s="80">
        <v>0</v>
      </c>
      <c r="CB76" s="69">
        <v>0</v>
      </c>
      <c r="CC76" s="69">
        <v>0</v>
      </c>
      <c r="CD76" s="80">
        <v>0</v>
      </c>
      <c r="CE76" s="80">
        <v>0</v>
      </c>
      <c r="CF76" s="69">
        <v>0</v>
      </c>
      <c r="CG76" s="69">
        <v>0</v>
      </c>
      <c r="CH76" s="80">
        <v>0</v>
      </c>
      <c r="CI76" s="80">
        <v>0</v>
      </c>
      <c r="CJ76" s="69">
        <v>0</v>
      </c>
      <c r="CK76" s="69">
        <v>2</v>
      </c>
      <c r="CL76" s="80">
        <v>437781</v>
      </c>
      <c r="CM76" s="80">
        <v>3792</v>
      </c>
      <c r="CN76" s="67" t="s">
        <v>762</v>
      </c>
      <c r="CO76" s="67" t="s">
        <v>763</v>
      </c>
      <c r="CP76" s="67" t="s">
        <v>709</v>
      </c>
      <c r="CQ76" s="67" t="s">
        <v>709</v>
      </c>
      <c r="CR76" s="67" t="s">
        <v>709</v>
      </c>
      <c r="CS76" s="67" t="s">
        <v>709</v>
      </c>
      <c r="CT76" s="68">
        <v>45982</v>
      </c>
      <c r="CU76" s="67" t="s">
        <v>993</v>
      </c>
      <c r="CV76" s="67" t="s">
        <v>989</v>
      </c>
      <c r="CW76" s="68" t="s">
        <v>168</v>
      </c>
      <c r="CX76" s="68">
        <v>45698</v>
      </c>
      <c r="CY76" s="67" t="s">
        <v>991</v>
      </c>
      <c r="CZ76" s="67" t="s">
        <v>994</v>
      </c>
      <c r="DA76" s="67" t="s">
        <v>568</v>
      </c>
      <c r="DB76" s="81">
        <v>21206563.140000001</v>
      </c>
      <c r="DC76" s="67"/>
      <c r="DD76" s="67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  <c r="AYP76"/>
      <c r="AYQ76"/>
      <c r="AYR76"/>
      <c r="AYS76"/>
      <c r="AYT76"/>
      <c r="AYU76"/>
      <c r="AYV76"/>
      <c r="AYW76"/>
      <c r="AYX76"/>
      <c r="AYY76"/>
      <c r="AYZ76"/>
      <c r="AZA76"/>
      <c r="AZB76"/>
      <c r="AZC76"/>
      <c r="AZD76"/>
      <c r="AZE76"/>
      <c r="AZF76"/>
      <c r="AZG76"/>
      <c r="AZH76"/>
      <c r="AZI76"/>
      <c r="AZJ76"/>
      <c r="AZK76"/>
      <c r="AZL76"/>
      <c r="AZM76"/>
      <c r="AZN76"/>
      <c r="AZO76"/>
      <c r="AZP76"/>
      <c r="AZQ76"/>
      <c r="AZR76"/>
      <c r="AZS76"/>
      <c r="AZT76"/>
      <c r="AZU76"/>
      <c r="AZV76"/>
      <c r="AZW76"/>
      <c r="AZX76"/>
      <c r="AZY76"/>
      <c r="AZZ76"/>
      <c r="BAA76"/>
      <c r="BAB76"/>
      <c r="BAC76"/>
      <c r="BAD76"/>
      <c r="BAE76"/>
      <c r="BAF76"/>
      <c r="BAG76"/>
      <c r="BAH76"/>
      <c r="BAI76"/>
      <c r="BAJ76"/>
      <c r="BAK76"/>
      <c r="BAL76"/>
      <c r="BAM76"/>
      <c r="BAN76"/>
      <c r="BAO76"/>
      <c r="BAP76"/>
      <c r="BAQ76"/>
      <c r="BAR76"/>
      <c r="BAS76"/>
      <c r="BAT76"/>
      <c r="BAU76"/>
      <c r="BAV76"/>
      <c r="BAW76"/>
      <c r="BAX76"/>
      <c r="BAY76"/>
      <c r="BAZ76"/>
      <c r="BBA76"/>
      <c r="BBB76"/>
      <c r="BBC76"/>
      <c r="BBD76"/>
      <c r="BBE76"/>
      <c r="BBF76"/>
      <c r="BBG76"/>
      <c r="BBH76"/>
      <c r="BBI76"/>
      <c r="BBJ76"/>
      <c r="BBK76"/>
      <c r="BBL76"/>
      <c r="BBM76"/>
      <c r="BBN76"/>
      <c r="BBO76"/>
      <c r="BBP76"/>
      <c r="BBQ76"/>
      <c r="BBR76"/>
      <c r="BBS76"/>
      <c r="BBT76"/>
      <c r="BBU76"/>
      <c r="BBV76"/>
      <c r="BBW76"/>
      <c r="BBX76"/>
      <c r="BBY76"/>
      <c r="BBZ76"/>
      <c r="BCA76"/>
      <c r="BCB76"/>
      <c r="BCC76"/>
      <c r="BCD76"/>
      <c r="BCE76"/>
      <c r="BCF76"/>
      <c r="BCG76"/>
      <c r="BCH76"/>
      <c r="BCI76"/>
      <c r="BCJ76"/>
      <c r="BCK76"/>
      <c r="BCL76"/>
      <c r="BCM76"/>
      <c r="BCN76"/>
      <c r="BCO76"/>
      <c r="BCP76"/>
      <c r="BCQ76"/>
      <c r="BCR76"/>
      <c r="BCS76"/>
      <c r="BCT76"/>
      <c r="BCU76"/>
      <c r="BCV76"/>
      <c r="BCW76"/>
      <c r="BCX76"/>
      <c r="BCY76"/>
      <c r="BCZ76"/>
      <c r="BDA76"/>
      <c r="BDB76"/>
      <c r="BDC76"/>
      <c r="BDD76"/>
      <c r="BDE76"/>
      <c r="BDF76"/>
      <c r="BDG76"/>
      <c r="BDH76"/>
      <c r="BDI76"/>
      <c r="BDJ76"/>
      <c r="BDK76"/>
      <c r="BDL76"/>
      <c r="BDM76"/>
      <c r="BDN76"/>
      <c r="BDO76"/>
      <c r="BDP76"/>
      <c r="BDQ76"/>
      <c r="BDR76"/>
      <c r="BDS76"/>
      <c r="BDT76"/>
      <c r="BDU76"/>
    </row>
    <row r="77" spans="2:1477" s="69" customFormat="1">
      <c r="B77" s="67" t="s">
        <v>0</v>
      </c>
      <c r="C77" s="67" t="s">
        <v>785</v>
      </c>
      <c r="D77" s="67" t="s">
        <v>1005</v>
      </c>
      <c r="E77" s="68">
        <v>45322</v>
      </c>
      <c r="F77" s="67" t="s">
        <v>991</v>
      </c>
      <c r="G77" s="67" t="s">
        <v>990</v>
      </c>
      <c r="H77" s="187">
        <v>1</v>
      </c>
      <c r="I77" s="69">
        <v>0</v>
      </c>
      <c r="J77" s="69">
        <v>275</v>
      </c>
      <c r="K77" s="69">
        <v>345</v>
      </c>
      <c r="L77" s="69">
        <v>286</v>
      </c>
      <c r="M77" s="186">
        <f t="shared" si="15"/>
        <v>0.78545454545454541</v>
      </c>
      <c r="N77" s="69">
        <f t="shared" si="16"/>
        <v>1</v>
      </c>
      <c r="O77" s="69">
        <v>59</v>
      </c>
      <c r="P77" s="69">
        <v>0</v>
      </c>
      <c r="Q77" s="69">
        <v>0</v>
      </c>
      <c r="R77" s="69">
        <v>70</v>
      </c>
      <c r="S77" s="69">
        <v>0</v>
      </c>
      <c r="T77" s="190">
        <v>2914229</v>
      </c>
      <c r="U77" s="190">
        <v>50000</v>
      </c>
      <c r="V77" s="190">
        <v>2864229</v>
      </c>
      <c r="W77" s="190">
        <v>2914229</v>
      </c>
      <c r="X77" s="190">
        <v>2917184</v>
      </c>
      <c r="Y77" s="190">
        <v>0</v>
      </c>
      <c r="Z77" s="190">
        <v>0</v>
      </c>
      <c r="AA77" s="190">
        <v>0</v>
      </c>
      <c r="AB77" s="190">
        <v>2917184</v>
      </c>
      <c r="AC77" s="190">
        <v>2917184</v>
      </c>
      <c r="AD77" s="186">
        <f t="shared" si="17"/>
        <v>1.0184883960046491</v>
      </c>
      <c r="AE77" s="69">
        <f t="shared" si="18"/>
        <v>1</v>
      </c>
      <c r="AF77" s="190">
        <v>0</v>
      </c>
      <c r="AG77" s="190">
        <v>0</v>
      </c>
      <c r="AH77" s="69">
        <v>34</v>
      </c>
      <c r="AI77" s="69">
        <v>36</v>
      </c>
      <c r="AJ77" s="69">
        <v>0</v>
      </c>
      <c r="AK77" s="69">
        <v>0</v>
      </c>
      <c r="AL77" s="80">
        <v>0</v>
      </c>
      <c r="AM77" s="80">
        <v>0</v>
      </c>
      <c r="AN77" s="69">
        <v>0</v>
      </c>
      <c r="AO77" s="69">
        <v>0</v>
      </c>
      <c r="AP77" s="80">
        <v>0</v>
      </c>
      <c r="AQ77" s="80">
        <v>0</v>
      </c>
      <c r="AR77" s="69">
        <v>0</v>
      </c>
      <c r="AS77" s="69">
        <v>0</v>
      </c>
      <c r="AT77" s="80">
        <v>0</v>
      </c>
      <c r="AU77" s="80">
        <v>0</v>
      </c>
      <c r="AV77" s="69">
        <v>0</v>
      </c>
      <c r="AW77" s="69">
        <v>0</v>
      </c>
      <c r="AX77" s="80">
        <v>0</v>
      </c>
      <c r="AY77" s="80">
        <v>0</v>
      </c>
      <c r="AZ77" s="69">
        <v>0</v>
      </c>
      <c r="BA77" s="69">
        <v>0</v>
      </c>
      <c r="BB77" s="80">
        <v>0</v>
      </c>
      <c r="BC77" s="80">
        <v>0</v>
      </c>
      <c r="BD77" s="69">
        <v>0</v>
      </c>
      <c r="BE77" s="69">
        <v>0</v>
      </c>
      <c r="BF77" s="80">
        <v>0</v>
      </c>
      <c r="BG77" s="80">
        <v>0</v>
      </c>
      <c r="BH77" s="69">
        <v>0</v>
      </c>
      <c r="BI77" s="69">
        <v>0</v>
      </c>
      <c r="BJ77" s="80">
        <v>0</v>
      </c>
      <c r="BK77" s="80">
        <v>0</v>
      </c>
      <c r="BL77" s="69">
        <v>0</v>
      </c>
      <c r="BM77" s="69">
        <v>0</v>
      </c>
      <c r="BN77" s="80">
        <v>0</v>
      </c>
      <c r="BO77" s="80">
        <v>0</v>
      </c>
      <c r="BP77" s="69">
        <v>0</v>
      </c>
      <c r="BQ77" s="69">
        <v>0</v>
      </c>
      <c r="BR77" s="80">
        <v>0</v>
      </c>
      <c r="BS77" s="80">
        <v>0</v>
      </c>
      <c r="BT77" s="69">
        <v>0</v>
      </c>
      <c r="BU77" s="69">
        <v>0</v>
      </c>
      <c r="BV77" s="80">
        <v>0</v>
      </c>
      <c r="BW77" s="80">
        <v>0</v>
      </c>
      <c r="BX77" s="69">
        <v>0</v>
      </c>
      <c r="BY77" s="69">
        <v>0</v>
      </c>
      <c r="BZ77" s="80">
        <v>0</v>
      </c>
      <c r="CA77" s="80">
        <v>0</v>
      </c>
      <c r="CB77" s="69">
        <v>0</v>
      </c>
      <c r="CC77" s="69">
        <v>0</v>
      </c>
      <c r="CD77" s="80">
        <v>0</v>
      </c>
      <c r="CE77" s="80">
        <v>0</v>
      </c>
      <c r="CF77" s="69">
        <v>0</v>
      </c>
      <c r="CG77" s="69">
        <v>0</v>
      </c>
      <c r="CH77" s="80">
        <v>0</v>
      </c>
      <c r="CI77" s="80">
        <v>0</v>
      </c>
      <c r="CJ77" s="69">
        <v>0</v>
      </c>
      <c r="CK77" s="69">
        <v>0</v>
      </c>
      <c r="CL77" s="80">
        <v>0</v>
      </c>
      <c r="CM77" s="80">
        <v>0</v>
      </c>
      <c r="CN77" s="67" t="s">
        <v>786</v>
      </c>
      <c r="CO77" s="67" t="s">
        <v>787</v>
      </c>
      <c r="CP77" s="67" t="s">
        <v>709</v>
      </c>
      <c r="CQ77" s="67" t="s">
        <v>709</v>
      </c>
      <c r="CR77" s="67" t="s">
        <v>709</v>
      </c>
      <c r="CS77" s="67" t="s">
        <v>709</v>
      </c>
      <c r="CT77" s="68">
        <v>45845</v>
      </c>
      <c r="CU77" s="67" t="s">
        <v>988</v>
      </c>
      <c r="CV77" s="67" t="s">
        <v>989</v>
      </c>
      <c r="CW77" s="68" t="s">
        <v>168</v>
      </c>
      <c r="CX77" s="68">
        <v>45701</v>
      </c>
      <c r="CY77" s="67" t="s">
        <v>991</v>
      </c>
      <c r="CZ77" s="67" t="s">
        <v>994</v>
      </c>
      <c r="DA77" s="67" t="s">
        <v>1004</v>
      </c>
      <c r="DB77" s="81">
        <v>4244875.9000000004</v>
      </c>
      <c r="DC77" s="67"/>
      <c r="DD77" s="6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</row>
    <row r="78" spans="2:1477" s="69" customFormat="1">
      <c r="B78" s="67" t="s">
        <v>0</v>
      </c>
      <c r="C78" s="67" t="s">
        <v>637</v>
      </c>
      <c r="D78" s="67" t="s">
        <v>638</v>
      </c>
      <c r="E78" s="68">
        <v>45245</v>
      </c>
      <c r="F78" s="67" t="s">
        <v>993</v>
      </c>
      <c r="G78" s="67" t="s">
        <v>990</v>
      </c>
      <c r="H78" s="187">
        <v>1</v>
      </c>
      <c r="I78" s="69">
        <v>0</v>
      </c>
      <c r="J78" s="69">
        <v>270</v>
      </c>
      <c r="K78" s="69">
        <v>405</v>
      </c>
      <c r="L78" s="69">
        <v>405</v>
      </c>
      <c r="M78" s="186">
        <f t="shared" si="15"/>
        <v>1.1666666666666667</v>
      </c>
      <c r="N78" s="69">
        <f t="shared" si="16"/>
        <v>1</v>
      </c>
      <c r="O78" s="69">
        <v>0</v>
      </c>
      <c r="P78" s="69">
        <v>0</v>
      </c>
      <c r="Q78" s="69">
        <v>0</v>
      </c>
      <c r="R78" s="69">
        <v>119</v>
      </c>
      <c r="S78" s="69">
        <v>16</v>
      </c>
      <c r="T78" s="190">
        <v>7308506</v>
      </c>
      <c r="U78" s="190">
        <v>69947</v>
      </c>
      <c r="V78" s="190">
        <v>7238559</v>
      </c>
      <c r="W78" s="190">
        <v>7308506</v>
      </c>
      <c r="X78" s="190">
        <v>7304574</v>
      </c>
      <c r="Y78" s="190">
        <v>0</v>
      </c>
      <c r="Z78" s="190">
        <v>0</v>
      </c>
      <c r="AA78" s="190">
        <v>0</v>
      </c>
      <c r="AB78" s="190">
        <v>7304574</v>
      </c>
      <c r="AC78" s="190">
        <v>7285470</v>
      </c>
      <c r="AD78" s="186">
        <f t="shared" si="17"/>
        <v>1.0064807097655764</v>
      </c>
      <c r="AE78" s="69">
        <f t="shared" si="18"/>
        <v>1</v>
      </c>
      <c r="AF78" s="190">
        <v>-19104</v>
      </c>
      <c r="AG78" s="190">
        <v>0</v>
      </c>
      <c r="AH78" s="69">
        <v>59</v>
      </c>
      <c r="AI78" s="69">
        <v>31</v>
      </c>
      <c r="AJ78" s="69">
        <v>0</v>
      </c>
      <c r="AK78" s="69">
        <v>2</v>
      </c>
      <c r="AL78" s="80">
        <v>31262</v>
      </c>
      <c r="AM78" s="80">
        <v>0</v>
      </c>
      <c r="AN78" s="69">
        <v>0</v>
      </c>
      <c r="AO78" s="69">
        <v>14</v>
      </c>
      <c r="AP78" s="80">
        <v>18461</v>
      </c>
      <c r="AQ78" s="80">
        <v>0</v>
      </c>
      <c r="AR78" s="69">
        <v>0</v>
      </c>
      <c r="AS78" s="69">
        <v>0</v>
      </c>
      <c r="AT78" s="80">
        <v>0</v>
      </c>
      <c r="AU78" s="80">
        <v>0</v>
      </c>
      <c r="AV78" s="69">
        <v>0</v>
      </c>
      <c r="AW78" s="69">
        <v>0</v>
      </c>
      <c r="AX78" s="80">
        <v>0</v>
      </c>
      <c r="AY78" s="80">
        <v>0</v>
      </c>
      <c r="AZ78" s="69">
        <v>0</v>
      </c>
      <c r="BA78" s="69">
        <v>0</v>
      </c>
      <c r="BB78" s="80">
        <v>0</v>
      </c>
      <c r="BC78" s="80">
        <v>0</v>
      </c>
      <c r="BD78" s="69">
        <v>0</v>
      </c>
      <c r="BE78" s="69">
        <v>0</v>
      </c>
      <c r="BF78" s="80">
        <v>0</v>
      </c>
      <c r="BG78" s="80">
        <v>0</v>
      </c>
      <c r="BH78" s="69">
        <v>29</v>
      </c>
      <c r="BI78" s="69">
        <v>0</v>
      </c>
      <c r="BJ78" s="80">
        <v>0</v>
      </c>
      <c r="BK78" s="80">
        <v>0</v>
      </c>
      <c r="BL78" s="69">
        <v>0</v>
      </c>
      <c r="BM78" s="69">
        <v>0</v>
      </c>
      <c r="BN78" s="80">
        <v>0</v>
      </c>
      <c r="BO78" s="80">
        <v>0</v>
      </c>
      <c r="BP78" s="69">
        <v>0</v>
      </c>
      <c r="BQ78" s="69">
        <v>0</v>
      </c>
      <c r="BR78" s="80">
        <v>0</v>
      </c>
      <c r="BS78" s="80">
        <v>0</v>
      </c>
      <c r="BT78" s="69">
        <v>0</v>
      </c>
      <c r="BU78" s="69">
        <v>0</v>
      </c>
      <c r="BV78" s="80">
        <v>0</v>
      </c>
      <c r="BW78" s="80">
        <v>0</v>
      </c>
      <c r="BX78" s="69">
        <v>0</v>
      </c>
      <c r="BY78" s="69">
        <v>0</v>
      </c>
      <c r="BZ78" s="80">
        <v>0</v>
      </c>
      <c r="CA78" s="80">
        <v>0</v>
      </c>
      <c r="CB78" s="69">
        <v>0</v>
      </c>
      <c r="CC78" s="69">
        <v>0</v>
      </c>
      <c r="CD78" s="80">
        <v>0</v>
      </c>
      <c r="CE78" s="80">
        <v>0</v>
      </c>
      <c r="CF78" s="69">
        <v>0</v>
      </c>
      <c r="CG78" s="69">
        <v>0</v>
      </c>
      <c r="CH78" s="80">
        <v>0</v>
      </c>
      <c r="CI78" s="80">
        <v>0</v>
      </c>
      <c r="CJ78" s="69">
        <v>29</v>
      </c>
      <c r="CK78" s="69">
        <v>16</v>
      </c>
      <c r="CL78" s="80">
        <v>49723</v>
      </c>
      <c r="CM78" s="80">
        <v>0</v>
      </c>
      <c r="CN78" s="67" t="s">
        <v>788</v>
      </c>
      <c r="CO78" s="67" t="s">
        <v>789</v>
      </c>
      <c r="CP78" s="67" t="s">
        <v>709</v>
      </c>
      <c r="CQ78" s="67" t="s">
        <v>709</v>
      </c>
      <c r="CR78" s="67" t="s">
        <v>709</v>
      </c>
      <c r="CS78" s="67" t="s">
        <v>709</v>
      </c>
      <c r="CT78" s="68">
        <v>45929</v>
      </c>
      <c r="CU78" s="67" t="s">
        <v>988</v>
      </c>
      <c r="CV78" s="67" t="s">
        <v>989</v>
      </c>
      <c r="CW78" s="68" t="s">
        <v>168</v>
      </c>
      <c r="CX78" s="68">
        <v>45779</v>
      </c>
      <c r="CY78" s="67" t="s">
        <v>986</v>
      </c>
      <c r="CZ78" s="67" t="s">
        <v>994</v>
      </c>
      <c r="DA78" s="67" t="s">
        <v>568</v>
      </c>
      <c r="DB78" s="81">
        <v>8026688.0199999996</v>
      </c>
      <c r="DC78" s="67"/>
      <c r="DD78" s="67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  <c r="AYP78"/>
      <c r="AYQ78"/>
      <c r="AYR78"/>
      <c r="AYS78"/>
      <c r="AYT78"/>
      <c r="AYU78"/>
      <c r="AYV78"/>
      <c r="AYW78"/>
      <c r="AYX78"/>
      <c r="AYY78"/>
      <c r="AYZ78"/>
      <c r="AZA78"/>
      <c r="AZB78"/>
      <c r="AZC78"/>
      <c r="AZD78"/>
      <c r="AZE78"/>
      <c r="AZF78"/>
      <c r="AZG78"/>
      <c r="AZH78"/>
      <c r="AZI78"/>
      <c r="AZJ78"/>
      <c r="AZK78"/>
      <c r="AZL78"/>
      <c r="AZM78"/>
      <c r="AZN78"/>
      <c r="AZO78"/>
      <c r="AZP78"/>
      <c r="AZQ78"/>
      <c r="AZR78"/>
      <c r="AZS78"/>
      <c r="AZT78"/>
      <c r="AZU78"/>
      <c r="AZV78"/>
      <c r="AZW78"/>
      <c r="AZX78"/>
      <c r="AZY78"/>
      <c r="AZZ78"/>
      <c r="BAA78"/>
      <c r="BAB78"/>
      <c r="BAC78"/>
      <c r="BAD78"/>
      <c r="BAE78"/>
      <c r="BAF78"/>
      <c r="BAG78"/>
      <c r="BAH78"/>
      <c r="BAI78"/>
      <c r="BAJ78"/>
      <c r="BAK78"/>
      <c r="BAL78"/>
      <c r="BAM78"/>
      <c r="BAN78"/>
      <c r="BAO78"/>
      <c r="BAP78"/>
      <c r="BAQ78"/>
      <c r="BAR78"/>
      <c r="BAS78"/>
      <c r="BAT78"/>
      <c r="BAU78"/>
      <c r="BAV78"/>
      <c r="BAW78"/>
      <c r="BAX78"/>
      <c r="BAY78"/>
      <c r="BAZ78"/>
      <c r="BBA78"/>
      <c r="BBB78"/>
      <c r="BBC78"/>
      <c r="BBD78"/>
      <c r="BBE78"/>
      <c r="BBF78"/>
      <c r="BBG78"/>
      <c r="BBH78"/>
      <c r="BBI78"/>
      <c r="BBJ78"/>
      <c r="BBK78"/>
      <c r="BBL78"/>
      <c r="BBM78"/>
      <c r="BBN78"/>
      <c r="BBO78"/>
      <c r="BBP78"/>
      <c r="BBQ78"/>
      <c r="BBR78"/>
      <c r="BBS78"/>
      <c r="BBT78"/>
      <c r="BBU78"/>
      <c r="BBV78"/>
      <c r="BBW78"/>
      <c r="BBX78"/>
      <c r="BBY78"/>
      <c r="BBZ78"/>
      <c r="BCA78"/>
      <c r="BCB78"/>
      <c r="BCC78"/>
      <c r="BCD78"/>
      <c r="BCE78"/>
      <c r="BCF78"/>
      <c r="BCG78"/>
      <c r="BCH78"/>
      <c r="BCI78"/>
      <c r="BCJ78"/>
      <c r="BCK78"/>
      <c r="BCL78"/>
      <c r="BCM78"/>
      <c r="BCN78"/>
      <c r="BCO78"/>
      <c r="BCP78"/>
      <c r="BCQ78"/>
      <c r="BCR78"/>
      <c r="BCS78"/>
      <c r="BCT78"/>
      <c r="BCU78"/>
      <c r="BCV78"/>
      <c r="BCW78"/>
      <c r="BCX78"/>
      <c r="BCY78"/>
      <c r="BCZ78"/>
      <c r="BDA78"/>
      <c r="BDB78"/>
      <c r="BDC78"/>
      <c r="BDD78"/>
      <c r="BDE78"/>
      <c r="BDF78"/>
      <c r="BDG78"/>
      <c r="BDH78"/>
      <c r="BDI78"/>
      <c r="BDJ78"/>
      <c r="BDK78"/>
      <c r="BDL78"/>
      <c r="BDM78"/>
      <c r="BDN78"/>
      <c r="BDO78"/>
      <c r="BDP78"/>
      <c r="BDQ78"/>
      <c r="BDR78"/>
      <c r="BDS78"/>
      <c r="BDT78"/>
      <c r="BDU78"/>
    </row>
    <row r="79" spans="2:1477" s="69" customFormat="1">
      <c r="B79" s="67" t="s">
        <v>0</v>
      </c>
      <c r="C79" s="67" t="s">
        <v>278</v>
      </c>
      <c r="D79" s="67" t="s">
        <v>279</v>
      </c>
      <c r="E79" s="68">
        <v>45406</v>
      </c>
      <c r="F79" s="67" t="s">
        <v>986</v>
      </c>
      <c r="G79" s="67" t="s">
        <v>990</v>
      </c>
      <c r="H79" s="187">
        <v>1</v>
      </c>
      <c r="I79" s="69">
        <v>1</v>
      </c>
      <c r="J79" s="69">
        <v>180</v>
      </c>
      <c r="K79" s="69">
        <v>225</v>
      </c>
      <c r="L79" s="69">
        <v>95</v>
      </c>
      <c r="M79" s="186">
        <f t="shared" si="15"/>
        <v>0.27777777777777779</v>
      </c>
      <c r="N79" s="69">
        <f t="shared" si="16"/>
        <v>1</v>
      </c>
      <c r="O79" s="69">
        <v>130</v>
      </c>
      <c r="P79" s="69">
        <v>0</v>
      </c>
      <c r="Q79" s="69">
        <v>0</v>
      </c>
      <c r="R79" s="69">
        <v>45</v>
      </c>
      <c r="S79" s="69">
        <v>0</v>
      </c>
      <c r="T79" s="190">
        <v>1562105</v>
      </c>
      <c r="U79" s="190">
        <v>50000</v>
      </c>
      <c r="V79" s="190">
        <v>1512105</v>
      </c>
      <c r="W79" s="190">
        <v>1737694</v>
      </c>
      <c r="X79" s="190">
        <v>1710662</v>
      </c>
      <c r="Y79" s="190">
        <v>0</v>
      </c>
      <c r="Z79" s="190">
        <v>0</v>
      </c>
      <c r="AA79" s="190">
        <v>0</v>
      </c>
      <c r="AB79" s="190">
        <v>1710662</v>
      </c>
      <c r="AC79" s="190">
        <v>1710435</v>
      </c>
      <c r="AD79" s="186">
        <f t="shared" si="17"/>
        <v>1.131161526481296</v>
      </c>
      <c r="AE79" s="69">
        <f t="shared" si="18"/>
        <v>0</v>
      </c>
      <c r="AF79" s="190">
        <v>-227</v>
      </c>
      <c r="AG79" s="190">
        <v>175589</v>
      </c>
      <c r="AH79" s="69">
        <v>41</v>
      </c>
      <c r="AI79" s="69">
        <v>4</v>
      </c>
      <c r="AJ79" s="69">
        <v>0</v>
      </c>
      <c r="AK79" s="69">
        <v>0</v>
      </c>
      <c r="AL79" s="80">
        <v>175589</v>
      </c>
      <c r="AM79" s="80">
        <v>0</v>
      </c>
      <c r="AN79" s="69">
        <v>0</v>
      </c>
      <c r="AO79" s="69">
        <v>0</v>
      </c>
      <c r="AP79" s="80">
        <v>0</v>
      </c>
      <c r="AQ79" s="80">
        <v>0</v>
      </c>
      <c r="AR79" s="69">
        <v>0</v>
      </c>
      <c r="AS79" s="69">
        <v>0</v>
      </c>
      <c r="AT79" s="80">
        <v>0</v>
      </c>
      <c r="AU79" s="80">
        <v>0</v>
      </c>
      <c r="AV79" s="69">
        <v>0</v>
      </c>
      <c r="AW79" s="69">
        <v>0</v>
      </c>
      <c r="AX79" s="80">
        <v>0</v>
      </c>
      <c r="AY79" s="80">
        <v>0</v>
      </c>
      <c r="AZ79" s="69">
        <v>0</v>
      </c>
      <c r="BA79" s="69">
        <v>0</v>
      </c>
      <c r="BB79" s="80">
        <v>0</v>
      </c>
      <c r="BC79" s="80">
        <v>0</v>
      </c>
      <c r="BD79" s="69">
        <v>0</v>
      </c>
      <c r="BE79" s="69">
        <v>0</v>
      </c>
      <c r="BF79" s="80">
        <v>0</v>
      </c>
      <c r="BG79" s="80">
        <v>0</v>
      </c>
      <c r="BH79" s="69">
        <v>0</v>
      </c>
      <c r="BI79" s="69">
        <v>0</v>
      </c>
      <c r="BJ79" s="80">
        <v>0</v>
      </c>
      <c r="BK79" s="80">
        <v>0</v>
      </c>
      <c r="BL79" s="69">
        <v>0</v>
      </c>
      <c r="BM79" s="69">
        <v>0</v>
      </c>
      <c r="BN79" s="80">
        <v>0</v>
      </c>
      <c r="BO79" s="80">
        <v>0</v>
      </c>
      <c r="BP79" s="69">
        <v>0</v>
      </c>
      <c r="BQ79" s="69">
        <v>0</v>
      </c>
      <c r="BR79" s="80">
        <v>0</v>
      </c>
      <c r="BS79" s="80">
        <v>0</v>
      </c>
      <c r="BT79" s="69">
        <v>0</v>
      </c>
      <c r="BU79" s="69">
        <v>0</v>
      </c>
      <c r="BV79" s="80">
        <v>0</v>
      </c>
      <c r="BW79" s="80">
        <v>0</v>
      </c>
      <c r="BX79" s="69">
        <v>0</v>
      </c>
      <c r="BY79" s="69">
        <v>0</v>
      </c>
      <c r="BZ79" s="80">
        <v>0</v>
      </c>
      <c r="CA79" s="80">
        <v>0</v>
      </c>
      <c r="CB79" s="69">
        <v>0</v>
      </c>
      <c r="CC79" s="69">
        <v>0</v>
      </c>
      <c r="CD79" s="80">
        <v>0</v>
      </c>
      <c r="CE79" s="80">
        <v>0</v>
      </c>
      <c r="CF79" s="69">
        <v>0</v>
      </c>
      <c r="CG79" s="69">
        <v>0</v>
      </c>
      <c r="CH79" s="80">
        <v>0</v>
      </c>
      <c r="CI79" s="80">
        <v>0</v>
      </c>
      <c r="CJ79" s="69">
        <v>0</v>
      </c>
      <c r="CK79" s="69">
        <v>0</v>
      </c>
      <c r="CL79" s="80">
        <v>175589</v>
      </c>
      <c r="CM79" s="80">
        <v>0</v>
      </c>
      <c r="CN79" s="67" t="s">
        <v>790</v>
      </c>
      <c r="CO79" s="67" t="s">
        <v>791</v>
      </c>
      <c r="CP79" s="67" t="s">
        <v>709</v>
      </c>
      <c r="CQ79" s="67" t="s">
        <v>709</v>
      </c>
      <c r="CR79" s="67" t="s">
        <v>709</v>
      </c>
      <c r="CS79" s="67" t="s">
        <v>709</v>
      </c>
      <c r="CT79" s="68">
        <v>45952</v>
      </c>
      <c r="CU79" s="67" t="s">
        <v>993</v>
      </c>
      <c r="CV79" s="67" t="s">
        <v>989</v>
      </c>
      <c r="CW79" s="68" t="s">
        <v>168</v>
      </c>
      <c r="CX79" s="68">
        <v>45582</v>
      </c>
      <c r="CY79" s="67" t="s">
        <v>993</v>
      </c>
      <c r="CZ79" s="67" t="s">
        <v>994</v>
      </c>
      <c r="DA79" s="67" t="s">
        <v>568</v>
      </c>
      <c r="DB79" s="81">
        <v>1572771.91</v>
      </c>
      <c r="DC79" s="67"/>
      <c r="DD79" s="67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</row>
    <row r="80" spans="2:1477" s="69" customFormat="1">
      <c r="B80" s="67" t="s">
        <v>0</v>
      </c>
      <c r="C80" s="67" t="s">
        <v>280</v>
      </c>
      <c r="D80" s="67" t="s">
        <v>281</v>
      </c>
      <c r="E80" s="68">
        <v>45560</v>
      </c>
      <c r="F80" s="67" t="s">
        <v>988</v>
      </c>
      <c r="G80" s="67" t="s">
        <v>994</v>
      </c>
      <c r="H80" s="187">
        <v>1</v>
      </c>
      <c r="I80" s="69">
        <v>2</v>
      </c>
      <c r="J80" s="69">
        <v>180</v>
      </c>
      <c r="K80" s="69">
        <v>214</v>
      </c>
      <c r="L80" s="69">
        <v>214</v>
      </c>
      <c r="M80" s="186">
        <f t="shared" si="15"/>
        <v>1</v>
      </c>
      <c r="N80" s="69">
        <f t="shared" si="16"/>
        <v>1</v>
      </c>
      <c r="O80" s="69">
        <v>0</v>
      </c>
      <c r="P80" s="69">
        <v>0</v>
      </c>
      <c r="Q80" s="69">
        <v>0</v>
      </c>
      <c r="R80" s="69">
        <v>34</v>
      </c>
      <c r="S80" s="69">
        <v>0</v>
      </c>
      <c r="T80" s="190">
        <v>2499454</v>
      </c>
      <c r="U80" s="190">
        <v>50000</v>
      </c>
      <c r="V80" s="190">
        <v>2449454</v>
      </c>
      <c r="W80" s="190">
        <v>2573884</v>
      </c>
      <c r="X80" s="190">
        <v>2437559</v>
      </c>
      <c r="Y80" s="190">
        <v>0</v>
      </c>
      <c r="Z80" s="190">
        <v>0</v>
      </c>
      <c r="AA80" s="190">
        <v>0</v>
      </c>
      <c r="AB80" s="190">
        <v>2437559</v>
      </c>
      <c r="AC80" s="190">
        <v>2436488</v>
      </c>
      <c r="AD80" s="186">
        <f t="shared" si="17"/>
        <v>0.99470657542456398</v>
      </c>
      <c r="AE80" s="69">
        <f t="shared" si="18"/>
        <v>1</v>
      </c>
      <c r="AF80" s="190">
        <v>-1071</v>
      </c>
      <c r="AG80" s="190">
        <v>74430</v>
      </c>
      <c r="AH80" s="69">
        <v>20</v>
      </c>
      <c r="AI80" s="69">
        <v>14</v>
      </c>
      <c r="AJ80" s="69">
        <v>0</v>
      </c>
      <c r="AK80" s="69">
        <v>0</v>
      </c>
      <c r="AL80" s="80">
        <v>0</v>
      </c>
      <c r="AM80" s="80">
        <v>0</v>
      </c>
      <c r="AN80" s="69">
        <v>0</v>
      </c>
      <c r="AO80" s="69">
        <v>0</v>
      </c>
      <c r="AP80" s="80">
        <v>24430</v>
      </c>
      <c r="AQ80" s="80">
        <v>24430</v>
      </c>
      <c r="AR80" s="69">
        <v>0</v>
      </c>
      <c r="AS80" s="69">
        <v>0</v>
      </c>
      <c r="AT80" s="80">
        <v>0</v>
      </c>
      <c r="AU80" s="80">
        <v>0</v>
      </c>
      <c r="AV80" s="69">
        <v>0</v>
      </c>
      <c r="AW80" s="69">
        <v>0</v>
      </c>
      <c r="AX80" s="80">
        <v>0</v>
      </c>
      <c r="AY80" s="80">
        <v>0</v>
      </c>
      <c r="AZ80" s="69">
        <v>0</v>
      </c>
      <c r="BA80" s="69">
        <v>0</v>
      </c>
      <c r="BB80" s="80">
        <v>0</v>
      </c>
      <c r="BC80" s="80">
        <v>0</v>
      </c>
      <c r="BD80" s="69">
        <v>0</v>
      </c>
      <c r="BE80" s="69">
        <v>0</v>
      </c>
      <c r="BF80" s="80">
        <v>0</v>
      </c>
      <c r="BG80" s="80">
        <v>0</v>
      </c>
      <c r="BH80" s="69">
        <v>0</v>
      </c>
      <c r="BI80" s="69">
        <v>0</v>
      </c>
      <c r="BJ80" s="80">
        <v>37563</v>
      </c>
      <c r="BK80" s="80">
        <v>0</v>
      </c>
      <c r="BL80" s="69">
        <v>0</v>
      </c>
      <c r="BM80" s="69">
        <v>0</v>
      </c>
      <c r="BN80" s="80">
        <v>0</v>
      </c>
      <c r="BO80" s="80">
        <v>0</v>
      </c>
      <c r="BP80" s="69">
        <v>0</v>
      </c>
      <c r="BQ80" s="69">
        <v>0</v>
      </c>
      <c r="BR80" s="80">
        <v>0</v>
      </c>
      <c r="BS80" s="80">
        <v>0</v>
      </c>
      <c r="BT80" s="69">
        <v>0</v>
      </c>
      <c r="BU80" s="69">
        <v>0</v>
      </c>
      <c r="BV80" s="80">
        <v>0</v>
      </c>
      <c r="BW80" s="80">
        <v>0</v>
      </c>
      <c r="BX80" s="69">
        <v>0</v>
      </c>
      <c r="BY80" s="69">
        <v>0</v>
      </c>
      <c r="BZ80" s="80">
        <v>0</v>
      </c>
      <c r="CA80" s="80">
        <v>0</v>
      </c>
      <c r="CB80" s="69">
        <v>0</v>
      </c>
      <c r="CC80" s="69">
        <v>0</v>
      </c>
      <c r="CD80" s="80">
        <v>0</v>
      </c>
      <c r="CE80" s="80">
        <v>0</v>
      </c>
      <c r="CF80" s="69">
        <v>0</v>
      </c>
      <c r="CG80" s="69">
        <v>0</v>
      </c>
      <c r="CH80" s="80">
        <v>0</v>
      </c>
      <c r="CI80" s="80">
        <v>0</v>
      </c>
      <c r="CJ80" s="69">
        <v>0</v>
      </c>
      <c r="CK80" s="69">
        <v>0</v>
      </c>
      <c r="CL80" s="80">
        <v>61993</v>
      </c>
      <c r="CM80" s="80">
        <v>24430</v>
      </c>
      <c r="CN80" s="67" t="s">
        <v>735</v>
      </c>
      <c r="CO80" s="67" t="s">
        <v>736</v>
      </c>
      <c r="CP80" s="67" t="s">
        <v>709</v>
      </c>
      <c r="CQ80" s="67" t="s">
        <v>709</v>
      </c>
      <c r="CR80" s="67" t="s">
        <v>709</v>
      </c>
      <c r="CS80" s="67" t="s">
        <v>709</v>
      </c>
      <c r="CT80" s="68">
        <v>45986</v>
      </c>
      <c r="CU80" s="67" t="s">
        <v>993</v>
      </c>
      <c r="CV80" s="67" t="s">
        <v>989</v>
      </c>
      <c r="CW80" s="68" t="s">
        <v>168</v>
      </c>
      <c r="CX80" s="68">
        <v>45876</v>
      </c>
      <c r="CY80" s="67" t="s">
        <v>988</v>
      </c>
      <c r="CZ80" s="67" t="s">
        <v>989</v>
      </c>
      <c r="DA80" s="67" t="s">
        <v>1004</v>
      </c>
      <c r="DB80" s="81">
        <v>2231402.67</v>
      </c>
      <c r="DC80" s="67"/>
      <c r="DD80" s="67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</row>
    <row r="81" spans="2:1477" s="69" customFormat="1">
      <c r="B81" s="67" t="s">
        <v>0</v>
      </c>
      <c r="C81" s="67" t="s">
        <v>639</v>
      </c>
      <c r="D81" s="67" t="s">
        <v>640</v>
      </c>
      <c r="E81" s="68">
        <v>45609</v>
      </c>
      <c r="F81" s="67" t="s">
        <v>993</v>
      </c>
      <c r="G81" s="67" t="s">
        <v>994</v>
      </c>
      <c r="H81" s="187">
        <v>1</v>
      </c>
      <c r="I81" s="69">
        <v>0</v>
      </c>
      <c r="J81" s="69">
        <v>180</v>
      </c>
      <c r="K81" s="69">
        <v>188</v>
      </c>
      <c r="L81" s="69">
        <v>171</v>
      </c>
      <c r="M81" s="186">
        <f t="shared" si="15"/>
        <v>0.90555555555555556</v>
      </c>
      <c r="N81" s="69">
        <f t="shared" si="16"/>
        <v>1</v>
      </c>
      <c r="O81" s="69">
        <v>17</v>
      </c>
      <c r="P81" s="69">
        <v>0</v>
      </c>
      <c r="Q81" s="69">
        <v>0</v>
      </c>
      <c r="R81" s="69">
        <v>8</v>
      </c>
      <c r="S81" s="69">
        <v>0</v>
      </c>
      <c r="T81" s="190">
        <v>7419960</v>
      </c>
      <c r="U81" s="190">
        <v>87264</v>
      </c>
      <c r="V81" s="190">
        <v>7332696</v>
      </c>
      <c r="W81" s="190">
        <v>7419960</v>
      </c>
      <c r="X81" s="190">
        <v>7285721</v>
      </c>
      <c r="Y81" s="190">
        <v>0</v>
      </c>
      <c r="Z81" s="190">
        <v>0</v>
      </c>
      <c r="AA81" s="190">
        <v>0</v>
      </c>
      <c r="AB81" s="190">
        <v>7285721</v>
      </c>
      <c r="AC81" s="190">
        <v>7282630</v>
      </c>
      <c r="AD81" s="186">
        <f t="shared" si="17"/>
        <v>0.99317222478608136</v>
      </c>
      <c r="AE81" s="69">
        <f t="shared" si="18"/>
        <v>1</v>
      </c>
      <c r="AF81" s="190">
        <v>-3091</v>
      </c>
      <c r="AG81" s="190">
        <v>0</v>
      </c>
      <c r="AH81" s="69">
        <v>4</v>
      </c>
      <c r="AI81" s="69">
        <v>4</v>
      </c>
      <c r="AJ81" s="69">
        <v>0</v>
      </c>
      <c r="AK81" s="69">
        <v>0</v>
      </c>
      <c r="AL81" s="80">
        <v>46438</v>
      </c>
      <c r="AM81" s="80">
        <v>0</v>
      </c>
      <c r="AN81" s="69">
        <v>0</v>
      </c>
      <c r="AO81" s="69">
        <v>0</v>
      </c>
      <c r="AP81" s="80">
        <v>14733</v>
      </c>
      <c r="AQ81" s="80">
        <v>0</v>
      </c>
      <c r="AR81" s="69">
        <v>0</v>
      </c>
      <c r="AS81" s="69">
        <v>0</v>
      </c>
      <c r="AT81" s="80">
        <v>0</v>
      </c>
      <c r="AU81" s="80">
        <v>0</v>
      </c>
      <c r="AV81" s="69">
        <v>0</v>
      </c>
      <c r="AW81" s="69">
        <v>0</v>
      </c>
      <c r="AX81" s="80">
        <v>0</v>
      </c>
      <c r="AY81" s="80">
        <v>0</v>
      </c>
      <c r="AZ81" s="69">
        <v>0</v>
      </c>
      <c r="BA81" s="69">
        <v>0</v>
      </c>
      <c r="BB81" s="80">
        <v>0</v>
      </c>
      <c r="BC81" s="80">
        <v>0</v>
      </c>
      <c r="BD81" s="69">
        <v>0</v>
      </c>
      <c r="BE81" s="69">
        <v>0</v>
      </c>
      <c r="BF81" s="80">
        <v>0</v>
      </c>
      <c r="BG81" s="80">
        <v>0</v>
      </c>
      <c r="BH81" s="69">
        <v>0</v>
      </c>
      <c r="BI81" s="69">
        <v>0</v>
      </c>
      <c r="BJ81" s="80">
        <v>0</v>
      </c>
      <c r="BK81" s="80">
        <v>0</v>
      </c>
      <c r="BL81" s="69">
        <v>0</v>
      </c>
      <c r="BM81" s="69">
        <v>0</v>
      </c>
      <c r="BN81" s="80">
        <v>0</v>
      </c>
      <c r="BO81" s="80">
        <v>0</v>
      </c>
      <c r="BP81" s="69">
        <v>0</v>
      </c>
      <c r="BQ81" s="69">
        <v>0</v>
      </c>
      <c r="BR81" s="80">
        <v>0</v>
      </c>
      <c r="BS81" s="80">
        <v>0</v>
      </c>
      <c r="BT81" s="69">
        <v>0</v>
      </c>
      <c r="BU81" s="69">
        <v>0</v>
      </c>
      <c r="BV81" s="80">
        <v>0</v>
      </c>
      <c r="BW81" s="80">
        <v>0</v>
      </c>
      <c r="BX81" s="69">
        <v>0</v>
      </c>
      <c r="BY81" s="69">
        <v>0</v>
      </c>
      <c r="BZ81" s="80">
        <v>0</v>
      </c>
      <c r="CA81" s="80">
        <v>0</v>
      </c>
      <c r="CB81" s="69">
        <v>0</v>
      </c>
      <c r="CC81" s="69">
        <v>0</v>
      </c>
      <c r="CD81" s="80">
        <v>0</v>
      </c>
      <c r="CE81" s="80">
        <v>0</v>
      </c>
      <c r="CF81" s="69">
        <v>0</v>
      </c>
      <c r="CG81" s="69">
        <v>0</v>
      </c>
      <c r="CH81" s="80">
        <v>0</v>
      </c>
      <c r="CI81" s="80">
        <v>0</v>
      </c>
      <c r="CJ81" s="69">
        <v>0</v>
      </c>
      <c r="CK81" s="69">
        <v>0</v>
      </c>
      <c r="CL81" s="80">
        <v>61171</v>
      </c>
      <c r="CM81" s="80">
        <v>0</v>
      </c>
      <c r="CN81" s="67" t="s">
        <v>762</v>
      </c>
      <c r="CO81" s="67" t="s">
        <v>763</v>
      </c>
      <c r="CP81" s="67" t="s">
        <v>709</v>
      </c>
      <c r="CQ81" s="67" t="s">
        <v>709</v>
      </c>
      <c r="CR81" s="67" t="s">
        <v>709</v>
      </c>
      <c r="CS81" s="67" t="s">
        <v>709</v>
      </c>
      <c r="CT81" s="68">
        <v>45986</v>
      </c>
      <c r="CU81" s="67" t="s">
        <v>993</v>
      </c>
      <c r="CV81" s="67" t="s">
        <v>989</v>
      </c>
      <c r="CW81" s="68" t="s">
        <v>168</v>
      </c>
      <c r="CX81" s="68">
        <v>45868</v>
      </c>
      <c r="CY81" s="67" t="s">
        <v>988</v>
      </c>
      <c r="CZ81" s="67" t="s">
        <v>989</v>
      </c>
      <c r="DA81" s="67" t="s">
        <v>1004</v>
      </c>
      <c r="DB81" s="81">
        <v>8775588.25</v>
      </c>
      <c r="DC81" s="67"/>
      <c r="DD81" s="67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</row>
    <row r="82" spans="2:1477" s="69" customFormat="1">
      <c r="B82" s="67" t="s">
        <v>0</v>
      </c>
      <c r="C82" s="67" t="s">
        <v>282</v>
      </c>
      <c r="D82" s="67" t="s">
        <v>283</v>
      </c>
      <c r="E82" s="68">
        <v>45714</v>
      </c>
      <c r="F82" s="67" t="s">
        <v>991</v>
      </c>
      <c r="G82" s="67" t="s">
        <v>994</v>
      </c>
      <c r="H82" s="187">
        <v>1</v>
      </c>
      <c r="I82" s="69">
        <v>1</v>
      </c>
      <c r="J82" s="69">
        <v>150</v>
      </c>
      <c r="K82" s="69">
        <v>194</v>
      </c>
      <c r="L82" s="69">
        <v>192</v>
      </c>
      <c r="M82" s="186">
        <f t="shared" si="15"/>
        <v>1.0066666666666666</v>
      </c>
      <c r="N82" s="69">
        <f t="shared" si="16"/>
        <v>1</v>
      </c>
      <c r="O82" s="69">
        <v>2</v>
      </c>
      <c r="P82" s="69">
        <v>0</v>
      </c>
      <c r="Q82" s="69">
        <v>0</v>
      </c>
      <c r="R82" s="69">
        <v>41</v>
      </c>
      <c r="S82" s="69">
        <v>3</v>
      </c>
      <c r="T82" s="190">
        <v>2487602</v>
      </c>
      <c r="U82" s="190">
        <v>50000</v>
      </c>
      <c r="V82" s="190">
        <v>2437602</v>
      </c>
      <c r="W82" s="190">
        <v>2535510</v>
      </c>
      <c r="X82" s="190">
        <v>2431426</v>
      </c>
      <c r="Y82" s="190">
        <v>0</v>
      </c>
      <c r="Z82" s="190">
        <v>0</v>
      </c>
      <c r="AA82" s="190">
        <v>0</v>
      </c>
      <c r="AB82" s="190">
        <v>2431426</v>
      </c>
      <c r="AC82" s="190">
        <v>2431081</v>
      </c>
      <c r="AD82" s="186">
        <f t="shared" si="17"/>
        <v>0.99732482989429772</v>
      </c>
      <c r="AE82" s="69">
        <f t="shared" si="18"/>
        <v>1</v>
      </c>
      <c r="AF82" s="190">
        <v>-345</v>
      </c>
      <c r="AG82" s="190">
        <v>47909</v>
      </c>
      <c r="AH82" s="69">
        <v>17</v>
      </c>
      <c r="AI82" s="69">
        <v>24</v>
      </c>
      <c r="AJ82" s="69">
        <v>0</v>
      </c>
      <c r="AK82" s="69">
        <v>3</v>
      </c>
      <c r="AL82" s="80">
        <v>47909</v>
      </c>
      <c r="AM82" s="80">
        <v>0</v>
      </c>
      <c r="AN82" s="69">
        <v>0</v>
      </c>
      <c r="AO82" s="69">
        <v>0</v>
      </c>
      <c r="AP82" s="80">
        <v>1650</v>
      </c>
      <c r="AQ82" s="80">
        <v>0</v>
      </c>
      <c r="AR82" s="69">
        <v>0</v>
      </c>
      <c r="AS82" s="69">
        <v>0</v>
      </c>
      <c r="AT82" s="80">
        <v>0</v>
      </c>
      <c r="AU82" s="80">
        <v>0</v>
      </c>
      <c r="AV82" s="69">
        <v>0</v>
      </c>
      <c r="AW82" s="69">
        <v>0</v>
      </c>
      <c r="AX82" s="80">
        <v>0</v>
      </c>
      <c r="AY82" s="80">
        <v>0</v>
      </c>
      <c r="AZ82" s="69">
        <v>0</v>
      </c>
      <c r="BA82" s="69">
        <v>0</v>
      </c>
      <c r="BB82" s="80">
        <v>0</v>
      </c>
      <c r="BC82" s="80">
        <v>0</v>
      </c>
      <c r="BD82" s="69">
        <v>0</v>
      </c>
      <c r="BE82" s="69">
        <v>0</v>
      </c>
      <c r="BF82" s="80">
        <v>0</v>
      </c>
      <c r="BG82" s="80">
        <v>0</v>
      </c>
      <c r="BH82" s="69">
        <v>0</v>
      </c>
      <c r="BI82" s="69">
        <v>0</v>
      </c>
      <c r="BJ82" s="80">
        <v>0</v>
      </c>
      <c r="BK82" s="80">
        <v>0</v>
      </c>
      <c r="BL82" s="69">
        <v>0</v>
      </c>
      <c r="BM82" s="69">
        <v>0</v>
      </c>
      <c r="BN82" s="80">
        <v>0</v>
      </c>
      <c r="BO82" s="80">
        <v>0</v>
      </c>
      <c r="BP82" s="69">
        <v>0</v>
      </c>
      <c r="BQ82" s="69">
        <v>0</v>
      </c>
      <c r="BR82" s="80">
        <v>0</v>
      </c>
      <c r="BS82" s="80">
        <v>0</v>
      </c>
      <c r="BT82" s="69">
        <v>0</v>
      </c>
      <c r="BU82" s="69">
        <v>0</v>
      </c>
      <c r="BV82" s="80">
        <v>0</v>
      </c>
      <c r="BW82" s="80">
        <v>0</v>
      </c>
      <c r="BX82" s="69">
        <v>0</v>
      </c>
      <c r="BY82" s="69">
        <v>0</v>
      </c>
      <c r="BZ82" s="80">
        <v>0</v>
      </c>
      <c r="CA82" s="80">
        <v>0</v>
      </c>
      <c r="CB82" s="69">
        <v>0</v>
      </c>
      <c r="CC82" s="69">
        <v>0</v>
      </c>
      <c r="CD82" s="80">
        <v>0</v>
      </c>
      <c r="CE82" s="80">
        <v>0</v>
      </c>
      <c r="CF82" s="69">
        <v>0</v>
      </c>
      <c r="CG82" s="69">
        <v>0</v>
      </c>
      <c r="CH82" s="80">
        <v>0</v>
      </c>
      <c r="CI82" s="80">
        <v>0</v>
      </c>
      <c r="CJ82" s="69">
        <v>0</v>
      </c>
      <c r="CK82" s="69">
        <v>3</v>
      </c>
      <c r="CL82" s="80">
        <v>49559</v>
      </c>
      <c r="CM82" s="80">
        <v>0</v>
      </c>
      <c r="CN82" s="67" t="s">
        <v>792</v>
      </c>
      <c r="CO82" s="67" t="s">
        <v>793</v>
      </c>
      <c r="CP82" s="67" t="s">
        <v>709</v>
      </c>
      <c r="CQ82" s="67" t="s">
        <v>709</v>
      </c>
      <c r="CR82" s="67" t="s">
        <v>709</v>
      </c>
      <c r="CS82" s="67" t="s">
        <v>709</v>
      </c>
      <c r="CT82" s="68">
        <v>46080</v>
      </c>
      <c r="CU82" s="67" t="s">
        <v>991</v>
      </c>
      <c r="CV82" s="67" t="s">
        <v>989</v>
      </c>
      <c r="CW82" s="68" t="s">
        <v>168</v>
      </c>
      <c r="CX82" s="68">
        <v>45985</v>
      </c>
      <c r="CY82" s="67" t="s">
        <v>993</v>
      </c>
      <c r="CZ82" s="67" t="s">
        <v>989</v>
      </c>
      <c r="DA82" s="67" t="s">
        <v>568</v>
      </c>
      <c r="DB82" s="81">
        <v>3542854</v>
      </c>
      <c r="DC82" s="67"/>
      <c r="DD82" s="67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</row>
    <row r="83" spans="2:1477" s="69" customFormat="1">
      <c r="B83" s="67" t="s">
        <v>0</v>
      </c>
      <c r="C83" s="67" t="s">
        <v>641</v>
      </c>
      <c r="D83" s="67" t="s">
        <v>642</v>
      </c>
      <c r="E83" s="68">
        <v>45609</v>
      </c>
      <c r="F83" s="67" t="s">
        <v>993</v>
      </c>
      <c r="G83" s="67" t="s">
        <v>994</v>
      </c>
      <c r="H83" s="187">
        <v>1</v>
      </c>
      <c r="I83" s="69">
        <v>0</v>
      </c>
      <c r="J83" s="69">
        <v>300</v>
      </c>
      <c r="K83" s="69">
        <v>343</v>
      </c>
      <c r="L83" s="69">
        <v>305</v>
      </c>
      <c r="M83" s="186">
        <f t="shared" si="15"/>
        <v>0.87333333333333329</v>
      </c>
      <c r="N83" s="69">
        <f t="shared" si="16"/>
        <v>1</v>
      </c>
      <c r="O83" s="69">
        <v>38</v>
      </c>
      <c r="P83" s="69">
        <v>0</v>
      </c>
      <c r="Q83" s="69">
        <v>0</v>
      </c>
      <c r="R83" s="69">
        <v>43</v>
      </c>
      <c r="S83" s="69">
        <v>0</v>
      </c>
      <c r="T83" s="190">
        <v>6571980</v>
      </c>
      <c r="U83" s="190">
        <v>67485</v>
      </c>
      <c r="V83" s="190">
        <v>6504495</v>
      </c>
      <c r="W83" s="190">
        <v>6571980</v>
      </c>
      <c r="X83" s="190">
        <v>6862070</v>
      </c>
      <c r="Y83" s="190">
        <v>0</v>
      </c>
      <c r="Z83" s="190">
        <v>0</v>
      </c>
      <c r="AA83" s="190">
        <v>0</v>
      </c>
      <c r="AB83" s="190">
        <v>6862070</v>
      </c>
      <c r="AC83" s="190">
        <v>6863371</v>
      </c>
      <c r="AD83" s="186">
        <f t="shared" si="17"/>
        <v>1.0551735376843245</v>
      </c>
      <c r="AE83" s="69">
        <f t="shared" si="18"/>
        <v>1</v>
      </c>
      <c r="AF83" s="190">
        <v>1301</v>
      </c>
      <c r="AG83" s="190">
        <v>0</v>
      </c>
      <c r="AH83" s="69">
        <v>17</v>
      </c>
      <c r="AI83" s="69">
        <v>26</v>
      </c>
      <c r="AJ83" s="69">
        <v>0</v>
      </c>
      <c r="AK83" s="69">
        <v>0</v>
      </c>
      <c r="AL83" s="80">
        <v>13750</v>
      </c>
      <c r="AM83" s="80">
        <v>0</v>
      </c>
      <c r="AN83" s="69">
        <v>0</v>
      </c>
      <c r="AO83" s="69">
        <v>0</v>
      </c>
      <c r="AP83" s="80">
        <v>15770</v>
      </c>
      <c r="AQ83" s="80">
        <v>0</v>
      </c>
      <c r="AR83" s="69">
        <v>0</v>
      </c>
      <c r="AS83" s="69">
        <v>0</v>
      </c>
      <c r="AT83" s="80">
        <v>0</v>
      </c>
      <c r="AU83" s="80">
        <v>0</v>
      </c>
      <c r="AV83" s="69">
        <v>0</v>
      </c>
      <c r="AW83" s="69">
        <v>0</v>
      </c>
      <c r="AX83" s="80">
        <v>0</v>
      </c>
      <c r="AY83" s="80">
        <v>0</v>
      </c>
      <c r="AZ83" s="69">
        <v>0</v>
      </c>
      <c r="BA83" s="69">
        <v>0</v>
      </c>
      <c r="BB83" s="80">
        <v>0</v>
      </c>
      <c r="BC83" s="80">
        <v>0</v>
      </c>
      <c r="BD83" s="69">
        <v>0</v>
      </c>
      <c r="BE83" s="69">
        <v>0</v>
      </c>
      <c r="BF83" s="80">
        <v>0</v>
      </c>
      <c r="BG83" s="80">
        <v>0</v>
      </c>
      <c r="BH83" s="69">
        <v>0</v>
      </c>
      <c r="BI83" s="69">
        <v>0</v>
      </c>
      <c r="BJ83" s="80">
        <v>0</v>
      </c>
      <c r="BK83" s="80">
        <v>0</v>
      </c>
      <c r="BL83" s="69">
        <v>0</v>
      </c>
      <c r="BM83" s="69">
        <v>0</v>
      </c>
      <c r="BN83" s="80">
        <v>0</v>
      </c>
      <c r="BO83" s="80">
        <v>0</v>
      </c>
      <c r="BP83" s="69">
        <v>0</v>
      </c>
      <c r="BQ83" s="69">
        <v>0</v>
      </c>
      <c r="BR83" s="80">
        <v>0</v>
      </c>
      <c r="BS83" s="80">
        <v>0</v>
      </c>
      <c r="BT83" s="69">
        <v>0</v>
      </c>
      <c r="BU83" s="69">
        <v>0</v>
      </c>
      <c r="BV83" s="80">
        <v>0</v>
      </c>
      <c r="BW83" s="80">
        <v>0</v>
      </c>
      <c r="BX83" s="69">
        <v>0</v>
      </c>
      <c r="BY83" s="69">
        <v>0</v>
      </c>
      <c r="BZ83" s="80">
        <v>0</v>
      </c>
      <c r="CA83" s="80">
        <v>0</v>
      </c>
      <c r="CB83" s="69">
        <v>0</v>
      </c>
      <c r="CC83" s="69">
        <v>0</v>
      </c>
      <c r="CD83" s="80">
        <v>0</v>
      </c>
      <c r="CE83" s="80">
        <v>0</v>
      </c>
      <c r="CF83" s="69">
        <v>0</v>
      </c>
      <c r="CG83" s="69">
        <v>0</v>
      </c>
      <c r="CH83" s="80">
        <v>0</v>
      </c>
      <c r="CI83" s="80">
        <v>0</v>
      </c>
      <c r="CJ83" s="69">
        <v>0</v>
      </c>
      <c r="CK83" s="69">
        <v>0</v>
      </c>
      <c r="CL83" s="80">
        <v>29520</v>
      </c>
      <c r="CM83" s="80">
        <v>0</v>
      </c>
      <c r="CN83" s="67" t="s">
        <v>794</v>
      </c>
      <c r="CO83" s="67" t="s">
        <v>795</v>
      </c>
      <c r="CP83" s="67" t="s">
        <v>709</v>
      </c>
      <c r="CQ83" s="67" t="s">
        <v>709</v>
      </c>
      <c r="CR83" s="67" t="s">
        <v>709</v>
      </c>
      <c r="CS83" s="67" t="s">
        <v>709</v>
      </c>
      <c r="CT83" s="68">
        <v>46092</v>
      </c>
      <c r="CU83" s="67" t="s">
        <v>991</v>
      </c>
      <c r="CV83" s="67" t="s">
        <v>989</v>
      </c>
      <c r="CW83" s="68" t="s">
        <v>168</v>
      </c>
      <c r="CX83" s="68">
        <v>46030</v>
      </c>
      <c r="CY83" s="67" t="s">
        <v>991</v>
      </c>
      <c r="CZ83" s="67" t="s">
        <v>989</v>
      </c>
      <c r="DA83" s="67" t="s">
        <v>1002</v>
      </c>
      <c r="DB83" s="81">
        <v>6362364.6399999997</v>
      </c>
      <c r="DC83" s="67"/>
      <c r="DD83" s="67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</row>
    <row r="84" spans="2:1477" s="69" customFormat="1">
      <c r="B84" s="67" t="s">
        <v>0</v>
      </c>
      <c r="C84" s="67" t="s">
        <v>643</v>
      </c>
      <c r="D84" s="67" t="s">
        <v>644</v>
      </c>
      <c r="E84" s="68">
        <v>45630</v>
      </c>
      <c r="F84" s="67" t="s">
        <v>993</v>
      </c>
      <c r="G84" s="67" t="s">
        <v>994</v>
      </c>
      <c r="H84" s="187">
        <v>1</v>
      </c>
      <c r="I84" s="69">
        <v>0</v>
      </c>
      <c r="J84" s="69">
        <v>180</v>
      </c>
      <c r="K84" s="69">
        <v>234</v>
      </c>
      <c r="L84" s="69">
        <v>233</v>
      </c>
      <c r="M84" s="186">
        <f t="shared" si="15"/>
        <v>1.05</v>
      </c>
      <c r="N84" s="69">
        <f t="shared" si="16"/>
        <v>1</v>
      </c>
      <c r="O84" s="69">
        <v>1</v>
      </c>
      <c r="P84" s="69">
        <v>0</v>
      </c>
      <c r="Q84" s="69">
        <v>0</v>
      </c>
      <c r="R84" s="69">
        <v>44</v>
      </c>
      <c r="S84" s="69">
        <v>10</v>
      </c>
      <c r="T84" s="190">
        <v>4685902</v>
      </c>
      <c r="U84" s="190">
        <v>61983</v>
      </c>
      <c r="V84" s="190">
        <v>4623919</v>
      </c>
      <c r="W84" s="190">
        <v>4685902</v>
      </c>
      <c r="X84" s="190">
        <v>4940814</v>
      </c>
      <c r="Y84" s="190">
        <v>0</v>
      </c>
      <c r="Z84" s="190">
        <v>0</v>
      </c>
      <c r="AA84" s="190">
        <v>0</v>
      </c>
      <c r="AB84" s="190">
        <v>4940814</v>
      </c>
      <c r="AC84" s="190">
        <v>4942704</v>
      </c>
      <c r="AD84" s="186">
        <f t="shared" si="17"/>
        <v>1.0689426004218499</v>
      </c>
      <c r="AE84" s="69">
        <f t="shared" si="18"/>
        <v>1</v>
      </c>
      <c r="AF84" s="190">
        <v>1890</v>
      </c>
      <c r="AG84" s="190">
        <v>0</v>
      </c>
      <c r="AH84" s="69">
        <v>24</v>
      </c>
      <c r="AI84" s="69">
        <v>20</v>
      </c>
      <c r="AJ84" s="69">
        <v>0</v>
      </c>
      <c r="AK84" s="69">
        <v>10</v>
      </c>
      <c r="AL84" s="80">
        <v>9787</v>
      </c>
      <c r="AM84" s="80">
        <v>0</v>
      </c>
      <c r="AN84" s="69">
        <v>0</v>
      </c>
      <c r="AO84" s="69">
        <v>0</v>
      </c>
      <c r="AP84" s="80">
        <v>0</v>
      </c>
      <c r="AQ84" s="80">
        <v>0</v>
      </c>
      <c r="AR84" s="69">
        <v>0</v>
      </c>
      <c r="AS84" s="69">
        <v>0</v>
      </c>
      <c r="AT84" s="80">
        <v>0</v>
      </c>
      <c r="AU84" s="80">
        <v>0</v>
      </c>
      <c r="AV84" s="69">
        <v>0</v>
      </c>
      <c r="AW84" s="69">
        <v>0</v>
      </c>
      <c r="AX84" s="80">
        <v>0</v>
      </c>
      <c r="AY84" s="80">
        <v>0</v>
      </c>
      <c r="AZ84" s="69">
        <v>0</v>
      </c>
      <c r="BA84" s="69">
        <v>0</v>
      </c>
      <c r="BB84" s="80">
        <v>0</v>
      </c>
      <c r="BC84" s="80">
        <v>0</v>
      </c>
      <c r="BD84" s="69">
        <v>0</v>
      </c>
      <c r="BE84" s="69">
        <v>0</v>
      </c>
      <c r="BF84" s="80">
        <v>0</v>
      </c>
      <c r="BG84" s="80">
        <v>0</v>
      </c>
      <c r="BH84" s="69">
        <v>0</v>
      </c>
      <c r="BI84" s="69">
        <v>0</v>
      </c>
      <c r="BJ84" s="80">
        <v>0</v>
      </c>
      <c r="BK84" s="80">
        <v>0</v>
      </c>
      <c r="BL84" s="69">
        <v>0</v>
      </c>
      <c r="BM84" s="69">
        <v>0</v>
      </c>
      <c r="BN84" s="80">
        <v>0</v>
      </c>
      <c r="BO84" s="80">
        <v>0</v>
      </c>
      <c r="BP84" s="69">
        <v>0</v>
      </c>
      <c r="BQ84" s="69">
        <v>0</v>
      </c>
      <c r="BR84" s="80">
        <v>0</v>
      </c>
      <c r="BS84" s="80">
        <v>0</v>
      </c>
      <c r="BT84" s="69">
        <v>0</v>
      </c>
      <c r="BU84" s="69">
        <v>0</v>
      </c>
      <c r="BV84" s="80">
        <v>0</v>
      </c>
      <c r="BW84" s="80">
        <v>0</v>
      </c>
      <c r="BX84" s="69">
        <v>0</v>
      </c>
      <c r="BY84" s="69">
        <v>0</v>
      </c>
      <c r="BZ84" s="80">
        <v>0</v>
      </c>
      <c r="CA84" s="80">
        <v>0</v>
      </c>
      <c r="CB84" s="69">
        <v>0</v>
      </c>
      <c r="CC84" s="69">
        <v>0</v>
      </c>
      <c r="CD84" s="80">
        <v>0</v>
      </c>
      <c r="CE84" s="80">
        <v>0</v>
      </c>
      <c r="CF84" s="69">
        <v>0</v>
      </c>
      <c r="CG84" s="69">
        <v>0</v>
      </c>
      <c r="CH84" s="80">
        <v>0</v>
      </c>
      <c r="CI84" s="80">
        <v>0</v>
      </c>
      <c r="CJ84" s="69">
        <v>0</v>
      </c>
      <c r="CK84" s="69">
        <v>10</v>
      </c>
      <c r="CL84" s="80">
        <v>9787</v>
      </c>
      <c r="CM84" s="80">
        <v>0</v>
      </c>
      <c r="CN84" s="67" t="s">
        <v>718</v>
      </c>
      <c r="CO84" s="67" t="s">
        <v>719</v>
      </c>
      <c r="CP84" s="67" t="s">
        <v>709</v>
      </c>
      <c r="CQ84" s="67" t="s">
        <v>709</v>
      </c>
      <c r="CR84" s="67" t="s">
        <v>709</v>
      </c>
      <c r="CS84" s="67" t="s">
        <v>709</v>
      </c>
      <c r="CT84" s="68">
        <v>46112</v>
      </c>
      <c r="CU84" s="67" t="s">
        <v>991</v>
      </c>
      <c r="CV84" s="67" t="s">
        <v>989</v>
      </c>
      <c r="CW84" s="68" t="s">
        <v>168</v>
      </c>
      <c r="CX84" s="68">
        <v>46038</v>
      </c>
      <c r="CY84" s="67" t="s">
        <v>991</v>
      </c>
      <c r="CZ84" s="67" t="s">
        <v>989</v>
      </c>
      <c r="DA84" s="67" t="s">
        <v>1002</v>
      </c>
      <c r="DB84" s="81">
        <v>5665701.9199999999</v>
      </c>
      <c r="DC84" s="67"/>
      <c r="DD84" s="67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</row>
    <row r="85" spans="2:1477" s="69" customFormat="1">
      <c r="B85" s="67" t="s">
        <v>0</v>
      </c>
      <c r="C85" s="67" t="s">
        <v>284</v>
      </c>
      <c r="D85" s="67" t="s">
        <v>285</v>
      </c>
      <c r="E85" s="68">
        <v>45560</v>
      </c>
      <c r="F85" s="67" t="s">
        <v>988</v>
      </c>
      <c r="G85" s="67" t="s">
        <v>994</v>
      </c>
      <c r="H85" s="187">
        <v>1</v>
      </c>
      <c r="I85" s="69">
        <v>1</v>
      </c>
      <c r="J85" s="69">
        <v>120</v>
      </c>
      <c r="K85" s="69">
        <v>214</v>
      </c>
      <c r="L85" s="69">
        <v>212</v>
      </c>
      <c r="M85" s="186">
        <f t="shared" si="15"/>
        <v>1.0583333333333333</v>
      </c>
      <c r="N85" s="69">
        <f t="shared" si="16"/>
        <v>1</v>
      </c>
      <c r="O85" s="69">
        <v>2</v>
      </c>
      <c r="P85" s="69">
        <v>0</v>
      </c>
      <c r="Q85" s="69">
        <v>0</v>
      </c>
      <c r="R85" s="69">
        <v>85</v>
      </c>
      <c r="S85" s="69">
        <v>9</v>
      </c>
      <c r="T85" s="190">
        <v>4071019</v>
      </c>
      <c r="U85" s="190">
        <v>50000</v>
      </c>
      <c r="V85" s="190">
        <v>4021019</v>
      </c>
      <c r="W85" s="190">
        <v>4106006</v>
      </c>
      <c r="X85" s="190">
        <v>4039787</v>
      </c>
      <c r="Y85" s="190">
        <v>0</v>
      </c>
      <c r="Z85" s="190">
        <v>0</v>
      </c>
      <c r="AA85" s="190">
        <v>0</v>
      </c>
      <c r="AB85" s="190">
        <v>4039787</v>
      </c>
      <c r="AC85" s="190">
        <v>4039787</v>
      </c>
      <c r="AD85" s="186">
        <f t="shared" si="17"/>
        <v>1.0046674735931365</v>
      </c>
      <c r="AE85" s="69">
        <f t="shared" si="18"/>
        <v>1</v>
      </c>
      <c r="AF85" s="190">
        <v>0</v>
      </c>
      <c r="AG85" s="190">
        <v>34986</v>
      </c>
      <c r="AH85" s="69">
        <v>61</v>
      </c>
      <c r="AI85" s="69">
        <v>24</v>
      </c>
      <c r="AJ85" s="69">
        <v>0</v>
      </c>
      <c r="AK85" s="69">
        <v>0</v>
      </c>
      <c r="AL85" s="80">
        <v>0</v>
      </c>
      <c r="AM85" s="80">
        <v>0</v>
      </c>
      <c r="AN85" s="69">
        <v>0</v>
      </c>
      <c r="AO85" s="69">
        <v>9</v>
      </c>
      <c r="AP85" s="80">
        <v>57483</v>
      </c>
      <c r="AQ85" s="80">
        <v>0</v>
      </c>
      <c r="AR85" s="69">
        <v>0</v>
      </c>
      <c r="AS85" s="69">
        <v>0</v>
      </c>
      <c r="AT85" s="80">
        <v>0</v>
      </c>
      <c r="AU85" s="80">
        <v>0</v>
      </c>
      <c r="AV85" s="69">
        <v>0</v>
      </c>
      <c r="AW85" s="69">
        <v>0</v>
      </c>
      <c r="AX85" s="80">
        <v>0</v>
      </c>
      <c r="AY85" s="80">
        <v>0</v>
      </c>
      <c r="AZ85" s="69">
        <v>0</v>
      </c>
      <c r="BA85" s="69">
        <v>0</v>
      </c>
      <c r="BB85" s="80">
        <v>0</v>
      </c>
      <c r="BC85" s="80">
        <v>0</v>
      </c>
      <c r="BD85" s="69">
        <v>0</v>
      </c>
      <c r="BE85" s="69">
        <v>0</v>
      </c>
      <c r="BF85" s="80">
        <v>0</v>
      </c>
      <c r="BG85" s="80">
        <v>0</v>
      </c>
      <c r="BH85" s="69">
        <v>0</v>
      </c>
      <c r="BI85" s="69">
        <v>0</v>
      </c>
      <c r="BJ85" s="80">
        <v>0</v>
      </c>
      <c r="BK85" s="80">
        <v>0</v>
      </c>
      <c r="BL85" s="69">
        <v>0</v>
      </c>
      <c r="BM85" s="69">
        <v>0</v>
      </c>
      <c r="BN85" s="80">
        <v>0</v>
      </c>
      <c r="BO85" s="80">
        <v>0</v>
      </c>
      <c r="BP85" s="69">
        <v>0</v>
      </c>
      <c r="BQ85" s="69">
        <v>0</v>
      </c>
      <c r="BR85" s="80">
        <v>0</v>
      </c>
      <c r="BS85" s="80">
        <v>0</v>
      </c>
      <c r="BT85" s="69">
        <v>0</v>
      </c>
      <c r="BU85" s="69">
        <v>0</v>
      </c>
      <c r="BV85" s="80">
        <v>0</v>
      </c>
      <c r="BW85" s="80">
        <v>0</v>
      </c>
      <c r="BX85" s="69">
        <v>0</v>
      </c>
      <c r="BY85" s="69">
        <v>0</v>
      </c>
      <c r="BZ85" s="80">
        <v>0</v>
      </c>
      <c r="CA85" s="80">
        <v>0</v>
      </c>
      <c r="CB85" s="69">
        <v>0</v>
      </c>
      <c r="CC85" s="69">
        <v>0</v>
      </c>
      <c r="CD85" s="80">
        <v>0</v>
      </c>
      <c r="CE85" s="80">
        <v>0</v>
      </c>
      <c r="CF85" s="69">
        <v>0</v>
      </c>
      <c r="CG85" s="69">
        <v>0</v>
      </c>
      <c r="CH85" s="80">
        <v>0</v>
      </c>
      <c r="CI85" s="80">
        <v>0</v>
      </c>
      <c r="CJ85" s="69">
        <v>0</v>
      </c>
      <c r="CK85" s="69">
        <v>9</v>
      </c>
      <c r="CL85" s="80">
        <v>57483</v>
      </c>
      <c r="CM85" s="80">
        <v>0</v>
      </c>
      <c r="CN85" s="67" t="s">
        <v>730</v>
      </c>
      <c r="CO85" s="67" t="s">
        <v>731</v>
      </c>
      <c r="CP85" s="67" t="s">
        <v>709</v>
      </c>
      <c r="CQ85" s="67" t="s">
        <v>709</v>
      </c>
      <c r="CR85" s="67" t="s">
        <v>709</v>
      </c>
      <c r="CS85" s="67" t="s">
        <v>709</v>
      </c>
      <c r="CT85" s="68">
        <v>45951</v>
      </c>
      <c r="CU85" s="67" t="s">
        <v>993</v>
      </c>
      <c r="CV85" s="67" t="s">
        <v>989</v>
      </c>
      <c r="CW85" s="68" t="s">
        <v>168</v>
      </c>
      <c r="CX85" s="68">
        <v>45832</v>
      </c>
      <c r="CY85" s="67" t="s">
        <v>986</v>
      </c>
      <c r="CZ85" s="67" t="s">
        <v>994</v>
      </c>
      <c r="DA85" s="67" t="s">
        <v>568</v>
      </c>
      <c r="DB85" s="81">
        <v>4204426.3499999996</v>
      </c>
      <c r="DC85" s="67"/>
      <c r="DD85" s="67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/>
      <c r="AUS85"/>
      <c r="AUT85"/>
      <c r="AUU85"/>
      <c r="AUV85"/>
      <c r="AUW85"/>
      <c r="AUX85"/>
      <c r="AUY85"/>
      <c r="AUZ85"/>
      <c r="AVA85"/>
      <c r="AVB85"/>
      <c r="AVC85"/>
      <c r="AVD85"/>
      <c r="AVE85"/>
      <c r="AVF85"/>
      <c r="AVG85"/>
      <c r="AVH85"/>
      <c r="AVI85"/>
      <c r="AVJ85"/>
      <c r="AVK85"/>
      <c r="AVL85"/>
      <c r="AVM85"/>
      <c r="AVN85"/>
      <c r="AVO85"/>
      <c r="AVP85"/>
      <c r="AVQ85"/>
      <c r="AVR85"/>
      <c r="AVS85"/>
      <c r="AVT85"/>
      <c r="AVU85"/>
      <c r="AVV85"/>
      <c r="AVW85"/>
      <c r="AVX85"/>
      <c r="AVY85"/>
      <c r="AVZ85"/>
      <c r="AWA85"/>
      <c r="AWB85"/>
      <c r="AWC85"/>
      <c r="AWD85"/>
      <c r="AWE85"/>
      <c r="AWF85"/>
      <c r="AWG85"/>
      <c r="AWH85"/>
      <c r="AWI85"/>
      <c r="AWJ85"/>
      <c r="AWK85"/>
      <c r="AWL85"/>
      <c r="AWM85"/>
      <c r="AWN85"/>
      <c r="AWO85"/>
      <c r="AWP85"/>
      <c r="AWQ85"/>
      <c r="AWR85"/>
      <c r="AWS85"/>
      <c r="AWT85"/>
      <c r="AWU85"/>
      <c r="AWV85"/>
      <c r="AWW85"/>
      <c r="AWX85"/>
      <c r="AWY85"/>
      <c r="AWZ85"/>
      <c r="AXA85"/>
      <c r="AXB85"/>
      <c r="AXC85"/>
      <c r="AXD85"/>
      <c r="AXE85"/>
      <c r="AXF85"/>
      <c r="AXG85"/>
      <c r="AXH85"/>
      <c r="AXI85"/>
      <c r="AXJ85"/>
      <c r="AXK85"/>
      <c r="AXL85"/>
      <c r="AXM85"/>
      <c r="AXN85"/>
      <c r="AXO85"/>
      <c r="AXP85"/>
      <c r="AXQ85"/>
      <c r="AXR85"/>
      <c r="AXS85"/>
      <c r="AXT85"/>
      <c r="AXU85"/>
      <c r="AXV85"/>
      <c r="AXW85"/>
      <c r="AXX85"/>
      <c r="AXY85"/>
      <c r="AXZ85"/>
      <c r="AYA85"/>
      <c r="AYB85"/>
      <c r="AYC85"/>
      <c r="AYD85"/>
      <c r="AYE85"/>
      <c r="AYF85"/>
      <c r="AYG85"/>
      <c r="AYH85"/>
      <c r="AYI85"/>
      <c r="AYJ85"/>
      <c r="AYK85"/>
      <c r="AYL85"/>
      <c r="AYM85"/>
      <c r="AYN85"/>
      <c r="AYO85"/>
      <c r="AYP85"/>
      <c r="AYQ85"/>
      <c r="AYR85"/>
      <c r="AYS85"/>
      <c r="AYT85"/>
      <c r="AYU85"/>
      <c r="AYV85"/>
      <c r="AYW85"/>
      <c r="AYX85"/>
      <c r="AYY85"/>
      <c r="AYZ85"/>
      <c r="AZA85"/>
      <c r="AZB85"/>
      <c r="AZC85"/>
      <c r="AZD85"/>
      <c r="AZE85"/>
      <c r="AZF85"/>
      <c r="AZG85"/>
      <c r="AZH85"/>
      <c r="AZI85"/>
      <c r="AZJ85"/>
      <c r="AZK85"/>
      <c r="AZL85"/>
      <c r="AZM85"/>
      <c r="AZN85"/>
      <c r="AZO85"/>
      <c r="AZP85"/>
      <c r="AZQ85"/>
      <c r="AZR85"/>
      <c r="AZS85"/>
      <c r="AZT85"/>
      <c r="AZU85"/>
      <c r="AZV85"/>
      <c r="AZW85"/>
      <c r="AZX85"/>
      <c r="AZY85"/>
      <c r="AZZ85"/>
      <c r="BAA85"/>
      <c r="BAB85"/>
      <c r="BAC85"/>
      <c r="BAD85"/>
      <c r="BAE85"/>
      <c r="BAF85"/>
      <c r="BAG85"/>
      <c r="BAH85"/>
      <c r="BAI85"/>
      <c r="BAJ85"/>
      <c r="BAK85"/>
      <c r="BAL85"/>
      <c r="BAM85"/>
      <c r="BAN85"/>
      <c r="BAO85"/>
      <c r="BAP85"/>
      <c r="BAQ85"/>
      <c r="BAR85"/>
      <c r="BAS85"/>
      <c r="BAT85"/>
      <c r="BAU85"/>
      <c r="BAV85"/>
      <c r="BAW85"/>
      <c r="BAX85"/>
      <c r="BAY85"/>
      <c r="BAZ85"/>
      <c r="BBA85"/>
      <c r="BBB85"/>
      <c r="BBC85"/>
      <c r="BBD85"/>
      <c r="BBE85"/>
      <c r="BBF85"/>
      <c r="BBG85"/>
      <c r="BBH85"/>
      <c r="BBI85"/>
      <c r="BBJ85"/>
      <c r="BBK85"/>
      <c r="BBL85"/>
      <c r="BBM85"/>
      <c r="BBN85"/>
      <c r="BBO85"/>
      <c r="BBP85"/>
      <c r="BBQ85"/>
      <c r="BBR85"/>
      <c r="BBS85"/>
      <c r="BBT85"/>
      <c r="BBU85"/>
      <c r="BBV85"/>
      <c r="BBW85"/>
      <c r="BBX85"/>
      <c r="BBY85"/>
      <c r="BBZ85"/>
      <c r="BCA85"/>
      <c r="BCB85"/>
      <c r="BCC85"/>
      <c r="BCD85"/>
      <c r="BCE85"/>
      <c r="BCF85"/>
      <c r="BCG85"/>
      <c r="BCH85"/>
      <c r="BCI85"/>
      <c r="BCJ85"/>
      <c r="BCK85"/>
      <c r="BCL85"/>
      <c r="BCM85"/>
      <c r="BCN85"/>
      <c r="BCO85"/>
      <c r="BCP85"/>
      <c r="BCQ85"/>
      <c r="BCR85"/>
      <c r="BCS85"/>
      <c r="BCT85"/>
      <c r="BCU85"/>
      <c r="BCV85"/>
      <c r="BCW85"/>
      <c r="BCX85"/>
      <c r="BCY85"/>
      <c r="BCZ85"/>
      <c r="BDA85"/>
      <c r="BDB85"/>
      <c r="BDC85"/>
      <c r="BDD85"/>
      <c r="BDE85"/>
      <c r="BDF85"/>
      <c r="BDG85"/>
      <c r="BDH85"/>
      <c r="BDI85"/>
      <c r="BDJ85"/>
      <c r="BDK85"/>
      <c r="BDL85"/>
      <c r="BDM85"/>
      <c r="BDN85"/>
      <c r="BDO85"/>
      <c r="BDP85"/>
      <c r="BDQ85"/>
      <c r="BDR85"/>
      <c r="BDS85"/>
      <c r="BDT85"/>
      <c r="BDU85"/>
    </row>
    <row r="86" spans="2:1477" s="69" customFormat="1">
      <c r="B86" s="67" t="s">
        <v>0</v>
      </c>
      <c r="C86" s="67" t="s">
        <v>286</v>
      </c>
      <c r="D86" s="67" t="s">
        <v>287</v>
      </c>
      <c r="E86" s="68">
        <v>45434</v>
      </c>
      <c r="F86" s="67" t="s">
        <v>986</v>
      </c>
      <c r="G86" s="67" t="s">
        <v>990</v>
      </c>
      <c r="H86" s="187">
        <v>1</v>
      </c>
      <c r="I86" s="69">
        <v>1</v>
      </c>
      <c r="J86" s="69">
        <v>300</v>
      </c>
      <c r="K86" s="69">
        <v>323</v>
      </c>
      <c r="L86" s="69">
        <v>260</v>
      </c>
      <c r="M86" s="186">
        <f t="shared" si="15"/>
        <v>0.79</v>
      </c>
      <c r="N86" s="69">
        <f t="shared" si="16"/>
        <v>1</v>
      </c>
      <c r="O86" s="69">
        <v>63</v>
      </c>
      <c r="P86" s="69">
        <v>0</v>
      </c>
      <c r="Q86" s="69">
        <v>0</v>
      </c>
      <c r="R86" s="69">
        <v>23</v>
      </c>
      <c r="S86" s="69">
        <v>0</v>
      </c>
      <c r="T86" s="190">
        <v>755793</v>
      </c>
      <c r="U86" s="190">
        <v>0</v>
      </c>
      <c r="V86" s="190">
        <v>755793</v>
      </c>
      <c r="W86" s="190">
        <v>799963</v>
      </c>
      <c r="X86" s="190">
        <v>782324</v>
      </c>
      <c r="Y86" s="190">
        <v>0</v>
      </c>
      <c r="Z86" s="190">
        <v>0</v>
      </c>
      <c r="AA86" s="190">
        <v>0</v>
      </c>
      <c r="AB86" s="190">
        <v>782324</v>
      </c>
      <c r="AC86" s="190">
        <v>782311</v>
      </c>
      <c r="AD86" s="186">
        <f t="shared" si="17"/>
        <v>1.0350863265470838</v>
      </c>
      <c r="AE86" s="69">
        <f t="shared" si="18"/>
        <v>1</v>
      </c>
      <c r="AF86" s="190">
        <v>-13</v>
      </c>
      <c r="AG86" s="190">
        <v>44170</v>
      </c>
      <c r="AH86" s="69">
        <v>2</v>
      </c>
      <c r="AI86" s="69">
        <v>21</v>
      </c>
      <c r="AJ86" s="69">
        <v>0</v>
      </c>
      <c r="AK86" s="69">
        <v>0</v>
      </c>
      <c r="AL86" s="80">
        <v>0</v>
      </c>
      <c r="AM86" s="80">
        <v>0</v>
      </c>
      <c r="AN86" s="69">
        <v>0</v>
      </c>
      <c r="AO86" s="69">
        <v>0</v>
      </c>
      <c r="AP86" s="80">
        <v>44170</v>
      </c>
      <c r="AQ86" s="80">
        <v>0</v>
      </c>
      <c r="AR86" s="69">
        <v>0</v>
      </c>
      <c r="AS86" s="69">
        <v>0</v>
      </c>
      <c r="AT86" s="80">
        <v>0</v>
      </c>
      <c r="AU86" s="80">
        <v>0</v>
      </c>
      <c r="AV86" s="69">
        <v>0</v>
      </c>
      <c r="AW86" s="69">
        <v>0</v>
      </c>
      <c r="AX86" s="80">
        <v>0</v>
      </c>
      <c r="AY86" s="80">
        <v>0</v>
      </c>
      <c r="AZ86" s="69">
        <v>0</v>
      </c>
      <c r="BA86" s="69">
        <v>0</v>
      </c>
      <c r="BB86" s="80">
        <v>0</v>
      </c>
      <c r="BC86" s="80">
        <v>0</v>
      </c>
      <c r="BD86" s="69">
        <v>0</v>
      </c>
      <c r="BE86" s="69">
        <v>0</v>
      </c>
      <c r="BF86" s="80">
        <v>0</v>
      </c>
      <c r="BG86" s="80">
        <v>0</v>
      </c>
      <c r="BH86" s="69">
        <v>0</v>
      </c>
      <c r="BI86" s="69">
        <v>0</v>
      </c>
      <c r="BJ86" s="80">
        <v>0</v>
      </c>
      <c r="BK86" s="80">
        <v>0</v>
      </c>
      <c r="BL86" s="69">
        <v>0</v>
      </c>
      <c r="BM86" s="69">
        <v>0</v>
      </c>
      <c r="BN86" s="80">
        <v>0</v>
      </c>
      <c r="BO86" s="80">
        <v>0</v>
      </c>
      <c r="BP86" s="69">
        <v>0</v>
      </c>
      <c r="BQ86" s="69">
        <v>0</v>
      </c>
      <c r="BR86" s="80">
        <v>0</v>
      </c>
      <c r="BS86" s="80">
        <v>0</v>
      </c>
      <c r="BT86" s="69">
        <v>0</v>
      </c>
      <c r="BU86" s="69">
        <v>0</v>
      </c>
      <c r="BV86" s="80">
        <v>0</v>
      </c>
      <c r="BW86" s="80">
        <v>0</v>
      </c>
      <c r="BX86" s="69">
        <v>0</v>
      </c>
      <c r="BY86" s="69">
        <v>0</v>
      </c>
      <c r="BZ86" s="80">
        <v>0</v>
      </c>
      <c r="CA86" s="80">
        <v>0</v>
      </c>
      <c r="CB86" s="69">
        <v>0</v>
      </c>
      <c r="CC86" s="69">
        <v>0</v>
      </c>
      <c r="CD86" s="80">
        <v>0</v>
      </c>
      <c r="CE86" s="80">
        <v>0</v>
      </c>
      <c r="CF86" s="69">
        <v>0</v>
      </c>
      <c r="CG86" s="69">
        <v>0</v>
      </c>
      <c r="CH86" s="80">
        <v>0</v>
      </c>
      <c r="CI86" s="80">
        <v>0</v>
      </c>
      <c r="CJ86" s="69">
        <v>0</v>
      </c>
      <c r="CK86" s="69">
        <v>0</v>
      </c>
      <c r="CL86" s="80">
        <v>44170</v>
      </c>
      <c r="CM86" s="80">
        <v>0</v>
      </c>
      <c r="CN86" s="67" t="s">
        <v>796</v>
      </c>
      <c r="CO86" s="67" t="s">
        <v>797</v>
      </c>
      <c r="CP86" s="67" t="s">
        <v>709</v>
      </c>
      <c r="CQ86" s="67" t="s">
        <v>709</v>
      </c>
      <c r="CR86" s="67" t="s">
        <v>709</v>
      </c>
      <c r="CS86" s="67" t="s">
        <v>709</v>
      </c>
      <c r="CT86" s="68">
        <v>45923</v>
      </c>
      <c r="CU86" s="67" t="s">
        <v>988</v>
      </c>
      <c r="CV86" s="67" t="s">
        <v>989</v>
      </c>
      <c r="CW86" s="68" t="s">
        <v>168</v>
      </c>
      <c r="CX86" s="68">
        <v>45838</v>
      </c>
      <c r="CY86" s="67" t="s">
        <v>986</v>
      </c>
      <c r="CZ86" s="67" t="s">
        <v>994</v>
      </c>
      <c r="DA86" s="67" t="s">
        <v>1002</v>
      </c>
      <c r="DB86" s="81">
        <v>588437.99</v>
      </c>
      <c r="DC86" s="67"/>
      <c r="DD86" s="67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  <c r="AQH86"/>
      <c r="AQI86"/>
      <c r="AQJ86"/>
      <c r="AQK86"/>
      <c r="AQL86"/>
      <c r="AQM86"/>
      <c r="AQN86"/>
      <c r="AQO86"/>
      <c r="AQP86"/>
      <c r="AQQ86"/>
      <c r="AQR86"/>
      <c r="AQS86"/>
      <c r="AQT86"/>
      <c r="AQU86"/>
      <c r="AQV86"/>
      <c r="AQW86"/>
      <c r="AQX86"/>
      <c r="AQY86"/>
      <c r="AQZ86"/>
      <c r="ARA86"/>
      <c r="ARB86"/>
      <c r="ARC86"/>
      <c r="ARD86"/>
      <c r="ARE86"/>
      <c r="ARF86"/>
      <c r="ARG86"/>
      <c r="ARH86"/>
      <c r="ARI86"/>
      <c r="ARJ86"/>
      <c r="ARK86"/>
      <c r="ARL86"/>
      <c r="ARM86"/>
      <c r="ARN86"/>
      <c r="ARO86"/>
      <c r="ARP86"/>
      <c r="ARQ86"/>
      <c r="ARR86"/>
      <c r="ARS86"/>
      <c r="ART86"/>
      <c r="ARU86"/>
      <c r="ARV86"/>
      <c r="ARW86"/>
      <c r="ARX86"/>
      <c r="ARY86"/>
      <c r="ARZ86"/>
      <c r="ASA86"/>
      <c r="ASB86"/>
      <c r="ASC86"/>
      <c r="ASD86"/>
      <c r="ASE86"/>
      <c r="ASF86"/>
      <c r="ASG86"/>
      <c r="ASH86"/>
      <c r="ASI86"/>
      <c r="ASJ86"/>
      <c r="ASK86"/>
      <c r="ASL86"/>
      <c r="ASM86"/>
      <c r="ASN86"/>
      <c r="ASO86"/>
      <c r="ASP86"/>
      <c r="ASQ86"/>
      <c r="ASR86"/>
      <c r="ASS86"/>
      <c r="AST86"/>
      <c r="ASU86"/>
      <c r="ASV86"/>
      <c r="ASW86"/>
      <c r="ASX86"/>
      <c r="ASY86"/>
      <c r="ASZ86"/>
      <c r="ATA86"/>
      <c r="ATB86"/>
      <c r="ATC86"/>
      <c r="ATD86"/>
      <c r="ATE86"/>
      <c r="ATF86"/>
      <c r="ATG86"/>
      <c r="ATH86"/>
      <c r="ATI86"/>
      <c r="ATJ86"/>
      <c r="ATK86"/>
      <c r="ATL86"/>
      <c r="ATM86"/>
      <c r="ATN86"/>
      <c r="ATO86"/>
      <c r="ATP86"/>
      <c r="ATQ86"/>
      <c r="ATR86"/>
      <c r="ATS86"/>
      <c r="ATT86"/>
      <c r="ATU86"/>
      <c r="ATV86"/>
      <c r="ATW86"/>
      <c r="ATX86"/>
      <c r="ATY86"/>
      <c r="ATZ86"/>
      <c r="AUA86"/>
      <c r="AUB86"/>
      <c r="AUC86"/>
      <c r="AUD86"/>
      <c r="AUE86"/>
      <c r="AUF86"/>
      <c r="AUG86"/>
      <c r="AUH86"/>
      <c r="AUI86"/>
      <c r="AUJ86"/>
      <c r="AUK86"/>
      <c r="AUL86"/>
      <c r="AUM86"/>
      <c r="AUN86"/>
      <c r="AUO86"/>
      <c r="AUP86"/>
      <c r="AUQ86"/>
      <c r="AUR86"/>
      <c r="AUS86"/>
      <c r="AUT86"/>
      <c r="AUU86"/>
      <c r="AUV86"/>
      <c r="AUW86"/>
      <c r="AUX86"/>
      <c r="AUY86"/>
      <c r="AUZ86"/>
      <c r="AVA86"/>
      <c r="AVB86"/>
      <c r="AVC86"/>
      <c r="AVD86"/>
      <c r="AVE86"/>
      <c r="AVF86"/>
      <c r="AVG86"/>
      <c r="AVH86"/>
      <c r="AVI86"/>
      <c r="AVJ86"/>
      <c r="AVK86"/>
      <c r="AVL86"/>
      <c r="AVM86"/>
      <c r="AVN86"/>
      <c r="AVO86"/>
      <c r="AVP86"/>
      <c r="AVQ86"/>
      <c r="AVR86"/>
      <c r="AVS86"/>
      <c r="AVT86"/>
      <c r="AVU86"/>
      <c r="AVV86"/>
      <c r="AVW86"/>
      <c r="AVX86"/>
      <c r="AVY86"/>
      <c r="AVZ86"/>
      <c r="AWA86"/>
      <c r="AWB86"/>
      <c r="AWC86"/>
      <c r="AWD86"/>
      <c r="AWE86"/>
      <c r="AWF86"/>
      <c r="AWG86"/>
      <c r="AWH86"/>
      <c r="AWI86"/>
      <c r="AWJ86"/>
      <c r="AWK86"/>
      <c r="AWL86"/>
      <c r="AWM86"/>
      <c r="AWN86"/>
      <c r="AWO86"/>
      <c r="AWP86"/>
      <c r="AWQ86"/>
      <c r="AWR86"/>
      <c r="AWS86"/>
      <c r="AWT86"/>
      <c r="AWU86"/>
      <c r="AWV86"/>
      <c r="AWW86"/>
      <c r="AWX86"/>
      <c r="AWY86"/>
      <c r="AWZ86"/>
      <c r="AXA86"/>
      <c r="AXB86"/>
      <c r="AXC86"/>
      <c r="AXD86"/>
      <c r="AXE86"/>
      <c r="AXF86"/>
      <c r="AXG86"/>
      <c r="AXH86"/>
      <c r="AXI86"/>
      <c r="AXJ86"/>
      <c r="AXK86"/>
      <c r="AXL86"/>
      <c r="AXM86"/>
      <c r="AXN86"/>
      <c r="AXO86"/>
      <c r="AXP86"/>
      <c r="AXQ86"/>
      <c r="AXR86"/>
      <c r="AXS86"/>
      <c r="AXT86"/>
      <c r="AXU86"/>
      <c r="AXV86"/>
      <c r="AXW86"/>
      <c r="AXX86"/>
      <c r="AXY86"/>
      <c r="AXZ86"/>
      <c r="AYA86"/>
      <c r="AYB86"/>
      <c r="AYC86"/>
      <c r="AYD86"/>
      <c r="AYE86"/>
      <c r="AYF86"/>
      <c r="AYG86"/>
      <c r="AYH86"/>
      <c r="AYI86"/>
      <c r="AYJ86"/>
      <c r="AYK86"/>
      <c r="AYL86"/>
      <c r="AYM86"/>
      <c r="AYN86"/>
      <c r="AYO86"/>
      <c r="AYP86"/>
      <c r="AYQ86"/>
      <c r="AYR86"/>
      <c r="AYS86"/>
      <c r="AYT86"/>
      <c r="AYU86"/>
      <c r="AYV86"/>
      <c r="AYW86"/>
      <c r="AYX86"/>
      <c r="AYY86"/>
      <c r="AYZ86"/>
      <c r="AZA86"/>
      <c r="AZB86"/>
      <c r="AZC86"/>
      <c r="AZD86"/>
      <c r="AZE86"/>
      <c r="AZF86"/>
      <c r="AZG86"/>
      <c r="AZH86"/>
      <c r="AZI86"/>
      <c r="AZJ86"/>
      <c r="AZK86"/>
      <c r="AZL86"/>
      <c r="AZM86"/>
      <c r="AZN86"/>
      <c r="AZO86"/>
      <c r="AZP86"/>
      <c r="AZQ86"/>
      <c r="AZR86"/>
      <c r="AZS86"/>
      <c r="AZT86"/>
      <c r="AZU86"/>
      <c r="AZV86"/>
      <c r="AZW86"/>
      <c r="AZX86"/>
      <c r="AZY86"/>
      <c r="AZZ86"/>
      <c r="BAA86"/>
      <c r="BAB86"/>
      <c r="BAC86"/>
      <c r="BAD86"/>
      <c r="BAE86"/>
      <c r="BAF86"/>
      <c r="BAG86"/>
      <c r="BAH86"/>
      <c r="BAI86"/>
      <c r="BAJ86"/>
      <c r="BAK86"/>
      <c r="BAL86"/>
      <c r="BAM86"/>
      <c r="BAN86"/>
      <c r="BAO86"/>
      <c r="BAP86"/>
      <c r="BAQ86"/>
      <c r="BAR86"/>
      <c r="BAS86"/>
      <c r="BAT86"/>
      <c r="BAU86"/>
      <c r="BAV86"/>
      <c r="BAW86"/>
      <c r="BAX86"/>
      <c r="BAY86"/>
      <c r="BAZ86"/>
      <c r="BBA86"/>
      <c r="BBB86"/>
      <c r="BBC86"/>
      <c r="BBD86"/>
      <c r="BBE86"/>
      <c r="BBF86"/>
      <c r="BBG86"/>
      <c r="BBH86"/>
      <c r="BBI86"/>
      <c r="BBJ86"/>
      <c r="BBK86"/>
      <c r="BBL86"/>
      <c r="BBM86"/>
      <c r="BBN86"/>
      <c r="BBO86"/>
      <c r="BBP86"/>
      <c r="BBQ86"/>
      <c r="BBR86"/>
      <c r="BBS86"/>
      <c r="BBT86"/>
      <c r="BBU86"/>
      <c r="BBV86"/>
      <c r="BBW86"/>
      <c r="BBX86"/>
      <c r="BBY86"/>
      <c r="BBZ86"/>
      <c r="BCA86"/>
      <c r="BCB86"/>
      <c r="BCC86"/>
      <c r="BCD86"/>
      <c r="BCE86"/>
      <c r="BCF86"/>
      <c r="BCG86"/>
      <c r="BCH86"/>
      <c r="BCI86"/>
      <c r="BCJ86"/>
      <c r="BCK86"/>
      <c r="BCL86"/>
      <c r="BCM86"/>
      <c r="BCN86"/>
      <c r="BCO86"/>
      <c r="BCP86"/>
      <c r="BCQ86"/>
      <c r="BCR86"/>
      <c r="BCS86"/>
      <c r="BCT86"/>
      <c r="BCU86"/>
      <c r="BCV86"/>
      <c r="BCW86"/>
      <c r="BCX86"/>
      <c r="BCY86"/>
      <c r="BCZ86"/>
      <c r="BDA86"/>
      <c r="BDB86"/>
      <c r="BDC86"/>
      <c r="BDD86"/>
      <c r="BDE86"/>
      <c r="BDF86"/>
      <c r="BDG86"/>
      <c r="BDH86"/>
      <c r="BDI86"/>
      <c r="BDJ86"/>
      <c r="BDK86"/>
      <c r="BDL86"/>
      <c r="BDM86"/>
      <c r="BDN86"/>
      <c r="BDO86"/>
      <c r="BDP86"/>
      <c r="BDQ86"/>
      <c r="BDR86"/>
      <c r="BDS86"/>
      <c r="BDT86"/>
      <c r="BDU86"/>
    </row>
    <row r="87" spans="2:1477" s="69" customFormat="1">
      <c r="B87" s="67" t="s">
        <v>0</v>
      </c>
      <c r="C87" s="67" t="s">
        <v>288</v>
      </c>
      <c r="D87" s="67" t="s">
        <v>289</v>
      </c>
      <c r="E87" s="68">
        <v>45434</v>
      </c>
      <c r="F87" s="67" t="s">
        <v>986</v>
      </c>
      <c r="G87" s="67" t="s">
        <v>990</v>
      </c>
      <c r="H87" s="187">
        <v>1</v>
      </c>
      <c r="I87" s="69">
        <v>2</v>
      </c>
      <c r="J87" s="69">
        <v>400</v>
      </c>
      <c r="K87" s="69">
        <v>433</v>
      </c>
      <c r="L87" s="69">
        <v>375</v>
      </c>
      <c r="M87" s="186">
        <f t="shared" si="15"/>
        <v>0.85499999999999998</v>
      </c>
      <c r="N87" s="69">
        <f t="shared" si="16"/>
        <v>1</v>
      </c>
      <c r="O87" s="69">
        <v>58</v>
      </c>
      <c r="P87" s="69">
        <v>0</v>
      </c>
      <c r="Q87" s="69">
        <v>0</v>
      </c>
      <c r="R87" s="69">
        <v>33</v>
      </c>
      <c r="S87" s="69">
        <v>0</v>
      </c>
      <c r="T87" s="190">
        <v>2629396</v>
      </c>
      <c r="U87" s="190">
        <v>0</v>
      </c>
      <c r="V87" s="190">
        <v>2629396</v>
      </c>
      <c r="W87" s="190">
        <v>2652851</v>
      </c>
      <c r="X87" s="190">
        <v>2657516</v>
      </c>
      <c r="Y87" s="190">
        <v>0</v>
      </c>
      <c r="Z87" s="190">
        <v>0</v>
      </c>
      <c r="AA87" s="190">
        <v>0</v>
      </c>
      <c r="AB87" s="190">
        <v>2657516</v>
      </c>
      <c r="AC87" s="190">
        <v>2657516</v>
      </c>
      <c r="AD87" s="186">
        <f t="shared" si="17"/>
        <v>1.0106944712778143</v>
      </c>
      <c r="AE87" s="69">
        <f t="shared" si="18"/>
        <v>1</v>
      </c>
      <c r="AF87" s="190">
        <v>0</v>
      </c>
      <c r="AG87" s="190">
        <v>23454</v>
      </c>
      <c r="AH87" s="69">
        <v>1</v>
      </c>
      <c r="AI87" s="69">
        <v>32</v>
      </c>
      <c r="AJ87" s="69">
        <v>0</v>
      </c>
      <c r="AK87" s="69">
        <v>0</v>
      </c>
      <c r="AL87" s="80">
        <v>0</v>
      </c>
      <c r="AM87" s="80">
        <v>0</v>
      </c>
      <c r="AN87" s="69">
        <v>0</v>
      </c>
      <c r="AO87" s="69">
        <v>0</v>
      </c>
      <c r="AP87" s="80">
        <v>23454</v>
      </c>
      <c r="AQ87" s="80">
        <v>0</v>
      </c>
      <c r="AR87" s="69">
        <v>0</v>
      </c>
      <c r="AS87" s="69">
        <v>0</v>
      </c>
      <c r="AT87" s="80">
        <v>0</v>
      </c>
      <c r="AU87" s="80">
        <v>0</v>
      </c>
      <c r="AV87" s="69">
        <v>0</v>
      </c>
      <c r="AW87" s="69">
        <v>0</v>
      </c>
      <c r="AX87" s="80">
        <v>0</v>
      </c>
      <c r="AY87" s="80">
        <v>0</v>
      </c>
      <c r="AZ87" s="69">
        <v>0</v>
      </c>
      <c r="BA87" s="69">
        <v>0</v>
      </c>
      <c r="BB87" s="80">
        <v>0</v>
      </c>
      <c r="BC87" s="80">
        <v>0</v>
      </c>
      <c r="BD87" s="69">
        <v>0</v>
      </c>
      <c r="BE87" s="69">
        <v>0</v>
      </c>
      <c r="BF87" s="80">
        <v>0</v>
      </c>
      <c r="BG87" s="80">
        <v>0</v>
      </c>
      <c r="BH87" s="69">
        <v>0</v>
      </c>
      <c r="BI87" s="69">
        <v>0</v>
      </c>
      <c r="BJ87" s="80">
        <v>0</v>
      </c>
      <c r="BK87" s="80">
        <v>0</v>
      </c>
      <c r="BL87" s="69">
        <v>0</v>
      </c>
      <c r="BM87" s="69">
        <v>0</v>
      </c>
      <c r="BN87" s="80">
        <v>0</v>
      </c>
      <c r="BO87" s="80">
        <v>0</v>
      </c>
      <c r="BP87" s="69">
        <v>0</v>
      </c>
      <c r="BQ87" s="69">
        <v>0</v>
      </c>
      <c r="BR87" s="80">
        <v>0</v>
      </c>
      <c r="BS87" s="80">
        <v>0</v>
      </c>
      <c r="BT87" s="69">
        <v>0</v>
      </c>
      <c r="BU87" s="69">
        <v>0</v>
      </c>
      <c r="BV87" s="80">
        <v>0</v>
      </c>
      <c r="BW87" s="80">
        <v>0</v>
      </c>
      <c r="BX87" s="69">
        <v>0</v>
      </c>
      <c r="BY87" s="69">
        <v>0</v>
      </c>
      <c r="BZ87" s="80">
        <v>0</v>
      </c>
      <c r="CA87" s="80">
        <v>0</v>
      </c>
      <c r="CB87" s="69">
        <v>0</v>
      </c>
      <c r="CC87" s="69">
        <v>0</v>
      </c>
      <c r="CD87" s="80">
        <v>0</v>
      </c>
      <c r="CE87" s="80">
        <v>0</v>
      </c>
      <c r="CF87" s="69">
        <v>0</v>
      </c>
      <c r="CG87" s="69">
        <v>0</v>
      </c>
      <c r="CH87" s="80">
        <v>0</v>
      </c>
      <c r="CI87" s="80">
        <v>0</v>
      </c>
      <c r="CJ87" s="69">
        <v>0</v>
      </c>
      <c r="CK87" s="69">
        <v>0</v>
      </c>
      <c r="CL87" s="80">
        <v>23454</v>
      </c>
      <c r="CM87" s="80">
        <v>0</v>
      </c>
      <c r="CN87" s="67" t="s">
        <v>796</v>
      </c>
      <c r="CO87" s="67" t="s">
        <v>797</v>
      </c>
      <c r="CP87" s="67" t="s">
        <v>709</v>
      </c>
      <c r="CQ87" s="67" t="s">
        <v>709</v>
      </c>
      <c r="CR87" s="67" t="s">
        <v>709</v>
      </c>
      <c r="CS87" s="67" t="s">
        <v>709</v>
      </c>
      <c r="CT87" s="68">
        <v>46056</v>
      </c>
      <c r="CU87" s="67" t="s">
        <v>991</v>
      </c>
      <c r="CV87" s="67" t="s">
        <v>989</v>
      </c>
      <c r="CW87" s="68" t="s">
        <v>168</v>
      </c>
      <c r="CX87" s="68">
        <v>45992</v>
      </c>
      <c r="CY87" s="67" t="s">
        <v>993</v>
      </c>
      <c r="CZ87" s="67" t="s">
        <v>989</v>
      </c>
      <c r="DA87" s="67" t="s">
        <v>568</v>
      </c>
      <c r="DB87" s="81">
        <v>2484683.4300000002</v>
      </c>
      <c r="DC87" s="67"/>
      <c r="DD87" s="6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/>
      <c r="AUS87"/>
      <c r="AUT87"/>
      <c r="AUU87"/>
      <c r="AUV87"/>
      <c r="AUW87"/>
      <c r="AUX87"/>
      <c r="AUY87"/>
      <c r="AUZ87"/>
      <c r="AVA87"/>
      <c r="AVB87"/>
      <c r="AVC87"/>
      <c r="AVD87"/>
      <c r="AVE87"/>
      <c r="AVF87"/>
      <c r="AVG87"/>
      <c r="AVH87"/>
      <c r="AVI87"/>
      <c r="AVJ87"/>
      <c r="AVK87"/>
      <c r="AVL87"/>
      <c r="AVM87"/>
      <c r="AVN87"/>
      <c r="AVO87"/>
      <c r="AVP87"/>
      <c r="AVQ87"/>
      <c r="AVR87"/>
      <c r="AVS87"/>
      <c r="AVT87"/>
      <c r="AVU87"/>
      <c r="AVV87"/>
      <c r="AVW87"/>
      <c r="AVX87"/>
      <c r="AVY87"/>
      <c r="AVZ87"/>
      <c r="AWA87"/>
      <c r="AWB87"/>
      <c r="AWC87"/>
      <c r="AWD87"/>
      <c r="AWE87"/>
      <c r="AWF87"/>
      <c r="AWG87"/>
      <c r="AWH87"/>
      <c r="AWI87"/>
      <c r="AWJ87"/>
      <c r="AWK87"/>
      <c r="AWL87"/>
      <c r="AWM87"/>
      <c r="AWN87"/>
      <c r="AWO87"/>
      <c r="AWP87"/>
      <c r="AWQ87"/>
      <c r="AWR87"/>
      <c r="AWS87"/>
      <c r="AWT87"/>
      <c r="AWU87"/>
      <c r="AWV87"/>
      <c r="AWW87"/>
      <c r="AWX87"/>
      <c r="AWY87"/>
      <c r="AWZ87"/>
      <c r="AXA87"/>
      <c r="AXB87"/>
      <c r="AXC87"/>
      <c r="AXD87"/>
      <c r="AXE87"/>
      <c r="AXF87"/>
      <c r="AXG87"/>
      <c r="AXH87"/>
      <c r="AXI87"/>
      <c r="AXJ87"/>
      <c r="AXK87"/>
      <c r="AXL87"/>
      <c r="AXM87"/>
      <c r="AXN87"/>
      <c r="AXO87"/>
      <c r="AXP87"/>
      <c r="AXQ87"/>
      <c r="AXR87"/>
      <c r="AXS87"/>
      <c r="AXT87"/>
      <c r="AXU87"/>
      <c r="AXV87"/>
      <c r="AXW87"/>
      <c r="AXX87"/>
      <c r="AXY87"/>
      <c r="AXZ87"/>
      <c r="AYA87"/>
      <c r="AYB87"/>
      <c r="AYC87"/>
      <c r="AYD87"/>
      <c r="AYE87"/>
      <c r="AYF87"/>
      <c r="AYG87"/>
      <c r="AYH87"/>
      <c r="AYI87"/>
      <c r="AYJ87"/>
      <c r="AYK87"/>
      <c r="AYL87"/>
      <c r="AYM87"/>
      <c r="AYN87"/>
      <c r="AYO87"/>
      <c r="AYP87"/>
      <c r="AYQ87"/>
      <c r="AYR87"/>
      <c r="AYS87"/>
      <c r="AYT87"/>
      <c r="AYU87"/>
      <c r="AYV87"/>
      <c r="AYW87"/>
      <c r="AYX87"/>
      <c r="AYY87"/>
      <c r="AYZ87"/>
      <c r="AZA87"/>
      <c r="AZB87"/>
      <c r="AZC87"/>
      <c r="AZD87"/>
      <c r="AZE87"/>
      <c r="AZF87"/>
      <c r="AZG87"/>
      <c r="AZH87"/>
      <c r="AZI87"/>
      <c r="AZJ87"/>
      <c r="AZK87"/>
      <c r="AZL87"/>
      <c r="AZM87"/>
      <c r="AZN87"/>
      <c r="AZO87"/>
      <c r="AZP87"/>
      <c r="AZQ87"/>
      <c r="AZR87"/>
      <c r="AZS87"/>
      <c r="AZT87"/>
      <c r="AZU87"/>
      <c r="AZV87"/>
      <c r="AZW87"/>
      <c r="AZX87"/>
      <c r="AZY87"/>
      <c r="AZZ87"/>
      <c r="BAA87"/>
      <c r="BAB87"/>
      <c r="BAC87"/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/>
      <c r="BCQ87"/>
      <c r="BCR87"/>
      <c r="BCS87"/>
      <c r="BCT87"/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/>
      <c r="BDJ87"/>
      <c r="BDK87"/>
      <c r="BDL87"/>
      <c r="BDM87"/>
      <c r="BDN87"/>
      <c r="BDO87"/>
      <c r="BDP87"/>
      <c r="BDQ87"/>
      <c r="BDR87"/>
      <c r="BDS87"/>
      <c r="BDT87"/>
      <c r="BDU87"/>
    </row>
    <row r="88" spans="2:1477" s="69" customFormat="1">
      <c r="B88" s="67" t="s">
        <v>0</v>
      </c>
      <c r="C88" s="67" t="s">
        <v>798</v>
      </c>
      <c r="D88" s="67" t="s">
        <v>1006</v>
      </c>
      <c r="E88" s="68">
        <v>45560</v>
      </c>
      <c r="F88" s="67" t="s">
        <v>988</v>
      </c>
      <c r="G88" s="67" t="s">
        <v>994</v>
      </c>
      <c r="H88" s="187">
        <v>1</v>
      </c>
      <c r="I88" s="69">
        <v>0</v>
      </c>
      <c r="J88" s="69">
        <v>45</v>
      </c>
      <c r="K88" s="69">
        <v>48</v>
      </c>
      <c r="L88" s="69">
        <v>47</v>
      </c>
      <c r="M88" s="186">
        <f t="shared" si="15"/>
        <v>0.97777777777777775</v>
      </c>
      <c r="N88" s="69">
        <f t="shared" si="16"/>
        <v>1</v>
      </c>
      <c r="O88" s="69">
        <v>1</v>
      </c>
      <c r="P88" s="69">
        <v>0</v>
      </c>
      <c r="Q88" s="69">
        <v>0</v>
      </c>
      <c r="R88" s="69">
        <v>3</v>
      </c>
      <c r="S88" s="69">
        <v>0</v>
      </c>
      <c r="T88" s="190">
        <v>211688</v>
      </c>
      <c r="U88" s="190">
        <v>9600</v>
      </c>
      <c r="V88" s="190">
        <v>202088</v>
      </c>
      <c r="W88" s="190">
        <v>211688</v>
      </c>
      <c r="X88" s="190">
        <v>200166</v>
      </c>
      <c r="Y88" s="190">
        <v>0</v>
      </c>
      <c r="Z88" s="190">
        <v>0</v>
      </c>
      <c r="AA88" s="190">
        <v>0</v>
      </c>
      <c r="AB88" s="190">
        <v>200166</v>
      </c>
      <c r="AC88" s="190">
        <v>200166</v>
      </c>
      <c r="AD88" s="186">
        <f t="shared" si="17"/>
        <v>0.99048929179367406</v>
      </c>
      <c r="AE88" s="69">
        <f t="shared" si="18"/>
        <v>1</v>
      </c>
      <c r="AF88" s="190">
        <v>0</v>
      </c>
      <c r="AG88" s="190">
        <v>0</v>
      </c>
      <c r="AH88" s="69">
        <v>3</v>
      </c>
      <c r="AI88" s="69">
        <v>0</v>
      </c>
      <c r="AJ88" s="69">
        <v>0</v>
      </c>
      <c r="AK88" s="69">
        <v>0</v>
      </c>
      <c r="AL88" s="80">
        <v>0</v>
      </c>
      <c r="AM88" s="80">
        <v>0</v>
      </c>
      <c r="AN88" s="69">
        <v>0</v>
      </c>
      <c r="AO88" s="69">
        <v>0</v>
      </c>
      <c r="AP88" s="80">
        <v>0</v>
      </c>
      <c r="AQ88" s="80">
        <v>0</v>
      </c>
      <c r="AR88" s="69">
        <v>0</v>
      </c>
      <c r="AS88" s="69">
        <v>0</v>
      </c>
      <c r="AT88" s="80">
        <v>0</v>
      </c>
      <c r="AU88" s="80">
        <v>0</v>
      </c>
      <c r="AV88" s="69">
        <v>0</v>
      </c>
      <c r="AW88" s="69">
        <v>0</v>
      </c>
      <c r="AX88" s="80">
        <v>0</v>
      </c>
      <c r="AY88" s="80">
        <v>0</v>
      </c>
      <c r="AZ88" s="69">
        <v>0</v>
      </c>
      <c r="BA88" s="69">
        <v>0</v>
      </c>
      <c r="BB88" s="80">
        <v>0</v>
      </c>
      <c r="BC88" s="80">
        <v>0</v>
      </c>
      <c r="BD88" s="69">
        <v>0</v>
      </c>
      <c r="BE88" s="69">
        <v>0</v>
      </c>
      <c r="BF88" s="80">
        <v>0</v>
      </c>
      <c r="BG88" s="80">
        <v>0</v>
      </c>
      <c r="BH88" s="69">
        <v>0</v>
      </c>
      <c r="BI88" s="69">
        <v>0</v>
      </c>
      <c r="BJ88" s="80">
        <v>0</v>
      </c>
      <c r="BK88" s="80">
        <v>0</v>
      </c>
      <c r="BL88" s="69">
        <v>0</v>
      </c>
      <c r="BM88" s="69">
        <v>0</v>
      </c>
      <c r="BN88" s="80">
        <v>0</v>
      </c>
      <c r="BO88" s="80">
        <v>0</v>
      </c>
      <c r="BP88" s="69">
        <v>0</v>
      </c>
      <c r="BQ88" s="69">
        <v>0</v>
      </c>
      <c r="BR88" s="80">
        <v>0</v>
      </c>
      <c r="BS88" s="80">
        <v>0</v>
      </c>
      <c r="BT88" s="69">
        <v>0</v>
      </c>
      <c r="BU88" s="69">
        <v>0</v>
      </c>
      <c r="BV88" s="80">
        <v>0</v>
      </c>
      <c r="BW88" s="80">
        <v>0</v>
      </c>
      <c r="BX88" s="69">
        <v>0</v>
      </c>
      <c r="BY88" s="69">
        <v>0</v>
      </c>
      <c r="BZ88" s="80">
        <v>0</v>
      </c>
      <c r="CA88" s="80">
        <v>0</v>
      </c>
      <c r="CB88" s="69">
        <v>0</v>
      </c>
      <c r="CC88" s="69">
        <v>0</v>
      </c>
      <c r="CD88" s="80">
        <v>0</v>
      </c>
      <c r="CE88" s="80">
        <v>0</v>
      </c>
      <c r="CF88" s="69">
        <v>0</v>
      </c>
      <c r="CG88" s="69">
        <v>0</v>
      </c>
      <c r="CH88" s="80">
        <v>0</v>
      </c>
      <c r="CI88" s="80">
        <v>0</v>
      </c>
      <c r="CJ88" s="69">
        <v>0</v>
      </c>
      <c r="CK88" s="69">
        <v>0</v>
      </c>
      <c r="CL88" s="80">
        <v>0</v>
      </c>
      <c r="CM88" s="80">
        <v>0</v>
      </c>
      <c r="CN88" s="67" t="s">
        <v>799</v>
      </c>
      <c r="CO88" s="67" t="s">
        <v>800</v>
      </c>
      <c r="CP88" s="67" t="s">
        <v>709</v>
      </c>
      <c r="CQ88" s="67" t="s">
        <v>709</v>
      </c>
      <c r="CR88" s="67" t="s">
        <v>709</v>
      </c>
      <c r="CS88" s="67" t="s">
        <v>709</v>
      </c>
      <c r="CT88" s="68">
        <v>45945</v>
      </c>
      <c r="CU88" s="67" t="s">
        <v>993</v>
      </c>
      <c r="CV88" s="67" t="s">
        <v>989</v>
      </c>
      <c r="CW88" s="68" t="s">
        <v>168</v>
      </c>
      <c r="CX88" s="68">
        <v>45709</v>
      </c>
      <c r="CY88" s="67" t="s">
        <v>991</v>
      </c>
      <c r="CZ88" s="67" t="s">
        <v>994</v>
      </c>
      <c r="DA88" s="67" t="s">
        <v>568</v>
      </c>
      <c r="DB88" s="81">
        <v>233429.76000000001</v>
      </c>
      <c r="DC88" s="67"/>
      <c r="DD88" s="67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/>
      <c r="AUS88"/>
      <c r="AUT88"/>
      <c r="AUU88"/>
      <c r="AUV88"/>
      <c r="AUW88"/>
      <c r="AUX88"/>
      <c r="AUY88"/>
      <c r="AUZ88"/>
      <c r="AVA88"/>
      <c r="AVB88"/>
      <c r="AVC88"/>
      <c r="AVD88"/>
      <c r="AVE88"/>
      <c r="AVF88"/>
      <c r="AVG88"/>
      <c r="AVH88"/>
      <c r="AVI88"/>
      <c r="AVJ88"/>
      <c r="AVK88"/>
      <c r="AVL88"/>
      <c r="AVM88"/>
      <c r="AVN88"/>
      <c r="AVO88"/>
      <c r="AVP88"/>
      <c r="AVQ88"/>
      <c r="AVR88"/>
      <c r="AVS88"/>
      <c r="AVT88"/>
      <c r="AVU88"/>
      <c r="AVV88"/>
      <c r="AVW88"/>
      <c r="AVX88"/>
      <c r="AVY88"/>
      <c r="AVZ88"/>
      <c r="AWA88"/>
      <c r="AWB88"/>
      <c r="AWC88"/>
      <c r="AWD88"/>
      <c r="AWE88"/>
      <c r="AWF88"/>
      <c r="AWG88"/>
      <c r="AWH88"/>
      <c r="AWI88"/>
      <c r="AWJ88"/>
      <c r="AWK88"/>
      <c r="AWL88"/>
      <c r="AWM88"/>
      <c r="AWN88"/>
      <c r="AWO88"/>
      <c r="AWP88"/>
      <c r="AWQ88"/>
      <c r="AWR88"/>
      <c r="AWS88"/>
      <c r="AWT88"/>
      <c r="AWU88"/>
      <c r="AWV88"/>
      <c r="AWW88"/>
      <c r="AWX88"/>
      <c r="AWY88"/>
      <c r="AWZ88"/>
      <c r="AXA88"/>
      <c r="AXB88"/>
      <c r="AXC88"/>
      <c r="AXD88"/>
      <c r="AXE88"/>
      <c r="AXF88"/>
      <c r="AXG88"/>
      <c r="AXH88"/>
      <c r="AXI88"/>
      <c r="AXJ88"/>
      <c r="AXK88"/>
      <c r="AXL88"/>
      <c r="AXM88"/>
      <c r="AXN88"/>
      <c r="AXO88"/>
      <c r="AXP88"/>
      <c r="AXQ88"/>
      <c r="AXR88"/>
      <c r="AXS88"/>
      <c r="AXT88"/>
      <c r="AXU88"/>
      <c r="AXV88"/>
      <c r="AXW88"/>
      <c r="AXX88"/>
      <c r="AXY88"/>
      <c r="AXZ88"/>
      <c r="AYA88"/>
      <c r="AYB88"/>
      <c r="AYC88"/>
      <c r="AYD88"/>
      <c r="AYE88"/>
      <c r="AYF88"/>
      <c r="AYG88"/>
      <c r="AYH88"/>
      <c r="AYI88"/>
      <c r="AYJ88"/>
      <c r="AYK88"/>
      <c r="AYL88"/>
      <c r="AYM88"/>
      <c r="AYN88"/>
      <c r="AYO88"/>
      <c r="AYP88"/>
      <c r="AYQ88"/>
      <c r="AYR88"/>
      <c r="AYS88"/>
      <c r="AYT88"/>
      <c r="AYU88"/>
      <c r="AYV88"/>
      <c r="AYW88"/>
      <c r="AYX88"/>
      <c r="AYY88"/>
      <c r="AYZ88"/>
      <c r="AZA88"/>
      <c r="AZB88"/>
      <c r="AZC88"/>
      <c r="AZD88"/>
      <c r="AZE88"/>
      <c r="AZF88"/>
      <c r="AZG88"/>
      <c r="AZH88"/>
      <c r="AZI88"/>
      <c r="AZJ88"/>
      <c r="AZK88"/>
      <c r="AZL88"/>
      <c r="AZM88"/>
      <c r="AZN88"/>
      <c r="AZO88"/>
      <c r="AZP88"/>
      <c r="AZQ88"/>
      <c r="AZR88"/>
      <c r="AZS88"/>
      <c r="AZT88"/>
      <c r="AZU88"/>
      <c r="AZV88"/>
      <c r="AZW88"/>
      <c r="AZX88"/>
      <c r="AZY88"/>
      <c r="AZZ88"/>
      <c r="BAA88"/>
      <c r="BAB88"/>
      <c r="BAC88"/>
      <c r="BAD88"/>
      <c r="BAE88"/>
      <c r="BAF88"/>
      <c r="BAG88"/>
      <c r="BAH88"/>
      <c r="BAI88"/>
      <c r="BAJ88"/>
      <c r="BAK88"/>
      <c r="BAL88"/>
      <c r="BAM88"/>
      <c r="BAN88"/>
      <c r="BAO88"/>
      <c r="BAP88"/>
      <c r="BAQ88"/>
      <c r="BAR88"/>
      <c r="BAS88"/>
      <c r="BAT88"/>
      <c r="BAU88"/>
      <c r="BAV88"/>
      <c r="BAW88"/>
      <c r="BAX88"/>
      <c r="BAY88"/>
      <c r="BAZ88"/>
      <c r="BBA88"/>
      <c r="BBB88"/>
      <c r="BBC88"/>
      <c r="BBD88"/>
      <c r="BBE88"/>
      <c r="BBF88"/>
      <c r="BBG88"/>
      <c r="BBH88"/>
      <c r="BBI88"/>
      <c r="BBJ88"/>
      <c r="BBK88"/>
      <c r="BBL88"/>
      <c r="BBM88"/>
      <c r="BBN88"/>
      <c r="BBO88"/>
      <c r="BBP88"/>
      <c r="BBQ88"/>
      <c r="BBR88"/>
      <c r="BBS88"/>
      <c r="BBT88"/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/>
      <c r="BCQ88"/>
      <c r="BCR88"/>
      <c r="BCS88"/>
      <c r="BCT88"/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/>
      <c r="BDJ88"/>
      <c r="BDK88"/>
      <c r="BDL88"/>
      <c r="BDM88"/>
      <c r="BDN88"/>
      <c r="BDO88"/>
      <c r="BDP88"/>
      <c r="BDQ88"/>
      <c r="BDR88"/>
      <c r="BDS88"/>
      <c r="BDT88"/>
      <c r="BDU88"/>
    </row>
    <row r="89" spans="2:1477" s="69" customFormat="1">
      <c r="B89" s="67" t="s">
        <v>0</v>
      </c>
      <c r="C89" s="67" t="s">
        <v>645</v>
      </c>
      <c r="D89" s="67" t="s">
        <v>646</v>
      </c>
      <c r="E89" s="68">
        <v>45686</v>
      </c>
      <c r="F89" s="67" t="s">
        <v>991</v>
      </c>
      <c r="G89" s="67" t="s">
        <v>994</v>
      </c>
      <c r="H89" s="187">
        <v>1</v>
      </c>
      <c r="I89" s="69">
        <v>0</v>
      </c>
      <c r="J89" s="69">
        <v>120</v>
      </c>
      <c r="K89" s="69">
        <v>126</v>
      </c>
      <c r="L89" s="69">
        <v>92</v>
      </c>
      <c r="M89" s="186">
        <f t="shared" si="15"/>
        <v>0.71666666666666667</v>
      </c>
      <c r="N89" s="69">
        <f t="shared" si="16"/>
        <v>1</v>
      </c>
      <c r="O89" s="69">
        <v>34</v>
      </c>
      <c r="P89" s="69">
        <v>0</v>
      </c>
      <c r="Q89" s="69">
        <v>0</v>
      </c>
      <c r="R89" s="69">
        <v>6</v>
      </c>
      <c r="S89" s="69">
        <v>0</v>
      </c>
      <c r="T89" s="190">
        <v>393754</v>
      </c>
      <c r="U89" s="190">
        <v>22100</v>
      </c>
      <c r="V89" s="190">
        <v>371654</v>
      </c>
      <c r="W89" s="190">
        <v>393754</v>
      </c>
      <c r="X89" s="190">
        <v>371540</v>
      </c>
      <c r="Y89" s="190">
        <v>0</v>
      </c>
      <c r="Z89" s="190">
        <v>0</v>
      </c>
      <c r="AA89" s="190">
        <v>0</v>
      </c>
      <c r="AB89" s="190">
        <v>371540</v>
      </c>
      <c r="AC89" s="190">
        <v>371540</v>
      </c>
      <c r="AD89" s="186">
        <f t="shared" si="17"/>
        <v>0.99969326308878692</v>
      </c>
      <c r="AE89" s="69">
        <f t="shared" si="18"/>
        <v>1</v>
      </c>
      <c r="AF89" s="190">
        <v>0</v>
      </c>
      <c r="AG89" s="190">
        <v>0</v>
      </c>
      <c r="AH89" s="69">
        <v>2</v>
      </c>
      <c r="AI89" s="69">
        <v>4</v>
      </c>
      <c r="AJ89" s="69">
        <v>0</v>
      </c>
      <c r="AK89" s="69">
        <v>0</v>
      </c>
      <c r="AL89" s="80">
        <v>0</v>
      </c>
      <c r="AM89" s="80">
        <v>0</v>
      </c>
      <c r="AN89" s="69">
        <v>0</v>
      </c>
      <c r="AO89" s="69">
        <v>0</v>
      </c>
      <c r="AP89" s="80">
        <v>1113</v>
      </c>
      <c r="AQ89" s="80">
        <v>0</v>
      </c>
      <c r="AR89" s="69">
        <v>0</v>
      </c>
      <c r="AS89" s="69">
        <v>0</v>
      </c>
      <c r="AT89" s="80">
        <v>0</v>
      </c>
      <c r="AU89" s="80">
        <v>0</v>
      </c>
      <c r="AV89" s="69">
        <v>0</v>
      </c>
      <c r="AW89" s="69">
        <v>0</v>
      </c>
      <c r="AX89" s="80">
        <v>0</v>
      </c>
      <c r="AY89" s="80">
        <v>0</v>
      </c>
      <c r="AZ89" s="69">
        <v>0</v>
      </c>
      <c r="BA89" s="69">
        <v>0</v>
      </c>
      <c r="BB89" s="80">
        <v>0</v>
      </c>
      <c r="BC89" s="80">
        <v>0</v>
      </c>
      <c r="BD89" s="69">
        <v>0</v>
      </c>
      <c r="BE89" s="69">
        <v>0</v>
      </c>
      <c r="BF89" s="80">
        <v>0</v>
      </c>
      <c r="BG89" s="80">
        <v>0</v>
      </c>
      <c r="BH89" s="69">
        <v>0</v>
      </c>
      <c r="BI89" s="69">
        <v>0</v>
      </c>
      <c r="BJ89" s="80">
        <v>0</v>
      </c>
      <c r="BK89" s="80">
        <v>0</v>
      </c>
      <c r="BL89" s="69">
        <v>0</v>
      </c>
      <c r="BM89" s="69">
        <v>0</v>
      </c>
      <c r="BN89" s="80">
        <v>0</v>
      </c>
      <c r="BO89" s="80">
        <v>0</v>
      </c>
      <c r="BP89" s="69">
        <v>0</v>
      </c>
      <c r="BQ89" s="69">
        <v>0</v>
      </c>
      <c r="BR89" s="80">
        <v>0</v>
      </c>
      <c r="BS89" s="80">
        <v>0</v>
      </c>
      <c r="BT89" s="69">
        <v>0</v>
      </c>
      <c r="BU89" s="69">
        <v>0</v>
      </c>
      <c r="BV89" s="80">
        <v>0</v>
      </c>
      <c r="BW89" s="80">
        <v>0</v>
      </c>
      <c r="BX89" s="69">
        <v>0</v>
      </c>
      <c r="BY89" s="69">
        <v>0</v>
      </c>
      <c r="BZ89" s="80">
        <v>0</v>
      </c>
      <c r="CA89" s="80">
        <v>0</v>
      </c>
      <c r="CB89" s="69">
        <v>0</v>
      </c>
      <c r="CC89" s="69">
        <v>0</v>
      </c>
      <c r="CD89" s="80">
        <v>0</v>
      </c>
      <c r="CE89" s="80">
        <v>0</v>
      </c>
      <c r="CF89" s="69">
        <v>0</v>
      </c>
      <c r="CG89" s="69">
        <v>0</v>
      </c>
      <c r="CH89" s="80">
        <v>0</v>
      </c>
      <c r="CI89" s="80">
        <v>0</v>
      </c>
      <c r="CJ89" s="69">
        <v>0</v>
      </c>
      <c r="CK89" s="69">
        <v>0</v>
      </c>
      <c r="CL89" s="80">
        <v>1113</v>
      </c>
      <c r="CM89" s="80">
        <v>0</v>
      </c>
      <c r="CN89" s="67" t="s">
        <v>776</v>
      </c>
      <c r="CO89" s="67" t="s">
        <v>777</v>
      </c>
      <c r="CP89" s="67" t="s">
        <v>709</v>
      </c>
      <c r="CQ89" s="67" t="s">
        <v>709</v>
      </c>
      <c r="CR89" s="67" t="s">
        <v>709</v>
      </c>
      <c r="CS89" s="67" t="s">
        <v>709</v>
      </c>
      <c r="CT89" s="68">
        <v>45992</v>
      </c>
      <c r="CU89" s="67" t="s">
        <v>993</v>
      </c>
      <c r="CV89" s="67" t="s">
        <v>989</v>
      </c>
      <c r="CW89" s="68" t="s">
        <v>168</v>
      </c>
      <c r="CX89" s="68">
        <v>45953</v>
      </c>
      <c r="CY89" s="67" t="s">
        <v>993</v>
      </c>
      <c r="CZ89" s="67" t="s">
        <v>989</v>
      </c>
      <c r="DA89" s="67" t="s">
        <v>568</v>
      </c>
      <c r="DB89" s="81">
        <v>505500</v>
      </c>
      <c r="DC89" s="67"/>
      <c r="DD89" s="67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  <c r="AQH89"/>
      <c r="AQI89"/>
      <c r="AQJ89"/>
      <c r="AQK89"/>
      <c r="AQL89"/>
      <c r="AQM89"/>
      <c r="AQN89"/>
      <c r="AQO89"/>
      <c r="AQP89"/>
      <c r="AQQ89"/>
      <c r="AQR89"/>
      <c r="AQS89"/>
      <c r="AQT89"/>
      <c r="AQU89"/>
      <c r="AQV89"/>
      <c r="AQW89"/>
      <c r="AQX89"/>
      <c r="AQY89"/>
      <c r="AQZ89"/>
      <c r="ARA89"/>
      <c r="ARB89"/>
      <c r="ARC89"/>
      <c r="ARD89"/>
      <c r="ARE89"/>
      <c r="ARF89"/>
      <c r="ARG89"/>
      <c r="ARH89"/>
      <c r="ARI89"/>
      <c r="ARJ89"/>
      <c r="ARK89"/>
      <c r="ARL89"/>
      <c r="ARM89"/>
      <c r="ARN89"/>
      <c r="ARO89"/>
      <c r="ARP89"/>
      <c r="ARQ89"/>
      <c r="ARR89"/>
      <c r="ARS89"/>
      <c r="ART89"/>
      <c r="ARU89"/>
      <c r="ARV89"/>
      <c r="ARW89"/>
      <c r="ARX89"/>
      <c r="ARY89"/>
      <c r="ARZ89"/>
      <c r="ASA89"/>
      <c r="ASB89"/>
      <c r="ASC89"/>
      <c r="ASD89"/>
      <c r="ASE89"/>
      <c r="ASF89"/>
      <c r="ASG89"/>
      <c r="ASH89"/>
      <c r="ASI89"/>
      <c r="ASJ89"/>
      <c r="ASK89"/>
      <c r="ASL89"/>
      <c r="ASM89"/>
      <c r="ASN89"/>
      <c r="ASO89"/>
      <c r="ASP89"/>
      <c r="ASQ89"/>
      <c r="ASR89"/>
      <c r="ASS89"/>
      <c r="AST89"/>
      <c r="ASU89"/>
      <c r="ASV89"/>
      <c r="ASW89"/>
      <c r="ASX89"/>
      <c r="ASY89"/>
      <c r="ASZ89"/>
      <c r="ATA89"/>
      <c r="ATB89"/>
      <c r="ATC89"/>
      <c r="ATD89"/>
      <c r="ATE89"/>
      <c r="ATF89"/>
      <c r="ATG89"/>
      <c r="ATH89"/>
      <c r="ATI89"/>
      <c r="ATJ89"/>
      <c r="ATK89"/>
      <c r="ATL89"/>
      <c r="ATM89"/>
      <c r="ATN89"/>
      <c r="ATO89"/>
      <c r="ATP89"/>
      <c r="ATQ89"/>
      <c r="ATR89"/>
      <c r="ATS89"/>
      <c r="ATT89"/>
      <c r="ATU89"/>
      <c r="ATV89"/>
      <c r="ATW89"/>
      <c r="ATX89"/>
      <c r="ATY89"/>
      <c r="ATZ89"/>
      <c r="AUA89"/>
      <c r="AUB89"/>
      <c r="AUC89"/>
      <c r="AUD89"/>
      <c r="AUE89"/>
      <c r="AUF89"/>
      <c r="AUG89"/>
      <c r="AUH89"/>
      <c r="AUI89"/>
      <c r="AUJ89"/>
      <c r="AUK89"/>
      <c r="AUL89"/>
      <c r="AUM89"/>
      <c r="AUN89"/>
      <c r="AUO89"/>
      <c r="AUP89"/>
      <c r="AUQ89"/>
      <c r="AUR89"/>
      <c r="AUS89"/>
      <c r="AUT89"/>
      <c r="AUU89"/>
      <c r="AUV89"/>
      <c r="AUW89"/>
      <c r="AUX89"/>
      <c r="AUY89"/>
      <c r="AUZ89"/>
      <c r="AVA89"/>
      <c r="AVB89"/>
      <c r="AVC89"/>
      <c r="AVD89"/>
      <c r="AVE89"/>
      <c r="AVF89"/>
      <c r="AVG89"/>
      <c r="AVH89"/>
      <c r="AVI89"/>
      <c r="AVJ89"/>
      <c r="AVK89"/>
      <c r="AVL89"/>
      <c r="AVM89"/>
      <c r="AVN89"/>
      <c r="AVO89"/>
      <c r="AVP89"/>
      <c r="AVQ89"/>
      <c r="AVR89"/>
      <c r="AVS89"/>
      <c r="AVT89"/>
      <c r="AVU89"/>
      <c r="AVV89"/>
      <c r="AVW89"/>
      <c r="AVX89"/>
      <c r="AVY89"/>
      <c r="AVZ89"/>
      <c r="AWA89"/>
      <c r="AWB89"/>
      <c r="AWC89"/>
      <c r="AWD89"/>
      <c r="AWE89"/>
      <c r="AWF89"/>
      <c r="AWG89"/>
      <c r="AWH89"/>
      <c r="AWI89"/>
      <c r="AWJ89"/>
      <c r="AWK89"/>
      <c r="AWL89"/>
      <c r="AWM89"/>
      <c r="AWN89"/>
      <c r="AWO89"/>
      <c r="AWP89"/>
      <c r="AWQ89"/>
      <c r="AWR89"/>
      <c r="AWS89"/>
      <c r="AWT89"/>
      <c r="AWU89"/>
      <c r="AWV89"/>
      <c r="AWW89"/>
      <c r="AWX89"/>
      <c r="AWY89"/>
      <c r="AWZ89"/>
      <c r="AXA89"/>
      <c r="AXB89"/>
      <c r="AXC89"/>
      <c r="AXD89"/>
      <c r="AXE89"/>
      <c r="AXF89"/>
      <c r="AXG89"/>
      <c r="AXH89"/>
      <c r="AXI89"/>
      <c r="AXJ89"/>
      <c r="AXK89"/>
      <c r="AXL89"/>
      <c r="AXM89"/>
      <c r="AXN89"/>
      <c r="AXO89"/>
      <c r="AXP89"/>
      <c r="AXQ89"/>
      <c r="AXR89"/>
      <c r="AXS89"/>
      <c r="AXT89"/>
      <c r="AXU89"/>
      <c r="AXV89"/>
      <c r="AXW89"/>
      <c r="AXX89"/>
      <c r="AXY89"/>
      <c r="AXZ89"/>
      <c r="AYA89"/>
      <c r="AYB89"/>
      <c r="AYC89"/>
      <c r="AYD89"/>
      <c r="AYE89"/>
      <c r="AYF89"/>
      <c r="AYG89"/>
      <c r="AYH89"/>
      <c r="AYI89"/>
      <c r="AYJ89"/>
      <c r="AYK89"/>
      <c r="AYL89"/>
      <c r="AYM89"/>
      <c r="AYN89"/>
      <c r="AYO89"/>
      <c r="AYP89"/>
      <c r="AYQ89"/>
      <c r="AYR89"/>
      <c r="AYS89"/>
      <c r="AYT89"/>
      <c r="AYU89"/>
      <c r="AYV89"/>
      <c r="AYW89"/>
      <c r="AYX89"/>
      <c r="AYY89"/>
      <c r="AYZ89"/>
      <c r="AZA89"/>
      <c r="AZB89"/>
      <c r="AZC89"/>
      <c r="AZD89"/>
      <c r="AZE89"/>
      <c r="AZF89"/>
      <c r="AZG89"/>
      <c r="AZH89"/>
      <c r="AZI89"/>
      <c r="AZJ89"/>
      <c r="AZK89"/>
      <c r="AZL89"/>
      <c r="AZM89"/>
      <c r="AZN89"/>
      <c r="AZO89"/>
      <c r="AZP89"/>
      <c r="AZQ89"/>
      <c r="AZR89"/>
      <c r="AZS89"/>
      <c r="AZT89"/>
      <c r="AZU89"/>
      <c r="AZV89"/>
      <c r="AZW89"/>
      <c r="AZX89"/>
      <c r="AZY89"/>
      <c r="AZZ89"/>
      <c r="BAA89"/>
      <c r="BAB89"/>
      <c r="BAC89"/>
      <c r="BAD89"/>
      <c r="BAE89"/>
      <c r="BAF89"/>
      <c r="BAG89"/>
      <c r="BAH89"/>
      <c r="BAI89"/>
      <c r="BAJ89"/>
      <c r="BAK89"/>
      <c r="BAL89"/>
      <c r="BAM89"/>
      <c r="BAN89"/>
      <c r="BAO89"/>
      <c r="BAP89"/>
      <c r="BAQ89"/>
      <c r="BAR89"/>
      <c r="BAS89"/>
      <c r="BAT89"/>
      <c r="BAU89"/>
      <c r="BAV89"/>
      <c r="BAW89"/>
      <c r="BAX89"/>
      <c r="BAY89"/>
      <c r="BAZ89"/>
      <c r="BBA89"/>
      <c r="BBB89"/>
      <c r="BBC89"/>
      <c r="BBD89"/>
      <c r="BBE89"/>
      <c r="BBF89"/>
      <c r="BBG89"/>
      <c r="BBH89"/>
      <c r="BBI89"/>
      <c r="BBJ89"/>
      <c r="BBK89"/>
      <c r="BBL89"/>
      <c r="BBM89"/>
      <c r="BBN89"/>
      <c r="BBO89"/>
      <c r="BBP89"/>
      <c r="BBQ89"/>
      <c r="BBR89"/>
      <c r="BBS89"/>
      <c r="BBT89"/>
      <c r="BBU89"/>
      <c r="BBV89"/>
      <c r="BBW89"/>
      <c r="BBX89"/>
      <c r="BBY89"/>
      <c r="BBZ89"/>
      <c r="BCA89"/>
      <c r="BCB89"/>
      <c r="BCC89"/>
      <c r="BCD89"/>
      <c r="BCE89"/>
      <c r="BCF89"/>
      <c r="BCG89"/>
      <c r="BCH89"/>
      <c r="BCI89"/>
      <c r="BCJ89"/>
      <c r="BCK89"/>
      <c r="BCL89"/>
      <c r="BCM89"/>
      <c r="BCN89"/>
      <c r="BCO89"/>
      <c r="BCP89"/>
      <c r="BCQ89"/>
      <c r="BCR89"/>
      <c r="BCS89"/>
      <c r="BCT89"/>
      <c r="BCU89"/>
      <c r="BCV89"/>
      <c r="BCW89"/>
      <c r="BCX89"/>
      <c r="BCY89"/>
      <c r="BCZ89"/>
      <c r="BDA89"/>
      <c r="BDB89"/>
      <c r="BDC89"/>
      <c r="BDD89"/>
      <c r="BDE89"/>
      <c r="BDF89"/>
      <c r="BDG89"/>
      <c r="BDH89"/>
      <c r="BDI89"/>
      <c r="BDJ89"/>
      <c r="BDK89"/>
      <c r="BDL89"/>
      <c r="BDM89"/>
      <c r="BDN89"/>
      <c r="BDO89"/>
      <c r="BDP89"/>
      <c r="BDQ89"/>
      <c r="BDR89"/>
      <c r="BDS89"/>
      <c r="BDT89"/>
      <c r="BDU89"/>
    </row>
    <row r="90" spans="2:1477" s="5" customFormat="1" ht="12" customHeight="1" thickBot="1">
      <c r="B90" s="75"/>
      <c r="C90" s="75"/>
      <c r="D90" s="75"/>
      <c r="E90" s="68"/>
      <c r="F90" s="75"/>
      <c r="G90" s="75"/>
      <c r="H90" s="187"/>
      <c r="I90" s="76"/>
      <c r="J90" s="76"/>
      <c r="K90" s="76"/>
      <c r="L90" s="76"/>
      <c r="M90" s="140"/>
      <c r="N90" s="69"/>
      <c r="O90" s="76"/>
      <c r="P90" s="76"/>
      <c r="Q90" s="76"/>
      <c r="R90" s="76"/>
      <c r="S90" s="76"/>
      <c r="T90" s="77"/>
      <c r="U90" s="77"/>
      <c r="V90" s="77"/>
      <c r="W90" s="77"/>
      <c r="X90" s="77"/>
      <c r="Y90" s="190"/>
      <c r="Z90" s="190"/>
      <c r="AA90" s="190"/>
      <c r="AB90" s="190"/>
      <c r="AC90" s="190"/>
      <c r="AD90" s="140"/>
      <c r="AE90" s="69"/>
      <c r="AF90" s="190"/>
      <c r="AG90" s="190"/>
      <c r="AH90" s="76"/>
      <c r="AI90" s="76"/>
      <c r="AJ90" s="78"/>
      <c r="AK90" s="78"/>
      <c r="AL90" s="80"/>
      <c r="AM90" s="80"/>
      <c r="AN90" s="78"/>
      <c r="AO90" s="78"/>
      <c r="AP90" s="80"/>
      <c r="AQ90" s="80"/>
      <c r="AR90" s="78"/>
      <c r="AS90" s="78"/>
      <c r="AT90" s="80"/>
      <c r="AU90" s="80"/>
      <c r="AV90" s="78"/>
      <c r="AW90" s="78"/>
      <c r="AX90" s="80"/>
      <c r="AY90" s="80"/>
      <c r="AZ90" s="78"/>
      <c r="BA90" s="78"/>
      <c r="BB90" s="80"/>
      <c r="BC90" s="80"/>
      <c r="BD90" s="78"/>
      <c r="BE90" s="78"/>
      <c r="BF90" s="80"/>
      <c r="BG90" s="80"/>
      <c r="BH90" s="78"/>
      <c r="BI90" s="78"/>
      <c r="BJ90" s="80"/>
      <c r="BK90" s="80"/>
      <c r="BL90" s="78"/>
      <c r="BM90" s="78"/>
      <c r="BN90" s="80"/>
      <c r="BO90" s="80"/>
      <c r="BP90" s="78"/>
      <c r="BQ90" s="78"/>
      <c r="BR90" s="80"/>
      <c r="BS90" s="80"/>
      <c r="BT90" s="78"/>
      <c r="BU90" s="78"/>
      <c r="BV90" s="80"/>
      <c r="BW90" s="80"/>
      <c r="BX90" s="78"/>
      <c r="BY90" s="78"/>
      <c r="BZ90" s="80"/>
      <c r="CA90" s="80"/>
      <c r="CB90" s="78"/>
      <c r="CC90" s="78"/>
      <c r="CD90" s="80"/>
      <c r="CE90" s="80"/>
      <c r="CF90" s="78"/>
      <c r="CG90" s="78"/>
      <c r="CH90" s="80"/>
      <c r="CI90" s="80"/>
      <c r="CJ90" s="78"/>
      <c r="CK90" s="78"/>
      <c r="CL90" s="80"/>
      <c r="CM90" s="80"/>
      <c r="CN90" s="79"/>
      <c r="CO90" s="79"/>
      <c r="CP90" s="79"/>
      <c r="CQ90" s="79"/>
      <c r="CR90" s="79"/>
      <c r="CS90" s="79"/>
      <c r="CT90" s="68"/>
      <c r="CU90" s="75"/>
      <c r="CV90" s="75"/>
      <c r="CW90" s="68"/>
      <c r="CX90" s="68"/>
      <c r="CY90" s="75"/>
      <c r="CZ90" s="75"/>
      <c r="DA90" s="75"/>
      <c r="DB90" s="77"/>
      <c r="DC90" s="79"/>
      <c r="DD90" s="212"/>
    </row>
    <row r="91" spans="2:1477" s="6" customFormat="1" ht="24" customHeight="1" thickTop="1">
      <c r="B91" s="261" t="s">
        <v>1064</v>
      </c>
      <c r="C91" s="262"/>
      <c r="D91" s="263"/>
      <c r="E91" s="110"/>
      <c r="F91" s="111"/>
      <c r="G91" s="159">
        <f>IF(B48="","",ROWS(B48:B90)-1)</f>
        <v>42</v>
      </c>
      <c r="H91" s="112">
        <f>SUM(H48:H90)</f>
        <v>65</v>
      </c>
      <c r="I91" s="112">
        <f>SUM(I48:I90)</f>
        <v>128</v>
      </c>
      <c r="J91" s="112">
        <f>SUM(J48:J90)</f>
        <v>13284</v>
      </c>
      <c r="K91" s="112">
        <f>SUM(K48:K90)</f>
        <v>23804</v>
      </c>
      <c r="L91" s="112">
        <f>SUM(L48:L90)</f>
        <v>23123</v>
      </c>
      <c r="M91" s="142">
        <f>IF(G91="",0,N91/G91)</f>
        <v>0.61904761904761907</v>
      </c>
      <c r="N91" s="112">
        <f t="shared" ref="N91:AC91" si="19">SUM(N48:N90)</f>
        <v>26</v>
      </c>
      <c r="O91" s="112">
        <f t="shared" si="19"/>
        <v>681</v>
      </c>
      <c r="P91" s="113">
        <f t="shared" si="19"/>
        <v>0</v>
      </c>
      <c r="Q91" s="113">
        <f t="shared" si="19"/>
        <v>0</v>
      </c>
      <c r="R91" s="112">
        <f t="shared" si="19"/>
        <v>6776</v>
      </c>
      <c r="S91" s="112">
        <f t="shared" si="19"/>
        <v>3744</v>
      </c>
      <c r="T91" s="114">
        <f t="shared" si="19"/>
        <v>455361878</v>
      </c>
      <c r="U91" s="114">
        <f t="shared" si="19"/>
        <v>3402776</v>
      </c>
      <c r="V91" s="114">
        <f t="shared" si="19"/>
        <v>451959098</v>
      </c>
      <c r="W91" s="114">
        <f t="shared" si="19"/>
        <v>506749318</v>
      </c>
      <c r="X91" s="114">
        <f t="shared" si="19"/>
        <v>521172416</v>
      </c>
      <c r="Y91" s="114">
        <f t="shared" si="19"/>
        <v>0</v>
      </c>
      <c r="Z91" s="114">
        <f t="shared" si="19"/>
        <v>0</v>
      </c>
      <c r="AA91" s="114">
        <f t="shared" si="19"/>
        <v>0</v>
      </c>
      <c r="AB91" s="114">
        <f t="shared" si="19"/>
        <v>521172416</v>
      </c>
      <c r="AC91" s="114">
        <f t="shared" si="19"/>
        <v>522110186</v>
      </c>
      <c r="AD91" s="142">
        <f>IF(G91="",0,AE91/G91)</f>
        <v>0.83333333333333337</v>
      </c>
      <c r="AE91" s="144">
        <f t="shared" ref="AE91:CM91" si="20">SUM(AE48:AE90)</f>
        <v>35</v>
      </c>
      <c r="AF91" s="114">
        <f t="shared" si="20"/>
        <v>2092445</v>
      </c>
      <c r="AG91" s="114">
        <f t="shared" si="20"/>
        <v>51387438</v>
      </c>
      <c r="AH91" s="115">
        <f t="shared" si="20"/>
        <v>4421</v>
      </c>
      <c r="AI91" s="115">
        <f t="shared" si="20"/>
        <v>2137</v>
      </c>
      <c r="AJ91" s="115">
        <f t="shared" si="20"/>
        <v>341</v>
      </c>
      <c r="AK91" s="115">
        <f t="shared" si="20"/>
        <v>1367</v>
      </c>
      <c r="AL91" s="114">
        <f t="shared" si="20"/>
        <v>7175142</v>
      </c>
      <c r="AM91" s="114">
        <f t="shared" si="20"/>
        <v>487615</v>
      </c>
      <c r="AN91" s="115">
        <f t="shared" si="20"/>
        <v>166</v>
      </c>
      <c r="AO91" s="115">
        <f t="shared" si="20"/>
        <v>1194</v>
      </c>
      <c r="AP91" s="114">
        <f t="shared" si="20"/>
        <v>35404099</v>
      </c>
      <c r="AQ91" s="114">
        <f t="shared" si="20"/>
        <v>7325752</v>
      </c>
      <c r="AR91" s="115">
        <f t="shared" si="20"/>
        <v>0</v>
      </c>
      <c r="AS91" s="115">
        <f t="shared" si="20"/>
        <v>0</v>
      </c>
      <c r="AT91" s="114">
        <f t="shared" si="20"/>
        <v>0</v>
      </c>
      <c r="AU91" s="114">
        <f t="shared" si="20"/>
        <v>0</v>
      </c>
      <c r="AV91" s="115">
        <f t="shared" si="20"/>
        <v>0</v>
      </c>
      <c r="AW91" s="115">
        <f t="shared" si="20"/>
        <v>0</v>
      </c>
      <c r="AX91" s="114">
        <f t="shared" si="20"/>
        <v>0</v>
      </c>
      <c r="AY91" s="114">
        <f t="shared" si="20"/>
        <v>0</v>
      </c>
      <c r="AZ91" s="115">
        <f t="shared" si="20"/>
        <v>0</v>
      </c>
      <c r="BA91" s="115">
        <f t="shared" si="20"/>
        <v>0</v>
      </c>
      <c r="BB91" s="114">
        <f t="shared" si="20"/>
        <v>0</v>
      </c>
      <c r="BC91" s="114">
        <f t="shared" si="20"/>
        <v>0</v>
      </c>
      <c r="BD91" s="115">
        <f t="shared" si="20"/>
        <v>93</v>
      </c>
      <c r="BE91" s="115">
        <f t="shared" si="20"/>
        <v>335</v>
      </c>
      <c r="BF91" s="114">
        <f t="shared" si="20"/>
        <v>7079469</v>
      </c>
      <c r="BG91" s="114">
        <f t="shared" si="20"/>
        <v>3050106</v>
      </c>
      <c r="BH91" s="115">
        <f t="shared" si="20"/>
        <v>155</v>
      </c>
      <c r="BI91" s="115">
        <f t="shared" si="20"/>
        <v>150</v>
      </c>
      <c r="BJ91" s="114">
        <f t="shared" si="20"/>
        <v>593525</v>
      </c>
      <c r="BK91" s="114">
        <f t="shared" si="20"/>
        <v>67137</v>
      </c>
      <c r="BL91" s="115">
        <f t="shared" si="20"/>
        <v>0</v>
      </c>
      <c r="BM91" s="115">
        <f t="shared" si="20"/>
        <v>0</v>
      </c>
      <c r="BN91" s="114">
        <f t="shared" si="20"/>
        <v>0</v>
      </c>
      <c r="BO91" s="114">
        <f t="shared" si="20"/>
        <v>0</v>
      </c>
      <c r="BP91" s="115">
        <f t="shared" si="20"/>
        <v>756</v>
      </c>
      <c r="BQ91" s="115">
        <f t="shared" si="20"/>
        <v>498</v>
      </c>
      <c r="BR91" s="114">
        <f t="shared" si="20"/>
        <v>606426</v>
      </c>
      <c r="BS91" s="114">
        <f t="shared" si="20"/>
        <v>3178</v>
      </c>
      <c r="BT91" s="115">
        <f t="shared" si="20"/>
        <v>0</v>
      </c>
      <c r="BU91" s="115">
        <f t="shared" si="20"/>
        <v>0</v>
      </c>
      <c r="BV91" s="114">
        <f t="shared" si="20"/>
        <v>1388728</v>
      </c>
      <c r="BW91" s="114">
        <f t="shared" si="20"/>
        <v>620012</v>
      </c>
      <c r="BX91" s="115">
        <f t="shared" si="20"/>
        <v>0</v>
      </c>
      <c r="BY91" s="115">
        <f t="shared" si="20"/>
        <v>52</v>
      </c>
      <c r="BZ91" s="114">
        <f t="shared" si="20"/>
        <v>1119347</v>
      </c>
      <c r="CA91" s="114">
        <f t="shared" si="20"/>
        <v>685768</v>
      </c>
      <c r="CB91" s="115">
        <f t="shared" si="20"/>
        <v>89</v>
      </c>
      <c r="CC91" s="115">
        <f t="shared" si="20"/>
        <v>148</v>
      </c>
      <c r="CD91" s="114">
        <f t="shared" si="20"/>
        <v>0</v>
      </c>
      <c r="CE91" s="114">
        <f t="shared" si="20"/>
        <v>0</v>
      </c>
      <c r="CF91" s="115">
        <f t="shared" si="20"/>
        <v>0</v>
      </c>
      <c r="CG91" s="115">
        <f t="shared" si="20"/>
        <v>0</v>
      </c>
      <c r="CH91" s="114">
        <f t="shared" si="20"/>
        <v>-1170273</v>
      </c>
      <c r="CI91" s="114">
        <f t="shared" si="20"/>
        <v>0</v>
      </c>
      <c r="CJ91" s="115">
        <f t="shared" si="20"/>
        <v>1600</v>
      </c>
      <c r="CK91" s="115">
        <f t="shared" si="20"/>
        <v>3744</v>
      </c>
      <c r="CL91" s="114">
        <f t="shared" si="20"/>
        <v>52196463</v>
      </c>
      <c r="CM91" s="114">
        <f t="shared" si="20"/>
        <v>12239567</v>
      </c>
      <c r="CN91" s="116"/>
      <c r="CO91" s="116"/>
      <c r="CP91" s="116"/>
      <c r="CQ91" s="116"/>
      <c r="CR91" s="116"/>
      <c r="CS91" s="116"/>
      <c r="CT91" s="110"/>
      <c r="CU91" s="111"/>
      <c r="CV91" s="111"/>
      <c r="CW91" s="110"/>
      <c r="CX91" s="110"/>
      <c r="CY91" s="111"/>
      <c r="CZ91" s="111"/>
      <c r="DA91" s="111"/>
      <c r="DB91" s="114"/>
      <c r="DC91" s="116"/>
      <c r="DD91" s="210"/>
    </row>
    <row r="92" spans="2:1477" s="69" customFormat="1">
      <c r="B92" s="67" t="s">
        <v>0</v>
      </c>
      <c r="C92" s="67" t="s">
        <v>617</v>
      </c>
      <c r="D92" s="67" t="s">
        <v>618</v>
      </c>
      <c r="E92" s="68">
        <v>45399</v>
      </c>
      <c r="F92" s="67" t="s">
        <v>986</v>
      </c>
      <c r="G92" s="158" t="s">
        <v>990</v>
      </c>
      <c r="H92" s="187">
        <v>1</v>
      </c>
      <c r="I92" s="69">
        <v>0</v>
      </c>
      <c r="J92" s="69">
        <v>180</v>
      </c>
      <c r="K92" s="69">
        <v>256</v>
      </c>
      <c r="L92" s="69">
        <v>256</v>
      </c>
      <c r="M92" s="186">
        <f>IF(J92 = 0,0,(L92-AH92-AI92)/J92)</f>
        <v>1.1388888888888888</v>
      </c>
      <c r="N92" s="69">
        <f>IF(G92&lt;&gt;"",IF(M92&lt;=1.2,1,0),0)</f>
        <v>1</v>
      </c>
      <c r="O92" s="69">
        <v>0</v>
      </c>
      <c r="P92" s="69">
        <v>0</v>
      </c>
      <c r="Q92" s="69">
        <v>0</v>
      </c>
      <c r="R92" s="69">
        <v>51</v>
      </c>
      <c r="S92" s="69">
        <v>25</v>
      </c>
      <c r="T92" s="190">
        <v>2930266</v>
      </c>
      <c r="U92" s="190">
        <v>50000</v>
      </c>
      <c r="V92" s="190">
        <v>2880266</v>
      </c>
      <c r="W92" s="190">
        <v>2930266</v>
      </c>
      <c r="X92" s="190">
        <v>2970891</v>
      </c>
      <c r="Y92" s="190">
        <v>0</v>
      </c>
      <c r="Z92" s="190">
        <v>0</v>
      </c>
      <c r="AA92" s="190">
        <v>0</v>
      </c>
      <c r="AB92" s="190">
        <v>2970891</v>
      </c>
      <c r="AC92" s="190">
        <v>2968577</v>
      </c>
      <c r="AD92" s="186">
        <f>IF(V92=0,0,AC92/V92)</f>
        <v>1.0306607098094411</v>
      </c>
      <c r="AE92" s="69">
        <f>IF(AD92 &lt;=1.1,1,0)</f>
        <v>1</v>
      </c>
      <c r="AF92" s="190">
        <v>-2313</v>
      </c>
      <c r="AG92" s="190">
        <v>0</v>
      </c>
      <c r="AH92" s="69">
        <v>28</v>
      </c>
      <c r="AI92" s="69">
        <v>23</v>
      </c>
      <c r="AJ92" s="69">
        <v>0</v>
      </c>
      <c r="AK92" s="69">
        <v>0</v>
      </c>
      <c r="AL92" s="80">
        <v>0</v>
      </c>
      <c r="AM92" s="80">
        <v>0</v>
      </c>
      <c r="AN92" s="69">
        <v>0</v>
      </c>
      <c r="AO92" s="69">
        <v>0</v>
      </c>
      <c r="AP92" s="80">
        <v>990</v>
      </c>
      <c r="AQ92" s="80">
        <v>0</v>
      </c>
      <c r="AR92" s="69">
        <v>0</v>
      </c>
      <c r="AS92" s="69">
        <v>0</v>
      </c>
      <c r="AT92" s="80">
        <v>0</v>
      </c>
      <c r="AU92" s="80">
        <v>0</v>
      </c>
      <c r="AV92" s="69">
        <v>0</v>
      </c>
      <c r="AW92" s="69">
        <v>0</v>
      </c>
      <c r="AX92" s="80">
        <v>0</v>
      </c>
      <c r="AY92" s="80">
        <v>0</v>
      </c>
      <c r="AZ92" s="69">
        <v>0</v>
      </c>
      <c r="BA92" s="69">
        <v>0</v>
      </c>
      <c r="BB92" s="80">
        <v>0</v>
      </c>
      <c r="BC92" s="80">
        <v>0</v>
      </c>
      <c r="BD92" s="69">
        <v>0</v>
      </c>
      <c r="BE92" s="69">
        <v>0</v>
      </c>
      <c r="BF92" s="80">
        <v>0</v>
      </c>
      <c r="BG92" s="80">
        <v>0</v>
      </c>
      <c r="BH92" s="69">
        <v>0</v>
      </c>
      <c r="BI92" s="69">
        <v>0</v>
      </c>
      <c r="BJ92" s="80">
        <v>17954</v>
      </c>
      <c r="BK92" s="80">
        <v>0</v>
      </c>
      <c r="BL92" s="69">
        <v>0</v>
      </c>
      <c r="BM92" s="69">
        <v>0</v>
      </c>
      <c r="BN92" s="80">
        <v>0</v>
      </c>
      <c r="BO92" s="80">
        <v>0</v>
      </c>
      <c r="BP92" s="69">
        <v>0</v>
      </c>
      <c r="BQ92" s="69">
        <v>25</v>
      </c>
      <c r="BR92" s="80">
        <v>0</v>
      </c>
      <c r="BS92" s="80">
        <v>0</v>
      </c>
      <c r="BT92" s="69">
        <v>0</v>
      </c>
      <c r="BU92" s="69">
        <v>0</v>
      </c>
      <c r="BV92" s="80">
        <v>0</v>
      </c>
      <c r="BW92" s="80">
        <v>0</v>
      </c>
      <c r="BX92" s="69">
        <v>0</v>
      </c>
      <c r="BY92" s="69">
        <v>0</v>
      </c>
      <c r="BZ92" s="80">
        <v>0</v>
      </c>
      <c r="CA92" s="80">
        <v>0</v>
      </c>
      <c r="CB92" s="69">
        <v>0</v>
      </c>
      <c r="CC92" s="69">
        <v>0</v>
      </c>
      <c r="CD92" s="80">
        <v>0</v>
      </c>
      <c r="CE92" s="80">
        <v>0</v>
      </c>
      <c r="CF92" s="69">
        <v>0</v>
      </c>
      <c r="CG92" s="69">
        <v>0</v>
      </c>
      <c r="CH92" s="80">
        <v>0</v>
      </c>
      <c r="CI92" s="80">
        <v>0</v>
      </c>
      <c r="CJ92" s="69">
        <v>0</v>
      </c>
      <c r="CK92" s="69">
        <v>25</v>
      </c>
      <c r="CL92" s="80">
        <v>18944</v>
      </c>
      <c r="CM92" s="80">
        <v>0</v>
      </c>
      <c r="CN92" s="67" t="s">
        <v>730</v>
      </c>
      <c r="CO92" s="67" t="s">
        <v>731</v>
      </c>
      <c r="CP92" s="67" t="s">
        <v>709</v>
      </c>
      <c r="CQ92" s="67" t="s">
        <v>709</v>
      </c>
      <c r="CR92" s="67" t="s">
        <v>709</v>
      </c>
      <c r="CS92" s="67" t="s">
        <v>709</v>
      </c>
      <c r="CT92" s="68">
        <v>45945</v>
      </c>
      <c r="CU92" s="67" t="s">
        <v>993</v>
      </c>
      <c r="CV92" s="67" t="s">
        <v>989</v>
      </c>
      <c r="CW92" s="68" t="s">
        <v>168</v>
      </c>
      <c r="CX92" s="68">
        <v>45837</v>
      </c>
      <c r="CY92" s="67" t="s">
        <v>986</v>
      </c>
      <c r="CZ92" s="67" t="s">
        <v>994</v>
      </c>
      <c r="DA92" s="67" t="s">
        <v>700</v>
      </c>
      <c r="DB92" s="81">
        <v>2593407.4</v>
      </c>
      <c r="DC92" s="67"/>
      <c r="DD92" s="67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  <c r="AQH92"/>
      <c r="AQI92"/>
      <c r="AQJ92"/>
      <c r="AQK92"/>
      <c r="AQL92"/>
      <c r="AQM92"/>
      <c r="AQN92"/>
      <c r="AQO92"/>
      <c r="AQP92"/>
      <c r="AQQ92"/>
      <c r="AQR92"/>
      <c r="AQS92"/>
      <c r="AQT92"/>
      <c r="AQU92"/>
      <c r="AQV92"/>
      <c r="AQW92"/>
      <c r="AQX92"/>
      <c r="AQY92"/>
      <c r="AQZ92"/>
      <c r="ARA92"/>
      <c r="ARB92"/>
      <c r="ARC92"/>
      <c r="ARD92"/>
      <c r="ARE92"/>
      <c r="ARF92"/>
      <c r="ARG92"/>
      <c r="ARH92"/>
      <c r="ARI92"/>
      <c r="ARJ92"/>
      <c r="ARK92"/>
      <c r="ARL92"/>
      <c r="ARM92"/>
      <c r="ARN92"/>
      <c r="ARO92"/>
      <c r="ARP92"/>
      <c r="ARQ92"/>
      <c r="ARR92"/>
      <c r="ARS92"/>
      <c r="ART92"/>
      <c r="ARU92"/>
      <c r="ARV92"/>
      <c r="ARW92"/>
      <c r="ARX92"/>
      <c r="ARY92"/>
      <c r="ARZ92"/>
      <c r="ASA92"/>
      <c r="ASB92"/>
      <c r="ASC92"/>
      <c r="ASD92"/>
      <c r="ASE92"/>
      <c r="ASF92"/>
      <c r="ASG92"/>
      <c r="ASH92"/>
      <c r="ASI92"/>
      <c r="ASJ92"/>
      <c r="ASK92"/>
      <c r="ASL92"/>
      <c r="ASM92"/>
      <c r="ASN92"/>
      <c r="ASO92"/>
      <c r="ASP92"/>
      <c r="ASQ92"/>
      <c r="ASR92"/>
      <c r="ASS92"/>
      <c r="AST92"/>
      <c r="ASU92"/>
      <c r="ASV92"/>
      <c r="ASW92"/>
      <c r="ASX92"/>
      <c r="ASY92"/>
      <c r="ASZ92"/>
      <c r="ATA92"/>
      <c r="ATB92"/>
      <c r="ATC92"/>
      <c r="ATD92"/>
      <c r="ATE92"/>
      <c r="ATF92"/>
      <c r="ATG92"/>
      <c r="ATH92"/>
      <c r="ATI92"/>
      <c r="ATJ92"/>
      <c r="ATK92"/>
      <c r="ATL92"/>
      <c r="ATM92"/>
      <c r="ATN92"/>
      <c r="ATO92"/>
      <c r="ATP92"/>
      <c r="ATQ92"/>
      <c r="ATR92"/>
      <c r="ATS92"/>
      <c r="ATT92"/>
      <c r="ATU92"/>
      <c r="ATV92"/>
      <c r="ATW92"/>
      <c r="ATX92"/>
      <c r="ATY92"/>
      <c r="ATZ92"/>
      <c r="AUA92"/>
      <c r="AUB92"/>
      <c r="AUC92"/>
      <c r="AUD92"/>
      <c r="AUE92"/>
      <c r="AUF92"/>
      <c r="AUG92"/>
      <c r="AUH92"/>
      <c r="AUI92"/>
      <c r="AUJ92"/>
      <c r="AUK92"/>
      <c r="AUL92"/>
      <c r="AUM92"/>
      <c r="AUN92"/>
      <c r="AUO92"/>
      <c r="AUP92"/>
      <c r="AUQ92"/>
      <c r="AUR92"/>
      <c r="AUS92"/>
      <c r="AUT92"/>
      <c r="AUU92"/>
      <c r="AUV92"/>
      <c r="AUW92"/>
      <c r="AUX92"/>
      <c r="AUY92"/>
      <c r="AUZ92"/>
      <c r="AVA92"/>
      <c r="AVB92"/>
      <c r="AVC92"/>
      <c r="AVD92"/>
      <c r="AVE92"/>
      <c r="AVF92"/>
      <c r="AVG92"/>
      <c r="AVH92"/>
      <c r="AVI92"/>
      <c r="AVJ92"/>
      <c r="AVK92"/>
      <c r="AVL92"/>
      <c r="AVM92"/>
      <c r="AVN92"/>
      <c r="AVO92"/>
      <c r="AVP92"/>
      <c r="AVQ92"/>
      <c r="AVR92"/>
      <c r="AVS92"/>
      <c r="AVT92"/>
      <c r="AVU92"/>
      <c r="AVV92"/>
      <c r="AVW92"/>
      <c r="AVX92"/>
      <c r="AVY92"/>
      <c r="AVZ92"/>
      <c r="AWA92"/>
      <c r="AWB92"/>
      <c r="AWC92"/>
      <c r="AWD92"/>
      <c r="AWE92"/>
      <c r="AWF92"/>
      <c r="AWG92"/>
      <c r="AWH92"/>
      <c r="AWI92"/>
      <c r="AWJ92"/>
      <c r="AWK92"/>
      <c r="AWL92"/>
      <c r="AWM92"/>
      <c r="AWN92"/>
      <c r="AWO92"/>
      <c r="AWP92"/>
      <c r="AWQ92"/>
      <c r="AWR92"/>
      <c r="AWS92"/>
      <c r="AWT92"/>
      <c r="AWU92"/>
      <c r="AWV92"/>
      <c r="AWW92"/>
      <c r="AWX92"/>
      <c r="AWY92"/>
      <c r="AWZ92"/>
      <c r="AXA92"/>
      <c r="AXB92"/>
      <c r="AXC92"/>
      <c r="AXD92"/>
      <c r="AXE92"/>
      <c r="AXF92"/>
      <c r="AXG92"/>
      <c r="AXH92"/>
      <c r="AXI92"/>
      <c r="AXJ92"/>
      <c r="AXK92"/>
      <c r="AXL92"/>
      <c r="AXM92"/>
      <c r="AXN92"/>
      <c r="AXO92"/>
      <c r="AXP92"/>
      <c r="AXQ92"/>
      <c r="AXR92"/>
      <c r="AXS92"/>
      <c r="AXT92"/>
      <c r="AXU92"/>
      <c r="AXV92"/>
      <c r="AXW92"/>
      <c r="AXX92"/>
      <c r="AXY92"/>
      <c r="AXZ92"/>
      <c r="AYA92"/>
      <c r="AYB92"/>
      <c r="AYC92"/>
      <c r="AYD92"/>
      <c r="AYE92"/>
      <c r="AYF92"/>
      <c r="AYG92"/>
      <c r="AYH92"/>
      <c r="AYI92"/>
      <c r="AYJ92"/>
      <c r="AYK92"/>
      <c r="AYL92"/>
      <c r="AYM92"/>
      <c r="AYN92"/>
      <c r="AYO92"/>
      <c r="AYP92"/>
      <c r="AYQ92"/>
      <c r="AYR92"/>
      <c r="AYS92"/>
      <c r="AYT92"/>
      <c r="AYU92"/>
      <c r="AYV92"/>
      <c r="AYW92"/>
      <c r="AYX92"/>
      <c r="AYY92"/>
      <c r="AYZ92"/>
      <c r="AZA92"/>
      <c r="AZB92"/>
      <c r="AZC92"/>
      <c r="AZD92"/>
      <c r="AZE92"/>
      <c r="AZF92"/>
      <c r="AZG92"/>
      <c r="AZH92"/>
      <c r="AZI92"/>
      <c r="AZJ92"/>
      <c r="AZK92"/>
      <c r="AZL92"/>
      <c r="AZM92"/>
      <c r="AZN92"/>
      <c r="AZO92"/>
      <c r="AZP92"/>
      <c r="AZQ92"/>
      <c r="AZR92"/>
      <c r="AZS92"/>
      <c r="AZT92"/>
      <c r="AZU92"/>
      <c r="AZV92"/>
      <c r="AZW92"/>
      <c r="AZX92"/>
      <c r="AZY92"/>
      <c r="AZZ92"/>
      <c r="BAA92"/>
      <c r="BAB92"/>
      <c r="BAC92"/>
      <c r="BAD92"/>
      <c r="BAE92"/>
      <c r="BAF92"/>
      <c r="BAG92"/>
      <c r="BAH92"/>
      <c r="BAI92"/>
      <c r="BAJ92"/>
      <c r="BAK92"/>
      <c r="BAL92"/>
      <c r="BAM92"/>
      <c r="BAN92"/>
      <c r="BAO92"/>
      <c r="BAP92"/>
      <c r="BAQ92"/>
      <c r="BAR92"/>
      <c r="BAS92"/>
      <c r="BAT92"/>
      <c r="BAU92"/>
      <c r="BAV92"/>
      <c r="BAW92"/>
      <c r="BAX92"/>
      <c r="BAY92"/>
      <c r="BAZ92"/>
      <c r="BBA92"/>
      <c r="BBB92"/>
      <c r="BBC92"/>
      <c r="BBD92"/>
      <c r="BBE92"/>
      <c r="BBF92"/>
      <c r="BBG92"/>
      <c r="BBH92"/>
      <c r="BBI92"/>
      <c r="BBJ92"/>
      <c r="BBK92"/>
      <c r="BBL92"/>
      <c r="BBM92"/>
      <c r="BBN92"/>
      <c r="BBO92"/>
      <c r="BBP92"/>
      <c r="BBQ92"/>
      <c r="BBR92"/>
      <c r="BBS92"/>
      <c r="BBT92"/>
      <c r="BBU92"/>
      <c r="BBV92"/>
      <c r="BBW92"/>
      <c r="BBX92"/>
      <c r="BBY92"/>
      <c r="BBZ92"/>
      <c r="BCA92"/>
      <c r="BCB92"/>
      <c r="BCC92"/>
      <c r="BCD92"/>
      <c r="BCE92"/>
      <c r="BCF92"/>
      <c r="BCG92"/>
      <c r="BCH92"/>
      <c r="BCI92"/>
      <c r="BCJ92"/>
      <c r="BCK92"/>
      <c r="BCL92"/>
      <c r="BCM92"/>
      <c r="BCN92"/>
      <c r="BCO92"/>
      <c r="BCP92"/>
      <c r="BCQ92"/>
      <c r="BCR92"/>
      <c r="BCS92"/>
      <c r="BCT92"/>
      <c r="BCU92"/>
      <c r="BCV92"/>
      <c r="BCW92"/>
      <c r="BCX92"/>
      <c r="BCY92"/>
      <c r="BCZ92"/>
      <c r="BDA92"/>
      <c r="BDB92"/>
      <c r="BDC92"/>
      <c r="BDD92"/>
      <c r="BDE92"/>
      <c r="BDF92"/>
      <c r="BDG92"/>
      <c r="BDH92"/>
      <c r="BDI92"/>
      <c r="BDJ92"/>
      <c r="BDK92"/>
      <c r="BDL92"/>
      <c r="BDM92"/>
      <c r="BDN92"/>
      <c r="BDO92"/>
      <c r="BDP92"/>
      <c r="BDQ92"/>
      <c r="BDR92"/>
      <c r="BDS92"/>
      <c r="BDT92"/>
      <c r="BDU92"/>
    </row>
    <row r="93" spans="2:1477" s="69" customFormat="1">
      <c r="B93" s="67" t="s">
        <v>0</v>
      </c>
      <c r="C93" s="67" t="s">
        <v>619</v>
      </c>
      <c r="D93" s="67" t="s">
        <v>620</v>
      </c>
      <c r="E93" s="68">
        <v>44713</v>
      </c>
      <c r="F93" s="67" t="s">
        <v>986</v>
      </c>
      <c r="G93" s="158" t="s">
        <v>992</v>
      </c>
      <c r="H93" s="187">
        <v>1</v>
      </c>
      <c r="I93" s="69">
        <v>0</v>
      </c>
      <c r="J93" s="69">
        <v>609</v>
      </c>
      <c r="K93" s="69">
        <v>992</v>
      </c>
      <c r="L93" s="69">
        <v>992</v>
      </c>
      <c r="M93" s="186">
        <f t="shared" ref="M93:M97" si="21">IF(J93 = 0,0,(L93-AH93-AI93)/J93)</f>
        <v>1.2791461412151068</v>
      </c>
      <c r="N93" s="69">
        <f t="shared" ref="N93:N97" si="22">IF(G93&lt;&gt;"",IF(M93&lt;=1.2,1,0),0)</f>
        <v>0</v>
      </c>
      <c r="O93" s="69">
        <v>0</v>
      </c>
      <c r="P93" s="69">
        <v>0</v>
      </c>
      <c r="Q93" s="69">
        <v>0</v>
      </c>
      <c r="R93" s="69">
        <v>123</v>
      </c>
      <c r="S93" s="69">
        <v>260</v>
      </c>
      <c r="T93" s="190">
        <v>8601469</v>
      </c>
      <c r="U93" s="190">
        <v>80882</v>
      </c>
      <c r="V93" s="190">
        <v>8520588</v>
      </c>
      <c r="W93" s="190">
        <v>8601469</v>
      </c>
      <c r="X93" s="190">
        <v>8734394</v>
      </c>
      <c r="Y93" s="190">
        <v>0</v>
      </c>
      <c r="Z93" s="190">
        <v>0</v>
      </c>
      <c r="AA93" s="190">
        <v>0</v>
      </c>
      <c r="AB93" s="190">
        <v>8734394</v>
      </c>
      <c r="AC93" s="190">
        <v>8453915</v>
      </c>
      <c r="AD93" s="186">
        <f t="shared" ref="AD93:AD97" si="23">IF(V93=0,0,AC93/V93)</f>
        <v>0.99217507054677445</v>
      </c>
      <c r="AE93" s="69">
        <f t="shared" ref="AE93:AE97" si="24">IF(AD93 &lt;=1.1,1,0)</f>
        <v>1</v>
      </c>
      <c r="AF93" s="190">
        <v>-280479</v>
      </c>
      <c r="AG93" s="190">
        <v>0</v>
      </c>
      <c r="AH93" s="69">
        <v>136</v>
      </c>
      <c r="AI93" s="69">
        <v>77</v>
      </c>
      <c r="AJ93" s="69">
        <v>0</v>
      </c>
      <c r="AK93" s="69">
        <v>90</v>
      </c>
      <c r="AL93" s="80">
        <v>0</v>
      </c>
      <c r="AM93" s="80">
        <v>0</v>
      </c>
      <c r="AN93" s="69">
        <v>0</v>
      </c>
      <c r="AO93" s="69">
        <v>80</v>
      </c>
      <c r="AP93" s="80">
        <v>0</v>
      </c>
      <c r="AQ93" s="80">
        <v>0</v>
      </c>
      <c r="AR93" s="69">
        <v>0</v>
      </c>
      <c r="AS93" s="69">
        <v>0</v>
      </c>
      <c r="AT93" s="80">
        <v>0</v>
      </c>
      <c r="AU93" s="80">
        <v>0</v>
      </c>
      <c r="AV93" s="69">
        <v>0</v>
      </c>
      <c r="AW93" s="69">
        <v>0</v>
      </c>
      <c r="AX93" s="80">
        <v>0</v>
      </c>
      <c r="AY93" s="80">
        <v>0</v>
      </c>
      <c r="AZ93" s="69">
        <v>0</v>
      </c>
      <c r="BA93" s="69">
        <v>0</v>
      </c>
      <c r="BB93" s="80">
        <v>0</v>
      </c>
      <c r="BC93" s="80">
        <v>0</v>
      </c>
      <c r="BD93" s="69">
        <v>0</v>
      </c>
      <c r="BE93" s="69">
        <v>0</v>
      </c>
      <c r="BF93" s="80">
        <v>0</v>
      </c>
      <c r="BG93" s="80">
        <v>0</v>
      </c>
      <c r="BH93" s="69">
        <v>0</v>
      </c>
      <c r="BI93" s="69">
        <v>0</v>
      </c>
      <c r="BJ93" s="80">
        <v>0</v>
      </c>
      <c r="BK93" s="80">
        <v>0</v>
      </c>
      <c r="BL93" s="69">
        <v>0</v>
      </c>
      <c r="BM93" s="69">
        <v>0</v>
      </c>
      <c r="BN93" s="80">
        <v>0</v>
      </c>
      <c r="BO93" s="80">
        <v>0</v>
      </c>
      <c r="BP93" s="69">
        <v>0</v>
      </c>
      <c r="BQ93" s="69">
        <v>90</v>
      </c>
      <c r="BR93" s="80">
        <v>0</v>
      </c>
      <c r="BS93" s="80">
        <v>0</v>
      </c>
      <c r="BT93" s="69">
        <v>0</v>
      </c>
      <c r="BU93" s="69">
        <v>0</v>
      </c>
      <c r="BV93" s="80">
        <v>0</v>
      </c>
      <c r="BW93" s="80">
        <v>0</v>
      </c>
      <c r="BX93" s="69">
        <v>0</v>
      </c>
      <c r="BY93" s="69">
        <v>0</v>
      </c>
      <c r="BZ93" s="80">
        <v>0</v>
      </c>
      <c r="CA93" s="80">
        <v>0</v>
      </c>
      <c r="CB93" s="69">
        <v>0</v>
      </c>
      <c r="CC93" s="69">
        <v>0</v>
      </c>
      <c r="CD93" s="80">
        <v>0</v>
      </c>
      <c r="CE93" s="80">
        <v>0</v>
      </c>
      <c r="CF93" s="69">
        <v>0</v>
      </c>
      <c r="CG93" s="69">
        <v>0</v>
      </c>
      <c r="CH93" s="80">
        <v>0</v>
      </c>
      <c r="CI93" s="80">
        <v>0</v>
      </c>
      <c r="CJ93" s="69">
        <v>0</v>
      </c>
      <c r="CK93" s="69">
        <v>260</v>
      </c>
      <c r="CL93" s="80">
        <v>0</v>
      </c>
      <c r="CM93" s="80">
        <v>0</v>
      </c>
      <c r="CN93" s="67" t="s">
        <v>762</v>
      </c>
      <c r="CO93" s="67" t="s">
        <v>763</v>
      </c>
      <c r="CP93" s="67" t="s">
        <v>709</v>
      </c>
      <c r="CQ93" s="67" t="s">
        <v>709</v>
      </c>
      <c r="CR93" s="67" t="s">
        <v>709</v>
      </c>
      <c r="CS93" s="67" t="s">
        <v>709</v>
      </c>
      <c r="CT93" s="68">
        <v>45905</v>
      </c>
      <c r="CU93" s="67" t="s">
        <v>988</v>
      </c>
      <c r="CV93" s="67" t="s">
        <v>989</v>
      </c>
      <c r="CW93" s="68" t="s">
        <v>168</v>
      </c>
      <c r="CX93" s="68">
        <v>45779</v>
      </c>
      <c r="CY93" s="67" t="s">
        <v>986</v>
      </c>
      <c r="CZ93" s="67" t="s">
        <v>994</v>
      </c>
      <c r="DA93" s="67" t="s">
        <v>700</v>
      </c>
      <c r="DB93" s="81">
        <v>8397276.4199999999</v>
      </c>
      <c r="DC93" s="67" t="s">
        <v>764</v>
      </c>
      <c r="DD93" s="67" t="s">
        <v>765</v>
      </c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</row>
    <row r="94" spans="2:1477" s="69" customFormat="1">
      <c r="B94" s="67" t="s">
        <v>0</v>
      </c>
      <c r="C94" s="67" t="s">
        <v>232</v>
      </c>
      <c r="D94" s="67" t="s">
        <v>233</v>
      </c>
      <c r="E94" s="68">
        <v>44972</v>
      </c>
      <c r="F94" s="67" t="s">
        <v>991</v>
      </c>
      <c r="G94" s="158" t="s">
        <v>995</v>
      </c>
      <c r="H94" s="187">
        <v>1</v>
      </c>
      <c r="I94" s="69">
        <v>2</v>
      </c>
      <c r="J94" s="69">
        <v>280</v>
      </c>
      <c r="K94" s="69">
        <v>645</v>
      </c>
      <c r="L94" s="69">
        <v>645</v>
      </c>
      <c r="M94" s="186">
        <f t="shared" si="21"/>
        <v>1.5107142857142857</v>
      </c>
      <c r="N94" s="69">
        <f t="shared" si="22"/>
        <v>0</v>
      </c>
      <c r="O94" s="69">
        <v>0</v>
      </c>
      <c r="P94" s="69">
        <v>0</v>
      </c>
      <c r="Q94" s="69">
        <v>0</v>
      </c>
      <c r="R94" s="69">
        <v>119</v>
      </c>
      <c r="S94" s="69">
        <v>246</v>
      </c>
      <c r="T94" s="190">
        <v>1676236</v>
      </c>
      <c r="U94" s="190">
        <v>50000</v>
      </c>
      <c r="V94" s="190">
        <v>1626236</v>
      </c>
      <c r="W94" s="190">
        <v>1744958</v>
      </c>
      <c r="X94" s="190">
        <v>1814629</v>
      </c>
      <c r="Y94" s="190">
        <v>0</v>
      </c>
      <c r="Z94" s="190">
        <v>0</v>
      </c>
      <c r="AA94" s="190">
        <v>0</v>
      </c>
      <c r="AB94" s="190">
        <v>1814629</v>
      </c>
      <c r="AC94" s="190">
        <v>1814629</v>
      </c>
      <c r="AD94" s="186">
        <f t="shared" si="23"/>
        <v>1.1158460395662131</v>
      </c>
      <c r="AE94" s="69">
        <f t="shared" si="24"/>
        <v>0</v>
      </c>
      <c r="AF94" s="190">
        <v>0</v>
      </c>
      <c r="AG94" s="190">
        <v>68722</v>
      </c>
      <c r="AH94" s="69">
        <v>137</v>
      </c>
      <c r="AI94" s="69">
        <v>85</v>
      </c>
      <c r="AJ94" s="69">
        <v>0</v>
      </c>
      <c r="AK94" s="69">
        <v>2</v>
      </c>
      <c r="AL94" s="80">
        <v>81415</v>
      </c>
      <c r="AM94" s="80">
        <v>0</v>
      </c>
      <c r="AN94" s="69">
        <v>0</v>
      </c>
      <c r="AO94" s="69">
        <v>141</v>
      </c>
      <c r="AP94" s="80">
        <v>31490</v>
      </c>
      <c r="AQ94" s="80">
        <v>0</v>
      </c>
      <c r="AR94" s="69">
        <v>0</v>
      </c>
      <c r="AS94" s="69">
        <v>0</v>
      </c>
      <c r="AT94" s="80">
        <v>0</v>
      </c>
      <c r="AU94" s="80">
        <v>0</v>
      </c>
      <c r="AV94" s="69">
        <v>0</v>
      </c>
      <c r="AW94" s="69">
        <v>0</v>
      </c>
      <c r="AX94" s="80">
        <v>0</v>
      </c>
      <c r="AY94" s="80">
        <v>0</v>
      </c>
      <c r="AZ94" s="69">
        <v>0</v>
      </c>
      <c r="BA94" s="69">
        <v>0</v>
      </c>
      <c r="BB94" s="80">
        <v>0</v>
      </c>
      <c r="BC94" s="80">
        <v>0</v>
      </c>
      <c r="BD94" s="69">
        <v>0</v>
      </c>
      <c r="BE94" s="69">
        <v>0</v>
      </c>
      <c r="BF94" s="80">
        <v>0</v>
      </c>
      <c r="BG94" s="80">
        <v>0</v>
      </c>
      <c r="BH94" s="69">
        <v>0</v>
      </c>
      <c r="BI94" s="69">
        <v>0</v>
      </c>
      <c r="BJ94" s="80">
        <v>0</v>
      </c>
      <c r="BK94" s="80">
        <v>0</v>
      </c>
      <c r="BL94" s="69">
        <v>0</v>
      </c>
      <c r="BM94" s="69">
        <v>0</v>
      </c>
      <c r="BN94" s="80">
        <v>0</v>
      </c>
      <c r="BO94" s="80">
        <v>0</v>
      </c>
      <c r="BP94" s="69">
        <v>0</v>
      </c>
      <c r="BQ94" s="69">
        <v>103</v>
      </c>
      <c r="BR94" s="80">
        <v>0</v>
      </c>
      <c r="BS94" s="80">
        <v>0</v>
      </c>
      <c r="BT94" s="69">
        <v>0</v>
      </c>
      <c r="BU94" s="69">
        <v>0</v>
      </c>
      <c r="BV94" s="80">
        <v>0</v>
      </c>
      <c r="BW94" s="80">
        <v>0</v>
      </c>
      <c r="BX94" s="69">
        <v>0</v>
      </c>
      <c r="BY94" s="69">
        <v>0</v>
      </c>
      <c r="BZ94" s="80">
        <v>0</v>
      </c>
      <c r="CA94" s="80">
        <v>0</v>
      </c>
      <c r="CB94" s="69">
        <v>0</v>
      </c>
      <c r="CC94" s="69">
        <v>0</v>
      </c>
      <c r="CD94" s="80">
        <v>0</v>
      </c>
      <c r="CE94" s="80">
        <v>0</v>
      </c>
      <c r="CF94" s="69">
        <v>0</v>
      </c>
      <c r="CG94" s="69">
        <v>0</v>
      </c>
      <c r="CH94" s="80">
        <v>0</v>
      </c>
      <c r="CI94" s="80">
        <v>0</v>
      </c>
      <c r="CJ94" s="69">
        <v>0</v>
      </c>
      <c r="CK94" s="69">
        <v>246</v>
      </c>
      <c r="CL94" s="80">
        <v>112905</v>
      </c>
      <c r="CM94" s="80">
        <v>0</v>
      </c>
      <c r="CN94" s="67" t="s">
        <v>766</v>
      </c>
      <c r="CO94" s="67" t="s">
        <v>767</v>
      </c>
      <c r="CP94" s="67" t="s">
        <v>709</v>
      </c>
      <c r="CQ94" s="67" t="s">
        <v>709</v>
      </c>
      <c r="CR94" s="67" t="s">
        <v>709</v>
      </c>
      <c r="CS94" s="67" t="s">
        <v>709</v>
      </c>
      <c r="CT94" s="68">
        <v>45905</v>
      </c>
      <c r="CU94" s="67" t="s">
        <v>988</v>
      </c>
      <c r="CV94" s="67" t="s">
        <v>989</v>
      </c>
      <c r="CW94" s="68" t="s">
        <v>168</v>
      </c>
      <c r="CX94" s="68">
        <v>45845</v>
      </c>
      <c r="CY94" s="67" t="s">
        <v>988</v>
      </c>
      <c r="CZ94" s="67" t="s">
        <v>989</v>
      </c>
      <c r="DA94" s="67" t="s">
        <v>568</v>
      </c>
      <c r="DB94" s="81">
        <v>2494427.5</v>
      </c>
      <c r="DC94" s="67"/>
      <c r="DD94" s="67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  <c r="AQH94"/>
      <c r="AQI94"/>
      <c r="AQJ94"/>
      <c r="AQK94"/>
      <c r="AQL94"/>
      <c r="AQM94"/>
      <c r="AQN94"/>
      <c r="AQO94"/>
      <c r="AQP94"/>
      <c r="AQQ94"/>
      <c r="AQR94"/>
      <c r="AQS94"/>
      <c r="AQT94"/>
      <c r="AQU94"/>
      <c r="AQV94"/>
      <c r="AQW94"/>
      <c r="AQX94"/>
      <c r="AQY94"/>
      <c r="AQZ94"/>
      <c r="ARA94"/>
      <c r="ARB94"/>
      <c r="ARC94"/>
      <c r="ARD94"/>
      <c r="ARE94"/>
      <c r="ARF94"/>
      <c r="ARG94"/>
      <c r="ARH94"/>
      <c r="ARI94"/>
      <c r="ARJ94"/>
      <c r="ARK94"/>
      <c r="ARL94"/>
      <c r="ARM94"/>
      <c r="ARN94"/>
      <c r="ARO94"/>
      <c r="ARP94"/>
      <c r="ARQ94"/>
      <c r="ARR94"/>
      <c r="ARS94"/>
      <c r="ART94"/>
      <c r="ARU94"/>
      <c r="ARV94"/>
      <c r="ARW94"/>
      <c r="ARX94"/>
      <c r="ARY94"/>
      <c r="ARZ94"/>
      <c r="ASA94"/>
      <c r="ASB94"/>
      <c r="ASC94"/>
      <c r="ASD94"/>
      <c r="ASE94"/>
      <c r="ASF94"/>
      <c r="ASG94"/>
      <c r="ASH94"/>
      <c r="ASI94"/>
      <c r="ASJ94"/>
      <c r="ASK94"/>
      <c r="ASL94"/>
      <c r="ASM94"/>
      <c r="ASN94"/>
      <c r="ASO94"/>
      <c r="ASP94"/>
      <c r="ASQ94"/>
      <c r="ASR94"/>
      <c r="ASS94"/>
      <c r="AST94"/>
      <c r="ASU94"/>
      <c r="ASV94"/>
      <c r="ASW94"/>
      <c r="ASX94"/>
      <c r="ASY94"/>
      <c r="ASZ94"/>
      <c r="ATA94"/>
      <c r="ATB94"/>
      <c r="ATC94"/>
      <c r="ATD94"/>
      <c r="ATE94"/>
      <c r="ATF94"/>
      <c r="ATG94"/>
      <c r="ATH94"/>
      <c r="ATI94"/>
      <c r="ATJ94"/>
      <c r="ATK94"/>
      <c r="ATL94"/>
      <c r="ATM94"/>
      <c r="ATN94"/>
      <c r="ATO94"/>
      <c r="ATP94"/>
      <c r="ATQ94"/>
      <c r="ATR94"/>
      <c r="ATS94"/>
      <c r="ATT94"/>
      <c r="ATU94"/>
      <c r="ATV94"/>
      <c r="ATW94"/>
      <c r="ATX94"/>
      <c r="ATY94"/>
      <c r="ATZ94"/>
      <c r="AUA94"/>
      <c r="AUB94"/>
      <c r="AUC94"/>
      <c r="AUD94"/>
      <c r="AUE94"/>
      <c r="AUF94"/>
      <c r="AUG94"/>
      <c r="AUH94"/>
      <c r="AUI94"/>
      <c r="AUJ94"/>
      <c r="AUK94"/>
      <c r="AUL94"/>
      <c r="AUM94"/>
      <c r="AUN94"/>
      <c r="AUO94"/>
      <c r="AUP94"/>
      <c r="AUQ94"/>
      <c r="AUR94"/>
      <c r="AUS94"/>
      <c r="AUT94"/>
      <c r="AUU94"/>
      <c r="AUV94"/>
      <c r="AUW94"/>
      <c r="AUX94"/>
      <c r="AUY94"/>
      <c r="AUZ94"/>
      <c r="AVA94"/>
      <c r="AVB94"/>
      <c r="AVC94"/>
      <c r="AVD94"/>
      <c r="AVE94"/>
      <c r="AVF94"/>
      <c r="AVG94"/>
      <c r="AVH94"/>
      <c r="AVI94"/>
      <c r="AVJ94"/>
      <c r="AVK94"/>
      <c r="AVL94"/>
      <c r="AVM94"/>
      <c r="AVN94"/>
      <c r="AVO94"/>
      <c r="AVP94"/>
      <c r="AVQ94"/>
      <c r="AVR94"/>
      <c r="AVS94"/>
      <c r="AVT94"/>
      <c r="AVU94"/>
      <c r="AVV94"/>
      <c r="AVW94"/>
      <c r="AVX94"/>
      <c r="AVY94"/>
      <c r="AVZ94"/>
      <c r="AWA94"/>
      <c r="AWB94"/>
      <c r="AWC94"/>
      <c r="AWD94"/>
      <c r="AWE94"/>
      <c r="AWF94"/>
      <c r="AWG94"/>
      <c r="AWH94"/>
      <c r="AWI94"/>
      <c r="AWJ94"/>
      <c r="AWK94"/>
      <c r="AWL94"/>
      <c r="AWM94"/>
      <c r="AWN94"/>
      <c r="AWO94"/>
      <c r="AWP94"/>
      <c r="AWQ94"/>
      <c r="AWR94"/>
      <c r="AWS94"/>
      <c r="AWT94"/>
      <c r="AWU94"/>
      <c r="AWV94"/>
      <c r="AWW94"/>
      <c r="AWX94"/>
      <c r="AWY94"/>
      <c r="AWZ94"/>
      <c r="AXA94"/>
      <c r="AXB94"/>
      <c r="AXC94"/>
      <c r="AXD94"/>
      <c r="AXE94"/>
      <c r="AXF94"/>
      <c r="AXG94"/>
      <c r="AXH94"/>
      <c r="AXI94"/>
      <c r="AXJ94"/>
      <c r="AXK94"/>
      <c r="AXL94"/>
      <c r="AXM94"/>
      <c r="AXN94"/>
      <c r="AXO94"/>
      <c r="AXP94"/>
      <c r="AXQ94"/>
      <c r="AXR94"/>
      <c r="AXS94"/>
      <c r="AXT94"/>
      <c r="AXU94"/>
      <c r="AXV94"/>
      <c r="AXW94"/>
      <c r="AXX94"/>
      <c r="AXY94"/>
      <c r="AXZ94"/>
      <c r="AYA94"/>
      <c r="AYB94"/>
      <c r="AYC94"/>
      <c r="AYD94"/>
      <c r="AYE94"/>
      <c r="AYF94"/>
      <c r="AYG94"/>
      <c r="AYH94"/>
      <c r="AYI94"/>
      <c r="AYJ94"/>
      <c r="AYK94"/>
      <c r="AYL94"/>
      <c r="AYM94"/>
      <c r="AYN94"/>
      <c r="AYO94"/>
      <c r="AYP94"/>
      <c r="AYQ94"/>
      <c r="AYR94"/>
      <c r="AYS94"/>
      <c r="AYT94"/>
      <c r="AYU94"/>
      <c r="AYV94"/>
      <c r="AYW94"/>
      <c r="AYX94"/>
      <c r="AYY94"/>
      <c r="AYZ94"/>
      <c r="AZA94"/>
      <c r="AZB94"/>
      <c r="AZC94"/>
      <c r="AZD94"/>
      <c r="AZE94"/>
      <c r="AZF94"/>
      <c r="AZG94"/>
      <c r="AZH94"/>
      <c r="AZI94"/>
      <c r="AZJ94"/>
      <c r="AZK94"/>
      <c r="AZL94"/>
      <c r="AZM94"/>
      <c r="AZN94"/>
      <c r="AZO94"/>
      <c r="AZP94"/>
      <c r="AZQ94"/>
      <c r="AZR94"/>
      <c r="AZS94"/>
      <c r="AZT94"/>
      <c r="AZU94"/>
      <c r="AZV94"/>
      <c r="AZW94"/>
      <c r="AZX94"/>
      <c r="AZY94"/>
      <c r="AZZ94"/>
      <c r="BAA94"/>
      <c r="BAB94"/>
      <c r="BAC94"/>
      <c r="BAD94"/>
      <c r="BAE94"/>
      <c r="BAF94"/>
      <c r="BAG94"/>
      <c r="BAH94"/>
      <c r="BAI94"/>
      <c r="BAJ94"/>
      <c r="BAK94"/>
      <c r="BAL94"/>
      <c r="BAM94"/>
      <c r="BAN94"/>
      <c r="BAO94"/>
      <c r="BAP94"/>
      <c r="BAQ94"/>
      <c r="BAR94"/>
      <c r="BAS94"/>
      <c r="BAT94"/>
      <c r="BAU94"/>
      <c r="BAV94"/>
      <c r="BAW94"/>
      <c r="BAX94"/>
      <c r="BAY94"/>
      <c r="BAZ94"/>
      <c r="BBA94"/>
      <c r="BBB94"/>
      <c r="BBC94"/>
      <c r="BBD94"/>
      <c r="BBE94"/>
      <c r="BBF94"/>
      <c r="BBG94"/>
      <c r="BBH94"/>
      <c r="BBI94"/>
      <c r="BBJ94"/>
      <c r="BBK94"/>
      <c r="BBL94"/>
      <c r="BBM94"/>
      <c r="BBN94"/>
      <c r="BBO94"/>
      <c r="BBP94"/>
      <c r="BBQ94"/>
      <c r="BBR94"/>
      <c r="BBS94"/>
      <c r="BBT94"/>
      <c r="BBU94"/>
      <c r="BBV94"/>
      <c r="BBW94"/>
      <c r="BBX94"/>
      <c r="BBY94"/>
      <c r="BBZ94"/>
      <c r="BCA94"/>
      <c r="BCB94"/>
      <c r="BCC94"/>
      <c r="BCD94"/>
      <c r="BCE94"/>
      <c r="BCF94"/>
      <c r="BCG94"/>
      <c r="BCH94"/>
      <c r="BCI94"/>
      <c r="BCJ94"/>
      <c r="BCK94"/>
      <c r="BCL94"/>
      <c r="BCM94"/>
      <c r="BCN94"/>
      <c r="BCO94"/>
      <c r="BCP94"/>
      <c r="BCQ94"/>
      <c r="BCR94"/>
      <c r="BCS94"/>
      <c r="BCT94"/>
      <c r="BCU94"/>
      <c r="BCV94"/>
      <c r="BCW94"/>
      <c r="BCX94"/>
      <c r="BCY94"/>
      <c r="BCZ94"/>
      <c r="BDA94"/>
      <c r="BDB94"/>
      <c r="BDC94"/>
      <c r="BDD94"/>
      <c r="BDE94"/>
      <c r="BDF94"/>
      <c r="BDG94"/>
      <c r="BDH94"/>
      <c r="BDI94"/>
      <c r="BDJ94"/>
      <c r="BDK94"/>
      <c r="BDL94"/>
      <c r="BDM94"/>
      <c r="BDN94"/>
      <c r="BDO94"/>
      <c r="BDP94"/>
      <c r="BDQ94"/>
      <c r="BDR94"/>
      <c r="BDS94"/>
      <c r="BDT94"/>
      <c r="BDU94"/>
    </row>
    <row r="95" spans="2:1477" s="69" customFormat="1">
      <c r="B95" s="67" t="s">
        <v>0</v>
      </c>
      <c r="C95" s="67" t="s">
        <v>682</v>
      </c>
      <c r="D95" s="67" t="s">
        <v>683</v>
      </c>
      <c r="E95" s="68">
        <v>45008</v>
      </c>
      <c r="F95" s="67" t="s">
        <v>991</v>
      </c>
      <c r="G95" s="158" t="s">
        <v>995</v>
      </c>
      <c r="H95" s="187">
        <v>1</v>
      </c>
      <c r="I95" s="69">
        <v>0</v>
      </c>
      <c r="J95" s="69">
        <v>550</v>
      </c>
      <c r="K95" s="69">
        <v>717</v>
      </c>
      <c r="L95" s="69">
        <v>717</v>
      </c>
      <c r="M95" s="186">
        <f t="shared" si="21"/>
        <v>1.1636363636363636</v>
      </c>
      <c r="N95" s="69">
        <f t="shared" si="22"/>
        <v>1</v>
      </c>
      <c r="O95" s="69">
        <v>0</v>
      </c>
      <c r="P95" s="69">
        <v>0</v>
      </c>
      <c r="Q95" s="69">
        <v>0</v>
      </c>
      <c r="R95" s="69">
        <v>167</v>
      </c>
      <c r="S95" s="69">
        <v>0</v>
      </c>
      <c r="T95" s="190">
        <v>9409691</v>
      </c>
      <c r="U95" s="190">
        <v>88302</v>
      </c>
      <c r="V95" s="190">
        <v>9321389</v>
      </c>
      <c r="W95" s="190">
        <v>9409691</v>
      </c>
      <c r="X95" s="190">
        <v>9709502</v>
      </c>
      <c r="Y95" s="190">
        <v>0</v>
      </c>
      <c r="Z95" s="190">
        <v>0</v>
      </c>
      <c r="AA95" s="190">
        <v>0</v>
      </c>
      <c r="AB95" s="190">
        <v>9709502</v>
      </c>
      <c r="AC95" s="190">
        <v>9670685</v>
      </c>
      <c r="AD95" s="186">
        <f t="shared" si="23"/>
        <v>1.037472526894865</v>
      </c>
      <c r="AE95" s="69">
        <f t="shared" si="24"/>
        <v>1</v>
      </c>
      <c r="AF95" s="190">
        <v>-38817</v>
      </c>
      <c r="AG95" s="190">
        <v>0</v>
      </c>
      <c r="AH95" s="69">
        <v>27</v>
      </c>
      <c r="AI95" s="69">
        <v>50</v>
      </c>
      <c r="AJ95" s="69">
        <v>0</v>
      </c>
      <c r="AK95" s="69">
        <v>0</v>
      </c>
      <c r="AL95" s="80">
        <v>0</v>
      </c>
      <c r="AM95" s="80">
        <v>0</v>
      </c>
      <c r="AN95" s="69">
        <v>90</v>
      </c>
      <c r="AO95" s="69">
        <v>0</v>
      </c>
      <c r="AP95" s="80">
        <v>0</v>
      </c>
      <c r="AQ95" s="80">
        <v>0</v>
      </c>
      <c r="AR95" s="69">
        <v>0</v>
      </c>
      <c r="AS95" s="69">
        <v>0</v>
      </c>
      <c r="AT95" s="80">
        <v>0</v>
      </c>
      <c r="AU95" s="80">
        <v>0</v>
      </c>
      <c r="AV95" s="69">
        <v>0</v>
      </c>
      <c r="AW95" s="69">
        <v>0</v>
      </c>
      <c r="AX95" s="80">
        <v>0</v>
      </c>
      <c r="AY95" s="80">
        <v>0</v>
      </c>
      <c r="AZ95" s="69">
        <v>0</v>
      </c>
      <c r="BA95" s="69">
        <v>0</v>
      </c>
      <c r="BB95" s="80">
        <v>0</v>
      </c>
      <c r="BC95" s="80">
        <v>0</v>
      </c>
      <c r="BD95" s="69">
        <v>0</v>
      </c>
      <c r="BE95" s="69">
        <v>0</v>
      </c>
      <c r="BF95" s="80">
        <v>0</v>
      </c>
      <c r="BG95" s="80">
        <v>0</v>
      </c>
      <c r="BH95" s="69">
        <v>0</v>
      </c>
      <c r="BI95" s="69">
        <v>0</v>
      </c>
      <c r="BJ95" s="80">
        <v>0</v>
      </c>
      <c r="BK95" s="80">
        <v>0</v>
      </c>
      <c r="BL95" s="69">
        <v>0</v>
      </c>
      <c r="BM95" s="69">
        <v>0</v>
      </c>
      <c r="BN95" s="80">
        <v>0</v>
      </c>
      <c r="BO95" s="80">
        <v>0</v>
      </c>
      <c r="BP95" s="69">
        <v>0</v>
      </c>
      <c r="BQ95" s="69">
        <v>0</v>
      </c>
      <c r="BR95" s="80">
        <v>0</v>
      </c>
      <c r="BS95" s="80">
        <v>0</v>
      </c>
      <c r="BT95" s="69">
        <v>0</v>
      </c>
      <c r="BU95" s="69">
        <v>0</v>
      </c>
      <c r="BV95" s="80">
        <v>0</v>
      </c>
      <c r="BW95" s="80">
        <v>0</v>
      </c>
      <c r="BX95" s="69">
        <v>0</v>
      </c>
      <c r="BY95" s="69">
        <v>0</v>
      </c>
      <c r="BZ95" s="80">
        <v>0</v>
      </c>
      <c r="CA95" s="80">
        <v>0</v>
      </c>
      <c r="CB95" s="69">
        <v>0</v>
      </c>
      <c r="CC95" s="69">
        <v>0</v>
      </c>
      <c r="CD95" s="80">
        <v>0</v>
      </c>
      <c r="CE95" s="80">
        <v>0</v>
      </c>
      <c r="CF95" s="69">
        <v>0</v>
      </c>
      <c r="CG95" s="69">
        <v>0</v>
      </c>
      <c r="CH95" s="80">
        <v>0</v>
      </c>
      <c r="CI95" s="80">
        <v>0</v>
      </c>
      <c r="CJ95" s="69">
        <v>90</v>
      </c>
      <c r="CK95" s="69">
        <v>0</v>
      </c>
      <c r="CL95" s="80">
        <v>0</v>
      </c>
      <c r="CM95" s="80">
        <v>0</v>
      </c>
      <c r="CN95" s="67" t="s">
        <v>762</v>
      </c>
      <c r="CO95" s="67" t="s">
        <v>763</v>
      </c>
      <c r="CP95" s="67" t="s">
        <v>709</v>
      </c>
      <c r="CQ95" s="67" t="s">
        <v>709</v>
      </c>
      <c r="CR95" s="67" t="s">
        <v>709</v>
      </c>
      <c r="CS95" s="67" t="s">
        <v>709</v>
      </c>
      <c r="CT95" s="68">
        <v>45945</v>
      </c>
      <c r="CU95" s="67" t="s">
        <v>993</v>
      </c>
      <c r="CV95" s="67" t="s">
        <v>989</v>
      </c>
      <c r="CW95" s="68" t="s">
        <v>168</v>
      </c>
      <c r="CX95" s="68">
        <v>45799</v>
      </c>
      <c r="CY95" s="67" t="s">
        <v>986</v>
      </c>
      <c r="CZ95" s="67" t="s">
        <v>994</v>
      </c>
      <c r="DA95" s="67" t="s">
        <v>700</v>
      </c>
      <c r="DB95" s="81">
        <v>8868810.4499999993</v>
      </c>
      <c r="DC95" s="67" t="s">
        <v>764</v>
      </c>
      <c r="DD95" s="67" t="s">
        <v>765</v>
      </c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  <c r="AMX95"/>
      <c r="AMY95"/>
      <c r="AMZ95"/>
      <c r="ANA95"/>
      <c r="ANB95"/>
      <c r="ANC95"/>
      <c r="AND95"/>
      <c r="ANE95"/>
      <c r="ANF95"/>
      <c r="ANG95"/>
      <c r="ANH95"/>
      <c r="ANI95"/>
      <c r="ANJ95"/>
      <c r="ANK95"/>
      <c r="ANL95"/>
      <c r="ANM95"/>
      <c r="ANN95"/>
      <c r="ANO95"/>
      <c r="ANP95"/>
      <c r="ANQ95"/>
      <c r="ANR95"/>
      <c r="ANS95"/>
      <c r="ANT95"/>
      <c r="ANU95"/>
      <c r="ANV95"/>
      <c r="ANW95"/>
      <c r="ANX95"/>
      <c r="ANY95"/>
      <c r="ANZ95"/>
      <c r="AOA95"/>
      <c r="AOB95"/>
      <c r="AOC95"/>
      <c r="AOD95"/>
      <c r="AOE95"/>
      <c r="AOF95"/>
      <c r="AOG95"/>
      <c r="AOH95"/>
      <c r="AOI95"/>
      <c r="AOJ95"/>
      <c r="AOK95"/>
      <c r="AOL95"/>
      <c r="AOM95"/>
      <c r="AON95"/>
      <c r="AOO95"/>
      <c r="AOP95"/>
      <c r="AOQ95"/>
      <c r="AOR95"/>
      <c r="AOS95"/>
      <c r="AOT95"/>
      <c r="AOU95"/>
      <c r="AOV95"/>
      <c r="AOW95"/>
      <c r="AOX95"/>
      <c r="AOY95"/>
      <c r="AOZ95"/>
      <c r="APA95"/>
      <c r="APB95"/>
      <c r="APC95"/>
      <c r="APD95"/>
      <c r="APE95"/>
      <c r="APF95"/>
      <c r="APG95"/>
      <c r="APH95"/>
      <c r="API95"/>
      <c r="APJ95"/>
      <c r="APK95"/>
      <c r="APL95"/>
      <c r="APM95"/>
      <c r="APN95"/>
      <c r="APO95"/>
      <c r="APP95"/>
      <c r="APQ95"/>
      <c r="APR95"/>
      <c r="APS95"/>
      <c r="APT95"/>
      <c r="APU95"/>
      <c r="APV95"/>
      <c r="APW95"/>
      <c r="APX95"/>
      <c r="APY95"/>
      <c r="APZ95"/>
      <c r="AQA95"/>
      <c r="AQB95"/>
      <c r="AQC95"/>
      <c r="AQD95"/>
      <c r="AQE95"/>
      <c r="AQF95"/>
      <c r="AQG95"/>
      <c r="AQH95"/>
      <c r="AQI95"/>
      <c r="AQJ95"/>
      <c r="AQK95"/>
      <c r="AQL95"/>
      <c r="AQM95"/>
      <c r="AQN95"/>
      <c r="AQO95"/>
      <c r="AQP95"/>
      <c r="AQQ95"/>
      <c r="AQR95"/>
      <c r="AQS95"/>
      <c r="AQT95"/>
      <c r="AQU95"/>
      <c r="AQV95"/>
      <c r="AQW95"/>
      <c r="AQX95"/>
      <c r="AQY95"/>
      <c r="AQZ95"/>
      <c r="ARA95"/>
      <c r="ARB95"/>
      <c r="ARC95"/>
      <c r="ARD95"/>
      <c r="ARE95"/>
      <c r="ARF95"/>
      <c r="ARG95"/>
      <c r="ARH95"/>
      <c r="ARI95"/>
      <c r="ARJ95"/>
      <c r="ARK95"/>
      <c r="ARL95"/>
      <c r="ARM95"/>
      <c r="ARN95"/>
      <c r="ARO95"/>
      <c r="ARP95"/>
      <c r="ARQ95"/>
      <c r="ARR95"/>
      <c r="ARS95"/>
      <c r="ART95"/>
      <c r="ARU95"/>
      <c r="ARV95"/>
      <c r="ARW95"/>
      <c r="ARX95"/>
      <c r="ARY95"/>
      <c r="ARZ95"/>
      <c r="ASA95"/>
      <c r="ASB95"/>
      <c r="ASC95"/>
      <c r="ASD95"/>
      <c r="ASE95"/>
      <c r="ASF95"/>
      <c r="ASG95"/>
      <c r="ASH95"/>
      <c r="ASI95"/>
      <c r="ASJ95"/>
      <c r="ASK95"/>
      <c r="ASL95"/>
      <c r="ASM95"/>
      <c r="ASN95"/>
      <c r="ASO95"/>
      <c r="ASP95"/>
      <c r="ASQ95"/>
      <c r="ASR95"/>
      <c r="ASS95"/>
      <c r="AST95"/>
      <c r="ASU95"/>
      <c r="ASV95"/>
      <c r="ASW95"/>
      <c r="ASX95"/>
      <c r="ASY95"/>
      <c r="ASZ95"/>
      <c r="ATA95"/>
      <c r="ATB95"/>
      <c r="ATC95"/>
      <c r="ATD95"/>
      <c r="ATE95"/>
      <c r="ATF95"/>
      <c r="ATG95"/>
      <c r="ATH95"/>
      <c r="ATI95"/>
      <c r="ATJ95"/>
      <c r="ATK95"/>
      <c r="ATL95"/>
      <c r="ATM95"/>
      <c r="ATN95"/>
      <c r="ATO95"/>
      <c r="ATP95"/>
      <c r="ATQ95"/>
      <c r="ATR95"/>
      <c r="ATS95"/>
      <c r="ATT95"/>
      <c r="ATU95"/>
      <c r="ATV95"/>
      <c r="ATW95"/>
      <c r="ATX95"/>
      <c r="ATY95"/>
      <c r="ATZ95"/>
      <c r="AUA95"/>
      <c r="AUB95"/>
      <c r="AUC95"/>
      <c r="AUD95"/>
      <c r="AUE95"/>
      <c r="AUF95"/>
      <c r="AUG95"/>
      <c r="AUH95"/>
      <c r="AUI95"/>
      <c r="AUJ95"/>
      <c r="AUK95"/>
      <c r="AUL95"/>
      <c r="AUM95"/>
      <c r="AUN95"/>
      <c r="AUO95"/>
      <c r="AUP95"/>
      <c r="AUQ95"/>
      <c r="AUR95"/>
      <c r="AUS95"/>
      <c r="AUT95"/>
      <c r="AUU95"/>
      <c r="AUV95"/>
      <c r="AUW95"/>
      <c r="AUX95"/>
      <c r="AUY95"/>
      <c r="AUZ95"/>
      <c r="AVA95"/>
      <c r="AVB95"/>
      <c r="AVC95"/>
      <c r="AVD95"/>
      <c r="AVE95"/>
      <c r="AVF95"/>
      <c r="AVG95"/>
      <c r="AVH95"/>
      <c r="AVI95"/>
      <c r="AVJ95"/>
      <c r="AVK95"/>
      <c r="AVL95"/>
      <c r="AVM95"/>
      <c r="AVN95"/>
      <c r="AVO95"/>
      <c r="AVP95"/>
      <c r="AVQ95"/>
      <c r="AVR95"/>
      <c r="AVS95"/>
      <c r="AVT95"/>
      <c r="AVU95"/>
      <c r="AVV95"/>
      <c r="AVW95"/>
      <c r="AVX95"/>
      <c r="AVY95"/>
      <c r="AVZ95"/>
      <c r="AWA95"/>
      <c r="AWB95"/>
      <c r="AWC95"/>
      <c r="AWD95"/>
      <c r="AWE95"/>
      <c r="AWF95"/>
      <c r="AWG95"/>
      <c r="AWH95"/>
      <c r="AWI95"/>
      <c r="AWJ95"/>
      <c r="AWK95"/>
      <c r="AWL95"/>
      <c r="AWM95"/>
      <c r="AWN95"/>
      <c r="AWO95"/>
      <c r="AWP95"/>
      <c r="AWQ95"/>
      <c r="AWR95"/>
      <c r="AWS95"/>
      <c r="AWT95"/>
      <c r="AWU95"/>
      <c r="AWV95"/>
      <c r="AWW95"/>
      <c r="AWX95"/>
      <c r="AWY95"/>
      <c r="AWZ95"/>
      <c r="AXA95"/>
      <c r="AXB95"/>
      <c r="AXC95"/>
      <c r="AXD95"/>
      <c r="AXE95"/>
      <c r="AXF95"/>
      <c r="AXG95"/>
      <c r="AXH95"/>
      <c r="AXI95"/>
      <c r="AXJ95"/>
      <c r="AXK95"/>
      <c r="AXL95"/>
      <c r="AXM95"/>
      <c r="AXN95"/>
      <c r="AXO95"/>
      <c r="AXP95"/>
      <c r="AXQ95"/>
      <c r="AXR95"/>
      <c r="AXS95"/>
      <c r="AXT95"/>
      <c r="AXU95"/>
      <c r="AXV95"/>
      <c r="AXW95"/>
      <c r="AXX95"/>
      <c r="AXY95"/>
      <c r="AXZ95"/>
      <c r="AYA95"/>
      <c r="AYB95"/>
      <c r="AYC95"/>
      <c r="AYD95"/>
      <c r="AYE95"/>
      <c r="AYF95"/>
      <c r="AYG95"/>
      <c r="AYH95"/>
      <c r="AYI95"/>
      <c r="AYJ95"/>
      <c r="AYK95"/>
      <c r="AYL95"/>
      <c r="AYM95"/>
      <c r="AYN95"/>
      <c r="AYO95"/>
      <c r="AYP95"/>
      <c r="AYQ95"/>
      <c r="AYR95"/>
      <c r="AYS95"/>
      <c r="AYT95"/>
      <c r="AYU95"/>
      <c r="AYV95"/>
      <c r="AYW95"/>
      <c r="AYX95"/>
      <c r="AYY95"/>
      <c r="AYZ95"/>
      <c r="AZA95"/>
      <c r="AZB95"/>
      <c r="AZC95"/>
      <c r="AZD95"/>
      <c r="AZE95"/>
      <c r="AZF95"/>
      <c r="AZG95"/>
      <c r="AZH95"/>
      <c r="AZI95"/>
      <c r="AZJ95"/>
      <c r="AZK95"/>
      <c r="AZL95"/>
      <c r="AZM95"/>
      <c r="AZN95"/>
      <c r="AZO95"/>
      <c r="AZP95"/>
      <c r="AZQ95"/>
      <c r="AZR95"/>
      <c r="AZS95"/>
      <c r="AZT95"/>
      <c r="AZU95"/>
      <c r="AZV95"/>
      <c r="AZW95"/>
      <c r="AZX95"/>
      <c r="AZY95"/>
      <c r="AZZ95"/>
      <c r="BAA95"/>
      <c r="BAB95"/>
      <c r="BAC95"/>
      <c r="BAD95"/>
      <c r="BAE95"/>
      <c r="BAF95"/>
      <c r="BAG95"/>
      <c r="BAH95"/>
      <c r="BAI95"/>
      <c r="BAJ95"/>
      <c r="BAK95"/>
      <c r="BAL95"/>
      <c r="BAM95"/>
      <c r="BAN95"/>
      <c r="BAO95"/>
      <c r="BAP95"/>
      <c r="BAQ95"/>
      <c r="BAR95"/>
      <c r="BAS95"/>
      <c r="BAT95"/>
      <c r="BAU95"/>
      <c r="BAV95"/>
      <c r="BAW95"/>
      <c r="BAX95"/>
      <c r="BAY95"/>
      <c r="BAZ95"/>
      <c r="BBA95"/>
      <c r="BBB95"/>
      <c r="BBC95"/>
      <c r="BBD95"/>
      <c r="BBE95"/>
      <c r="BBF95"/>
      <c r="BBG95"/>
      <c r="BBH95"/>
      <c r="BBI95"/>
      <c r="BBJ95"/>
      <c r="BBK95"/>
      <c r="BBL95"/>
      <c r="BBM95"/>
      <c r="BBN95"/>
      <c r="BBO95"/>
      <c r="BBP95"/>
      <c r="BBQ95"/>
      <c r="BBR95"/>
      <c r="BBS95"/>
      <c r="BBT95"/>
      <c r="BBU95"/>
      <c r="BBV95"/>
      <c r="BBW95"/>
      <c r="BBX95"/>
      <c r="BBY95"/>
      <c r="BBZ95"/>
      <c r="BCA95"/>
      <c r="BCB95"/>
      <c r="BCC95"/>
      <c r="BCD95"/>
      <c r="BCE95"/>
      <c r="BCF95"/>
      <c r="BCG95"/>
      <c r="BCH95"/>
      <c r="BCI95"/>
      <c r="BCJ95"/>
      <c r="BCK95"/>
      <c r="BCL95"/>
      <c r="BCM95"/>
      <c r="BCN95"/>
      <c r="BCO95"/>
      <c r="BCP95"/>
      <c r="BCQ95"/>
      <c r="BCR95"/>
      <c r="BCS95"/>
      <c r="BCT95"/>
      <c r="BCU95"/>
      <c r="BCV95"/>
      <c r="BCW95"/>
      <c r="BCX95"/>
      <c r="BCY95"/>
      <c r="BCZ95"/>
      <c r="BDA95"/>
      <c r="BDB95"/>
      <c r="BDC95"/>
      <c r="BDD95"/>
      <c r="BDE95"/>
      <c r="BDF95"/>
      <c r="BDG95"/>
      <c r="BDH95"/>
      <c r="BDI95"/>
      <c r="BDJ95"/>
      <c r="BDK95"/>
      <c r="BDL95"/>
      <c r="BDM95"/>
      <c r="BDN95"/>
      <c r="BDO95"/>
      <c r="BDP95"/>
      <c r="BDQ95"/>
      <c r="BDR95"/>
      <c r="BDS95"/>
      <c r="BDT95"/>
      <c r="BDU95"/>
    </row>
    <row r="96" spans="2:1477" s="69" customFormat="1">
      <c r="B96" s="67" t="s">
        <v>0</v>
      </c>
      <c r="C96" s="67" t="s">
        <v>621</v>
      </c>
      <c r="D96" s="67" t="s">
        <v>622</v>
      </c>
      <c r="E96" s="68">
        <v>45008</v>
      </c>
      <c r="F96" s="67" t="s">
        <v>991</v>
      </c>
      <c r="G96" s="158" t="s">
        <v>995</v>
      </c>
      <c r="H96" s="187">
        <v>1</v>
      </c>
      <c r="I96" s="69">
        <v>0</v>
      </c>
      <c r="J96" s="69">
        <v>490</v>
      </c>
      <c r="K96" s="69">
        <v>785</v>
      </c>
      <c r="L96" s="69">
        <v>780</v>
      </c>
      <c r="M96" s="186">
        <f t="shared" si="21"/>
        <v>1.0326530612244897</v>
      </c>
      <c r="N96" s="69">
        <f t="shared" si="22"/>
        <v>1</v>
      </c>
      <c r="O96" s="69">
        <v>5</v>
      </c>
      <c r="P96" s="69">
        <v>0</v>
      </c>
      <c r="Q96" s="69">
        <v>0</v>
      </c>
      <c r="R96" s="69">
        <v>205</v>
      </c>
      <c r="S96" s="69">
        <v>90</v>
      </c>
      <c r="T96" s="190">
        <v>11213775</v>
      </c>
      <c r="U96" s="190">
        <v>111419</v>
      </c>
      <c r="V96" s="190">
        <v>11102356</v>
      </c>
      <c r="W96" s="190">
        <v>11213775</v>
      </c>
      <c r="X96" s="190">
        <v>11321495</v>
      </c>
      <c r="Y96" s="190">
        <v>0</v>
      </c>
      <c r="Z96" s="190">
        <v>0</v>
      </c>
      <c r="AA96" s="190">
        <v>0</v>
      </c>
      <c r="AB96" s="190">
        <v>11321495</v>
      </c>
      <c r="AC96" s="190">
        <v>11257290</v>
      </c>
      <c r="AD96" s="186">
        <f t="shared" si="23"/>
        <v>1.0139550560259463</v>
      </c>
      <c r="AE96" s="69">
        <f t="shared" si="24"/>
        <v>1</v>
      </c>
      <c r="AF96" s="190">
        <v>-64205</v>
      </c>
      <c r="AG96" s="190">
        <v>0</v>
      </c>
      <c r="AH96" s="69">
        <v>208</v>
      </c>
      <c r="AI96" s="69">
        <v>66</v>
      </c>
      <c r="AJ96" s="69">
        <v>0</v>
      </c>
      <c r="AK96" s="69">
        <v>0</v>
      </c>
      <c r="AL96" s="80">
        <v>0</v>
      </c>
      <c r="AM96" s="80">
        <v>0</v>
      </c>
      <c r="AN96" s="69">
        <v>0</v>
      </c>
      <c r="AO96" s="69">
        <v>0</v>
      </c>
      <c r="AP96" s="80">
        <v>0</v>
      </c>
      <c r="AQ96" s="80">
        <v>0</v>
      </c>
      <c r="AR96" s="69">
        <v>0</v>
      </c>
      <c r="AS96" s="69">
        <v>0</v>
      </c>
      <c r="AT96" s="80">
        <v>0</v>
      </c>
      <c r="AU96" s="80">
        <v>0</v>
      </c>
      <c r="AV96" s="69">
        <v>0</v>
      </c>
      <c r="AW96" s="69">
        <v>0</v>
      </c>
      <c r="AX96" s="80">
        <v>0</v>
      </c>
      <c r="AY96" s="80">
        <v>0</v>
      </c>
      <c r="AZ96" s="69">
        <v>0</v>
      </c>
      <c r="BA96" s="69">
        <v>0</v>
      </c>
      <c r="BB96" s="80">
        <v>0</v>
      </c>
      <c r="BC96" s="80">
        <v>0</v>
      </c>
      <c r="BD96" s="69">
        <v>21</v>
      </c>
      <c r="BE96" s="69">
        <v>0</v>
      </c>
      <c r="BF96" s="80">
        <v>0</v>
      </c>
      <c r="BG96" s="80">
        <v>0</v>
      </c>
      <c r="BH96" s="69">
        <v>0</v>
      </c>
      <c r="BI96" s="69">
        <v>0</v>
      </c>
      <c r="BJ96" s="80">
        <v>0</v>
      </c>
      <c r="BK96" s="80">
        <v>0</v>
      </c>
      <c r="BL96" s="69">
        <v>0</v>
      </c>
      <c r="BM96" s="69">
        <v>0</v>
      </c>
      <c r="BN96" s="80">
        <v>0</v>
      </c>
      <c r="BO96" s="80">
        <v>0</v>
      </c>
      <c r="BP96" s="69">
        <v>0</v>
      </c>
      <c r="BQ96" s="69">
        <v>180</v>
      </c>
      <c r="BR96" s="80">
        <v>0</v>
      </c>
      <c r="BS96" s="80">
        <v>0</v>
      </c>
      <c r="BT96" s="69">
        <v>0</v>
      </c>
      <c r="BU96" s="69">
        <v>0</v>
      </c>
      <c r="BV96" s="80">
        <v>0</v>
      </c>
      <c r="BW96" s="80">
        <v>0</v>
      </c>
      <c r="BX96" s="69">
        <v>0</v>
      </c>
      <c r="BY96" s="69">
        <v>0</v>
      </c>
      <c r="BZ96" s="80">
        <v>0</v>
      </c>
      <c r="CA96" s="80">
        <v>0</v>
      </c>
      <c r="CB96" s="69">
        <v>0</v>
      </c>
      <c r="CC96" s="69">
        <v>0</v>
      </c>
      <c r="CD96" s="80">
        <v>0</v>
      </c>
      <c r="CE96" s="80">
        <v>0</v>
      </c>
      <c r="CF96" s="69">
        <v>0</v>
      </c>
      <c r="CG96" s="69">
        <v>0</v>
      </c>
      <c r="CH96" s="80">
        <v>0</v>
      </c>
      <c r="CI96" s="80">
        <v>0</v>
      </c>
      <c r="CJ96" s="69">
        <v>21</v>
      </c>
      <c r="CK96" s="69">
        <v>180</v>
      </c>
      <c r="CL96" s="80">
        <v>0</v>
      </c>
      <c r="CM96" s="80">
        <v>0</v>
      </c>
      <c r="CN96" s="67" t="s">
        <v>762</v>
      </c>
      <c r="CO96" s="67" t="s">
        <v>763</v>
      </c>
      <c r="CP96" s="67" t="s">
        <v>709</v>
      </c>
      <c r="CQ96" s="67" t="s">
        <v>709</v>
      </c>
      <c r="CR96" s="67" t="s">
        <v>709</v>
      </c>
      <c r="CS96" s="67" t="s">
        <v>709</v>
      </c>
      <c r="CT96" s="68">
        <v>46009</v>
      </c>
      <c r="CU96" s="67" t="s">
        <v>993</v>
      </c>
      <c r="CV96" s="67" t="s">
        <v>989</v>
      </c>
      <c r="CW96" s="68" t="s">
        <v>168</v>
      </c>
      <c r="CX96" s="68">
        <v>45849</v>
      </c>
      <c r="CY96" s="67" t="s">
        <v>988</v>
      </c>
      <c r="CZ96" s="67" t="s">
        <v>989</v>
      </c>
      <c r="DA96" s="67" t="s">
        <v>700</v>
      </c>
      <c r="DB96" s="81">
        <v>11190658.02</v>
      </c>
      <c r="DC96" s="67" t="s">
        <v>764</v>
      </c>
      <c r="DD96" s="67" t="s">
        <v>765</v>
      </c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  <c r="AMX96"/>
      <c r="AMY96"/>
      <c r="AMZ96"/>
      <c r="ANA96"/>
      <c r="ANB96"/>
      <c r="ANC96"/>
      <c r="AND96"/>
      <c r="ANE96"/>
      <c r="ANF96"/>
      <c r="ANG96"/>
      <c r="ANH96"/>
      <c r="ANI96"/>
      <c r="ANJ96"/>
      <c r="ANK96"/>
      <c r="ANL96"/>
      <c r="ANM96"/>
      <c r="ANN96"/>
      <c r="ANO96"/>
      <c r="ANP96"/>
      <c r="ANQ96"/>
      <c r="ANR96"/>
      <c r="ANS96"/>
      <c r="ANT96"/>
      <c r="ANU96"/>
      <c r="ANV96"/>
      <c r="ANW96"/>
      <c r="ANX96"/>
      <c r="ANY96"/>
      <c r="ANZ96"/>
      <c r="AOA96"/>
      <c r="AOB96"/>
      <c r="AOC96"/>
      <c r="AOD96"/>
      <c r="AOE96"/>
      <c r="AOF96"/>
      <c r="AOG96"/>
      <c r="AOH96"/>
      <c r="AOI96"/>
      <c r="AOJ96"/>
      <c r="AOK96"/>
      <c r="AOL96"/>
      <c r="AOM96"/>
      <c r="AON96"/>
      <c r="AOO96"/>
      <c r="AOP96"/>
      <c r="AOQ96"/>
      <c r="AOR96"/>
      <c r="AOS96"/>
      <c r="AOT96"/>
      <c r="AOU96"/>
      <c r="AOV96"/>
      <c r="AOW96"/>
      <c r="AOX96"/>
      <c r="AOY96"/>
      <c r="AOZ96"/>
      <c r="APA96"/>
      <c r="APB96"/>
      <c r="APC96"/>
      <c r="APD96"/>
      <c r="APE96"/>
      <c r="APF96"/>
      <c r="APG96"/>
      <c r="APH96"/>
      <c r="API96"/>
      <c r="APJ96"/>
      <c r="APK96"/>
      <c r="APL96"/>
      <c r="APM96"/>
      <c r="APN96"/>
      <c r="APO96"/>
      <c r="APP96"/>
      <c r="APQ96"/>
      <c r="APR96"/>
      <c r="APS96"/>
      <c r="APT96"/>
      <c r="APU96"/>
      <c r="APV96"/>
      <c r="APW96"/>
      <c r="APX96"/>
      <c r="APY96"/>
      <c r="APZ96"/>
      <c r="AQA96"/>
      <c r="AQB96"/>
      <c r="AQC96"/>
      <c r="AQD96"/>
      <c r="AQE96"/>
      <c r="AQF96"/>
      <c r="AQG96"/>
      <c r="AQH96"/>
      <c r="AQI96"/>
      <c r="AQJ96"/>
      <c r="AQK96"/>
      <c r="AQL96"/>
      <c r="AQM96"/>
      <c r="AQN96"/>
      <c r="AQO96"/>
      <c r="AQP96"/>
      <c r="AQQ96"/>
      <c r="AQR96"/>
      <c r="AQS96"/>
      <c r="AQT96"/>
      <c r="AQU96"/>
      <c r="AQV96"/>
      <c r="AQW96"/>
      <c r="AQX96"/>
      <c r="AQY96"/>
      <c r="AQZ96"/>
      <c r="ARA96"/>
      <c r="ARB96"/>
      <c r="ARC96"/>
      <c r="ARD96"/>
      <c r="ARE96"/>
      <c r="ARF96"/>
      <c r="ARG96"/>
      <c r="ARH96"/>
      <c r="ARI96"/>
      <c r="ARJ96"/>
      <c r="ARK96"/>
      <c r="ARL96"/>
      <c r="ARM96"/>
      <c r="ARN96"/>
      <c r="ARO96"/>
      <c r="ARP96"/>
      <c r="ARQ96"/>
      <c r="ARR96"/>
      <c r="ARS96"/>
      <c r="ART96"/>
      <c r="ARU96"/>
      <c r="ARV96"/>
      <c r="ARW96"/>
      <c r="ARX96"/>
      <c r="ARY96"/>
      <c r="ARZ96"/>
      <c r="ASA96"/>
      <c r="ASB96"/>
      <c r="ASC96"/>
      <c r="ASD96"/>
      <c r="ASE96"/>
      <c r="ASF96"/>
      <c r="ASG96"/>
      <c r="ASH96"/>
      <c r="ASI96"/>
      <c r="ASJ96"/>
      <c r="ASK96"/>
      <c r="ASL96"/>
      <c r="ASM96"/>
      <c r="ASN96"/>
      <c r="ASO96"/>
      <c r="ASP96"/>
      <c r="ASQ96"/>
      <c r="ASR96"/>
      <c r="ASS96"/>
      <c r="AST96"/>
      <c r="ASU96"/>
      <c r="ASV96"/>
      <c r="ASW96"/>
      <c r="ASX96"/>
      <c r="ASY96"/>
      <c r="ASZ96"/>
      <c r="ATA96"/>
      <c r="ATB96"/>
      <c r="ATC96"/>
      <c r="ATD96"/>
      <c r="ATE96"/>
      <c r="ATF96"/>
      <c r="ATG96"/>
      <c r="ATH96"/>
      <c r="ATI96"/>
      <c r="ATJ96"/>
      <c r="ATK96"/>
      <c r="ATL96"/>
      <c r="ATM96"/>
      <c r="ATN96"/>
      <c r="ATO96"/>
      <c r="ATP96"/>
      <c r="ATQ96"/>
      <c r="ATR96"/>
      <c r="ATS96"/>
      <c r="ATT96"/>
      <c r="ATU96"/>
      <c r="ATV96"/>
      <c r="ATW96"/>
      <c r="ATX96"/>
      <c r="ATY96"/>
      <c r="ATZ96"/>
      <c r="AUA96"/>
      <c r="AUB96"/>
      <c r="AUC96"/>
      <c r="AUD96"/>
      <c r="AUE96"/>
      <c r="AUF96"/>
      <c r="AUG96"/>
      <c r="AUH96"/>
      <c r="AUI96"/>
      <c r="AUJ96"/>
      <c r="AUK96"/>
      <c r="AUL96"/>
      <c r="AUM96"/>
      <c r="AUN96"/>
      <c r="AUO96"/>
      <c r="AUP96"/>
      <c r="AUQ96"/>
      <c r="AUR96"/>
      <c r="AUS96"/>
      <c r="AUT96"/>
      <c r="AUU96"/>
      <c r="AUV96"/>
      <c r="AUW96"/>
      <c r="AUX96"/>
      <c r="AUY96"/>
      <c r="AUZ96"/>
      <c r="AVA96"/>
      <c r="AVB96"/>
      <c r="AVC96"/>
      <c r="AVD96"/>
      <c r="AVE96"/>
      <c r="AVF96"/>
      <c r="AVG96"/>
      <c r="AVH96"/>
      <c r="AVI96"/>
      <c r="AVJ96"/>
      <c r="AVK96"/>
      <c r="AVL96"/>
      <c r="AVM96"/>
      <c r="AVN96"/>
      <c r="AVO96"/>
      <c r="AVP96"/>
      <c r="AVQ96"/>
      <c r="AVR96"/>
      <c r="AVS96"/>
      <c r="AVT96"/>
      <c r="AVU96"/>
      <c r="AVV96"/>
      <c r="AVW96"/>
      <c r="AVX96"/>
      <c r="AVY96"/>
      <c r="AVZ96"/>
      <c r="AWA96"/>
      <c r="AWB96"/>
      <c r="AWC96"/>
      <c r="AWD96"/>
      <c r="AWE96"/>
      <c r="AWF96"/>
      <c r="AWG96"/>
      <c r="AWH96"/>
      <c r="AWI96"/>
      <c r="AWJ96"/>
      <c r="AWK96"/>
      <c r="AWL96"/>
      <c r="AWM96"/>
      <c r="AWN96"/>
      <c r="AWO96"/>
      <c r="AWP96"/>
      <c r="AWQ96"/>
      <c r="AWR96"/>
      <c r="AWS96"/>
      <c r="AWT96"/>
      <c r="AWU96"/>
      <c r="AWV96"/>
      <c r="AWW96"/>
      <c r="AWX96"/>
      <c r="AWY96"/>
      <c r="AWZ96"/>
      <c r="AXA96"/>
      <c r="AXB96"/>
      <c r="AXC96"/>
      <c r="AXD96"/>
      <c r="AXE96"/>
      <c r="AXF96"/>
      <c r="AXG96"/>
      <c r="AXH96"/>
      <c r="AXI96"/>
      <c r="AXJ96"/>
      <c r="AXK96"/>
      <c r="AXL96"/>
      <c r="AXM96"/>
      <c r="AXN96"/>
      <c r="AXO96"/>
      <c r="AXP96"/>
      <c r="AXQ96"/>
      <c r="AXR96"/>
      <c r="AXS96"/>
      <c r="AXT96"/>
      <c r="AXU96"/>
      <c r="AXV96"/>
      <c r="AXW96"/>
      <c r="AXX96"/>
      <c r="AXY96"/>
      <c r="AXZ96"/>
      <c r="AYA96"/>
      <c r="AYB96"/>
      <c r="AYC96"/>
      <c r="AYD96"/>
      <c r="AYE96"/>
      <c r="AYF96"/>
      <c r="AYG96"/>
      <c r="AYH96"/>
      <c r="AYI96"/>
      <c r="AYJ96"/>
      <c r="AYK96"/>
      <c r="AYL96"/>
      <c r="AYM96"/>
      <c r="AYN96"/>
      <c r="AYO96"/>
      <c r="AYP96"/>
      <c r="AYQ96"/>
      <c r="AYR96"/>
      <c r="AYS96"/>
      <c r="AYT96"/>
      <c r="AYU96"/>
      <c r="AYV96"/>
      <c r="AYW96"/>
      <c r="AYX96"/>
      <c r="AYY96"/>
      <c r="AYZ96"/>
      <c r="AZA96"/>
      <c r="AZB96"/>
      <c r="AZC96"/>
      <c r="AZD96"/>
      <c r="AZE96"/>
      <c r="AZF96"/>
      <c r="AZG96"/>
      <c r="AZH96"/>
      <c r="AZI96"/>
      <c r="AZJ96"/>
      <c r="AZK96"/>
      <c r="AZL96"/>
      <c r="AZM96"/>
      <c r="AZN96"/>
      <c r="AZO96"/>
      <c r="AZP96"/>
      <c r="AZQ96"/>
      <c r="AZR96"/>
      <c r="AZS96"/>
      <c r="AZT96"/>
      <c r="AZU96"/>
      <c r="AZV96"/>
      <c r="AZW96"/>
      <c r="AZX96"/>
      <c r="AZY96"/>
      <c r="AZZ96"/>
      <c r="BAA96"/>
      <c r="BAB96"/>
      <c r="BAC96"/>
      <c r="BAD96"/>
      <c r="BAE96"/>
      <c r="BAF96"/>
      <c r="BAG96"/>
      <c r="BAH96"/>
      <c r="BAI96"/>
      <c r="BAJ96"/>
      <c r="BAK96"/>
      <c r="BAL96"/>
      <c r="BAM96"/>
      <c r="BAN96"/>
      <c r="BAO96"/>
      <c r="BAP96"/>
      <c r="BAQ96"/>
      <c r="BAR96"/>
      <c r="BAS96"/>
      <c r="BAT96"/>
      <c r="BAU96"/>
      <c r="BAV96"/>
      <c r="BAW96"/>
      <c r="BAX96"/>
      <c r="BAY96"/>
      <c r="BAZ96"/>
      <c r="BBA96"/>
      <c r="BBB96"/>
      <c r="BBC96"/>
      <c r="BBD96"/>
      <c r="BBE96"/>
      <c r="BBF96"/>
      <c r="BBG96"/>
      <c r="BBH96"/>
      <c r="BBI96"/>
      <c r="BBJ96"/>
      <c r="BBK96"/>
      <c r="BBL96"/>
      <c r="BBM96"/>
      <c r="BBN96"/>
      <c r="BBO96"/>
      <c r="BBP96"/>
      <c r="BBQ96"/>
      <c r="BBR96"/>
      <c r="BBS96"/>
      <c r="BBT96"/>
      <c r="BBU96"/>
      <c r="BBV96"/>
      <c r="BBW96"/>
      <c r="BBX96"/>
      <c r="BBY96"/>
      <c r="BBZ96"/>
      <c r="BCA96"/>
      <c r="BCB96"/>
      <c r="BCC96"/>
      <c r="BCD96"/>
      <c r="BCE96"/>
      <c r="BCF96"/>
      <c r="BCG96"/>
      <c r="BCH96"/>
      <c r="BCI96"/>
      <c r="BCJ96"/>
      <c r="BCK96"/>
      <c r="BCL96"/>
      <c r="BCM96"/>
      <c r="BCN96"/>
      <c r="BCO96"/>
      <c r="BCP96"/>
      <c r="BCQ96"/>
      <c r="BCR96"/>
      <c r="BCS96"/>
      <c r="BCT96"/>
      <c r="BCU96"/>
      <c r="BCV96"/>
      <c r="BCW96"/>
      <c r="BCX96"/>
      <c r="BCY96"/>
      <c r="BCZ96"/>
      <c r="BDA96"/>
      <c r="BDB96"/>
      <c r="BDC96"/>
      <c r="BDD96"/>
      <c r="BDE96"/>
      <c r="BDF96"/>
      <c r="BDG96"/>
      <c r="BDH96"/>
      <c r="BDI96"/>
      <c r="BDJ96"/>
      <c r="BDK96"/>
      <c r="BDL96"/>
      <c r="BDM96"/>
      <c r="BDN96"/>
      <c r="BDO96"/>
      <c r="BDP96"/>
      <c r="BDQ96"/>
      <c r="BDR96"/>
      <c r="BDS96"/>
      <c r="BDT96"/>
      <c r="BDU96"/>
    </row>
    <row r="97" spans="2:1477" s="69" customFormat="1">
      <c r="B97" s="67" t="s">
        <v>0</v>
      </c>
      <c r="C97" s="67" t="s">
        <v>234</v>
      </c>
      <c r="D97" s="67" t="s">
        <v>235</v>
      </c>
      <c r="E97" s="68">
        <v>43881</v>
      </c>
      <c r="F97" s="67" t="s">
        <v>991</v>
      </c>
      <c r="G97" s="158" t="s">
        <v>987</v>
      </c>
      <c r="H97" s="187">
        <v>2</v>
      </c>
      <c r="I97" s="69">
        <v>15</v>
      </c>
      <c r="J97" s="69">
        <v>830</v>
      </c>
      <c r="K97" s="69">
        <v>1569</v>
      </c>
      <c r="L97" s="69">
        <v>1562</v>
      </c>
      <c r="M97" s="186">
        <f t="shared" si="21"/>
        <v>1.463855421686747</v>
      </c>
      <c r="N97" s="69">
        <f t="shared" si="22"/>
        <v>0</v>
      </c>
      <c r="O97" s="69">
        <v>7</v>
      </c>
      <c r="P97" s="69">
        <v>0</v>
      </c>
      <c r="Q97" s="69">
        <v>0</v>
      </c>
      <c r="R97" s="69">
        <v>739</v>
      </c>
      <c r="S97" s="69">
        <v>0</v>
      </c>
      <c r="T97" s="190">
        <v>17677113</v>
      </c>
      <c r="U97" s="190">
        <v>139633</v>
      </c>
      <c r="V97" s="190">
        <v>17537480</v>
      </c>
      <c r="W97" s="190">
        <v>32771107</v>
      </c>
      <c r="X97" s="190">
        <v>33213700</v>
      </c>
      <c r="Y97" s="190">
        <v>0</v>
      </c>
      <c r="Z97" s="190">
        <v>0</v>
      </c>
      <c r="AA97" s="190">
        <v>0</v>
      </c>
      <c r="AB97" s="190">
        <v>33213700</v>
      </c>
      <c r="AC97" s="190">
        <v>33587618</v>
      </c>
      <c r="AD97" s="186">
        <f t="shared" si="23"/>
        <v>1.9151906659337601</v>
      </c>
      <c r="AE97" s="69">
        <f t="shared" si="24"/>
        <v>0</v>
      </c>
      <c r="AF97" s="190">
        <v>498724</v>
      </c>
      <c r="AG97" s="190">
        <v>15093994</v>
      </c>
      <c r="AH97" s="69">
        <v>241</v>
      </c>
      <c r="AI97" s="69">
        <v>106</v>
      </c>
      <c r="AJ97" s="69">
        <v>29</v>
      </c>
      <c r="AK97" s="69">
        <v>0</v>
      </c>
      <c r="AL97" s="80">
        <v>182603</v>
      </c>
      <c r="AM97" s="80">
        <v>0</v>
      </c>
      <c r="AN97" s="69">
        <v>56</v>
      </c>
      <c r="AO97" s="69">
        <v>0</v>
      </c>
      <c r="AP97" s="80">
        <v>402438</v>
      </c>
      <c r="AQ97" s="80">
        <v>0</v>
      </c>
      <c r="AR97" s="69">
        <v>0</v>
      </c>
      <c r="AS97" s="69">
        <v>0</v>
      </c>
      <c r="AT97" s="80">
        <v>0</v>
      </c>
      <c r="AU97" s="80">
        <v>0</v>
      </c>
      <c r="AV97" s="69">
        <v>0</v>
      </c>
      <c r="AW97" s="69">
        <v>0</v>
      </c>
      <c r="AX97" s="80">
        <v>0</v>
      </c>
      <c r="AY97" s="80">
        <v>0</v>
      </c>
      <c r="AZ97" s="69">
        <v>0</v>
      </c>
      <c r="BA97" s="69">
        <v>0</v>
      </c>
      <c r="BB97" s="80">
        <v>0</v>
      </c>
      <c r="BC97" s="80">
        <v>0</v>
      </c>
      <c r="BD97" s="69">
        <v>307</v>
      </c>
      <c r="BE97" s="69">
        <v>0</v>
      </c>
      <c r="BF97" s="80">
        <v>14608377</v>
      </c>
      <c r="BG97" s="80">
        <v>0</v>
      </c>
      <c r="BH97" s="69">
        <v>0</v>
      </c>
      <c r="BI97" s="69">
        <v>0</v>
      </c>
      <c r="BJ97" s="80">
        <v>0</v>
      </c>
      <c r="BK97" s="80">
        <v>0</v>
      </c>
      <c r="BL97" s="69">
        <v>0</v>
      </c>
      <c r="BM97" s="69">
        <v>0</v>
      </c>
      <c r="BN97" s="80">
        <v>0</v>
      </c>
      <c r="BO97" s="80">
        <v>0</v>
      </c>
      <c r="BP97" s="69">
        <v>0</v>
      </c>
      <c r="BQ97" s="69">
        <v>0</v>
      </c>
      <c r="BR97" s="80">
        <v>36639</v>
      </c>
      <c r="BS97" s="80">
        <v>0</v>
      </c>
      <c r="BT97" s="69">
        <v>0</v>
      </c>
      <c r="BU97" s="69">
        <v>0</v>
      </c>
      <c r="BV97" s="80">
        <v>0</v>
      </c>
      <c r="BW97" s="80">
        <v>0</v>
      </c>
      <c r="BX97" s="69">
        <v>0</v>
      </c>
      <c r="BY97" s="69">
        <v>0</v>
      </c>
      <c r="BZ97" s="80">
        <v>0</v>
      </c>
      <c r="CA97" s="80">
        <v>0</v>
      </c>
      <c r="CB97" s="69">
        <v>0</v>
      </c>
      <c r="CC97" s="69">
        <v>0</v>
      </c>
      <c r="CD97" s="80">
        <v>0</v>
      </c>
      <c r="CE97" s="80">
        <v>0</v>
      </c>
      <c r="CF97" s="69">
        <v>0</v>
      </c>
      <c r="CG97" s="69">
        <v>0</v>
      </c>
      <c r="CH97" s="80">
        <v>0</v>
      </c>
      <c r="CI97" s="80">
        <v>0</v>
      </c>
      <c r="CJ97" s="69">
        <v>392</v>
      </c>
      <c r="CK97" s="69">
        <v>0</v>
      </c>
      <c r="CL97" s="80">
        <v>15230057</v>
      </c>
      <c r="CM97" s="80">
        <v>0</v>
      </c>
      <c r="CN97" s="67" t="s">
        <v>768</v>
      </c>
      <c r="CO97" s="67" t="s">
        <v>769</v>
      </c>
      <c r="CP97" s="67" t="s">
        <v>709</v>
      </c>
      <c r="CQ97" s="67" t="s">
        <v>709</v>
      </c>
      <c r="CR97" s="67" t="s">
        <v>709</v>
      </c>
      <c r="CS97" s="67" t="s">
        <v>709</v>
      </c>
      <c r="CT97" s="68">
        <v>45863</v>
      </c>
      <c r="CU97" s="67" t="s">
        <v>988</v>
      </c>
      <c r="CV97" s="67" t="s">
        <v>989</v>
      </c>
      <c r="CW97" s="68" t="s">
        <v>168</v>
      </c>
      <c r="CX97" s="68">
        <v>45733</v>
      </c>
      <c r="CY97" s="67" t="s">
        <v>991</v>
      </c>
      <c r="CZ97" s="67" t="s">
        <v>994</v>
      </c>
      <c r="DA97" s="67" t="s">
        <v>1004</v>
      </c>
      <c r="DB97" s="81">
        <v>14339167</v>
      </c>
      <c r="DC97" s="67"/>
      <c r="DD97" s="6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  <c r="AQH97"/>
      <c r="AQI97"/>
      <c r="AQJ97"/>
      <c r="AQK97"/>
      <c r="AQL97"/>
      <c r="AQM97"/>
      <c r="AQN97"/>
      <c r="AQO97"/>
      <c r="AQP97"/>
      <c r="AQQ97"/>
      <c r="AQR97"/>
      <c r="AQS97"/>
      <c r="AQT97"/>
      <c r="AQU97"/>
      <c r="AQV97"/>
      <c r="AQW97"/>
      <c r="AQX97"/>
      <c r="AQY97"/>
      <c r="AQZ97"/>
      <c r="ARA97"/>
      <c r="ARB97"/>
      <c r="ARC97"/>
      <c r="ARD97"/>
      <c r="ARE97"/>
      <c r="ARF97"/>
      <c r="ARG97"/>
      <c r="ARH97"/>
      <c r="ARI97"/>
      <c r="ARJ97"/>
      <c r="ARK97"/>
      <c r="ARL97"/>
      <c r="ARM97"/>
      <c r="ARN97"/>
      <c r="ARO97"/>
      <c r="ARP97"/>
      <c r="ARQ97"/>
      <c r="ARR97"/>
      <c r="ARS97"/>
      <c r="ART97"/>
      <c r="ARU97"/>
      <c r="ARV97"/>
      <c r="ARW97"/>
      <c r="ARX97"/>
      <c r="ARY97"/>
      <c r="ARZ97"/>
      <c r="ASA97"/>
      <c r="ASB97"/>
      <c r="ASC97"/>
      <c r="ASD97"/>
      <c r="ASE97"/>
      <c r="ASF97"/>
      <c r="ASG97"/>
      <c r="ASH97"/>
      <c r="ASI97"/>
      <c r="ASJ97"/>
      <c r="ASK97"/>
      <c r="ASL97"/>
      <c r="ASM97"/>
      <c r="ASN97"/>
      <c r="ASO97"/>
      <c r="ASP97"/>
      <c r="ASQ97"/>
      <c r="ASR97"/>
      <c r="ASS97"/>
      <c r="AST97"/>
      <c r="ASU97"/>
      <c r="ASV97"/>
      <c r="ASW97"/>
      <c r="ASX97"/>
      <c r="ASY97"/>
      <c r="ASZ97"/>
      <c r="ATA97"/>
      <c r="ATB97"/>
      <c r="ATC97"/>
      <c r="ATD97"/>
      <c r="ATE97"/>
      <c r="ATF97"/>
      <c r="ATG97"/>
      <c r="ATH97"/>
      <c r="ATI97"/>
      <c r="ATJ97"/>
      <c r="ATK97"/>
      <c r="ATL97"/>
      <c r="ATM97"/>
      <c r="ATN97"/>
      <c r="ATO97"/>
      <c r="ATP97"/>
      <c r="ATQ97"/>
      <c r="ATR97"/>
      <c r="ATS97"/>
      <c r="ATT97"/>
      <c r="ATU97"/>
      <c r="ATV97"/>
      <c r="ATW97"/>
      <c r="ATX97"/>
      <c r="ATY97"/>
      <c r="ATZ97"/>
      <c r="AUA97"/>
      <c r="AUB97"/>
      <c r="AUC97"/>
      <c r="AUD97"/>
      <c r="AUE97"/>
      <c r="AUF97"/>
      <c r="AUG97"/>
      <c r="AUH97"/>
      <c r="AUI97"/>
      <c r="AUJ97"/>
      <c r="AUK97"/>
      <c r="AUL97"/>
      <c r="AUM97"/>
      <c r="AUN97"/>
      <c r="AUO97"/>
      <c r="AUP97"/>
      <c r="AUQ97"/>
      <c r="AUR97"/>
      <c r="AUS97"/>
      <c r="AUT97"/>
      <c r="AUU97"/>
      <c r="AUV97"/>
      <c r="AUW97"/>
      <c r="AUX97"/>
      <c r="AUY97"/>
      <c r="AUZ97"/>
      <c r="AVA97"/>
      <c r="AVB97"/>
      <c r="AVC97"/>
      <c r="AVD97"/>
      <c r="AVE97"/>
      <c r="AVF97"/>
      <c r="AVG97"/>
      <c r="AVH97"/>
      <c r="AVI97"/>
      <c r="AVJ97"/>
      <c r="AVK97"/>
      <c r="AVL97"/>
      <c r="AVM97"/>
      <c r="AVN97"/>
      <c r="AVO97"/>
      <c r="AVP97"/>
      <c r="AVQ97"/>
      <c r="AVR97"/>
      <c r="AVS97"/>
      <c r="AVT97"/>
      <c r="AVU97"/>
      <c r="AVV97"/>
      <c r="AVW97"/>
      <c r="AVX97"/>
      <c r="AVY97"/>
      <c r="AVZ97"/>
      <c r="AWA97"/>
      <c r="AWB97"/>
      <c r="AWC97"/>
      <c r="AWD97"/>
      <c r="AWE97"/>
      <c r="AWF97"/>
      <c r="AWG97"/>
      <c r="AWH97"/>
      <c r="AWI97"/>
      <c r="AWJ97"/>
      <c r="AWK97"/>
      <c r="AWL97"/>
      <c r="AWM97"/>
      <c r="AWN97"/>
      <c r="AWO97"/>
      <c r="AWP97"/>
      <c r="AWQ97"/>
      <c r="AWR97"/>
      <c r="AWS97"/>
      <c r="AWT97"/>
      <c r="AWU97"/>
      <c r="AWV97"/>
      <c r="AWW97"/>
      <c r="AWX97"/>
      <c r="AWY97"/>
      <c r="AWZ97"/>
      <c r="AXA97"/>
      <c r="AXB97"/>
      <c r="AXC97"/>
      <c r="AXD97"/>
      <c r="AXE97"/>
      <c r="AXF97"/>
      <c r="AXG97"/>
      <c r="AXH97"/>
      <c r="AXI97"/>
      <c r="AXJ97"/>
      <c r="AXK97"/>
      <c r="AXL97"/>
      <c r="AXM97"/>
      <c r="AXN97"/>
      <c r="AXO97"/>
      <c r="AXP97"/>
      <c r="AXQ97"/>
      <c r="AXR97"/>
      <c r="AXS97"/>
      <c r="AXT97"/>
      <c r="AXU97"/>
      <c r="AXV97"/>
      <c r="AXW97"/>
      <c r="AXX97"/>
      <c r="AXY97"/>
      <c r="AXZ97"/>
      <c r="AYA97"/>
      <c r="AYB97"/>
      <c r="AYC97"/>
      <c r="AYD97"/>
      <c r="AYE97"/>
      <c r="AYF97"/>
      <c r="AYG97"/>
      <c r="AYH97"/>
      <c r="AYI97"/>
      <c r="AYJ97"/>
      <c r="AYK97"/>
      <c r="AYL97"/>
      <c r="AYM97"/>
      <c r="AYN97"/>
      <c r="AYO97"/>
      <c r="AYP97"/>
      <c r="AYQ97"/>
      <c r="AYR97"/>
      <c r="AYS97"/>
      <c r="AYT97"/>
      <c r="AYU97"/>
      <c r="AYV97"/>
      <c r="AYW97"/>
      <c r="AYX97"/>
      <c r="AYY97"/>
      <c r="AYZ97"/>
      <c r="AZA97"/>
      <c r="AZB97"/>
      <c r="AZC97"/>
      <c r="AZD97"/>
      <c r="AZE97"/>
      <c r="AZF97"/>
      <c r="AZG97"/>
      <c r="AZH97"/>
      <c r="AZI97"/>
      <c r="AZJ97"/>
      <c r="AZK97"/>
      <c r="AZL97"/>
      <c r="AZM97"/>
      <c r="AZN97"/>
      <c r="AZO97"/>
      <c r="AZP97"/>
      <c r="AZQ97"/>
      <c r="AZR97"/>
      <c r="AZS97"/>
      <c r="AZT97"/>
      <c r="AZU97"/>
      <c r="AZV97"/>
      <c r="AZW97"/>
      <c r="AZX97"/>
      <c r="AZY97"/>
      <c r="AZZ97"/>
      <c r="BAA97"/>
      <c r="BAB97"/>
      <c r="BAC97"/>
      <c r="BAD97"/>
      <c r="BAE97"/>
      <c r="BAF97"/>
      <c r="BAG97"/>
      <c r="BAH97"/>
      <c r="BAI97"/>
      <c r="BAJ97"/>
      <c r="BAK97"/>
      <c r="BAL97"/>
      <c r="BAM97"/>
      <c r="BAN97"/>
      <c r="BAO97"/>
      <c r="BAP97"/>
      <c r="BAQ97"/>
      <c r="BAR97"/>
      <c r="BAS97"/>
      <c r="BAT97"/>
      <c r="BAU97"/>
      <c r="BAV97"/>
      <c r="BAW97"/>
      <c r="BAX97"/>
      <c r="BAY97"/>
      <c r="BAZ97"/>
      <c r="BBA97"/>
      <c r="BBB97"/>
      <c r="BBC97"/>
      <c r="BBD97"/>
      <c r="BBE97"/>
      <c r="BBF97"/>
      <c r="BBG97"/>
      <c r="BBH97"/>
      <c r="BBI97"/>
      <c r="BBJ97"/>
      <c r="BBK97"/>
      <c r="BBL97"/>
      <c r="BBM97"/>
      <c r="BBN97"/>
      <c r="BBO97"/>
      <c r="BBP97"/>
      <c r="BBQ97"/>
      <c r="BBR97"/>
      <c r="BBS97"/>
      <c r="BBT97"/>
      <c r="BBU97"/>
      <c r="BBV97"/>
      <c r="BBW97"/>
      <c r="BBX97"/>
      <c r="BBY97"/>
      <c r="BBZ97"/>
      <c r="BCA97"/>
      <c r="BCB97"/>
      <c r="BCC97"/>
      <c r="BCD97"/>
      <c r="BCE97"/>
      <c r="BCF97"/>
      <c r="BCG97"/>
      <c r="BCH97"/>
      <c r="BCI97"/>
      <c r="BCJ97"/>
      <c r="BCK97"/>
      <c r="BCL97"/>
      <c r="BCM97"/>
      <c r="BCN97"/>
      <c r="BCO97"/>
      <c r="BCP97"/>
      <c r="BCQ97"/>
      <c r="BCR97"/>
      <c r="BCS97"/>
      <c r="BCT97"/>
      <c r="BCU97"/>
      <c r="BCV97"/>
      <c r="BCW97"/>
      <c r="BCX97"/>
      <c r="BCY97"/>
      <c r="BCZ97"/>
      <c r="BDA97"/>
      <c r="BDB97"/>
      <c r="BDC97"/>
      <c r="BDD97"/>
      <c r="BDE97"/>
      <c r="BDF97"/>
      <c r="BDG97"/>
      <c r="BDH97"/>
      <c r="BDI97"/>
      <c r="BDJ97"/>
      <c r="BDK97"/>
      <c r="BDL97"/>
      <c r="BDM97"/>
      <c r="BDN97"/>
      <c r="BDO97"/>
      <c r="BDP97"/>
      <c r="BDQ97"/>
      <c r="BDR97"/>
      <c r="BDS97"/>
      <c r="BDT97"/>
      <c r="BDU97"/>
    </row>
    <row r="98" spans="2:1477" s="5" customFormat="1" ht="12" customHeight="1" thickBot="1">
      <c r="B98" s="75"/>
      <c r="C98" s="75"/>
      <c r="D98" s="75"/>
      <c r="E98" s="68"/>
      <c r="F98" s="75"/>
      <c r="G98" s="75"/>
      <c r="H98" s="187"/>
      <c r="I98" s="76"/>
      <c r="J98" s="76"/>
      <c r="K98" s="76"/>
      <c r="L98" s="76"/>
      <c r="M98" s="140"/>
      <c r="N98" s="69"/>
      <c r="O98" s="76"/>
      <c r="P98" s="76"/>
      <c r="Q98" s="76"/>
      <c r="R98" s="76"/>
      <c r="S98" s="76"/>
      <c r="T98" s="77"/>
      <c r="U98" s="77"/>
      <c r="V98" s="77"/>
      <c r="W98" s="77"/>
      <c r="X98" s="77"/>
      <c r="Y98" s="190"/>
      <c r="Z98" s="190"/>
      <c r="AA98" s="190"/>
      <c r="AB98" s="190"/>
      <c r="AC98" s="190"/>
      <c r="AD98" s="140"/>
      <c r="AE98" s="69"/>
      <c r="AF98" s="190"/>
      <c r="AG98" s="190"/>
      <c r="AH98" s="76"/>
      <c r="AI98" s="76"/>
      <c r="AJ98" s="78"/>
      <c r="AK98" s="78"/>
      <c r="AL98" s="80"/>
      <c r="AM98" s="80"/>
      <c r="AN98" s="78"/>
      <c r="AO98" s="78"/>
      <c r="AP98" s="80"/>
      <c r="AQ98" s="80"/>
      <c r="AR98" s="78"/>
      <c r="AS98" s="78"/>
      <c r="AT98" s="80"/>
      <c r="AU98" s="80"/>
      <c r="AV98" s="78"/>
      <c r="AW98" s="78"/>
      <c r="AX98" s="80"/>
      <c r="AY98" s="80"/>
      <c r="AZ98" s="78"/>
      <c r="BA98" s="78"/>
      <c r="BB98" s="80"/>
      <c r="BC98" s="80"/>
      <c r="BD98" s="78"/>
      <c r="BE98" s="78"/>
      <c r="BF98" s="80"/>
      <c r="BG98" s="80"/>
      <c r="BH98" s="78"/>
      <c r="BI98" s="78"/>
      <c r="BJ98" s="80"/>
      <c r="BK98" s="80"/>
      <c r="BL98" s="78"/>
      <c r="BM98" s="78"/>
      <c r="BN98" s="80"/>
      <c r="BO98" s="80"/>
      <c r="BP98" s="78"/>
      <c r="BQ98" s="78"/>
      <c r="BR98" s="80"/>
      <c r="BS98" s="80"/>
      <c r="BT98" s="78"/>
      <c r="BU98" s="78"/>
      <c r="BV98" s="80"/>
      <c r="BW98" s="80"/>
      <c r="BX98" s="78"/>
      <c r="BY98" s="78"/>
      <c r="BZ98" s="80"/>
      <c r="CA98" s="80"/>
      <c r="CB98" s="78"/>
      <c r="CC98" s="78"/>
      <c r="CD98" s="80"/>
      <c r="CE98" s="80"/>
      <c r="CF98" s="78"/>
      <c r="CG98" s="78"/>
      <c r="CH98" s="80"/>
      <c r="CI98" s="80"/>
      <c r="CJ98" s="78"/>
      <c r="CK98" s="78"/>
      <c r="CL98" s="80"/>
      <c r="CM98" s="80"/>
      <c r="CN98" s="79"/>
      <c r="CO98" s="79"/>
      <c r="CP98" s="79"/>
      <c r="CQ98" s="79"/>
      <c r="CR98" s="79"/>
      <c r="CS98" s="79"/>
      <c r="CT98" s="68"/>
      <c r="CU98" s="75"/>
      <c r="CV98" s="75"/>
      <c r="CW98" s="68"/>
      <c r="CX98" s="68"/>
      <c r="CY98" s="75"/>
      <c r="CZ98" s="75"/>
      <c r="DA98" s="75"/>
      <c r="DB98" s="77"/>
      <c r="DC98" s="79"/>
      <c r="DD98" s="212"/>
    </row>
    <row r="99" spans="2:1477" s="6" customFormat="1" ht="24" customHeight="1" thickTop="1" thickBot="1">
      <c r="B99" s="246" t="s">
        <v>1065</v>
      </c>
      <c r="C99" s="247"/>
      <c r="D99" s="248"/>
      <c r="E99" s="7"/>
      <c r="F99" s="8"/>
      <c r="G99" s="141">
        <f>IF(B92="","",ROWS(B92:B98)-1)</f>
        <v>6</v>
      </c>
      <c r="H99" s="9">
        <f>SUM(H92:H98)</f>
        <v>7</v>
      </c>
      <c r="I99" s="9">
        <f>SUM(I92:I98)</f>
        <v>17</v>
      </c>
      <c r="J99" s="9">
        <f>SUM(J92:J98)</f>
        <v>2939</v>
      </c>
      <c r="K99" s="9">
        <f>SUM(K92:K98)</f>
        <v>4964</v>
      </c>
      <c r="L99" s="9">
        <f>SUM(L92:L98)</f>
        <v>4952</v>
      </c>
      <c r="M99" s="142">
        <f>IF(G99="",0,N99/G99)</f>
        <v>0.5</v>
      </c>
      <c r="N99" s="9">
        <f t="shared" ref="N99:AC99" si="25">SUM(N92:N98)</f>
        <v>3</v>
      </c>
      <c r="O99" s="9">
        <f t="shared" si="25"/>
        <v>12</v>
      </c>
      <c r="P99" s="10">
        <f t="shared" si="25"/>
        <v>0</v>
      </c>
      <c r="Q99" s="10">
        <f t="shared" si="25"/>
        <v>0</v>
      </c>
      <c r="R99" s="9">
        <f t="shared" si="25"/>
        <v>1404</v>
      </c>
      <c r="S99" s="9">
        <f t="shared" si="25"/>
        <v>621</v>
      </c>
      <c r="T99" s="11">
        <f t="shared" si="25"/>
        <v>51508550</v>
      </c>
      <c r="U99" s="11">
        <f t="shared" si="25"/>
        <v>520236</v>
      </c>
      <c r="V99" s="11">
        <f t="shared" si="25"/>
        <v>50988315</v>
      </c>
      <c r="W99" s="11">
        <f t="shared" si="25"/>
        <v>66671266</v>
      </c>
      <c r="X99" s="11">
        <f t="shared" si="25"/>
        <v>67764611</v>
      </c>
      <c r="Y99" s="11">
        <f t="shared" si="25"/>
        <v>0</v>
      </c>
      <c r="Z99" s="11">
        <f t="shared" si="25"/>
        <v>0</v>
      </c>
      <c r="AA99" s="11">
        <f t="shared" si="25"/>
        <v>0</v>
      </c>
      <c r="AB99" s="11">
        <f t="shared" si="25"/>
        <v>67764611</v>
      </c>
      <c r="AC99" s="11">
        <f t="shared" si="25"/>
        <v>67752714</v>
      </c>
      <c r="AD99" s="142">
        <f>IF(G99="",0,AE99/G99)</f>
        <v>0.66666666666666663</v>
      </c>
      <c r="AE99" s="145">
        <f t="shared" ref="AE99:CM99" si="26">SUM(AE92:AE98)</f>
        <v>4</v>
      </c>
      <c r="AF99" s="11">
        <f t="shared" si="26"/>
        <v>112910</v>
      </c>
      <c r="AG99" s="11">
        <f t="shared" si="26"/>
        <v>15162716</v>
      </c>
      <c r="AH99" s="12">
        <f t="shared" si="26"/>
        <v>777</v>
      </c>
      <c r="AI99" s="12">
        <f t="shared" si="26"/>
        <v>407</v>
      </c>
      <c r="AJ99" s="12">
        <f t="shared" si="26"/>
        <v>29</v>
      </c>
      <c r="AK99" s="12">
        <f t="shared" si="26"/>
        <v>92</v>
      </c>
      <c r="AL99" s="11">
        <f t="shared" si="26"/>
        <v>264018</v>
      </c>
      <c r="AM99" s="11">
        <f t="shared" si="26"/>
        <v>0</v>
      </c>
      <c r="AN99" s="12">
        <f t="shared" si="26"/>
        <v>146</v>
      </c>
      <c r="AO99" s="12">
        <f t="shared" si="26"/>
        <v>221</v>
      </c>
      <c r="AP99" s="11">
        <f t="shared" si="26"/>
        <v>434918</v>
      </c>
      <c r="AQ99" s="11">
        <f t="shared" si="26"/>
        <v>0</v>
      </c>
      <c r="AR99" s="12">
        <f t="shared" si="26"/>
        <v>0</v>
      </c>
      <c r="AS99" s="12">
        <f t="shared" si="26"/>
        <v>0</v>
      </c>
      <c r="AT99" s="11">
        <f t="shared" si="26"/>
        <v>0</v>
      </c>
      <c r="AU99" s="11">
        <f t="shared" si="26"/>
        <v>0</v>
      </c>
      <c r="AV99" s="12">
        <f t="shared" si="26"/>
        <v>0</v>
      </c>
      <c r="AW99" s="12">
        <f t="shared" si="26"/>
        <v>0</v>
      </c>
      <c r="AX99" s="11">
        <f t="shared" si="26"/>
        <v>0</v>
      </c>
      <c r="AY99" s="11">
        <f t="shared" si="26"/>
        <v>0</v>
      </c>
      <c r="AZ99" s="12">
        <f t="shared" si="26"/>
        <v>0</v>
      </c>
      <c r="BA99" s="12">
        <f t="shared" si="26"/>
        <v>0</v>
      </c>
      <c r="BB99" s="11">
        <f t="shared" si="26"/>
        <v>0</v>
      </c>
      <c r="BC99" s="11">
        <f t="shared" si="26"/>
        <v>0</v>
      </c>
      <c r="BD99" s="12">
        <f t="shared" si="26"/>
        <v>328</v>
      </c>
      <c r="BE99" s="12">
        <f t="shared" si="26"/>
        <v>0</v>
      </c>
      <c r="BF99" s="11">
        <f t="shared" si="26"/>
        <v>14608377</v>
      </c>
      <c r="BG99" s="11">
        <f t="shared" si="26"/>
        <v>0</v>
      </c>
      <c r="BH99" s="12">
        <f t="shared" si="26"/>
        <v>0</v>
      </c>
      <c r="BI99" s="12">
        <f t="shared" si="26"/>
        <v>0</v>
      </c>
      <c r="BJ99" s="11">
        <f t="shared" si="26"/>
        <v>17954</v>
      </c>
      <c r="BK99" s="11">
        <f t="shared" si="26"/>
        <v>0</v>
      </c>
      <c r="BL99" s="12">
        <f t="shared" si="26"/>
        <v>0</v>
      </c>
      <c r="BM99" s="12">
        <f t="shared" si="26"/>
        <v>0</v>
      </c>
      <c r="BN99" s="11">
        <f t="shared" si="26"/>
        <v>0</v>
      </c>
      <c r="BO99" s="11">
        <f t="shared" si="26"/>
        <v>0</v>
      </c>
      <c r="BP99" s="12">
        <f t="shared" si="26"/>
        <v>0</v>
      </c>
      <c r="BQ99" s="12">
        <f t="shared" si="26"/>
        <v>398</v>
      </c>
      <c r="BR99" s="11">
        <f t="shared" si="26"/>
        <v>36639</v>
      </c>
      <c r="BS99" s="11">
        <f t="shared" si="26"/>
        <v>0</v>
      </c>
      <c r="BT99" s="12">
        <f t="shared" si="26"/>
        <v>0</v>
      </c>
      <c r="BU99" s="12">
        <f t="shared" si="26"/>
        <v>0</v>
      </c>
      <c r="BV99" s="11">
        <f t="shared" si="26"/>
        <v>0</v>
      </c>
      <c r="BW99" s="11">
        <f t="shared" si="26"/>
        <v>0</v>
      </c>
      <c r="BX99" s="12">
        <f t="shared" si="26"/>
        <v>0</v>
      </c>
      <c r="BY99" s="12">
        <f t="shared" si="26"/>
        <v>0</v>
      </c>
      <c r="BZ99" s="11">
        <f t="shared" si="26"/>
        <v>0</v>
      </c>
      <c r="CA99" s="11">
        <f t="shared" si="26"/>
        <v>0</v>
      </c>
      <c r="CB99" s="12">
        <f t="shared" si="26"/>
        <v>0</v>
      </c>
      <c r="CC99" s="12">
        <f t="shared" si="26"/>
        <v>0</v>
      </c>
      <c r="CD99" s="11">
        <f t="shared" si="26"/>
        <v>0</v>
      </c>
      <c r="CE99" s="11">
        <f t="shared" si="26"/>
        <v>0</v>
      </c>
      <c r="CF99" s="12">
        <f t="shared" si="26"/>
        <v>0</v>
      </c>
      <c r="CG99" s="12">
        <f t="shared" si="26"/>
        <v>0</v>
      </c>
      <c r="CH99" s="11">
        <f t="shared" si="26"/>
        <v>0</v>
      </c>
      <c r="CI99" s="11">
        <f t="shared" si="26"/>
        <v>0</v>
      </c>
      <c r="CJ99" s="12">
        <f t="shared" si="26"/>
        <v>503</v>
      </c>
      <c r="CK99" s="12">
        <f t="shared" si="26"/>
        <v>711</v>
      </c>
      <c r="CL99" s="11">
        <f t="shared" si="26"/>
        <v>15361906</v>
      </c>
      <c r="CM99" s="11">
        <f t="shared" si="26"/>
        <v>0</v>
      </c>
      <c r="CN99" s="13"/>
      <c r="CO99" s="13"/>
      <c r="CP99" s="13"/>
      <c r="CQ99" s="13"/>
      <c r="CR99" s="13"/>
      <c r="CS99" s="13"/>
      <c r="CT99" s="7"/>
      <c r="CU99" s="8"/>
      <c r="CV99" s="8"/>
      <c r="CW99" s="7"/>
      <c r="CX99" s="7"/>
      <c r="CY99" s="8"/>
      <c r="CZ99" s="8"/>
      <c r="DA99" s="8"/>
      <c r="DB99" s="11"/>
      <c r="DC99" s="13"/>
      <c r="DD99" s="15"/>
    </row>
    <row r="100" spans="2:1477" s="6" customFormat="1" ht="24" customHeight="1" thickTop="1">
      <c r="B100" s="261" t="s">
        <v>33</v>
      </c>
      <c r="C100" s="262"/>
      <c r="D100" s="263"/>
      <c r="E100" s="110"/>
      <c r="F100" s="111"/>
      <c r="G100" s="112">
        <f t="shared" ref="G100:L100" si="27">SUM(G99,G91)</f>
        <v>48</v>
      </c>
      <c r="H100" s="112">
        <f t="shared" si="27"/>
        <v>72</v>
      </c>
      <c r="I100" s="112">
        <f t="shared" si="27"/>
        <v>145</v>
      </c>
      <c r="J100" s="112">
        <f t="shared" si="27"/>
        <v>16223</v>
      </c>
      <c r="K100" s="112">
        <f t="shared" si="27"/>
        <v>28768</v>
      </c>
      <c r="L100" s="112">
        <f t="shared" si="27"/>
        <v>28075</v>
      </c>
      <c r="M100" s="142">
        <f>IF(G100=0,0,N100/G100)</f>
        <v>0.60416666666666663</v>
      </c>
      <c r="N100" s="112">
        <f t="shared" ref="N100:AC100" si="28">SUM(N99,N91)</f>
        <v>29</v>
      </c>
      <c r="O100" s="112">
        <f t="shared" si="28"/>
        <v>693</v>
      </c>
      <c r="P100" s="113">
        <f t="shared" si="28"/>
        <v>0</v>
      </c>
      <c r="Q100" s="113">
        <f t="shared" si="28"/>
        <v>0</v>
      </c>
      <c r="R100" s="112">
        <f t="shared" si="28"/>
        <v>8180</v>
      </c>
      <c r="S100" s="112">
        <f t="shared" si="28"/>
        <v>4365</v>
      </c>
      <c r="T100" s="114">
        <f t="shared" si="28"/>
        <v>506870428</v>
      </c>
      <c r="U100" s="114">
        <f t="shared" si="28"/>
        <v>3923012</v>
      </c>
      <c r="V100" s="114">
        <f t="shared" si="28"/>
        <v>502947413</v>
      </c>
      <c r="W100" s="114">
        <f t="shared" si="28"/>
        <v>573420584</v>
      </c>
      <c r="X100" s="114">
        <f t="shared" si="28"/>
        <v>588937027</v>
      </c>
      <c r="Y100" s="114">
        <f t="shared" si="28"/>
        <v>0</v>
      </c>
      <c r="Z100" s="114">
        <f t="shared" si="28"/>
        <v>0</v>
      </c>
      <c r="AA100" s="114">
        <f t="shared" si="28"/>
        <v>0</v>
      </c>
      <c r="AB100" s="114">
        <f t="shared" si="28"/>
        <v>588937027</v>
      </c>
      <c r="AC100" s="114">
        <f t="shared" si="28"/>
        <v>589862900</v>
      </c>
      <c r="AD100" s="142">
        <f>IF(G100=0,0,AE100/G100)</f>
        <v>0.8125</v>
      </c>
      <c r="AE100" s="144">
        <f t="shared" ref="AE100:CM100" si="29">SUM(AE99,AE91)</f>
        <v>39</v>
      </c>
      <c r="AF100" s="114">
        <f t="shared" si="29"/>
        <v>2205355</v>
      </c>
      <c r="AG100" s="114">
        <f t="shared" si="29"/>
        <v>66550154</v>
      </c>
      <c r="AH100" s="115">
        <f t="shared" si="29"/>
        <v>5198</v>
      </c>
      <c r="AI100" s="115">
        <f t="shared" si="29"/>
        <v>2544</v>
      </c>
      <c r="AJ100" s="115">
        <f t="shared" si="29"/>
        <v>370</v>
      </c>
      <c r="AK100" s="115">
        <f t="shared" si="29"/>
        <v>1459</v>
      </c>
      <c r="AL100" s="114">
        <f t="shared" si="29"/>
        <v>7439160</v>
      </c>
      <c r="AM100" s="114">
        <f t="shared" si="29"/>
        <v>487615</v>
      </c>
      <c r="AN100" s="115">
        <f t="shared" si="29"/>
        <v>312</v>
      </c>
      <c r="AO100" s="115">
        <f t="shared" si="29"/>
        <v>1415</v>
      </c>
      <c r="AP100" s="114">
        <f t="shared" si="29"/>
        <v>35839017</v>
      </c>
      <c r="AQ100" s="114">
        <f t="shared" si="29"/>
        <v>7325752</v>
      </c>
      <c r="AR100" s="115">
        <f t="shared" si="29"/>
        <v>0</v>
      </c>
      <c r="AS100" s="115">
        <f t="shared" si="29"/>
        <v>0</v>
      </c>
      <c r="AT100" s="114">
        <f t="shared" si="29"/>
        <v>0</v>
      </c>
      <c r="AU100" s="114">
        <f t="shared" si="29"/>
        <v>0</v>
      </c>
      <c r="AV100" s="115">
        <f t="shared" si="29"/>
        <v>0</v>
      </c>
      <c r="AW100" s="115">
        <f t="shared" si="29"/>
        <v>0</v>
      </c>
      <c r="AX100" s="114">
        <f t="shared" si="29"/>
        <v>0</v>
      </c>
      <c r="AY100" s="114">
        <f t="shared" si="29"/>
        <v>0</v>
      </c>
      <c r="AZ100" s="115">
        <f t="shared" si="29"/>
        <v>0</v>
      </c>
      <c r="BA100" s="115">
        <f t="shared" si="29"/>
        <v>0</v>
      </c>
      <c r="BB100" s="114">
        <f t="shared" si="29"/>
        <v>0</v>
      </c>
      <c r="BC100" s="114">
        <f t="shared" si="29"/>
        <v>0</v>
      </c>
      <c r="BD100" s="115">
        <f t="shared" si="29"/>
        <v>421</v>
      </c>
      <c r="BE100" s="115">
        <f t="shared" si="29"/>
        <v>335</v>
      </c>
      <c r="BF100" s="114">
        <f t="shared" si="29"/>
        <v>21687846</v>
      </c>
      <c r="BG100" s="114">
        <f t="shared" si="29"/>
        <v>3050106</v>
      </c>
      <c r="BH100" s="115">
        <f t="shared" si="29"/>
        <v>155</v>
      </c>
      <c r="BI100" s="115">
        <f t="shared" si="29"/>
        <v>150</v>
      </c>
      <c r="BJ100" s="114">
        <f t="shared" si="29"/>
        <v>611479</v>
      </c>
      <c r="BK100" s="114">
        <f t="shared" si="29"/>
        <v>67137</v>
      </c>
      <c r="BL100" s="115">
        <f t="shared" si="29"/>
        <v>0</v>
      </c>
      <c r="BM100" s="115">
        <f t="shared" si="29"/>
        <v>0</v>
      </c>
      <c r="BN100" s="114">
        <f t="shared" si="29"/>
        <v>0</v>
      </c>
      <c r="BO100" s="114">
        <f t="shared" si="29"/>
        <v>0</v>
      </c>
      <c r="BP100" s="115">
        <f t="shared" si="29"/>
        <v>756</v>
      </c>
      <c r="BQ100" s="115">
        <f t="shared" si="29"/>
        <v>896</v>
      </c>
      <c r="BR100" s="114">
        <f t="shared" si="29"/>
        <v>643065</v>
      </c>
      <c r="BS100" s="114">
        <f t="shared" si="29"/>
        <v>3178</v>
      </c>
      <c r="BT100" s="115">
        <f t="shared" si="29"/>
        <v>0</v>
      </c>
      <c r="BU100" s="115">
        <f t="shared" si="29"/>
        <v>0</v>
      </c>
      <c r="BV100" s="114">
        <f t="shared" si="29"/>
        <v>1388728</v>
      </c>
      <c r="BW100" s="114">
        <f t="shared" si="29"/>
        <v>620012</v>
      </c>
      <c r="BX100" s="115">
        <f t="shared" si="29"/>
        <v>0</v>
      </c>
      <c r="BY100" s="115">
        <f t="shared" si="29"/>
        <v>52</v>
      </c>
      <c r="BZ100" s="114">
        <f t="shared" si="29"/>
        <v>1119347</v>
      </c>
      <c r="CA100" s="114">
        <f t="shared" si="29"/>
        <v>685768</v>
      </c>
      <c r="CB100" s="115">
        <f t="shared" si="29"/>
        <v>89</v>
      </c>
      <c r="CC100" s="115">
        <f t="shared" si="29"/>
        <v>148</v>
      </c>
      <c r="CD100" s="114">
        <f t="shared" si="29"/>
        <v>0</v>
      </c>
      <c r="CE100" s="114">
        <f t="shared" si="29"/>
        <v>0</v>
      </c>
      <c r="CF100" s="115">
        <f t="shared" si="29"/>
        <v>0</v>
      </c>
      <c r="CG100" s="115">
        <f t="shared" si="29"/>
        <v>0</v>
      </c>
      <c r="CH100" s="114">
        <f t="shared" si="29"/>
        <v>-1170273</v>
      </c>
      <c r="CI100" s="114">
        <f t="shared" si="29"/>
        <v>0</v>
      </c>
      <c r="CJ100" s="115">
        <f t="shared" si="29"/>
        <v>2103</v>
      </c>
      <c r="CK100" s="115">
        <f t="shared" si="29"/>
        <v>4455</v>
      </c>
      <c r="CL100" s="114">
        <f t="shared" si="29"/>
        <v>67558369</v>
      </c>
      <c r="CM100" s="114">
        <f t="shared" si="29"/>
        <v>12239567</v>
      </c>
      <c r="CN100" s="116"/>
      <c r="CO100" s="116"/>
      <c r="CP100" s="116"/>
      <c r="CQ100" s="116"/>
      <c r="CR100" s="116"/>
      <c r="CS100" s="116"/>
      <c r="CT100" s="110"/>
      <c r="CU100" s="111"/>
      <c r="CV100" s="111"/>
      <c r="CW100" s="110"/>
      <c r="CX100" s="110"/>
      <c r="CY100" s="111"/>
      <c r="CZ100" s="111"/>
      <c r="DA100" s="111"/>
      <c r="DB100" s="114"/>
      <c r="DC100" s="116"/>
      <c r="DD100" s="116"/>
    </row>
    <row r="101" spans="2:1477" s="69" customFormat="1">
      <c r="B101" s="67" t="s">
        <v>2</v>
      </c>
      <c r="C101" s="67" t="s">
        <v>310</v>
      </c>
      <c r="D101" s="67" t="s">
        <v>311</v>
      </c>
      <c r="E101" s="68">
        <v>43971</v>
      </c>
      <c r="F101" s="67" t="s">
        <v>986</v>
      </c>
      <c r="G101" s="67" t="s">
        <v>987</v>
      </c>
      <c r="H101" s="187">
        <v>1</v>
      </c>
      <c r="I101" s="69">
        <v>25</v>
      </c>
      <c r="J101" s="69">
        <v>1000</v>
      </c>
      <c r="K101" s="69">
        <v>1915</v>
      </c>
      <c r="L101" s="69">
        <v>1912</v>
      </c>
      <c r="M101" s="186">
        <f>IF(J101 = 0,0,(L101-AH101-AI101)/J101)</f>
        <v>1.544</v>
      </c>
      <c r="N101" s="69">
        <f>IF(G101&lt;&gt;"",IF(M101&lt;=1.2,1,0),0)</f>
        <v>0</v>
      </c>
      <c r="O101" s="69">
        <v>3</v>
      </c>
      <c r="P101" s="69">
        <v>0</v>
      </c>
      <c r="Q101" s="69">
        <v>0</v>
      </c>
      <c r="R101" s="69">
        <v>401</v>
      </c>
      <c r="S101" s="69">
        <v>514</v>
      </c>
      <c r="T101" s="190">
        <v>27170428</v>
      </c>
      <c r="U101" s="190">
        <v>150000</v>
      </c>
      <c r="V101" s="190">
        <v>27020428</v>
      </c>
      <c r="W101" s="190">
        <v>30592621</v>
      </c>
      <c r="X101" s="190">
        <v>31419600</v>
      </c>
      <c r="Y101" s="190">
        <v>0</v>
      </c>
      <c r="Z101" s="190">
        <v>0</v>
      </c>
      <c r="AA101" s="190">
        <v>0</v>
      </c>
      <c r="AB101" s="190">
        <v>31419600</v>
      </c>
      <c r="AC101" s="190">
        <v>32973116</v>
      </c>
      <c r="AD101" s="186">
        <f>IF(V101=0,0,AC101/V101)</f>
        <v>1.220303246121786</v>
      </c>
      <c r="AE101" s="69">
        <f>IF(AD101 &lt;=1.1,1,0)</f>
        <v>0</v>
      </c>
      <c r="AF101" s="190">
        <v>1578565</v>
      </c>
      <c r="AG101" s="190">
        <v>3422193</v>
      </c>
      <c r="AH101" s="69">
        <v>242</v>
      </c>
      <c r="AI101" s="69">
        <v>126</v>
      </c>
      <c r="AJ101" s="69">
        <v>0</v>
      </c>
      <c r="AK101" s="69">
        <v>106</v>
      </c>
      <c r="AL101" s="80">
        <v>96310</v>
      </c>
      <c r="AM101" s="80">
        <v>0</v>
      </c>
      <c r="AN101" s="69">
        <v>33</v>
      </c>
      <c r="AO101" s="69">
        <v>171</v>
      </c>
      <c r="AP101" s="80">
        <v>1524911</v>
      </c>
      <c r="AQ101" s="80">
        <v>17782</v>
      </c>
      <c r="AR101" s="69">
        <v>0</v>
      </c>
      <c r="AS101" s="69">
        <v>0</v>
      </c>
      <c r="AT101" s="80">
        <v>0</v>
      </c>
      <c r="AU101" s="80">
        <v>0</v>
      </c>
      <c r="AV101" s="69">
        <v>0</v>
      </c>
      <c r="AW101" s="69">
        <v>0</v>
      </c>
      <c r="AX101" s="80">
        <v>0</v>
      </c>
      <c r="AY101" s="80">
        <v>0</v>
      </c>
      <c r="AZ101" s="69">
        <v>0</v>
      </c>
      <c r="BA101" s="69">
        <v>0</v>
      </c>
      <c r="BB101" s="80">
        <v>0</v>
      </c>
      <c r="BC101" s="80">
        <v>0</v>
      </c>
      <c r="BD101" s="69">
        <v>0</v>
      </c>
      <c r="BE101" s="69">
        <v>232</v>
      </c>
      <c r="BF101" s="80">
        <v>1824610</v>
      </c>
      <c r="BG101" s="80">
        <v>66674</v>
      </c>
      <c r="BH101" s="69">
        <v>0</v>
      </c>
      <c r="BI101" s="69">
        <v>0</v>
      </c>
      <c r="BJ101" s="80">
        <v>0</v>
      </c>
      <c r="BK101" s="80">
        <v>0</v>
      </c>
      <c r="BL101" s="69">
        <v>0</v>
      </c>
      <c r="BM101" s="69">
        <v>0</v>
      </c>
      <c r="BN101" s="80">
        <v>0</v>
      </c>
      <c r="BO101" s="80">
        <v>0</v>
      </c>
      <c r="BP101" s="69">
        <v>0</v>
      </c>
      <c r="BQ101" s="69">
        <v>5</v>
      </c>
      <c r="BR101" s="80">
        <v>77645</v>
      </c>
      <c r="BS101" s="80">
        <v>0</v>
      </c>
      <c r="BT101" s="69">
        <v>0</v>
      </c>
      <c r="BU101" s="69">
        <v>0</v>
      </c>
      <c r="BV101" s="80">
        <v>0</v>
      </c>
      <c r="BW101" s="80">
        <v>0</v>
      </c>
      <c r="BX101" s="69">
        <v>0</v>
      </c>
      <c r="BY101" s="69">
        <v>0</v>
      </c>
      <c r="BZ101" s="80">
        <v>0</v>
      </c>
      <c r="CA101" s="80">
        <v>0</v>
      </c>
      <c r="CB101" s="69">
        <v>0</v>
      </c>
      <c r="CC101" s="69">
        <v>0</v>
      </c>
      <c r="CD101" s="80">
        <v>0</v>
      </c>
      <c r="CE101" s="80">
        <v>0</v>
      </c>
      <c r="CF101" s="69">
        <v>0</v>
      </c>
      <c r="CG101" s="69">
        <v>0</v>
      </c>
      <c r="CH101" s="80">
        <v>0</v>
      </c>
      <c r="CI101" s="80">
        <v>0</v>
      </c>
      <c r="CJ101" s="69">
        <v>33</v>
      </c>
      <c r="CK101" s="69">
        <v>514</v>
      </c>
      <c r="CL101" s="80">
        <v>3523475</v>
      </c>
      <c r="CM101" s="80">
        <v>84456</v>
      </c>
      <c r="CN101" s="67" t="s">
        <v>762</v>
      </c>
      <c r="CO101" s="67" t="s">
        <v>763</v>
      </c>
      <c r="CP101" s="67" t="s">
        <v>709</v>
      </c>
      <c r="CQ101" s="67" t="s">
        <v>709</v>
      </c>
      <c r="CR101" s="67" t="s">
        <v>709</v>
      </c>
      <c r="CS101" s="67" t="s">
        <v>709</v>
      </c>
      <c r="CT101" s="68">
        <v>46085</v>
      </c>
      <c r="CU101" s="67" t="s">
        <v>991</v>
      </c>
      <c r="CV101" s="67" t="s">
        <v>989</v>
      </c>
      <c r="CW101" s="68" t="s">
        <v>168</v>
      </c>
      <c r="CX101" s="68">
        <v>45961</v>
      </c>
      <c r="CY101" s="67" t="s">
        <v>993</v>
      </c>
      <c r="CZ101" s="67" t="s">
        <v>989</v>
      </c>
      <c r="DA101" s="67" t="s">
        <v>1007</v>
      </c>
      <c r="DB101" s="81">
        <v>35258008.479999997</v>
      </c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/>
      <c r="AUS101"/>
      <c r="AUT101"/>
      <c r="AUU101"/>
      <c r="AUV101"/>
      <c r="AUW101"/>
      <c r="AUX101"/>
      <c r="AUY101"/>
      <c r="AUZ101"/>
      <c r="AVA101"/>
      <c r="AVB101"/>
      <c r="AVC101"/>
      <c r="AVD101"/>
      <c r="AVE101"/>
      <c r="AVF101"/>
      <c r="AVG101"/>
      <c r="AVH101"/>
      <c r="AVI101"/>
      <c r="AVJ101"/>
      <c r="AVK101"/>
      <c r="AVL101"/>
      <c r="AVM101"/>
      <c r="AVN101"/>
      <c r="AVO101"/>
      <c r="AVP101"/>
      <c r="AVQ101"/>
      <c r="AVR101"/>
      <c r="AVS101"/>
      <c r="AVT101"/>
      <c r="AVU101"/>
      <c r="AVV101"/>
      <c r="AVW101"/>
      <c r="AVX101"/>
      <c r="AVY101"/>
      <c r="AVZ101"/>
      <c r="AWA101"/>
      <c r="AWB101"/>
      <c r="AWC101"/>
      <c r="AWD101"/>
      <c r="AWE101"/>
      <c r="AWF101"/>
      <c r="AWG101"/>
      <c r="AWH101"/>
      <c r="AWI101"/>
      <c r="AWJ101"/>
      <c r="AWK101"/>
      <c r="AWL101"/>
      <c r="AWM101"/>
      <c r="AWN101"/>
      <c r="AWO101"/>
      <c r="AWP101"/>
      <c r="AWQ101"/>
      <c r="AWR101"/>
      <c r="AWS101"/>
      <c r="AWT101"/>
      <c r="AWU101"/>
      <c r="AWV101"/>
      <c r="AWW101"/>
      <c r="AWX101"/>
      <c r="AWY101"/>
      <c r="AWZ101"/>
      <c r="AXA101"/>
      <c r="AXB101"/>
      <c r="AXC101"/>
      <c r="AXD101"/>
      <c r="AXE101"/>
      <c r="AXF101"/>
      <c r="AXG101"/>
      <c r="AXH101"/>
      <c r="AXI101"/>
      <c r="AXJ101"/>
      <c r="AXK101"/>
      <c r="AXL101"/>
      <c r="AXM101"/>
      <c r="AXN101"/>
      <c r="AXO101"/>
      <c r="AXP101"/>
      <c r="AXQ101"/>
      <c r="AXR101"/>
      <c r="AXS101"/>
      <c r="AXT101"/>
      <c r="AXU101"/>
      <c r="AXV101"/>
      <c r="AXW101"/>
      <c r="AXX101"/>
      <c r="AXY101"/>
      <c r="AXZ101"/>
      <c r="AYA101"/>
      <c r="AYB101"/>
      <c r="AYC101"/>
      <c r="AYD101"/>
      <c r="AYE101"/>
      <c r="AYF101"/>
      <c r="AYG101"/>
      <c r="AYH101"/>
      <c r="AYI101"/>
      <c r="AYJ101"/>
      <c r="AYK101"/>
      <c r="AYL101"/>
      <c r="AYM101"/>
      <c r="AYN101"/>
      <c r="AYO101"/>
      <c r="AYP101"/>
      <c r="AYQ101"/>
      <c r="AYR101"/>
      <c r="AYS101"/>
      <c r="AYT101"/>
      <c r="AYU101"/>
      <c r="AYV101"/>
      <c r="AYW101"/>
      <c r="AYX101"/>
      <c r="AYY101"/>
      <c r="AYZ101"/>
      <c r="AZA101"/>
      <c r="AZB101"/>
      <c r="AZC101"/>
      <c r="AZD101"/>
      <c r="AZE101"/>
      <c r="AZF101"/>
      <c r="AZG101"/>
      <c r="AZH101"/>
      <c r="AZI101"/>
      <c r="AZJ101"/>
      <c r="AZK101"/>
      <c r="AZL101"/>
      <c r="AZM101"/>
      <c r="AZN101"/>
      <c r="AZO101"/>
      <c r="AZP101"/>
      <c r="AZQ101"/>
      <c r="AZR101"/>
      <c r="AZS101"/>
      <c r="AZT101"/>
      <c r="AZU101"/>
      <c r="AZV101"/>
      <c r="AZW101"/>
      <c r="AZX101"/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</row>
    <row r="102" spans="2:1477" s="69" customFormat="1">
      <c r="B102" s="67" t="s">
        <v>2</v>
      </c>
      <c r="C102" s="67" t="s">
        <v>312</v>
      </c>
      <c r="D102" s="67" t="s">
        <v>313</v>
      </c>
      <c r="E102" s="68">
        <v>44356</v>
      </c>
      <c r="F102" s="67" t="s">
        <v>986</v>
      </c>
      <c r="G102" s="67" t="s">
        <v>998</v>
      </c>
      <c r="H102" s="187">
        <v>3</v>
      </c>
      <c r="I102" s="69">
        <v>7</v>
      </c>
      <c r="J102" s="69">
        <v>1150</v>
      </c>
      <c r="K102" s="69">
        <v>1341</v>
      </c>
      <c r="L102" s="69">
        <v>1299</v>
      </c>
      <c r="M102" s="186">
        <f t="shared" ref="M102:M122" si="30">IF(J102 = 0,0,(L102-AH102-AI102)/J102)</f>
        <v>0.96347826086956523</v>
      </c>
      <c r="N102" s="69">
        <f t="shared" ref="N102:N122" si="31">IF(G102&lt;&gt;"",IF(M102&lt;=1.2,1,0),0)</f>
        <v>1</v>
      </c>
      <c r="O102" s="69">
        <v>42</v>
      </c>
      <c r="P102" s="69">
        <v>0</v>
      </c>
      <c r="Q102" s="69">
        <v>0</v>
      </c>
      <c r="R102" s="69">
        <v>191</v>
      </c>
      <c r="S102" s="69">
        <v>0</v>
      </c>
      <c r="T102" s="190">
        <v>21786584</v>
      </c>
      <c r="U102" s="190">
        <v>150000</v>
      </c>
      <c r="V102" s="190">
        <v>21636584</v>
      </c>
      <c r="W102" s="190">
        <v>24287618</v>
      </c>
      <c r="X102" s="190">
        <v>24447463</v>
      </c>
      <c r="Y102" s="190">
        <v>0</v>
      </c>
      <c r="Z102" s="190">
        <v>0</v>
      </c>
      <c r="AA102" s="190">
        <v>0</v>
      </c>
      <c r="AB102" s="190">
        <v>24447463</v>
      </c>
      <c r="AC102" s="190">
        <v>24458859</v>
      </c>
      <c r="AD102" s="186">
        <f t="shared" ref="AD102:AD122" si="32">IF(V102=0,0,AC102/V102)</f>
        <v>1.1304399529981257</v>
      </c>
      <c r="AE102" s="69">
        <f t="shared" ref="AE102:AE122" si="33">IF(AD102 &lt;=1.1,1,0)</f>
        <v>0</v>
      </c>
      <c r="AF102" s="190">
        <v>417101</v>
      </c>
      <c r="AG102" s="190">
        <v>2501033</v>
      </c>
      <c r="AH102" s="69">
        <v>111</v>
      </c>
      <c r="AI102" s="69">
        <v>80</v>
      </c>
      <c r="AJ102" s="69">
        <v>0</v>
      </c>
      <c r="AK102" s="69">
        <v>0</v>
      </c>
      <c r="AL102" s="80">
        <v>0</v>
      </c>
      <c r="AM102" s="80">
        <v>0</v>
      </c>
      <c r="AN102" s="69">
        <v>0</v>
      </c>
      <c r="AO102" s="69">
        <v>0</v>
      </c>
      <c r="AP102" s="80">
        <v>1856044</v>
      </c>
      <c r="AQ102" s="80">
        <v>1818253</v>
      </c>
      <c r="AR102" s="69">
        <v>0</v>
      </c>
      <c r="AS102" s="69">
        <v>0</v>
      </c>
      <c r="AT102" s="80">
        <v>0</v>
      </c>
      <c r="AU102" s="80">
        <v>0</v>
      </c>
      <c r="AV102" s="69">
        <v>0</v>
      </c>
      <c r="AW102" s="69">
        <v>0</v>
      </c>
      <c r="AX102" s="80">
        <v>0</v>
      </c>
      <c r="AY102" s="80">
        <v>0</v>
      </c>
      <c r="AZ102" s="69">
        <v>0</v>
      </c>
      <c r="BA102" s="69">
        <v>0</v>
      </c>
      <c r="BB102" s="80">
        <v>0</v>
      </c>
      <c r="BC102" s="80">
        <v>0</v>
      </c>
      <c r="BD102" s="69">
        <v>0</v>
      </c>
      <c r="BE102" s="69">
        <v>0</v>
      </c>
      <c r="BF102" s="80">
        <v>682780</v>
      </c>
      <c r="BG102" s="80">
        <v>0</v>
      </c>
      <c r="BH102" s="69">
        <v>0</v>
      </c>
      <c r="BI102" s="69">
        <v>0</v>
      </c>
      <c r="BJ102" s="80">
        <v>0</v>
      </c>
      <c r="BK102" s="80">
        <v>0</v>
      </c>
      <c r="BL102" s="69">
        <v>0</v>
      </c>
      <c r="BM102" s="69">
        <v>0</v>
      </c>
      <c r="BN102" s="80">
        <v>0</v>
      </c>
      <c r="BO102" s="80">
        <v>0</v>
      </c>
      <c r="BP102" s="69">
        <v>0</v>
      </c>
      <c r="BQ102" s="69">
        <v>0</v>
      </c>
      <c r="BR102" s="80">
        <v>0</v>
      </c>
      <c r="BS102" s="80">
        <v>0</v>
      </c>
      <c r="BT102" s="69">
        <v>0</v>
      </c>
      <c r="BU102" s="69">
        <v>0</v>
      </c>
      <c r="BV102" s="80">
        <v>0</v>
      </c>
      <c r="BW102" s="80">
        <v>0</v>
      </c>
      <c r="BX102" s="69">
        <v>0</v>
      </c>
      <c r="BY102" s="69">
        <v>0</v>
      </c>
      <c r="BZ102" s="80">
        <v>0</v>
      </c>
      <c r="CA102" s="80">
        <v>0</v>
      </c>
      <c r="CB102" s="69">
        <v>0</v>
      </c>
      <c r="CC102" s="69">
        <v>0</v>
      </c>
      <c r="CD102" s="80">
        <v>0</v>
      </c>
      <c r="CE102" s="80">
        <v>0</v>
      </c>
      <c r="CF102" s="69">
        <v>0</v>
      </c>
      <c r="CG102" s="69">
        <v>0</v>
      </c>
      <c r="CH102" s="80">
        <v>0</v>
      </c>
      <c r="CI102" s="80">
        <v>0</v>
      </c>
      <c r="CJ102" s="69">
        <v>0</v>
      </c>
      <c r="CK102" s="69">
        <v>0</v>
      </c>
      <c r="CL102" s="80">
        <v>2538824</v>
      </c>
      <c r="CM102" s="80">
        <v>1818253</v>
      </c>
      <c r="CN102" s="67" t="s">
        <v>826</v>
      </c>
      <c r="CO102" s="67" t="s">
        <v>827</v>
      </c>
      <c r="CP102" s="67" t="s">
        <v>709</v>
      </c>
      <c r="CQ102" s="67" t="s">
        <v>709</v>
      </c>
      <c r="CR102" s="67" t="s">
        <v>709</v>
      </c>
      <c r="CS102" s="67" t="s">
        <v>709</v>
      </c>
      <c r="CT102" s="68">
        <v>45959</v>
      </c>
      <c r="CU102" s="67" t="s">
        <v>993</v>
      </c>
      <c r="CV102" s="67" t="s">
        <v>989</v>
      </c>
      <c r="CW102" s="68" t="s">
        <v>168</v>
      </c>
      <c r="CX102" s="68">
        <v>45862</v>
      </c>
      <c r="CY102" s="67" t="s">
        <v>988</v>
      </c>
      <c r="CZ102" s="67" t="s">
        <v>989</v>
      </c>
      <c r="DA102" s="67" t="s">
        <v>1008</v>
      </c>
      <c r="DB102" s="81">
        <v>31799900.02</v>
      </c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  <c r="AQH102"/>
      <c r="AQI102"/>
      <c r="AQJ102"/>
      <c r="AQK102"/>
      <c r="AQL102"/>
      <c r="AQM102"/>
      <c r="AQN102"/>
      <c r="AQO102"/>
      <c r="AQP102"/>
      <c r="AQQ102"/>
      <c r="AQR102"/>
      <c r="AQS102"/>
      <c r="AQT102"/>
      <c r="AQU102"/>
      <c r="AQV102"/>
      <c r="AQW102"/>
      <c r="AQX102"/>
      <c r="AQY102"/>
      <c r="AQZ102"/>
      <c r="ARA102"/>
      <c r="ARB102"/>
      <c r="ARC102"/>
      <c r="ARD102"/>
      <c r="ARE102"/>
      <c r="ARF102"/>
      <c r="ARG102"/>
      <c r="ARH102"/>
      <c r="ARI102"/>
      <c r="ARJ102"/>
      <c r="ARK102"/>
      <c r="ARL102"/>
      <c r="ARM102"/>
      <c r="ARN102"/>
      <c r="ARO102"/>
      <c r="ARP102"/>
      <c r="ARQ102"/>
      <c r="ARR102"/>
      <c r="ARS102"/>
      <c r="ART102"/>
      <c r="ARU102"/>
      <c r="ARV102"/>
      <c r="ARW102"/>
      <c r="ARX102"/>
      <c r="ARY102"/>
      <c r="ARZ102"/>
      <c r="ASA102"/>
      <c r="ASB102"/>
      <c r="ASC102"/>
      <c r="ASD102"/>
      <c r="ASE102"/>
      <c r="ASF102"/>
      <c r="ASG102"/>
      <c r="ASH102"/>
      <c r="ASI102"/>
      <c r="ASJ102"/>
      <c r="ASK102"/>
      <c r="ASL102"/>
      <c r="ASM102"/>
      <c r="ASN102"/>
      <c r="ASO102"/>
      <c r="ASP102"/>
      <c r="ASQ102"/>
      <c r="ASR102"/>
      <c r="ASS102"/>
      <c r="AST102"/>
      <c r="ASU102"/>
      <c r="ASV102"/>
      <c r="ASW102"/>
      <c r="ASX102"/>
      <c r="ASY102"/>
      <c r="ASZ102"/>
      <c r="ATA102"/>
      <c r="ATB102"/>
      <c r="ATC102"/>
      <c r="ATD102"/>
      <c r="ATE102"/>
      <c r="ATF102"/>
      <c r="ATG102"/>
      <c r="ATH102"/>
      <c r="ATI102"/>
      <c r="ATJ102"/>
      <c r="ATK102"/>
      <c r="ATL102"/>
      <c r="ATM102"/>
      <c r="ATN102"/>
      <c r="ATO102"/>
      <c r="ATP102"/>
      <c r="ATQ102"/>
      <c r="ATR102"/>
      <c r="ATS102"/>
      <c r="ATT102"/>
      <c r="ATU102"/>
      <c r="ATV102"/>
      <c r="ATW102"/>
      <c r="ATX102"/>
      <c r="ATY102"/>
      <c r="ATZ102"/>
      <c r="AUA102"/>
      <c r="AUB102"/>
      <c r="AUC102"/>
      <c r="AUD102"/>
      <c r="AUE102"/>
      <c r="AUF102"/>
      <c r="AUG102"/>
      <c r="AUH102"/>
      <c r="AUI102"/>
      <c r="AUJ102"/>
      <c r="AUK102"/>
      <c r="AUL102"/>
      <c r="AUM102"/>
      <c r="AUN102"/>
      <c r="AUO102"/>
      <c r="AUP102"/>
      <c r="AUQ102"/>
      <c r="AUR102"/>
      <c r="AUS102"/>
      <c r="AUT102"/>
      <c r="AUU102"/>
      <c r="AUV102"/>
      <c r="AUW102"/>
      <c r="AUX102"/>
      <c r="AUY102"/>
      <c r="AUZ102"/>
      <c r="AVA102"/>
      <c r="AVB102"/>
      <c r="AVC102"/>
      <c r="AVD102"/>
      <c r="AVE102"/>
      <c r="AVF102"/>
      <c r="AVG102"/>
      <c r="AVH102"/>
      <c r="AVI102"/>
      <c r="AVJ102"/>
      <c r="AVK102"/>
      <c r="AVL102"/>
      <c r="AVM102"/>
      <c r="AVN102"/>
      <c r="AVO102"/>
      <c r="AVP102"/>
      <c r="AVQ102"/>
      <c r="AVR102"/>
      <c r="AVS102"/>
      <c r="AVT102"/>
      <c r="AVU102"/>
      <c r="AVV102"/>
      <c r="AVW102"/>
      <c r="AVX102"/>
      <c r="AVY102"/>
      <c r="AVZ102"/>
      <c r="AWA102"/>
      <c r="AWB102"/>
      <c r="AWC102"/>
      <c r="AWD102"/>
      <c r="AWE102"/>
      <c r="AWF102"/>
      <c r="AWG102"/>
      <c r="AWH102"/>
      <c r="AWI102"/>
      <c r="AWJ102"/>
      <c r="AWK102"/>
      <c r="AWL102"/>
      <c r="AWM102"/>
      <c r="AWN102"/>
      <c r="AWO102"/>
      <c r="AWP102"/>
      <c r="AWQ102"/>
      <c r="AWR102"/>
      <c r="AWS102"/>
      <c r="AWT102"/>
      <c r="AWU102"/>
      <c r="AWV102"/>
      <c r="AWW102"/>
      <c r="AWX102"/>
      <c r="AWY102"/>
      <c r="AWZ102"/>
      <c r="AXA102"/>
      <c r="AXB102"/>
      <c r="AXC102"/>
      <c r="AXD102"/>
      <c r="AXE102"/>
      <c r="AXF102"/>
      <c r="AXG102"/>
      <c r="AXH102"/>
      <c r="AXI102"/>
      <c r="AXJ102"/>
      <c r="AXK102"/>
      <c r="AXL102"/>
      <c r="AXM102"/>
      <c r="AXN102"/>
      <c r="AXO102"/>
      <c r="AXP102"/>
      <c r="AXQ102"/>
      <c r="AXR102"/>
      <c r="AXS102"/>
      <c r="AXT102"/>
      <c r="AXU102"/>
      <c r="AXV102"/>
      <c r="AXW102"/>
      <c r="AXX102"/>
      <c r="AXY102"/>
      <c r="AXZ102"/>
      <c r="AYA102"/>
      <c r="AYB102"/>
      <c r="AYC102"/>
      <c r="AYD102"/>
      <c r="AYE102"/>
      <c r="AYF102"/>
      <c r="AYG102"/>
      <c r="AYH102"/>
      <c r="AYI102"/>
      <c r="AYJ102"/>
      <c r="AYK102"/>
      <c r="AYL102"/>
      <c r="AYM102"/>
      <c r="AYN102"/>
      <c r="AYO102"/>
      <c r="AYP102"/>
      <c r="AYQ102"/>
      <c r="AYR102"/>
      <c r="AYS102"/>
      <c r="AYT102"/>
      <c r="AYU102"/>
      <c r="AYV102"/>
      <c r="AYW102"/>
      <c r="AYX102"/>
      <c r="AYY102"/>
      <c r="AYZ102"/>
      <c r="AZA102"/>
      <c r="AZB102"/>
      <c r="AZC102"/>
      <c r="AZD102"/>
      <c r="AZE102"/>
      <c r="AZF102"/>
      <c r="AZG102"/>
      <c r="AZH102"/>
      <c r="AZI102"/>
      <c r="AZJ102"/>
      <c r="AZK102"/>
      <c r="AZL102"/>
      <c r="AZM102"/>
      <c r="AZN102"/>
      <c r="AZO102"/>
      <c r="AZP102"/>
      <c r="AZQ102"/>
      <c r="AZR102"/>
      <c r="AZS102"/>
      <c r="AZT102"/>
      <c r="AZU102"/>
      <c r="AZV102"/>
      <c r="AZW102"/>
      <c r="AZX102"/>
      <c r="AZY102"/>
      <c r="AZZ102"/>
      <c r="BAA102"/>
      <c r="BAB102"/>
      <c r="BAC102"/>
      <c r="BAD102"/>
      <c r="BAE102"/>
      <c r="BAF102"/>
      <c r="BAG102"/>
      <c r="BAH102"/>
      <c r="BAI102"/>
      <c r="BAJ102"/>
      <c r="BAK102"/>
      <c r="BAL102"/>
      <c r="BAM102"/>
      <c r="BAN102"/>
      <c r="BAO102"/>
      <c r="BAP102"/>
      <c r="BAQ102"/>
      <c r="BAR102"/>
      <c r="BAS102"/>
      <c r="BAT102"/>
      <c r="BAU102"/>
      <c r="BAV102"/>
      <c r="BAW102"/>
      <c r="BAX102"/>
      <c r="BAY102"/>
      <c r="BAZ102"/>
      <c r="BBA102"/>
      <c r="BBB102"/>
      <c r="BBC102"/>
      <c r="BBD102"/>
      <c r="BBE102"/>
      <c r="BBF102"/>
      <c r="BBG102"/>
      <c r="BBH102"/>
      <c r="BBI102"/>
      <c r="BBJ102"/>
      <c r="BBK102"/>
      <c r="BBL102"/>
      <c r="BBM102"/>
      <c r="BBN102"/>
      <c r="BBO102"/>
      <c r="BBP102"/>
      <c r="BBQ102"/>
      <c r="BBR102"/>
      <c r="BBS102"/>
      <c r="BBT102"/>
      <c r="BBU102"/>
      <c r="BBV102"/>
      <c r="BBW102"/>
      <c r="BBX102"/>
      <c r="BBY102"/>
      <c r="BBZ102"/>
      <c r="BCA102"/>
      <c r="BCB102"/>
      <c r="BCC102"/>
      <c r="BCD102"/>
      <c r="BCE102"/>
      <c r="BCF102"/>
      <c r="BCG102"/>
      <c r="BCH102"/>
      <c r="BCI102"/>
      <c r="BCJ102"/>
      <c r="BCK102"/>
      <c r="BCL102"/>
      <c r="BCM102"/>
      <c r="BCN102"/>
      <c r="BCO102"/>
      <c r="BCP102"/>
      <c r="BCQ102"/>
      <c r="BCR102"/>
      <c r="BCS102"/>
      <c r="BCT102"/>
      <c r="BCU102"/>
      <c r="BCV102"/>
      <c r="BCW102"/>
      <c r="BCX102"/>
      <c r="BCY102"/>
      <c r="BCZ102"/>
      <c r="BDA102"/>
      <c r="BDB102"/>
      <c r="BDC102"/>
      <c r="BDD102"/>
      <c r="BDE102"/>
      <c r="BDF102"/>
      <c r="BDG102"/>
      <c r="BDH102"/>
      <c r="BDI102"/>
      <c r="BDJ102"/>
      <c r="BDK102"/>
      <c r="BDL102"/>
      <c r="BDM102"/>
      <c r="BDN102"/>
      <c r="BDO102"/>
      <c r="BDP102"/>
      <c r="BDQ102"/>
      <c r="BDR102"/>
      <c r="BDS102"/>
      <c r="BDT102"/>
      <c r="BDU102"/>
    </row>
    <row r="103" spans="2:1477" s="69" customFormat="1">
      <c r="B103" s="67" t="s">
        <v>2</v>
      </c>
      <c r="C103" s="67" t="s">
        <v>314</v>
      </c>
      <c r="D103" s="67" t="s">
        <v>315</v>
      </c>
      <c r="E103" s="68">
        <v>44727</v>
      </c>
      <c r="F103" s="67" t="s">
        <v>986</v>
      </c>
      <c r="G103" s="67" t="s">
        <v>992</v>
      </c>
      <c r="H103" s="187">
        <v>1</v>
      </c>
      <c r="I103" s="69">
        <v>6</v>
      </c>
      <c r="J103" s="69">
        <v>600</v>
      </c>
      <c r="K103" s="69">
        <v>878</v>
      </c>
      <c r="L103" s="69">
        <v>1063</v>
      </c>
      <c r="M103" s="186">
        <f t="shared" si="30"/>
        <v>1.47</v>
      </c>
      <c r="N103" s="69">
        <f t="shared" si="31"/>
        <v>0</v>
      </c>
      <c r="O103" s="69">
        <v>-185</v>
      </c>
      <c r="P103" s="69">
        <v>185</v>
      </c>
      <c r="Q103" s="69">
        <v>0</v>
      </c>
      <c r="R103" s="69">
        <v>197</v>
      </c>
      <c r="S103" s="69">
        <v>81</v>
      </c>
      <c r="T103" s="190">
        <v>16220760</v>
      </c>
      <c r="U103" s="190">
        <v>150000</v>
      </c>
      <c r="V103" s="190">
        <v>16070760</v>
      </c>
      <c r="W103" s="190">
        <v>16260965</v>
      </c>
      <c r="X103" s="190">
        <v>16485438</v>
      </c>
      <c r="Y103" s="190">
        <v>-1083175</v>
      </c>
      <c r="Z103" s="190">
        <v>0</v>
      </c>
      <c r="AA103" s="190">
        <v>-1083175</v>
      </c>
      <c r="AB103" s="190">
        <v>15402263</v>
      </c>
      <c r="AC103" s="190">
        <v>16125524</v>
      </c>
      <c r="AD103" s="186">
        <f t="shared" si="32"/>
        <v>1.0034076795372466</v>
      </c>
      <c r="AE103" s="69">
        <f t="shared" si="33"/>
        <v>1</v>
      </c>
      <c r="AF103" s="190">
        <v>723261</v>
      </c>
      <c r="AG103" s="190">
        <v>40205</v>
      </c>
      <c r="AH103" s="69">
        <v>122</v>
      </c>
      <c r="AI103" s="69">
        <v>59</v>
      </c>
      <c r="AJ103" s="69">
        <v>0</v>
      </c>
      <c r="AK103" s="69">
        <v>81</v>
      </c>
      <c r="AL103" s="80">
        <v>-39105</v>
      </c>
      <c r="AM103" s="80">
        <v>0</v>
      </c>
      <c r="AN103" s="69">
        <v>16</v>
      </c>
      <c r="AO103" s="69">
        <v>0</v>
      </c>
      <c r="AP103" s="80">
        <v>102671</v>
      </c>
      <c r="AQ103" s="80">
        <v>0</v>
      </c>
      <c r="AR103" s="69">
        <v>0</v>
      </c>
      <c r="AS103" s="69">
        <v>0</v>
      </c>
      <c r="AT103" s="80">
        <v>0</v>
      </c>
      <c r="AU103" s="80">
        <v>0</v>
      </c>
      <c r="AV103" s="69">
        <v>0</v>
      </c>
      <c r="AW103" s="69">
        <v>0</v>
      </c>
      <c r="AX103" s="80">
        <v>0</v>
      </c>
      <c r="AY103" s="80">
        <v>0</v>
      </c>
      <c r="AZ103" s="69">
        <v>0</v>
      </c>
      <c r="BA103" s="69">
        <v>0</v>
      </c>
      <c r="BB103" s="80">
        <v>0</v>
      </c>
      <c r="BC103" s="80">
        <v>0</v>
      </c>
      <c r="BD103" s="69">
        <v>0</v>
      </c>
      <c r="BE103" s="69">
        <v>0</v>
      </c>
      <c r="BF103" s="80">
        <v>14149</v>
      </c>
      <c r="BG103" s="80">
        <v>0</v>
      </c>
      <c r="BH103" s="69">
        <v>0</v>
      </c>
      <c r="BI103" s="69">
        <v>0</v>
      </c>
      <c r="BJ103" s="80">
        <v>0</v>
      </c>
      <c r="BK103" s="80">
        <v>0</v>
      </c>
      <c r="BL103" s="69">
        <v>0</v>
      </c>
      <c r="BM103" s="69">
        <v>0</v>
      </c>
      <c r="BN103" s="80">
        <v>0</v>
      </c>
      <c r="BO103" s="80">
        <v>0</v>
      </c>
      <c r="BP103" s="69">
        <v>0</v>
      </c>
      <c r="BQ103" s="69">
        <v>0</v>
      </c>
      <c r="BR103" s="80">
        <v>0</v>
      </c>
      <c r="BS103" s="80">
        <v>0</v>
      </c>
      <c r="BT103" s="69">
        <v>0</v>
      </c>
      <c r="BU103" s="69">
        <v>0</v>
      </c>
      <c r="BV103" s="80">
        <v>0</v>
      </c>
      <c r="BW103" s="80">
        <v>0</v>
      </c>
      <c r="BX103" s="69">
        <v>0</v>
      </c>
      <c r="BY103" s="69">
        <v>0</v>
      </c>
      <c r="BZ103" s="80">
        <v>0</v>
      </c>
      <c r="CA103" s="80">
        <v>0</v>
      </c>
      <c r="CB103" s="69">
        <v>0</v>
      </c>
      <c r="CC103" s="69">
        <v>0</v>
      </c>
      <c r="CD103" s="80">
        <v>0</v>
      </c>
      <c r="CE103" s="80">
        <v>0</v>
      </c>
      <c r="CF103" s="69">
        <v>0</v>
      </c>
      <c r="CG103" s="69">
        <v>0</v>
      </c>
      <c r="CH103" s="80">
        <v>0</v>
      </c>
      <c r="CI103" s="80">
        <v>0</v>
      </c>
      <c r="CJ103" s="69">
        <v>16</v>
      </c>
      <c r="CK103" s="69">
        <v>81</v>
      </c>
      <c r="CL103" s="80">
        <v>77715</v>
      </c>
      <c r="CM103" s="80">
        <v>0</v>
      </c>
      <c r="CN103" s="67" t="s">
        <v>762</v>
      </c>
      <c r="CO103" s="67" t="s">
        <v>763</v>
      </c>
      <c r="CP103" s="67" t="s">
        <v>709</v>
      </c>
      <c r="CQ103" s="67" t="s">
        <v>709</v>
      </c>
      <c r="CR103" s="67" t="s">
        <v>709</v>
      </c>
      <c r="CS103" s="67" t="s">
        <v>709</v>
      </c>
      <c r="CT103" s="68">
        <v>46050</v>
      </c>
      <c r="CU103" s="67" t="s">
        <v>991</v>
      </c>
      <c r="CV103" s="67" t="s">
        <v>989</v>
      </c>
      <c r="CW103" s="68" t="s">
        <v>168</v>
      </c>
      <c r="CX103" s="68">
        <v>45954</v>
      </c>
      <c r="CY103" s="67" t="s">
        <v>993</v>
      </c>
      <c r="CZ103" s="67" t="s">
        <v>989</v>
      </c>
      <c r="DA103" s="67" t="s">
        <v>1009</v>
      </c>
      <c r="DB103" s="81">
        <v>24461056.699999999</v>
      </c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  <c r="AQH103"/>
      <c r="AQI103"/>
      <c r="AQJ103"/>
      <c r="AQK103"/>
      <c r="AQL103"/>
      <c r="AQM103"/>
      <c r="AQN103"/>
      <c r="AQO103"/>
      <c r="AQP103"/>
      <c r="AQQ103"/>
      <c r="AQR103"/>
      <c r="AQS103"/>
      <c r="AQT103"/>
      <c r="AQU103"/>
      <c r="AQV103"/>
      <c r="AQW103"/>
      <c r="AQX103"/>
      <c r="AQY103"/>
      <c r="AQZ103"/>
      <c r="ARA103"/>
      <c r="ARB103"/>
      <c r="ARC103"/>
      <c r="ARD103"/>
      <c r="ARE103"/>
      <c r="ARF103"/>
      <c r="ARG103"/>
      <c r="ARH103"/>
      <c r="ARI103"/>
      <c r="ARJ103"/>
      <c r="ARK103"/>
      <c r="ARL103"/>
      <c r="ARM103"/>
      <c r="ARN103"/>
      <c r="ARO103"/>
      <c r="ARP103"/>
      <c r="ARQ103"/>
      <c r="ARR103"/>
      <c r="ARS103"/>
      <c r="ART103"/>
      <c r="ARU103"/>
      <c r="ARV103"/>
      <c r="ARW103"/>
      <c r="ARX103"/>
      <c r="ARY103"/>
      <c r="ARZ103"/>
      <c r="ASA103"/>
      <c r="ASB103"/>
      <c r="ASC103"/>
      <c r="ASD103"/>
      <c r="ASE103"/>
      <c r="ASF103"/>
      <c r="ASG103"/>
      <c r="ASH103"/>
      <c r="ASI103"/>
      <c r="ASJ103"/>
      <c r="ASK103"/>
      <c r="ASL103"/>
      <c r="ASM103"/>
      <c r="ASN103"/>
      <c r="ASO103"/>
      <c r="ASP103"/>
      <c r="ASQ103"/>
      <c r="ASR103"/>
      <c r="ASS103"/>
      <c r="AST103"/>
      <c r="ASU103"/>
      <c r="ASV103"/>
      <c r="ASW103"/>
      <c r="ASX103"/>
      <c r="ASY103"/>
      <c r="ASZ103"/>
      <c r="ATA103"/>
      <c r="ATB103"/>
      <c r="ATC103"/>
      <c r="ATD103"/>
      <c r="ATE103"/>
      <c r="ATF103"/>
      <c r="ATG103"/>
      <c r="ATH103"/>
      <c r="ATI103"/>
      <c r="ATJ103"/>
      <c r="ATK103"/>
      <c r="ATL103"/>
      <c r="ATM103"/>
      <c r="ATN103"/>
      <c r="ATO103"/>
      <c r="ATP103"/>
      <c r="ATQ103"/>
      <c r="ATR103"/>
      <c r="ATS103"/>
      <c r="ATT103"/>
      <c r="ATU103"/>
      <c r="ATV103"/>
      <c r="ATW103"/>
      <c r="ATX103"/>
      <c r="ATY103"/>
      <c r="ATZ103"/>
      <c r="AUA103"/>
      <c r="AUB103"/>
      <c r="AUC103"/>
      <c r="AUD103"/>
      <c r="AUE103"/>
      <c r="AUF103"/>
      <c r="AUG103"/>
      <c r="AUH103"/>
      <c r="AUI103"/>
      <c r="AUJ103"/>
      <c r="AUK103"/>
      <c r="AUL103"/>
      <c r="AUM103"/>
      <c r="AUN103"/>
      <c r="AUO103"/>
      <c r="AUP103"/>
      <c r="AUQ103"/>
      <c r="AUR103"/>
      <c r="AUS103"/>
      <c r="AUT103"/>
      <c r="AUU103"/>
      <c r="AUV103"/>
      <c r="AUW103"/>
      <c r="AUX103"/>
      <c r="AUY103"/>
      <c r="AUZ103"/>
      <c r="AVA103"/>
      <c r="AVB103"/>
      <c r="AVC103"/>
      <c r="AVD103"/>
      <c r="AVE103"/>
      <c r="AVF103"/>
      <c r="AVG103"/>
      <c r="AVH103"/>
      <c r="AVI103"/>
      <c r="AVJ103"/>
      <c r="AVK103"/>
      <c r="AVL103"/>
      <c r="AVM103"/>
      <c r="AVN103"/>
      <c r="AVO103"/>
      <c r="AVP103"/>
      <c r="AVQ103"/>
      <c r="AVR103"/>
      <c r="AVS103"/>
      <c r="AVT103"/>
      <c r="AVU103"/>
      <c r="AVV103"/>
      <c r="AVW103"/>
      <c r="AVX103"/>
      <c r="AVY103"/>
      <c r="AVZ103"/>
      <c r="AWA103"/>
      <c r="AWB103"/>
      <c r="AWC103"/>
      <c r="AWD103"/>
      <c r="AWE103"/>
      <c r="AWF103"/>
      <c r="AWG103"/>
      <c r="AWH103"/>
      <c r="AWI103"/>
      <c r="AWJ103"/>
      <c r="AWK103"/>
      <c r="AWL103"/>
      <c r="AWM103"/>
      <c r="AWN103"/>
      <c r="AWO103"/>
      <c r="AWP103"/>
      <c r="AWQ103"/>
      <c r="AWR103"/>
      <c r="AWS103"/>
      <c r="AWT103"/>
      <c r="AWU103"/>
      <c r="AWV103"/>
      <c r="AWW103"/>
      <c r="AWX103"/>
      <c r="AWY103"/>
      <c r="AWZ103"/>
      <c r="AXA103"/>
      <c r="AXB103"/>
      <c r="AXC103"/>
      <c r="AXD103"/>
      <c r="AXE103"/>
      <c r="AXF103"/>
      <c r="AXG103"/>
      <c r="AXH103"/>
      <c r="AXI103"/>
      <c r="AXJ103"/>
      <c r="AXK103"/>
      <c r="AXL103"/>
      <c r="AXM103"/>
      <c r="AXN103"/>
      <c r="AXO103"/>
      <c r="AXP103"/>
      <c r="AXQ103"/>
      <c r="AXR103"/>
      <c r="AXS103"/>
      <c r="AXT103"/>
      <c r="AXU103"/>
      <c r="AXV103"/>
      <c r="AXW103"/>
      <c r="AXX103"/>
      <c r="AXY103"/>
      <c r="AXZ103"/>
      <c r="AYA103"/>
      <c r="AYB103"/>
      <c r="AYC103"/>
      <c r="AYD103"/>
      <c r="AYE103"/>
      <c r="AYF103"/>
      <c r="AYG103"/>
      <c r="AYH103"/>
      <c r="AYI103"/>
      <c r="AYJ103"/>
      <c r="AYK103"/>
      <c r="AYL103"/>
      <c r="AYM103"/>
      <c r="AYN103"/>
      <c r="AYO103"/>
      <c r="AYP103"/>
      <c r="AYQ103"/>
      <c r="AYR103"/>
      <c r="AYS103"/>
      <c r="AYT103"/>
      <c r="AYU103"/>
      <c r="AYV103"/>
      <c r="AYW103"/>
      <c r="AYX103"/>
      <c r="AYY103"/>
      <c r="AYZ103"/>
      <c r="AZA103"/>
      <c r="AZB103"/>
      <c r="AZC103"/>
      <c r="AZD103"/>
      <c r="AZE103"/>
      <c r="AZF103"/>
      <c r="AZG103"/>
      <c r="AZH103"/>
      <c r="AZI103"/>
      <c r="AZJ103"/>
      <c r="AZK103"/>
      <c r="AZL103"/>
      <c r="AZM103"/>
      <c r="AZN103"/>
      <c r="AZO103"/>
      <c r="AZP103"/>
      <c r="AZQ103"/>
      <c r="AZR103"/>
      <c r="AZS103"/>
      <c r="AZT103"/>
      <c r="AZU103"/>
      <c r="AZV103"/>
      <c r="AZW103"/>
      <c r="AZX103"/>
      <c r="AZY103"/>
      <c r="AZZ103"/>
      <c r="BAA103"/>
      <c r="BAB103"/>
      <c r="BAC103"/>
      <c r="BAD103"/>
      <c r="BAE103"/>
      <c r="BAF103"/>
      <c r="BAG103"/>
      <c r="BAH103"/>
      <c r="BAI103"/>
      <c r="BAJ103"/>
      <c r="BAK103"/>
      <c r="BAL103"/>
      <c r="BAM103"/>
      <c r="BAN103"/>
      <c r="BAO103"/>
      <c r="BAP103"/>
      <c r="BAQ103"/>
      <c r="BAR103"/>
      <c r="BAS103"/>
      <c r="BAT103"/>
      <c r="BAU103"/>
      <c r="BAV103"/>
      <c r="BAW103"/>
      <c r="BAX103"/>
      <c r="BAY103"/>
      <c r="BAZ103"/>
      <c r="BBA103"/>
      <c r="BBB103"/>
      <c r="BBC103"/>
      <c r="BBD103"/>
      <c r="BBE103"/>
      <c r="BBF103"/>
      <c r="BBG103"/>
      <c r="BBH103"/>
      <c r="BBI103"/>
      <c r="BBJ103"/>
      <c r="BBK103"/>
      <c r="BBL103"/>
      <c r="BBM103"/>
      <c r="BBN103"/>
      <c r="BBO103"/>
      <c r="BBP103"/>
      <c r="BBQ103"/>
      <c r="BBR103"/>
      <c r="BBS103"/>
      <c r="BBT103"/>
      <c r="BBU103"/>
      <c r="BBV103"/>
      <c r="BBW103"/>
      <c r="BBX103"/>
      <c r="BBY103"/>
      <c r="BBZ103"/>
      <c r="BCA103"/>
      <c r="BCB103"/>
      <c r="BCC103"/>
      <c r="BCD103"/>
      <c r="BCE103"/>
      <c r="BCF103"/>
      <c r="BCG103"/>
      <c r="BCH103"/>
      <c r="BCI103"/>
      <c r="BCJ103"/>
      <c r="BCK103"/>
      <c r="BCL103"/>
      <c r="BCM103"/>
      <c r="BCN103"/>
      <c r="BCO103"/>
      <c r="BCP103"/>
      <c r="BCQ103"/>
      <c r="BCR103"/>
      <c r="BCS103"/>
      <c r="BCT103"/>
      <c r="BCU103"/>
      <c r="BCV103"/>
      <c r="BCW103"/>
      <c r="BCX103"/>
      <c r="BCY103"/>
      <c r="BCZ103"/>
      <c r="BDA103"/>
      <c r="BDB103"/>
      <c r="BDC103"/>
      <c r="BDD103"/>
      <c r="BDE103"/>
      <c r="BDF103"/>
      <c r="BDG103"/>
      <c r="BDH103"/>
      <c r="BDI103"/>
      <c r="BDJ103"/>
      <c r="BDK103"/>
      <c r="BDL103"/>
      <c r="BDM103"/>
      <c r="BDN103"/>
      <c r="BDO103"/>
      <c r="BDP103"/>
      <c r="BDQ103"/>
      <c r="BDR103"/>
      <c r="BDS103"/>
      <c r="BDT103"/>
      <c r="BDU103"/>
    </row>
    <row r="104" spans="2:1477" s="69" customFormat="1">
      <c r="B104" s="67" t="s">
        <v>2</v>
      </c>
      <c r="C104" s="67" t="s">
        <v>316</v>
      </c>
      <c r="D104" s="67" t="s">
        <v>317</v>
      </c>
      <c r="E104" s="68">
        <v>44153</v>
      </c>
      <c r="F104" s="67" t="s">
        <v>993</v>
      </c>
      <c r="G104" s="67" t="s">
        <v>998</v>
      </c>
      <c r="H104" s="187">
        <v>2</v>
      </c>
      <c r="I104" s="69">
        <v>2</v>
      </c>
      <c r="J104" s="69">
        <v>365</v>
      </c>
      <c r="K104" s="69">
        <v>689</v>
      </c>
      <c r="L104" s="69">
        <v>689</v>
      </c>
      <c r="M104" s="186">
        <f t="shared" si="30"/>
        <v>1.178082191780822</v>
      </c>
      <c r="N104" s="69">
        <f t="shared" si="31"/>
        <v>1</v>
      </c>
      <c r="O104" s="69">
        <v>0</v>
      </c>
      <c r="P104" s="69">
        <v>0</v>
      </c>
      <c r="Q104" s="69">
        <v>0</v>
      </c>
      <c r="R104" s="69">
        <v>303</v>
      </c>
      <c r="S104" s="69">
        <v>21</v>
      </c>
      <c r="T104" s="190">
        <v>6166449</v>
      </c>
      <c r="U104" s="190">
        <v>83640</v>
      </c>
      <c r="V104" s="190">
        <v>6082809</v>
      </c>
      <c r="W104" s="190">
        <v>6169465</v>
      </c>
      <c r="X104" s="190">
        <v>6682488</v>
      </c>
      <c r="Y104" s="190">
        <v>0</v>
      </c>
      <c r="Z104" s="190">
        <v>0</v>
      </c>
      <c r="AA104" s="190">
        <v>0</v>
      </c>
      <c r="AB104" s="190">
        <v>6682488</v>
      </c>
      <c r="AC104" s="190">
        <v>7794860</v>
      </c>
      <c r="AD104" s="186">
        <f t="shared" si="32"/>
        <v>1.2814573004018375</v>
      </c>
      <c r="AE104" s="69">
        <f t="shared" si="33"/>
        <v>0</v>
      </c>
      <c r="AF104" s="190">
        <v>1176465</v>
      </c>
      <c r="AG104" s="190">
        <v>3017</v>
      </c>
      <c r="AH104" s="69">
        <v>170</v>
      </c>
      <c r="AI104" s="69">
        <v>89</v>
      </c>
      <c r="AJ104" s="69">
        <v>16</v>
      </c>
      <c r="AK104" s="69">
        <v>0</v>
      </c>
      <c r="AL104" s="80">
        <v>0</v>
      </c>
      <c r="AM104" s="80">
        <v>0</v>
      </c>
      <c r="AN104" s="69">
        <v>0</v>
      </c>
      <c r="AO104" s="69">
        <v>0</v>
      </c>
      <c r="AP104" s="80">
        <v>0</v>
      </c>
      <c r="AQ104" s="80">
        <v>0</v>
      </c>
      <c r="AR104" s="69">
        <v>0</v>
      </c>
      <c r="AS104" s="69">
        <v>0</v>
      </c>
      <c r="AT104" s="80">
        <v>0</v>
      </c>
      <c r="AU104" s="80">
        <v>0</v>
      </c>
      <c r="AV104" s="69">
        <v>0</v>
      </c>
      <c r="AW104" s="69">
        <v>0</v>
      </c>
      <c r="AX104" s="80">
        <v>0</v>
      </c>
      <c r="AY104" s="80">
        <v>0</v>
      </c>
      <c r="AZ104" s="69">
        <v>0</v>
      </c>
      <c r="BA104" s="69">
        <v>0</v>
      </c>
      <c r="BB104" s="80">
        <v>0</v>
      </c>
      <c r="BC104" s="80">
        <v>0</v>
      </c>
      <c r="BD104" s="69">
        <v>0</v>
      </c>
      <c r="BE104" s="69">
        <v>0</v>
      </c>
      <c r="BF104" s="80">
        <v>3017</v>
      </c>
      <c r="BG104" s="80">
        <v>0</v>
      </c>
      <c r="BH104" s="69">
        <v>0</v>
      </c>
      <c r="BI104" s="69">
        <v>0</v>
      </c>
      <c r="BJ104" s="80">
        <v>0</v>
      </c>
      <c r="BK104" s="80">
        <v>0</v>
      </c>
      <c r="BL104" s="69">
        <v>0</v>
      </c>
      <c r="BM104" s="69">
        <v>0</v>
      </c>
      <c r="BN104" s="80">
        <v>0</v>
      </c>
      <c r="BO104" s="80">
        <v>0</v>
      </c>
      <c r="BP104" s="69">
        <v>56</v>
      </c>
      <c r="BQ104" s="69">
        <v>21</v>
      </c>
      <c r="BR104" s="80">
        <v>67784</v>
      </c>
      <c r="BS104" s="80">
        <v>0</v>
      </c>
      <c r="BT104" s="69">
        <v>0</v>
      </c>
      <c r="BU104" s="69">
        <v>0</v>
      </c>
      <c r="BV104" s="80">
        <v>0</v>
      </c>
      <c r="BW104" s="80">
        <v>0</v>
      </c>
      <c r="BX104" s="69">
        <v>0</v>
      </c>
      <c r="BY104" s="69">
        <v>0</v>
      </c>
      <c r="BZ104" s="80">
        <v>0</v>
      </c>
      <c r="CA104" s="80">
        <v>0</v>
      </c>
      <c r="CB104" s="69">
        <v>28</v>
      </c>
      <c r="CC104" s="69">
        <v>0</v>
      </c>
      <c r="CD104" s="80">
        <v>0</v>
      </c>
      <c r="CE104" s="80">
        <v>0</v>
      </c>
      <c r="CF104" s="69">
        <v>0</v>
      </c>
      <c r="CG104" s="69">
        <v>0</v>
      </c>
      <c r="CH104" s="80">
        <v>0</v>
      </c>
      <c r="CI104" s="80">
        <v>0</v>
      </c>
      <c r="CJ104" s="69">
        <v>100</v>
      </c>
      <c r="CK104" s="69">
        <v>21</v>
      </c>
      <c r="CL104" s="80">
        <v>70800</v>
      </c>
      <c r="CM104" s="80">
        <v>0</v>
      </c>
      <c r="CN104" s="67" t="s">
        <v>762</v>
      </c>
      <c r="CO104" s="67" t="s">
        <v>763</v>
      </c>
      <c r="CP104" s="67" t="s">
        <v>709</v>
      </c>
      <c r="CQ104" s="67" t="s">
        <v>709</v>
      </c>
      <c r="CR104" s="67" t="s">
        <v>709</v>
      </c>
      <c r="CS104" s="67" t="s">
        <v>709</v>
      </c>
      <c r="CT104" s="68">
        <v>46107</v>
      </c>
      <c r="CU104" s="67" t="s">
        <v>991</v>
      </c>
      <c r="CV104" s="67" t="s">
        <v>989</v>
      </c>
      <c r="CW104" s="68" t="s">
        <v>168</v>
      </c>
      <c r="CX104" s="68">
        <v>44972</v>
      </c>
      <c r="CY104" s="67" t="s">
        <v>991</v>
      </c>
      <c r="CZ104" s="67" t="s">
        <v>995</v>
      </c>
      <c r="DA104" s="67" t="s">
        <v>1009</v>
      </c>
      <c r="DB104" s="81">
        <v>7986598.29</v>
      </c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  <c r="AML104"/>
      <c r="AMM104"/>
      <c r="AMN104"/>
      <c r="AMO104"/>
      <c r="AMP104"/>
      <c r="AMQ104"/>
      <c r="AMR104"/>
      <c r="AMS104"/>
      <c r="AMT104"/>
      <c r="AMU104"/>
      <c r="AMV104"/>
      <c r="AMW104"/>
      <c r="AMX104"/>
      <c r="AMY104"/>
      <c r="AMZ104"/>
      <c r="ANA104"/>
      <c r="ANB104"/>
      <c r="ANC104"/>
      <c r="AND104"/>
      <c r="ANE104"/>
      <c r="ANF104"/>
      <c r="ANG104"/>
      <c r="ANH104"/>
      <c r="ANI104"/>
      <c r="ANJ104"/>
      <c r="ANK104"/>
      <c r="ANL104"/>
      <c r="ANM104"/>
      <c r="ANN104"/>
      <c r="ANO104"/>
      <c r="ANP104"/>
      <c r="ANQ104"/>
      <c r="ANR104"/>
      <c r="ANS104"/>
      <c r="ANT104"/>
      <c r="ANU104"/>
      <c r="ANV104"/>
      <c r="ANW104"/>
      <c r="ANX104"/>
      <c r="ANY104"/>
      <c r="ANZ104"/>
      <c r="AOA104"/>
      <c r="AOB104"/>
      <c r="AOC104"/>
      <c r="AOD104"/>
      <c r="AOE104"/>
      <c r="AOF104"/>
      <c r="AOG104"/>
      <c r="AOH104"/>
      <c r="AOI104"/>
      <c r="AOJ104"/>
      <c r="AOK104"/>
      <c r="AOL104"/>
      <c r="AOM104"/>
      <c r="AON104"/>
      <c r="AOO104"/>
      <c r="AOP104"/>
      <c r="AOQ104"/>
      <c r="AOR104"/>
      <c r="AOS104"/>
      <c r="AOT104"/>
      <c r="AOU104"/>
      <c r="AOV104"/>
      <c r="AOW104"/>
      <c r="AOX104"/>
      <c r="AOY104"/>
      <c r="AOZ104"/>
      <c r="APA104"/>
      <c r="APB104"/>
      <c r="APC104"/>
      <c r="APD104"/>
      <c r="APE104"/>
      <c r="APF104"/>
      <c r="APG104"/>
      <c r="APH104"/>
      <c r="API104"/>
      <c r="APJ104"/>
      <c r="APK104"/>
      <c r="APL104"/>
      <c r="APM104"/>
      <c r="APN104"/>
      <c r="APO104"/>
      <c r="APP104"/>
      <c r="APQ104"/>
      <c r="APR104"/>
      <c r="APS104"/>
      <c r="APT104"/>
      <c r="APU104"/>
      <c r="APV104"/>
      <c r="APW104"/>
      <c r="APX104"/>
      <c r="APY104"/>
      <c r="APZ104"/>
      <c r="AQA104"/>
      <c r="AQB104"/>
      <c r="AQC104"/>
      <c r="AQD104"/>
      <c r="AQE104"/>
      <c r="AQF104"/>
      <c r="AQG104"/>
      <c r="AQH104"/>
      <c r="AQI104"/>
      <c r="AQJ104"/>
      <c r="AQK104"/>
      <c r="AQL104"/>
      <c r="AQM104"/>
      <c r="AQN104"/>
      <c r="AQO104"/>
      <c r="AQP104"/>
      <c r="AQQ104"/>
      <c r="AQR104"/>
      <c r="AQS104"/>
      <c r="AQT104"/>
      <c r="AQU104"/>
      <c r="AQV104"/>
      <c r="AQW104"/>
      <c r="AQX104"/>
      <c r="AQY104"/>
      <c r="AQZ104"/>
      <c r="ARA104"/>
      <c r="ARB104"/>
      <c r="ARC104"/>
      <c r="ARD104"/>
      <c r="ARE104"/>
      <c r="ARF104"/>
      <c r="ARG104"/>
      <c r="ARH104"/>
      <c r="ARI104"/>
      <c r="ARJ104"/>
      <c r="ARK104"/>
      <c r="ARL104"/>
      <c r="ARM104"/>
      <c r="ARN104"/>
      <c r="ARO104"/>
      <c r="ARP104"/>
      <c r="ARQ104"/>
      <c r="ARR104"/>
      <c r="ARS104"/>
      <c r="ART104"/>
      <c r="ARU104"/>
      <c r="ARV104"/>
      <c r="ARW104"/>
      <c r="ARX104"/>
      <c r="ARY104"/>
      <c r="ARZ104"/>
      <c r="ASA104"/>
      <c r="ASB104"/>
      <c r="ASC104"/>
      <c r="ASD104"/>
      <c r="ASE104"/>
      <c r="ASF104"/>
      <c r="ASG104"/>
      <c r="ASH104"/>
      <c r="ASI104"/>
      <c r="ASJ104"/>
      <c r="ASK104"/>
      <c r="ASL104"/>
      <c r="ASM104"/>
      <c r="ASN104"/>
      <c r="ASO104"/>
      <c r="ASP104"/>
      <c r="ASQ104"/>
      <c r="ASR104"/>
      <c r="ASS104"/>
      <c r="AST104"/>
      <c r="ASU104"/>
      <c r="ASV104"/>
      <c r="ASW104"/>
      <c r="ASX104"/>
      <c r="ASY104"/>
      <c r="ASZ104"/>
      <c r="ATA104"/>
      <c r="ATB104"/>
      <c r="ATC104"/>
      <c r="ATD104"/>
      <c r="ATE104"/>
      <c r="ATF104"/>
      <c r="ATG104"/>
      <c r="ATH104"/>
      <c r="ATI104"/>
      <c r="ATJ104"/>
      <c r="ATK104"/>
      <c r="ATL104"/>
      <c r="ATM104"/>
      <c r="ATN104"/>
      <c r="ATO104"/>
      <c r="ATP104"/>
      <c r="ATQ104"/>
      <c r="ATR104"/>
      <c r="ATS104"/>
      <c r="ATT104"/>
      <c r="ATU104"/>
      <c r="ATV104"/>
      <c r="ATW104"/>
      <c r="ATX104"/>
      <c r="ATY104"/>
      <c r="ATZ104"/>
      <c r="AUA104"/>
      <c r="AUB104"/>
      <c r="AUC104"/>
      <c r="AUD104"/>
      <c r="AUE104"/>
      <c r="AUF104"/>
      <c r="AUG104"/>
      <c r="AUH104"/>
      <c r="AUI104"/>
      <c r="AUJ104"/>
      <c r="AUK104"/>
      <c r="AUL104"/>
      <c r="AUM104"/>
      <c r="AUN104"/>
      <c r="AUO104"/>
      <c r="AUP104"/>
      <c r="AUQ104"/>
      <c r="AUR104"/>
      <c r="AUS104"/>
      <c r="AUT104"/>
      <c r="AUU104"/>
      <c r="AUV104"/>
      <c r="AUW104"/>
      <c r="AUX104"/>
      <c r="AUY104"/>
      <c r="AUZ104"/>
      <c r="AVA104"/>
      <c r="AVB104"/>
      <c r="AVC104"/>
      <c r="AVD104"/>
      <c r="AVE104"/>
      <c r="AVF104"/>
      <c r="AVG104"/>
      <c r="AVH104"/>
      <c r="AVI104"/>
      <c r="AVJ104"/>
      <c r="AVK104"/>
      <c r="AVL104"/>
      <c r="AVM104"/>
      <c r="AVN104"/>
      <c r="AVO104"/>
      <c r="AVP104"/>
      <c r="AVQ104"/>
      <c r="AVR104"/>
      <c r="AVS104"/>
      <c r="AVT104"/>
      <c r="AVU104"/>
      <c r="AVV104"/>
      <c r="AVW104"/>
      <c r="AVX104"/>
      <c r="AVY104"/>
      <c r="AVZ104"/>
      <c r="AWA104"/>
      <c r="AWB104"/>
      <c r="AWC104"/>
      <c r="AWD104"/>
      <c r="AWE104"/>
      <c r="AWF104"/>
      <c r="AWG104"/>
      <c r="AWH104"/>
      <c r="AWI104"/>
      <c r="AWJ104"/>
      <c r="AWK104"/>
      <c r="AWL104"/>
      <c r="AWM104"/>
      <c r="AWN104"/>
      <c r="AWO104"/>
      <c r="AWP104"/>
      <c r="AWQ104"/>
      <c r="AWR104"/>
      <c r="AWS104"/>
      <c r="AWT104"/>
      <c r="AWU104"/>
      <c r="AWV104"/>
      <c r="AWW104"/>
      <c r="AWX104"/>
      <c r="AWY104"/>
      <c r="AWZ104"/>
      <c r="AXA104"/>
      <c r="AXB104"/>
      <c r="AXC104"/>
      <c r="AXD104"/>
      <c r="AXE104"/>
      <c r="AXF104"/>
      <c r="AXG104"/>
      <c r="AXH104"/>
      <c r="AXI104"/>
      <c r="AXJ104"/>
      <c r="AXK104"/>
      <c r="AXL104"/>
      <c r="AXM104"/>
      <c r="AXN104"/>
      <c r="AXO104"/>
      <c r="AXP104"/>
      <c r="AXQ104"/>
      <c r="AXR104"/>
      <c r="AXS104"/>
      <c r="AXT104"/>
      <c r="AXU104"/>
      <c r="AXV104"/>
      <c r="AXW104"/>
      <c r="AXX104"/>
      <c r="AXY104"/>
      <c r="AXZ104"/>
      <c r="AYA104"/>
      <c r="AYB104"/>
      <c r="AYC104"/>
      <c r="AYD104"/>
      <c r="AYE104"/>
      <c r="AYF104"/>
      <c r="AYG104"/>
      <c r="AYH104"/>
      <c r="AYI104"/>
      <c r="AYJ104"/>
      <c r="AYK104"/>
      <c r="AYL104"/>
      <c r="AYM104"/>
      <c r="AYN104"/>
      <c r="AYO104"/>
      <c r="AYP104"/>
      <c r="AYQ104"/>
      <c r="AYR104"/>
      <c r="AYS104"/>
      <c r="AYT104"/>
      <c r="AYU104"/>
      <c r="AYV104"/>
      <c r="AYW104"/>
      <c r="AYX104"/>
      <c r="AYY104"/>
      <c r="AYZ104"/>
      <c r="AZA104"/>
      <c r="AZB104"/>
      <c r="AZC104"/>
      <c r="AZD104"/>
      <c r="AZE104"/>
      <c r="AZF104"/>
      <c r="AZG104"/>
      <c r="AZH104"/>
      <c r="AZI104"/>
      <c r="AZJ104"/>
      <c r="AZK104"/>
      <c r="AZL104"/>
      <c r="AZM104"/>
      <c r="AZN104"/>
      <c r="AZO104"/>
      <c r="AZP104"/>
      <c r="AZQ104"/>
      <c r="AZR104"/>
      <c r="AZS104"/>
      <c r="AZT104"/>
      <c r="AZU104"/>
      <c r="AZV104"/>
      <c r="AZW104"/>
      <c r="AZX104"/>
      <c r="AZY104"/>
      <c r="AZZ104"/>
      <c r="BAA104"/>
      <c r="BAB104"/>
      <c r="BAC104"/>
      <c r="BAD104"/>
      <c r="BAE104"/>
      <c r="BAF104"/>
      <c r="BAG104"/>
      <c r="BAH104"/>
      <c r="BAI104"/>
      <c r="BAJ104"/>
      <c r="BAK104"/>
      <c r="BAL104"/>
      <c r="BAM104"/>
      <c r="BAN104"/>
      <c r="BAO104"/>
      <c r="BAP104"/>
      <c r="BAQ104"/>
      <c r="BAR104"/>
      <c r="BAS104"/>
      <c r="BAT104"/>
      <c r="BAU104"/>
      <c r="BAV104"/>
      <c r="BAW104"/>
      <c r="BAX104"/>
      <c r="BAY104"/>
      <c r="BAZ104"/>
      <c r="BBA104"/>
      <c r="BBB104"/>
      <c r="BBC104"/>
      <c r="BBD104"/>
      <c r="BBE104"/>
      <c r="BBF104"/>
      <c r="BBG104"/>
      <c r="BBH104"/>
      <c r="BBI104"/>
      <c r="BBJ104"/>
      <c r="BBK104"/>
      <c r="BBL104"/>
      <c r="BBM104"/>
      <c r="BBN104"/>
      <c r="BBO104"/>
      <c r="BBP104"/>
      <c r="BBQ104"/>
      <c r="BBR104"/>
      <c r="BBS104"/>
      <c r="BBT104"/>
      <c r="BBU104"/>
      <c r="BBV104"/>
      <c r="BBW104"/>
      <c r="BBX104"/>
      <c r="BBY104"/>
      <c r="BBZ104"/>
      <c r="BCA104"/>
      <c r="BCB104"/>
      <c r="BCC104"/>
      <c r="BCD104"/>
      <c r="BCE104"/>
      <c r="BCF104"/>
      <c r="BCG104"/>
      <c r="BCH104"/>
      <c r="BCI104"/>
      <c r="BCJ104"/>
      <c r="BCK104"/>
      <c r="BCL104"/>
      <c r="BCM104"/>
      <c r="BCN104"/>
      <c r="BCO104"/>
      <c r="BCP104"/>
      <c r="BCQ104"/>
      <c r="BCR104"/>
      <c r="BCS104"/>
      <c r="BCT104"/>
      <c r="BCU104"/>
      <c r="BCV104"/>
      <c r="BCW104"/>
      <c r="BCX104"/>
      <c r="BCY104"/>
      <c r="BCZ104"/>
      <c r="BDA104"/>
      <c r="BDB104"/>
      <c r="BDC104"/>
      <c r="BDD104"/>
      <c r="BDE104"/>
      <c r="BDF104"/>
      <c r="BDG104"/>
      <c r="BDH104"/>
      <c r="BDI104"/>
      <c r="BDJ104"/>
      <c r="BDK104"/>
      <c r="BDL104"/>
      <c r="BDM104"/>
      <c r="BDN104"/>
      <c r="BDO104"/>
      <c r="BDP104"/>
      <c r="BDQ104"/>
      <c r="BDR104"/>
      <c r="BDS104"/>
      <c r="BDT104"/>
      <c r="BDU104"/>
    </row>
    <row r="105" spans="2:1477" s="69" customFormat="1">
      <c r="B105" s="67" t="s">
        <v>2</v>
      </c>
      <c r="C105" s="67" t="s">
        <v>318</v>
      </c>
      <c r="D105" s="67" t="s">
        <v>319</v>
      </c>
      <c r="E105" s="68">
        <v>44615</v>
      </c>
      <c r="F105" s="67" t="s">
        <v>991</v>
      </c>
      <c r="G105" s="67" t="s">
        <v>992</v>
      </c>
      <c r="H105" s="187">
        <v>1</v>
      </c>
      <c r="I105" s="69">
        <v>1</v>
      </c>
      <c r="J105" s="69">
        <v>50</v>
      </c>
      <c r="K105" s="69">
        <v>230</v>
      </c>
      <c r="L105" s="69">
        <v>226</v>
      </c>
      <c r="M105" s="186">
        <f t="shared" si="30"/>
        <v>1.68</v>
      </c>
      <c r="N105" s="69">
        <f t="shared" si="31"/>
        <v>0</v>
      </c>
      <c r="O105" s="69">
        <v>4</v>
      </c>
      <c r="P105" s="69">
        <v>0</v>
      </c>
      <c r="Q105" s="69">
        <v>0</v>
      </c>
      <c r="R105" s="69">
        <v>142</v>
      </c>
      <c r="S105" s="69">
        <v>38</v>
      </c>
      <c r="T105" s="190">
        <v>383899</v>
      </c>
      <c r="U105" s="190">
        <v>19912</v>
      </c>
      <c r="V105" s="190">
        <v>363987</v>
      </c>
      <c r="W105" s="190">
        <v>397919</v>
      </c>
      <c r="X105" s="190">
        <v>393163</v>
      </c>
      <c r="Y105" s="190">
        <v>-35910</v>
      </c>
      <c r="Z105" s="190">
        <v>0</v>
      </c>
      <c r="AA105" s="190">
        <v>-35910</v>
      </c>
      <c r="AB105" s="190">
        <v>357253</v>
      </c>
      <c r="AC105" s="190">
        <v>329110</v>
      </c>
      <c r="AD105" s="186">
        <f t="shared" si="32"/>
        <v>0.90418064381420216</v>
      </c>
      <c r="AE105" s="69">
        <f t="shared" si="33"/>
        <v>1</v>
      </c>
      <c r="AF105" s="190">
        <v>-28143</v>
      </c>
      <c r="AG105" s="190">
        <v>14020</v>
      </c>
      <c r="AH105" s="69">
        <v>115</v>
      </c>
      <c r="AI105" s="69">
        <v>27</v>
      </c>
      <c r="AJ105" s="69">
        <v>0</v>
      </c>
      <c r="AK105" s="69">
        <v>0</v>
      </c>
      <c r="AL105" s="80">
        <v>0</v>
      </c>
      <c r="AM105" s="80">
        <v>0</v>
      </c>
      <c r="AN105" s="69">
        <v>0</v>
      </c>
      <c r="AO105" s="69">
        <v>38</v>
      </c>
      <c r="AP105" s="80">
        <v>14020</v>
      </c>
      <c r="AQ105" s="80">
        <v>917</v>
      </c>
      <c r="AR105" s="69">
        <v>0</v>
      </c>
      <c r="AS105" s="69">
        <v>0</v>
      </c>
      <c r="AT105" s="80">
        <v>0</v>
      </c>
      <c r="AU105" s="80">
        <v>0</v>
      </c>
      <c r="AV105" s="69">
        <v>0</v>
      </c>
      <c r="AW105" s="69">
        <v>0</v>
      </c>
      <c r="AX105" s="80">
        <v>0</v>
      </c>
      <c r="AY105" s="80">
        <v>0</v>
      </c>
      <c r="AZ105" s="69">
        <v>0</v>
      </c>
      <c r="BA105" s="69">
        <v>0</v>
      </c>
      <c r="BB105" s="80">
        <v>0</v>
      </c>
      <c r="BC105" s="80">
        <v>0</v>
      </c>
      <c r="BD105" s="69">
        <v>0</v>
      </c>
      <c r="BE105" s="69">
        <v>0</v>
      </c>
      <c r="BF105" s="80">
        <v>0</v>
      </c>
      <c r="BG105" s="80">
        <v>0</v>
      </c>
      <c r="BH105" s="69">
        <v>0</v>
      </c>
      <c r="BI105" s="69">
        <v>0</v>
      </c>
      <c r="BJ105" s="80">
        <v>0</v>
      </c>
      <c r="BK105" s="80">
        <v>0</v>
      </c>
      <c r="BL105" s="69">
        <v>0</v>
      </c>
      <c r="BM105" s="69">
        <v>0</v>
      </c>
      <c r="BN105" s="80">
        <v>0</v>
      </c>
      <c r="BO105" s="80">
        <v>0</v>
      </c>
      <c r="BP105" s="69">
        <v>25</v>
      </c>
      <c r="BQ105" s="69">
        <v>0</v>
      </c>
      <c r="BR105" s="80">
        <v>0</v>
      </c>
      <c r="BS105" s="80">
        <v>0</v>
      </c>
      <c r="BT105" s="69">
        <v>0</v>
      </c>
      <c r="BU105" s="69">
        <v>0</v>
      </c>
      <c r="BV105" s="80">
        <v>0</v>
      </c>
      <c r="BW105" s="80">
        <v>0</v>
      </c>
      <c r="BX105" s="69">
        <v>0</v>
      </c>
      <c r="BY105" s="69">
        <v>0</v>
      </c>
      <c r="BZ105" s="80">
        <v>0</v>
      </c>
      <c r="CA105" s="80">
        <v>0</v>
      </c>
      <c r="CB105" s="69">
        <v>0</v>
      </c>
      <c r="CC105" s="69">
        <v>0</v>
      </c>
      <c r="CD105" s="80">
        <v>0</v>
      </c>
      <c r="CE105" s="80">
        <v>0</v>
      </c>
      <c r="CF105" s="69">
        <v>0</v>
      </c>
      <c r="CG105" s="69">
        <v>0</v>
      </c>
      <c r="CH105" s="80">
        <v>0</v>
      </c>
      <c r="CI105" s="80">
        <v>0</v>
      </c>
      <c r="CJ105" s="69">
        <v>25</v>
      </c>
      <c r="CK105" s="69">
        <v>38</v>
      </c>
      <c r="CL105" s="80">
        <v>14020</v>
      </c>
      <c r="CM105" s="80">
        <v>917</v>
      </c>
      <c r="CN105" s="67" t="s">
        <v>828</v>
      </c>
      <c r="CO105" s="67" t="s">
        <v>829</v>
      </c>
      <c r="CP105" s="67" t="s">
        <v>709</v>
      </c>
      <c r="CQ105" s="67" t="s">
        <v>709</v>
      </c>
      <c r="CR105" s="67" t="s">
        <v>709</v>
      </c>
      <c r="CS105" s="67" t="s">
        <v>709</v>
      </c>
      <c r="CT105" s="68">
        <v>46107</v>
      </c>
      <c r="CU105" s="67" t="s">
        <v>991</v>
      </c>
      <c r="CV105" s="67" t="s">
        <v>989</v>
      </c>
      <c r="CW105" s="68" t="s">
        <v>168</v>
      </c>
      <c r="CX105" s="68">
        <v>44953</v>
      </c>
      <c r="CY105" s="67" t="s">
        <v>991</v>
      </c>
      <c r="CZ105" s="67" t="s">
        <v>995</v>
      </c>
      <c r="DA105" s="67" t="s">
        <v>1009</v>
      </c>
      <c r="DB105" s="81">
        <v>424157.75</v>
      </c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  <c r="AML105"/>
      <c r="AMM105"/>
      <c r="AMN105"/>
      <c r="AMO105"/>
      <c r="AMP105"/>
      <c r="AMQ105"/>
      <c r="AMR105"/>
      <c r="AMS105"/>
      <c r="AMT105"/>
      <c r="AMU105"/>
      <c r="AMV105"/>
      <c r="AMW105"/>
      <c r="AMX105"/>
      <c r="AMY105"/>
      <c r="AMZ105"/>
      <c r="ANA105"/>
      <c r="ANB105"/>
      <c r="ANC105"/>
      <c r="AND105"/>
      <c r="ANE105"/>
      <c r="ANF105"/>
      <c r="ANG105"/>
      <c r="ANH105"/>
      <c r="ANI105"/>
      <c r="ANJ105"/>
      <c r="ANK105"/>
      <c r="ANL105"/>
      <c r="ANM105"/>
      <c r="ANN105"/>
      <c r="ANO105"/>
      <c r="ANP105"/>
      <c r="ANQ105"/>
      <c r="ANR105"/>
      <c r="ANS105"/>
      <c r="ANT105"/>
      <c r="ANU105"/>
      <c r="ANV105"/>
      <c r="ANW105"/>
      <c r="ANX105"/>
      <c r="ANY105"/>
      <c r="ANZ105"/>
      <c r="AOA105"/>
      <c r="AOB105"/>
      <c r="AOC105"/>
      <c r="AOD105"/>
      <c r="AOE105"/>
      <c r="AOF105"/>
      <c r="AOG105"/>
      <c r="AOH105"/>
      <c r="AOI105"/>
      <c r="AOJ105"/>
      <c r="AOK105"/>
      <c r="AOL105"/>
      <c r="AOM105"/>
      <c r="AON105"/>
      <c r="AOO105"/>
      <c r="AOP105"/>
      <c r="AOQ105"/>
      <c r="AOR105"/>
      <c r="AOS105"/>
      <c r="AOT105"/>
      <c r="AOU105"/>
      <c r="AOV105"/>
      <c r="AOW105"/>
      <c r="AOX105"/>
      <c r="AOY105"/>
      <c r="AOZ105"/>
      <c r="APA105"/>
      <c r="APB105"/>
      <c r="APC105"/>
      <c r="APD105"/>
      <c r="APE105"/>
      <c r="APF105"/>
      <c r="APG105"/>
      <c r="APH105"/>
      <c r="API105"/>
      <c r="APJ105"/>
      <c r="APK105"/>
      <c r="APL105"/>
      <c r="APM105"/>
      <c r="APN105"/>
      <c r="APO105"/>
      <c r="APP105"/>
      <c r="APQ105"/>
      <c r="APR105"/>
      <c r="APS105"/>
      <c r="APT105"/>
      <c r="APU105"/>
      <c r="APV105"/>
      <c r="APW105"/>
      <c r="APX105"/>
      <c r="APY105"/>
      <c r="APZ105"/>
      <c r="AQA105"/>
      <c r="AQB105"/>
      <c r="AQC105"/>
      <c r="AQD105"/>
      <c r="AQE105"/>
      <c r="AQF105"/>
      <c r="AQG105"/>
      <c r="AQH105"/>
      <c r="AQI105"/>
      <c r="AQJ105"/>
      <c r="AQK105"/>
      <c r="AQL105"/>
      <c r="AQM105"/>
      <c r="AQN105"/>
      <c r="AQO105"/>
      <c r="AQP105"/>
      <c r="AQQ105"/>
      <c r="AQR105"/>
      <c r="AQS105"/>
      <c r="AQT105"/>
      <c r="AQU105"/>
      <c r="AQV105"/>
      <c r="AQW105"/>
      <c r="AQX105"/>
      <c r="AQY105"/>
      <c r="AQZ105"/>
      <c r="ARA105"/>
      <c r="ARB105"/>
      <c r="ARC105"/>
      <c r="ARD105"/>
      <c r="ARE105"/>
      <c r="ARF105"/>
      <c r="ARG105"/>
      <c r="ARH105"/>
      <c r="ARI105"/>
      <c r="ARJ105"/>
      <c r="ARK105"/>
      <c r="ARL105"/>
      <c r="ARM105"/>
      <c r="ARN105"/>
      <c r="ARO105"/>
      <c r="ARP105"/>
      <c r="ARQ105"/>
      <c r="ARR105"/>
      <c r="ARS105"/>
      <c r="ART105"/>
      <c r="ARU105"/>
      <c r="ARV105"/>
      <c r="ARW105"/>
      <c r="ARX105"/>
      <c r="ARY105"/>
      <c r="ARZ105"/>
      <c r="ASA105"/>
      <c r="ASB105"/>
      <c r="ASC105"/>
      <c r="ASD105"/>
      <c r="ASE105"/>
      <c r="ASF105"/>
      <c r="ASG105"/>
      <c r="ASH105"/>
      <c r="ASI105"/>
      <c r="ASJ105"/>
      <c r="ASK105"/>
      <c r="ASL105"/>
      <c r="ASM105"/>
      <c r="ASN105"/>
      <c r="ASO105"/>
      <c r="ASP105"/>
      <c r="ASQ105"/>
      <c r="ASR105"/>
      <c r="ASS105"/>
      <c r="AST105"/>
      <c r="ASU105"/>
      <c r="ASV105"/>
      <c r="ASW105"/>
      <c r="ASX105"/>
      <c r="ASY105"/>
      <c r="ASZ105"/>
      <c r="ATA105"/>
      <c r="ATB105"/>
      <c r="ATC105"/>
      <c r="ATD105"/>
      <c r="ATE105"/>
      <c r="ATF105"/>
      <c r="ATG105"/>
      <c r="ATH105"/>
      <c r="ATI105"/>
      <c r="ATJ105"/>
      <c r="ATK105"/>
      <c r="ATL105"/>
      <c r="ATM105"/>
      <c r="ATN105"/>
      <c r="ATO105"/>
      <c r="ATP105"/>
      <c r="ATQ105"/>
      <c r="ATR105"/>
      <c r="ATS105"/>
      <c r="ATT105"/>
      <c r="ATU105"/>
      <c r="ATV105"/>
      <c r="ATW105"/>
      <c r="ATX105"/>
      <c r="ATY105"/>
      <c r="ATZ105"/>
      <c r="AUA105"/>
      <c r="AUB105"/>
      <c r="AUC105"/>
      <c r="AUD105"/>
      <c r="AUE105"/>
      <c r="AUF105"/>
      <c r="AUG105"/>
      <c r="AUH105"/>
      <c r="AUI105"/>
      <c r="AUJ105"/>
      <c r="AUK105"/>
      <c r="AUL105"/>
      <c r="AUM105"/>
      <c r="AUN105"/>
      <c r="AUO105"/>
      <c r="AUP105"/>
      <c r="AUQ105"/>
      <c r="AUR105"/>
      <c r="AUS105"/>
      <c r="AUT105"/>
      <c r="AUU105"/>
      <c r="AUV105"/>
      <c r="AUW105"/>
      <c r="AUX105"/>
      <c r="AUY105"/>
      <c r="AUZ105"/>
      <c r="AVA105"/>
      <c r="AVB105"/>
      <c r="AVC105"/>
      <c r="AVD105"/>
      <c r="AVE105"/>
      <c r="AVF105"/>
      <c r="AVG105"/>
      <c r="AVH105"/>
      <c r="AVI105"/>
      <c r="AVJ105"/>
      <c r="AVK105"/>
      <c r="AVL105"/>
      <c r="AVM105"/>
      <c r="AVN105"/>
      <c r="AVO105"/>
      <c r="AVP105"/>
      <c r="AVQ105"/>
      <c r="AVR105"/>
      <c r="AVS105"/>
      <c r="AVT105"/>
      <c r="AVU105"/>
      <c r="AVV105"/>
      <c r="AVW105"/>
      <c r="AVX105"/>
      <c r="AVY105"/>
      <c r="AVZ105"/>
      <c r="AWA105"/>
      <c r="AWB105"/>
      <c r="AWC105"/>
      <c r="AWD105"/>
      <c r="AWE105"/>
      <c r="AWF105"/>
      <c r="AWG105"/>
      <c r="AWH105"/>
      <c r="AWI105"/>
      <c r="AWJ105"/>
      <c r="AWK105"/>
      <c r="AWL105"/>
      <c r="AWM105"/>
      <c r="AWN105"/>
      <c r="AWO105"/>
      <c r="AWP105"/>
      <c r="AWQ105"/>
      <c r="AWR105"/>
      <c r="AWS105"/>
      <c r="AWT105"/>
      <c r="AWU105"/>
      <c r="AWV105"/>
      <c r="AWW105"/>
      <c r="AWX105"/>
      <c r="AWY105"/>
      <c r="AWZ105"/>
      <c r="AXA105"/>
      <c r="AXB105"/>
      <c r="AXC105"/>
      <c r="AXD105"/>
      <c r="AXE105"/>
      <c r="AXF105"/>
      <c r="AXG105"/>
      <c r="AXH105"/>
      <c r="AXI105"/>
      <c r="AXJ105"/>
      <c r="AXK105"/>
      <c r="AXL105"/>
      <c r="AXM105"/>
      <c r="AXN105"/>
      <c r="AXO105"/>
      <c r="AXP105"/>
      <c r="AXQ105"/>
      <c r="AXR105"/>
      <c r="AXS105"/>
      <c r="AXT105"/>
      <c r="AXU105"/>
      <c r="AXV105"/>
      <c r="AXW105"/>
      <c r="AXX105"/>
      <c r="AXY105"/>
      <c r="AXZ105"/>
      <c r="AYA105"/>
      <c r="AYB105"/>
      <c r="AYC105"/>
      <c r="AYD105"/>
      <c r="AYE105"/>
      <c r="AYF105"/>
      <c r="AYG105"/>
      <c r="AYH105"/>
      <c r="AYI105"/>
      <c r="AYJ105"/>
      <c r="AYK105"/>
      <c r="AYL105"/>
      <c r="AYM105"/>
      <c r="AYN105"/>
      <c r="AYO105"/>
      <c r="AYP105"/>
      <c r="AYQ105"/>
      <c r="AYR105"/>
      <c r="AYS105"/>
      <c r="AYT105"/>
      <c r="AYU105"/>
      <c r="AYV105"/>
      <c r="AYW105"/>
      <c r="AYX105"/>
      <c r="AYY105"/>
      <c r="AYZ105"/>
      <c r="AZA105"/>
      <c r="AZB105"/>
      <c r="AZC105"/>
      <c r="AZD105"/>
      <c r="AZE105"/>
      <c r="AZF105"/>
      <c r="AZG105"/>
      <c r="AZH105"/>
      <c r="AZI105"/>
      <c r="AZJ105"/>
      <c r="AZK105"/>
      <c r="AZL105"/>
      <c r="AZM105"/>
      <c r="AZN105"/>
      <c r="AZO105"/>
      <c r="AZP105"/>
      <c r="AZQ105"/>
      <c r="AZR105"/>
      <c r="AZS105"/>
      <c r="AZT105"/>
      <c r="AZU105"/>
      <c r="AZV105"/>
      <c r="AZW105"/>
      <c r="AZX105"/>
      <c r="AZY105"/>
      <c r="AZZ105"/>
      <c r="BAA105"/>
      <c r="BAB105"/>
      <c r="BAC105"/>
      <c r="BAD105"/>
      <c r="BAE105"/>
      <c r="BAF105"/>
      <c r="BAG105"/>
      <c r="BAH105"/>
      <c r="BAI105"/>
      <c r="BAJ105"/>
      <c r="BAK105"/>
      <c r="BAL105"/>
      <c r="BAM105"/>
      <c r="BAN105"/>
      <c r="BAO105"/>
      <c r="BAP105"/>
      <c r="BAQ105"/>
      <c r="BAR105"/>
      <c r="BAS105"/>
      <c r="BAT105"/>
      <c r="BAU105"/>
      <c r="BAV105"/>
      <c r="BAW105"/>
      <c r="BAX105"/>
      <c r="BAY105"/>
      <c r="BAZ105"/>
      <c r="BBA105"/>
      <c r="BBB105"/>
      <c r="BBC105"/>
      <c r="BBD105"/>
      <c r="BBE105"/>
      <c r="BBF105"/>
      <c r="BBG105"/>
      <c r="BBH105"/>
      <c r="BBI105"/>
      <c r="BBJ105"/>
      <c r="BBK105"/>
      <c r="BBL105"/>
      <c r="BBM105"/>
      <c r="BBN105"/>
      <c r="BBO105"/>
      <c r="BBP105"/>
      <c r="BBQ105"/>
      <c r="BBR105"/>
      <c r="BBS105"/>
      <c r="BBT105"/>
      <c r="BBU105"/>
      <c r="BBV105"/>
      <c r="BBW105"/>
      <c r="BBX105"/>
      <c r="BBY105"/>
      <c r="BBZ105"/>
      <c r="BCA105"/>
      <c r="BCB105"/>
      <c r="BCC105"/>
      <c r="BCD105"/>
      <c r="BCE105"/>
      <c r="BCF105"/>
      <c r="BCG105"/>
      <c r="BCH105"/>
      <c r="BCI105"/>
      <c r="BCJ105"/>
      <c r="BCK105"/>
      <c r="BCL105"/>
      <c r="BCM105"/>
      <c r="BCN105"/>
      <c r="BCO105"/>
      <c r="BCP105"/>
      <c r="BCQ105"/>
      <c r="BCR105"/>
      <c r="BCS105"/>
      <c r="BCT105"/>
      <c r="BCU105"/>
      <c r="BCV105"/>
      <c r="BCW105"/>
      <c r="BCX105"/>
      <c r="BCY105"/>
      <c r="BCZ105"/>
      <c r="BDA105"/>
      <c r="BDB105"/>
      <c r="BDC105"/>
      <c r="BDD105"/>
      <c r="BDE105"/>
      <c r="BDF105"/>
      <c r="BDG105"/>
      <c r="BDH105"/>
      <c r="BDI105"/>
      <c r="BDJ105"/>
      <c r="BDK105"/>
      <c r="BDL105"/>
      <c r="BDM105"/>
      <c r="BDN105"/>
      <c r="BDO105"/>
      <c r="BDP105"/>
      <c r="BDQ105"/>
      <c r="BDR105"/>
      <c r="BDS105"/>
      <c r="BDT105"/>
      <c r="BDU105"/>
    </row>
    <row r="106" spans="2:1477" s="69" customFormat="1">
      <c r="B106" s="67" t="s">
        <v>2</v>
      </c>
      <c r="C106" s="67" t="s">
        <v>830</v>
      </c>
      <c r="D106" s="67" t="s">
        <v>1010</v>
      </c>
      <c r="E106" s="68">
        <v>45322</v>
      </c>
      <c r="F106" s="67" t="s">
        <v>991</v>
      </c>
      <c r="G106" s="67" t="s">
        <v>990</v>
      </c>
      <c r="H106" s="187">
        <v>1</v>
      </c>
      <c r="I106" s="69">
        <v>0</v>
      </c>
      <c r="J106" s="69">
        <v>255</v>
      </c>
      <c r="K106" s="69">
        <v>343</v>
      </c>
      <c r="L106" s="69">
        <v>339</v>
      </c>
      <c r="M106" s="186">
        <f t="shared" si="30"/>
        <v>0.98431372549019602</v>
      </c>
      <c r="N106" s="69">
        <f t="shared" si="31"/>
        <v>1</v>
      </c>
      <c r="O106" s="69">
        <v>4</v>
      </c>
      <c r="P106" s="69">
        <v>0</v>
      </c>
      <c r="Q106" s="69">
        <v>0</v>
      </c>
      <c r="R106" s="69">
        <v>88</v>
      </c>
      <c r="S106" s="69">
        <v>0</v>
      </c>
      <c r="T106" s="190">
        <v>3547402</v>
      </c>
      <c r="U106" s="190">
        <v>0</v>
      </c>
      <c r="V106" s="190">
        <v>3547402</v>
      </c>
      <c r="W106" s="190">
        <v>3547402</v>
      </c>
      <c r="X106" s="190">
        <v>3587891</v>
      </c>
      <c r="Y106" s="190">
        <v>0</v>
      </c>
      <c r="Z106" s="190">
        <v>0</v>
      </c>
      <c r="AA106" s="190">
        <v>0</v>
      </c>
      <c r="AB106" s="190">
        <v>3587891</v>
      </c>
      <c r="AC106" s="190">
        <v>3586665</v>
      </c>
      <c r="AD106" s="186">
        <f t="shared" si="32"/>
        <v>1.0110680999785195</v>
      </c>
      <c r="AE106" s="69">
        <f t="shared" si="33"/>
        <v>1</v>
      </c>
      <c r="AF106" s="190">
        <v>-1225</v>
      </c>
      <c r="AG106" s="190">
        <v>0</v>
      </c>
      <c r="AH106" s="69">
        <v>66</v>
      </c>
      <c r="AI106" s="69">
        <v>22</v>
      </c>
      <c r="AJ106" s="69">
        <v>0</v>
      </c>
      <c r="AK106" s="69">
        <v>0</v>
      </c>
      <c r="AL106" s="80">
        <v>0</v>
      </c>
      <c r="AM106" s="80">
        <v>0</v>
      </c>
      <c r="AN106" s="69">
        <v>0</v>
      </c>
      <c r="AO106" s="69">
        <v>0</v>
      </c>
      <c r="AP106" s="80">
        <v>0</v>
      </c>
      <c r="AQ106" s="80">
        <v>0</v>
      </c>
      <c r="AR106" s="69">
        <v>0</v>
      </c>
      <c r="AS106" s="69">
        <v>0</v>
      </c>
      <c r="AT106" s="80">
        <v>0</v>
      </c>
      <c r="AU106" s="80">
        <v>0</v>
      </c>
      <c r="AV106" s="69">
        <v>0</v>
      </c>
      <c r="AW106" s="69">
        <v>0</v>
      </c>
      <c r="AX106" s="80">
        <v>0</v>
      </c>
      <c r="AY106" s="80">
        <v>0</v>
      </c>
      <c r="AZ106" s="69">
        <v>0</v>
      </c>
      <c r="BA106" s="69">
        <v>0</v>
      </c>
      <c r="BB106" s="80">
        <v>0</v>
      </c>
      <c r="BC106" s="80">
        <v>0</v>
      </c>
      <c r="BD106" s="69">
        <v>0</v>
      </c>
      <c r="BE106" s="69">
        <v>0</v>
      </c>
      <c r="BF106" s="80">
        <v>0</v>
      </c>
      <c r="BG106" s="80">
        <v>0</v>
      </c>
      <c r="BH106" s="69">
        <v>0</v>
      </c>
      <c r="BI106" s="69">
        <v>0</v>
      </c>
      <c r="BJ106" s="80">
        <v>0</v>
      </c>
      <c r="BK106" s="80">
        <v>0</v>
      </c>
      <c r="BL106" s="69">
        <v>0</v>
      </c>
      <c r="BM106" s="69">
        <v>0</v>
      </c>
      <c r="BN106" s="80">
        <v>0</v>
      </c>
      <c r="BO106" s="80">
        <v>0</v>
      </c>
      <c r="BP106" s="69">
        <v>0</v>
      </c>
      <c r="BQ106" s="69">
        <v>0</v>
      </c>
      <c r="BR106" s="80">
        <v>0</v>
      </c>
      <c r="BS106" s="80">
        <v>0</v>
      </c>
      <c r="BT106" s="69">
        <v>0</v>
      </c>
      <c r="BU106" s="69">
        <v>0</v>
      </c>
      <c r="BV106" s="80">
        <v>0</v>
      </c>
      <c r="BW106" s="80">
        <v>0</v>
      </c>
      <c r="BX106" s="69">
        <v>0</v>
      </c>
      <c r="BY106" s="69">
        <v>0</v>
      </c>
      <c r="BZ106" s="80">
        <v>0</v>
      </c>
      <c r="CA106" s="80">
        <v>0</v>
      </c>
      <c r="CB106" s="69">
        <v>0</v>
      </c>
      <c r="CC106" s="69">
        <v>0</v>
      </c>
      <c r="CD106" s="80">
        <v>0</v>
      </c>
      <c r="CE106" s="80">
        <v>0</v>
      </c>
      <c r="CF106" s="69">
        <v>0</v>
      </c>
      <c r="CG106" s="69">
        <v>0</v>
      </c>
      <c r="CH106" s="80">
        <v>0</v>
      </c>
      <c r="CI106" s="80">
        <v>0</v>
      </c>
      <c r="CJ106" s="69">
        <v>0</v>
      </c>
      <c r="CK106" s="69">
        <v>0</v>
      </c>
      <c r="CL106" s="80">
        <v>0</v>
      </c>
      <c r="CM106" s="80">
        <v>0</v>
      </c>
      <c r="CN106" s="67" t="s">
        <v>831</v>
      </c>
      <c r="CO106" s="67" t="s">
        <v>832</v>
      </c>
      <c r="CP106" s="67" t="s">
        <v>709</v>
      </c>
      <c r="CQ106" s="67" t="s">
        <v>709</v>
      </c>
      <c r="CR106" s="67" t="s">
        <v>709</v>
      </c>
      <c r="CS106" s="67" t="s">
        <v>709</v>
      </c>
      <c r="CT106" s="68">
        <v>46022</v>
      </c>
      <c r="CU106" s="67" t="s">
        <v>993</v>
      </c>
      <c r="CV106" s="67" t="s">
        <v>989</v>
      </c>
      <c r="CW106" s="68" t="s">
        <v>168</v>
      </c>
      <c r="CX106" s="68">
        <v>45824</v>
      </c>
      <c r="CY106" s="67" t="s">
        <v>986</v>
      </c>
      <c r="CZ106" s="67" t="s">
        <v>994</v>
      </c>
      <c r="DA106" s="67" t="s">
        <v>1007</v>
      </c>
      <c r="DB106" s="81">
        <v>4578761.95</v>
      </c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  <c r="AML106"/>
      <c r="AMM106"/>
      <c r="AMN106"/>
      <c r="AMO106"/>
      <c r="AMP106"/>
      <c r="AMQ106"/>
      <c r="AMR106"/>
      <c r="AMS106"/>
      <c r="AMT106"/>
      <c r="AMU106"/>
      <c r="AMV106"/>
      <c r="AMW106"/>
      <c r="AMX106"/>
      <c r="AMY106"/>
      <c r="AMZ106"/>
      <c r="ANA106"/>
      <c r="ANB106"/>
      <c r="ANC106"/>
      <c r="AND106"/>
      <c r="ANE106"/>
      <c r="ANF106"/>
      <c r="ANG106"/>
      <c r="ANH106"/>
      <c r="ANI106"/>
      <c r="ANJ106"/>
      <c r="ANK106"/>
      <c r="ANL106"/>
      <c r="ANM106"/>
      <c r="ANN106"/>
      <c r="ANO106"/>
      <c r="ANP106"/>
      <c r="ANQ106"/>
      <c r="ANR106"/>
      <c r="ANS106"/>
      <c r="ANT106"/>
      <c r="ANU106"/>
      <c r="ANV106"/>
      <c r="ANW106"/>
      <c r="ANX106"/>
      <c r="ANY106"/>
      <c r="ANZ106"/>
      <c r="AOA106"/>
      <c r="AOB106"/>
      <c r="AOC106"/>
      <c r="AOD106"/>
      <c r="AOE106"/>
      <c r="AOF106"/>
      <c r="AOG106"/>
      <c r="AOH106"/>
      <c r="AOI106"/>
      <c r="AOJ106"/>
      <c r="AOK106"/>
      <c r="AOL106"/>
      <c r="AOM106"/>
      <c r="AON106"/>
      <c r="AOO106"/>
      <c r="AOP106"/>
      <c r="AOQ106"/>
      <c r="AOR106"/>
      <c r="AOS106"/>
      <c r="AOT106"/>
      <c r="AOU106"/>
      <c r="AOV106"/>
      <c r="AOW106"/>
      <c r="AOX106"/>
      <c r="AOY106"/>
      <c r="AOZ106"/>
      <c r="APA106"/>
      <c r="APB106"/>
      <c r="APC106"/>
      <c r="APD106"/>
      <c r="APE106"/>
      <c r="APF106"/>
      <c r="APG106"/>
      <c r="APH106"/>
      <c r="API106"/>
      <c r="APJ106"/>
      <c r="APK106"/>
      <c r="APL106"/>
      <c r="APM106"/>
      <c r="APN106"/>
      <c r="APO106"/>
      <c r="APP106"/>
      <c r="APQ106"/>
      <c r="APR106"/>
      <c r="APS106"/>
      <c r="APT106"/>
      <c r="APU106"/>
      <c r="APV106"/>
      <c r="APW106"/>
      <c r="APX106"/>
      <c r="APY106"/>
      <c r="APZ106"/>
      <c r="AQA106"/>
      <c r="AQB106"/>
      <c r="AQC106"/>
      <c r="AQD106"/>
      <c r="AQE106"/>
      <c r="AQF106"/>
      <c r="AQG106"/>
      <c r="AQH106"/>
      <c r="AQI106"/>
      <c r="AQJ106"/>
      <c r="AQK106"/>
      <c r="AQL106"/>
      <c r="AQM106"/>
      <c r="AQN106"/>
      <c r="AQO106"/>
      <c r="AQP106"/>
      <c r="AQQ106"/>
      <c r="AQR106"/>
      <c r="AQS106"/>
      <c r="AQT106"/>
      <c r="AQU106"/>
      <c r="AQV106"/>
      <c r="AQW106"/>
      <c r="AQX106"/>
      <c r="AQY106"/>
      <c r="AQZ106"/>
      <c r="ARA106"/>
      <c r="ARB106"/>
      <c r="ARC106"/>
      <c r="ARD106"/>
      <c r="ARE106"/>
      <c r="ARF106"/>
      <c r="ARG106"/>
      <c r="ARH106"/>
      <c r="ARI106"/>
      <c r="ARJ106"/>
      <c r="ARK106"/>
      <c r="ARL106"/>
      <c r="ARM106"/>
      <c r="ARN106"/>
      <c r="ARO106"/>
      <c r="ARP106"/>
      <c r="ARQ106"/>
      <c r="ARR106"/>
      <c r="ARS106"/>
      <c r="ART106"/>
      <c r="ARU106"/>
      <c r="ARV106"/>
      <c r="ARW106"/>
      <c r="ARX106"/>
      <c r="ARY106"/>
      <c r="ARZ106"/>
      <c r="ASA106"/>
      <c r="ASB106"/>
      <c r="ASC106"/>
      <c r="ASD106"/>
      <c r="ASE106"/>
      <c r="ASF106"/>
      <c r="ASG106"/>
      <c r="ASH106"/>
      <c r="ASI106"/>
      <c r="ASJ106"/>
      <c r="ASK106"/>
      <c r="ASL106"/>
      <c r="ASM106"/>
      <c r="ASN106"/>
      <c r="ASO106"/>
      <c r="ASP106"/>
      <c r="ASQ106"/>
      <c r="ASR106"/>
      <c r="ASS106"/>
      <c r="AST106"/>
      <c r="ASU106"/>
      <c r="ASV106"/>
      <c r="ASW106"/>
      <c r="ASX106"/>
      <c r="ASY106"/>
      <c r="ASZ106"/>
      <c r="ATA106"/>
      <c r="ATB106"/>
      <c r="ATC106"/>
      <c r="ATD106"/>
      <c r="ATE106"/>
      <c r="ATF106"/>
      <c r="ATG106"/>
      <c r="ATH106"/>
      <c r="ATI106"/>
      <c r="ATJ106"/>
      <c r="ATK106"/>
      <c r="ATL106"/>
      <c r="ATM106"/>
      <c r="ATN106"/>
      <c r="ATO106"/>
      <c r="ATP106"/>
      <c r="ATQ106"/>
      <c r="ATR106"/>
      <c r="ATS106"/>
      <c r="ATT106"/>
      <c r="ATU106"/>
      <c r="ATV106"/>
      <c r="ATW106"/>
      <c r="ATX106"/>
      <c r="ATY106"/>
      <c r="ATZ106"/>
      <c r="AUA106"/>
      <c r="AUB106"/>
      <c r="AUC106"/>
      <c r="AUD106"/>
      <c r="AUE106"/>
      <c r="AUF106"/>
      <c r="AUG106"/>
      <c r="AUH106"/>
      <c r="AUI106"/>
      <c r="AUJ106"/>
      <c r="AUK106"/>
      <c r="AUL106"/>
      <c r="AUM106"/>
      <c r="AUN106"/>
      <c r="AUO106"/>
      <c r="AUP106"/>
      <c r="AUQ106"/>
      <c r="AUR106"/>
      <c r="AUS106"/>
      <c r="AUT106"/>
      <c r="AUU106"/>
      <c r="AUV106"/>
      <c r="AUW106"/>
      <c r="AUX106"/>
      <c r="AUY106"/>
      <c r="AUZ106"/>
      <c r="AVA106"/>
      <c r="AVB106"/>
      <c r="AVC106"/>
      <c r="AVD106"/>
      <c r="AVE106"/>
      <c r="AVF106"/>
      <c r="AVG106"/>
      <c r="AVH106"/>
      <c r="AVI106"/>
      <c r="AVJ106"/>
      <c r="AVK106"/>
      <c r="AVL106"/>
      <c r="AVM106"/>
      <c r="AVN106"/>
      <c r="AVO106"/>
      <c r="AVP106"/>
      <c r="AVQ106"/>
      <c r="AVR106"/>
      <c r="AVS106"/>
      <c r="AVT106"/>
      <c r="AVU106"/>
      <c r="AVV106"/>
      <c r="AVW106"/>
      <c r="AVX106"/>
      <c r="AVY106"/>
      <c r="AVZ106"/>
      <c r="AWA106"/>
      <c r="AWB106"/>
      <c r="AWC106"/>
      <c r="AWD106"/>
      <c r="AWE106"/>
      <c r="AWF106"/>
      <c r="AWG106"/>
      <c r="AWH106"/>
      <c r="AWI106"/>
      <c r="AWJ106"/>
      <c r="AWK106"/>
      <c r="AWL106"/>
      <c r="AWM106"/>
      <c r="AWN106"/>
      <c r="AWO106"/>
      <c r="AWP106"/>
      <c r="AWQ106"/>
      <c r="AWR106"/>
      <c r="AWS106"/>
      <c r="AWT106"/>
      <c r="AWU106"/>
      <c r="AWV106"/>
      <c r="AWW106"/>
      <c r="AWX106"/>
      <c r="AWY106"/>
      <c r="AWZ106"/>
      <c r="AXA106"/>
      <c r="AXB106"/>
      <c r="AXC106"/>
      <c r="AXD106"/>
      <c r="AXE106"/>
      <c r="AXF106"/>
      <c r="AXG106"/>
      <c r="AXH106"/>
      <c r="AXI106"/>
      <c r="AXJ106"/>
      <c r="AXK106"/>
      <c r="AXL106"/>
      <c r="AXM106"/>
      <c r="AXN106"/>
      <c r="AXO106"/>
      <c r="AXP106"/>
      <c r="AXQ106"/>
      <c r="AXR106"/>
      <c r="AXS106"/>
      <c r="AXT106"/>
      <c r="AXU106"/>
      <c r="AXV106"/>
      <c r="AXW106"/>
      <c r="AXX106"/>
      <c r="AXY106"/>
      <c r="AXZ106"/>
      <c r="AYA106"/>
      <c r="AYB106"/>
      <c r="AYC106"/>
      <c r="AYD106"/>
      <c r="AYE106"/>
      <c r="AYF106"/>
      <c r="AYG106"/>
      <c r="AYH106"/>
      <c r="AYI106"/>
      <c r="AYJ106"/>
      <c r="AYK106"/>
      <c r="AYL106"/>
      <c r="AYM106"/>
      <c r="AYN106"/>
      <c r="AYO106"/>
      <c r="AYP106"/>
      <c r="AYQ106"/>
      <c r="AYR106"/>
      <c r="AYS106"/>
      <c r="AYT106"/>
      <c r="AYU106"/>
      <c r="AYV106"/>
      <c r="AYW106"/>
      <c r="AYX106"/>
      <c r="AYY106"/>
      <c r="AYZ106"/>
      <c r="AZA106"/>
      <c r="AZB106"/>
      <c r="AZC106"/>
      <c r="AZD106"/>
      <c r="AZE106"/>
      <c r="AZF106"/>
      <c r="AZG106"/>
      <c r="AZH106"/>
      <c r="AZI106"/>
      <c r="AZJ106"/>
      <c r="AZK106"/>
      <c r="AZL106"/>
      <c r="AZM106"/>
      <c r="AZN106"/>
      <c r="AZO106"/>
      <c r="AZP106"/>
      <c r="AZQ106"/>
      <c r="AZR106"/>
      <c r="AZS106"/>
      <c r="AZT106"/>
      <c r="AZU106"/>
      <c r="AZV106"/>
      <c r="AZW106"/>
      <c r="AZX106"/>
      <c r="AZY106"/>
      <c r="AZZ106"/>
      <c r="BAA106"/>
      <c r="BAB106"/>
      <c r="BAC106"/>
      <c r="BAD106"/>
      <c r="BAE106"/>
      <c r="BAF106"/>
      <c r="BAG106"/>
      <c r="BAH106"/>
      <c r="BAI106"/>
      <c r="BAJ106"/>
      <c r="BAK106"/>
      <c r="BAL106"/>
      <c r="BAM106"/>
      <c r="BAN106"/>
      <c r="BAO106"/>
      <c r="BAP106"/>
      <c r="BAQ106"/>
      <c r="BAR106"/>
      <c r="BAS106"/>
      <c r="BAT106"/>
      <c r="BAU106"/>
      <c r="BAV106"/>
      <c r="BAW106"/>
      <c r="BAX106"/>
      <c r="BAY106"/>
      <c r="BAZ106"/>
      <c r="BBA106"/>
      <c r="BBB106"/>
      <c r="BBC106"/>
      <c r="BBD106"/>
      <c r="BBE106"/>
      <c r="BBF106"/>
      <c r="BBG106"/>
      <c r="BBH106"/>
      <c r="BBI106"/>
      <c r="BBJ106"/>
      <c r="BBK106"/>
      <c r="BBL106"/>
      <c r="BBM106"/>
      <c r="BBN106"/>
      <c r="BBO106"/>
      <c r="BBP106"/>
      <c r="BBQ106"/>
      <c r="BBR106"/>
      <c r="BBS106"/>
      <c r="BBT106"/>
      <c r="BBU106"/>
      <c r="BBV106"/>
      <c r="BBW106"/>
      <c r="BBX106"/>
      <c r="BBY106"/>
      <c r="BBZ106"/>
      <c r="BCA106"/>
      <c r="BCB106"/>
      <c r="BCC106"/>
      <c r="BCD106"/>
      <c r="BCE106"/>
      <c r="BCF106"/>
      <c r="BCG106"/>
      <c r="BCH106"/>
      <c r="BCI106"/>
      <c r="BCJ106"/>
      <c r="BCK106"/>
      <c r="BCL106"/>
      <c r="BCM106"/>
      <c r="BCN106"/>
      <c r="BCO106"/>
      <c r="BCP106"/>
      <c r="BCQ106"/>
      <c r="BCR106"/>
      <c r="BCS106"/>
      <c r="BCT106"/>
      <c r="BCU106"/>
      <c r="BCV106"/>
      <c r="BCW106"/>
      <c r="BCX106"/>
      <c r="BCY106"/>
      <c r="BCZ106"/>
      <c r="BDA106"/>
      <c r="BDB106"/>
      <c r="BDC106"/>
      <c r="BDD106"/>
      <c r="BDE106"/>
      <c r="BDF106"/>
      <c r="BDG106"/>
      <c r="BDH106"/>
      <c r="BDI106"/>
      <c r="BDJ106"/>
      <c r="BDK106"/>
      <c r="BDL106"/>
      <c r="BDM106"/>
      <c r="BDN106"/>
      <c r="BDO106"/>
      <c r="BDP106"/>
      <c r="BDQ106"/>
      <c r="BDR106"/>
      <c r="BDS106"/>
      <c r="BDT106"/>
      <c r="BDU106"/>
    </row>
    <row r="107" spans="2:1477" s="69" customFormat="1">
      <c r="B107" s="67" t="s">
        <v>2</v>
      </c>
      <c r="C107" s="67" t="s">
        <v>320</v>
      </c>
      <c r="D107" s="67" t="s">
        <v>321</v>
      </c>
      <c r="E107" s="68">
        <v>44678</v>
      </c>
      <c r="F107" s="67" t="s">
        <v>986</v>
      </c>
      <c r="G107" s="67" t="s">
        <v>992</v>
      </c>
      <c r="H107" s="187">
        <v>2</v>
      </c>
      <c r="I107" s="69">
        <v>4</v>
      </c>
      <c r="J107" s="69">
        <v>200</v>
      </c>
      <c r="K107" s="69">
        <v>679</v>
      </c>
      <c r="L107" s="69">
        <v>679</v>
      </c>
      <c r="M107" s="186">
        <f t="shared" si="30"/>
        <v>1.7749999999999999</v>
      </c>
      <c r="N107" s="69">
        <f t="shared" si="31"/>
        <v>0</v>
      </c>
      <c r="O107" s="69">
        <v>0</v>
      </c>
      <c r="P107" s="69">
        <v>0</v>
      </c>
      <c r="Q107" s="69">
        <v>0</v>
      </c>
      <c r="R107" s="69">
        <v>404</v>
      </c>
      <c r="S107" s="69">
        <v>75</v>
      </c>
      <c r="T107" s="190">
        <v>6212045</v>
      </c>
      <c r="U107" s="190">
        <v>50000</v>
      </c>
      <c r="V107" s="190">
        <v>6162045</v>
      </c>
      <c r="W107" s="190">
        <v>6299150</v>
      </c>
      <c r="X107" s="190">
        <v>6924822</v>
      </c>
      <c r="Y107" s="190">
        <v>0</v>
      </c>
      <c r="Z107" s="190">
        <v>0</v>
      </c>
      <c r="AA107" s="190">
        <v>0</v>
      </c>
      <c r="AB107" s="190">
        <v>6924822</v>
      </c>
      <c r="AC107" s="190">
        <v>6889613</v>
      </c>
      <c r="AD107" s="186">
        <f t="shared" si="32"/>
        <v>1.1180724905449408</v>
      </c>
      <c r="AE107" s="69">
        <f t="shared" si="33"/>
        <v>0</v>
      </c>
      <c r="AF107" s="190">
        <v>-35209</v>
      </c>
      <c r="AG107" s="190">
        <v>87105</v>
      </c>
      <c r="AH107" s="69">
        <v>260</v>
      </c>
      <c r="AI107" s="69">
        <v>64</v>
      </c>
      <c r="AJ107" s="69">
        <v>161</v>
      </c>
      <c r="AK107" s="69">
        <v>0</v>
      </c>
      <c r="AL107" s="80">
        <v>0</v>
      </c>
      <c r="AM107" s="80">
        <v>0</v>
      </c>
      <c r="AN107" s="69">
        <v>7</v>
      </c>
      <c r="AO107" s="69">
        <v>45</v>
      </c>
      <c r="AP107" s="80">
        <v>0</v>
      </c>
      <c r="AQ107" s="80">
        <v>0</v>
      </c>
      <c r="AR107" s="69">
        <v>0</v>
      </c>
      <c r="AS107" s="69">
        <v>0</v>
      </c>
      <c r="AT107" s="80">
        <v>0</v>
      </c>
      <c r="AU107" s="80">
        <v>0</v>
      </c>
      <c r="AV107" s="69">
        <v>0</v>
      </c>
      <c r="AW107" s="69">
        <v>0</v>
      </c>
      <c r="AX107" s="80">
        <v>0</v>
      </c>
      <c r="AY107" s="80">
        <v>0</v>
      </c>
      <c r="AZ107" s="69">
        <v>0</v>
      </c>
      <c r="BA107" s="69">
        <v>0</v>
      </c>
      <c r="BB107" s="80">
        <v>0</v>
      </c>
      <c r="BC107" s="80">
        <v>0</v>
      </c>
      <c r="BD107" s="69">
        <v>3</v>
      </c>
      <c r="BE107" s="69">
        <v>30</v>
      </c>
      <c r="BF107" s="80">
        <v>87105</v>
      </c>
      <c r="BG107" s="80">
        <v>0</v>
      </c>
      <c r="BH107" s="69">
        <v>0</v>
      </c>
      <c r="BI107" s="69">
        <v>0</v>
      </c>
      <c r="BJ107" s="80">
        <v>0</v>
      </c>
      <c r="BK107" s="80">
        <v>0</v>
      </c>
      <c r="BL107" s="69">
        <v>0</v>
      </c>
      <c r="BM107" s="69">
        <v>0</v>
      </c>
      <c r="BN107" s="80">
        <v>0</v>
      </c>
      <c r="BO107" s="80">
        <v>0</v>
      </c>
      <c r="BP107" s="69">
        <v>10</v>
      </c>
      <c r="BQ107" s="69">
        <v>0</v>
      </c>
      <c r="BR107" s="80">
        <v>0</v>
      </c>
      <c r="BS107" s="80">
        <v>0</v>
      </c>
      <c r="BT107" s="69">
        <v>0</v>
      </c>
      <c r="BU107" s="69">
        <v>0</v>
      </c>
      <c r="BV107" s="80">
        <v>0</v>
      </c>
      <c r="BW107" s="80">
        <v>0</v>
      </c>
      <c r="BX107" s="69">
        <v>0</v>
      </c>
      <c r="BY107" s="69">
        <v>0</v>
      </c>
      <c r="BZ107" s="80">
        <v>0</v>
      </c>
      <c r="CA107" s="80">
        <v>0</v>
      </c>
      <c r="CB107" s="69">
        <v>0</v>
      </c>
      <c r="CC107" s="69">
        <v>0</v>
      </c>
      <c r="CD107" s="80">
        <v>0</v>
      </c>
      <c r="CE107" s="80">
        <v>0</v>
      </c>
      <c r="CF107" s="69">
        <v>0</v>
      </c>
      <c r="CG107" s="69">
        <v>0</v>
      </c>
      <c r="CH107" s="80">
        <v>0</v>
      </c>
      <c r="CI107" s="80">
        <v>0</v>
      </c>
      <c r="CJ107" s="69">
        <v>181</v>
      </c>
      <c r="CK107" s="69">
        <v>75</v>
      </c>
      <c r="CL107" s="80">
        <v>87105</v>
      </c>
      <c r="CM107" s="80">
        <v>0</v>
      </c>
      <c r="CN107" s="67" t="s">
        <v>762</v>
      </c>
      <c r="CO107" s="67" t="s">
        <v>763</v>
      </c>
      <c r="CP107" s="67" t="s">
        <v>709</v>
      </c>
      <c r="CQ107" s="67" t="s">
        <v>709</v>
      </c>
      <c r="CR107" s="67" t="s">
        <v>709</v>
      </c>
      <c r="CS107" s="67" t="s">
        <v>709</v>
      </c>
      <c r="CT107" s="68">
        <v>45925</v>
      </c>
      <c r="CU107" s="67" t="s">
        <v>988</v>
      </c>
      <c r="CV107" s="67" t="s">
        <v>989</v>
      </c>
      <c r="CW107" s="68" t="s">
        <v>168</v>
      </c>
      <c r="CX107" s="68">
        <v>45643</v>
      </c>
      <c r="CY107" s="67" t="s">
        <v>993</v>
      </c>
      <c r="CZ107" s="67" t="s">
        <v>994</v>
      </c>
      <c r="DA107" s="67" t="s">
        <v>1007</v>
      </c>
      <c r="DB107" s="81">
        <v>5759918.2599999998</v>
      </c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  <c r="AML107"/>
      <c r="AMM107"/>
      <c r="AMN107"/>
      <c r="AMO107"/>
      <c r="AMP107"/>
      <c r="AMQ107"/>
      <c r="AMR107"/>
      <c r="AMS107"/>
      <c r="AMT107"/>
      <c r="AMU107"/>
      <c r="AMV107"/>
      <c r="AMW107"/>
      <c r="AMX107"/>
      <c r="AMY107"/>
      <c r="AMZ107"/>
      <c r="ANA107"/>
      <c r="ANB107"/>
      <c r="ANC107"/>
      <c r="AND107"/>
      <c r="ANE107"/>
      <c r="ANF107"/>
      <c r="ANG107"/>
      <c r="ANH107"/>
      <c r="ANI107"/>
      <c r="ANJ107"/>
      <c r="ANK107"/>
      <c r="ANL107"/>
      <c r="ANM107"/>
      <c r="ANN107"/>
      <c r="ANO107"/>
      <c r="ANP107"/>
      <c r="ANQ107"/>
      <c r="ANR107"/>
      <c r="ANS107"/>
      <c r="ANT107"/>
      <c r="ANU107"/>
      <c r="ANV107"/>
      <c r="ANW107"/>
      <c r="ANX107"/>
      <c r="ANY107"/>
      <c r="ANZ107"/>
      <c r="AOA107"/>
      <c r="AOB107"/>
      <c r="AOC107"/>
      <c r="AOD107"/>
      <c r="AOE107"/>
      <c r="AOF107"/>
      <c r="AOG107"/>
      <c r="AOH107"/>
      <c r="AOI107"/>
      <c r="AOJ107"/>
      <c r="AOK107"/>
      <c r="AOL107"/>
      <c r="AOM107"/>
      <c r="AON107"/>
      <c r="AOO107"/>
      <c r="AOP107"/>
      <c r="AOQ107"/>
      <c r="AOR107"/>
      <c r="AOS107"/>
      <c r="AOT107"/>
      <c r="AOU107"/>
      <c r="AOV107"/>
      <c r="AOW107"/>
      <c r="AOX107"/>
      <c r="AOY107"/>
      <c r="AOZ107"/>
      <c r="APA107"/>
      <c r="APB107"/>
      <c r="APC107"/>
      <c r="APD107"/>
      <c r="APE107"/>
      <c r="APF107"/>
      <c r="APG107"/>
      <c r="APH107"/>
      <c r="API107"/>
      <c r="APJ107"/>
      <c r="APK107"/>
      <c r="APL107"/>
      <c r="APM107"/>
      <c r="APN107"/>
      <c r="APO107"/>
      <c r="APP107"/>
      <c r="APQ107"/>
      <c r="APR107"/>
      <c r="APS107"/>
      <c r="APT107"/>
      <c r="APU107"/>
      <c r="APV107"/>
      <c r="APW107"/>
      <c r="APX107"/>
      <c r="APY107"/>
      <c r="APZ107"/>
      <c r="AQA107"/>
      <c r="AQB107"/>
      <c r="AQC107"/>
      <c r="AQD107"/>
      <c r="AQE107"/>
      <c r="AQF107"/>
      <c r="AQG107"/>
      <c r="AQH107"/>
      <c r="AQI107"/>
      <c r="AQJ107"/>
      <c r="AQK107"/>
      <c r="AQL107"/>
      <c r="AQM107"/>
      <c r="AQN107"/>
      <c r="AQO107"/>
      <c r="AQP107"/>
      <c r="AQQ107"/>
      <c r="AQR107"/>
      <c r="AQS107"/>
      <c r="AQT107"/>
      <c r="AQU107"/>
      <c r="AQV107"/>
      <c r="AQW107"/>
      <c r="AQX107"/>
      <c r="AQY107"/>
      <c r="AQZ107"/>
      <c r="ARA107"/>
      <c r="ARB107"/>
      <c r="ARC107"/>
      <c r="ARD107"/>
      <c r="ARE107"/>
      <c r="ARF107"/>
      <c r="ARG107"/>
      <c r="ARH107"/>
      <c r="ARI107"/>
      <c r="ARJ107"/>
      <c r="ARK107"/>
      <c r="ARL107"/>
      <c r="ARM107"/>
      <c r="ARN107"/>
      <c r="ARO107"/>
      <c r="ARP107"/>
      <c r="ARQ107"/>
      <c r="ARR107"/>
      <c r="ARS107"/>
      <c r="ART107"/>
      <c r="ARU107"/>
      <c r="ARV107"/>
      <c r="ARW107"/>
      <c r="ARX107"/>
      <c r="ARY107"/>
      <c r="ARZ107"/>
      <c r="ASA107"/>
      <c r="ASB107"/>
      <c r="ASC107"/>
      <c r="ASD107"/>
      <c r="ASE107"/>
      <c r="ASF107"/>
      <c r="ASG107"/>
      <c r="ASH107"/>
      <c r="ASI107"/>
      <c r="ASJ107"/>
      <c r="ASK107"/>
      <c r="ASL107"/>
      <c r="ASM107"/>
      <c r="ASN107"/>
      <c r="ASO107"/>
      <c r="ASP107"/>
      <c r="ASQ107"/>
      <c r="ASR107"/>
      <c r="ASS107"/>
      <c r="AST107"/>
      <c r="ASU107"/>
      <c r="ASV107"/>
      <c r="ASW107"/>
      <c r="ASX107"/>
      <c r="ASY107"/>
      <c r="ASZ107"/>
      <c r="ATA107"/>
      <c r="ATB107"/>
      <c r="ATC107"/>
      <c r="ATD107"/>
      <c r="ATE107"/>
      <c r="ATF107"/>
      <c r="ATG107"/>
      <c r="ATH107"/>
      <c r="ATI107"/>
      <c r="ATJ107"/>
      <c r="ATK107"/>
      <c r="ATL107"/>
      <c r="ATM107"/>
      <c r="ATN107"/>
      <c r="ATO107"/>
      <c r="ATP107"/>
      <c r="ATQ107"/>
      <c r="ATR107"/>
      <c r="ATS107"/>
      <c r="ATT107"/>
      <c r="ATU107"/>
      <c r="ATV107"/>
      <c r="ATW107"/>
      <c r="ATX107"/>
      <c r="ATY107"/>
      <c r="ATZ107"/>
      <c r="AUA107"/>
      <c r="AUB107"/>
      <c r="AUC107"/>
      <c r="AUD107"/>
      <c r="AUE107"/>
      <c r="AUF107"/>
      <c r="AUG107"/>
      <c r="AUH107"/>
      <c r="AUI107"/>
      <c r="AUJ107"/>
      <c r="AUK107"/>
      <c r="AUL107"/>
      <c r="AUM107"/>
      <c r="AUN107"/>
      <c r="AUO107"/>
      <c r="AUP107"/>
      <c r="AUQ107"/>
      <c r="AUR107"/>
      <c r="AUS107"/>
      <c r="AUT107"/>
      <c r="AUU107"/>
      <c r="AUV107"/>
      <c r="AUW107"/>
      <c r="AUX107"/>
      <c r="AUY107"/>
      <c r="AUZ107"/>
      <c r="AVA107"/>
      <c r="AVB107"/>
      <c r="AVC107"/>
      <c r="AVD107"/>
      <c r="AVE107"/>
      <c r="AVF107"/>
      <c r="AVG107"/>
      <c r="AVH107"/>
      <c r="AVI107"/>
      <c r="AVJ107"/>
      <c r="AVK107"/>
      <c r="AVL107"/>
      <c r="AVM107"/>
      <c r="AVN107"/>
      <c r="AVO107"/>
      <c r="AVP107"/>
      <c r="AVQ107"/>
      <c r="AVR107"/>
      <c r="AVS107"/>
      <c r="AVT107"/>
      <c r="AVU107"/>
      <c r="AVV107"/>
      <c r="AVW107"/>
      <c r="AVX107"/>
      <c r="AVY107"/>
      <c r="AVZ107"/>
      <c r="AWA107"/>
      <c r="AWB107"/>
      <c r="AWC107"/>
      <c r="AWD107"/>
      <c r="AWE107"/>
      <c r="AWF107"/>
      <c r="AWG107"/>
      <c r="AWH107"/>
      <c r="AWI107"/>
      <c r="AWJ107"/>
      <c r="AWK107"/>
      <c r="AWL107"/>
      <c r="AWM107"/>
      <c r="AWN107"/>
      <c r="AWO107"/>
      <c r="AWP107"/>
      <c r="AWQ107"/>
      <c r="AWR107"/>
      <c r="AWS107"/>
      <c r="AWT107"/>
      <c r="AWU107"/>
      <c r="AWV107"/>
      <c r="AWW107"/>
      <c r="AWX107"/>
      <c r="AWY107"/>
      <c r="AWZ107"/>
      <c r="AXA107"/>
      <c r="AXB107"/>
      <c r="AXC107"/>
      <c r="AXD107"/>
      <c r="AXE107"/>
      <c r="AXF107"/>
      <c r="AXG107"/>
      <c r="AXH107"/>
      <c r="AXI107"/>
      <c r="AXJ107"/>
      <c r="AXK107"/>
      <c r="AXL107"/>
      <c r="AXM107"/>
      <c r="AXN107"/>
      <c r="AXO107"/>
      <c r="AXP107"/>
      <c r="AXQ107"/>
      <c r="AXR107"/>
      <c r="AXS107"/>
      <c r="AXT107"/>
      <c r="AXU107"/>
      <c r="AXV107"/>
      <c r="AXW107"/>
      <c r="AXX107"/>
      <c r="AXY107"/>
      <c r="AXZ107"/>
      <c r="AYA107"/>
      <c r="AYB107"/>
      <c r="AYC107"/>
      <c r="AYD107"/>
      <c r="AYE107"/>
      <c r="AYF107"/>
      <c r="AYG107"/>
      <c r="AYH107"/>
      <c r="AYI107"/>
      <c r="AYJ107"/>
      <c r="AYK107"/>
      <c r="AYL107"/>
      <c r="AYM107"/>
      <c r="AYN107"/>
      <c r="AYO107"/>
      <c r="AYP107"/>
      <c r="AYQ107"/>
      <c r="AYR107"/>
      <c r="AYS107"/>
      <c r="AYT107"/>
      <c r="AYU107"/>
      <c r="AYV107"/>
      <c r="AYW107"/>
      <c r="AYX107"/>
      <c r="AYY107"/>
      <c r="AYZ107"/>
      <c r="AZA107"/>
      <c r="AZB107"/>
      <c r="AZC107"/>
      <c r="AZD107"/>
      <c r="AZE107"/>
      <c r="AZF107"/>
      <c r="AZG107"/>
      <c r="AZH107"/>
      <c r="AZI107"/>
      <c r="AZJ107"/>
      <c r="AZK107"/>
      <c r="AZL107"/>
      <c r="AZM107"/>
      <c r="AZN107"/>
      <c r="AZO107"/>
      <c r="AZP107"/>
      <c r="AZQ107"/>
      <c r="AZR107"/>
      <c r="AZS107"/>
      <c r="AZT107"/>
      <c r="AZU107"/>
      <c r="AZV107"/>
      <c r="AZW107"/>
      <c r="AZX107"/>
      <c r="AZY107"/>
      <c r="AZZ107"/>
      <c r="BAA107"/>
      <c r="BAB107"/>
      <c r="BAC107"/>
      <c r="BAD107"/>
      <c r="BAE107"/>
      <c r="BAF107"/>
      <c r="BAG107"/>
      <c r="BAH107"/>
      <c r="BAI107"/>
      <c r="BAJ107"/>
      <c r="BAK107"/>
      <c r="BAL107"/>
      <c r="BAM107"/>
      <c r="BAN107"/>
      <c r="BAO107"/>
      <c r="BAP107"/>
      <c r="BAQ107"/>
      <c r="BAR107"/>
      <c r="BAS107"/>
      <c r="BAT107"/>
      <c r="BAU107"/>
      <c r="BAV107"/>
      <c r="BAW107"/>
      <c r="BAX107"/>
      <c r="BAY107"/>
      <c r="BAZ107"/>
      <c r="BBA107"/>
      <c r="BBB107"/>
      <c r="BBC107"/>
      <c r="BBD107"/>
      <c r="BBE107"/>
      <c r="BBF107"/>
      <c r="BBG107"/>
      <c r="BBH107"/>
      <c r="BBI107"/>
      <c r="BBJ107"/>
      <c r="BBK107"/>
      <c r="BBL107"/>
      <c r="BBM107"/>
      <c r="BBN107"/>
      <c r="BBO107"/>
      <c r="BBP107"/>
      <c r="BBQ107"/>
      <c r="BBR107"/>
      <c r="BBS107"/>
      <c r="BBT107"/>
      <c r="BBU107"/>
      <c r="BBV107"/>
      <c r="BBW107"/>
      <c r="BBX107"/>
      <c r="BBY107"/>
      <c r="BBZ107"/>
      <c r="BCA107"/>
      <c r="BCB107"/>
      <c r="BCC107"/>
      <c r="BCD107"/>
      <c r="BCE107"/>
      <c r="BCF107"/>
      <c r="BCG107"/>
      <c r="BCH107"/>
      <c r="BCI107"/>
      <c r="BCJ107"/>
      <c r="BCK107"/>
      <c r="BCL107"/>
      <c r="BCM107"/>
      <c r="BCN107"/>
      <c r="BCO107"/>
      <c r="BCP107"/>
      <c r="BCQ107"/>
      <c r="BCR107"/>
      <c r="BCS107"/>
      <c r="BCT107"/>
      <c r="BCU107"/>
      <c r="BCV107"/>
      <c r="BCW107"/>
      <c r="BCX107"/>
      <c r="BCY107"/>
      <c r="BCZ107"/>
      <c r="BDA107"/>
      <c r="BDB107"/>
      <c r="BDC107"/>
      <c r="BDD107"/>
      <c r="BDE107"/>
      <c r="BDF107"/>
      <c r="BDG107"/>
      <c r="BDH107"/>
      <c r="BDI107"/>
      <c r="BDJ107"/>
      <c r="BDK107"/>
      <c r="BDL107"/>
      <c r="BDM107"/>
      <c r="BDN107"/>
      <c r="BDO107"/>
      <c r="BDP107"/>
      <c r="BDQ107"/>
      <c r="BDR107"/>
      <c r="BDS107"/>
      <c r="BDT107"/>
      <c r="BDU107"/>
    </row>
    <row r="108" spans="2:1477" s="69" customFormat="1">
      <c r="B108" s="67" t="s">
        <v>2</v>
      </c>
      <c r="C108" s="67" t="s">
        <v>322</v>
      </c>
      <c r="D108" s="67" t="s">
        <v>323</v>
      </c>
      <c r="E108" s="68">
        <v>45014</v>
      </c>
      <c r="F108" s="67" t="s">
        <v>991</v>
      </c>
      <c r="G108" s="67" t="s">
        <v>995</v>
      </c>
      <c r="H108" s="187">
        <v>2</v>
      </c>
      <c r="I108" s="69">
        <v>2</v>
      </c>
      <c r="J108" s="69">
        <v>435</v>
      </c>
      <c r="K108" s="69">
        <v>712</v>
      </c>
      <c r="L108" s="69">
        <v>712</v>
      </c>
      <c r="M108" s="186">
        <f t="shared" si="30"/>
        <v>1.1701149425287356</v>
      </c>
      <c r="N108" s="69">
        <f t="shared" si="31"/>
        <v>1</v>
      </c>
      <c r="O108" s="69">
        <v>0</v>
      </c>
      <c r="P108" s="69">
        <v>0</v>
      </c>
      <c r="Q108" s="69">
        <v>0</v>
      </c>
      <c r="R108" s="69">
        <v>265</v>
      </c>
      <c r="S108" s="69">
        <v>12</v>
      </c>
      <c r="T108" s="190">
        <v>10919335</v>
      </c>
      <c r="U108" s="190">
        <v>105921</v>
      </c>
      <c r="V108" s="190">
        <v>10813414</v>
      </c>
      <c r="W108" s="190">
        <v>11003378</v>
      </c>
      <c r="X108" s="190">
        <v>11511158</v>
      </c>
      <c r="Y108" s="190">
        <v>0</v>
      </c>
      <c r="Z108" s="190">
        <v>0</v>
      </c>
      <c r="AA108" s="190">
        <v>0</v>
      </c>
      <c r="AB108" s="190">
        <v>11511158</v>
      </c>
      <c r="AC108" s="190">
        <v>11473007</v>
      </c>
      <c r="AD108" s="186">
        <f t="shared" si="32"/>
        <v>1.0609976645673604</v>
      </c>
      <c r="AE108" s="69">
        <f t="shared" si="33"/>
        <v>1</v>
      </c>
      <c r="AF108" s="190">
        <v>-38151</v>
      </c>
      <c r="AG108" s="190">
        <v>84043</v>
      </c>
      <c r="AH108" s="69">
        <v>130</v>
      </c>
      <c r="AI108" s="69">
        <v>73</v>
      </c>
      <c r="AJ108" s="69">
        <v>10</v>
      </c>
      <c r="AK108" s="69">
        <v>0</v>
      </c>
      <c r="AL108" s="80">
        <v>22048</v>
      </c>
      <c r="AM108" s="80">
        <v>0</v>
      </c>
      <c r="AN108" s="69">
        <v>52</v>
      </c>
      <c r="AO108" s="69">
        <v>12</v>
      </c>
      <c r="AP108" s="80">
        <v>94616</v>
      </c>
      <c r="AQ108" s="80">
        <v>0</v>
      </c>
      <c r="AR108" s="69">
        <v>0</v>
      </c>
      <c r="AS108" s="69">
        <v>0</v>
      </c>
      <c r="AT108" s="80">
        <v>0</v>
      </c>
      <c r="AU108" s="80">
        <v>0</v>
      </c>
      <c r="AV108" s="69">
        <v>0</v>
      </c>
      <c r="AW108" s="69">
        <v>0</v>
      </c>
      <c r="AX108" s="80">
        <v>0</v>
      </c>
      <c r="AY108" s="80">
        <v>0</v>
      </c>
      <c r="AZ108" s="69">
        <v>0</v>
      </c>
      <c r="BA108" s="69">
        <v>0</v>
      </c>
      <c r="BB108" s="80">
        <v>0</v>
      </c>
      <c r="BC108" s="80">
        <v>0</v>
      </c>
      <c r="BD108" s="69">
        <v>0</v>
      </c>
      <c r="BE108" s="69">
        <v>0</v>
      </c>
      <c r="BF108" s="80">
        <v>0</v>
      </c>
      <c r="BG108" s="80">
        <v>0</v>
      </c>
      <c r="BH108" s="69">
        <v>0</v>
      </c>
      <c r="BI108" s="69">
        <v>0</v>
      </c>
      <c r="BJ108" s="80">
        <v>0</v>
      </c>
      <c r="BK108" s="80">
        <v>0</v>
      </c>
      <c r="BL108" s="69">
        <v>0</v>
      </c>
      <c r="BM108" s="69">
        <v>0</v>
      </c>
      <c r="BN108" s="80">
        <v>0</v>
      </c>
      <c r="BO108" s="80">
        <v>0</v>
      </c>
      <c r="BP108" s="69">
        <v>0</v>
      </c>
      <c r="BQ108" s="69">
        <v>0</v>
      </c>
      <c r="BR108" s="80">
        <v>0</v>
      </c>
      <c r="BS108" s="80">
        <v>0</v>
      </c>
      <c r="BT108" s="69">
        <v>0</v>
      </c>
      <c r="BU108" s="69">
        <v>0</v>
      </c>
      <c r="BV108" s="80">
        <v>0</v>
      </c>
      <c r="BW108" s="80">
        <v>0</v>
      </c>
      <c r="BX108" s="69">
        <v>0</v>
      </c>
      <c r="BY108" s="69">
        <v>0</v>
      </c>
      <c r="BZ108" s="80">
        <v>0</v>
      </c>
      <c r="CA108" s="80">
        <v>0</v>
      </c>
      <c r="CB108" s="69">
        <v>0</v>
      </c>
      <c r="CC108" s="69">
        <v>0</v>
      </c>
      <c r="CD108" s="80">
        <v>0</v>
      </c>
      <c r="CE108" s="80">
        <v>0</v>
      </c>
      <c r="CF108" s="69">
        <v>0</v>
      </c>
      <c r="CG108" s="69">
        <v>0</v>
      </c>
      <c r="CH108" s="80">
        <v>0</v>
      </c>
      <c r="CI108" s="80">
        <v>0</v>
      </c>
      <c r="CJ108" s="69">
        <v>62</v>
      </c>
      <c r="CK108" s="69">
        <v>12</v>
      </c>
      <c r="CL108" s="80">
        <v>116664</v>
      </c>
      <c r="CM108" s="80">
        <v>0</v>
      </c>
      <c r="CN108" s="67" t="s">
        <v>762</v>
      </c>
      <c r="CO108" s="67" t="s">
        <v>763</v>
      </c>
      <c r="CP108" s="67" t="s">
        <v>709</v>
      </c>
      <c r="CQ108" s="67" t="s">
        <v>709</v>
      </c>
      <c r="CR108" s="67" t="s">
        <v>709</v>
      </c>
      <c r="CS108" s="67" t="s">
        <v>709</v>
      </c>
      <c r="CT108" s="68">
        <v>46072</v>
      </c>
      <c r="CU108" s="67" t="s">
        <v>991</v>
      </c>
      <c r="CV108" s="67" t="s">
        <v>989</v>
      </c>
      <c r="CW108" s="68" t="s">
        <v>168</v>
      </c>
      <c r="CX108" s="68">
        <v>45908</v>
      </c>
      <c r="CY108" s="67" t="s">
        <v>988</v>
      </c>
      <c r="CZ108" s="67" t="s">
        <v>989</v>
      </c>
      <c r="DA108" s="67" t="s">
        <v>1009</v>
      </c>
      <c r="DB108" s="81">
        <v>11459373.75</v>
      </c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  <c r="AMX108"/>
      <c r="AMY108"/>
      <c r="AMZ108"/>
      <c r="ANA108"/>
      <c r="ANB108"/>
      <c r="ANC108"/>
      <c r="AND108"/>
      <c r="ANE108"/>
      <c r="ANF108"/>
      <c r="ANG108"/>
      <c r="ANH108"/>
      <c r="ANI108"/>
      <c r="ANJ108"/>
      <c r="ANK108"/>
      <c r="ANL108"/>
      <c r="ANM108"/>
      <c r="ANN108"/>
      <c r="ANO108"/>
      <c r="ANP108"/>
      <c r="ANQ108"/>
      <c r="ANR108"/>
      <c r="ANS108"/>
      <c r="ANT108"/>
      <c r="ANU108"/>
      <c r="ANV108"/>
      <c r="ANW108"/>
      <c r="ANX108"/>
      <c r="ANY108"/>
      <c r="ANZ108"/>
      <c r="AOA108"/>
      <c r="AOB108"/>
      <c r="AOC108"/>
      <c r="AOD108"/>
      <c r="AOE108"/>
      <c r="AOF108"/>
      <c r="AOG108"/>
      <c r="AOH108"/>
      <c r="AOI108"/>
      <c r="AOJ108"/>
      <c r="AOK108"/>
      <c r="AOL108"/>
      <c r="AOM108"/>
      <c r="AON108"/>
      <c r="AOO108"/>
      <c r="AOP108"/>
      <c r="AOQ108"/>
      <c r="AOR108"/>
      <c r="AOS108"/>
      <c r="AOT108"/>
      <c r="AOU108"/>
      <c r="AOV108"/>
      <c r="AOW108"/>
      <c r="AOX108"/>
      <c r="AOY108"/>
      <c r="AOZ108"/>
      <c r="APA108"/>
      <c r="APB108"/>
      <c r="APC108"/>
      <c r="APD108"/>
      <c r="APE108"/>
      <c r="APF108"/>
      <c r="APG108"/>
      <c r="APH108"/>
      <c r="API108"/>
      <c r="APJ108"/>
      <c r="APK108"/>
      <c r="APL108"/>
      <c r="APM108"/>
      <c r="APN108"/>
      <c r="APO108"/>
      <c r="APP108"/>
      <c r="APQ108"/>
      <c r="APR108"/>
      <c r="APS108"/>
      <c r="APT108"/>
      <c r="APU108"/>
      <c r="APV108"/>
      <c r="APW108"/>
      <c r="APX108"/>
      <c r="APY108"/>
      <c r="APZ108"/>
      <c r="AQA108"/>
      <c r="AQB108"/>
      <c r="AQC108"/>
      <c r="AQD108"/>
      <c r="AQE108"/>
      <c r="AQF108"/>
      <c r="AQG108"/>
      <c r="AQH108"/>
      <c r="AQI108"/>
      <c r="AQJ108"/>
      <c r="AQK108"/>
      <c r="AQL108"/>
      <c r="AQM108"/>
      <c r="AQN108"/>
      <c r="AQO108"/>
      <c r="AQP108"/>
      <c r="AQQ108"/>
      <c r="AQR108"/>
      <c r="AQS108"/>
      <c r="AQT108"/>
      <c r="AQU108"/>
      <c r="AQV108"/>
      <c r="AQW108"/>
      <c r="AQX108"/>
      <c r="AQY108"/>
      <c r="AQZ108"/>
      <c r="ARA108"/>
      <c r="ARB108"/>
      <c r="ARC108"/>
      <c r="ARD108"/>
      <c r="ARE108"/>
      <c r="ARF108"/>
      <c r="ARG108"/>
      <c r="ARH108"/>
      <c r="ARI108"/>
      <c r="ARJ108"/>
      <c r="ARK108"/>
      <c r="ARL108"/>
      <c r="ARM108"/>
      <c r="ARN108"/>
      <c r="ARO108"/>
      <c r="ARP108"/>
      <c r="ARQ108"/>
      <c r="ARR108"/>
      <c r="ARS108"/>
      <c r="ART108"/>
      <c r="ARU108"/>
      <c r="ARV108"/>
      <c r="ARW108"/>
      <c r="ARX108"/>
      <c r="ARY108"/>
      <c r="ARZ108"/>
      <c r="ASA108"/>
      <c r="ASB108"/>
      <c r="ASC108"/>
      <c r="ASD108"/>
      <c r="ASE108"/>
      <c r="ASF108"/>
      <c r="ASG108"/>
      <c r="ASH108"/>
      <c r="ASI108"/>
      <c r="ASJ108"/>
      <c r="ASK108"/>
      <c r="ASL108"/>
      <c r="ASM108"/>
      <c r="ASN108"/>
      <c r="ASO108"/>
      <c r="ASP108"/>
      <c r="ASQ108"/>
      <c r="ASR108"/>
      <c r="ASS108"/>
      <c r="AST108"/>
      <c r="ASU108"/>
      <c r="ASV108"/>
      <c r="ASW108"/>
      <c r="ASX108"/>
      <c r="ASY108"/>
      <c r="ASZ108"/>
      <c r="ATA108"/>
      <c r="ATB108"/>
      <c r="ATC108"/>
      <c r="ATD108"/>
      <c r="ATE108"/>
      <c r="ATF108"/>
      <c r="ATG108"/>
      <c r="ATH108"/>
      <c r="ATI108"/>
      <c r="ATJ108"/>
      <c r="ATK108"/>
      <c r="ATL108"/>
      <c r="ATM108"/>
      <c r="ATN108"/>
      <c r="ATO108"/>
      <c r="ATP108"/>
      <c r="ATQ108"/>
      <c r="ATR108"/>
      <c r="ATS108"/>
      <c r="ATT108"/>
      <c r="ATU108"/>
      <c r="ATV108"/>
      <c r="ATW108"/>
      <c r="ATX108"/>
      <c r="ATY108"/>
      <c r="ATZ108"/>
      <c r="AUA108"/>
      <c r="AUB108"/>
      <c r="AUC108"/>
      <c r="AUD108"/>
      <c r="AUE108"/>
      <c r="AUF108"/>
      <c r="AUG108"/>
      <c r="AUH108"/>
      <c r="AUI108"/>
      <c r="AUJ108"/>
      <c r="AUK108"/>
      <c r="AUL108"/>
      <c r="AUM108"/>
      <c r="AUN108"/>
      <c r="AUO108"/>
      <c r="AUP108"/>
      <c r="AUQ108"/>
      <c r="AUR108"/>
      <c r="AUS108"/>
      <c r="AUT108"/>
      <c r="AUU108"/>
      <c r="AUV108"/>
      <c r="AUW108"/>
      <c r="AUX108"/>
      <c r="AUY108"/>
      <c r="AUZ108"/>
      <c r="AVA108"/>
      <c r="AVB108"/>
      <c r="AVC108"/>
      <c r="AVD108"/>
      <c r="AVE108"/>
      <c r="AVF108"/>
      <c r="AVG108"/>
      <c r="AVH108"/>
      <c r="AVI108"/>
      <c r="AVJ108"/>
      <c r="AVK108"/>
      <c r="AVL108"/>
      <c r="AVM108"/>
      <c r="AVN108"/>
      <c r="AVO108"/>
      <c r="AVP108"/>
      <c r="AVQ108"/>
      <c r="AVR108"/>
      <c r="AVS108"/>
      <c r="AVT108"/>
      <c r="AVU108"/>
      <c r="AVV108"/>
      <c r="AVW108"/>
      <c r="AVX108"/>
      <c r="AVY108"/>
      <c r="AVZ108"/>
      <c r="AWA108"/>
      <c r="AWB108"/>
      <c r="AWC108"/>
      <c r="AWD108"/>
      <c r="AWE108"/>
      <c r="AWF108"/>
      <c r="AWG108"/>
      <c r="AWH108"/>
      <c r="AWI108"/>
      <c r="AWJ108"/>
      <c r="AWK108"/>
      <c r="AWL108"/>
      <c r="AWM108"/>
      <c r="AWN108"/>
      <c r="AWO108"/>
      <c r="AWP108"/>
      <c r="AWQ108"/>
      <c r="AWR108"/>
      <c r="AWS108"/>
      <c r="AWT108"/>
      <c r="AWU108"/>
      <c r="AWV108"/>
      <c r="AWW108"/>
      <c r="AWX108"/>
      <c r="AWY108"/>
      <c r="AWZ108"/>
      <c r="AXA108"/>
      <c r="AXB108"/>
      <c r="AXC108"/>
      <c r="AXD108"/>
      <c r="AXE108"/>
      <c r="AXF108"/>
      <c r="AXG108"/>
      <c r="AXH108"/>
      <c r="AXI108"/>
      <c r="AXJ108"/>
      <c r="AXK108"/>
      <c r="AXL108"/>
      <c r="AXM108"/>
      <c r="AXN108"/>
      <c r="AXO108"/>
      <c r="AXP108"/>
      <c r="AXQ108"/>
      <c r="AXR108"/>
      <c r="AXS108"/>
      <c r="AXT108"/>
      <c r="AXU108"/>
      <c r="AXV108"/>
      <c r="AXW108"/>
      <c r="AXX108"/>
      <c r="AXY108"/>
      <c r="AXZ108"/>
      <c r="AYA108"/>
      <c r="AYB108"/>
      <c r="AYC108"/>
      <c r="AYD108"/>
      <c r="AYE108"/>
      <c r="AYF108"/>
      <c r="AYG108"/>
      <c r="AYH108"/>
      <c r="AYI108"/>
      <c r="AYJ108"/>
      <c r="AYK108"/>
      <c r="AYL108"/>
      <c r="AYM108"/>
      <c r="AYN108"/>
      <c r="AYO108"/>
      <c r="AYP108"/>
      <c r="AYQ108"/>
      <c r="AYR108"/>
      <c r="AYS108"/>
      <c r="AYT108"/>
      <c r="AYU108"/>
      <c r="AYV108"/>
      <c r="AYW108"/>
      <c r="AYX108"/>
      <c r="AYY108"/>
      <c r="AYZ108"/>
      <c r="AZA108"/>
      <c r="AZB108"/>
      <c r="AZC108"/>
      <c r="AZD108"/>
      <c r="AZE108"/>
      <c r="AZF108"/>
      <c r="AZG108"/>
      <c r="AZH108"/>
      <c r="AZI108"/>
      <c r="AZJ108"/>
      <c r="AZK108"/>
      <c r="AZL108"/>
      <c r="AZM108"/>
      <c r="AZN108"/>
      <c r="AZO108"/>
      <c r="AZP108"/>
      <c r="AZQ108"/>
      <c r="AZR108"/>
      <c r="AZS108"/>
      <c r="AZT108"/>
      <c r="AZU108"/>
      <c r="AZV108"/>
      <c r="AZW108"/>
      <c r="AZX108"/>
      <c r="AZY108"/>
      <c r="AZZ108"/>
      <c r="BAA108"/>
      <c r="BAB108"/>
      <c r="BAC108"/>
      <c r="BAD108"/>
      <c r="BAE108"/>
      <c r="BAF108"/>
      <c r="BAG108"/>
      <c r="BAH108"/>
      <c r="BAI108"/>
      <c r="BAJ108"/>
      <c r="BAK108"/>
      <c r="BAL108"/>
      <c r="BAM108"/>
      <c r="BAN108"/>
      <c r="BAO108"/>
      <c r="BAP108"/>
      <c r="BAQ108"/>
      <c r="BAR108"/>
      <c r="BAS108"/>
      <c r="BAT108"/>
      <c r="BAU108"/>
      <c r="BAV108"/>
      <c r="BAW108"/>
      <c r="BAX108"/>
      <c r="BAY108"/>
      <c r="BAZ108"/>
      <c r="BBA108"/>
      <c r="BBB108"/>
      <c r="BBC108"/>
      <c r="BBD108"/>
      <c r="BBE108"/>
      <c r="BBF108"/>
      <c r="BBG108"/>
      <c r="BBH108"/>
      <c r="BBI108"/>
      <c r="BBJ108"/>
      <c r="BBK108"/>
      <c r="BBL108"/>
      <c r="BBM108"/>
      <c r="BBN108"/>
      <c r="BBO108"/>
      <c r="BBP108"/>
      <c r="BBQ108"/>
      <c r="BBR108"/>
      <c r="BBS108"/>
      <c r="BBT108"/>
      <c r="BBU108"/>
      <c r="BBV108"/>
      <c r="BBW108"/>
      <c r="BBX108"/>
      <c r="BBY108"/>
      <c r="BBZ108"/>
      <c r="BCA108"/>
      <c r="BCB108"/>
      <c r="BCC108"/>
      <c r="BCD108"/>
      <c r="BCE108"/>
      <c r="BCF108"/>
      <c r="BCG108"/>
      <c r="BCH108"/>
      <c r="BCI108"/>
      <c r="BCJ108"/>
      <c r="BCK108"/>
      <c r="BCL108"/>
      <c r="BCM108"/>
      <c r="BCN108"/>
      <c r="BCO108"/>
      <c r="BCP108"/>
      <c r="BCQ108"/>
      <c r="BCR108"/>
      <c r="BCS108"/>
      <c r="BCT108"/>
      <c r="BCU108"/>
      <c r="BCV108"/>
      <c r="BCW108"/>
      <c r="BCX108"/>
      <c r="BCY108"/>
      <c r="BCZ108"/>
      <c r="BDA108"/>
      <c r="BDB108"/>
      <c r="BDC108"/>
      <c r="BDD108"/>
      <c r="BDE108"/>
      <c r="BDF108"/>
      <c r="BDG108"/>
      <c r="BDH108"/>
      <c r="BDI108"/>
      <c r="BDJ108"/>
      <c r="BDK108"/>
      <c r="BDL108"/>
      <c r="BDM108"/>
      <c r="BDN108"/>
      <c r="BDO108"/>
      <c r="BDP108"/>
      <c r="BDQ108"/>
      <c r="BDR108"/>
      <c r="BDS108"/>
      <c r="BDT108"/>
      <c r="BDU108"/>
    </row>
    <row r="109" spans="2:1477" s="69" customFormat="1">
      <c r="B109" s="67" t="s">
        <v>2</v>
      </c>
      <c r="C109" s="67" t="s">
        <v>324</v>
      </c>
      <c r="D109" s="67" t="s">
        <v>325</v>
      </c>
      <c r="E109" s="68">
        <v>44902</v>
      </c>
      <c r="F109" s="67" t="s">
        <v>993</v>
      </c>
      <c r="G109" s="67" t="s">
        <v>995</v>
      </c>
      <c r="H109" s="187">
        <v>2</v>
      </c>
      <c r="I109" s="69">
        <v>3</v>
      </c>
      <c r="J109" s="69">
        <v>425</v>
      </c>
      <c r="K109" s="69">
        <v>608</v>
      </c>
      <c r="L109" s="69">
        <v>608</v>
      </c>
      <c r="M109" s="186">
        <f t="shared" si="30"/>
        <v>1.0964705882352941</v>
      </c>
      <c r="N109" s="69">
        <f t="shared" si="31"/>
        <v>1</v>
      </c>
      <c r="O109" s="69">
        <v>0</v>
      </c>
      <c r="P109" s="69">
        <v>0</v>
      </c>
      <c r="Q109" s="69">
        <v>0</v>
      </c>
      <c r="R109" s="69">
        <v>146</v>
      </c>
      <c r="S109" s="69">
        <v>37</v>
      </c>
      <c r="T109" s="190">
        <v>11772258</v>
      </c>
      <c r="U109" s="190">
        <v>136099</v>
      </c>
      <c r="V109" s="190">
        <v>11636159</v>
      </c>
      <c r="W109" s="190">
        <v>11871253</v>
      </c>
      <c r="X109" s="190">
        <v>11834603</v>
      </c>
      <c r="Y109" s="190">
        <v>0</v>
      </c>
      <c r="Z109" s="190">
        <v>0</v>
      </c>
      <c r="AA109" s="190">
        <v>0</v>
      </c>
      <c r="AB109" s="190">
        <v>11834603</v>
      </c>
      <c r="AC109" s="190">
        <v>11821261</v>
      </c>
      <c r="AD109" s="186">
        <f t="shared" si="32"/>
        <v>1.0159074828729995</v>
      </c>
      <c r="AE109" s="69">
        <f t="shared" si="33"/>
        <v>1</v>
      </c>
      <c r="AF109" s="190">
        <v>-13342</v>
      </c>
      <c r="AG109" s="190">
        <v>98995</v>
      </c>
      <c r="AH109" s="69">
        <v>72</v>
      </c>
      <c r="AI109" s="69">
        <v>70</v>
      </c>
      <c r="AJ109" s="69">
        <v>0</v>
      </c>
      <c r="AK109" s="69">
        <v>3</v>
      </c>
      <c r="AL109" s="80">
        <v>2170</v>
      </c>
      <c r="AM109" s="80">
        <v>0</v>
      </c>
      <c r="AN109" s="69">
        <v>4</v>
      </c>
      <c r="AO109" s="69">
        <v>12</v>
      </c>
      <c r="AP109" s="80">
        <v>33069</v>
      </c>
      <c r="AQ109" s="80">
        <v>0</v>
      </c>
      <c r="AR109" s="69">
        <v>0</v>
      </c>
      <c r="AS109" s="69">
        <v>0</v>
      </c>
      <c r="AT109" s="80">
        <v>0</v>
      </c>
      <c r="AU109" s="80">
        <v>0</v>
      </c>
      <c r="AV109" s="69">
        <v>0</v>
      </c>
      <c r="AW109" s="69">
        <v>0</v>
      </c>
      <c r="AX109" s="80">
        <v>0</v>
      </c>
      <c r="AY109" s="80">
        <v>0</v>
      </c>
      <c r="AZ109" s="69">
        <v>0</v>
      </c>
      <c r="BA109" s="69">
        <v>0</v>
      </c>
      <c r="BB109" s="80">
        <v>0</v>
      </c>
      <c r="BC109" s="80">
        <v>0</v>
      </c>
      <c r="BD109" s="69">
        <v>0</v>
      </c>
      <c r="BE109" s="69">
        <v>22</v>
      </c>
      <c r="BF109" s="80">
        <v>130287</v>
      </c>
      <c r="BG109" s="80">
        <v>579</v>
      </c>
      <c r="BH109" s="69">
        <v>0</v>
      </c>
      <c r="BI109" s="69">
        <v>0</v>
      </c>
      <c r="BJ109" s="80">
        <v>0</v>
      </c>
      <c r="BK109" s="80">
        <v>0</v>
      </c>
      <c r="BL109" s="69">
        <v>0</v>
      </c>
      <c r="BM109" s="69">
        <v>0</v>
      </c>
      <c r="BN109" s="80">
        <v>0</v>
      </c>
      <c r="BO109" s="80">
        <v>0</v>
      </c>
      <c r="BP109" s="69">
        <v>0</v>
      </c>
      <c r="BQ109" s="69">
        <v>0</v>
      </c>
      <c r="BR109" s="80">
        <v>0</v>
      </c>
      <c r="BS109" s="80">
        <v>0</v>
      </c>
      <c r="BT109" s="69">
        <v>0</v>
      </c>
      <c r="BU109" s="69">
        <v>0</v>
      </c>
      <c r="BV109" s="80">
        <v>0</v>
      </c>
      <c r="BW109" s="80">
        <v>0</v>
      </c>
      <c r="BX109" s="69">
        <v>0</v>
      </c>
      <c r="BY109" s="69">
        <v>0</v>
      </c>
      <c r="BZ109" s="80">
        <v>0</v>
      </c>
      <c r="CA109" s="80">
        <v>0</v>
      </c>
      <c r="CB109" s="69">
        <v>0</v>
      </c>
      <c r="CC109" s="69">
        <v>0</v>
      </c>
      <c r="CD109" s="80">
        <v>0</v>
      </c>
      <c r="CE109" s="80">
        <v>0</v>
      </c>
      <c r="CF109" s="69">
        <v>0</v>
      </c>
      <c r="CG109" s="69">
        <v>0</v>
      </c>
      <c r="CH109" s="80">
        <v>0</v>
      </c>
      <c r="CI109" s="80">
        <v>0</v>
      </c>
      <c r="CJ109" s="69">
        <v>4</v>
      </c>
      <c r="CK109" s="69">
        <v>37</v>
      </c>
      <c r="CL109" s="80">
        <v>165526</v>
      </c>
      <c r="CM109" s="80">
        <v>579</v>
      </c>
      <c r="CN109" s="67" t="s">
        <v>735</v>
      </c>
      <c r="CO109" s="67" t="s">
        <v>736</v>
      </c>
      <c r="CP109" s="67" t="s">
        <v>709</v>
      </c>
      <c r="CQ109" s="67" t="s">
        <v>709</v>
      </c>
      <c r="CR109" s="67" t="s">
        <v>709</v>
      </c>
      <c r="CS109" s="67" t="s">
        <v>709</v>
      </c>
      <c r="CT109" s="68">
        <v>45854</v>
      </c>
      <c r="CU109" s="67" t="s">
        <v>988</v>
      </c>
      <c r="CV109" s="67" t="s">
        <v>989</v>
      </c>
      <c r="CW109" s="68" t="s">
        <v>168</v>
      </c>
      <c r="CX109" s="68">
        <v>45695</v>
      </c>
      <c r="CY109" s="67" t="s">
        <v>991</v>
      </c>
      <c r="CZ109" s="67" t="s">
        <v>994</v>
      </c>
      <c r="DA109" s="67" t="s">
        <v>1011</v>
      </c>
      <c r="DB109" s="81">
        <v>13447557.24</v>
      </c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  <c r="AML109"/>
      <c r="AMM109"/>
      <c r="AMN109"/>
      <c r="AMO109"/>
      <c r="AMP109"/>
      <c r="AMQ109"/>
      <c r="AMR109"/>
      <c r="AMS109"/>
      <c r="AMT109"/>
      <c r="AMU109"/>
      <c r="AMV109"/>
      <c r="AMW109"/>
      <c r="AMX109"/>
      <c r="AMY109"/>
      <c r="AMZ109"/>
      <c r="ANA109"/>
      <c r="ANB109"/>
      <c r="ANC109"/>
      <c r="AND109"/>
      <c r="ANE109"/>
      <c r="ANF109"/>
      <c r="ANG109"/>
      <c r="ANH109"/>
      <c r="ANI109"/>
      <c r="ANJ109"/>
      <c r="ANK109"/>
      <c r="ANL109"/>
      <c r="ANM109"/>
      <c r="ANN109"/>
      <c r="ANO109"/>
      <c r="ANP109"/>
      <c r="ANQ109"/>
      <c r="ANR109"/>
      <c r="ANS109"/>
      <c r="ANT109"/>
      <c r="ANU109"/>
      <c r="ANV109"/>
      <c r="ANW109"/>
      <c r="ANX109"/>
      <c r="ANY109"/>
      <c r="ANZ109"/>
      <c r="AOA109"/>
      <c r="AOB109"/>
      <c r="AOC109"/>
      <c r="AOD109"/>
      <c r="AOE109"/>
      <c r="AOF109"/>
      <c r="AOG109"/>
      <c r="AOH109"/>
      <c r="AOI109"/>
      <c r="AOJ109"/>
      <c r="AOK109"/>
      <c r="AOL109"/>
      <c r="AOM109"/>
      <c r="AON109"/>
      <c r="AOO109"/>
      <c r="AOP109"/>
      <c r="AOQ109"/>
      <c r="AOR109"/>
      <c r="AOS109"/>
      <c r="AOT109"/>
      <c r="AOU109"/>
      <c r="AOV109"/>
      <c r="AOW109"/>
      <c r="AOX109"/>
      <c r="AOY109"/>
      <c r="AOZ109"/>
      <c r="APA109"/>
      <c r="APB109"/>
      <c r="APC109"/>
      <c r="APD109"/>
      <c r="APE109"/>
      <c r="APF109"/>
      <c r="APG109"/>
      <c r="APH109"/>
      <c r="API109"/>
      <c r="APJ109"/>
      <c r="APK109"/>
      <c r="APL109"/>
      <c r="APM109"/>
      <c r="APN109"/>
      <c r="APO109"/>
      <c r="APP109"/>
      <c r="APQ109"/>
      <c r="APR109"/>
      <c r="APS109"/>
      <c r="APT109"/>
      <c r="APU109"/>
      <c r="APV109"/>
      <c r="APW109"/>
      <c r="APX109"/>
      <c r="APY109"/>
      <c r="APZ109"/>
      <c r="AQA109"/>
      <c r="AQB109"/>
      <c r="AQC109"/>
      <c r="AQD109"/>
      <c r="AQE109"/>
      <c r="AQF109"/>
      <c r="AQG109"/>
      <c r="AQH109"/>
      <c r="AQI109"/>
      <c r="AQJ109"/>
      <c r="AQK109"/>
      <c r="AQL109"/>
      <c r="AQM109"/>
      <c r="AQN109"/>
      <c r="AQO109"/>
      <c r="AQP109"/>
      <c r="AQQ109"/>
      <c r="AQR109"/>
      <c r="AQS109"/>
      <c r="AQT109"/>
      <c r="AQU109"/>
      <c r="AQV109"/>
      <c r="AQW109"/>
      <c r="AQX109"/>
      <c r="AQY109"/>
      <c r="AQZ109"/>
      <c r="ARA109"/>
      <c r="ARB109"/>
      <c r="ARC109"/>
      <c r="ARD109"/>
      <c r="ARE109"/>
      <c r="ARF109"/>
      <c r="ARG109"/>
      <c r="ARH109"/>
      <c r="ARI109"/>
      <c r="ARJ109"/>
      <c r="ARK109"/>
      <c r="ARL109"/>
      <c r="ARM109"/>
      <c r="ARN109"/>
      <c r="ARO109"/>
      <c r="ARP109"/>
      <c r="ARQ109"/>
      <c r="ARR109"/>
      <c r="ARS109"/>
      <c r="ART109"/>
      <c r="ARU109"/>
      <c r="ARV109"/>
      <c r="ARW109"/>
      <c r="ARX109"/>
      <c r="ARY109"/>
      <c r="ARZ109"/>
      <c r="ASA109"/>
      <c r="ASB109"/>
      <c r="ASC109"/>
      <c r="ASD109"/>
      <c r="ASE109"/>
      <c r="ASF109"/>
      <c r="ASG109"/>
      <c r="ASH109"/>
      <c r="ASI109"/>
      <c r="ASJ109"/>
      <c r="ASK109"/>
      <c r="ASL109"/>
      <c r="ASM109"/>
      <c r="ASN109"/>
      <c r="ASO109"/>
      <c r="ASP109"/>
      <c r="ASQ109"/>
      <c r="ASR109"/>
      <c r="ASS109"/>
      <c r="AST109"/>
      <c r="ASU109"/>
      <c r="ASV109"/>
      <c r="ASW109"/>
      <c r="ASX109"/>
      <c r="ASY109"/>
      <c r="ASZ109"/>
      <c r="ATA109"/>
      <c r="ATB109"/>
      <c r="ATC109"/>
      <c r="ATD109"/>
      <c r="ATE109"/>
      <c r="ATF109"/>
      <c r="ATG109"/>
      <c r="ATH109"/>
      <c r="ATI109"/>
      <c r="ATJ109"/>
      <c r="ATK109"/>
      <c r="ATL109"/>
      <c r="ATM109"/>
      <c r="ATN109"/>
      <c r="ATO109"/>
      <c r="ATP109"/>
      <c r="ATQ109"/>
      <c r="ATR109"/>
      <c r="ATS109"/>
      <c r="ATT109"/>
      <c r="ATU109"/>
      <c r="ATV109"/>
      <c r="ATW109"/>
      <c r="ATX109"/>
      <c r="ATY109"/>
      <c r="ATZ109"/>
      <c r="AUA109"/>
      <c r="AUB109"/>
      <c r="AUC109"/>
      <c r="AUD109"/>
      <c r="AUE109"/>
      <c r="AUF109"/>
      <c r="AUG109"/>
      <c r="AUH109"/>
      <c r="AUI109"/>
      <c r="AUJ109"/>
      <c r="AUK109"/>
      <c r="AUL109"/>
      <c r="AUM109"/>
      <c r="AUN109"/>
      <c r="AUO109"/>
      <c r="AUP109"/>
      <c r="AUQ109"/>
      <c r="AUR109"/>
      <c r="AUS109"/>
      <c r="AUT109"/>
      <c r="AUU109"/>
      <c r="AUV109"/>
      <c r="AUW109"/>
      <c r="AUX109"/>
      <c r="AUY109"/>
      <c r="AUZ109"/>
      <c r="AVA109"/>
      <c r="AVB109"/>
      <c r="AVC109"/>
      <c r="AVD109"/>
      <c r="AVE109"/>
      <c r="AVF109"/>
      <c r="AVG109"/>
      <c r="AVH109"/>
      <c r="AVI109"/>
      <c r="AVJ109"/>
      <c r="AVK109"/>
      <c r="AVL109"/>
      <c r="AVM109"/>
      <c r="AVN109"/>
      <c r="AVO109"/>
      <c r="AVP109"/>
      <c r="AVQ109"/>
      <c r="AVR109"/>
      <c r="AVS109"/>
      <c r="AVT109"/>
      <c r="AVU109"/>
      <c r="AVV109"/>
      <c r="AVW109"/>
      <c r="AVX109"/>
      <c r="AVY109"/>
      <c r="AVZ109"/>
      <c r="AWA109"/>
      <c r="AWB109"/>
      <c r="AWC109"/>
      <c r="AWD109"/>
      <c r="AWE109"/>
      <c r="AWF109"/>
      <c r="AWG109"/>
      <c r="AWH109"/>
      <c r="AWI109"/>
      <c r="AWJ109"/>
      <c r="AWK109"/>
      <c r="AWL109"/>
      <c r="AWM109"/>
      <c r="AWN109"/>
      <c r="AWO109"/>
      <c r="AWP109"/>
      <c r="AWQ109"/>
      <c r="AWR109"/>
      <c r="AWS109"/>
      <c r="AWT109"/>
      <c r="AWU109"/>
      <c r="AWV109"/>
      <c r="AWW109"/>
      <c r="AWX109"/>
      <c r="AWY109"/>
      <c r="AWZ109"/>
      <c r="AXA109"/>
      <c r="AXB109"/>
      <c r="AXC109"/>
      <c r="AXD109"/>
      <c r="AXE109"/>
      <c r="AXF109"/>
      <c r="AXG109"/>
      <c r="AXH109"/>
      <c r="AXI109"/>
      <c r="AXJ109"/>
      <c r="AXK109"/>
      <c r="AXL109"/>
      <c r="AXM109"/>
      <c r="AXN109"/>
      <c r="AXO109"/>
      <c r="AXP109"/>
      <c r="AXQ109"/>
      <c r="AXR109"/>
      <c r="AXS109"/>
      <c r="AXT109"/>
      <c r="AXU109"/>
      <c r="AXV109"/>
      <c r="AXW109"/>
      <c r="AXX109"/>
      <c r="AXY109"/>
      <c r="AXZ109"/>
      <c r="AYA109"/>
      <c r="AYB109"/>
      <c r="AYC109"/>
      <c r="AYD109"/>
      <c r="AYE109"/>
      <c r="AYF109"/>
      <c r="AYG109"/>
      <c r="AYH109"/>
      <c r="AYI109"/>
      <c r="AYJ109"/>
      <c r="AYK109"/>
      <c r="AYL109"/>
      <c r="AYM109"/>
      <c r="AYN109"/>
      <c r="AYO109"/>
      <c r="AYP109"/>
      <c r="AYQ109"/>
      <c r="AYR109"/>
      <c r="AYS109"/>
      <c r="AYT109"/>
      <c r="AYU109"/>
      <c r="AYV109"/>
      <c r="AYW109"/>
      <c r="AYX109"/>
      <c r="AYY109"/>
      <c r="AYZ109"/>
      <c r="AZA109"/>
      <c r="AZB109"/>
      <c r="AZC109"/>
      <c r="AZD109"/>
      <c r="AZE109"/>
      <c r="AZF109"/>
      <c r="AZG109"/>
      <c r="AZH109"/>
      <c r="AZI109"/>
      <c r="AZJ109"/>
      <c r="AZK109"/>
      <c r="AZL109"/>
      <c r="AZM109"/>
      <c r="AZN109"/>
      <c r="AZO109"/>
      <c r="AZP109"/>
      <c r="AZQ109"/>
      <c r="AZR109"/>
      <c r="AZS109"/>
      <c r="AZT109"/>
      <c r="AZU109"/>
      <c r="AZV109"/>
      <c r="AZW109"/>
      <c r="AZX109"/>
      <c r="AZY109"/>
      <c r="AZZ109"/>
      <c r="BAA109"/>
      <c r="BAB109"/>
      <c r="BAC109"/>
      <c r="BAD109"/>
      <c r="BAE109"/>
      <c r="BAF109"/>
      <c r="BAG109"/>
      <c r="BAH109"/>
      <c r="BAI109"/>
      <c r="BAJ109"/>
      <c r="BAK109"/>
      <c r="BAL109"/>
      <c r="BAM109"/>
      <c r="BAN109"/>
      <c r="BAO109"/>
      <c r="BAP109"/>
      <c r="BAQ109"/>
      <c r="BAR109"/>
      <c r="BAS109"/>
      <c r="BAT109"/>
      <c r="BAU109"/>
      <c r="BAV109"/>
      <c r="BAW109"/>
      <c r="BAX109"/>
      <c r="BAY109"/>
      <c r="BAZ109"/>
      <c r="BBA109"/>
      <c r="BBB109"/>
      <c r="BBC109"/>
      <c r="BBD109"/>
      <c r="BBE109"/>
      <c r="BBF109"/>
      <c r="BBG109"/>
      <c r="BBH109"/>
      <c r="BBI109"/>
      <c r="BBJ109"/>
      <c r="BBK109"/>
      <c r="BBL109"/>
      <c r="BBM109"/>
      <c r="BBN109"/>
      <c r="BBO109"/>
      <c r="BBP109"/>
      <c r="BBQ109"/>
      <c r="BBR109"/>
      <c r="BBS109"/>
      <c r="BBT109"/>
      <c r="BBU109"/>
      <c r="BBV109"/>
      <c r="BBW109"/>
      <c r="BBX109"/>
      <c r="BBY109"/>
      <c r="BBZ109"/>
      <c r="BCA109"/>
      <c r="BCB109"/>
      <c r="BCC109"/>
      <c r="BCD109"/>
      <c r="BCE109"/>
      <c r="BCF109"/>
      <c r="BCG109"/>
      <c r="BCH109"/>
      <c r="BCI109"/>
      <c r="BCJ109"/>
      <c r="BCK109"/>
      <c r="BCL109"/>
      <c r="BCM109"/>
      <c r="BCN109"/>
      <c r="BCO109"/>
      <c r="BCP109"/>
      <c r="BCQ109"/>
      <c r="BCR109"/>
      <c r="BCS109"/>
      <c r="BCT109"/>
      <c r="BCU109"/>
      <c r="BCV109"/>
      <c r="BCW109"/>
      <c r="BCX109"/>
      <c r="BCY109"/>
      <c r="BCZ109"/>
      <c r="BDA109"/>
      <c r="BDB109"/>
      <c r="BDC109"/>
      <c r="BDD109"/>
      <c r="BDE109"/>
      <c r="BDF109"/>
      <c r="BDG109"/>
      <c r="BDH109"/>
      <c r="BDI109"/>
      <c r="BDJ109"/>
      <c r="BDK109"/>
      <c r="BDL109"/>
      <c r="BDM109"/>
      <c r="BDN109"/>
      <c r="BDO109"/>
      <c r="BDP109"/>
      <c r="BDQ109"/>
      <c r="BDR109"/>
      <c r="BDS109"/>
      <c r="BDT109"/>
      <c r="BDU109"/>
    </row>
    <row r="110" spans="2:1477" s="69" customFormat="1">
      <c r="B110" s="67" t="s">
        <v>2</v>
      </c>
      <c r="C110" s="67" t="s">
        <v>326</v>
      </c>
      <c r="D110" s="67" t="s">
        <v>327</v>
      </c>
      <c r="E110" s="68">
        <v>44979</v>
      </c>
      <c r="F110" s="67" t="s">
        <v>991</v>
      </c>
      <c r="G110" s="67" t="s">
        <v>995</v>
      </c>
      <c r="H110" s="187">
        <v>3</v>
      </c>
      <c r="I110" s="69">
        <v>3</v>
      </c>
      <c r="J110" s="69">
        <v>450</v>
      </c>
      <c r="K110" s="69">
        <v>880</v>
      </c>
      <c r="L110" s="69">
        <v>880</v>
      </c>
      <c r="M110" s="186">
        <f t="shared" si="30"/>
        <v>1.28</v>
      </c>
      <c r="N110" s="69">
        <f t="shared" si="31"/>
        <v>0</v>
      </c>
      <c r="O110" s="69">
        <v>0</v>
      </c>
      <c r="P110" s="69">
        <v>0</v>
      </c>
      <c r="Q110" s="69">
        <v>0</v>
      </c>
      <c r="R110" s="69">
        <v>397</v>
      </c>
      <c r="S110" s="69">
        <v>33</v>
      </c>
      <c r="T110" s="190">
        <v>14976878</v>
      </c>
      <c r="U110" s="190">
        <v>150000</v>
      </c>
      <c r="V110" s="190">
        <v>14826878</v>
      </c>
      <c r="W110" s="190">
        <v>15770067</v>
      </c>
      <c r="X110" s="190">
        <v>16545874</v>
      </c>
      <c r="Y110" s="190">
        <v>0</v>
      </c>
      <c r="Z110" s="190">
        <v>0</v>
      </c>
      <c r="AA110" s="190">
        <v>0</v>
      </c>
      <c r="AB110" s="190">
        <v>16545874</v>
      </c>
      <c r="AC110" s="190">
        <v>16474250</v>
      </c>
      <c r="AD110" s="186">
        <f t="shared" si="32"/>
        <v>1.111107139345181</v>
      </c>
      <c r="AE110" s="69">
        <f t="shared" si="33"/>
        <v>0</v>
      </c>
      <c r="AF110" s="190">
        <v>-71624</v>
      </c>
      <c r="AG110" s="190">
        <v>793189</v>
      </c>
      <c r="AH110" s="69">
        <v>199</v>
      </c>
      <c r="AI110" s="69">
        <v>105</v>
      </c>
      <c r="AJ110" s="69">
        <v>0</v>
      </c>
      <c r="AK110" s="69">
        <v>17</v>
      </c>
      <c r="AL110" s="80">
        <v>182706</v>
      </c>
      <c r="AM110" s="80">
        <v>0</v>
      </c>
      <c r="AN110" s="69">
        <v>90</v>
      </c>
      <c r="AO110" s="69">
        <v>14</v>
      </c>
      <c r="AP110" s="80">
        <v>676082</v>
      </c>
      <c r="AQ110" s="80">
        <v>8918</v>
      </c>
      <c r="AR110" s="69">
        <v>0</v>
      </c>
      <c r="AS110" s="69">
        <v>0</v>
      </c>
      <c r="AT110" s="80">
        <v>0</v>
      </c>
      <c r="AU110" s="80">
        <v>0</v>
      </c>
      <c r="AV110" s="69">
        <v>0</v>
      </c>
      <c r="AW110" s="69">
        <v>0</v>
      </c>
      <c r="AX110" s="80">
        <v>0</v>
      </c>
      <c r="AY110" s="80">
        <v>0</v>
      </c>
      <c r="AZ110" s="69">
        <v>0</v>
      </c>
      <c r="BA110" s="69">
        <v>0</v>
      </c>
      <c r="BB110" s="80">
        <v>0</v>
      </c>
      <c r="BC110" s="80">
        <v>0</v>
      </c>
      <c r="BD110" s="69">
        <v>0</v>
      </c>
      <c r="BE110" s="69">
        <v>0</v>
      </c>
      <c r="BF110" s="80">
        <v>0</v>
      </c>
      <c r="BG110" s="80">
        <v>0</v>
      </c>
      <c r="BH110" s="69">
        <v>0</v>
      </c>
      <c r="BI110" s="69">
        <v>0</v>
      </c>
      <c r="BJ110" s="80">
        <v>0</v>
      </c>
      <c r="BK110" s="80">
        <v>0</v>
      </c>
      <c r="BL110" s="69">
        <v>0</v>
      </c>
      <c r="BM110" s="69">
        <v>0</v>
      </c>
      <c r="BN110" s="80">
        <v>0</v>
      </c>
      <c r="BO110" s="80">
        <v>0</v>
      </c>
      <c r="BP110" s="69">
        <v>32</v>
      </c>
      <c r="BQ110" s="69">
        <v>2</v>
      </c>
      <c r="BR110" s="80">
        <v>8973</v>
      </c>
      <c r="BS110" s="80">
        <v>0</v>
      </c>
      <c r="BT110" s="69">
        <v>0</v>
      </c>
      <c r="BU110" s="69">
        <v>0</v>
      </c>
      <c r="BV110" s="80">
        <v>0</v>
      </c>
      <c r="BW110" s="80">
        <v>0</v>
      </c>
      <c r="BX110" s="69">
        <v>3</v>
      </c>
      <c r="BY110" s="69">
        <v>0</v>
      </c>
      <c r="BZ110" s="80">
        <v>0</v>
      </c>
      <c r="CA110" s="80">
        <v>0</v>
      </c>
      <c r="CB110" s="69">
        <v>0</v>
      </c>
      <c r="CC110" s="69">
        <v>0</v>
      </c>
      <c r="CD110" s="80">
        <v>0</v>
      </c>
      <c r="CE110" s="80">
        <v>0</v>
      </c>
      <c r="CF110" s="69">
        <v>0</v>
      </c>
      <c r="CG110" s="69">
        <v>0</v>
      </c>
      <c r="CH110" s="80">
        <v>0</v>
      </c>
      <c r="CI110" s="80">
        <v>0</v>
      </c>
      <c r="CJ110" s="69">
        <v>125</v>
      </c>
      <c r="CK110" s="69">
        <v>33</v>
      </c>
      <c r="CL110" s="80">
        <v>867761</v>
      </c>
      <c r="CM110" s="80">
        <v>8918</v>
      </c>
      <c r="CN110" s="67" t="s">
        <v>735</v>
      </c>
      <c r="CO110" s="67" t="s">
        <v>736</v>
      </c>
      <c r="CP110" s="67" t="s">
        <v>709</v>
      </c>
      <c r="CQ110" s="67" t="s">
        <v>709</v>
      </c>
      <c r="CR110" s="67" t="s">
        <v>709</v>
      </c>
      <c r="CS110" s="67" t="s">
        <v>709</v>
      </c>
      <c r="CT110" s="68">
        <v>46050</v>
      </c>
      <c r="CU110" s="67" t="s">
        <v>991</v>
      </c>
      <c r="CV110" s="67" t="s">
        <v>989</v>
      </c>
      <c r="CW110" s="68" t="s">
        <v>168</v>
      </c>
      <c r="CX110" s="68">
        <v>45930</v>
      </c>
      <c r="CY110" s="67" t="s">
        <v>988</v>
      </c>
      <c r="CZ110" s="67" t="s">
        <v>989</v>
      </c>
      <c r="DA110" s="67" t="s">
        <v>1008</v>
      </c>
      <c r="DB110" s="81">
        <v>17116856.140000001</v>
      </c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  <c r="AMX110"/>
      <c r="AMY110"/>
      <c r="AMZ110"/>
      <c r="ANA110"/>
      <c r="ANB110"/>
      <c r="ANC110"/>
      <c r="AND110"/>
      <c r="ANE110"/>
      <c r="ANF110"/>
      <c r="ANG110"/>
      <c r="ANH110"/>
      <c r="ANI110"/>
      <c r="ANJ110"/>
      <c r="ANK110"/>
      <c r="ANL110"/>
      <c r="ANM110"/>
      <c r="ANN110"/>
      <c r="ANO110"/>
      <c r="ANP110"/>
      <c r="ANQ110"/>
      <c r="ANR110"/>
      <c r="ANS110"/>
      <c r="ANT110"/>
      <c r="ANU110"/>
      <c r="ANV110"/>
      <c r="ANW110"/>
      <c r="ANX110"/>
      <c r="ANY110"/>
      <c r="ANZ110"/>
      <c r="AOA110"/>
      <c r="AOB110"/>
      <c r="AOC110"/>
      <c r="AOD110"/>
      <c r="AOE110"/>
      <c r="AOF110"/>
      <c r="AOG110"/>
      <c r="AOH110"/>
      <c r="AOI110"/>
      <c r="AOJ110"/>
      <c r="AOK110"/>
      <c r="AOL110"/>
      <c r="AOM110"/>
      <c r="AON110"/>
      <c r="AOO110"/>
      <c r="AOP110"/>
      <c r="AOQ110"/>
      <c r="AOR110"/>
      <c r="AOS110"/>
      <c r="AOT110"/>
      <c r="AOU110"/>
      <c r="AOV110"/>
      <c r="AOW110"/>
      <c r="AOX110"/>
      <c r="AOY110"/>
      <c r="AOZ110"/>
      <c r="APA110"/>
      <c r="APB110"/>
      <c r="APC110"/>
      <c r="APD110"/>
      <c r="APE110"/>
      <c r="APF110"/>
      <c r="APG110"/>
      <c r="APH110"/>
      <c r="API110"/>
      <c r="APJ110"/>
      <c r="APK110"/>
      <c r="APL110"/>
      <c r="APM110"/>
      <c r="APN110"/>
      <c r="APO110"/>
      <c r="APP110"/>
      <c r="APQ110"/>
      <c r="APR110"/>
      <c r="APS110"/>
      <c r="APT110"/>
      <c r="APU110"/>
      <c r="APV110"/>
      <c r="APW110"/>
      <c r="APX110"/>
      <c r="APY110"/>
      <c r="APZ110"/>
      <c r="AQA110"/>
      <c r="AQB110"/>
      <c r="AQC110"/>
      <c r="AQD110"/>
      <c r="AQE110"/>
      <c r="AQF110"/>
      <c r="AQG110"/>
      <c r="AQH110"/>
      <c r="AQI110"/>
      <c r="AQJ110"/>
      <c r="AQK110"/>
      <c r="AQL110"/>
      <c r="AQM110"/>
      <c r="AQN110"/>
      <c r="AQO110"/>
      <c r="AQP110"/>
      <c r="AQQ110"/>
      <c r="AQR110"/>
      <c r="AQS110"/>
      <c r="AQT110"/>
      <c r="AQU110"/>
      <c r="AQV110"/>
      <c r="AQW110"/>
      <c r="AQX110"/>
      <c r="AQY110"/>
      <c r="AQZ110"/>
      <c r="ARA110"/>
      <c r="ARB110"/>
      <c r="ARC110"/>
      <c r="ARD110"/>
      <c r="ARE110"/>
      <c r="ARF110"/>
      <c r="ARG110"/>
      <c r="ARH110"/>
      <c r="ARI110"/>
      <c r="ARJ110"/>
      <c r="ARK110"/>
      <c r="ARL110"/>
      <c r="ARM110"/>
      <c r="ARN110"/>
      <c r="ARO110"/>
      <c r="ARP110"/>
      <c r="ARQ110"/>
      <c r="ARR110"/>
      <c r="ARS110"/>
      <c r="ART110"/>
      <c r="ARU110"/>
      <c r="ARV110"/>
      <c r="ARW110"/>
      <c r="ARX110"/>
      <c r="ARY110"/>
      <c r="ARZ110"/>
      <c r="ASA110"/>
      <c r="ASB110"/>
      <c r="ASC110"/>
      <c r="ASD110"/>
      <c r="ASE110"/>
      <c r="ASF110"/>
      <c r="ASG110"/>
      <c r="ASH110"/>
      <c r="ASI110"/>
      <c r="ASJ110"/>
      <c r="ASK110"/>
      <c r="ASL110"/>
      <c r="ASM110"/>
      <c r="ASN110"/>
      <c r="ASO110"/>
      <c r="ASP110"/>
      <c r="ASQ110"/>
      <c r="ASR110"/>
      <c r="ASS110"/>
      <c r="AST110"/>
      <c r="ASU110"/>
      <c r="ASV110"/>
      <c r="ASW110"/>
      <c r="ASX110"/>
      <c r="ASY110"/>
      <c r="ASZ110"/>
      <c r="ATA110"/>
      <c r="ATB110"/>
      <c r="ATC110"/>
      <c r="ATD110"/>
      <c r="ATE110"/>
      <c r="ATF110"/>
      <c r="ATG110"/>
      <c r="ATH110"/>
      <c r="ATI110"/>
      <c r="ATJ110"/>
      <c r="ATK110"/>
      <c r="ATL110"/>
      <c r="ATM110"/>
      <c r="ATN110"/>
      <c r="ATO110"/>
      <c r="ATP110"/>
      <c r="ATQ110"/>
      <c r="ATR110"/>
      <c r="ATS110"/>
      <c r="ATT110"/>
      <c r="ATU110"/>
      <c r="ATV110"/>
      <c r="ATW110"/>
      <c r="ATX110"/>
      <c r="ATY110"/>
      <c r="ATZ110"/>
      <c r="AUA110"/>
      <c r="AUB110"/>
      <c r="AUC110"/>
      <c r="AUD110"/>
      <c r="AUE110"/>
      <c r="AUF110"/>
      <c r="AUG110"/>
      <c r="AUH110"/>
      <c r="AUI110"/>
      <c r="AUJ110"/>
      <c r="AUK110"/>
      <c r="AUL110"/>
      <c r="AUM110"/>
      <c r="AUN110"/>
      <c r="AUO110"/>
      <c r="AUP110"/>
      <c r="AUQ110"/>
      <c r="AUR110"/>
      <c r="AUS110"/>
      <c r="AUT110"/>
      <c r="AUU110"/>
      <c r="AUV110"/>
      <c r="AUW110"/>
      <c r="AUX110"/>
      <c r="AUY110"/>
      <c r="AUZ110"/>
      <c r="AVA110"/>
      <c r="AVB110"/>
      <c r="AVC110"/>
      <c r="AVD110"/>
      <c r="AVE110"/>
      <c r="AVF110"/>
      <c r="AVG110"/>
      <c r="AVH110"/>
      <c r="AVI110"/>
      <c r="AVJ110"/>
      <c r="AVK110"/>
      <c r="AVL110"/>
      <c r="AVM110"/>
      <c r="AVN110"/>
      <c r="AVO110"/>
      <c r="AVP110"/>
      <c r="AVQ110"/>
      <c r="AVR110"/>
      <c r="AVS110"/>
      <c r="AVT110"/>
      <c r="AVU110"/>
      <c r="AVV110"/>
      <c r="AVW110"/>
      <c r="AVX110"/>
      <c r="AVY110"/>
      <c r="AVZ110"/>
      <c r="AWA110"/>
      <c r="AWB110"/>
      <c r="AWC110"/>
      <c r="AWD110"/>
      <c r="AWE110"/>
      <c r="AWF110"/>
      <c r="AWG110"/>
      <c r="AWH110"/>
      <c r="AWI110"/>
      <c r="AWJ110"/>
      <c r="AWK110"/>
      <c r="AWL110"/>
      <c r="AWM110"/>
      <c r="AWN110"/>
      <c r="AWO110"/>
      <c r="AWP110"/>
      <c r="AWQ110"/>
      <c r="AWR110"/>
      <c r="AWS110"/>
      <c r="AWT110"/>
      <c r="AWU110"/>
      <c r="AWV110"/>
      <c r="AWW110"/>
      <c r="AWX110"/>
      <c r="AWY110"/>
      <c r="AWZ110"/>
      <c r="AXA110"/>
      <c r="AXB110"/>
      <c r="AXC110"/>
      <c r="AXD110"/>
      <c r="AXE110"/>
      <c r="AXF110"/>
      <c r="AXG110"/>
      <c r="AXH110"/>
      <c r="AXI110"/>
      <c r="AXJ110"/>
      <c r="AXK110"/>
      <c r="AXL110"/>
      <c r="AXM110"/>
      <c r="AXN110"/>
      <c r="AXO110"/>
      <c r="AXP110"/>
      <c r="AXQ110"/>
      <c r="AXR110"/>
      <c r="AXS110"/>
      <c r="AXT110"/>
      <c r="AXU110"/>
      <c r="AXV110"/>
      <c r="AXW110"/>
      <c r="AXX110"/>
      <c r="AXY110"/>
      <c r="AXZ110"/>
      <c r="AYA110"/>
      <c r="AYB110"/>
      <c r="AYC110"/>
      <c r="AYD110"/>
      <c r="AYE110"/>
      <c r="AYF110"/>
      <c r="AYG110"/>
      <c r="AYH110"/>
      <c r="AYI110"/>
      <c r="AYJ110"/>
      <c r="AYK110"/>
      <c r="AYL110"/>
      <c r="AYM110"/>
      <c r="AYN110"/>
      <c r="AYO110"/>
      <c r="AYP110"/>
      <c r="AYQ110"/>
      <c r="AYR110"/>
      <c r="AYS110"/>
      <c r="AYT110"/>
      <c r="AYU110"/>
      <c r="AYV110"/>
      <c r="AYW110"/>
      <c r="AYX110"/>
      <c r="AYY110"/>
      <c r="AYZ110"/>
      <c r="AZA110"/>
      <c r="AZB110"/>
      <c r="AZC110"/>
      <c r="AZD110"/>
      <c r="AZE110"/>
      <c r="AZF110"/>
      <c r="AZG110"/>
      <c r="AZH110"/>
      <c r="AZI110"/>
      <c r="AZJ110"/>
      <c r="AZK110"/>
      <c r="AZL110"/>
      <c r="AZM110"/>
      <c r="AZN110"/>
      <c r="AZO110"/>
      <c r="AZP110"/>
      <c r="AZQ110"/>
      <c r="AZR110"/>
      <c r="AZS110"/>
      <c r="AZT110"/>
      <c r="AZU110"/>
      <c r="AZV110"/>
      <c r="AZW110"/>
      <c r="AZX110"/>
      <c r="AZY110"/>
      <c r="AZZ110"/>
      <c r="BAA110"/>
      <c r="BAB110"/>
      <c r="BAC110"/>
      <c r="BAD110"/>
      <c r="BAE110"/>
      <c r="BAF110"/>
      <c r="BAG110"/>
      <c r="BAH110"/>
      <c r="BAI110"/>
      <c r="BAJ110"/>
      <c r="BAK110"/>
      <c r="BAL110"/>
      <c r="BAM110"/>
      <c r="BAN110"/>
      <c r="BAO110"/>
      <c r="BAP110"/>
      <c r="BAQ110"/>
      <c r="BAR110"/>
      <c r="BAS110"/>
      <c r="BAT110"/>
      <c r="BAU110"/>
      <c r="BAV110"/>
      <c r="BAW110"/>
      <c r="BAX110"/>
      <c r="BAY110"/>
      <c r="BAZ110"/>
      <c r="BBA110"/>
      <c r="BBB110"/>
      <c r="BBC110"/>
      <c r="BBD110"/>
      <c r="BBE110"/>
      <c r="BBF110"/>
      <c r="BBG110"/>
      <c r="BBH110"/>
      <c r="BBI110"/>
      <c r="BBJ110"/>
      <c r="BBK110"/>
      <c r="BBL110"/>
      <c r="BBM110"/>
      <c r="BBN110"/>
      <c r="BBO110"/>
      <c r="BBP110"/>
      <c r="BBQ110"/>
      <c r="BBR110"/>
      <c r="BBS110"/>
      <c r="BBT110"/>
      <c r="BBU110"/>
      <c r="BBV110"/>
      <c r="BBW110"/>
      <c r="BBX110"/>
      <c r="BBY110"/>
      <c r="BBZ110"/>
      <c r="BCA110"/>
      <c r="BCB110"/>
      <c r="BCC110"/>
      <c r="BCD110"/>
      <c r="BCE110"/>
      <c r="BCF110"/>
      <c r="BCG110"/>
      <c r="BCH110"/>
      <c r="BCI110"/>
      <c r="BCJ110"/>
      <c r="BCK110"/>
      <c r="BCL110"/>
      <c r="BCM110"/>
      <c r="BCN110"/>
      <c r="BCO110"/>
      <c r="BCP110"/>
      <c r="BCQ110"/>
      <c r="BCR110"/>
      <c r="BCS110"/>
      <c r="BCT110"/>
      <c r="BCU110"/>
      <c r="BCV110"/>
      <c r="BCW110"/>
      <c r="BCX110"/>
      <c r="BCY110"/>
      <c r="BCZ110"/>
      <c r="BDA110"/>
      <c r="BDB110"/>
      <c r="BDC110"/>
      <c r="BDD110"/>
      <c r="BDE110"/>
      <c r="BDF110"/>
      <c r="BDG110"/>
      <c r="BDH110"/>
      <c r="BDI110"/>
      <c r="BDJ110"/>
      <c r="BDK110"/>
      <c r="BDL110"/>
      <c r="BDM110"/>
      <c r="BDN110"/>
      <c r="BDO110"/>
      <c r="BDP110"/>
      <c r="BDQ110"/>
      <c r="BDR110"/>
      <c r="BDS110"/>
      <c r="BDT110"/>
      <c r="BDU110"/>
    </row>
    <row r="111" spans="2:1477" s="69" customFormat="1">
      <c r="B111" s="67" t="s">
        <v>2</v>
      </c>
      <c r="C111" s="67" t="s">
        <v>328</v>
      </c>
      <c r="D111" s="67" t="s">
        <v>329</v>
      </c>
      <c r="E111" s="68">
        <v>45042</v>
      </c>
      <c r="F111" s="67" t="s">
        <v>986</v>
      </c>
      <c r="G111" s="67" t="s">
        <v>995</v>
      </c>
      <c r="H111" s="187">
        <v>2</v>
      </c>
      <c r="I111" s="69">
        <v>1</v>
      </c>
      <c r="J111" s="69">
        <v>325</v>
      </c>
      <c r="K111" s="69">
        <v>796</v>
      </c>
      <c r="L111" s="69">
        <v>793</v>
      </c>
      <c r="M111" s="186">
        <f t="shared" si="30"/>
        <v>1.5907692307692307</v>
      </c>
      <c r="N111" s="69">
        <f t="shared" si="31"/>
        <v>0</v>
      </c>
      <c r="O111" s="69">
        <v>3</v>
      </c>
      <c r="P111" s="69">
        <v>0</v>
      </c>
      <c r="Q111" s="69">
        <v>0</v>
      </c>
      <c r="R111" s="69">
        <v>471</v>
      </c>
      <c r="S111" s="69">
        <v>0</v>
      </c>
      <c r="T111" s="190">
        <v>16815829</v>
      </c>
      <c r="U111" s="190">
        <v>150000</v>
      </c>
      <c r="V111" s="190">
        <v>16665829</v>
      </c>
      <c r="W111" s="190">
        <v>16829871</v>
      </c>
      <c r="X111" s="190">
        <v>17633297</v>
      </c>
      <c r="Y111" s="190">
        <v>0</v>
      </c>
      <c r="Z111" s="190">
        <v>0</v>
      </c>
      <c r="AA111" s="190">
        <v>0</v>
      </c>
      <c r="AB111" s="190">
        <v>17633297</v>
      </c>
      <c r="AC111" s="190">
        <v>17609681</v>
      </c>
      <c r="AD111" s="186">
        <f t="shared" si="32"/>
        <v>1.0566339664231523</v>
      </c>
      <c r="AE111" s="69">
        <f t="shared" si="33"/>
        <v>1</v>
      </c>
      <c r="AF111" s="190">
        <v>-23615</v>
      </c>
      <c r="AG111" s="190">
        <v>14042</v>
      </c>
      <c r="AH111" s="69">
        <v>181</v>
      </c>
      <c r="AI111" s="69">
        <v>95</v>
      </c>
      <c r="AJ111" s="69">
        <v>0</v>
      </c>
      <c r="AK111" s="69">
        <v>0</v>
      </c>
      <c r="AL111" s="80">
        <v>0</v>
      </c>
      <c r="AM111" s="80">
        <v>0</v>
      </c>
      <c r="AN111" s="69">
        <v>195</v>
      </c>
      <c r="AO111" s="69">
        <v>0</v>
      </c>
      <c r="AP111" s="80">
        <v>14042</v>
      </c>
      <c r="AQ111" s="80">
        <v>11490</v>
      </c>
      <c r="AR111" s="69">
        <v>0</v>
      </c>
      <c r="AS111" s="69">
        <v>0</v>
      </c>
      <c r="AT111" s="80">
        <v>0</v>
      </c>
      <c r="AU111" s="80">
        <v>0</v>
      </c>
      <c r="AV111" s="69">
        <v>0</v>
      </c>
      <c r="AW111" s="69">
        <v>0</v>
      </c>
      <c r="AX111" s="80">
        <v>0</v>
      </c>
      <c r="AY111" s="80">
        <v>0</v>
      </c>
      <c r="AZ111" s="69">
        <v>0</v>
      </c>
      <c r="BA111" s="69">
        <v>0</v>
      </c>
      <c r="BB111" s="80">
        <v>0</v>
      </c>
      <c r="BC111" s="80">
        <v>0</v>
      </c>
      <c r="BD111" s="69">
        <v>0</v>
      </c>
      <c r="BE111" s="69">
        <v>0</v>
      </c>
      <c r="BF111" s="80">
        <v>0</v>
      </c>
      <c r="BG111" s="80">
        <v>0</v>
      </c>
      <c r="BH111" s="69">
        <v>0</v>
      </c>
      <c r="BI111" s="69">
        <v>0</v>
      </c>
      <c r="BJ111" s="80">
        <v>0</v>
      </c>
      <c r="BK111" s="80">
        <v>0</v>
      </c>
      <c r="BL111" s="69">
        <v>0</v>
      </c>
      <c r="BM111" s="69">
        <v>0</v>
      </c>
      <c r="BN111" s="80">
        <v>0</v>
      </c>
      <c r="BO111" s="80">
        <v>0</v>
      </c>
      <c r="BP111" s="69">
        <v>30</v>
      </c>
      <c r="BQ111" s="69">
        <v>0</v>
      </c>
      <c r="BR111" s="80">
        <v>0</v>
      </c>
      <c r="BS111" s="80">
        <v>0</v>
      </c>
      <c r="BT111" s="69">
        <v>0</v>
      </c>
      <c r="BU111" s="69">
        <v>0</v>
      </c>
      <c r="BV111" s="80">
        <v>0</v>
      </c>
      <c r="BW111" s="80">
        <v>0</v>
      </c>
      <c r="BX111" s="69">
        <v>0</v>
      </c>
      <c r="BY111" s="69">
        <v>0</v>
      </c>
      <c r="BZ111" s="80">
        <v>0</v>
      </c>
      <c r="CA111" s="80">
        <v>0</v>
      </c>
      <c r="CB111" s="69">
        <v>0</v>
      </c>
      <c r="CC111" s="69">
        <v>0</v>
      </c>
      <c r="CD111" s="80">
        <v>0</v>
      </c>
      <c r="CE111" s="80">
        <v>0</v>
      </c>
      <c r="CF111" s="69">
        <v>0</v>
      </c>
      <c r="CG111" s="69">
        <v>0</v>
      </c>
      <c r="CH111" s="80">
        <v>0</v>
      </c>
      <c r="CI111" s="80">
        <v>0</v>
      </c>
      <c r="CJ111" s="69">
        <v>225</v>
      </c>
      <c r="CK111" s="69">
        <v>0</v>
      </c>
      <c r="CL111" s="80">
        <v>14042</v>
      </c>
      <c r="CM111" s="80">
        <v>11490</v>
      </c>
      <c r="CN111" s="67" t="s">
        <v>762</v>
      </c>
      <c r="CO111" s="67" t="s">
        <v>763</v>
      </c>
      <c r="CP111" s="67" t="s">
        <v>709</v>
      </c>
      <c r="CQ111" s="67" t="s">
        <v>709</v>
      </c>
      <c r="CR111" s="67" t="s">
        <v>709</v>
      </c>
      <c r="CS111" s="67" t="s">
        <v>709</v>
      </c>
      <c r="CT111" s="68">
        <v>46050</v>
      </c>
      <c r="CU111" s="67" t="s">
        <v>991</v>
      </c>
      <c r="CV111" s="67" t="s">
        <v>989</v>
      </c>
      <c r="CW111" s="68" t="s">
        <v>168</v>
      </c>
      <c r="CX111" s="68">
        <v>45912</v>
      </c>
      <c r="CY111" s="67" t="s">
        <v>988</v>
      </c>
      <c r="CZ111" s="67" t="s">
        <v>989</v>
      </c>
      <c r="DA111" s="67" t="s">
        <v>1012</v>
      </c>
      <c r="DB111" s="81">
        <v>15773894.199999999</v>
      </c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  <c r="AQH111"/>
      <c r="AQI111"/>
      <c r="AQJ111"/>
      <c r="AQK111"/>
      <c r="AQL111"/>
      <c r="AQM111"/>
      <c r="AQN111"/>
      <c r="AQO111"/>
      <c r="AQP111"/>
      <c r="AQQ111"/>
      <c r="AQR111"/>
      <c r="AQS111"/>
      <c r="AQT111"/>
      <c r="AQU111"/>
      <c r="AQV111"/>
      <c r="AQW111"/>
      <c r="AQX111"/>
      <c r="AQY111"/>
      <c r="AQZ111"/>
      <c r="ARA111"/>
      <c r="ARB111"/>
      <c r="ARC111"/>
      <c r="ARD111"/>
      <c r="ARE111"/>
      <c r="ARF111"/>
      <c r="ARG111"/>
      <c r="ARH111"/>
      <c r="ARI111"/>
      <c r="ARJ111"/>
      <c r="ARK111"/>
      <c r="ARL111"/>
      <c r="ARM111"/>
      <c r="ARN111"/>
      <c r="ARO111"/>
      <c r="ARP111"/>
      <c r="ARQ111"/>
      <c r="ARR111"/>
      <c r="ARS111"/>
      <c r="ART111"/>
      <c r="ARU111"/>
      <c r="ARV111"/>
      <c r="ARW111"/>
      <c r="ARX111"/>
      <c r="ARY111"/>
      <c r="ARZ111"/>
      <c r="ASA111"/>
      <c r="ASB111"/>
      <c r="ASC111"/>
      <c r="ASD111"/>
      <c r="ASE111"/>
      <c r="ASF111"/>
      <c r="ASG111"/>
      <c r="ASH111"/>
      <c r="ASI111"/>
      <c r="ASJ111"/>
      <c r="ASK111"/>
      <c r="ASL111"/>
      <c r="ASM111"/>
      <c r="ASN111"/>
      <c r="ASO111"/>
      <c r="ASP111"/>
      <c r="ASQ111"/>
      <c r="ASR111"/>
      <c r="ASS111"/>
      <c r="AST111"/>
      <c r="ASU111"/>
      <c r="ASV111"/>
      <c r="ASW111"/>
      <c r="ASX111"/>
      <c r="ASY111"/>
      <c r="ASZ111"/>
      <c r="ATA111"/>
      <c r="ATB111"/>
      <c r="ATC111"/>
      <c r="ATD111"/>
      <c r="ATE111"/>
      <c r="ATF111"/>
      <c r="ATG111"/>
      <c r="ATH111"/>
      <c r="ATI111"/>
      <c r="ATJ111"/>
      <c r="ATK111"/>
      <c r="ATL111"/>
      <c r="ATM111"/>
      <c r="ATN111"/>
      <c r="ATO111"/>
      <c r="ATP111"/>
      <c r="ATQ111"/>
      <c r="ATR111"/>
      <c r="ATS111"/>
      <c r="ATT111"/>
      <c r="ATU111"/>
      <c r="ATV111"/>
      <c r="ATW111"/>
      <c r="ATX111"/>
      <c r="ATY111"/>
      <c r="ATZ111"/>
      <c r="AUA111"/>
      <c r="AUB111"/>
      <c r="AUC111"/>
      <c r="AUD111"/>
      <c r="AUE111"/>
      <c r="AUF111"/>
      <c r="AUG111"/>
      <c r="AUH111"/>
      <c r="AUI111"/>
      <c r="AUJ111"/>
      <c r="AUK111"/>
      <c r="AUL111"/>
      <c r="AUM111"/>
      <c r="AUN111"/>
      <c r="AUO111"/>
      <c r="AUP111"/>
      <c r="AUQ111"/>
      <c r="AUR111"/>
      <c r="AUS111"/>
      <c r="AUT111"/>
      <c r="AUU111"/>
      <c r="AUV111"/>
      <c r="AUW111"/>
      <c r="AUX111"/>
      <c r="AUY111"/>
      <c r="AUZ111"/>
      <c r="AVA111"/>
      <c r="AVB111"/>
      <c r="AVC111"/>
      <c r="AVD111"/>
      <c r="AVE111"/>
      <c r="AVF111"/>
      <c r="AVG111"/>
      <c r="AVH111"/>
      <c r="AVI111"/>
      <c r="AVJ111"/>
      <c r="AVK111"/>
      <c r="AVL111"/>
      <c r="AVM111"/>
      <c r="AVN111"/>
      <c r="AVO111"/>
      <c r="AVP111"/>
      <c r="AVQ111"/>
      <c r="AVR111"/>
      <c r="AVS111"/>
      <c r="AVT111"/>
      <c r="AVU111"/>
      <c r="AVV111"/>
      <c r="AVW111"/>
      <c r="AVX111"/>
      <c r="AVY111"/>
      <c r="AVZ111"/>
      <c r="AWA111"/>
      <c r="AWB111"/>
      <c r="AWC111"/>
      <c r="AWD111"/>
      <c r="AWE111"/>
      <c r="AWF111"/>
      <c r="AWG111"/>
      <c r="AWH111"/>
      <c r="AWI111"/>
      <c r="AWJ111"/>
      <c r="AWK111"/>
      <c r="AWL111"/>
      <c r="AWM111"/>
      <c r="AWN111"/>
      <c r="AWO111"/>
      <c r="AWP111"/>
      <c r="AWQ111"/>
      <c r="AWR111"/>
      <c r="AWS111"/>
      <c r="AWT111"/>
      <c r="AWU111"/>
      <c r="AWV111"/>
      <c r="AWW111"/>
      <c r="AWX111"/>
      <c r="AWY111"/>
      <c r="AWZ111"/>
      <c r="AXA111"/>
      <c r="AXB111"/>
      <c r="AXC111"/>
      <c r="AXD111"/>
      <c r="AXE111"/>
      <c r="AXF111"/>
      <c r="AXG111"/>
      <c r="AXH111"/>
      <c r="AXI111"/>
      <c r="AXJ111"/>
      <c r="AXK111"/>
      <c r="AXL111"/>
      <c r="AXM111"/>
      <c r="AXN111"/>
      <c r="AXO111"/>
      <c r="AXP111"/>
      <c r="AXQ111"/>
      <c r="AXR111"/>
      <c r="AXS111"/>
      <c r="AXT111"/>
      <c r="AXU111"/>
      <c r="AXV111"/>
      <c r="AXW111"/>
      <c r="AXX111"/>
      <c r="AXY111"/>
      <c r="AXZ111"/>
      <c r="AYA111"/>
      <c r="AYB111"/>
      <c r="AYC111"/>
      <c r="AYD111"/>
      <c r="AYE111"/>
      <c r="AYF111"/>
      <c r="AYG111"/>
      <c r="AYH111"/>
      <c r="AYI111"/>
      <c r="AYJ111"/>
      <c r="AYK111"/>
      <c r="AYL111"/>
      <c r="AYM111"/>
      <c r="AYN111"/>
      <c r="AYO111"/>
      <c r="AYP111"/>
      <c r="AYQ111"/>
      <c r="AYR111"/>
      <c r="AYS111"/>
      <c r="AYT111"/>
      <c r="AYU111"/>
      <c r="AYV111"/>
      <c r="AYW111"/>
      <c r="AYX111"/>
      <c r="AYY111"/>
      <c r="AYZ111"/>
      <c r="AZA111"/>
      <c r="AZB111"/>
      <c r="AZC111"/>
      <c r="AZD111"/>
      <c r="AZE111"/>
      <c r="AZF111"/>
      <c r="AZG111"/>
      <c r="AZH111"/>
      <c r="AZI111"/>
      <c r="AZJ111"/>
      <c r="AZK111"/>
      <c r="AZL111"/>
      <c r="AZM111"/>
      <c r="AZN111"/>
      <c r="AZO111"/>
      <c r="AZP111"/>
      <c r="AZQ111"/>
      <c r="AZR111"/>
      <c r="AZS111"/>
      <c r="AZT111"/>
      <c r="AZU111"/>
      <c r="AZV111"/>
      <c r="AZW111"/>
      <c r="AZX111"/>
      <c r="AZY111"/>
      <c r="AZZ111"/>
      <c r="BAA111"/>
      <c r="BAB111"/>
      <c r="BAC111"/>
      <c r="BAD111"/>
      <c r="BAE111"/>
      <c r="BAF111"/>
      <c r="BAG111"/>
      <c r="BAH111"/>
      <c r="BAI111"/>
      <c r="BAJ111"/>
      <c r="BAK111"/>
      <c r="BAL111"/>
      <c r="BAM111"/>
      <c r="BAN111"/>
      <c r="BAO111"/>
      <c r="BAP111"/>
      <c r="BAQ111"/>
      <c r="BAR111"/>
      <c r="BAS111"/>
      <c r="BAT111"/>
      <c r="BAU111"/>
      <c r="BAV111"/>
      <c r="BAW111"/>
      <c r="BAX111"/>
      <c r="BAY111"/>
      <c r="BAZ111"/>
      <c r="BBA111"/>
      <c r="BBB111"/>
      <c r="BBC111"/>
      <c r="BBD111"/>
      <c r="BBE111"/>
      <c r="BBF111"/>
      <c r="BBG111"/>
      <c r="BBH111"/>
      <c r="BBI111"/>
      <c r="BBJ111"/>
      <c r="BBK111"/>
      <c r="BBL111"/>
      <c r="BBM111"/>
      <c r="BBN111"/>
      <c r="BBO111"/>
      <c r="BBP111"/>
      <c r="BBQ111"/>
      <c r="BBR111"/>
      <c r="BBS111"/>
      <c r="BBT111"/>
      <c r="BBU111"/>
      <c r="BBV111"/>
      <c r="BBW111"/>
      <c r="BBX111"/>
      <c r="BBY111"/>
      <c r="BBZ111"/>
      <c r="BCA111"/>
      <c r="BCB111"/>
      <c r="BCC111"/>
      <c r="BCD111"/>
      <c r="BCE111"/>
      <c r="BCF111"/>
      <c r="BCG111"/>
      <c r="BCH111"/>
      <c r="BCI111"/>
      <c r="BCJ111"/>
      <c r="BCK111"/>
      <c r="BCL111"/>
      <c r="BCM111"/>
      <c r="BCN111"/>
      <c r="BCO111"/>
      <c r="BCP111"/>
      <c r="BCQ111"/>
      <c r="BCR111"/>
      <c r="BCS111"/>
      <c r="BCT111"/>
      <c r="BCU111"/>
      <c r="BCV111"/>
      <c r="BCW111"/>
      <c r="BCX111"/>
      <c r="BCY111"/>
      <c r="BCZ111"/>
      <c r="BDA111"/>
      <c r="BDB111"/>
      <c r="BDC111"/>
      <c r="BDD111"/>
      <c r="BDE111"/>
      <c r="BDF111"/>
      <c r="BDG111"/>
      <c r="BDH111"/>
      <c r="BDI111"/>
      <c r="BDJ111"/>
      <c r="BDK111"/>
      <c r="BDL111"/>
      <c r="BDM111"/>
      <c r="BDN111"/>
      <c r="BDO111"/>
      <c r="BDP111"/>
      <c r="BDQ111"/>
      <c r="BDR111"/>
      <c r="BDS111"/>
      <c r="BDT111"/>
      <c r="BDU111"/>
    </row>
    <row r="112" spans="2:1477" s="69" customFormat="1">
      <c r="B112" s="67" t="s">
        <v>2</v>
      </c>
      <c r="C112" s="67" t="s">
        <v>330</v>
      </c>
      <c r="D112" s="67" t="s">
        <v>331</v>
      </c>
      <c r="E112" s="68">
        <v>45350</v>
      </c>
      <c r="F112" s="67" t="s">
        <v>991</v>
      </c>
      <c r="G112" s="67" t="s">
        <v>990</v>
      </c>
      <c r="H112" s="187">
        <v>1</v>
      </c>
      <c r="I112" s="69">
        <v>1</v>
      </c>
      <c r="J112" s="69">
        <v>290</v>
      </c>
      <c r="K112" s="69">
        <v>517</v>
      </c>
      <c r="L112" s="69">
        <v>514</v>
      </c>
      <c r="M112" s="186">
        <f t="shared" si="30"/>
        <v>1.2689655172413794</v>
      </c>
      <c r="N112" s="69">
        <f t="shared" si="31"/>
        <v>0</v>
      </c>
      <c r="O112" s="69">
        <v>3</v>
      </c>
      <c r="P112" s="69">
        <v>0</v>
      </c>
      <c r="Q112" s="69">
        <v>0</v>
      </c>
      <c r="R112" s="69">
        <v>227</v>
      </c>
      <c r="S112" s="69">
        <v>0</v>
      </c>
      <c r="T112" s="190">
        <v>3185384</v>
      </c>
      <c r="U112" s="190">
        <v>0</v>
      </c>
      <c r="V112" s="190">
        <v>3185384</v>
      </c>
      <c r="W112" s="190">
        <v>3188684</v>
      </c>
      <c r="X112" s="190">
        <v>3129056</v>
      </c>
      <c r="Y112" s="190">
        <v>0</v>
      </c>
      <c r="Z112" s="190">
        <v>0</v>
      </c>
      <c r="AA112" s="190">
        <v>0</v>
      </c>
      <c r="AB112" s="190">
        <v>3129056</v>
      </c>
      <c r="AC112" s="190">
        <v>3127773</v>
      </c>
      <c r="AD112" s="186">
        <f t="shared" si="32"/>
        <v>0.98191395448711993</v>
      </c>
      <c r="AE112" s="69">
        <f t="shared" si="33"/>
        <v>1</v>
      </c>
      <c r="AF112" s="190">
        <v>-1283</v>
      </c>
      <c r="AG112" s="190">
        <v>3300</v>
      </c>
      <c r="AH112" s="69">
        <v>108</v>
      </c>
      <c r="AI112" s="69">
        <v>38</v>
      </c>
      <c r="AJ112" s="69">
        <v>0</v>
      </c>
      <c r="AK112" s="69">
        <v>0</v>
      </c>
      <c r="AL112" s="80">
        <v>0</v>
      </c>
      <c r="AM112" s="80">
        <v>0</v>
      </c>
      <c r="AN112" s="69">
        <v>10</v>
      </c>
      <c r="AO112" s="69">
        <v>0</v>
      </c>
      <c r="AP112" s="80">
        <v>3300</v>
      </c>
      <c r="AQ112" s="80">
        <v>0</v>
      </c>
      <c r="AR112" s="69">
        <v>0</v>
      </c>
      <c r="AS112" s="69">
        <v>0</v>
      </c>
      <c r="AT112" s="80">
        <v>0</v>
      </c>
      <c r="AU112" s="80">
        <v>0</v>
      </c>
      <c r="AV112" s="69">
        <v>0</v>
      </c>
      <c r="AW112" s="69">
        <v>0</v>
      </c>
      <c r="AX112" s="80">
        <v>0</v>
      </c>
      <c r="AY112" s="80">
        <v>0</v>
      </c>
      <c r="AZ112" s="69">
        <v>0</v>
      </c>
      <c r="BA112" s="69">
        <v>0</v>
      </c>
      <c r="BB112" s="80">
        <v>0</v>
      </c>
      <c r="BC112" s="80">
        <v>0</v>
      </c>
      <c r="BD112" s="69">
        <v>0</v>
      </c>
      <c r="BE112" s="69">
        <v>0</v>
      </c>
      <c r="BF112" s="80">
        <v>0</v>
      </c>
      <c r="BG112" s="80">
        <v>0</v>
      </c>
      <c r="BH112" s="69">
        <v>71</v>
      </c>
      <c r="BI112" s="69">
        <v>0</v>
      </c>
      <c r="BJ112" s="80">
        <v>0</v>
      </c>
      <c r="BK112" s="80">
        <v>0</v>
      </c>
      <c r="BL112" s="69">
        <v>0</v>
      </c>
      <c r="BM112" s="69">
        <v>0</v>
      </c>
      <c r="BN112" s="80">
        <v>0</v>
      </c>
      <c r="BO112" s="80">
        <v>0</v>
      </c>
      <c r="BP112" s="69">
        <v>0</v>
      </c>
      <c r="BQ112" s="69">
        <v>0</v>
      </c>
      <c r="BR112" s="80">
        <v>0</v>
      </c>
      <c r="BS112" s="80">
        <v>0</v>
      </c>
      <c r="BT112" s="69">
        <v>0</v>
      </c>
      <c r="BU112" s="69">
        <v>0</v>
      </c>
      <c r="BV112" s="80">
        <v>0</v>
      </c>
      <c r="BW112" s="80">
        <v>0</v>
      </c>
      <c r="BX112" s="69">
        <v>0</v>
      </c>
      <c r="BY112" s="69">
        <v>0</v>
      </c>
      <c r="BZ112" s="80">
        <v>0</v>
      </c>
      <c r="CA112" s="80">
        <v>0</v>
      </c>
      <c r="CB112" s="69">
        <v>0</v>
      </c>
      <c r="CC112" s="69">
        <v>0</v>
      </c>
      <c r="CD112" s="80">
        <v>0</v>
      </c>
      <c r="CE112" s="80">
        <v>0</v>
      </c>
      <c r="CF112" s="69">
        <v>0</v>
      </c>
      <c r="CG112" s="69">
        <v>0</v>
      </c>
      <c r="CH112" s="80">
        <v>0</v>
      </c>
      <c r="CI112" s="80">
        <v>0</v>
      </c>
      <c r="CJ112" s="69">
        <v>81</v>
      </c>
      <c r="CK112" s="69">
        <v>0</v>
      </c>
      <c r="CL112" s="80">
        <v>3300</v>
      </c>
      <c r="CM112" s="80">
        <v>0</v>
      </c>
      <c r="CN112" s="67" t="s">
        <v>833</v>
      </c>
      <c r="CO112" s="67" t="s">
        <v>834</v>
      </c>
      <c r="CP112" s="67" t="s">
        <v>709</v>
      </c>
      <c r="CQ112" s="67" t="s">
        <v>709</v>
      </c>
      <c r="CR112" s="67" t="s">
        <v>709</v>
      </c>
      <c r="CS112" s="67" t="s">
        <v>709</v>
      </c>
      <c r="CT112" s="68">
        <v>46072</v>
      </c>
      <c r="CU112" s="67" t="s">
        <v>991</v>
      </c>
      <c r="CV112" s="67" t="s">
        <v>989</v>
      </c>
      <c r="CW112" s="68" t="s">
        <v>168</v>
      </c>
      <c r="CX112" s="68">
        <v>45946</v>
      </c>
      <c r="CY112" s="67" t="s">
        <v>993</v>
      </c>
      <c r="CZ112" s="67" t="s">
        <v>989</v>
      </c>
      <c r="DA112" s="67" t="s">
        <v>1012</v>
      </c>
      <c r="DB112" s="81">
        <v>3413369.7</v>
      </c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</row>
    <row r="113" spans="2:1477" s="69" customFormat="1">
      <c r="B113" s="67" t="s">
        <v>2</v>
      </c>
      <c r="C113" s="67" t="s">
        <v>694</v>
      </c>
      <c r="D113" s="67" t="s">
        <v>695</v>
      </c>
      <c r="E113" s="68">
        <v>45133</v>
      </c>
      <c r="F113" s="67" t="s">
        <v>988</v>
      </c>
      <c r="G113" s="67" t="s">
        <v>990</v>
      </c>
      <c r="H113" s="187">
        <v>1</v>
      </c>
      <c r="I113" s="69">
        <v>0</v>
      </c>
      <c r="J113" s="69">
        <v>140</v>
      </c>
      <c r="K113" s="69">
        <v>482</v>
      </c>
      <c r="L113" s="69">
        <v>482</v>
      </c>
      <c r="M113" s="186">
        <f t="shared" si="30"/>
        <v>1.9428571428571428</v>
      </c>
      <c r="N113" s="69">
        <f t="shared" si="31"/>
        <v>0</v>
      </c>
      <c r="O113" s="69">
        <v>0</v>
      </c>
      <c r="P113" s="69">
        <v>0</v>
      </c>
      <c r="Q113" s="69">
        <v>0</v>
      </c>
      <c r="R113" s="69">
        <v>342</v>
      </c>
      <c r="S113" s="69">
        <v>0</v>
      </c>
      <c r="T113" s="190">
        <v>958894</v>
      </c>
      <c r="U113" s="190">
        <v>50000</v>
      </c>
      <c r="V113" s="190">
        <v>908894</v>
      </c>
      <c r="W113" s="190">
        <v>958894</v>
      </c>
      <c r="X113" s="190">
        <v>885299</v>
      </c>
      <c r="Y113" s="190">
        <v>0</v>
      </c>
      <c r="Z113" s="190">
        <v>0</v>
      </c>
      <c r="AA113" s="190">
        <v>0</v>
      </c>
      <c r="AB113" s="190">
        <v>885299</v>
      </c>
      <c r="AC113" s="190">
        <v>885298</v>
      </c>
      <c r="AD113" s="186">
        <f t="shared" si="32"/>
        <v>0.97403877679905471</v>
      </c>
      <c r="AE113" s="69">
        <f t="shared" si="33"/>
        <v>1</v>
      </c>
      <c r="AF113" s="190">
        <v>-1</v>
      </c>
      <c r="AG113" s="190">
        <v>0</v>
      </c>
      <c r="AH113" s="69">
        <v>159</v>
      </c>
      <c r="AI113" s="69">
        <v>51</v>
      </c>
      <c r="AJ113" s="69">
        <v>0</v>
      </c>
      <c r="AK113" s="69">
        <v>0</v>
      </c>
      <c r="AL113" s="80">
        <v>0</v>
      </c>
      <c r="AM113" s="80">
        <v>0</v>
      </c>
      <c r="AN113" s="69">
        <v>122</v>
      </c>
      <c r="AO113" s="69">
        <v>0</v>
      </c>
      <c r="AP113" s="80">
        <v>0</v>
      </c>
      <c r="AQ113" s="80">
        <v>0</v>
      </c>
      <c r="AR113" s="69">
        <v>0</v>
      </c>
      <c r="AS113" s="69">
        <v>0</v>
      </c>
      <c r="AT113" s="80">
        <v>0</v>
      </c>
      <c r="AU113" s="80">
        <v>0</v>
      </c>
      <c r="AV113" s="69">
        <v>0</v>
      </c>
      <c r="AW113" s="69">
        <v>0</v>
      </c>
      <c r="AX113" s="80">
        <v>0</v>
      </c>
      <c r="AY113" s="80">
        <v>0</v>
      </c>
      <c r="AZ113" s="69">
        <v>0</v>
      </c>
      <c r="BA113" s="69">
        <v>0</v>
      </c>
      <c r="BB113" s="80">
        <v>0</v>
      </c>
      <c r="BC113" s="80">
        <v>0</v>
      </c>
      <c r="BD113" s="69">
        <v>0</v>
      </c>
      <c r="BE113" s="69">
        <v>0</v>
      </c>
      <c r="BF113" s="80">
        <v>0</v>
      </c>
      <c r="BG113" s="80">
        <v>0</v>
      </c>
      <c r="BH113" s="69">
        <v>0</v>
      </c>
      <c r="BI113" s="69">
        <v>0</v>
      </c>
      <c r="BJ113" s="80">
        <v>0</v>
      </c>
      <c r="BK113" s="80">
        <v>0</v>
      </c>
      <c r="BL113" s="69">
        <v>0</v>
      </c>
      <c r="BM113" s="69">
        <v>0</v>
      </c>
      <c r="BN113" s="80">
        <v>0</v>
      </c>
      <c r="BO113" s="80">
        <v>0</v>
      </c>
      <c r="BP113" s="69">
        <v>129</v>
      </c>
      <c r="BQ113" s="69">
        <v>0</v>
      </c>
      <c r="BR113" s="80">
        <v>0</v>
      </c>
      <c r="BS113" s="80">
        <v>0</v>
      </c>
      <c r="BT113" s="69">
        <v>0</v>
      </c>
      <c r="BU113" s="69">
        <v>0</v>
      </c>
      <c r="BV113" s="80">
        <v>0</v>
      </c>
      <c r="BW113" s="80">
        <v>0</v>
      </c>
      <c r="BX113" s="69">
        <v>0</v>
      </c>
      <c r="BY113" s="69">
        <v>0</v>
      </c>
      <c r="BZ113" s="80">
        <v>0</v>
      </c>
      <c r="CA113" s="80">
        <v>0</v>
      </c>
      <c r="CB113" s="69">
        <v>0</v>
      </c>
      <c r="CC113" s="69">
        <v>0</v>
      </c>
      <c r="CD113" s="80">
        <v>0</v>
      </c>
      <c r="CE113" s="80">
        <v>0</v>
      </c>
      <c r="CF113" s="69">
        <v>0</v>
      </c>
      <c r="CG113" s="69">
        <v>0</v>
      </c>
      <c r="CH113" s="80">
        <v>0</v>
      </c>
      <c r="CI113" s="80">
        <v>0</v>
      </c>
      <c r="CJ113" s="69">
        <v>251</v>
      </c>
      <c r="CK113" s="69">
        <v>0</v>
      </c>
      <c r="CL113" s="80">
        <v>0</v>
      </c>
      <c r="CM113" s="80">
        <v>0</v>
      </c>
      <c r="CN113" s="67" t="s">
        <v>801</v>
      </c>
      <c r="CO113" s="67" t="s">
        <v>802</v>
      </c>
      <c r="CP113" s="67" t="s">
        <v>709</v>
      </c>
      <c r="CQ113" s="67" t="s">
        <v>709</v>
      </c>
      <c r="CR113" s="67" t="s">
        <v>709</v>
      </c>
      <c r="CS113" s="67" t="s">
        <v>709</v>
      </c>
      <c r="CT113" s="68">
        <v>45932</v>
      </c>
      <c r="CU113" s="67" t="s">
        <v>993</v>
      </c>
      <c r="CV113" s="67" t="s">
        <v>989</v>
      </c>
      <c r="CW113" s="68" t="s">
        <v>168</v>
      </c>
      <c r="CX113" s="68">
        <v>45804</v>
      </c>
      <c r="CY113" s="67" t="s">
        <v>986</v>
      </c>
      <c r="CZ113" s="67" t="s">
        <v>994</v>
      </c>
      <c r="DA113" s="67" t="s">
        <v>1008</v>
      </c>
      <c r="DB113" s="81">
        <v>1271778.2</v>
      </c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  <c r="AML113"/>
      <c r="AMM113"/>
      <c r="AMN113"/>
      <c r="AMO113"/>
      <c r="AMP113"/>
      <c r="AMQ113"/>
      <c r="AMR113"/>
      <c r="AMS113"/>
      <c r="AMT113"/>
      <c r="AMU113"/>
      <c r="AMV113"/>
      <c r="AMW113"/>
      <c r="AMX113"/>
      <c r="AMY113"/>
      <c r="AMZ113"/>
      <c r="ANA113"/>
      <c r="ANB113"/>
      <c r="ANC113"/>
      <c r="AND113"/>
      <c r="ANE113"/>
      <c r="ANF113"/>
      <c r="ANG113"/>
      <c r="ANH113"/>
      <c r="ANI113"/>
      <c r="ANJ113"/>
      <c r="ANK113"/>
      <c r="ANL113"/>
      <c r="ANM113"/>
      <c r="ANN113"/>
      <c r="ANO113"/>
      <c r="ANP113"/>
      <c r="ANQ113"/>
      <c r="ANR113"/>
      <c r="ANS113"/>
      <c r="ANT113"/>
      <c r="ANU113"/>
      <c r="ANV113"/>
      <c r="ANW113"/>
      <c r="ANX113"/>
      <c r="ANY113"/>
      <c r="ANZ113"/>
      <c r="AOA113"/>
      <c r="AOB113"/>
      <c r="AOC113"/>
      <c r="AOD113"/>
      <c r="AOE113"/>
      <c r="AOF113"/>
      <c r="AOG113"/>
      <c r="AOH113"/>
      <c r="AOI113"/>
      <c r="AOJ113"/>
      <c r="AOK113"/>
      <c r="AOL113"/>
      <c r="AOM113"/>
      <c r="AON113"/>
      <c r="AOO113"/>
      <c r="AOP113"/>
      <c r="AOQ113"/>
      <c r="AOR113"/>
      <c r="AOS113"/>
      <c r="AOT113"/>
      <c r="AOU113"/>
      <c r="AOV113"/>
      <c r="AOW113"/>
      <c r="AOX113"/>
      <c r="AOY113"/>
      <c r="AOZ113"/>
      <c r="APA113"/>
      <c r="APB113"/>
      <c r="APC113"/>
      <c r="APD113"/>
      <c r="APE113"/>
      <c r="APF113"/>
      <c r="APG113"/>
      <c r="APH113"/>
      <c r="API113"/>
      <c r="APJ113"/>
      <c r="APK113"/>
      <c r="APL113"/>
      <c r="APM113"/>
      <c r="APN113"/>
      <c r="APO113"/>
      <c r="APP113"/>
      <c r="APQ113"/>
      <c r="APR113"/>
      <c r="APS113"/>
      <c r="APT113"/>
      <c r="APU113"/>
      <c r="APV113"/>
      <c r="APW113"/>
      <c r="APX113"/>
      <c r="APY113"/>
      <c r="APZ113"/>
      <c r="AQA113"/>
      <c r="AQB113"/>
      <c r="AQC113"/>
      <c r="AQD113"/>
      <c r="AQE113"/>
      <c r="AQF113"/>
      <c r="AQG113"/>
      <c r="AQH113"/>
      <c r="AQI113"/>
      <c r="AQJ113"/>
      <c r="AQK113"/>
      <c r="AQL113"/>
      <c r="AQM113"/>
      <c r="AQN113"/>
      <c r="AQO113"/>
      <c r="AQP113"/>
      <c r="AQQ113"/>
      <c r="AQR113"/>
      <c r="AQS113"/>
      <c r="AQT113"/>
      <c r="AQU113"/>
      <c r="AQV113"/>
      <c r="AQW113"/>
      <c r="AQX113"/>
      <c r="AQY113"/>
      <c r="AQZ113"/>
      <c r="ARA113"/>
      <c r="ARB113"/>
      <c r="ARC113"/>
      <c r="ARD113"/>
      <c r="ARE113"/>
      <c r="ARF113"/>
      <c r="ARG113"/>
      <c r="ARH113"/>
      <c r="ARI113"/>
      <c r="ARJ113"/>
      <c r="ARK113"/>
      <c r="ARL113"/>
      <c r="ARM113"/>
      <c r="ARN113"/>
      <c r="ARO113"/>
      <c r="ARP113"/>
      <c r="ARQ113"/>
      <c r="ARR113"/>
      <c r="ARS113"/>
      <c r="ART113"/>
      <c r="ARU113"/>
      <c r="ARV113"/>
      <c r="ARW113"/>
      <c r="ARX113"/>
      <c r="ARY113"/>
      <c r="ARZ113"/>
      <c r="ASA113"/>
      <c r="ASB113"/>
      <c r="ASC113"/>
      <c r="ASD113"/>
      <c r="ASE113"/>
      <c r="ASF113"/>
      <c r="ASG113"/>
      <c r="ASH113"/>
      <c r="ASI113"/>
      <c r="ASJ113"/>
      <c r="ASK113"/>
      <c r="ASL113"/>
      <c r="ASM113"/>
      <c r="ASN113"/>
      <c r="ASO113"/>
      <c r="ASP113"/>
      <c r="ASQ113"/>
      <c r="ASR113"/>
      <c r="ASS113"/>
      <c r="AST113"/>
      <c r="ASU113"/>
      <c r="ASV113"/>
      <c r="ASW113"/>
      <c r="ASX113"/>
      <c r="ASY113"/>
      <c r="ASZ113"/>
      <c r="ATA113"/>
      <c r="ATB113"/>
      <c r="ATC113"/>
      <c r="ATD113"/>
      <c r="ATE113"/>
      <c r="ATF113"/>
      <c r="ATG113"/>
      <c r="ATH113"/>
      <c r="ATI113"/>
      <c r="ATJ113"/>
      <c r="ATK113"/>
      <c r="ATL113"/>
      <c r="ATM113"/>
      <c r="ATN113"/>
      <c r="ATO113"/>
      <c r="ATP113"/>
      <c r="ATQ113"/>
      <c r="ATR113"/>
      <c r="ATS113"/>
      <c r="ATT113"/>
      <c r="ATU113"/>
      <c r="ATV113"/>
      <c r="ATW113"/>
      <c r="ATX113"/>
      <c r="ATY113"/>
      <c r="ATZ113"/>
      <c r="AUA113"/>
      <c r="AUB113"/>
      <c r="AUC113"/>
      <c r="AUD113"/>
      <c r="AUE113"/>
      <c r="AUF113"/>
      <c r="AUG113"/>
      <c r="AUH113"/>
      <c r="AUI113"/>
      <c r="AUJ113"/>
      <c r="AUK113"/>
      <c r="AUL113"/>
      <c r="AUM113"/>
      <c r="AUN113"/>
      <c r="AUO113"/>
      <c r="AUP113"/>
      <c r="AUQ113"/>
      <c r="AUR113"/>
      <c r="AUS113"/>
      <c r="AUT113"/>
      <c r="AUU113"/>
      <c r="AUV113"/>
      <c r="AUW113"/>
      <c r="AUX113"/>
      <c r="AUY113"/>
      <c r="AUZ113"/>
      <c r="AVA113"/>
      <c r="AVB113"/>
      <c r="AVC113"/>
      <c r="AVD113"/>
      <c r="AVE113"/>
      <c r="AVF113"/>
      <c r="AVG113"/>
      <c r="AVH113"/>
      <c r="AVI113"/>
      <c r="AVJ113"/>
      <c r="AVK113"/>
      <c r="AVL113"/>
      <c r="AVM113"/>
      <c r="AVN113"/>
      <c r="AVO113"/>
      <c r="AVP113"/>
      <c r="AVQ113"/>
      <c r="AVR113"/>
      <c r="AVS113"/>
      <c r="AVT113"/>
      <c r="AVU113"/>
      <c r="AVV113"/>
      <c r="AVW113"/>
      <c r="AVX113"/>
      <c r="AVY113"/>
      <c r="AVZ113"/>
      <c r="AWA113"/>
      <c r="AWB113"/>
      <c r="AWC113"/>
      <c r="AWD113"/>
      <c r="AWE113"/>
      <c r="AWF113"/>
      <c r="AWG113"/>
      <c r="AWH113"/>
      <c r="AWI113"/>
      <c r="AWJ113"/>
      <c r="AWK113"/>
      <c r="AWL113"/>
      <c r="AWM113"/>
      <c r="AWN113"/>
      <c r="AWO113"/>
      <c r="AWP113"/>
      <c r="AWQ113"/>
      <c r="AWR113"/>
      <c r="AWS113"/>
      <c r="AWT113"/>
      <c r="AWU113"/>
      <c r="AWV113"/>
      <c r="AWW113"/>
      <c r="AWX113"/>
      <c r="AWY113"/>
      <c r="AWZ113"/>
      <c r="AXA113"/>
      <c r="AXB113"/>
      <c r="AXC113"/>
      <c r="AXD113"/>
      <c r="AXE113"/>
      <c r="AXF113"/>
      <c r="AXG113"/>
      <c r="AXH113"/>
      <c r="AXI113"/>
      <c r="AXJ113"/>
      <c r="AXK113"/>
      <c r="AXL113"/>
      <c r="AXM113"/>
      <c r="AXN113"/>
      <c r="AXO113"/>
      <c r="AXP113"/>
      <c r="AXQ113"/>
      <c r="AXR113"/>
      <c r="AXS113"/>
      <c r="AXT113"/>
      <c r="AXU113"/>
      <c r="AXV113"/>
      <c r="AXW113"/>
      <c r="AXX113"/>
      <c r="AXY113"/>
      <c r="AXZ113"/>
      <c r="AYA113"/>
      <c r="AYB113"/>
      <c r="AYC113"/>
      <c r="AYD113"/>
      <c r="AYE113"/>
      <c r="AYF113"/>
      <c r="AYG113"/>
      <c r="AYH113"/>
      <c r="AYI113"/>
      <c r="AYJ113"/>
      <c r="AYK113"/>
      <c r="AYL113"/>
      <c r="AYM113"/>
      <c r="AYN113"/>
      <c r="AYO113"/>
      <c r="AYP113"/>
      <c r="AYQ113"/>
      <c r="AYR113"/>
      <c r="AYS113"/>
      <c r="AYT113"/>
      <c r="AYU113"/>
      <c r="AYV113"/>
      <c r="AYW113"/>
      <c r="AYX113"/>
      <c r="AYY113"/>
      <c r="AYZ113"/>
      <c r="AZA113"/>
      <c r="AZB113"/>
      <c r="AZC113"/>
      <c r="AZD113"/>
      <c r="AZE113"/>
      <c r="AZF113"/>
      <c r="AZG113"/>
      <c r="AZH113"/>
      <c r="AZI113"/>
      <c r="AZJ113"/>
      <c r="AZK113"/>
      <c r="AZL113"/>
      <c r="AZM113"/>
      <c r="AZN113"/>
      <c r="AZO113"/>
      <c r="AZP113"/>
      <c r="AZQ113"/>
      <c r="AZR113"/>
      <c r="AZS113"/>
      <c r="AZT113"/>
      <c r="AZU113"/>
      <c r="AZV113"/>
      <c r="AZW113"/>
      <c r="AZX113"/>
      <c r="AZY113"/>
      <c r="AZZ113"/>
      <c r="BAA113"/>
      <c r="BAB113"/>
      <c r="BAC113"/>
      <c r="BAD113"/>
      <c r="BAE113"/>
      <c r="BAF113"/>
      <c r="BAG113"/>
      <c r="BAH113"/>
      <c r="BAI113"/>
      <c r="BAJ113"/>
      <c r="BAK113"/>
      <c r="BAL113"/>
      <c r="BAM113"/>
      <c r="BAN113"/>
      <c r="BAO113"/>
      <c r="BAP113"/>
      <c r="BAQ113"/>
      <c r="BAR113"/>
      <c r="BAS113"/>
      <c r="BAT113"/>
      <c r="BAU113"/>
      <c r="BAV113"/>
      <c r="BAW113"/>
      <c r="BAX113"/>
      <c r="BAY113"/>
      <c r="BAZ113"/>
      <c r="BBA113"/>
      <c r="BBB113"/>
      <c r="BBC113"/>
      <c r="BBD113"/>
      <c r="BBE113"/>
      <c r="BBF113"/>
      <c r="BBG113"/>
      <c r="BBH113"/>
      <c r="BBI113"/>
      <c r="BBJ113"/>
      <c r="BBK113"/>
      <c r="BBL113"/>
      <c r="BBM113"/>
      <c r="BBN113"/>
      <c r="BBO113"/>
      <c r="BBP113"/>
      <c r="BBQ113"/>
      <c r="BBR113"/>
      <c r="BBS113"/>
      <c r="BBT113"/>
      <c r="BBU113"/>
      <c r="BBV113"/>
      <c r="BBW113"/>
      <c r="BBX113"/>
      <c r="BBY113"/>
      <c r="BBZ113"/>
      <c r="BCA113"/>
      <c r="BCB113"/>
      <c r="BCC113"/>
      <c r="BCD113"/>
      <c r="BCE113"/>
      <c r="BCF113"/>
      <c r="BCG113"/>
      <c r="BCH113"/>
      <c r="BCI113"/>
      <c r="BCJ113"/>
      <c r="BCK113"/>
      <c r="BCL113"/>
      <c r="BCM113"/>
      <c r="BCN113"/>
      <c r="BCO113"/>
      <c r="BCP113"/>
      <c r="BCQ113"/>
      <c r="BCR113"/>
      <c r="BCS113"/>
      <c r="BCT113"/>
      <c r="BCU113"/>
      <c r="BCV113"/>
      <c r="BCW113"/>
      <c r="BCX113"/>
      <c r="BCY113"/>
      <c r="BCZ113"/>
      <c r="BDA113"/>
      <c r="BDB113"/>
      <c r="BDC113"/>
      <c r="BDD113"/>
      <c r="BDE113"/>
      <c r="BDF113"/>
      <c r="BDG113"/>
      <c r="BDH113"/>
      <c r="BDI113"/>
      <c r="BDJ113"/>
      <c r="BDK113"/>
      <c r="BDL113"/>
      <c r="BDM113"/>
      <c r="BDN113"/>
      <c r="BDO113"/>
      <c r="BDP113"/>
      <c r="BDQ113"/>
      <c r="BDR113"/>
      <c r="BDS113"/>
      <c r="BDT113"/>
      <c r="BDU113"/>
    </row>
    <row r="114" spans="2:1477" s="69" customFormat="1">
      <c r="B114" s="67" t="s">
        <v>2</v>
      </c>
      <c r="C114" s="67" t="s">
        <v>332</v>
      </c>
      <c r="D114" s="67" t="s">
        <v>333</v>
      </c>
      <c r="E114" s="68">
        <v>45504</v>
      </c>
      <c r="F114" s="67" t="s">
        <v>988</v>
      </c>
      <c r="G114" s="67" t="s">
        <v>994</v>
      </c>
      <c r="H114" s="187">
        <v>1</v>
      </c>
      <c r="I114" s="69">
        <v>1</v>
      </c>
      <c r="J114" s="69">
        <v>220</v>
      </c>
      <c r="K114" s="69">
        <v>395</v>
      </c>
      <c r="L114" s="69">
        <v>370</v>
      </c>
      <c r="M114" s="186">
        <f t="shared" si="30"/>
        <v>1.2045454545454546</v>
      </c>
      <c r="N114" s="69">
        <f t="shared" si="31"/>
        <v>0</v>
      </c>
      <c r="O114" s="69">
        <v>25</v>
      </c>
      <c r="P114" s="69">
        <v>0</v>
      </c>
      <c r="Q114" s="69">
        <v>0</v>
      </c>
      <c r="R114" s="69">
        <v>105</v>
      </c>
      <c r="S114" s="69">
        <v>70</v>
      </c>
      <c r="T114" s="190">
        <v>3433760</v>
      </c>
      <c r="U114" s="190">
        <v>50000</v>
      </c>
      <c r="V114" s="190">
        <v>3383760</v>
      </c>
      <c r="W114" s="190">
        <v>3478528</v>
      </c>
      <c r="X114" s="190">
        <v>3538382</v>
      </c>
      <c r="Y114" s="190">
        <v>0</v>
      </c>
      <c r="Z114" s="190">
        <v>0</v>
      </c>
      <c r="AA114" s="190">
        <v>0</v>
      </c>
      <c r="AB114" s="190">
        <v>3538382</v>
      </c>
      <c r="AC114" s="190">
        <v>3534775</v>
      </c>
      <c r="AD114" s="186">
        <f t="shared" si="32"/>
        <v>1.0446293472350285</v>
      </c>
      <c r="AE114" s="69">
        <f t="shared" si="33"/>
        <v>1</v>
      </c>
      <c r="AF114" s="190">
        <v>-3607</v>
      </c>
      <c r="AG114" s="190">
        <v>44768</v>
      </c>
      <c r="AH114" s="69">
        <v>61</v>
      </c>
      <c r="AI114" s="69">
        <v>44</v>
      </c>
      <c r="AJ114" s="69">
        <v>0</v>
      </c>
      <c r="AK114" s="69">
        <v>0</v>
      </c>
      <c r="AL114" s="80">
        <v>0</v>
      </c>
      <c r="AM114" s="80">
        <v>0</v>
      </c>
      <c r="AN114" s="69">
        <v>0</v>
      </c>
      <c r="AO114" s="69">
        <v>0</v>
      </c>
      <c r="AP114" s="80">
        <v>0</v>
      </c>
      <c r="AQ114" s="80">
        <v>0</v>
      </c>
      <c r="AR114" s="69">
        <v>0</v>
      </c>
      <c r="AS114" s="69">
        <v>0</v>
      </c>
      <c r="AT114" s="80">
        <v>0</v>
      </c>
      <c r="AU114" s="80">
        <v>0</v>
      </c>
      <c r="AV114" s="69">
        <v>0</v>
      </c>
      <c r="AW114" s="69">
        <v>0</v>
      </c>
      <c r="AX114" s="80">
        <v>0</v>
      </c>
      <c r="AY114" s="80">
        <v>0</v>
      </c>
      <c r="AZ114" s="69">
        <v>0</v>
      </c>
      <c r="BA114" s="69">
        <v>0</v>
      </c>
      <c r="BB114" s="80">
        <v>0</v>
      </c>
      <c r="BC114" s="80">
        <v>0</v>
      </c>
      <c r="BD114" s="69">
        <v>0</v>
      </c>
      <c r="BE114" s="69">
        <v>70</v>
      </c>
      <c r="BF114" s="80">
        <v>44768</v>
      </c>
      <c r="BG114" s="80">
        <v>0</v>
      </c>
      <c r="BH114" s="69">
        <v>0</v>
      </c>
      <c r="BI114" s="69">
        <v>0</v>
      </c>
      <c r="BJ114" s="80">
        <v>0</v>
      </c>
      <c r="BK114" s="80">
        <v>0</v>
      </c>
      <c r="BL114" s="69">
        <v>0</v>
      </c>
      <c r="BM114" s="69">
        <v>0</v>
      </c>
      <c r="BN114" s="80">
        <v>0</v>
      </c>
      <c r="BO114" s="80">
        <v>0</v>
      </c>
      <c r="BP114" s="69">
        <v>0</v>
      </c>
      <c r="BQ114" s="69">
        <v>0</v>
      </c>
      <c r="BR114" s="80">
        <v>0</v>
      </c>
      <c r="BS114" s="80">
        <v>0</v>
      </c>
      <c r="BT114" s="69">
        <v>0</v>
      </c>
      <c r="BU114" s="69">
        <v>0</v>
      </c>
      <c r="BV114" s="80">
        <v>0</v>
      </c>
      <c r="BW114" s="80">
        <v>0</v>
      </c>
      <c r="BX114" s="69">
        <v>0</v>
      </c>
      <c r="BY114" s="69">
        <v>0</v>
      </c>
      <c r="BZ114" s="80">
        <v>0</v>
      </c>
      <c r="CA114" s="80">
        <v>0</v>
      </c>
      <c r="CB114" s="69">
        <v>0</v>
      </c>
      <c r="CC114" s="69">
        <v>0</v>
      </c>
      <c r="CD114" s="80">
        <v>0</v>
      </c>
      <c r="CE114" s="80">
        <v>0</v>
      </c>
      <c r="CF114" s="69">
        <v>0</v>
      </c>
      <c r="CG114" s="69">
        <v>0</v>
      </c>
      <c r="CH114" s="80">
        <v>0</v>
      </c>
      <c r="CI114" s="80">
        <v>0</v>
      </c>
      <c r="CJ114" s="69">
        <v>0</v>
      </c>
      <c r="CK114" s="69">
        <v>70</v>
      </c>
      <c r="CL114" s="80">
        <v>44768</v>
      </c>
      <c r="CM114" s="80">
        <v>0</v>
      </c>
      <c r="CN114" s="67" t="s">
        <v>735</v>
      </c>
      <c r="CO114" s="67" t="s">
        <v>736</v>
      </c>
      <c r="CP114" s="67" t="s">
        <v>709</v>
      </c>
      <c r="CQ114" s="67" t="s">
        <v>709</v>
      </c>
      <c r="CR114" s="67" t="s">
        <v>709</v>
      </c>
      <c r="CS114" s="67" t="s">
        <v>709</v>
      </c>
      <c r="CT114" s="68">
        <v>46043</v>
      </c>
      <c r="CU114" s="67" t="s">
        <v>991</v>
      </c>
      <c r="CV114" s="67" t="s">
        <v>989</v>
      </c>
      <c r="CW114" s="68" t="s">
        <v>168</v>
      </c>
      <c r="CX114" s="68">
        <v>45950</v>
      </c>
      <c r="CY114" s="67" t="s">
        <v>993</v>
      </c>
      <c r="CZ114" s="67" t="s">
        <v>989</v>
      </c>
      <c r="DA114" s="67" t="s">
        <v>1007</v>
      </c>
      <c r="DB114" s="81">
        <v>3773823.76</v>
      </c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  <c r="AML114"/>
      <c r="AMM114"/>
      <c r="AMN114"/>
      <c r="AMO114"/>
      <c r="AMP114"/>
      <c r="AMQ114"/>
      <c r="AMR114"/>
      <c r="AMS114"/>
      <c r="AMT114"/>
      <c r="AMU114"/>
      <c r="AMV114"/>
      <c r="AMW114"/>
      <c r="AMX114"/>
      <c r="AMY114"/>
      <c r="AMZ114"/>
      <c r="ANA114"/>
      <c r="ANB114"/>
      <c r="ANC114"/>
      <c r="AND114"/>
      <c r="ANE114"/>
      <c r="ANF114"/>
      <c r="ANG114"/>
      <c r="ANH114"/>
      <c r="ANI114"/>
      <c r="ANJ114"/>
      <c r="ANK114"/>
      <c r="ANL114"/>
      <c r="ANM114"/>
      <c r="ANN114"/>
      <c r="ANO114"/>
      <c r="ANP114"/>
      <c r="ANQ114"/>
      <c r="ANR114"/>
      <c r="ANS114"/>
      <c r="ANT114"/>
      <c r="ANU114"/>
      <c r="ANV114"/>
      <c r="ANW114"/>
      <c r="ANX114"/>
      <c r="ANY114"/>
      <c r="ANZ114"/>
      <c r="AOA114"/>
      <c r="AOB114"/>
      <c r="AOC114"/>
      <c r="AOD114"/>
      <c r="AOE114"/>
      <c r="AOF114"/>
      <c r="AOG114"/>
      <c r="AOH114"/>
      <c r="AOI114"/>
      <c r="AOJ114"/>
      <c r="AOK114"/>
      <c r="AOL114"/>
      <c r="AOM114"/>
      <c r="AON114"/>
      <c r="AOO114"/>
      <c r="AOP114"/>
      <c r="AOQ114"/>
      <c r="AOR114"/>
      <c r="AOS114"/>
      <c r="AOT114"/>
      <c r="AOU114"/>
      <c r="AOV114"/>
      <c r="AOW114"/>
      <c r="AOX114"/>
      <c r="AOY114"/>
      <c r="AOZ114"/>
      <c r="APA114"/>
      <c r="APB114"/>
      <c r="APC114"/>
      <c r="APD114"/>
      <c r="APE114"/>
      <c r="APF114"/>
      <c r="APG114"/>
      <c r="APH114"/>
      <c r="API114"/>
      <c r="APJ114"/>
      <c r="APK114"/>
      <c r="APL114"/>
      <c r="APM114"/>
      <c r="APN114"/>
      <c r="APO114"/>
      <c r="APP114"/>
      <c r="APQ114"/>
      <c r="APR114"/>
      <c r="APS114"/>
      <c r="APT114"/>
      <c r="APU114"/>
      <c r="APV114"/>
      <c r="APW114"/>
      <c r="APX114"/>
      <c r="APY114"/>
      <c r="APZ114"/>
      <c r="AQA114"/>
      <c r="AQB114"/>
      <c r="AQC114"/>
      <c r="AQD114"/>
      <c r="AQE114"/>
      <c r="AQF114"/>
      <c r="AQG114"/>
      <c r="AQH114"/>
      <c r="AQI114"/>
      <c r="AQJ114"/>
      <c r="AQK114"/>
      <c r="AQL114"/>
      <c r="AQM114"/>
      <c r="AQN114"/>
      <c r="AQO114"/>
      <c r="AQP114"/>
      <c r="AQQ114"/>
      <c r="AQR114"/>
      <c r="AQS114"/>
      <c r="AQT114"/>
      <c r="AQU114"/>
      <c r="AQV114"/>
      <c r="AQW114"/>
      <c r="AQX114"/>
      <c r="AQY114"/>
      <c r="AQZ114"/>
      <c r="ARA114"/>
      <c r="ARB114"/>
      <c r="ARC114"/>
      <c r="ARD114"/>
      <c r="ARE114"/>
      <c r="ARF114"/>
      <c r="ARG114"/>
      <c r="ARH114"/>
      <c r="ARI114"/>
      <c r="ARJ114"/>
      <c r="ARK114"/>
      <c r="ARL114"/>
      <c r="ARM114"/>
      <c r="ARN114"/>
      <c r="ARO114"/>
      <c r="ARP114"/>
      <c r="ARQ114"/>
      <c r="ARR114"/>
      <c r="ARS114"/>
      <c r="ART114"/>
      <c r="ARU114"/>
      <c r="ARV114"/>
      <c r="ARW114"/>
      <c r="ARX114"/>
      <c r="ARY114"/>
      <c r="ARZ114"/>
      <c r="ASA114"/>
      <c r="ASB114"/>
      <c r="ASC114"/>
      <c r="ASD114"/>
      <c r="ASE114"/>
      <c r="ASF114"/>
      <c r="ASG114"/>
      <c r="ASH114"/>
      <c r="ASI114"/>
      <c r="ASJ114"/>
      <c r="ASK114"/>
      <c r="ASL114"/>
      <c r="ASM114"/>
      <c r="ASN114"/>
      <c r="ASO114"/>
      <c r="ASP114"/>
      <c r="ASQ114"/>
      <c r="ASR114"/>
      <c r="ASS114"/>
      <c r="AST114"/>
      <c r="ASU114"/>
      <c r="ASV114"/>
      <c r="ASW114"/>
      <c r="ASX114"/>
      <c r="ASY114"/>
      <c r="ASZ114"/>
      <c r="ATA114"/>
      <c r="ATB114"/>
      <c r="ATC114"/>
      <c r="ATD114"/>
      <c r="ATE114"/>
      <c r="ATF114"/>
      <c r="ATG114"/>
      <c r="ATH114"/>
      <c r="ATI114"/>
      <c r="ATJ114"/>
      <c r="ATK114"/>
      <c r="ATL114"/>
      <c r="ATM114"/>
      <c r="ATN114"/>
      <c r="ATO114"/>
      <c r="ATP114"/>
      <c r="ATQ114"/>
      <c r="ATR114"/>
      <c r="ATS114"/>
      <c r="ATT114"/>
      <c r="ATU114"/>
      <c r="ATV114"/>
      <c r="ATW114"/>
      <c r="ATX114"/>
      <c r="ATY114"/>
      <c r="ATZ114"/>
      <c r="AUA114"/>
      <c r="AUB114"/>
      <c r="AUC114"/>
      <c r="AUD114"/>
      <c r="AUE114"/>
      <c r="AUF114"/>
      <c r="AUG114"/>
      <c r="AUH114"/>
      <c r="AUI114"/>
      <c r="AUJ114"/>
      <c r="AUK114"/>
      <c r="AUL114"/>
      <c r="AUM114"/>
      <c r="AUN114"/>
      <c r="AUO114"/>
      <c r="AUP114"/>
      <c r="AUQ114"/>
      <c r="AUR114"/>
      <c r="AUS114"/>
      <c r="AUT114"/>
      <c r="AUU114"/>
      <c r="AUV114"/>
      <c r="AUW114"/>
      <c r="AUX114"/>
      <c r="AUY114"/>
      <c r="AUZ114"/>
      <c r="AVA114"/>
      <c r="AVB114"/>
      <c r="AVC114"/>
      <c r="AVD114"/>
      <c r="AVE114"/>
      <c r="AVF114"/>
      <c r="AVG114"/>
      <c r="AVH114"/>
      <c r="AVI114"/>
      <c r="AVJ114"/>
      <c r="AVK114"/>
      <c r="AVL114"/>
      <c r="AVM114"/>
      <c r="AVN114"/>
      <c r="AVO114"/>
      <c r="AVP114"/>
      <c r="AVQ114"/>
      <c r="AVR114"/>
      <c r="AVS114"/>
      <c r="AVT114"/>
      <c r="AVU114"/>
      <c r="AVV114"/>
      <c r="AVW114"/>
      <c r="AVX114"/>
      <c r="AVY114"/>
      <c r="AVZ114"/>
      <c r="AWA114"/>
      <c r="AWB114"/>
      <c r="AWC114"/>
      <c r="AWD114"/>
      <c r="AWE114"/>
      <c r="AWF114"/>
      <c r="AWG114"/>
      <c r="AWH114"/>
      <c r="AWI114"/>
      <c r="AWJ114"/>
      <c r="AWK114"/>
      <c r="AWL114"/>
      <c r="AWM114"/>
      <c r="AWN114"/>
      <c r="AWO114"/>
      <c r="AWP114"/>
      <c r="AWQ114"/>
      <c r="AWR114"/>
      <c r="AWS114"/>
      <c r="AWT114"/>
      <c r="AWU114"/>
      <c r="AWV114"/>
      <c r="AWW114"/>
      <c r="AWX114"/>
      <c r="AWY114"/>
      <c r="AWZ114"/>
      <c r="AXA114"/>
      <c r="AXB114"/>
      <c r="AXC114"/>
      <c r="AXD114"/>
      <c r="AXE114"/>
      <c r="AXF114"/>
      <c r="AXG114"/>
      <c r="AXH114"/>
      <c r="AXI114"/>
      <c r="AXJ114"/>
      <c r="AXK114"/>
      <c r="AXL114"/>
      <c r="AXM114"/>
      <c r="AXN114"/>
      <c r="AXO114"/>
      <c r="AXP114"/>
      <c r="AXQ114"/>
      <c r="AXR114"/>
      <c r="AXS114"/>
      <c r="AXT114"/>
      <c r="AXU114"/>
      <c r="AXV114"/>
      <c r="AXW114"/>
      <c r="AXX114"/>
      <c r="AXY114"/>
      <c r="AXZ114"/>
      <c r="AYA114"/>
      <c r="AYB114"/>
      <c r="AYC114"/>
      <c r="AYD114"/>
      <c r="AYE114"/>
      <c r="AYF114"/>
      <c r="AYG114"/>
      <c r="AYH114"/>
      <c r="AYI114"/>
      <c r="AYJ114"/>
      <c r="AYK114"/>
      <c r="AYL114"/>
      <c r="AYM114"/>
      <c r="AYN114"/>
      <c r="AYO114"/>
      <c r="AYP114"/>
      <c r="AYQ114"/>
      <c r="AYR114"/>
      <c r="AYS114"/>
      <c r="AYT114"/>
      <c r="AYU114"/>
      <c r="AYV114"/>
      <c r="AYW114"/>
      <c r="AYX114"/>
      <c r="AYY114"/>
      <c r="AYZ114"/>
      <c r="AZA114"/>
      <c r="AZB114"/>
      <c r="AZC114"/>
      <c r="AZD114"/>
      <c r="AZE114"/>
      <c r="AZF114"/>
      <c r="AZG114"/>
      <c r="AZH114"/>
      <c r="AZI114"/>
      <c r="AZJ114"/>
      <c r="AZK114"/>
      <c r="AZL114"/>
      <c r="AZM114"/>
      <c r="AZN114"/>
      <c r="AZO114"/>
      <c r="AZP114"/>
      <c r="AZQ114"/>
      <c r="AZR114"/>
      <c r="AZS114"/>
      <c r="AZT114"/>
      <c r="AZU114"/>
      <c r="AZV114"/>
      <c r="AZW114"/>
      <c r="AZX114"/>
      <c r="AZY114"/>
      <c r="AZZ114"/>
      <c r="BAA114"/>
      <c r="BAB114"/>
      <c r="BAC114"/>
      <c r="BAD114"/>
      <c r="BAE114"/>
      <c r="BAF114"/>
      <c r="BAG114"/>
      <c r="BAH114"/>
      <c r="BAI114"/>
      <c r="BAJ114"/>
      <c r="BAK114"/>
      <c r="BAL114"/>
      <c r="BAM114"/>
      <c r="BAN114"/>
      <c r="BAO114"/>
      <c r="BAP114"/>
      <c r="BAQ114"/>
      <c r="BAR114"/>
      <c r="BAS114"/>
      <c r="BAT114"/>
      <c r="BAU114"/>
      <c r="BAV114"/>
      <c r="BAW114"/>
      <c r="BAX114"/>
      <c r="BAY114"/>
      <c r="BAZ114"/>
      <c r="BBA114"/>
      <c r="BBB114"/>
      <c r="BBC114"/>
      <c r="BBD114"/>
      <c r="BBE114"/>
      <c r="BBF114"/>
      <c r="BBG114"/>
      <c r="BBH114"/>
      <c r="BBI114"/>
      <c r="BBJ114"/>
      <c r="BBK114"/>
      <c r="BBL114"/>
      <c r="BBM114"/>
      <c r="BBN114"/>
      <c r="BBO114"/>
      <c r="BBP114"/>
      <c r="BBQ114"/>
      <c r="BBR114"/>
      <c r="BBS114"/>
      <c r="BBT114"/>
      <c r="BBU114"/>
      <c r="BBV114"/>
      <c r="BBW114"/>
      <c r="BBX114"/>
      <c r="BBY114"/>
      <c r="BBZ114"/>
      <c r="BCA114"/>
      <c r="BCB114"/>
      <c r="BCC114"/>
      <c r="BCD114"/>
      <c r="BCE114"/>
      <c r="BCF114"/>
      <c r="BCG114"/>
      <c r="BCH114"/>
      <c r="BCI114"/>
      <c r="BCJ114"/>
      <c r="BCK114"/>
      <c r="BCL114"/>
      <c r="BCM114"/>
      <c r="BCN114"/>
      <c r="BCO114"/>
      <c r="BCP114"/>
      <c r="BCQ114"/>
      <c r="BCR114"/>
      <c r="BCS114"/>
      <c r="BCT114"/>
      <c r="BCU114"/>
      <c r="BCV114"/>
      <c r="BCW114"/>
      <c r="BCX114"/>
      <c r="BCY114"/>
      <c r="BCZ114"/>
      <c r="BDA114"/>
      <c r="BDB114"/>
      <c r="BDC114"/>
      <c r="BDD114"/>
      <c r="BDE114"/>
      <c r="BDF114"/>
      <c r="BDG114"/>
      <c r="BDH114"/>
      <c r="BDI114"/>
      <c r="BDJ114"/>
      <c r="BDK114"/>
      <c r="BDL114"/>
      <c r="BDM114"/>
      <c r="BDN114"/>
      <c r="BDO114"/>
      <c r="BDP114"/>
      <c r="BDQ114"/>
      <c r="BDR114"/>
      <c r="BDS114"/>
      <c r="BDT114"/>
      <c r="BDU114"/>
    </row>
    <row r="115" spans="2:1477" s="69" customFormat="1">
      <c r="B115" s="67" t="s">
        <v>2</v>
      </c>
      <c r="C115" s="67" t="s">
        <v>334</v>
      </c>
      <c r="D115" s="67" t="s">
        <v>335</v>
      </c>
      <c r="E115" s="68">
        <v>45196</v>
      </c>
      <c r="F115" s="67" t="s">
        <v>988</v>
      </c>
      <c r="G115" s="67" t="s">
        <v>990</v>
      </c>
      <c r="H115" s="187">
        <v>1</v>
      </c>
      <c r="I115" s="69">
        <v>1</v>
      </c>
      <c r="J115" s="69">
        <v>90</v>
      </c>
      <c r="K115" s="69">
        <v>421</v>
      </c>
      <c r="L115" s="69">
        <v>420</v>
      </c>
      <c r="M115" s="186">
        <f t="shared" si="30"/>
        <v>3.9666666666666668</v>
      </c>
      <c r="N115" s="69">
        <f t="shared" si="31"/>
        <v>0</v>
      </c>
      <c r="O115" s="69">
        <v>1</v>
      </c>
      <c r="P115" s="69">
        <v>0</v>
      </c>
      <c r="Q115" s="69">
        <v>0</v>
      </c>
      <c r="R115" s="69">
        <v>213</v>
      </c>
      <c r="S115" s="69">
        <v>118</v>
      </c>
      <c r="T115" s="190">
        <v>1298401</v>
      </c>
      <c r="U115" s="190">
        <v>50000</v>
      </c>
      <c r="V115" s="190">
        <v>1248401</v>
      </c>
      <c r="W115" s="190">
        <v>1321412</v>
      </c>
      <c r="X115" s="190">
        <v>1234071</v>
      </c>
      <c r="Y115" s="190">
        <v>0</v>
      </c>
      <c r="Z115" s="190">
        <v>0</v>
      </c>
      <c r="AA115" s="190">
        <v>0</v>
      </c>
      <c r="AB115" s="190">
        <v>1234071</v>
      </c>
      <c r="AC115" s="190">
        <v>1234071</v>
      </c>
      <c r="AD115" s="186">
        <f t="shared" si="32"/>
        <v>0.98852131646802588</v>
      </c>
      <c r="AE115" s="69">
        <f t="shared" si="33"/>
        <v>1</v>
      </c>
      <c r="AF115" s="190">
        <v>0</v>
      </c>
      <c r="AG115" s="190">
        <v>23011</v>
      </c>
      <c r="AH115" s="69">
        <v>20</v>
      </c>
      <c r="AI115" s="69">
        <v>43</v>
      </c>
      <c r="AJ115" s="69">
        <v>0</v>
      </c>
      <c r="AK115" s="69">
        <v>0</v>
      </c>
      <c r="AL115" s="80">
        <v>0</v>
      </c>
      <c r="AM115" s="80">
        <v>0</v>
      </c>
      <c r="AN115" s="69">
        <v>0</v>
      </c>
      <c r="AO115" s="69">
        <v>0</v>
      </c>
      <c r="AP115" s="80">
        <v>0</v>
      </c>
      <c r="AQ115" s="80">
        <v>0</v>
      </c>
      <c r="AR115" s="69">
        <v>0</v>
      </c>
      <c r="AS115" s="69">
        <v>0</v>
      </c>
      <c r="AT115" s="80">
        <v>0</v>
      </c>
      <c r="AU115" s="80">
        <v>0</v>
      </c>
      <c r="AV115" s="69">
        <v>0</v>
      </c>
      <c r="AW115" s="69">
        <v>0</v>
      </c>
      <c r="AX115" s="80">
        <v>0</v>
      </c>
      <c r="AY115" s="80">
        <v>0</v>
      </c>
      <c r="AZ115" s="69">
        <v>0</v>
      </c>
      <c r="BA115" s="69">
        <v>0</v>
      </c>
      <c r="BB115" s="80">
        <v>0</v>
      </c>
      <c r="BC115" s="80">
        <v>0</v>
      </c>
      <c r="BD115" s="69">
        <v>150</v>
      </c>
      <c r="BE115" s="69">
        <v>118</v>
      </c>
      <c r="BF115" s="80">
        <v>70737</v>
      </c>
      <c r="BG115" s="80">
        <v>0</v>
      </c>
      <c r="BH115" s="69">
        <v>0</v>
      </c>
      <c r="BI115" s="69">
        <v>0</v>
      </c>
      <c r="BJ115" s="80">
        <v>0</v>
      </c>
      <c r="BK115" s="80">
        <v>0</v>
      </c>
      <c r="BL115" s="69">
        <v>0</v>
      </c>
      <c r="BM115" s="69">
        <v>0</v>
      </c>
      <c r="BN115" s="80">
        <v>0</v>
      </c>
      <c r="BO115" s="80">
        <v>0</v>
      </c>
      <c r="BP115" s="69">
        <v>0</v>
      </c>
      <c r="BQ115" s="69">
        <v>0</v>
      </c>
      <c r="BR115" s="80">
        <v>0</v>
      </c>
      <c r="BS115" s="80">
        <v>0</v>
      </c>
      <c r="BT115" s="69">
        <v>0</v>
      </c>
      <c r="BU115" s="69">
        <v>0</v>
      </c>
      <c r="BV115" s="80">
        <v>0</v>
      </c>
      <c r="BW115" s="80">
        <v>0</v>
      </c>
      <c r="BX115" s="69">
        <v>0</v>
      </c>
      <c r="BY115" s="69">
        <v>0</v>
      </c>
      <c r="BZ115" s="80">
        <v>0</v>
      </c>
      <c r="CA115" s="80">
        <v>0</v>
      </c>
      <c r="CB115" s="69">
        <v>0</v>
      </c>
      <c r="CC115" s="69">
        <v>0</v>
      </c>
      <c r="CD115" s="80">
        <v>0</v>
      </c>
      <c r="CE115" s="80">
        <v>0</v>
      </c>
      <c r="CF115" s="69">
        <v>0</v>
      </c>
      <c r="CG115" s="69">
        <v>0</v>
      </c>
      <c r="CH115" s="80">
        <v>0</v>
      </c>
      <c r="CI115" s="80">
        <v>0</v>
      </c>
      <c r="CJ115" s="69">
        <v>150</v>
      </c>
      <c r="CK115" s="69">
        <v>118</v>
      </c>
      <c r="CL115" s="80">
        <v>70737</v>
      </c>
      <c r="CM115" s="80">
        <v>0</v>
      </c>
      <c r="CN115" s="67" t="s">
        <v>801</v>
      </c>
      <c r="CO115" s="67" t="s">
        <v>802</v>
      </c>
      <c r="CP115" s="67" t="s">
        <v>709</v>
      </c>
      <c r="CQ115" s="67" t="s">
        <v>709</v>
      </c>
      <c r="CR115" s="67" t="s">
        <v>709</v>
      </c>
      <c r="CS115" s="67" t="s">
        <v>709</v>
      </c>
      <c r="CT115" s="68">
        <v>45897</v>
      </c>
      <c r="CU115" s="67" t="s">
        <v>988</v>
      </c>
      <c r="CV115" s="67" t="s">
        <v>989</v>
      </c>
      <c r="CW115" s="68" t="s">
        <v>168</v>
      </c>
      <c r="CX115" s="68">
        <v>45801</v>
      </c>
      <c r="CY115" s="67" t="s">
        <v>986</v>
      </c>
      <c r="CZ115" s="67" t="s">
        <v>994</v>
      </c>
      <c r="DA115" s="67" t="s">
        <v>1007</v>
      </c>
      <c r="DB115" s="81">
        <v>1300164.1000000001</v>
      </c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  <c r="AML115"/>
      <c r="AMM115"/>
      <c r="AMN115"/>
      <c r="AMO115"/>
      <c r="AMP115"/>
      <c r="AMQ115"/>
      <c r="AMR115"/>
      <c r="AMS115"/>
      <c r="AMT115"/>
      <c r="AMU115"/>
      <c r="AMV115"/>
      <c r="AMW115"/>
      <c r="AMX115"/>
      <c r="AMY115"/>
      <c r="AMZ115"/>
      <c r="ANA115"/>
      <c r="ANB115"/>
      <c r="ANC115"/>
      <c r="AND115"/>
      <c r="ANE115"/>
      <c r="ANF115"/>
      <c r="ANG115"/>
      <c r="ANH115"/>
      <c r="ANI115"/>
      <c r="ANJ115"/>
      <c r="ANK115"/>
      <c r="ANL115"/>
      <c r="ANM115"/>
      <c r="ANN115"/>
      <c r="ANO115"/>
      <c r="ANP115"/>
      <c r="ANQ115"/>
      <c r="ANR115"/>
      <c r="ANS115"/>
      <c r="ANT115"/>
      <c r="ANU115"/>
      <c r="ANV115"/>
      <c r="ANW115"/>
      <c r="ANX115"/>
      <c r="ANY115"/>
      <c r="ANZ115"/>
      <c r="AOA115"/>
      <c r="AOB115"/>
      <c r="AOC115"/>
      <c r="AOD115"/>
      <c r="AOE115"/>
      <c r="AOF115"/>
      <c r="AOG115"/>
      <c r="AOH115"/>
      <c r="AOI115"/>
      <c r="AOJ115"/>
      <c r="AOK115"/>
      <c r="AOL115"/>
      <c r="AOM115"/>
      <c r="AON115"/>
      <c r="AOO115"/>
      <c r="AOP115"/>
      <c r="AOQ115"/>
      <c r="AOR115"/>
      <c r="AOS115"/>
      <c r="AOT115"/>
      <c r="AOU115"/>
      <c r="AOV115"/>
      <c r="AOW115"/>
      <c r="AOX115"/>
      <c r="AOY115"/>
      <c r="AOZ115"/>
      <c r="APA115"/>
      <c r="APB115"/>
      <c r="APC115"/>
      <c r="APD115"/>
      <c r="APE115"/>
      <c r="APF115"/>
      <c r="APG115"/>
      <c r="APH115"/>
      <c r="API115"/>
      <c r="APJ115"/>
      <c r="APK115"/>
      <c r="APL115"/>
      <c r="APM115"/>
      <c r="APN115"/>
      <c r="APO115"/>
      <c r="APP115"/>
      <c r="APQ115"/>
      <c r="APR115"/>
      <c r="APS115"/>
      <c r="APT115"/>
      <c r="APU115"/>
      <c r="APV115"/>
      <c r="APW115"/>
      <c r="APX115"/>
      <c r="APY115"/>
      <c r="APZ115"/>
      <c r="AQA115"/>
      <c r="AQB115"/>
      <c r="AQC115"/>
      <c r="AQD115"/>
      <c r="AQE115"/>
      <c r="AQF115"/>
      <c r="AQG115"/>
      <c r="AQH115"/>
      <c r="AQI115"/>
      <c r="AQJ115"/>
      <c r="AQK115"/>
      <c r="AQL115"/>
      <c r="AQM115"/>
      <c r="AQN115"/>
      <c r="AQO115"/>
      <c r="AQP115"/>
      <c r="AQQ115"/>
      <c r="AQR115"/>
      <c r="AQS115"/>
      <c r="AQT115"/>
      <c r="AQU115"/>
      <c r="AQV115"/>
      <c r="AQW115"/>
      <c r="AQX115"/>
      <c r="AQY115"/>
      <c r="AQZ115"/>
      <c r="ARA115"/>
      <c r="ARB115"/>
      <c r="ARC115"/>
      <c r="ARD115"/>
      <c r="ARE115"/>
      <c r="ARF115"/>
      <c r="ARG115"/>
      <c r="ARH115"/>
      <c r="ARI115"/>
      <c r="ARJ115"/>
      <c r="ARK115"/>
      <c r="ARL115"/>
      <c r="ARM115"/>
      <c r="ARN115"/>
      <c r="ARO115"/>
      <c r="ARP115"/>
      <c r="ARQ115"/>
      <c r="ARR115"/>
      <c r="ARS115"/>
      <c r="ART115"/>
      <c r="ARU115"/>
      <c r="ARV115"/>
      <c r="ARW115"/>
      <c r="ARX115"/>
      <c r="ARY115"/>
      <c r="ARZ115"/>
      <c r="ASA115"/>
      <c r="ASB115"/>
      <c r="ASC115"/>
      <c r="ASD115"/>
      <c r="ASE115"/>
      <c r="ASF115"/>
      <c r="ASG115"/>
      <c r="ASH115"/>
      <c r="ASI115"/>
      <c r="ASJ115"/>
      <c r="ASK115"/>
      <c r="ASL115"/>
      <c r="ASM115"/>
      <c r="ASN115"/>
      <c r="ASO115"/>
      <c r="ASP115"/>
      <c r="ASQ115"/>
      <c r="ASR115"/>
      <c r="ASS115"/>
      <c r="AST115"/>
      <c r="ASU115"/>
      <c r="ASV115"/>
      <c r="ASW115"/>
      <c r="ASX115"/>
      <c r="ASY115"/>
      <c r="ASZ115"/>
      <c r="ATA115"/>
      <c r="ATB115"/>
      <c r="ATC115"/>
      <c r="ATD115"/>
      <c r="ATE115"/>
      <c r="ATF115"/>
      <c r="ATG115"/>
      <c r="ATH115"/>
      <c r="ATI115"/>
      <c r="ATJ115"/>
      <c r="ATK115"/>
      <c r="ATL115"/>
      <c r="ATM115"/>
      <c r="ATN115"/>
      <c r="ATO115"/>
      <c r="ATP115"/>
      <c r="ATQ115"/>
      <c r="ATR115"/>
      <c r="ATS115"/>
      <c r="ATT115"/>
      <c r="ATU115"/>
      <c r="ATV115"/>
      <c r="ATW115"/>
      <c r="ATX115"/>
      <c r="ATY115"/>
      <c r="ATZ115"/>
      <c r="AUA115"/>
      <c r="AUB115"/>
      <c r="AUC115"/>
      <c r="AUD115"/>
      <c r="AUE115"/>
      <c r="AUF115"/>
      <c r="AUG115"/>
      <c r="AUH115"/>
      <c r="AUI115"/>
      <c r="AUJ115"/>
      <c r="AUK115"/>
      <c r="AUL115"/>
      <c r="AUM115"/>
      <c r="AUN115"/>
      <c r="AUO115"/>
      <c r="AUP115"/>
      <c r="AUQ115"/>
      <c r="AUR115"/>
      <c r="AUS115"/>
      <c r="AUT115"/>
      <c r="AUU115"/>
      <c r="AUV115"/>
      <c r="AUW115"/>
      <c r="AUX115"/>
      <c r="AUY115"/>
      <c r="AUZ115"/>
      <c r="AVA115"/>
      <c r="AVB115"/>
      <c r="AVC115"/>
      <c r="AVD115"/>
      <c r="AVE115"/>
      <c r="AVF115"/>
      <c r="AVG115"/>
      <c r="AVH115"/>
      <c r="AVI115"/>
      <c r="AVJ115"/>
      <c r="AVK115"/>
      <c r="AVL115"/>
      <c r="AVM115"/>
      <c r="AVN115"/>
      <c r="AVO115"/>
      <c r="AVP115"/>
      <c r="AVQ115"/>
      <c r="AVR115"/>
      <c r="AVS115"/>
      <c r="AVT115"/>
      <c r="AVU115"/>
      <c r="AVV115"/>
      <c r="AVW115"/>
      <c r="AVX115"/>
      <c r="AVY115"/>
      <c r="AVZ115"/>
      <c r="AWA115"/>
      <c r="AWB115"/>
      <c r="AWC115"/>
      <c r="AWD115"/>
      <c r="AWE115"/>
      <c r="AWF115"/>
      <c r="AWG115"/>
      <c r="AWH115"/>
      <c r="AWI115"/>
      <c r="AWJ115"/>
      <c r="AWK115"/>
      <c r="AWL115"/>
      <c r="AWM115"/>
      <c r="AWN115"/>
      <c r="AWO115"/>
      <c r="AWP115"/>
      <c r="AWQ115"/>
      <c r="AWR115"/>
      <c r="AWS115"/>
      <c r="AWT115"/>
      <c r="AWU115"/>
      <c r="AWV115"/>
      <c r="AWW115"/>
      <c r="AWX115"/>
      <c r="AWY115"/>
      <c r="AWZ115"/>
      <c r="AXA115"/>
      <c r="AXB115"/>
      <c r="AXC115"/>
      <c r="AXD115"/>
      <c r="AXE115"/>
      <c r="AXF115"/>
      <c r="AXG115"/>
      <c r="AXH115"/>
      <c r="AXI115"/>
      <c r="AXJ115"/>
      <c r="AXK115"/>
      <c r="AXL115"/>
      <c r="AXM115"/>
      <c r="AXN115"/>
      <c r="AXO115"/>
      <c r="AXP115"/>
      <c r="AXQ115"/>
      <c r="AXR115"/>
      <c r="AXS115"/>
      <c r="AXT115"/>
      <c r="AXU115"/>
      <c r="AXV115"/>
      <c r="AXW115"/>
      <c r="AXX115"/>
      <c r="AXY115"/>
      <c r="AXZ115"/>
      <c r="AYA115"/>
      <c r="AYB115"/>
      <c r="AYC115"/>
      <c r="AYD115"/>
      <c r="AYE115"/>
      <c r="AYF115"/>
      <c r="AYG115"/>
      <c r="AYH115"/>
      <c r="AYI115"/>
      <c r="AYJ115"/>
      <c r="AYK115"/>
      <c r="AYL115"/>
      <c r="AYM115"/>
      <c r="AYN115"/>
      <c r="AYO115"/>
      <c r="AYP115"/>
      <c r="AYQ115"/>
      <c r="AYR115"/>
      <c r="AYS115"/>
      <c r="AYT115"/>
      <c r="AYU115"/>
      <c r="AYV115"/>
      <c r="AYW115"/>
      <c r="AYX115"/>
      <c r="AYY115"/>
      <c r="AYZ115"/>
      <c r="AZA115"/>
      <c r="AZB115"/>
      <c r="AZC115"/>
      <c r="AZD115"/>
      <c r="AZE115"/>
      <c r="AZF115"/>
      <c r="AZG115"/>
      <c r="AZH115"/>
      <c r="AZI115"/>
      <c r="AZJ115"/>
      <c r="AZK115"/>
      <c r="AZL115"/>
      <c r="AZM115"/>
      <c r="AZN115"/>
      <c r="AZO115"/>
      <c r="AZP115"/>
      <c r="AZQ115"/>
      <c r="AZR115"/>
      <c r="AZS115"/>
      <c r="AZT115"/>
      <c r="AZU115"/>
      <c r="AZV115"/>
      <c r="AZW115"/>
      <c r="AZX115"/>
      <c r="AZY115"/>
      <c r="AZZ115"/>
      <c r="BAA115"/>
      <c r="BAB115"/>
      <c r="BAC115"/>
      <c r="BAD115"/>
      <c r="BAE115"/>
      <c r="BAF115"/>
      <c r="BAG115"/>
      <c r="BAH115"/>
      <c r="BAI115"/>
      <c r="BAJ115"/>
      <c r="BAK115"/>
      <c r="BAL115"/>
      <c r="BAM115"/>
      <c r="BAN115"/>
      <c r="BAO115"/>
      <c r="BAP115"/>
      <c r="BAQ115"/>
      <c r="BAR115"/>
      <c r="BAS115"/>
      <c r="BAT115"/>
      <c r="BAU115"/>
      <c r="BAV115"/>
      <c r="BAW115"/>
      <c r="BAX115"/>
      <c r="BAY115"/>
      <c r="BAZ115"/>
      <c r="BBA115"/>
      <c r="BBB115"/>
      <c r="BBC115"/>
      <c r="BBD115"/>
      <c r="BBE115"/>
      <c r="BBF115"/>
      <c r="BBG115"/>
      <c r="BBH115"/>
      <c r="BBI115"/>
      <c r="BBJ115"/>
      <c r="BBK115"/>
      <c r="BBL115"/>
      <c r="BBM115"/>
      <c r="BBN115"/>
      <c r="BBO115"/>
      <c r="BBP115"/>
      <c r="BBQ115"/>
      <c r="BBR115"/>
      <c r="BBS115"/>
      <c r="BBT115"/>
      <c r="BBU115"/>
      <c r="BBV115"/>
      <c r="BBW115"/>
      <c r="BBX115"/>
      <c r="BBY115"/>
      <c r="BBZ115"/>
      <c r="BCA115"/>
      <c r="BCB115"/>
      <c r="BCC115"/>
      <c r="BCD115"/>
      <c r="BCE115"/>
      <c r="BCF115"/>
      <c r="BCG115"/>
      <c r="BCH115"/>
      <c r="BCI115"/>
      <c r="BCJ115"/>
      <c r="BCK115"/>
      <c r="BCL115"/>
      <c r="BCM115"/>
      <c r="BCN115"/>
      <c r="BCO115"/>
      <c r="BCP115"/>
      <c r="BCQ115"/>
      <c r="BCR115"/>
      <c r="BCS115"/>
      <c r="BCT115"/>
      <c r="BCU115"/>
      <c r="BCV115"/>
      <c r="BCW115"/>
      <c r="BCX115"/>
      <c r="BCY115"/>
      <c r="BCZ115"/>
      <c r="BDA115"/>
      <c r="BDB115"/>
      <c r="BDC115"/>
      <c r="BDD115"/>
      <c r="BDE115"/>
      <c r="BDF115"/>
      <c r="BDG115"/>
      <c r="BDH115"/>
      <c r="BDI115"/>
      <c r="BDJ115"/>
      <c r="BDK115"/>
      <c r="BDL115"/>
      <c r="BDM115"/>
      <c r="BDN115"/>
      <c r="BDO115"/>
      <c r="BDP115"/>
      <c r="BDQ115"/>
      <c r="BDR115"/>
      <c r="BDS115"/>
      <c r="BDT115"/>
      <c r="BDU115"/>
    </row>
    <row r="116" spans="2:1477" s="69" customFormat="1">
      <c r="B116" s="67" t="s">
        <v>2</v>
      </c>
      <c r="C116" s="67" t="s">
        <v>336</v>
      </c>
      <c r="D116" s="67" t="s">
        <v>337</v>
      </c>
      <c r="E116" s="68">
        <v>45455</v>
      </c>
      <c r="F116" s="67" t="s">
        <v>986</v>
      </c>
      <c r="G116" s="67" t="s">
        <v>990</v>
      </c>
      <c r="H116" s="187">
        <v>2</v>
      </c>
      <c r="I116" s="69">
        <v>1</v>
      </c>
      <c r="J116" s="69">
        <v>260</v>
      </c>
      <c r="K116" s="69">
        <v>335</v>
      </c>
      <c r="L116" s="69">
        <v>326</v>
      </c>
      <c r="M116" s="186">
        <f t="shared" si="30"/>
        <v>0.9653846153846154</v>
      </c>
      <c r="N116" s="69">
        <f t="shared" si="31"/>
        <v>1</v>
      </c>
      <c r="O116" s="69">
        <v>9</v>
      </c>
      <c r="P116" s="69">
        <v>0</v>
      </c>
      <c r="Q116" s="69">
        <v>0</v>
      </c>
      <c r="R116" s="69">
        <v>75</v>
      </c>
      <c r="S116" s="69">
        <v>0</v>
      </c>
      <c r="T116" s="190">
        <v>3111541</v>
      </c>
      <c r="U116" s="190">
        <v>50000</v>
      </c>
      <c r="V116" s="190">
        <v>3061541</v>
      </c>
      <c r="W116" s="190">
        <v>2493770</v>
      </c>
      <c r="X116" s="190">
        <v>2535278</v>
      </c>
      <c r="Y116" s="190">
        <v>0</v>
      </c>
      <c r="Z116" s="190">
        <v>0</v>
      </c>
      <c r="AA116" s="190">
        <v>0</v>
      </c>
      <c r="AB116" s="190">
        <v>2535278</v>
      </c>
      <c r="AC116" s="190">
        <v>2534712</v>
      </c>
      <c r="AD116" s="186">
        <f t="shared" si="32"/>
        <v>0.82792031855852988</v>
      </c>
      <c r="AE116" s="69">
        <f t="shared" si="33"/>
        <v>1</v>
      </c>
      <c r="AF116" s="190">
        <v>-566</v>
      </c>
      <c r="AG116" s="190">
        <v>-617771</v>
      </c>
      <c r="AH116" s="69">
        <v>28</v>
      </c>
      <c r="AI116" s="69">
        <v>47</v>
      </c>
      <c r="AJ116" s="69">
        <v>0</v>
      </c>
      <c r="AK116" s="69">
        <v>0</v>
      </c>
      <c r="AL116" s="80">
        <v>0</v>
      </c>
      <c r="AM116" s="80">
        <v>0</v>
      </c>
      <c r="AN116" s="69">
        <v>0</v>
      </c>
      <c r="AO116" s="69">
        <v>0</v>
      </c>
      <c r="AP116" s="80">
        <v>0</v>
      </c>
      <c r="AQ116" s="80">
        <v>0</v>
      </c>
      <c r="AR116" s="69">
        <v>0</v>
      </c>
      <c r="AS116" s="69">
        <v>0</v>
      </c>
      <c r="AT116" s="80">
        <v>0</v>
      </c>
      <c r="AU116" s="80">
        <v>0</v>
      </c>
      <c r="AV116" s="69">
        <v>0</v>
      </c>
      <c r="AW116" s="69">
        <v>0</v>
      </c>
      <c r="AX116" s="80">
        <v>0</v>
      </c>
      <c r="AY116" s="80">
        <v>0</v>
      </c>
      <c r="AZ116" s="69">
        <v>0</v>
      </c>
      <c r="BA116" s="69">
        <v>0</v>
      </c>
      <c r="BB116" s="80">
        <v>0</v>
      </c>
      <c r="BC116" s="80">
        <v>0</v>
      </c>
      <c r="BD116" s="69">
        <v>0</v>
      </c>
      <c r="BE116" s="69">
        <v>0</v>
      </c>
      <c r="BF116" s="80">
        <v>-617771</v>
      </c>
      <c r="BG116" s="80">
        <v>0</v>
      </c>
      <c r="BH116" s="69">
        <v>0</v>
      </c>
      <c r="BI116" s="69">
        <v>0</v>
      </c>
      <c r="BJ116" s="80">
        <v>0</v>
      </c>
      <c r="BK116" s="80">
        <v>0</v>
      </c>
      <c r="BL116" s="69">
        <v>0</v>
      </c>
      <c r="BM116" s="69">
        <v>0</v>
      </c>
      <c r="BN116" s="80">
        <v>0</v>
      </c>
      <c r="BO116" s="80">
        <v>0</v>
      </c>
      <c r="BP116" s="69">
        <v>0</v>
      </c>
      <c r="BQ116" s="69">
        <v>0</v>
      </c>
      <c r="BR116" s="80">
        <v>0</v>
      </c>
      <c r="BS116" s="80">
        <v>0</v>
      </c>
      <c r="BT116" s="69">
        <v>0</v>
      </c>
      <c r="BU116" s="69">
        <v>0</v>
      </c>
      <c r="BV116" s="80">
        <v>0</v>
      </c>
      <c r="BW116" s="80">
        <v>0</v>
      </c>
      <c r="BX116" s="69">
        <v>0</v>
      </c>
      <c r="BY116" s="69">
        <v>0</v>
      </c>
      <c r="BZ116" s="80">
        <v>0</v>
      </c>
      <c r="CA116" s="80">
        <v>0</v>
      </c>
      <c r="CB116" s="69">
        <v>0</v>
      </c>
      <c r="CC116" s="69">
        <v>0</v>
      </c>
      <c r="CD116" s="80">
        <v>0</v>
      </c>
      <c r="CE116" s="80">
        <v>0</v>
      </c>
      <c r="CF116" s="69">
        <v>0</v>
      </c>
      <c r="CG116" s="69">
        <v>0</v>
      </c>
      <c r="CH116" s="80">
        <v>0</v>
      </c>
      <c r="CI116" s="80">
        <v>0</v>
      </c>
      <c r="CJ116" s="69">
        <v>0</v>
      </c>
      <c r="CK116" s="69">
        <v>0</v>
      </c>
      <c r="CL116" s="80">
        <v>-617771</v>
      </c>
      <c r="CM116" s="80">
        <v>0</v>
      </c>
      <c r="CN116" s="67" t="s">
        <v>735</v>
      </c>
      <c r="CO116" s="67" t="s">
        <v>736</v>
      </c>
      <c r="CP116" s="67" t="s">
        <v>709</v>
      </c>
      <c r="CQ116" s="67" t="s">
        <v>709</v>
      </c>
      <c r="CR116" s="67" t="s">
        <v>709</v>
      </c>
      <c r="CS116" s="67" t="s">
        <v>709</v>
      </c>
      <c r="CT116" s="68">
        <v>46085</v>
      </c>
      <c r="CU116" s="67" t="s">
        <v>991</v>
      </c>
      <c r="CV116" s="67" t="s">
        <v>989</v>
      </c>
      <c r="CW116" s="68" t="s">
        <v>168</v>
      </c>
      <c r="CX116" s="68">
        <v>45925</v>
      </c>
      <c r="CY116" s="67" t="s">
        <v>988</v>
      </c>
      <c r="CZ116" s="67" t="s">
        <v>989</v>
      </c>
      <c r="DA116" s="67" t="s">
        <v>1009</v>
      </c>
      <c r="DB116" s="81">
        <v>4093773.7</v>
      </c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  <c r="AML116"/>
      <c r="AMM116"/>
      <c r="AMN116"/>
      <c r="AMO116"/>
      <c r="AMP116"/>
      <c r="AMQ116"/>
      <c r="AMR116"/>
      <c r="AMS116"/>
      <c r="AMT116"/>
      <c r="AMU116"/>
      <c r="AMV116"/>
      <c r="AMW116"/>
      <c r="AMX116"/>
      <c r="AMY116"/>
      <c r="AMZ116"/>
      <c r="ANA116"/>
      <c r="ANB116"/>
      <c r="ANC116"/>
      <c r="AND116"/>
      <c r="ANE116"/>
      <c r="ANF116"/>
      <c r="ANG116"/>
      <c r="ANH116"/>
      <c r="ANI116"/>
      <c r="ANJ116"/>
      <c r="ANK116"/>
      <c r="ANL116"/>
      <c r="ANM116"/>
      <c r="ANN116"/>
      <c r="ANO116"/>
      <c r="ANP116"/>
      <c r="ANQ116"/>
      <c r="ANR116"/>
      <c r="ANS116"/>
      <c r="ANT116"/>
      <c r="ANU116"/>
      <c r="ANV116"/>
      <c r="ANW116"/>
      <c r="ANX116"/>
      <c r="ANY116"/>
      <c r="ANZ116"/>
      <c r="AOA116"/>
      <c r="AOB116"/>
      <c r="AOC116"/>
      <c r="AOD116"/>
      <c r="AOE116"/>
      <c r="AOF116"/>
      <c r="AOG116"/>
      <c r="AOH116"/>
      <c r="AOI116"/>
      <c r="AOJ116"/>
      <c r="AOK116"/>
      <c r="AOL116"/>
      <c r="AOM116"/>
      <c r="AON116"/>
      <c r="AOO116"/>
      <c r="AOP116"/>
      <c r="AOQ116"/>
      <c r="AOR116"/>
      <c r="AOS116"/>
      <c r="AOT116"/>
      <c r="AOU116"/>
      <c r="AOV116"/>
      <c r="AOW116"/>
      <c r="AOX116"/>
      <c r="AOY116"/>
      <c r="AOZ116"/>
      <c r="APA116"/>
      <c r="APB116"/>
      <c r="APC116"/>
      <c r="APD116"/>
      <c r="APE116"/>
      <c r="APF116"/>
      <c r="APG116"/>
      <c r="APH116"/>
      <c r="API116"/>
      <c r="APJ116"/>
      <c r="APK116"/>
      <c r="APL116"/>
      <c r="APM116"/>
      <c r="APN116"/>
      <c r="APO116"/>
      <c r="APP116"/>
      <c r="APQ116"/>
      <c r="APR116"/>
      <c r="APS116"/>
      <c r="APT116"/>
      <c r="APU116"/>
      <c r="APV116"/>
      <c r="APW116"/>
      <c r="APX116"/>
      <c r="APY116"/>
      <c r="APZ116"/>
      <c r="AQA116"/>
      <c r="AQB116"/>
      <c r="AQC116"/>
      <c r="AQD116"/>
      <c r="AQE116"/>
      <c r="AQF116"/>
      <c r="AQG116"/>
      <c r="AQH116"/>
      <c r="AQI116"/>
      <c r="AQJ116"/>
      <c r="AQK116"/>
      <c r="AQL116"/>
      <c r="AQM116"/>
      <c r="AQN116"/>
      <c r="AQO116"/>
      <c r="AQP116"/>
      <c r="AQQ116"/>
      <c r="AQR116"/>
      <c r="AQS116"/>
      <c r="AQT116"/>
      <c r="AQU116"/>
      <c r="AQV116"/>
      <c r="AQW116"/>
      <c r="AQX116"/>
      <c r="AQY116"/>
      <c r="AQZ116"/>
      <c r="ARA116"/>
      <c r="ARB116"/>
      <c r="ARC116"/>
      <c r="ARD116"/>
      <c r="ARE116"/>
      <c r="ARF116"/>
      <c r="ARG116"/>
      <c r="ARH116"/>
      <c r="ARI116"/>
      <c r="ARJ116"/>
      <c r="ARK116"/>
      <c r="ARL116"/>
      <c r="ARM116"/>
      <c r="ARN116"/>
      <c r="ARO116"/>
      <c r="ARP116"/>
      <c r="ARQ116"/>
      <c r="ARR116"/>
      <c r="ARS116"/>
      <c r="ART116"/>
      <c r="ARU116"/>
      <c r="ARV116"/>
      <c r="ARW116"/>
      <c r="ARX116"/>
      <c r="ARY116"/>
      <c r="ARZ116"/>
      <c r="ASA116"/>
      <c r="ASB116"/>
      <c r="ASC116"/>
      <c r="ASD116"/>
      <c r="ASE116"/>
      <c r="ASF116"/>
      <c r="ASG116"/>
      <c r="ASH116"/>
      <c r="ASI116"/>
      <c r="ASJ116"/>
      <c r="ASK116"/>
      <c r="ASL116"/>
      <c r="ASM116"/>
      <c r="ASN116"/>
      <c r="ASO116"/>
      <c r="ASP116"/>
      <c r="ASQ116"/>
      <c r="ASR116"/>
      <c r="ASS116"/>
      <c r="AST116"/>
      <c r="ASU116"/>
      <c r="ASV116"/>
      <c r="ASW116"/>
      <c r="ASX116"/>
      <c r="ASY116"/>
      <c r="ASZ116"/>
      <c r="ATA116"/>
      <c r="ATB116"/>
      <c r="ATC116"/>
      <c r="ATD116"/>
      <c r="ATE116"/>
      <c r="ATF116"/>
      <c r="ATG116"/>
      <c r="ATH116"/>
      <c r="ATI116"/>
      <c r="ATJ116"/>
      <c r="ATK116"/>
      <c r="ATL116"/>
      <c r="ATM116"/>
      <c r="ATN116"/>
      <c r="ATO116"/>
      <c r="ATP116"/>
      <c r="ATQ116"/>
      <c r="ATR116"/>
      <c r="ATS116"/>
      <c r="ATT116"/>
      <c r="ATU116"/>
      <c r="ATV116"/>
      <c r="ATW116"/>
      <c r="ATX116"/>
      <c r="ATY116"/>
      <c r="ATZ116"/>
      <c r="AUA116"/>
      <c r="AUB116"/>
      <c r="AUC116"/>
      <c r="AUD116"/>
      <c r="AUE116"/>
      <c r="AUF116"/>
      <c r="AUG116"/>
      <c r="AUH116"/>
      <c r="AUI116"/>
      <c r="AUJ116"/>
      <c r="AUK116"/>
      <c r="AUL116"/>
      <c r="AUM116"/>
      <c r="AUN116"/>
      <c r="AUO116"/>
      <c r="AUP116"/>
      <c r="AUQ116"/>
      <c r="AUR116"/>
      <c r="AUS116"/>
      <c r="AUT116"/>
      <c r="AUU116"/>
      <c r="AUV116"/>
      <c r="AUW116"/>
      <c r="AUX116"/>
      <c r="AUY116"/>
      <c r="AUZ116"/>
      <c r="AVA116"/>
      <c r="AVB116"/>
      <c r="AVC116"/>
      <c r="AVD116"/>
      <c r="AVE116"/>
      <c r="AVF116"/>
      <c r="AVG116"/>
      <c r="AVH116"/>
      <c r="AVI116"/>
      <c r="AVJ116"/>
      <c r="AVK116"/>
      <c r="AVL116"/>
      <c r="AVM116"/>
      <c r="AVN116"/>
      <c r="AVO116"/>
      <c r="AVP116"/>
      <c r="AVQ116"/>
      <c r="AVR116"/>
      <c r="AVS116"/>
      <c r="AVT116"/>
      <c r="AVU116"/>
      <c r="AVV116"/>
      <c r="AVW116"/>
      <c r="AVX116"/>
      <c r="AVY116"/>
      <c r="AVZ116"/>
      <c r="AWA116"/>
      <c r="AWB116"/>
      <c r="AWC116"/>
      <c r="AWD116"/>
      <c r="AWE116"/>
      <c r="AWF116"/>
      <c r="AWG116"/>
      <c r="AWH116"/>
      <c r="AWI116"/>
      <c r="AWJ116"/>
      <c r="AWK116"/>
      <c r="AWL116"/>
      <c r="AWM116"/>
      <c r="AWN116"/>
      <c r="AWO116"/>
      <c r="AWP116"/>
      <c r="AWQ116"/>
      <c r="AWR116"/>
      <c r="AWS116"/>
      <c r="AWT116"/>
      <c r="AWU116"/>
      <c r="AWV116"/>
      <c r="AWW116"/>
      <c r="AWX116"/>
      <c r="AWY116"/>
      <c r="AWZ116"/>
      <c r="AXA116"/>
      <c r="AXB116"/>
      <c r="AXC116"/>
      <c r="AXD116"/>
      <c r="AXE116"/>
      <c r="AXF116"/>
      <c r="AXG116"/>
      <c r="AXH116"/>
      <c r="AXI116"/>
      <c r="AXJ116"/>
      <c r="AXK116"/>
      <c r="AXL116"/>
      <c r="AXM116"/>
      <c r="AXN116"/>
      <c r="AXO116"/>
      <c r="AXP116"/>
      <c r="AXQ116"/>
      <c r="AXR116"/>
      <c r="AXS116"/>
      <c r="AXT116"/>
      <c r="AXU116"/>
      <c r="AXV116"/>
      <c r="AXW116"/>
      <c r="AXX116"/>
      <c r="AXY116"/>
      <c r="AXZ116"/>
      <c r="AYA116"/>
      <c r="AYB116"/>
      <c r="AYC116"/>
      <c r="AYD116"/>
      <c r="AYE116"/>
      <c r="AYF116"/>
      <c r="AYG116"/>
      <c r="AYH116"/>
      <c r="AYI116"/>
      <c r="AYJ116"/>
      <c r="AYK116"/>
      <c r="AYL116"/>
      <c r="AYM116"/>
      <c r="AYN116"/>
      <c r="AYO116"/>
      <c r="AYP116"/>
      <c r="AYQ116"/>
      <c r="AYR116"/>
      <c r="AYS116"/>
      <c r="AYT116"/>
      <c r="AYU116"/>
      <c r="AYV116"/>
      <c r="AYW116"/>
      <c r="AYX116"/>
      <c r="AYY116"/>
      <c r="AYZ116"/>
      <c r="AZA116"/>
      <c r="AZB116"/>
      <c r="AZC116"/>
      <c r="AZD116"/>
      <c r="AZE116"/>
      <c r="AZF116"/>
      <c r="AZG116"/>
      <c r="AZH116"/>
      <c r="AZI116"/>
      <c r="AZJ116"/>
      <c r="AZK116"/>
      <c r="AZL116"/>
      <c r="AZM116"/>
      <c r="AZN116"/>
      <c r="AZO116"/>
      <c r="AZP116"/>
      <c r="AZQ116"/>
      <c r="AZR116"/>
      <c r="AZS116"/>
      <c r="AZT116"/>
      <c r="AZU116"/>
      <c r="AZV116"/>
      <c r="AZW116"/>
      <c r="AZX116"/>
      <c r="AZY116"/>
      <c r="AZZ116"/>
      <c r="BAA116"/>
      <c r="BAB116"/>
      <c r="BAC116"/>
      <c r="BAD116"/>
      <c r="BAE116"/>
      <c r="BAF116"/>
      <c r="BAG116"/>
      <c r="BAH116"/>
      <c r="BAI116"/>
      <c r="BAJ116"/>
      <c r="BAK116"/>
      <c r="BAL116"/>
      <c r="BAM116"/>
      <c r="BAN116"/>
      <c r="BAO116"/>
      <c r="BAP116"/>
      <c r="BAQ116"/>
      <c r="BAR116"/>
      <c r="BAS116"/>
      <c r="BAT116"/>
      <c r="BAU116"/>
      <c r="BAV116"/>
      <c r="BAW116"/>
      <c r="BAX116"/>
      <c r="BAY116"/>
      <c r="BAZ116"/>
      <c r="BBA116"/>
      <c r="BBB116"/>
      <c r="BBC116"/>
      <c r="BBD116"/>
      <c r="BBE116"/>
      <c r="BBF116"/>
      <c r="BBG116"/>
      <c r="BBH116"/>
      <c r="BBI116"/>
      <c r="BBJ116"/>
      <c r="BBK116"/>
      <c r="BBL116"/>
      <c r="BBM116"/>
      <c r="BBN116"/>
      <c r="BBO116"/>
      <c r="BBP116"/>
      <c r="BBQ116"/>
      <c r="BBR116"/>
      <c r="BBS116"/>
      <c r="BBT116"/>
      <c r="BBU116"/>
      <c r="BBV116"/>
      <c r="BBW116"/>
      <c r="BBX116"/>
      <c r="BBY116"/>
      <c r="BBZ116"/>
      <c r="BCA116"/>
      <c r="BCB116"/>
      <c r="BCC116"/>
      <c r="BCD116"/>
      <c r="BCE116"/>
      <c r="BCF116"/>
      <c r="BCG116"/>
      <c r="BCH116"/>
      <c r="BCI116"/>
      <c r="BCJ116"/>
      <c r="BCK116"/>
      <c r="BCL116"/>
      <c r="BCM116"/>
      <c r="BCN116"/>
      <c r="BCO116"/>
      <c r="BCP116"/>
      <c r="BCQ116"/>
      <c r="BCR116"/>
      <c r="BCS116"/>
      <c r="BCT116"/>
      <c r="BCU116"/>
      <c r="BCV116"/>
      <c r="BCW116"/>
      <c r="BCX116"/>
      <c r="BCY116"/>
      <c r="BCZ116"/>
      <c r="BDA116"/>
      <c r="BDB116"/>
      <c r="BDC116"/>
      <c r="BDD116"/>
      <c r="BDE116"/>
      <c r="BDF116"/>
      <c r="BDG116"/>
      <c r="BDH116"/>
      <c r="BDI116"/>
      <c r="BDJ116"/>
      <c r="BDK116"/>
      <c r="BDL116"/>
      <c r="BDM116"/>
      <c r="BDN116"/>
      <c r="BDO116"/>
      <c r="BDP116"/>
      <c r="BDQ116"/>
      <c r="BDR116"/>
      <c r="BDS116"/>
      <c r="BDT116"/>
      <c r="BDU116"/>
    </row>
    <row r="117" spans="2:1477" s="69" customFormat="1">
      <c r="B117" s="67" t="s">
        <v>2</v>
      </c>
      <c r="C117" s="67" t="s">
        <v>696</v>
      </c>
      <c r="D117" s="67" t="s">
        <v>697</v>
      </c>
      <c r="E117" s="68">
        <v>45196</v>
      </c>
      <c r="F117" s="67" t="s">
        <v>988</v>
      </c>
      <c r="G117" s="67" t="s">
        <v>990</v>
      </c>
      <c r="H117" s="187">
        <v>1</v>
      </c>
      <c r="I117" s="69">
        <v>0</v>
      </c>
      <c r="J117" s="69">
        <v>74</v>
      </c>
      <c r="K117" s="69">
        <v>447</v>
      </c>
      <c r="L117" s="69">
        <v>447</v>
      </c>
      <c r="M117" s="186">
        <f t="shared" si="30"/>
        <v>1.8108108108108107</v>
      </c>
      <c r="N117" s="69">
        <f t="shared" si="31"/>
        <v>0</v>
      </c>
      <c r="O117" s="69">
        <v>0</v>
      </c>
      <c r="P117" s="69">
        <v>0</v>
      </c>
      <c r="Q117" s="69">
        <v>0</v>
      </c>
      <c r="R117" s="69">
        <v>373</v>
      </c>
      <c r="S117" s="69">
        <v>0</v>
      </c>
      <c r="T117" s="190">
        <v>988409</v>
      </c>
      <c r="U117" s="190">
        <v>46367</v>
      </c>
      <c r="V117" s="190">
        <v>942042</v>
      </c>
      <c r="W117" s="190">
        <v>988409</v>
      </c>
      <c r="X117" s="190">
        <v>938135</v>
      </c>
      <c r="Y117" s="190">
        <v>0</v>
      </c>
      <c r="Z117" s="190">
        <v>0</v>
      </c>
      <c r="AA117" s="190">
        <v>0</v>
      </c>
      <c r="AB117" s="190">
        <v>938135</v>
      </c>
      <c r="AC117" s="190">
        <v>938135</v>
      </c>
      <c r="AD117" s="186">
        <f t="shared" si="32"/>
        <v>0.99585262652832884</v>
      </c>
      <c r="AE117" s="69">
        <f t="shared" si="33"/>
        <v>1</v>
      </c>
      <c r="AF117" s="190">
        <v>0</v>
      </c>
      <c r="AG117" s="190">
        <v>0</v>
      </c>
      <c r="AH117" s="69">
        <v>262</v>
      </c>
      <c r="AI117" s="69">
        <v>51</v>
      </c>
      <c r="AJ117" s="69">
        <v>120</v>
      </c>
      <c r="AK117" s="69">
        <v>0</v>
      </c>
      <c r="AL117" s="80">
        <v>0</v>
      </c>
      <c r="AM117" s="80">
        <v>0</v>
      </c>
      <c r="AN117" s="69">
        <v>0</v>
      </c>
      <c r="AO117" s="69">
        <v>0</v>
      </c>
      <c r="AP117" s="80">
        <v>0</v>
      </c>
      <c r="AQ117" s="80">
        <v>0</v>
      </c>
      <c r="AR117" s="69">
        <v>0</v>
      </c>
      <c r="AS117" s="69">
        <v>0</v>
      </c>
      <c r="AT117" s="80">
        <v>0</v>
      </c>
      <c r="AU117" s="80">
        <v>0</v>
      </c>
      <c r="AV117" s="69">
        <v>0</v>
      </c>
      <c r="AW117" s="69">
        <v>0</v>
      </c>
      <c r="AX117" s="80">
        <v>0</v>
      </c>
      <c r="AY117" s="80">
        <v>0</v>
      </c>
      <c r="AZ117" s="69">
        <v>0</v>
      </c>
      <c r="BA117" s="69">
        <v>0</v>
      </c>
      <c r="BB117" s="80">
        <v>0</v>
      </c>
      <c r="BC117" s="80">
        <v>0</v>
      </c>
      <c r="BD117" s="69">
        <v>0</v>
      </c>
      <c r="BE117" s="69">
        <v>0</v>
      </c>
      <c r="BF117" s="80">
        <v>0</v>
      </c>
      <c r="BG117" s="80">
        <v>0</v>
      </c>
      <c r="BH117" s="69">
        <v>0</v>
      </c>
      <c r="BI117" s="69">
        <v>0</v>
      </c>
      <c r="BJ117" s="80">
        <v>0</v>
      </c>
      <c r="BK117" s="80">
        <v>0</v>
      </c>
      <c r="BL117" s="69">
        <v>0</v>
      </c>
      <c r="BM117" s="69">
        <v>0</v>
      </c>
      <c r="BN117" s="80">
        <v>0</v>
      </c>
      <c r="BO117" s="80">
        <v>0</v>
      </c>
      <c r="BP117" s="69">
        <v>0</v>
      </c>
      <c r="BQ117" s="69">
        <v>0</v>
      </c>
      <c r="BR117" s="80">
        <v>0</v>
      </c>
      <c r="BS117" s="80">
        <v>0</v>
      </c>
      <c r="BT117" s="69">
        <v>0</v>
      </c>
      <c r="BU117" s="69">
        <v>0</v>
      </c>
      <c r="BV117" s="80">
        <v>0</v>
      </c>
      <c r="BW117" s="80">
        <v>0</v>
      </c>
      <c r="BX117" s="69">
        <v>60</v>
      </c>
      <c r="BY117" s="69">
        <v>0</v>
      </c>
      <c r="BZ117" s="80">
        <v>0</v>
      </c>
      <c r="CA117" s="80">
        <v>0</v>
      </c>
      <c r="CB117" s="69">
        <v>0</v>
      </c>
      <c r="CC117" s="69">
        <v>0</v>
      </c>
      <c r="CD117" s="80">
        <v>0</v>
      </c>
      <c r="CE117" s="80">
        <v>0</v>
      </c>
      <c r="CF117" s="69">
        <v>0</v>
      </c>
      <c r="CG117" s="69">
        <v>0</v>
      </c>
      <c r="CH117" s="80">
        <v>0</v>
      </c>
      <c r="CI117" s="80">
        <v>0</v>
      </c>
      <c r="CJ117" s="69">
        <v>180</v>
      </c>
      <c r="CK117" s="69">
        <v>0</v>
      </c>
      <c r="CL117" s="80">
        <v>0</v>
      </c>
      <c r="CM117" s="80">
        <v>0</v>
      </c>
      <c r="CN117" s="67" t="s">
        <v>801</v>
      </c>
      <c r="CO117" s="67" t="s">
        <v>802</v>
      </c>
      <c r="CP117" s="67" t="s">
        <v>709</v>
      </c>
      <c r="CQ117" s="67" t="s">
        <v>709</v>
      </c>
      <c r="CR117" s="67" t="s">
        <v>709</v>
      </c>
      <c r="CS117" s="67" t="s">
        <v>709</v>
      </c>
      <c r="CT117" s="68">
        <v>45875</v>
      </c>
      <c r="CU117" s="67" t="s">
        <v>988</v>
      </c>
      <c r="CV117" s="67" t="s">
        <v>989</v>
      </c>
      <c r="CW117" s="68" t="s">
        <v>168</v>
      </c>
      <c r="CX117" s="68">
        <v>45827</v>
      </c>
      <c r="CY117" s="67" t="s">
        <v>986</v>
      </c>
      <c r="CZ117" s="67" t="s">
        <v>994</v>
      </c>
      <c r="DA117" s="67" t="s">
        <v>1009</v>
      </c>
      <c r="DB117" s="81">
        <v>990878.67</v>
      </c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  <c r="AML117"/>
      <c r="AMM117"/>
      <c r="AMN117"/>
      <c r="AMO117"/>
      <c r="AMP117"/>
      <c r="AMQ117"/>
      <c r="AMR117"/>
      <c r="AMS117"/>
      <c r="AMT117"/>
      <c r="AMU117"/>
      <c r="AMV117"/>
      <c r="AMW117"/>
      <c r="AMX117"/>
      <c r="AMY117"/>
      <c r="AMZ117"/>
      <c r="ANA117"/>
      <c r="ANB117"/>
      <c r="ANC117"/>
      <c r="AND117"/>
      <c r="ANE117"/>
      <c r="ANF117"/>
      <c r="ANG117"/>
      <c r="ANH117"/>
      <c r="ANI117"/>
      <c r="ANJ117"/>
      <c r="ANK117"/>
      <c r="ANL117"/>
      <c r="ANM117"/>
      <c r="ANN117"/>
      <c r="ANO117"/>
      <c r="ANP117"/>
      <c r="ANQ117"/>
      <c r="ANR117"/>
      <c r="ANS117"/>
      <c r="ANT117"/>
      <c r="ANU117"/>
      <c r="ANV117"/>
      <c r="ANW117"/>
      <c r="ANX117"/>
      <c r="ANY117"/>
      <c r="ANZ117"/>
      <c r="AOA117"/>
      <c r="AOB117"/>
      <c r="AOC117"/>
      <c r="AOD117"/>
      <c r="AOE117"/>
      <c r="AOF117"/>
      <c r="AOG117"/>
      <c r="AOH117"/>
      <c r="AOI117"/>
      <c r="AOJ117"/>
      <c r="AOK117"/>
      <c r="AOL117"/>
      <c r="AOM117"/>
      <c r="AON117"/>
      <c r="AOO117"/>
      <c r="AOP117"/>
      <c r="AOQ117"/>
      <c r="AOR117"/>
      <c r="AOS117"/>
      <c r="AOT117"/>
      <c r="AOU117"/>
      <c r="AOV117"/>
      <c r="AOW117"/>
      <c r="AOX117"/>
      <c r="AOY117"/>
      <c r="AOZ117"/>
      <c r="APA117"/>
      <c r="APB117"/>
      <c r="APC117"/>
      <c r="APD117"/>
      <c r="APE117"/>
      <c r="APF117"/>
      <c r="APG117"/>
      <c r="APH117"/>
      <c r="API117"/>
      <c r="APJ117"/>
      <c r="APK117"/>
      <c r="APL117"/>
      <c r="APM117"/>
      <c r="APN117"/>
      <c r="APO117"/>
      <c r="APP117"/>
      <c r="APQ117"/>
      <c r="APR117"/>
      <c r="APS117"/>
      <c r="APT117"/>
      <c r="APU117"/>
      <c r="APV117"/>
      <c r="APW117"/>
      <c r="APX117"/>
      <c r="APY117"/>
      <c r="APZ117"/>
      <c r="AQA117"/>
      <c r="AQB117"/>
      <c r="AQC117"/>
      <c r="AQD117"/>
      <c r="AQE117"/>
      <c r="AQF117"/>
      <c r="AQG117"/>
      <c r="AQH117"/>
      <c r="AQI117"/>
      <c r="AQJ117"/>
      <c r="AQK117"/>
      <c r="AQL117"/>
      <c r="AQM117"/>
      <c r="AQN117"/>
      <c r="AQO117"/>
      <c r="AQP117"/>
      <c r="AQQ117"/>
      <c r="AQR117"/>
      <c r="AQS117"/>
      <c r="AQT117"/>
      <c r="AQU117"/>
      <c r="AQV117"/>
      <c r="AQW117"/>
      <c r="AQX117"/>
      <c r="AQY117"/>
      <c r="AQZ117"/>
      <c r="ARA117"/>
      <c r="ARB117"/>
      <c r="ARC117"/>
      <c r="ARD117"/>
      <c r="ARE117"/>
      <c r="ARF117"/>
      <c r="ARG117"/>
      <c r="ARH117"/>
      <c r="ARI117"/>
      <c r="ARJ117"/>
      <c r="ARK117"/>
      <c r="ARL117"/>
      <c r="ARM117"/>
      <c r="ARN117"/>
      <c r="ARO117"/>
      <c r="ARP117"/>
      <c r="ARQ117"/>
      <c r="ARR117"/>
      <c r="ARS117"/>
      <c r="ART117"/>
      <c r="ARU117"/>
      <c r="ARV117"/>
      <c r="ARW117"/>
      <c r="ARX117"/>
      <c r="ARY117"/>
      <c r="ARZ117"/>
      <c r="ASA117"/>
      <c r="ASB117"/>
      <c r="ASC117"/>
      <c r="ASD117"/>
      <c r="ASE117"/>
      <c r="ASF117"/>
      <c r="ASG117"/>
      <c r="ASH117"/>
      <c r="ASI117"/>
      <c r="ASJ117"/>
      <c r="ASK117"/>
      <c r="ASL117"/>
      <c r="ASM117"/>
      <c r="ASN117"/>
      <c r="ASO117"/>
      <c r="ASP117"/>
      <c r="ASQ117"/>
      <c r="ASR117"/>
      <c r="ASS117"/>
      <c r="AST117"/>
      <c r="ASU117"/>
      <c r="ASV117"/>
      <c r="ASW117"/>
      <c r="ASX117"/>
      <c r="ASY117"/>
      <c r="ASZ117"/>
      <c r="ATA117"/>
      <c r="ATB117"/>
      <c r="ATC117"/>
      <c r="ATD117"/>
      <c r="ATE117"/>
      <c r="ATF117"/>
      <c r="ATG117"/>
      <c r="ATH117"/>
      <c r="ATI117"/>
      <c r="ATJ117"/>
      <c r="ATK117"/>
      <c r="ATL117"/>
      <c r="ATM117"/>
      <c r="ATN117"/>
      <c r="ATO117"/>
      <c r="ATP117"/>
      <c r="ATQ117"/>
      <c r="ATR117"/>
      <c r="ATS117"/>
      <c r="ATT117"/>
      <c r="ATU117"/>
      <c r="ATV117"/>
      <c r="ATW117"/>
      <c r="ATX117"/>
      <c r="ATY117"/>
      <c r="ATZ117"/>
      <c r="AUA117"/>
      <c r="AUB117"/>
      <c r="AUC117"/>
      <c r="AUD117"/>
      <c r="AUE117"/>
      <c r="AUF117"/>
      <c r="AUG117"/>
      <c r="AUH117"/>
      <c r="AUI117"/>
      <c r="AUJ117"/>
      <c r="AUK117"/>
      <c r="AUL117"/>
      <c r="AUM117"/>
      <c r="AUN117"/>
      <c r="AUO117"/>
      <c r="AUP117"/>
      <c r="AUQ117"/>
      <c r="AUR117"/>
      <c r="AUS117"/>
      <c r="AUT117"/>
      <c r="AUU117"/>
      <c r="AUV117"/>
      <c r="AUW117"/>
      <c r="AUX117"/>
      <c r="AUY117"/>
      <c r="AUZ117"/>
      <c r="AVA117"/>
      <c r="AVB117"/>
      <c r="AVC117"/>
      <c r="AVD117"/>
      <c r="AVE117"/>
      <c r="AVF117"/>
      <c r="AVG117"/>
      <c r="AVH117"/>
      <c r="AVI117"/>
      <c r="AVJ117"/>
      <c r="AVK117"/>
      <c r="AVL117"/>
      <c r="AVM117"/>
      <c r="AVN117"/>
      <c r="AVO117"/>
      <c r="AVP117"/>
      <c r="AVQ117"/>
      <c r="AVR117"/>
      <c r="AVS117"/>
      <c r="AVT117"/>
      <c r="AVU117"/>
      <c r="AVV117"/>
      <c r="AVW117"/>
      <c r="AVX117"/>
      <c r="AVY117"/>
      <c r="AVZ117"/>
      <c r="AWA117"/>
      <c r="AWB117"/>
      <c r="AWC117"/>
      <c r="AWD117"/>
      <c r="AWE117"/>
      <c r="AWF117"/>
      <c r="AWG117"/>
      <c r="AWH117"/>
      <c r="AWI117"/>
      <c r="AWJ117"/>
      <c r="AWK117"/>
      <c r="AWL117"/>
      <c r="AWM117"/>
      <c r="AWN117"/>
      <c r="AWO117"/>
      <c r="AWP117"/>
      <c r="AWQ117"/>
      <c r="AWR117"/>
      <c r="AWS117"/>
      <c r="AWT117"/>
      <c r="AWU117"/>
      <c r="AWV117"/>
      <c r="AWW117"/>
      <c r="AWX117"/>
      <c r="AWY117"/>
      <c r="AWZ117"/>
      <c r="AXA117"/>
      <c r="AXB117"/>
      <c r="AXC117"/>
      <c r="AXD117"/>
      <c r="AXE117"/>
      <c r="AXF117"/>
      <c r="AXG117"/>
      <c r="AXH117"/>
      <c r="AXI117"/>
      <c r="AXJ117"/>
      <c r="AXK117"/>
      <c r="AXL117"/>
      <c r="AXM117"/>
      <c r="AXN117"/>
      <c r="AXO117"/>
      <c r="AXP117"/>
      <c r="AXQ117"/>
      <c r="AXR117"/>
      <c r="AXS117"/>
      <c r="AXT117"/>
      <c r="AXU117"/>
      <c r="AXV117"/>
      <c r="AXW117"/>
      <c r="AXX117"/>
      <c r="AXY117"/>
      <c r="AXZ117"/>
      <c r="AYA117"/>
      <c r="AYB117"/>
      <c r="AYC117"/>
      <c r="AYD117"/>
      <c r="AYE117"/>
      <c r="AYF117"/>
      <c r="AYG117"/>
      <c r="AYH117"/>
      <c r="AYI117"/>
      <c r="AYJ117"/>
      <c r="AYK117"/>
      <c r="AYL117"/>
      <c r="AYM117"/>
      <c r="AYN117"/>
      <c r="AYO117"/>
      <c r="AYP117"/>
      <c r="AYQ117"/>
      <c r="AYR117"/>
      <c r="AYS117"/>
      <c r="AYT117"/>
      <c r="AYU117"/>
      <c r="AYV117"/>
      <c r="AYW117"/>
      <c r="AYX117"/>
      <c r="AYY117"/>
      <c r="AYZ117"/>
      <c r="AZA117"/>
      <c r="AZB117"/>
      <c r="AZC117"/>
      <c r="AZD117"/>
      <c r="AZE117"/>
      <c r="AZF117"/>
      <c r="AZG117"/>
      <c r="AZH117"/>
      <c r="AZI117"/>
      <c r="AZJ117"/>
      <c r="AZK117"/>
      <c r="AZL117"/>
      <c r="AZM117"/>
      <c r="AZN117"/>
      <c r="AZO117"/>
      <c r="AZP117"/>
      <c r="AZQ117"/>
      <c r="AZR117"/>
      <c r="AZS117"/>
      <c r="AZT117"/>
      <c r="AZU117"/>
      <c r="AZV117"/>
      <c r="AZW117"/>
      <c r="AZX117"/>
      <c r="AZY117"/>
      <c r="AZZ117"/>
      <c r="BAA117"/>
      <c r="BAB117"/>
      <c r="BAC117"/>
      <c r="BAD117"/>
      <c r="BAE117"/>
      <c r="BAF117"/>
      <c r="BAG117"/>
      <c r="BAH117"/>
      <c r="BAI117"/>
      <c r="BAJ117"/>
      <c r="BAK117"/>
      <c r="BAL117"/>
      <c r="BAM117"/>
      <c r="BAN117"/>
      <c r="BAO117"/>
      <c r="BAP117"/>
      <c r="BAQ117"/>
      <c r="BAR117"/>
      <c r="BAS117"/>
      <c r="BAT117"/>
      <c r="BAU117"/>
      <c r="BAV117"/>
      <c r="BAW117"/>
      <c r="BAX117"/>
      <c r="BAY117"/>
      <c r="BAZ117"/>
      <c r="BBA117"/>
      <c r="BBB117"/>
      <c r="BBC117"/>
      <c r="BBD117"/>
      <c r="BBE117"/>
      <c r="BBF117"/>
      <c r="BBG117"/>
      <c r="BBH117"/>
      <c r="BBI117"/>
      <c r="BBJ117"/>
      <c r="BBK117"/>
      <c r="BBL117"/>
      <c r="BBM117"/>
      <c r="BBN117"/>
      <c r="BBO117"/>
      <c r="BBP117"/>
      <c r="BBQ117"/>
      <c r="BBR117"/>
      <c r="BBS117"/>
      <c r="BBT117"/>
      <c r="BBU117"/>
      <c r="BBV117"/>
      <c r="BBW117"/>
      <c r="BBX117"/>
      <c r="BBY117"/>
      <c r="BBZ117"/>
      <c r="BCA117"/>
      <c r="BCB117"/>
      <c r="BCC117"/>
      <c r="BCD117"/>
      <c r="BCE117"/>
      <c r="BCF117"/>
      <c r="BCG117"/>
      <c r="BCH117"/>
      <c r="BCI117"/>
      <c r="BCJ117"/>
      <c r="BCK117"/>
      <c r="BCL117"/>
      <c r="BCM117"/>
      <c r="BCN117"/>
      <c r="BCO117"/>
      <c r="BCP117"/>
      <c r="BCQ117"/>
      <c r="BCR117"/>
      <c r="BCS117"/>
      <c r="BCT117"/>
      <c r="BCU117"/>
      <c r="BCV117"/>
      <c r="BCW117"/>
      <c r="BCX117"/>
      <c r="BCY117"/>
      <c r="BCZ117"/>
      <c r="BDA117"/>
      <c r="BDB117"/>
      <c r="BDC117"/>
      <c r="BDD117"/>
      <c r="BDE117"/>
      <c r="BDF117"/>
      <c r="BDG117"/>
      <c r="BDH117"/>
      <c r="BDI117"/>
      <c r="BDJ117"/>
      <c r="BDK117"/>
      <c r="BDL117"/>
      <c r="BDM117"/>
      <c r="BDN117"/>
      <c r="BDO117"/>
      <c r="BDP117"/>
      <c r="BDQ117"/>
      <c r="BDR117"/>
      <c r="BDS117"/>
      <c r="BDT117"/>
      <c r="BDU117"/>
    </row>
    <row r="118" spans="2:1477" s="69" customFormat="1">
      <c r="B118" s="67" t="s">
        <v>2</v>
      </c>
      <c r="C118" s="67" t="s">
        <v>338</v>
      </c>
      <c r="D118" s="67" t="s">
        <v>339</v>
      </c>
      <c r="E118" s="68">
        <v>45322</v>
      </c>
      <c r="F118" s="67" t="s">
        <v>991</v>
      </c>
      <c r="G118" s="67" t="s">
        <v>990</v>
      </c>
      <c r="H118" s="187">
        <v>2</v>
      </c>
      <c r="I118" s="69">
        <v>2</v>
      </c>
      <c r="J118" s="69">
        <v>200</v>
      </c>
      <c r="K118" s="69">
        <v>288</v>
      </c>
      <c r="L118" s="69">
        <v>288</v>
      </c>
      <c r="M118" s="186">
        <f t="shared" si="30"/>
        <v>1</v>
      </c>
      <c r="N118" s="69">
        <f t="shared" si="31"/>
        <v>1</v>
      </c>
      <c r="O118" s="69">
        <v>0</v>
      </c>
      <c r="P118" s="69">
        <v>0</v>
      </c>
      <c r="Q118" s="69">
        <v>0</v>
      </c>
      <c r="R118" s="69">
        <v>88</v>
      </c>
      <c r="S118" s="69">
        <v>0</v>
      </c>
      <c r="T118" s="190">
        <v>2823614</v>
      </c>
      <c r="U118" s="190">
        <v>50000</v>
      </c>
      <c r="V118" s="190">
        <v>2773614</v>
      </c>
      <c r="W118" s="190">
        <v>2855298</v>
      </c>
      <c r="X118" s="190">
        <v>2780904</v>
      </c>
      <c r="Y118" s="190">
        <v>0</v>
      </c>
      <c r="Z118" s="190">
        <v>0</v>
      </c>
      <c r="AA118" s="190">
        <v>0</v>
      </c>
      <c r="AB118" s="190">
        <v>2780904</v>
      </c>
      <c r="AC118" s="190">
        <v>2780236</v>
      </c>
      <c r="AD118" s="186">
        <f t="shared" si="32"/>
        <v>1.0023874987651491</v>
      </c>
      <c r="AE118" s="69">
        <f t="shared" si="33"/>
        <v>1</v>
      </c>
      <c r="AF118" s="190">
        <v>-668</v>
      </c>
      <c r="AG118" s="190">
        <v>31684</v>
      </c>
      <c r="AH118" s="69">
        <v>50</v>
      </c>
      <c r="AI118" s="69">
        <v>38</v>
      </c>
      <c r="AJ118" s="69">
        <v>0</v>
      </c>
      <c r="AK118" s="69">
        <v>0</v>
      </c>
      <c r="AL118" s="80">
        <v>0</v>
      </c>
      <c r="AM118" s="80">
        <v>0</v>
      </c>
      <c r="AN118" s="69">
        <v>0</v>
      </c>
      <c r="AO118" s="69">
        <v>0</v>
      </c>
      <c r="AP118" s="80">
        <v>31684</v>
      </c>
      <c r="AQ118" s="80">
        <v>0</v>
      </c>
      <c r="AR118" s="69">
        <v>0</v>
      </c>
      <c r="AS118" s="69">
        <v>0</v>
      </c>
      <c r="AT118" s="80">
        <v>0</v>
      </c>
      <c r="AU118" s="80">
        <v>0</v>
      </c>
      <c r="AV118" s="69">
        <v>0</v>
      </c>
      <c r="AW118" s="69">
        <v>0</v>
      </c>
      <c r="AX118" s="80">
        <v>0</v>
      </c>
      <c r="AY118" s="80">
        <v>0</v>
      </c>
      <c r="AZ118" s="69">
        <v>0</v>
      </c>
      <c r="BA118" s="69">
        <v>0</v>
      </c>
      <c r="BB118" s="80">
        <v>0</v>
      </c>
      <c r="BC118" s="80">
        <v>0</v>
      </c>
      <c r="BD118" s="69">
        <v>0</v>
      </c>
      <c r="BE118" s="69">
        <v>0</v>
      </c>
      <c r="BF118" s="80">
        <v>0</v>
      </c>
      <c r="BG118" s="80">
        <v>0</v>
      </c>
      <c r="BH118" s="69">
        <v>0</v>
      </c>
      <c r="BI118" s="69">
        <v>0</v>
      </c>
      <c r="BJ118" s="80">
        <v>0</v>
      </c>
      <c r="BK118" s="80">
        <v>0</v>
      </c>
      <c r="BL118" s="69">
        <v>0</v>
      </c>
      <c r="BM118" s="69">
        <v>0</v>
      </c>
      <c r="BN118" s="80">
        <v>0</v>
      </c>
      <c r="BO118" s="80">
        <v>0</v>
      </c>
      <c r="BP118" s="69">
        <v>0</v>
      </c>
      <c r="BQ118" s="69">
        <v>0</v>
      </c>
      <c r="BR118" s="80">
        <v>0</v>
      </c>
      <c r="BS118" s="80">
        <v>0</v>
      </c>
      <c r="BT118" s="69">
        <v>0</v>
      </c>
      <c r="BU118" s="69">
        <v>0</v>
      </c>
      <c r="BV118" s="80">
        <v>0</v>
      </c>
      <c r="BW118" s="80">
        <v>0</v>
      </c>
      <c r="BX118" s="69">
        <v>0</v>
      </c>
      <c r="BY118" s="69">
        <v>0</v>
      </c>
      <c r="BZ118" s="80">
        <v>0</v>
      </c>
      <c r="CA118" s="80">
        <v>0</v>
      </c>
      <c r="CB118" s="69">
        <v>0</v>
      </c>
      <c r="CC118" s="69">
        <v>0</v>
      </c>
      <c r="CD118" s="80">
        <v>0</v>
      </c>
      <c r="CE118" s="80">
        <v>0</v>
      </c>
      <c r="CF118" s="69">
        <v>0</v>
      </c>
      <c r="CG118" s="69">
        <v>0</v>
      </c>
      <c r="CH118" s="80">
        <v>0</v>
      </c>
      <c r="CI118" s="80">
        <v>0</v>
      </c>
      <c r="CJ118" s="69">
        <v>0</v>
      </c>
      <c r="CK118" s="69">
        <v>0</v>
      </c>
      <c r="CL118" s="80">
        <v>31684</v>
      </c>
      <c r="CM118" s="80">
        <v>0</v>
      </c>
      <c r="CN118" s="67" t="s">
        <v>735</v>
      </c>
      <c r="CO118" s="67" t="s">
        <v>736</v>
      </c>
      <c r="CP118" s="67" t="s">
        <v>709</v>
      </c>
      <c r="CQ118" s="67" t="s">
        <v>709</v>
      </c>
      <c r="CR118" s="67" t="s">
        <v>709</v>
      </c>
      <c r="CS118" s="67" t="s">
        <v>709</v>
      </c>
      <c r="CT118" s="68">
        <v>45852</v>
      </c>
      <c r="CU118" s="67" t="s">
        <v>988</v>
      </c>
      <c r="CV118" s="67" t="s">
        <v>989</v>
      </c>
      <c r="CW118" s="68" t="s">
        <v>168</v>
      </c>
      <c r="CX118" s="68">
        <v>45793</v>
      </c>
      <c r="CY118" s="67" t="s">
        <v>986</v>
      </c>
      <c r="CZ118" s="67" t="s">
        <v>994</v>
      </c>
      <c r="DA118" s="67" t="s">
        <v>1008</v>
      </c>
      <c r="DB118" s="81">
        <v>3805809.9</v>
      </c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  <c r="AML118"/>
      <c r="AMM118"/>
      <c r="AMN118"/>
      <c r="AMO118"/>
      <c r="AMP118"/>
      <c r="AMQ118"/>
      <c r="AMR118"/>
      <c r="AMS118"/>
      <c r="AMT118"/>
      <c r="AMU118"/>
      <c r="AMV118"/>
      <c r="AMW118"/>
      <c r="AMX118"/>
      <c r="AMY118"/>
      <c r="AMZ118"/>
      <c r="ANA118"/>
      <c r="ANB118"/>
      <c r="ANC118"/>
      <c r="AND118"/>
      <c r="ANE118"/>
      <c r="ANF118"/>
      <c r="ANG118"/>
      <c r="ANH118"/>
      <c r="ANI118"/>
      <c r="ANJ118"/>
      <c r="ANK118"/>
      <c r="ANL118"/>
      <c r="ANM118"/>
      <c r="ANN118"/>
      <c r="ANO118"/>
      <c r="ANP118"/>
      <c r="ANQ118"/>
      <c r="ANR118"/>
      <c r="ANS118"/>
      <c r="ANT118"/>
      <c r="ANU118"/>
      <c r="ANV118"/>
      <c r="ANW118"/>
      <c r="ANX118"/>
      <c r="ANY118"/>
      <c r="ANZ118"/>
      <c r="AOA118"/>
      <c r="AOB118"/>
      <c r="AOC118"/>
      <c r="AOD118"/>
      <c r="AOE118"/>
      <c r="AOF118"/>
      <c r="AOG118"/>
      <c r="AOH118"/>
      <c r="AOI118"/>
      <c r="AOJ118"/>
      <c r="AOK118"/>
      <c r="AOL118"/>
      <c r="AOM118"/>
      <c r="AON118"/>
      <c r="AOO118"/>
      <c r="AOP118"/>
      <c r="AOQ118"/>
      <c r="AOR118"/>
      <c r="AOS118"/>
      <c r="AOT118"/>
      <c r="AOU118"/>
      <c r="AOV118"/>
      <c r="AOW118"/>
      <c r="AOX118"/>
      <c r="AOY118"/>
      <c r="AOZ118"/>
      <c r="APA118"/>
      <c r="APB118"/>
      <c r="APC118"/>
      <c r="APD118"/>
      <c r="APE118"/>
      <c r="APF118"/>
      <c r="APG118"/>
      <c r="APH118"/>
      <c r="API118"/>
      <c r="APJ118"/>
      <c r="APK118"/>
      <c r="APL118"/>
      <c r="APM118"/>
      <c r="APN118"/>
      <c r="APO118"/>
      <c r="APP118"/>
      <c r="APQ118"/>
      <c r="APR118"/>
      <c r="APS118"/>
      <c r="APT118"/>
      <c r="APU118"/>
      <c r="APV118"/>
      <c r="APW118"/>
      <c r="APX118"/>
      <c r="APY118"/>
      <c r="APZ118"/>
      <c r="AQA118"/>
      <c r="AQB118"/>
      <c r="AQC118"/>
      <c r="AQD118"/>
      <c r="AQE118"/>
      <c r="AQF118"/>
      <c r="AQG118"/>
      <c r="AQH118"/>
      <c r="AQI118"/>
      <c r="AQJ118"/>
      <c r="AQK118"/>
      <c r="AQL118"/>
      <c r="AQM118"/>
      <c r="AQN118"/>
      <c r="AQO118"/>
      <c r="AQP118"/>
      <c r="AQQ118"/>
      <c r="AQR118"/>
      <c r="AQS118"/>
      <c r="AQT118"/>
      <c r="AQU118"/>
      <c r="AQV118"/>
      <c r="AQW118"/>
      <c r="AQX118"/>
      <c r="AQY118"/>
      <c r="AQZ118"/>
      <c r="ARA118"/>
      <c r="ARB118"/>
      <c r="ARC118"/>
      <c r="ARD118"/>
      <c r="ARE118"/>
      <c r="ARF118"/>
      <c r="ARG118"/>
      <c r="ARH118"/>
      <c r="ARI118"/>
      <c r="ARJ118"/>
      <c r="ARK118"/>
      <c r="ARL118"/>
      <c r="ARM118"/>
      <c r="ARN118"/>
      <c r="ARO118"/>
      <c r="ARP118"/>
      <c r="ARQ118"/>
      <c r="ARR118"/>
      <c r="ARS118"/>
      <c r="ART118"/>
      <c r="ARU118"/>
      <c r="ARV118"/>
      <c r="ARW118"/>
      <c r="ARX118"/>
      <c r="ARY118"/>
      <c r="ARZ118"/>
      <c r="ASA118"/>
      <c r="ASB118"/>
      <c r="ASC118"/>
      <c r="ASD118"/>
      <c r="ASE118"/>
      <c r="ASF118"/>
      <c r="ASG118"/>
      <c r="ASH118"/>
      <c r="ASI118"/>
      <c r="ASJ118"/>
      <c r="ASK118"/>
      <c r="ASL118"/>
      <c r="ASM118"/>
      <c r="ASN118"/>
      <c r="ASO118"/>
      <c r="ASP118"/>
      <c r="ASQ118"/>
      <c r="ASR118"/>
      <c r="ASS118"/>
      <c r="AST118"/>
      <c r="ASU118"/>
      <c r="ASV118"/>
      <c r="ASW118"/>
      <c r="ASX118"/>
      <c r="ASY118"/>
      <c r="ASZ118"/>
      <c r="ATA118"/>
      <c r="ATB118"/>
      <c r="ATC118"/>
      <c r="ATD118"/>
      <c r="ATE118"/>
      <c r="ATF118"/>
      <c r="ATG118"/>
      <c r="ATH118"/>
      <c r="ATI118"/>
      <c r="ATJ118"/>
      <c r="ATK118"/>
      <c r="ATL118"/>
      <c r="ATM118"/>
      <c r="ATN118"/>
      <c r="ATO118"/>
      <c r="ATP118"/>
      <c r="ATQ118"/>
      <c r="ATR118"/>
      <c r="ATS118"/>
      <c r="ATT118"/>
      <c r="ATU118"/>
      <c r="ATV118"/>
      <c r="ATW118"/>
      <c r="ATX118"/>
      <c r="ATY118"/>
      <c r="ATZ118"/>
      <c r="AUA118"/>
      <c r="AUB118"/>
      <c r="AUC118"/>
      <c r="AUD118"/>
      <c r="AUE118"/>
      <c r="AUF118"/>
      <c r="AUG118"/>
      <c r="AUH118"/>
      <c r="AUI118"/>
      <c r="AUJ118"/>
      <c r="AUK118"/>
      <c r="AUL118"/>
      <c r="AUM118"/>
      <c r="AUN118"/>
      <c r="AUO118"/>
      <c r="AUP118"/>
      <c r="AUQ118"/>
      <c r="AUR118"/>
      <c r="AUS118"/>
      <c r="AUT118"/>
      <c r="AUU118"/>
      <c r="AUV118"/>
      <c r="AUW118"/>
      <c r="AUX118"/>
      <c r="AUY118"/>
      <c r="AUZ118"/>
      <c r="AVA118"/>
      <c r="AVB118"/>
      <c r="AVC118"/>
      <c r="AVD118"/>
      <c r="AVE118"/>
      <c r="AVF118"/>
      <c r="AVG118"/>
      <c r="AVH118"/>
      <c r="AVI118"/>
      <c r="AVJ118"/>
      <c r="AVK118"/>
      <c r="AVL118"/>
      <c r="AVM118"/>
      <c r="AVN118"/>
      <c r="AVO118"/>
      <c r="AVP118"/>
      <c r="AVQ118"/>
      <c r="AVR118"/>
      <c r="AVS118"/>
      <c r="AVT118"/>
      <c r="AVU118"/>
      <c r="AVV118"/>
      <c r="AVW118"/>
      <c r="AVX118"/>
      <c r="AVY118"/>
      <c r="AVZ118"/>
      <c r="AWA118"/>
      <c r="AWB118"/>
      <c r="AWC118"/>
      <c r="AWD118"/>
      <c r="AWE118"/>
      <c r="AWF118"/>
      <c r="AWG118"/>
      <c r="AWH118"/>
      <c r="AWI118"/>
      <c r="AWJ118"/>
      <c r="AWK118"/>
      <c r="AWL118"/>
      <c r="AWM118"/>
      <c r="AWN118"/>
      <c r="AWO118"/>
      <c r="AWP118"/>
      <c r="AWQ118"/>
      <c r="AWR118"/>
      <c r="AWS118"/>
      <c r="AWT118"/>
      <c r="AWU118"/>
      <c r="AWV118"/>
      <c r="AWW118"/>
      <c r="AWX118"/>
      <c r="AWY118"/>
      <c r="AWZ118"/>
      <c r="AXA118"/>
      <c r="AXB118"/>
      <c r="AXC118"/>
      <c r="AXD118"/>
      <c r="AXE118"/>
      <c r="AXF118"/>
      <c r="AXG118"/>
      <c r="AXH118"/>
      <c r="AXI118"/>
      <c r="AXJ118"/>
      <c r="AXK118"/>
      <c r="AXL118"/>
      <c r="AXM118"/>
      <c r="AXN118"/>
      <c r="AXO118"/>
      <c r="AXP118"/>
      <c r="AXQ118"/>
      <c r="AXR118"/>
      <c r="AXS118"/>
      <c r="AXT118"/>
      <c r="AXU118"/>
      <c r="AXV118"/>
      <c r="AXW118"/>
      <c r="AXX118"/>
      <c r="AXY118"/>
      <c r="AXZ118"/>
      <c r="AYA118"/>
      <c r="AYB118"/>
      <c r="AYC118"/>
      <c r="AYD118"/>
      <c r="AYE118"/>
      <c r="AYF118"/>
      <c r="AYG118"/>
      <c r="AYH118"/>
      <c r="AYI118"/>
      <c r="AYJ118"/>
      <c r="AYK118"/>
      <c r="AYL118"/>
      <c r="AYM118"/>
      <c r="AYN118"/>
      <c r="AYO118"/>
      <c r="AYP118"/>
      <c r="AYQ118"/>
      <c r="AYR118"/>
      <c r="AYS118"/>
      <c r="AYT118"/>
      <c r="AYU118"/>
      <c r="AYV118"/>
      <c r="AYW118"/>
      <c r="AYX118"/>
      <c r="AYY118"/>
      <c r="AYZ118"/>
      <c r="AZA118"/>
      <c r="AZB118"/>
      <c r="AZC118"/>
      <c r="AZD118"/>
      <c r="AZE118"/>
      <c r="AZF118"/>
      <c r="AZG118"/>
      <c r="AZH118"/>
      <c r="AZI118"/>
      <c r="AZJ118"/>
      <c r="AZK118"/>
      <c r="AZL118"/>
      <c r="AZM118"/>
      <c r="AZN118"/>
      <c r="AZO118"/>
      <c r="AZP118"/>
      <c r="AZQ118"/>
      <c r="AZR118"/>
      <c r="AZS118"/>
      <c r="AZT118"/>
      <c r="AZU118"/>
      <c r="AZV118"/>
      <c r="AZW118"/>
      <c r="AZX118"/>
      <c r="AZY118"/>
      <c r="AZZ118"/>
      <c r="BAA118"/>
      <c r="BAB118"/>
      <c r="BAC118"/>
      <c r="BAD118"/>
      <c r="BAE118"/>
      <c r="BAF118"/>
      <c r="BAG118"/>
      <c r="BAH118"/>
      <c r="BAI118"/>
      <c r="BAJ118"/>
      <c r="BAK118"/>
      <c r="BAL118"/>
      <c r="BAM118"/>
      <c r="BAN118"/>
      <c r="BAO118"/>
      <c r="BAP118"/>
      <c r="BAQ118"/>
      <c r="BAR118"/>
      <c r="BAS118"/>
      <c r="BAT118"/>
      <c r="BAU118"/>
      <c r="BAV118"/>
      <c r="BAW118"/>
      <c r="BAX118"/>
      <c r="BAY118"/>
      <c r="BAZ118"/>
      <c r="BBA118"/>
      <c r="BBB118"/>
      <c r="BBC118"/>
      <c r="BBD118"/>
      <c r="BBE118"/>
      <c r="BBF118"/>
      <c r="BBG118"/>
      <c r="BBH118"/>
      <c r="BBI118"/>
      <c r="BBJ118"/>
      <c r="BBK118"/>
      <c r="BBL118"/>
      <c r="BBM118"/>
      <c r="BBN118"/>
      <c r="BBO118"/>
      <c r="BBP118"/>
      <c r="BBQ118"/>
      <c r="BBR118"/>
      <c r="BBS118"/>
      <c r="BBT118"/>
      <c r="BBU118"/>
      <c r="BBV118"/>
      <c r="BBW118"/>
      <c r="BBX118"/>
      <c r="BBY118"/>
      <c r="BBZ118"/>
      <c r="BCA118"/>
      <c r="BCB118"/>
      <c r="BCC118"/>
      <c r="BCD118"/>
      <c r="BCE118"/>
      <c r="BCF118"/>
      <c r="BCG118"/>
      <c r="BCH118"/>
      <c r="BCI118"/>
      <c r="BCJ118"/>
      <c r="BCK118"/>
      <c r="BCL118"/>
      <c r="BCM118"/>
      <c r="BCN118"/>
      <c r="BCO118"/>
      <c r="BCP118"/>
      <c r="BCQ118"/>
      <c r="BCR118"/>
      <c r="BCS118"/>
      <c r="BCT118"/>
      <c r="BCU118"/>
      <c r="BCV118"/>
      <c r="BCW118"/>
      <c r="BCX118"/>
      <c r="BCY118"/>
      <c r="BCZ118"/>
      <c r="BDA118"/>
      <c r="BDB118"/>
      <c r="BDC118"/>
      <c r="BDD118"/>
      <c r="BDE118"/>
      <c r="BDF118"/>
      <c r="BDG118"/>
      <c r="BDH118"/>
      <c r="BDI118"/>
      <c r="BDJ118"/>
      <c r="BDK118"/>
      <c r="BDL118"/>
      <c r="BDM118"/>
      <c r="BDN118"/>
      <c r="BDO118"/>
      <c r="BDP118"/>
      <c r="BDQ118"/>
      <c r="BDR118"/>
      <c r="BDS118"/>
      <c r="BDT118"/>
      <c r="BDU118"/>
    </row>
    <row r="119" spans="2:1477" s="69" customFormat="1">
      <c r="B119" s="67" t="s">
        <v>2</v>
      </c>
      <c r="C119" s="67" t="s">
        <v>340</v>
      </c>
      <c r="D119" s="67" t="s">
        <v>341</v>
      </c>
      <c r="E119" s="68">
        <v>45504</v>
      </c>
      <c r="F119" s="67" t="s">
        <v>988</v>
      </c>
      <c r="G119" s="67" t="s">
        <v>994</v>
      </c>
      <c r="H119" s="187">
        <v>1</v>
      </c>
      <c r="I119" s="69">
        <v>1</v>
      </c>
      <c r="J119" s="69">
        <v>205</v>
      </c>
      <c r="K119" s="69">
        <v>261</v>
      </c>
      <c r="L119" s="69">
        <v>254</v>
      </c>
      <c r="M119" s="186">
        <f t="shared" si="30"/>
        <v>0.97560975609756095</v>
      </c>
      <c r="N119" s="69">
        <f t="shared" si="31"/>
        <v>1</v>
      </c>
      <c r="O119" s="69">
        <v>7</v>
      </c>
      <c r="P119" s="69">
        <v>0</v>
      </c>
      <c r="Q119" s="69">
        <v>0</v>
      </c>
      <c r="R119" s="69">
        <v>54</v>
      </c>
      <c r="S119" s="69">
        <v>2</v>
      </c>
      <c r="T119" s="190">
        <v>3608291</v>
      </c>
      <c r="U119" s="190">
        <v>50000</v>
      </c>
      <c r="V119" s="190">
        <v>3558291</v>
      </c>
      <c r="W119" s="190">
        <v>3609941</v>
      </c>
      <c r="X119" s="190">
        <v>3619668</v>
      </c>
      <c r="Y119" s="190">
        <v>0</v>
      </c>
      <c r="Z119" s="190">
        <v>0</v>
      </c>
      <c r="AA119" s="190">
        <v>0</v>
      </c>
      <c r="AB119" s="190">
        <v>3619668</v>
      </c>
      <c r="AC119" s="190">
        <v>3616057</v>
      </c>
      <c r="AD119" s="186">
        <f t="shared" si="32"/>
        <v>1.0162341978213698</v>
      </c>
      <c r="AE119" s="69">
        <f t="shared" si="33"/>
        <v>1</v>
      </c>
      <c r="AF119" s="190">
        <v>-3611</v>
      </c>
      <c r="AG119" s="190">
        <v>1650</v>
      </c>
      <c r="AH119" s="69">
        <v>29</v>
      </c>
      <c r="AI119" s="69">
        <v>25</v>
      </c>
      <c r="AJ119" s="69">
        <v>0</v>
      </c>
      <c r="AK119" s="69">
        <v>0</v>
      </c>
      <c r="AL119" s="80">
        <v>0</v>
      </c>
      <c r="AM119" s="80">
        <v>0</v>
      </c>
      <c r="AN119" s="69">
        <v>0</v>
      </c>
      <c r="AO119" s="69">
        <v>2</v>
      </c>
      <c r="AP119" s="80">
        <v>1650</v>
      </c>
      <c r="AQ119" s="80">
        <v>1500</v>
      </c>
      <c r="AR119" s="69">
        <v>0</v>
      </c>
      <c r="AS119" s="69">
        <v>0</v>
      </c>
      <c r="AT119" s="80">
        <v>0</v>
      </c>
      <c r="AU119" s="80">
        <v>0</v>
      </c>
      <c r="AV119" s="69">
        <v>0</v>
      </c>
      <c r="AW119" s="69">
        <v>0</v>
      </c>
      <c r="AX119" s="80">
        <v>0</v>
      </c>
      <c r="AY119" s="80">
        <v>0</v>
      </c>
      <c r="AZ119" s="69">
        <v>0</v>
      </c>
      <c r="BA119" s="69">
        <v>0</v>
      </c>
      <c r="BB119" s="80">
        <v>0</v>
      </c>
      <c r="BC119" s="80">
        <v>0</v>
      </c>
      <c r="BD119" s="69">
        <v>0</v>
      </c>
      <c r="BE119" s="69">
        <v>0</v>
      </c>
      <c r="BF119" s="80">
        <v>17669</v>
      </c>
      <c r="BG119" s="80">
        <v>0</v>
      </c>
      <c r="BH119" s="69">
        <v>0</v>
      </c>
      <c r="BI119" s="69">
        <v>0</v>
      </c>
      <c r="BJ119" s="80">
        <v>0</v>
      </c>
      <c r="BK119" s="80">
        <v>0</v>
      </c>
      <c r="BL119" s="69">
        <v>0</v>
      </c>
      <c r="BM119" s="69">
        <v>0</v>
      </c>
      <c r="BN119" s="80">
        <v>0</v>
      </c>
      <c r="BO119" s="80">
        <v>0</v>
      </c>
      <c r="BP119" s="69">
        <v>0</v>
      </c>
      <c r="BQ119" s="69">
        <v>0</v>
      </c>
      <c r="BR119" s="80">
        <v>0</v>
      </c>
      <c r="BS119" s="80">
        <v>0</v>
      </c>
      <c r="BT119" s="69">
        <v>0</v>
      </c>
      <c r="BU119" s="69">
        <v>0</v>
      </c>
      <c r="BV119" s="80">
        <v>0</v>
      </c>
      <c r="BW119" s="80">
        <v>0</v>
      </c>
      <c r="BX119" s="69">
        <v>0</v>
      </c>
      <c r="BY119" s="69">
        <v>0</v>
      </c>
      <c r="BZ119" s="80">
        <v>0</v>
      </c>
      <c r="CA119" s="80">
        <v>0</v>
      </c>
      <c r="CB119" s="69">
        <v>0</v>
      </c>
      <c r="CC119" s="69">
        <v>0</v>
      </c>
      <c r="CD119" s="80">
        <v>0</v>
      </c>
      <c r="CE119" s="80">
        <v>0</v>
      </c>
      <c r="CF119" s="69">
        <v>0</v>
      </c>
      <c r="CG119" s="69">
        <v>0</v>
      </c>
      <c r="CH119" s="80">
        <v>0</v>
      </c>
      <c r="CI119" s="80">
        <v>0</v>
      </c>
      <c r="CJ119" s="69">
        <v>0</v>
      </c>
      <c r="CK119" s="69">
        <v>2</v>
      </c>
      <c r="CL119" s="80">
        <v>19319</v>
      </c>
      <c r="CM119" s="80">
        <v>1500</v>
      </c>
      <c r="CN119" s="67" t="s">
        <v>735</v>
      </c>
      <c r="CO119" s="67" t="s">
        <v>736</v>
      </c>
      <c r="CP119" s="67" t="s">
        <v>709</v>
      </c>
      <c r="CQ119" s="67" t="s">
        <v>709</v>
      </c>
      <c r="CR119" s="67" t="s">
        <v>709</v>
      </c>
      <c r="CS119" s="67" t="s">
        <v>709</v>
      </c>
      <c r="CT119" s="68">
        <v>45959</v>
      </c>
      <c r="CU119" s="67" t="s">
        <v>993</v>
      </c>
      <c r="CV119" s="67" t="s">
        <v>989</v>
      </c>
      <c r="CW119" s="68" t="s">
        <v>168</v>
      </c>
      <c r="CX119" s="68">
        <v>45866</v>
      </c>
      <c r="CY119" s="67" t="s">
        <v>988</v>
      </c>
      <c r="CZ119" s="67" t="s">
        <v>989</v>
      </c>
      <c r="DA119" s="67" t="s">
        <v>1011</v>
      </c>
      <c r="DB119" s="81">
        <v>3187529.04</v>
      </c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  <c r="AML119"/>
      <c r="AMM119"/>
      <c r="AMN119"/>
      <c r="AMO119"/>
      <c r="AMP119"/>
      <c r="AMQ119"/>
      <c r="AMR119"/>
      <c r="AMS119"/>
      <c r="AMT119"/>
      <c r="AMU119"/>
      <c r="AMV119"/>
      <c r="AMW119"/>
      <c r="AMX119"/>
      <c r="AMY119"/>
      <c r="AMZ119"/>
      <c r="ANA119"/>
      <c r="ANB119"/>
      <c r="ANC119"/>
      <c r="AND119"/>
      <c r="ANE119"/>
      <c r="ANF119"/>
      <c r="ANG119"/>
      <c r="ANH119"/>
      <c r="ANI119"/>
      <c r="ANJ119"/>
      <c r="ANK119"/>
      <c r="ANL119"/>
      <c r="ANM119"/>
      <c r="ANN119"/>
      <c r="ANO119"/>
      <c r="ANP119"/>
      <c r="ANQ119"/>
      <c r="ANR119"/>
      <c r="ANS119"/>
      <c r="ANT119"/>
      <c r="ANU119"/>
      <c r="ANV119"/>
      <c r="ANW119"/>
      <c r="ANX119"/>
      <c r="ANY119"/>
      <c r="ANZ119"/>
      <c r="AOA119"/>
      <c r="AOB119"/>
      <c r="AOC119"/>
      <c r="AOD119"/>
      <c r="AOE119"/>
      <c r="AOF119"/>
      <c r="AOG119"/>
      <c r="AOH119"/>
      <c r="AOI119"/>
      <c r="AOJ119"/>
      <c r="AOK119"/>
      <c r="AOL119"/>
      <c r="AOM119"/>
      <c r="AON119"/>
      <c r="AOO119"/>
      <c r="AOP119"/>
      <c r="AOQ119"/>
      <c r="AOR119"/>
      <c r="AOS119"/>
      <c r="AOT119"/>
      <c r="AOU119"/>
      <c r="AOV119"/>
      <c r="AOW119"/>
      <c r="AOX119"/>
      <c r="AOY119"/>
      <c r="AOZ119"/>
      <c r="APA119"/>
      <c r="APB119"/>
      <c r="APC119"/>
      <c r="APD119"/>
      <c r="APE119"/>
      <c r="APF119"/>
      <c r="APG119"/>
      <c r="APH119"/>
      <c r="API119"/>
      <c r="APJ119"/>
      <c r="APK119"/>
      <c r="APL119"/>
      <c r="APM119"/>
      <c r="APN119"/>
      <c r="APO119"/>
      <c r="APP119"/>
      <c r="APQ119"/>
      <c r="APR119"/>
      <c r="APS119"/>
      <c r="APT119"/>
      <c r="APU119"/>
      <c r="APV119"/>
      <c r="APW119"/>
      <c r="APX119"/>
      <c r="APY119"/>
      <c r="APZ119"/>
      <c r="AQA119"/>
      <c r="AQB119"/>
      <c r="AQC119"/>
      <c r="AQD119"/>
      <c r="AQE119"/>
      <c r="AQF119"/>
      <c r="AQG119"/>
      <c r="AQH119"/>
      <c r="AQI119"/>
      <c r="AQJ119"/>
      <c r="AQK119"/>
      <c r="AQL119"/>
      <c r="AQM119"/>
      <c r="AQN119"/>
      <c r="AQO119"/>
      <c r="AQP119"/>
      <c r="AQQ119"/>
      <c r="AQR119"/>
      <c r="AQS119"/>
      <c r="AQT119"/>
      <c r="AQU119"/>
      <c r="AQV119"/>
      <c r="AQW119"/>
      <c r="AQX119"/>
      <c r="AQY119"/>
      <c r="AQZ119"/>
      <c r="ARA119"/>
      <c r="ARB119"/>
      <c r="ARC119"/>
      <c r="ARD119"/>
      <c r="ARE119"/>
      <c r="ARF119"/>
      <c r="ARG119"/>
      <c r="ARH119"/>
      <c r="ARI119"/>
      <c r="ARJ119"/>
      <c r="ARK119"/>
      <c r="ARL119"/>
      <c r="ARM119"/>
      <c r="ARN119"/>
      <c r="ARO119"/>
      <c r="ARP119"/>
      <c r="ARQ119"/>
      <c r="ARR119"/>
      <c r="ARS119"/>
      <c r="ART119"/>
      <c r="ARU119"/>
      <c r="ARV119"/>
      <c r="ARW119"/>
      <c r="ARX119"/>
      <c r="ARY119"/>
      <c r="ARZ119"/>
      <c r="ASA119"/>
      <c r="ASB119"/>
      <c r="ASC119"/>
      <c r="ASD119"/>
      <c r="ASE119"/>
      <c r="ASF119"/>
      <c r="ASG119"/>
      <c r="ASH119"/>
      <c r="ASI119"/>
      <c r="ASJ119"/>
      <c r="ASK119"/>
      <c r="ASL119"/>
      <c r="ASM119"/>
      <c r="ASN119"/>
      <c r="ASO119"/>
      <c r="ASP119"/>
      <c r="ASQ119"/>
      <c r="ASR119"/>
      <c r="ASS119"/>
      <c r="AST119"/>
      <c r="ASU119"/>
      <c r="ASV119"/>
      <c r="ASW119"/>
      <c r="ASX119"/>
      <c r="ASY119"/>
      <c r="ASZ119"/>
      <c r="ATA119"/>
      <c r="ATB119"/>
      <c r="ATC119"/>
      <c r="ATD119"/>
      <c r="ATE119"/>
      <c r="ATF119"/>
      <c r="ATG119"/>
      <c r="ATH119"/>
      <c r="ATI119"/>
      <c r="ATJ119"/>
      <c r="ATK119"/>
      <c r="ATL119"/>
      <c r="ATM119"/>
      <c r="ATN119"/>
      <c r="ATO119"/>
      <c r="ATP119"/>
      <c r="ATQ119"/>
      <c r="ATR119"/>
      <c r="ATS119"/>
      <c r="ATT119"/>
      <c r="ATU119"/>
      <c r="ATV119"/>
      <c r="ATW119"/>
      <c r="ATX119"/>
      <c r="ATY119"/>
      <c r="ATZ119"/>
      <c r="AUA119"/>
      <c r="AUB119"/>
      <c r="AUC119"/>
      <c r="AUD119"/>
      <c r="AUE119"/>
      <c r="AUF119"/>
      <c r="AUG119"/>
      <c r="AUH119"/>
      <c r="AUI119"/>
      <c r="AUJ119"/>
      <c r="AUK119"/>
      <c r="AUL119"/>
      <c r="AUM119"/>
      <c r="AUN119"/>
      <c r="AUO119"/>
      <c r="AUP119"/>
      <c r="AUQ119"/>
      <c r="AUR119"/>
      <c r="AUS119"/>
      <c r="AUT119"/>
      <c r="AUU119"/>
      <c r="AUV119"/>
      <c r="AUW119"/>
      <c r="AUX119"/>
      <c r="AUY119"/>
      <c r="AUZ119"/>
      <c r="AVA119"/>
      <c r="AVB119"/>
      <c r="AVC119"/>
      <c r="AVD119"/>
      <c r="AVE119"/>
      <c r="AVF119"/>
      <c r="AVG119"/>
      <c r="AVH119"/>
      <c r="AVI119"/>
      <c r="AVJ119"/>
      <c r="AVK119"/>
      <c r="AVL119"/>
      <c r="AVM119"/>
      <c r="AVN119"/>
      <c r="AVO119"/>
      <c r="AVP119"/>
      <c r="AVQ119"/>
      <c r="AVR119"/>
      <c r="AVS119"/>
      <c r="AVT119"/>
      <c r="AVU119"/>
      <c r="AVV119"/>
      <c r="AVW119"/>
      <c r="AVX119"/>
      <c r="AVY119"/>
      <c r="AVZ119"/>
      <c r="AWA119"/>
      <c r="AWB119"/>
      <c r="AWC119"/>
      <c r="AWD119"/>
      <c r="AWE119"/>
      <c r="AWF119"/>
      <c r="AWG119"/>
      <c r="AWH119"/>
      <c r="AWI119"/>
      <c r="AWJ119"/>
      <c r="AWK119"/>
      <c r="AWL119"/>
      <c r="AWM119"/>
      <c r="AWN119"/>
      <c r="AWO119"/>
      <c r="AWP119"/>
      <c r="AWQ119"/>
      <c r="AWR119"/>
      <c r="AWS119"/>
      <c r="AWT119"/>
      <c r="AWU119"/>
      <c r="AWV119"/>
      <c r="AWW119"/>
      <c r="AWX119"/>
      <c r="AWY119"/>
      <c r="AWZ119"/>
      <c r="AXA119"/>
      <c r="AXB119"/>
      <c r="AXC119"/>
      <c r="AXD119"/>
      <c r="AXE119"/>
      <c r="AXF119"/>
      <c r="AXG119"/>
      <c r="AXH119"/>
      <c r="AXI119"/>
      <c r="AXJ119"/>
      <c r="AXK119"/>
      <c r="AXL119"/>
      <c r="AXM119"/>
      <c r="AXN119"/>
      <c r="AXO119"/>
      <c r="AXP119"/>
      <c r="AXQ119"/>
      <c r="AXR119"/>
      <c r="AXS119"/>
      <c r="AXT119"/>
      <c r="AXU119"/>
      <c r="AXV119"/>
      <c r="AXW119"/>
      <c r="AXX119"/>
      <c r="AXY119"/>
      <c r="AXZ119"/>
      <c r="AYA119"/>
      <c r="AYB119"/>
      <c r="AYC119"/>
      <c r="AYD119"/>
      <c r="AYE119"/>
      <c r="AYF119"/>
      <c r="AYG119"/>
      <c r="AYH119"/>
      <c r="AYI119"/>
      <c r="AYJ119"/>
      <c r="AYK119"/>
      <c r="AYL119"/>
      <c r="AYM119"/>
      <c r="AYN119"/>
      <c r="AYO119"/>
      <c r="AYP119"/>
      <c r="AYQ119"/>
      <c r="AYR119"/>
      <c r="AYS119"/>
      <c r="AYT119"/>
      <c r="AYU119"/>
      <c r="AYV119"/>
      <c r="AYW119"/>
      <c r="AYX119"/>
      <c r="AYY119"/>
      <c r="AYZ119"/>
      <c r="AZA119"/>
      <c r="AZB119"/>
      <c r="AZC119"/>
      <c r="AZD119"/>
      <c r="AZE119"/>
      <c r="AZF119"/>
      <c r="AZG119"/>
      <c r="AZH119"/>
      <c r="AZI119"/>
      <c r="AZJ119"/>
      <c r="AZK119"/>
      <c r="AZL119"/>
      <c r="AZM119"/>
      <c r="AZN119"/>
      <c r="AZO119"/>
      <c r="AZP119"/>
      <c r="AZQ119"/>
      <c r="AZR119"/>
      <c r="AZS119"/>
      <c r="AZT119"/>
      <c r="AZU119"/>
      <c r="AZV119"/>
      <c r="AZW119"/>
      <c r="AZX119"/>
      <c r="AZY119"/>
      <c r="AZZ119"/>
      <c r="BAA119"/>
      <c r="BAB119"/>
      <c r="BAC119"/>
      <c r="BAD119"/>
      <c r="BAE119"/>
      <c r="BAF119"/>
      <c r="BAG119"/>
      <c r="BAH119"/>
      <c r="BAI119"/>
      <c r="BAJ119"/>
      <c r="BAK119"/>
      <c r="BAL119"/>
      <c r="BAM119"/>
      <c r="BAN119"/>
      <c r="BAO119"/>
      <c r="BAP119"/>
      <c r="BAQ119"/>
      <c r="BAR119"/>
      <c r="BAS119"/>
      <c r="BAT119"/>
      <c r="BAU119"/>
      <c r="BAV119"/>
      <c r="BAW119"/>
      <c r="BAX119"/>
      <c r="BAY119"/>
      <c r="BAZ119"/>
      <c r="BBA119"/>
      <c r="BBB119"/>
      <c r="BBC119"/>
      <c r="BBD119"/>
      <c r="BBE119"/>
      <c r="BBF119"/>
      <c r="BBG119"/>
      <c r="BBH119"/>
      <c r="BBI119"/>
      <c r="BBJ119"/>
      <c r="BBK119"/>
      <c r="BBL119"/>
      <c r="BBM119"/>
      <c r="BBN119"/>
      <c r="BBO119"/>
      <c r="BBP119"/>
      <c r="BBQ119"/>
      <c r="BBR119"/>
      <c r="BBS119"/>
      <c r="BBT119"/>
      <c r="BBU119"/>
      <c r="BBV119"/>
      <c r="BBW119"/>
      <c r="BBX119"/>
      <c r="BBY119"/>
      <c r="BBZ119"/>
      <c r="BCA119"/>
      <c r="BCB119"/>
      <c r="BCC119"/>
      <c r="BCD119"/>
      <c r="BCE119"/>
      <c r="BCF119"/>
      <c r="BCG119"/>
      <c r="BCH119"/>
      <c r="BCI119"/>
      <c r="BCJ119"/>
      <c r="BCK119"/>
      <c r="BCL119"/>
      <c r="BCM119"/>
      <c r="BCN119"/>
      <c r="BCO119"/>
      <c r="BCP119"/>
      <c r="BCQ119"/>
      <c r="BCR119"/>
      <c r="BCS119"/>
      <c r="BCT119"/>
      <c r="BCU119"/>
      <c r="BCV119"/>
      <c r="BCW119"/>
      <c r="BCX119"/>
      <c r="BCY119"/>
      <c r="BCZ119"/>
      <c r="BDA119"/>
      <c r="BDB119"/>
      <c r="BDC119"/>
      <c r="BDD119"/>
      <c r="BDE119"/>
      <c r="BDF119"/>
      <c r="BDG119"/>
      <c r="BDH119"/>
      <c r="BDI119"/>
      <c r="BDJ119"/>
      <c r="BDK119"/>
      <c r="BDL119"/>
      <c r="BDM119"/>
      <c r="BDN119"/>
      <c r="BDO119"/>
      <c r="BDP119"/>
      <c r="BDQ119"/>
      <c r="BDR119"/>
      <c r="BDS119"/>
      <c r="BDT119"/>
      <c r="BDU119"/>
    </row>
    <row r="120" spans="2:1477" s="69" customFormat="1">
      <c r="B120" s="67" t="s">
        <v>2</v>
      </c>
      <c r="C120" s="67" t="s">
        <v>342</v>
      </c>
      <c r="D120" s="67" t="s">
        <v>343</v>
      </c>
      <c r="E120" s="68">
        <v>45532</v>
      </c>
      <c r="F120" s="67" t="s">
        <v>988</v>
      </c>
      <c r="G120" s="67" t="s">
        <v>994</v>
      </c>
      <c r="H120" s="187">
        <v>2</v>
      </c>
      <c r="I120" s="69">
        <v>1</v>
      </c>
      <c r="J120" s="69">
        <v>165</v>
      </c>
      <c r="K120" s="69">
        <v>248</v>
      </c>
      <c r="L120" s="69">
        <v>221</v>
      </c>
      <c r="M120" s="186">
        <f t="shared" si="30"/>
        <v>0.83636363636363631</v>
      </c>
      <c r="N120" s="69">
        <f t="shared" si="31"/>
        <v>1</v>
      </c>
      <c r="O120" s="69">
        <v>27</v>
      </c>
      <c r="P120" s="69">
        <v>0</v>
      </c>
      <c r="Q120" s="69">
        <v>0</v>
      </c>
      <c r="R120" s="69">
        <v>83</v>
      </c>
      <c r="S120" s="69">
        <v>0</v>
      </c>
      <c r="T120" s="190">
        <v>2531784</v>
      </c>
      <c r="U120" s="190">
        <v>50000</v>
      </c>
      <c r="V120" s="190">
        <v>2481784</v>
      </c>
      <c r="W120" s="190">
        <v>2570548</v>
      </c>
      <c r="X120" s="190">
        <v>2574902</v>
      </c>
      <c r="Y120" s="190">
        <v>0</v>
      </c>
      <c r="Z120" s="190">
        <v>0</v>
      </c>
      <c r="AA120" s="190">
        <v>0</v>
      </c>
      <c r="AB120" s="190">
        <v>2574902</v>
      </c>
      <c r="AC120" s="190">
        <v>2573463</v>
      </c>
      <c r="AD120" s="186">
        <f t="shared" si="32"/>
        <v>1.0369407651914913</v>
      </c>
      <c r="AE120" s="69">
        <f t="shared" si="33"/>
        <v>1</v>
      </c>
      <c r="AF120" s="190">
        <v>-1439</v>
      </c>
      <c r="AG120" s="190">
        <v>38764</v>
      </c>
      <c r="AH120" s="69">
        <v>59</v>
      </c>
      <c r="AI120" s="69">
        <v>24</v>
      </c>
      <c r="AJ120" s="69">
        <v>0</v>
      </c>
      <c r="AK120" s="69">
        <v>0</v>
      </c>
      <c r="AL120" s="80">
        <v>61379</v>
      </c>
      <c r="AM120" s="80">
        <v>16559</v>
      </c>
      <c r="AN120" s="69">
        <v>0</v>
      </c>
      <c r="AO120" s="69">
        <v>0</v>
      </c>
      <c r="AP120" s="80">
        <v>0</v>
      </c>
      <c r="AQ120" s="80">
        <v>0</v>
      </c>
      <c r="AR120" s="69">
        <v>0</v>
      </c>
      <c r="AS120" s="69">
        <v>0</v>
      </c>
      <c r="AT120" s="80">
        <v>0</v>
      </c>
      <c r="AU120" s="80">
        <v>0</v>
      </c>
      <c r="AV120" s="69">
        <v>0</v>
      </c>
      <c r="AW120" s="69">
        <v>0</v>
      </c>
      <c r="AX120" s="80">
        <v>0</v>
      </c>
      <c r="AY120" s="80">
        <v>0</v>
      </c>
      <c r="AZ120" s="69">
        <v>0</v>
      </c>
      <c r="BA120" s="69">
        <v>0</v>
      </c>
      <c r="BB120" s="80">
        <v>0</v>
      </c>
      <c r="BC120" s="80">
        <v>0</v>
      </c>
      <c r="BD120" s="69">
        <v>0</v>
      </c>
      <c r="BE120" s="69">
        <v>0</v>
      </c>
      <c r="BF120" s="80">
        <v>0</v>
      </c>
      <c r="BG120" s="80">
        <v>0</v>
      </c>
      <c r="BH120" s="69">
        <v>0</v>
      </c>
      <c r="BI120" s="69">
        <v>0</v>
      </c>
      <c r="BJ120" s="80">
        <v>0</v>
      </c>
      <c r="BK120" s="80">
        <v>0</v>
      </c>
      <c r="BL120" s="69">
        <v>0</v>
      </c>
      <c r="BM120" s="69">
        <v>0</v>
      </c>
      <c r="BN120" s="80">
        <v>0</v>
      </c>
      <c r="BO120" s="80">
        <v>0</v>
      </c>
      <c r="BP120" s="69">
        <v>0</v>
      </c>
      <c r="BQ120" s="69">
        <v>0</v>
      </c>
      <c r="BR120" s="80">
        <v>0</v>
      </c>
      <c r="BS120" s="80">
        <v>0</v>
      </c>
      <c r="BT120" s="69">
        <v>0</v>
      </c>
      <c r="BU120" s="69">
        <v>0</v>
      </c>
      <c r="BV120" s="80">
        <v>0</v>
      </c>
      <c r="BW120" s="80">
        <v>0</v>
      </c>
      <c r="BX120" s="69">
        <v>0</v>
      </c>
      <c r="BY120" s="69">
        <v>0</v>
      </c>
      <c r="BZ120" s="80">
        <v>0</v>
      </c>
      <c r="CA120" s="80">
        <v>0</v>
      </c>
      <c r="CB120" s="69">
        <v>0</v>
      </c>
      <c r="CC120" s="69">
        <v>0</v>
      </c>
      <c r="CD120" s="80">
        <v>0</v>
      </c>
      <c r="CE120" s="80">
        <v>0</v>
      </c>
      <c r="CF120" s="69">
        <v>0</v>
      </c>
      <c r="CG120" s="69">
        <v>0</v>
      </c>
      <c r="CH120" s="80">
        <v>0</v>
      </c>
      <c r="CI120" s="80">
        <v>0</v>
      </c>
      <c r="CJ120" s="69">
        <v>0</v>
      </c>
      <c r="CK120" s="69">
        <v>0</v>
      </c>
      <c r="CL120" s="80">
        <v>61379</v>
      </c>
      <c r="CM120" s="80">
        <v>16559</v>
      </c>
      <c r="CN120" s="67" t="s">
        <v>835</v>
      </c>
      <c r="CO120" s="67" t="s">
        <v>836</v>
      </c>
      <c r="CP120" s="67" t="s">
        <v>709</v>
      </c>
      <c r="CQ120" s="67" t="s">
        <v>709</v>
      </c>
      <c r="CR120" s="67" t="s">
        <v>709</v>
      </c>
      <c r="CS120" s="67" t="s">
        <v>709</v>
      </c>
      <c r="CT120" s="68">
        <v>46022</v>
      </c>
      <c r="CU120" s="67" t="s">
        <v>993</v>
      </c>
      <c r="CV120" s="67" t="s">
        <v>989</v>
      </c>
      <c r="CW120" s="68" t="s">
        <v>168</v>
      </c>
      <c r="CX120" s="68">
        <v>45880</v>
      </c>
      <c r="CY120" s="67" t="s">
        <v>988</v>
      </c>
      <c r="CZ120" s="67" t="s">
        <v>989</v>
      </c>
      <c r="DA120" s="67" t="s">
        <v>1009</v>
      </c>
      <c r="DB120" s="81">
        <v>3011928.8</v>
      </c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  <c r="AML120"/>
      <c r="AMM120"/>
      <c r="AMN120"/>
      <c r="AMO120"/>
      <c r="AMP120"/>
      <c r="AMQ120"/>
      <c r="AMR120"/>
      <c r="AMS120"/>
      <c r="AMT120"/>
      <c r="AMU120"/>
      <c r="AMV120"/>
      <c r="AMW120"/>
      <c r="AMX120"/>
      <c r="AMY120"/>
      <c r="AMZ120"/>
      <c r="ANA120"/>
      <c r="ANB120"/>
      <c r="ANC120"/>
      <c r="AND120"/>
      <c r="ANE120"/>
      <c r="ANF120"/>
      <c r="ANG120"/>
      <c r="ANH120"/>
      <c r="ANI120"/>
      <c r="ANJ120"/>
      <c r="ANK120"/>
      <c r="ANL120"/>
      <c r="ANM120"/>
      <c r="ANN120"/>
      <c r="ANO120"/>
      <c r="ANP120"/>
      <c r="ANQ120"/>
      <c r="ANR120"/>
      <c r="ANS120"/>
      <c r="ANT120"/>
      <c r="ANU120"/>
      <c r="ANV120"/>
      <c r="ANW120"/>
      <c r="ANX120"/>
      <c r="ANY120"/>
      <c r="ANZ120"/>
      <c r="AOA120"/>
      <c r="AOB120"/>
      <c r="AOC120"/>
      <c r="AOD120"/>
      <c r="AOE120"/>
      <c r="AOF120"/>
      <c r="AOG120"/>
      <c r="AOH120"/>
      <c r="AOI120"/>
      <c r="AOJ120"/>
      <c r="AOK120"/>
      <c r="AOL120"/>
      <c r="AOM120"/>
      <c r="AON120"/>
      <c r="AOO120"/>
      <c r="AOP120"/>
      <c r="AOQ120"/>
      <c r="AOR120"/>
      <c r="AOS120"/>
      <c r="AOT120"/>
      <c r="AOU120"/>
      <c r="AOV120"/>
      <c r="AOW120"/>
      <c r="AOX120"/>
      <c r="AOY120"/>
      <c r="AOZ120"/>
      <c r="APA120"/>
      <c r="APB120"/>
      <c r="APC120"/>
      <c r="APD120"/>
      <c r="APE120"/>
      <c r="APF120"/>
      <c r="APG120"/>
      <c r="APH120"/>
      <c r="API120"/>
      <c r="APJ120"/>
      <c r="APK120"/>
      <c r="APL120"/>
      <c r="APM120"/>
      <c r="APN120"/>
      <c r="APO120"/>
      <c r="APP120"/>
      <c r="APQ120"/>
      <c r="APR120"/>
      <c r="APS120"/>
      <c r="APT120"/>
      <c r="APU120"/>
      <c r="APV120"/>
      <c r="APW120"/>
      <c r="APX120"/>
      <c r="APY120"/>
      <c r="APZ120"/>
      <c r="AQA120"/>
      <c r="AQB120"/>
      <c r="AQC120"/>
      <c r="AQD120"/>
      <c r="AQE120"/>
      <c r="AQF120"/>
      <c r="AQG120"/>
      <c r="AQH120"/>
      <c r="AQI120"/>
      <c r="AQJ120"/>
      <c r="AQK120"/>
      <c r="AQL120"/>
      <c r="AQM120"/>
      <c r="AQN120"/>
      <c r="AQO120"/>
      <c r="AQP120"/>
      <c r="AQQ120"/>
      <c r="AQR120"/>
      <c r="AQS120"/>
      <c r="AQT120"/>
      <c r="AQU120"/>
      <c r="AQV120"/>
      <c r="AQW120"/>
      <c r="AQX120"/>
      <c r="AQY120"/>
      <c r="AQZ120"/>
      <c r="ARA120"/>
      <c r="ARB120"/>
      <c r="ARC120"/>
      <c r="ARD120"/>
      <c r="ARE120"/>
      <c r="ARF120"/>
      <c r="ARG120"/>
      <c r="ARH120"/>
      <c r="ARI120"/>
      <c r="ARJ120"/>
      <c r="ARK120"/>
      <c r="ARL120"/>
      <c r="ARM120"/>
      <c r="ARN120"/>
      <c r="ARO120"/>
      <c r="ARP120"/>
      <c r="ARQ120"/>
      <c r="ARR120"/>
      <c r="ARS120"/>
      <c r="ART120"/>
      <c r="ARU120"/>
      <c r="ARV120"/>
      <c r="ARW120"/>
      <c r="ARX120"/>
      <c r="ARY120"/>
      <c r="ARZ120"/>
      <c r="ASA120"/>
      <c r="ASB120"/>
      <c r="ASC120"/>
      <c r="ASD120"/>
      <c r="ASE120"/>
      <c r="ASF120"/>
      <c r="ASG120"/>
      <c r="ASH120"/>
      <c r="ASI120"/>
      <c r="ASJ120"/>
      <c r="ASK120"/>
      <c r="ASL120"/>
      <c r="ASM120"/>
      <c r="ASN120"/>
      <c r="ASO120"/>
      <c r="ASP120"/>
      <c r="ASQ120"/>
      <c r="ASR120"/>
      <c r="ASS120"/>
      <c r="AST120"/>
      <c r="ASU120"/>
      <c r="ASV120"/>
      <c r="ASW120"/>
      <c r="ASX120"/>
      <c r="ASY120"/>
      <c r="ASZ120"/>
      <c r="ATA120"/>
      <c r="ATB120"/>
      <c r="ATC120"/>
      <c r="ATD120"/>
      <c r="ATE120"/>
      <c r="ATF120"/>
      <c r="ATG120"/>
      <c r="ATH120"/>
      <c r="ATI120"/>
      <c r="ATJ120"/>
      <c r="ATK120"/>
      <c r="ATL120"/>
      <c r="ATM120"/>
      <c r="ATN120"/>
      <c r="ATO120"/>
      <c r="ATP120"/>
      <c r="ATQ120"/>
      <c r="ATR120"/>
      <c r="ATS120"/>
      <c r="ATT120"/>
      <c r="ATU120"/>
      <c r="ATV120"/>
      <c r="ATW120"/>
      <c r="ATX120"/>
      <c r="ATY120"/>
      <c r="ATZ120"/>
      <c r="AUA120"/>
      <c r="AUB120"/>
      <c r="AUC120"/>
      <c r="AUD120"/>
      <c r="AUE120"/>
      <c r="AUF120"/>
      <c r="AUG120"/>
      <c r="AUH120"/>
      <c r="AUI120"/>
      <c r="AUJ120"/>
      <c r="AUK120"/>
      <c r="AUL120"/>
      <c r="AUM120"/>
      <c r="AUN120"/>
      <c r="AUO120"/>
      <c r="AUP120"/>
      <c r="AUQ120"/>
      <c r="AUR120"/>
      <c r="AUS120"/>
      <c r="AUT120"/>
      <c r="AUU120"/>
      <c r="AUV120"/>
      <c r="AUW120"/>
      <c r="AUX120"/>
      <c r="AUY120"/>
      <c r="AUZ120"/>
      <c r="AVA120"/>
      <c r="AVB120"/>
      <c r="AVC120"/>
      <c r="AVD120"/>
      <c r="AVE120"/>
      <c r="AVF120"/>
      <c r="AVG120"/>
      <c r="AVH120"/>
      <c r="AVI120"/>
      <c r="AVJ120"/>
      <c r="AVK120"/>
      <c r="AVL120"/>
      <c r="AVM120"/>
      <c r="AVN120"/>
      <c r="AVO120"/>
      <c r="AVP120"/>
      <c r="AVQ120"/>
      <c r="AVR120"/>
      <c r="AVS120"/>
      <c r="AVT120"/>
      <c r="AVU120"/>
      <c r="AVV120"/>
      <c r="AVW120"/>
      <c r="AVX120"/>
      <c r="AVY120"/>
      <c r="AVZ120"/>
      <c r="AWA120"/>
      <c r="AWB120"/>
      <c r="AWC120"/>
      <c r="AWD120"/>
      <c r="AWE120"/>
      <c r="AWF120"/>
      <c r="AWG120"/>
      <c r="AWH120"/>
      <c r="AWI120"/>
      <c r="AWJ120"/>
      <c r="AWK120"/>
      <c r="AWL120"/>
      <c r="AWM120"/>
      <c r="AWN120"/>
      <c r="AWO120"/>
      <c r="AWP120"/>
      <c r="AWQ120"/>
      <c r="AWR120"/>
      <c r="AWS120"/>
      <c r="AWT120"/>
      <c r="AWU120"/>
      <c r="AWV120"/>
      <c r="AWW120"/>
      <c r="AWX120"/>
      <c r="AWY120"/>
      <c r="AWZ120"/>
      <c r="AXA120"/>
      <c r="AXB120"/>
      <c r="AXC120"/>
      <c r="AXD120"/>
      <c r="AXE120"/>
      <c r="AXF120"/>
      <c r="AXG120"/>
      <c r="AXH120"/>
      <c r="AXI120"/>
      <c r="AXJ120"/>
      <c r="AXK120"/>
      <c r="AXL120"/>
      <c r="AXM120"/>
      <c r="AXN120"/>
      <c r="AXO120"/>
      <c r="AXP120"/>
      <c r="AXQ120"/>
      <c r="AXR120"/>
      <c r="AXS120"/>
      <c r="AXT120"/>
      <c r="AXU120"/>
      <c r="AXV120"/>
      <c r="AXW120"/>
      <c r="AXX120"/>
      <c r="AXY120"/>
      <c r="AXZ120"/>
      <c r="AYA120"/>
      <c r="AYB120"/>
      <c r="AYC120"/>
      <c r="AYD120"/>
      <c r="AYE120"/>
      <c r="AYF120"/>
      <c r="AYG120"/>
      <c r="AYH120"/>
      <c r="AYI120"/>
      <c r="AYJ120"/>
      <c r="AYK120"/>
      <c r="AYL120"/>
      <c r="AYM120"/>
      <c r="AYN120"/>
      <c r="AYO120"/>
      <c r="AYP120"/>
      <c r="AYQ120"/>
      <c r="AYR120"/>
      <c r="AYS120"/>
      <c r="AYT120"/>
      <c r="AYU120"/>
      <c r="AYV120"/>
      <c r="AYW120"/>
      <c r="AYX120"/>
      <c r="AYY120"/>
      <c r="AYZ120"/>
      <c r="AZA120"/>
      <c r="AZB120"/>
      <c r="AZC120"/>
      <c r="AZD120"/>
      <c r="AZE120"/>
      <c r="AZF120"/>
      <c r="AZG120"/>
      <c r="AZH120"/>
      <c r="AZI120"/>
      <c r="AZJ120"/>
      <c r="AZK120"/>
      <c r="AZL120"/>
      <c r="AZM120"/>
      <c r="AZN120"/>
      <c r="AZO120"/>
      <c r="AZP120"/>
      <c r="AZQ120"/>
      <c r="AZR120"/>
      <c r="AZS120"/>
      <c r="AZT120"/>
      <c r="AZU120"/>
      <c r="AZV120"/>
      <c r="AZW120"/>
      <c r="AZX120"/>
      <c r="AZY120"/>
      <c r="AZZ120"/>
      <c r="BAA120"/>
      <c r="BAB120"/>
      <c r="BAC120"/>
      <c r="BAD120"/>
      <c r="BAE120"/>
      <c r="BAF120"/>
      <c r="BAG120"/>
      <c r="BAH120"/>
      <c r="BAI120"/>
      <c r="BAJ120"/>
      <c r="BAK120"/>
      <c r="BAL120"/>
      <c r="BAM120"/>
      <c r="BAN120"/>
      <c r="BAO120"/>
      <c r="BAP120"/>
      <c r="BAQ120"/>
      <c r="BAR120"/>
      <c r="BAS120"/>
      <c r="BAT120"/>
      <c r="BAU120"/>
      <c r="BAV120"/>
      <c r="BAW120"/>
      <c r="BAX120"/>
      <c r="BAY120"/>
      <c r="BAZ120"/>
      <c r="BBA120"/>
      <c r="BBB120"/>
      <c r="BBC120"/>
      <c r="BBD120"/>
      <c r="BBE120"/>
      <c r="BBF120"/>
      <c r="BBG120"/>
      <c r="BBH120"/>
      <c r="BBI120"/>
      <c r="BBJ120"/>
      <c r="BBK120"/>
      <c r="BBL120"/>
      <c r="BBM120"/>
      <c r="BBN120"/>
      <c r="BBO120"/>
      <c r="BBP120"/>
      <c r="BBQ120"/>
      <c r="BBR120"/>
      <c r="BBS120"/>
      <c r="BBT120"/>
      <c r="BBU120"/>
      <c r="BBV120"/>
      <c r="BBW120"/>
      <c r="BBX120"/>
      <c r="BBY120"/>
      <c r="BBZ120"/>
      <c r="BCA120"/>
      <c r="BCB120"/>
      <c r="BCC120"/>
      <c r="BCD120"/>
      <c r="BCE120"/>
      <c r="BCF120"/>
      <c r="BCG120"/>
      <c r="BCH120"/>
      <c r="BCI120"/>
      <c r="BCJ120"/>
      <c r="BCK120"/>
      <c r="BCL120"/>
      <c r="BCM120"/>
      <c r="BCN120"/>
      <c r="BCO120"/>
      <c r="BCP120"/>
      <c r="BCQ120"/>
      <c r="BCR120"/>
      <c r="BCS120"/>
      <c r="BCT120"/>
      <c r="BCU120"/>
      <c r="BCV120"/>
      <c r="BCW120"/>
      <c r="BCX120"/>
      <c r="BCY120"/>
      <c r="BCZ120"/>
      <c r="BDA120"/>
      <c r="BDB120"/>
      <c r="BDC120"/>
      <c r="BDD120"/>
      <c r="BDE120"/>
      <c r="BDF120"/>
      <c r="BDG120"/>
      <c r="BDH120"/>
      <c r="BDI120"/>
      <c r="BDJ120"/>
      <c r="BDK120"/>
      <c r="BDL120"/>
      <c r="BDM120"/>
      <c r="BDN120"/>
      <c r="BDO120"/>
      <c r="BDP120"/>
      <c r="BDQ120"/>
      <c r="BDR120"/>
      <c r="BDS120"/>
      <c r="BDT120"/>
      <c r="BDU120"/>
    </row>
    <row r="121" spans="2:1477" s="69" customFormat="1">
      <c r="B121" s="67" t="s">
        <v>2</v>
      </c>
      <c r="C121" s="67" t="s">
        <v>698</v>
      </c>
      <c r="D121" s="67" t="s">
        <v>699</v>
      </c>
      <c r="E121" s="68">
        <v>45560</v>
      </c>
      <c r="F121" s="67" t="s">
        <v>988</v>
      </c>
      <c r="G121" s="67" t="s">
        <v>994</v>
      </c>
      <c r="H121" s="187">
        <v>1</v>
      </c>
      <c r="I121" s="69">
        <v>0</v>
      </c>
      <c r="J121" s="69">
        <v>90</v>
      </c>
      <c r="K121" s="69">
        <v>124</v>
      </c>
      <c r="L121" s="69">
        <v>124</v>
      </c>
      <c r="M121" s="186">
        <f t="shared" si="30"/>
        <v>1.1000000000000001</v>
      </c>
      <c r="N121" s="69">
        <f t="shared" si="31"/>
        <v>1</v>
      </c>
      <c r="O121" s="69">
        <v>0</v>
      </c>
      <c r="P121" s="69">
        <v>0</v>
      </c>
      <c r="Q121" s="69">
        <v>0</v>
      </c>
      <c r="R121" s="69">
        <v>34</v>
      </c>
      <c r="S121" s="69">
        <v>0</v>
      </c>
      <c r="T121" s="190">
        <v>189979</v>
      </c>
      <c r="U121" s="190">
        <v>10000</v>
      </c>
      <c r="V121" s="190">
        <v>179979</v>
      </c>
      <c r="W121" s="190">
        <v>189979</v>
      </c>
      <c r="X121" s="190">
        <v>177334</v>
      </c>
      <c r="Y121" s="190">
        <v>0</v>
      </c>
      <c r="Z121" s="190">
        <v>0</v>
      </c>
      <c r="AA121" s="190">
        <v>0</v>
      </c>
      <c r="AB121" s="190">
        <v>177334</v>
      </c>
      <c r="AC121" s="190">
        <v>177334</v>
      </c>
      <c r="AD121" s="186">
        <f t="shared" si="32"/>
        <v>0.98530384100367263</v>
      </c>
      <c r="AE121" s="69">
        <f t="shared" si="33"/>
        <v>1</v>
      </c>
      <c r="AF121" s="190">
        <v>0</v>
      </c>
      <c r="AG121" s="190">
        <v>0</v>
      </c>
      <c r="AH121" s="69">
        <v>25</v>
      </c>
      <c r="AI121" s="69">
        <v>0</v>
      </c>
      <c r="AJ121" s="69">
        <v>0</v>
      </c>
      <c r="AK121" s="69">
        <v>0</v>
      </c>
      <c r="AL121" s="80">
        <v>0</v>
      </c>
      <c r="AM121" s="80">
        <v>0</v>
      </c>
      <c r="AN121" s="69">
        <v>0</v>
      </c>
      <c r="AO121" s="69">
        <v>0</v>
      </c>
      <c r="AP121" s="80">
        <v>0</v>
      </c>
      <c r="AQ121" s="80">
        <v>0</v>
      </c>
      <c r="AR121" s="69">
        <v>0</v>
      </c>
      <c r="AS121" s="69">
        <v>0</v>
      </c>
      <c r="AT121" s="80">
        <v>0</v>
      </c>
      <c r="AU121" s="80">
        <v>0</v>
      </c>
      <c r="AV121" s="69">
        <v>0</v>
      </c>
      <c r="AW121" s="69">
        <v>0</v>
      </c>
      <c r="AX121" s="80">
        <v>0</v>
      </c>
      <c r="AY121" s="80">
        <v>0</v>
      </c>
      <c r="AZ121" s="69">
        <v>0</v>
      </c>
      <c r="BA121" s="69">
        <v>0</v>
      </c>
      <c r="BB121" s="80">
        <v>0</v>
      </c>
      <c r="BC121" s="80">
        <v>0</v>
      </c>
      <c r="BD121" s="69">
        <v>0</v>
      </c>
      <c r="BE121" s="69">
        <v>0</v>
      </c>
      <c r="BF121" s="80">
        <v>0</v>
      </c>
      <c r="BG121" s="80">
        <v>0</v>
      </c>
      <c r="BH121" s="69">
        <v>0</v>
      </c>
      <c r="BI121" s="69">
        <v>0</v>
      </c>
      <c r="BJ121" s="80">
        <v>0</v>
      </c>
      <c r="BK121" s="80">
        <v>0</v>
      </c>
      <c r="BL121" s="69">
        <v>0</v>
      </c>
      <c r="BM121" s="69">
        <v>0</v>
      </c>
      <c r="BN121" s="80">
        <v>0</v>
      </c>
      <c r="BO121" s="80">
        <v>0</v>
      </c>
      <c r="BP121" s="69">
        <v>9</v>
      </c>
      <c r="BQ121" s="69">
        <v>0</v>
      </c>
      <c r="BR121" s="80">
        <v>0</v>
      </c>
      <c r="BS121" s="80">
        <v>0</v>
      </c>
      <c r="BT121" s="69">
        <v>0</v>
      </c>
      <c r="BU121" s="69">
        <v>0</v>
      </c>
      <c r="BV121" s="80">
        <v>0</v>
      </c>
      <c r="BW121" s="80">
        <v>0</v>
      </c>
      <c r="BX121" s="69">
        <v>0</v>
      </c>
      <c r="BY121" s="69">
        <v>0</v>
      </c>
      <c r="BZ121" s="80">
        <v>0</v>
      </c>
      <c r="CA121" s="80">
        <v>0</v>
      </c>
      <c r="CB121" s="69">
        <v>0</v>
      </c>
      <c r="CC121" s="69">
        <v>0</v>
      </c>
      <c r="CD121" s="80">
        <v>0</v>
      </c>
      <c r="CE121" s="80">
        <v>0</v>
      </c>
      <c r="CF121" s="69">
        <v>0</v>
      </c>
      <c r="CG121" s="69">
        <v>0</v>
      </c>
      <c r="CH121" s="80">
        <v>0</v>
      </c>
      <c r="CI121" s="80">
        <v>0</v>
      </c>
      <c r="CJ121" s="69">
        <v>9</v>
      </c>
      <c r="CK121" s="69">
        <v>0</v>
      </c>
      <c r="CL121" s="80">
        <v>0</v>
      </c>
      <c r="CM121" s="80">
        <v>0</v>
      </c>
      <c r="CN121" s="67" t="s">
        <v>799</v>
      </c>
      <c r="CO121" s="67" t="s">
        <v>800</v>
      </c>
      <c r="CP121" s="67" t="s">
        <v>709</v>
      </c>
      <c r="CQ121" s="67" t="s">
        <v>709</v>
      </c>
      <c r="CR121" s="67" t="s">
        <v>709</v>
      </c>
      <c r="CS121" s="67" t="s">
        <v>709</v>
      </c>
      <c r="CT121" s="68">
        <v>45994</v>
      </c>
      <c r="CU121" s="67" t="s">
        <v>993</v>
      </c>
      <c r="CV121" s="67" t="s">
        <v>989</v>
      </c>
      <c r="CW121" s="68" t="s">
        <v>168</v>
      </c>
      <c r="CX121" s="68">
        <v>45786</v>
      </c>
      <c r="CY121" s="67" t="s">
        <v>986</v>
      </c>
      <c r="CZ121" s="67" t="s">
        <v>994</v>
      </c>
      <c r="DA121" s="67" t="s">
        <v>1008</v>
      </c>
      <c r="DB121" s="81">
        <v>237358.31</v>
      </c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  <c r="AML121"/>
      <c r="AMM121"/>
      <c r="AMN121"/>
      <c r="AMO121"/>
      <c r="AMP121"/>
      <c r="AMQ121"/>
      <c r="AMR121"/>
      <c r="AMS121"/>
      <c r="AMT121"/>
      <c r="AMU121"/>
      <c r="AMV121"/>
      <c r="AMW121"/>
      <c r="AMX121"/>
      <c r="AMY121"/>
      <c r="AMZ121"/>
      <c r="ANA121"/>
      <c r="ANB121"/>
      <c r="ANC121"/>
      <c r="AND121"/>
      <c r="ANE121"/>
      <c r="ANF121"/>
      <c r="ANG121"/>
      <c r="ANH121"/>
      <c r="ANI121"/>
      <c r="ANJ121"/>
      <c r="ANK121"/>
      <c r="ANL121"/>
      <c r="ANM121"/>
      <c r="ANN121"/>
      <c r="ANO121"/>
      <c r="ANP121"/>
      <c r="ANQ121"/>
      <c r="ANR121"/>
      <c r="ANS121"/>
      <c r="ANT121"/>
      <c r="ANU121"/>
      <c r="ANV121"/>
      <c r="ANW121"/>
      <c r="ANX121"/>
      <c r="ANY121"/>
      <c r="ANZ121"/>
      <c r="AOA121"/>
      <c r="AOB121"/>
      <c r="AOC121"/>
      <c r="AOD121"/>
      <c r="AOE121"/>
      <c r="AOF121"/>
      <c r="AOG121"/>
      <c r="AOH121"/>
      <c r="AOI121"/>
      <c r="AOJ121"/>
      <c r="AOK121"/>
      <c r="AOL121"/>
      <c r="AOM121"/>
      <c r="AON121"/>
      <c r="AOO121"/>
      <c r="AOP121"/>
      <c r="AOQ121"/>
      <c r="AOR121"/>
      <c r="AOS121"/>
      <c r="AOT121"/>
      <c r="AOU121"/>
      <c r="AOV121"/>
      <c r="AOW121"/>
      <c r="AOX121"/>
      <c r="AOY121"/>
      <c r="AOZ121"/>
      <c r="APA121"/>
      <c r="APB121"/>
      <c r="APC121"/>
      <c r="APD121"/>
      <c r="APE121"/>
      <c r="APF121"/>
      <c r="APG121"/>
      <c r="APH121"/>
      <c r="API121"/>
      <c r="APJ121"/>
      <c r="APK121"/>
      <c r="APL121"/>
      <c r="APM121"/>
      <c r="APN121"/>
      <c r="APO121"/>
      <c r="APP121"/>
      <c r="APQ121"/>
      <c r="APR121"/>
      <c r="APS121"/>
      <c r="APT121"/>
      <c r="APU121"/>
      <c r="APV121"/>
      <c r="APW121"/>
      <c r="APX121"/>
      <c r="APY121"/>
      <c r="APZ121"/>
      <c r="AQA121"/>
      <c r="AQB121"/>
      <c r="AQC121"/>
      <c r="AQD121"/>
      <c r="AQE121"/>
      <c r="AQF121"/>
      <c r="AQG121"/>
      <c r="AQH121"/>
      <c r="AQI121"/>
      <c r="AQJ121"/>
      <c r="AQK121"/>
      <c r="AQL121"/>
      <c r="AQM121"/>
      <c r="AQN121"/>
      <c r="AQO121"/>
      <c r="AQP121"/>
      <c r="AQQ121"/>
      <c r="AQR121"/>
      <c r="AQS121"/>
      <c r="AQT121"/>
      <c r="AQU121"/>
      <c r="AQV121"/>
      <c r="AQW121"/>
      <c r="AQX121"/>
      <c r="AQY121"/>
      <c r="AQZ121"/>
      <c r="ARA121"/>
      <c r="ARB121"/>
      <c r="ARC121"/>
      <c r="ARD121"/>
      <c r="ARE121"/>
      <c r="ARF121"/>
      <c r="ARG121"/>
      <c r="ARH121"/>
      <c r="ARI121"/>
      <c r="ARJ121"/>
      <c r="ARK121"/>
      <c r="ARL121"/>
      <c r="ARM121"/>
      <c r="ARN121"/>
      <c r="ARO121"/>
      <c r="ARP121"/>
      <c r="ARQ121"/>
      <c r="ARR121"/>
      <c r="ARS121"/>
      <c r="ART121"/>
      <c r="ARU121"/>
      <c r="ARV121"/>
      <c r="ARW121"/>
      <c r="ARX121"/>
      <c r="ARY121"/>
      <c r="ARZ121"/>
      <c r="ASA121"/>
      <c r="ASB121"/>
      <c r="ASC121"/>
      <c r="ASD121"/>
      <c r="ASE121"/>
      <c r="ASF121"/>
      <c r="ASG121"/>
      <c r="ASH121"/>
      <c r="ASI121"/>
      <c r="ASJ121"/>
      <c r="ASK121"/>
      <c r="ASL121"/>
      <c r="ASM121"/>
      <c r="ASN121"/>
      <c r="ASO121"/>
      <c r="ASP121"/>
      <c r="ASQ121"/>
      <c r="ASR121"/>
      <c r="ASS121"/>
      <c r="AST121"/>
      <c r="ASU121"/>
      <c r="ASV121"/>
      <c r="ASW121"/>
      <c r="ASX121"/>
      <c r="ASY121"/>
      <c r="ASZ121"/>
      <c r="ATA121"/>
      <c r="ATB121"/>
      <c r="ATC121"/>
      <c r="ATD121"/>
      <c r="ATE121"/>
      <c r="ATF121"/>
      <c r="ATG121"/>
      <c r="ATH121"/>
      <c r="ATI121"/>
      <c r="ATJ121"/>
      <c r="ATK121"/>
      <c r="ATL121"/>
      <c r="ATM121"/>
      <c r="ATN121"/>
      <c r="ATO121"/>
      <c r="ATP121"/>
      <c r="ATQ121"/>
      <c r="ATR121"/>
      <c r="ATS121"/>
      <c r="ATT121"/>
      <c r="ATU121"/>
      <c r="ATV121"/>
      <c r="ATW121"/>
      <c r="ATX121"/>
      <c r="ATY121"/>
      <c r="ATZ121"/>
      <c r="AUA121"/>
      <c r="AUB121"/>
      <c r="AUC121"/>
      <c r="AUD121"/>
      <c r="AUE121"/>
      <c r="AUF121"/>
      <c r="AUG121"/>
      <c r="AUH121"/>
      <c r="AUI121"/>
      <c r="AUJ121"/>
      <c r="AUK121"/>
      <c r="AUL121"/>
      <c r="AUM121"/>
      <c r="AUN121"/>
      <c r="AUO121"/>
      <c r="AUP121"/>
      <c r="AUQ121"/>
      <c r="AUR121"/>
      <c r="AUS121"/>
      <c r="AUT121"/>
      <c r="AUU121"/>
      <c r="AUV121"/>
      <c r="AUW121"/>
      <c r="AUX121"/>
      <c r="AUY121"/>
      <c r="AUZ121"/>
      <c r="AVA121"/>
      <c r="AVB121"/>
      <c r="AVC121"/>
      <c r="AVD121"/>
      <c r="AVE121"/>
      <c r="AVF121"/>
      <c r="AVG121"/>
      <c r="AVH121"/>
      <c r="AVI121"/>
      <c r="AVJ121"/>
      <c r="AVK121"/>
      <c r="AVL121"/>
      <c r="AVM121"/>
      <c r="AVN121"/>
      <c r="AVO121"/>
      <c r="AVP121"/>
      <c r="AVQ121"/>
      <c r="AVR121"/>
      <c r="AVS121"/>
      <c r="AVT121"/>
      <c r="AVU121"/>
      <c r="AVV121"/>
      <c r="AVW121"/>
      <c r="AVX121"/>
      <c r="AVY121"/>
      <c r="AVZ121"/>
      <c r="AWA121"/>
      <c r="AWB121"/>
      <c r="AWC121"/>
      <c r="AWD121"/>
      <c r="AWE121"/>
      <c r="AWF121"/>
      <c r="AWG121"/>
      <c r="AWH121"/>
      <c r="AWI121"/>
      <c r="AWJ121"/>
      <c r="AWK121"/>
      <c r="AWL121"/>
      <c r="AWM121"/>
      <c r="AWN121"/>
      <c r="AWO121"/>
      <c r="AWP121"/>
      <c r="AWQ121"/>
      <c r="AWR121"/>
      <c r="AWS121"/>
      <c r="AWT121"/>
      <c r="AWU121"/>
      <c r="AWV121"/>
      <c r="AWW121"/>
      <c r="AWX121"/>
      <c r="AWY121"/>
      <c r="AWZ121"/>
      <c r="AXA121"/>
      <c r="AXB121"/>
      <c r="AXC121"/>
      <c r="AXD121"/>
      <c r="AXE121"/>
      <c r="AXF121"/>
      <c r="AXG121"/>
      <c r="AXH121"/>
      <c r="AXI121"/>
      <c r="AXJ121"/>
      <c r="AXK121"/>
      <c r="AXL121"/>
      <c r="AXM121"/>
      <c r="AXN121"/>
      <c r="AXO121"/>
      <c r="AXP121"/>
      <c r="AXQ121"/>
      <c r="AXR121"/>
      <c r="AXS121"/>
      <c r="AXT121"/>
      <c r="AXU121"/>
      <c r="AXV121"/>
      <c r="AXW121"/>
      <c r="AXX121"/>
      <c r="AXY121"/>
      <c r="AXZ121"/>
      <c r="AYA121"/>
      <c r="AYB121"/>
      <c r="AYC121"/>
      <c r="AYD121"/>
      <c r="AYE121"/>
      <c r="AYF121"/>
      <c r="AYG121"/>
      <c r="AYH121"/>
      <c r="AYI121"/>
      <c r="AYJ121"/>
      <c r="AYK121"/>
      <c r="AYL121"/>
      <c r="AYM121"/>
      <c r="AYN121"/>
      <c r="AYO121"/>
      <c r="AYP121"/>
      <c r="AYQ121"/>
      <c r="AYR121"/>
      <c r="AYS121"/>
      <c r="AYT121"/>
      <c r="AYU121"/>
      <c r="AYV121"/>
      <c r="AYW121"/>
      <c r="AYX121"/>
      <c r="AYY121"/>
      <c r="AYZ121"/>
      <c r="AZA121"/>
      <c r="AZB121"/>
      <c r="AZC121"/>
      <c r="AZD121"/>
      <c r="AZE121"/>
      <c r="AZF121"/>
      <c r="AZG121"/>
      <c r="AZH121"/>
      <c r="AZI121"/>
      <c r="AZJ121"/>
      <c r="AZK121"/>
      <c r="AZL121"/>
      <c r="AZM121"/>
      <c r="AZN121"/>
      <c r="AZO121"/>
      <c r="AZP121"/>
      <c r="AZQ121"/>
      <c r="AZR121"/>
      <c r="AZS121"/>
      <c r="AZT121"/>
      <c r="AZU121"/>
      <c r="AZV121"/>
      <c r="AZW121"/>
      <c r="AZX121"/>
      <c r="AZY121"/>
      <c r="AZZ121"/>
      <c r="BAA121"/>
      <c r="BAB121"/>
      <c r="BAC121"/>
      <c r="BAD121"/>
      <c r="BAE121"/>
      <c r="BAF121"/>
      <c r="BAG121"/>
      <c r="BAH121"/>
      <c r="BAI121"/>
      <c r="BAJ121"/>
      <c r="BAK121"/>
      <c r="BAL121"/>
      <c r="BAM121"/>
      <c r="BAN121"/>
      <c r="BAO121"/>
      <c r="BAP121"/>
      <c r="BAQ121"/>
      <c r="BAR121"/>
      <c r="BAS121"/>
      <c r="BAT121"/>
      <c r="BAU121"/>
      <c r="BAV121"/>
      <c r="BAW121"/>
      <c r="BAX121"/>
      <c r="BAY121"/>
      <c r="BAZ121"/>
      <c r="BBA121"/>
      <c r="BBB121"/>
      <c r="BBC121"/>
      <c r="BBD121"/>
      <c r="BBE121"/>
      <c r="BBF121"/>
      <c r="BBG121"/>
      <c r="BBH121"/>
      <c r="BBI121"/>
      <c r="BBJ121"/>
      <c r="BBK121"/>
      <c r="BBL121"/>
      <c r="BBM121"/>
      <c r="BBN121"/>
      <c r="BBO121"/>
      <c r="BBP121"/>
      <c r="BBQ121"/>
      <c r="BBR121"/>
      <c r="BBS121"/>
      <c r="BBT121"/>
      <c r="BBU121"/>
      <c r="BBV121"/>
      <c r="BBW121"/>
      <c r="BBX121"/>
      <c r="BBY121"/>
      <c r="BBZ121"/>
      <c r="BCA121"/>
      <c r="BCB121"/>
      <c r="BCC121"/>
      <c r="BCD121"/>
      <c r="BCE121"/>
      <c r="BCF121"/>
      <c r="BCG121"/>
      <c r="BCH121"/>
      <c r="BCI121"/>
      <c r="BCJ121"/>
      <c r="BCK121"/>
      <c r="BCL121"/>
      <c r="BCM121"/>
      <c r="BCN121"/>
      <c r="BCO121"/>
      <c r="BCP121"/>
      <c r="BCQ121"/>
      <c r="BCR121"/>
      <c r="BCS121"/>
      <c r="BCT121"/>
      <c r="BCU121"/>
      <c r="BCV121"/>
      <c r="BCW121"/>
      <c r="BCX121"/>
      <c r="BCY121"/>
      <c r="BCZ121"/>
      <c r="BDA121"/>
      <c r="BDB121"/>
      <c r="BDC121"/>
      <c r="BDD121"/>
      <c r="BDE121"/>
      <c r="BDF121"/>
      <c r="BDG121"/>
      <c r="BDH121"/>
      <c r="BDI121"/>
      <c r="BDJ121"/>
      <c r="BDK121"/>
      <c r="BDL121"/>
      <c r="BDM121"/>
      <c r="BDN121"/>
      <c r="BDO121"/>
      <c r="BDP121"/>
      <c r="BDQ121"/>
      <c r="BDR121"/>
      <c r="BDS121"/>
      <c r="BDT121"/>
      <c r="BDU121"/>
    </row>
    <row r="122" spans="2:1477" s="69" customFormat="1">
      <c r="B122" s="67" t="s">
        <v>2</v>
      </c>
      <c r="C122" s="67" t="s">
        <v>649</v>
      </c>
      <c r="D122" s="67" t="s">
        <v>650</v>
      </c>
      <c r="E122" s="68">
        <v>45686</v>
      </c>
      <c r="F122" s="67" t="s">
        <v>991</v>
      </c>
      <c r="G122" s="67" t="s">
        <v>994</v>
      </c>
      <c r="H122" s="187">
        <v>1</v>
      </c>
      <c r="I122" s="69">
        <v>0</v>
      </c>
      <c r="J122" s="69">
        <v>180</v>
      </c>
      <c r="K122" s="69">
        <v>199</v>
      </c>
      <c r="L122" s="69">
        <v>122</v>
      </c>
      <c r="M122" s="186">
        <f t="shared" si="30"/>
        <v>0.6</v>
      </c>
      <c r="N122" s="69">
        <f t="shared" si="31"/>
        <v>1</v>
      </c>
      <c r="O122" s="69">
        <v>77</v>
      </c>
      <c r="P122" s="69">
        <v>0</v>
      </c>
      <c r="Q122" s="69">
        <v>0</v>
      </c>
      <c r="R122" s="69">
        <v>14</v>
      </c>
      <c r="S122" s="69">
        <v>5</v>
      </c>
      <c r="T122" s="190">
        <v>511934</v>
      </c>
      <c r="U122" s="190">
        <v>22600</v>
      </c>
      <c r="V122" s="190">
        <v>489334</v>
      </c>
      <c r="W122" s="190">
        <v>511934</v>
      </c>
      <c r="X122" s="190">
        <v>495348</v>
      </c>
      <c r="Y122" s="190">
        <v>0</v>
      </c>
      <c r="Z122" s="190">
        <v>0</v>
      </c>
      <c r="AA122" s="190">
        <v>0</v>
      </c>
      <c r="AB122" s="190">
        <v>495348</v>
      </c>
      <c r="AC122" s="190">
        <v>495348</v>
      </c>
      <c r="AD122" s="186">
        <f t="shared" si="32"/>
        <v>1.0122901739915886</v>
      </c>
      <c r="AE122" s="69">
        <f t="shared" si="33"/>
        <v>1</v>
      </c>
      <c r="AF122" s="190">
        <v>0</v>
      </c>
      <c r="AG122" s="190">
        <v>0</v>
      </c>
      <c r="AH122" s="69">
        <v>10</v>
      </c>
      <c r="AI122" s="69">
        <v>4</v>
      </c>
      <c r="AJ122" s="69">
        <v>0</v>
      </c>
      <c r="AK122" s="69">
        <v>0</v>
      </c>
      <c r="AL122" s="80">
        <v>0</v>
      </c>
      <c r="AM122" s="80">
        <v>0</v>
      </c>
      <c r="AN122" s="69">
        <v>0</v>
      </c>
      <c r="AO122" s="69">
        <v>5</v>
      </c>
      <c r="AP122" s="80">
        <v>0</v>
      </c>
      <c r="AQ122" s="80">
        <v>0</v>
      </c>
      <c r="AR122" s="69">
        <v>0</v>
      </c>
      <c r="AS122" s="69">
        <v>0</v>
      </c>
      <c r="AT122" s="80">
        <v>0</v>
      </c>
      <c r="AU122" s="80">
        <v>0</v>
      </c>
      <c r="AV122" s="69">
        <v>0</v>
      </c>
      <c r="AW122" s="69">
        <v>0</v>
      </c>
      <c r="AX122" s="80">
        <v>0</v>
      </c>
      <c r="AY122" s="80">
        <v>0</v>
      </c>
      <c r="AZ122" s="69">
        <v>0</v>
      </c>
      <c r="BA122" s="69">
        <v>0</v>
      </c>
      <c r="BB122" s="80">
        <v>0</v>
      </c>
      <c r="BC122" s="80">
        <v>0</v>
      </c>
      <c r="BD122" s="69">
        <v>0</v>
      </c>
      <c r="BE122" s="69">
        <v>0</v>
      </c>
      <c r="BF122" s="80">
        <v>0</v>
      </c>
      <c r="BG122" s="80">
        <v>0</v>
      </c>
      <c r="BH122" s="69">
        <v>0</v>
      </c>
      <c r="BI122" s="69">
        <v>0</v>
      </c>
      <c r="BJ122" s="80">
        <v>0</v>
      </c>
      <c r="BK122" s="80">
        <v>0</v>
      </c>
      <c r="BL122" s="69">
        <v>0</v>
      </c>
      <c r="BM122" s="69">
        <v>0</v>
      </c>
      <c r="BN122" s="80">
        <v>0</v>
      </c>
      <c r="BO122" s="80">
        <v>0</v>
      </c>
      <c r="BP122" s="69">
        <v>0</v>
      </c>
      <c r="BQ122" s="69">
        <v>0</v>
      </c>
      <c r="BR122" s="80">
        <v>0</v>
      </c>
      <c r="BS122" s="80">
        <v>0</v>
      </c>
      <c r="BT122" s="69">
        <v>0</v>
      </c>
      <c r="BU122" s="69">
        <v>0</v>
      </c>
      <c r="BV122" s="80">
        <v>0</v>
      </c>
      <c r="BW122" s="80">
        <v>0</v>
      </c>
      <c r="BX122" s="69">
        <v>0</v>
      </c>
      <c r="BY122" s="69">
        <v>0</v>
      </c>
      <c r="BZ122" s="80">
        <v>0</v>
      </c>
      <c r="CA122" s="80">
        <v>0</v>
      </c>
      <c r="CB122" s="69">
        <v>0</v>
      </c>
      <c r="CC122" s="69">
        <v>0</v>
      </c>
      <c r="CD122" s="80">
        <v>0</v>
      </c>
      <c r="CE122" s="80">
        <v>0</v>
      </c>
      <c r="CF122" s="69">
        <v>0</v>
      </c>
      <c r="CG122" s="69">
        <v>0</v>
      </c>
      <c r="CH122" s="80">
        <v>0</v>
      </c>
      <c r="CI122" s="80">
        <v>0</v>
      </c>
      <c r="CJ122" s="69">
        <v>0</v>
      </c>
      <c r="CK122" s="69">
        <v>5</v>
      </c>
      <c r="CL122" s="80">
        <v>0</v>
      </c>
      <c r="CM122" s="80">
        <v>0</v>
      </c>
      <c r="CN122" s="67" t="s">
        <v>837</v>
      </c>
      <c r="CO122" s="67" t="s">
        <v>838</v>
      </c>
      <c r="CP122" s="67" t="s">
        <v>709</v>
      </c>
      <c r="CQ122" s="67" t="s">
        <v>709</v>
      </c>
      <c r="CR122" s="67" t="s">
        <v>709</v>
      </c>
      <c r="CS122" s="67" t="s">
        <v>709</v>
      </c>
      <c r="CT122" s="68">
        <v>46085</v>
      </c>
      <c r="CU122" s="67" t="s">
        <v>991</v>
      </c>
      <c r="CV122" s="67" t="s">
        <v>989</v>
      </c>
      <c r="CW122" s="68" t="s">
        <v>168</v>
      </c>
      <c r="CX122" s="68">
        <v>45966</v>
      </c>
      <c r="CY122" s="67" t="s">
        <v>993</v>
      </c>
      <c r="CZ122" s="67" t="s">
        <v>989</v>
      </c>
      <c r="DA122" s="67" t="s">
        <v>1008</v>
      </c>
      <c r="DB122" s="81">
        <v>509928.23</v>
      </c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  <c r="AMX122"/>
      <c r="AMY122"/>
      <c r="AMZ122"/>
      <c r="ANA122"/>
      <c r="ANB122"/>
      <c r="ANC122"/>
      <c r="AND122"/>
      <c r="ANE122"/>
      <c r="ANF122"/>
      <c r="ANG122"/>
      <c r="ANH122"/>
      <c r="ANI122"/>
      <c r="ANJ122"/>
      <c r="ANK122"/>
      <c r="ANL122"/>
      <c r="ANM122"/>
      <c r="ANN122"/>
      <c r="ANO122"/>
      <c r="ANP122"/>
      <c r="ANQ122"/>
      <c r="ANR122"/>
      <c r="ANS122"/>
      <c r="ANT122"/>
      <c r="ANU122"/>
      <c r="ANV122"/>
      <c r="ANW122"/>
      <c r="ANX122"/>
      <c r="ANY122"/>
      <c r="ANZ122"/>
      <c r="AOA122"/>
      <c r="AOB122"/>
      <c r="AOC122"/>
      <c r="AOD122"/>
      <c r="AOE122"/>
      <c r="AOF122"/>
      <c r="AOG122"/>
      <c r="AOH122"/>
      <c r="AOI122"/>
      <c r="AOJ122"/>
      <c r="AOK122"/>
      <c r="AOL122"/>
      <c r="AOM122"/>
      <c r="AON122"/>
      <c r="AOO122"/>
      <c r="AOP122"/>
      <c r="AOQ122"/>
      <c r="AOR122"/>
      <c r="AOS122"/>
      <c r="AOT122"/>
      <c r="AOU122"/>
      <c r="AOV122"/>
      <c r="AOW122"/>
      <c r="AOX122"/>
      <c r="AOY122"/>
      <c r="AOZ122"/>
      <c r="APA122"/>
      <c r="APB122"/>
      <c r="APC122"/>
      <c r="APD122"/>
      <c r="APE122"/>
      <c r="APF122"/>
      <c r="APG122"/>
      <c r="APH122"/>
      <c r="API122"/>
      <c r="APJ122"/>
      <c r="APK122"/>
      <c r="APL122"/>
      <c r="APM122"/>
      <c r="APN122"/>
      <c r="APO122"/>
      <c r="APP122"/>
      <c r="APQ122"/>
      <c r="APR122"/>
      <c r="APS122"/>
      <c r="APT122"/>
      <c r="APU122"/>
      <c r="APV122"/>
      <c r="APW122"/>
      <c r="APX122"/>
      <c r="APY122"/>
      <c r="APZ122"/>
      <c r="AQA122"/>
      <c r="AQB122"/>
      <c r="AQC122"/>
      <c r="AQD122"/>
      <c r="AQE122"/>
      <c r="AQF122"/>
      <c r="AQG122"/>
      <c r="AQH122"/>
      <c r="AQI122"/>
      <c r="AQJ122"/>
      <c r="AQK122"/>
      <c r="AQL122"/>
      <c r="AQM122"/>
      <c r="AQN122"/>
      <c r="AQO122"/>
      <c r="AQP122"/>
      <c r="AQQ122"/>
      <c r="AQR122"/>
      <c r="AQS122"/>
      <c r="AQT122"/>
      <c r="AQU122"/>
      <c r="AQV122"/>
      <c r="AQW122"/>
      <c r="AQX122"/>
      <c r="AQY122"/>
      <c r="AQZ122"/>
      <c r="ARA122"/>
      <c r="ARB122"/>
      <c r="ARC122"/>
      <c r="ARD122"/>
      <c r="ARE122"/>
      <c r="ARF122"/>
      <c r="ARG122"/>
      <c r="ARH122"/>
      <c r="ARI122"/>
      <c r="ARJ122"/>
      <c r="ARK122"/>
      <c r="ARL122"/>
      <c r="ARM122"/>
      <c r="ARN122"/>
      <c r="ARO122"/>
      <c r="ARP122"/>
      <c r="ARQ122"/>
      <c r="ARR122"/>
      <c r="ARS122"/>
      <c r="ART122"/>
      <c r="ARU122"/>
      <c r="ARV122"/>
      <c r="ARW122"/>
      <c r="ARX122"/>
      <c r="ARY122"/>
      <c r="ARZ122"/>
      <c r="ASA122"/>
      <c r="ASB122"/>
      <c r="ASC122"/>
      <c r="ASD122"/>
      <c r="ASE122"/>
      <c r="ASF122"/>
      <c r="ASG122"/>
      <c r="ASH122"/>
      <c r="ASI122"/>
      <c r="ASJ122"/>
      <c r="ASK122"/>
      <c r="ASL122"/>
      <c r="ASM122"/>
      <c r="ASN122"/>
      <c r="ASO122"/>
      <c r="ASP122"/>
      <c r="ASQ122"/>
      <c r="ASR122"/>
      <c r="ASS122"/>
      <c r="AST122"/>
      <c r="ASU122"/>
      <c r="ASV122"/>
      <c r="ASW122"/>
      <c r="ASX122"/>
      <c r="ASY122"/>
      <c r="ASZ122"/>
      <c r="ATA122"/>
      <c r="ATB122"/>
      <c r="ATC122"/>
      <c r="ATD122"/>
      <c r="ATE122"/>
      <c r="ATF122"/>
      <c r="ATG122"/>
      <c r="ATH122"/>
      <c r="ATI122"/>
      <c r="ATJ122"/>
      <c r="ATK122"/>
      <c r="ATL122"/>
      <c r="ATM122"/>
      <c r="ATN122"/>
      <c r="ATO122"/>
      <c r="ATP122"/>
      <c r="ATQ122"/>
      <c r="ATR122"/>
      <c r="ATS122"/>
      <c r="ATT122"/>
      <c r="ATU122"/>
      <c r="ATV122"/>
      <c r="ATW122"/>
      <c r="ATX122"/>
      <c r="ATY122"/>
      <c r="ATZ122"/>
      <c r="AUA122"/>
      <c r="AUB122"/>
      <c r="AUC122"/>
      <c r="AUD122"/>
      <c r="AUE122"/>
      <c r="AUF122"/>
      <c r="AUG122"/>
      <c r="AUH122"/>
      <c r="AUI122"/>
      <c r="AUJ122"/>
      <c r="AUK122"/>
      <c r="AUL122"/>
      <c r="AUM122"/>
      <c r="AUN122"/>
      <c r="AUO122"/>
      <c r="AUP122"/>
      <c r="AUQ122"/>
      <c r="AUR122"/>
      <c r="AUS122"/>
      <c r="AUT122"/>
      <c r="AUU122"/>
      <c r="AUV122"/>
      <c r="AUW122"/>
      <c r="AUX122"/>
      <c r="AUY122"/>
      <c r="AUZ122"/>
      <c r="AVA122"/>
      <c r="AVB122"/>
      <c r="AVC122"/>
      <c r="AVD122"/>
      <c r="AVE122"/>
      <c r="AVF122"/>
      <c r="AVG122"/>
      <c r="AVH122"/>
      <c r="AVI122"/>
      <c r="AVJ122"/>
      <c r="AVK122"/>
      <c r="AVL122"/>
      <c r="AVM122"/>
      <c r="AVN122"/>
      <c r="AVO122"/>
      <c r="AVP122"/>
      <c r="AVQ122"/>
      <c r="AVR122"/>
      <c r="AVS122"/>
      <c r="AVT122"/>
      <c r="AVU122"/>
      <c r="AVV122"/>
      <c r="AVW122"/>
      <c r="AVX122"/>
      <c r="AVY122"/>
      <c r="AVZ122"/>
      <c r="AWA122"/>
      <c r="AWB122"/>
      <c r="AWC122"/>
      <c r="AWD122"/>
      <c r="AWE122"/>
      <c r="AWF122"/>
      <c r="AWG122"/>
      <c r="AWH122"/>
      <c r="AWI122"/>
      <c r="AWJ122"/>
      <c r="AWK122"/>
      <c r="AWL122"/>
      <c r="AWM122"/>
      <c r="AWN122"/>
      <c r="AWO122"/>
      <c r="AWP122"/>
      <c r="AWQ122"/>
      <c r="AWR122"/>
      <c r="AWS122"/>
      <c r="AWT122"/>
      <c r="AWU122"/>
      <c r="AWV122"/>
      <c r="AWW122"/>
      <c r="AWX122"/>
      <c r="AWY122"/>
      <c r="AWZ122"/>
      <c r="AXA122"/>
      <c r="AXB122"/>
      <c r="AXC122"/>
      <c r="AXD122"/>
      <c r="AXE122"/>
      <c r="AXF122"/>
      <c r="AXG122"/>
      <c r="AXH122"/>
      <c r="AXI122"/>
      <c r="AXJ122"/>
      <c r="AXK122"/>
      <c r="AXL122"/>
      <c r="AXM122"/>
      <c r="AXN122"/>
      <c r="AXO122"/>
      <c r="AXP122"/>
      <c r="AXQ122"/>
      <c r="AXR122"/>
      <c r="AXS122"/>
      <c r="AXT122"/>
      <c r="AXU122"/>
      <c r="AXV122"/>
      <c r="AXW122"/>
      <c r="AXX122"/>
      <c r="AXY122"/>
      <c r="AXZ122"/>
      <c r="AYA122"/>
      <c r="AYB122"/>
      <c r="AYC122"/>
      <c r="AYD122"/>
      <c r="AYE122"/>
      <c r="AYF122"/>
      <c r="AYG122"/>
      <c r="AYH122"/>
      <c r="AYI122"/>
      <c r="AYJ122"/>
      <c r="AYK122"/>
      <c r="AYL122"/>
      <c r="AYM122"/>
      <c r="AYN122"/>
      <c r="AYO122"/>
      <c r="AYP122"/>
      <c r="AYQ122"/>
      <c r="AYR122"/>
      <c r="AYS122"/>
      <c r="AYT122"/>
      <c r="AYU122"/>
      <c r="AYV122"/>
      <c r="AYW122"/>
      <c r="AYX122"/>
      <c r="AYY122"/>
      <c r="AYZ122"/>
      <c r="AZA122"/>
      <c r="AZB122"/>
      <c r="AZC122"/>
      <c r="AZD122"/>
      <c r="AZE122"/>
      <c r="AZF122"/>
      <c r="AZG122"/>
      <c r="AZH122"/>
      <c r="AZI122"/>
      <c r="AZJ122"/>
      <c r="AZK122"/>
      <c r="AZL122"/>
      <c r="AZM122"/>
      <c r="AZN122"/>
      <c r="AZO122"/>
      <c r="AZP122"/>
      <c r="AZQ122"/>
      <c r="AZR122"/>
      <c r="AZS122"/>
      <c r="AZT122"/>
      <c r="AZU122"/>
      <c r="AZV122"/>
      <c r="AZW122"/>
      <c r="AZX122"/>
      <c r="AZY122"/>
      <c r="AZZ122"/>
      <c r="BAA122"/>
      <c r="BAB122"/>
      <c r="BAC122"/>
      <c r="BAD122"/>
      <c r="BAE122"/>
      <c r="BAF122"/>
      <c r="BAG122"/>
      <c r="BAH122"/>
      <c r="BAI122"/>
      <c r="BAJ122"/>
      <c r="BAK122"/>
      <c r="BAL122"/>
      <c r="BAM122"/>
      <c r="BAN122"/>
      <c r="BAO122"/>
      <c r="BAP122"/>
      <c r="BAQ122"/>
      <c r="BAR122"/>
      <c r="BAS122"/>
      <c r="BAT122"/>
      <c r="BAU122"/>
      <c r="BAV122"/>
      <c r="BAW122"/>
      <c r="BAX122"/>
      <c r="BAY122"/>
      <c r="BAZ122"/>
      <c r="BBA122"/>
      <c r="BBB122"/>
      <c r="BBC122"/>
      <c r="BBD122"/>
      <c r="BBE122"/>
      <c r="BBF122"/>
      <c r="BBG122"/>
      <c r="BBH122"/>
      <c r="BBI122"/>
      <c r="BBJ122"/>
      <c r="BBK122"/>
      <c r="BBL122"/>
      <c r="BBM122"/>
      <c r="BBN122"/>
      <c r="BBO122"/>
      <c r="BBP122"/>
      <c r="BBQ122"/>
      <c r="BBR122"/>
      <c r="BBS122"/>
      <c r="BBT122"/>
      <c r="BBU122"/>
      <c r="BBV122"/>
      <c r="BBW122"/>
      <c r="BBX122"/>
      <c r="BBY122"/>
      <c r="BBZ122"/>
      <c r="BCA122"/>
      <c r="BCB122"/>
      <c r="BCC122"/>
      <c r="BCD122"/>
      <c r="BCE122"/>
      <c r="BCF122"/>
      <c r="BCG122"/>
      <c r="BCH122"/>
      <c r="BCI122"/>
      <c r="BCJ122"/>
      <c r="BCK122"/>
      <c r="BCL122"/>
      <c r="BCM122"/>
      <c r="BCN122"/>
      <c r="BCO122"/>
      <c r="BCP122"/>
      <c r="BCQ122"/>
      <c r="BCR122"/>
      <c r="BCS122"/>
      <c r="BCT122"/>
      <c r="BCU122"/>
      <c r="BCV122"/>
      <c r="BCW122"/>
      <c r="BCX122"/>
      <c r="BCY122"/>
      <c r="BCZ122"/>
      <c r="BDA122"/>
      <c r="BDB122"/>
      <c r="BDC122"/>
      <c r="BDD122"/>
      <c r="BDE122"/>
      <c r="BDF122"/>
      <c r="BDG122"/>
      <c r="BDH122"/>
      <c r="BDI122"/>
      <c r="BDJ122"/>
      <c r="BDK122"/>
      <c r="BDL122"/>
      <c r="BDM122"/>
      <c r="BDN122"/>
      <c r="BDO122"/>
      <c r="BDP122"/>
      <c r="BDQ122"/>
      <c r="BDR122"/>
      <c r="BDS122"/>
      <c r="BDT122"/>
      <c r="BDU122"/>
    </row>
    <row r="123" spans="2:1477" s="5" customFormat="1" ht="12" customHeight="1" thickBot="1">
      <c r="B123" s="75"/>
      <c r="C123" s="75"/>
      <c r="D123" s="75"/>
      <c r="E123" s="68"/>
      <c r="F123" s="75"/>
      <c r="G123" s="75"/>
      <c r="H123" s="187"/>
      <c r="I123" s="76"/>
      <c r="J123" s="76"/>
      <c r="K123" s="76"/>
      <c r="L123" s="76"/>
      <c r="M123" s="140"/>
      <c r="N123" s="69"/>
      <c r="O123" s="76"/>
      <c r="P123" s="76"/>
      <c r="Q123" s="76"/>
      <c r="R123" s="76"/>
      <c r="S123" s="76"/>
      <c r="T123" s="77"/>
      <c r="U123" s="77"/>
      <c r="V123" s="77"/>
      <c r="W123" s="77"/>
      <c r="X123" s="77"/>
      <c r="Y123" s="190"/>
      <c r="Z123" s="190"/>
      <c r="AA123" s="190"/>
      <c r="AB123" s="190"/>
      <c r="AC123" s="190"/>
      <c r="AD123" s="140"/>
      <c r="AE123" s="69"/>
      <c r="AF123" s="190"/>
      <c r="AG123" s="190"/>
      <c r="AH123" s="76"/>
      <c r="AI123" s="76"/>
      <c r="AJ123" s="78"/>
      <c r="AK123" s="78"/>
      <c r="AL123" s="80"/>
      <c r="AM123" s="80"/>
      <c r="AN123" s="78"/>
      <c r="AO123" s="78"/>
      <c r="AP123" s="80"/>
      <c r="AQ123" s="80"/>
      <c r="AR123" s="78"/>
      <c r="AS123" s="78"/>
      <c r="AT123" s="80"/>
      <c r="AU123" s="80"/>
      <c r="AV123" s="78"/>
      <c r="AW123" s="78"/>
      <c r="AX123" s="80"/>
      <c r="AY123" s="80"/>
      <c r="AZ123" s="78"/>
      <c r="BA123" s="78"/>
      <c r="BB123" s="80"/>
      <c r="BC123" s="80"/>
      <c r="BD123" s="78"/>
      <c r="BE123" s="78"/>
      <c r="BF123" s="80"/>
      <c r="BG123" s="80"/>
      <c r="BH123" s="78"/>
      <c r="BI123" s="78"/>
      <c r="BJ123" s="80"/>
      <c r="BK123" s="80"/>
      <c r="BL123" s="78"/>
      <c r="BM123" s="78"/>
      <c r="BN123" s="80"/>
      <c r="BO123" s="80"/>
      <c r="BP123" s="78"/>
      <c r="BQ123" s="78"/>
      <c r="BR123" s="80"/>
      <c r="BS123" s="80"/>
      <c r="BT123" s="78"/>
      <c r="BU123" s="78"/>
      <c r="BV123" s="80"/>
      <c r="BW123" s="80"/>
      <c r="BX123" s="78"/>
      <c r="BY123" s="78"/>
      <c r="BZ123" s="80"/>
      <c r="CA123" s="80"/>
      <c r="CB123" s="78"/>
      <c r="CC123" s="78"/>
      <c r="CD123" s="80"/>
      <c r="CE123" s="80"/>
      <c r="CF123" s="78"/>
      <c r="CG123" s="78"/>
      <c r="CH123" s="80"/>
      <c r="CI123" s="80"/>
      <c r="CJ123" s="78"/>
      <c r="CK123" s="78"/>
      <c r="CL123" s="80"/>
      <c r="CM123" s="80"/>
      <c r="CN123" s="79"/>
      <c r="CO123" s="79"/>
      <c r="CP123" s="79"/>
      <c r="CQ123" s="79"/>
      <c r="CR123" s="79"/>
      <c r="CS123" s="79"/>
      <c r="CT123" s="68"/>
      <c r="CU123" s="75"/>
      <c r="CV123" s="75"/>
      <c r="CW123" s="68"/>
      <c r="CX123" s="68"/>
      <c r="CY123" s="75"/>
      <c r="CZ123" s="75"/>
      <c r="DA123" s="75"/>
      <c r="DB123" s="77"/>
      <c r="DC123" s="79"/>
      <c r="DD123" s="212"/>
    </row>
    <row r="124" spans="2:1477" s="6" customFormat="1" ht="24" customHeight="1" thickTop="1">
      <c r="B124" s="261" t="s">
        <v>1066</v>
      </c>
      <c r="C124" s="262"/>
      <c r="D124" s="263"/>
      <c r="E124" s="110"/>
      <c r="F124" s="111"/>
      <c r="G124" s="159">
        <f>IF(B101="","",ROWS(B101:B123)-1)</f>
        <v>22</v>
      </c>
      <c r="H124" s="189">
        <f>SUM(H101:H123)</f>
        <v>34</v>
      </c>
      <c r="I124" s="112">
        <f>SUM(I101:I123)</f>
        <v>62</v>
      </c>
      <c r="J124" s="112">
        <f>SUM(J101:J123)</f>
        <v>7169</v>
      </c>
      <c r="K124" s="112">
        <f>SUM(K101:K123)</f>
        <v>12788</v>
      </c>
      <c r="L124" s="112">
        <f>SUM(L101:L123)</f>
        <v>12768</v>
      </c>
      <c r="M124" s="142">
        <f>IF(G124="",0,N124/G124)</f>
        <v>0.5</v>
      </c>
      <c r="N124" s="112">
        <f t="shared" ref="N124:AC124" si="34">SUM(N101:N123)</f>
        <v>11</v>
      </c>
      <c r="O124" s="112">
        <f t="shared" si="34"/>
        <v>20</v>
      </c>
      <c r="P124" s="112">
        <f t="shared" si="34"/>
        <v>185</v>
      </c>
      <c r="Q124" s="112">
        <f t="shared" si="34"/>
        <v>0</v>
      </c>
      <c r="R124" s="112">
        <f t="shared" si="34"/>
        <v>4613</v>
      </c>
      <c r="S124" s="112">
        <f t="shared" si="34"/>
        <v>1006</v>
      </c>
      <c r="T124" s="114">
        <f t="shared" si="34"/>
        <v>158613858</v>
      </c>
      <c r="U124" s="114">
        <f t="shared" si="34"/>
        <v>1574539</v>
      </c>
      <c r="V124" s="114">
        <f t="shared" si="34"/>
        <v>157039319</v>
      </c>
      <c r="W124" s="114">
        <f t="shared" si="34"/>
        <v>165197106</v>
      </c>
      <c r="X124" s="114">
        <f t="shared" si="34"/>
        <v>169374174</v>
      </c>
      <c r="Y124" s="114">
        <f t="shared" si="34"/>
        <v>-1119085</v>
      </c>
      <c r="Z124" s="114">
        <f t="shared" si="34"/>
        <v>0</v>
      </c>
      <c r="AA124" s="114">
        <f t="shared" si="34"/>
        <v>-1119085</v>
      </c>
      <c r="AB124" s="114">
        <f t="shared" si="34"/>
        <v>168255089</v>
      </c>
      <c r="AC124" s="114">
        <f t="shared" si="34"/>
        <v>171433148</v>
      </c>
      <c r="AD124" s="142">
        <f>IF(G124="",0,AE124/G124)</f>
        <v>0.77272727272727271</v>
      </c>
      <c r="AE124" s="144">
        <f t="shared" ref="AE124:CM124" si="35">SUM(AE101:AE123)</f>
        <v>17</v>
      </c>
      <c r="AF124" s="114">
        <f t="shared" si="35"/>
        <v>3672908</v>
      </c>
      <c r="AG124" s="114">
        <f t="shared" si="35"/>
        <v>6583248</v>
      </c>
      <c r="AH124" s="115">
        <f t="shared" si="35"/>
        <v>2479</v>
      </c>
      <c r="AI124" s="115">
        <f t="shared" si="35"/>
        <v>1175</v>
      </c>
      <c r="AJ124" s="115">
        <f t="shared" si="35"/>
        <v>307</v>
      </c>
      <c r="AK124" s="115">
        <f t="shared" si="35"/>
        <v>207</v>
      </c>
      <c r="AL124" s="114">
        <f t="shared" si="35"/>
        <v>325508</v>
      </c>
      <c r="AM124" s="114">
        <f t="shared" si="35"/>
        <v>16559</v>
      </c>
      <c r="AN124" s="115">
        <f t="shared" si="35"/>
        <v>529</v>
      </c>
      <c r="AO124" s="115">
        <f t="shared" si="35"/>
        <v>299</v>
      </c>
      <c r="AP124" s="114">
        <f t="shared" si="35"/>
        <v>4352089</v>
      </c>
      <c r="AQ124" s="114">
        <f t="shared" si="35"/>
        <v>1858860</v>
      </c>
      <c r="AR124" s="115">
        <f t="shared" si="35"/>
        <v>0</v>
      </c>
      <c r="AS124" s="115">
        <f t="shared" si="35"/>
        <v>0</v>
      </c>
      <c r="AT124" s="114">
        <f t="shared" si="35"/>
        <v>0</v>
      </c>
      <c r="AU124" s="114">
        <f t="shared" si="35"/>
        <v>0</v>
      </c>
      <c r="AV124" s="115">
        <f t="shared" si="35"/>
        <v>0</v>
      </c>
      <c r="AW124" s="115">
        <f t="shared" si="35"/>
        <v>0</v>
      </c>
      <c r="AX124" s="114">
        <f t="shared" si="35"/>
        <v>0</v>
      </c>
      <c r="AY124" s="114">
        <f t="shared" si="35"/>
        <v>0</v>
      </c>
      <c r="AZ124" s="115">
        <f t="shared" si="35"/>
        <v>0</v>
      </c>
      <c r="BA124" s="115">
        <f t="shared" si="35"/>
        <v>0</v>
      </c>
      <c r="BB124" s="114">
        <f t="shared" si="35"/>
        <v>0</v>
      </c>
      <c r="BC124" s="114">
        <f t="shared" si="35"/>
        <v>0</v>
      </c>
      <c r="BD124" s="115">
        <f t="shared" si="35"/>
        <v>153</v>
      </c>
      <c r="BE124" s="115">
        <f t="shared" si="35"/>
        <v>472</v>
      </c>
      <c r="BF124" s="114">
        <f t="shared" si="35"/>
        <v>2257351</v>
      </c>
      <c r="BG124" s="114">
        <f t="shared" si="35"/>
        <v>67253</v>
      </c>
      <c r="BH124" s="115">
        <f t="shared" si="35"/>
        <v>71</v>
      </c>
      <c r="BI124" s="115">
        <f t="shared" si="35"/>
        <v>0</v>
      </c>
      <c r="BJ124" s="114">
        <f t="shared" si="35"/>
        <v>0</v>
      </c>
      <c r="BK124" s="114">
        <f t="shared" si="35"/>
        <v>0</v>
      </c>
      <c r="BL124" s="115">
        <f t="shared" si="35"/>
        <v>0</v>
      </c>
      <c r="BM124" s="115">
        <f t="shared" si="35"/>
        <v>0</v>
      </c>
      <c r="BN124" s="114">
        <f t="shared" si="35"/>
        <v>0</v>
      </c>
      <c r="BO124" s="114">
        <f t="shared" si="35"/>
        <v>0</v>
      </c>
      <c r="BP124" s="115">
        <f t="shared" si="35"/>
        <v>291</v>
      </c>
      <c r="BQ124" s="115">
        <f t="shared" si="35"/>
        <v>28</v>
      </c>
      <c r="BR124" s="114">
        <f t="shared" si="35"/>
        <v>154402</v>
      </c>
      <c r="BS124" s="114">
        <f t="shared" si="35"/>
        <v>0</v>
      </c>
      <c r="BT124" s="115">
        <f t="shared" si="35"/>
        <v>0</v>
      </c>
      <c r="BU124" s="115">
        <f t="shared" si="35"/>
        <v>0</v>
      </c>
      <c r="BV124" s="114">
        <f t="shared" si="35"/>
        <v>0</v>
      </c>
      <c r="BW124" s="114">
        <f t="shared" si="35"/>
        <v>0</v>
      </c>
      <c r="BX124" s="115">
        <f t="shared" si="35"/>
        <v>63</v>
      </c>
      <c r="BY124" s="115">
        <f t="shared" si="35"/>
        <v>0</v>
      </c>
      <c r="BZ124" s="114">
        <f t="shared" si="35"/>
        <v>0</v>
      </c>
      <c r="CA124" s="114">
        <f t="shared" si="35"/>
        <v>0</v>
      </c>
      <c r="CB124" s="115">
        <f t="shared" si="35"/>
        <v>28</v>
      </c>
      <c r="CC124" s="115">
        <f t="shared" si="35"/>
        <v>0</v>
      </c>
      <c r="CD124" s="114">
        <f t="shared" si="35"/>
        <v>0</v>
      </c>
      <c r="CE124" s="114">
        <f t="shared" si="35"/>
        <v>0</v>
      </c>
      <c r="CF124" s="115">
        <f t="shared" si="35"/>
        <v>0</v>
      </c>
      <c r="CG124" s="115">
        <f t="shared" si="35"/>
        <v>0</v>
      </c>
      <c r="CH124" s="114">
        <f t="shared" si="35"/>
        <v>0</v>
      </c>
      <c r="CI124" s="114">
        <f t="shared" si="35"/>
        <v>0</v>
      </c>
      <c r="CJ124" s="115">
        <f t="shared" si="35"/>
        <v>1442</v>
      </c>
      <c r="CK124" s="115">
        <f t="shared" si="35"/>
        <v>1006</v>
      </c>
      <c r="CL124" s="114">
        <f t="shared" si="35"/>
        <v>7089348</v>
      </c>
      <c r="CM124" s="114">
        <f t="shared" si="35"/>
        <v>1942672</v>
      </c>
      <c r="CN124" s="116"/>
      <c r="CO124" s="116"/>
      <c r="CP124" s="116"/>
      <c r="CQ124" s="116"/>
      <c r="CR124" s="116"/>
      <c r="CS124" s="116"/>
      <c r="CT124" s="110"/>
      <c r="CU124" s="111"/>
      <c r="CV124" s="111"/>
      <c r="CW124" s="110"/>
      <c r="CX124" s="110"/>
      <c r="CY124" s="111"/>
      <c r="CZ124" s="111"/>
      <c r="DA124" s="111"/>
      <c r="DB124" s="114"/>
      <c r="DC124" s="116"/>
      <c r="DD124" s="210"/>
    </row>
    <row r="125" spans="2:1477" s="69" customFormat="1">
      <c r="B125" s="67" t="s">
        <v>2</v>
      </c>
      <c r="C125" s="67" t="s">
        <v>684</v>
      </c>
      <c r="D125" s="67" t="s">
        <v>685</v>
      </c>
      <c r="E125" s="68">
        <v>44882</v>
      </c>
      <c r="F125" s="67" t="s">
        <v>993</v>
      </c>
      <c r="G125" s="158" t="s">
        <v>995</v>
      </c>
      <c r="H125" s="187">
        <v>1</v>
      </c>
      <c r="I125" s="69">
        <v>0</v>
      </c>
      <c r="J125" s="69">
        <v>250</v>
      </c>
      <c r="K125" s="69">
        <v>680</v>
      </c>
      <c r="L125" s="69">
        <v>695</v>
      </c>
      <c r="M125" s="186">
        <f>IF(J125 = 0,0,(L125-AH125-AI125)/J125)</f>
        <v>1.6679999999999999</v>
      </c>
      <c r="N125" s="69">
        <f>IF(G125&lt;&gt;"",IF(M125&lt;=1.2,1,0),0)</f>
        <v>0</v>
      </c>
      <c r="O125" s="69">
        <v>-15</v>
      </c>
      <c r="P125" s="69">
        <v>15</v>
      </c>
      <c r="Q125" s="69">
        <v>0</v>
      </c>
      <c r="R125" s="69">
        <v>430</v>
      </c>
      <c r="S125" s="69">
        <v>0</v>
      </c>
      <c r="T125" s="190">
        <v>3672487</v>
      </c>
      <c r="U125" s="190">
        <v>50000</v>
      </c>
      <c r="V125" s="190">
        <v>3622487</v>
      </c>
      <c r="W125" s="190">
        <v>3672487</v>
      </c>
      <c r="X125" s="190">
        <v>3781493</v>
      </c>
      <c r="Y125" s="190">
        <v>-38880</v>
      </c>
      <c r="Z125" s="190">
        <v>0</v>
      </c>
      <c r="AA125" s="190">
        <v>-38880</v>
      </c>
      <c r="AB125" s="190">
        <v>3742613</v>
      </c>
      <c r="AC125" s="190">
        <v>3778340</v>
      </c>
      <c r="AD125" s="186">
        <f>IF(V125=0,0,AC125/V125)</f>
        <v>1.0430237568830474</v>
      </c>
      <c r="AE125" s="69">
        <f>IF(AD125 &lt;=1.1,1,0)</f>
        <v>1</v>
      </c>
      <c r="AF125" s="190">
        <v>35727</v>
      </c>
      <c r="AG125" s="190">
        <v>0</v>
      </c>
      <c r="AH125" s="69">
        <v>186</v>
      </c>
      <c r="AI125" s="69">
        <v>92</v>
      </c>
      <c r="AJ125" s="69">
        <v>0</v>
      </c>
      <c r="AK125" s="69">
        <v>0</v>
      </c>
      <c r="AL125" s="80">
        <v>0</v>
      </c>
      <c r="AM125" s="80">
        <v>0</v>
      </c>
      <c r="AN125" s="69">
        <v>152</v>
      </c>
      <c r="AO125" s="69">
        <v>0</v>
      </c>
      <c r="AP125" s="80">
        <v>0</v>
      </c>
      <c r="AQ125" s="80">
        <v>0</v>
      </c>
      <c r="AR125" s="69">
        <v>0</v>
      </c>
      <c r="AS125" s="69">
        <v>0</v>
      </c>
      <c r="AT125" s="80">
        <v>0</v>
      </c>
      <c r="AU125" s="80">
        <v>0</v>
      </c>
      <c r="AV125" s="69">
        <v>0</v>
      </c>
      <c r="AW125" s="69">
        <v>0</v>
      </c>
      <c r="AX125" s="80">
        <v>0</v>
      </c>
      <c r="AY125" s="80">
        <v>0</v>
      </c>
      <c r="AZ125" s="69">
        <v>0</v>
      </c>
      <c r="BA125" s="69">
        <v>0</v>
      </c>
      <c r="BB125" s="80">
        <v>0</v>
      </c>
      <c r="BC125" s="80">
        <v>0</v>
      </c>
      <c r="BD125" s="69">
        <v>0</v>
      </c>
      <c r="BE125" s="69">
        <v>0</v>
      </c>
      <c r="BF125" s="80">
        <v>0</v>
      </c>
      <c r="BG125" s="80">
        <v>0</v>
      </c>
      <c r="BH125" s="69">
        <v>0</v>
      </c>
      <c r="BI125" s="69">
        <v>0</v>
      </c>
      <c r="BJ125" s="80">
        <v>0</v>
      </c>
      <c r="BK125" s="80">
        <v>0</v>
      </c>
      <c r="BL125" s="69">
        <v>0</v>
      </c>
      <c r="BM125" s="69">
        <v>0</v>
      </c>
      <c r="BN125" s="80">
        <v>0</v>
      </c>
      <c r="BO125" s="80">
        <v>0</v>
      </c>
      <c r="BP125" s="69">
        <v>153</v>
      </c>
      <c r="BQ125" s="69">
        <v>0</v>
      </c>
      <c r="BR125" s="80">
        <v>0</v>
      </c>
      <c r="BS125" s="80">
        <v>0</v>
      </c>
      <c r="BT125" s="69">
        <v>0</v>
      </c>
      <c r="BU125" s="69">
        <v>0</v>
      </c>
      <c r="BV125" s="80">
        <v>0</v>
      </c>
      <c r="BW125" s="80">
        <v>0</v>
      </c>
      <c r="BX125" s="69">
        <v>0</v>
      </c>
      <c r="BY125" s="69">
        <v>0</v>
      </c>
      <c r="BZ125" s="80">
        <v>0</v>
      </c>
      <c r="CA125" s="80">
        <v>0</v>
      </c>
      <c r="CB125" s="69">
        <v>0</v>
      </c>
      <c r="CC125" s="69">
        <v>0</v>
      </c>
      <c r="CD125" s="80">
        <v>0</v>
      </c>
      <c r="CE125" s="80">
        <v>0</v>
      </c>
      <c r="CF125" s="69">
        <v>0</v>
      </c>
      <c r="CG125" s="69">
        <v>0</v>
      </c>
      <c r="CH125" s="80">
        <v>0</v>
      </c>
      <c r="CI125" s="80">
        <v>0</v>
      </c>
      <c r="CJ125" s="69">
        <v>305</v>
      </c>
      <c r="CK125" s="69">
        <v>0</v>
      </c>
      <c r="CL125" s="80">
        <v>0</v>
      </c>
      <c r="CM125" s="80">
        <v>0</v>
      </c>
      <c r="CN125" s="67" t="s">
        <v>801</v>
      </c>
      <c r="CO125" s="67" t="s">
        <v>802</v>
      </c>
      <c r="CP125" s="67" t="s">
        <v>709</v>
      </c>
      <c r="CQ125" s="67" t="s">
        <v>709</v>
      </c>
      <c r="CR125" s="67" t="s">
        <v>709</v>
      </c>
      <c r="CS125" s="67" t="s">
        <v>709</v>
      </c>
      <c r="CT125" s="68">
        <v>46050</v>
      </c>
      <c r="CU125" s="67" t="s">
        <v>991</v>
      </c>
      <c r="CV125" s="67" t="s">
        <v>989</v>
      </c>
      <c r="CW125" s="68" t="s">
        <v>168</v>
      </c>
      <c r="CX125" s="68">
        <v>45778</v>
      </c>
      <c r="CY125" s="67" t="s">
        <v>986</v>
      </c>
      <c r="CZ125" s="67" t="s">
        <v>994</v>
      </c>
      <c r="DA125" s="67" t="s">
        <v>1008</v>
      </c>
      <c r="DB125" s="81">
        <v>3629576.67</v>
      </c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  <c r="AML125"/>
      <c r="AMM125"/>
      <c r="AMN125"/>
      <c r="AMO125"/>
      <c r="AMP125"/>
      <c r="AMQ125"/>
      <c r="AMR125"/>
      <c r="AMS125"/>
      <c r="AMT125"/>
      <c r="AMU125"/>
      <c r="AMV125"/>
      <c r="AMW125"/>
      <c r="AMX125"/>
      <c r="AMY125"/>
      <c r="AMZ125"/>
      <c r="ANA125"/>
      <c r="ANB125"/>
      <c r="ANC125"/>
      <c r="AND125"/>
      <c r="ANE125"/>
      <c r="ANF125"/>
      <c r="ANG125"/>
      <c r="ANH125"/>
      <c r="ANI125"/>
      <c r="ANJ125"/>
      <c r="ANK125"/>
      <c r="ANL125"/>
      <c r="ANM125"/>
      <c r="ANN125"/>
      <c r="ANO125"/>
      <c r="ANP125"/>
      <c r="ANQ125"/>
      <c r="ANR125"/>
      <c r="ANS125"/>
      <c r="ANT125"/>
      <c r="ANU125"/>
      <c r="ANV125"/>
      <c r="ANW125"/>
      <c r="ANX125"/>
      <c r="ANY125"/>
      <c r="ANZ125"/>
      <c r="AOA125"/>
      <c r="AOB125"/>
      <c r="AOC125"/>
      <c r="AOD125"/>
      <c r="AOE125"/>
      <c r="AOF125"/>
      <c r="AOG125"/>
      <c r="AOH125"/>
      <c r="AOI125"/>
      <c r="AOJ125"/>
      <c r="AOK125"/>
      <c r="AOL125"/>
      <c r="AOM125"/>
      <c r="AON125"/>
      <c r="AOO125"/>
      <c r="AOP125"/>
      <c r="AOQ125"/>
      <c r="AOR125"/>
      <c r="AOS125"/>
      <c r="AOT125"/>
      <c r="AOU125"/>
      <c r="AOV125"/>
      <c r="AOW125"/>
      <c r="AOX125"/>
      <c r="AOY125"/>
      <c r="AOZ125"/>
      <c r="APA125"/>
      <c r="APB125"/>
      <c r="APC125"/>
      <c r="APD125"/>
      <c r="APE125"/>
      <c r="APF125"/>
      <c r="APG125"/>
      <c r="APH125"/>
      <c r="API125"/>
      <c r="APJ125"/>
      <c r="APK125"/>
      <c r="APL125"/>
      <c r="APM125"/>
      <c r="APN125"/>
      <c r="APO125"/>
      <c r="APP125"/>
      <c r="APQ125"/>
      <c r="APR125"/>
      <c r="APS125"/>
      <c r="APT125"/>
      <c r="APU125"/>
      <c r="APV125"/>
      <c r="APW125"/>
      <c r="APX125"/>
      <c r="APY125"/>
      <c r="APZ125"/>
      <c r="AQA125"/>
      <c r="AQB125"/>
      <c r="AQC125"/>
      <c r="AQD125"/>
      <c r="AQE125"/>
      <c r="AQF125"/>
      <c r="AQG125"/>
      <c r="AQH125"/>
      <c r="AQI125"/>
      <c r="AQJ125"/>
      <c r="AQK125"/>
      <c r="AQL125"/>
      <c r="AQM125"/>
      <c r="AQN125"/>
      <c r="AQO125"/>
      <c r="AQP125"/>
      <c r="AQQ125"/>
      <c r="AQR125"/>
      <c r="AQS125"/>
      <c r="AQT125"/>
      <c r="AQU125"/>
      <c r="AQV125"/>
      <c r="AQW125"/>
      <c r="AQX125"/>
      <c r="AQY125"/>
      <c r="AQZ125"/>
      <c r="ARA125"/>
      <c r="ARB125"/>
      <c r="ARC125"/>
      <c r="ARD125"/>
      <c r="ARE125"/>
      <c r="ARF125"/>
      <c r="ARG125"/>
      <c r="ARH125"/>
      <c r="ARI125"/>
      <c r="ARJ125"/>
      <c r="ARK125"/>
      <c r="ARL125"/>
      <c r="ARM125"/>
      <c r="ARN125"/>
      <c r="ARO125"/>
      <c r="ARP125"/>
      <c r="ARQ125"/>
      <c r="ARR125"/>
      <c r="ARS125"/>
      <c r="ART125"/>
      <c r="ARU125"/>
      <c r="ARV125"/>
      <c r="ARW125"/>
      <c r="ARX125"/>
      <c r="ARY125"/>
      <c r="ARZ125"/>
      <c r="ASA125"/>
      <c r="ASB125"/>
      <c r="ASC125"/>
      <c r="ASD125"/>
      <c r="ASE125"/>
      <c r="ASF125"/>
      <c r="ASG125"/>
      <c r="ASH125"/>
      <c r="ASI125"/>
      <c r="ASJ125"/>
      <c r="ASK125"/>
      <c r="ASL125"/>
      <c r="ASM125"/>
      <c r="ASN125"/>
      <c r="ASO125"/>
      <c r="ASP125"/>
      <c r="ASQ125"/>
      <c r="ASR125"/>
      <c r="ASS125"/>
      <c r="AST125"/>
      <c r="ASU125"/>
      <c r="ASV125"/>
      <c r="ASW125"/>
      <c r="ASX125"/>
      <c r="ASY125"/>
      <c r="ASZ125"/>
      <c r="ATA125"/>
      <c r="ATB125"/>
      <c r="ATC125"/>
      <c r="ATD125"/>
      <c r="ATE125"/>
      <c r="ATF125"/>
      <c r="ATG125"/>
      <c r="ATH125"/>
      <c r="ATI125"/>
      <c r="ATJ125"/>
      <c r="ATK125"/>
      <c r="ATL125"/>
      <c r="ATM125"/>
      <c r="ATN125"/>
      <c r="ATO125"/>
      <c r="ATP125"/>
      <c r="ATQ125"/>
      <c r="ATR125"/>
      <c r="ATS125"/>
      <c r="ATT125"/>
      <c r="ATU125"/>
      <c r="ATV125"/>
      <c r="ATW125"/>
      <c r="ATX125"/>
      <c r="ATY125"/>
      <c r="ATZ125"/>
      <c r="AUA125"/>
      <c r="AUB125"/>
      <c r="AUC125"/>
      <c r="AUD125"/>
      <c r="AUE125"/>
      <c r="AUF125"/>
      <c r="AUG125"/>
      <c r="AUH125"/>
      <c r="AUI125"/>
      <c r="AUJ125"/>
      <c r="AUK125"/>
      <c r="AUL125"/>
      <c r="AUM125"/>
      <c r="AUN125"/>
      <c r="AUO125"/>
      <c r="AUP125"/>
      <c r="AUQ125"/>
      <c r="AUR125"/>
      <c r="AUS125"/>
      <c r="AUT125"/>
      <c r="AUU125"/>
      <c r="AUV125"/>
      <c r="AUW125"/>
      <c r="AUX125"/>
      <c r="AUY125"/>
      <c r="AUZ125"/>
      <c r="AVA125"/>
      <c r="AVB125"/>
      <c r="AVC125"/>
      <c r="AVD125"/>
      <c r="AVE125"/>
      <c r="AVF125"/>
      <c r="AVG125"/>
      <c r="AVH125"/>
      <c r="AVI125"/>
      <c r="AVJ125"/>
      <c r="AVK125"/>
      <c r="AVL125"/>
      <c r="AVM125"/>
      <c r="AVN125"/>
      <c r="AVO125"/>
      <c r="AVP125"/>
      <c r="AVQ125"/>
      <c r="AVR125"/>
      <c r="AVS125"/>
      <c r="AVT125"/>
      <c r="AVU125"/>
      <c r="AVV125"/>
      <c r="AVW125"/>
      <c r="AVX125"/>
      <c r="AVY125"/>
      <c r="AVZ125"/>
      <c r="AWA125"/>
      <c r="AWB125"/>
      <c r="AWC125"/>
      <c r="AWD125"/>
      <c r="AWE125"/>
      <c r="AWF125"/>
      <c r="AWG125"/>
      <c r="AWH125"/>
      <c r="AWI125"/>
      <c r="AWJ125"/>
      <c r="AWK125"/>
      <c r="AWL125"/>
      <c r="AWM125"/>
      <c r="AWN125"/>
      <c r="AWO125"/>
      <c r="AWP125"/>
      <c r="AWQ125"/>
      <c r="AWR125"/>
      <c r="AWS125"/>
      <c r="AWT125"/>
      <c r="AWU125"/>
      <c r="AWV125"/>
      <c r="AWW125"/>
      <c r="AWX125"/>
      <c r="AWY125"/>
      <c r="AWZ125"/>
      <c r="AXA125"/>
      <c r="AXB125"/>
      <c r="AXC125"/>
      <c r="AXD125"/>
      <c r="AXE125"/>
      <c r="AXF125"/>
      <c r="AXG125"/>
      <c r="AXH125"/>
      <c r="AXI125"/>
      <c r="AXJ125"/>
      <c r="AXK125"/>
      <c r="AXL125"/>
      <c r="AXM125"/>
      <c r="AXN125"/>
      <c r="AXO125"/>
      <c r="AXP125"/>
      <c r="AXQ125"/>
      <c r="AXR125"/>
      <c r="AXS125"/>
      <c r="AXT125"/>
      <c r="AXU125"/>
      <c r="AXV125"/>
      <c r="AXW125"/>
      <c r="AXX125"/>
      <c r="AXY125"/>
      <c r="AXZ125"/>
      <c r="AYA125"/>
      <c r="AYB125"/>
      <c r="AYC125"/>
      <c r="AYD125"/>
      <c r="AYE125"/>
      <c r="AYF125"/>
      <c r="AYG125"/>
      <c r="AYH125"/>
      <c r="AYI125"/>
      <c r="AYJ125"/>
      <c r="AYK125"/>
      <c r="AYL125"/>
      <c r="AYM125"/>
      <c r="AYN125"/>
      <c r="AYO125"/>
      <c r="AYP125"/>
      <c r="AYQ125"/>
      <c r="AYR125"/>
      <c r="AYS125"/>
      <c r="AYT125"/>
      <c r="AYU125"/>
      <c r="AYV125"/>
      <c r="AYW125"/>
      <c r="AYX125"/>
      <c r="AYY125"/>
      <c r="AYZ125"/>
      <c r="AZA125"/>
      <c r="AZB125"/>
      <c r="AZC125"/>
      <c r="AZD125"/>
      <c r="AZE125"/>
      <c r="AZF125"/>
      <c r="AZG125"/>
      <c r="AZH125"/>
      <c r="AZI125"/>
      <c r="AZJ125"/>
      <c r="AZK125"/>
      <c r="AZL125"/>
      <c r="AZM125"/>
      <c r="AZN125"/>
      <c r="AZO125"/>
      <c r="AZP125"/>
      <c r="AZQ125"/>
      <c r="AZR125"/>
      <c r="AZS125"/>
      <c r="AZT125"/>
      <c r="AZU125"/>
      <c r="AZV125"/>
      <c r="AZW125"/>
      <c r="AZX125"/>
      <c r="AZY125"/>
      <c r="AZZ125"/>
      <c r="BAA125"/>
      <c r="BAB125"/>
      <c r="BAC125"/>
      <c r="BAD125"/>
      <c r="BAE125"/>
      <c r="BAF125"/>
      <c r="BAG125"/>
      <c r="BAH125"/>
      <c r="BAI125"/>
      <c r="BAJ125"/>
      <c r="BAK125"/>
      <c r="BAL125"/>
      <c r="BAM125"/>
      <c r="BAN125"/>
      <c r="BAO125"/>
      <c r="BAP125"/>
      <c r="BAQ125"/>
      <c r="BAR125"/>
      <c r="BAS125"/>
      <c r="BAT125"/>
      <c r="BAU125"/>
      <c r="BAV125"/>
      <c r="BAW125"/>
      <c r="BAX125"/>
      <c r="BAY125"/>
      <c r="BAZ125"/>
      <c r="BBA125"/>
      <c r="BBB125"/>
      <c r="BBC125"/>
      <c r="BBD125"/>
      <c r="BBE125"/>
      <c r="BBF125"/>
      <c r="BBG125"/>
      <c r="BBH125"/>
      <c r="BBI125"/>
      <c r="BBJ125"/>
      <c r="BBK125"/>
      <c r="BBL125"/>
      <c r="BBM125"/>
      <c r="BBN125"/>
      <c r="BBO125"/>
      <c r="BBP125"/>
      <c r="BBQ125"/>
      <c r="BBR125"/>
      <c r="BBS125"/>
      <c r="BBT125"/>
      <c r="BBU125"/>
      <c r="BBV125"/>
      <c r="BBW125"/>
      <c r="BBX125"/>
      <c r="BBY125"/>
      <c r="BBZ125"/>
      <c r="BCA125"/>
      <c r="BCB125"/>
      <c r="BCC125"/>
      <c r="BCD125"/>
      <c r="BCE125"/>
      <c r="BCF125"/>
      <c r="BCG125"/>
      <c r="BCH125"/>
      <c r="BCI125"/>
      <c r="BCJ125"/>
      <c r="BCK125"/>
      <c r="BCL125"/>
      <c r="BCM125"/>
      <c r="BCN125"/>
      <c r="BCO125"/>
      <c r="BCP125"/>
      <c r="BCQ125"/>
      <c r="BCR125"/>
      <c r="BCS125"/>
      <c r="BCT125"/>
      <c r="BCU125"/>
      <c r="BCV125"/>
      <c r="BCW125"/>
      <c r="BCX125"/>
      <c r="BCY125"/>
      <c r="BCZ125"/>
      <c r="BDA125"/>
      <c r="BDB125"/>
      <c r="BDC125"/>
      <c r="BDD125"/>
      <c r="BDE125"/>
      <c r="BDF125"/>
      <c r="BDG125"/>
      <c r="BDH125"/>
      <c r="BDI125"/>
      <c r="BDJ125"/>
      <c r="BDK125"/>
      <c r="BDL125"/>
      <c r="BDM125"/>
      <c r="BDN125"/>
      <c r="BDO125"/>
      <c r="BDP125"/>
      <c r="BDQ125"/>
      <c r="BDR125"/>
      <c r="BDS125"/>
      <c r="BDT125"/>
      <c r="BDU125"/>
    </row>
    <row r="126" spans="2:1477" s="69" customFormat="1">
      <c r="B126" s="67" t="s">
        <v>2</v>
      </c>
      <c r="C126" s="67" t="s">
        <v>290</v>
      </c>
      <c r="D126" s="67" t="s">
        <v>291</v>
      </c>
      <c r="E126" s="68">
        <v>44966</v>
      </c>
      <c r="F126" s="67" t="s">
        <v>991</v>
      </c>
      <c r="G126" s="158" t="s">
        <v>995</v>
      </c>
      <c r="H126" s="187">
        <v>3</v>
      </c>
      <c r="I126" s="69">
        <v>4</v>
      </c>
      <c r="J126" s="69">
        <v>310</v>
      </c>
      <c r="K126" s="69">
        <v>751</v>
      </c>
      <c r="L126" s="69">
        <v>749</v>
      </c>
      <c r="M126" s="186">
        <f t="shared" ref="M126:M147" si="36">IF(J126 = 0,0,(L126-AH126-AI126)/J126)</f>
        <v>1.7774193548387096</v>
      </c>
      <c r="N126" s="69">
        <f t="shared" ref="N126:N147" si="37">IF(G126&lt;&gt;"",IF(M126&lt;=1.2,1,0),0)</f>
        <v>0</v>
      </c>
      <c r="O126" s="69">
        <v>2</v>
      </c>
      <c r="P126" s="69">
        <v>0</v>
      </c>
      <c r="Q126" s="69">
        <v>0</v>
      </c>
      <c r="R126" s="69">
        <v>275</v>
      </c>
      <c r="S126" s="69">
        <v>169</v>
      </c>
      <c r="T126" s="190">
        <v>9981474</v>
      </c>
      <c r="U126" s="190">
        <v>90589</v>
      </c>
      <c r="V126" s="190">
        <v>9890885</v>
      </c>
      <c r="W126" s="190">
        <v>10203672</v>
      </c>
      <c r="X126" s="190">
        <v>10678123</v>
      </c>
      <c r="Y126" s="190">
        <v>0</v>
      </c>
      <c r="Z126" s="190">
        <v>0</v>
      </c>
      <c r="AA126" s="190">
        <v>0</v>
      </c>
      <c r="AB126" s="190">
        <v>10678123</v>
      </c>
      <c r="AC126" s="190">
        <v>10639564</v>
      </c>
      <c r="AD126" s="186">
        <f t="shared" ref="AD126:AD147" si="38">IF(V126=0,0,AC126/V126)</f>
        <v>1.0756938332616344</v>
      </c>
      <c r="AE126" s="69">
        <f t="shared" ref="AE126:AE147" si="39">IF(AD126 &lt;=1.1,1,0)</f>
        <v>1</v>
      </c>
      <c r="AF126" s="190">
        <v>-38559</v>
      </c>
      <c r="AG126" s="190">
        <v>222198</v>
      </c>
      <c r="AH126" s="69">
        <v>136</v>
      </c>
      <c r="AI126" s="69">
        <v>62</v>
      </c>
      <c r="AJ126" s="69">
        <v>0</v>
      </c>
      <c r="AK126" s="69">
        <v>51</v>
      </c>
      <c r="AL126" s="80">
        <v>147417</v>
      </c>
      <c r="AM126" s="80">
        <v>0</v>
      </c>
      <c r="AN126" s="69">
        <v>77</v>
      </c>
      <c r="AO126" s="69">
        <v>3</v>
      </c>
      <c r="AP126" s="80">
        <v>27500</v>
      </c>
      <c r="AQ126" s="80">
        <v>0</v>
      </c>
      <c r="AR126" s="69">
        <v>0</v>
      </c>
      <c r="AS126" s="69">
        <v>0</v>
      </c>
      <c r="AT126" s="80">
        <v>0</v>
      </c>
      <c r="AU126" s="80">
        <v>0</v>
      </c>
      <c r="AV126" s="69">
        <v>0</v>
      </c>
      <c r="AW126" s="69">
        <v>0</v>
      </c>
      <c r="AX126" s="80">
        <v>0</v>
      </c>
      <c r="AY126" s="80">
        <v>0</v>
      </c>
      <c r="AZ126" s="69">
        <v>0</v>
      </c>
      <c r="BA126" s="69">
        <v>0</v>
      </c>
      <c r="BB126" s="80">
        <v>0</v>
      </c>
      <c r="BC126" s="80">
        <v>0</v>
      </c>
      <c r="BD126" s="69">
        <v>0</v>
      </c>
      <c r="BE126" s="69">
        <v>115</v>
      </c>
      <c r="BF126" s="80">
        <v>44650</v>
      </c>
      <c r="BG126" s="80">
        <v>0</v>
      </c>
      <c r="BH126" s="69">
        <v>0</v>
      </c>
      <c r="BI126" s="69">
        <v>0</v>
      </c>
      <c r="BJ126" s="80">
        <v>0</v>
      </c>
      <c r="BK126" s="80">
        <v>0</v>
      </c>
      <c r="BL126" s="69">
        <v>0</v>
      </c>
      <c r="BM126" s="69">
        <v>0</v>
      </c>
      <c r="BN126" s="80">
        <v>0</v>
      </c>
      <c r="BO126" s="80">
        <v>0</v>
      </c>
      <c r="BP126" s="69">
        <v>0</v>
      </c>
      <c r="BQ126" s="69">
        <v>0</v>
      </c>
      <c r="BR126" s="80">
        <v>0</v>
      </c>
      <c r="BS126" s="80">
        <v>0</v>
      </c>
      <c r="BT126" s="69">
        <v>0</v>
      </c>
      <c r="BU126" s="69">
        <v>0</v>
      </c>
      <c r="BV126" s="80">
        <v>0</v>
      </c>
      <c r="BW126" s="80">
        <v>0</v>
      </c>
      <c r="BX126" s="69">
        <v>0</v>
      </c>
      <c r="BY126" s="69">
        <v>0</v>
      </c>
      <c r="BZ126" s="80">
        <v>0</v>
      </c>
      <c r="CA126" s="80">
        <v>0</v>
      </c>
      <c r="CB126" s="69">
        <v>0</v>
      </c>
      <c r="CC126" s="69">
        <v>0</v>
      </c>
      <c r="CD126" s="80">
        <v>0</v>
      </c>
      <c r="CE126" s="80">
        <v>0</v>
      </c>
      <c r="CF126" s="69">
        <v>0</v>
      </c>
      <c r="CG126" s="69">
        <v>0</v>
      </c>
      <c r="CH126" s="80">
        <v>0</v>
      </c>
      <c r="CI126" s="80">
        <v>0</v>
      </c>
      <c r="CJ126" s="69">
        <v>77</v>
      </c>
      <c r="CK126" s="69">
        <v>169</v>
      </c>
      <c r="CL126" s="80">
        <v>219567</v>
      </c>
      <c r="CM126" s="80">
        <v>0</v>
      </c>
      <c r="CN126" s="67" t="s">
        <v>762</v>
      </c>
      <c r="CO126" s="67" t="s">
        <v>763</v>
      </c>
      <c r="CP126" s="67" t="s">
        <v>709</v>
      </c>
      <c r="CQ126" s="67" t="s">
        <v>709</v>
      </c>
      <c r="CR126" s="67" t="s">
        <v>709</v>
      </c>
      <c r="CS126" s="67" t="s">
        <v>709</v>
      </c>
      <c r="CT126" s="68">
        <v>45925</v>
      </c>
      <c r="CU126" s="67" t="s">
        <v>988</v>
      </c>
      <c r="CV126" s="67" t="s">
        <v>989</v>
      </c>
      <c r="CW126" s="68" t="s">
        <v>168</v>
      </c>
      <c r="CX126" s="68">
        <v>45804</v>
      </c>
      <c r="CY126" s="67" t="s">
        <v>986</v>
      </c>
      <c r="CZ126" s="67" t="s">
        <v>994</v>
      </c>
      <c r="DA126" s="67" t="s">
        <v>1009</v>
      </c>
      <c r="DB126" s="81">
        <v>10144016.25</v>
      </c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  <c r="AQH126"/>
      <c r="AQI126"/>
      <c r="AQJ126"/>
      <c r="AQK126"/>
      <c r="AQL126"/>
      <c r="AQM126"/>
      <c r="AQN126"/>
      <c r="AQO126"/>
      <c r="AQP126"/>
      <c r="AQQ126"/>
      <c r="AQR126"/>
      <c r="AQS126"/>
      <c r="AQT126"/>
      <c r="AQU126"/>
      <c r="AQV126"/>
      <c r="AQW126"/>
      <c r="AQX126"/>
      <c r="AQY126"/>
      <c r="AQZ126"/>
      <c r="ARA126"/>
      <c r="ARB126"/>
      <c r="ARC126"/>
      <c r="ARD126"/>
      <c r="ARE126"/>
      <c r="ARF126"/>
      <c r="ARG126"/>
      <c r="ARH126"/>
      <c r="ARI126"/>
      <c r="ARJ126"/>
      <c r="ARK126"/>
      <c r="ARL126"/>
      <c r="ARM126"/>
      <c r="ARN126"/>
      <c r="ARO126"/>
      <c r="ARP126"/>
      <c r="ARQ126"/>
      <c r="ARR126"/>
      <c r="ARS126"/>
      <c r="ART126"/>
      <c r="ARU126"/>
      <c r="ARV126"/>
      <c r="ARW126"/>
      <c r="ARX126"/>
      <c r="ARY126"/>
      <c r="ARZ126"/>
      <c r="ASA126"/>
      <c r="ASB126"/>
      <c r="ASC126"/>
      <c r="ASD126"/>
      <c r="ASE126"/>
      <c r="ASF126"/>
      <c r="ASG126"/>
      <c r="ASH126"/>
      <c r="ASI126"/>
      <c r="ASJ126"/>
      <c r="ASK126"/>
      <c r="ASL126"/>
      <c r="ASM126"/>
      <c r="ASN126"/>
      <c r="ASO126"/>
      <c r="ASP126"/>
      <c r="ASQ126"/>
      <c r="ASR126"/>
      <c r="ASS126"/>
      <c r="AST126"/>
      <c r="ASU126"/>
      <c r="ASV126"/>
      <c r="ASW126"/>
      <c r="ASX126"/>
      <c r="ASY126"/>
      <c r="ASZ126"/>
      <c r="ATA126"/>
      <c r="ATB126"/>
      <c r="ATC126"/>
      <c r="ATD126"/>
      <c r="ATE126"/>
      <c r="ATF126"/>
      <c r="ATG126"/>
      <c r="ATH126"/>
      <c r="ATI126"/>
      <c r="ATJ126"/>
      <c r="ATK126"/>
      <c r="ATL126"/>
      <c r="ATM126"/>
      <c r="ATN126"/>
      <c r="ATO126"/>
      <c r="ATP126"/>
      <c r="ATQ126"/>
      <c r="ATR126"/>
      <c r="ATS126"/>
      <c r="ATT126"/>
      <c r="ATU126"/>
      <c r="ATV126"/>
      <c r="ATW126"/>
      <c r="ATX126"/>
      <c r="ATY126"/>
      <c r="ATZ126"/>
      <c r="AUA126"/>
      <c r="AUB126"/>
      <c r="AUC126"/>
      <c r="AUD126"/>
      <c r="AUE126"/>
      <c r="AUF126"/>
      <c r="AUG126"/>
      <c r="AUH126"/>
      <c r="AUI126"/>
      <c r="AUJ126"/>
      <c r="AUK126"/>
      <c r="AUL126"/>
      <c r="AUM126"/>
      <c r="AUN126"/>
      <c r="AUO126"/>
      <c r="AUP126"/>
      <c r="AUQ126"/>
      <c r="AUR126"/>
      <c r="AUS126"/>
      <c r="AUT126"/>
      <c r="AUU126"/>
      <c r="AUV126"/>
      <c r="AUW126"/>
      <c r="AUX126"/>
      <c r="AUY126"/>
      <c r="AUZ126"/>
      <c r="AVA126"/>
      <c r="AVB126"/>
      <c r="AVC126"/>
      <c r="AVD126"/>
      <c r="AVE126"/>
      <c r="AVF126"/>
      <c r="AVG126"/>
      <c r="AVH126"/>
      <c r="AVI126"/>
      <c r="AVJ126"/>
      <c r="AVK126"/>
      <c r="AVL126"/>
      <c r="AVM126"/>
      <c r="AVN126"/>
      <c r="AVO126"/>
      <c r="AVP126"/>
      <c r="AVQ126"/>
      <c r="AVR126"/>
      <c r="AVS126"/>
      <c r="AVT126"/>
      <c r="AVU126"/>
      <c r="AVV126"/>
      <c r="AVW126"/>
      <c r="AVX126"/>
      <c r="AVY126"/>
      <c r="AVZ126"/>
      <c r="AWA126"/>
      <c r="AWB126"/>
      <c r="AWC126"/>
      <c r="AWD126"/>
      <c r="AWE126"/>
      <c r="AWF126"/>
      <c r="AWG126"/>
      <c r="AWH126"/>
      <c r="AWI126"/>
      <c r="AWJ126"/>
      <c r="AWK126"/>
      <c r="AWL126"/>
      <c r="AWM126"/>
      <c r="AWN126"/>
      <c r="AWO126"/>
      <c r="AWP126"/>
      <c r="AWQ126"/>
      <c r="AWR126"/>
      <c r="AWS126"/>
      <c r="AWT126"/>
      <c r="AWU126"/>
      <c r="AWV126"/>
      <c r="AWW126"/>
      <c r="AWX126"/>
      <c r="AWY126"/>
      <c r="AWZ126"/>
      <c r="AXA126"/>
      <c r="AXB126"/>
      <c r="AXC126"/>
      <c r="AXD126"/>
      <c r="AXE126"/>
      <c r="AXF126"/>
      <c r="AXG126"/>
      <c r="AXH126"/>
      <c r="AXI126"/>
      <c r="AXJ126"/>
      <c r="AXK126"/>
      <c r="AXL126"/>
      <c r="AXM126"/>
      <c r="AXN126"/>
      <c r="AXO126"/>
      <c r="AXP126"/>
      <c r="AXQ126"/>
      <c r="AXR126"/>
      <c r="AXS126"/>
      <c r="AXT126"/>
      <c r="AXU126"/>
      <c r="AXV126"/>
      <c r="AXW126"/>
      <c r="AXX126"/>
      <c r="AXY126"/>
      <c r="AXZ126"/>
      <c r="AYA126"/>
      <c r="AYB126"/>
      <c r="AYC126"/>
      <c r="AYD126"/>
      <c r="AYE126"/>
      <c r="AYF126"/>
      <c r="AYG126"/>
      <c r="AYH126"/>
      <c r="AYI126"/>
      <c r="AYJ126"/>
      <c r="AYK126"/>
      <c r="AYL126"/>
      <c r="AYM126"/>
      <c r="AYN126"/>
      <c r="AYO126"/>
      <c r="AYP126"/>
      <c r="AYQ126"/>
      <c r="AYR126"/>
      <c r="AYS126"/>
      <c r="AYT126"/>
      <c r="AYU126"/>
      <c r="AYV126"/>
      <c r="AYW126"/>
      <c r="AYX126"/>
      <c r="AYY126"/>
      <c r="AYZ126"/>
      <c r="AZA126"/>
      <c r="AZB126"/>
      <c r="AZC126"/>
      <c r="AZD126"/>
      <c r="AZE126"/>
      <c r="AZF126"/>
      <c r="AZG126"/>
      <c r="AZH126"/>
      <c r="AZI126"/>
      <c r="AZJ126"/>
      <c r="AZK126"/>
      <c r="AZL126"/>
      <c r="AZM126"/>
      <c r="AZN126"/>
      <c r="AZO126"/>
      <c r="AZP126"/>
      <c r="AZQ126"/>
      <c r="AZR126"/>
      <c r="AZS126"/>
      <c r="AZT126"/>
      <c r="AZU126"/>
      <c r="AZV126"/>
      <c r="AZW126"/>
      <c r="AZX126"/>
      <c r="AZY126"/>
      <c r="AZZ126"/>
      <c r="BAA126"/>
      <c r="BAB126"/>
      <c r="BAC126"/>
      <c r="BAD126"/>
      <c r="BAE126"/>
      <c r="BAF126"/>
      <c r="BAG126"/>
      <c r="BAH126"/>
      <c r="BAI126"/>
      <c r="BAJ126"/>
      <c r="BAK126"/>
      <c r="BAL126"/>
      <c r="BAM126"/>
      <c r="BAN126"/>
      <c r="BAO126"/>
      <c r="BAP126"/>
      <c r="BAQ126"/>
      <c r="BAR126"/>
      <c r="BAS126"/>
      <c r="BAT126"/>
      <c r="BAU126"/>
      <c r="BAV126"/>
      <c r="BAW126"/>
      <c r="BAX126"/>
      <c r="BAY126"/>
      <c r="BAZ126"/>
      <c r="BBA126"/>
      <c r="BBB126"/>
      <c r="BBC126"/>
      <c r="BBD126"/>
      <c r="BBE126"/>
      <c r="BBF126"/>
      <c r="BBG126"/>
      <c r="BBH126"/>
      <c r="BBI126"/>
      <c r="BBJ126"/>
      <c r="BBK126"/>
      <c r="BBL126"/>
      <c r="BBM126"/>
      <c r="BBN126"/>
      <c r="BBO126"/>
      <c r="BBP126"/>
      <c r="BBQ126"/>
      <c r="BBR126"/>
      <c r="BBS126"/>
      <c r="BBT126"/>
      <c r="BBU126"/>
      <c r="BBV126"/>
      <c r="BBW126"/>
      <c r="BBX126"/>
      <c r="BBY126"/>
      <c r="BBZ126"/>
      <c r="BCA126"/>
      <c r="BCB126"/>
      <c r="BCC126"/>
      <c r="BCD126"/>
      <c r="BCE126"/>
      <c r="BCF126"/>
      <c r="BCG126"/>
      <c r="BCH126"/>
      <c r="BCI126"/>
      <c r="BCJ126"/>
      <c r="BCK126"/>
      <c r="BCL126"/>
      <c r="BCM126"/>
      <c r="BCN126"/>
      <c r="BCO126"/>
      <c r="BCP126"/>
      <c r="BCQ126"/>
      <c r="BCR126"/>
      <c r="BCS126"/>
      <c r="BCT126"/>
      <c r="BCU126"/>
      <c r="BCV126"/>
      <c r="BCW126"/>
      <c r="BCX126"/>
      <c r="BCY126"/>
      <c r="BCZ126"/>
      <c r="BDA126"/>
      <c r="BDB126"/>
      <c r="BDC126"/>
      <c r="BDD126"/>
      <c r="BDE126"/>
      <c r="BDF126"/>
      <c r="BDG126"/>
      <c r="BDH126"/>
      <c r="BDI126"/>
      <c r="BDJ126"/>
      <c r="BDK126"/>
      <c r="BDL126"/>
      <c r="BDM126"/>
      <c r="BDN126"/>
      <c r="BDO126"/>
      <c r="BDP126"/>
      <c r="BDQ126"/>
      <c r="BDR126"/>
      <c r="BDS126"/>
      <c r="BDT126"/>
      <c r="BDU126"/>
    </row>
    <row r="127" spans="2:1477" s="69" customFormat="1">
      <c r="B127" s="67" t="s">
        <v>2</v>
      </c>
      <c r="C127" s="67" t="s">
        <v>686</v>
      </c>
      <c r="D127" s="67" t="s">
        <v>687</v>
      </c>
      <c r="E127" s="68">
        <v>45211</v>
      </c>
      <c r="F127" s="67" t="s">
        <v>993</v>
      </c>
      <c r="G127" s="158" t="s">
        <v>990</v>
      </c>
      <c r="H127" s="187">
        <v>1</v>
      </c>
      <c r="I127" s="69">
        <v>0</v>
      </c>
      <c r="J127" s="69">
        <v>333</v>
      </c>
      <c r="K127" s="69">
        <v>516</v>
      </c>
      <c r="L127" s="69">
        <v>511</v>
      </c>
      <c r="M127" s="186">
        <f t="shared" si="36"/>
        <v>1.0690690690690692</v>
      </c>
      <c r="N127" s="69">
        <f t="shared" si="37"/>
        <v>1</v>
      </c>
      <c r="O127" s="69">
        <v>5</v>
      </c>
      <c r="P127" s="69">
        <v>0</v>
      </c>
      <c r="Q127" s="69">
        <v>0</v>
      </c>
      <c r="R127" s="69">
        <v>183</v>
      </c>
      <c r="S127" s="69">
        <v>0</v>
      </c>
      <c r="T127" s="190">
        <v>3075367</v>
      </c>
      <c r="U127" s="190">
        <v>50000</v>
      </c>
      <c r="V127" s="190">
        <v>3025367</v>
      </c>
      <c r="W127" s="190">
        <v>3075367</v>
      </c>
      <c r="X127" s="190">
        <v>2907496</v>
      </c>
      <c r="Y127" s="190">
        <v>0</v>
      </c>
      <c r="Z127" s="190">
        <v>0</v>
      </c>
      <c r="AA127" s="190">
        <v>0</v>
      </c>
      <c r="AB127" s="190">
        <v>2907496</v>
      </c>
      <c r="AC127" s="190">
        <v>2907496</v>
      </c>
      <c r="AD127" s="186">
        <f t="shared" si="38"/>
        <v>0.9610391069909866</v>
      </c>
      <c r="AE127" s="69">
        <f t="shared" si="39"/>
        <v>1</v>
      </c>
      <c r="AF127" s="190">
        <v>0</v>
      </c>
      <c r="AG127" s="190">
        <v>0</v>
      </c>
      <c r="AH127" s="69">
        <v>87</v>
      </c>
      <c r="AI127" s="69">
        <v>68</v>
      </c>
      <c r="AJ127" s="69">
        <v>0</v>
      </c>
      <c r="AK127" s="69">
        <v>0</v>
      </c>
      <c r="AL127" s="80">
        <v>0</v>
      </c>
      <c r="AM127" s="80">
        <v>0</v>
      </c>
      <c r="AN127" s="69">
        <v>0</v>
      </c>
      <c r="AO127" s="69">
        <v>0</v>
      </c>
      <c r="AP127" s="80">
        <v>0</v>
      </c>
      <c r="AQ127" s="80">
        <v>0</v>
      </c>
      <c r="AR127" s="69">
        <v>0</v>
      </c>
      <c r="AS127" s="69">
        <v>0</v>
      </c>
      <c r="AT127" s="80">
        <v>0</v>
      </c>
      <c r="AU127" s="80">
        <v>0</v>
      </c>
      <c r="AV127" s="69">
        <v>0</v>
      </c>
      <c r="AW127" s="69">
        <v>0</v>
      </c>
      <c r="AX127" s="80">
        <v>0</v>
      </c>
      <c r="AY127" s="80">
        <v>0</v>
      </c>
      <c r="AZ127" s="69">
        <v>0</v>
      </c>
      <c r="BA127" s="69">
        <v>0</v>
      </c>
      <c r="BB127" s="80">
        <v>0</v>
      </c>
      <c r="BC127" s="80">
        <v>0</v>
      </c>
      <c r="BD127" s="69">
        <v>28</v>
      </c>
      <c r="BE127" s="69">
        <v>0</v>
      </c>
      <c r="BF127" s="80">
        <v>0</v>
      </c>
      <c r="BG127" s="80">
        <v>0</v>
      </c>
      <c r="BH127" s="69">
        <v>0</v>
      </c>
      <c r="BI127" s="69">
        <v>0</v>
      </c>
      <c r="BJ127" s="80">
        <v>0</v>
      </c>
      <c r="BK127" s="80">
        <v>0</v>
      </c>
      <c r="BL127" s="69">
        <v>0</v>
      </c>
      <c r="BM127" s="69">
        <v>0</v>
      </c>
      <c r="BN127" s="80">
        <v>0</v>
      </c>
      <c r="BO127" s="80">
        <v>0</v>
      </c>
      <c r="BP127" s="69">
        <v>0</v>
      </c>
      <c r="BQ127" s="69">
        <v>0</v>
      </c>
      <c r="BR127" s="80">
        <v>0</v>
      </c>
      <c r="BS127" s="80">
        <v>0</v>
      </c>
      <c r="BT127" s="69">
        <v>0</v>
      </c>
      <c r="BU127" s="69">
        <v>0</v>
      </c>
      <c r="BV127" s="80">
        <v>0</v>
      </c>
      <c r="BW127" s="80">
        <v>0</v>
      </c>
      <c r="BX127" s="69">
        <v>0</v>
      </c>
      <c r="BY127" s="69">
        <v>0</v>
      </c>
      <c r="BZ127" s="80">
        <v>0</v>
      </c>
      <c r="CA127" s="80">
        <v>0</v>
      </c>
      <c r="CB127" s="69">
        <v>0</v>
      </c>
      <c r="CC127" s="69">
        <v>0</v>
      </c>
      <c r="CD127" s="80">
        <v>0</v>
      </c>
      <c r="CE127" s="80">
        <v>0</v>
      </c>
      <c r="CF127" s="69">
        <v>0</v>
      </c>
      <c r="CG127" s="69">
        <v>0</v>
      </c>
      <c r="CH127" s="80">
        <v>0</v>
      </c>
      <c r="CI127" s="80">
        <v>0</v>
      </c>
      <c r="CJ127" s="69">
        <v>28</v>
      </c>
      <c r="CK127" s="69">
        <v>0</v>
      </c>
      <c r="CL127" s="80">
        <v>0</v>
      </c>
      <c r="CM127" s="80">
        <v>0</v>
      </c>
      <c r="CN127" s="67" t="s">
        <v>803</v>
      </c>
      <c r="CO127" s="67" t="s">
        <v>804</v>
      </c>
      <c r="CP127" s="67" t="s">
        <v>709</v>
      </c>
      <c r="CQ127" s="67" t="s">
        <v>709</v>
      </c>
      <c r="CR127" s="67" t="s">
        <v>709</v>
      </c>
      <c r="CS127" s="67" t="s">
        <v>709</v>
      </c>
      <c r="CT127" s="68">
        <v>45897</v>
      </c>
      <c r="CU127" s="67" t="s">
        <v>988</v>
      </c>
      <c r="CV127" s="67" t="s">
        <v>989</v>
      </c>
      <c r="CW127" s="68" t="s">
        <v>168</v>
      </c>
      <c r="CX127" s="68">
        <v>45821</v>
      </c>
      <c r="CY127" s="67" t="s">
        <v>986</v>
      </c>
      <c r="CZ127" s="67" t="s">
        <v>994</v>
      </c>
      <c r="DA127" s="67" t="s">
        <v>1007</v>
      </c>
      <c r="DB127" s="81">
        <v>4067368.66</v>
      </c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  <c r="AML127"/>
      <c r="AMM127"/>
      <c r="AMN127"/>
      <c r="AMO127"/>
      <c r="AMP127"/>
      <c r="AMQ127"/>
      <c r="AMR127"/>
      <c r="AMS127"/>
      <c r="AMT127"/>
      <c r="AMU127"/>
      <c r="AMV127"/>
      <c r="AMW127"/>
      <c r="AMX127"/>
      <c r="AMY127"/>
      <c r="AMZ127"/>
      <c r="ANA127"/>
      <c r="ANB127"/>
      <c r="ANC127"/>
      <c r="AND127"/>
      <c r="ANE127"/>
      <c r="ANF127"/>
      <c r="ANG127"/>
      <c r="ANH127"/>
      <c r="ANI127"/>
      <c r="ANJ127"/>
      <c r="ANK127"/>
      <c r="ANL127"/>
      <c r="ANM127"/>
      <c r="ANN127"/>
      <c r="ANO127"/>
      <c r="ANP127"/>
      <c r="ANQ127"/>
      <c r="ANR127"/>
      <c r="ANS127"/>
      <c r="ANT127"/>
      <c r="ANU127"/>
      <c r="ANV127"/>
      <c r="ANW127"/>
      <c r="ANX127"/>
      <c r="ANY127"/>
      <c r="ANZ127"/>
      <c r="AOA127"/>
      <c r="AOB127"/>
      <c r="AOC127"/>
      <c r="AOD127"/>
      <c r="AOE127"/>
      <c r="AOF127"/>
      <c r="AOG127"/>
      <c r="AOH127"/>
      <c r="AOI127"/>
      <c r="AOJ127"/>
      <c r="AOK127"/>
      <c r="AOL127"/>
      <c r="AOM127"/>
      <c r="AON127"/>
      <c r="AOO127"/>
      <c r="AOP127"/>
      <c r="AOQ127"/>
      <c r="AOR127"/>
      <c r="AOS127"/>
      <c r="AOT127"/>
      <c r="AOU127"/>
      <c r="AOV127"/>
      <c r="AOW127"/>
      <c r="AOX127"/>
      <c r="AOY127"/>
      <c r="AOZ127"/>
      <c r="APA127"/>
      <c r="APB127"/>
      <c r="APC127"/>
      <c r="APD127"/>
      <c r="APE127"/>
      <c r="APF127"/>
      <c r="APG127"/>
      <c r="APH127"/>
      <c r="API127"/>
      <c r="APJ127"/>
      <c r="APK127"/>
      <c r="APL127"/>
      <c r="APM127"/>
      <c r="APN127"/>
      <c r="APO127"/>
      <c r="APP127"/>
      <c r="APQ127"/>
      <c r="APR127"/>
      <c r="APS127"/>
      <c r="APT127"/>
      <c r="APU127"/>
      <c r="APV127"/>
      <c r="APW127"/>
      <c r="APX127"/>
      <c r="APY127"/>
      <c r="APZ127"/>
      <c r="AQA127"/>
      <c r="AQB127"/>
      <c r="AQC127"/>
      <c r="AQD127"/>
      <c r="AQE127"/>
      <c r="AQF127"/>
      <c r="AQG127"/>
      <c r="AQH127"/>
      <c r="AQI127"/>
      <c r="AQJ127"/>
      <c r="AQK127"/>
      <c r="AQL127"/>
      <c r="AQM127"/>
      <c r="AQN127"/>
      <c r="AQO127"/>
      <c r="AQP127"/>
      <c r="AQQ127"/>
      <c r="AQR127"/>
      <c r="AQS127"/>
      <c r="AQT127"/>
      <c r="AQU127"/>
      <c r="AQV127"/>
      <c r="AQW127"/>
      <c r="AQX127"/>
      <c r="AQY127"/>
      <c r="AQZ127"/>
      <c r="ARA127"/>
      <c r="ARB127"/>
      <c r="ARC127"/>
      <c r="ARD127"/>
      <c r="ARE127"/>
      <c r="ARF127"/>
      <c r="ARG127"/>
      <c r="ARH127"/>
      <c r="ARI127"/>
      <c r="ARJ127"/>
      <c r="ARK127"/>
      <c r="ARL127"/>
      <c r="ARM127"/>
      <c r="ARN127"/>
      <c r="ARO127"/>
      <c r="ARP127"/>
      <c r="ARQ127"/>
      <c r="ARR127"/>
      <c r="ARS127"/>
      <c r="ART127"/>
      <c r="ARU127"/>
      <c r="ARV127"/>
      <c r="ARW127"/>
      <c r="ARX127"/>
      <c r="ARY127"/>
      <c r="ARZ127"/>
      <c r="ASA127"/>
      <c r="ASB127"/>
      <c r="ASC127"/>
      <c r="ASD127"/>
      <c r="ASE127"/>
      <c r="ASF127"/>
      <c r="ASG127"/>
      <c r="ASH127"/>
      <c r="ASI127"/>
      <c r="ASJ127"/>
      <c r="ASK127"/>
      <c r="ASL127"/>
      <c r="ASM127"/>
      <c r="ASN127"/>
      <c r="ASO127"/>
      <c r="ASP127"/>
      <c r="ASQ127"/>
      <c r="ASR127"/>
      <c r="ASS127"/>
      <c r="AST127"/>
      <c r="ASU127"/>
      <c r="ASV127"/>
      <c r="ASW127"/>
      <c r="ASX127"/>
      <c r="ASY127"/>
      <c r="ASZ127"/>
      <c r="ATA127"/>
      <c r="ATB127"/>
      <c r="ATC127"/>
      <c r="ATD127"/>
      <c r="ATE127"/>
      <c r="ATF127"/>
      <c r="ATG127"/>
      <c r="ATH127"/>
      <c r="ATI127"/>
      <c r="ATJ127"/>
      <c r="ATK127"/>
      <c r="ATL127"/>
      <c r="ATM127"/>
      <c r="ATN127"/>
      <c r="ATO127"/>
      <c r="ATP127"/>
      <c r="ATQ127"/>
      <c r="ATR127"/>
      <c r="ATS127"/>
      <c r="ATT127"/>
      <c r="ATU127"/>
      <c r="ATV127"/>
      <c r="ATW127"/>
      <c r="ATX127"/>
      <c r="ATY127"/>
      <c r="ATZ127"/>
      <c r="AUA127"/>
      <c r="AUB127"/>
      <c r="AUC127"/>
      <c r="AUD127"/>
      <c r="AUE127"/>
      <c r="AUF127"/>
      <c r="AUG127"/>
      <c r="AUH127"/>
      <c r="AUI127"/>
      <c r="AUJ127"/>
      <c r="AUK127"/>
      <c r="AUL127"/>
      <c r="AUM127"/>
      <c r="AUN127"/>
      <c r="AUO127"/>
      <c r="AUP127"/>
      <c r="AUQ127"/>
      <c r="AUR127"/>
      <c r="AUS127"/>
      <c r="AUT127"/>
      <c r="AUU127"/>
      <c r="AUV127"/>
      <c r="AUW127"/>
      <c r="AUX127"/>
      <c r="AUY127"/>
      <c r="AUZ127"/>
      <c r="AVA127"/>
      <c r="AVB127"/>
      <c r="AVC127"/>
      <c r="AVD127"/>
      <c r="AVE127"/>
      <c r="AVF127"/>
      <c r="AVG127"/>
      <c r="AVH127"/>
      <c r="AVI127"/>
      <c r="AVJ127"/>
      <c r="AVK127"/>
      <c r="AVL127"/>
      <c r="AVM127"/>
      <c r="AVN127"/>
      <c r="AVO127"/>
      <c r="AVP127"/>
      <c r="AVQ127"/>
      <c r="AVR127"/>
      <c r="AVS127"/>
      <c r="AVT127"/>
      <c r="AVU127"/>
      <c r="AVV127"/>
      <c r="AVW127"/>
      <c r="AVX127"/>
      <c r="AVY127"/>
      <c r="AVZ127"/>
      <c r="AWA127"/>
      <c r="AWB127"/>
      <c r="AWC127"/>
      <c r="AWD127"/>
      <c r="AWE127"/>
      <c r="AWF127"/>
      <c r="AWG127"/>
      <c r="AWH127"/>
      <c r="AWI127"/>
      <c r="AWJ127"/>
      <c r="AWK127"/>
      <c r="AWL127"/>
      <c r="AWM127"/>
      <c r="AWN127"/>
      <c r="AWO127"/>
      <c r="AWP127"/>
      <c r="AWQ127"/>
      <c r="AWR127"/>
      <c r="AWS127"/>
      <c r="AWT127"/>
      <c r="AWU127"/>
      <c r="AWV127"/>
      <c r="AWW127"/>
      <c r="AWX127"/>
      <c r="AWY127"/>
      <c r="AWZ127"/>
      <c r="AXA127"/>
      <c r="AXB127"/>
      <c r="AXC127"/>
      <c r="AXD127"/>
      <c r="AXE127"/>
      <c r="AXF127"/>
      <c r="AXG127"/>
      <c r="AXH127"/>
      <c r="AXI127"/>
      <c r="AXJ127"/>
      <c r="AXK127"/>
      <c r="AXL127"/>
      <c r="AXM127"/>
      <c r="AXN127"/>
      <c r="AXO127"/>
      <c r="AXP127"/>
      <c r="AXQ127"/>
      <c r="AXR127"/>
      <c r="AXS127"/>
      <c r="AXT127"/>
      <c r="AXU127"/>
      <c r="AXV127"/>
      <c r="AXW127"/>
      <c r="AXX127"/>
      <c r="AXY127"/>
      <c r="AXZ127"/>
      <c r="AYA127"/>
      <c r="AYB127"/>
      <c r="AYC127"/>
      <c r="AYD127"/>
      <c r="AYE127"/>
      <c r="AYF127"/>
      <c r="AYG127"/>
      <c r="AYH127"/>
      <c r="AYI127"/>
      <c r="AYJ127"/>
      <c r="AYK127"/>
      <c r="AYL127"/>
      <c r="AYM127"/>
      <c r="AYN127"/>
      <c r="AYO127"/>
      <c r="AYP127"/>
      <c r="AYQ127"/>
      <c r="AYR127"/>
      <c r="AYS127"/>
      <c r="AYT127"/>
      <c r="AYU127"/>
      <c r="AYV127"/>
      <c r="AYW127"/>
      <c r="AYX127"/>
      <c r="AYY127"/>
      <c r="AYZ127"/>
      <c r="AZA127"/>
      <c r="AZB127"/>
      <c r="AZC127"/>
      <c r="AZD127"/>
      <c r="AZE127"/>
      <c r="AZF127"/>
      <c r="AZG127"/>
      <c r="AZH127"/>
      <c r="AZI127"/>
      <c r="AZJ127"/>
      <c r="AZK127"/>
      <c r="AZL127"/>
      <c r="AZM127"/>
      <c r="AZN127"/>
      <c r="AZO127"/>
      <c r="AZP127"/>
      <c r="AZQ127"/>
      <c r="AZR127"/>
      <c r="AZS127"/>
      <c r="AZT127"/>
      <c r="AZU127"/>
      <c r="AZV127"/>
      <c r="AZW127"/>
      <c r="AZX127"/>
      <c r="AZY127"/>
      <c r="AZZ127"/>
      <c r="BAA127"/>
      <c r="BAB127"/>
      <c r="BAC127"/>
      <c r="BAD127"/>
      <c r="BAE127"/>
      <c r="BAF127"/>
      <c r="BAG127"/>
      <c r="BAH127"/>
      <c r="BAI127"/>
      <c r="BAJ127"/>
      <c r="BAK127"/>
      <c r="BAL127"/>
      <c r="BAM127"/>
      <c r="BAN127"/>
      <c r="BAO127"/>
      <c r="BAP127"/>
      <c r="BAQ127"/>
      <c r="BAR127"/>
      <c r="BAS127"/>
      <c r="BAT127"/>
      <c r="BAU127"/>
      <c r="BAV127"/>
      <c r="BAW127"/>
      <c r="BAX127"/>
      <c r="BAY127"/>
      <c r="BAZ127"/>
      <c r="BBA127"/>
      <c r="BBB127"/>
      <c r="BBC127"/>
      <c r="BBD127"/>
      <c r="BBE127"/>
      <c r="BBF127"/>
      <c r="BBG127"/>
      <c r="BBH127"/>
      <c r="BBI127"/>
      <c r="BBJ127"/>
      <c r="BBK127"/>
      <c r="BBL127"/>
      <c r="BBM127"/>
      <c r="BBN127"/>
      <c r="BBO127"/>
      <c r="BBP127"/>
      <c r="BBQ127"/>
      <c r="BBR127"/>
      <c r="BBS127"/>
      <c r="BBT127"/>
      <c r="BBU127"/>
      <c r="BBV127"/>
      <c r="BBW127"/>
      <c r="BBX127"/>
      <c r="BBY127"/>
      <c r="BBZ127"/>
      <c r="BCA127"/>
      <c r="BCB127"/>
      <c r="BCC127"/>
      <c r="BCD127"/>
      <c r="BCE127"/>
      <c r="BCF127"/>
      <c r="BCG127"/>
      <c r="BCH127"/>
      <c r="BCI127"/>
      <c r="BCJ127"/>
      <c r="BCK127"/>
      <c r="BCL127"/>
      <c r="BCM127"/>
      <c r="BCN127"/>
      <c r="BCO127"/>
      <c r="BCP127"/>
      <c r="BCQ127"/>
      <c r="BCR127"/>
      <c r="BCS127"/>
      <c r="BCT127"/>
      <c r="BCU127"/>
      <c r="BCV127"/>
      <c r="BCW127"/>
      <c r="BCX127"/>
      <c r="BCY127"/>
      <c r="BCZ127"/>
      <c r="BDA127"/>
      <c r="BDB127"/>
      <c r="BDC127"/>
      <c r="BDD127"/>
      <c r="BDE127"/>
      <c r="BDF127"/>
      <c r="BDG127"/>
      <c r="BDH127"/>
      <c r="BDI127"/>
      <c r="BDJ127"/>
      <c r="BDK127"/>
      <c r="BDL127"/>
      <c r="BDM127"/>
      <c r="BDN127"/>
      <c r="BDO127"/>
      <c r="BDP127"/>
      <c r="BDQ127"/>
      <c r="BDR127"/>
      <c r="BDS127"/>
      <c r="BDT127"/>
      <c r="BDU127"/>
    </row>
    <row r="128" spans="2:1477" s="69" customFormat="1">
      <c r="B128" s="67" t="s">
        <v>2</v>
      </c>
      <c r="C128" s="67" t="s">
        <v>292</v>
      </c>
      <c r="D128" s="67" t="s">
        <v>293</v>
      </c>
      <c r="E128" s="68">
        <v>45085</v>
      </c>
      <c r="F128" s="67" t="s">
        <v>986</v>
      </c>
      <c r="G128" s="158" t="s">
        <v>995</v>
      </c>
      <c r="H128" s="187">
        <v>3</v>
      </c>
      <c r="I128" s="69">
        <v>1</v>
      </c>
      <c r="J128" s="69">
        <v>385</v>
      </c>
      <c r="K128" s="69">
        <v>538</v>
      </c>
      <c r="L128" s="69">
        <v>538</v>
      </c>
      <c r="M128" s="186">
        <f t="shared" si="36"/>
        <v>1.0649350649350648</v>
      </c>
      <c r="N128" s="69">
        <f t="shared" si="37"/>
        <v>1</v>
      </c>
      <c r="O128" s="69">
        <v>0</v>
      </c>
      <c r="P128" s="69">
        <v>0</v>
      </c>
      <c r="Q128" s="69">
        <v>0</v>
      </c>
      <c r="R128" s="69">
        <v>144</v>
      </c>
      <c r="S128" s="69">
        <v>9</v>
      </c>
      <c r="T128" s="190">
        <v>7280451</v>
      </c>
      <c r="U128" s="190">
        <v>56951</v>
      </c>
      <c r="V128" s="190">
        <v>7223500</v>
      </c>
      <c r="W128" s="190">
        <v>7422322</v>
      </c>
      <c r="X128" s="190">
        <v>7437743</v>
      </c>
      <c r="Y128" s="190">
        <v>0</v>
      </c>
      <c r="Z128" s="190">
        <v>0</v>
      </c>
      <c r="AA128" s="190">
        <v>0</v>
      </c>
      <c r="AB128" s="190">
        <v>7437743</v>
      </c>
      <c r="AC128" s="190">
        <v>7440600</v>
      </c>
      <c r="AD128" s="186">
        <f t="shared" si="38"/>
        <v>1.0300546826330725</v>
      </c>
      <c r="AE128" s="69">
        <f t="shared" si="39"/>
        <v>1</v>
      </c>
      <c r="AF128" s="190">
        <v>2857</v>
      </c>
      <c r="AG128" s="190">
        <v>141871</v>
      </c>
      <c r="AH128" s="69">
        <v>76</v>
      </c>
      <c r="AI128" s="69">
        <v>52</v>
      </c>
      <c r="AJ128" s="69">
        <v>0</v>
      </c>
      <c r="AK128" s="69">
        <v>5</v>
      </c>
      <c r="AL128" s="80">
        <v>141871</v>
      </c>
      <c r="AM128" s="80">
        <v>0</v>
      </c>
      <c r="AN128" s="69">
        <v>0</v>
      </c>
      <c r="AO128" s="69">
        <v>0</v>
      </c>
      <c r="AP128" s="80">
        <v>2964</v>
      </c>
      <c r="AQ128" s="80">
        <v>0</v>
      </c>
      <c r="AR128" s="69">
        <v>0</v>
      </c>
      <c r="AS128" s="69">
        <v>0</v>
      </c>
      <c r="AT128" s="80">
        <v>0</v>
      </c>
      <c r="AU128" s="80">
        <v>0</v>
      </c>
      <c r="AV128" s="69">
        <v>0</v>
      </c>
      <c r="AW128" s="69">
        <v>0</v>
      </c>
      <c r="AX128" s="80">
        <v>0</v>
      </c>
      <c r="AY128" s="80">
        <v>0</v>
      </c>
      <c r="AZ128" s="69">
        <v>0</v>
      </c>
      <c r="BA128" s="69">
        <v>0</v>
      </c>
      <c r="BB128" s="80">
        <v>0</v>
      </c>
      <c r="BC128" s="80">
        <v>0</v>
      </c>
      <c r="BD128" s="69">
        <v>0</v>
      </c>
      <c r="BE128" s="69">
        <v>0</v>
      </c>
      <c r="BF128" s="80">
        <v>5280</v>
      </c>
      <c r="BG128" s="80">
        <v>0</v>
      </c>
      <c r="BH128" s="69">
        <v>0</v>
      </c>
      <c r="BI128" s="69">
        <v>4</v>
      </c>
      <c r="BJ128" s="80">
        <v>9515</v>
      </c>
      <c r="BK128" s="80">
        <v>0</v>
      </c>
      <c r="BL128" s="69">
        <v>0</v>
      </c>
      <c r="BM128" s="69">
        <v>0</v>
      </c>
      <c r="BN128" s="80">
        <v>0</v>
      </c>
      <c r="BO128" s="80">
        <v>0</v>
      </c>
      <c r="BP128" s="69">
        <v>0</v>
      </c>
      <c r="BQ128" s="69">
        <v>0</v>
      </c>
      <c r="BR128" s="80">
        <v>0</v>
      </c>
      <c r="BS128" s="80">
        <v>0</v>
      </c>
      <c r="BT128" s="69">
        <v>0</v>
      </c>
      <c r="BU128" s="69">
        <v>0</v>
      </c>
      <c r="BV128" s="80">
        <v>0</v>
      </c>
      <c r="BW128" s="80">
        <v>0</v>
      </c>
      <c r="BX128" s="69">
        <v>16</v>
      </c>
      <c r="BY128" s="69">
        <v>0</v>
      </c>
      <c r="BZ128" s="80">
        <v>0</v>
      </c>
      <c r="CA128" s="80">
        <v>0</v>
      </c>
      <c r="CB128" s="69">
        <v>0</v>
      </c>
      <c r="CC128" s="69">
        <v>0</v>
      </c>
      <c r="CD128" s="80">
        <v>0</v>
      </c>
      <c r="CE128" s="80">
        <v>0</v>
      </c>
      <c r="CF128" s="69">
        <v>0</v>
      </c>
      <c r="CG128" s="69">
        <v>0</v>
      </c>
      <c r="CH128" s="80">
        <v>0</v>
      </c>
      <c r="CI128" s="80">
        <v>0</v>
      </c>
      <c r="CJ128" s="69">
        <v>16</v>
      </c>
      <c r="CK128" s="69">
        <v>9</v>
      </c>
      <c r="CL128" s="80">
        <v>159630</v>
      </c>
      <c r="CM128" s="80">
        <v>0</v>
      </c>
      <c r="CN128" s="67" t="s">
        <v>805</v>
      </c>
      <c r="CO128" s="67" t="s">
        <v>806</v>
      </c>
      <c r="CP128" s="67" t="s">
        <v>709</v>
      </c>
      <c r="CQ128" s="67" t="s">
        <v>709</v>
      </c>
      <c r="CR128" s="67" t="s">
        <v>709</v>
      </c>
      <c r="CS128" s="67" t="s">
        <v>709</v>
      </c>
      <c r="CT128" s="68">
        <v>45852</v>
      </c>
      <c r="CU128" s="67" t="s">
        <v>988</v>
      </c>
      <c r="CV128" s="67" t="s">
        <v>989</v>
      </c>
      <c r="CW128" s="68" t="s">
        <v>168</v>
      </c>
      <c r="CX128" s="68">
        <v>45719</v>
      </c>
      <c r="CY128" s="67" t="s">
        <v>991</v>
      </c>
      <c r="CZ128" s="67" t="s">
        <v>994</v>
      </c>
      <c r="DA128" s="67" t="s">
        <v>1011</v>
      </c>
      <c r="DB128" s="81">
        <v>6184892.3600000003</v>
      </c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  <c r="AMX128"/>
      <c r="AMY128"/>
      <c r="AMZ128"/>
      <c r="ANA128"/>
      <c r="ANB128"/>
      <c r="ANC128"/>
      <c r="AND128"/>
      <c r="ANE128"/>
      <c r="ANF128"/>
      <c r="ANG128"/>
      <c r="ANH128"/>
      <c r="ANI128"/>
      <c r="ANJ128"/>
      <c r="ANK128"/>
      <c r="ANL128"/>
      <c r="ANM128"/>
      <c r="ANN128"/>
      <c r="ANO128"/>
      <c r="ANP128"/>
      <c r="ANQ128"/>
      <c r="ANR128"/>
      <c r="ANS128"/>
      <c r="ANT128"/>
      <c r="ANU128"/>
      <c r="ANV128"/>
      <c r="ANW128"/>
      <c r="ANX128"/>
      <c r="ANY128"/>
      <c r="ANZ128"/>
      <c r="AOA128"/>
      <c r="AOB128"/>
      <c r="AOC128"/>
      <c r="AOD128"/>
      <c r="AOE128"/>
      <c r="AOF128"/>
      <c r="AOG128"/>
      <c r="AOH128"/>
      <c r="AOI128"/>
      <c r="AOJ128"/>
      <c r="AOK128"/>
      <c r="AOL128"/>
      <c r="AOM128"/>
      <c r="AON128"/>
      <c r="AOO128"/>
      <c r="AOP128"/>
      <c r="AOQ128"/>
      <c r="AOR128"/>
      <c r="AOS128"/>
      <c r="AOT128"/>
      <c r="AOU128"/>
      <c r="AOV128"/>
      <c r="AOW128"/>
      <c r="AOX128"/>
      <c r="AOY128"/>
      <c r="AOZ128"/>
      <c r="APA128"/>
      <c r="APB128"/>
      <c r="APC128"/>
      <c r="APD128"/>
      <c r="APE128"/>
      <c r="APF128"/>
      <c r="APG128"/>
      <c r="APH128"/>
      <c r="API128"/>
      <c r="APJ128"/>
      <c r="APK128"/>
      <c r="APL128"/>
      <c r="APM128"/>
      <c r="APN128"/>
      <c r="APO128"/>
      <c r="APP128"/>
      <c r="APQ128"/>
      <c r="APR128"/>
      <c r="APS128"/>
      <c r="APT128"/>
      <c r="APU128"/>
      <c r="APV128"/>
      <c r="APW128"/>
      <c r="APX128"/>
      <c r="APY128"/>
      <c r="APZ128"/>
      <c r="AQA128"/>
      <c r="AQB128"/>
      <c r="AQC128"/>
      <c r="AQD128"/>
      <c r="AQE128"/>
      <c r="AQF128"/>
      <c r="AQG128"/>
      <c r="AQH128"/>
      <c r="AQI128"/>
      <c r="AQJ128"/>
      <c r="AQK128"/>
      <c r="AQL128"/>
      <c r="AQM128"/>
      <c r="AQN128"/>
      <c r="AQO128"/>
      <c r="AQP128"/>
      <c r="AQQ128"/>
      <c r="AQR128"/>
      <c r="AQS128"/>
      <c r="AQT128"/>
      <c r="AQU128"/>
      <c r="AQV128"/>
      <c r="AQW128"/>
      <c r="AQX128"/>
      <c r="AQY128"/>
      <c r="AQZ128"/>
      <c r="ARA128"/>
      <c r="ARB128"/>
      <c r="ARC128"/>
      <c r="ARD128"/>
      <c r="ARE128"/>
      <c r="ARF128"/>
      <c r="ARG128"/>
      <c r="ARH128"/>
      <c r="ARI128"/>
      <c r="ARJ128"/>
      <c r="ARK128"/>
      <c r="ARL128"/>
      <c r="ARM128"/>
      <c r="ARN128"/>
      <c r="ARO128"/>
      <c r="ARP128"/>
      <c r="ARQ128"/>
      <c r="ARR128"/>
      <c r="ARS128"/>
      <c r="ART128"/>
      <c r="ARU128"/>
      <c r="ARV128"/>
      <c r="ARW128"/>
      <c r="ARX128"/>
      <c r="ARY128"/>
      <c r="ARZ128"/>
      <c r="ASA128"/>
      <c r="ASB128"/>
      <c r="ASC128"/>
      <c r="ASD128"/>
      <c r="ASE128"/>
      <c r="ASF128"/>
      <c r="ASG128"/>
      <c r="ASH128"/>
      <c r="ASI128"/>
      <c r="ASJ128"/>
      <c r="ASK128"/>
      <c r="ASL128"/>
      <c r="ASM128"/>
      <c r="ASN128"/>
      <c r="ASO128"/>
      <c r="ASP128"/>
      <c r="ASQ128"/>
      <c r="ASR128"/>
      <c r="ASS128"/>
      <c r="AST128"/>
      <c r="ASU128"/>
      <c r="ASV128"/>
      <c r="ASW128"/>
      <c r="ASX128"/>
      <c r="ASY128"/>
      <c r="ASZ128"/>
      <c r="ATA128"/>
      <c r="ATB128"/>
      <c r="ATC128"/>
      <c r="ATD128"/>
      <c r="ATE128"/>
      <c r="ATF128"/>
      <c r="ATG128"/>
      <c r="ATH128"/>
      <c r="ATI128"/>
      <c r="ATJ128"/>
      <c r="ATK128"/>
      <c r="ATL128"/>
      <c r="ATM128"/>
      <c r="ATN128"/>
      <c r="ATO128"/>
      <c r="ATP128"/>
      <c r="ATQ128"/>
      <c r="ATR128"/>
      <c r="ATS128"/>
      <c r="ATT128"/>
      <c r="ATU128"/>
      <c r="ATV128"/>
      <c r="ATW128"/>
      <c r="ATX128"/>
      <c r="ATY128"/>
      <c r="ATZ128"/>
      <c r="AUA128"/>
      <c r="AUB128"/>
      <c r="AUC128"/>
      <c r="AUD128"/>
      <c r="AUE128"/>
      <c r="AUF128"/>
      <c r="AUG128"/>
      <c r="AUH128"/>
      <c r="AUI128"/>
      <c r="AUJ128"/>
      <c r="AUK128"/>
      <c r="AUL128"/>
      <c r="AUM128"/>
      <c r="AUN128"/>
      <c r="AUO128"/>
      <c r="AUP128"/>
      <c r="AUQ128"/>
      <c r="AUR128"/>
      <c r="AUS128"/>
      <c r="AUT128"/>
      <c r="AUU128"/>
      <c r="AUV128"/>
      <c r="AUW128"/>
      <c r="AUX128"/>
      <c r="AUY128"/>
      <c r="AUZ128"/>
      <c r="AVA128"/>
      <c r="AVB128"/>
      <c r="AVC128"/>
      <c r="AVD128"/>
      <c r="AVE128"/>
      <c r="AVF128"/>
      <c r="AVG128"/>
      <c r="AVH128"/>
      <c r="AVI128"/>
      <c r="AVJ128"/>
      <c r="AVK128"/>
      <c r="AVL128"/>
      <c r="AVM128"/>
      <c r="AVN128"/>
      <c r="AVO128"/>
      <c r="AVP128"/>
      <c r="AVQ128"/>
      <c r="AVR128"/>
      <c r="AVS128"/>
      <c r="AVT128"/>
      <c r="AVU128"/>
      <c r="AVV128"/>
      <c r="AVW128"/>
      <c r="AVX128"/>
      <c r="AVY128"/>
      <c r="AVZ128"/>
      <c r="AWA128"/>
      <c r="AWB128"/>
      <c r="AWC128"/>
      <c r="AWD128"/>
      <c r="AWE128"/>
      <c r="AWF128"/>
      <c r="AWG128"/>
      <c r="AWH128"/>
      <c r="AWI128"/>
      <c r="AWJ128"/>
      <c r="AWK128"/>
      <c r="AWL128"/>
      <c r="AWM128"/>
      <c r="AWN128"/>
      <c r="AWO128"/>
      <c r="AWP128"/>
      <c r="AWQ128"/>
      <c r="AWR128"/>
      <c r="AWS128"/>
      <c r="AWT128"/>
      <c r="AWU128"/>
      <c r="AWV128"/>
      <c r="AWW128"/>
      <c r="AWX128"/>
      <c r="AWY128"/>
      <c r="AWZ128"/>
      <c r="AXA128"/>
      <c r="AXB128"/>
      <c r="AXC128"/>
      <c r="AXD128"/>
      <c r="AXE128"/>
      <c r="AXF128"/>
      <c r="AXG128"/>
      <c r="AXH128"/>
      <c r="AXI128"/>
      <c r="AXJ128"/>
      <c r="AXK128"/>
      <c r="AXL128"/>
      <c r="AXM128"/>
      <c r="AXN128"/>
      <c r="AXO128"/>
      <c r="AXP128"/>
      <c r="AXQ128"/>
      <c r="AXR128"/>
      <c r="AXS128"/>
      <c r="AXT128"/>
      <c r="AXU128"/>
      <c r="AXV128"/>
      <c r="AXW128"/>
      <c r="AXX128"/>
      <c r="AXY128"/>
      <c r="AXZ128"/>
      <c r="AYA128"/>
      <c r="AYB128"/>
      <c r="AYC128"/>
      <c r="AYD128"/>
      <c r="AYE128"/>
      <c r="AYF128"/>
      <c r="AYG128"/>
      <c r="AYH128"/>
      <c r="AYI128"/>
      <c r="AYJ128"/>
      <c r="AYK128"/>
      <c r="AYL128"/>
      <c r="AYM128"/>
      <c r="AYN128"/>
      <c r="AYO128"/>
      <c r="AYP128"/>
      <c r="AYQ128"/>
      <c r="AYR128"/>
      <c r="AYS128"/>
      <c r="AYT128"/>
      <c r="AYU128"/>
      <c r="AYV128"/>
      <c r="AYW128"/>
      <c r="AYX128"/>
      <c r="AYY128"/>
      <c r="AYZ128"/>
      <c r="AZA128"/>
      <c r="AZB128"/>
      <c r="AZC128"/>
      <c r="AZD128"/>
      <c r="AZE128"/>
      <c r="AZF128"/>
      <c r="AZG128"/>
      <c r="AZH128"/>
      <c r="AZI128"/>
      <c r="AZJ128"/>
      <c r="AZK128"/>
      <c r="AZL128"/>
      <c r="AZM128"/>
      <c r="AZN128"/>
      <c r="AZO128"/>
      <c r="AZP128"/>
      <c r="AZQ128"/>
      <c r="AZR128"/>
      <c r="AZS128"/>
      <c r="AZT128"/>
      <c r="AZU128"/>
      <c r="AZV128"/>
      <c r="AZW128"/>
      <c r="AZX128"/>
      <c r="AZY128"/>
      <c r="AZZ128"/>
      <c r="BAA128"/>
      <c r="BAB128"/>
      <c r="BAC128"/>
      <c r="BAD128"/>
      <c r="BAE128"/>
      <c r="BAF128"/>
      <c r="BAG128"/>
      <c r="BAH128"/>
      <c r="BAI128"/>
      <c r="BAJ128"/>
      <c r="BAK128"/>
      <c r="BAL128"/>
      <c r="BAM128"/>
      <c r="BAN128"/>
      <c r="BAO128"/>
      <c r="BAP128"/>
      <c r="BAQ128"/>
      <c r="BAR128"/>
      <c r="BAS128"/>
      <c r="BAT128"/>
      <c r="BAU128"/>
      <c r="BAV128"/>
      <c r="BAW128"/>
      <c r="BAX128"/>
      <c r="BAY128"/>
      <c r="BAZ128"/>
      <c r="BBA128"/>
      <c r="BBB128"/>
      <c r="BBC128"/>
      <c r="BBD128"/>
      <c r="BBE128"/>
      <c r="BBF128"/>
      <c r="BBG128"/>
      <c r="BBH128"/>
      <c r="BBI128"/>
      <c r="BBJ128"/>
      <c r="BBK128"/>
      <c r="BBL128"/>
      <c r="BBM128"/>
      <c r="BBN128"/>
      <c r="BBO128"/>
      <c r="BBP128"/>
      <c r="BBQ128"/>
      <c r="BBR128"/>
      <c r="BBS128"/>
      <c r="BBT128"/>
      <c r="BBU128"/>
      <c r="BBV128"/>
      <c r="BBW128"/>
      <c r="BBX128"/>
      <c r="BBY128"/>
      <c r="BBZ128"/>
      <c r="BCA128"/>
      <c r="BCB128"/>
      <c r="BCC128"/>
      <c r="BCD128"/>
      <c r="BCE128"/>
      <c r="BCF128"/>
      <c r="BCG128"/>
      <c r="BCH128"/>
      <c r="BCI128"/>
      <c r="BCJ128"/>
      <c r="BCK128"/>
      <c r="BCL128"/>
      <c r="BCM128"/>
      <c r="BCN128"/>
      <c r="BCO128"/>
      <c r="BCP128"/>
      <c r="BCQ128"/>
      <c r="BCR128"/>
      <c r="BCS128"/>
      <c r="BCT128"/>
      <c r="BCU128"/>
      <c r="BCV128"/>
      <c r="BCW128"/>
      <c r="BCX128"/>
      <c r="BCY128"/>
      <c r="BCZ128"/>
      <c r="BDA128"/>
      <c r="BDB128"/>
      <c r="BDC128"/>
      <c r="BDD128"/>
      <c r="BDE128"/>
      <c r="BDF128"/>
      <c r="BDG128"/>
      <c r="BDH128"/>
      <c r="BDI128"/>
      <c r="BDJ128"/>
      <c r="BDK128"/>
      <c r="BDL128"/>
      <c r="BDM128"/>
      <c r="BDN128"/>
      <c r="BDO128"/>
      <c r="BDP128"/>
      <c r="BDQ128"/>
      <c r="BDR128"/>
      <c r="BDS128"/>
      <c r="BDT128"/>
      <c r="BDU128"/>
    </row>
    <row r="129" spans="2:1477" s="69" customFormat="1">
      <c r="B129" s="67" t="s">
        <v>2</v>
      </c>
      <c r="C129" s="67" t="s">
        <v>294</v>
      </c>
      <c r="D129" s="67" t="s">
        <v>295</v>
      </c>
      <c r="E129" s="68">
        <v>44812</v>
      </c>
      <c r="F129" s="67" t="s">
        <v>988</v>
      </c>
      <c r="G129" s="158" t="s">
        <v>995</v>
      </c>
      <c r="H129" s="187">
        <v>2</v>
      </c>
      <c r="I129" s="69">
        <v>6</v>
      </c>
      <c r="J129" s="69">
        <v>365</v>
      </c>
      <c r="K129" s="69">
        <v>866</v>
      </c>
      <c r="L129" s="69">
        <v>968</v>
      </c>
      <c r="M129" s="186">
        <f t="shared" si="36"/>
        <v>1.9671232876712328</v>
      </c>
      <c r="N129" s="69">
        <f t="shared" si="37"/>
        <v>0</v>
      </c>
      <c r="O129" s="69">
        <v>-102</v>
      </c>
      <c r="P129" s="69">
        <v>102</v>
      </c>
      <c r="Q129" s="69">
        <v>0</v>
      </c>
      <c r="R129" s="69">
        <v>443</v>
      </c>
      <c r="S129" s="69">
        <v>58</v>
      </c>
      <c r="T129" s="190">
        <v>7469384</v>
      </c>
      <c r="U129" s="190">
        <v>92731</v>
      </c>
      <c r="V129" s="190">
        <v>7376653</v>
      </c>
      <c r="W129" s="190">
        <v>7480930</v>
      </c>
      <c r="X129" s="190">
        <v>7424797</v>
      </c>
      <c r="Y129" s="190">
        <v>-374814</v>
      </c>
      <c r="Z129" s="190">
        <v>0</v>
      </c>
      <c r="AA129" s="190">
        <v>-374814</v>
      </c>
      <c r="AB129" s="190">
        <v>7049983</v>
      </c>
      <c r="AC129" s="190">
        <v>6812783</v>
      </c>
      <c r="AD129" s="186">
        <f t="shared" si="38"/>
        <v>0.92356018373102278</v>
      </c>
      <c r="AE129" s="69">
        <f t="shared" si="39"/>
        <v>1</v>
      </c>
      <c r="AF129" s="190">
        <v>-211775</v>
      </c>
      <c r="AG129" s="190">
        <v>11546</v>
      </c>
      <c r="AH129" s="69">
        <v>143</v>
      </c>
      <c r="AI129" s="69">
        <v>107</v>
      </c>
      <c r="AJ129" s="69">
        <v>0</v>
      </c>
      <c r="AK129" s="69">
        <v>3</v>
      </c>
      <c r="AL129" s="80">
        <v>8874</v>
      </c>
      <c r="AM129" s="80">
        <v>0</v>
      </c>
      <c r="AN129" s="69">
        <v>198</v>
      </c>
      <c r="AO129" s="69">
        <v>12</v>
      </c>
      <c r="AP129" s="80">
        <v>18933</v>
      </c>
      <c r="AQ129" s="80">
        <v>0</v>
      </c>
      <c r="AR129" s="69">
        <v>0</v>
      </c>
      <c r="AS129" s="69">
        <v>0</v>
      </c>
      <c r="AT129" s="80">
        <v>0</v>
      </c>
      <c r="AU129" s="80">
        <v>0</v>
      </c>
      <c r="AV129" s="69">
        <v>0</v>
      </c>
      <c r="AW129" s="69">
        <v>0</v>
      </c>
      <c r="AX129" s="80">
        <v>0</v>
      </c>
      <c r="AY129" s="80">
        <v>0</v>
      </c>
      <c r="AZ129" s="69">
        <v>0</v>
      </c>
      <c r="BA129" s="69">
        <v>0</v>
      </c>
      <c r="BB129" s="80">
        <v>0</v>
      </c>
      <c r="BC129" s="80">
        <v>0</v>
      </c>
      <c r="BD129" s="69">
        <v>0</v>
      </c>
      <c r="BE129" s="69">
        <v>0</v>
      </c>
      <c r="BF129" s="80">
        <v>-23253</v>
      </c>
      <c r="BG129" s="80">
        <v>0</v>
      </c>
      <c r="BH129" s="69">
        <v>0</v>
      </c>
      <c r="BI129" s="69">
        <v>0</v>
      </c>
      <c r="BJ129" s="80">
        <v>0</v>
      </c>
      <c r="BK129" s="80">
        <v>0</v>
      </c>
      <c r="BL129" s="69">
        <v>0</v>
      </c>
      <c r="BM129" s="69">
        <v>0</v>
      </c>
      <c r="BN129" s="80">
        <v>0</v>
      </c>
      <c r="BO129" s="80">
        <v>0</v>
      </c>
      <c r="BP129" s="69">
        <v>38</v>
      </c>
      <c r="BQ129" s="69">
        <v>38</v>
      </c>
      <c r="BR129" s="80">
        <v>42680</v>
      </c>
      <c r="BS129" s="80">
        <v>0</v>
      </c>
      <c r="BT129" s="69">
        <v>0</v>
      </c>
      <c r="BU129" s="69">
        <v>0</v>
      </c>
      <c r="BV129" s="80">
        <v>0</v>
      </c>
      <c r="BW129" s="80">
        <v>0</v>
      </c>
      <c r="BX129" s="69">
        <v>0</v>
      </c>
      <c r="BY129" s="69">
        <v>0</v>
      </c>
      <c r="BZ129" s="80">
        <v>0</v>
      </c>
      <c r="CA129" s="80">
        <v>0</v>
      </c>
      <c r="CB129" s="69">
        <v>0</v>
      </c>
      <c r="CC129" s="69">
        <v>0</v>
      </c>
      <c r="CD129" s="80">
        <v>0</v>
      </c>
      <c r="CE129" s="80">
        <v>0</v>
      </c>
      <c r="CF129" s="69">
        <v>0</v>
      </c>
      <c r="CG129" s="69">
        <v>0</v>
      </c>
      <c r="CH129" s="80">
        <v>0</v>
      </c>
      <c r="CI129" s="80">
        <v>0</v>
      </c>
      <c r="CJ129" s="69">
        <v>236</v>
      </c>
      <c r="CK129" s="69">
        <v>53</v>
      </c>
      <c r="CL129" s="80">
        <v>47234</v>
      </c>
      <c r="CM129" s="80">
        <v>0</v>
      </c>
      <c r="CN129" s="67" t="s">
        <v>807</v>
      </c>
      <c r="CO129" s="67" t="s">
        <v>808</v>
      </c>
      <c r="CP129" s="67" t="s">
        <v>709</v>
      </c>
      <c r="CQ129" s="67" t="s">
        <v>709</v>
      </c>
      <c r="CR129" s="67" t="s">
        <v>709</v>
      </c>
      <c r="CS129" s="67" t="s">
        <v>709</v>
      </c>
      <c r="CT129" s="68">
        <v>46043</v>
      </c>
      <c r="CU129" s="67" t="s">
        <v>991</v>
      </c>
      <c r="CV129" s="67" t="s">
        <v>989</v>
      </c>
      <c r="CW129" s="68" t="s">
        <v>168</v>
      </c>
      <c r="CX129" s="68">
        <v>45910</v>
      </c>
      <c r="CY129" s="67" t="s">
        <v>988</v>
      </c>
      <c r="CZ129" s="67" t="s">
        <v>989</v>
      </c>
      <c r="DA129" s="67" t="s">
        <v>1008</v>
      </c>
      <c r="DB129" s="81">
        <v>9544565.5700000003</v>
      </c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  <c r="AML129"/>
      <c r="AMM129"/>
      <c r="AMN129"/>
      <c r="AMO129"/>
      <c r="AMP129"/>
      <c r="AMQ129"/>
      <c r="AMR129"/>
      <c r="AMS129"/>
      <c r="AMT129"/>
      <c r="AMU129"/>
      <c r="AMV129"/>
      <c r="AMW129"/>
      <c r="AMX129"/>
      <c r="AMY129"/>
      <c r="AMZ129"/>
      <c r="ANA129"/>
      <c r="ANB129"/>
      <c r="ANC129"/>
      <c r="AND129"/>
      <c r="ANE129"/>
      <c r="ANF129"/>
      <c r="ANG129"/>
      <c r="ANH129"/>
      <c r="ANI129"/>
      <c r="ANJ129"/>
      <c r="ANK129"/>
      <c r="ANL129"/>
      <c r="ANM129"/>
      <c r="ANN129"/>
      <c r="ANO129"/>
      <c r="ANP129"/>
      <c r="ANQ129"/>
      <c r="ANR129"/>
      <c r="ANS129"/>
      <c r="ANT129"/>
      <c r="ANU129"/>
      <c r="ANV129"/>
      <c r="ANW129"/>
      <c r="ANX129"/>
      <c r="ANY129"/>
      <c r="ANZ129"/>
      <c r="AOA129"/>
      <c r="AOB129"/>
      <c r="AOC129"/>
      <c r="AOD129"/>
      <c r="AOE129"/>
      <c r="AOF129"/>
      <c r="AOG129"/>
      <c r="AOH129"/>
      <c r="AOI129"/>
      <c r="AOJ129"/>
      <c r="AOK129"/>
      <c r="AOL129"/>
      <c r="AOM129"/>
      <c r="AON129"/>
      <c r="AOO129"/>
      <c r="AOP129"/>
      <c r="AOQ129"/>
      <c r="AOR129"/>
      <c r="AOS129"/>
      <c r="AOT129"/>
      <c r="AOU129"/>
      <c r="AOV129"/>
      <c r="AOW129"/>
      <c r="AOX129"/>
      <c r="AOY129"/>
      <c r="AOZ129"/>
      <c r="APA129"/>
      <c r="APB129"/>
      <c r="APC129"/>
      <c r="APD129"/>
      <c r="APE129"/>
      <c r="APF129"/>
      <c r="APG129"/>
      <c r="APH129"/>
      <c r="API129"/>
      <c r="APJ129"/>
      <c r="APK129"/>
      <c r="APL129"/>
      <c r="APM129"/>
      <c r="APN129"/>
      <c r="APO129"/>
      <c r="APP129"/>
      <c r="APQ129"/>
      <c r="APR129"/>
      <c r="APS129"/>
      <c r="APT129"/>
      <c r="APU129"/>
      <c r="APV129"/>
      <c r="APW129"/>
      <c r="APX129"/>
      <c r="APY129"/>
      <c r="APZ129"/>
      <c r="AQA129"/>
      <c r="AQB129"/>
      <c r="AQC129"/>
      <c r="AQD129"/>
      <c r="AQE129"/>
      <c r="AQF129"/>
      <c r="AQG129"/>
      <c r="AQH129"/>
      <c r="AQI129"/>
      <c r="AQJ129"/>
      <c r="AQK129"/>
      <c r="AQL129"/>
      <c r="AQM129"/>
      <c r="AQN129"/>
      <c r="AQO129"/>
      <c r="AQP129"/>
      <c r="AQQ129"/>
      <c r="AQR129"/>
      <c r="AQS129"/>
      <c r="AQT129"/>
      <c r="AQU129"/>
      <c r="AQV129"/>
      <c r="AQW129"/>
      <c r="AQX129"/>
      <c r="AQY129"/>
      <c r="AQZ129"/>
      <c r="ARA129"/>
      <c r="ARB129"/>
      <c r="ARC129"/>
      <c r="ARD129"/>
      <c r="ARE129"/>
      <c r="ARF129"/>
      <c r="ARG129"/>
      <c r="ARH129"/>
      <c r="ARI129"/>
      <c r="ARJ129"/>
      <c r="ARK129"/>
      <c r="ARL129"/>
      <c r="ARM129"/>
      <c r="ARN129"/>
      <c r="ARO129"/>
      <c r="ARP129"/>
      <c r="ARQ129"/>
      <c r="ARR129"/>
      <c r="ARS129"/>
      <c r="ART129"/>
      <c r="ARU129"/>
      <c r="ARV129"/>
      <c r="ARW129"/>
      <c r="ARX129"/>
      <c r="ARY129"/>
      <c r="ARZ129"/>
      <c r="ASA129"/>
      <c r="ASB129"/>
      <c r="ASC129"/>
      <c r="ASD129"/>
      <c r="ASE129"/>
      <c r="ASF129"/>
      <c r="ASG129"/>
      <c r="ASH129"/>
      <c r="ASI129"/>
      <c r="ASJ129"/>
      <c r="ASK129"/>
      <c r="ASL129"/>
      <c r="ASM129"/>
      <c r="ASN129"/>
      <c r="ASO129"/>
      <c r="ASP129"/>
      <c r="ASQ129"/>
      <c r="ASR129"/>
      <c r="ASS129"/>
      <c r="AST129"/>
      <c r="ASU129"/>
      <c r="ASV129"/>
      <c r="ASW129"/>
      <c r="ASX129"/>
      <c r="ASY129"/>
      <c r="ASZ129"/>
      <c r="ATA129"/>
      <c r="ATB129"/>
      <c r="ATC129"/>
      <c r="ATD129"/>
      <c r="ATE129"/>
      <c r="ATF129"/>
      <c r="ATG129"/>
      <c r="ATH129"/>
      <c r="ATI129"/>
      <c r="ATJ129"/>
      <c r="ATK129"/>
      <c r="ATL129"/>
      <c r="ATM129"/>
      <c r="ATN129"/>
      <c r="ATO129"/>
      <c r="ATP129"/>
      <c r="ATQ129"/>
      <c r="ATR129"/>
      <c r="ATS129"/>
      <c r="ATT129"/>
      <c r="ATU129"/>
      <c r="ATV129"/>
      <c r="ATW129"/>
      <c r="ATX129"/>
      <c r="ATY129"/>
      <c r="ATZ129"/>
      <c r="AUA129"/>
      <c r="AUB129"/>
      <c r="AUC129"/>
      <c r="AUD129"/>
      <c r="AUE129"/>
      <c r="AUF129"/>
      <c r="AUG129"/>
      <c r="AUH129"/>
      <c r="AUI129"/>
      <c r="AUJ129"/>
      <c r="AUK129"/>
      <c r="AUL129"/>
      <c r="AUM129"/>
      <c r="AUN129"/>
      <c r="AUO129"/>
      <c r="AUP129"/>
      <c r="AUQ129"/>
      <c r="AUR129"/>
      <c r="AUS129"/>
      <c r="AUT129"/>
      <c r="AUU129"/>
      <c r="AUV129"/>
      <c r="AUW129"/>
      <c r="AUX129"/>
      <c r="AUY129"/>
      <c r="AUZ129"/>
      <c r="AVA129"/>
      <c r="AVB129"/>
      <c r="AVC129"/>
      <c r="AVD129"/>
      <c r="AVE129"/>
      <c r="AVF129"/>
      <c r="AVG129"/>
      <c r="AVH129"/>
      <c r="AVI129"/>
      <c r="AVJ129"/>
      <c r="AVK129"/>
      <c r="AVL129"/>
      <c r="AVM129"/>
      <c r="AVN129"/>
      <c r="AVO129"/>
      <c r="AVP129"/>
      <c r="AVQ129"/>
      <c r="AVR129"/>
      <c r="AVS129"/>
      <c r="AVT129"/>
      <c r="AVU129"/>
      <c r="AVV129"/>
      <c r="AVW129"/>
      <c r="AVX129"/>
      <c r="AVY129"/>
      <c r="AVZ129"/>
      <c r="AWA129"/>
      <c r="AWB129"/>
      <c r="AWC129"/>
      <c r="AWD129"/>
      <c r="AWE129"/>
      <c r="AWF129"/>
      <c r="AWG129"/>
      <c r="AWH129"/>
      <c r="AWI129"/>
      <c r="AWJ129"/>
      <c r="AWK129"/>
      <c r="AWL129"/>
      <c r="AWM129"/>
      <c r="AWN129"/>
      <c r="AWO129"/>
      <c r="AWP129"/>
      <c r="AWQ129"/>
      <c r="AWR129"/>
      <c r="AWS129"/>
      <c r="AWT129"/>
      <c r="AWU129"/>
      <c r="AWV129"/>
      <c r="AWW129"/>
      <c r="AWX129"/>
      <c r="AWY129"/>
      <c r="AWZ129"/>
      <c r="AXA129"/>
      <c r="AXB129"/>
      <c r="AXC129"/>
      <c r="AXD129"/>
      <c r="AXE129"/>
      <c r="AXF129"/>
      <c r="AXG129"/>
      <c r="AXH129"/>
      <c r="AXI129"/>
      <c r="AXJ129"/>
      <c r="AXK129"/>
      <c r="AXL129"/>
      <c r="AXM129"/>
      <c r="AXN129"/>
      <c r="AXO129"/>
      <c r="AXP129"/>
      <c r="AXQ129"/>
      <c r="AXR129"/>
      <c r="AXS129"/>
      <c r="AXT129"/>
      <c r="AXU129"/>
      <c r="AXV129"/>
      <c r="AXW129"/>
      <c r="AXX129"/>
      <c r="AXY129"/>
      <c r="AXZ129"/>
      <c r="AYA129"/>
      <c r="AYB129"/>
      <c r="AYC129"/>
      <c r="AYD129"/>
      <c r="AYE129"/>
      <c r="AYF129"/>
      <c r="AYG129"/>
      <c r="AYH129"/>
      <c r="AYI129"/>
      <c r="AYJ129"/>
      <c r="AYK129"/>
      <c r="AYL129"/>
      <c r="AYM129"/>
      <c r="AYN129"/>
      <c r="AYO129"/>
      <c r="AYP129"/>
      <c r="AYQ129"/>
      <c r="AYR129"/>
      <c r="AYS129"/>
      <c r="AYT129"/>
      <c r="AYU129"/>
      <c r="AYV129"/>
      <c r="AYW129"/>
      <c r="AYX129"/>
      <c r="AYY129"/>
      <c r="AYZ129"/>
      <c r="AZA129"/>
      <c r="AZB129"/>
      <c r="AZC129"/>
      <c r="AZD129"/>
      <c r="AZE129"/>
      <c r="AZF129"/>
      <c r="AZG129"/>
      <c r="AZH129"/>
      <c r="AZI129"/>
      <c r="AZJ129"/>
      <c r="AZK129"/>
      <c r="AZL129"/>
      <c r="AZM129"/>
      <c r="AZN129"/>
      <c r="AZO129"/>
      <c r="AZP129"/>
      <c r="AZQ129"/>
      <c r="AZR129"/>
      <c r="AZS129"/>
      <c r="AZT129"/>
      <c r="AZU129"/>
      <c r="AZV129"/>
      <c r="AZW129"/>
      <c r="AZX129"/>
      <c r="AZY129"/>
      <c r="AZZ129"/>
      <c r="BAA129"/>
      <c r="BAB129"/>
      <c r="BAC129"/>
      <c r="BAD129"/>
      <c r="BAE129"/>
      <c r="BAF129"/>
      <c r="BAG129"/>
      <c r="BAH129"/>
      <c r="BAI129"/>
      <c r="BAJ129"/>
      <c r="BAK129"/>
      <c r="BAL129"/>
      <c r="BAM129"/>
      <c r="BAN129"/>
      <c r="BAO129"/>
      <c r="BAP129"/>
      <c r="BAQ129"/>
      <c r="BAR129"/>
      <c r="BAS129"/>
      <c r="BAT129"/>
      <c r="BAU129"/>
      <c r="BAV129"/>
      <c r="BAW129"/>
      <c r="BAX129"/>
      <c r="BAY129"/>
      <c r="BAZ129"/>
      <c r="BBA129"/>
      <c r="BBB129"/>
      <c r="BBC129"/>
      <c r="BBD129"/>
      <c r="BBE129"/>
      <c r="BBF129"/>
      <c r="BBG129"/>
      <c r="BBH129"/>
      <c r="BBI129"/>
      <c r="BBJ129"/>
      <c r="BBK129"/>
      <c r="BBL129"/>
      <c r="BBM129"/>
      <c r="BBN129"/>
      <c r="BBO129"/>
      <c r="BBP129"/>
      <c r="BBQ129"/>
      <c r="BBR129"/>
      <c r="BBS129"/>
      <c r="BBT129"/>
      <c r="BBU129"/>
      <c r="BBV129"/>
      <c r="BBW129"/>
      <c r="BBX129"/>
      <c r="BBY129"/>
      <c r="BBZ129"/>
      <c r="BCA129"/>
      <c r="BCB129"/>
      <c r="BCC129"/>
      <c r="BCD129"/>
      <c r="BCE129"/>
      <c r="BCF129"/>
      <c r="BCG129"/>
      <c r="BCH129"/>
      <c r="BCI129"/>
      <c r="BCJ129"/>
      <c r="BCK129"/>
      <c r="BCL129"/>
      <c r="BCM129"/>
      <c r="BCN129"/>
      <c r="BCO129"/>
      <c r="BCP129"/>
      <c r="BCQ129"/>
      <c r="BCR129"/>
      <c r="BCS129"/>
      <c r="BCT129"/>
      <c r="BCU129"/>
      <c r="BCV129"/>
      <c r="BCW129"/>
      <c r="BCX129"/>
      <c r="BCY129"/>
      <c r="BCZ129"/>
      <c r="BDA129"/>
      <c r="BDB129"/>
      <c r="BDC129"/>
      <c r="BDD129"/>
      <c r="BDE129"/>
      <c r="BDF129"/>
      <c r="BDG129"/>
      <c r="BDH129"/>
      <c r="BDI129"/>
      <c r="BDJ129"/>
      <c r="BDK129"/>
      <c r="BDL129"/>
      <c r="BDM129"/>
      <c r="BDN129"/>
      <c r="BDO129"/>
      <c r="BDP129"/>
      <c r="BDQ129"/>
      <c r="BDR129"/>
      <c r="BDS129"/>
      <c r="BDT129"/>
      <c r="BDU129"/>
    </row>
    <row r="130" spans="2:1477" s="69" customFormat="1">
      <c r="B130" s="67" t="s">
        <v>2</v>
      </c>
      <c r="C130" s="67" t="s">
        <v>296</v>
      </c>
      <c r="D130" s="67" t="s">
        <v>297</v>
      </c>
      <c r="E130" s="68">
        <v>45512</v>
      </c>
      <c r="F130" s="67" t="s">
        <v>988</v>
      </c>
      <c r="G130" s="158" t="s">
        <v>994</v>
      </c>
      <c r="H130" s="187">
        <v>2</v>
      </c>
      <c r="I130" s="69">
        <v>1</v>
      </c>
      <c r="J130" s="69">
        <v>170</v>
      </c>
      <c r="K130" s="69">
        <v>220</v>
      </c>
      <c r="L130" s="69">
        <v>220</v>
      </c>
      <c r="M130" s="186">
        <f t="shared" si="36"/>
        <v>1.2</v>
      </c>
      <c r="N130" s="69">
        <f t="shared" si="37"/>
        <v>1</v>
      </c>
      <c r="O130" s="69">
        <v>0</v>
      </c>
      <c r="P130" s="69">
        <v>0</v>
      </c>
      <c r="Q130" s="69">
        <v>0</v>
      </c>
      <c r="R130" s="69">
        <v>16</v>
      </c>
      <c r="S130" s="69">
        <v>34</v>
      </c>
      <c r="T130" s="190">
        <v>2949285</v>
      </c>
      <c r="U130" s="190">
        <v>50000</v>
      </c>
      <c r="V130" s="190">
        <v>2899285</v>
      </c>
      <c r="W130" s="190">
        <v>2625347</v>
      </c>
      <c r="X130" s="190">
        <v>2604415</v>
      </c>
      <c r="Y130" s="190">
        <v>0</v>
      </c>
      <c r="Z130" s="190">
        <v>0</v>
      </c>
      <c r="AA130" s="190">
        <v>0</v>
      </c>
      <c r="AB130" s="190">
        <v>2604415</v>
      </c>
      <c r="AC130" s="190">
        <v>2604415</v>
      </c>
      <c r="AD130" s="186">
        <f t="shared" si="38"/>
        <v>0.89829561426351667</v>
      </c>
      <c r="AE130" s="69">
        <f t="shared" si="39"/>
        <v>1</v>
      </c>
      <c r="AF130" s="190">
        <v>0</v>
      </c>
      <c r="AG130" s="190">
        <v>-323937</v>
      </c>
      <c r="AH130" s="69">
        <v>5</v>
      </c>
      <c r="AI130" s="69">
        <v>11</v>
      </c>
      <c r="AJ130" s="69">
        <v>0</v>
      </c>
      <c r="AK130" s="69">
        <v>16</v>
      </c>
      <c r="AL130" s="80">
        <v>0</v>
      </c>
      <c r="AM130" s="80">
        <v>0</v>
      </c>
      <c r="AN130" s="69">
        <v>0</v>
      </c>
      <c r="AO130" s="69">
        <v>0</v>
      </c>
      <c r="AP130" s="80">
        <v>0</v>
      </c>
      <c r="AQ130" s="80">
        <v>0</v>
      </c>
      <c r="AR130" s="69">
        <v>0</v>
      </c>
      <c r="AS130" s="69">
        <v>0</v>
      </c>
      <c r="AT130" s="80">
        <v>0</v>
      </c>
      <c r="AU130" s="80">
        <v>0</v>
      </c>
      <c r="AV130" s="69">
        <v>0</v>
      </c>
      <c r="AW130" s="69">
        <v>0</v>
      </c>
      <c r="AX130" s="80">
        <v>0</v>
      </c>
      <c r="AY130" s="80">
        <v>0</v>
      </c>
      <c r="AZ130" s="69">
        <v>0</v>
      </c>
      <c r="BA130" s="69">
        <v>0</v>
      </c>
      <c r="BB130" s="80">
        <v>0</v>
      </c>
      <c r="BC130" s="80">
        <v>0</v>
      </c>
      <c r="BD130" s="69">
        <v>0</v>
      </c>
      <c r="BE130" s="69">
        <v>18</v>
      </c>
      <c r="BF130" s="80">
        <v>-323937</v>
      </c>
      <c r="BG130" s="80">
        <v>0</v>
      </c>
      <c r="BH130" s="69">
        <v>0</v>
      </c>
      <c r="BI130" s="69">
        <v>0</v>
      </c>
      <c r="BJ130" s="80">
        <v>0</v>
      </c>
      <c r="BK130" s="80">
        <v>0</v>
      </c>
      <c r="BL130" s="69">
        <v>0</v>
      </c>
      <c r="BM130" s="69">
        <v>0</v>
      </c>
      <c r="BN130" s="80">
        <v>0</v>
      </c>
      <c r="BO130" s="80">
        <v>0</v>
      </c>
      <c r="BP130" s="69">
        <v>0</v>
      </c>
      <c r="BQ130" s="69">
        <v>0</v>
      </c>
      <c r="BR130" s="80">
        <v>0</v>
      </c>
      <c r="BS130" s="80">
        <v>0</v>
      </c>
      <c r="BT130" s="69">
        <v>0</v>
      </c>
      <c r="BU130" s="69">
        <v>0</v>
      </c>
      <c r="BV130" s="80">
        <v>0</v>
      </c>
      <c r="BW130" s="80">
        <v>0</v>
      </c>
      <c r="BX130" s="69">
        <v>0</v>
      </c>
      <c r="BY130" s="69">
        <v>0</v>
      </c>
      <c r="BZ130" s="80">
        <v>0</v>
      </c>
      <c r="CA130" s="80">
        <v>0</v>
      </c>
      <c r="CB130" s="69">
        <v>0</v>
      </c>
      <c r="CC130" s="69">
        <v>0</v>
      </c>
      <c r="CD130" s="80">
        <v>0</v>
      </c>
      <c r="CE130" s="80">
        <v>0</v>
      </c>
      <c r="CF130" s="69">
        <v>0</v>
      </c>
      <c r="CG130" s="69">
        <v>0</v>
      </c>
      <c r="CH130" s="80">
        <v>0</v>
      </c>
      <c r="CI130" s="80">
        <v>0</v>
      </c>
      <c r="CJ130" s="69">
        <v>0</v>
      </c>
      <c r="CK130" s="69">
        <v>34</v>
      </c>
      <c r="CL130" s="80">
        <v>-323937</v>
      </c>
      <c r="CM130" s="80">
        <v>0</v>
      </c>
      <c r="CN130" s="67" t="s">
        <v>809</v>
      </c>
      <c r="CO130" s="67" t="s">
        <v>810</v>
      </c>
      <c r="CP130" s="67" t="s">
        <v>709</v>
      </c>
      <c r="CQ130" s="67" t="s">
        <v>709</v>
      </c>
      <c r="CR130" s="67" t="s">
        <v>709</v>
      </c>
      <c r="CS130" s="67" t="s">
        <v>709</v>
      </c>
      <c r="CT130" s="68">
        <v>45994</v>
      </c>
      <c r="CU130" s="67" t="s">
        <v>993</v>
      </c>
      <c r="CV130" s="67" t="s">
        <v>989</v>
      </c>
      <c r="CW130" s="68" t="s">
        <v>168</v>
      </c>
      <c r="CX130" s="68">
        <v>45922</v>
      </c>
      <c r="CY130" s="67" t="s">
        <v>988</v>
      </c>
      <c r="CZ130" s="67" t="s">
        <v>989</v>
      </c>
      <c r="DA130" s="67" t="s">
        <v>1011</v>
      </c>
      <c r="DB130" s="81">
        <v>3480038</v>
      </c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  <c r="AML130"/>
      <c r="AMM130"/>
      <c r="AMN130"/>
      <c r="AMO130"/>
      <c r="AMP130"/>
      <c r="AMQ130"/>
      <c r="AMR130"/>
      <c r="AMS130"/>
      <c r="AMT130"/>
      <c r="AMU130"/>
      <c r="AMV130"/>
      <c r="AMW130"/>
      <c r="AMX130"/>
      <c r="AMY130"/>
      <c r="AMZ130"/>
      <c r="ANA130"/>
      <c r="ANB130"/>
      <c r="ANC130"/>
      <c r="AND130"/>
      <c r="ANE130"/>
      <c r="ANF130"/>
      <c r="ANG130"/>
      <c r="ANH130"/>
      <c r="ANI130"/>
      <c r="ANJ130"/>
      <c r="ANK130"/>
      <c r="ANL130"/>
      <c r="ANM130"/>
      <c r="ANN130"/>
      <c r="ANO130"/>
      <c r="ANP130"/>
      <c r="ANQ130"/>
      <c r="ANR130"/>
      <c r="ANS130"/>
      <c r="ANT130"/>
      <c r="ANU130"/>
      <c r="ANV130"/>
      <c r="ANW130"/>
      <c r="ANX130"/>
      <c r="ANY130"/>
      <c r="ANZ130"/>
      <c r="AOA130"/>
      <c r="AOB130"/>
      <c r="AOC130"/>
      <c r="AOD130"/>
      <c r="AOE130"/>
      <c r="AOF130"/>
      <c r="AOG130"/>
      <c r="AOH130"/>
      <c r="AOI130"/>
      <c r="AOJ130"/>
      <c r="AOK130"/>
      <c r="AOL130"/>
      <c r="AOM130"/>
      <c r="AON130"/>
      <c r="AOO130"/>
      <c r="AOP130"/>
      <c r="AOQ130"/>
      <c r="AOR130"/>
      <c r="AOS130"/>
      <c r="AOT130"/>
      <c r="AOU130"/>
      <c r="AOV130"/>
      <c r="AOW130"/>
      <c r="AOX130"/>
      <c r="AOY130"/>
      <c r="AOZ130"/>
      <c r="APA130"/>
      <c r="APB130"/>
      <c r="APC130"/>
      <c r="APD130"/>
      <c r="APE130"/>
      <c r="APF130"/>
      <c r="APG130"/>
      <c r="APH130"/>
      <c r="API130"/>
      <c r="APJ130"/>
      <c r="APK130"/>
      <c r="APL130"/>
      <c r="APM130"/>
      <c r="APN130"/>
      <c r="APO130"/>
      <c r="APP130"/>
      <c r="APQ130"/>
      <c r="APR130"/>
      <c r="APS130"/>
      <c r="APT130"/>
      <c r="APU130"/>
      <c r="APV130"/>
      <c r="APW130"/>
      <c r="APX130"/>
      <c r="APY130"/>
      <c r="APZ130"/>
      <c r="AQA130"/>
      <c r="AQB130"/>
      <c r="AQC130"/>
      <c r="AQD130"/>
      <c r="AQE130"/>
      <c r="AQF130"/>
      <c r="AQG130"/>
      <c r="AQH130"/>
      <c r="AQI130"/>
      <c r="AQJ130"/>
      <c r="AQK130"/>
      <c r="AQL130"/>
      <c r="AQM130"/>
      <c r="AQN130"/>
      <c r="AQO130"/>
      <c r="AQP130"/>
      <c r="AQQ130"/>
      <c r="AQR130"/>
      <c r="AQS130"/>
      <c r="AQT130"/>
      <c r="AQU130"/>
      <c r="AQV130"/>
      <c r="AQW130"/>
      <c r="AQX130"/>
      <c r="AQY130"/>
      <c r="AQZ130"/>
      <c r="ARA130"/>
      <c r="ARB130"/>
      <c r="ARC130"/>
      <c r="ARD130"/>
      <c r="ARE130"/>
      <c r="ARF130"/>
      <c r="ARG130"/>
      <c r="ARH130"/>
      <c r="ARI130"/>
      <c r="ARJ130"/>
      <c r="ARK130"/>
      <c r="ARL130"/>
      <c r="ARM130"/>
      <c r="ARN130"/>
      <c r="ARO130"/>
      <c r="ARP130"/>
      <c r="ARQ130"/>
      <c r="ARR130"/>
      <c r="ARS130"/>
      <c r="ART130"/>
      <c r="ARU130"/>
      <c r="ARV130"/>
      <c r="ARW130"/>
      <c r="ARX130"/>
      <c r="ARY130"/>
      <c r="ARZ130"/>
      <c r="ASA130"/>
      <c r="ASB130"/>
      <c r="ASC130"/>
      <c r="ASD130"/>
      <c r="ASE130"/>
      <c r="ASF130"/>
      <c r="ASG130"/>
      <c r="ASH130"/>
      <c r="ASI130"/>
      <c r="ASJ130"/>
      <c r="ASK130"/>
      <c r="ASL130"/>
      <c r="ASM130"/>
      <c r="ASN130"/>
      <c r="ASO130"/>
      <c r="ASP130"/>
      <c r="ASQ130"/>
      <c r="ASR130"/>
      <c r="ASS130"/>
      <c r="AST130"/>
      <c r="ASU130"/>
      <c r="ASV130"/>
      <c r="ASW130"/>
      <c r="ASX130"/>
      <c r="ASY130"/>
      <c r="ASZ130"/>
      <c r="ATA130"/>
      <c r="ATB130"/>
      <c r="ATC130"/>
      <c r="ATD130"/>
      <c r="ATE130"/>
      <c r="ATF130"/>
      <c r="ATG130"/>
      <c r="ATH130"/>
      <c r="ATI130"/>
      <c r="ATJ130"/>
      <c r="ATK130"/>
      <c r="ATL130"/>
      <c r="ATM130"/>
      <c r="ATN130"/>
      <c r="ATO130"/>
      <c r="ATP130"/>
      <c r="ATQ130"/>
      <c r="ATR130"/>
      <c r="ATS130"/>
      <c r="ATT130"/>
      <c r="ATU130"/>
      <c r="ATV130"/>
      <c r="ATW130"/>
      <c r="ATX130"/>
      <c r="ATY130"/>
      <c r="ATZ130"/>
      <c r="AUA130"/>
      <c r="AUB130"/>
      <c r="AUC130"/>
      <c r="AUD130"/>
      <c r="AUE130"/>
      <c r="AUF130"/>
      <c r="AUG130"/>
      <c r="AUH130"/>
      <c r="AUI130"/>
      <c r="AUJ130"/>
      <c r="AUK130"/>
      <c r="AUL130"/>
      <c r="AUM130"/>
      <c r="AUN130"/>
      <c r="AUO130"/>
      <c r="AUP130"/>
      <c r="AUQ130"/>
      <c r="AUR130"/>
      <c r="AUS130"/>
      <c r="AUT130"/>
      <c r="AUU130"/>
      <c r="AUV130"/>
      <c r="AUW130"/>
      <c r="AUX130"/>
      <c r="AUY130"/>
      <c r="AUZ130"/>
      <c r="AVA130"/>
      <c r="AVB130"/>
      <c r="AVC130"/>
      <c r="AVD130"/>
      <c r="AVE130"/>
      <c r="AVF130"/>
      <c r="AVG130"/>
      <c r="AVH130"/>
      <c r="AVI130"/>
      <c r="AVJ130"/>
      <c r="AVK130"/>
      <c r="AVL130"/>
      <c r="AVM130"/>
      <c r="AVN130"/>
      <c r="AVO130"/>
      <c r="AVP130"/>
      <c r="AVQ130"/>
      <c r="AVR130"/>
      <c r="AVS130"/>
      <c r="AVT130"/>
      <c r="AVU130"/>
      <c r="AVV130"/>
      <c r="AVW130"/>
      <c r="AVX130"/>
      <c r="AVY130"/>
      <c r="AVZ130"/>
      <c r="AWA130"/>
      <c r="AWB130"/>
      <c r="AWC130"/>
      <c r="AWD130"/>
      <c r="AWE130"/>
      <c r="AWF130"/>
      <c r="AWG130"/>
      <c r="AWH130"/>
      <c r="AWI130"/>
      <c r="AWJ130"/>
      <c r="AWK130"/>
      <c r="AWL130"/>
      <c r="AWM130"/>
      <c r="AWN130"/>
      <c r="AWO130"/>
      <c r="AWP130"/>
      <c r="AWQ130"/>
      <c r="AWR130"/>
      <c r="AWS130"/>
      <c r="AWT130"/>
      <c r="AWU130"/>
      <c r="AWV130"/>
      <c r="AWW130"/>
      <c r="AWX130"/>
      <c r="AWY130"/>
      <c r="AWZ130"/>
      <c r="AXA130"/>
      <c r="AXB130"/>
      <c r="AXC130"/>
      <c r="AXD130"/>
      <c r="AXE130"/>
      <c r="AXF130"/>
      <c r="AXG130"/>
      <c r="AXH130"/>
      <c r="AXI130"/>
      <c r="AXJ130"/>
      <c r="AXK130"/>
      <c r="AXL130"/>
      <c r="AXM130"/>
      <c r="AXN130"/>
      <c r="AXO130"/>
      <c r="AXP130"/>
      <c r="AXQ130"/>
      <c r="AXR130"/>
      <c r="AXS130"/>
      <c r="AXT130"/>
      <c r="AXU130"/>
      <c r="AXV130"/>
      <c r="AXW130"/>
      <c r="AXX130"/>
      <c r="AXY130"/>
      <c r="AXZ130"/>
      <c r="AYA130"/>
      <c r="AYB130"/>
      <c r="AYC130"/>
      <c r="AYD130"/>
      <c r="AYE130"/>
      <c r="AYF130"/>
      <c r="AYG130"/>
      <c r="AYH130"/>
      <c r="AYI130"/>
      <c r="AYJ130"/>
      <c r="AYK130"/>
      <c r="AYL130"/>
      <c r="AYM130"/>
      <c r="AYN130"/>
      <c r="AYO130"/>
      <c r="AYP130"/>
      <c r="AYQ130"/>
      <c r="AYR130"/>
      <c r="AYS130"/>
      <c r="AYT130"/>
      <c r="AYU130"/>
      <c r="AYV130"/>
      <c r="AYW130"/>
      <c r="AYX130"/>
      <c r="AYY130"/>
      <c r="AYZ130"/>
      <c r="AZA130"/>
      <c r="AZB130"/>
      <c r="AZC130"/>
      <c r="AZD130"/>
      <c r="AZE130"/>
      <c r="AZF130"/>
      <c r="AZG130"/>
      <c r="AZH130"/>
      <c r="AZI130"/>
      <c r="AZJ130"/>
      <c r="AZK130"/>
      <c r="AZL130"/>
      <c r="AZM130"/>
      <c r="AZN130"/>
      <c r="AZO130"/>
      <c r="AZP130"/>
      <c r="AZQ130"/>
      <c r="AZR130"/>
      <c r="AZS130"/>
      <c r="AZT130"/>
      <c r="AZU130"/>
      <c r="AZV130"/>
      <c r="AZW130"/>
      <c r="AZX130"/>
      <c r="AZY130"/>
      <c r="AZZ130"/>
      <c r="BAA130"/>
      <c r="BAB130"/>
      <c r="BAC130"/>
      <c r="BAD130"/>
      <c r="BAE130"/>
      <c r="BAF130"/>
      <c r="BAG130"/>
      <c r="BAH130"/>
      <c r="BAI130"/>
      <c r="BAJ130"/>
      <c r="BAK130"/>
      <c r="BAL130"/>
      <c r="BAM130"/>
      <c r="BAN130"/>
      <c r="BAO130"/>
      <c r="BAP130"/>
      <c r="BAQ130"/>
      <c r="BAR130"/>
      <c r="BAS130"/>
      <c r="BAT130"/>
      <c r="BAU130"/>
      <c r="BAV130"/>
      <c r="BAW130"/>
      <c r="BAX130"/>
      <c r="BAY130"/>
      <c r="BAZ130"/>
      <c r="BBA130"/>
      <c r="BBB130"/>
      <c r="BBC130"/>
      <c r="BBD130"/>
      <c r="BBE130"/>
      <c r="BBF130"/>
      <c r="BBG130"/>
      <c r="BBH130"/>
      <c r="BBI130"/>
      <c r="BBJ130"/>
      <c r="BBK130"/>
      <c r="BBL130"/>
      <c r="BBM130"/>
      <c r="BBN130"/>
      <c r="BBO130"/>
      <c r="BBP130"/>
      <c r="BBQ130"/>
      <c r="BBR130"/>
      <c r="BBS130"/>
      <c r="BBT130"/>
      <c r="BBU130"/>
      <c r="BBV130"/>
      <c r="BBW130"/>
      <c r="BBX130"/>
      <c r="BBY130"/>
      <c r="BBZ130"/>
      <c r="BCA130"/>
      <c r="BCB130"/>
      <c r="BCC130"/>
      <c r="BCD130"/>
      <c r="BCE130"/>
      <c r="BCF130"/>
      <c r="BCG130"/>
      <c r="BCH130"/>
      <c r="BCI130"/>
      <c r="BCJ130"/>
      <c r="BCK130"/>
      <c r="BCL130"/>
      <c r="BCM130"/>
      <c r="BCN130"/>
      <c r="BCO130"/>
      <c r="BCP130"/>
      <c r="BCQ130"/>
      <c r="BCR130"/>
      <c r="BCS130"/>
      <c r="BCT130"/>
      <c r="BCU130"/>
      <c r="BCV130"/>
      <c r="BCW130"/>
      <c r="BCX130"/>
      <c r="BCY130"/>
      <c r="BCZ130"/>
      <c r="BDA130"/>
      <c r="BDB130"/>
      <c r="BDC130"/>
      <c r="BDD130"/>
      <c r="BDE130"/>
      <c r="BDF130"/>
      <c r="BDG130"/>
      <c r="BDH130"/>
      <c r="BDI130"/>
      <c r="BDJ130"/>
      <c r="BDK130"/>
      <c r="BDL130"/>
      <c r="BDM130"/>
      <c r="BDN130"/>
      <c r="BDO130"/>
      <c r="BDP130"/>
      <c r="BDQ130"/>
      <c r="BDR130"/>
      <c r="BDS130"/>
      <c r="BDT130"/>
      <c r="BDU130"/>
    </row>
    <row r="131" spans="2:1477" s="69" customFormat="1">
      <c r="B131" s="67" t="s">
        <v>2</v>
      </c>
      <c r="C131" s="67" t="s">
        <v>298</v>
      </c>
      <c r="D131" s="67" t="s">
        <v>299</v>
      </c>
      <c r="E131" s="68">
        <v>45085</v>
      </c>
      <c r="F131" s="67" t="s">
        <v>986</v>
      </c>
      <c r="G131" s="158" t="s">
        <v>995</v>
      </c>
      <c r="H131" s="187">
        <v>1</v>
      </c>
      <c r="I131" s="69">
        <v>1</v>
      </c>
      <c r="J131" s="69">
        <v>365</v>
      </c>
      <c r="K131" s="69">
        <v>665</v>
      </c>
      <c r="L131" s="69">
        <v>665</v>
      </c>
      <c r="M131" s="186">
        <f t="shared" si="36"/>
        <v>1.547945205479452</v>
      </c>
      <c r="N131" s="69">
        <f t="shared" si="37"/>
        <v>0</v>
      </c>
      <c r="O131" s="69">
        <v>0</v>
      </c>
      <c r="P131" s="69">
        <v>0</v>
      </c>
      <c r="Q131" s="69">
        <v>0</v>
      </c>
      <c r="R131" s="69">
        <v>220</v>
      </c>
      <c r="S131" s="69">
        <v>110</v>
      </c>
      <c r="T131" s="190">
        <v>4167167</v>
      </c>
      <c r="U131" s="190">
        <v>50000</v>
      </c>
      <c r="V131" s="190">
        <v>4117167</v>
      </c>
      <c r="W131" s="190">
        <v>4263313</v>
      </c>
      <c r="X131" s="190">
        <v>3906647</v>
      </c>
      <c r="Y131" s="190">
        <v>0</v>
      </c>
      <c r="Z131" s="190">
        <v>0</v>
      </c>
      <c r="AA131" s="190">
        <v>0</v>
      </c>
      <c r="AB131" s="190">
        <v>3906647</v>
      </c>
      <c r="AC131" s="190">
        <v>3906647</v>
      </c>
      <c r="AD131" s="186">
        <f t="shared" si="38"/>
        <v>0.94886775299617432</v>
      </c>
      <c r="AE131" s="69">
        <f t="shared" si="39"/>
        <v>1</v>
      </c>
      <c r="AF131" s="190">
        <v>0</v>
      </c>
      <c r="AG131" s="190">
        <v>96146</v>
      </c>
      <c r="AH131" s="69">
        <v>18</v>
      </c>
      <c r="AI131" s="69">
        <v>82</v>
      </c>
      <c r="AJ131" s="69">
        <v>0</v>
      </c>
      <c r="AK131" s="69">
        <v>0</v>
      </c>
      <c r="AL131" s="80">
        <v>0</v>
      </c>
      <c r="AM131" s="80">
        <v>0</v>
      </c>
      <c r="AN131" s="69">
        <v>0</v>
      </c>
      <c r="AO131" s="69">
        <v>0</v>
      </c>
      <c r="AP131" s="80">
        <v>0</v>
      </c>
      <c r="AQ131" s="80">
        <v>0</v>
      </c>
      <c r="AR131" s="69">
        <v>0</v>
      </c>
      <c r="AS131" s="69">
        <v>0</v>
      </c>
      <c r="AT131" s="80">
        <v>0</v>
      </c>
      <c r="AU131" s="80">
        <v>0</v>
      </c>
      <c r="AV131" s="69">
        <v>0</v>
      </c>
      <c r="AW131" s="69">
        <v>0</v>
      </c>
      <c r="AX131" s="80">
        <v>0</v>
      </c>
      <c r="AY131" s="80">
        <v>0</v>
      </c>
      <c r="AZ131" s="69">
        <v>0</v>
      </c>
      <c r="BA131" s="69">
        <v>0</v>
      </c>
      <c r="BB131" s="80">
        <v>0</v>
      </c>
      <c r="BC131" s="80">
        <v>0</v>
      </c>
      <c r="BD131" s="69">
        <v>120</v>
      </c>
      <c r="BE131" s="69">
        <v>80</v>
      </c>
      <c r="BF131" s="80">
        <v>122581</v>
      </c>
      <c r="BG131" s="80">
        <v>0</v>
      </c>
      <c r="BH131" s="69">
        <v>0</v>
      </c>
      <c r="BI131" s="69">
        <v>0</v>
      </c>
      <c r="BJ131" s="80">
        <v>0</v>
      </c>
      <c r="BK131" s="80">
        <v>0</v>
      </c>
      <c r="BL131" s="69">
        <v>0</v>
      </c>
      <c r="BM131" s="69">
        <v>0</v>
      </c>
      <c r="BN131" s="80">
        <v>0</v>
      </c>
      <c r="BO131" s="80">
        <v>0</v>
      </c>
      <c r="BP131" s="69">
        <v>0</v>
      </c>
      <c r="BQ131" s="69">
        <v>0</v>
      </c>
      <c r="BR131" s="80">
        <v>0</v>
      </c>
      <c r="BS131" s="80">
        <v>0</v>
      </c>
      <c r="BT131" s="69">
        <v>0</v>
      </c>
      <c r="BU131" s="69">
        <v>0</v>
      </c>
      <c r="BV131" s="80">
        <v>0</v>
      </c>
      <c r="BW131" s="80">
        <v>0</v>
      </c>
      <c r="BX131" s="69">
        <v>0</v>
      </c>
      <c r="BY131" s="69">
        <v>0</v>
      </c>
      <c r="BZ131" s="80">
        <v>0</v>
      </c>
      <c r="CA131" s="80">
        <v>0</v>
      </c>
      <c r="CB131" s="69">
        <v>0</v>
      </c>
      <c r="CC131" s="69">
        <v>0</v>
      </c>
      <c r="CD131" s="80">
        <v>0</v>
      </c>
      <c r="CE131" s="80">
        <v>0</v>
      </c>
      <c r="CF131" s="69">
        <v>0</v>
      </c>
      <c r="CG131" s="69">
        <v>0</v>
      </c>
      <c r="CH131" s="80">
        <v>0</v>
      </c>
      <c r="CI131" s="80">
        <v>0</v>
      </c>
      <c r="CJ131" s="69">
        <v>120</v>
      </c>
      <c r="CK131" s="69">
        <v>80</v>
      </c>
      <c r="CL131" s="80">
        <v>122581</v>
      </c>
      <c r="CM131" s="80">
        <v>0</v>
      </c>
      <c r="CN131" s="67" t="s">
        <v>809</v>
      </c>
      <c r="CO131" s="67" t="s">
        <v>810</v>
      </c>
      <c r="CP131" s="67" t="s">
        <v>709</v>
      </c>
      <c r="CQ131" s="67" t="s">
        <v>709</v>
      </c>
      <c r="CR131" s="67" t="s">
        <v>709</v>
      </c>
      <c r="CS131" s="67" t="s">
        <v>709</v>
      </c>
      <c r="CT131" s="68">
        <v>46022</v>
      </c>
      <c r="CU131" s="67" t="s">
        <v>993</v>
      </c>
      <c r="CV131" s="67" t="s">
        <v>989</v>
      </c>
      <c r="CW131" s="68" t="s">
        <v>168</v>
      </c>
      <c r="CX131" s="68">
        <v>45959</v>
      </c>
      <c r="CY131" s="67" t="s">
        <v>993</v>
      </c>
      <c r="CZ131" s="67" t="s">
        <v>989</v>
      </c>
      <c r="DA131" s="67" t="s">
        <v>1012</v>
      </c>
      <c r="DB131" s="81">
        <v>4722891.55</v>
      </c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  <c r="AML131"/>
      <c r="AMM131"/>
      <c r="AMN131"/>
      <c r="AMO131"/>
      <c r="AMP131"/>
      <c r="AMQ131"/>
      <c r="AMR131"/>
      <c r="AMS131"/>
      <c r="AMT131"/>
      <c r="AMU131"/>
      <c r="AMV131"/>
      <c r="AMW131"/>
      <c r="AMX131"/>
      <c r="AMY131"/>
      <c r="AMZ131"/>
      <c r="ANA131"/>
      <c r="ANB131"/>
      <c r="ANC131"/>
      <c r="AND131"/>
      <c r="ANE131"/>
      <c r="ANF131"/>
      <c r="ANG131"/>
      <c r="ANH131"/>
      <c r="ANI131"/>
      <c r="ANJ131"/>
      <c r="ANK131"/>
      <c r="ANL131"/>
      <c r="ANM131"/>
      <c r="ANN131"/>
      <c r="ANO131"/>
      <c r="ANP131"/>
      <c r="ANQ131"/>
      <c r="ANR131"/>
      <c r="ANS131"/>
      <c r="ANT131"/>
      <c r="ANU131"/>
      <c r="ANV131"/>
      <c r="ANW131"/>
      <c r="ANX131"/>
      <c r="ANY131"/>
      <c r="ANZ131"/>
      <c r="AOA131"/>
      <c r="AOB131"/>
      <c r="AOC131"/>
      <c r="AOD131"/>
      <c r="AOE131"/>
      <c r="AOF131"/>
      <c r="AOG131"/>
      <c r="AOH131"/>
      <c r="AOI131"/>
      <c r="AOJ131"/>
      <c r="AOK131"/>
      <c r="AOL131"/>
      <c r="AOM131"/>
      <c r="AON131"/>
      <c r="AOO131"/>
      <c r="AOP131"/>
      <c r="AOQ131"/>
      <c r="AOR131"/>
      <c r="AOS131"/>
      <c r="AOT131"/>
      <c r="AOU131"/>
      <c r="AOV131"/>
      <c r="AOW131"/>
      <c r="AOX131"/>
      <c r="AOY131"/>
      <c r="AOZ131"/>
      <c r="APA131"/>
      <c r="APB131"/>
      <c r="APC131"/>
      <c r="APD131"/>
      <c r="APE131"/>
      <c r="APF131"/>
      <c r="APG131"/>
      <c r="APH131"/>
      <c r="API131"/>
      <c r="APJ131"/>
      <c r="APK131"/>
      <c r="APL131"/>
      <c r="APM131"/>
      <c r="APN131"/>
      <c r="APO131"/>
      <c r="APP131"/>
      <c r="APQ131"/>
      <c r="APR131"/>
      <c r="APS131"/>
      <c r="APT131"/>
      <c r="APU131"/>
      <c r="APV131"/>
      <c r="APW131"/>
      <c r="APX131"/>
      <c r="APY131"/>
      <c r="APZ131"/>
      <c r="AQA131"/>
      <c r="AQB131"/>
      <c r="AQC131"/>
      <c r="AQD131"/>
      <c r="AQE131"/>
      <c r="AQF131"/>
      <c r="AQG131"/>
      <c r="AQH131"/>
      <c r="AQI131"/>
      <c r="AQJ131"/>
      <c r="AQK131"/>
      <c r="AQL131"/>
      <c r="AQM131"/>
      <c r="AQN131"/>
      <c r="AQO131"/>
      <c r="AQP131"/>
      <c r="AQQ131"/>
      <c r="AQR131"/>
      <c r="AQS131"/>
      <c r="AQT131"/>
      <c r="AQU131"/>
      <c r="AQV131"/>
      <c r="AQW131"/>
      <c r="AQX131"/>
      <c r="AQY131"/>
      <c r="AQZ131"/>
      <c r="ARA131"/>
      <c r="ARB131"/>
      <c r="ARC131"/>
      <c r="ARD131"/>
      <c r="ARE131"/>
      <c r="ARF131"/>
      <c r="ARG131"/>
      <c r="ARH131"/>
      <c r="ARI131"/>
      <c r="ARJ131"/>
      <c r="ARK131"/>
      <c r="ARL131"/>
      <c r="ARM131"/>
      <c r="ARN131"/>
      <c r="ARO131"/>
      <c r="ARP131"/>
      <c r="ARQ131"/>
      <c r="ARR131"/>
      <c r="ARS131"/>
      <c r="ART131"/>
      <c r="ARU131"/>
      <c r="ARV131"/>
      <c r="ARW131"/>
      <c r="ARX131"/>
      <c r="ARY131"/>
      <c r="ARZ131"/>
      <c r="ASA131"/>
      <c r="ASB131"/>
      <c r="ASC131"/>
      <c r="ASD131"/>
      <c r="ASE131"/>
      <c r="ASF131"/>
      <c r="ASG131"/>
      <c r="ASH131"/>
      <c r="ASI131"/>
      <c r="ASJ131"/>
      <c r="ASK131"/>
      <c r="ASL131"/>
      <c r="ASM131"/>
      <c r="ASN131"/>
      <c r="ASO131"/>
      <c r="ASP131"/>
      <c r="ASQ131"/>
      <c r="ASR131"/>
      <c r="ASS131"/>
      <c r="AST131"/>
      <c r="ASU131"/>
      <c r="ASV131"/>
      <c r="ASW131"/>
      <c r="ASX131"/>
      <c r="ASY131"/>
      <c r="ASZ131"/>
      <c r="ATA131"/>
      <c r="ATB131"/>
      <c r="ATC131"/>
      <c r="ATD131"/>
      <c r="ATE131"/>
      <c r="ATF131"/>
      <c r="ATG131"/>
      <c r="ATH131"/>
      <c r="ATI131"/>
      <c r="ATJ131"/>
      <c r="ATK131"/>
      <c r="ATL131"/>
      <c r="ATM131"/>
      <c r="ATN131"/>
      <c r="ATO131"/>
      <c r="ATP131"/>
      <c r="ATQ131"/>
      <c r="ATR131"/>
      <c r="ATS131"/>
      <c r="ATT131"/>
      <c r="ATU131"/>
      <c r="ATV131"/>
      <c r="ATW131"/>
      <c r="ATX131"/>
      <c r="ATY131"/>
      <c r="ATZ131"/>
      <c r="AUA131"/>
      <c r="AUB131"/>
      <c r="AUC131"/>
      <c r="AUD131"/>
      <c r="AUE131"/>
      <c r="AUF131"/>
      <c r="AUG131"/>
      <c r="AUH131"/>
      <c r="AUI131"/>
      <c r="AUJ131"/>
      <c r="AUK131"/>
      <c r="AUL131"/>
      <c r="AUM131"/>
      <c r="AUN131"/>
      <c r="AUO131"/>
      <c r="AUP131"/>
      <c r="AUQ131"/>
      <c r="AUR131"/>
      <c r="AUS131"/>
      <c r="AUT131"/>
      <c r="AUU131"/>
      <c r="AUV131"/>
      <c r="AUW131"/>
      <c r="AUX131"/>
      <c r="AUY131"/>
      <c r="AUZ131"/>
      <c r="AVA131"/>
      <c r="AVB131"/>
      <c r="AVC131"/>
      <c r="AVD131"/>
      <c r="AVE131"/>
      <c r="AVF131"/>
      <c r="AVG131"/>
      <c r="AVH131"/>
      <c r="AVI131"/>
      <c r="AVJ131"/>
      <c r="AVK131"/>
      <c r="AVL131"/>
      <c r="AVM131"/>
      <c r="AVN131"/>
      <c r="AVO131"/>
      <c r="AVP131"/>
      <c r="AVQ131"/>
      <c r="AVR131"/>
      <c r="AVS131"/>
      <c r="AVT131"/>
      <c r="AVU131"/>
      <c r="AVV131"/>
      <c r="AVW131"/>
      <c r="AVX131"/>
      <c r="AVY131"/>
      <c r="AVZ131"/>
      <c r="AWA131"/>
      <c r="AWB131"/>
      <c r="AWC131"/>
      <c r="AWD131"/>
      <c r="AWE131"/>
      <c r="AWF131"/>
      <c r="AWG131"/>
      <c r="AWH131"/>
      <c r="AWI131"/>
      <c r="AWJ131"/>
      <c r="AWK131"/>
      <c r="AWL131"/>
      <c r="AWM131"/>
      <c r="AWN131"/>
      <c r="AWO131"/>
      <c r="AWP131"/>
      <c r="AWQ131"/>
      <c r="AWR131"/>
      <c r="AWS131"/>
      <c r="AWT131"/>
      <c r="AWU131"/>
      <c r="AWV131"/>
      <c r="AWW131"/>
      <c r="AWX131"/>
      <c r="AWY131"/>
      <c r="AWZ131"/>
      <c r="AXA131"/>
      <c r="AXB131"/>
      <c r="AXC131"/>
      <c r="AXD131"/>
      <c r="AXE131"/>
      <c r="AXF131"/>
      <c r="AXG131"/>
      <c r="AXH131"/>
      <c r="AXI131"/>
      <c r="AXJ131"/>
      <c r="AXK131"/>
      <c r="AXL131"/>
      <c r="AXM131"/>
      <c r="AXN131"/>
      <c r="AXO131"/>
      <c r="AXP131"/>
      <c r="AXQ131"/>
      <c r="AXR131"/>
      <c r="AXS131"/>
      <c r="AXT131"/>
      <c r="AXU131"/>
      <c r="AXV131"/>
      <c r="AXW131"/>
      <c r="AXX131"/>
      <c r="AXY131"/>
      <c r="AXZ131"/>
      <c r="AYA131"/>
      <c r="AYB131"/>
      <c r="AYC131"/>
      <c r="AYD131"/>
      <c r="AYE131"/>
      <c r="AYF131"/>
      <c r="AYG131"/>
      <c r="AYH131"/>
      <c r="AYI131"/>
      <c r="AYJ131"/>
      <c r="AYK131"/>
      <c r="AYL131"/>
      <c r="AYM131"/>
      <c r="AYN131"/>
      <c r="AYO131"/>
      <c r="AYP131"/>
      <c r="AYQ131"/>
      <c r="AYR131"/>
      <c r="AYS131"/>
      <c r="AYT131"/>
      <c r="AYU131"/>
      <c r="AYV131"/>
      <c r="AYW131"/>
      <c r="AYX131"/>
      <c r="AYY131"/>
      <c r="AYZ131"/>
      <c r="AZA131"/>
      <c r="AZB131"/>
      <c r="AZC131"/>
      <c r="AZD131"/>
      <c r="AZE131"/>
      <c r="AZF131"/>
      <c r="AZG131"/>
      <c r="AZH131"/>
      <c r="AZI131"/>
      <c r="AZJ131"/>
      <c r="AZK131"/>
      <c r="AZL131"/>
      <c r="AZM131"/>
      <c r="AZN131"/>
      <c r="AZO131"/>
      <c r="AZP131"/>
      <c r="AZQ131"/>
      <c r="AZR131"/>
      <c r="AZS131"/>
      <c r="AZT131"/>
      <c r="AZU131"/>
      <c r="AZV131"/>
      <c r="AZW131"/>
      <c r="AZX131"/>
      <c r="AZY131"/>
      <c r="AZZ131"/>
      <c r="BAA131"/>
      <c r="BAB131"/>
      <c r="BAC131"/>
      <c r="BAD131"/>
      <c r="BAE131"/>
      <c r="BAF131"/>
      <c r="BAG131"/>
      <c r="BAH131"/>
      <c r="BAI131"/>
      <c r="BAJ131"/>
      <c r="BAK131"/>
      <c r="BAL131"/>
      <c r="BAM131"/>
      <c r="BAN131"/>
      <c r="BAO131"/>
      <c r="BAP131"/>
      <c r="BAQ131"/>
      <c r="BAR131"/>
      <c r="BAS131"/>
      <c r="BAT131"/>
      <c r="BAU131"/>
      <c r="BAV131"/>
      <c r="BAW131"/>
      <c r="BAX131"/>
      <c r="BAY131"/>
      <c r="BAZ131"/>
      <c r="BBA131"/>
      <c r="BBB131"/>
      <c r="BBC131"/>
      <c r="BBD131"/>
      <c r="BBE131"/>
      <c r="BBF131"/>
      <c r="BBG131"/>
      <c r="BBH131"/>
      <c r="BBI131"/>
      <c r="BBJ131"/>
      <c r="BBK131"/>
      <c r="BBL131"/>
      <c r="BBM131"/>
      <c r="BBN131"/>
      <c r="BBO131"/>
      <c r="BBP131"/>
      <c r="BBQ131"/>
      <c r="BBR131"/>
      <c r="BBS131"/>
      <c r="BBT131"/>
      <c r="BBU131"/>
      <c r="BBV131"/>
      <c r="BBW131"/>
      <c r="BBX131"/>
      <c r="BBY131"/>
      <c r="BBZ131"/>
      <c r="BCA131"/>
      <c r="BCB131"/>
      <c r="BCC131"/>
      <c r="BCD131"/>
      <c r="BCE131"/>
      <c r="BCF131"/>
      <c r="BCG131"/>
      <c r="BCH131"/>
      <c r="BCI131"/>
      <c r="BCJ131"/>
      <c r="BCK131"/>
      <c r="BCL131"/>
      <c r="BCM131"/>
      <c r="BCN131"/>
      <c r="BCO131"/>
      <c r="BCP131"/>
      <c r="BCQ131"/>
      <c r="BCR131"/>
      <c r="BCS131"/>
      <c r="BCT131"/>
      <c r="BCU131"/>
      <c r="BCV131"/>
      <c r="BCW131"/>
      <c r="BCX131"/>
      <c r="BCY131"/>
      <c r="BCZ131"/>
      <c r="BDA131"/>
      <c r="BDB131"/>
      <c r="BDC131"/>
      <c r="BDD131"/>
      <c r="BDE131"/>
      <c r="BDF131"/>
      <c r="BDG131"/>
      <c r="BDH131"/>
      <c r="BDI131"/>
      <c r="BDJ131"/>
      <c r="BDK131"/>
      <c r="BDL131"/>
      <c r="BDM131"/>
      <c r="BDN131"/>
      <c r="BDO131"/>
      <c r="BDP131"/>
      <c r="BDQ131"/>
      <c r="BDR131"/>
      <c r="BDS131"/>
      <c r="BDT131"/>
      <c r="BDU131"/>
    </row>
    <row r="132" spans="2:1477" s="69" customFormat="1">
      <c r="B132" s="67" t="s">
        <v>2</v>
      </c>
      <c r="C132" s="67" t="s">
        <v>300</v>
      </c>
      <c r="D132" s="67" t="s">
        <v>301</v>
      </c>
      <c r="E132" s="68">
        <v>45085</v>
      </c>
      <c r="F132" s="67" t="s">
        <v>986</v>
      </c>
      <c r="G132" s="158" t="s">
        <v>995</v>
      </c>
      <c r="H132" s="187">
        <v>1</v>
      </c>
      <c r="I132" s="69">
        <v>1</v>
      </c>
      <c r="J132" s="69">
        <v>385</v>
      </c>
      <c r="K132" s="69">
        <v>696</v>
      </c>
      <c r="L132" s="69">
        <v>694</v>
      </c>
      <c r="M132" s="186">
        <f t="shared" si="36"/>
        <v>1.3272727272727274</v>
      </c>
      <c r="N132" s="69">
        <f t="shared" si="37"/>
        <v>0</v>
      </c>
      <c r="O132" s="69">
        <v>2</v>
      </c>
      <c r="P132" s="69">
        <v>0</v>
      </c>
      <c r="Q132" s="69">
        <v>0</v>
      </c>
      <c r="R132" s="69">
        <v>311</v>
      </c>
      <c r="S132" s="69">
        <v>0</v>
      </c>
      <c r="T132" s="190">
        <v>12495664</v>
      </c>
      <c r="U132" s="190">
        <v>115497</v>
      </c>
      <c r="V132" s="190">
        <v>12380167</v>
      </c>
      <c r="W132" s="190">
        <v>12574093</v>
      </c>
      <c r="X132" s="190">
        <v>13184954</v>
      </c>
      <c r="Y132" s="190">
        <v>0</v>
      </c>
      <c r="Z132" s="190">
        <v>0</v>
      </c>
      <c r="AA132" s="190">
        <v>0</v>
      </c>
      <c r="AB132" s="190">
        <v>13184954</v>
      </c>
      <c r="AC132" s="190">
        <v>13181542</v>
      </c>
      <c r="AD132" s="186">
        <f t="shared" si="38"/>
        <v>1.0647305484651379</v>
      </c>
      <c r="AE132" s="69">
        <f t="shared" si="39"/>
        <v>1</v>
      </c>
      <c r="AF132" s="190">
        <v>-3412</v>
      </c>
      <c r="AG132" s="190">
        <v>78429</v>
      </c>
      <c r="AH132" s="69">
        <v>133</v>
      </c>
      <c r="AI132" s="69">
        <v>50</v>
      </c>
      <c r="AJ132" s="69">
        <v>8</v>
      </c>
      <c r="AK132" s="69">
        <v>0</v>
      </c>
      <c r="AL132" s="80">
        <v>78429</v>
      </c>
      <c r="AM132" s="80">
        <v>78429</v>
      </c>
      <c r="AN132" s="69">
        <v>30</v>
      </c>
      <c r="AO132" s="69">
        <v>0</v>
      </c>
      <c r="AP132" s="80">
        <v>7050</v>
      </c>
      <c r="AQ132" s="80">
        <v>0</v>
      </c>
      <c r="AR132" s="69">
        <v>0</v>
      </c>
      <c r="AS132" s="69">
        <v>0</v>
      </c>
      <c r="AT132" s="80">
        <v>0</v>
      </c>
      <c r="AU132" s="80">
        <v>0</v>
      </c>
      <c r="AV132" s="69">
        <v>0</v>
      </c>
      <c r="AW132" s="69">
        <v>0</v>
      </c>
      <c r="AX132" s="80">
        <v>0</v>
      </c>
      <c r="AY132" s="80">
        <v>0</v>
      </c>
      <c r="AZ132" s="69">
        <v>0</v>
      </c>
      <c r="BA132" s="69">
        <v>0</v>
      </c>
      <c r="BB132" s="80">
        <v>0</v>
      </c>
      <c r="BC132" s="80">
        <v>0</v>
      </c>
      <c r="BD132" s="69">
        <v>0</v>
      </c>
      <c r="BE132" s="69">
        <v>0</v>
      </c>
      <c r="BF132" s="80">
        <v>0</v>
      </c>
      <c r="BG132" s="80">
        <v>0</v>
      </c>
      <c r="BH132" s="69">
        <v>0</v>
      </c>
      <c r="BI132" s="69">
        <v>0</v>
      </c>
      <c r="BJ132" s="80">
        <v>0</v>
      </c>
      <c r="BK132" s="80">
        <v>0</v>
      </c>
      <c r="BL132" s="69">
        <v>0</v>
      </c>
      <c r="BM132" s="69">
        <v>0</v>
      </c>
      <c r="BN132" s="80">
        <v>0</v>
      </c>
      <c r="BO132" s="80">
        <v>0</v>
      </c>
      <c r="BP132" s="69">
        <v>0</v>
      </c>
      <c r="BQ132" s="69">
        <v>0</v>
      </c>
      <c r="BR132" s="80">
        <v>0</v>
      </c>
      <c r="BS132" s="80">
        <v>0</v>
      </c>
      <c r="BT132" s="69">
        <v>0</v>
      </c>
      <c r="BU132" s="69">
        <v>0</v>
      </c>
      <c r="BV132" s="80">
        <v>0</v>
      </c>
      <c r="BW132" s="80">
        <v>0</v>
      </c>
      <c r="BX132" s="69">
        <v>90</v>
      </c>
      <c r="BY132" s="69">
        <v>0</v>
      </c>
      <c r="BZ132" s="80">
        <v>0</v>
      </c>
      <c r="CA132" s="80">
        <v>0</v>
      </c>
      <c r="CB132" s="69">
        <v>0</v>
      </c>
      <c r="CC132" s="69">
        <v>0</v>
      </c>
      <c r="CD132" s="80">
        <v>0</v>
      </c>
      <c r="CE132" s="80">
        <v>0</v>
      </c>
      <c r="CF132" s="69">
        <v>0</v>
      </c>
      <c r="CG132" s="69">
        <v>0</v>
      </c>
      <c r="CH132" s="80">
        <v>0</v>
      </c>
      <c r="CI132" s="80">
        <v>0</v>
      </c>
      <c r="CJ132" s="69">
        <v>128</v>
      </c>
      <c r="CK132" s="69">
        <v>0</v>
      </c>
      <c r="CL132" s="80">
        <v>85479</v>
      </c>
      <c r="CM132" s="80">
        <v>78429</v>
      </c>
      <c r="CN132" s="67" t="s">
        <v>762</v>
      </c>
      <c r="CO132" s="67" t="s">
        <v>763</v>
      </c>
      <c r="CP132" s="67" t="s">
        <v>709</v>
      </c>
      <c r="CQ132" s="67" t="s">
        <v>709</v>
      </c>
      <c r="CR132" s="67" t="s">
        <v>709</v>
      </c>
      <c r="CS132" s="67" t="s">
        <v>709</v>
      </c>
      <c r="CT132" s="68">
        <v>46085</v>
      </c>
      <c r="CU132" s="67" t="s">
        <v>991</v>
      </c>
      <c r="CV132" s="67" t="s">
        <v>989</v>
      </c>
      <c r="CW132" s="68" t="s">
        <v>168</v>
      </c>
      <c r="CX132" s="68">
        <v>45954</v>
      </c>
      <c r="CY132" s="67" t="s">
        <v>993</v>
      </c>
      <c r="CZ132" s="67" t="s">
        <v>989</v>
      </c>
      <c r="DA132" s="67" t="s">
        <v>1009</v>
      </c>
      <c r="DB132" s="81">
        <v>11633200.16</v>
      </c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  <c r="AML132"/>
      <c r="AMM132"/>
      <c r="AMN132"/>
      <c r="AMO132"/>
      <c r="AMP132"/>
      <c r="AMQ132"/>
      <c r="AMR132"/>
      <c r="AMS132"/>
      <c r="AMT132"/>
      <c r="AMU132"/>
      <c r="AMV132"/>
      <c r="AMW132"/>
      <c r="AMX132"/>
      <c r="AMY132"/>
      <c r="AMZ132"/>
      <c r="ANA132"/>
      <c r="ANB132"/>
      <c r="ANC132"/>
      <c r="AND132"/>
      <c r="ANE132"/>
      <c r="ANF132"/>
      <c r="ANG132"/>
      <c r="ANH132"/>
      <c r="ANI132"/>
      <c r="ANJ132"/>
      <c r="ANK132"/>
      <c r="ANL132"/>
      <c r="ANM132"/>
      <c r="ANN132"/>
      <c r="ANO132"/>
      <c r="ANP132"/>
      <c r="ANQ132"/>
      <c r="ANR132"/>
      <c r="ANS132"/>
      <c r="ANT132"/>
      <c r="ANU132"/>
      <c r="ANV132"/>
      <c r="ANW132"/>
      <c r="ANX132"/>
      <c r="ANY132"/>
      <c r="ANZ132"/>
      <c r="AOA132"/>
      <c r="AOB132"/>
      <c r="AOC132"/>
      <c r="AOD132"/>
      <c r="AOE132"/>
      <c r="AOF132"/>
      <c r="AOG132"/>
      <c r="AOH132"/>
      <c r="AOI132"/>
      <c r="AOJ132"/>
      <c r="AOK132"/>
      <c r="AOL132"/>
      <c r="AOM132"/>
      <c r="AON132"/>
      <c r="AOO132"/>
      <c r="AOP132"/>
      <c r="AOQ132"/>
      <c r="AOR132"/>
      <c r="AOS132"/>
      <c r="AOT132"/>
      <c r="AOU132"/>
      <c r="AOV132"/>
      <c r="AOW132"/>
      <c r="AOX132"/>
      <c r="AOY132"/>
      <c r="AOZ132"/>
      <c r="APA132"/>
      <c r="APB132"/>
      <c r="APC132"/>
      <c r="APD132"/>
      <c r="APE132"/>
      <c r="APF132"/>
      <c r="APG132"/>
      <c r="APH132"/>
      <c r="API132"/>
      <c r="APJ132"/>
      <c r="APK132"/>
      <c r="APL132"/>
      <c r="APM132"/>
      <c r="APN132"/>
      <c r="APO132"/>
      <c r="APP132"/>
      <c r="APQ132"/>
      <c r="APR132"/>
      <c r="APS132"/>
      <c r="APT132"/>
      <c r="APU132"/>
      <c r="APV132"/>
      <c r="APW132"/>
      <c r="APX132"/>
      <c r="APY132"/>
      <c r="APZ132"/>
      <c r="AQA132"/>
      <c r="AQB132"/>
      <c r="AQC132"/>
      <c r="AQD132"/>
      <c r="AQE132"/>
      <c r="AQF132"/>
      <c r="AQG132"/>
      <c r="AQH132"/>
      <c r="AQI132"/>
      <c r="AQJ132"/>
      <c r="AQK132"/>
      <c r="AQL132"/>
      <c r="AQM132"/>
      <c r="AQN132"/>
      <c r="AQO132"/>
      <c r="AQP132"/>
      <c r="AQQ132"/>
      <c r="AQR132"/>
      <c r="AQS132"/>
      <c r="AQT132"/>
      <c r="AQU132"/>
      <c r="AQV132"/>
      <c r="AQW132"/>
      <c r="AQX132"/>
      <c r="AQY132"/>
      <c r="AQZ132"/>
      <c r="ARA132"/>
      <c r="ARB132"/>
      <c r="ARC132"/>
      <c r="ARD132"/>
      <c r="ARE132"/>
      <c r="ARF132"/>
      <c r="ARG132"/>
      <c r="ARH132"/>
      <c r="ARI132"/>
      <c r="ARJ132"/>
      <c r="ARK132"/>
      <c r="ARL132"/>
      <c r="ARM132"/>
      <c r="ARN132"/>
      <c r="ARO132"/>
      <c r="ARP132"/>
      <c r="ARQ132"/>
      <c r="ARR132"/>
      <c r="ARS132"/>
      <c r="ART132"/>
      <c r="ARU132"/>
      <c r="ARV132"/>
      <c r="ARW132"/>
      <c r="ARX132"/>
      <c r="ARY132"/>
      <c r="ARZ132"/>
      <c r="ASA132"/>
      <c r="ASB132"/>
      <c r="ASC132"/>
      <c r="ASD132"/>
      <c r="ASE132"/>
      <c r="ASF132"/>
      <c r="ASG132"/>
      <c r="ASH132"/>
      <c r="ASI132"/>
      <c r="ASJ132"/>
      <c r="ASK132"/>
      <c r="ASL132"/>
      <c r="ASM132"/>
      <c r="ASN132"/>
      <c r="ASO132"/>
      <c r="ASP132"/>
      <c r="ASQ132"/>
      <c r="ASR132"/>
      <c r="ASS132"/>
      <c r="AST132"/>
      <c r="ASU132"/>
      <c r="ASV132"/>
      <c r="ASW132"/>
      <c r="ASX132"/>
      <c r="ASY132"/>
      <c r="ASZ132"/>
      <c r="ATA132"/>
      <c r="ATB132"/>
      <c r="ATC132"/>
      <c r="ATD132"/>
      <c r="ATE132"/>
      <c r="ATF132"/>
      <c r="ATG132"/>
      <c r="ATH132"/>
      <c r="ATI132"/>
      <c r="ATJ132"/>
      <c r="ATK132"/>
      <c r="ATL132"/>
      <c r="ATM132"/>
      <c r="ATN132"/>
      <c r="ATO132"/>
      <c r="ATP132"/>
      <c r="ATQ132"/>
      <c r="ATR132"/>
      <c r="ATS132"/>
      <c r="ATT132"/>
      <c r="ATU132"/>
      <c r="ATV132"/>
      <c r="ATW132"/>
      <c r="ATX132"/>
      <c r="ATY132"/>
      <c r="ATZ132"/>
      <c r="AUA132"/>
      <c r="AUB132"/>
      <c r="AUC132"/>
      <c r="AUD132"/>
      <c r="AUE132"/>
      <c r="AUF132"/>
      <c r="AUG132"/>
      <c r="AUH132"/>
      <c r="AUI132"/>
      <c r="AUJ132"/>
      <c r="AUK132"/>
      <c r="AUL132"/>
      <c r="AUM132"/>
      <c r="AUN132"/>
      <c r="AUO132"/>
      <c r="AUP132"/>
      <c r="AUQ132"/>
      <c r="AUR132"/>
      <c r="AUS132"/>
      <c r="AUT132"/>
      <c r="AUU132"/>
      <c r="AUV132"/>
      <c r="AUW132"/>
      <c r="AUX132"/>
      <c r="AUY132"/>
      <c r="AUZ132"/>
      <c r="AVA132"/>
      <c r="AVB132"/>
      <c r="AVC132"/>
      <c r="AVD132"/>
      <c r="AVE132"/>
      <c r="AVF132"/>
      <c r="AVG132"/>
      <c r="AVH132"/>
      <c r="AVI132"/>
      <c r="AVJ132"/>
      <c r="AVK132"/>
      <c r="AVL132"/>
      <c r="AVM132"/>
      <c r="AVN132"/>
      <c r="AVO132"/>
      <c r="AVP132"/>
      <c r="AVQ132"/>
      <c r="AVR132"/>
      <c r="AVS132"/>
      <c r="AVT132"/>
      <c r="AVU132"/>
      <c r="AVV132"/>
      <c r="AVW132"/>
      <c r="AVX132"/>
      <c r="AVY132"/>
      <c r="AVZ132"/>
      <c r="AWA132"/>
      <c r="AWB132"/>
      <c r="AWC132"/>
      <c r="AWD132"/>
      <c r="AWE132"/>
      <c r="AWF132"/>
      <c r="AWG132"/>
      <c r="AWH132"/>
      <c r="AWI132"/>
      <c r="AWJ132"/>
      <c r="AWK132"/>
      <c r="AWL132"/>
      <c r="AWM132"/>
      <c r="AWN132"/>
      <c r="AWO132"/>
      <c r="AWP132"/>
      <c r="AWQ132"/>
      <c r="AWR132"/>
      <c r="AWS132"/>
      <c r="AWT132"/>
      <c r="AWU132"/>
      <c r="AWV132"/>
      <c r="AWW132"/>
      <c r="AWX132"/>
      <c r="AWY132"/>
      <c r="AWZ132"/>
      <c r="AXA132"/>
      <c r="AXB132"/>
      <c r="AXC132"/>
      <c r="AXD132"/>
      <c r="AXE132"/>
      <c r="AXF132"/>
      <c r="AXG132"/>
      <c r="AXH132"/>
      <c r="AXI132"/>
      <c r="AXJ132"/>
      <c r="AXK132"/>
      <c r="AXL132"/>
      <c r="AXM132"/>
      <c r="AXN132"/>
      <c r="AXO132"/>
      <c r="AXP132"/>
      <c r="AXQ132"/>
      <c r="AXR132"/>
      <c r="AXS132"/>
      <c r="AXT132"/>
      <c r="AXU132"/>
      <c r="AXV132"/>
      <c r="AXW132"/>
      <c r="AXX132"/>
      <c r="AXY132"/>
      <c r="AXZ132"/>
      <c r="AYA132"/>
      <c r="AYB132"/>
      <c r="AYC132"/>
      <c r="AYD132"/>
      <c r="AYE132"/>
      <c r="AYF132"/>
      <c r="AYG132"/>
      <c r="AYH132"/>
      <c r="AYI132"/>
      <c r="AYJ132"/>
      <c r="AYK132"/>
      <c r="AYL132"/>
      <c r="AYM132"/>
      <c r="AYN132"/>
      <c r="AYO132"/>
      <c r="AYP132"/>
      <c r="AYQ132"/>
      <c r="AYR132"/>
      <c r="AYS132"/>
      <c r="AYT132"/>
      <c r="AYU132"/>
      <c r="AYV132"/>
      <c r="AYW132"/>
      <c r="AYX132"/>
      <c r="AYY132"/>
      <c r="AYZ132"/>
      <c r="AZA132"/>
      <c r="AZB132"/>
      <c r="AZC132"/>
      <c r="AZD132"/>
      <c r="AZE132"/>
      <c r="AZF132"/>
      <c r="AZG132"/>
      <c r="AZH132"/>
      <c r="AZI132"/>
      <c r="AZJ132"/>
      <c r="AZK132"/>
      <c r="AZL132"/>
      <c r="AZM132"/>
      <c r="AZN132"/>
      <c r="AZO132"/>
      <c r="AZP132"/>
      <c r="AZQ132"/>
      <c r="AZR132"/>
      <c r="AZS132"/>
      <c r="AZT132"/>
      <c r="AZU132"/>
      <c r="AZV132"/>
      <c r="AZW132"/>
      <c r="AZX132"/>
      <c r="AZY132"/>
      <c r="AZZ132"/>
      <c r="BAA132"/>
      <c r="BAB132"/>
      <c r="BAC132"/>
      <c r="BAD132"/>
      <c r="BAE132"/>
      <c r="BAF132"/>
      <c r="BAG132"/>
      <c r="BAH132"/>
      <c r="BAI132"/>
      <c r="BAJ132"/>
      <c r="BAK132"/>
      <c r="BAL132"/>
      <c r="BAM132"/>
      <c r="BAN132"/>
      <c r="BAO132"/>
      <c r="BAP132"/>
      <c r="BAQ132"/>
      <c r="BAR132"/>
      <c r="BAS132"/>
      <c r="BAT132"/>
      <c r="BAU132"/>
      <c r="BAV132"/>
      <c r="BAW132"/>
      <c r="BAX132"/>
      <c r="BAY132"/>
      <c r="BAZ132"/>
      <c r="BBA132"/>
      <c r="BBB132"/>
      <c r="BBC132"/>
      <c r="BBD132"/>
      <c r="BBE132"/>
      <c r="BBF132"/>
      <c r="BBG132"/>
      <c r="BBH132"/>
      <c r="BBI132"/>
      <c r="BBJ132"/>
      <c r="BBK132"/>
      <c r="BBL132"/>
      <c r="BBM132"/>
      <c r="BBN132"/>
      <c r="BBO132"/>
      <c r="BBP132"/>
      <c r="BBQ132"/>
      <c r="BBR132"/>
      <c r="BBS132"/>
      <c r="BBT132"/>
      <c r="BBU132"/>
      <c r="BBV132"/>
      <c r="BBW132"/>
      <c r="BBX132"/>
      <c r="BBY132"/>
      <c r="BBZ132"/>
      <c r="BCA132"/>
      <c r="BCB132"/>
      <c r="BCC132"/>
      <c r="BCD132"/>
      <c r="BCE132"/>
      <c r="BCF132"/>
      <c r="BCG132"/>
      <c r="BCH132"/>
      <c r="BCI132"/>
      <c r="BCJ132"/>
      <c r="BCK132"/>
      <c r="BCL132"/>
      <c r="BCM132"/>
      <c r="BCN132"/>
      <c r="BCO132"/>
      <c r="BCP132"/>
      <c r="BCQ132"/>
      <c r="BCR132"/>
      <c r="BCS132"/>
      <c r="BCT132"/>
      <c r="BCU132"/>
      <c r="BCV132"/>
      <c r="BCW132"/>
      <c r="BCX132"/>
      <c r="BCY132"/>
      <c r="BCZ132"/>
      <c r="BDA132"/>
      <c r="BDB132"/>
      <c r="BDC132"/>
      <c r="BDD132"/>
      <c r="BDE132"/>
      <c r="BDF132"/>
      <c r="BDG132"/>
      <c r="BDH132"/>
      <c r="BDI132"/>
      <c r="BDJ132"/>
      <c r="BDK132"/>
      <c r="BDL132"/>
      <c r="BDM132"/>
      <c r="BDN132"/>
      <c r="BDO132"/>
      <c r="BDP132"/>
      <c r="BDQ132"/>
      <c r="BDR132"/>
      <c r="BDS132"/>
      <c r="BDT132"/>
      <c r="BDU132"/>
    </row>
    <row r="133" spans="2:1477" s="69" customFormat="1">
      <c r="B133" s="67" t="s">
        <v>2</v>
      </c>
      <c r="C133" s="67" t="s">
        <v>302</v>
      </c>
      <c r="D133" s="67" t="s">
        <v>303</v>
      </c>
      <c r="E133" s="68">
        <v>45057</v>
      </c>
      <c r="F133" s="67" t="s">
        <v>986</v>
      </c>
      <c r="G133" s="158" t="s">
        <v>995</v>
      </c>
      <c r="H133" s="187">
        <v>2</v>
      </c>
      <c r="I133" s="69">
        <v>1</v>
      </c>
      <c r="J133" s="69">
        <v>240</v>
      </c>
      <c r="K133" s="69">
        <v>529</v>
      </c>
      <c r="L133" s="69">
        <v>547</v>
      </c>
      <c r="M133" s="186">
        <f t="shared" si="36"/>
        <v>1.2749999999999999</v>
      </c>
      <c r="N133" s="69">
        <f t="shared" si="37"/>
        <v>0</v>
      </c>
      <c r="O133" s="69">
        <v>-18</v>
      </c>
      <c r="P133" s="69">
        <v>18</v>
      </c>
      <c r="Q133" s="69">
        <v>0</v>
      </c>
      <c r="R133" s="69">
        <v>286</v>
      </c>
      <c r="S133" s="69">
        <v>3</v>
      </c>
      <c r="T133" s="190">
        <v>6286877</v>
      </c>
      <c r="U133" s="190">
        <v>58278</v>
      </c>
      <c r="V133" s="190">
        <v>6228599</v>
      </c>
      <c r="W133" s="190">
        <v>6497112</v>
      </c>
      <c r="X133" s="190">
        <v>6613095</v>
      </c>
      <c r="Y133" s="190">
        <v>-68148</v>
      </c>
      <c r="Z133" s="190">
        <v>0</v>
      </c>
      <c r="AA133" s="190">
        <v>-68148</v>
      </c>
      <c r="AB133" s="190">
        <v>6544947</v>
      </c>
      <c r="AC133" s="190">
        <v>6545243</v>
      </c>
      <c r="AD133" s="186">
        <f t="shared" si="38"/>
        <v>1.0508371144136908</v>
      </c>
      <c r="AE133" s="69">
        <f t="shared" si="39"/>
        <v>1</v>
      </c>
      <c r="AF133" s="190">
        <v>297</v>
      </c>
      <c r="AG133" s="190">
        <v>210235</v>
      </c>
      <c r="AH133" s="69">
        <v>157</v>
      </c>
      <c r="AI133" s="69">
        <v>84</v>
      </c>
      <c r="AJ133" s="69">
        <v>0</v>
      </c>
      <c r="AK133" s="69">
        <v>1</v>
      </c>
      <c r="AL133" s="80">
        <v>7085</v>
      </c>
      <c r="AM133" s="80">
        <v>0</v>
      </c>
      <c r="AN133" s="69">
        <v>45</v>
      </c>
      <c r="AO133" s="69">
        <v>2</v>
      </c>
      <c r="AP133" s="80">
        <v>211204</v>
      </c>
      <c r="AQ133" s="80">
        <v>0</v>
      </c>
      <c r="AR133" s="69">
        <v>0</v>
      </c>
      <c r="AS133" s="69">
        <v>0</v>
      </c>
      <c r="AT133" s="80">
        <v>0</v>
      </c>
      <c r="AU133" s="80">
        <v>0</v>
      </c>
      <c r="AV133" s="69">
        <v>0</v>
      </c>
      <c r="AW133" s="69">
        <v>0</v>
      </c>
      <c r="AX133" s="80">
        <v>0</v>
      </c>
      <c r="AY133" s="80">
        <v>0</v>
      </c>
      <c r="AZ133" s="69">
        <v>0</v>
      </c>
      <c r="BA133" s="69">
        <v>0</v>
      </c>
      <c r="BB133" s="80">
        <v>0</v>
      </c>
      <c r="BC133" s="80">
        <v>0</v>
      </c>
      <c r="BD133" s="69">
        <v>0</v>
      </c>
      <c r="BE133" s="69">
        <v>0</v>
      </c>
      <c r="BF133" s="80">
        <v>0</v>
      </c>
      <c r="BG133" s="80">
        <v>0</v>
      </c>
      <c r="BH133" s="69">
        <v>0</v>
      </c>
      <c r="BI133" s="69">
        <v>0</v>
      </c>
      <c r="BJ133" s="80">
        <v>0</v>
      </c>
      <c r="BK133" s="80">
        <v>0</v>
      </c>
      <c r="BL133" s="69">
        <v>0</v>
      </c>
      <c r="BM133" s="69">
        <v>0</v>
      </c>
      <c r="BN133" s="80">
        <v>0</v>
      </c>
      <c r="BO133" s="80">
        <v>0</v>
      </c>
      <c r="BP133" s="69">
        <v>83</v>
      </c>
      <c r="BQ133" s="69">
        <v>0</v>
      </c>
      <c r="BR133" s="80">
        <v>0</v>
      </c>
      <c r="BS133" s="80">
        <v>0</v>
      </c>
      <c r="BT133" s="69">
        <v>0</v>
      </c>
      <c r="BU133" s="69">
        <v>0</v>
      </c>
      <c r="BV133" s="80">
        <v>0</v>
      </c>
      <c r="BW133" s="80">
        <v>0</v>
      </c>
      <c r="BX133" s="69">
        <v>0</v>
      </c>
      <c r="BY133" s="69">
        <v>0</v>
      </c>
      <c r="BZ133" s="80">
        <v>0</v>
      </c>
      <c r="CA133" s="80">
        <v>0</v>
      </c>
      <c r="CB133" s="69">
        <v>0</v>
      </c>
      <c r="CC133" s="69">
        <v>0</v>
      </c>
      <c r="CD133" s="80">
        <v>0</v>
      </c>
      <c r="CE133" s="80">
        <v>0</v>
      </c>
      <c r="CF133" s="69">
        <v>0</v>
      </c>
      <c r="CG133" s="69">
        <v>0</v>
      </c>
      <c r="CH133" s="80">
        <v>0</v>
      </c>
      <c r="CI133" s="80">
        <v>0</v>
      </c>
      <c r="CJ133" s="69">
        <v>128</v>
      </c>
      <c r="CK133" s="69">
        <v>3</v>
      </c>
      <c r="CL133" s="80">
        <v>218289</v>
      </c>
      <c r="CM133" s="80">
        <v>0</v>
      </c>
      <c r="CN133" s="67" t="s">
        <v>735</v>
      </c>
      <c r="CO133" s="67" t="s">
        <v>736</v>
      </c>
      <c r="CP133" s="67" t="s">
        <v>709</v>
      </c>
      <c r="CQ133" s="67" t="s">
        <v>709</v>
      </c>
      <c r="CR133" s="67" t="s">
        <v>709</v>
      </c>
      <c r="CS133" s="67" t="s">
        <v>709</v>
      </c>
      <c r="CT133" s="68">
        <v>45852</v>
      </c>
      <c r="CU133" s="67" t="s">
        <v>988</v>
      </c>
      <c r="CV133" s="67" t="s">
        <v>989</v>
      </c>
      <c r="CW133" s="68" t="s">
        <v>168</v>
      </c>
      <c r="CX133" s="68">
        <v>45778</v>
      </c>
      <c r="CY133" s="67" t="s">
        <v>986</v>
      </c>
      <c r="CZ133" s="67" t="s">
        <v>994</v>
      </c>
      <c r="DA133" s="67" t="s">
        <v>1008</v>
      </c>
      <c r="DB133" s="81">
        <v>5983264.8600000003</v>
      </c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  <c r="AML133"/>
      <c r="AMM133"/>
      <c r="AMN133"/>
      <c r="AMO133"/>
      <c r="AMP133"/>
      <c r="AMQ133"/>
      <c r="AMR133"/>
      <c r="AMS133"/>
      <c r="AMT133"/>
      <c r="AMU133"/>
      <c r="AMV133"/>
      <c r="AMW133"/>
      <c r="AMX133"/>
      <c r="AMY133"/>
      <c r="AMZ133"/>
      <c r="ANA133"/>
      <c r="ANB133"/>
      <c r="ANC133"/>
      <c r="AND133"/>
      <c r="ANE133"/>
      <c r="ANF133"/>
      <c r="ANG133"/>
      <c r="ANH133"/>
      <c r="ANI133"/>
      <c r="ANJ133"/>
      <c r="ANK133"/>
      <c r="ANL133"/>
      <c r="ANM133"/>
      <c r="ANN133"/>
      <c r="ANO133"/>
      <c r="ANP133"/>
      <c r="ANQ133"/>
      <c r="ANR133"/>
      <c r="ANS133"/>
      <c r="ANT133"/>
      <c r="ANU133"/>
      <c r="ANV133"/>
      <c r="ANW133"/>
      <c r="ANX133"/>
      <c r="ANY133"/>
      <c r="ANZ133"/>
      <c r="AOA133"/>
      <c r="AOB133"/>
      <c r="AOC133"/>
      <c r="AOD133"/>
      <c r="AOE133"/>
      <c r="AOF133"/>
      <c r="AOG133"/>
      <c r="AOH133"/>
      <c r="AOI133"/>
      <c r="AOJ133"/>
      <c r="AOK133"/>
      <c r="AOL133"/>
      <c r="AOM133"/>
      <c r="AON133"/>
      <c r="AOO133"/>
      <c r="AOP133"/>
      <c r="AOQ133"/>
      <c r="AOR133"/>
      <c r="AOS133"/>
      <c r="AOT133"/>
      <c r="AOU133"/>
      <c r="AOV133"/>
      <c r="AOW133"/>
      <c r="AOX133"/>
      <c r="AOY133"/>
      <c r="AOZ133"/>
      <c r="APA133"/>
      <c r="APB133"/>
      <c r="APC133"/>
      <c r="APD133"/>
      <c r="APE133"/>
      <c r="APF133"/>
      <c r="APG133"/>
      <c r="APH133"/>
      <c r="API133"/>
      <c r="APJ133"/>
      <c r="APK133"/>
      <c r="APL133"/>
      <c r="APM133"/>
      <c r="APN133"/>
      <c r="APO133"/>
      <c r="APP133"/>
      <c r="APQ133"/>
      <c r="APR133"/>
      <c r="APS133"/>
      <c r="APT133"/>
      <c r="APU133"/>
      <c r="APV133"/>
      <c r="APW133"/>
      <c r="APX133"/>
      <c r="APY133"/>
      <c r="APZ133"/>
      <c r="AQA133"/>
      <c r="AQB133"/>
      <c r="AQC133"/>
      <c r="AQD133"/>
      <c r="AQE133"/>
      <c r="AQF133"/>
      <c r="AQG133"/>
      <c r="AQH133"/>
      <c r="AQI133"/>
      <c r="AQJ133"/>
      <c r="AQK133"/>
      <c r="AQL133"/>
      <c r="AQM133"/>
      <c r="AQN133"/>
      <c r="AQO133"/>
      <c r="AQP133"/>
      <c r="AQQ133"/>
      <c r="AQR133"/>
      <c r="AQS133"/>
      <c r="AQT133"/>
      <c r="AQU133"/>
      <c r="AQV133"/>
      <c r="AQW133"/>
      <c r="AQX133"/>
      <c r="AQY133"/>
      <c r="AQZ133"/>
      <c r="ARA133"/>
      <c r="ARB133"/>
      <c r="ARC133"/>
      <c r="ARD133"/>
      <c r="ARE133"/>
      <c r="ARF133"/>
      <c r="ARG133"/>
      <c r="ARH133"/>
      <c r="ARI133"/>
      <c r="ARJ133"/>
      <c r="ARK133"/>
      <c r="ARL133"/>
      <c r="ARM133"/>
      <c r="ARN133"/>
      <c r="ARO133"/>
      <c r="ARP133"/>
      <c r="ARQ133"/>
      <c r="ARR133"/>
      <c r="ARS133"/>
      <c r="ART133"/>
      <c r="ARU133"/>
      <c r="ARV133"/>
      <c r="ARW133"/>
      <c r="ARX133"/>
      <c r="ARY133"/>
      <c r="ARZ133"/>
      <c r="ASA133"/>
      <c r="ASB133"/>
      <c r="ASC133"/>
      <c r="ASD133"/>
      <c r="ASE133"/>
      <c r="ASF133"/>
      <c r="ASG133"/>
      <c r="ASH133"/>
      <c r="ASI133"/>
      <c r="ASJ133"/>
      <c r="ASK133"/>
      <c r="ASL133"/>
      <c r="ASM133"/>
      <c r="ASN133"/>
      <c r="ASO133"/>
      <c r="ASP133"/>
      <c r="ASQ133"/>
      <c r="ASR133"/>
      <c r="ASS133"/>
      <c r="AST133"/>
      <c r="ASU133"/>
      <c r="ASV133"/>
      <c r="ASW133"/>
      <c r="ASX133"/>
      <c r="ASY133"/>
      <c r="ASZ133"/>
      <c r="ATA133"/>
      <c r="ATB133"/>
      <c r="ATC133"/>
      <c r="ATD133"/>
      <c r="ATE133"/>
      <c r="ATF133"/>
      <c r="ATG133"/>
      <c r="ATH133"/>
      <c r="ATI133"/>
      <c r="ATJ133"/>
      <c r="ATK133"/>
      <c r="ATL133"/>
      <c r="ATM133"/>
      <c r="ATN133"/>
      <c r="ATO133"/>
      <c r="ATP133"/>
      <c r="ATQ133"/>
      <c r="ATR133"/>
      <c r="ATS133"/>
      <c r="ATT133"/>
      <c r="ATU133"/>
      <c r="ATV133"/>
      <c r="ATW133"/>
      <c r="ATX133"/>
      <c r="ATY133"/>
      <c r="ATZ133"/>
      <c r="AUA133"/>
      <c r="AUB133"/>
      <c r="AUC133"/>
      <c r="AUD133"/>
      <c r="AUE133"/>
      <c r="AUF133"/>
      <c r="AUG133"/>
      <c r="AUH133"/>
      <c r="AUI133"/>
      <c r="AUJ133"/>
      <c r="AUK133"/>
      <c r="AUL133"/>
      <c r="AUM133"/>
      <c r="AUN133"/>
      <c r="AUO133"/>
      <c r="AUP133"/>
      <c r="AUQ133"/>
      <c r="AUR133"/>
      <c r="AUS133"/>
      <c r="AUT133"/>
      <c r="AUU133"/>
      <c r="AUV133"/>
      <c r="AUW133"/>
      <c r="AUX133"/>
      <c r="AUY133"/>
      <c r="AUZ133"/>
      <c r="AVA133"/>
      <c r="AVB133"/>
      <c r="AVC133"/>
      <c r="AVD133"/>
      <c r="AVE133"/>
      <c r="AVF133"/>
      <c r="AVG133"/>
      <c r="AVH133"/>
      <c r="AVI133"/>
      <c r="AVJ133"/>
      <c r="AVK133"/>
      <c r="AVL133"/>
      <c r="AVM133"/>
      <c r="AVN133"/>
      <c r="AVO133"/>
      <c r="AVP133"/>
      <c r="AVQ133"/>
      <c r="AVR133"/>
      <c r="AVS133"/>
      <c r="AVT133"/>
      <c r="AVU133"/>
      <c r="AVV133"/>
      <c r="AVW133"/>
      <c r="AVX133"/>
      <c r="AVY133"/>
      <c r="AVZ133"/>
      <c r="AWA133"/>
      <c r="AWB133"/>
      <c r="AWC133"/>
      <c r="AWD133"/>
      <c r="AWE133"/>
      <c r="AWF133"/>
      <c r="AWG133"/>
      <c r="AWH133"/>
      <c r="AWI133"/>
      <c r="AWJ133"/>
      <c r="AWK133"/>
      <c r="AWL133"/>
      <c r="AWM133"/>
      <c r="AWN133"/>
      <c r="AWO133"/>
      <c r="AWP133"/>
      <c r="AWQ133"/>
      <c r="AWR133"/>
      <c r="AWS133"/>
      <c r="AWT133"/>
      <c r="AWU133"/>
      <c r="AWV133"/>
      <c r="AWW133"/>
      <c r="AWX133"/>
      <c r="AWY133"/>
      <c r="AWZ133"/>
      <c r="AXA133"/>
      <c r="AXB133"/>
      <c r="AXC133"/>
      <c r="AXD133"/>
      <c r="AXE133"/>
      <c r="AXF133"/>
      <c r="AXG133"/>
      <c r="AXH133"/>
      <c r="AXI133"/>
      <c r="AXJ133"/>
      <c r="AXK133"/>
      <c r="AXL133"/>
      <c r="AXM133"/>
      <c r="AXN133"/>
      <c r="AXO133"/>
      <c r="AXP133"/>
      <c r="AXQ133"/>
      <c r="AXR133"/>
      <c r="AXS133"/>
      <c r="AXT133"/>
      <c r="AXU133"/>
      <c r="AXV133"/>
      <c r="AXW133"/>
      <c r="AXX133"/>
      <c r="AXY133"/>
      <c r="AXZ133"/>
      <c r="AYA133"/>
      <c r="AYB133"/>
      <c r="AYC133"/>
      <c r="AYD133"/>
      <c r="AYE133"/>
      <c r="AYF133"/>
      <c r="AYG133"/>
      <c r="AYH133"/>
      <c r="AYI133"/>
      <c r="AYJ133"/>
      <c r="AYK133"/>
      <c r="AYL133"/>
      <c r="AYM133"/>
      <c r="AYN133"/>
      <c r="AYO133"/>
      <c r="AYP133"/>
      <c r="AYQ133"/>
      <c r="AYR133"/>
      <c r="AYS133"/>
      <c r="AYT133"/>
      <c r="AYU133"/>
      <c r="AYV133"/>
      <c r="AYW133"/>
      <c r="AYX133"/>
      <c r="AYY133"/>
      <c r="AYZ133"/>
      <c r="AZA133"/>
      <c r="AZB133"/>
      <c r="AZC133"/>
      <c r="AZD133"/>
      <c r="AZE133"/>
      <c r="AZF133"/>
      <c r="AZG133"/>
      <c r="AZH133"/>
      <c r="AZI133"/>
      <c r="AZJ133"/>
      <c r="AZK133"/>
      <c r="AZL133"/>
      <c r="AZM133"/>
      <c r="AZN133"/>
      <c r="AZO133"/>
      <c r="AZP133"/>
      <c r="AZQ133"/>
      <c r="AZR133"/>
      <c r="AZS133"/>
      <c r="AZT133"/>
      <c r="AZU133"/>
      <c r="AZV133"/>
      <c r="AZW133"/>
      <c r="AZX133"/>
      <c r="AZY133"/>
      <c r="AZZ133"/>
      <c r="BAA133"/>
      <c r="BAB133"/>
      <c r="BAC133"/>
      <c r="BAD133"/>
      <c r="BAE133"/>
      <c r="BAF133"/>
      <c r="BAG133"/>
      <c r="BAH133"/>
      <c r="BAI133"/>
      <c r="BAJ133"/>
      <c r="BAK133"/>
      <c r="BAL133"/>
      <c r="BAM133"/>
      <c r="BAN133"/>
      <c r="BAO133"/>
      <c r="BAP133"/>
      <c r="BAQ133"/>
      <c r="BAR133"/>
      <c r="BAS133"/>
      <c r="BAT133"/>
      <c r="BAU133"/>
      <c r="BAV133"/>
      <c r="BAW133"/>
      <c r="BAX133"/>
      <c r="BAY133"/>
      <c r="BAZ133"/>
      <c r="BBA133"/>
      <c r="BBB133"/>
      <c r="BBC133"/>
      <c r="BBD133"/>
      <c r="BBE133"/>
      <c r="BBF133"/>
      <c r="BBG133"/>
      <c r="BBH133"/>
      <c r="BBI133"/>
      <c r="BBJ133"/>
      <c r="BBK133"/>
      <c r="BBL133"/>
      <c r="BBM133"/>
      <c r="BBN133"/>
      <c r="BBO133"/>
      <c r="BBP133"/>
      <c r="BBQ133"/>
      <c r="BBR133"/>
      <c r="BBS133"/>
      <c r="BBT133"/>
      <c r="BBU133"/>
      <c r="BBV133"/>
      <c r="BBW133"/>
      <c r="BBX133"/>
      <c r="BBY133"/>
      <c r="BBZ133"/>
      <c r="BCA133"/>
      <c r="BCB133"/>
      <c r="BCC133"/>
      <c r="BCD133"/>
      <c r="BCE133"/>
      <c r="BCF133"/>
      <c r="BCG133"/>
      <c r="BCH133"/>
      <c r="BCI133"/>
      <c r="BCJ133"/>
      <c r="BCK133"/>
      <c r="BCL133"/>
      <c r="BCM133"/>
      <c r="BCN133"/>
      <c r="BCO133"/>
      <c r="BCP133"/>
      <c r="BCQ133"/>
      <c r="BCR133"/>
      <c r="BCS133"/>
      <c r="BCT133"/>
      <c r="BCU133"/>
      <c r="BCV133"/>
      <c r="BCW133"/>
      <c r="BCX133"/>
      <c r="BCY133"/>
      <c r="BCZ133"/>
      <c r="BDA133"/>
      <c r="BDB133"/>
      <c r="BDC133"/>
      <c r="BDD133"/>
      <c r="BDE133"/>
      <c r="BDF133"/>
      <c r="BDG133"/>
      <c r="BDH133"/>
      <c r="BDI133"/>
      <c r="BDJ133"/>
      <c r="BDK133"/>
      <c r="BDL133"/>
      <c r="BDM133"/>
      <c r="BDN133"/>
      <c r="BDO133"/>
      <c r="BDP133"/>
      <c r="BDQ133"/>
      <c r="BDR133"/>
      <c r="BDS133"/>
      <c r="BDT133"/>
      <c r="BDU133"/>
    </row>
    <row r="134" spans="2:1477" s="69" customFormat="1">
      <c r="B134" s="67" t="s">
        <v>2</v>
      </c>
      <c r="C134" s="67" t="s">
        <v>647</v>
      </c>
      <c r="D134" s="67" t="s">
        <v>648</v>
      </c>
      <c r="E134" s="68">
        <v>45057</v>
      </c>
      <c r="F134" s="67" t="s">
        <v>986</v>
      </c>
      <c r="G134" s="158" t="s">
        <v>995</v>
      </c>
      <c r="H134" s="187">
        <v>1</v>
      </c>
      <c r="I134" s="69">
        <v>1</v>
      </c>
      <c r="J134" s="69">
        <v>195</v>
      </c>
      <c r="K134" s="69">
        <v>345</v>
      </c>
      <c r="L134" s="69">
        <v>394</v>
      </c>
      <c r="M134" s="186">
        <f t="shared" si="36"/>
        <v>1.2666666666666666</v>
      </c>
      <c r="N134" s="69">
        <f t="shared" si="37"/>
        <v>0</v>
      </c>
      <c r="O134" s="69">
        <v>-49</v>
      </c>
      <c r="P134" s="69">
        <v>49</v>
      </c>
      <c r="Q134" s="69">
        <v>0</v>
      </c>
      <c r="R134" s="69">
        <v>147</v>
      </c>
      <c r="S134" s="69">
        <v>3</v>
      </c>
      <c r="T134" s="190">
        <v>6987787</v>
      </c>
      <c r="U134" s="190">
        <v>100654</v>
      </c>
      <c r="V134" s="190">
        <v>6887133</v>
      </c>
      <c r="W134" s="190">
        <v>6987787</v>
      </c>
      <c r="X134" s="190">
        <v>7253303</v>
      </c>
      <c r="Y134" s="190">
        <v>-185514</v>
      </c>
      <c r="Z134" s="190">
        <v>0</v>
      </c>
      <c r="AA134" s="190">
        <v>-185514</v>
      </c>
      <c r="AB134" s="190">
        <v>7067789</v>
      </c>
      <c r="AC134" s="190">
        <v>7068223</v>
      </c>
      <c r="AD134" s="186">
        <f t="shared" si="38"/>
        <v>1.0262939600556573</v>
      </c>
      <c r="AE134" s="69">
        <f t="shared" si="39"/>
        <v>1</v>
      </c>
      <c r="AF134" s="190">
        <v>435</v>
      </c>
      <c r="AG134" s="190">
        <v>0</v>
      </c>
      <c r="AH134" s="69">
        <v>104</v>
      </c>
      <c r="AI134" s="69">
        <v>43</v>
      </c>
      <c r="AJ134" s="69">
        <v>0</v>
      </c>
      <c r="AK134" s="69">
        <v>3</v>
      </c>
      <c r="AL134" s="80">
        <v>0</v>
      </c>
      <c r="AM134" s="80">
        <v>0</v>
      </c>
      <c r="AN134" s="69">
        <v>0</v>
      </c>
      <c r="AO134" s="69">
        <v>0</v>
      </c>
      <c r="AP134" s="80">
        <v>0</v>
      </c>
      <c r="AQ134" s="80">
        <v>0</v>
      </c>
      <c r="AR134" s="69">
        <v>0</v>
      </c>
      <c r="AS134" s="69">
        <v>0</v>
      </c>
      <c r="AT134" s="80">
        <v>0</v>
      </c>
      <c r="AU134" s="80">
        <v>0</v>
      </c>
      <c r="AV134" s="69">
        <v>0</v>
      </c>
      <c r="AW134" s="69">
        <v>0</v>
      </c>
      <c r="AX134" s="80">
        <v>0</v>
      </c>
      <c r="AY134" s="80">
        <v>0</v>
      </c>
      <c r="AZ134" s="69">
        <v>0</v>
      </c>
      <c r="BA134" s="69">
        <v>0</v>
      </c>
      <c r="BB134" s="80">
        <v>0</v>
      </c>
      <c r="BC134" s="80">
        <v>0</v>
      </c>
      <c r="BD134" s="69">
        <v>0</v>
      </c>
      <c r="BE134" s="69">
        <v>0</v>
      </c>
      <c r="BF134" s="80">
        <v>0</v>
      </c>
      <c r="BG134" s="80">
        <v>0</v>
      </c>
      <c r="BH134" s="69">
        <v>0</v>
      </c>
      <c r="BI134" s="69">
        <v>0</v>
      </c>
      <c r="BJ134" s="80">
        <v>0</v>
      </c>
      <c r="BK134" s="80">
        <v>0</v>
      </c>
      <c r="BL134" s="69">
        <v>0</v>
      </c>
      <c r="BM134" s="69">
        <v>0</v>
      </c>
      <c r="BN134" s="80">
        <v>0</v>
      </c>
      <c r="BO134" s="80">
        <v>0</v>
      </c>
      <c r="BP134" s="69">
        <v>82</v>
      </c>
      <c r="BQ134" s="69">
        <v>0</v>
      </c>
      <c r="BR134" s="80">
        <v>0</v>
      </c>
      <c r="BS134" s="80">
        <v>0</v>
      </c>
      <c r="BT134" s="69">
        <v>0</v>
      </c>
      <c r="BU134" s="69">
        <v>0</v>
      </c>
      <c r="BV134" s="80">
        <v>0</v>
      </c>
      <c r="BW134" s="80">
        <v>0</v>
      </c>
      <c r="BX134" s="69">
        <v>0</v>
      </c>
      <c r="BY134" s="69">
        <v>0</v>
      </c>
      <c r="BZ134" s="80">
        <v>0</v>
      </c>
      <c r="CA134" s="80">
        <v>0</v>
      </c>
      <c r="CB134" s="69">
        <v>0</v>
      </c>
      <c r="CC134" s="69">
        <v>0</v>
      </c>
      <c r="CD134" s="80">
        <v>0</v>
      </c>
      <c r="CE134" s="80">
        <v>0</v>
      </c>
      <c r="CF134" s="69">
        <v>0</v>
      </c>
      <c r="CG134" s="69">
        <v>0</v>
      </c>
      <c r="CH134" s="80">
        <v>0</v>
      </c>
      <c r="CI134" s="80">
        <v>0</v>
      </c>
      <c r="CJ134" s="69">
        <v>82</v>
      </c>
      <c r="CK134" s="69">
        <v>3</v>
      </c>
      <c r="CL134" s="80">
        <v>0</v>
      </c>
      <c r="CM134" s="80">
        <v>0</v>
      </c>
      <c r="CN134" s="67" t="s">
        <v>807</v>
      </c>
      <c r="CO134" s="67" t="s">
        <v>808</v>
      </c>
      <c r="CP134" s="67" t="s">
        <v>709</v>
      </c>
      <c r="CQ134" s="67" t="s">
        <v>709</v>
      </c>
      <c r="CR134" s="67" t="s">
        <v>709</v>
      </c>
      <c r="CS134" s="67" t="s">
        <v>709</v>
      </c>
      <c r="CT134" s="68">
        <v>45932</v>
      </c>
      <c r="CU134" s="67" t="s">
        <v>993</v>
      </c>
      <c r="CV134" s="67" t="s">
        <v>989</v>
      </c>
      <c r="CW134" s="68" t="s">
        <v>168</v>
      </c>
      <c r="CX134" s="68">
        <v>45580</v>
      </c>
      <c r="CY134" s="67" t="s">
        <v>993</v>
      </c>
      <c r="CZ134" s="67" t="s">
        <v>994</v>
      </c>
      <c r="DA134" s="67" t="s">
        <v>1008</v>
      </c>
      <c r="DB134" s="81">
        <v>10217706.9</v>
      </c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  <c r="AML134"/>
      <c r="AMM134"/>
      <c r="AMN134"/>
      <c r="AMO134"/>
      <c r="AMP134"/>
      <c r="AMQ134"/>
      <c r="AMR134"/>
      <c r="AMS134"/>
      <c r="AMT134"/>
      <c r="AMU134"/>
      <c r="AMV134"/>
      <c r="AMW134"/>
      <c r="AMX134"/>
      <c r="AMY134"/>
      <c r="AMZ134"/>
      <c r="ANA134"/>
      <c r="ANB134"/>
      <c r="ANC134"/>
      <c r="AND134"/>
      <c r="ANE134"/>
      <c r="ANF134"/>
      <c r="ANG134"/>
      <c r="ANH134"/>
      <c r="ANI134"/>
      <c r="ANJ134"/>
      <c r="ANK134"/>
      <c r="ANL134"/>
      <c r="ANM134"/>
      <c r="ANN134"/>
      <c r="ANO134"/>
      <c r="ANP134"/>
      <c r="ANQ134"/>
      <c r="ANR134"/>
      <c r="ANS134"/>
      <c r="ANT134"/>
      <c r="ANU134"/>
      <c r="ANV134"/>
      <c r="ANW134"/>
      <c r="ANX134"/>
      <c r="ANY134"/>
      <c r="ANZ134"/>
      <c r="AOA134"/>
      <c r="AOB134"/>
      <c r="AOC134"/>
      <c r="AOD134"/>
      <c r="AOE134"/>
      <c r="AOF134"/>
      <c r="AOG134"/>
      <c r="AOH134"/>
      <c r="AOI134"/>
      <c r="AOJ134"/>
      <c r="AOK134"/>
      <c r="AOL134"/>
      <c r="AOM134"/>
      <c r="AON134"/>
      <c r="AOO134"/>
      <c r="AOP134"/>
      <c r="AOQ134"/>
      <c r="AOR134"/>
      <c r="AOS134"/>
      <c r="AOT134"/>
      <c r="AOU134"/>
      <c r="AOV134"/>
      <c r="AOW134"/>
      <c r="AOX134"/>
      <c r="AOY134"/>
      <c r="AOZ134"/>
      <c r="APA134"/>
      <c r="APB134"/>
      <c r="APC134"/>
      <c r="APD134"/>
      <c r="APE134"/>
      <c r="APF134"/>
      <c r="APG134"/>
      <c r="APH134"/>
      <c r="API134"/>
      <c r="APJ134"/>
      <c r="APK134"/>
      <c r="APL134"/>
      <c r="APM134"/>
      <c r="APN134"/>
      <c r="APO134"/>
      <c r="APP134"/>
      <c r="APQ134"/>
      <c r="APR134"/>
      <c r="APS134"/>
      <c r="APT134"/>
      <c r="APU134"/>
      <c r="APV134"/>
      <c r="APW134"/>
      <c r="APX134"/>
      <c r="APY134"/>
      <c r="APZ134"/>
      <c r="AQA134"/>
      <c r="AQB134"/>
      <c r="AQC134"/>
      <c r="AQD134"/>
      <c r="AQE134"/>
      <c r="AQF134"/>
      <c r="AQG134"/>
      <c r="AQH134"/>
      <c r="AQI134"/>
      <c r="AQJ134"/>
      <c r="AQK134"/>
      <c r="AQL134"/>
      <c r="AQM134"/>
      <c r="AQN134"/>
      <c r="AQO134"/>
      <c r="AQP134"/>
      <c r="AQQ134"/>
      <c r="AQR134"/>
      <c r="AQS134"/>
      <c r="AQT134"/>
      <c r="AQU134"/>
      <c r="AQV134"/>
      <c r="AQW134"/>
      <c r="AQX134"/>
      <c r="AQY134"/>
      <c r="AQZ134"/>
      <c r="ARA134"/>
      <c r="ARB134"/>
      <c r="ARC134"/>
      <c r="ARD134"/>
      <c r="ARE134"/>
      <c r="ARF134"/>
      <c r="ARG134"/>
      <c r="ARH134"/>
      <c r="ARI134"/>
      <c r="ARJ134"/>
      <c r="ARK134"/>
      <c r="ARL134"/>
      <c r="ARM134"/>
      <c r="ARN134"/>
      <c r="ARO134"/>
      <c r="ARP134"/>
      <c r="ARQ134"/>
      <c r="ARR134"/>
      <c r="ARS134"/>
      <c r="ART134"/>
      <c r="ARU134"/>
      <c r="ARV134"/>
      <c r="ARW134"/>
      <c r="ARX134"/>
      <c r="ARY134"/>
      <c r="ARZ134"/>
      <c r="ASA134"/>
      <c r="ASB134"/>
      <c r="ASC134"/>
      <c r="ASD134"/>
      <c r="ASE134"/>
      <c r="ASF134"/>
      <c r="ASG134"/>
      <c r="ASH134"/>
      <c r="ASI134"/>
      <c r="ASJ134"/>
      <c r="ASK134"/>
      <c r="ASL134"/>
      <c r="ASM134"/>
      <c r="ASN134"/>
      <c r="ASO134"/>
      <c r="ASP134"/>
      <c r="ASQ134"/>
      <c r="ASR134"/>
      <c r="ASS134"/>
      <c r="AST134"/>
      <c r="ASU134"/>
      <c r="ASV134"/>
      <c r="ASW134"/>
      <c r="ASX134"/>
      <c r="ASY134"/>
      <c r="ASZ134"/>
      <c r="ATA134"/>
      <c r="ATB134"/>
      <c r="ATC134"/>
      <c r="ATD134"/>
      <c r="ATE134"/>
      <c r="ATF134"/>
      <c r="ATG134"/>
      <c r="ATH134"/>
      <c r="ATI134"/>
      <c r="ATJ134"/>
      <c r="ATK134"/>
      <c r="ATL134"/>
      <c r="ATM134"/>
      <c r="ATN134"/>
      <c r="ATO134"/>
      <c r="ATP134"/>
      <c r="ATQ134"/>
      <c r="ATR134"/>
      <c r="ATS134"/>
      <c r="ATT134"/>
      <c r="ATU134"/>
      <c r="ATV134"/>
      <c r="ATW134"/>
      <c r="ATX134"/>
      <c r="ATY134"/>
      <c r="ATZ134"/>
      <c r="AUA134"/>
      <c r="AUB134"/>
      <c r="AUC134"/>
      <c r="AUD134"/>
      <c r="AUE134"/>
      <c r="AUF134"/>
      <c r="AUG134"/>
      <c r="AUH134"/>
      <c r="AUI134"/>
      <c r="AUJ134"/>
      <c r="AUK134"/>
      <c r="AUL134"/>
      <c r="AUM134"/>
      <c r="AUN134"/>
      <c r="AUO134"/>
      <c r="AUP134"/>
      <c r="AUQ134"/>
      <c r="AUR134"/>
      <c r="AUS134"/>
      <c r="AUT134"/>
      <c r="AUU134"/>
      <c r="AUV134"/>
      <c r="AUW134"/>
      <c r="AUX134"/>
      <c r="AUY134"/>
      <c r="AUZ134"/>
      <c r="AVA134"/>
      <c r="AVB134"/>
      <c r="AVC134"/>
      <c r="AVD134"/>
      <c r="AVE134"/>
      <c r="AVF134"/>
      <c r="AVG134"/>
      <c r="AVH134"/>
      <c r="AVI134"/>
      <c r="AVJ134"/>
      <c r="AVK134"/>
      <c r="AVL134"/>
      <c r="AVM134"/>
      <c r="AVN134"/>
      <c r="AVO134"/>
      <c r="AVP134"/>
      <c r="AVQ134"/>
      <c r="AVR134"/>
      <c r="AVS134"/>
      <c r="AVT134"/>
      <c r="AVU134"/>
      <c r="AVV134"/>
      <c r="AVW134"/>
      <c r="AVX134"/>
      <c r="AVY134"/>
      <c r="AVZ134"/>
      <c r="AWA134"/>
      <c r="AWB134"/>
      <c r="AWC134"/>
      <c r="AWD134"/>
      <c r="AWE134"/>
      <c r="AWF134"/>
      <c r="AWG134"/>
      <c r="AWH134"/>
      <c r="AWI134"/>
      <c r="AWJ134"/>
      <c r="AWK134"/>
      <c r="AWL134"/>
      <c r="AWM134"/>
      <c r="AWN134"/>
      <c r="AWO134"/>
      <c r="AWP134"/>
      <c r="AWQ134"/>
      <c r="AWR134"/>
      <c r="AWS134"/>
      <c r="AWT134"/>
      <c r="AWU134"/>
      <c r="AWV134"/>
      <c r="AWW134"/>
      <c r="AWX134"/>
      <c r="AWY134"/>
      <c r="AWZ134"/>
      <c r="AXA134"/>
      <c r="AXB134"/>
      <c r="AXC134"/>
      <c r="AXD134"/>
      <c r="AXE134"/>
      <c r="AXF134"/>
      <c r="AXG134"/>
      <c r="AXH134"/>
      <c r="AXI134"/>
      <c r="AXJ134"/>
      <c r="AXK134"/>
      <c r="AXL134"/>
      <c r="AXM134"/>
      <c r="AXN134"/>
      <c r="AXO134"/>
      <c r="AXP134"/>
      <c r="AXQ134"/>
      <c r="AXR134"/>
      <c r="AXS134"/>
      <c r="AXT134"/>
      <c r="AXU134"/>
      <c r="AXV134"/>
      <c r="AXW134"/>
      <c r="AXX134"/>
      <c r="AXY134"/>
      <c r="AXZ134"/>
      <c r="AYA134"/>
      <c r="AYB134"/>
      <c r="AYC134"/>
      <c r="AYD134"/>
      <c r="AYE134"/>
      <c r="AYF134"/>
      <c r="AYG134"/>
      <c r="AYH134"/>
      <c r="AYI134"/>
      <c r="AYJ134"/>
      <c r="AYK134"/>
      <c r="AYL134"/>
      <c r="AYM134"/>
      <c r="AYN134"/>
      <c r="AYO134"/>
      <c r="AYP134"/>
      <c r="AYQ134"/>
      <c r="AYR134"/>
      <c r="AYS134"/>
      <c r="AYT134"/>
      <c r="AYU134"/>
      <c r="AYV134"/>
      <c r="AYW134"/>
      <c r="AYX134"/>
      <c r="AYY134"/>
      <c r="AYZ134"/>
      <c r="AZA134"/>
      <c r="AZB134"/>
      <c r="AZC134"/>
      <c r="AZD134"/>
      <c r="AZE134"/>
      <c r="AZF134"/>
      <c r="AZG134"/>
      <c r="AZH134"/>
      <c r="AZI134"/>
      <c r="AZJ134"/>
      <c r="AZK134"/>
      <c r="AZL134"/>
      <c r="AZM134"/>
      <c r="AZN134"/>
      <c r="AZO134"/>
      <c r="AZP134"/>
      <c r="AZQ134"/>
      <c r="AZR134"/>
      <c r="AZS134"/>
      <c r="AZT134"/>
      <c r="AZU134"/>
      <c r="AZV134"/>
      <c r="AZW134"/>
      <c r="AZX134"/>
      <c r="AZY134"/>
      <c r="AZZ134"/>
      <c r="BAA134"/>
      <c r="BAB134"/>
      <c r="BAC134"/>
      <c r="BAD134"/>
      <c r="BAE134"/>
      <c r="BAF134"/>
      <c r="BAG134"/>
      <c r="BAH134"/>
      <c r="BAI134"/>
      <c r="BAJ134"/>
      <c r="BAK134"/>
      <c r="BAL134"/>
      <c r="BAM134"/>
      <c r="BAN134"/>
      <c r="BAO134"/>
      <c r="BAP134"/>
      <c r="BAQ134"/>
      <c r="BAR134"/>
      <c r="BAS134"/>
      <c r="BAT134"/>
      <c r="BAU134"/>
      <c r="BAV134"/>
      <c r="BAW134"/>
      <c r="BAX134"/>
      <c r="BAY134"/>
      <c r="BAZ134"/>
      <c r="BBA134"/>
      <c r="BBB134"/>
      <c r="BBC134"/>
      <c r="BBD134"/>
      <c r="BBE134"/>
      <c r="BBF134"/>
      <c r="BBG134"/>
      <c r="BBH134"/>
      <c r="BBI134"/>
      <c r="BBJ134"/>
      <c r="BBK134"/>
      <c r="BBL134"/>
      <c r="BBM134"/>
      <c r="BBN134"/>
      <c r="BBO134"/>
      <c r="BBP134"/>
      <c r="BBQ134"/>
      <c r="BBR134"/>
      <c r="BBS134"/>
      <c r="BBT134"/>
      <c r="BBU134"/>
      <c r="BBV134"/>
      <c r="BBW134"/>
      <c r="BBX134"/>
      <c r="BBY134"/>
      <c r="BBZ134"/>
      <c r="BCA134"/>
      <c r="BCB134"/>
      <c r="BCC134"/>
      <c r="BCD134"/>
      <c r="BCE134"/>
      <c r="BCF134"/>
      <c r="BCG134"/>
      <c r="BCH134"/>
      <c r="BCI134"/>
      <c r="BCJ134"/>
      <c r="BCK134"/>
      <c r="BCL134"/>
      <c r="BCM134"/>
      <c r="BCN134"/>
      <c r="BCO134"/>
      <c r="BCP134"/>
      <c r="BCQ134"/>
      <c r="BCR134"/>
      <c r="BCS134"/>
      <c r="BCT134"/>
      <c r="BCU134"/>
      <c r="BCV134"/>
      <c r="BCW134"/>
      <c r="BCX134"/>
      <c r="BCY134"/>
      <c r="BCZ134"/>
      <c r="BDA134"/>
      <c r="BDB134"/>
      <c r="BDC134"/>
      <c r="BDD134"/>
      <c r="BDE134"/>
      <c r="BDF134"/>
      <c r="BDG134"/>
      <c r="BDH134"/>
      <c r="BDI134"/>
      <c r="BDJ134"/>
      <c r="BDK134"/>
      <c r="BDL134"/>
      <c r="BDM134"/>
      <c r="BDN134"/>
      <c r="BDO134"/>
      <c r="BDP134"/>
      <c r="BDQ134"/>
      <c r="BDR134"/>
      <c r="BDS134"/>
      <c r="BDT134"/>
      <c r="BDU134"/>
    </row>
    <row r="135" spans="2:1477" s="69" customFormat="1">
      <c r="B135" s="67" t="s">
        <v>2</v>
      </c>
      <c r="C135" s="67" t="s">
        <v>811</v>
      </c>
      <c r="D135" s="67" t="s">
        <v>1013</v>
      </c>
      <c r="E135" s="68">
        <v>45701</v>
      </c>
      <c r="F135" s="67" t="s">
        <v>991</v>
      </c>
      <c r="G135" s="158" t="s">
        <v>994</v>
      </c>
      <c r="H135" s="187">
        <v>1</v>
      </c>
      <c r="I135" s="69">
        <v>0</v>
      </c>
      <c r="J135" s="69">
        <v>60</v>
      </c>
      <c r="K135" s="69">
        <v>65</v>
      </c>
      <c r="L135" s="69">
        <v>52</v>
      </c>
      <c r="M135" s="186">
        <f t="shared" si="36"/>
        <v>0.78333333333333333</v>
      </c>
      <c r="N135" s="69">
        <f t="shared" si="37"/>
        <v>1</v>
      </c>
      <c r="O135" s="69">
        <v>13</v>
      </c>
      <c r="P135" s="69">
        <v>0</v>
      </c>
      <c r="Q135" s="69">
        <v>0</v>
      </c>
      <c r="R135" s="69">
        <v>5</v>
      </c>
      <c r="S135" s="69">
        <v>0</v>
      </c>
      <c r="T135" s="190">
        <v>112106</v>
      </c>
      <c r="U135" s="190">
        <v>8466</v>
      </c>
      <c r="V135" s="190">
        <v>103639</v>
      </c>
      <c r="W135" s="190">
        <v>112106</v>
      </c>
      <c r="X135" s="190">
        <v>103639</v>
      </c>
      <c r="Y135" s="190">
        <v>0</v>
      </c>
      <c r="Z135" s="190">
        <v>0</v>
      </c>
      <c r="AA135" s="190">
        <v>0</v>
      </c>
      <c r="AB135" s="190">
        <v>103639</v>
      </c>
      <c r="AC135" s="190">
        <v>103639</v>
      </c>
      <c r="AD135" s="186">
        <f t="shared" si="38"/>
        <v>1</v>
      </c>
      <c r="AE135" s="69">
        <f t="shared" si="39"/>
        <v>1</v>
      </c>
      <c r="AF135" s="190">
        <v>0</v>
      </c>
      <c r="AG135" s="190">
        <v>0</v>
      </c>
      <c r="AH135" s="69">
        <v>0</v>
      </c>
      <c r="AI135" s="69">
        <v>5</v>
      </c>
      <c r="AJ135" s="69">
        <v>0</v>
      </c>
      <c r="AK135" s="69">
        <v>0</v>
      </c>
      <c r="AL135" s="80">
        <v>0</v>
      </c>
      <c r="AM135" s="80">
        <v>0</v>
      </c>
      <c r="AN135" s="69">
        <v>0</v>
      </c>
      <c r="AO135" s="69">
        <v>0</v>
      </c>
      <c r="AP135" s="80">
        <v>0</v>
      </c>
      <c r="AQ135" s="80">
        <v>0</v>
      </c>
      <c r="AR135" s="69">
        <v>0</v>
      </c>
      <c r="AS135" s="69">
        <v>0</v>
      </c>
      <c r="AT135" s="80">
        <v>0</v>
      </c>
      <c r="AU135" s="80">
        <v>0</v>
      </c>
      <c r="AV135" s="69">
        <v>0</v>
      </c>
      <c r="AW135" s="69">
        <v>0</v>
      </c>
      <c r="AX135" s="80">
        <v>0</v>
      </c>
      <c r="AY135" s="80">
        <v>0</v>
      </c>
      <c r="AZ135" s="69">
        <v>0</v>
      </c>
      <c r="BA135" s="69">
        <v>0</v>
      </c>
      <c r="BB135" s="80">
        <v>0</v>
      </c>
      <c r="BC135" s="80">
        <v>0</v>
      </c>
      <c r="BD135" s="69">
        <v>0</v>
      </c>
      <c r="BE135" s="69">
        <v>0</v>
      </c>
      <c r="BF135" s="80">
        <v>0</v>
      </c>
      <c r="BG135" s="80">
        <v>0</v>
      </c>
      <c r="BH135" s="69">
        <v>0</v>
      </c>
      <c r="BI135" s="69">
        <v>0</v>
      </c>
      <c r="BJ135" s="80">
        <v>0</v>
      </c>
      <c r="BK135" s="80">
        <v>0</v>
      </c>
      <c r="BL135" s="69">
        <v>0</v>
      </c>
      <c r="BM135" s="69">
        <v>0</v>
      </c>
      <c r="BN135" s="80">
        <v>0</v>
      </c>
      <c r="BO135" s="80">
        <v>0</v>
      </c>
      <c r="BP135" s="69">
        <v>0</v>
      </c>
      <c r="BQ135" s="69">
        <v>0</v>
      </c>
      <c r="BR135" s="80">
        <v>0</v>
      </c>
      <c r="BS135" s="80">
        <v>0</v>
      </c>
      <c r="BT135" s="69">
        <v>0</v>
      </c>
      <c r="BU135" s="69">
        <v>0</v>
      </c>
      <c r="BV135" s="80">
        <v>0</v>
      </c>
      <c r="BW135" s="80">
        <v>0</v>
      </c>
      <c r="BX135" s="69">
        <v>0</v>
      </c>
      <c r="BY135" s="69">
        <v>0</v>
      </c>
      <c r="BZ135" s="80">
        <v>0</v>
      </c>
      <c r="CA135" s="80">
        <v>0</v>
      </c>
      <c r="CB135" s="69">
        <v>0</v>
      </c>
      <c r="CC135" s="69">
        <v>0</v>
      </c>
      <c r="CD135" s="80">
        <v>0</v>
      </c>
      <c r="CE135" s="80">
        <v>0</v>
      </c>
      <c r="CF135" s="69">
        <v>0</v>
      </c>
      <c r="CG135" s="69">
        <v>0</v>
      </c>
      <c r="CH135" s="80">
        <v>0</v>
      </c>
      <c r="CI135" s="80">
        <v>0</v>
      </c>
      <c r="CJ135" s="69">
        <v>0</v>
      </c>
      <c r="CK135" s="69">
        <v>0</v>
      </c>
      <c r="CL135" s="80">
        <v>0</v>
      </c>
      <c r="CM135" s="80">
        <v>0</v>
      </c>
      <c r="CN135" s="67" t="s">
        <v>812</v>
      </c>
      <c r="CO135" s="67" t="s">
        <v>813</v>
      </c>
      <c r="CP135" s="67" t="s">
        <v>709</v>
      </c>
      <c r="CQ135" s="67" t="s">
        <v>709</v>
      </c>
      <c r="CR135" s="67" t="s">
        <v>709</v>
      </c>
      <c r="CS135" s="67" t="s">
        <v>709</v>
      </c>
      <c r="CT135" s="68">
        <v>45862</v>
      </c>
      <c r="CU135" s="67" t="s">
        <v>988</v>
      </c>
      <c r="CV135" s="67" t="s">
        <v>989</v>
      </c>
      <c r="CW135" s="68" t="s">
        <v>168</v>
      </c>
      <c r="CX135" s="68">
        <v>45820</v>
      </c>
      <c r="CY135" s="67" t="s">
        <v>986</v>
      </c>
      <c r="CZ135" s="67" t="s">
        <v>994</v>
      </c>
      <c r="DA135" s="67" t="s">
        <v>1009</v>
      </c>
      <c r="DB135" s="81">
        <v>174993.22</v>
      </c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  <c r="AML135"/>
      <c r="AMM135"/>
      <c r="AMN135"/>
      <c r="AMO135"/>
      <c r="AMP135"/>
      <c r="AMQ135"/>
      <c r="AMR135"/>
      <c r="AMS135"/>
      <c r="AMT135"/>
      <c r="AMU135"/>
      <c r="AMV135"/>
      <c r="AMW135"/>
      <c r="AMX135"/>
      <c r="AMY135"/>
      <c r="AMZ135"/>
      <c r="ANA135"/>
      <c r="ANB135"/>
      <c r="ANC135"/>
      <c r="AND135"/>
      <c r="ANE135"/>
      <c r="ANF135"/>
      <c r="ANG135"/>
      <c r="ANH135"/>
      <c r="ANI135"/>
      <c r="ANJ135"/>
      <c r="ANK135"/>
      <c r="ANL135"/>
      <c r="ANM135"/>
      <c r="ANN135"/>
      <c r="ANO135"/>
      <c r="ANP135"/>
      <c r="ANQ135"/>
      <c r="ANR135"/>
      <c r="ANS135"/>
      <c r="ANT135"/>
      <c r="ANU135"/>
      <c r="ANV135"/>
      <c r="ANW135"/>
      <c r="ANX135"/>
      <c r="ANY135"/>
      <c r="ANZ135"/>
      <c r="AOA135"/>
      <c r="AOB135"/>
      <c r="AOC135"/>
      <c r="AOD135"/>
      <c r="AOE135"/>
      <c r="AOF135"/>
      <c r="AOG135"/>
      <c r="AOH135"/>
      <c r="AOI135"/>
      <c r="AOJ135"/>
      <c r="AOK135"/>
      <c r="AOL135"/>
      <c r="AOM135"/>
      <c r="AON135"/>
      <c r="AOO135"/>
      <c r="AOP135"/>
      <c r="AOQ135"/>
      <c r="AOR135"/>
      <c r="AOS135"/>
      <c r="AOT135"/>
      <c r="AOU135"/>
      <c r="AOV135"/>
      <c r="AOW135"/>
      <c r="AOX135"/>
      <c r="AOY135"/>
      <c r="AOZ135"/>
      <c r="APA135"/>
      <c r="APB135"/>
      <c r="APC135"/>
      <c r="APD135"/>
      <c r="APE135"/>
      <c r="APF135"/>
      <c r="APG135"/>
      <c r="APH135"/>
      <c r="API135"/>
      <c r="APJ135"/>
      <c r="APK135"/>
      <c r="APL135"/>
      <c r="APM135"/>
      <c r="APN135"/>
      <c r="APO135"/>
      <c r="APP135"/>
      <c r="APQ135"/>
      <c r="APR135"/>
      <c r="APS135"/>
      <c r="APT135"/>
      <c r="APU135"/>
      <c r="APV135"/>
      <c r="APW135"/>
      <c r="APX135"/>
      <c r="APY135"/>
      <c r="APZ135"/>
      <c r="AQA135"/>
      <c r="AQB135"/>
      <c r="AQC135"/>
      <c r="AQD135"/>
      <c r="AQE135"/>
      <c r="AQF135"/>
      <c r="AQG135"/>
      <c r="AQH135"/>
      <c r="AQI135"/>
      <c r="AQJ135"/>
      <c r="AQK135"/>
      <c r="AQL135"/>
      <c r="AQM135"/>
      <c r="AQN135"/>
      <c r="AQO135"/>
      <c r="AQP135"/>
      <c r="AQQ135"/>
      <c r="AQR135"/>
      <c r="AQS135"/>
      <c r="AQT135"/>
      <c r="AQU135"/>
      <c r="AQV135"/>
      <c r="AQW135"/>
      <c r="AQX135"/>
      <c r="AQY135"/>
      <c r="AQZ135"/>
      <c r="ARA135"/>
      <c r="ARB135"/>
      <c r="ARC135"/>
      <c r="ARD135"/>
      <c r="ARE135"/>
      <c r="ARF135"/>
      <c r="ARG135"/>
      <c r="ARH135"/>
      <c r="ARI135"/>
      <c r="ARJ135"/>
      <c r="ARK135"/>
      <c r="ARL135"/>
      <c r="ARM135"/>
      <c r="ARN135"/>
      <c r="ARO135"/>
      <c r="ARP135"/>
      <c r="ARQ135"/>
      <c r="ARR135"/>
      <c r="ARS135"/>
      <c r="ART135"/>
      <c r="ARU135"/>
      <c r="ARV135"/>
      <c r="ARW135"/>
      <c r="ARX135"/>
      <c r="ARY135"/>
      <c r="ARZ135"/>
      <c r="ASA135"/>
      <c r="ASB135"/>
      <c r="ASC135"/>
      <c r="ASD135"/>
      <c r="ASE135"/>
      <c r="ASF135"/>
      <c r="ASG135"/>
      <c r="ASH135"/>
      <c r="ASI135"/>
      <c r="ASJ135"/>
      <c r="ASK135"/>
      <c r="ASL135"/>
      <c r="ASM135"/>
      <c r="ASN135"/>
      <c r="ASO135"/>
      <c r="ASP135"/>
      <c r="ASQ135"/>
      <c r="ASR135"/>
      <c r="ASS135"/>
      <c r="AST135"/>
      <c r="ASU135"/>
      <c r="ASV135"/>
      <c r="ASW135"/>
      <c r="ASX135"/>
      <c r="ASY135"/>
      <c r="ASZ135"/>
      <c r="ATA135"/>
      <c r="ATB135"/>
      <c r="ATC135"/>
      <c r="ATD135"/>
      <c r="ATE135"/>
      <c r="ATF135"/>
      <c r="ATG135"/>
      <c r="ATH135"/>
      <c r="ATI135"/>
      <c r="ATJ135"/>
      <c r="ATK135"/>
      <c r="ATL135"/>
      <c r="ATM135"/>
      <c r="ATN135"/>
      <c r="ATO135"/>
      <c r="ATP135"/>
      <c r="ATQ135"/>
      <c r="ATR135"/>
      <c r="ATS135"/>
      <c r="ATT135"/>
      <c r="ATU135"/>
      <c r="ATV135"/>
      <c r="ATW135"/>
      <c r="ATX135"/>
      <c r="ATY135"/>
      <c r="ATZ135"/>
      <c r="AUA135"/>
      <c r="AUB135"/>
      <c r="AUC135"/>
      <c r="AUD135"/>
      <c r="AUE135"/>
      <c r="AUF135"/>
      <c r="AUG135"/>
      <c r="AUH135"/>
      <c r="AUI135"/>
      <c r="AUJ135"/>
      <c r="AUK135"/>
      <c r="AUL135"/>
      <c r="AUM135"/>
      <c r="AUN135"/>
      <c r="AUO135"/>
      <c r="AUP135"/>
      <c r="AUQ135"/>
      <c r="AUR135"/>
      <c r="AUS135"/>
      <c r="AUT135"/>
      <c r="AUU135"/>
      <c r="AUV135"/>
      <c r="AUW135"/>
      <c r="AUX135"/>
      <c r="AUY135"/>
      <c r="AUZ135"/>
      <c r="AVA135"/>
      <c r="AVB135"/>
      <c r="AVC135"/>
      <c r="AVD135"/>
      <c r="AVE135"/>
      <c r="AVF135"/>
      <c r="AVG135"/>
      <c r="AVH135"/>
      <c r="AVI135"/>
      <c r="AVJ135"/>
      <c r="AVK135"/>
      <c r="AVL135"/>
      <c r="AVM135"/>
      <c r="AVN135"/>
      <c r="AVO135"/>
      <c r="AVP135"/>
      <c r="AVQ135"/>
      <c r="AVR135"/>
      <c r="AVS135"/>
      <c r="AVT135"/>
      <c r="AVU135"/>
      <c r="AVV135"/>
      <c r="AVW135"/>
      <c r="AVX135"/>
      <c r="AVY135"/>
      <c r="AVZ135"/>
      <c r="AWA135"/>
      <c r="AWB135"/>
      <c r="AWC135"/>
      <c r="AWD135"/>
      <c r="AWE135"/>
      <c r="AWF135"/>
      <c r="AWG135"/>
      <c r="AWH135"/>
      <c r="AWI135"/>
      <c r="AWJ135"/>
      <c r="AWK135"/>
      <c r="AWL135"/>
      <c r="AWM135"/>
      <c r="AWN135"/>
      <c r="AWO135"/>
      <c r="AWP135"/>
      <c r="AWQ135"/>
      <c r="AWR135"/>
      <c r="AWS135"/>
      <c r="AWT135"/>
      <c r="AWU135"/>
      <c r="AWV135"/>
      <c r="AWW135"/>
      <c r="AWX135"/>
      <c r="AWY135"/>
      <c r="AWZ135"/>
      <c r="AXA135"/>
      <c r="AXB135"/>
      <c r="AXC135"/>
      <c r="AXD135"/>
      <c r="AXE135"/>
      <c r="AXF135"/>
      <c r="AXG135"/>
      <c r="AXH135"/>
      <c r="AXI135"/>
      <c r="AXJ135"/>
      <c r="AXK135"/>
      <c r="AXL135"/>
      <c r="AXM135"/>
      <c r="AXN135"/>
      <c r="AXO135"/>
      <c r="AXP135"/>
      <c r="AXQ135"/>
      <c r="AXR135"/>
      <c r="AXS135"/>
      <c r="AXT135"/>
      <c r="AXU135"/>
      <c r="AXV135"/>
      <c r="AXW135"/>
      <c r="AXX135"/>
      <c r="AXY135"/>
      <c r="AXZ135"/>
      <c r="AYA135"/>
      <c r="AYB135"/>
      <c r="AYC135"/>
      <c r="AYD135"/>
      <c r="AYE135"/>
      <c r="AYF135"/>
      <c r="AYG135"/>
      <c r="AYH135"/>
      <c r="AYI135"/>
      <c r="AYJ135"/>
      <c r="AYK135"/>
      <c r="AYL135"/>
      <c r="AYM135"/>
      <c r="AYN135"/>
      <c r="AYO135"/>
      <c r="AYP135"/>
      <c r="AYQ135"/>
      <c r="AYR135"/>
      <c r="AYS135"/>
      <c r="AYT135"/>
      <c r="AYU135"/>
      <c r="AYV135"/>
      <c r="AYW135"/>
      <c r="AYX135"/>
      <c r="AYY135"/>
      <c r="AYZ135"/>
      <c r="AZA135"/>
      <c r="AZB135"/>
      <c r="AZC135"/>
      <c r="AZD135"/>
      <c r="AZE135"/>
      <c r="AZF135"/>
      <c r="AZG135"/>
      <c r="AZH135"/>
      <c r="AZI135"/>
      <c r="AZJ135"/>
      <c r="AZK135"/>
      <c r="AZL135"/>
      <c r="AZM135"/>
      <c r="AZN135"/>
      <c r="AZO135"/>
      <c r="AZP135"/>
      <c r="AZQ135"/>
      <c r="AZR135"/>
      <c r="AZS135"/>
      <c r="AZT135"/>
      <c r="AZU135"/>
      <c r="AZV135"/>
      <c r="AZW135"/>
      <c r="AZX135"/>
      <c r="AZY135"/>
      <c r="AZZ135"/>
      <c r="BAA135"/>
      <c r="BAB135"/>
      <c r="BAC135"/>
      <c r="BAD135"/>
      <c r="BAE135"/>
      <c r="BAF135"/>
      <c r="BAG135"/>
      <c r="BAH135"/>
      <c r="BAI135"/>
      <c r="BAJ135"/>
      <c r="BAK135"/>
      <c r="BAL135"/>
      <c r="BAM135"/>
      <c r="BAN135"/>
      <c r="BAO135"/>
      <c r="BAP135"/>
      <c r="BAQ135"/>
      <c r="BAR135"/>
      <c r="BAS135"/>
      <c r="BAT135"/>
      <c r="BAU135"/>
      <c r="BAV135"/>
      <c r="BAW135"/>
      <c r="BAX135"/>
      <c r="BAY135"/>
      <c r="BAZ135"/>
      <c r="BBA135"/>
      <c r="BBB135"/>
      <c r="BBC135"/>
      <c r="BBD135"/>
      <c r="BBE135"/>
      <c r="BBF135"/>
      <c r="BBG135"/>
      <c r="BBH135"/>
      <c r="BBI135"/>
      <c r="BBJ135"/>
      <c r="BBK135"/>
      <c r="BBL135"/>
      <c r="BBM135"/>
      <c r="BBN135"/>
      <c r="BBO135"/>
      <c r="BBP135"/>
      <c r="BBQ135"/>
      <c r="BBR135"/>
      <c r="BBS135"/>
      <c r="BBT135"/>
      <c r="BBU135"/>
      <c r="BBV135"/>
      <c r="BBW135"/>
      <c r="BBX135"/>
      <c r="BBY135"/>
      <c r="BBZ135"/>
      <c r="BCA135"/>
      <c r="BCB135"/>
      <c r="BCC135"/>
      <c r="BCD135"/>
      <c r="BCE135"/>
      <c r="BCF135"/>
      <c r="BCG135"/>
      <c r="BCH135"/>
      <c r="BCI135"/>
      <c r="BCJ135"/>
      <c r="BCK135"/>
      <c r="BCL135"/>
      <c r="BCM135"/>
      <c r="BCN135"/>
      <c r="BCO135"/>
      <c r="BCP135"/>
      <c r="BCQ135"/>
      <c r="BCR135"/>
      <c r="BCS135"/>
      <c r="BCT135"/>
      <c r="BCU135"/>
      <c r="BCV135"/>
      <c r="BCW135"/>
      <c r="BCX135"/>
      <c r="BCY135"/>
      <c r="BCZ135"/>
      <c r="BDA135"/>
      <c r="BDB135"/>
      <c r="BDC135"/>
      <c r="BDD135"/>
      <c r="BDE135"/>
      <c r="BDF135"/>
      <c r="BDG135"/>
      <c r="BDH135"/>
      <c r="BDI135"/>
      <c r="BDJ135"/>
      <c r="BDK135"/>
      <c r="BDL135"/>
      <c r="BDM135"/>
      <c r="BDN135"/>
      <c r="BDO135"/>
      <c r="BDP135"/>
      <c r="BDQ135"/>
      <c r="BDR135"/>
      <c r="BDS135"/>
      <c r="BDT135"/>
      <c r="BDU135"/>
    </row>
    <row r="136" spans="2:1477" s="69" customFormat="1">
      <c r="B136" s="67" t="s">
        <v>2</v>
      </c>
      <c r="C136" s="67" t="s">
        <v>304</v>
      </c>
      <c r="D136" s="67" t="s">
        <v>305</v>
      </c>
      <c r="E136" s="68">
        <v>45239</v>
      </c>
      <c r="F136" s="67" t="s">
        <v>993</v>
      </c>
      <c r="G136" s="158" t="s">
        <v>990</v>
      </c>
      <c r="H136" s="187">
        <v>2</v>
      </c>
      <c r="I136" s="69">
        <v>1</v>
      </c>
      <c r="J136" s="69">
        <v>274</v>
      </c>
      <c r="K136" s="69">
        <v>451</v>
      </c>
      <c r="L136" s="69">
        <v>451</v>
      </c>
      <c r="M136" s="186">
        <f t="shared" si="36"/>
        <v>1</v>
      </c>
      <c r="N136" s="69">
        <f t="shared" si="37"/>
        <v>1</v>
      </c>
      <c r="O136" s="69">
        <v>0</v>
      </c>
      <c r="P136" s="69">
        <v>0</v>
      </c>
      <c r="Q136" s="69">
        <v>0</v>
      </c>
      <c r="R136" s="69">
        <v>177</v>
      </c>
      <c r="S136" s="69">
        <v>0</v>
      </c>
      <c r="T136" s="190">
        <v>4685111</v>
      </c>
      <c r="U136" s="190">
        <v>59134</v>
      </c>
      <c r="V136" s="190">
        <v>4625977</v>
      </c>
      <c r="W136" s="190">
        <v>4688658</v>
      </c>
      <c r="X136" s="190">
        <v>4492681</v>
      </c>
      <c r="Y136" s="190">
        <v>0</v>
      </c>
      <c r="Z136" s="190">
        <v>0</v>
      </c>
      <c r="AA136" s="190">
        <v>0</v>
      </c>
      <c r="AB136" s="190">
        <v>4492681</v>
      </c>
      <c r="AC136" s="190">
        <v>4485331</v>
      </c>
      <c r="AD136" s="186">
        <f t="shared" si="38"/>
        <v>0.96959647659294457</v>
      </c>
      <c r="AE136" s="69">
        <f t="shared" si="39"/>
        <v>1</v>
      </c>
      <c r="AF136" s="190">
        <v>-7350</v>
      </c>
      <c r="AG136" s="190">
        <v>3547</v>
      </c>
      <c r="AH136" s="69">
        <v>133</v>
      </c>
      <c r="AI136" s="69">
        <v>44</v>
      </c>
      <c r="AJ136" s="69">
        <v>0</v>
      </c>
      <c r="AK136" s="69">
        <v>0</v>
      </c>
      <c r="AL136" s="80">
        <v>0</v>
      </c>
      <c r="AM136" s="80">
        <v>0</v>
      </c>
      <c r="AN136" s="69">
        <v>0</v>
      </c>
      <c r="AO136" s="69">
        <v>0</v>
      </c>
      <c r="AP136" s="80">
        <v>3547</v>
      </c>
      <c r="AQ136" s="80">
        <v>1539</v>
      </c>
      <c r="AR136" s="69">
        <v>0</v>
      </c>
      <c r="AS136" s="69">
        <v>0</v>
      </c>
      <c r="AT136" s="80">
        <v>0</v>
      </c>
      <c r="AU136" s="80">
        <v>0</v>
      </c>
      <c r="AV136" s="69">
        <v>0</v>
      </c>
      <c r="AW136" s="69">
        <v>0</v>
      </c>
      <c r="AX136" s="80">
        <v>0</v>
      </c>
      <c r="AY136" s="80">
        <v>0</v>
      </c>
      <c r="AZ136" s="69">
        <v>0</v>
      </c>
      <c r="BA136" s="69">
        <v>0</v>
      </c>
      <c r="BB136" s="80">
        <v>0</v>
      </c>
      <c r="BC136" s="80">
        <v>0</v>
      </c>
      <c r="BD136" s="69">
        <v>0</v>
      </c>
      <c r="BE136" s="69">
        <v>0</v>
      </c>
      <c r="BF136" s="80">
        <v>0</v>
      </c>
      <c r="BG136" s="80">
        <v>0</v>
      </c>
      <c r="BH136" s="69">
        <v>0</v>
      </c>
      <c r="BI136" s="69">
        <v>0</v>
      </c>
      <c r="BJ136" s="80">
        <v>0</v>
      </c>
      <c r="BK136" s="80">
        <v>0</v>
      </c>
      <c r="BL136" s="69">
        <v>0</v>
      </c>
      <c r="BM136" s="69">
        <v>0</v>
      </c>
      <c r="BN136" s="80">
        <v>0</v>
      </c>
      <c r="BO136" s="80">
        <v>0</v>
      </c>
      <c r="BP136" s="69">
        <v>64</v>
      </c>
      <c r="BQ136" s="69">
        <v>0</v>
      </c>
      <c r="BR136" s="80">
        <v>0</v>
      </c>
      <c r="BS136" s="80">
        <v>0</v>
      </c>
      <c r="BT136" s="69">
        <v>0</v>
      </c>
      <c r="BU136" s="69">
        <v>0</v>
      </c>
      <c r="BV136" s="80">
        <v>0</v>
      </c>
      <c r="BW136" s="80">
        <v>0</v>
      </c>
      <c r="BX136" s="69">
        <v>0</v>
      </c>
      <c r="BY136" s="69">
        <v>0</v>
      </c>
      <c r="BZ136" s="80">
        <v>0</v>
      </c>
      <c r="CA136" s="80">
        <v>0</v>
      </c>
      <c r="CB136" s="69">
        <v>0</v>
      </c>
      <c r="CC136" s="69">
        <v>0</v>
      </c>
      <c r="CD136" s="80">
        <v>0</v>
      </c>
      <c r="CE136" s="80">
        <v>0</v>
      </c>
      <c r="CF136" s="69">
        <v>0</v>
      </c>
      <c r="CG136" s="69">
        <v>0</v>
      </c>
      <c r="CH136" s="80">
        <v>0</v>
      </c>
      <c r="CI136" s="80">
        <v>0</v>
      </c>
      <c r="CJ136" s="69">
        <v>64</v>
      </c>
      <c r="CK136" s="69">
        <v>0</v>
      </c>
      <c r="CL136" s="80">
        <v>3547</v>
      </c>
      <c r="CM136" s="80">
        <v>1539</v>
      </c>
      <c r="CN136" s="67" t="s">
        <v>805</v>
      </c>
      <c r="CO136" s="67" t="s">
        <v>806</v>
      </c>
      <c r="CP136" s="67" t="s">
        <v>709</v>
      </c>
      <c r="CQ136" s="67" t="s">
        <v>709</v>
      </c>
      <c r="CR136" s="67" t="s">
        <v>709</v>
      </c>
      <c r="CS136" s="67" t="s">
        <v>709</v>
      </c>
      <c r="CT136" s="68">
        <v>45875</v>
      </c>
      <c r="CU136" s="67" t="s">
        <v>988</v>
      </c>
      <c r="CV136" s="67" t="s">
        <v>989</v>
      </c>
      <c r="CW136" s="68" t="s">
        <v>168</v>
      </c>
      <c r="CX136" s="68">
        <v>45826</v>
      </c>
      <c r="CY136" s="67" t="s">
        <v>986</v>
      </c>
      <c r="CZ136" s="67" t="s">
        <v>994</v>
      </c>
      <c r="DA136" s="67" t="s">
        <v>1011</v>
      </c>
      <c r="DB136" s="81">
        <v>5910727.4800000004</v>
      </c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  <c r="AML136"/>
      <c r="AMM136"/>
      <c r="AMN136"/>
      <c r="AMO136"/>
      <c r="AMP136"/>
      <c r="AMQ136"/>
      <c r="AMR136"/>
      <c r="AMS136"/>
      <c r="AMT136"/>
      <c r="AMU136"/>
      <c r="AMV136"/>
      <c r="AMW136"/>
      <c r="AMX136"/>
      <c r="AMY136"/>
      <c r="AMZ136"/>
      <c r="ANA136"/>
      <c r="ANB136"/>
      <c r="ANC136"/>
      <c r="AND136"/>
      <c r="ANE136"/>
      <c r="ANF136"/>
      <c r="ANG136"/>
      <c r="ANH136"/>
      <c r="ANI136"/>
      <c r="ANJ136"/>
      <c r="ANK136"/>
      <c r="ANL136"/>
      <c r="ANM136"/>
      <c r="ANN136"/>
      <c r="ANO136"/>
      <c r="ANP136"/>
      <c r="ANQ136"/>
      <c r="ANR136"/>
      <c r="ANS136"/>
      <c r="ANT136"/>
      <c r="ANU136"/>
      <c r="ANV136"/>
      <c r="ANW136"/>
      <c r="ANX136"/>
      <c r="ANY136"/>
      <c r="ANZ136"/>
      <c r="AOA136"/>
      <c r="AOB136"/>
      <c r="AOC136"/>
      <c r="AOD136"/>
      <c r="AOE136"/>
      <c r="AOF136"/>
      <c r="AOG136"/>
      <c r="AOH136"/>
      <c r="AOI136"/>
      <c r="AOJ136"/>
      <c r="AOK136"/>
      <c r="AOL136"/>
      <c r="AOM136"/>
      <c r="AON136"/>
      <c r="AOO136"/>
      <c r="AOP136"/>
      <c r="AOQ136"/>
      <c r="AOR136"/>
      <c r="AOS136"/>
      <c r="AOT136"/>
      <c r="AOU136"/>
      <c r="AOV136"/>
      <c r="AOW136"/>
      <c r="AOX136"/>
      <c r="AOY136"/>
      <c r="AOZ136"/>
      <c r="APA136"/>
      <c r="APB136"/>
      <c r="APC136"/>
      <c r="APD136"/>
      <c r="APE136"/>
      <c r="APF136"/>
      <c r="APG136"/>
      <c r="APH136"/>
      <c r="API136"/>
      <c r="APJ136"/>
      <c r="APK136"/>
      <c r="APL136"/>
      <c r="APM136"/>
      <c r="APN136"/>
      <c r="APO136"/>
      <c r="APP136"/>
      <c r="APQ136"/>
      <c r="APR136"/>
      <c r="APS136"/>
      <c r="APT136"/>
      <c r="APU136"/>
      <c r="APV136"/>
      <c r="APW136"/>
      <c r="APX136"/>
      <c r="APY136"/>
      <c r="APZ136"/>
      <c r="AQA136"/>
      <c r="AQB136"/>
      <c r="AQC136"/>
      <c r="AQD136"/>
      <c r="AQE136"/>
      <c r="AQF136"/>
      <c r="AQG136"/>
      <c r="AQH136"/>
      <c r="AQI136"/>
      <c r="AQJ136"/>
      <c r="AQK136"/>
      <c r="AQL136"/>
      <c r="AQM136"/>
      <c r="AQN136"/>
      <c r="AQO136"/>
      <c r="AQP136"/>
      <c r="AQQ136"/>
      <c r="AQR136"/>
      <c r="AQS136"/>
      <c r="AQT136"/>
      <c r="AQU136"/>
      <c r="AQV136"/>
      <c r="AQW136"/>
      <c r="AQX136"/>
      <c r="AQY136"/>
      <c r="AQZ136"/>
      <c r="ARA136"/>
      <c r="ARB136"/>
      <c r="ARC136"/>
      <c r="ARD136"/>
      <c r="ARE136"/>
      <c r="ARF136"/>
      <c r="ARG136"/>
      <c r="ARH136"/>
      <c r="ARI136"/>
      <c r="ARJ136"/>
      <c r="ARK136"/>
      <c r="ARL136"/>
      <c r="ARM136"/>
      <c r="ARN136"/>
      <c r="ARO136"/>
      <c r="ARP136"/>
      <c r="ARQ136"/>
      <c r="ARR136"/>
      <c r="ARS136"/>
      <c r="ART136"/>
      <c r="ARU136"/>
      <c r="ARV136"/>
      <c r="ARW136"/>
      <c r="ARX136"/>
      <c r="ARY136"/>
      <c r="ARZ136"/>
      <c r="ASA136"/>
      <c r="ASB136"/>
      <c r="ASC136"/>
      <c r="ASD136"/>
      <c r="ASE136"/>
      <c r="ASF136"/>
      <c r="ASG136"/>
      <c r="ASH136"/>
      <c r="ASI136"/>
      <c r="ASJ136"/>
      <c r="ASK136"/>
      <c r="ASL136"/>
      <c r="ASM136"/>
      <c r="ASN136"/>
      <c r="ASO136"/>
      <c r="ASP136"/>
      <c r="ASQ136"/>
      <c r="ASR136"/>
      <c r="ASS136"/>
      <c r="AST136"/>
      <c r="ASU136"/>
      <c r="ASV136"/>
      <c r="ASW136"/>
      <c r="ASX136"/>
      <c r="ASY136"/>
      <c r="ASZ136"/>
      <c r="ATA136"/>
      <c r="ATB136"/>
      <c r="ATC136"/>
      <c r="ATD136"/>
      <c r="ATE136"/>
      <c r="ATF136"/>
      <c r="ATG136"/>
      <c r="ATH136"/>
      <c r="ATI136"/>
      <c r="ATJ136"/>
      <c r="ATK136"/>
      <c r="ATL136"/>
      <c r="ATM136"/>
      <c r="ATN136"/>
      <c r="ATO136"/>
      <c r="ATP136"/>
      <c r="ATQ136"/>
      <c r="ATR136"/>
      <c r="ATS136"/>
      <c r="ATT136"/>
      <c r="ATU136"/>
      <c r="ATV136"/>
      <c r="ATW136"/>
      <c r="ATX136"/>
      <c r="ATY136"/>
      <c r="ATZ136"/>
      <c r="AUA136"/>
      <c r="AUB136"/>
      <c r="AUC136"/>
      <c r="AUD136"/>
      <c r="AUE136"/>
      <c r="AUF136"/>
      <c r="AUG136"/>
      <c r="AUH136"/>
      <c r="AUI136"/>
      <c r="AUJ136"/>
      <c r="AUK136"/>
      <c r="AUL136"/>
      <c r="AUM136"/>
      <c r="AUN136"/>
      <c r="AUO136"/>
      <c r="AUP136"/>
      <c r="AUQ136"/>
      <c r="AUR136"/>
      <c r="AUS136"/>
      <c r="AUT136"/>
      <c r="AUU136"/>
      <c r="AUV136"/>
      <c r="AUW136"/>
      <c r="AUX136"/>
      <c r="AUY136"/>
      <c r="AUZ136"/>
      <c r="AVA136"/>
      <c r="AVB136"/>
      <c r="AVC136"/>
      <c r="AVD136"/>
      <c r="AVE136"/>
      <c r="AVF136"/>
      <c r="AVG136"/>
      <c r="AVH136"/>
      <c r="AVI136"/>
      <c r="AVJ136"/>
      <c r="AVK136"/>
      <c r="AVL136"/>
      <c r="AVM136"/>
      <c r="AVN136"/>
      <c r="AVO136"/>
      <c r="AVP136"/>
      <c r="AVQ136"/>
      <c r="AVR136"/>
      <c r="AVS136"/>
      <c r="AVT136"/>
      <c r="AVU136"/>
      <c r="AVV136"/>
      <c r="AVW136"/>
      <c r="AVX136"/>
      <c r="AVY136"/>
      <c r="AVZ136"/>
      <c r="AWA136"/>
      <c r="AWB136"/>
      <c r="AWC136"/>
      <c r="AWD136"/>
      <c r="AWE136"/>
      <c r="AWF136"/>
      <c r="AWG136"/>
      <c r="AWH136"/>
      <c r="AWI136"/>
      <c r="AWJ136"/>
      <c r="AWK136"/>
      <c r="AWL136"/>
      <c r="AWM136"/>
      <c r="AWN136"/>
      <c r="AWO136"/>
      <c r="AWP136"/>
      <c r="AWQ136"/>
      <c r="AWR136"/>
      <c r="AWS136"/>
      <c r="AWT136"/>
      <c r="AWU136"/>
      <c r="AWV136"/>
      <c r="AWW136"/>
      <c r="AWX136"/>
      <c r="AWY136"/>
      <c r="AWZ136"/>
      <c r="AXA136"/>
      <c r="AXB136"/>
      <c r="AXC136"/>
      <c r="AXD136"/>
      <c r="AXE136"/>
      <c r="AXF136"/>
      <c r="AXG136"/>
      <c r="AXH136"/>
      <c r="AXI136"/>
      <c r="AXJ136"/>
      <c r="AXK136"/>
      <c r="AXL136"/>
      <c r="AXM136"/>
      <c r="AXN136"/>
      <c r="AXO136"/>
      <c r="AXP136"/>
      <c r="AXQ136"/>
      <c r="AXR136"/>
      <c r="AXS136"/>
      <c r="AXT136"/>
      <c r="AXU136"/>
      <c r="AXV136"/>
      <c r="AXW136"/>
      <c r="AXX136"/>
      <c r="AXY136"/>
      <c r="AXZ136"/>
      <c r="AYA136"/>
      <c r="AYB136"/>
      <c r="AYC136"/>
      <c r="AYD136"/>
      <c r="AYE136"/>
      <c r="AYF136"/>
      <c r="AYG136"/>
      <c r="AYH136"/>
      <c r="AYI136"/>
      <c r="AYJ136"/>
      <c r="AYK136"/>
      <c r="AYL136"/>
      <c r="AYM136"/>
      <c r="AYN136"/>
      <c r="AYO136"/>
      <c r="AYP136"/>
      <c r="AYQ136"/>
      <c r="AYR136"/>
      <c r="AYS136"/>
      <c r="AYT136"/>
      <c r="AYU136"/>
      <c r="AYV136"/>
      <c r="AYW136"/>
      <c r="AYX136"/>
      <c r="AYY136"/>
      <c r="AYZ136"/>
      <c r="AZA136"/>
      <c r="AZB136"/>
      <c r="AZC136"/>
      <c r="AZD136"/>
      <c r="AZE136"/>
      <c r="AZF136"/>
      <c r="AZG136"/>
      <c r="AZH136"/>
      <c r="AZI136"/>
      <c r="AZJ136"/>
      <c r="AZK136"/>
      <c r="AZL136"/>
      <c r="AZM136"/>
      <c r="AZN136"/>
      <c r="AZO136"/>
      <c r="AZP136"/>
      <c r="AZQ136"/>
      <c r="AZR136"/>
      <c r="AZS136"/>
      <c r="AZT136"/>
      <c r="AZU136"/>
      <c r="AZV136"/>
      <c r="AZW136"/>
      <c r="AZX136"/>
      <c r="AZY136"/>
      <c r="AZZ136"/>
      <c r="BAA136"/>
      <c r="BAB136"/>
      <c r="BAC136"/>
      <c r="BAD136"/>
      <c r="BAE136"/>
      <c r="BAF136"/>
      <c r="BAG136"/>
      <c r="BAH136"/>
      <c r="BAI136"/>
      <c r="BAJ136"/>
      <c r="BAK136"/>
      <c r="BAL136"/>
      <c r="BAM136"/>
      <c r="BAN136"/>
      <c r="BAO136"/>
      <c r="BAP136"/>
      <c r="BAQ136"/>
      <c r="BAR136"/>
      <c r="BAS136"/>
      <c r="BAT136"/>
      <c r="BAU136"/>
      <c r="BAV136"/>
      <c r="BAW136"/>
      <c r="BAX136"/>
      <c r="BAY136"/>
      <c r="BAZ136"/>
      <c r="BBA136"/>
      <c r="BBB136"/>
      <c r="BBC136"/>
      <c r="BBD136"/>
      <c r="BBE136"/>
      <c r="BBF136"/>
      <c r="BBG136"/>
      <c r="BBH136"/>
      <c r="BBI136"/>
      <c r="BBJ136"/>
      <c r="BBK136"/>
      <c r="BBL136"/>
      <c r="BBM136"/>
      <c r="BBN136"/>
      <c r="BBO136"/>
      <c r="BBP136"/>
      <c r="BBQ136"/>
      <c r="BBR136"/>
      <c r="BBS136"/>
      <c r="BBT136"/>
      <c r="BBU136"/>
      <c r="BBV136"/>
      <c r="BBW136"/>
      <c r="BBX136"/>
      <c r="BBY136"/>
      <c r="BBZ136"/>
      <c r="BCA136"/>
      <c r="BCB136"/>
      <c r="BCC136"/>
      <c r="BCD136"/>
      <c r="BCE136"/>
      <c r="BCF136"/>
      <c r="BCG136"/>
      <c r="BCH136"/>
      <c r="BCI136"/>
      <c r="BCJ136"/>
      <c r="BCK136"/>
      <c r="BCL136"/>
      <c r="BCM136"/>
      <c r="BCN136"/>
      <c r="BCO136"/>
      <c r="BCP136"/>
      <c r="BCQ136"/>
      <c r="BCR136"/>
      <c r="BCS136"/>
      <c r="BCT136"/>
      <c r="BCU136"/>
      <c r="BCV136"/>
      <c r="BCW136"/>
      <c r="BCX136"/>
      <c r="BCY136"/>
      <c r="BCZ136"/>
      <c r="BDA136"/>
      <c r="BDB136"/>
      <c r="BDC136"/>
      <c r="BDD136"/>
      <c r="BDE136"/>
      <c r="BDF136"/>
      <c r="BDG136"/>
      <c r="BDH136"/>
      <c r="BDI136"/>
      <c r="BDJ136"/>
      <c r="BDK136"/>
      <c r="BDL136"/>
      <c r="BDM136"/>
      <c r="BDN136"/>
      <c r="BDO136"/>
      <c r="BDP136"/>
      <c r="BDQ136"/>
      <c r="BDR136"/>
      <c r="BDS136"/>
      <c r="BDT136"/>
      <c r="BDU136"/>
    </row>
    <row r="137" spans="2:1477" s="69" customFormat="1">
      <c r="B137" s="67" t="s">
        <v>2</v>
      </c>
      <c r="C137" s="67" t="s">
        <v>688</v>
      </c>
      <c r="D137" s="67" t="s">
        <v>689</v>
      </c>
      <c r="E137" s="68">
        <v>45393</v>
      </c>
      <c r="F137" s="67" t="s">
        <v>986</v>
      </c>
      <c r="G137" s="158" t="s">
        <v>990</v>
      </c>
      <c r="H137" s="187">
        <v>1</v>
      </c>
      <c r="I137" s="69">
        <v>0</v>
      </c>
      <c r="J137" s="69">
        <v>90</v>
      </c>
      <c r="K137" s="69">
        <v>143</v>
      </c>
      <c r="L137" s="69">
        <v>142</v>
      </c>
      <c r="M137" s="186">
        <f t="shared" si="36"/>
        <v>0.98888888888888893</v>
      </c>
      <c r="N137" s="69">
        <f t="shared" si="37"/>
        <v>1</v>
      </c>
      <c r="O137" s="69">
        <v>1</v>
      </c>
      <c r="P137" s="69">
        <v>0</v>
      </c>
      <c r="Q137" s="69">
        <v>0</v>
      </c>
      <c r="R137" s="69">
        <v>53</v>
      </c>
      <c r="S137" s="69">
        <v>0</v>
      </c>
      <c r="T137" s="190">
        <v>485265</v>
      </c>
      <c r="U137" s="190">
        <v>30756</v>
      </c>
      <c r="V137" s="190">
        <v>454509</v>
      </c>
      <c r="W137" s="190">
        <v>485265</v>
      </c>
      <c r="X137" s="190">
        <v>487819</v>
      </c>
      <c r="Y137" s="190">
        <v>0</v>
      </c>
      <c r="Z137" s="190">
        <v>0</v>
      </c>
      <c r="AA137" s="190">
        <v>0</v>
      </c>
      <c r="AB137" s="190">
        <v>487819</v>
      </c>
      <c r="AC137" s="190">
        <v>487819</v>
      </c>
      <c r="AD137" s="186">
        <f t="shared" si="38"/>
        <v>1.0732878776877905</v>
      </c>
      <c r="AE137" s="69">
        <f t="shared" si="39"/>
        <v>1</v>
      </c>
      <c r="AF137" s="190">
        <v>0</v>
      </c>
      <c r="AG137" s="190">
        <v>0</v>
      </c>
      <c r="AH137" s="69">
        <v>34</v>
      </c>
      <c r="AI137" s="69">
        <v>19</v>
      </c>
      <c r="AJ137" s="69">
        <v>0</v>
      </c>
      <c r="AK137" s="69">
        <v>0</v>
      </c>
      <c r="AL137" s="80">
        <v>0</v>
      </c>
      <c r="AM137" s="80">
        <v>0</v>
      </c>
      <c r="AN137" s="69">
        <v>0</v>
      </c>
      <c r="AO137" s="69">
        <v>0</v>
      </c>
      <c r="AP137" s="80">
        <v>0</v>
      </c>
      <c r="AQ137" s="80">
        <v>0</v>
      </c>
      <c r="AR137" s="69">
        <v>0</v>
      </c>
      <c r="AS137" s="69">
        <v>0</v>
      </c>
      <c r="AT137" s="80">
        <v>0</v>
      </c>
      <c r="AU137" s="80">
        <v>0</v>
      </c>
      <c r="AV137" s="69">
        <v>0</v>
      </c>
      <c r="AW137" s="69">
        <v>0</v>
      </c>
      <c r="AX137" s="80">
        <v>0</v>
      </c>
      <c r="AY137" s="80">
        <v>0</v>
      </c>
      <c r="AZ137" s="69">
        <v>0</v>
      </c>
      <c r="BA137" s="69">
        <v>0</v>
      </c>
      <c r="BB137" s="80">
        <v>0</v>
      </c>
      <c r="BC137" s="80">
        <v>0</v>
      </c>
      <c r="BD137" s="69">
        <v>0</v>
      </c>
      <c r="BE137" s="69">
        <v>0</v>
      </c>
      <c r="BF137" s="80">
        <v>0</v>
      </c>
      <c r="BG137" s="80">
        <v>0</v>
      </c>
      <c r="BH137" s="69">
        <v>0</v>
      </c>
      <c r="BI137" s="69">
        <v>0</v>
      </c>
      <c r="BJ137" s="80">
        <v>0</v>
      </c>
      <c r="BK137" s="80">
        <v>0</v>
      </c>
      <c r="BL137" s="69">
        <v>0</v>
      </c>
      <c r="BM137" s="69">
        <v>0</v>
      </c>
      <c r="BN137" s="80">
        <v>0</v>
      </c>
      <c r="BO137" s="80">
        <v>0</v>
      </c>
      <c r="BP137" s="69">
        <v>16</v>
      </c>
      <c r="BQ137" s="69">
        <v>0</v>
      </c>
      <c r="BR137" s="80">
        <v>0</v>
      </c>
      <c r="BS137" s="80">
        <v>0</v>
      </c>
      <c r="BT137" s="69">
        <v>0</v>
      </c>
      <c r="BU137" s="69">
        <v>0</v>
      </c>
      <c r="BV137" s="80">
        <v>0</v>
      </c>
      <c r="BW137" s="80">
        <v>0</v>
      </c>
      <c r="BX137" s="69">
        <v>0</v>
      </c>
      <c r="BY137" s="69">
        <v>0</v>
      </c>
      <c r="BZ137" s="80">
        <v>0</v>
      </c>
      <c r="CA137" s="80">
        <v>0</v>
      </c>
      <c r="CB137" s="69">
        <v>0</v>
      </c>
      <c r="CC137" s="69">
        <v>0</v>
      </c>
      <c r="CD137" s="80">
        <v>0</v>
      </c>
      <c r="CE137" s="80">
        <v>0</v>
      </c>
      <c r="CF137" s="69">
        <v>0</v>
      </c>
      <c r="CG137" s="69">
        <v>0</v>
      </c>
      <c r="CH137" s="80">
        <v>0</v>
      </c>
      <c r="CI137" s="80">
        <v>0</v>
      </c>
      <c r="CJ137" s="69">
        <v>16</v>
      </c>
      <c r="CK137" s="69">
        <v>0</v>
      </c>
      <c r="CL137" s="80">
        <v>0</v>
      </c>
      <c r="CM137" s="80">
        <v>0</v>
      </c>
      <c r="CN137" s="67" t="s">
        <v>814</v>
      </c>
      <c r="CO137" s="67" t="s">
        <v>815</v>
      </c>
      <c r="CP137" s="67" t="s">
        <v>709</v>
      </c>
      <c r="CQ137" s="67" t="s">
        <v>709</v>
      </c>
      <c r="CR137" s="67" t="s">
        <v>709</v>
      </c>
      <c r="CS137" s="67" t="s">
        <v>709</v>
      </c>
      <c r="CT137" s="68">
        <v>45875</v>
      </c>
      <c r="CU137" s="67" t="s">
        <v>988</v>
      </c>
      <c r="CV137" s="67" t="s">
        <v>989</v>
      </c>
      <c r="CW137" s="68" t="s">
        <v>168</v>
      </c>
      <c r="CX137" s="68">
        <v>45692</v>
      </c>
      <c r="CY137" s="67" t="s">
        <v>991</v>
      </c>
      <c r="CZ137" s="67" t="s">
        <v>994</v>
      </c>
      <c r="DA137" s="67" t="s">
        <v>1011</v>
      </c>
      <c r="DB137" s="81">
        <v>555113.46</v>
      </c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  <c r="AML137"/>
      <c r="AMM137"/>
      <c r="AMN137"/>
      <c r="AMO137"/>
      <c r="AMP137"/>
      <c r="AMQ137"/>
      <c r="AMR137"/>
      <c r="AMS137"/>
      <c r="AMT137"/>
      <c r="AMU137"/>
      <c r="AMV137"/>
      <c r="AMW137"/>
      <c r="AMX137"/>
      <c r="AMY137"/>
      <c r="AMZ137"/>
      <c r="ANA137"/>
      <c r="ANB137"/>
      <c r="ANC137"/>
      <c r="AND137"/>
      <c r="ANE137"/>
      <c r="ANF137"/>
      <c r="ANG137"/>
      <c r="ANH137"/>
      <c r="ANI137"/>
      <c r="ANJ137"/>
      <c r="ANK137"/>
      <c r="ANL137"/>
      <c r="ANM137"/>
      <c r="ANN137"/>
      <c r="ANO137"/>
      <c r="ANP137"/>
      <c r="ANQ137"/>
      <c r="ANR137"/>
      <c r="ANS137"/>
      <c r="ANT137"/>
      <c r="ANU137"/>
      <c r="ANV137"/>
      <c r="ANW137"/>
      <c r="ANX137"/>
      <c r="ANY137"/>
      <c r="ANZ137"/>
      <c r="AOA137"/>
      <c r="AOB137"/>
      <c r="AOC137"/>
      <c r="AOD137"/>
      <c r="AOE137"/>
      <c r="AOF137"/>
      <c r="AOG137"/>
      <c r="AOH137"/>
      <c r="AOI137"/>
      <c r="AOJ137"/>
      <c r="AOK137"/>
      <c r="AOL137"/>
      <c r="AOM137"/>
      <c r="AON137"/>
      <c r="AOO137"/>
      <c r="AOP137"/>
      <c r="AOQ137"/>
      <c r="AOR137"/>
      <c r="AOS137"/>
      <c r="AOT137"/>
      <c r="AOU137"/>
      <c r="AOV137"/>
      <c r="AOW137"/>
      <c r="AOX137"/>
      <c r="AOY137"/>
      <c r="AOZ137"/>
      <c r="APA137"/>
      <c r="APB137"/>
      <c r="APC137"/>
      <c r="APD137"/>
      <c r="APE137"/>
      <c r="APF137"/>
      <c r="APG137"/>
      <c r="APH137"/>
      <c r="API137"/>
      <c r="APJ137"/>
      <c r="APK137"/>
      <c r="APL137"/>
      <c r="APM137"/>
      <c r="APN137"/>
      <c r="APO137"/>
      <c r="APP137"/>
      <c r="APQ137"/>
      <c r="APR137"/>
      <c r="APS137"/>
      <c r="APT137"/>
      <c r="APU137"/>
      <c r="APV137"/>
      <c r="APW137"/>
      <c r="APX137"/>
      <c r="APY137"/>
      <c r="APZ137"/>
      <c r="AQA137"/>
      <c r="AQB137"/>
      <c r="AQC137"/>
      <c r="AQD137"/>
      <c r="AQE137"/>
      <c r="AQF137"/>
      <c r="AQG137"/>
      <c r="AQH137"/>
      <c r="AQI137"/>
      <c r="AQJ137"/>
      <c r="AQK137"/>
      <c r="AQL137"/>
      <c r="AQM137"/>
      <c r="AQN137"/>
      <c r="AQO137"/>
      <c r="AQP137"/>
      <c r="AQQ137"/>
      <c r="AQR137"/>
      <c r="AQS137"/>
      <c r="AQT137"/>
      <c r="AQU137"/>
      <c r="AQV137"/>
      <c r="AQW137"/>
      <c r="AQX137"/>
      <c r="AQY137"/>
      <c r="AQZ137"/>
      <c r="ARA137"/>
      <c r="ARB137"/>
      <c r="ARC137"/>
      <c r="ARD137"/>
      <c r="ARE137"/>
      <c r="ARF137"/>
      <c r="ARG137"/>
      <c r="ARH137"/>
      <c r="ARI137"/>
      <c r="ARJ137"/>
      <c r="ARK137"/>
      <c r="ARL137"/>
      <c r="ARM137"/>
      <c r="ARN137"/>
      <c r="ARO137"/>
      <c r="ARP137"/>
      <c r="ARQ137"/>
      <c r="ARR137"/>
      <c r="ARS137"/>
      <c r="ART137"/>
      <c r="ARU137"/>
      <c r="ARV137"/>
      <c r="ARW137"/>
      <c r="ARX137"/>
      <c r="ARY137"/>
      <c r="ARZ137"/>
      <c r="ASA137"/>
      <c r="ASB137"/>
      <c r="ASC137"/>
      <c r="ASD137"/>
      <c r="ASE137"/>
      <c r="ASF137"/>
      <c r="ASG137"/>
      <c r="ASH137"/>
      <c r="ASI137"/>
      <c r="ASJ137"/>
      <c r="ASK137"/>
      <c r="ASL137"/>
      <c r="ASM137"/>
      <c r="ASN137"/>
      <c r="ASO137"/>
      <c r="ASP137"/>
      <c r="ASQ137"/>
      <c r="ASR137"/>
      <c r="ASS137"/>
      <c r="AST137"/>
      <c r="ASU137"/>
      <c r="ASV137"/>
      <c r="ASW137"/>
      <c r="ASX137"/>
      <c r="ASY137"/>
      <c r="ASZ137"/>
      <c r="ATA137"/>
      <c r="ATB137"/>
      <c r="ATC137"/>
      <c r="ATD137"/>
      <c r="ATE137"/>
      <c r="ATF137"/>
      <c r="ATG137"/>
      <c r="ATH137"/>
      <c r="ATI137"/>
      <c r="ATJ137"/>
      <c r="ATK137"/>
      <c r="ATL137"/>
      <c r="ATM137"/>
      <c r="ATN137"/>
      <c r="ATO137"/>
      <c r="ATP137"/>
      <c r="ATQ137"/>
      <c r="ATR137"/>
      <c r="ATS137"/>
      <c r="ATT137"/>
      <c r="ATU137"/>
      <c r="ATV137"/>
      <c r="ATW137"/>
      <c r="ATX137"/>
      <c r="ATY137"/>
      <c r="ATZ137"/>
      <c r="AUA137"/>
      <c r="AUB137"/>
      <c r="AUC137"/>
      <c r="AUD137"/>
      <c r="AUE137"/>
      <c r="AUF137"/>
      <c r="AUG137"/>
      <c r="AUH137"/>
      <c r="AUI137"/>
      <c r="AUJ137"/>
      <c r="AUK137"/>
      <c r="AUL137"/>
      <c r="AUM137"/>
      <c r="AUN137"/>
      <c r="AUO137"/>
      <c r="AUP137"/>
      <c r="AUQ137"/>
      <c r="AUR137"/>
      <c r="AUS137"/>
      <c r="AUT137"/>
      <c r="AUU137"/>
      <c r="AUV137"/>
      <c r="AUW137"/>
      <c r="AUX137"/>
      <c r="AUY137"/>
      <c r="AUZ137"/>
      <c r="AVA137"/>
      <c r="AVB137"/>
      <c r="AVC137"/>
      <c r="AVD137"/>
      <c r="AVE137"/>
      <c r="AVF137"/>
      <c r="AVG137"/>
      <c r="AVH137"/>
      <c r="AVI137"/>
      <c r="AVJ137"/>
      <c r="AVK137"/>
      <c r="AVL137"/>
      <c r="AVM137"/>
      <c r="AVN137"/>
      <c r="AVO137"/>
      <c r="AVP137"/>
      <c r="AVQ137"/>
      <c r="AVR137"/>
      <c r="AVS137"/>
      <c r="AVT137"/>
      <c r="AVU137"/>
      <c r="AVV137"/>
      <c r="AVW137"/>
      <c r="AVX137"/>
      <c r="AVY137"/>
      <c r="AVZ137"/>
      <c r="AWA137"/>
      <c r="AWB137"/>
      <c r="AWC137"/>
      <c r="AWD137"/>
      <c r="AWE137"/>
      <c r="AWF137"/>
      <c r="AWG137"/>
      <c r="AWH137"/>
      <c r="AWI137"/>
      <c r="AWJ137"/>
      <c r="AWK137"/>
      <c r="AWL137"/>
      <c r="AWM137"/>
      <c r="AWN137"/>
      <c r="AWO137"/>
      <c r="AWP137"/>
      <c r="AWQ137"/>
      <c r="AWR137"/>
      <c r="AWS137"/>
      <c r="AWT137"/>
      <c r="AWU137"/>
      <c r="AWV137"/>
      <c r="AWW137"/>
      <c r="AWX137"/>
      <c r="AWY137"/>
      <c r="AWZ137"/>
      <c r="AXA137"/>
      <c r="AXB137"/>
      <c r="AXC137"/>
      <c r="AXD137"/>
      <c r="AXE137"/>
      <c r="AXF137"/>
      <c r="AXG137"/>
      <c r="AXH137"/>
      <c r="AXI137"/>
      <c r="AXJ137"/>
      <c r="AXK137"/>
      <c r="AXL137"/>
      <c r="AXM137"/>
      <c r="AXN137"/>
      <c r="AXO137"/>
      <c r="AXP137"/>
      <c r="AXQ137"/>
      <c r="AXR137"/>
      <c r="AXS137"/>
      <c r="AXT137"/>
      <c r="AXU137"/>
      <c r="AXV137"/>
      <c r="AXW137"/>
      <c r="AXX137"/>
      <c r="AXY137"/>
      <c r="AXZ137"/>
      <c r="AYA137"/>
      <c r="AYB137"/>
      <c r="AYC137"/>
      <c r="AYD137"/>
      <c r="AYE137"/>
      <c r="AYF137"/>
      <c r="AYG137"/>
      <c r="AYH137"/>
      <c r="AYI137"/>
      <c r="AYJ137"/>
      <c r="AYK137"/>
      <c r="AYL137"/>
      <c r="AYM137"/>
      <c r="AYN137"/>
      <c r="AYO137"/>
      <c r="AYP137"/>
      <c r="AYQ137"/>
      <c r="AYR137"/>
      <c r="AYS137"/>
      <c r="AYT137"/>
      <c r="AYU137"/>
      <c r="AYV137"/>
      <c r="AYW137"/>
      <c r="AYX137"/>
      <c r="AYY137"/>
      <c r="AYZ137"/>
      <c r="AZA137"/>
      <c r="AZB137"/>
      <c r="AZC137"/>
      <c r="AZD137"/>
      <c r="AZE137"/>
      <c r="AZF137"/>
      <c r="AZG137"/>
      <c r="AZH137"/>
      <c r="AZI137"/>
      <c r="AZJ137"/>
      <c r="AZK137"/>
      <c r="AZL137"/>
      <c r="AZM137"/>
      <c r="AZN137"/>
      <c r="AZO137"/>
      <c r="AZP137"/>
      <c r="AZQ137"/>
      <c r="AZR137"/>
      <c r="AZS137"/>
      <c r="AZT137"/>
      <c r="AZU137"/>
      <c r="AZV137"/>
      <c r="AZW137"/>
      <c r="AZX137"/>
      <c r="AZY137"/>
      <c r="AZZ137"/>
      <c r="BAA137"/>
      <c r="BAB137"/>
      <c r="BAC137"/>
      <c r="BAD137"/>
      <c r="BAE137"/>
      <c r="BAF137"/>
      <c r="BAG137"/>
      <c r="BAH137"/>
      <c r="BAI137"/>
      <c r="BAJ137"/>
      <c r="BAK137"/>
      <c r="BAL137"/>
      <c r="BAM137"/>
      <c r="BAN137"/>
      <c r="BAO137"/>
      <c r="BAP137"/>
      <c r="BAQ137"/>
      <c r="BAR137"/>
      <c r="BAS137"/>
      <c r="BAT137"/>
      <c r="BAU137"/>
      <c r="BAV137"/>
      <c r="BAW137"/>
      <c r="BAX137"/>
      <c r="BAY137"/>
      <c r="BAZ137"/>
      <c r="BBA137"/>
      <c r="BBB137"/>
      <c r="BBC137"/>
      <c r="BBD137"/>
      <c r="BBE137"/>
      <c r="BBF137"/>
      <c r="BBG137"/>
      <c r="BBH137"/>
      <c r="BBI137"/>
      <c r="BBJ137"/>
      <c r="BBK137"/>
      <c r="BBL137"/>
      <c r="BBM137"/>
      <c r="BBN137"/>
      <c r="BBO137"/>
      <c r="BBP137"/>
      <c r="BBQ137"/>
      <c r="BBR137"/>
      <c r="BBS137"/>
      <c r="BBT137"/>
      <c r="BBU137"/>
      <c r="BBV137"/>
      <c r="BBW137"/>
      <c r="BBX137"/>
      <c r="BBY137"/>
      <c r="BBZ137"/>
      <c r="BCA137"/>
      <c r="BCB137"/>
      <c r="BCC137"/>
      <c r="BCD137"/>
      <c r="BCE137"/>
      <c r="BCF137"/>
      <c r="BCG137"/>
      <c r="BCH137"/>
      <c r="BCI137"/>
      <c r="BCJ137"/>
      <c r="BCK137"/>
      <c r="BCL137"/>
      <c r="BCM137"/>
      <c r="BCN137"/>
      <c r="BCO137"/>
      <c r="BCP137"/>
      <c r="BCQ137"/>
      <c r="BCR137"/>
      <c r="BCS137"/>
      <c r="BCT137"/>
      <c r="BCU137"/>
      <c r="BCV137"/>
      <c r="BCW137"/>
      <c r="BCX137"/>
      <c r="BCY137"/>
      <c r="BCZ137"/>
      <c r="BDA137"/>
      <c r="BDB137"/>
      <c r="BDC137"/>
      <c r="BDD137"/>
      <c r="BDE137"/>
      <c r="BDF137"/>
      <c r="BDG137"/>
      <c r="BDH137"/>
      <c r="BDI137"/>
      <c r="BDJ137"/>
      <c r="BDK137"/>
      <c r="BDL137"/>
      <c r="BDM137"/>
      <c r="BDN137"/>
      <c r="BDO137"/>
      <c r="BDP137"/>
      <c r="BDQ137"/>
      <c r="BDR137"/>
      <c r="BDS137"/>
      <c r="BDT137"/>
      <c r="BDU137"/>
    </row>
    <row r="138" spans="2:1477" s="69" customFormat="1">
      <c r="B138" s="67" t="s">
        <v>2</v>
      </c>
      <c r="C138" s="67" t="s">
        <v>690</v>
      </c>
      <c r="D138" s="67" t="s">
        <v>691</v>
      </c>
      <c r="E138" s="68">
        <v>45589</v>
      </c>
      <c r="F138" s="67" t="s">
        <v>993</v>
      </c>
      <c r="G138" s="158" t="s">
        <v>994</v>
      </c>
      <c r="H138" s="187">
        <v>1</v>
      </c>
      <c r="I138" s="69">
        <v>0</v>
      </c>
      <c r="J138" s="69">
        <v>120</v>
      </c>
      <c r="K138" s="69">
        <v>159</v>
      </c>
      <c r="L138" s="69">
        <v>153</v>
      </c>
      <c r="M138" s="186">
        <f t="shared" si="36"/>
        <v>1.2</v>
      </c>
      <c r="N138" s="69">
        <f t="shared" si="37"/>
        <v>1</v>
      </c>
      <c r="O138" s="69">
        <v>6</v>
      </c>
      <c r="P138" s="69">
        <v>0</v>
      </c>
      <c r="Q138" s="69">
        <v>0</v>
      </c>
      <c r="R138" s="69">
        <v>39</v>
      </c>
      <c r="S138" s="69">
        <v>0</v>
      </c>
      <c r="T138" s="190">
        <v>328567</v>
      </c>
      <c r="U138" s="190">
        <v>17193</v>
      </c>
      <c r="V138" s="190">
        <v>311374</v>
      </c>
      <c r="W138" s="190">
        <v>328567</v>
      </c>
      <c r="X138" s="190">
        <v>291720</v>
      </c>
      <c r="Y138" s="190">
        <v>0</v>
      </c>
      <c r="Z138" s="190">
        <v>0</v>
      </c>
      <c r="AA138" s="190">
        <v>0</v>
      </c>
      <c r="AB138" s="190">
        <v>291720</v>
      </c>
      <c r="AC138" s="190">
        <v>291720</v>
      </c>
      <c r="AD138" s="186">
        <f t="shared" si="38"/>
        <v>0.93687976516986005</v>
      </c>
      <c r="AE138" s="69">
        <f t="shared" si="39"/>
        <v>1</v>
      </c>
      <c r="AF138" s="190">
        <v>0</v>
      </c>
      <c r="AG138" s="190">
        <v>0</v>
      </c>
      <c r="AH138" s="69">
        <v>0</v>
      </c>
      <c r="AI138" s="69">
        <v>9</v>
      </c>
      <c r="AJ138" s="69">
        <v>0</v>
      </c>
      <c r="AK138" s="69">
        <v>0</v>
      </c>
      <c r="AL138" s="80">
        <v>0</v>
      </c>
      <c r="AM138" s="80">
        <v>0</v>
      </c>
      <c r="AN138" s="69">
        <v>0</v>
      </c>
      <c r="AO138" s="69">
        <v>0</v>
      </c>
      <c r="AP138" s="80">
        <v>0</v>
      </c>
      <c r="AQ138" s="80">
        <v>0</v>
      </c>
      <c r="AR138" s="69">
        <v>0</v>
      </c>
      <c r="AS138" s="69">
        <v>0</v>
      </c>
      <c r="AT138" s="80">
        <v>0</v>
      </c>
      <c r="AU138" s="80">
        <v>0</v>
      </c>
      <c r="AV138" s="69">
        <v>0</v>
      </c>
      <c r="AW138" s="69">
        <v>0</v>
      </c>
      <c r="AX138" s="80">
        <v>0</v>
      </c>
      <c r="AY138" s="80">
        <v>0</v>
      </c>
      <c r="AZ138" s="69">
        <v>0</v>
      </c>
      <c r="BA138" s="69">
        <v>0</v>
      </c>
      <c r="BB138" s="80">
        <v>0</v>
      </c>
      <c r="BC138" s="80">
        <v>0</v>
      </c>
      <c r="BD138" s="69">
        <v>30</v>
      </c>
      <c r="BE138" s="69">
        <v>0</v>
      </c>
      <c r="BF138" s="80">
        <v>0</v>
      </c>
      <c r="BG138" s="80">
        <v>0</v>
      </c>
      <c r="BH138" s="69">
        <v>0</v>
      </c>
      <c r="BI138" s="69">
        <v>0</v>
      </c>
      <c r="BJ138" s="80">
        <v>0</v>
      </c>
      <c r="BK138" s="80">
        <v>0</v>
      </c>
      <c r="BL138" s="69">
        <v>0</v>
      </c>
      <c r="BM138" s="69">
        <v>0</v>
      </c>
      <c r="BN138" s="80">
        <v>0</v>
      </c>
      <c r="BO138" s="80">
        <v>0</v>
      </c>
      <c r="BP138" s="69">
        <v>0</v>
      </c>
      <c r="BQ138" s="69">
        <v>0</v>
      </c>
      <c r="BR138" s="80">
        <v>0</v>
      </c>
      <c r="BS138" s="80">
        <v>0</v>
      </c>
      <c r="BT138" s="69">
        <v>0</v>
      </c>
      <c r="BU138" s="69">
        <v>0</v>
      </c>
      <c r="BV138" s="80">
        <v>0</v>
      </c>
      <c r="BW138" s="80">
        <v>0</v>
      </c>
      <c r="BX138" s="69">
        <v>0</v>
      </c>
      <c r="BY138" s="69">
        <v>0</v>
      </c>
      <c r="BZ138" s="80">
        <v>0</v>
      </c>
      <c r="CA138" s="80">
        <v>0</v>
      </c>
      <c r="CB138" s="69">
        <v>0</v>
      </c>
      <c r="CC138" s="69">
        <v>0</v>
      </c>
      <c r="CD138" s="80">
        <v>0</v>
      </c>
      <c r="CE138" s="80">
        <v>0</v>
      </c>
      <c r="CF138" s="69">
        <v>0</v>
      </c>
      <c r="CG138" s="69">
        <v>0</v>
      </c>
      <c r="CH138" s="80">
        <v>0</v>
      </c>
      <c r="CI138" s="80">
        <v>0</v>
      </c>
      <c r="CJ138" s="69">
        <v>30</v>
      </c>
      <c r="CK138" s="69">
        <v>0</v>
      </c>
      <c r="CL138" s="80">
        <v>0</v>
      </c>
      <c r="CM138" s="80">
        <v>0</v>
      </c>
      <c r="CN138" s="67" t="s">
        <v>738</v>
      </c>
      <c r="CO138" s="67" t="s">
        <v>739</v>
      </c>
      <c r="CP138" s="67" t="s">
        <v>709</v>
      </c>
      <c r="CQ138" s="67" t="s">
        <v>709</v>
      </c>
      <c r="CR138" s="67" t="s">
        <v>709</v>
      </c>
      <c r="CS138" s="67" t="s">
        <v>709</v>
      </c>
      <c r="CT138" s="68">
        <v>45994</v>
      </c>
      <c r="CU138" s="67" t="s">
        <v>993</v>
      </c>
      <c r="CV138" s="67" t="s">
        <v>989</v>
      </c>
      <c r="CW138" s="68" t="s">
        <v>168</v>
      </c>
      <c r="CX138" s="68">
        <v>45939</v>
      </c>
      <c r="CY138" s="67" t="s">
        <v>993</v>
      </c>
      <c r="CZ138" s="67" t="s">
        <v>989</v>
      </c>
      <c r="DA138" s="67" t="s">
        <v>1007</v>
      </c>
      <c r="DB138" s="81">
        <v>364798.17</v>
      </c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  <c r="AML138"/>
      <c r="AMM138"/>
      <c r="AMN138"/>
      <c r="AMO138"/>
      <c r="AMP138"/>
      <c r="AMQ138"/>
      <c r="AMR138"/>
      <c r="AMS138"/>
      <c r="AMT138"/>
      <c r="AMU138"/>
      <c r="AMV138"/>
      <c r="AMW138"/>
      <c r="AMX138"/>
      <c r="AMY138"/>
      <c r="AMZ138"/>
      <c r="ANA138"/>
      <c r="ANB138"/>
      <c r="ANC138"/>
      <c r="AND138"/>
      <c r="ANE138"/>
      <c r="ANF138"/>
      <c r="ANG138"/>
      <c r="ANH138"/>
      <c r="ANI138"/>
      <c r="ANJ138"/>
      <c r="ANK138"/>
      <c r="ANL138"/>
      <c r="ANM138"/>
      <c r="ANN138"/>
      <c r="ANO138"/>
      <c r="ANP138"/>
      <c r="ANQ138"/>
      <c r="ANR138"/>
      <c r="ANS138"/>
      <c r="ANT138"/>
      <c r="ANU138"/>
      <c r="ANV138"/>
      <c r="ANW138"/>
      <c r="ANX138"/>
      <c r="ANY138"/>
      <c r="ANZ138"/>
      <c r="AOA138"/>
      <c r="AOB138"/>
      <c r="AOC138"/>
      <c r="AOD138"/>
      <c r="AOE138"/>
      <c r="AOF138"/>
      <c r="AOG138"/>
      <c r="AOH138"/>
      <c r="AOI138"/>
      <c r="AOJ138"/>
      <c r="AOK138"/>
      <c r="AOL138"/>
      <c r="AOM138"/>
      <c r="AON138"/>
      <c r="AOO138"/>
      <c r="AOP138"/>
      <c r="AOQ138"/>
      <c r="AOR138"/>
      <c r="AOS138"/>
      <c r="AOT138"/>
      <c r="AOU138"/>
      <c r="AOV138"/>
      <c r="AOW138"/>
      <c r="AOX138"/>
      <c r="AOY138"/>
      <c r="AOZ138"/>
      <c r="APA138"/>
      <c r="APB138"/>
      <c r="APC138"/>
      <c r="APD138"/>
      <c r="APE138"/>
      <c r="APF138"/>
      <c r="APG138"/>
      <c r="APH138"/>
      <c r="API138"/>
      <c r="APJ138"/>
      <c r="APK138"/>
      <c r="APL138"/>
      <c r="APM138"/>
      <c r="APN138"/>
      <c r="APO138"/>
      <c r="APP138"/>
      <c r="APQ138"/>
      <c r="APR138"/>
      <c r="APS138"/>
      <c r="APT138"/>
      <c r="APU138"/>
      <c r="APV138"/>
      <c r="APW138"/>
      <c r="APX138"/>
      <c r="APY138"/>
      <c r="APZ138"/>
      <c r="AQA138"/>
      <c r="AQB138"/>
      <c r="AQC138"/>
      <c r="AQD138"/>
      <c r="AQE138"/>
      <c r="AQF138"/>
      <c r="AQG138"/>
      <c r="AQH138"/>
      <c r="AQI138"/>
      <c r="AQJ138"/>
      <c r="AQK138"/>
      <c r="AQL138"/>
      <c r="AQM138"/>
      <c r="AQN138"/>
      <c r="AQO138"/>
      <c r="AQP138"/>
      <c r="AQQ138"/>
      <c r="AQR138"/>
      <c r="AQS138"/>
      <c r="AQT138"/>
      <c r="AQU138"/>
      <c r="AQV138"/>
      <c r="AQW138"/>
      <c r="AQX138"/>
      <c r="AQY138"/>
      <c r="AQZ138"/>
      <c r="ARA138"/>
      <c r="ARB138"/>
      <c r="ARC138"/>
      <c r="ARD138"/>
      <c r="ARE138"/>
      <c r="ARF138"/>
      <c r="ARG138"/>
      <c r="ARH138"/>
      <c r="ARI138"/>
      <c r="ARJ138"/>
      <c r="ARK138"/>
      <c r="ARL138"/>
      <c r="ARM138"/>
      <c r="ARN138"/>
      <c r="ARO138"/>
      <c r="ARP138"/>
      <c r="ARQ138"/>
      <c r="ARR138"/>
      <c r="ARS138"/>
      <c r="ART138"/>
      <c r="ARU138"/>
      <c r="ARV138"/>
      <c r="ARW138"/>
      <c r="ARX138"/>
      <c r="ARY138"/>
      <c r="ARZ138"/>
      <c r="ASA138"/>
      <c r="ASB138"/>
      <c r="ASC138"/>
      <c r="ASD138"/>
      <c r="ASE138"/>
      <c r="ASF138"/>
      <c r="ASG138"/>
      <c r="ASH138"/>
      <c r="ASI138"/>
      <c r="ASJ138"/>
      <c r="ASK138"/>
      <c r="ASL138"/>
      <c r="ASM138"/>
      <c r="ASN138"/>
      <c r="ASO138"/>
      <c r="ASP138"/>
      <c r="ASQ138"/>
      <c r="ASR138"/>
      <c r="ASS138"/>
      <c r="AST138"/>
      <c r="ASU138"/>
      <c r="ASV138"/>
      <c r="ASW138"/>
      <c r="ASX138"/>
      <c r="ASY138"/>
      <c r="ASZ138"/>
      <c r="ATA138"/>
      <c r="ATB138"/>
      <c r="ATC138"/>
      <c r="ATD138"/>
      <c r="ATE138"/>
      <c r="ATF138"/>
      <c r="ATG138"/>
      <c r="ATH138"/>
      <c r="ATI138"/>
      <c r="ATJ138"/>
      <c r="ATK138"/>
      <c r="ATL138"/>
      <c r="ATM138"/>
      <c r="ATN138"/>
      <c r="ATO138"/>
      <c r="ATP138"/>
      <c r="ATQ138"/>
      <c r="ATR138"/>
      <c r="ATS138"/>
      <c r="ATT138"/>
      <c r="ATU138"/>
      <c r="ATV138"/>
      <c r="ATW138"/>
      <c r="ATX138"/>
      <c r="ATY138"/>
      <c r="ATZ138"/>
      <c r="AUA138"/>
      <c r="AUB138"/>
      <c r="AUC138"/>
      <c r="AUD138"/>
      <c r="AUE138"/>
      <c r="AUF138"/>
      <c r="AUG138"/>
      <c r="AUH138"/>
      <c r="AUI138"/>
      <c r="AUJ138"/>
      <c r="AUK138"/>
      <c r="AUL138"/>
      <c r="AUM138"/>
      <c r="AUN138"/>
      <c r="AUO138"/>
      <c r="AUP138"/>
      <c r="AUQ138"/>
      <c r="AUR138"/>
      <c r="AUS138"/>
      <c r="AUT138"/>
      <c r="AUU138"/>
      <c r="AUV138"/>
      <c r="AUW138"/>
      <c r="AUX138"/>
      <c r="AUY138"/>
      <c r="AUZ138"/>
      <c r="AVA138"/>
      <c r="AVB138"/>
      <c r="AVC138"/>
      <c r="AVD138"/>
      <c r="AVE138"/>
      <c r="AVF138"/>
      <c r="AVG138"/>
      <c r="AVH138"/>
      <c r="AVI138"/>
      <c r="AVJ138"/>
      <c r="AVK138"/>
      <c r="AVL138"/>
      <c r="AVM138"/>
      <c r="AVN138"/>
      <c r="AVO138"/>
      <c r="AVP138"/>
      <c r="AVQ138"/>
      <c r="AVR138"/>
      <c r="AVS138"/>
      <c r="AVT138"/>
      <c r="AVU138"/>
      <c r="AVV138"/>
      <c r="AVW138"/>
      <c r="AVX138"/>
      <c r="AVY138"/>
      <c r="AVZ138"/>
      <c r="AWA138"/>
      <c r="AWB138"/>
      <c r="AWC138"/>
      <c r="AWD138"/>
      <c r="AWE138"/>
      <c r="AWF138"/>
      <c r="AWG138"/>
      <c r="AWH138"/>
      <c r="AWI138"/>
      <c r="AWJ138"/>
      <c r="AWK138"/>
      <c r="AWL138"/>
      <c r="AWM138"/>
      <c r="AWN138"/>
      <c r="AWO138"/>
      <c r="AWP138"/>
      <c r="AWQ138"/>
      <c r="AWR138"/>
      <c r="AWS138"/>
      <c r="AWT138"/>
      <c r="AWU138"/>
      <c r="AWV138"/>
      <c r="AWW138"/>
      <c r="AWX138"/>
      <c r="AWY138"/>
      <c r="AWZ138"/>
      <c r="AXA138"/>
      <c r="AXB138"/>
      <c r="AXC138"/>
      <c r="AXD138"/>
      <c r="AXE138"/>
      <c r="AXF138"/>
      <c r="AXG138"/>
      <c r="AXH138"/>
      <c r="AXI138"/>
      <c r="AXJ138"/>
      <c r="AXK138"/>
      <c r="AXL138"/>
      <c r="AXM138"/>
      <c r="AXN138"/>
      <c r="AXO138"/>
      <c r="AXP138"/>
      <c r="AXQ138"/>
      <c r="AXR138"/>
      <c r="AXS138"/>
      <c r="AXT138"/>
      <c r="AXU138"/>
      <c r="AXV138"/>
      <c r="AXW138"/>
      <c r="AXX138"/>
      <c r="AXY138"/>
      <c r="AXZ138"/>
      <c r="AYA138"/>
      <c r="AYB138"/>
      <c r="AYC138"/>
      <c r="AYD138"/>
      <c r="AYE138"/>
      <c r="AYF138"/>
      <c r="AYG138"/>
      <c r="AYH138"/>
      <c r="AYI138"/>
      <c r="AYJ138"/>
      <c r="AYK138"/>
      <c r="AYL138"/>
      <c r="AYM138"/>
      <c r="AYN138"/>
      <c r="AYO138"/>
      <c r="AYP138"/>
      <c r="AYQ138"/>
      <c r="AYR138"/>
      <c r="AYS138"/>
      <c r="AYT138"/>
      <c r="AYU138"/>
      <c r="AYV138"/>
      <c r="AYW138"/>
      <c r="AYX138"/>
      <c r="AYY138"/>
      <c r="AYZ138"/>
      <c r="AZA138"/>
      <c r="AZB138"/>
      <c r="AZC138"/>
      <c r="AZD138"/>
      <c r="AZE138"/>
      <c r="AZF138"/>
      <c r="AZG138"/>
      <c r="AZH138"/>
      <c r="AZI138"/>
      <c r="AZJ138"/>
      <c r="AZK138"/>
      <c r="AZL138"/>
      <c r="AZM138"/>
      <c r="AZN138"/>
      <c r="AZO138"/>
      <c r="AZP138"/>
      <c r="AZQ138"/>
      <c r="AZR138"/>
      <c r="AZS138"/>
      <c r="AZT138"/>
      <c r="AZU138"/>
      <c r="AZV138"/>
      <c r="AZW138"/>
      <c r="AZX138"/>
      <c r="AZY138"/>
      <c r="AZZ138"/>
      <c r="BAA138"/>
      <c r="BAB138"/>
      <c r="BAC138"/>
      <c r="BAD138"/>
      <c r="BAE138"/>
      <c r="BAF138"/>
      <c r="BAG138"/>
      <c r="BAH138"/>
      <c r="BAI138"/>
      <c r="BAJ138"/>
      <c r="BAK138"/>
      <c r="BAL138"/>
      <c r="BAM138"/>
      <c r="BAN138"/>
      <c r="BAO138"/>
      <c r="BAP138"/>
      <c r="BAQ138"/>
      <c r="BAR138"/>
      <c r="BAS138"/>
      <c r="BAT138"/>
      <c r="BAU138"/>
      <c r="BAV138"/>
      <c r="BAW138"/>
      <c r="BAX138"/>
      <c r="BAY138"/>
      <c r="BAZ138"/>
      <c r="BBA138"/>
      <c r="BBB138"/>
      <c r="BBC138"/>
      <c r="BBD138"/>
      <c r="BBE138"/>
      <c r="BBF138"/>
      <c r="BBG138"/>
      <c r="BBH138"/>
      <c r="BBI138"/>
      <c r="BBJ138"/>
      <c r="BBK138"/>
      <c r="BBL138"/>
      <c r="BBM138"/>
      <c r="BBN138"/>
      <c r="BBO138"/>
      <c r="BBP138"/>
      <c r="BBQ138"/>
      <c r="BBR138"/>
      <c r="BBS138"/>
      <c r="BBT138"/>
      <c r="BBU138"/>
      <c r="BBV138"/>
      <c r="BBW138"/>
      <c r="BBX138"/>
      <c r="BBY138"/>
      <c r="BBZ138"/>
      <c r="BCA138"/>
      <c r="BCB138"/>
      <c r="BCC138"/>
      <c r="BCD138"/>
      <c r="BCE138"/>
      <c r="BCF138"/>
      <c r="BCG138"/>
      <c r="BCH138"/>
      <c r="BCI138"/>
      <c r="BCJ138"/>
      <c r="BCK138"/>
      <c r="BCL138"/>
      <c r="BCM138"/>
      <c r="BCN138"/>
      <c r="BCO138"/>
      <c r="BCP138"/>
      <c r="BCQ138"/>
      <c r="BCR138"/>
      <c r="BCS138"/>
      <c r="BCT138"/>
      <c r="BCU138"/>
      <c r="BCV138"/>
      <c r="BCW138"/>
      <c r="BCX138"/>
      <c r="BCY138"/>
      <c r="BCZ138"/>
      <c r="BDA138"/>
      <c r="BDB138"/>
      <c r="BDC138"/>
      <c r="BDD138"/>
      <c r="BDE138"/>
      <c r="BDF138"/>
      <c r="BDG138"/>
      <c r="BDH138"/>
      <c r="BDI138"/>
      <c r="BDJ138"/>
      <c r="BDK138"/>
      <c r="BDL138"/>
      <c r="BDM138"/>
      <c r="BDN138"/>
      <c r="BDO138"/>
      <c r="BDP138"/>
      <c r="BDQ138"/>
      <c r="BDR138"/>
      <c r="BDS138"/>
      <c r="BDT138"/>
      <c r="BDU138"/>
    </row>
    <row r="139" spans="2:1477" s="69" customFormat="1">
      <c r="B139" s="67" t="s">
        <v>2</v>
      </c>
      <c r="C139" s="67" t="s">
        <v>816</v>
      </c>
      <c r="D139" s="67" t="s">
        <v>1014</v>
      </c>
      <c r="E139" s="68">
        <v>45729</v>
      </c>
      <c r="F139" s="67" t="s">
        <v>991</v>
      </c>
      <c r="G139" s="158" t="s">
        <v>994</v>
      </c>
      <c r="H139" s="187">
        <v>1</v>
      </c>
      <c r="I139" s="69">
        <v>0</v>
      </c>
      <c r="J139" s="69">
        <v>90</v>
      </c>
      <c r="K139" s="69">
        <v>112</v>
      </c>
      <c r="L139" s="69">
        <v>86</v>
      </c>
      <c r="M139" s="186">
        <f t="shared" si="36"/>
        <v>0.71111111111111114</v>
      </c>
      <c r="N139" s="69">
        <f t="shared" si="37"/>
        <v>1</v>
      </c>
      <c r="O139" s="69">
        <v>26</v>
      </c>
      <c r="P139" s="69">
        <v>0</v>
      </c>
      <c r="Q139" s="69">
        <v>0</v>
      </c>
      <c r="R139" s="69">
        <v>22</v>
      </c>
      <c r="S139" s="69">
        <v>0</v>
      </c>
      <c r="T139" s="190">
        <v>169075</v>
      </c>
      <c r="U139" s="190">
        <v>11395</v>
      </c>
      <c r="V139" s="190">
        <v>157679</v>
      </c>
      <c r="W139" s="190">
        <v>169075</v>
      </c>
      <c r="X139" s="190">
        <v>154095</v>
      </c>
      <c r="Y139" s="190">
        <v>0</v>
      </c>
      <c r="Z139" s="190">
        <v>0</v>
      </c>
      <c r="AA139" s="190">
        <v>0</v>
      </c>
      <c r="AB139" s="190">
        <v>154095</v>
      </c>
      <c r="AC139" s="190">
        <v>154095</v>
      </c>
      <c r="AD139" s="186">
        <f t="shared" si="38"/>
        <v>0.97727027695507962</v>
      </c>
      <c r="AE139" s="69">
        <f t="shared" si="39"/>
        <v>1</v>
      </c>
      <c r="AF139" s="190">
        <v>0</v>
      </c>
      <c r="AG139" s="190">
        <v>0</v>
      </c>
      <c r="AH139" s="69">
        <v>18</v>
      </c>
      <c r="AI139" s="69">
        <v>4</v>
      </c>
      <c r="AJ139" s="69">
        <v>0</v>
      </c>
      <c r="AK139" s="69">
        <v>0</v>
      </c>
      <c r="AL139" s="80">
        <v>0</v>
      </c>
      <c r="AM139" s="80">
        <v>0</v>
      </c>
      <c r="AN139" s="69">
        <v>0</v>
      </c>
      <c r="AO139" s="69">
        <v>0</v>
      </c>
      <c r="AP139" s="80">
        <v>0</v>
      </c>
      <c r="AQ139" s="80">
        <v>0</v>
      </c>
      <c r="AR139" s="69">
        <v>0</v>
      </c>
      <c r="AS139" s="69">
        <v>0</v>
      </c>
      <c r="AT139" s="80">
        <v>0</v>
      </c>
      <c r="AU139" s="80">
        <v>0</v>
      </c>
      <c r="AV139" s="69">
        <v>0</v>
      </c>
      <c r="AW139" s="69">
        <v>0</v>
      </c>
      <c r="AX139" s="80">
        <v>0</v>
      </c>
      <c r="AY139" s="80">
        <v>0</v>
      </c>
      <c r="AZ139" s="69">
        <v>0</v>
      </c>
      <c r="BA139" s="69">
        <v>0</v>
      </c>
      <c r="BB139" s="80">
        <v>0</v>
      </c>
      <c r="BC139" s="80">
        <v>0</v>
      </c>
      <c r="BD139" s="69">
        <v>0</v>
      </c>
      <c r="BE139" s="69">
        <v>0</v>
      </c>
      <c r="BF139" s="80">
        <v>0</v>
      </c>
      <c r="BG139" s="80">
        <v>0</v>
      </c>
      <c r="BH139" s="69">
        <v>0</v>
      </c>
      <c r="BI139" s="69">
        <v>0</v>
      </c>
      <c r="BJ139" s="80">
        <v>0</v>
      </c>
      <c r="BK139" s="80">
        <v>0</v>
      </c>
      <c r="BL139" s="69">
        <v>0</v>
      </c>
      <c r="BM139" s="69">
        <v>0</v>
      </c>
      <c r="BN139" s="80">
        <v>0</v>
      </c>
      <c r="BO139" s="80">
        <v>0</v>
      </c>
      <c r="BP139" s="69">
        <v>0</v>
      </c>
      <c r="BQ139" s="69">
        <v>0</v>
      </c>
      <c r="BR139" s="80">
        <v>0</v>
      </c>
      <c r="BS139" s="80">
        <v>0</v>
      </c>
      <c r="BT139" s="69">
        <v>0</v>
      </c>
      <c r="BU139" s="69">
        <v>0</v>
      </c>
      <c r="BV139" s="80">
        <v>0</v>
      </c>
      <c r="BW139" s="80">
        <v>0</v>
      </c>
      <c r="BX139" s="69">
        <v>0</v>
      </c>
      <c r="BY139" s="69">
        <v>0</v>
      </c>
      <c r="BZ139" s="80">
        <v>0</v>
      </c>
      <c r="CA139" s="80">
        <v>0</v>
      </c>
      <c r="CB139" s="69">
        <v>0</v>
      </c>
      <c r="CC139" s="69">
        <v>0</v>
      </c>
      <c r="CD139" s="80">
        <v>0</v>
      </c>
      <c r="CE139" s="80">
        <v>0</v>
      </c>
      <c r="CF139" s="69">
        <v>0</v>
      </c>
      <c r="CG139" s="69">
        <v>0</v>
      </c>
      <c r="CH139" s="80">
        <v>0</v>
      </c>
      <c r="CI139" s="80">
        <v>0</v>
      </c>
      <c r="CJ139" s="69">
        <v>0</v>
      </c>
      <c r="CK139" s="69">
        <v>0</v>
      </c>
      <c r="CL139" s="80">
        <v>0</v>
      </c>
      <c r="CM139" s="80">
        <v>0</v>
      </c>
      <c r="CN139" s="67" t="s">
        <v>817</v>
      </c>
      <c r="CO139" s="67" t="s">
        <v>818</v>
      </c>
      <c r="CP139" s="67" t="s">
        <v>709</v>
      </c>
      <c r="CQ139" s="67" t="s">
        <v>709</v>
      </c>
      <c r="CR139" s="67" t="s">
        <v>709</v>
      </c>
      <c r="CS139" s="67" t="s">
        <v>709</v>
      </c>
      <c r="CT139" s="68">
        <v>45959</v>
      </c>
      <c r="CU139" s="67" t="s">
        <v>993</v>
      </c>
      <c r="CV139" s="67" t="s">
        <v>989</v>
      </c>
      <c r="CW139" s="68" t="s">
        <v>168</v>
      </c>
      <c r="CX139" s="68">
        <v>45890</v>
      </c>
      <c r="CY139" s="67" t="s">
        <v>988</v>
      </c>
      <c r="CZ139" s="67" t="s">
        <v>989</v>
      </c>
      <c r="DA139" s="67" t="s">
        <v>1007</v>
      </c>
      <c r="DB139" s="81">
        <v>240133.12</v>
      </c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  <c r="AML139"/>
      <c r="AMM139"/>
      <c r="AMN139"/>
      <c r="AMO139"/>
      <c r="AMP139"/>
      <c r="AMQ139"/>
      <c r="AMR139"/>
      <c r="AMS139"/>
      <c r="AMT139"/>
      <c r="AMU139"/>
      <c r="AMV139"/>
      <c r="AMW139"/>
      <c r="AMX139"/>
      <c r="AMY139"/>
      <c r="AMZ139"/>
      <c r="ANA139"/>
      <c r="ANB139"/>
      <c r="ANC139"/>
      <c r="AND139"/>
      <c r="ANE139"/>
      <c r="ANF139"/>
      <c r="ANG139"/>
      <c r="ANH139"/>
      <c r="ANI139"/>
      <c r="ANJ139"/>
      <c r="ANK139"/>
      <c r="ANL139"/>
      <c r="ANM139"/>
      <c r="ANN139"/>
      <c r="ANO139"/>
      <c r="ANP139"/>
      <c r="ANQ139"/>
      <c r="ANR139"/>
      <c r="ANS139"/>
      <c r="ANT139"/>
      <c r="ANU139"/>
      <c r="ANV139"/>
      <c r="ANW139"/>
      <c r="ANX139"/>
      <c r="ANY139"/>
      <c r="ANZ139"/>
      <c r="AOA139"/>
      <c r="AOB139"/>
      <c r="AOC139"/>
      <c r="AOD139"/>
      <c r="AOE139"/>
      <c r="AOF139"/>
      <c r="AOG139"/>
      <c r="AOH139"/>
      <c r="AOI139"/>
      <c r="AOJ139"/>
      <c r="AOK139"/>
      <c r="AOL139"/>
      <c r="AOM139"/>
      <c r="AON139"/>
      <c r="AOO139"/>
      <c r="AOP139"/>
      <c r="AOQ139"/>
      <c r="AOR139"/>
      <c r="AOS139"/>
      <c r="AOT139"/>
      <c r="AOU139"/>
      <c r="AOV139"/>
      <c r="AOW139"/>
      <c r="AOX139"/>
      <c r="AOY139"/>
      <c r="AOZ139"/>
      <c r="APA139"/>
      <c r="APB139"/>
      <c r="APC139"/>
      <c r="APD139"/>
      <c r="APE139"/>
      <c r="APF139"/>
      <c r="APG139"/>
      <c r="APH139"/>
      <c r="API139"/>
      <c r="APJ139"/>
      <c r="APK139"/>
      <c r="APL139"/>
      <c r="APM139"/>
      <c r="APN139"/>
      <c r="APO139"/>
      <c r="APP139"/>
      <c r="APQ139"/>
      <c r="APR139"/>
      <c r="APS139"/>
      <c r="APT139"/>
      <c r="APU139"/>
      <c r="APV139"/>
      <c r="APW139"/>
      <c r="APX139"/>
      <c r="APY139"/>
      <c r="APZ139"/>
      <c r="AQA139"/>
      <c r="AQB139"/>
      <c r="AQC139"/>
      <c r="AQD139"/>
      <c r="AQE139"/>
      <c r="AQF139"/>
      <c r="AQG139"/>
      <c r="AQH139"/>
      <c r="AQI139"/>
      <c r="AQJ139"/>
      <c r="AQK139"/>
      <c r="AQL139"/>
      <c r="AQM139"/>
      <c r="AQN139"/>
      <c r="AQO139"/>
      <c r="AQP139"/>
      <c r="AQQ139"/>
      <c r="AQR139"/>
      <c r="AQS139"/>
      <c r="AQT139"/>
      <c r="AQU139"/>
      <c r="AQV139"/>
      <c r="AQW139"/>
      <c r="AQX139"/>
      <c r="AQY139"/>
      <c r="AQZ139"/>
      <c r="ARA139"/>
      <c r="ARB139"/>
      <c r="ARC139"/>
      <c r="ARD139"/>
      <c r="ARE139"/>
      <c r="ARF139"/>
      <c r="ARG139"/>
      <c r="ARH139"/>
      <c r="ARI139"/>
      <c r="ARJ139"/>
      <c r="ARK139"/>
      <c r="ARL139"/>
      <c r="ARM139"/>
      <c r="ARN139"/>
      <c r="ARO139"/>
      <c r="ARP139"/>
      <c r="ARQ139"/>
      <c r="ARR139"/>
      <c r="ARS139"/>
      <c r="ART139"/>
      <c r="ARU139"/>
      <c r="ARV139"/>
      <c r="ARW139"/>
      <c r="ARX139"/>
      <c r="ARY139"/>
      <c r="ARZ139"/>
      <c r="ASA139"/>
      <c r="ASB139"/>
      <c r="ASC139"/>
      <c r="ASD139"/>
      <c r="ASE139"/>
      <c r="ASF139"/>
      <c r="ASG139"/>
      <c r="ASH139"/>
      <c r="ASI139"/>
      <c r="ASJ139"/>
      <c r="ASK139"/>
      <c r="ASL139"/>
      <c r="ASM139"/>
      <c r="ASN139"/>
      <c r="ASO139"/>
      <c r="ASP139"/>
      <c r="ASQ139"/>
      <c r="ASR139"/>
      <c r="ASS139"/>
      <c r="AST139"/>
      <c r="ASU139"/>
      <c r="ASV139"/>
      <c r="ASW139"/>
      <c r="ASX139"/>
      <c r="ASY139"/>
      <c r="ASZ139"/>
      <c r="ATA139"/>
      <c r="ATB139"/>
      <c r="ATC139"/>
      <c r="ATD139"/>
      <c r="ATE139"/>
      <c r="ATF139"/>
      <c r="ATG139"/>
      <c r="ATH139"/>
      <c r="ATI139"/>
      <c r="ATJ139"/>
      <c r="ATK139"/>
      <c r="ATL139"/>
      <c r="ATM139"/>
      <c r="ATN139"/>
      <c r="ATO139"/>
      <c r="ATP139"/>
      <c r="ATQ139"/>
      <c r="ATR139"/>
      <c r="ATS139"/>
      <c r="ATT139"/>
      <c r="ATU139"/>
      <c r="ATV139"/>
      <c r="ATW139"/>
      <c r="ATX139"/>
      <c r="ATY139"/>
      <c r="ATZ139"/>
      <c r="AUA139"/>
      <c r="AUB139"/>
      <c r="AUC139"/>
      <c r="AUD139"/>
      <c r="AUE139"/>
      <c r="AUF139"/>
      <c r="AUG139"/>
      <c r="AUH139"/>
      <c r="AUI139"/>
      <c r="AUJ139"/>
      <c r="AUK139"/>
      <c r="AUL139"/>
      <c r="AUM139"/>
      <c r="AUN139"/>
      <c r="AUO139"/>
      <c r="AUP139"/>
      <c r="AUQ139"/>
      <c r="AUR139"/>
      <c r="AUS139"/>
      <c r="AUT139"/>
      <c r="AUU139"/>
      <c r="AUV139"/>
      <c r="AUW139"/>
      <c r="AUX139"/>
      <c r="AUY139"/>
      <c r="AUZ139"/>
      <c r="AVA139"/>
      <c r="AVB139"/>
      <c r="AVC139"/>
      <c r="AVD139"/>
      <c r="AVE139"/>
      <c r="AVF139"/>
      <c r="AVG139"/>
      <c r="AVH139"/>
      <c r="AVI139"/>
      <c r="AVJ139"/>
      <c r="AVK139"/>
      <c r="AVL139"/>
      <c r="AVM139"/>
      <c r="AVN139"/>
      <c r="AVO139"/>
      <c r="AVP139"/>
      <c r="AVQ139"/>
      <c r="AVR139"/>
      <c r="AVS139"/>
      <c r="AVT139"/>
      <c r="AVU139"/>
      <c r="AVV139"/>
      <c r="AVW139"/>
      <c r="AVX139"/>
      <c r="AVY139"/>
      <c r="AVZ139"/>
      <c r="AWA139"/>
      <c r="AWB139"/>
      <c r="AWC139"/>
      <c r="AWD139"/>
      <c r="AWE139"/>
      <c r="AWF139"/>
      <c r="AWG139"/>
      <c r="AWH139"/>
      <c r="AWI139"/>
      <c r="AWJ139"/>
      <c r="AWK139"/>
      <c r="AWL139"/>
      <c r="AWM139"/>
      <c r="AWN139"/>
      <c r="AWO139"/>
      <c r="AWP139"/>
      <c r="AWQ139"/>
      <c r="AWR139"/>
      <c r="AWS139"/>
      <c r="AWT139"/>
      <c r="AWU139"/>
      <c r="AWV139"/>
      <c r="AWW139"/>
      <c r="AWX139"/>
      <c r="AWY139"/>
      <c r="AWZ139"/>
      <c r="AXA139"/>
      <c r="AXB139"/>
      <c r="AXC139"/>
      <c r="AXD139"/>
      <c r="AXE139"/>
      <c r="AXF139"/>
      <c r="AXG139"/>
      <c r="AXH139"/>
      <c r="AXI139"/>
      <c r="AXJ139"/>
      <c r="AXK139"/>
      <c r="AXL139"/>
      <c r="AXM139"/>
      <c r="AXN139"/>
      <c r="AXO139"/>
      <c r="AXP139"/>
      <c r="AXQ139"/>
      <c r="AXR139"/>
      <c r="AXS139"/>
      <c r="AXT139"/>
      <c r="AXU139"/>
      <c r="AXV139"/>
      <c r="AXW139"/>
      <c r="AXX139"/>
      <c r="AXY139"/>
      <c r="AXZ139"/>
      <c r="AYA139"/>
      <c r="AYB139"/>
      <c r="AYC139"/>
      <c r="AYD139"/>
      <c r="AYE139"/>
      <c r="AYF139"/>
      <c r="AYG139"/>
      <c r="AYH139"/>
      <c r="AYI139"/>
      <c r="AYJ139"/>
      <c r="AYK139"/>
      <c r="AYL139"/>
      <c r="AYM139"/>
      <c r="AYN139"/>
      <c r="AYO139"/>
      <c r="AYP139"/>
      <c r="AYQ139"/>
      <c r="AYR139"/>
      <c r="AYS139"/>
      <c r="AYT139"/>
      <c r="AYU139"/>
      <c r="AYV139"/>
      <c r="AYW139"/>
      <c r="AYX139"/>
      <c r="AYY139"/>
      <c r="AYZ139"/>
      <c r="AZA139"/>
      <c r="AZB139"/>
      <c r="AZC139"/>
      <c r="AZD139"/>
      <c r="AZE139"/>
      <c r="AZF139"/>
      <c r="AZG139"/>
      <c r="AZH139"/>
      <c r="AZI139"/>
      <c r="AZJ139"/>
      <c r="AZK139"/>
      <c r="AZL139"/>
      <c r="AZM139"/>
      <c r="AZN139"/>
      <c r="AZO139"/>
      <c r="AZP139"/>
      <c r="AZQ139"/>
      <c r="AZR139"/>
      <c r="AZS139"/>
      <c r="AZT139"/>
      <c r="AZU139"/>
      <c r="AZV139"/>
      <c r="AZW139"/>
      <c r="AZX139"/>
      <c r="AZY139"/>
      <c r="AZZ139"/>
      <c r="BAA139"/>
      <c r="BAB139"/>
      <c r="BAC139"/>
      <c r="BAD139"/>
      <c r="BAE139"/>
      <c r="BAF139"/>
      <c r="BAG139"/>
      <c r="BAH139"/>
      <c r="BAI139"/>
      <c r="BAJ139"/>
      <c r="BAK139"/>
      <c r="BAL139"/>
      <c r="BAM139"/>
      <c r="BAN139"/>
      <c r="BAO139"/>
      <c r="BAP139"/>
      <c r="BAQ139"/>
      <c r="BAR139"/>
      <c r="BAS139"/>
      <c r="BAT139"/>
      <c r="BAU139"/>
      <c r="BAV139"/>
      <c r="BAW139"/>
      <c r="BAX139"/>
      <c r="BAY139"/>
      <c r="BAZ139"/>
      <c r="BBA139"/>
      <c r="BBB139"/>
      <c r="BBC139"/>
      <c r="BBD139"/>
      <c r="BBE139"/>
      <c r="BBF139"/>
      <c r="BBG139"/>
      <c r="BBH139"/>
      <c r="BBI139"/>
      <c r="BBJ139"/>
      <c r="BBK139"/>
      <c r="BBL139"/>
      <c r="BBM139"/>
      <c r="BBN139"/>
      <c r="BBO139"/>
      <c r="BBP139"/>
      <c r="BBQ139"/>
      <c r="BBR139"/>
      <c r="BBS139"/>
      <c r="BBT139"/>
      <c r="BBU139"/>
      <c r="BBV139"/>
      <c r="BBW139"/>
      <c r="BBX139"/>
      <c r="BBY139"/>
      <c r="BBZ139"/>
      <c r="BCA139"/>
      <c r="BCB139"/>
      <c r="BCC139"/>
      <c r="BCD139"/>
      <c r="BCE139"/>
      <c r="BCF139"/>
      <c r="BCG139"/>
      <c r="BCH139"/>
      <c r="BCI139"/>
      <c r="BCJ139"/>
      <c r="BCK139"/>
      <c r="BCL139"/>
      <c r="BCM139"/>
      <c r="BCN139"/>
      <c r="BCO139"/>
      <c r="BCP139"/>
      <c r="BCQ139"/>
      <c r="BCR139"/>
      <c r="BCS139"/>
      <c r="BCT139"/>
      <c r="BCU139"/>
      <c r="BCV139"/>
      <c r="BCW139"/>
      <c r="BCX139"/>
      <c r="BCY139"/>
      <c r="BCZ139"/>
      <c r="BDA139"/>
      <c r="BDB139"/>
      <c r="BDC139"/>
      <c r="BDD139"/>
      <c r="BDE139"/>
      <c r="BDF139"/>
      <c r="BDG139"/>
      <c r="BDH139"/>
      <c r="BDI139"/>
      <c r="BDJ139"/>
      <c r="BDK139"/>
      <c r="BDL139"/>
      <c r="BDM139"/>
      <c r="BDN139"/>
      <c r="BDO139"/>
      <c r="BDP139"/>
      <c r="BDQ139"/>
      <c r="BDR139"/>
      <c r="BDS139"/>
      <c r="BDT139"/>
      <c r="BDU139"/>
    </row>
    <row r="140" spans="2:1477" s="69" customFormat="1">
      <c r="B140" s="67" t="s">
        <v>2</v>
      </c>
      <c r="C140" s="67" t="s">
        <v>819</v>
      </c>
      <c r="D140" s="67" t="s">
        <v>1015</v>
      </c>
      <c r="E140" s="68">
        <v>45484</v>
      </c>
      <c r="F140" s="67" t="s">
        <v>988</v>
      </c>
      <c r="G140" s="158" t="s">
        <v>994</v>
      </c>
      <c r="H140" s="187">
        <v>1</v>
      </c>
      <c r="I140" s="69">
        <v>0</v>
      </c>
      <c r="J140" s="69">
        <v>225</v>
      </c>
      <c r="K140" s="69">
        <v>303</v>
      </c>
      <c r="L140" s="69">
        <v>223</v>
      </c>
      <c r="M140" s="186">
        <f t="shared" si="36"/>
        <v>0.64444444444444449</v>
      </c>
      <c r="N140" s="69">
        <f t="shared" si="37"/>
        <v>1</v>
      </c>
      <c r="O140" s="69">
        <v>80</v>
      </c>
      <c r="P140" s="69">
        <v>0</v>
      </c>
      <c r="Q140" s="69">
        <v>0</v>
      </c>
      <c r="R140" s="69">
        <v>78</v>
      </c>
      <c r="S140" s="69">
        <v>0</v>
      </c>
      <c r="T140" s="190">
        <v>1112248</v>
      </c>
      <c r="U140" s="190">
        <v>50000</v>
      </c>
      <c r="V140" s="190">
        <v>1062248</v>
      </c>
      <c r="W140" s="190">
        <v>1112248</v>
      </c>
      <c r="X140" s="190">
        <v>1077908</v>
      </c>
      <c r="Y140" s="190">
        <v>0</v>
      </c>
      <c r="Z140" s="190">
        <v>0</v>
      </c>
      <c r="AA140" s="190">
        <v>0</v>
      </c>
      <c r="AB140" s="190">
        <v>1077908</v>
      </c>
      <c r="AC140" s="190">
        <v>1077908</v>
      </c>
      <c r="AD140" s="186">
        <f t="shared" si="38"/>
        <v>1.0147423200608521</v>
      </c>
      <c r="AE140" s="69">
        <f t="shared" si="39"/>
        <v>1</v>
      </c>
      <c r="AF140" s="190">
        <v>0</v>
      </c>
      <c r="AG140" s="190">
        <v>0</v>
      </c>
      <c r="AH140" s="69">
        <v>44</v>
      </c>
      <c r="AI140" s="69">
        <v>34</v>
      </c>
      <c r="AJ140" s="69">
        <v>0</v>
      </c>
      <c r="AK140" s="69">
        <v>0</v>
      </c>
      <c r="AL140" s="80">
        <v>0</v>
      </c>
      <c r="AM140" s="80">
        <v>0</v>
      </c>
      <c r="AN140" s="69">
        <v>0</v>
      </c>
      <c r="AO140" s="69">
        <v>0</v>
      </c>
      <c r="AP140" s="80">
        <v>0</v>
      </c>
      <c r="AQ140" s="80">
        <v>0</v>
      </c>
      <c r="AR140" s="69">
        <v>0</v>
      </c>
      <c r="AS140" s="69">
        <v>0</v>
      </c>
      <c r="AT140" s="80">
        <v>0</v>
      </c>
      <c r="AU140" s="80">
        <v>0</v>
      </c>
      <c r="AV140" s="69">
        <v>0</v>
      </c>
      <c r="AW140" s="69">
        <v>0</v>
      </c>
      <c r="AX140" s="80">
        <v>0</v>
      </c>
      <c r="AY140" s="80">
        <v>0</v>
      </c>
      <c r="AZ140" s="69">
        <v>0</v>
      </c>
      <c r="BA140" s="69">
        <v>0</v>
      </c>
      <c r="BB140" s="80">
        <v>0</v>
      </c>
      <c r="BC140" s="80">
        <v>0</v>
      </c>
      <c r="BD140" s="69">
        <v>0</v>
      </c>
      <c r="BE140" s="69">
        <v>0</v>
      </c>
      <c r="BF140" s="80">
        <v>0</v>
      </c>
      <c r="BG140" s="80">
        <v>0</v>
      </c>
      <c r="BH140" s="69">
        <v>0</v>
      </c>
      <c r="BI140" s="69">
        <v>0</v>
      </c>
      <c r="BJ140" s="80">
        <v>0</v>
      </c>
      <c r="BK140" s="80">
        <v>0</v>
      </c>
      <c r="BL140" s="69">
        <v>0</v>
      </c>
      <c r="BM140" s="69">
        <v>0</v>
      </c>
      <c r="BN140" s="80">
        <v>0</v>
      </c>
      <c r="BO140" s="80">
        <v>0</v>
      </c>
      <c r="BP140" s="69">
        <v>0</v>
      </c>
      <c r="BQ140" s="69">
        <v>0</v>
      </c>
      <c r="BR140" s="80">
        <v>0</v>
      </c>
      <c r="BS140" s="80">
        <v>0</v>
      </c>
      <c r="BT140" s="69">
        <v>0</v>
      </c>
      <c r="BU140" s="69">
        <v>0</v>
      </c>
      <c r="BV140" s="80">
        <v>0</v>
      </c>
      <c r="BW140" s="80">
        <v>0</v>
      </c>
      <c r="BX140" s="69">
        <v>0</v>
      </c>
      <c r="BY140" s="69">
        <v>0</v>
      </c>
      <c r="BZ140" s="80">
        <v>0</v>
      </c>
      <c r="CA140" s="80">
        <v>0</v>
      </c>
      <c r="CB140" s="69">
        <v>0</v>
      </c>
      <c r="CC140" s="69">
        <v>0</v>
      </c>
      <c r="CD140" s="80">
        <v>0</v>
      </c>
      <c r="CE140" s="80">
        <v>0</v>
      </c>
      <c r="CF140" s="69">
        <v>0</v>
      </c>
      <c r="CG140" s="69">
        <v>0</v>
      </c>
      <c r="CH140" s="80">
        <v>0</v>
      </c>
      <c r="CI140" s="80">
        <v>0</v>
      </c>
      <c r="CJ140" s="69">
        <v>0</v>
      </c>
      <c r="CK140" s="69">
        <v>0</v>
      </c>
      <c r="CL140" s="80">
        <v>0</v>
      </c>
      <c r="CM140" s="80">
        <v>0</v>
      </c>
      <c r="CN140" s="67" t="s">
        <v>812</v>
      </c>
      <c r="CO140" s="67" t="s">
        <v>813</v>
      </c>
      <c r="CP140" s="67" t="s">
        <v>709</v>
      </c>
      <c r="CQ140" s="67" t="s">
        <v>709</v>
      </c>
      <c r="CR140" s="67" t="s">
        <v>709</v>
      </c>
      <c r="CS140" s="67" t="s">
        <v>709</v>
      </c>
      <c r="CT140" s="68">
        <v>45852</v>
      </c>
      <c r="CU140" s="67" t="s">
        <v>988</v>
      </c>
      <c r="CV140" s="67" t="s">
        <v>989</v>
      </c>
      <c r="CW140" s="68" t="s">
        <v>168</v>
      </c>
      <c r="CX140" s="68">
        <v>45799</v>
      </c>
      <c r="CY140" s="67" t="s">
        <v>986</v>
      </c>
      <c r="CZ140" s="67" t="s">
        <v>994</v>
      </c>
      <c r="DA140" s="67" t="s">
        <v>1007</v>
      </c>
      <c r="DB140" s="81">
        <v>1273505.1499999999</v>
      </c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  <c r="AML140"/>
      <c r="AMM140"/>
      <c r="AMN140"/>
      <c r="AMO140"/>
      <c r="AMP140"/>
      <c r="AMQ140"/>
      <c r="AMR140"/>
      <c r="AMS140"/>
      <c r="AMT140"/>
      <c r="AMU140"/>
      <c r="AMV140"/>
      <c r="AMW140"/>
      <c r="AMX140"/>
      <c r="AMY140"/>
      <c r="AMZ140"/>
      <c r="ANA140"/>
      <c r="ANB140"/>
      <c r="ANC140"/>
      <c r="AND140"/>
      <c r="ANE140"/>
      <c r="ANF140"/>
      <c r="ANG140"/>
      <c r="ANH140"/>
      <c r="ANI140"/>
      <c r="ANJ140"/>
      <c r="ANK140"/>
      <c r="ANL140"/>
      <c r="ANM140"/>
      <c r="ANN140"/>
      <c r="ANO140"/>
      <c r="ANP140"/>
      <c r="ANQ140"/>
      <c r="ANR140"/>
      <c r="ANS140"/>
      <c r="ANT140"/>
      <c r="ANU140"/>
      <c r="ANV140"/>
      <c r="ANW140"/>
      <c r="ANX140"/>
      <c r="ANY140"/>
      <c r="ANZ140"/>
      <c r="AOA140"/>
      <c r="AOB140"/>
      <c r="AOC140"/>
      <c r="AOD140"/>
      <c r="AOE140"/>
      <c r="AOF140"/>
      <c r="AOG140"/>
      <c r="AOH140"/>
      <c r="AOI140"/>
      <c r="AOJ140"/>
      <c r="AOK140"/>
      <c r="AOL140"/>
      <c r="AOM140"/>
      <c r="AON140"/>
      <c r="AOO140"/>
      <c r="AOP140"/>
      <c r="AOQ140"/>
      <c r="AOR140"/>
      <c r="AOS140"/>
      <c r="AOT140"/>
      <c r="AOU140"/>
      <c r="AOV140"/>
      <c r="AOW140"/>
      <c r="AOX140"/>
      <c r="AOY140"/>
      <c r="AOZ140"/>
      <c r="APA140"/>
      <c r="APB140"/>
      <c r="APC140"/>
      <c r="APD140"/>
      <c r="APE140"/>
      <c r="APF140"/>
      <c r="APG140"/>
      <c r="APH140"/>
      <c r="API140"/>
      <c r="APJ140"/>
      <c r="APK140"/>
      <c r="APL140"/>
      <c r="APM140"/>
      <c r="APN140"/>
      <c r="APO140"/>
      <c r="APP140"/>
      <c r="APQ140"/>
      <c r="APR140"/>
      <c r="APS140"/>
      <c r="APT140"/>
      <c r="APU140"/>
      <c r="APV140"/>
      <c r="APW140"/>
      <c r="APX140"/>
      <c r="APY140"/>
      <c r="APZ140"/>
      <c r="AQA140"/>
      <c r="AQB140"/>
      <c r="AQC140"/>
      <c r="AQD140"/>
      <c r="AQE140"/>
      <c r="AQF140"/>
      <c r="AQG140"/>
      <c r="AQH140"/>
      <c r="AQI140"/>
      <c r="AQJ140"/>
      <c r="AQK140"/>
      <c r="AQL140"/>
      <c r="AQM140"/>
      <c r="AQN140"/>
      <c r="AQO140"/>
      <c r="AQP140"/>
      <c r="AQQ140"/>
      <c r="AQR140"/>
      <c r="AQS140"/>
      <c r="AQT140"/>
      <c r="AQU140"/>
      <c r="AQV140"/>
      <c r="AQW140"/>
      <c r="AQX140"/>
      <c r="AQY140"/>
      <c r="AQZ140"/>
      <c r="ARA140"/>
      <c r="ARB140"/>
      <c r="ARC140"/>
      <c r="ARD140"/>
      <c r="ARE140"/>
      <c r="ARF140"/>
      <c r="ARG140"/>
      <c r="ARH140"/>
      <c r="ARI140"/>
      <c r="ARJ140"/>
      <c r="ARK140"/>
      <c r="ARL140"/>
      <c r="ARM140"/>
      <c r="ARN140"/>
      <c r="ARO140"/>
      <c r="ARP140"/>
      <c r="ARQ140"/>
      <c r="ARR140"/>
      <c r="ARS140"/>
      <c r="ART140"/>
      <c r="ARU140"/>
      <c r="ARV140"/>
      <c r="ARW140"/>
      <c r="ARX140"/>
      <c r="ARY140"/>
      <c r="ARZ140"/>
      <c r="ASA140"/>
      <c r="ASB140"/>
      <c r="ASC140"/>
      <c r="ASD140"/>
      <c r="ASE140"/>
      <c r="ASF140"/>
      <c r="ASG140"/>
      <c r="ASH140"/>
      <c r="ASI140"/>
      <c r="ASJ140"/>
      <c r="ASK140"/>
      <c r="ASL140"/>
      <c r="ASM140"/>
      <c r="ASN140"/>
      <c r="ASO140"/>
      <c r="ASP140"/>
      <c r="ASQ140"/>
      <c r="ASR140"/>
      <c r="ASS140"/>
      <c r="AST140"/>
      <c r="ASU140"/>
      <c r="ASV140"/>
      <c r="ASW140"/>
      <c r="ASX140"/>
      <c r="ASY140"/>
      <c r="ASZ140"/>
      <c r="ATA140"/>
      <c r="ATB140"/>
      <c r="ATC140"/>
      <c r="ATD140"/>
      <c r="ATE140"/>
      <c r="ATF140"/>
      <c r="ATG140"/>
      <c r="ATH140"/>
      <c r="ATI140"/>
      <c r="ATJ140"/>
      <c r="ATK140"/>
      <c r="ATL140"/>
      <c r="ATM140"/>
      <c r="ATN140"/>
      <c r="ATO140"/>
      <c r="ATP140"/>
      <c r="ATQ140"/>
      <c r="ATR140"/>
      <c r="ATS140"/>
      <c r="ATT140"/>
      <c r="ATU140"/>
      <c r="ATV140"/>
      <c r="ATW140"/>
      <c r="ATX140"/>
      <c r="ATY140"/>
      <c r="ATZ140"/>
      <c r="AUA140"/>
      <c r="AUB140"/>
      <c r="AUC140"/>
      <c r="AUD140"/>
      <c r="AUE140"/>
      <c r="AUF140"/>
      <c r="AUG140"/>
      <c r="AUH140"/>
      <c r="AUI140"/>
      <c r="AUJ140"/>
      <c r="AUK140"/>
      <c r="AUL140"/>
      <c r="AUM140"/>
      <c r="AUN140"/>
      <c r="AUO140"/>
      <c r="AUP140"/>
      <c r="AUQ140"/>
      <c r="AUR140"/>
      <c r="AUS140"/>
      <c r="AUT140"/>
      <c r="AUU140"/>
      <c r="AUV140"/>
      <c r="AUW140"/>
      <c r="AUX140"/>
      <c r="AUY140"/>
      <c r="AUZ140"/>
      <c r="AVA140"/>
      <c r="AVB140"/>
      <c r="AVC140"/>
      <c r="AVD140"/>
      <c r="AVE140"/>
      <c r="AVF140"/>
      <c r="AVG140"/>
      <c r="AVH140"/>
      <c r="AVI140"/>
      <c r="AVJ140"/>
      <c r="AVK140"/>
      <c r="AVL140"/>
      <c r="AVM140"/>
      <c r="AVN140"/>
      <c r="AVO140"/>
      <c r="AVP140"/>
      <c r="AVQ140"/>
      <c r="AVR140"/>
      <c r="AVS140"/>
      <c r="AVT140"/>
      <c r="AVU140"/>
      <c r="AVV140"/>
      <c r="AVW140"/>
      <c r="AVX140"/>
      <c r="AVY140"/>
      <c r="AVZ140"/>
      <c r="AWA140"/>
      <c r="AWB140"/>
      <c r="AWC140"/>
      <c r="AWD140"/>
      <c r="AWE140"/>
      <c r="AWF140"/>
      <c r="AWG140"/>
      <c r="AWH140"/>
      <c r="AWI140"/>
      <c r="AWJ140"/>
      <c r="AWK140"/>
      <c r="AWL140"/>
      <c r="AWM140"/>
      <c r="AWN140"/>
      <c r="AWO140"/>
      <c r="AWP140"/>
      <c r="AWQ140"/>
      <c r="AWR140"/>
      <c r="AWS140"/>
      <c r="AWT140"/>
      <c r="AWU140"/>
      <c r="AWV140"/>
      <c r="AWW140"/>
      <c r="AWX140"/>
      <c r="AWY140"/>
      <c r="AWZ140"/>
      <c r="AXA140"/>
      <c r="AXB140"/>
      <c r="AXC140"/>
      <c r="AXD140"/>
      <c r="AXE140"/>
      <c r="AXF140"/>
      <c r="AXG140"/>
      <c r="AXH140"/>
      <c r="AXI140"/>
      <c r="AXJ140"/>
      <c r="AXK140"/>
      <c r="AXL140"/>
      <c r="AXM140"/>
      <c r="AXN140"/>
      <c r="AXO140"/>
      <c r="AXP140"/>
      <c r="AXQ140"/>
      <c r="AXR140"/>
      <c r="AXS140"/>
      <c r="AXT140"/>
      <c r="AXU140"/>
      <c r="AXV140"/>
      <c r="AXW140"/>
      <c r="AXX140"/>
      <c r="AXY140"/>
      <c r="AXZ140"/>
      <c r="AYA140"/>
      <c r="AYB140"/>
      <c r="AYC140"/>
      <c r="AYD140"/>
      <c r="AYE140"/>
      <c r="AYF140"/>
      <c r="AYG140"/>
      <c r="AYH140"/>
      <c r="AYI140"/>
      <c r="AYJ140"/>
      <c r="AYK140"/>
      <c r="AYL140"/>
      <c r="AYM140"/>
      <c r="AYN140"/>
      <c r="AYO140"/>
      <c r="AYP140"/>
      <c r="AYQ140"/>
      <c r="AYR140"/>
      <c r="AYS140"/>
      <c r="AYT140"/>
      <c r="AYU140"/>
      <c r="AYV140"/>
      <c r="AYW140"/>
      <c r="AYX140"/>
      <c r="AYY140"/>
      <c r="AYZ140"/>
      <c r="AZA140"/>
      <c r="AZB140"/>
      <c r="AZC140"/>
      <c r="AZD140"/>
      <c r="AZE140"/>
      <c r="AZF140"/>
      <c r="AZG140"/>
      <c r="AZH140"/>
      <c r="AZI140"/>
      <c r="AZJ140"/>
      <c r="AZK140"/>
      <c r="AZL140"/>
      <c r="AZM140"/>
      <c r="AZN140"/>
      <c r="AZO140"/>
      <c r="AZP140"/>
      <c r="AZQ140"/>
      <c r="AZR140"/>
      <c r="AZS140"/>
      <c r="AZT140"/>
      <c r="AZU140"/>
      <c r="AZV140"/>
      <c r="AZW140"/>
      <c r="AZX140"/>
      <c r="AZY140"/>
      <c r="AZZ140"/>
      <c r="BAA140"/>
      <c r="BAB140"/>
      <c r="BAC140"/>
      <c r="BAD140"/>
      <c r="BAE140"/>
      <c r="BAF140"/>
      <c r="BAG140"/>
      <c r="BAH140"/>
      <c r="BAI140"/>
      <c r="BAJ140"/>
      <c r="BAK140"/>
      <c r="BAL140"/>
      <c r="BAM140"/>
      <c r="BAN140"/>
      <c r="BAO140"/>
      <c r="BAP140"/>
      <c r="BAQ140"/>
      <c r="BAR140"/>
      <c r="BAS140"/>
      <c r="BAT140"/>
      <c r="BAU140"/>
      <c r="BAV140"/>
      <c r="BAW140"/>
      <c r="BAX140"/>
      <c r="BAY140"/>
      <c r="BAZ140"/>
      <c r="BBA140"/>
      <c r="BBB140"/>
      <c r="BBC140"/>
      <c r="BBD140"/>
      <c r="BBE140"/>
      <c r="BBF140"/>
      <c r="BBG140"/>
      <c r="BBH140"/>
      <c r="BBI140"/>
      <c r="BBJ140"/>
      <c r="BBK140"/>
      <c r="BBL140"/>
      <c r="BBM140"/>
      <c r="BBN140"/>
      <c r="BBO140"/>
      <c r="BBP140"/>
      <c r="BBQ140"/>
      <c r="BBR140"/>
      <c r="BBS140"/>
      <c r="BBT140"/>
      <c r="BBU140"/>
      <c r="BBV140"/>
      <c r="BBW140"/>
      <c r="BBX140"/>
      <c r="BBY140"/>
      <c r="BBZ140"/>
      <c r="BCA140"/>
      <c r="BCB140"/>
      <c r="BCC140"/>
      <c r="BCD140"/>
      <c r="BCE140"/>
      <c r="BCF140"/>
      <c r="BCG140"/>
      <c r="BCH140"/>
      <c r="BCI140"/>
      <c r="BCJ140"/>
      <c r="BCK140"/>
      <c r="BCL140"/>
      <c r="BCM140"/>
      <c r="BCN140"/>
      <c r="BCO140"/>
      <c r="BCP140"/>
      <c r="BCQ140"/>
      <c r="BCR140"/>
      <c r="BCS140"/>
      <c r="BCT140"/>
      <c r="BCU140"/>
      <c r="BCV140"/>
      <c r="BCW140"/>
      <c r="BCX140"/>
      <c r="BCY140"/>
      <c r="BCZ140"/>
      <c r="BDA140"/>
      <c r="BDB140"/>
      <c r="BDC140"/>
      <c r="BDD140"/>
      <c r="BDE140"/>
      <c r="BDF140"/>
      <c r="BDG140"/>
      <c r="BDH140"/>
      <c r="BDI140"/>
      <c r="BDJ140"/>
      <c r="BDK140"/>
      <c r="BDL140"/>
      <c r="BDM140"/>
      <c r="BDN140"/>
      <c r="BDO140"/>
      <c r="BDP140"/>
      <c r="BDQ140"/>
      <c r="BDR140"/>
      <c r="BDS140"/>
      <c r="BDT140"/>
      <c r="BDU140"/>
    </row>
    <row r="141" spans="2:1477" s="69" customFormat="1">
      <c r="B141" s="67" t="s">
        <v>2</v>
      </c>
      <c r="C141" s="67" t="s">
        <v>306</v>
      </c>
      <c r="D141" s="67" t="s">
        <v>307</v>
      </c>
      <c r="E141" s="68">
        <v>45456</v>
      </c>
      <c r="F141" s="67" t="s">
        <v>986</v>
      </c>
      <c r="G141" s="158" t="s">
        <v>990</v>
      </c>
      <c r="H141" s="187">
        <v>2</v>
      </c>
      <c r="I141" s="69">
        <v>1</v>
      </c>
      <c r="J141" s="69">
        <v>175</v>
      </c>
      <c r="K141" s="69">
        <v>283</v>
      </c>
      <c r="L141" s="69">
        <v>282</v>
      </c>
      <c r="M141" s="186">
        <f t="shared" si="36"/>
        <v>1.0228571428571429</v>
      </c>
      <c r="N141" s="69">
        <f t="shared" si="37"/>
        <v>1</v>
      </c>
      <c r="O141" s="69">
        <v>1</v>
      </c>
      <c r="P141" s="69">
        <v>0</v>
      </c>
      <c r="Q141" s="69">
        <v>0</v>
      </c>
      <c r="R141" s="69">
        <v>103</v>
      </c>
      <c r="S141" s="69">
        <v>5</v>
      </c>
      <c r="T141" s="190">
        <v>2342678</v>
      </c>
      <c r="U141" s="190">
        <v>50000</v>
      </c>
      <c r="V141" s="190">
        <v>2292678</v>
      </c>
      <c r="W141" s="190">
        <v>2369603</v>
      </c>
      <c r="X141" s="190">
        <v>2340433</v>
      </c>
      <c r="Y141" s="190">
        <v>0</v>
      </c>
      <c r="Z141" s="190">
        <v>0</v>
      </c>
      <c r="AA141" s="190">
        <v>0</v>
      </c>
      <c r="AB141" s="190">
        <v>2340433</v>
      </c>
      <c r="AC141" s="190">
        <v>2340369</v>
      </c>
      <c r="AD141" s="186">
        <f t="shared" si="38"/>
        <v>1.0208014383179844</v>
      </c>
      <c r="AE141" s="69">
        <f t="shared" si="39"/>
        <v>1</v>
      </c>
      <c r="AF141" s="190">
        <v>-64</v>
      </c>
      <c r="AG141" s="190">
        <v>26925</v>
      </c>
      <c r="AH141" s="69">
        <v>78</v>
      </c>
      <c r="AI141" s="69">
        <v>25</v>
      </c>
      <c r="AJ141" s="69">
        <v>0</v>
      </c>
      <c r="AK141" s="69">
        <v>0</v>
      </c>
      <c r="AL141" s="80">
        <v>0</v>
      </c>
      <c r="AM141" s="80">
        <v>0</v>
      </c>
      <c r="AN141" s="69">
        <v>0</v>
      </c>
      <c r="AO141" s="69">
        <v>5</v>
      </c>
      <c r="AP141" s="80">
        <v>26925</v>
      </c>
      <c r="AQ141" s="80">
        <v>0</v>
      </c>
      <c r="AR141" s="69">
        <v>0</v>
      </c>
      <c r="AS141" s="69">
        <v>0</v>
      </c>
      <c r="AT141" s="80">
        <v>0</v>
      </c>
      <c r="AU141" s="80">
        <v>0</v>
      </c>
      <c r="AV141" s="69">
        <v>0</v>
      </c>
      <c r="AW141" s="69">
        <v>0</v>
      </c>
      <c r="AX141" s="80">
        <v>0</v>
      </c>
      <c r="AY141" s="80">
        <v>0</v>
      </c>
      <c r="AZ141" s="69">
        <v>0</v>
      </c>
      <c r="BA141" s="69">
        <v>0</v>
      </c>
      <c r="BB141" s="80">
        <v>0</v>
      </c>
      <c r="BC141" s="80">
        <v>0</v>
      </c>
      <c r="BD141" s="69">
        <v>0</v>
      </c>
      <c r="BE141" s="69">
        <v>0</v>
      </c>
      <c r="BF141" s="80">
        <v>0</v>
      </c>
      <c r="BG141" s="80">
        <v>0</v>
      </c>
      <c r="BH141" s="69">
        <v>0</v>
      </c>
      <c r="BI141" s="69">
        <v>0</v>
      </c>
      <c r="BJ141" s="80">
        <v>0</v>
      </c>
      <c r="BK141" s="80">
        <v>0</v>
      </c>
      <c r="BL141" s="69">
        <v>0</v>
      </c>
      <c r="BM141" s="69">
        <v>0</v>
      </c>
      <c r="BN141" s="80">
        <v>0</v>
      </c>
      <c r="BO141" s="80">
        <v>0</v>
      </c>
      <c r="BP141" s="69">
        <v>0</v>
      </c>
      <c r="BQ141" s="69">
        <v>0</v>
      </c>
      <c r="BR141" s="80">
        <v>0</v>
      </c>
      <c r="BS141" s="80">
        <v>0</v>
      </c>
      <c r="BT141" s="69">
        <v>0</v>
      </c>
      <c r="BU141" s="69">
        <v>0</v>
      </c>
      <c r="BV141" s="80">
        <v>0</v>
      </c>
      <c r="BW141" s="80">
        <v>0</v>
      </c>
      <c r="BX141" s="69">
        <v>0</v>
      </c>
      <c r="BY141" s="69">
        <v>0</v>
      </c>
      <c r="BZ141" s="80">
        <v>0</v>
      </c>
      <c r="CA141" s="80">
        <v>0</v>
      </c>
      <c r="CB141" s="69">
        <v>0</v>
      </c>
      <c r="CC141" s="69">
        <v>0</v>
      </c>
      <c r="CD141" s="80">
        <v>0</v>
      </c>
      <c r="CE141" s="80">
        <v>0</v>
      </c>
      <c r="CF141" s="69">
        <v>0</v>
      </c>
      <c r="CG141" s="69">
        <v>0</v>
      </c>
      <c r="CH141" s="80">
        <v>0</v>
      </c>
      <c r="CI141" s="80">
        <v>0</v>
      </c>
      <c r="CJ141" s="69">
        <v>0</v>
      </c>
      <c r="CK141" s="69">
        <v>5</v>
      </c>
      <c r="CL141" s="80">
        <v>26925</v>
      </c>
      <c r="CM141" s="80">
        <v>0</v>
      </c>
      <c r="CN141" s="67" t="s">
        <v>735</v>
      </c>
      <c r="CO141" s="67" t="s">
        <v>736</v>
      </c>
      <c r="CP141" s="67" t="s">
        <v>709</v>
      </c>
      <c r="CQ141" s="67" t="s">
        <v>709</v>
      </c>
      <c r="CR141" s="67" t="s">
        <v>709</v>
      </c>
      <c r="CS141" s="67" t="s">
        <v>709</v>
      </c>
      <c r="CT141" s="68">
        <v>45994</v>
      </c>
      <c r="CU141" s="67" t="s">
        <v>993</v>
      </c>
      <c r="CV141" s="67" t="s">
        <v>989</v>
      </c>
      <c r="CW141" s="68" t="s">
        <v>168</v>
      </c>
      <c r="CX141" s="68">
        <v>45926</v>
      </c>
      <c r="CY141" s="67" t="s">
        <v>988</v>
      </c>
      <c r="CZ141" s="67" t="s">
        <v>989</v>
      </c>
      <c r="DA141" s="67" t="s">
        <v>1008</v>
      </c>
      <c r="DB141" s="81">
        <v>2975754.37</v>
      </c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  <c r="AML141"/>
      <c r="AMM141"/>
      <c r="AMN141"/>
      <c r="AMO141"/>
      <c r="AMP141"/>
      <c r="AMQ141"/>
      <c r="AMR141"/>
      <c r="AMS141"/>
      <c r="AMT141"/>
      <c r="AMU141"/>
      <c r="AMV141"/>
      <c r="AMW141"/>
      <c r="AMX141"/>
      <c r="AMY141"/>
      <c r="AMZ141"/>
      <c r="ANA141"/>
      <c r="ANB141"/>
      <c r="ANC141"/>
      <c r="AND141"/>
      <c r="ANE141"/>
      <c r="ANF141"/>
      <c r="ANG141"/>
      <c r="ANH141"/>
      <c r="ANI141"/>
      <c r="ANJ141"/>
      <c r="ANK141"/>
      <c r="ANL141"/>
      <c r="ANM141"/>
      <c r="ANN141"/>
      <c r="ANO141"/>
      <c r="ANP141"/>
      <c r="ANQ141"/>
      <c r="ANR141"/>
      <c r="ANS141"/>
      <c r="ANT141"/>
      <c r="ANU141"/>
      <c r="ANV141"/>
      <c r="ANW141"/>
      <c r="ANX141"/>
      <c r="ANY141"/>
      <c r="ANZ141"/>
      <c r="AOA141"/>
      <c r="AOB141"/>
      <c r="AOC141"/>
      <c r="AOD141"/>
      <c r="AOE141"/>
      <c r="AOF141"/>
      <c r="AOG141"/>
      <c r="AOH141"/>
      <c r="AOI141"/>
      <c r="AOJ141"/>
      <c r="AOK141"/>
      <c r="AOL141"/>
      <c r="AOM141"/>
      <c r="AON141"/>
      <c r="AOO141"/>
      <c r="AOP141"/>
      <c r="AOQ141"/>
      <c r="AOR141"/>
      <c r="AOS141"/>
      <c r="AOT141"/>
      <c r="AOU141"/>
      <c r="AOV141"/>
      <c r="AOW141"/>
      <c r="AOX141"/>
      <c r="AOY141"/>
      <c r="AOZ141"/>
      <c r="APA141"/>
      <c r="APB141"/>
      <c r="APC141"/>
      <c r="APD141"/>
      <c r="APE141"/>
      <c r="APF141"/>
      <c r="APG141"/>
      <c r="APH141"/>
      <c r="API141"/>
      <c r="APJ141"/>
      <c r="APK141"/>
      <c r="APL141"/>
      <c r="APM141"/>
      <c r="APN141"/>
      <c r="APO141"/>
      <c r="APP141"/>
      <c r="APQ141"/>
      <c r="APR141"/>
      <c r="APS141"/>
      <c r="APT141"/>
      <c r="APU141"/>
      <c r="APV141"/>
      <c r="APW141"/>
      <c r="APX141"/>
      <c r="APY141"/>
      <c r="APZ141"/>
      <c r="AQA141"/>
      <c r="AQB141"/>
      <c r="AQC141"/>
      <c r="AQD141"/>
      <c r="AQE141"/>
      <c r="AQF141"/>
      <c r="AQG141"/>
      <c r="AQH141"/>
      <c r="AQI141"/>
      <c r="AQJ141"/>
      <c r="AQK141"/>
      <c r="AQL141"/>
      <c r="AQM141"/>
      <c r="AQN141"/>
      <c r="AQO141"/>
      <c r="AQP141"/>
      <c r="AQQ141"/>
      <c r="AQR141"/>
      <c r="AQS141"/>
      <c r="AQT141"/>
      <c r="AQU141"/>
      <c r="AQV141"/>
      <c r="AQW141"/>
      <c r="AQX141"/>
      <c r="AQY141"/>
      <c r="AQZ141"/>
      <c r="ARA141"/>
      <c r="ARB141"/>
      <c r="ARC141"/>
      <c r="ARD141"/>
      <c r="ARE141"/>
      <c r="ARF141"/>
      <c r="ARG141"/>
      <c r="ARH141"/>
      <c r="ARI141"/>
      <c r="ARJ141"/>
      <c r="ARK141"/>
      <c r="ARL141"/>
      <c r="ARM141"/>
      <c r="ARN141"/>
      <c r="ARO141"/>
      <c r="ARP141"/>
      <c r="ARQ141"/>
      <c r="ARR141"/>
      <c r="ARS141"/>
      <c r="ART141"/>
      <c r="ARU141"/>
      <c r="ARV141"/>
      <c r="ARW141"/>
      <c r="ARX141"/>
      <c r="ARY141"/>
      <c r="ARZ141"/>
      <c r="ASA141"/>
      <c r="ASB141"/>
      <c r="ASC141"/>
      <c r="ASD141"/>
      <c r="ASE141"/>
      <c r="ASF141"/>
      <c r="ASG141"/>
      <c r="ASH141"/>
      <c r="ASI141"/>
      <c r="ASJ141"/>
      <c r="ASK141"/>
      <c r="ASL141"/>
      <c r="ASM141"/>
      <c r="ASN141"/>
      <c r="ASO141"/>
      <c r="ASP141"/>
      <c r="ASQ141"/>
      <c r="ASR141"/>
      <c r="ASS141"/>
      <c r="AST141"/>
      <c r="ASU141"/>
      <c r="ASV141"/>
      <c r="ASW141"/>
      <c r="ASX141"/>
      <c r="ASY141"/>
      <c r="ASZ141"/>
      <c r="ATA141"/>
      <c r="ATB141"/>
      <c r="ATC141"/>
      <c r="ATD141"/>
      <c r="ATE141"/>
      <c r="ATF141"/>
      <c r="ATG141"/>
      <c r="ATH141"/>
      <c r="ATI141"/>
      <c r="ATJ141"/>
      <c r="ATK141"/>
      <c r="ATL141"/>
      <c r="ATM141"/>
      <c r="ATN141"/>
      <c r="ATO141"/>
      <c r="ATP141"/>
      <c r="ATQ141"/>
      <c r="ATR141"/>
      <c r="ATS141"/>
      <c r="ATT141"/>
      <c r="ATU141"/>
      <c r="ATV141"/>
      <c r="ATW141"/>
      <c r="ATX141"/>
      <c r="ATY141"/>
      <c r="ATZ141"/>
      <c r="AUA141"/>
      <c r="AUB141"/>
      <c r="AUC141"/>
      <c r="AUD141"/>
      <c r="AUE141"/>
      <c r="AUF141"/>
      <c r="AUG141"/>
      <c r="AUH141"/>
      <c r="AUI141"/>
      <c r="AUJ141"/>
      <c r="AUK141"/>
      <c r="AUL141"/>
      <c r="AUM141"/>
      <c r="AUN141"/>
      <c r="AUO141"/>
      <c r="AUP141"/>
      <c r="AUQ141"/>
      <c r="AUR141"/>
      <c r="AUS141"/>
      <c r="AUT141"/>
      <c r="AUU141"/>
      <c r="AUV141"/>
      <c r="AUW141"/>
      <c r="AUX141"/>
      <c r="AUY141"/>
      <c r="AUZ141"/>
      <c r="AVA141"/>
      <c r="AVB141"/>
      <c r="AVC141"/>
      <c r="AVD141"/>
      <c r="AVE141"/>
      <c r="AVF141"/>
      <c r="AVG141"/>
      <c r="AVH141"/>
      <c r="AVI141"/>
      <c r="AVJ141"/>
      <c r="AVK141"/>
      <c r="AVL141"/>
      <c r="AVM141"/>
      <c r="AVN141"/>
      <c r="AVO141"/>
      <c r="AVP141"/>
      <c r="AVQ141"/>
      <c r="AVR141"/>
      <c r="AVS141"/>
      <c r="AVT141"/>
      <c r="AVU141"/>
      <c r="AVV141"/>
      <c r="AVW141"/>
      <c r="AVX141"/>
      <c r="AVY141"/>
      <c r="AVZ141"/>
      <c r="AWA141"/>
      <c r="AWB141"/>
      <c r="AWC141"/>
      <c r="AWD141"/>
      <c r="AWE141"/>
      <c r="AWF141"/>
      <c r="AWG141"/>
      <c r="AWH141"/>
      <c r="AWI141"/>
      <c r="AWJ141"/>
      <c r="AWK141"/>
      <c r="AWL141"/>
      <c r="AWM141"/>
      <c r="AWN141"/>
      <c r="AWO141"/>
      <c r="AWP141"/>
      <c r="AWQ141"/>
      <c r="AWR141"/>
      <c r="AWS141"/>
      <c r="AWT141"/>
      <c r="AWU141"/>
      <c r="AWV141"/>
      <c r="AWW141"/>
      <c r="AWX141"/>
      <c r="AWY141"/>
      <c r="AWZ141"/>
      <c r="AXA141"/>
      <c r="AXB141"/>
      <c r="AXC141"/>
      <c r="AXD141"/>
      <c r="AXE141"/>
      <c r="AXF141"/>
      <c r="AXG141"/>
      <c r="AXH141"/>
      <c r="AXI141"/>
      <c r="AXJ141"/>
      <c r="AXK141"/>
      <c r="AXL141"/>
      <c r="AXM141"/>
      <c r="AXN141"/>
      <c r="AXO141"/>
      <c r="AXP141"/>
      <c r="AXQ141"/>
      <c r="AXR141"/>
      <c r="AXS141"/>
      <c r="AXT141"/>
      <c r="AXU141"/>
      <c r="AXV141"/>
      <c r="AXW141"/>
      <c r="AXX141"/>
      <c r="AXY141"/>
      <c r="AXZ141"/>
      <c r="AYA141"/>
      <c r="AYB141"/>
      <c r="AYC141"/>
      <c r="AYD141"/>
      <c r="AYE141"/>
      <c r="AYF141"/>
      <c r="AYG141"/>
      <c r="AYH141"/>
      <c r="AYI141"/>
      <c r="AYJ141"/>
      <c r="AYK141"/>
      <c r="AYL141"/>
      <c r="AYM141"/>
      <c r="AYN141"/>
      <c r="AYO141"/>
      <c r="AYP141"/>
      <c r="AYQ141"/>
      <c r="AYR141"/>
      <c r="AYS141"/>
      <c r="AYT141"/>
      <c r="AYU141"/>
      <c r="AYV141"/>
      <c r="AYW141"/>
      <c r="AYX141"/>
      <c r="AYY141"/>
      <c r="AYZ141"/>
      <c r="AZA141"/>
      <c r="AZB141"/>
      <c r="AZC141"/>
      <c r="AZD141"/>
      <c r="AZE141"/>
      <c r="AZF141"/>
      <c r="AZG141"/>
      <c r="AZH141"/>
      <c r="AZI141"/>
      <c r="AZJ141"/>
      <c r="AZK141"/>
      <c r="AZL141"/>
      <c r="AZM141"/>
      <c r="AZN141"/>
      <c r="AZO141"/>
      <c r="AZP141"/>
      <c r="AZQ141"/>
      <c r="AZR141"/>
      <c r="AZS141"/>
      <c r="AZT141"/>
      <c r="AZU141"/>
      <c r="AZV141"/>
      <c r="AZW141"/>
      <c r="AZX141"/>
      <c r="AZY141"/>
      <c r="AZZ141"/>
      <c r="BAA141"/>
      <c r="BAB141"/>
      <c r="BAC141"/>
      <c r="BAD141"/>
      <c r="BAE141"/>
      <c r="BAF141"/>
      <c r="BAG141"/>
      <c r="BAH141"/>
      <c r="BAI141"/>
      <c r="BAJ141"/>
      <c r="BAK141"/>
      <c r="BAL141"/>
      <c r="BAM141"/>
      <c r="BAN141"/>
      <c r="BAO141"/>
      <c r="BAP141"/>
      <c r="BAQ141"/>
      <c r="BAR141"/>
      <c r="BAS141"/>
      <c r="BAT141"/>
      <c r="BAU141"/>
      <c r="BAV141"/>
      <c r="BAW141"/>
      <c r="BAX141"/>
      <c r="BAY141"/>
      <c r="BAZ141"/>
      <c r="BBA141"/>
      <c r="BBB141"/>
      <c r="BBC141"/>
      <c r="BBD141"/>
      <c r="BBE141"/>
      <c r="BBF141"/>
      <c r="BBG141"/>
      <c r="BBH141"/>
      <c r="BBI141"/>
      <c r="BBJ141"/>
      <c r="BBK141"/>
      <c r="BBL141"/>
      <c r="BBM141"/>
      <c r="BBN141"/>
      <c r="BBO141"/>
      <c r="BBP141"/>
      <c r="BBQ141"/>
      <c r="BBR141"/>
      <c r="BBS141"/>
      <c r="BBT141"/>
      <c r="BBU141"/>
      <c r="BBV141"/>
      <c r="BBW141"/>
      <c r="BBX141"/>
      <c r="BBY141"/>
      <c r="BBZ141"/>
      <c r="BCA141"/>
      <c r="BCB141"/>
      <c r="BCC141"/>
      <c r="BCD141"/>
      <c r="BCE141"/>
      <c r="BCF141"/>
      <c r="BCG141"/>
      <c r="BCH141"/>
      <c r="BCI141"/>
      <c r="BCJ141"/>
      <c r="BCK141"/>
      <c r="BCL141"/>
      <c r="BCM141"/>
      <c r="BCN141"/>
      <c r="BCO141"/>
      <c r="BCP141"/>
      <c r="BCQ141"/>
      <c r="BCR141"/>
      <c r="BCS141"/>
      <c r="BCT141"/>
      <c r="BCU141"/>
      <c r="BCV141"/>
      <c r="BCW141"/>
      <c r="BCX141"/>
      <c r="BCY141"/>
      <c r="BCZ141"/>
      <c r="BDA141"/>
      <c r="BDB141"/>
      <c r="BDC141"/>
      <c r="BDD141"/>
      <c r="BDE141"/>
      <c r="BDF141"/>
      <c r="BDG141"/>
      <c r="BDH141"/>
      <c r="BDI141"/>
      <c r="BDJ141"/>
      <c r="BDK141"/>
      <c r="BDL141"/>
      <c r="BDM141"/>
      <c r="BDN141"/>
      <c r="BDO141"/>
      <c r="BDP141"/>
      <c r="BDQ141"/>
      <c r="BDR141"/>
      <c r="BDS141"/>
      <c r="BDT141"/>
      <c r="BDU141"/>
    </row>
    <row r="142" spans="2:1477" s="69" customFormat="1">
      <c r="B142" s="67" t="s">
        <v>2</v>
      </c>
      <c r="C142" s="67" t="s">
        <v>820</v>
      </c>
      <c r="D142" s="67" t="s">
        <v>1016</v>
      </c>
      <c r="E142" s="68">
        <v>45484</v>
      </c>
      <c r="F142" s="67" t="s">
        <v>988</v>
      </c>
      <c r="G142" s="158" t="s">
        <v>994</v>
      </c>
      <c r="H142" s="187">
        <v>1</v>
      </c>
      <c r="I142" s="69">
        <v>0</v>
      </c>
      <c r="J142" s="69">
        <v>150</v>
      </c>
      <c r="K142" s="69">
        <v>208</v>
      </c>
      <c r="L142" s="69">
        <v>208</v>
      </c>
      <c r="M142" s="186">
        <f t="shared" si="36"/>
        <v>1</v>
      </c>
      <c r="N142" s="69">
        <f t="shared" si="37"/>
        <v>1</v>
      </c>
      <c r="O142" s="69">
        <v>0</v>
      </c>
      <c r="P142" s="69">
        <v>0</v>
      </c>
      <c r="Q142" s="69">
        <v>0</v>
      </c>
      <c r="R142" s="69">
        <v>58</v>
      </c>
      <c r="S142" s="69">
        <v>0</v>
      </c>
      <c r="T142" s="190">
        <v>4271650</v>
      </c>
      <c r="U142" s="190">
        <v>50000</v>
      </c>
      <c r="V142" s="190">
        <v>4221650</v>
      </c>
      <c r="W142" s="190">
        <v>4271650</v>
      </c>
      <c r="X142" s="190">
        <v>4371998</v>
      </c>
      <c r="Y142" s="190">
        <v>0</v>
      </c>
      <c r="Z142" s="190">
        <v>0</v>
      </c>
      <c r="AA142" s="190">
        <v>0</v>
      </c>
      <c r="AB142" s="190">
        <v>4371998</v>
      </c>
      <c r="AC142" s="190">
        <v>4360199</v>
      </c>
      <c r="AD142" s="186">
        <f t="shared" si="38"/>
        <v>1.0328186846375234</v>
      </c>
      <c r="AE142" s="69">
        <f t="shared" si="39"/>
        <v>1</v>
      </c>
      <c r="AF142" s="190">
        <v>-11799</v>
      </c>
      <c r="AG142" s="190">
        <v>0</v>
      </c>
      <c r="AH142" s="69">
        <v>28</v>
      </c>
      <c r="AI142" s="69">
        <v>30</v>
      </c>
      <c r="AJ142" s="69">
        <v>0</v>
      </c>
      <c r="AK142" s="69">
        <v>0</v>
      </c>
      <c r="AL142" s="80">
        <v>0</v>
      </c>
      <c r="AM142" s="80">
        <v>0</v>
      </c>
      <c r="AN142" s="69">
        <v>0</v>
      </c>
      <c r="AO142" s="69">
        <v>0</v>
      </c>
      <c r="AP142" s="80">
        <v>0</v>
      </c>
      <c r="AQ142" s="80">
        <v>0</v>
      </c>
      <c r="AR142" s="69">
        <v>0</v>
      </c>
      <c r="AS142" s="69">
        <v>0</v>
      </c>
      <c r="AT142" s="80">
        <v>0</v>
      </c>
      <c r="AU142" s="80">
        <v>0</v>
      </c>
      <c r="AV142" s="69">
        <v>0</v>
      </c>
      <c r="AW142" s="69">
        <v>0</v>
      </c>
      <c r="AX142" s="80">
        <v>0</v>
      </c>
      <c r="AY142" s="80">
        <v>0</v>
      </c>
      <c r="AZ142" s="69">
        <v>0</v>
      </c>
      <c r="BA142" s="69">
        <v>0</v>
      </c>
      <c r="BB142" s="80">
        <v>0</v>
      </c>
      <c r="BC142" s="80">
        <v>0</v>
      </c>
      <c r="BD142" s="69">
        <v>0</v>
      </c>
      <c r="BE142" s="69">
        <v>0</v>
      </c>
      <c r="BF142" s="80">
        <v>0</v>
      </c>
      <c r="BG142" s="80">
        <v>0</v>
      </c>
      <c r="BH142" s="69">
        <v>0</v>
      </c>
      <c r="BI142" s="69">
        <v>0</v>
      </c>
      <c r="BJ142" s="80">
        <v>0</v>
      </c>
      <c r="BK142" s="80">
        <v>0</v>
      </c>
      <c r="BL142" s="69">
        <v>0</v>
      </c>
      <c r="BM142" s="69">
        <v>0</v>
      </c>
      <c r="BN142" s="80">
        <v>0</v>
      </c>
      <c r="BO142" s="80">
        <v>0</v>
      </c>
      <c r="BP142" s="69">
        <v>0</v>
      </c>
      <c r="BQ142" s="69">
        <v>0</v>
      </c>
      <c r="BR142" s="80">
        <v>0</v>
      </c>
      <c r="BS142" s="80">
        <v>0</v>
      </c>
      <c r="BT142" s="69">
        <v>0</v>
      </c>
      <c r="BU142" s="69">
        <v>0</v>
      </c>
      <c r="BV142" s="80">
        <v>0</v>
      </c>
      <c r="BW142" s="80">
        <v>0</v>
      </c>
      <c r="BX142" s="69">
        <v>0</v>
      </c>
      <c r="BY142" s="69">
        <v>0</v>
      </c>
      <c r="BZ142" s="80">
        <v>0</v>
      </c>
      <c r="CA142" s="80">
        <v>0</v>
      </c>
      <c r="CB142" s="69">
        <v>0</v>
      </c>
      <c r="CC142" s="69">
        <v>0</v>
      </c>
      <c r="CD142" s="80">
        <v>0</v>
      </c>
      <c r="CE142" s="80">
        <v>0</v>
      </c>
      <c r="CF142" s="69">
        <v>0</v>
      </c>
      <c r="CG142" s="69">
        <v>0</v>
      </c>
      <c r="CH142" s="80">
        <v>0</v>
      </c>
      <c r="CI142" s="80">
        <v>0</v>
      </c>
      <c r="CJ142" s="69">
        <v>0</v>
      </c>
      <c r="CK142" s="69">
        <v>0</v>
      </c>
      <c r="CL142" s="80">
        <v>0</v>
      </c>
      <c r="CM142" s="80">
        <v>0</v>
      </c>
      <c r="CN142" s="67" t="s">
        <v>762</v>
      </c>
      <c r="CO142" s="67" t="s">
        <v>763</v>
      </c>
      <c r="CP142" s="67" t="s">
        <v>709</v>
      </c>
      <c r="CQ142" s="67" t="s">
        <v>709</v>
      </c>
      <c r="CR142" s="67" t="s">
        <v>709</v>
      </c>
      <c r="CS142" s="67" t="s">
        <v>709</v>
      </c>
      <c r="CT142" s="68">
        <v>45897</v>
      </c>
      <c r="CU142" s="67" t="s">
        <v>988</v>
      </c>
      <c r="CV142" s="67" t="s">
        <v>989</v>
      </c>
      <c r="CW142" s="68" t="s">
        <v>168</v>
      </c>
      <c r="CX142" s="68">
        <v>45797</v>
      </c>
      <c r="CY142" s="67" t="s">
        <v>986</v>
      </c>
      <c r="CZ142" s="67" t="s">
        <v>994</v>
      </c>
      <c r="DA142" s="67" t="s">
        <v>1009</v>
      </c>
      <c r="DB142" s="81">
        <v>4754953.2</v>
      </c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  <c r="AML142"/>
      <c r="AMM142"/>
      <c r="AMN142"/>
      <c r="AMO142"/>
      <c r="AMP142"/>
      <c r="AMQ142"/>
      <c r="AMR142"/>
      <c r="AMS142"/>
      <c r="AMT142"/>
      <c r="AMU142"/>
      <c r="AMV142"/>
      <c r="AMW142"/>
      <c r="AMX142"/>
      <c r="AMY142"/>
      <c r="AMZ142"/>
      <c r="ANA142"/>
      <c r="ANB142"/>
      <c r="ANC142"/>
      <c r="AND142"/>
      <c r="ANE142"/>
      <c r="ANF142"/>
      <c r="ANG142"/>
      <c r="ANH142"/>
      <c r="ANI142"/>
      <c r="ANJ142"/>
      <c r="ANK142"/>
      <c r="ANL142"/>
      <c r="ANM142"/>
      <c r="ANN142"/>
      <c r="ANO142"/>
      <c r="ANP142"/>
      <c r="ANQ142"/>
      <c r="ANR142"/>
      <c r="ANS142"/>
      <c r="ANT142"/>
      <c r="ANU142"/>
      <c r="ANV142"/>
      <c r="ANW142"/>
      <c r="ANX142"/>
      <c r="ANY142"/>
      <c r="ANZ142"/>
      <c r="AOA142"/>
      <c r="AOB142"/>
      <c r="AOC142"/>
      <c r="AOD142"/>
      <c r="AOE142"/>
      <c r="AOF142"/>
      <c r="AOG142"/>
      <c r="AOH142"/>
      <c r="AOI142"/>
      <c r="AOJ142"/>
      <c r="AOK142"/>
      <c r="AOL142"/>
      <c r="AOM142"/>
      <c r="AON142"/>
      <c r="AOO142"/>
      <c r="AOP142"/>
      <c r="AOQ142"/>
      <c r="AOR142"/>
      <c r="AOS142"/>
      <c r="AOT142"/>
      <c r="AOU142"/>
      <c r="AOV142"/>
      <c r="AOW142"/>
      <c r="AOX142"/>
      <c r="AOY142"/>
      <c r="AOZ142"/>
      <c r="APA142"/>
      <c r="APB142"/>
      <c r="APC142"/>
      <c r="APD142"/>
      <c r="APE142"/>
      <c r="APF142"/>
      <c r="APG142"/>
      <c r="APH142"/>
      <c r="API142"/>
      <c r="APJ142"/>
      <c r="APK142"/>
      <c r="APL142"/>
      <c r="APM142"/>
      <c r="APN142"/>
      <c r="APO142"/>
      <c r="APP142"/>
      <c r="APQ142"/>
      <c r="APR142"/>
      <c r="APS142"/>
      <c r="APT142"/>
      <c r="APU142"/>
      <c r="APV142"/>
      <c r="APW142"/>
      <c r="APX142"/>
      <c r="APY142"/>
      <c r="APZ142"/>
      <c r="AQA142"/>
      <c r="AQB142"/>
      <c r="AQC142"/>
      <c r="AQD142"/>
      <c r="AQE142"/>
      <c r="AQF142"/>
      <c r="AQG142"/>
      <c r="AQH142"/>
      <c r="AQI142"/>
      <c r="AQJ142"/>
      <c r="AQK142"/>
      <c r="AQL142"/>
      <c r="AQM142"/>
      <c r="AQN142"/>
      <c r="AQO142"/>
      <c r="AQP142"/>
      <c r="AQQ142"/>
      <c r="AQR142"/>
      <c r="AQS142"/>
      <c r="AQT142"/>
      <c r="AQU142"/>
      <c r="AQV142"/>
      <c r="AQW142"/>
      <c r="AQX142"/>
      <c r="AQY142"/>
      <c r="AQZ142"/>
      <c r="ARA142"/>
      <c r="ARB142"/>
      <c r="ARC142"/>
      <c r="ARD142"/>
      <c r="ARE142"/>
      <c r="ARF142"/>
      <c r="ARG142"/>
      <c r="ARH142"/>
      <c r="ARI142"/>
      <c r="ARJ142"/>
      <c r="ARK142"/>
      <c r="ARL142"/>
      <c r="ARM142"/>
      <c r="ARN142"/>
      <c r="ARO142"/>
      <c r="ARP142"/>
      <c r="ARQ142"/>
      <c r="ARR142"/>
      <c r="ARS142"/>
      <c r="ART142"/>
      <c r="ARU142"/>
      <c r="ARV142"/>
      <c r="ARW142"/>
      <c r="ARX142"/>
      <c r="ARY142"/>
      <c r="ARZ142"/>
      <c r="ASA142"/>
      <c r="ASB142"/>
      <c r="ASC142"/>
      <c r="ASD142"/>
      <c r="ASE142"/>
      <c r="ASF142"/>
      <c r="ASG142"/>
      <c r="ASH142"/>
      <c r="ASI142"/>
      <c r="ASJ142"/>
      <c r="ASK142"/>
      <c r="ASL142"/>
      <c r="ASM142"/>
      <c r="ASN142"/>
      <c r="ASO142"/>
      <c r="ASP142"/>
      <c r="ASQ142"/>
      <c r="ASR142"/>
      <c r="ASS142"/>
      <c r="AST142"/>
      <c r="ASU142"/>
      <c r="ASV142"/>
      <c r="ASW142"/>
      <c r="ASX142"/>
      <c r="ASY142"/>
      <c r="ASZ142"/>
      <c r="ATA142"/>
      <c r="ATB142"/>
      <c r="ATC142"/>
      <c r="ATD142"/>
      <c r="ATE142"/>
      <c r="ATF142"/>
      <c r="ATG142"/>
      <c r="ATH142"/>
      <c r="ATI142"/>
      <c r="ATJ142"/>
      <c r="ATK142"/>
      <c r="ATL142"/>
      <c r="ATM142"/>
      <c r="ATN142"/>
      <c r="ATO142"/>
      <c r="ATP142"/>
      <c r="ATQ142"/>
      <c r="ATR142"/>
      <c r="ATS142"/>
      <c r="ATT142"/>
      <c r="ATU142"/>
      <c r="ATV142"/>
      <c r="ATW142"/>
      <c r="ATX142"/>
      <c r="ATY142"/>
      <c r="ATZ142"/>
      <c r="AUA142"/>
      <c r="AUB142"/>
      <c r="AUC142"/>
      <c r="AUD142"/>
      <c r="AUE142"/>
      <c r="AUF142"/>
      <c r="AUG142"/>
      <c r="AUH142"/>
      <c r="AUI142"/>
      <c r="AUJ142"/>
      <c r="AUK142"/>
      <c r="AUL142"/>
      <c r="AUM142"/>
      <c r="AUN142"/>
      <c r="AUO142"/>
      <c r="AUP142"/>
      <c r="AUQ142"/>
      <c r="AUR142"/>
      <c r="AUS142"/>
      <c r="AUT142"/>
      <c r="AUU142"/>
      <c r="AUV142"/>
      <c r="AUW142"/>
      <c r="AUX142"/>
      <c r="AUY142"/>
      <c r="AUZ142"/>
      <c r="AVA142"/>
      <c r="AVB142"/>
      <c r="AVC142"/>
      <c r="AVD142"/>
      <c r="AVE142"/>
      <c r="AVF142"/>
      <c r="AVG142"/>
      <c r="AVH142"/>
      <c r="AVI142"/>
      <c r="AVJ142"/>
      <c r="AVK142"/>
      <c r="AVL142"/>
      <c r="AVM142"/>
      <c r="AVN142"/>
      <c r="AVO142"/>
      <c r="AVP142"/>
      <c r="AVQ142"/>
      <c r="AVR142"/>
      <c r="AVS142"/>
      <c r="AVT142"/>
      <c r="AVU142"/>
      <c r="AVV142"/>
      <c r="AVW142"/>
      <c r="AVX142"/>
      <c r="AVY142"/>
      <c r="AVZ142"/>
      <c r="AWA142"/>
      <c r="AWB142"/>
      <c r="AWC142"/>
      <c r="AWD142"/>
      <c r="AWE142"/>
      <c r="AWF142"/>
      <c r="AWG142"/>
      <c r="AWH142"/>
      <c r="AWI142"/>
      <c r="AWJ142"/>
      <c r="AWK142"/>
      <c r="AWL142"/>
      <c r="AWM142"/>
      <c r="AWN142"/>
      <c r="AWO142"/>
      <c r="AWP142"/>
      <c r="AWQ142"/>
      <c r="AWR142"/>
      <c r="AWS142"/>
      <c r="AWT142"/>
      <c r="AWU142"/>
      <c r="AWV142"/>
      <c r="AWW142"/>
      <c r="AWX142"/>
      <c r="AWY142"/>
      <c r="AWZ142"/>
      <c r="AXA142"/>
      <c r="AXB142"/>
      <c r="AXC142"/>
      <c r="AXD142"/>
      <c r="AXE142"/>
      <c r="AXF142"/>
      <c r="AXG142"/>
      <c r="AXH142"/>
      <c r="AXI142"/>
      <c r="AXJ142"/>
      <c r="AXK142"/>
      <c r="AXL142"/>
      <c r="AXM142"/>
      <c r="AXN142"/>
      <c r="AXO142"/>
      <c r="AXP142"/>
      <c r="AXQ142"/>
      <c r="AXR142"/>
      <c r="AXS142"/>
      <c r="AXT142"/>
      <c r="AXU142"/>
      <c r="AXV142"/>
      <c r="AXW142"/>
      <c r="AXX142"/>
      <c r="AXY142"/>
      <c r="AXZ142"/>
      <c r="AYA142"/>
      <c r="AYB142"/>
      <c r="AYC142"/>
      <c r="AYD142"/>
      <c r="AYE142"/>
      <c r="AYF142"/>
      <c r="AYG142"/>
      <c r="AYH142"/>
      <c r="AYI142"/>
      <c r="AYJ142"/>
      <c r="AYK142"/>
      <c r="AYL142"/>
      <c r="AYM142"/>
      <c r="AYN142"/>
      <c r="AYO142"/>
      <c r="AYP142"/>
      <c r="AYQ142"/>
      <c r="AYR142"/>
      <c r="AYS142"/>
      <c r="AYT142"/>
      <c r="AYU142"/>
      <c r="AYV142"/>
      <c r="AYW142"/>
      <c r="AYX142"/>
      <c r="AYY142"/>
      <c r="AYZ142"/>
      <c r="AZA142"/>
      <c r="AZB142"/>
      <c r="AZC142"/>
      <c r="AZD142"/>
      <c r="AZE142"/>
      <c r="AZF142"/>
      <c r="AZG142"/>
      <c r="AZH142"/>
      <c r="AZI142"/>
      <c r="AZJ142"/>
      <c r="AZK142"/>
      <c r="AZL142"/>
      <c r="AZM142"/>
      <c r="AZN142"/>
      <c r="AZO142"/>
      <c r="AZP142"/>
      <c r="AZQ142"/>
      <c r="AZR142"/>
      <c r="AZS142"/>
      <c r="AZT142"/>
      <c r="AZU142"/>
      <c r="AZV142"/>
      <c r="AZW142"/>
      <c r="AZX142"/>
      <c r="AZY142"/>
      <c r="AZZ142"/>
      <c r="BAA142"/>
      <c r="BAB142"/>
      <c r="BAC142"/>
      <c r="BAD142"/>
      <c r="BAE142"/>
      <c r="BAF142"/>
      <c r="BAG142"/>
      <c r="BAH142"/>
      <c r="BAI142"/>
      <c r="BAJ142"/>
      <c r="BAK142"/>
      <c r="BAL142"/>
      <c r="BAM142"/>
      <c r="BAN142"/>
      <c r="BAO142"/>
      <c r="BAP142"/>
      <c r="BAQ142"/>
      <c r="BAR142"/>
      <c r="BAS142"/>
      <c r="BAT142"/>
      <c r="BAU142"/>
      <c r="BAV142"/>
      <c r="BAW142"/>
      <c r="BAX142"/>
      <c r="BAY142"/>
      <c r="BAZ142"/>
      <c r="BBA142"/>
      <c r="BBB142"/>
      <c r="BBC142"/>
      <c r="BBD142"/>
      <c r="BBE142"/>
      <c r="BBF142"/>
      <c r="BBG142"/>
      <c r="BBH142"/>
      <c r="BBI142"/>
      <c r="BBJ142"/>
      <c r="BBK142"/>
      <c r="BBL142"/>
      <c r="BBM142"/>
      <c r="BBN142"/>
      <c r="BBO142"/>
      <c r="BBP142"/>
      <c r="BBQ142"/>
      <c r="BBR142"/>
      <c r="BBS142"/>
      <c r="BBT142"/>
      <c r="BBU142"/>
      <c r="BBV142"/>
      <c r="BBW142"/>
      <c r="BBX142"/>
      <c r="BBY142"/>
      <c r="BBZ142"/>
      <c r="BCA142"/>
      <c r="BCB142"/>
      <c r="BCC142"/>
      <c r="BCD142"/>
      <c r="BCE142"/>
      <c r="BCF142"/>
      <c r="BCG142"/>
      <c r="BCH142"/>
      <c r="BCI142"/>
      <c r="BCJ142"/>
      <c r="BCK142"/>
      <c r="BCL142"/>
      <c r="BCM142"/>
      <c r="BCN142"/>
      <c r="BCO142"/>
      <c r="BCP142"/>
      <c r="BCQ142"/>
      <c r="BCR142"/>
      <c r="BCS142"/>
      <c r="BCT142"/>
      <c r="BCU142"/>
      <c r="BCV142"/>
      <c r="BCW142"/>
      <c r="BCX142"/>
      <c r="BCY142"/>
      <c r="BCZ142"/>
      <c r="BDA142"/>
      <c r="BDB142"/>
      <c r="BDC142"/>
      <c r="BDD142"/>
      <c r="BDE142"/>
      <c r="BDF142"/>
      <c r="BDG142"/>
      <c r="BDH142"/>
      <c r="BDI142"/>
      <c r="BDJ142"/>
      <c r="BDK142"/>
      <c r="BDL142"/>
      <c r="BDM142"/>
      <c r="BDN142"/>
      <c r="BDO142"/>
      <c r="BDP142"/>
      <c r="BDQ142"/>
      <c r="BDR142"/>
      <c r="BDS142"/>
      <c r="BDT142"/>
      <c r="BDU142"/>
    </row>
    <row r="143" spans="2:1477" s="69" customFormat="1">
      <c r="B143" s="67" t="s">
        <v>2</v>
      </c>
      <c r="C143" s="67" t="s">
        <v>692</v>
      </c>
      <c r="D143" s="67" t="s">
        <v>693</v>
      </c>
      <c r="E143" s="68">
        <v>45701</v>
      </c>
      <c r="F143" s="67" t="s">
        <v>991</v>
      </c>
      <c r="G143" s="158" t="s">
        <v>994</v>
      </c>
      <c r="H143" s="187">
        <v>1</v>
      </c>
      <c r="I143" s="69">
        <v>0</v>
      </c>
      <c r="J143" s="69">
        <v>150</v>
      </c>
      <c r="K143" s="69">
        <v>200</v>
      </c>
      <c r="L143" s="69">
        <v>155</v>
      </c>
      <c r="M143" s="186">
        <f t="shared" si="36"/>
        <v>0.9</v>
      </c>
      <c r="N143" s="69">
        <f t="shared" si="37"/>
        <v>1</v>
      </c>
      <c r="O143" s="69">
        <v>45</v>
      </c>
      <c r="P143" s="69">
        <v>0</v>
      </c>
      <c r="Q143" s="69">
        <v>0</v>
      </c>
      <c r="R143" s="69">
        <v>50</v>
      </c>
      <c r="S143" s="69">
        <v>0</v>
      </c>
      <c r="T143" s="190">
        <v>647631</v>
      </c>
      <c r="U143" s="190">
        <v>42452</v>
      </c>
      <c r="V143" s="190">
        <v>605180</v>
      </c>
      <c r="W143" s="190">
        <v>647631</v>
      </c>
      <c r="X143" s="190">
        <v>536583</v>
      </c>
      <c r="Y143" s="190">
        <v>0</v>
      </c>
      <c r="Z143" s="190">
        <v>0</v>
      </c>
      <c r="AA143" s="190">
        <v>0</v>
      </c>
      <c r="AB143" s="190">
        <v>536583</v>
      </c>
      <c r="AC143" s="190">
        <v>536583</v>
      </c>
      <c r="AD143" s="186">
        <f t="shared" si="38"/>
        <v>0.88665025281734355</v>
      </c>
      <c r="AE143" s="69">
        <f t="shared" si="39"/>
        <v>1</v>
      </c>
      <c r="AF143" s="190">
        <v>0</v>
      </c>
      <c r="AG143" s="190">
        <v>0</v>
      </c>
      <c r="AH143" s="69">
        <v>9</v>
      </c>
      <c r="AI143" s="69">
        <v>11</v>
      </c>
      <c r="AJ143" s="69">
        <v>0</v>
      </c>
      <c r="AK143" s="69">
        <v>0</v>
      </c>
      <c r="AL143" s="80">
        <v>0</v>
      </c>
      <c r="AM143" s="80">
        <v>0</v>
      </c>
      <c r="AN143" s="69">
        <v>0</v>
      </c>
      <c r="AO143" s="69">
        <v>0</v>
      </c>
      <c r="AP143" s="80">
        <v>0</v>
      </c>
      <c r="AQ143" s="80">
        <v>0</v>
      </c>
      <c r="AR143" s="69">
        <v>0</v>
      </c>
      <c r="AS143" s="69">
        <v>0</v>
      </c>
      <c r="AT143" s="80">
        <v>0</v>
      </c>
      <c r="AU143" s="80">
        <v>0</v>
      </c>
      <c r="AV143" s="69">
        <v>0</v>
      </c>
      <c r="AW143" s="69">
        <v>0</v>
      </c>
      <c r="AX143" s="80">
        <v>0</v>
      </c>
      <c r="AY143" s="80">
        <v>0</v>
      </c>
      <c r="AZ143" s="69">
        <v>0</v>
      </c>
      <c r="BA143" s="69">
        <v>0</v>
      </c>
      <c r="BB143" s="80">
        <v>0</v>
      </c>
      <c r="BC143" s="80">
        <v>0</v>
      </c>
      <c r="BD143" s="69">
        <v>30</v>
      </c>
      <c r="BE143" s="69">
        <v>0</v>
      </c>
      <c r="BF143" s="80">
        <v>0</v>
      </c>
      <c r="BG143" s="80">
        <v>0</v>
      </c>
      <c r="BH143" s="69">
        <v>0</v>
      </c>
      <c r="BI143" s="69">
        <v>0</v>
      </c>
      <c r="BJ143" s="80">
        <v>0</v>
      </c>
      <c r="BK143" s="80">
        <v>0</v>
      </c>
      <c r="BL143" s="69">
        <v>0</v>
      </c>
      <c r="BM143" s="69">
        <v>0</v>
      </c>
      <c r="BN143" s="80">
        <v>0</v>
      </c>
      <c r="BO143" s="80">
        <v>0</v>
      </c>
      <c r="BP143" s="69">
        <v>0</v>
      </c>
      <c r="BQ143" s="69">
        <v>0</v>
      </c>
      <c r="BR143" s="80">
        <v>0</v>
      </c>
      <c r="BS143" s="80">
        <v>0</v>
      </c>
      <c r="BT143" s="69">
        <v>0</v>
      </c>
      <c r="BU143" s="69">
        <v>0</v>
      </c>
      <c r="BV143" s="80">
        <v>0</v>
      </c>
      <c r="BW143" s="80">
        <v>0</v>
      </c>
      <c r="BX143" s="69">
        <v>0</v>
      </c>
      <c r="BY143" s="69">
        <v>0</v>
      </c>
      <c r="BZ143" s="80">
        <v>0</v>
      </c>
      <c r="CA143" s="80">
        <v>0</v>
      </c>
      <c r="CB143" s="69">
        <v>0</v>
      </c>
      <c r="CC143" s="69">
        <v>0</v>
      </c>
      <c r="CD143" s="80">
        <v>0</v>
      </c>
      <c r="CE143" s="80">
        <v>0</v>
      </c>
      <c r="CF143" s="69">
        <v>0</v>
      </c>
      <c r="CG143" s="69">
        <v>0</v>
      </c>
      <c r="CH143" s="80">
        <v>0</v>
      </c>
      <c r="CI143" s="80">
        <v>0</v>
      </c>
      <c r="CJ143" s="69">
        <v>30</v>
      </c>
      <c r="CK143" s="69">
        <v>0</v>
      </c>
      <c r="CL143" s="80">
        <v>0</v>
      </c>
      <c r="CM143" s="80">
        <v>0</v>
      </c>
      <c r="CN143" s="67" t="s">
        <v>817</v>
      </c>
      <c r="CO143" s="67" t="s">
        <v>818</v>
      </c>
      <c r="CP143" s="67" t="s">
        <v>709</v>
      </c>
      <c r="CQ143" s="67" t="s">
        <v>709</v>
      </c>
      <c r="CR143" s="67" t="s">
        <v>709</v>
      </c>
      <c r="CS143" s="67" t="s">
        <v>709</v>
      </c>
      <c r="CT143" s="68">
        <v>45965</v>
      </c>
      <c r="CU143" s="67" t="s">
        <v>993</v>
      </c>
      <c r="CV143" s="67" t="s">
        <v>989</v>
      </c>
      <c r="CW143" s="68" t="s">
        <v>168</v>
      </c>
      <c r="CX143" s="68">
        <v>45929</v>
      </c>
      <c r="CY143" s="67" t="s">
        <v>988</v>
      </c>
      <c r="CZ143" s="67" t="s">
        <v>989</v>
      </c>
      <c r="DA143" s="67" t="s">
        <v>1007</v>
      </c>
      <c r="DB143" s="81">
        <v>900232.57</v>
      </c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  <c r="AML143"/>
      <c r="AMM143"/>
      <c r="AMN143"/>
      <c r="AMO143"/>
      <c r="AMP143"/>
      <c r="AMQ143"/>
      <c r="AMR143"/>
      <c r="AMS143"/>
      <c r="AMT143"/>
      <c r="AMU143"/>
      <c r="AMV143"/>
      <c r="AMW143"/>
      <c r="AMX143"/>
      <c r="AMY143"/>
      <c r="AMZ143"/>
      <c r="ANA143"/>
      <c r="ANB143"/>
      <c r="ANC143"/>
      <c r="AND143"/>
      <c r="ANE143"/>
      <c r="ANF143"/>
      <c r="ANG143"/>
      <c r="ANH143"/>
      <c r="ANI143"/>
      <c r="ANJ143"/>
      <c r="ANK143"/>
      <c r="ANL143"/>
      <c r="ANM143"/>
      <c r="ANN143"/>
      <c r="ANO143"/>
      <c r="ANP143"/>
      <c r="ANQ143"/>
      <c r="ANR143"/>
      <c r="ANS143"/>
      <c r="ANT143"/>
      <c r="ANU143"/>
      <c r="ANV143"/>
      <c r="ANW143"/>
      <c r="ANX143"/>
      <c r="ANY143"/>
      <c r="ANZ143"/>
      <c r="AOA143"/>
      <c r="AOB143"/>
      <c r="AOC143"/>
      <c r="AOD143"/>
      <c r="AOE143"/>
      <c r="AOF143"/>
      <c r="AOG143"/>
      <c r="AOH143"/>
      <c r="AOI143"/>
      <c r="AOJ143"/>
      <c r="AOK143"/>
      <c r="AOL143"/>
      <c r="AOM143"/>
      <c r="AON143"/>
      <c r="AOO143"/>
      <c r="AOP143"/>
      <c r="AOQ143"/>
      <c r="AOR143"/>
      <c r="AOS143"/>
      <c r="AOT143"/>
      <c r="AOU143"/>
      <c r="AOV143"/>
      <c r="AOW143"/>
      <c r="AOX143"/>
      <c r="AOY143"/>
      <c r="AOZ143"/>
      <c r="APA143"/>
      <c r="APB143"/>
      <c r="APC143"/>
      <c r="APD143"/>
      <c r="APE143"/>
      <c r="APF143"/>
      <c r="APG143"/>
      <c r="APH143"/>
      <c r="API143"/>
      <c r="APJ143"/>
      <c r="APK143"/>
      <c r="APL143"/>
      <c r="APM143"/>
      <c r="APN143"/>
      <c r="APO143"/>
      <c r="APP143"/>
      <c r="APQ143"/>
      <c r="APR143"/>
      <c r="APS143"/>
      <c r="APT143"/>
      <c r="APU143"/>
      <c r="APV143"/>
      <c r="APW143"/>
      <c r="APX143"/>
      <c r="APY143"/>
      <c r="APZ143"/>
      <c r="AQA143"/>
      <c r="AQB143"/>
      <c r="AQC143"/>
      <c r="AQD143"/>
      <c r="AQE143"/>
      <c r="AQF143"/>
      <c r="AQG143"/>
      <c r="AQH143"/>
      <c r="AQI143"/>
      <c r="AQJ143"/>
      <c r="AQK143"/>
      <c r="AQL143"/>
      <c r="AQM143"/>
      <c r="AQN143"/>
      <c r="AQO143"/>
      <c r="AQP143"/>
      <c r="AQQ143"/>
      <c r="AQR143"/>
      <c r="AQS143"/>
      <c r="AQT143"/>
      <c r="AQU143"/>
      <c r="AQV143"/>
      <c r="AQW143"/>
      <c r="AQX143"/>
      <c r="AQY143"/>
      <c r="AQZ143"/>
      <c r="ARA143"/>
      <c r="ARB143"/>
      <c r="ARC143"/>
      <c r="ARD143"/>
      <c r="ARE143"/>
      <c r="ARF143"/>
      <c r="ARG143"/>
      <c r="ARH143"/>
      <c r="ARI143"/>
      <c r="ARJ143"/>
      <c r="ARK143"/>
      <c r="ARL143"/>
      <c r="ARM143"/>
      <c r="ARN143"/>
      <c r="ARO143"/>
      <c r="ARP143"/>
      <c r="ARQ143"/>
      <c r="ARR143"/>
      <c r="ARS143"/>
      <c r="ART143"/>
      <c r="ARU143"/>
      <c r="ARV143"/>
      <c r="ARW143"/>
      <c r="ARX143"/>
      <c r="ARY143"/>
      <c r="ARZ143"/>
      <c r="ASA143"/>
      <c r="ASB143"/>
      <c r="ASC143"/>
      <c r="ASD143"/>
      <c r="ASE143"/>
      <c r="ASF143"/>
      <c r="ASG143"/>
      <c r="ASH143"/>
      <c r="ASI143"/>
      <c r="ASJ143"/>
      <c r="ASK143"/>
      <c r="ASL143"/>
      <c r="ASM143"/>
      <c r="ASN143"/>
      <c r="ASO143"/>
      <c r="ASP143"/>
      <c r="ASQ143"/>
      <c r="ASR143"/>
      <c r="ASS143"/>
      <c r="AST143"/>
      <c r="ASU143"/>
      <c r="ASV143"/>
      <c r="ASW143"/>
      <c r="ASX143"/>
      <c r="ASY143"/>
      <c r="ASZ143"/>
      <c r="ATA143"/>
      <c r="ATB143"/>
      <c r="ATC143"/>
      <c r="ATD143"/>
      <c r="ATE143"/>
      <c r="ATF143"/>
      <c r="ATG143"/>
      <c r="ATH143"/>
      <c r="ATI143"/>
      <c r="ATJ143"/>
      <c r="ATK143"/>
      <c r="ATL143"/>
      <c r="ATM143"/>
      <c r="ATN143"/>
      <c r="ATO143"/>
      <c r="ATP143"/>
      <c r="ATQ143"/>
      <c r="ATR143"/>
      <c r="ATS143"/>
      <c r="ATT143"/>
      <c r="ATU143"/>
      <c r="ATV143"/>
      <c r="ATW143"/>
      <c r="ATX143"/>
      <c r="ATY143"/>
      <c r="ATZ143"/>
      <c r="AUA143"/>
      <c r="AUB143"/>
      <c r="AUC143"/>
      <c r="AUD143"/>
      <c r="AUE143"/>
      <c r="AUF143"/>
      <c r="AUG143"/>
      <c r="AUH143"/>
      <c r="AUI143"/>
      <c r="AUJ143"/>
      <c r="AUK143"/>
      <c r="AUL143"/>
      <c r="AUM143"/>
      <c r="AUN143"/>
      <c r="AUO143"/>
      <c r="AUP143"/>
      <c r="AUQ143"/>
      <c r="AUR143"/>
      <c r="AUS143"/>
      <c r="AUT143"/>
      <c r="AUU143"/>
      <c r="AUV143"/>
      <c r="AUW143"/>
      <c r="AUX143"/>
      <c r="AUY143"/>
      <c r="AUZ143"/>
      <c r="AVA143"/>
      <c r="AVB143"/>
      <c r="AVC143"/>
      <c r="AVD143"/>
      <c r="AVE143"/>
      <c r="AVF143"/>
      <c r="AVG143"/>
      <c r="AVH143"/>
      <c r="AVI143"/>
      <c r="AVJ143"/>
      <c r="AVK143"/>
      <c r="AVL143"/>
      <c r="AVM143"/>
      <c r="AVN143"/>
      <c r="AVO143"/>
      <c r="AVP143"/>
      <c r="AVQ143"/>
      <c r="AVR143"/>
      <c r="AVS143"/>
      <c r="AVT143"/>
      <c r="AVU143"/>
      <c r="AVV143"/>
      <c r="AVW143"/>
      <c r="AVX143"/>
      <c r="AVY143"/>
      <c r="AVZ143"/>
      <c r="AWA143"/>
      <c r="AWB143"/>
      <c r="AWC143"/>
      <c r="AWD143"/>
      <c r="AWE143"/>
      <c r="AWF143"/>
      <c r="AWG143"/>
      <c r="AWH143"/>
      <c r="AWI143"/>
      <c r="AWJ143"/>
      <c r="AWK143"/>
      <c r="AWL143"/>
      <c r="AWM143"/>
      <c r="AWN143"/>
      <c r="AWO143"/>
      <c r="AWP143"/>
      <c r="AWQ143"/>
      <c r="AWR143"/>
      <c r="AWS143"/>
      <c r="AWT143"/>
      <c r="AWU143"/>
      <c r="AWV143"/>
      <c r="AWW143"/>
      <c r="AWX143"/>
      <c r="AWY143"/>
      <c r="AWZ143"/>
      <c r="AXA143"/>
      <c r="AXB143"/>
      <c r="AXC143"/>
      <c r="AXD143"/>
      <c r="AXE143"/>
      <c r="AXF143"/>
      <c r="AXG143"/>
      <c r="AXH143"/>
      <c r="AXI143"/>
      <c r="AXJ143"/>
      <c r="AXK143"/>
      <c r="AXL143"/>
      <c r="AXM143"/>
      <c r="AXN143"/>
      <c r="AXO143"/>
      <c r="AXP143"/>
      <c r="AXQ143"/>
      <c r="AXR143"/>
      <c r="AXS143"/>
      <c r="AXT143"/>
      <c r="AXU143"/>
      <c r="AXV143"/>
      <c r="AXW143"/>
      <c r="AXX143"/>
      <c r="AXY143"/>
      <c r="AXZ143"/>
      <c r="AYA143"/>
      <c r="AYB143"/>
      <c r="AYC143"/>
      <c r="AYD143"/>
      <c r="AYE143"/>
      <c r="AYF143"/>
      <c r="AYG143"/>
      <c r="AYH143"/>
      <c r="AYI143"/>
      <c r="AYJ143"/>
      <c r="AYK143"/>
      <c r="AYL143"/>
      <c r="AYM143"/>
      <c r="AYN143"/>
      <c r="AYO143"/>
      <c r="AYP143"/>
      <c r="AYQ143"/>
      <c r="AYR143"/>
      <c r="AYS143"/>
      <c r="AYT143"/>
      <c r="AYU143"/>
      <c r="AYV143"/>
      <c r="AYW143"/>
      <c r="AYX143"/>
      <c r="AYY143"/>
      <c r="AYZ143"/>
      <c r="AZA143"/>
      <c r="AZB143"/>
      <c r="AZC143"/>
      <c r="AZD143"/>
      <c r="AZE143"/>
      <c r="AZF143"/>
      <c r="AZG143"/>
      <c r="AZH143"/>
      <c r="AZI143"/>
      <c r="AZJ143"/>
      <c r="AZK143"/>
      <c r="AZL143"/>
      <c r="AZM143"/>
      <c r="AZN143"/>
      <c r="AZO143"/>
      <c r="AZP143"/>
      <c r="AZQ143"/>
      <c r="AZR143"/>
      <c r="AZS143"/>
      <c r="AZT143"/>
      <c r="AZU143"/>
      <c r="AZV143"/>
      <c r="AZW143"/>
      <c r="AZX143"/>
      <c r="AZY143"/>
      <c r="AZZ143"/>
      <c r="BAA143"/>
      <c r="BAB143"/>
      <c r="BAC143"/>
      <c r="BAD143"/>
      <c r="BAE143"/>
      <c r="BAF143"/>
      <c r="BAG143"/>
      <c r="BAH143"/>
      <c r="BAI143"/>
      <c r="BAJ143"/>
      <c r="BAK143"/>
      <c r="BAL143"/>
      <c r="BAM143"/>
      <c r="BAN143"/>
      <c r="BAO143"/>
      <c r="BAP143"/>
      <c r="BAQ143"/>
      <c r="BAR143"/>
      <c r="BAS143"/>
      <c r="BAT143"/>
      <c r="BAU143"/>
      <c r="BAV143"/>
      <c r="BAW143"/>
      <c r="BAX143"/>
      <c r="BAY143"/>
      <c r="BAZ143"/>
      <c r="BBA143"/>
      <c r="BBB143"/>
      <c r="BBC143"/>
      <c r="BBD143"/>
      <c r="BBE143"/>
      <c r="BBF143"/>
      <c r="BBG143"/>
      <c r="BBH143"/>
      <c r="BBI143"/>
      <c r="BBJ143"/>
      <c r="BBK143"/>
      <c r="BBL143"/>
      <c r="BBM143"/>
      <c r="BBN143"/>
      <c r="BBO143"/>
      <c r="BBP143"/>
      <c r="BBQ143"/>
      <c r="BBR143"/>
      <c r="BBS143"/>
      <c r="BBT143"/>
      <c r="BBU143"/>
      <c r="BBV143"/>
      <c r="BBW143"/>
      <c r="BBX143"/>
      <c r="BBY143"/>
      <c r="BBZ143"/>
      <c r="BCA143"/>
      <c r="BCB143"/>
      <c r="BCC143"/>
      <c r="BCD143"/>
      <c r="BCE143"/>
      <c r="BCF143"/>
      <c r="BCG143"/>
      <c r="BCH143"/>
      <c r="BCI143"/>
      <c r="BCJ143"/>
      <c r="BCK143"/>
      <c r="BCL143"/>
      <c r="BCM143"/>
      <c r="BCN143"/>
      <c r="BCO143"/>
      <c r="BCP143"/>
      <c r="BCQ143"/>
      <c r="BCR143"/>
      <c r="BCS143"/>
      <c r="BCT143"/>
      <c r="BCU143"/>
      <c r="BCV143"/>
      <c r="BCW143"/>
      <c r="BCX143"/>
      <c r="BCY143"/>
      <c r="BCZ143"/>
      <c r="BDA143"/>
      <c r="BDB143"/>
      <c r="BDC143"/>
      <c r="BDD143"/>
      <c r="BDE143"/>
      <c r="BDF143"/>
      <c r="BDG143"/>
      <c r="BDH143"/>
      <c r="BDI143"/>
      <c r="BDJ143"/>
      <c r="BDK143"/>
      <c r="BDL143"/>
      <c r="BDM143"/>
      <c r="BDN143"/>
      <c r="BDO143"/>
      <c r="BDP143"/>
      <c r="BDQ143"/>
      <c r="BDR143"/>
      <c r="BDS143"/>
      <c r="BDT143"/>
      <c r="BDU143"/>
    </row>
    <row r="144" spans="2:1477" s="69" customFormat="1">
      <c r="B144" s="67" t="s">
        <v>2</v>
      </c>
      <c r="C144" s="67" t="s">
        <v>308</v>
      </c>
      <c r="D144" s="67" t="s">
        <v>309</v>
      </c>
      <c r="E144" s="68">
        <v>45547</v>
      </c>
      <c r="F144" s="67" t="s">
        <v>988</v>
      </c>
      <c r="G144" s="158" t="s">
        <v>994</v>
      </c>
      <c r="H144" s="187">
        <v>1</v>
      </c>
      <c r="I144" s="69">
        <v>1</v>
      </c>
      <c r="J144" s="69">
        <v>120</v>
      </c>
      <c r="K144" s="69">
        <v>179</v>
      </c>
      <c r="L144" s="69">
        <v>178</v>
      </c>
      <c r="M144" s="186">
        <f t="shared" si="36"/>
        <v>1.325</v>
      </c>
      <c r="N144" s="69">
        <f t="shared" si="37"/>
        <v>0</v>
      </c>
      <c r="O144" s="69">
        <v>1</v>
      </c>
      <c r="P144" s="69">
        <v>0</v>
      </c>
      <c r="Q144" s="69">
        <v>0</v>
      </c>
      <c r="R144" s="69">
        <v>58</v>
      </c>
      <c r="S144" s="69">
        <v>1</v>
      </c>
      <c r="T144" s="190">
        <v>1172775</v>
      </c>
      <c r="U144" s="190">
        <v>50000</v>
      </c>
      <c r="V144" s="190">
        <v>1122775</v>
      </c>
      <c r="W144" s="190">
        <v>1197264</v>
      </c>
      <c r="X144" s="190">
        <v>1124063</v>
      </c>
      <c r="Y144" s="190">
        <v>0</v>
      </c>
      <c r="Z144" s="190">
        <v>0</v>
      </c>
      <c r="AA144" s="190">
        <v>0</v>
      </c>
      <c r="AB144" s="190">
        <v>1124063</v>
      </c>
      <c r="AC144" s="190">
        <v>1124063</v>
      </c>
      <c r="AD144" s="186">
        <f t="shared" si="38"/>
        <v>1.0011471577119191</v>
      </c>
      <c r="AE144" s="69">
        <f t="shared" si="39"/>
        <v>1</v>
      </c>
      <c r="AF144" s="190">
        <v>0</v>
      </c>
      <c r="AG144" s="190">
        <v>24489</v>
      </c>
      <c r="AH144" s="69">
        <v>12</v>
      </c>
      <c r="AI144" s="69">
        <v>7</v>
      </c>
      <c r="AJ144" s="69">
        <v>0</v>
      </c>
      <c r="AK144" s="69">
        <v>1</v>
      </c>
      <c r="AL144" s="80">
        <v>0</v>
      </c>
      <c r="AM144" s="80">
        <v>0</v>
      </c>
      <c r="AN144" s="69">
        <v>0</v>
      </c>
      <c r="AO144" s="69">
        <v>0</v>
      </c>
      <c r="AP144" s="80">
        <v>0</v>
      </c>
      <c r="AQ144" s="80">
        <v>0</v>
      </c>
      <c r="AR144" s="69">
        <v>0</v>
      </c>
      <c r="AS144" s="69">
        <v>0</v>
      </c>
      <c r="AT144" s="80">
        <v>0</v>
      </c>
      <c r="AU144" s="80">
        <v>0</v>
      </c>
      <c r="AV144" s="69">
        <v>0</v>
      </c>
      <c r="AW144" s="69">
        <v>0</v>
      </c>
      <c r="AX144" s="80">
        <v>0</v>
      </c>
      <c r="AY144" s="80">
        <v>0</v>
      </c>
      <c r="AZ144" s="69">
        <v>0</v>
      </c>
      <c r="BA144" s="69">
        <v>0</v>
      </c>
      <c r="BB144" s="80">
        <v>0</v>
      </c>
      <c r="BC144" s="80">
        <v>0</v>
      </c>
      <c r="BD144" s="69">
        <v>39</v>
      </c>
      <c r="BE144" s="69">
        <v>0</v>
      </c>
      <c r="BF144" s="80">
        <v>24489</v>
      </c>
      <c r="BG144" s="80">
        <v>0</v>
      </c>
      <c r="BH144" s="69">
        <v>0</v>
      </c>
      <c r="BI144" s="69">
        <v>0</v>
      </c>
      <c r="BJ144" s="80">
        <v>0</v>
      </c>
      <c r="BK144" s="80">
        <v>0</v>
      </c>
      <c r="BL144" s="69">
        <v>0</v>
      </c>
      <c r="BM144" s="69">
        <v>0</v>
      </c>
      <c r="BN144" s="80">
        <v>0</v>
      </c>
      <c r="BO144" s="80">
        <v>0</v>
      </c>
      <c r="BP144" s="69">
        <v>0</v>
      </c>
      <c r="BQ144" s="69">
        <v>0</v>
      </c>
      <c r="BR144" s="80">
        <v>0</v>
      </c>
      <c r="BS144" s="80">
        <v>0</v>
      </c>
      <c r="BT144" s="69">
        <v>0</v>
      </c>
      <c r="BU144" s="69">
        <v>0</v>
      </c>
      <c r="BV144" s="80">
        <v>0</v>
      </c>
      <c r="BW144" s="80">
        <v>0</v>
      </c>
      <c r="BX144" s="69">
        <v>0</v>
      </c>
      <c r="BY144" s="69">
        <v>0</v>
      </c>
      <c r="BZ144" s="80">
        <v>0</v>
      </c>
      <c r="CA144" s="80">
        <v>0</v>
      </c>
      <c r="CB144" s="69">
        <v>0</v>
      </c>
      <c r="CC144" s="69">
        <v>0</v>
      </c>
      <c r="CD144" s="80">
        <v>0</v>
      </c>
      <c r="CE144" s="80">
        <v>0</v>
      </c>
      <c r="CF144" s="69">
        <v>0</v>
      </c>
      <c r="CG144" s="69">
        <v>0</v>
      </c>
      <c r="CH144" s="80">
        <v>0</v>
      </c>
      <c r="CI144" s="80">
        <v>0</v>
      </c>
      <c r="CJ144" s="69">
        <v>39</v>
      </c>
      <c r="CK144" s="69">
        <v>1</v>
      </c>
      <c r="CL144" s="80">
        <v>24489</v>
      </c>
      <c r="CM144" s="80">
        <v>0</v>
      </c>
      <c r="CN144" s="67" t="s">
        <v>821</v>
      </c>
      <c r="CO144" s="67" t="s">
        <v>822</v>
      </c>
      <c r="CP144" s="67" t="s">
        <v>709</v>
      </c>
      <c r="CQ144" s="67" t="s">
        <v>709</v>
      </c>
      <c r="CR144" s="67" t="s">
        <v>709</v>
      </c>
      <c r="CS144" s="67" t="s">
        <v>709</v>
      </c>
      <c r="CT144" s="68">
        <v>45932</v>
      </c>
      <c r="CU144" s="67" t="s">
        <v>993</v>
      </c>
      <c r="CV144" s="67" t="s">
        <v>989</v>
      </c>
      <c r="CW144" s="68" t="s">
        <v>168</v>
      </c>
      <c r="CX144" s="68">
        <v>45868</v>
      </c>
      <c r="CY144" s="67" t="s">
        <v>988</v>
      </c>
      <c r="CZ144" s="67" t="s">
        <v>989</v>
      </c>
      <c r="DA144" s="67" t="s">
        <v>1011</v>
      </c>
      <c r="DB144" s="81">
        <v>1445110</v>
      </c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  <c r="AML144"/>
      <c r="AMM144"/>
      <c r="AMN144"/>
      <c r="AMO144"/>
      <c r="AMP144"/>
      <c r="AMQ144"/>
      <c r="AMR144"/>
      <c r="AMS144"/>
      <c r="AMT144"/>
      <c r="AMU144"/>
      <c r="AMV144"/>
      <c r="AMW144"/>
      <c r="AMX144"/>
      <c r="AMY144"/>
      <c r="AMZ144"/>
      <c r="ANA144"/>
      <c r="ANB144"/>
      <c r="ANC144"/>
      <c r="AND144"/>
      <c r="ANE144"/>
      <c r="ANF144"/>
      <c r="ANG144"/>
      <c r="ANH144"/>
      <c r="ANI144"/>
      <c r="ANJ144"/>
      <c r="ANK144"/>
      <c r="ANL144"/>
      <c r="ANM144"/>
      <c r="ANN144"/>
      <c r="ANO144"/>
      <c r="ANP144"/>
      <c r="ANQ144"/>
      <c r="ANR144"/>
      <c r="ANS144"/>
      <c r="ANT144"/>
      <c r="ANU144"/>
      <c r="ANV144"/>
      <c r="ANW144"/>
      <c r="ANX144"/>
      <c r="ANY144"/>
      <c r="ANZ144"/>
      <c r="AOA144"/>
      <c r="AOB144"/>
      <c r="AOC144"/>
      <c r="AOD144"/>
      <c r="AOE144"/>
      <c r="AOF144"/>
      <c r="AOG144"/>
      <c r="AOH144"/>
      <c r="AOI144"/>
      <c r="AOJ144"/>
      <c r="AOK144"/>
      <c r="AOL144"/>
      <c r="AOM144"/>
      <c r="AON144"/>
      <c r="AOO144"/>
      <c r="AOP144"/>
      <c r="AOQ144"/>
      <c r="AOR144"/>
      <c r="AOS144"/>
      <c r="AOT144"/>
      <c r="AOU144"/>
      <c r="AOV144"/>
      <c r="AOW144"/>
      <c r="AOX144"/>
      <c r="AOY144"/>
      <c r="AOZ144"/>
      <c r="APA144"/>
      <c r="APB144"/>
      <c r="APC144"/>
      <c r="APD144"/>
      <c r="APE144"/>
      <c r="APF144"/>
      <c r="APG144"/>
      <c r="APH144"/>
      <c r="API144"/>
      <c r="APJ144"/>
      <c r="APK144"/>
      <c r="APL144"/>
      <c r="APM144"/>
      <c r="APN144"/>
      <c r="APO144"/>
      <c r="APP144"/>
      <c r="APQ144"/>
      <c r="APR144"/>
      <c r="APS144"/>
      <c r="APT144"/>
      <c r="APU144"/>
      <c r="APV144"/>
      <c r="APW144"/>
      <c r="APX144"/>
      <c r="APY144"/>
      <c r="APZ144"/>
      <c r="AQA144"/>
      <c r="AQB144"/>
      <c r="AQC144"/>
      <c r="AQD144"/>
      <c r="AQE144"/>
      <c r="AQF144"/>
      <c r="AQG144"/>
      <c r="AQH144"/>
      <c r="AQI144"/>
      <c r="AQJ144"/>
      <c r="AQK144"/>
      <c r="AQL144"/>
      <c r="AQM144"/>
      <c r="AQN144"/>
      <c r="AQO144"/>
      <c r="AQP144"/>
      <c r="AQQ144"/>
      <c r="AQR144"/>
      <c r="AQS144"/>
      <c r="AQT144"/>
      <c r="AQU144"/>
      <c r="AQV144"/>
      <c r="AQW144"/>
      <c r="AQX144"/>
      <c r="AQY144"/>
      <c r="AQZ144"/>
      <c r="ARA144"/>
      <c r="ARB144"/>
      <c r="ARC144"/>
      <c r="ARD144"/>
      <c r="ARE144"/>
      <c r="ARF144"/>
      <c r="ARG144"/>
      <c r="ARH144"/>
      <c r="ARI144"/>
      <c r="ARJ144"/>
      <c r="ARK144"/>
      <c r="ARL144"/>
      <c r="ARM144"/>
      <c r="ARN144"/>
      <c r="ARO144"/>
      <c r="ARP144"/>
      <c r="ARQ144"/>
      <c r="ARR144"/>
      <c r="ARS144"/>
      <c r="ART144"/>
      <c r="ARU144"/>
      <c r="ARV144"/>
      <c r="ARW144"/>
      <c r="ARX144"/>
      <c r="ARY144"/>
      <c r="ARZ144"/>
      <c r="ASA144"/>
      <c r="ASB144"/>
      <c r="ASC144"/>
      <c r="ASD144"/>
      <c r="ASE144"/>
      <c r="ASF144"/>
      <c r="ASG144"/>
      <c r="ASH144"/>
      <c r="ASI144"/>
      <c r="ASJ144"/>
      <c r="ASK144"/>
      <c r="ASL144"/>
      <c r="ASM144"/>
      <c r="ASN144"/>
      <c r="ASO144"/>
      <c r="ASP144"/>
      <c r="ASQ144"/>
      <c r="ASR144"/>
      <c r="ASS144"/>
      <c r="AST144"/>
      <c r="ASU144"/>
      <c r="ASV144"/>
      <c r="ASW144"/>
      <c r="ASX144"/>
      <c r="ASY144"/>
      <c r="ASZ144"/>
      <c r="ATA144"/>
      <c r="ATB144"/>
      <c r="ATC144"/>
      <c r="ATD144"/>
      <c r="ATE144"/>
      <c r="ATF144"/>
      <c r="ATG144"/>
      <c r="ATH144"/>
      <c r="ATI144"/>
      <c r="ATJ144"/>
      <c r="ATK144"/>
      <c r="ATL144"/>
      <c r="ATM144"/>
      <c r="ATN144"/>
      <c r="ATO144"/>
      <c r="ATP144"/>
      <c r="ATQ144"/>
      <c r="ATR144"/>
      <c r="ATS144"/>
      <c r="ATT144"/>
      <c r="ATU144"/>
      <c r="ATV144"/>
      <c r="ATW144"/>
      <c r="ATX144"/>
      <c r="ATY144"/>
      <c r="ATZ144"/>
      <c r="AUA144"/>
      <c r="AUB144"/>
      <c r="AUC144"/>
      <c r="AUD144"/>
      <c r="AUE144"/>
      <c r="AUF144"/>
      <c r="AUG144"/>
      <c r="AUH144"/>
      <c r="AUI144"/>
      <c r="AUJ144"/>
      <c r="AUK144"/>
      <c r="AUL144"/>
      <c r="AUM144"/>
      <c r="AUN144"/>
      <c r="AUO144"/>
      <c r="AUP144"/>
      <c r="AUQ144"/>
      <c r="AUR144"/>
      <c r="AUS144"/>
      <c r="AUT144"/>
      <c r="AUU144"/>
      <c r="AUV144"/>
      <c r="AUW144"/>
      <c r="AUX144"/>
      <c r="AUY144"/>
      <c r="AUZ144"/>
      <c r="AVA144"/>
      <c r="AVB144"/>
      <c r="AVC144"/>
      <c r="AVD144"/>
      <c r="AVE144"/>
      <c r="AVF144"/>
      <c r="AVG144"/>
      <c r="AVH144"/>
      <c r="AVI144"/>
      <c r="AVJ144"/>
      <c r="AVK144"/>
      <c r="AVL144"/>
      <c r="AVM144"/>
      <c r="AVN144"/>
      <c r="AVO144"/>
      <c r="AVP144"/>
      <c r="AVQ144"/>
      <c r="AVR144"/>
      <c r="AVS144"/>
      <c r="AVT144"/>
      <c r="AVU144"/>
      <c r="AVV144"/>
      <c r="AVW144"/>
      <c r="AVX144"/>
      <c r="AVY144"/>
      <c r="AVZ144"/>
      <c r="AWA144"/>
      <c r="AWB144"/>
      <c r="AWC144"/>
      <c r="AWD144"/>
      <c r="AWE144"/>
      <c r="AWF144"/>
      <c r="AWG144"/>
      <c r="AWH144"/>
      <c r="AWI144"/>
      <c r="AWJ144"/>
      <c r="AWK144"/>
      <c r="AWL144"/>
      <c r="AWM144"/>
      <c r="AWN144"/>
      <c r="AWO144"/>
      <c r="AWP144"/>
      <c r="AWQ144"/>
      <c r="AWR144"/>
      <c r="AWS144"/>
      <c r="AWT144"/>
      <c r="AWU144"/>
      <c r="AWV144"/>
      <c r="AWW144"/>
      <c r="AWX144"/>
      <c r="AWY144"/>
      <c r="AWZ144"/>
      <c r="AXA144"/>
      <c r="AXB144"/>
      <c r="AXC144"/>
      <c r="AXD144"/>
      <c r="AXE144"/>
      <c r="AXF144"/>
      <c r="AXG144"/>
      <c r="AXH144"/>
      <c r="AXI144"/>
      <c r="AXJ144"/>
      <c r="AXK144"/>
      <c r="AXL144"/>
      <c r="AXM144"/>
      <c r="AXN144"/>
      <c r="AXO144"/>
      <c r="AXP144"/>
      <c r="AXQ144"/>
      <c r="AXR144"/>
      <c r="AXS144"/>
      <c r="AXT144"/>
      <c r="AXU144"/>
      <c r="AXV144"/>
      <c r="AXW144"/>
      <c r="AXX144"/>
      <c r="AXY144"/>
      <c r="AXZ144"/>
      <c r="AYA144"/>
      <c r="AYB144"/>
      <c r="AYC144"/>
      <c r="AYD144"/>
      <c r="AYE144"/>
      <c r="AYF144"/>
      <c r="AYG144"/>
      <c r="AYH144"/>
      <c r="AYI144"/>
      <c r="AYJ144"/>
      <c r="AYK144"/>
      <c r="AYL144"/>
      <c r="AYM144"/>
      <c r="AYN144"/>
      <c r="AYO144"/>
      <c r="AYP144"/>
      <c r="AYQ144"/>
      <c r="AYR144"/>
      <c r="AYS144"/>
      <c r="AYT144"/>
      <c r="AYU144"/>
      <c r="AYV144"/>
      <c r="AYW144"/>
      <c r="AYX144"/>
      <c r="AYY144"/>
      <c r="AYZ144"/>
      <c r="AZA144"/>
      <c r="AZB144"/>
      <c r="AZC144"/>
      <c r="AZD144"/>
      <c r="AZE144"/>
      <c r="AZF144"/>
      <c r="AZG144"/>
      <c r="AZH144"/>
      <c r="AZI144"/>
      <c r="AZJ144"/>
      <c r="AZK144"/>
      <c r="AZL144"/>
      <c r="AZM144"/>
      <c r="AZN144"/>
      <c r="AZO144"/>
      <c r="AZP144"/>
      <c r="AZQ144"/>
      <c r="AZR144"/>
      <c r="AZS144"/>
      <c r="AZT144"/>
      <c r="AZU144"/>
      <c r="AZV144"/>
      <c r="AZW144"/>
      <c r="AZX144"/>
      <c r="AZY144"/>
      <c r="AZZ144"/>
      <c r="BAA144"/>
      <c r="BAB144"/>
      <c r="BAC144"/>
      <c r="BAD144"/>
      <c r="BAE144"/>
      <c r="BAF144"/>
      <c r="BAG144"/>
      <c r="BAH144"/>
      <c r="BAI144"/>
      <c r="BAJ144"/>
      <c r="BAK144"/>
      <c r="BAL144"/>
      <c r="BAM144"/>
      <c r="BAN144"/>
      <c r="BAO144"/>
      <c r="BAP144"/>
      <c r="BAQ144"/>
      <c r="BAR144"/>
      <c r="BAS144"/>
      <c r="BAT144"/>
      <c r="BAU144"/>
      <c r="BAV144"/>
      <c r="BAW144"/>
      <c r="BAX144"/>
      <c r="BAY144"/>
      <c r="BAZ144"/>
      <c r="BBA144"/>
      <c r="BBB144"/>
      <c r="BBC144"/>
      <c r="BBD144"/>
      <c r="BBE144"/>
      <c r="BBF144"/>
      <c r="BBG144"/>
      <c r="BBH144"/>
      <c r="BBI144"/>
      <c r="BBJ144"/>
      <c r="BBK144"/>
      <c r="BBL144"/>
      <c r="BBM144"/>
      <c r="BBN144"/>
      <c r="BBO144"/>
      <c r="BBP144"/>
      <c r="BBQ144"/>
      <c r="BBR144"/>
      <c r="BBS144"/>
      <c r="BBT144"/>
      <c r="BBU144"/>
      <c r="BBV144"/>
      <c r="BBW144"/>
      <c r="BBX144"/>
      <c r="BBY144"/>
      <c r="BBZ144"/>
      <c r="BCA144"/>
      <c r="BCB144"/>
      <c r="BCC144"/>
      <c r="BCD144"/>
      <c r="BCE144"/>
      <c r="BCF144"/>
      <c r="BCG144"/>
      <c r="BCH144"/>
      <c r="BCI144"/>
      <c r="BCJ144"/>
      <c r="BCK144"/>
      <c r="BCL144"/>
      <c r="BCM144"/>
      <c r="BCN144"/>
      <c r="BCO144"/>
      <c r="BCP144"/>
      <c r="BCQ144"/>
      <c r="BCR144"/>
      <c r="BCS144"/>
      <c r="BCT144"/>
      <c r="BCU144"/>
      <c r="BCV144"/>
      <c r="BCW144"/>
      <c r="BCX144"/>
      <c r="BCY144"/>
      <c r="BCZ144"/>
      <c r="BDA144"/>
      <c r="BDB144"/>
      <c r="BDC144"/>
      <c r="BDD144"/>
      <c r="BDE144"/>
      <c r="BDF144"/>
      <c r="BDG144"/>
      <c r="BDH144"/>
      <c r="BDI144"/>
      <c r="BDJ144"/>
      <c r="BDK144"/>
      <c r="BDL144"/>
      <c r="BDM144"/>
      <c r="BDN144"/>
      <c r="BDO144"/>
      <c r="BDP144"/>
      <c r="BDQ144"/>
      <c r="BDR144"/>
      <c r="BDS144"/>
      <c r="BDT144"/>
      <c r="BDU144"/>
    </row>
    <row r="145" spans="2:1477" s="69" customFormat="1">
      <c r="B145" s="67" t="s">
        <v>2</v>
      </c>
      <c r="C145" s="67" t="s">
        <v>823</v>
      </c>
      <c r="D145" s="67" t="s">
        <v>1017</v>
      </c>
      <c r="E145" s="68">
        <v>45687</v>
      </c>
      <c r="F145" s="67" t="s">
        <v>991</v>
      </c>
      <c r="G145" s="158" t="s">
        <v>994</v>
      </c>
      <c r="H145" s="187">
        <v>1</v>
      </c>
      <c r="I145" s="69">
        <v>0</v>
      </c>
      <c r="J145" s="69">
        <v>120</v>
      </c>
      <c r="K145" s="69">
        <v>128</v>
      </c>
      <c r="L145" s="69">
        <v>115</v>
      </c>
      <c r="M145" s="186">
        <f t="shared" si="36"/>
        <v>0.89166666666666672</v>
      </c>
      <c r="N145" s="69">
        <f t="shared" si="37"/>
        <v>1</v>
      </c>
      <c r="O145" s="69">
        <v>13</v>
      </c>
      <c r="P145" s="69">
        <v>0</v>
      </c>
      <c r="Q145" s="69">
        <v>0</v>
      </c>
      <c r="R145" s="69">
        <v>8</v>
      </c>
      <c r="S145" s="69">
        <v>0</v>
      </c>
      <c r="T145" s="190">
        <v>493247</v>
      </c>
      <c r="U145" s="190">
        <v>26670</v>
      </c>
      <c r="V145" s="190">
        <v>466577</v>
      </c>
      <c r="W145" s="190">
        <v>493247</v>
      </c>
      <c r="X145" s="190">
        <v>468786</v>
      </c>
      <c r="Y145" s="190">
        <v>0</v>
      </c>
      <c r="Z145" s="190">
        <v>0</v>
      </c>
      <c r="AA145" s="190">
        <v>0</v>
      </c>
      <c r="AB145" s="190">
        <v>468786</v>
      </c>
      <c r="AC145" s="190">
        <v>468786</v>
      </c>
      <c r="AD145" s="186">
        <f t="shared" si="38"/>
        <v>1.0047344811253018</v>
      </c>
      <c r="AE145" s="69">
        <f t="shared" si="39"/>
        <v>1</v>
      </c>
      <c r="AF145" s="190">
        <v>0</v>
      </c>
      <c r="AG145" s="190">
        <v>0</v>
      </c>
      <c r="AH145" s="69">
        <v>0</v>
      </c>
      <c r="AI145" s="69">
        <v>8</v>
      </c>
      <c r="AJ145" s="69">
        <v>0</v>
      </c>
      <c r="AK145" s="69">
        <v>0</v>
      </c>
      <c r="AL145" s="80">
        <v>0</v>
      </c>
      <c r="AM145" s="80">
        <v>0</v>
      </c>
      <c r="AN145" s="69">
        <v>0</v>
      </c>
      <c r="AO145" s="69">
        <v>0</v>
      </c>
      <c r="AP145" s="80">
        <v>0</v>
      </c>
      <c r="AQ145" s="80">
        <v>0</v>
      </c>
      <c r="AR145" s="69">
        <v>0</v>
      </c>
      <c r="AS145" s="69">
        <v>0</v>
      </c>
      <c r="AT145" s="80">
        <v>0</v>
      </c>
      <c r="AU145" s="80">
        <v>0</v>
      </c>
      <c r="AV145" s="69">
        <v>0</v>
      </c>
      <c r="AW145" s="69">
        <v>0</v>
      </c>
      <c r="AX145" s="80">
        <v>0</v>
      </c>
      <c r="AY145" s="80">
        <v>0</v>
      </c>
      <c r="AZ145" s="69">
        <v>0</v>
      </c>
      <c r="BA145" s="69">
        <v>0</v>
      </c>
      <c r="BB145" s="80">
        <v>0</v>
      </c>
      <c r="BC145" s="80">
        <v>0</v>
      </c>
      <c r="BD145" s="69">
        <v>0</v>
      </c>
      <c r="BE145" s="69">
        <v>0</v>
      </c>
      <c r="BF145" s="80">
        <v>0</v>
      </c>
      <c r="BG145" s="80">
        <v>0</v>
      </c>
      <c r="BH145" s="69">
        <v>0</v>
      </c>
      <c r="BI145" s="69">
        <v>0</v>
      </c>
      <c r="BJ145" s="80">
        <v>0</v>
      </c>
      <c r="BK145" s="80">
        <v>0</v>
      </c>
      <c r="BL145" s="69">
        <v>0</v>
      </c>
      <c r="BM145" s="69">
        <v>0</v>
      </c>
      <c r="BN145" s="80">
        <v>0</v>
      </c>
      <c r="BO145" s="80">
        <v>0</v>
      </c>
      <c r="BP145" s="69">
        <v>0</v>
      </c>
      <c r="BQ145" s="69">
        <v>0</v>
      </c>
      <c r="BR145" s="80">
        <v>0</v>
      </c>
      <c r="BS145" s="80">
        <v>0</v>
      </c>
      <c r="BT145" s="69">
        <v>0</v>
      </c>
      <c r="BU145" s="69">
        <v>0</v>
      </c>
      <c r="BV145" s="80">
        <v>0</v>
      </c>
      <c r="BW145" s="80">
        <v>0</v>
      </c>
      <c r="BX145" s="69">
        <v>0</v>
      </c>
      <c r="BY145" s="69">
        <v>0</v>
      </c>
      <c r="BZ145" s="80">
        <v>0</v>
      </c>
      <c r="CA145" s="80">
        <v>0</v>
      </c>
      <c r="CB145" s="69">
        <v>0</v>
      </c>
      <c r="CC145" s="69">
        <v>0</v>
      </c>
      <c r="CD145" s="80">
        <v>0</v>
      </c>
      <c r="CE145" s="80">
        <v>0</v>
      </c>
      <c r="CF145" s="69">
        <v>0</v>
      </c>
      <c r="CG145" s="69">
        <v>0</v>
      </c>
      <c r="CH145" s="80">
        <v>0</v>
      </c>
      <c r="CI145" s="80">
        <v>0</v>
      </c>
      <c r="CJ145" s="69">
        <v>0</v>
      </c>
      <c r="CK145" s="69">
        <v>0</v>
      </c>
      <c r="CL145" s="80">
        <v>0</v>
      </c>
      <c r="CM145" s="80">
        <v>0</v>
      </c>
      <c r="CN145" s="67" t="s">
        <v>814</v>
      </c>
      <c r="CO145" s="67" t="s">
        <v>815</v>
      </c>
      <c r="CP145" s="67" t="s">
        <v>709</v>
      </c>
      <c r="CQ145" s="67" t="s">
        <v>709</v>
      </c>
      <c r="CR145" s="67" t="s">
        <v>709</v>
      </c>
      <c r="CS145" s="67" t="s">
        <v>709</v>
      </c>
      <c r="CT145" s="68">
        <v>45959</v>
      </c>
      <c r="CU145" s="67" t="s">
        <v>993</v>
      </c>
      <c r="CV145" s="67" t="s">
        <v>989</v>
      </c>
      <c r="CW145" s="68" t="s">
        <v>168</v>
      </c>
      <c r="CX145" s="68">
        <v>45924</v>
      </c>
      <c r="CY145" s="67" t="s">
        <v>988</v>
      </c>
      <c r="CZ145" s="67" t="s">
        <v>989</v>
      </c>
      <c r="DA145" s="67" t="s">
        <v>1011</v>
      </c>
      <c r="DB145" s="81">
        <v>566683.49</v>
      </c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  <c r="AML145"/>
      <c r="AMM145"/>
      <c r="AMN145"/>
      <c r="AMO145"/>
      <c r="AMP145"/>
      <c r="AMQ145"/>
      <c r="AMR145"/>
      <c r="AMS145"/>
      <c r="AMT145"/>
      <c r="AMU145"/>
      <c r="AMV145"/>
      <c r="AMW145"/>
      <c r="AMX145"/>
      <c r="AMY145"/>
      <c r="AMZ145"/>
      <c r="ANA145"/>
      <c r="ANB145"/>
      <c r="ANC145"/>
      <c r="AND145"/>
      <c r="ANE145"/>
      <c r="ANF145"/>
      <c r="ANG145"/>
      <c r="ANH145"/>
      <c r="ANI145"/>
      <c r="ANJ145"/>
      <c r="ANK145"/>
      <c r="ANL145"/>
      <c r="ANM145"/>
      <c r="ANN145"/>
      <c r="ANO145"/>
      <c r="ANP145"/>
      <c r="ANQ145"/>
      <c r="ANR145"/>
      <c r="ANS145"/>
      <c r="ANT145"/>
      <c r="ANU145"/>
      <c r="ANV145"/>
      <c r="ANW145"/>
      <c r="ANX145"/>
      <c r="ANY145"/>
      <c r="ANZ145"/>
      <c r="AOA145"/>
      <c r="AOB145"/>
      <c r="AOC145"/>
      <c r="AOD145"/>
      <c r="AOE145"/>
      <c r="AOF145"/>
      <c r="AOG145"/>
      <c r="AOH145"/>
      <c r="AOI145"/>
      <c r="AOJ145"/>
      <c r="AOK145"/>
      <c r="AOL145"/>
      <c r="AOM145"/>
      <c r="AON145"/>
      <c r="AOO145"/>
      <c r="AOP145"/>
      <c r="AOQ145"/>
      <c r="AOR145"/>
      <c r="AOS145"/>
      <c r="AOT145"/>
      <c r="AOU145"/>
      <c r="AOV145"/>
      <c r="AOW145"/>
      <c r="AOX145"/>
      <c r="AOY145"/>
      <c r="AOZ145"/>
      <c r="APA145"/>
      <c r="APB145"/>
      <c r="APC145"/>
      <c r="APD145"/>
      <c r="APE145"/>
      <c r="APF145"/>
      <c r="APG145"/>
      <c r="APH145"/>
      <c r="API145"/>
      <c r="APJ145"/>
      <c r="APK145"/>
      <c r="APL145"/>
      <c r="APM145"/>
      <c r="APN145"/>
      <c r="APO145"/>
      <c r="APP145"/>
      <c r="APQ145"/>
      <c r="APR145"/>
      <c r="APS145"/>
      <c r="APT145"/>
      <c r="APU145"/>
      <c r="APV145"/>
      <c r="APW145"/>
      <c r="APX145"/>
      <c r="APY145"/>
      <c r="APZ145"/>
      <c r="AQA145"/>
      <c r="AQB145"/>
      <c r="AQC145"/>
      <c r="AQD145"/>
      <c r="AQE145"/>
      <c r="AQF145"/>
      <c r="AQG145"/>
      <c r="AQH145"/>
      <c r="AQI145"/>
      <c r="AQJ145"/>
      <c r="AQK145"/>
      <c r="AQL145"/>
      <c r="AQM145"/>
      <c r="AQN145"/>
      <c r="AQO145"/>
      <c r="AQP145"/>
      <c r="AQQ145"/>
      <c r="AQR145"/>
      <c r="AQS145"/>
      <c r="AQT145"/>
      <c r="AQU145"/>
      <c r="AQV145"/>
      <c r="AQW145"/>
      <c r="AQX145"/>
      <c r="AQY145"/>
      <c r="AQZ145"/>
      <c r="ARA145"/>
      <c r="ARB145"/>
      <c r="ARC145"/>
      <c r="ARD145"/>
      <c r="ARE145"/>
      <c r="ARF145"/>
      <c r="ARG145"/>
      <c r="ARH145"/>
      <c r="ARI145"/>
      <c r="ARJ145"/>
      <c r="ARK145"/>
      <c r="ARL145"/>
      <c r="ARM145"/>
      <c r="ARN145"/>
      <c r="ARO145"/>
      <c r="ARP145"/>
      <c r="ARQ145"/>
      <c r="ARR145"/>
      <c r="ARS145"/>
      <c r="ART145"/>
      <c r="ARU145"/>
      <c r="ARV145"/>
      <c r="ARW145"/>
      <c r="ARX145"/>
      <c r="ARY145"/>
      <c r="ARZ145"/>
      <c r="ASA145"/>
      <c r="ASB145"/>
      <c r="ASC145"/>
      <c r="ASD145"/>
      <c r="ASE145"/>
      <c r="ASF145"/>
      <c r="ASG145"/>
      <c r="ASH145"/>
      <c r="ASI145"/>
      <c r="ASJ145"/>
      <c r="ASK145"/>
      <c r="ASL145"/>
      <c r="ASM145"/>
      <c r="ASN145"/>
      <c r="ASO145"/>
      <c r="ASP145"/>
      <c r="ASQ145"/>
      <c r="ASR145"/>
      <c r="ASS145"/>
      <c r="AST145"/>
      <c r="ASU145"/>
      <c r="ASV145"/>
      <c r="ASW145"/>
      <c r="ASX145"/>
      <c r="ASY145"/>
      <c r="ASZ145"/>
      <c r="ATA145"/>
      <c r="ATB145"/>
      <c r="ATC145"/>
      <c r="ATD145"/>
      <c r="ATE145"/>
      <c r="ATF145"/>
      <c r="ATG145"/>
      <c r="ATH145"/>
      <c r="ATI145"/>
      <c r="ATJ145"/>
      <c r="ATK145"/>
      <c r="ATL145"/>
      <c r="ATM145"/>
      <c r="ATN145"/>
      <c r="ATO145"/>
      <c r="ATP145"/>
      <c r="ATQ145"/>
      <c r="ATR145"/>
      <c r="ATS145"/>
      <c r="ATT145"/>
      <c r="ATU145"/>
      <c r="ATV145"/>
      <c r="ATW145"/>
      <c r="ATX145"/>
      <c r="ATY145"/>
      <c r="ATZ145"/>
      <c r="AUA145"/>
      <c r="AUB145"/>
      <c r="AUC145"/>
      <c r="AUD145"/>
      <c r="AUE145"/>
      <c r="AUF145"/>
      <c r="AUG145"/>
      <c r="AUH145"/>
      <c r="AUI145"/>
      <c r="AUJ145"/>
      <c r="AUK145"/>
      <c r="AUL145"/>
      <c r="AUM145"/>
      <c r="AUN145"/>
      <c r="AUO145"/>
      <c r="AUP145"/>
      <c r="AUQ145"/>
      <c r="AUR145"/>
      <c r="AUS145"/>
      <c r="AUT145"/>
      <c r="AUU145"/>
      <c r="AUV145"/>
      <c r="AUW145"/>
      <c r="AUX145"/>
      <c r="AUY145"/>
      <c r="AUZ145"/>
      <c r="AVA145"/>
      <c r="AVB145"/>
      <c r="AVC145"/>
      <c r="AVD145"/>
      <c r="AVE145"/>
      <c r="AVF145"/>
      <c r="AVG145"/>
      <c r="AVH145"/>
      <c r="AVI145"/>
      <c r="AVJ145"/>
      <c r="AVK145"/>
      <c r="AVL145"/>
      <c r="AVM145"/>
      <c r="AVN145"/>
      <c r="AVO145"/>
      <c r="AVP145"/>
      <c r="AVQ145"/>
      <c r="AVR145"/>
      <c r="AVS145"/>
      <c r="AVT145"/>
      <c r="AVU145"/>
      <c r="AVV145"/>
      <c r="AVW145"/>
      <c r="AVX145"/>
      <c r="AVY145"/>
      <c r="AVZ145"/>
      <c r="AWA145"/>
      <c r="AWB145"/>
      <c r="AWC145"/>
      <c r="AWD145"/>
      <c r="AWE145"/>
      <c r="AWF145"/>
      <c r="AWG145"/>
      <c r="AWH145"/>
      <c r="AWI145"/>
      <c r="AWJ145"/>
      <c r="AWK145"/>
      <c r="AWL145"/>
      <c r="AWM145"/>
      <c r="AWN145"/>
      <c r="AWO145"/>
      <c r="AWP145"/>
      <c r="AWQ145"/>
      <c r="AWR145"/>
      <c r="AWS145"/>
      <c r="AWT145"/>
      <c r="AWU145"/>
      <c r="AWV145"/>
      <c r="AWW145"/>
      <c r="AWX145"/>
      <c r="AWY145"/>
      <c r="AWZ145"/>
      <c r="AXA145"/>
      <c r="AXB145"/>
      <c r="AXC145"/>
      <c r="AXD145"/>
      <c r="AXE145"/>
      <c r="AXF145"/>
      <c r="AXG145"/>
      <c r="AXH145"/>
      <c r="AXI145"/>
      <c r="AXJ145"/>
      <c r="AXK145"/>
      <c r="AXL145"/>
      <c r="AXM145"/>
      <c r="AXN145"/>
      <c r="AXO145"/>
      <c r="AXP145"/>
      <c r="AXQ145"/>
      <c r="AXR145"/>
      <c r="AXS145"/>
      <c r="AXT145"/>
      <c r="AXU145"/>
      <c r="AXV145"/>
      <c r="AXW145"/>
      <c r="AXX145"/>
      <c r="AXY145"/>
      <c r="AXZ145"/>
      <c r="AYA145"/>
      <c r="AYB145"/>
      <c r="AYC145"/>
      <c r="AYD145"/>
      <c r="AYE145"/>
      <c r="AYF145"/>
      <c r="AYG145"/>
      <c r="AYH145"/>
      <c r="AYI145"/>
      <c r="AYJ145"/>
      <c r="AYK145"/>
      <c r="AYL145"/>
      <c r="AYM145"/>
      <c r="AYN145"/>
      <c r="AYO145"/>
      <c r="AYP145"/>
      <c r="AYQ145"/>
      <c r="AYR145"/>
      <c r="AYS145"/>
      <c r="AYT145"/>
      <c r="AYU145"/>
      <c r="AYV145"/>
      <c r="AYW145"/>
      <c r="AYX145"/>
      <c r="AYY145"/>
      <c r="AYZ145"/>
      <c r="AZA145"/>
      <c r="AZB145"/>
      <c r="AZC145"/>
      <c r="AZD145"/>
      <c r="AZE145"/>
      <c r="AZF145"/>
      <c r="AZG145"/>
      <c r="AZH145"/>
      <c r="AZI145"/>
      <c r="AZJ145"/>
      <c r="AZK145"/>
      <c r="AZL145"/>
      <c r="AZM145"/>
      <c r="AZN145"/>
      <c r="AZO145"/>
      <c r="AZP145"/>
      <c r="AZQ145"/>
      <c r="AZR145"/>
      <c r="AZS145"/>
      <c r="AZT145"/>
      <c r="AZU145"/>
      <c r="AZV145"/>
      <c r="AZW145"/>
      <c r="AZX145"/>
      <c r="AZY145"/>
      <c r="AZZ145"/>
      <c r="BAA145"/>
      <c r="BAB145"/>
      <c r="BAC145"/>
      <c r="BAD145"/>
      <c r="BAE145"/>
      <c r="BAF145"/>
      <c r="BAG145"/>
      <c r="BAH145"/>
      <c r="BAI145"/>
      <c r="BAJ145"/>
      <c r="BAK145"/>
      <c r="BAL145"/>
      <c r="BAM145"/>
      <c r="BAN145"/>
      <c r="BAO145"/>
      <c r="BAP145"/>
      <c r="BAQ145"/>
      <c r="BAR145"/>
      <c r="BAS145"/>
      <c r="BAT145"/>
      <c r="BAU145"/>
      <c r="BAV145"/>
      <c r="BAW145"/>
      <c r="BAX145"/>
      <c r="BAY145"/>
      <c r="BAZ145"/>
      <c r="BBA145"/>
      <c r="BBB145"/>
      <c r="BBC145"/>
      <c r="BBD145"/>
      <c r="BBE145"/>
      <c r="BBF145"/>
      <c r="BBG145"/>
      <c r="BBH145"/>
      <c r="BBI145"/>
      <c r="BBJ145"/>
      <c r="BBK145"/>
      <c r="BBL145"/>
      <c r="BBM145"/>
      <c r="BBN145"/>
      <c r="BBO145"/>
      <c r="BBP145"/>
      <c r="BBQ145"/>
      <c r="BBR145"/>
      <c r="BBS145"/>
      <c r="BBT145"/>
      <c r="BBU145"/>
      <c r="BBV145"/>
      <c r="BBW145"/>
      <c r="BBX145"/>
      <c r="BBY145"/>
      <c r="BBZ145"/>
      <c r="BCA145"/>
      <c r="BCB145"/>
      <c r="BCC145"/>
      <c r="BCD145"/>
      <c r="BCE145"/>
      <c r="BCF145"/>
      <c r="BCG145"/>
      <c r="BCH145"/>
      <c r="BCI145"/>
      <c r="BCJ145"/>
      <c r="BCK145"/>
      <c r="BCL145"/>
      <c r="BCM145"/>
      <c r="BCN145"/>
      <c r="BCO145"/>
      <c r="BCP145"/>
      <c r="BCQ145"/>
      <c r="BCR145"/>
      <c r="BCS145"/>
      <c r="BCT145"/>
      <c r="BCU145"/>
      <c r="BCV145"/>
      <c r="BCW145"/>
      <c r="BCX145"/>
      <c r="BCY145"/>
      <c r="BCZ145"/>
      <c r="BDA145"/>
      <c r="BDB145"/>
      <c r="BDC145"/>
      <c r="BDD145"/>
      <c r="BDE145"/>
      <c r="BDF145"/>
      <c r="BDG145"/>
      <c r="BDH145"/>
      <c r="BDI145"/>
      <c r="BDJ145"/>
      <c r="BDK145"/>
      <c r="BDL145"/>
      <c r="BDM145"/>
      <c r="BDN145"/>
      <c r="BDO145"/>
      <c r="BDP145"/>
      <c r="BDQ145"/>
      <c r="BDR145"/>
      <c r="BDS145"/>
      <c r="BDT145"/>
      <c r="BDU145"/>
    </row>
    <row r="146" spans="2:1477" s="69" customFormat="1">
      <c r="B146" s="67" t="s">
        <v>2</v>
      </c>
      <c r="C146" s="67" t="s">
        <v>824</v>
      </c>
      <c r="D146" s="67" t="s">
        <v>1018</v>
      </c>
      <c r="E146" s="68">
        <v>45729</v>
      </c>
      <c r="F146" s="67" t="s">
        <v>991</v>
      </c>
      <c r="G146" s="158" t="s">
        <v>994</v>
      </c>
      <c r="H146" s="187">
        <v>1</v>
      </c>
      <c r="I146" s="69">
        <v>0</v>
      </c>
      <c r="J146" s="69">
        <v>120</v>
      </c>
      <c r="K146" s="69">
        <v>138</v>
      </c>
      <c r="L146" s="69">
        <v>136</v>
      </c>
      <c r="M146" s="186">
        <f t="shared" si="36"/>
        <v>0.98333333333333328</v>
      </c>
      <c r="N146" s="69">
        <f t="shared" si="37"/>
        <v>1</v>
      </c>
      <c r="O146" s="69">
        <v>2</v>
      </c>
      <c r="P146" s="69">
        <v>0</v>
      </c>
      <c r="Q146" s="69">
        <v>0</v>
      </c>
      <c r="R146" s="69">
        <v>18</v>
      </c>
      <c r="S146" s="69">
        <v>0</v>
      </c>
      <c r="T146" s="190">
        <v>430052</v>
      </c>
      <c r="U146" s="190">
        <v>29999</v>
      </c>
      <c r="V146" s="190">
        <v>400053</v>
      </c>
      <c r="W146" s="190">
        <v>430052</v>
      </c>
      <c r="X146" s="190">
        <v>391859</v>
      </c>
      <c r="Y146" s="190">
        <v>0</v>
      </c>
      <c r="Z146" s="190">
        <v>0</v>
      </c>
      <c r="AA146" s="190">
        <v>0</v>
      </c>
      <c r="AB146" s="190">
        <v>391859</v>
      </c>
      <c r="AC146" s="190">
        <v>391859</v>
      </c>
      <c r="AD146" s="186">
        <f t="shared" si="38"/>
        <v>0.97951771390290787</v>
      </c>
      <c r="AE146" s="69">
        <f t="shared" si="39"/>
        <v>1</v>
      </c>
      <c r="AF146" s="190">
        <v>0</v>
      </c>
      <c r="AG146" s="190">
        <v>0</v>
      </c>
      <c r="AH146" s="69">
        <v>0</v>
      </c>
      <c r="AI146" s="69">
        <v>18</v>
      </c>
      <c r="AJ146" s="69">
        <v>0</v>
      </c>
      <c r="AK146" s="69">
        <v>0</v>
      </c>
      <c r="AL146" s="80">
        <v>0</v>
      </c>
      <c r="AM146" s="80">
        <v>0</v>
      </c>
      <c r="AN146" s="69">
        <v>0</v>
      </c>
      <c r="AO146" s="69">
        <v>0</v>
      </c>
      <c r="AP146" s="80">
        <v>0</v>
      </c>
      <c r="AQ146" s="80">
        <v>0</v>
      </c>
      <c r="AR146" s="69">
        <v>0</v>
      </c>
      <c r="AS146" s="69">
        <v>0</v>
      </c>
      <c r="AT146" s="80">
        <v>0</v>
      </c>
      <c r="AU146" s="80">
        <v>0</v>
      </c>
      <c r="AV146" s="69">
        <v>0</v>
      </c>
      <c r="AW146" s="69">
        <v>0</v>
      </c>
      <c r="AX146" s="80">
        <v>0</v>
      </c>
      <c r="AY146" s="80">
        <v>0</v>
      </c>
      <c r="AZ146" s="69">
        <v>0</v>
      </c>
      <c r="BA146" s="69">
        <v>0</v>
      </c>
      <c r="BB146" s="80">
        <v>0</v>
      </c>
      <c r="BC146" s="80">
        <v>0</v>
      </c>
      <c r="BD146" s="69">
        <v>0</v>
      </c>
      <c r="BE146" s="69">
        <v>0</v>
      </c>
      <c r="BF146" s="80">
        <v>0</v>
      </c>
      <c r="BG146" s="80">
        <v>0</v>
      </c>
      <c r="BH146" s="69">
        <v>0</v>
      </c>
      <c r="BI146" s="69">
        <v>0</v>
      </c>
      <c r="BJ146" s="80">
        <v>0</v>
      </c>
      <c r="BK146" s="80">
        <v>0</v>
      </c>
      <c r="BL146" s="69">
        <v>0</v>
      </c>
      <c r="BM146" s="69">
        <v>0</v>
      </c>
      <c r="BN146" s="80">
        <v>0</v>
      </c>
      <c r="BO146" s="80">
        <v>0</v>
      </c>
      <c r="BP146" s="69">
        <v>0</v>
      </c>
      <c r="BQ146" s="69">
        <v>0</v>
      </c>
      <c r="BR146" s="80">
        <v>0</v>
      </c>
      <c r="BS146" s="80">
        <v>0</v>
      </c>
      <c r="BT146" s="69">
        <v>0</v>
      </c>
      <c r="BU146" s="69">
        <v>0</v>
      </c>
      <c r="BV146" s="80">
        <v>0</v>
      </c>
      <c r="BW146" s="80">
        <v>0</v>
      </c>
      <c r="BX146" s="69">
        <v>0</v>
      </c>
      <c r="BY146" s="69">
        <v>0</v>
      </c>
      <c r="BZ146" s="80">
        <v>0</v>
      </c>
      <c r="CA146" s="80">
        <v>0</v>
      </c>
      <c r="CB146" s="69">
        <v>0</v>
      </c>
      <c r="CC146" s="69">
        <v>0</v>
      </c>
      <c r="CD146" s="80">
        <v>0</v>
      </c>
      <c r="CE146" s="80">
        <v>0</v>
      </c>
      <c r="CF146" s="69">
        <v>0</v>
      </c>
      <c r="CG146" s="69">
        <v>0</v>
      </c>
      <c r="CH146" s="80">
        <v>0</v>
      </c>
      <c r="CI146" s="80">
        <v>0</v>
      </c>
      <c r="CJ146" s="69">
        <v>0</v>
      </c>
      <c r="CK146" s="69">
        <v>0</v>
      </c>
      <c r="CL146" s="80">
        <v>0</v>
      </c>
      <c r="CM146" s="80">
        <v>0</v>
      </c>
      <c r="CN146" s="67" t="s">
        <v>812</v>
      </c>
      <c r="CO146" s="67" t="s">
        <v>813</v>
      </c>
      <c r="CP146" s="67" t="s">
        <v>709</v>
      </c>
      <c r="CQ146" s="67" t="s">
        <v>709</v>
      </c>
      <c r="CR146" s="67" t="s">
        <v>709</v>
      </c>
      <c r="CS146" s="67" t="s">
        <v>709</v>
      </c>
      <c r="CT146" s="68">
        <v>46085</v>
      </c>
      <c r="CU146" s="67" t="s">
        <v>991</v>
      </c>
      <c r="CV146" s="67" t="s">
        <v>989</v>
      </c>
      <c r="CW146" s="68" t="s">
        <v>168</v>
      </c>
      <c r="CX146" s="68">
        <v>46030</v>
      </c>
      <c r="CY146" s="67" t="s">
        <v>991</v>
      </c>
      <c r="CZ146" s="67" t="s">
        <v>989</v>
      </c>
      <c r="DA146" s="67" t="s">
        <v>1011</v>
      </c>
      <c r="DB146" s="81">
        <v>619869.68999999994</v>
      </c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  <c r="AML146"/>
      <c r="AMM146"/>
      <c r="AMN146"/>
      <c r="AMO146"/>
      <c r="AMP146"/>
      <c r="AMQ146"/>
      <c r="AMR146"/>
      <c r="AMS146"/>
      <c r="AMT146"/>
      <c r="AMU146"/>
      <c r="AMV146"/>
      <c r="AMW146"/>
      <c r="AMX146"/>
      <c r="AMY146"/>
      <c r="AMZ146"/>
      <c r="ANA146"/>
      <c r="ANB146"/>
      <c r="ANC146"/>
      <c r="AND146"/>
      <c r="ANE146"/>
      <c r="ANF146"/>
      <c r="ANG146"/>
      <c r="ANH146"/>
      <c r="ANI146"/>
      <c r="ANJ146"/>
      <c r="ANK146"/>
      <c r="ANL146"/>
      <c r="ANM146"/>
      <c r="ANN146"/>
      <c r="ANO146"/>
      <c r="ANP146"/>
      <c r="ANQ146"/>
      <c r="ANR146"/>
      <c r="ANS146"/>
      <c r="ANT146"/>
      <c r="ANU146"/>
      <c r="ANV146"/>
      <c r="ANW146"/>
      <c r="ANX146"/>
      <c r="ANY146"/>
      <c r="ANZ146"/>
      <c r="AOA146"/>
      <c r="AOB146"/>
      <c r="AOC146"/>
      <c r="AOD146"/>
      <c r="AOE146"/>
      <c r="AOF146"/>
      <c r="AOG146"/>
      <c r="AOH146"/>
      <c r="AOI146"/>
      <c r="AOJ146"/>
      <c r="AOK146"/>
      <c r="AOL146"/>
      <c r="AOM146"/>
      <c r="AON146"/>
      <c r="AOO146"/>
      <c r="AOP146"/>
      <c r="AOQ146"/>
      <c r="AOR146"/>
      <c r="AOS146"/>
      <c r="AOT146"/>
      <c r="AOU146"/>
      <c r="AOV146"/>
      <c r="AOW146"/>
      <c r="AOX146"/>
      <c r="AOY146"/>
      <c r="AOZ146"/>
      <c r="APA146"/>
      <c r="APB146"/>
      <c r="APC146"/>
      <c r="APD146"/>
      <c r="APE146"/>
      <c r="APF146"/>
      <c r="APG146"/>
      <c r="APH146"/>
      <c r="API146"/>
      <c r="APJ146"/>
      <c r="APK146"/>
      <c r="APL146"/>
      <c r="APM146"/>
      <c r="APN146"/>
      <c r="APO146"/>
      <c r="APP146"/>
      <c r="APQ146"/>
      <c r="APR146"/>
      <c r="APS146"/>
      <c r="APT146"/>
      <c r="APU146"/>
      <c r="APV146"/>
      <c r="APW146"/>
      <c r="APX146"/>
      <c r="APY146"/>
      <c r="APZ146"/>
      <c r="AQA146"/>
      <c r="AQB146"/>
      <c r="AQC146"/>
      <c r="AQD146"/>
      <c r="AQE146"/>
      <c r="AQF146"/>
      <c r="AQG146"/>
      <c r="AQH146"/>
      <c r="AQI146"/>
      <c r="AQJ146"/>
      <c r="AQK146"/>
      <c r="AQL146"/>
      <c r="AQM146"/>
      <c r="AQN146"/>
      <c r="AQO146"/>
      <c r="AQP146"/>
      <c r="AQQ146"/>
      <c r="AQR146"/>
      <c r="AQS146"/>
      <c r="AQT146"/>
      <c r="AQU146"/>
      <c r="AQV146"/>
      <c r="AQW146"/>
      <c r="AQX146"/>
      <c r="AQY146"/>
      <c r="AQZ146"/>
      <c r="ARA146"/>
      <c r="ARB146"/>
      <c r="ARC146"/>
      <c r="ARD146"/>
      <c r="ARE146"/>
      <c r="ARF146"/>
      <c r="ARG146"/>
      <c r="ARH146"/>
      <c r="ARI146"/>
      <c r="ARJ146"/>
      <c r="ARK146"/>
      <c r="ARL146"/>
      <c r="ARM146"/>
      <c r="ARN146"/>
      <c r="ARO146"/>
      <c r="ARP146"/>
      <c r="ARQ146"/>
      <c r="ARR146"/>
      <c r="ARS146"/>
      <c r="ART146"/>
      <c r="ARU146"/>
      <c r="ARV146"/>
      <c r="ARW146"/>
      <c r="ARX146"/>
      <c r="ARY146"/>
      <c r="ARZ146"/>
      <c r="ASA146"/>
      <c r="ASB146"/>
      <c r="ASC146"/>
      <c r="ASD146"/>
      <c r="ASE146"/>
      <c r="ASF146"/>
      <c r="ASG146"/>
      <c r="ASH146"/>
      <c r="ASI146"/>
      <c r="ASJ146"/>
      <c r="ASK146"/>
      <c r="ASL146"/>
      <c r="ASM146"/>
      <c r="ASN146"/>
      <c r="ASO146"/>
      <c r="ASP146"/>
      <c r="ASQ146"/>
      <c r="ASR146"/>
      <c r="ASS146"/>
      <c r="AST146"/>
      <c r="ASU146"/>
      <c r="ASV146"/>
      <c r="ASW146"/>
      <c r="ASX146"/>
      <c r="ASY146"/>
      <c r="ASZ146"/>
      <c r="ATA146"/>
      <c r="ATB146"/>
      <c r="ATC146"/>
      <c r="ATD146"/>
      <c r="ATE146"/>
      <c r="ATF146"/>
      <c r="ATG146"/>
      <c r="ATH146"/>
      <c r="ATI146"/>
      <c r="ATJ146"/>
      <c r="ATK146"/>
      <c r="ATL146"/>
      <c r="ATM146"/>
      <c r="ATN146"/>
      <c r="ATO146"/>
      <c r="ATP146"/>
      <c r="ATQ146"/>
      <c r="ATR146"/>
      <c r="ATS146"/>
      <c r="ATT146"/>
      <c r="ATU146"/>
      <c r="ATV146"/>
      <c r="ATW146"/>
      <c r="ATX146"/>
      <c r="ATY146"/>
      <c r="ATZ146"/>
      <c r="AUA146"/>
      <c r="AUB146"/>
      <c r="AUC146"/>
      <c r="AUD146"/>
      <c r="AUE146"/>
      <c r="AUF146"/>
      <c r="AUG146"/>
      <c r="AUH146"/>
      <c r="AUI146"/>
      <c r="AUJ146"/>
      <c r="AUK146"/>
      <c r="AUL146"/>
      <c r="AUM146"/>
      <c r="AUN146"/>
      <c r="AUO146"/>
      <c r="AUP146"/>
      <c r="AUQ146"/>
      <c r="AUR146"/>
      <c r="AUS146"/>
      <c r="AUT146"/>
      <c r="AUU146"/>
      <c r="AUV146"/>
      <c r="AUW146"/>
      <c r="AUX146"/>
      <c r="AUY146"/>
      <c r="AUZ146"/>
      <c r="AVA146"/>
      <c r="AVB146"/>
      <c r="AVC146"/>
      <c r="AVD146"/>
      <c r="AVE146"/>
      <c r="AVF146"/>
      <c r="AVG146"/>
      <c r="AVH146"/>
      <c r="AVI146"/>
      <c r="AVJ146"/>
      <c r="AVK146"/>
      <c r="AVL146"/>
      <c r="AVM146"/>
      <c r="AVN146"/>
      <c r="AVO146"/>
      <c r="AVP146"/>
      <c r="AVQ146"/>
      <c r="AVR146"/>
      <c r="AVS146"/>
      <c r="AVT146"/>
      <c r="AVU146"/>
      <c r="AVV146"/>
      <c r="AVW146"/>
      <c r="AVX146"/>
      <c r="AVY146"/>
      <c r="AVZ146"/>
      <c r="AWA146"/>
      <c r="AWB146"/>
      <c r="AWC146"/>
      <c r="AWD146"/>
      <c r="AWE146"/>
      <c r="AWF146"/>
      <c r="AWG146"/>
      <c r="AWH146"/>
      <c r="AWI146"/>
      <c r="AWJ146"/>
      <c r="AWK146"/>
      <c r="AWL146"/>
      <c r="AWM146"/>
      <c r="AWN146"/>
      <c r="AWO146"/>
      <c r="AWP146"/>
      <c r="AWQ146"/>
      <c r="AWR146"/>
      <c r="AWS146"/>
      <c r="AWT146"/>
      <c r="AWU146"/>
      <c r="AWV146"/>
      <c r="AWW146"/>
      <c r="AWX146"/>
      <c r="AWY146"/>
      <c r="AWZ146"/>
      <c r="AXA146"/>
      <c r="AXB146"/>
      <c r="AXC146"/>
      <c r="AXD146"/>
      <c r="AXE146"/>
      <c r="AXF146"/>
      <c r="AXG146"/>
      <c r="AXH146"/>
      <c r="AXI146"/>
      <c r="AXJ146"/>
      <c r="AXK146"/>
      <c r="AXL146"/>
      <c r="AXM146"/>
      <c r="AXN146"/>
      <c r="AXO146"/>
      <c r="AXP146"/>
      <c r="AXQ146"/>
      <c r="AXR146"/>
      <c r="AXS146"/>
      <c r="AXT146"/>
      <c r="AXU146"/>
      <c r="AXV146"/>
      <c r="AXW146"/>
      <c r="AXX146"/>
      <c r="AXY146"/>
      <c r="AXZ146"/>
      <c r="AYA146"/>
      <c r="AYB146"/>
      <c r="AYC146"/>
      <c r="AYD146"/>
      <c r="AYE146"/>
      <c r="AYF146"/>
      <c r="AYG146"/>
      <c r="AYH146"/>
      <c r="AYI146"/>
      <c r="AYJ146"/>
      <c r="AYK146"/>
      <c r="AYL146"/>
      <c r="AYM146"/>
      <c r="AYN146"/>
      <c r="AYO146"/>
      <c r="AYP146"/>
      <c r="AYQ146"/>
      <c r="AYR146"/>
      <c r="AYS146"/>
      <c r="AYT146"/>
      <c r="AYU146"/>
      <c r="AYV146"/>
      <c r="AYW146"/>
      <c r="AYX146"/>
      <c r="AYY146"/>
      <c r="AYZ146"/>
      <c r="AZA146"/>
      <c r="AZB146"/>
      <c r="AZC146"/>
      <c r="AZD146"/>
      <c r="AZE146"/>
      <c r="AZF146"/>
      <c r="AZG146"/>
      <c r="AZH146"/>
      <c r="AZI146"/>
      <c r="AZJ146"/>
      <c r="AZK146"/>
      <c r="AZL146"/>
      <c r="AZM146"/>
      <c r="AZN146"/>
      <c r="AZO146"/>
      <c r="AZP146"/>
      <c r="AZQ146"/>
      <c r="AZR146"/>
      <c r="AZS146"/>
      <c r="AZT146"/>
      <c r="AZU146"/>
      <c r="AZV146"/>
      <c r="AZW146"/>
      <c r="AZX146"/>
      <c r="AZY146"/>
      <c r="AZZ146"/>
      <c r="BAA146"/>
      <c r="BAB146"/>
      <c r="BAC146"/>
      <c r="BAD146"/>
      <c r="BAE146"/>
      <c r="BAF146"/>
      <c r="BAG146"/>
      <c r="BAH146"/>
      <c r="BAI146"/>
      <c r="BAJ146"/>
      <c r="BAK146"/>
      <c r="BAL146"/>
      <c r="BAM146"/>
      <c r="BAN146"/>
      <c r="BAO146"/>
      <c r="BAP146"/>
      <c r="BAQ146"/>
      <c r="BAR146"/>
      <c r="BAS146"/>
      <c r="BAT146"/>
      <c r="BAU146"/>
      <c r="BAV146"/>
      <c r="BAW146"/>
      <c r="BAX146"/>
      <c r="BAY146"/>
      <c r="BAZ146"/>
      <c r="BBA146"/>
      <c r="BBB146"/>
      <c r="BBC146"/>
      <c r="BBD146"/>
      <c r="BBE146"/>
      <c r="BBF146"/>
      <c r="BBG146"/>
      <c r="BBH146"/>
      <c r="BBI146"/>
      <c r="BBJ146"/>
      <c r="BBK146"/>
      <c r="BBL146"/>
      <c r="BBM146"/>
      <c r="BBN146"/>
      <c r="BBO146"/>
      <c r="BBP146"/>
      <c r="BBQ146"/>
      <c r="BBR146"/>
      <c r="BBS146"/>
      <c r="BBT146"/>
      <c r="BBU146"/>
      <c r="BBV146"/>
      <c r="BBW146"/>
      <c r="BBX146"/>
      <c r="BBY146"/>
      <c r="BBZ146"/>
      <c r="BCA146"/>
      <c r="BCB146"/>
      <c r="BCC146"/>
      <c r="BCD146"/>
      <c r="BCE146"/>
      <c r="BCF146"/>
      <c r="BCG146"/>
      <c r="BCH146"/>
      <c r="BCI146"/>
      <c r="BCJ146"/>
      <c r="BCK146"/>
      <c r="BCL146"/>
      <c r="BCM146"/>
      <c r="BCN146"/>
      <c r="BCO146"/>
      <c r="BCP146"/>
      <c r="BCQ146"/>
      <c r="BCR146"/>
      <c r="BCS146"/>
      <c r="BCT146"/>
      <c r="BCU146"/>
      <c r="BCV146"/>
      <c r="BCW146"/>
      <c r="BCX146"/>
      <c r="BCY146"/>
      <c r="BCZ146"/>
      <c r="BDA146"/>
      <c r="BDB146"/>
      <c r="BDC146"/>
      <c r="BDD146"/>
      <c r="BDE146"/>
      <c r="BDF146"/>
      <c r="BDG146"/>
      <c r="BDH146"/>
      <c r="BDI146"/>
      <c r="BDJ146"/>
      <c r="BDK146"/>
      <c r="BDL146"/>
      <c r="BDM146"/>
      <c r="BDN146"/>
      <c r="BDO146"/>
      <c r="BDP146"/>
      <c r="BDQ146"/>
      <c r="BDR146"/>
      <c r="BDS146"/>
      <c r="BDT146"/>
      <c r="BDU146"/>
    </row>
    <row r="147" spans="2:1477" s="69" customFormat="1">
      <c r="B147" s="67" t="s">
        <v>2</v>
      </c>
      <c r="C147" s="67" t="s">
        <v>825</v>
      </c>
      <c r="D147" s="67" t="s">
        <v>1019</v>
      </c>
      <c r="E147" s="68">
        <v>45757</v>
      </c>
      <c r="F147" s="67" t="s">
        <v>986</v>
      </c>
      <c r="G147" s="158" t="s">
        <v>994</v>
      </c>
      <c r="H147" s="187">
        <v>1</v>
      </c>
      <c r="I147" s="69">
        <v>0</v>
      </c>
      <c r="J147" s="69">
        <v>120</v>
      </c>
      <c r="K147" s="69">
        <v>125</v>
      </c>
      <c r="L147" s="69">
        <v>107</v>
      </c>
      <c r="M147" s="186">
        <f t="shared" si="36"/>
        <v>0.85</v>
      </c>
      <c r="N147" s="69">
        <f t="shared" si="37"/>
        <v>1</v>
      </c>
      <c r="O147" s="69">
        <v>18</v>
      </c>
      <c r="P147" s="69">
        <v>0</v>
      </c>
      <c r="Q147" s="69">
        <v>0</v>
      </c>
      <c r="R147" s="69">
        <v>5</v>
      </c>
      <c r="S147" s="69">
        <v>0</v>
      </c>
      <c r="T147" s="190">
        <v>339177</v>
      </c>
      <c r="U147" s="190">
        <v>19836</v>
      </c>
      <c r="V147" s="190">
        <v>319341</v>
      </c>
      <c r="W147" s="190">
        <v>339177</v>
      </c>
      <c r="X147" s="190">
        <v>318764</v>
      </c>
      <c r="Y147" s="190">
        <v>0</v>
      </c>
      <c r="Z147" s="190">
        <v>0</v>
      </c>
      <c r="AA147" s="190">
        <v>0</v>
      </c>
      <c r="AB147" s="190">
        <v>318764</v>
      </c>
      <c r="AC147" s="190">
        <v>318764</v>
      </c>
      <c r="AD147" s="186">
        <f t="shared" si="38"/>
        <v>0.99819315402657349</v>
      </c>
      <c r="AE147" s="69">
        <f t="shared" si="39"/>
        <v>1</v>
      </c>
      <c r="AF147" s="190">
        <v>0</v>
      </c>
      <c r="AG147" s="190">
        <v>0</v>
      </c>
      <c r="AH147" s="69">
        <v>1</v>
      </c>
      <c r="AI147" s="69">
        <v>4</v>
      </c>
      <c r="AJ147" s="69">
        <v>0</v>
      </c>
      <c r="AK147" s="69">
        <v>0</v>
      </c>
      <c r="AL147" s="80">
        <v>0</v>
      </c>
      <c r="AM147" s="80">
        <v>0</v>
      </c>
      <c r="AN147" s="69">
        <v>0</v>
      </c>
      <c r="AO147" s="69">
        <v>0</v>
      </c>
      <c r="AP147" s="80">
        <v>0</v>
      </c>
      <c r="AQ147" s="80">
        <v>0</v>
      </c>
      <c r="AR147" s="69">
        <v>0</v>
      </c>
      <c r="AS147" s="69">
        <v>0</v>
      </c>
      <c r="AT147" s="80">
        <v>0</v>
      </c>
      <c r="AU147" s="80">
        <v>0</v>
      </c>
      <c r="AV147" s="69">
        <v>0</v>
      </c>
      <c r="AW147" s="69">
        <v>0</v>
      </c>
      <c r="AX147" s="80">
        <v>0</v>
      </c>
      <c r="AY147" s="80">
        <v>0</v>
      </c>
      <c r="AZ147" s="69">
        <v>0</v>
      </c>
      <c r="BA147" s="69">
        <v>0</v>
      </c>
      <c r="BB147" s="80">
        <v>0</v>
      </c>
      <c r="BC147" s="80">
        <v>0</v>
      </c>
      <c r="BD147" s="69">
        <v>0</v>
      </c>
      <c r="BE147" s="69">
        <v>0</v>
      </c>
      <c r="BF147" s="80">
        <v>0</v>
      </c>
      <c r="BG147" s="80">
        <v>0</v>
      </c>
      <c r="BH147" s="69">
        <v>0</v>
      </c>
      <c r="BI147" s="69">
        <v>0</v>
      </c>
      <c r="BJ147" s="80">
        <v>0</v>
      </c>
      <c r="BK147" s="80">
        <v>0</v>
      </c>
      <c r="BL147" s="69">
        <v>0</v>
      </c>
      <c r="BM147" s="69">
        <v>0</v>
      </c>
      <c r="BN147" s="80">
        <v>0</v>
      </c>
      <c r="BO147" s="80">
        <v>0</v>
      </c>
      <c r="BP147" s="69">
        <v>0</v>
      </c>
      <c r="BQ147" s="69">
        <v>0</v>
      </c>
      <c r="BR147" s="80">
        <v>0</v>
      </c>
      <c r="BS147" s="80">
        <v>0</v>
      </c>
      <c r="BT147" s="69">
        <v>0</v>
      </c>
      <c r="BU147" s="69">
        <v>0</v>
      </c>
      <c r="BV147" s="80">
        <v>0</v>
      </c>
      <c r="BW147" s="80">
        <v>0</v>
      </c>
      <c r="BX147" s="69">
        <v>0</v>
      </c>
      <c r="BY147" s="69">
        <v>0</v>
      </c>
      <c r="BZ147" s="80">
        <v>0</v>
      </c>
      <c r="CA147" s="80">
        <v>0</v>
      </c>
      <c r="CB147" s="69">
        <v>0</v>
      </c>
      <c r="CC147" s="69">
        <v>0</v>
      </c>
      <c r="CD147" s="80">
        <v>0</v>
      </c>
      <c r="CE147" s="80">
        <v>0</v>
      </c>
      <c r="CF147" s="69">
        <v>0</v>
      </c>
      <c r="CG147" s="69">
        <v>0</v>
      </c>
      <c r="CH147" s="80">
        <v>0</v>
      </c>
      <c r="CI147" s="80">
        <v>0</v>
      </c>
      <c r="CJ147" s="69">
        <v>0</v>
      </c>
      <c r="CK147" s="69">
        <v>0</v>
      </c>
      <c r="CL147" s="80">
        <v>0</v>
      </c>
      <c r="CM147" s="80">
        <v>0</v>
      </c>
      <c r="CN147" s="67" t="s">
        <v>812</v>
      </c>
      <c r="CO147" s="67" t="s">
        <v>813</v>
      </c>
      <c r="CP147" s="67" t="s">
        <v>709</v>
      </c>
      <c r="CQ147" s="67" t="s">
        <v>709</v>
      </c>
      <c r="CR147" s="67" t="s">
        <v>709</v>
      </c>
      <c r="CS147" s="67" t="s">
        <v>709</v>
      </c>
      <c r="CT147" s="68">
        <v>46022</v>
      </c>
      <c r="CU147" s="67" t="s">
        <v>993</v>
      </c>
      <c r="CV147" s="67" t="s">
        <v>989</v>
      </c>
      <c r="CW147" s="68" t="s">
        <v>168</v>
      </c>
      <c r="CX147" s="68">
        <v>45964</v>
      </c>
      <c r="CY147" s="67" t="s">
        <v>993</v>
      </c>
      <c r="CZ147" s="67" t="s">
        <v>989</v>
      </c>
      <c r="DA147" s="67" t="s">
        <v>1008</v>
      </c>
      <c r="DB147" s="81">
        <v>393848.24</v>
      </c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  <c r="AML147"/>
      <c r="AMM147"/>
      <c r="AMN147"/>
      <c r="AMO147"/>
      <c r="AMP147"/>
      <c r="AMQ147"/>
      <c r="AMR147"/>
      <c r="AMS147"/>
      <c r="AMT147"/>
      <c r="AMU147"/>
      <c r="AMV147"/>
      <c r="AMW147"/>
      <c r="AMX147"/>
      <c r="AMY147"/>
      <c r="AMZ147"/>
      <c r="ANA147"/>
      <c r="ANB147"/>
      <c r="ANC147"/>
      <c r="AND147"/>
      <c r="ANE147"/>
      <c r="ANF147"/>
      <c r="ANG147"/>
      <c r="ANH147"/>
      <c r="ANI147"/>
      <c r="ANJ147"/>
      <c r="ANK147"/>
      <c r="ANL147"/>
      <c r="ANM147"/>
      <c r="ANN147"/>
      <c r="ANO147"/>
      <c r="ANP147"/>
      <c r="ANQ147"/>
      <c r="ANR147"/>
      <c r="ANS147"/>
      <c r="ANT147"/>
      <c r="ANU147"/>
      <c r="ANV147"/>
      <c r="ANW147"/>
      <c r="ANX147"/>
      <c r="ANY147"/>
      <c r="ANZ147"/>
      <c r="AOA147"/>
      <c r="AOB147"/>
      <c r="AOC147"/>
      <c r="AOD147"/>
      <c r="AOE147"/>
      <c r="AOF147"/>
      <c r="AOG147"/>
      <c r="AOH147"/>
      <c r="AOI147"/>
      <c r="AOJ147"/>
      <c r="AOK147"/>
      <c r="AOL147"/>
      <c r="AOM147"/>
      <c r="AON147"/>
      <c r="AOO147"/>
      <c r="AOP147"/>
      <c r="AOQ147"/>
      <c r="AOR147"/>
      <c r="AOS147"/>
      <c r="AOT147"/>
      <c r="AOU147"/>
      <c r="AOV147"/>
      <c r="AOW147"/>
      <c r="AOX147"/>
      <c r="AOY147"/>
      <c r="AOZ147"/>
      <c r="APA147"/>
      <c r="APB147"/>
      <c r="APC147"/>
      <c r="APD147"/>
      <c r="APE147"/>
      <c r="APF147"/>
      <c r="APG147"/>
      <c r="APH147"/>
      <c r="API147"/>
      <c r="APJ147"/>
      <c r="APK147"/>
      <c r="APL147"/>
      <c r="APM147"/>
      <c r="APN147"/>
      <c r="APO147"/>
      <c r="APP147"/>
      <c r="APQ147"/>
      <c r="APR147"/>
      <c r="APS147"/>
      <c r="APT147"/>
      <c r="APU147"/>
      <c r="APV147"/>
      <c r="APW147"/>
      <c r="APX147"/>
      <c r="APY147"/>
      <c r="APZ147"/>
      <c r="AQA147"/>
      <c r="AQB147"/>
      <c r="AQC147"/>
      <c r="AQD147"/>
      <c r="AQE147"/>
      <c r="AQF147"/>
      <c r="AQG147"/>
      <c r="AQH147"/>
      <c r="AQI147"/>
      <c r="AQJ147"/>
      <c r="AQK147"/>
      <c r="AQL147"/>
      <c r="AQM147"/>
      <c r="AQN147"/>
      <c r="AQO147"/>
      <c r="AQP147"/>
      <c r="AQQ147"/>
      <c r="AQR147"/>
      <c r="AQS147"/>
      <c r="AQT147"/>
      <c r="AQU147"/>
      <c r="AQV147"/>
      <c r="AQW147"/>
      <c r="AQX147"/>
      <c r="AQY147"/>
      <c r="AQZ147"/>
      <c r="ARA147"/>
      <c r="ARB147"/>
      <c r="ARC147"/>
      <c r="ARD147"/>
      <c r="ARE147"/>
      <c r="ARF147"/>
      <c r="ARG147"/>
      <c r="ARH147"/>
      <c r="ARI147"/>
      <c r="ARJ147"/>
      <c r="ARK147"/>
      <c r="ARL147"/>
      <c r="ARM147"/>
      <c r="ARN147"/>
      <c r="ARO147"/>
      <c r="ARP147"/>
      <c r="ARQ147"/>
      <c r="ARR147"/>
      <c r="ARS147"/>
      <c r="ART147"/>
      <c r="ARU147"/>
      <c r="ARV147"/>
      <c r="ARW147"/>
      <c r="ARX147"/>
      <c r="ARY147"/>
      <c r="ARZ147"/>
      <c r="ASA147"/>
      <c r="ASB147"/>
      <c r="ASC147"/>
      <c r="ASD147"/>
      <c r="ASE147"/>
      <c r="ASF147"/>
      <c r="ASG147"/>
      <c r="ASH147"/>
      <c r="ASI147"/>
      <c r="ASJ147"/>
      <c r="ASK147"/>
      <c r="ASL147"/>
      <c r="ASM147"/>
      <c r="ASN147"/>
      <c r="ASO147"/>
      <c r="ASP147"/>
      <c r="ASQ147"/>
      <c r="ASR147"/>
      <c r="ASS147"/>
      <c r="AST147"/>
      <c r="ASU147"/>
      <c r="ASV147"/>
      <c r="ASW147"/>
      <c r="ASX147"/>
      <c r="ASY147"/>
      <c r="ASZ147"/>
      <c r="ATA147"/>
      <c r="ATB147"/>
      <c r="ATC147"/>
      <c r="ATD147"/>
      <c r="ATE147"/>
      <c r="ATF147"/>
      <c r="ATG147"/>
      <c r="ATH147"/>
      <c r="ATI147"/>
      <c r="ATJ147"/>
      <c r="ATK147"/>
      <c r="ATL147"/>
      <c r="ATM147"/>
      <c r="ATN147"/>
      <c r="ATO147"/>
      <c r="ATP147"/>
      <c r="ATQ147"/>
      <c r="ATR147"/>
      <c r="ATS147"/>
      <c r="ATT147"/>
      <c r="ATU147"/>
      <c r="ATV147"/>
      <c r="ATW147"/>
      <c r="ATX147"/>
      <c r="ATY147"/>
      <c r="ATZ147"/>
      <c r="AUA147"/>
      <c r="AUB147"/>
      <c r="AUC147"/>
      <c r="AUD147"/>
      <c r="AUE147"/>
      <c r="AUF147"/>
      <c r="AUG147"/>
      <c r="AUH147"/>
      <c r="AUI147"/>
      <c r="AUJ147"/>
      <c r="AUK147"/>
      <c r="AUL147"/>
      <c r="AUM147"/>
      <c r="AUN147"/>
      <c r="AUO147"/>
      <c r="AUP147"/>
      <c r="AUQ147"/>
      <c r="AUR147"/>
      <c r="AUS147"/>
      <c r="AUT147"/>
      <c r="AUU147"/>
      <c r="AUV147"/>
      <c r="AUW147"/>
      <c r="AUX147"/>
      <c r="AUY147"/>
      <c r="AUZ147"/>
      <c r="AVA147"/>
      <c r="AVB147"/>
      <c r="AVC147"/>
      <c r="AVD147"/>
      <c r="AVE147"/>
      <c r="AVF147"/>
      <c r="AVG147"/>
      <c r="AVH147"/>
      <c r="AVI147"/>
      <c r="AVJ147"/>
      <c r="AVK147"/>
      <c r="AVL147"/>
      <c r="AVM147"/>
      <c r="AVN147"/>
      <c r="AVO147"/>
      <c r="AVP147"/>
      <c r="AVQ147"/>
      <c r="AVR147"/>
      <c r="AVS147"/>
      <c r="AVT147"/>
      <c r="AVU147"/>
      <c r="AVV147"/>
      <c r="AVW147"/>
      <c r="AVX147"/>
      <c r="AVY147"/>
      <c r="AVZ147"/>
      <c r="AWA147"/>
      <c r="AWB147"/>
      <c r="AWC147"/>
      <c r="AWD147"/>
      <c r="AWE147"/>
      <c r="AWF147"/>
      <c r="AWG147"/>
      <c r="AWH147"/>
      <c r="AWI147"/>
      <c r="AWJ147"/>
      <c r="AWK147"/>
      <c r="AWL147"/>
      <c r="AWM147"/>
      <c r="AWN147"/>
      <c r="AWO147"/>
      <c r="AWP147"/>
      <c r="AWQ147"/>
      <c r="AWR147"/>
      <c r="AWS147"/>
      <c r="AWT147"/>
      <c r="AWU147"/>
      <c r="AWV147"/>
      <c r="AWW147"/>
      <c r="AWX147"/>
      <c r="AWY147"/>
      <c r="AWZ147"/>
      <c r="AXA147"/>
      <c r="AXB147"/>
      <c r="AXC147"/>
      <c r="AXD147"/>
      <c r="AXE147"/>
      <c r="AXF147"/>
      <c r="AXG147"/>
      <c r="AXH147"/>
      <c r="AXI147"/>
      <c r="AXJ147"/>
      <c r="AXK147"/>
      <c r="AXL147"/>
      <c r="AXM147"/>
      <c r="AXN147"/>
      <c r="AXO147"/>
      <c r="AXP147"/>
      <c r="AXQ147"/>
      <c r="AXR147"/>
      <c r="AXS147"/>
      <c r="AXT147"/>
      <c r="AXU147"/>
      <c r="AXV147"/>
      <c r="AXW147"/>
      <c r="AXX147"/>
      <c r="AXY147"/>
      <c r="AXZ147"/>
      <c r="AYA147"/>
      <c r="AYB147"/>
      <c r="AYC147"/>
      <c r="AYD147"/>
      <c r="AYE147"/>
      <c r="AYF147"/>
      <c r="AYG147"/>
      <c r="AYH147"/>
      <c r="AYI147"/>
      <c r="AYJ147"/>
      <c r="AYK147"/>
      <c r="AYL147"/>
      <c r="AYM147"/>
      <c r="AYN147"/>
      <c r="AYO147"/>
      <c r="AYP147"/>
      <c r="AYQ147"/>
      <c r="AYR147"/>
      <c r="AYS147"/>
      <c r="AYT147"/>
      <c r="AYU147"/>
      <c r="AYV147"/>
      <c r="AYW147"/>
      <c r="AYX147"/>
      <c r="AYY147"/>
      <c r="AYZ147"/>
      <c r="AZA147"/>
      <c r="AZB147"/>
      <c r="AZC147"/>
      <c r="AZD147"/>
      <c r="AZE147"/>
      <c r="AZF147"/>
      <c r="AZG147"/>
      <c r="AZH147"/>
      <c r="AZI147"/>
      <c r="AZJ147"/>
      <c r="AZK147"/>
      <c r="AZL147"/>
      <c r="AZM147"/>
      <c r="AZN147"/>
      <c r="AZO147"/>
      <c r="AZP147"/>
      <c r="AZQ147"/>
      <c r="AZR147"/>
      <c r="AZS147"/>
      <c r="AZT147"/>
      <c r="AZU147"/>
      <c r="AZV147"/>
      <c r="AZW147"/>
      <c r="AZX147"/>
      <c r="AZY147"/>
      <c r="AZZ147"/>
      <c r="BAA147"/>
      <c r="BAB147"/>
      <c r="BAC147"/>
      <c r="BAD147"/>
      <c r="BAE147"/>
      <c r="BAF147"/>
      <c r="BAG147"/>
      <c r="BAH147"/>
      <c r="BAI147"/>
      <c r="BAJ147"/>
      <c r="BAK147"/>
      <c r="BAL147"/>
      <c r="BAM147"/>
      <c r="BAN147"/>
      <c r="BAO147"/>
      <c r="BAP147"/>
      <c r="BAQ147"/>
      <c r="BAR147"/>
      <c r="BAS147"/>
      <c r="BAT147"/>
      <c r="BAU147"/>
      <c r="BAV147"/>
      <c r="BAW147"/>
      <c r="BAX147"/>
      <c r="BAY147"/>
      <c r="BAZ147"/>
      <c r="BBA147"/>
      <c r="BBB147"/>
      <c r="BBC147"/>
      <c r="BBD147"/>
      <c r="BBE147"/>
      <c r="BBF147"/>
      <c r="BBG147"/>
      <c r="BBH147"/>
      <c r="BBI147"/>
      <c r="BBJ147"/>
      <c r="BBK147"/>
      <c r="BBL147"/>
      <c r="BBM147"/>
      <c r="BBN147"/>
      <c r="BBO147"/>
      <c r="BBP147"/>
      <c r="BBQ147"/>
      <c r="BBR147"/>
      <c r="BBS147"/>
      <c r="BBT147"/>
      <c r="BBU147"/>
      <c r="BBV147"/>
      <c r="BBW147"/>
      <c r="BBX147"/>
      <c r="BBY147"/>
      <c r="BBZ147"/>
      <c r="BCA147"/>
      <c r="BCB147"/>
      <c r="BCC147"/>
      <c r="BCD147"/>
      <c r="BCE147"/>
      <c r="BCF147"/>
      <c r="BCG147"/>
      <c r="BCH147"/>
      <c r="BCI147"/>
      <c r="BCJ147"/>
      <c r="BCK147"/>
      <c r="BCL147"/>
      <c r="BCM147"/>
      <c r="BCN147"/>
      <c r="BCO147"/>
      <c r="BCP147"/>
      <c r="BCQ147"/>
      <c r="BCR147"/>
      <c r="BCS147"/>
      <c r="BCT147"/>
      <c r="BCU147"/>
      <c r="BCV147"/>
      <c r="BCW147"/>
      <c r="BCX147"/>
      <c r="BCY147"/>
      <c r="BCZ147"/>
      <c r="BDA147"/>
      <c r="BDB147"/>
      <c r="BDC147"/>
      <c r="BDD147"/>
      <c r="BDE147"/>
      <c r="BDF147"/>
      <c r="BDG147"/>
      <c r="BDH147"/>
      <c r="BDI147"/>
      <c r="BDJ147"/>
      <c r="BDK147"/>
      <c r="BDL147"/>
      <c r="BDM147"/>
      <c r="BDN147"/>
      <c r="BDO147"/>
      <c r="BDP147"/>
      <c r="BDQ147"/>
      <c r="BDR147"/>
      <c r="BDS147"/>
      <c r="BDT147"/>
      <c r="BDU147"/>
    </row>
    <row r="148" spans="2:1477" s="5" customFormat="1" ht="13.5" thickBot="1">
      <c r="B148" s="83"/>
      <c r="C148" s="83"/>
      <c r="D148" s="83"/>
      <c r="E148" s="68"/>
      <c r="F148" s="84"/>
      <c r="G148" s="84"/>
      <c r="H148" s="187"/>
      <c r="I148" s="76"/>
      <c r="J148" s="85"/>
      <c r="K148" s="85"/>
      <c r="L148" s="85"/>
      <c r="M148" s="140"/>
      <c r="N148" s="69"/>
      <c r="O148" s="76"/>
      <c r="P148" s="76"/>
      <c r="Q148" s="76"/>
      <c r="R148" s="86"/>
      <c r="S148" s="86"/>
      <c r="T148" s="87"/>
      <c r="U148" s="87"/>
      <c r="V148" s="87"/>
      <c r="W148" s="87"/>
      <c r="X148" s="87"/>
      <c r="Y148" s="190"/>
      <c r="Z148" s="190"/>
      <c r="AA148" s="190"/>
      <c r="AB148" s="190"/>
      <c r="AC148" s="190"/>
      <c r="AD148" s="140"/>
      <c r="AE148" s="69"/>
      <c r="AF148" s="190"/>
      <c r="AG148" s="190"/>
      <c r="AH148" s="76"/>
      <c r="AI148" s="76"/>
      <c r="AJ148" s="78"/>
      <c r="AK148" s="78"/>
      <c r="AL148" s="80"/>
      <c r="AM148" s="80"/>
      <c r="AN148" s="78"/>
      <c r="AO148" s="78"/>
      <c r="AP148" s="80"/>
      <c r="AQ148" s="80"/>
      <c r="AR148" s="78"/>
      <c r="AS148" s="78"/>
      <c r="AT148" s="80"/>
      <c r="AU148" s="80"/>
      <c r="AV148" s="78"/>
      <c r="AW148" s="78"/>
      <c r="AX148" s="80"/>
      <c r="AY148" s="80"/>
      <c r="AZ148" s="78"/>
      <c r="BA148" s="78"/>
      <c r="BB148" s="80"/>
      <c r="BC148" s="80"/>
      <c r="BD148" s="78"/>
      <c r="BE148" s="78"/>
      <c r="BF148" s="80"/>
      <c r="BG148" s="80"/>
      <c r="BH148" s="78"/>
      <c r="BI148" s="78"/>
      <c r="BJ148" s="80"/>
      <c r="BK148" s="80"/>
      <c r="BL148" s="78"/>
      <c r="BM148" s="78"/>
      <c r="BN148" s="80"/>
      <c r="BO148" s="80"/>
      <c r="BP148" s="78"/>
      <c r="BQ148" s="78"/>
      <c r="BR148" s="80"/>
      <c r="BS148" s="80"/>
      <c r="BT148" s="78"/>
      <c r="BU148" s="78"/>
      <c r="BV148" s="80"/>
      <c r="BW148" s="80"/>
      <c r="BX148" s="78"/>
      <c r="BY148" s="78"/>
      <c r="BZ148" s="80"/>
      <c r="CA148" s="80"/>
      <c r="CB148" s="78"/>
      <c r="CC148" s="78"/>
      <c r="CD148" s="80"/>
      <c r="CE148" s="80"/>
      <c r="CF148" s="78"/>
      <c r="CG148" s="78"/>
      <c r="CH148" s="80"/>
      <c r="CI148" s="80"/>
      <c r="CJ148" s="78"/>
      <c r="CK148" s="78"/>
      <c r="CL148" s="80"/>
      <c r="CM148" s="80"/>
      <c r="CN148" s="89"/>
      <c r="CO148" s="89"/>
      <c r="CP148" s="89"/>
      <c r="CQ148" s="76"/>
      <c r="CR148" s="76"/>
      <c r="CS148" s="76"/>
      <c r="CT148" s="68"/>
      <c r="CU148" s="75"/>
      <c r="CV148" s="75"/>
      <c r="CW148" s="68"/>
      <c r="CX148" s="68"/>
      <c r="CY148" s="75"/>
      <c r="CZ148" s="75"/>
      <c r="DA148" s="90"/>
      <c r="DB148" s="88"/>
      <c r="DC148" s="76"/>
      <c r="DD148" s="211"/>
    </row>
    <row r="149" spans="2:1477" s="6" customFormat="1" ht="24" customHeight="1" thickTop="1" thickBot="1">
      <c r="B149" s="246" t="s">
        <v>1067</v>
      </c>
      <c r="C149" s="247"/>
      <c r="D149" s="248"/>
      <c r="E149" s="7"/>
      <c r="F149" s="8"/>
      <c r="G149" s="141">
        <f>IF(B125="","",ROWS(B125:B148)-1)</f>
        <v>23</v>
      </c>
      <c r="H149" s="9">
        <f>SUM(H125:H148)</f>
        <v>32</v>
      </c>
      <c r="I149" s="9">
        <f>SUM(I125:I148)</f>
        <v>19</v>
      </c>
      <c r="J149" s="9">
        <f>SUM(J125:J148)</f>
        <v>4812</v>
      </c>
      <c r="K149" s="9">
        <f>SUM(K125:K148)</f>
        <v>8300</v>
      </c>
      <c r="L149" s="9">
        <f>SUM(L125:L148)</f>
        <v>8269</v>
      </c>
      <c r="M149" s="142">
        <f>IF(G149="",0,N149/G149)</f>
        <v>0.65217391304347827</v>
      </c>
      <c r="N149" s="9">
        <f t="shared" ref="N149:AC149" si="40">SUM(N125:N148)</f>
        <v>15</v>
      </c>
      <c r="O149" s="9">
        <f t="shared" si="40"/>
        <v>31</v>
      </c>
      <c r="P149" s="9">
        <f t="shared" si="40"/>
        <v>184</v>
      </c>
      <c r="Q149" s="9">
        <f t="shared" si="40"/>
        <v>0</v>
      </c>
      <c r="R149" s="9">
        <f t="shared" si="40"/>
        <v>3129</v>
      </c>
      <c r="S149" s="9">
        <f t="shared" si="40"/>
        <v>392</v>
      </c>
      <c r="T149" s="11">
        <f t="shared" si="40"/>
        <v>80955525</v>
      </c>
      <c r="U149" s="11">
        <f t="shared" si="40"/>
        <v>1160601</v>
      </c>
      <c r="V149" s="11">
        <f t="shared" si="40"/>
        <v>79794923</v>
      </c>
      <c r="W149" s="11">
        <f t="shared" si="40"/>
        <v>81446973</v>
      </c>
      <c r="X149" s="11">
        <f t="shared" si="40"/>
        <v>81952414</v>
      </c>
      <c r="Y149" s="11">
        <f t="shared" si="40"/>
        <v>-667356</v>
      </c>
      <c r="Z149" s="11">
        <f t="shared" si="40"/>
        <v>0</v>
      </c>
      <c r="AA149" s="11">
        <f t="shared" si="40"/>
        <v>-667356</v>
      </c>
      <c r="AB149" s="11">
        <f t="shared" si="40"/>
        <v>81285058</v>
      </c>
      <c r="AC149" s="11">
        <f t="shared" si="40"/>
        <v>81025988</v>
      </c>
      <c r="AD149" s="142">
        <f>IF(G149="",0,AE149/G149)</f>
        <v>1</v>
      </c>
      <c r="AE149" s="145">
        <f t="shared" ref="AE149:CM149" si="41">SUM(AE125:AE148)</f>
        <v>23</v>
      </c>
      <c r="AF149" s="11">
        <f t="shared" si="41"/>
        <v>-233643</v>
      </c>
      <c r="AG149" s="11">
        <f t="shared" si="41"/>
        <v>491449</v>
      </c>
      <c r="AH149" s="12">
        <f t="shared" si="41"/>
        <v>1402</v>
      </c>
      <c r="AI149" s="12">
        <f t="shared" si="41"/>
        <v>869</v>
      </c>
      <c r="AJ149" s="12">
        <f t="shared" si="41"/>
        <v>8</v>
      </c>
      <c r="AK149" s="12">
        <f t="shared" si="41"/>
        <v>80</v>
      </c>
      <c r="AL149" s="11">
        <f t="shared" si="41"/>
        <v>383676</v>
      </c>
      <c r="AM149" s="11">
        <f t="shared" si="41"/>
        <v>78429</v>
      </c>
      <c r="AN149" s="12">
        <f t="shared" si="41"/>
        <v>502</v>
      </c>
      <c r="AO149" s="12">
        <f t="shared" si="41"/>
        <v>22</v>
      </c>
      <c r="AP149" s="11">
        <f t="shared" si="41"/>
        <v>298123</v>
      </c>
      <c r="AQ149" s="11">
        <f t="shared" si="41"/>
        <v>1539</v>
      </c>
      <c r="AR149" s="12">
        <f t="shared" si="41"/>
        <v>0</v>
      </c>
      <c r="AS149" s="12">
        <f t="shared" si="41"/>
        <v>0</v>
      </c>
      <c r="AT149" s="11">
        <f t="shared" si="41"/>
        <v>0</v>
      </c>
      <c r="AU149" s="11">
        <f t="shared" si="41"/>
        <v>0</v>
      </c>
      <c r="AV149" s="12">
        <f t="shared" si="41"/>
        <v>0</v>
      </c>
      <c r="AW149" s="12">
        <f t="shared" si="41"/>
        <v>0</v>
      </c>
      <c r="AX149" s="11">
        <f t="shared" si="41"/>
        <v>0</v>
      </c>
      <c r="AY149" s="11">
        <f t="shared" si="41"/>
        <v>0</v>
      </c>
      <c r="AZ149" s="12">
        <f t="shared" si="41"/>
        <v>0</v>
      </c>
      <c r="BA149" s="12">
        <f t="shared" si="41"/>
        <v>0</v>
      </c>
      <c r="BB149" s="11">
        <f t="shared" si="41"/>
        <v>0</v>
      </c>
      <c r="BC149" s="11">
        <f t="shared" si="41"/>
        <v>0</v>
      </c>
      <c r="BD149" s="12">
        <f t="shared" si="41"/>
        <v>247</v>
      </c>
      <c r="BE149" s="12">
        <f t="shared" si="41"/>
        <v>213</v>
      </c>
      <c r="BF149" s="11">
        <f t="shared" si="41"/>
        <v>-150190</v>
      </c>
      <c r="BG149" s="11">
        <f t="shared" si="41"/>
        <v>0</v>
      </c>
      <c r="BH149" s="12">
        <f t="shared" si="41"/>
        <v>0</v>
      </c>
      <c r="BI149" s="12">
        <f t="shared" si="41"/>
        <v>4</v>
      </c>
      <c r="BJ149" s="11">
        <f t="shared" si="41"/>
        <v>9515</v>
      </c>
      <c r="BK149" s="11">
        <f t="shared" si="41"/>
        <v>0</v>
      </c>
      <c r="BL149" s="12">
        <f t="shared" si="41"/>
        <v>0</v>
      </c>
      <c r="BM149" s="12">
        <f t="shared" si="41"/>
        <v>0</v>
      </c>
      <c r="BN149" s="11">
        <f t="shared" si="41"/>
        <v>0</v>
      </c>
      <c r="BO149" s="11">
        <f t="shared" si="41"/>
        <v>0</v>
      </c>
      <c r="BP149" s="12">
        <f t="shared" si="41"/>
        <v>436</v>
      </c>
      <c r="BQ149" s="12">
        <f t="shared" si="41"/>
        <v>38</v>
      </c>
      <c r="BR149" s="11">
        <f t="shared" si="41"/>
        <v>42680</v>
      </c>
      <c r="BS149" s="11">
        <f t="shared" si="41"/>
        <v>0</v>
      </c>
      <c r="BT149" s="12">
        <f t="shared" si="41"/>
        <v>0</v>
      </c>
      <c r="BU149" s="12">
        <f t="shared" si="41"/>
        <v>0</v>
      </c>
      <c r="BV149" s="11">
        <f t="shared" si="41"/>
        <v>0</v>
      </c>
      <c r="BW149" s="11">
        <f t="shared" si="41"/>
        <v>0</v>
      </c>
      <c r="BX149" s="12">
        <f t="shared" si="41"/>
        <v>106</v>
      </c>
      <c r="BY149" s="12">
        <f t="shared" si="41"/>
        <v>0</v>
      </c>
      <c r="BZ149" s="11">
        <f t="shared" si="41"/>
        <v>0</v>
      </c>
      <c r="CA149" s="11">
        <f t="shared" si="41"/>
        <v>0</v>
      </c>
      <c r="CB149" s="12">
        <f t="shared" si="41"/>
        <v>0</v>
      </c>
      <c r="CC149" s="12">
        <f t="shared" si="41"/>
        <v>0</v>
      </c>
      <c r="CD149" s="11">
        <f t="shared" si="41"/>
        <v>0</v>
      </c>
      <c r="CE149" s="11">
        <f t="shared" si="41"/>
        <v>0</v>
      </c>
      <c r="CF149" s="12">
        <f t="shared" si="41"/>
        <v>0</v>
      </c>
      <c r="CG149" s="12">
        <f t="shared" si="41"/>
        <v>0</v>
      </c>
      <c r="CH149" s="11">
        <f t="shared" si="41"/>
        <v>0</v>
      </c>
      <c r="CI149" s="11">
        <f t="shared" si="41"/>
        <v>0</v>
      </c>
      <c r="CJ149" s="12">
        <f t="shared" si="41"/>
        <v>1299</v>
      </c>
      <c r="CK149" s="12">
        <f t="shared" si="41"/>
        <v>357</v>
      </c>
      <c r="CL149" s="11">
        <f t="shared" si="41"/>
        <v>583804</v>
      </c>
      <c r="CM149" s="11">
        <f t="shared" si="41"/>
        <v>79968</v>
      </c>
      <c r="CN149" s="13"/>
      <c r="CO149" s="13"/>
      <c r="CP149" s="13"/>
      <c r="CQ149" s="13"/>
      <c r="CR149" s="13"/>
      <c r="CS149" s="13"/>
      <c r="CT149" s="7"/>
      <c r="CU149" s="8"/>
      <c r="CV149" s="8"/>
      <c r="CW149" s="7"/>
      <c r="CX149" s="7"/>
      <c r="CY149" s="8"/>
      <c r="CZ149" s="8"/>
      <c r="DA149" s="8"/>
      <c r="DB149" s="11"/>
      <c r="DC149" s="13"/>
      <c r="DD149" s="15"/>
    </row>
    <row r="150" spans="2:1477" s="6" customFormat="1" ht="24" customHeight="1" thickTop="1">
      <c r="B150" s="261" t="s">
        <v>34</v>
      </c>
      <c r="C150" s="262"/>
      <c r="D150" s="263"/>
      <c r="E150" s="110"/>
      <c r="F150" s="111"/>
      <c r="G150" s="112">
        <f t="shared" ref="G150:L150" si="42">SUM(G124,G149)</f>
        <v>45</v>
      </c>
      <c r="H150" s="112">
        <f t="shared" si="42"/>
        <v>66</v>
      </c>
      <c r="I150" s="112">
        <f t="shared" si="42"/>
        <v>81</v>
      </c>
      <c r="J150" s="112">
        <f t="shared" si="42"/>
        <v>11981</v>
      </c>
      <c r="K150" s="112">
        <f t="shared" si="42"/>
        <v>21088</v>
      </c>
      <c r="L150" s="112">
        <f t="shared" si="42"/>
        <v>21037</v>
      </c>
      <c r="M150" s="142">
        <f>IF(G150=0,0,N150/G150)</f>
        <v>0.57777777777777772</v>
      </c>
      <c r="N150" s="112">
        <f t="shared" ref="N150:AC150" si="43">SUM(N124,N149)</f>
        <v>26</v>
      </c>
      <c r="O150" s="112">
        <f t="shared" si="43"/>
        <v>51</v>
      </c>
      <c r="P150" s="113">
        <f t="shared" si="43"/>
        <v>369</v>
      </c>
      <c r="Q150" s="113">
        <f t="shared" si="43"/>
        <v>0</v>
      </c>
      <c r="R150" s="112">
        <f t="shared" si="43"/>
        <v>7742</v>
      </c>
      <c r="S150" s="112">
        <f t="shared" si="43"/>
        <v>1398</v>
      </c>
      <c r="T150" s="114">
        <f t="shared" si="43"/>
        <v>239569383</v>
      </c>
      <c r="U150" s="114">
        <f t="shared" si="43"/>
        <v>2735140</v>
      </c>
      <c r="V150" s="114">
        <f t="shared" si="43"/>
        <v>236834242</v>
      </c>
      <c r="W150" s="114">
        <f t="shared" si="43"/>
        <v>246644079</v>
      </c>
      <c r="X150" s="114">
        <f t="shared" si="43"/>
        <v>251326588</v>
      </c>
      <c r="Y150" s="114">
        <f t="shared" si="43"/>
        <v>-1786441</v>
      </c>
      <c r="Z150" s="114">
        <f t="shared" si="43"/>
        <v>0</v>
      </c>
      <c r="AA150" s="114">
        <f t="shared" si="43"/>
        <v>-1786441</v>
      </c>
      <c r="AB150" s="114">
        <f t="shared" si="43"/>
        <v>249540147</v>
      </c>
      <c r="AC150" s="114">
        <f t="shared" si="43"/>
        <v>252459136</v>
      </c>
      <c r="AD150" s="142">
        <f>IF(G150=0,0,AE150/G150)</f>
        <v>0.88888888888888884</v>
      </c>
      <c r="AE150" s="144">
        <f t="shared" ref="AE150:CM150" si="44">SUM(AE124,AE149)</f>
        <v>40</v>
      </c>
      <c r="AF150" s="114">
        <f t="shared" si="44"/>
        <v>3439265</v>
      </c>
      <c r="AG150" s="114">
        <f t="shared" si="44"/>
        <v>7074697</v>
      </c>
      <c r="AH150" s="115">
        <f t="shared" si="44"/>
        <v>3881</v>
      </c>
      <c r="AI150" s="115">
        <f t="shared" si="44"/>
        <v>2044</v>
      </c>
      <c r="AJ150" s="115">
        <f t="shared" si="44"/>
        <v>315</v>
      </c>
      <c r="AK150" s="115">
        <f t="shared" si="44"/>
        <v>287</v>
      </c>
      <c r="AL150" s="114">
        <f t="shared" si="44"/>
        <v>709184</v>
      </c>
      <c r="AM150" s="114">
        <f t="shared" si="44"/>
        <v>94988</v>
      </c>
      <c r="AN150" s="115">
        <f t="shared" si="44"/>
        <v>1031</v>
      </c>
      <c r="AO150" s="115">
        <f t="shared" si="44"/>
        <v>321</v>
      </c>
      <c r="AP150" s="114">
        <f t="shared" si="44"/>
        <v>4650212</v>
      </c>
      <c r="AQ150" s="114">
        <f t="shared" si="44"/>
        <v>1860399</v>
      </c>
      <c r="AR150" s="115">
        <f t="shared" si="44"/>
        <v>0</v>
      </c>
      <c r="AS150" s="115">
        <f t="shared" si="44"/>
        <v>0</v>
      </c>
      <c r="AT150" s="114">
        <f t="shared" si="44"/>
        <v>0</v>
      </c>
      <c r="AU150" s="114">
        <f t="shared" si="44"/>
        <v>0</v>
      </c>
      <c r="AV150" s="115">
        <f t="shared" si="44"/>
        <v>0</v>
      </c>
      <c r="AW150" s="115">
        <f t="shared" si="44"/>
        <v>0</v>
      </c>
      <c r="AX150" s="114">
        <f t="shared" si="44"/>
        <v>0</v>
      </c>
      <c r="AY150" s="114">
        <f t="shared" si="44"/>
        <v>0</v>
      </c>
      <c r="AZ150" s="115">
        <f t="shared" si="44"/>
        <v>0</v>
      </c>
      <c r="BA150" s="115">
        <f t="shared" si="44"/>
        <v>0</v>
      </c>
      <c r="BB150" s="114">
        <f t="shared" si="44"/>
        <v>0</v>
      </c>
      <c r="BC150" s="114">
        <f t="shared" si="44"/>
        <v>0</v>
      </c>
      <c r="BD150" s="115">
        <f t="shared" si="44"/>
        <v>400</v>
      </c>
      <c r="BE150" s="115">
        <f t="shared" si="44"/>
        <v>685</v>
      </c>
      <c r="BF150" s="114">
        <f t="shared" si="44"/>
        <v>2107161</v>
      </c>
      <c r="BG150" s="114">
        <f t="shared" si="44"/>
        <v>67253</v>
      </c>
      <c r="BH150" s="115">
        <f t="shared" si="44"/>
        <v>71</v>
      </c>
      <c r="BI150" s="115">
        <f t="shared" si="44"/>
        <v>4</v>
      </c>
      <c r="BJ150" s="114">
        <f t="shared" si="44"/>
        <v>9515</v>
      </c>
      <c r="BK150" s="114">
        <f t="shared" si="44"/>
        <v>0</v>
      </c>
      <c r="BL150" s="115">
        <f t="shared" si="44"/>
        <v>0</v>
      </c>
      <c r="BM150" s="115">
        <f t="shared" si="44"/>
        <v>0</v>
      </c>
      <c r="BN150" s="114">
        <f t="shared" si="44"/>
        <v>0</v>
      </c>
      <c r="BO150" s="114">
        <f t="shared" si="44"/>
        <v>0</v>
      </c>
      <c r="BP150" s="115">
        <f t="shared" si="44"/>
        <v>727</v>
      </c>
      <c r="BQ150" s="115">
        <f t="shared" si="44"/>
        <v>66</v>
      </c>
      <c r="BR150" s="114">
        <f t="shared" si="44"/>
        <v>197082</v>
      </c>
      <c r="BS150" s="114">
        <f t="shared" si="44"/>
        <v>0</v>
      </c>
      <c r="BT150" s="115">
        <f t="shared" si="44"/>
        <v>0</v>
      </c>
      <c r="BU150" s="115">
        <f t="shared" si="44"/>
        <v>0</v>
      </c>
      <c r="BV150" s="114">
        <f t="shared" si="44"/>
        <v>0</v>
      </c>
      <c r="BW150" s="114">
        <f t="shared" si="44"/>
        <v>0</v>
      </c>
      <c r="BX150" s="115">
        <f t="shared" si="44"/>
        <v>169</v>
      </c>
      <c r="BY150" s="115">
        <f t="shared" si="44"/>
        <v>0</v>
      </c>
      <c r="BZ150" s="114">
        <f t="shared" si="44"/>
        <v>0</v>
      </c>
      <c r="CA150" s="114">
        <f t="shared" si="44"/>
        <v>0</v>
      </c>
      <c r="CB150" s="115">
        <f t="shared" si="44"/>
        <v>28</v>
      </c>
      <c r="CC150" s="115">
        <f t="shared" si="44"/>
        <v>0</v>
      </c>
      <c r="CD150" s="114">
        <f t="shared" si="44"/>
        <v>0</v>
      </c>
      <c r="CE150" s="114">
        <f t="shared" si="44"/>
        <v>0</v>
      </c>
      <c r="CF150" s="115">
        <f t="shared" si="44"/>
        <v>0</v>
      </c>
      <c r="CG150" s="115">
        <f t="shared" si="44"/>
        <v>0</v>
      </c>
      <c r="CH150" s="114">
        <f t="shared" si="44"/>
        <v>0</v>
      </c>
      <c r="CI150" s="114">
        <f t="shared" si="44"/>
        <v>0</v>
      </c>
      <c r="CJ150" s="115">
        <f t="shared" si="44"/>
        <v>2741</v>
      </c>
      <c r="CK150" s="115">
        <f t="shared" si="44"/>
        <v>1363</v>
      </c>
      <c r="CL150" s="114">
        <f t="shared" si="44"/>
        <v>7673152</v>
      </c>
      <c r="CM150" s="114">
        <f t="shared" si="44"/>
        <v>2022640</v>
      </c>
      <c r="CN150" s="116"/>
      <c r="CO150" s="116"/>
      <c r="CP150" s="116"/>
      <c r="CQ150" s="116"/>
      <c r="CR150" s="116"/>
      <c r="CS150" s="116"/>
      <c r="CT150" s="110"/>
      <c r="CU150" s="111"/>
      <c r="CV150" s="111"/>
      <c r="CW150" s="110"/>
      <c r="CX150" s="110"/>
      <c r="CY150" s="111"/>
      <c r="CZ150" s="111"/>
      <c r="DA150" s="111"/>
      <c r="DB150" s="114"/>
      <c r="DC150" s="116"/>
      <c r="DD150" s="116"/>
    </row>
    <row r="151" spans="2:1477" s="69" customFormat="1">
      <c r="B151" s="67" t="s">
        <v>3</v>
      </c>
      <c r="C151" s="67" t="s">
        <v>657</v>
      </c>
      <c r="D151" s="67" t="s">
        <v>658</v>
      </c>
      <c r="E151" s="68">
        <v>44223</v>
      </c>
      <c r="F151" s="67" t="s">
        <v>991</v>
      </c>
      <c r="G151" s="67" t="s">
        <v>998</v>
      </c>
      <c r="H151" s="187">
        <v>1</v>
      </c>
      <c r="I151" s="69">
        <v>0</v>
      </c>
      <c r="J151" s="69">
        <v>482</v>
      </c>
      <c r="K151" s="69">
        <v>552</v>
      </c>
      <c r="L151" s="69">
        <v>551</v>
      </c>
      <c r="M151" s="186">
        <f>IF(J151 = 0,0,(L151-AH151-AI151)/J151)</f>
        <v>0.99792531120331951</v>
      </c>
      <c r="N151" s="69">
        <f>IF(G151&lt;&gt;"",IF(M151&lt;=1.2,1,0),0)</f>
        <v>1</v>
      </c>
      <c r="O151" s="69">
        <v>1</v>
      </c>
      <c r="P151" s="69">
        <v>0</v>
      </c>
      <c r="Q151" s="69">
        <v>0</v>
      </c>
      <c r="R151" s="69">
        <v>70</v>
      </c>
      <c r="S151" s="69">
        <v>0</v>
      </c>
      <c r="T151" s="190">
        <v>2472960</v>
      </c>
      <c r="U151" s="190">
        <v>50000</v>
      </c>
      <c r="V151" s="190">
        <v>2422960</v>
      </c>
      <c r="W151" s="190">
        <v>2472960</v>
      </c>
      <c r="X151" s="190">
        <v>2454293</v>
      </c>
      <c r="Y151" s="190">
        <v>0</v>
      </c>
      <c r="Z151" s="190">
        <v>0</v>
      </c>
      <c r="AA151" s="190">
        <v>0</v>
      </c>
      <c r="AB151" s="190">
        <v>2454293</v>
      </c>
      <c r="AC151" s="190">
        <v>2461065</v>
      </c>
      <c r="AD151" s="186">
        <f>IF(V151=0,0,AC151/V151)</f>
        <v>1.0157266318882689</v>
      </c>
      <c r="AE151" s="69">
        <f>IF(AD151 &lt;=1.1,1,0)</f>
        <v>1</v>
      </c>
      <c r="AF151" s="190">
        <v>134358</v>
      </c>
      <c r="AG151" s="190">
        <v>0</v>
      </c>
      <c r="AH151" s="69">
        <v>30</v>
      </c>
      <c r="AI151" s="69">
        <v>40</v>
      </c>
      <c r="AJ151" s="69">
        <v>0</v>
      </c>
      <c r="AK151" s="69">
        <v>0</v>
      </c>
      <c r="AL151" s="80">
        <v>0</v>
      </c>
      <c r="AM151" s="80">
        <v>0</v>
      </c>
      <c r="AN151" s="69">
        <v>0</v>
      </c>
      <c r="AO151" s="69">
        <v>0</v>
      </c>
      <c r="AP151" s="80">
        <v>19903</v>
      </c>
      <c r="AQ151" s="80">
        <v>0</v>
      </c>
      <c r="AR151" s="69">
        <v>0</v>
      </c>
      <c r="AS151" s="69">
        <v>0</v>
      </c>
      <c r="AT151" s="80">
        <v>0</v>
      </c>
      <c r="AU151" s="80">
        <v>0</v>
      </c>
      <c r="AV151" s="69">
        <v>0</v>
      </c>
      <c r="AW151" s="69">
        <v>0</v>
      </c>
      <c r="AX151" s="80">
        <v>0</v>
      </c>
      <c r="AY151" s="80">
        <v>0</v>
      </c>
      <c r="AZ151" s="69">
        <v>0</v>
      </c>
      <c r="BA151" s="69">
        <v>0</v>
      </c>
      <c r="BB151" s="80">
        <v>0</v>
      </c>
      <c r="BC151" s="80">
        <v>0</v>
      </c>
      <c r="BD151" s="69">
        <v>0</v>
      </c>
      <c r="BE151" s="69">
        <v>0</v>
      </c>
      <c r="BF151" s="80">
        <v>0</v>
      </c>
      <c r="BG151" s="80">
        <v>0</v>
      </c>
      <c r="BH151" s="69">
        <v>0</v>
      </c>
      <c r="BI151" s="69">
        <v>0</v>
      </c>
      <c r="BJ151" s="80">
        <v>1215</v>
      </c>
      <c r="BK151" s="80">
        <v>0</v>
      </c>
      <c r="BL151" s="69">
        <v>0</v>
      </c>
      <c r="BM151" s="69">
        <v>0</v>
      </c>
      <c r="BN151" s="80">
        <v>0</v>
      </c>
      <c r="BO151" s="80">
        <v>0</v>
      </c>
      <c r="BP151" s="69">
        <v>0</v>
      </c>
      <c r="BQ151" s="69">
        <v>0</v>
      </c>
      <c r="BR151" s="80">
        <v>0</v>
      </c>
      <c r="BS151" s="80">
        <v>0</v>
      </c>
      <c r="BT151" s="69">
        <v>0</v>
      </c>
      <c r="BU151" s="69">
        <v>0</v>
      </c>
      <c r="BV151" s="80">
        <v>0</v>
      </c>
      <c r="BW151" s="80">
        <v>0</v>
      </c>
      <c r="BX151" s="69">
        <v>0</v>
      </c>
      <c r="BY151" s="69">
        <v>0</v>
      </c>
      <c r="BZ151" s="80">
        <v>0</v>
      </c>
      <c r="CA151" s="80">
        <v>0</v>
      </c>
      <c r="CB151" s="69">
        <v>0</v>
      </c>
      <c r="CC151" s="69">
        <v>0</v>
      </c>
      <c r="CD151" s="80">
        <v>0</v>
      </c>
      <c r="CE151" s="80">
        <v>0</v>
      </c>
      <c r="CF151" s="69">
        <v>0</v>
      </c>
      <c r="CG151" s="69">
        <v>0</v>
      </c>
      <c r="CH151" s="80">
        <v>0</v>
      </c>
      <c r="CI151" s="80">
        <v>0</v>
      </c>
      <c r="CJ151" s="69">
        <v>0</v>
      </c>
      <c r="CK151" s="69">
        <v>0</v>
      </c>
      <c r="CL151" s="80">
        <v>21118</v>
      </c>
      <c r="CM151" s="80">
        <v>0</v>
      </c>
      <c r="CN151" s="67" t="s">
        <v>746</v>
      </c>
      <c r="CO151" s="67" t="s">
        <v>747</v>
      </c>
      <c r="CP151" s="67" t="s">
        <v>709</v>
      </c>
      <c r="CQ151" s="67" t="s">
        <v>709</v>
      </c>
      <c r="CR151" s="67" t="s">
        <v>709</v>
      </c>
      <c r="CS151" s="67" t="s">
        <v>709</v>
      </c>
      <c r="CT151" s="68">
        <v>45922</v>
      </c>
      <c r="CU151" s="67" t="s">
        <v>988</v>
      </c>
      <c r="CV151" s="67" t="s">
        <v>989</v>
      </c>
      <c r="CW151" s="68" t="s">
        <v>168</v>
      </c>
      <c r="CX151" s="68">
        <v>44960</v>
      </c>
      <c r="CY151" s="67" t="s">
        <v>991</v>
      </c>
      <c r="CZ151" s="67" t="s">
        <v>995</v>
      </c>
      <c r="DA151" s="67" t="s">
        <v>1020</v>
      </c>
      <c r="DB151" s="81">
        <v>2686957.88</v>
      </c>
      <c r="DC151" s="67"/>
      <c r="DD151" s="67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  <c r="AML151"/>
      <c r="AMM151"/>
      <c r="AMN151"/>
      <c r="AMO151"/>
      <c r="AMP151"/>
      <c r="AMQ151"/>
      <c r="AMR151"/>
      <c r="AMS151"/>
      <c r="AMT151"/>
      <c r="AMU151"/>
      <c r="AMV151"/>
      <c r="AMW151"/>
      <c r="AMX151"/>
      <c r="AMY151"/>
      <c r="AMZ151"/>
      <c r="ANA151"/>
      <c r="ANB151"/>
      <c r="ANC151"/>
      <c r="AND151"/>
      <c r="ANE151"/>
      <c r="ANF151"/>
      <c r="ANG151"/>
      <c r="ANH151"/>
      <c r="ANI151"/>
      <c r="ANJ151"/>
      <c r="ANK151"/>
      <c r="ANL151"/>
      <c r="ANM151"/>
      <c r="ANN151"/>
      <c r="ANO151"/>
      <c r="ANP151"/>
      <c r="ANQ151"/>
      <c r="ANR151"/>
      <c r="ANS151"/>
      <c r="ANT151"/>
      <c r="ANU151"/>
      <c r="ANV151"/>
      <c r="ANW151"/>
      <c r="ANX151"/>
      <c r="ANY151"/>
      <c r="ANZ151"/>
      <c r="AOA151"/>
      <c r="AOB151"/>
      <c r="AOC151"/>
      <c r="AOD151"/>
      <c r="AOE151"/>
      <c r="AOF151"/>
      <c r="AOG151"/>
      <c r="AOH151"/>
      <c r="AOI151"/>
      <c r="AOJ151"/>
      <c r="AOK151"/>
      <c r="AOL151"/>
      <c r="AOM151"/>
      <c r="AON151"/>
      <c r="AOO151"/>
      <c r="AOP151"/>
      <c r="AOQ151"/>
      <c r="AOR151"/>
      <c r="AOS151"/>
      <c r="AOT151"/>
      <c r="AOU151"/>
      <c r="AOV151"/>
      <c r="AOW151"/>
      <c r="AOX151"/>
      <c r="AOY151"/>
      <c r="AOZ151"/>
      <c r="APA151"/>
      <c r="APB151"/>
      <c r="APC151"/>
      <c r="APD151"/>
      <c r="APE151"/>
      <c r="APF151"/>
      <c r="APG151"/>
      <c r="APH151"/>
      <c r="API151"/>
      <c r="APJ151"/>
      <c r="APK151"/>
      <c r="APL151"/>
      <c r="APM151"/>
      <c r="APN151"/>
      <c r="APO151"/>
      <c r="APP151"/>
      <c r="APQ151"/>
      <c r="APR151"/>
      <c r="APS151"/>
      <c r="APT151"/>
      <c r="APU151"/>
      <c r="APV151"/>
      <c r="APW151"/>
      <c r="APX151"/>
      <c r="APY151"/>
      <c r="APZ151"/>
      <c r="AQA151"/>
      <c r="AQB151"/>
      <c r="AQC151"/>
      <c r="AQD151"/>
      <c r="AQE151"/>
      <c r="AQF151"/>
      <c r="AQG151"/>
      <c r="AQH151"/>
      <c r="AQI151"/>
      <c r="AQJ151"/>
      <c r="AQK151"/>
      <c r="AQL151"/>
      <c r="AQM151"/>
      <c r="AQN151"/>
      <c r="AQO151"/>
      <c r="AQP151"/>
      <c r="AQQ151"/>
      <c r="AQR151"/>
      <c r="AQS151"/>
      <c r="AQT151"/>
      <c r="AQU151"/>
      <c r="AQV151"/>
      <c r="AQW151"/>
      <c r="AQX151"/>
      <c r="AQY151"/>
      <c r="AQZ151"/>
      <c r="ARA151"/>
      <c r="ARB151"/>
      <c r="ARC151"/>
      <c r="ARD151"/>
      <c r="ARE151"/>
      <c r="ARF151"/>
      <c r="ARG151"/>
      <c r="ARH151"/>
      <c r="ARI151"/>
      <c r="ARJ151"/>
      <c r="ARK151"/>
      <c r="ARL151"/>
      <c r="ARM151"/>
      <c r="ARN151"/>
      <c r="ARO151"/>
      <c r="ARP151"/>
      <c r="ARQ151"/>
      <c r="ARR151"/>
      <c r="ARS151"/>
      <c r="ART151"/>
      <c r="ARU151"/>
      <c r="ARV151"/>
      <c r="ARW151"/>
      <c r="ARX151"/>
      <c r="ARY151"/>
      <c r="ARZ151"/>
      <c r="ASA151"/>
      <c r="ASB151"/>
      <c r="ASC151"/>
      <c r="ASD151"/>
      <c r="ASE151"/>
      <c r="ASF151"/>
      <c r="ASG151"/>
      <c r="ASH151"/>
      <c r="ASI151"/>
      <c r="ASJ151"/>
      <c r="ASK151"/>
      <c r="ASL151"/>
      <c r="ASM151"/>
      <c r="ASN151"/>
      <c r="ASO151"/>
      <c r="ASP151"/>
      <c r="ASQ151"/>
      <c r="ASR151"/>
      <c r="ASS151"/>
      <c r="AST151"/>
      <c r="ASU151"/>
      <c r="ASV151"/>
      <c r="ASW151"/>
      <c r="ASX151"/>
      <c r="ASY151"/>
      <c r="ASZ151"/>
      <c r="ATA151"/>
      <c r="ATB151"/>
      <c r="ATC151"/>
      <c r="ATD151"/>
      <c r="ATE151"/>
      <c r="ATF151"/>
      <c r="ATG151"/>
      <c r="ATH151"/>
      <c r="ATI151"/>
      <c r="ATJ151"/>
      <c r="ATK151"/>
      <c r="ATL151"/>
      <c r="ATM151"/>
      <c r="ATN151"/>
      <c r="ATO151"/>
      <c r="ATP151"/>
      <c r="ATQ151"/>
      <c r="ATR151"/>
      <c r="ATS151"/>
      <c r="ATT151"/>
      <c r="ATU151"/>
      <c r="ATV151"/>
      <c r="ATW151"/>
      <c r="ATX151"/>
      <c r="ATY151"/>
      <c r="ATZ151"/>
      <c r="AUA151"/>
      <c r="AUB151"/>
      <c r="AUC151"/>
      <c r="AUD151"/>
      <c r="AUE151"/>
      <c r="AUF151"/>
      <c r="AUG151"/>
      <c r="AUH151"/>
      <c r="AUI151"/>
      <c r="AUJ151"/>
      <c r="AUK151"/>
      <c r="AUL151"/>
      <c r="AUM151"/>
      <c r="AUN151"/>
      <c r="AUO151"/>
      <c r="AUP151"/>
      <c r="AUQ151"/>
      <c r="AUR151"/>
      <c r="AUS151"/>
      <c r="AUT151"/>
      <c r="AUU151"/>
      <c r="AUV151"/>
      <c r="AUW151"/>
      <c r="AUX151"/>
      <c r="AUY151"/>
      <c r="AUZ151"/>
      <c r="AVA151"/>
      <c r="AVB151"/>
      <c r="AVC151"/>
      <c r="AVD151"/>
      <c r="AVE151"/>
      <c r="AVF151"/>
      <c r="AVG151"/>
      <c r="AVH151"/>
      <c r="AVI151"/>
      <c r="AVJ151"/>
      <c r="AVK151"/>
      <c r="AVL151"/>
      <c r="AVM151"/>
      <c r="AVN151"/>
      <c r="AVO151"/>
      <c r="AVP151"/>
      <c r="AVQ151"/>
      <c r="AVR151"/>
      <c r="AVS151"/>
      <c r="AVT151"/>
      <c r="AVU151"/>
      <c r="AVV151"/>
      <c r="AVW151"/>
      <c r="AVX151"/>
      <c r="AVY151"/>
      <c r="AVZ151"/>
      <c r="AWA151"/>
      <c r="AWB151"/>
      <c r="AWC151"/>
      <c r="AWD151"/>
      <c r="AWE151"/>
      <c r="AWF151"/>
      <c r="AWG151"/>
      <c r="AWH151"/>
      <c r="AWI151"/>
      <c r="AWJ151"/>
      <c r="AWK151"/>
      <c r="AWL151"/>
      <c r="AWM151"/>
      <c r="AWN151"/>
      <c r="AWO151"/>
      <c r="AWP151"/>
      <c r="AWQ151"/>
      <c r="AWR151"/>
      <c r="AWS151"/>
      <c r="AWT151"/>
      <c r="AWU151"/>
      <c r="AWV151"/>
      <c r="AWW151"/>
      <c r="AWX151"/>
      <c r="AWY151"/>
      <c r="AWZ151"/>
      <c r="AXA151"/>
      <c r="AXB151"/>
      <c r="AXC151"/>
      <c r="AXD151"/>
      <c r="AXE151"/>
      <c r="AXF151"/>
      <c r="AXG151"/>
      <c r="AXH151"/>
      <c r="AXI151"/>
      <c r="AXJ151"/>
      <c r="AXK151"/>
      <c r="AXL151"/>
      <c r="AXM151"/>
      <c r="AXN151"/>
      <c r="AXO151"/>
      <c r="AXP151"/>
      <c r="AXQ151"/>
      <c r="AXR151"/>
      <c r="AXS151"/>
      <c r="AXT151"/>
      <c r="AXU151"/>
      <c r="AXV151"/>
      <c r="AXW151"/>
      <c r="AXX151"/>
      <c r="AXY151"/>
      <c r="AXZ151"/>
      <c r="AYA151"/>
      <c r="AYB151"/>
      <c r="AYC151"/>
      <c r="AYD151"/>
      <c r="AYE151"/>
      <c r="AYF151"/>
      <c r="AYG151"/>
      <c r="AYH151"/>
      <c r="AYI151"/>
      <c r="AYJ151"/>
      <c r="AYK151"/>
      <c r="AYL151"/>
      <c r="AYM151"/>
      <c r="AYN151"/>
      <c r="AYO151"/>
      <c r="AYP151"/>
      <c r="AYQ151"/>
      <c r="AYR151"/>
      <c r="AYS151"/>
      <c r="AYT151"/>
      <c r="AYU151"/>
      <c r="AYV151"/>
      <c r="AYW151"/>
      <c r="AYX151"/>
      <c r="AYY151"/>
      <c r="AYZ151"/>
      <c r="AZA151"/>
      <c r="AZB151"/>
      <c r="AZC151"/>
      <c r="AZD151"/>
      <c r="AZE151"/>
      <c r="AZF151"/>
      <c r="AZG151"/>
      <c r="AZH151"/>
      <c r="AZI151"/>
      <c r="AZJ151"/>
      <c r="AZK151"/>
      <c r="AZL151"/>
      <c r="AZM151"/>
      <c r="AZN151"/>
      <c r="AZO151"/>
      <c r="AZP151"/>
      <c r="AZQ151"/>
      <c r="AZR151"/>
      <c r="AZS151"/>
      <c r="AZT151"/>
      <c r="AZU151"/>
      <c r="AZV151"/>
      <c r="AZW151"/>
      <c r="AZX151"/>
      <c r="AZY151"/>
      <c r="AZZ151"/>
      <c r="BAA151"/>
      <c r="BAB151"/>
      <c r="BAC151"/>
      <c r="BAD151"/>
      <c r="BAE151"/>
      <c r="BAF151"/>
      <c r="BAG151"/>
      <c r="BAH151"/>
      <c r="BAI151"/>
      <c r="BAJ151"/>
      <c r="BAK151"/>
      <c r="BAL151"/>
      <c r="BAM151"/>
      <c r="BAN151"/>
      <c r="BAO151"/>
      <c r="BAP151"/>
      <c r="BAQ151"/>
      <c r="BAR151"/>
      <c r="BAS151"/>
      <c r="BAT151"/>
      <c r="BAU151"/>
      <c r="BAV151"/>
      <c r="BAW151"/>
      <c r="BAX151"/>
      <c r="BAY151"/>
      <c r="BAZ151"/>
      <c r="BBA151"/>
      <c r="BBB151"/>
      <c r="BBC151"/>
      <c r="BBD151"/>
      <c r="BBE151"/>
      <c r="BBF151"/>
      <c r="BBG151"/>
      <c r="BBH151"/>
      <c r="BBI151"/>
      <c r="BBJ151"/>
      <c r="BBK151"/>
      <c r="BBL151"/>
      <c r="BBM151"/>
      <c r="BBN151"/>
      <c r="BBO151"/>
      <c r="BBP151"/>
      <c r="BBQ151"/>
      <c r="BBR151"/>
      <c r="BBS151"/>
      <c r="BBT151"/>
      <c r="BBU151"/>
      <c r="BBV151"/>
      <c r="BBW151"/>
      <c r="BBX151"/>
      <c r="BBY151"/>
      <c r="BBZ151"/>
      <c r="BCA151"/>
      <c r="BCB151"/>
      <c r="BCC151"/>
      <c r="BCD151"/>
      <c r="BCE151"/>
      <c r="BCF151"/>
      <c r="BCG151"/>
      <c r="BCH151"/>
      <c r="BCI151"/>
      <c r="BCJ151"/>
      <c r="BCK151"/>
      <c r="BCL151"/>
      <c r="BCM151"/>
      <c r="BCN151"/>
      <c r="BCO151"/>
      <c r="BCP151"/>
      <c r="BCQ151"/>
      <c r="BCR151"/>
      <c r="BCS151"/>
      <c r="BCT151"/>
      <c r="BCU151"/>
      <c r="BCV151"/>
      <c r="BCW151"/>
      <c r="BCX151"/>
      <c r="BCY151"/>
      <c r="BCZ151"/>
      <c r="BDA151"/>
      <c r="BDB151"/>
      <c r="BDC151"/>
      <c r="BDD151"/>
      <c r="BDE151"/>
      <c r="BDF151"/>
      <c r="BDG151"/>
      <c r="BDH151"/>
      <c r="BDI151"/>
      <c r="BDJ151"/>
      <c r="BDK151"/>
      <c r="BDL151"/>
      <c r="BDM151"/>
      <c r="BDN151"/>
      <c r="BDO151"/>
      <c r="BDP151"/>
      <c r="BDQ151"/>
      <c r="BDR151"/>
      <c r="BDS151"/>
      <c r="BDT151"/>
      <c r="BDU151"/>
    </row>
    <row r="152" spans="2:1477" s="69" customFormat="1">
      <c r="B152" s="67" t="s">
        <v>3</v>
      </c>
      <c r="C152" s="67" t="s">
        <v>372</v>
      </c>
      <c r="D152" s="67" t="s">
        <v>373</v>
      </c>
      <c r="E152" s="68">
        <v>44342</v>
      </c>
      <c r="F152" s="67" t="s">
        <v>986</v>
      </c>
      <c r="G152" s="67" t="s">
        <v>998</v>
      </c>
      <c r="H152" s="187">
        <v>5</v>
      </c>
      <c r="I152" s="69">
        <v>8</v>
      </c>
      <c r="J152" s="69">
        <v>739</v>
      </c>
      <c r="K152" s="69">
        <v>1080</v>
      </c>
      <c r="L152" s="69">
        <v>1080</v>
      </c>
      <c r="M152" s="186">
        <f t="shared" ref="M152:M173" si="45">IF(J152 = 0,0,(L152-AH152-AI152)/J152)</f>
        <v>1.1001353179972937</v>
      </c>
      <c r="N152" s="69">
        <f t="shared" ref="N152:N173" si="46">IF(G152&lt;&gt;"",IF(M152&lt;=1.2,1,0),0)</f>
        <v>1</v>
      </c>
      <c r="O152" s="69">
        <v>0</v>
      </c>
      <c r="P152" s="69">
        <v>0</v>
      </c>
      <c r="Q152" s="69">
        <v>0</v>
      </c>
      <c r="R152" s="69">
        <v>321</v>
      </c>
      <c r="S152" s="69">
        <v>20</v>
      </c>
      <c r="T152" s="190">
        <v>18014663</v>
      </c>
      <c r="U152" s="190">
        <v>150000</v>
      </c>
      <c r="V152" s="190">
        <v>17864663</v>
      </c>
      <c r="W152" s="190">
        <v>17978017</v>
      </c>
      <c r="X152" s="190">
        <v>17209306</v>
      </c>
      <c r="Y152" s="190">
        <v>0</v>
      </c>
      <c r="Z152" s="190">
        <v>0</v>
      </c>
      <c r="AA152" s="190">
        <v>0</v>
      </c>
      <c r="AB152" s="190">
        <v>17209306</v>
      </c>
      <c r="AC152" s="190">
        <v>17705907</v>
      </c>
      <c r="AD152" s="186">
        <f t="shared" ref="AD152:AD173" si="47">IF(V152=0,0,AC152/V152)</f>
        <v>0.9911134063933924</v>
      </c>
      <c r="AE152" s="69">
        <f t="shared" ref="AE152:AE173" si="48">IF(AD152 &lt;=1.1,1,0)</f>
        <v>1</v>
      </c>
      <c r="AF152" s="190">
        <v>548358</v>
      </c>
      <c r="AG152" s="190">
        <v>-36647</v>
      </c>
      <c r="AH152" s="69">
        <v>213</v>
      </c>
      <c r="AI152" s="69">
        <v>54</v>
      </c>
      <c r="AJ152" s="69">
        <v>26</v>
      </c>
      <c r="AK152" s="69">
        <v>0</v>
      </c>
      <c r="AL152" s="80">
        <v>52717</v>
      </c>
      <c r="AM152" s="80">
        <v>0</v>
      </c>
      <c r="AN152" s="69">
        <v>28</v>
      </c>
      <c r="AO152" s="69">
        <v>0</v>
      </c>
      <c r="AP152" s="80">
        <v>96396</v>
      </c>
      <c r="AQ152" s="80">
        <v>32818</v>
      </c>
      <c r="AR152" s="69">
        <v>0</v>
      </c>
      <c r="AS152" s="69">
        <v>0</v>
      </c>
      <c r="AT152" s="80">
        <v>0</v>
      </c>
      <c r="AU152" s="80">
        <v>0</v>
      </c>
      <c r="AV152" s="69">
        <v>0</v>
      </c>
      <c r="AW152" s="69">
        <v>0</v>
      </c>
      <c r="AX152" s="80">
        <v>-145423</v>
      </c>
      <c r="AY152" s="80">
        <v>0</v>
      </c>
      <c r="AZ152" s="69">
        <v>0</v>
      </c>
      <c r="BA152" s="69">
        <v>0</v>
      </c>
      <c r="BB152" s="80">
        <v>0</v>
      </c>
      <c r="BC152" s="80">
        <v>0</v>
      </c>
      <c r="BD152" s="69">
        <v>0</v>
      </c>
      <c r="BE152" s="69">
        <v>0</v>
      </c>
      <c r="BF152" s="80">
        <v>10479</v>
      </c>
      <c r="BG152" s="80">
        <v>0</v>
      </c>
      <c r="BH152" s="69">
        <v>0</v>
      </c>
      <c r="BI152" s="69">
        <v>0</v>
      </c>
      <c r="BJ152" s="80">
        <v>8503</v>
      </c>
      <c r="BK152" s="80">
        <v>0</v>
      </c>
      <c r="BL152" s="69">
        <v>0</v>
      </c>
      <c r="BM152" s="69">
        <v>0</v>
      </c>
      <c r="BN152" s="80">
        <v>0</v>
      </c>
      <c r="BO152" s="80">
        <v>0</v>
      </c>
      <c r="BP152" s="69">
        <v>0</v>
      </c>
      <c r="BQ152" s="69">
        <v>0</v>
      </c>
      <c r="BR152" s="80">
        <v>51758</v>
      </c>
      <c r="BS152" s="80">
        <v>0</v>
      </c>
      <c r="BT152" s="69">
        <v>0</v>
      </c>
      <c r="BU152" s="69">
        <v>0</v>
      </c>
      <c r="BV152" s="80">
        <v>0</v>
      </c>
      <c r="BW152" s="80">
        <v>0</v>
      </c>
      <c r="BX152" s="69">
        <v>0</v>
      </c>
      <c r="BY152" s="69">
        <v>20</v>
      </c>
      <c r="BZ152" s="80">
        <v>19502</v>
      </c>
      <c r="CA152" s="80">
        <v>19502</v>
      </c>
      <c r="CB152" s="69">
        <v>0</v>
      </c>
      <c r="CC152" s="69">
        <v>0</v>
      </c>
      <c r="CD152" s="80">
        <v>0</v>
      </c>
      <c r="CE152" s="80">
        <v>0</v>
      </c>
      <c r="CF152" s="69">
        <v>0</v>
      </c>
      <c r="CG152" s="69">
        <v>0</v>
      </c>
      <c r="CH152" s="80">
        <v>-63378</v>
      </c>
      <c r="CI152" s="80">
        <v>0</v>
      </c>
      <c r="CJ152" s="69">
        <v>54</v>
      </c>
      <c r="CK152" s="69">
        <v>20</v>
      </c>
      <c r="CL152" s="80">
        <v>30554</v>
      </c>
      <c r="CM152" s="80">
        <v>52320</v>
      </c>
      <c r="CN152" s="67" t="s">
        <v>744</v>
      </c>
      <c r="CO152" s="67" t="s">
        <v>745</v>
      </c>
      <c r="CP152" s="67" t="s">
        <v>709</v>
      </c>
      <c r="CQ152" s="67" t="s">
        <v>709</v>
      </c>
      <c r="CR152" s="67" t="s">
        <v>709</v>
      </c>
      <c r="CS152" s="67" t="s">
        <v>709</v>
      </c>
      <c r="CT152" s="68">
        <v>46050</v>
      </c>
      <c r="CU152" s="67" t="s">
        <v>991</v>
      </c>
      <c r="CV152" s="67" t="s">
        <v>989</v>
      </c>
      <c r="CW152" s="68" t="s">
        <v>168</v>
      </c>
      <c r="CX152" s="68">
        <v>45643</v>
      </c>
      <c r="CY152" s="67" t="s">
        <v>993</v>
      </c>
      <c r="CZ152" s="67" t="s">
        <v>994</v>
      </c>
      <c r="DA152" s="67" t="s">
        <v>1020</v>
      </c>
      <c r="DB152" s="81">
        <v>22960743.25</v>
      </c>
      <c r="DC152" s="67"/>
      <c r="DD152" s="67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  <c r="AML152"/>
      <c r="AMM152"/>
      <c r="AMN152"/>
      <c r="AMO152"/>
      <c r="AMP152"/>
      <c r="AMQ152"/>
      <c r="AMR152"/>
      <c r="AMS152"/>
      <c r="AMT152"/>
      <c r="AMU152"/>
      <c r="AMV152"/>
      <c r="AMW152"/>
      <c r="AMX152"/>
      <c r="AMY152"/>
      <c r="AMZ152"/>
      <c r="ANA152"/>
      <c r="ANB152"/>
      <c r="ANC152"/>
      <c r="AND152"/>
      <c r="ANE152"/>
      <c r="ANF152"/>
      <c r="ANG152"/>
      <c r="ANH152"/>
      <c r="ANI152"/>
      <c r="ANJ152"/>
      <c r="ANK152"/>
      <c r="ANL152"/>
      <c r="ANM152"/>
      <c r="ANN152"/>
      <c r="ANO152"/>
      <c r="ANP152"/>
      <c r="ANQ152"/>
      <c r="ANR152"/>
      <c r="ANS152"/>
      <c r="ANT152"/>
      <c r="ANU152"/>
      <c r="ANV152"/>
      <c r="ANW152"/>
      <c r="ANX152"/>
      <c r="ANY152"/>
      <c r="ANZ152"/>
      <c r="AOA152"/>
      <c r="AOB152"/>
      <c r="AOC152"/>
      <c r="AOD152"/>
      <c r="AOE152"/>
      <c r="AOF152"/>
      <c r="AOG152"/>
      <c r="AOH152"/>
      <c r="AOI152"/>
      <c r="AOJ152"/>
      <c r="AOK152"/>
      <c r="AOL152"/>
      <c r="AOM152"/>
      <c r="AON152"/>
      <c r="AOO152"/>
      <c r="AOP152"/>
      <c r="AOQ152"/>
      <c r="AOR152"/>
      <c r="AOS152"/>
      <c r="AOT152"/>
      <c r="AOU152"/>
      <c r="AOV152"/>
      <c r="AOW152"/>
      <c r="AOX152"/>
      <c r="AOY152"/>
      <c r="AOZ152"/>
      <c r="APA152"/>
      <c r="APB152"/>
      <c r="APC152"/>
      <c r="APD152"/>
      <c r="APE152"/>
      <c r="APF152"/>
      <c r="APG152"/>
      <c r="APH152"/>
      <c r="API152"/>
      <c r="APJ152"/>
      <c r="APK152"/>
      <c r="APL152"/>
      <c r="APM152"/>
      <c r="APN152"/>
      <c r="APO152"/>
      <c r="APP152"/>
      <c r="APQ152"/>
      <c r="APR152"/>
      <c r="APS152"/>
      <c r="APT152"/>
      <c r="APU152"/>
      <c r="APV152"/>
      <c r="APW152"/>
      <c r="APX152"/>
      <c r="APY152"/>
      <c r="APZ152"/>
      <c r="AQA152"/>
      <c r="AQB152"/>
      <c r="AQC152"/>
      <c r="AQD152"/>
      <c r="AQE152"/>
      <c r="AQF152"/>
      <c r="AQG152"/>
      <c r="AQH152"/>
      <c r="AQI152"/>
      <c r="AQJ152"/>
      <c r="AQK152"/>
      <c r="AQL152"/>
      <c r="AQM152"/>
      <c r="AQN152"/>
      <c r="AQO152"/>
      <c r="AQP152"/>
      <c r="AQQ152"/>
      <c r="AQR152"/>
      <c r="AQS152"/>
      <c r="AQT152"/>
      <c r="AQU152"/>
      <c r="AQV152"/>
      <c r="AQW152"/>
      <c r="AQX152"/>
      <c r="AQY152"/>
      <c r="AQZ152"/>
      <c r="ARA152"/>
      <c r="ARB152"/>
      <c r="ARC152"/>
      <c r="ARD152"/>
      <c r="ARE152"/>
      <c r="ARF152"/>
      <c r="ARG152"/>
      <c r="ARH152"/>
      <c r="ARI152"/>
      <c r="ARJ152"/>
      <c r="ARK152"/>
      <c r="ARL152"/>
      <c r="ARM152"/>
      <c r="ARN152"/>
      <c r="ARO152"/>
      <c r="ARP152"/>
      <c r="ARQ152"/>
      <c r="ARR152"/>
      <c r="ARS152"/>
      <c r="ART152"/>
      <c r="ARU152"/>
      <c r="ARV152"/>
      <c r="ARW152"/>
      <c r="ARX152"/>
      <c r="ARY152"/>
      <c r="ARZ152"/>
      <c r="ASA152"/>
      <c r="ASB152"/>
      <c r="ASC152"/>
      <c r="ASD152"/>
      <c r="ASE152"/>
      <c r="ASF152"/>
      <c r="ASG152"/>
      <c r="ASH152"/>
      <c r="ASI152"/>
      <c r="ASJ152"/>
      <c r="ASK152"/>
      <c r="ASL152"/>
      <c r="ASM152"/>
      <c r="ASN152"/>
      <c r="ASO152"/>
      <c r="ASP152"/>
      <c r="ASQ152"/>
      <c r="ASR152"/>
      <c r="ASS152"/>
      <c r="AST152"/>
      <c r="ASU152"/>
      <c r="ASV152"/>
      <c r="ASW152"/>
      <c r="ASX152"/>
      <c r="ASY152"/>
      <c r="ASZ152"/>
      <c r="ATA152"/>
      <c r="ATB152"/>
      <c r="ATC152"/>
      <c r="ATD152"/>
      <c r="ATE152"/>
      <c r="ATF152"/>
      <c r="ATG152"/>
      <c r="ATH152"/>
      <c r="ATI152"/>
      <c r="ATJ152"/>
      <c r="ATK152"/>
      <c r="ATL152"/>
      <c r="ATM152"/>
      <c r="ATN152"/>
      <c r="ATO152"/>
      <c r="ATP152"/>
      <c r="ATQ152"/>
      <c r="ATR152"/>
      <c r="ATS152"/>
      <c r="ATT152"/>
      <c r="ATU152"/>
      <c r="ATV152"/>
      <c r="ATW152"/>
      <c r="ATX152"/>
      <c r="ATY152"/>
      <c r="ATZ152"/>
      <c r="AUA152"/>
      <c r="AUB152"/>
      <c r="AUC152"/>
      <c r="AUD152"/>
      <c r="AUE152"/>
      <c r="AUF152"/>
      <c r="AUG152"/>
      <c r="AUH152"/>
      <c r="AUI152"/>
      <c r="AUJ152"/>
      <c r="AUK152"/>
      <c r="AUL152"/>
      <c r="AUM152"/>
      <c r="AUN152"/>
      <c r="AUO152"/>
      <c r="AUP152"/>
      <c r="AUQ152"/>
      <c r="AUR152"/>
      <c r="AUS152"/>
      <c r="AUT152"/>
      <c r="AUU152"/>
      <c r="AUV152"/>
      <c r="AUW152"/>
      <c r="AUX152"/>
      <c r="AUY152"/>
      <c r="AUZ152"/>
      <c r="AVA152"/>
      <c r="AVB152"/>
      <c r="AVC152"/>
      <c r="AVD152"/>
      <c r="AVE152"/>
      <c r="AVF152"/>
      <c r="AVG152"/>
      <c r="AVH152"/>
      <c r="AVI152"/>
      <c r="AVJ152"/>
      <c r="AVK152"/>
      <c r="AVL152"/>
      <c r="AVM152"/>
      <c r="AVN152"/>
      <c r="AVO152"/>
      <c r="AVP152"/>
      <c r="AVQ152"/>
      <c r="AVR152"/>
      <c r="AVS152"/>
      <c r="AVT152"/>
      <c r="AVU152"/>
      <c r="AVV152"/>
      <c r="AVW152"/>
      <c r="AVX152"/>
      <c r="AVY152"/>
      <c r="AVZ152"/>
      <c r="AWA152"/>
      <c r="AWB152"/>
      <c r="AWC152"/>
      <c r="AWD152"/>
      <c r="AWE152"/>
      <c r="AWF152"/>
      <c r="AWG152"/>
      <c r="AWH152"/>
      <c r="AWI152"/>
      <c r="AWJ152"/>
      <c r="AWK152"/>
      <c r="AWL152"/>
      <c r="AWM152"/>
      <c r="AWN152"/>
      <c r="AWO152"/>
      <c r="AWP152"/>
      <c r="AWQ152"/>
      <c r="AWR152"/>
      <c r="AWS152"/>
      <c r="AWT152"/>
      <c r="AWU152"/>
      <c r="AWV152"/>
      <c r="AWW152"/>
      <c r="AWX152"/>
      <c r="AWY152"/>
      <c r="AWZ152"/>
      <c r="AXA152"/>
      <c r="AXB152"/>
      <c r="AXC152"/>
      <c r="AXD152"/>
      <c r="AXE152"/>
      <c r="AXF152"/>
      <c r="AXG152"/>
      <c r="AXH152"/>
      <c r="AXI152"/>
      <c r="AXJ152"/>
      <c r="AXK152"/>
      <c r="AXL152"/>
      <c r="AXM152"/>
      <c r="AXN152"/>
      <c r="AXO152"/>
      <c r="AXP152"/>
      <c r="AXQ152"/>
      <c r="AXR152"/>
      <c r="AXS152"/>
      <c r="AXT152"/>
      <c r="AXU152"/>
      <c r="AXV152"/>
      <c r="AXW152"/>
      <c r="AXX152"/>
      <c r="AXY152"/>
      <c r="AXZ152"/>
      <c r="AYA152"/>
      <c r="AYB152"/>
      <c r="AYC152"/>
      <c r="AYD152"/>
      <c r="AYE152"/>
      <c r="AYF152"/>
      <c r="AYG152"/>
      <c r="AYH152"/>
      <c r="AYI152"/>
      <c r="AYJ152"/>
      <c r="AYK152"/>
      <c r="AYL152"/>
      <c r="AYM152"/>
      <c r="AYN152"/>
      <c r="AYO152"/>
      <c r="AYP152"/>
      <c r="AYQ152"/>
      <c r="AYR152"/>
      <c r="AYS152"/>
      <c r="AYT152"/>
      <c r="AYU152"/>
      <c r="AYV152"/>
      <c r="AYW152"/>
      <c r="AYX152"/>
      <c r="AYY152"/>
      <c r="AYZ152"/>
      <c r="AZA152"/>
      <c r="AZB152"/>
      <c r="AZC152"/>
      <c r="AZD152"/>
      <c r="AZE152"/>
      <c r="AZF152"/>
      <c r="AZG152"/>
      <c r="AZH152"/>
      <c r="AZI152"/>
      <c r="AZJ152"/>
      <c r="AZK152"/>
      <c r="AZL152"/>
      <c r="AZM152"/>
      <c r="AZN152"/>
      <c r="AZO152"/>
      <c r="AZP152"/>
      <c r="AZQ152"/>
      <c r="AZR152"/>
      <c r="AZS152"/>
      <c r="AZT152"/>
      <c r="AZU152"/>
      <c r="AZV152"/>
      <c r="AZW152"/>
      <c r="AZX152"/>
      <c r="AZY152"/>
      <c r="AZZ152"/>
      <c r="BAA152"/>
      <c r="BAB152"/>
      <c r="BAC152"/>
      <c r="BAD152"/>
      <c r="BAE152"/>
      <c r="BAF152"/>
      <c r="BAG152"/>
      <c r="BAH152"/>
      <c r="BAI152"/>
      <c r="BAJ152"/>
      <c r="BAK152"/>
      <c r="BAL152"/>
      <c r="BAM152"/>
      <c r="BAN152"/>
      <c r="BAO152"/>
      <c r="BAP152"/>
      <c r="BAQ152"/>
      <c r="BAR152"/>
      <c r="BAS152"/>
      <c r="BAT152"/>
      <c r="BAU152"/>
      <c r="BAV152"/>
      <c r="BAW152"/>
      <c r="BAX152"/>
      <c r="BAY152"/>
      <c r="BAZ152"/>
      <c r="BBA152"/>
      <c r="BBB152"/>
      <c r="BBC152"/>
      <c r="BBD152"/>
      <c r="BBE152"/>
      <c r="BBF152"/>
      <c r="BBG152"/>
      <c r="BBH152"/>
      <c r="BBI152"/>
      <c r="BBJ152"/>
      <c r="BBK152"/>
      <c r="BBL152"/>
      <c r="BBM152"/>
      <c r="BBN152"/>
      <c r="BBO152"/>
      <c r="BBP152"/>
      <c r="BBQ152"/>
      <c r="BBR152"/>
      <c r="BBS152"/>
      <c r="BBT152"/>
      <c r="BBU152"/>
      <c r="BBV152"/>
      <c r="BBW152"/>
      <c r="BBX152"/>
      <c r="BBY152"/>
      <c r="BBZ152"/>
      <c r="BCA152"/>
      <c r="BCB152"/>
      <c r="BCC152"/>
      <c r="BCD152"/>
      <c r="BCE152"/>
      <c r="BCF152"/>
      <c r="BCG152"/>
      <c r="BCH152"/>
      <c r="BCI152"/>
      <c r="BCJ152"/>
      <c r="BCK152"/>
      <c r="BCL152"/>
      <c r="BCM152"/>
      <c r="BCN152"/>
      <c r="BCO152"/>
      <c r="BCP152"/>
      <c r="BCQ152"/>
      <c r="BCR152"/>
      <c r="BCS152"/>
      <c r="BCT152"/>
      <c r="BCU152"/>
      <c r="BCV152"/>
      <c r="BCW152"/>
      <c r="BCX152"/>
      <c r="BCY152"/>
      <c r="BCZ152"/>
      <c r="BDA152"/>
      <c r="BDB152"/>
      <c r="BDC152"/>
      <c r="BDD152"/>
      <c r="BDE152"/>
      <c r="BDF152"/>
      <c r="BDG152"/>
      <c r="BDH152"/>
      <c r="BDI152"/>
      <c r="BDJ152"/>
      <c r="BDK152"/>
      <c r="BDL152"/>
      <c r="BDM152"/>
      <c r="BDN152"/>
      <c r="BDO152"/>
      <c r="BDP152"/>
      <c r="BDQ152"/>
      <c r="BDR152"/>
      <c r="BDS152"/>
      <c r="BDT152"/>
      <c r="BDU152"/>
    </row>
    <row r="153" spans="2:1477" s="69" customFormat="1">
      <c r="B153" s="67" t="s">
        <v>3</v>
      </c>
      <c r="C153" s="67" t="s">
        <v>659</v>
      </c>
      <c r="D153" s="67" t="s">
        <v>660</v>
      </c>
      <c r="E153" s="68">
        <v>45133</v>
      </c>
      <c r="F153" s="67" t="s">
        <v>988</v>
      </c>
      <c r="G153" s="67" t="s">
        <v>990</v>
      </c>
      <c r="H153" s="187">
        <v>1</v>
      </c>
      <c r="I153" s="69">
        <v>0</v>
      </c>
      <c r="J153" s="69">
        <v>353</v>
      </c>
      <c r="K153" s="69">
        <v>497</v>
      </c>
      <c r="L153" s="69">
        <v>497</v>
      </c>
      <c r="M153" s="186">
        <f t="shared" si="45"/>
        <v>1.0849858356940509</v>
      </c>
      <c r="N153" s="69">
        <f t="shared" si="46"/>
        <v>1</v>
      </c>
      <c r="O153" s="69">
        <v>0</v>
      </c>
      <c r="P153" s="69">
        <v>0</v>
      </c>
      <c r="Q153" s="69">
        <v>0</v>
      </c>
      <c r="R153" s="69">
        <v>114</v>
      </c>
      <c r="S153" s="69">
        <v>30</v>
      </c>
      <c r="T153" s="190">
        <v>1831417</v>
      </c>
      <c r="U153" s="190">
        <v>50000</v>
      </c>
      <c r="V153" s="190">
        <v>1781417</v>
      </c>
      <c r="W153" s="190">
        <v>1831417</v>
      </c>
      <c r="X153" s="190">
        <v>1800868</v>
      </c>
      <c r="Y153" s="190">
        <v>0</v>
      </c>
      <c r="Z153" s="190">
        <v>0</v>
      </c>
      <c r="AA153" s="190">
        <v>0</v>
      </c>
      <c r="AB153" s="190">
        <v>1800868</v>
      </c>
      <c r="AC153" s="190">
        <v>1800868</v>
      </c>
      <c r="AD153" s="186">
        <f t="shared" si="47"/>
        <v>1.0109188359603618</v>
      </c>
      <c r="AE153" s="69">
        <f t="shared" si="48"/>
        <v>1</v>
      </c>
      <c r="AF153" s="190">
        <v>0</v>
      </c>
      <c r="AG153" s="190">
        <v>0</v>
      </c>
      <c r="AH153" s="69">
        <v>84</v>
      </c>
      <c r="AI153" s="69">
        <v>30</v>
      </c>
      <c r="AJ153" s="69">
        <v>0</v>
      </c>
      <c r="AK153" s="69">
        <v>0</v>
      </c>
      <c r="AL153" s="80">
        <v>0</v>
      </c>
      <c r="AM153" s="80">
        <v>0</v>
      </c>
      <c r="AN153" s="69">
        <v>0</v>
      </c>
      <c r="AO153" s="69">
        <v>30</v>
      </c>
      <c r="AP153" s="80">
        <v>47526</v>
      </c>
      <c r="AQ153" s="80">
        <v>2447</v>
      </c>
      <c r="AR153" s="69">
        <v>0</v>
      </c>
      <c r="AS153" s="69">
        <v>0</v>
      </c>
      <c r="AT153" s="80">
        <v>0</v>
      </c>
      <c r="AU153" s="80">
        <v>0</v>
      </c>
      <c r="AV153" s="69">
        <v>0</v>
      </c>
      <c r="AW153" s="69">
        <v>0</v>
      </c>
      <c r="AX153" s="80">
        <v>0</v>
      </c>
      <c r="AY153" s="80">
        <v>0</v>
      </c>
      <c r="AZ153" s="69">
        <v>0</v>
      </c>
      <c r="BA153" s="69">
        <v>0</v>
      </c>
      <c r="BB153" s="80">
        <v>0</v>
      </c>
      <c r="BC153" s="80">
        <v>0</v>
      </c>
      <c r="BD153" s="69">
        <v>0</v>
      </c>
      <c r="BE153" s="69">
        <v>0</v>
      </c>
      <c r="BF153" s="80">
        <v>0</v>
      </c>
      <c r="BG153" s="80">
        <v>0</v>
      </c>
      <c r="BH153" s="69">
        <v>0</v>
      </c>
      <c r="BI153" s="69">
        <v>0</v>
      </c>
      <c r="BJ153" s="80">
        <v>0</v>
      </c>
      <c r="BK153" s="80">
        <v>0</v>
      </c>
      <c r="BL153" s="69">
        <v>0</v>
      </c>
      <c r="BM153" s="69">
        <v>0</v>
      </c>
      <c r="BN153" s="80">
        <v>0</v>
      </c>
      <c r="BO153" s="80">
        <v>0</v>
      </c>
      <c r="BP153" s="69">
        <v>0</v>
      </c>
      <c r="BQ153" s="69">
        <v>0</v>
      </c>
      <c r="BR153" s="80">
        <v>0</v>
      </c>
      <c r="BS153" s="80">
        <v>0</v>
      </c>
      <c r="BT153" s="69">
        <v>0</v>
      </c>
      <c r="BU153" s="69">
        <v>0</v>
      </c>
      <c r="BV153" s="80">
        <v>0</v>
      </c>
      <c r="BW153" s="80">
        <v>0</v>
      </c>
      <c r="BX153" s="69">
        <v>0</v>
      </c>
      <c r="BY153" s="69">
        <v>0</v>
      </c>
      <c r="BZ153" s="80">
        <v>0</v>
      </c>
      <c r="CA153" s="80">
        <v>0</v>
      </c>
      <c r="CB153" s="69">
        <v>0</v>
      </c>
      <c r="CC153" s="69">
        <v>0</v>
      </c>
      <c r="CD153" s="80">
        <v>0</v>
      </c>
      <c r="CE153" s="80">
        <v>0</v>
      </c>
      <c r="CF153" s="69">
        <v>0</v>
      </c>
      <c r="CG153" s="69">
        <v>0</v>
      </c>
      <c r="CH153" s="80">
        <v>0</v>
      </c>
      <c r="CI153" s="80">
        <v>0</v>
      </c>
      <c r="CJ153" s="69">
        <v>0</v>
      </c>
      <c r="CK153" s="69">
        <v>30</v>
      </c>
      <c r="CL153" s="80">
        <v>47526</v>
      </c>
      <c r="CM153" s="80">
        <v>2447</v>
      </c>
      <c r="CN153" s="67" t="s">
        <v>856</v>
      </c>
      <c r="CO153" s="67" t="s">
        <v>857</v>
      </c>
      <c r="CP153" s="67" t="s">
        <v>709</v>
      </c>
      <c r="CQ153" s="67" t="s">
        <v>709</v>
      </c>
      <c r="CR153" s="67" t="s">
        <v>709</v>
      </c>
      <c r="CS153" s="67" t="s">
        <v>709</v>
      </c>
      <c r="CT153" s="68">
        <v>45860</v>
      </c>
      <c r="CU153" s="67" t="s">
        <v>988</v>
      </c>
      <c r="CV153" s="67" t="s">
        <v>989</v>
      </c>
      <c r="CW153" s="68" t="s">
        <v>168</v>
      </c>
      <c r="CX153" s="68">
        <v>45824</v>
      </c>
      <c r="CY153" s="67" t="s">
        <v>986</v>
      </c>
      <c r="CZ153" s="67" t="s">
        <v>994</v>
      </c>
      <c r="DA153" s="67" t="s">
        <v>1021</v>
      </c>
      <c r="DB153" s="81">
        <v>2390409.3199999998</v>
      </c>
      <c r="DC153" s="67"/>
      <c r="DD153" s="67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  <c r="AMK153"/>
      <c r="AML153"/>
      <c r="AMM153"/>
      <c r="AMN153"/>
      <c r="AMO153"/>
      <c r="AMP153"/>
      <c r="AMQ153"/>
      <c r="AMR153"/>
      <c r="AMS153"/>
      <c r="AMT153"/>
      <c r="AMU153"/>
      <c r="AMV153"/>
      <c r="AMW153"/>
      <c r="AMX153"/>
      <c r="AMY153"/>
      <c r="AMZ153"/>
      <c r="ANA153"/>
      <c r="ANB153"/>
      <c r="ANC153"/>
      <c r="AND153"/>
      <c r="ANE153"/>
      <c r="ANF153"/>
      <c r="ANG153"/>
      <c r="ANH153"/>
      <c r="ANI153"/>
      <c r="ANJ153"/>
      <c r="ANK153"/>
      <c r="ANL153"/>
      <c r="ANM153"/>
      <c r="ANN153"/>
      <c r="ANO153"/>
      <c r="ANP153"/>
      <c r="ANQ153"/>
      <c r="ANR153"/>
      <c r="ANS153"/>
      <c r="ANT153"/>
      <c r="ANU153"/>
      <c r="ANV153"/>
      <c r="ANW153"/>
      <c r="ANX153"/>
      <c r="ANY153"/>
      <c r="ANZ153"/>
      <c r="AOA153"/>
      <c r="AOB153"/>
      <c r="AOC153"/>
      <c r="AOD153"/>
      <c r="AOE153"/>
      <c r="AOF153"/>
      <c r="AOG153"/>
      <c r="AOH153"/>
      <c r="AOI153"/>
      <c r="AOJ153"/>
      <c r="AOK153"/>
      <c r="AOL153"/>
      <c r="AOM153"/>
      <c r="AON153"/>
      <c r="AOO153"/>
      <c r="AOP153"/>
      <c r="AOQ153"/>
      <c r="AOR153"/>
      <c r="AOS153"/>
      <c r="AOT153"/>
      <c r="AOU153"/>
      <c r="AOV153"/>
      <c r="AOW153"/>
      <c r="AOX153"/>
      <c r="AOY153"/>
      <c r="AOZ153"/>
      <c r="APA153"/>
      <c r="APB153"/>
      <c r="APC153"/>
      <c r="APD153"/>
      <c r="APE153"/>
      <c r="APF153"/>
      <c r="APG153"/>
      <c r="APH153"/>
      <c r="API153"/>
      <c r="APJ153"/>
      <c r="APK153"/>
      <c r="APL153"/>
      <c r="APM153"/>
      <c r="APN153"/>
      <c r="APO153"/>
      <c r="APP153"/>
      <c r="APQ153"/>
      <c r="APR153"/>
      <c r="APS153"/>
      <c r="APT153"/>
      <c r="APU153"/>
      <c r="APV153"/>
      <c r="APW153"/>
      <c r="APX153"/>
      <c r="APY153"/>
      <c r="APZ153"/>
      <c r="AQA153"/>
      <c r="AQB153"/>
      <c r="AQC153"/>
      <c r="AQD153"/>
      <c r="AQE153"/>
      <c r="AQF153"/>
      <c r="AQG153"/>
      <c r="AQH153"/>
      <c r="AQI153"/>
      <c r="AQJ153"/>
      <c r="AQK153"/>
      <c r="AQL153"/>
      <c r="AQM153"/>
      <c r="AQN153"/>
      <c r="AQO153"/>
      <c r="AQP153"/>
      <c r="AQQ153"/>
      <c r="AQR153"/>
      <c r="AQS153"/>
      <c r="AQT153"/>
      <c r="AQU153"/>
      <c r="AQV153"/>
      <c r="AQW153"/>
      <c r="AQX153"/>
      <c r="AQY153"/>
      <c r="AQZ153"/>
      <c r="ARA153"/>
      <c r="ARB153"/>
      <c r="ARC153"/>
      <c r="ARD153"/>
      <c r="ARE153"/>
      <c r="ARF153"/>
      <c r="ARG153"/>
      <c r="ARH153"/>
      <c r="ARI153"/>
      <c r="ARJ153"/>
      <c r="ARK153"/>
      <c r="ARL153"/>
      <c r="ARM153"/>
      <c r="ARN153"/>
      <c r="ARO153"/>
      <c r="ARP153"/>
      <c r="ARQ153"/>
      <c r="ARR153"/>
      <c r="ARS153"/>
      <c r="ART153"/>
      <c r="ARU153"/>
      <c r="ARV153"/>
      <c r="ARW153"/>
      <c r="ARX153"/>
      <c r="ARY153"/>
      <c r="ARZ153"/>
      <c r="ASA153"/>
      <c r="ASB153"/>
      <c r="ASC153"/>
      <c r="ASD153"/>
      <c r="ASE153"/>
      <c r="ASF153"/>
      <c r="ASG153"/>
      <c r="ASH153"/>
      <c r="ASI153"/>
      <c r="ASJ153"/>
      <c r="ASK153"/>
      <c r="ASL153"/>
      <c r="ASM153"/>
      <c r="ASN153"/>
      <c r="ASO153"/>
      <c r="ASP153"/>
      <c r="ASQ153"/>
      <c r="ASR153"/>
      <c r="ASS153"/>
      <c r="AST153"/>
      <c r="ASU153"/>
      <c r="ASV153"/>
      <c r="ASW153"/>
      <c r="ASX153"/>
      <c r="ASY153"/>
      <c r="ASZ153"/>
      <c r="ATA153"/>
      <c r="ATB153"/>
      <c r="ATC153"/>
      <c r="ATD153"/>
      <c r="ATE153"/>
      <c r="ATF153"/>
      <c r="ATG153"/>
      <c r="ATH153"/>
      <c r="ATI153"/>
      <c r="ATJ153"/>
      <c r="ATK153"/>
      <c r="ATL153"/>
      <c r="ATM153"/>
      <c r="ATN153"/>
      <c r="ATO153"/>
      <c r="ATP153"/>
      <c r="ATQ153"/>
      <c r="ATR153"/>
      <c r="ATS153"/>
      <c r="ATT153"/>
      <c r="ATU153"/>
      <c r="ATV153"/>
      <c r="ATW153"/>
      <c r="ATX153"/>
      <c r="ATY153"/>
      <c r="ATZ153"/>
      <c r="AUA153"/>
      <c r="AUB153"/>
      <c r="AUC153"/>
      <c r="AUD153"/>
      <c r="AUE153"/>
      <c r="AUF153"/>
      <c r="AUG153"/>
      <c r="AUH153"/>
      <c r="AUI153"/>
      <c r="AUJ153"/>
      <c r="AUK153"/>
      <c r="AUL153"/>
      <c r="AUM153"/>
      <c r="AUN153"/>
      <c r="AUO153"/>
      <c r="AUP153"/>
      <c r="AUQ153"/>
      <c r="AUR153"/>
      <c r="AUS153"/>
      <c r="AUT153"/>
      <c r="AUU153"/>
      <c r="AUV153"/>
      <c r="AUW153"/>
      <c r="AUX153"/>
      <c r="AUY153"/>
      <c r="AUZ153"/>
      <c r="AVA153"/>
      <c r="AVB153"/>
      <c r="AVC153"/>
      <c r="AVD153"/>
      <c r="AVE153"/>
      <c r="AVF153"/>
      <c r="AVG153"/>
      <c r="AVH153"/>
      <c r="AVI153"/>
      <c r="AVJ153"/>
      <c r="AVK153"/>
      <c r="AVL153"/>
      <c r="AVM153"/>
      <c r="AVN153"/>
      <c r="AVO153"/>
      <c r="AVP153"/>
      <c r="AVQ153"/>
      <c r="AVR153"/>
      <c r="AVS153"/>
      <c r="AVT153"/>
      <c r="AVU153"/>
      <c r="AVV153"/>
      <c r="AVW153"/>
      <c r="AVX153"/>
      <c r="AVY153"/>
      <c r="AVZ153"/>
      <c r="AWA153"/>
      <c r="AWB153"/>
      <c r="AWC153"/>
      <c r="AWD153"/>
      <c r="AWE153"/>
      <c r="AWF153"/>
      <c r="AWG153"/>
      <c r="AWH153"/>
      <c r="AWI153"/>
      <c r="AWJ153"/>
      <c r="AWK153"/>
      <c r="AWL153"/>
      <c r="AWM153"/>
      <c r="AWN153"/>
      <c r="AWO153"/>
      <c r="AWP153"/>
      <c r="AWQ153"/>
      <c r="AWR153"/>
      <c r="AWS153"/>
      <c r="AWT153"/>
      <c r="AWU153"/>
      <c r="AWV153"/>
      <c r="AWW153"/>
      <c r="AWX153"/>
      <c r="AWY153"/>
      <c r="AWZ153"/>
      <c r="AXA153"/>
      <c r="AXB153"/>
      <c r="AXC153"/>
      <c r="AXD153"/>
      <c r="AXE153"/>
      <c r="AXF153"/>
      <c r="AXG153"/>
      <c r="AXH153"/>
      <c r="AXI153"/>
      <c r="AXJ153"/>
      <c r="AXK153"/>
      <c r="AXL153"/>
      <c r="AXM153"/>
      <c r="AXN153"/>
      <c r="AXO153"/>
      <c r="AXP153"/>
      <c r="AXQ153"/>
      <c r="AXR153"/>
      <c r="AXS153"/>
      <c r="AXT153"/>
      <c r="AXU153"/>
      <c r="AXV153"/>
      <c r="AXW153"/>
      <c r="AXX153"/>
      <c r="AXY153"/>
      <c r="AXZ153"/>
      <c r="AYA153"/>
      <c r="AYB153"/>
      <c r="AYC153"/>
      <c r="AYD153"/>
      <c r="AYE153"/>
      <c r="AYF153"/>
      <c r="AYG153"/>
      <c r="AYH153"/>
      <c r="AYI153"/>
      <c r="AYJ153"/>
      <c r="AYK153"/>
      <c r="AYL153"/>
      <c r="AYM153"/>
      <c r="AYN153"/>
      <c r="AYO153"/>
      <c r="AYP153"/>
      <c r="AYQ153"/>
      <c r="AYR153"/>
      <c r="AYS153"/>
      <c r="AYT153"/>
      <c r="AYU153"/>
      <c r="AYV153"/>
      <c r="AYW153"/>
      <c r="AYX153"/>
      <c r="AYY153"/>
      <c r="AYZ153"/>
      <c r="AZA153"/>
      <c r="AZB153"/>
      <c r="AZC153"/>
      <c r="AZD153"/>
      <c r="AZE153"/>
      <c r="AZF153"/>
      <c r="AZG153"/>
      <c r="AZH153"/>
      <c r="AZI153"/>
      <c r="AZJ153"/>
      <c r="AZK153"/>
      <c r="AZL153"/>
      <c r="AZM153"/>
      <c r="AZN153"/>
      <c r="AZO153"/>
      <c r="AZP153"/>
      <c r="AZQ153"/>
      <c r="AZR153"/>
      <c r="AZS153"/>
      <c r="AZT153"/>
      <c r="AZU153"/>
      <c r="AZV153"/>
      <c r="AZW153"/>
      <c r="AZX153"/>
      <c r="AZY153"/>
      <c r="AZZ153"/>
      <c r="BAA153"/>
      <c r="BAB153"/>
      <c r="BAC153"/>
      <c r="BAD153"/>
      <c r="BAE153"/>
      <c r="BAF153"/>
      <c r="BAG153"/>
      <c r="BAH153"/>
      <c r="BAI153"/>
      <c r="BAJ153"/>
      <c r="BAK153"/>
      <c r="BAL153"/>
      <c r="BAM153"/>
      <c r="BAN153"/>
      <c r="BAO153"/>
      <c r="BAP153"/>
      <c r="BAQ153"/>
      <c r="BAR153"/>
      <c r="BAS153"/>
      <c r="BAT153"/>
      <c r="BAU153"/>
      <c r="BAV153"/>
      <c r="BAW153"/>
      <c r="BAX153"/>
      <c r="BAY153"/>
      <c r="BAZ153"/>
      <c r="BBA153"/>
      <c r="BBB153"/>
      <c r="BBC153"/>
      <c r="BBD153"/>
      <c r="BBE153"/>
      <c r="BBF153"/>
      <c r="BBG153"/>
      <c r="BBH153"/>
      <c r="BBI153"/>
      <c r="BBJ153"/>
      <c r="BBK153"/>
      <c r="BBL153"/>
      <c r="BBM153"/>
      <c r="BBN153"/>
      <c r="BBO153"/>
      <c r="BBP153"/>
      <c r="BBQ153"/>
      <c r="BBR153"/>
      <c r="BBS153"/>
      <c r="BBT153"/>
      <c r="BBU153"/>
      <c r="BBV153"/>
      <c r="BBW153"/>
      <c r="BBX153"/>
      <c r="BBY153"/>
      <c r="BBZ153"/>
      <c r="BCA153"/>
      <c r="BCB153"/>
      <c r="BCC153"/>
      <c r="BCD153"/>
      <c r="BCE153"/>
      <c r="BCF153"/>
      <c r="BCG153"/>
      <c r="BCH153"/>
      <c r="BCI153"/>
      <c r="BCJ153"/>
      <c r="BCK153"/>
      <c r="BCL153"/>
      <c r="BCM153"/>
      <c r="BCN153"/>
      <c r="BCO153"/>
      <c r="BCP153"/>
      <c r="BCQ153"/>
      <c r="BCR153"/>
      <c r="BCS153"/>
      <c r="BCT153"/>
      <c r="BCU153"/>
      <c r="BCV153"/>
      <c r="BCW153"/>
      <c r="BCX153"/>
      <c r="BCY153"/>
      <c r="BCZ153"/>
      <c r="BDA153"/>
      <c r="BDB153"/>
      <c r="BDC153"/>
      <c r="BDD153"/>
      <c r="BDE153"/>
      <c r="BDF153"/>
      <c r="BDG153"/>
      <c r="BDH153"/>
      <c r="BDI153"/>
      <c r="BDJ153"/>
      <c r="BDK153"/>
      <c r="BDL153"/>
      <c r="BDM153"/>
      <c r="BDN153"/>
      <c r="BDO153"/>
      <c r="BDP153"/>
      <c r="BDQ153"/>
      <c r="BDR153"/>
      <c r="BDS153"/>
      <c r="BDT153"/>
      <c r="BDU153"/>
    </row>
    <row r="154" spans="2:1477" s="69" customFormat="1">
      <c r="B154" s="67" t="s">
        <v>3</v>
      </c>
      <c r="C154" s="67" t="s">
        <v>374</v>
      </c>
      <c r="D154" s="67" t="s">
        <v>375</v>
      </c>
      <c r="E154" s="68">
        <v>45133</v>
      </c>
      <c r="F154" s="67" t="s">
        <v>988</v>
      </c>
      <c r="G154" s="67" t="s">
        <v>990</v>
      </c>
      <c r="H154" s="187">
        <v>4</v>
      </c>
      <c r="I154" s="69">
        <v>4</v>
      </c>
      <c r="J154" s="69">
        <v>345</v>
      </c>
      <c r="K154" s="69">
        <v>512</v>
      </c>
      <c r="L154" s="69">
        <v>512</v>
      </c>
      <c r="M154" s="186">
        <f t="shared" si="45"/>
        <v>1.0869565217391304</v>
      </c>
      <c r="N154" s="69">
        <f t="shared" si="46"/>
        <v>1</v>
      </c>
      <c r="O154" s="69">
        <v>0</v>
      </c>
      <c r="P154" s="69">
        <v>0</v>
      </c>
      <c r="Q154" s="69">
        <v>0</v>
      </c>
      <c r="R154" s="69">
        <v>137</v>
      </c>
      <c r="S154" s="69">
        <v>30</v>
      </c>
      <c r="T154" s="190">
        <v>8148235</v>
      </c>
      <c r="U154" s="190">
        <v>82702</v>
      </c>
      <c r="V154" s="190">
        <v>8065534</v>
      </c>
      <c r="W154" s="190">
        <v>8411133</v>
      </c>
      <c r="X154" s="190">
        <v>8179681</v>
      </c>
      <c r="Y154" s="190">
        <v>0</v>
      </c>
      <c r="Z154" s="190">
        <v>0</v>
      </c>
      <c r="AA154" s="190">
        <v>0</v>
      </c>
      <c r="AB154" s="190">
        <v>8179681</v>
      </c>
      <c r="AC154" s="190">
        <v>8160560</v>
      </c>
      <c r="AD154" s="186">
        <f t="shared" si="47"/>
        <v>1.0117817369562883</v>
      </c>
      <c r="AE154" s="69">
        <f t="shared" si="48"/>
        <v>1</v>
      </c>
      <c r="AF154" s="190">
        <v>-3998</v>
      </c>
      <c r="AG154" s="190">
        <v>262898</v>
      </c>
      <c r="AH154" s="69">
        <v>110</v>
      </c>
      <c r="AI154" s="69">
        <v>27</v>
      </c>
      <c r="AJ154" s="69">
        <v>0</v>
      </c>
      <c r="AK154" s="69">
        <v>0</v>
      </c>
      <c r="AL154" s="80">
        <v>0</v>
      </c>
      <c r="AM154" s="80">
        <v>0</v>
      </c>
      <c r="AN154" s="69">
        <v>0</v>
      </c>
      <c r="AO154" s="69">
        <v>30</v>
      </c>
      <c r="AP154" s="80">
        <v>283139</v>
      </c>
      <c r="AQ154" s="80">
        <v>127150</v>
      </c>
      <c r="AR154" s="69">
        <v>0</v>
      </c>
      <c r="AS154" s="69">
        <v>0</v>
      </c>
      <c r="AT154" s="80">
        <v>0</v>
      </c>
      <c r="AU154" s="80">
        <v>0</v>
      </c>
      <c r="AV154" s="69">
        <v>0</v>
      </c>
      <c r="AW154" s="69">
        <v>0</v>
      </c>
      <c r="AX154" s="80">
        <v>0</v>
      </c>
      <c r="AY154" s="80">
        <v>0</v>
      </c>
      <c r="AZ154" s="69">
        <v>0</v>
      </c>
      <c r="BA154" s="69">
        <v>0</v>
      </c>
      <c r="BB154" s="80">
        <v>0</v>
      </c>
      <c r="BC154" s="80">
        <v>0</v>
      </c>
      <c r="BD154" s="69">
        <v>0</v>
      </c>
      <c r="BE154" s="69">
        <v>0</v>
      </c>
      <c r="BF154" s="80">
        <v>0</v>
      </c>
      <c r="BG154" s="80">
        <v>0</v>
      </c>
      <c r="BH154" s="69">
        <v>0</v>
      </c>
      <c r="BI154" s="69">
        <v>0</v>
      </c>
      <c r="BJ154" s="80">
        <v>0</v>
      </c>
      <c r="BK154" s="80">
        <v>0</v>
      </c>
      <c r="BL154" s="69">
        <v>0</v>
      </c>
      <c r="BM154" s="69">
        <v>0</v>
      </c>
      <c r="BN154" s="80">
        <v>0</v>
      </c>
      <c r="BO154" s="80">
        <v>0</v>
      </c>
      <c r="BP154" s="69">
        <v>0</v>
      </c>
      <c r="BQ154" s="69">
        <v>0</v>
      </c>
      <c r="BR154" s="80">
        <v>0</v>
      </c>
      <c r="BS154" s="80">
        <v>0</v>
      </c>
      <c r="BT154" s="69">
        <v>0</v>
      </c>
      <c r="BU154" s="69">
        <v>0</v>
      </c>
      <c r="BV154" s="80">
        <v>0</v>
      </c>
      <c r="BW154" s="80">
        <v>0</v>
      </c>
      <c r="BX154" s="69">
        <v>0</v>
      </c>
      <c r="BY154" s="69">
        <v>0</v>
      </c>
      <c r="BZ154" s="80">
        <v>0</v>
      </c>
      <c r="CA154" s="80">
        <v>0</v>
      </c>
      <c r="CB154" s="69">
        <v>0</v>
      </c>
      <c r="CC154" s="69">
        <v>0</v>
      </c>
      <c r="CD154" s="80">
        <v>0</v>
      </c>
      <c r="CE154" s="80">
        <v>0</v>
      </c>
      <c r="CF154" s="69">
        <v>0</v>
      </c>
      <c r="CG154" s="69">
        <v>0</v>
      </c>
      <c r="CH154" s="80">
        <v>0</v>
      </c>
      <c r="CI154" s="80">
        <v>0</v>
      </c>
      <c r="CJ154" s="69">
        <v>0</v>
      </c>
      <c r="CK154" s="69">
        <v>30</v>
      </c>
      <c r="CL154" s="80">
        <v>283139</v>
      </c>
      <c r="CM154" s="80">
        <v>127150</v>
      </c>
      <c r="CN154" s="67" t="s">
        <v>861</v>
      </c>
      <c r="CO154" s="67" t="s">
        <v>862</v>
      </c>
      <c r="CP154" s="67" t="s">
        <v>709</v>
      </c>
      <c r="CQ154" s="67" t="s">
        <v>709</v>
      </c>
      <c r="CR154" s="67" t="s">
        <v>709</v>
      </c>
      <c r="CS154" s="67" t="s">
        <v>709</v>
      </c>
      <c r="CT154" s="68">
        <v>45993</v>
      </c>
      <c r="CU154" s="67" t="s">
        <v>993</v>
      </c>
      <c r="CV154" s="67" t="s">
        <v>989</v>
      </c>
      <c r="CW154" s="68" t="s">
        <v>168</v>
      </c>
      <c r="CX154" s="68">
        <v>45861</v>
      </c>
      <c r="CY154" s="67" t="s">
        <v>988</v>
      </c>
      <c r="CZ154" s="67" t="s">
        <v>989</v>
      </c>
      <c r="DA154" s="67" t="s">
        <v>1021</v>
      </c>
      <c r="DB154" s="81">
        <v>8255267.2199999997</v>
      </c>
      <c r="DC154" s="67"/>
      <c r="DD154" s="67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  <c r="AMK154"/>
      <c r="AML154"/>
      <c r="AMM154"/>
      <c r="AMN154"/>
      <c r="AMO154"/>
      <c r="AMP154"/>
      <c r="AMQ154"/>
      <c r="AMR154"/>
      <c r="AMS154"/>
      <c r="AMT154"/>
      <c r="AMU154"/>
      <c r="AMV154"/>
      <c r="AMW154"/>
      <c r="AMX154"/>
      <c r="AMY154"/>
      <c r="AMZ154"/>
      <c r="ANA154"/>
      <c r="ANB154"/>
      <c r="ANC154"/>
      <c r="AND154"/>
      <c r="ANE154"/>
      <c r="ANF154"/>
      <c r="ANG154"/>
      <c r="ANH154"/>
      <c r="ANI154"/>
      <c r="ANJ154"/>
      <c r="ANK154"/>
      <c r="ANL154"/>
      <c r="ANM154"/>
      <c r="ANN154"/>
      <c r="ANO154"/>
      <c r="ANP154"/>
      <c r="ANQ154"/>
      <c r="ANR154"/>
      <c r="ANS154"/>
      <c r="ANT154"/>
      <c r="ANU154"/>
      <c r="ANV154"/>
      <c r="ANW154"/>
      <c r="ANX154"/>
      <c r="ANY154"/>
      <c r="ANZ154"/>
      <c r="AOA154"/>
      <c r="AOB154"/>
      <c r="AOC154"/>
      <c r="AOD154"/>
      <c r="AOE154"/>
      <c r="AOF154"/>
      <c r="AOG154"/>
      <c r="AOH154"/>
      <c r="AOI154"/>
      <c r="AOJ154"/>
      <c r="AOK154"/>
      <c r="AOL154"/>
      <c r="AOM154"/>
      <c r="AON154"/>
      <c r="AOO154"/>
      <c r="AOP154"/>
      <c r="AOQ154"/>
      <c r="AOR154"/>
      <c r="AOS154"/>
      <c r="AOT154"/>
      <c r="AOU154"/>
      <c r="AOV154"/>
      <c r="AOW154"/>
      <c r="AOX154"/>
      <c r="AOY154"/>
      <c r="AOZ154"/>
      <c r="APA154"/>
      <c r="APB154"/>
      <c r="APC154"/>
      <c r="APD154"/>
      <c r="APE154"/>
      <c r="APF154"/>
      <c r="APG154"/>
      <c r="APH154"/>
      <c r="API154"/>
      <c r="APJ154"/>
      <c r="APK154"/>
      <c r="APL154"/>
      <c r="APM154"/>
      <c r="APN154"/>
      <c r="APO154"/>
      <c r="APP154"/>
      <c r="APQ154"/>
      <c r="APR154"/>
      <c r="APS154"/>
      <c r="APT154"/>
      <c r="APU154"/>
      <c r="APV154"/>
      <c r="APW154"/>
      <c r="APX154"/>
      <c r="APY154"/>
      <c r="APZ154"/>
      <c r="AQA154"/>
      <c r="AQB154"/>
      <c r="AQC154"/>
      <c r="AQD154"/>
      <c r="AQE154"/>
      <c r="AQF154"/>
      <c r="AQG154"/>
      <c r="AQH154"/>
      <c r="AQI154"/>
      <c r="AQJ154"/>
      <c r="AQK154"/>
      <c r="AQL154"/>
      <c r="AQM154"/>
      <c r="AQN154"/>
      <c r="AQO154"/>
      <c r="AQP154"/>
      <c r="AQQ154"/>
      <c r="AQR154"/>
      <c r="AQS154"/>
      <c r="AQT154"/>
      <c r="AQU154"/>
      <c r="AQV154"/>
      <c r="AQW154"/>
      <c r="AQX154"/>
      <c r="AQY154"/>
      <c r="AQZ154"/>
      <c r="ARA154"/>
      <c r="ARB154"/>
      <c r="ARC154"/>
      <c r="ARD154"/>
      <c r="ARE154"/>
      <c r="ARF154"/>
      <c r="ARG154"/>
      <c r="ARH154"/>
      <c r="ARI154"/>
      <c r="ARJ154"/>
      <c r="ARK154"/>
      <c r="ARL154"/>
      <c r="ARM154"/>
      <c r="ARN154"/>
      <c r="ARO154"/>
      <c r="ARP154"/>
      <c r="ARQ154"/>
      <c r="ARR154"/>
      <c r="ARS154"/>
      <c r="ART154"/>
      <c r="ARU154"/>
      <c r="ARV154"/>
      <c r="ARW154"/>
      <c r="ARX154"/>
      <c r="ARY154"/>
      <c r="ARZ154"/>
      <c r="ASA154"/>
      <c r="ASB154"/>
      <c r="ASC154"/>
      <c r="ASD154"/>
      <c r="ASE154"/>
      <c r="ASF154"/>
      <c r="ASG154"/>
      <c r="ASH154"/>
      <c r="ASI154"/>
      <c r="ASJ154"/>
      <c r="ASK154"/>
      <c r="ASL154"/>
      <c r="ASM154"/>
      <c r="ASN154"/>
      <c r="ASO154"/>
      <c r="ASP154"/>
      <c r="ASQ154"/>
      <c r="ASR154"/>
      <c r="ASS154"/>
      <c r="AST154"/>
      <c r="ASU154"/>
      <c r="ASV154"/>
      <c r="ASW154"/>
      <c r="ASX154"/>
      <c r="ASY154"/>
      <c r="ASZ154"/>
      <c r="ATA154"/>
      <c r="ATB154"/>
      <c r="ATC154"/>
      <c r="ATD154"/>
      <c r="ATE154"/>
      <c r="ATF154"/>
      <c r="ATG154"/>
      <c r="ATH154"/>
      <c r="ATI154"/>
      <c r="ATJ154"/>
      <c r="ATK154"/>
      <c r="ATL154"/>
      <c r="ATM154"/>
      <c r="ATN154"/>
      <c r="ATO154"/>
      <c r="ATP154"/>
      <c r="ATQ154"/>
      <c r="ATR154"/>
      <c r="ATS154"/>
      <c r="ATT154"/>
      <c r="ATU154"/>
      <c r="ATV154"/>
      <c r="ATW154"/>
      <c r="ATX154"/>
      <c r="ATY154"/>
      <c r="ATZ154"/>
      <c r="AUA154"/>
      <c r="AUB154"/>
      <c r="AUC154"/>
      <c r="AUD154"/>
      <c r="AUE154"/>
      <c r="AUF154"/>
      <c r="AUG154"/>
      <c r="AUH154"/>
      <c r="AUI154"/>
      <c r="AUJ154"/>
      <c r="AUK154"/>
      <c r="AUL154"/>
      <c r="AUM154"/>
      <c r="AUN154"/>
      <c r="AUO154"/>
      <c r="AUP154"/>
      <c r="AUQ154"/>
      <c r="AUR154"/>
      <c r="AUS154"/>
      <c r="AUT154"/>
      <c r="AUU154"/>
      <c r="AUV154"/>
      <c r="AUW154"/>
      <c r="AUX154"/>
      <c r="AUY154"/>
      <c r="AUZ154"/>
      <c r="AVA154"/>
      <c r="AVB154"/>
      <c r="AVC154"/>
      <c r="AVD154"/>
      <c r="AVE154"/>
      <c r="AVF154"/>
      <c r="AVG154"/>
      <c r="AVH154"/>
      <c r="AVI154"/>
      <c r="AVJ154"/>
      <c r="AVK154"/>
      <c r="AVL154"/>
      <c r="AVM154"/>
      <c r="AVN154"/>
      <c r="AVO154"/>
      <c r="AVP154"/>
      <c r="AVQ154"/>
      <c r="AVR154"/>
      <c r="AVS154"/>
      <c r="AVT154"/>
      <c r="AVU154"/>
      <c r="AVV154"/>
      <c r="AVW154"/>
      <c r="AVX154"/>
      <c r="AVY154"/>
      <c r="AVZ154"/>
      <c r="AWA154"/>
      <c r="AWB154"/>
      <c r="AWC154"/>
      <c r="AWD154"/>
      <c r="AWE154"/>
      <c r="AWF154"/>
      <c r="AWG154"/>
      <c r="AWH154"/>
      <c r="AWI154"/>
      <c r="AWJ154"/>
      <c r="AWK154"/>
      <c r="AWL154"/>
      <c r="AWM154"/>
      <c r="AWN154"/>
      <c r="AWO154"/>
      <c r="AWP154"/>
      <c r="AWQ154"/>
      <c r="AWR154"/>
      <c r="AWS154"/>
      <c r="AWT154"/>
      <c r="AWU154"/>
      <c r="AWV154"/>
      <c r="AWW154"/>
      <c r="AWX154"/>
      <c r="AWY154"/>
      <c r="AWZ154"/>
      <c r="AXA154"/>
      <c r="AXB154"/>
      <c r="AXC154"/>
      <c r="AXD154"/>
      <c r="AXE154"/>
      <c r="AXF154"/>
      <c r="AXG154"/>
      <c r="AXH154"/>
      <c r="AXI154"/>
      <c r="AXJ154"/>
      <c r="AXK154"/>
      <c r="AXL154"/>
      <c r="AXM154"/>
      <c r="AXN154"/>
      <c r="AXO154"/>
      <c r="AXP154"/>
      <c r="AXQ154"/>
      <c r="AXR154"/>
      <c r="AXS154"/>
      <c r="AXT154"/>
      <c r="AXU154"/>
      <c r="AXV154"/>
      <c r="AXW154"/>
      <c r="AXX154"/>
      <c r="AXY154"/>
      <c r="AXZ154"/>
      <c r="AYA154"/>
      <c r="AYB154"/>
      <c r="AYC154"/>
      <c r="AYD154"/>
      <c r="AYE154"/>
      <c r="AYF154"/>
      <c r="AYG154"/>
      <c r="AYH154"/>
      <c r="AYI154"/>
      <c r="AYJ154"/>
      <c r="AYK154"/>
      <c r="AYL154"/>
      <c r="AYM154"/>
      <c r="AYN154"/>
      <c r="AYO154"/>
      <c r="AYP154"/>
      <c r="AYQ154"/>
      <c r="AYR154"/>
      <c r="AYS154"/>
      <c r="AYT154"/>
      <c r="AYU154"/>
      <c r="AYV154"/>
      <c r="AYW154"/>
      <c r="AYX154"/>
      <c r="AYY154"/>
      <c r="AYZ154"/>
      <c r="AZA154"/>
      <c r="AZB154"/>
      <c r="AZC154"/>
      <c r="AZD154"/>
      <c r="AZE154"/>
      <c r="AZF154"/>
      <c r="AZG154"/>
      <c r="AZH154"/>
      <c r="AZI154"/>
      <c r="AZJ154"/>
      <c r="AZK154"/>
      <c r="AZL154"/>
      <c r="AZM154"/>
      <c r="AZN154"/>
      <c r="AZO154"/>
      <c r="AZP154"/>
      <c r="AZQ154"/>
      <c r="AZR154"/>
      <c r="AZS154"/>
      <c r="AZT154"/>
      <c r="AZU154"/>
      <c r="AZV154"/>
      <c r="AZW154"/>
      <c r="AZX154"/>
      <c r="AZY154"/>
      <c r="AZZ154"/>
      <c r="BAA154"/>
      <c r="BAB154"/>
      <c r="BAC154"/>
      <c r="BAD154"/>
      <c r="BAE154"/>
      <c r="BAF154"/>
      <c r="BAG154"/>
      <c r="BAH154"/>
      <c r="BAI154"/>
      <c r="BAJ154"/>
      <c r="BAK154"/>
      <c r="BAL154"/>
      <c r="BAM154"/>
      <c r="BAN154"/>
      <c r="BAO154"/>
      <c r="BAP154"/>
      <c r="BAQ154"/>
      <c r="BAR154"/>
      <c r="BAS154"/>
      <c r="BAT154"/>
      <c r="BAU154"/>
      <c r="BAV154"/>
      <c r="BAW154"/>
      <c r="BAX154"/>
      <c r="BAY154"/>
      <c r="BAZ154"/>
      <c r="BBA154"/>
      <c r="BBB154"/>
      <c r="BBC154"/>
      <c r="BBD154"/>
      <c r="BBE154"/>
      <c r="BBF154"/>
      <c r="BBG154"/>
      <c r="BBH154"/>
      <c r="BBI154"/>
      <c r="BBJ154"/>
      <c r="BBK154"/>
      <c r="BBL154"/>
      <c r="BBM154"/>
      <c r="BBN154"/>
      <c r="BBO154"/>
      <c r="BBP154"/>
      <c r="BBQ154"/>
      <c r="BBR154"/>
      <c r="BBS154"/>
      <c r="BBT154"/>
      <c r="BBU154"/>
      <c r="BBV154"/>
      <c r="BBW154"/>
      <c r="BBX154"/>
      <c r="BBY154"/>
      <c r="BBZ154"/>
      <c r="BCA154"/>
      <c r="BCB154"/>
      <c r="BCC154"/>
      <c r="BCD154"/>
      <c r="BCE154"/>
      <c r="BCF154"/>
      <c r="BCG154"/>
      <c r="BCH154"/>
      <c r="BCI154"/>
      <c r="BCJ154"/>
      <c r="BCK154"/>
      <c r="BCL154"/>
      <c r="BCM154"/>
      <c r="BCN154"/>
      <c r="BCO154"/>
      <c r="BCP154"/>
      <c r="BCQ154"/>
      <c r="BCR154"/>
      <c r="BCS154"/>
      <c r="BCT154"/>
      <c r="BCU154"/>
      <c r="BCV154"/>
      <c r="BCW154"/>
      <c r="BCX154"/>
      <c r="BCY154"/>
      <c r="BCZ154"/>
      <c r="BDA154"/>
      <c r="BDB154"/>
      <c r="BDC154"/>
      <c r="BDD154"/>
      <c r="BDE154"/>
      <c r="BDF154"/>
      <c r="BDG154"/>
      <c r="BDH154"/>
      <c r="BDI154"/>
      <c r="BDJ154"/>
      <c r="BDK154"/>
      <c r="BDL154"/>
      <c r="BDM154"/>
      <c r="BDN154"/>
      <c r="BDO154"/>
      <c r="BDP154"/>
      <c r="BDQ154"/>
      <c r="BDR154"/>
      <c r="BDS154"/>
      <c r="BDT154"/>
      <c r="BDU154"/>
    </row>
    <row r="155" spans="2:1477" s="69" customFormat="1">
      <c r="B155" s="67" t="s">
        <v>3</v>
      </c>
      <c r="C155" s="67" t="s">
        <v>376</v>
      </c>
      <c r="D155" s="67" t="s">
        <v>377</v>
      </c>
      <c r="E155" s="68">
        <v>45042</v>
      </c>
      <c r="F155" s="67" t="s">
        <v>986</v>
      </c>
      <c r="G155" s="67" t="s">
        <v>995</v>
      </c>
      <c r="H155" s="187">
        <v>4</v>
      </c>
      <c r="I155" s="69">
        <v>5</v>
      </c>
      <c r="J155" s="69">
        <v>721</v>
      </c>
      <c r="K155" s="69">
        <v>810</v>
      </c>
      <c r="L155" s="69">
        <v>789</v>
      </c>
      <c r="M155" s="186">
        <f t="shared" si="45"/>
        <v>0.970873786407767</v>
      </c>
      <c r="N155" s="69">
        <f t="shared" si="46"/>
        <v>1</v>
      </c>
      <c r="O155" s="69">
        <v>21</v>
      </c>
      <c r="P155" s="69">
        <v>0</v>
      </c>
      <c r="Q155" s="69">
        <v>0</v>
      </c>
      <c r="R155" s="69">
        <v>89</v>
      </c>
      <c r="S155" s="69">
        <v>0</v>
      </c>
      <c r="T155" s="190">
        <v>11705000</v>
      </c>
      <c r="U155" s="190">
        <v>114314</v>
      </c>
      <c r="V155" s="190">
        <v>11590686</v>
      </c>
      <c r="W155" s="190">
        <v>12054276</v>
      </c>
      <c r="X155" s="190">
        <v>11872830</v>
      </c>
      <c r="Y155" s="190">
        <v>0</v>
      </c>
      <c r="Z155" s="190">
        <v>0</v>
      </c>
      <c r="AA155" s="190">
        <v>0</v>
      </c>
      <c r="AB155" s="190">
        <v>11872830</v>
      </c>
      <c r="AC155" s="190">
        <v>11832340</v>
      </c>
      <c r="AD155" s="186">
        <f t="shared" si="47"/>
        <v>1.0208489816737336</v>
      </c>
      <c r="AE155" s="69">
        <f t="shared" si="48"/>
        <v>1</v>
      </c>
      <c r="AF155" s="190">
        <v>-11097</v>
      </c>
      <c r="AG155" s="190">
        <v>349276</v>
      </c>
      <c r="AH155" s="69">
        <v>32</v>
      </c>
      <c r="AI155" s="69">
        <v>57</v>
      </c>
      <c r="AJ155" s="69">
        <v>0</v>
      </c>
      <c r="AK155" s="69">
        <v>0</v>
      </c>
      <c r="AL155" s="80">
        <v>211859</v>
      </c>
      <c r="AM155" s="80">
        <v>0</v>
      </c>
      <c r="AN155" s="69">
        <v>0</v>
      </c>
      <c r="AO155" s="69">
        <v>0</v>
      </c>
      <c r="AP155" s="80">
        <v>163474</v>
      </c>
      <c r="AQ155" s="80">
        <v>18545</v>
      </c>
      <c r="AR155" s="69">
        <v>0</v>
      </c>
      <c r="AS155" s="69">
        <v>0</v>
      </c>
      <c r="AT155" s="80">
        <v>0</v>
      </c>
      <c r="AU155" s="80">
        <v>0</v>
      </c>
      <c r="AV155" s="69">
        <v>0</v>
      </c>
      <c r="AW155" s="69">
        <v>0</v>
      </c>
      <c r="AX155" s="80">
        <v>0</v>
      </c>
      <c r="AY155" s="80">
        <v>0</v>
      </c>
      <c r="AZ155" s="69">
        <v>0</v>
      </c>
      <c r="BA155" s="69">
        <v>0</v>
      </c>
      <c r="BB155" s="80">
        <v>0</v>
      </c>
      <c r="BC155" s="80">
        <v>0</v>
      </c>
      <c r="BD155" s="69">
        <v>0</v>
      </c>
      <c r="BE155" s="69">
        <v>0</v>
      </c>
      <c r="BF155" s="80">
        <v>0</v>
      </c>
      <c r="BG155" s="80">
        <v>0</v>
      </c>
      <c r="BH155" s="69">
        <v>0</v>
      </c>
      <c r="BI155" s="69">
        <v>0</v>
      </c>
      <c r="BJ155" s="80">
        <v>11567</v>
      </c>
      <c r="BK155" s="80">
        <v>0</v>
      </c>
      <c r="BL155" s="69">
        <v>0</v>
      </c>
      <c r="BM155" s="69">
        <v>0</v>
      </c>
      <c r="BN155" s="80">
        <v>0</v>
      </c>
      <c r="BO155" s="80">
        <v>0</v>
      </c>
      <c r="BP155" s="69">
        <v>0</v>
      </c>
      <c r="BQ155" s="69">
        <v>0</v>
      </c>
      <c r="BR155" s="80">
        <v>0</v>
      </c>
      <c r="BS155" s="80">
        <v>0</v>
      </c>
      <c r="BT155" s="69">
        <v>0</v>
      </c>
      <c r="BU155" s="69">
        <v>0</v>
      </c>
      <c r="BV155" s="80">
        <v>0</v>
      </c>
      <c r="BW155" s="80">
        <v>0</v>
      </c>
      <c r="BX155" s="69">
        <v>0</v>
      </c>
      <c r="BY155" s="69">
        <v>0</v>
      </c>
      <c r="BZ155" s="80">
        <v>0</v>
      </c>
      <c r="CA155" s="80">
        <v>0</v>
      </c>
      <c r="CB155" s="69">
        <v>0</v>
      </c>
      <c r="CC155" s="69">
        <v>0</v>
      </c>
      <c r="CD155" s="80">
        <v>0</v>
      </c>
      <c r="CE155" s="80">
        <v>0</v>
      </c>
      <c r="CF155" s="69">
        <v>0</v>
      </c>
      <c r="CG155" s="69">
        <v>0</v>
      </c>
      <c r="CH155" s="80">
        <v>0</v>
      </c>
      <c r="CI155" s="80">
        <v>0</v>
      </c>
      <c r="CJ155" s="69">
        <v>0</v>
      </c>
      <c r="CK155" s="69">
        <v>0</v>
      </c>
      <c r="CL155" s="80">
        <v>386900</v>
      </c>
      <c r="CM155" s="80">
        <v>18545</v>
      </c>
      <c r="CN155" s="67" t="s">
        <v>744</v>
      </c>
      <c r="CO155" s="67" t="s">
        <v>745</v>
      </c>
      <c r="CP155" s="67" t="s">
        <v>709</v>
      </c>
      <c r="CQ155" s="67" t="s">
        <v>709</v>
      </c>
      <c r="CR155" s="67" t="s">
        <v>709</v>
      </c>
      <c r="CS155" s="67" t="s">
        <v>709</v>
      </c>
      <c r="CT155" s="68">
        <v>46038</v>
      </c>
      <c r="CU155" s="67" t="s">
        <v>991</v>
      </c>
      <c r="CV155" s="67" t="s">
        <v>989</v>
      </c>
      <c r="CW155" s="68" t="s">
        <v>168</v>
      </c>
      <c r="CX155" s="68">
        <v>45905</v>
      </c>
      <c r="CY155" s="67" t="s">
        <v>988</v>
      </c>
      <c r="CZ155" s="67" t="s">
        <v>989</v>
      </c>
      <c r="DA155" s="67" t="s">
        <v>1020</v>
      </c>
      <c r="DB155" s="81">
        <v>11870989.01</v>
      </c>
      <c r="DC155" s="67"/>
      <c r="DD155" s="67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  <c r="AML155"/>
      <c r="AMM155"/>
      <c r="AMN155"/>
      <c r="AMO155"/>
      <c r="AMP155"/>
      <c r="AMQ155"/>
      <c r="AMR155"/>
      <c r="AMS155"/>
      <c r="AMT155"/>
      <c r="AMU155"/>
      <c r="AMV155"/>
      <c r="AMW155"/>
      <c r="AMX155"/>
      <c r="AMY155"/>
      <c r="AMZ155"/>
      <c r="ANA155"/>
      <c r="ANB155"/>
      <c r="ANC155"/>
      <c r="AND155"/>
      <c r="ANE155"/>
      <c r="ANF155"/>
      <c r="ANG155"/>
      <c r="ANH155"/>
      <c r="ANI155"/>
      <c r="ANJ155"/>
      <c r="ANK155"/>
      <c r="ANL155"/>
      <c r="ANM155"/>
      <c r="ANN155"/>
      <c r="ANO155"/>
      <c r="ANP155"/>
      <c r="ANQ155"/>
      <c r="ANR155"/>
      <c r="ANS155"/>
      <c r="ANT155"/>
      <c r="ANU155"/>
      <c r="ANV155"/>
      <c r="ANW155"/>
      <c r="ANX155"/>
      <c r="ANY155"/>
      <c r="ANZ155"/>
      <c r="AOA155"/>
      <c r="AOB155"/>
      <c r="AOC155"/>
      <c r="AOD155"/>
      <c r="AOE155"/>
      <c r="AOF155"/>
      <c r="AOG155"/>
      <c r="AOH155"/>
      <c r="AOI155"/>
      <c r="AOJ155"/>
      <c r="AOK155"/>
      <c r="AOL155"/>
      <c r="AOM155"/>
      <c r="AON155"/>
      <c r="AOO155"/>
      <c r="AOP155"/>
      <c r="AOQ155"/>
      <c r="AOR155"/>
      <c r="AOS155"/>
      <c r="AOT155"/>
      <c r="AOU155"/>
      <c r="AOV155"/>
      <c r="AOW155"/>
      <c r="AOX155"/>
      <c r="AOY155"/>
      <c r="AOZ155"/>
      <c r="APA155"/>
      <c r="APB155"/>
      <c r="APC155"/>
      <c r="APD155"/>
      <c r="APE155"/>
      <c r="APF155"/>
      <c r="APG155"/>
      <c r="APH155"/>
      <c r="API155"/>
      <c r="APJ155"/>
      <c r="APK155"/>
      <c r="APL155"/>
      <c r="APM155"/>
      <c r="APN155"/>
      <c r="APO155"/>
      <c r="APP155"/>
      <c r="APQ155"/>
      <c r="APR155"/>
      <c r="APS155"/>
      <c r="APT155"/>
      <c r="APU155"/>
      <c r="APV155"/>
      <c r="APW155"/>
      <c r="APX155"/>
      <c r="APY155"/>
      <c r="APZ155"/>
      <c r="AQA155"/>
      <c r="AQB155"/>
      <c r="AQC155"/>
      <c r="AQD155"/>
      <c r="AQE155"/>
      <c r="AQF155"/>
      <c r="AQG155"/>
      <c r="AQH155"/>
      <c r="AQI155"/>
      <c r="AQJ155"/>
      <c r="AQK155"/>
      <c r="AQL155"/>
      <c r="AQM155"/>
      <c r="AQN155"/>
      <c r="AQO155"/>
      <c r="AQP155"/>
      <c r="AQQ155"/>
      <c r="AQR155"/>
      <c r="AQS155"/>
      <c r="AQT155"/>
      <c r="AQU155"/>
      <c r="AQV155"/>
      <c r="AQW155"/>
      <c r="AQX155"/>
      <c r="AQY155"/>
      <c r="AQZ155"/>
      <c r="ARA155"/>
      <c r="ARB155"/>
      <c r="ARC155"/>
      <c r="ARD155"/>
      <c r="ARE155"/>
      <c r="ARF155"/>
      <c r="ARG155"/>
      <c r="ARH155"/>
      <c r="ARI155"/>
      <c r="ARJ155"/>
      <c r="ARK155"/>
      <c r="ARL155"/>
      <c r="ARM155"/>
      <c r="ARN155"/>
      <c r="ARO155"/>
      <c r="ARP155"/>
      <c r="ARQ155"/>
      <c r="ARR155"/>
      <c r="ARS155"/>
      <c r="ART155"/>
      <c r="ARU155"/>
      <c r="ARV155"/>
      <c r="ARW155"/>
      <c r="ARX155"/>
      <c r="ARY155"/>
      <c r="ARZ155"/>
      <c r="ASA155"/>
      <c r="ASB155"/>
      <c r="ASC155"/>
      <c r="ASD155"/>
      <c r="ASE155"/>
      <c r="ASF155"/>
      <c r="ASG155"/>
      <c r="ASH155"/>
      <c r="ASI155"/>
      <c r="ASJ155"/>
      <c r="ASK155"/>
      <c r="ASL155"/>
      <c r="ASM155"/>
      <c r="ASN155"/>
      <c r="ASO155"/>
      <c r="ASP155"/>
      <c r="ASQ155"/>
      <c r="ASR155"/>
      <c r="ASS155"/>
      <c r="AST155"/>
      <c r="ASU155"/>
      <c r="ASV155"/>
      <c r="ASW155"/>
      <c r="ASX155"/>
      <c r="ASY155"/>
      <c r="ASZ155"/>
      <c r="ATA155"/>
      <c r="ATB155"/>
      <c r="ATC155"/>
      <c r="ATD155"/>
      <c r="ATE155"/>
      <c r="ATF155"/>
      <c r="ATG155"/>
      <c r="ATH155"/>
      <c r="ATI155"/>
      <c r="ATJ155"/>
      <c r="ATK155"/>
      <c r="ATL155"/>
      <c r="ATM155"/>
      <c r="ATN155"/>
      <c r="ATO155"/>
      <c r="ATP155"/>
      <c r="ATQ155"/>
      <c r="ATR155"/>
      <c r="ATS155"/>
      <c r="ATT155"/>
      <c r="ATU155"/>
      <c r="ATV155"/>
      <c r="ATW155"/>
      <c r="ATX155"/>
      <c r="ATY155"/>
      <c r="ATZ155"/>
      <c r="AUA155"/>
      <c r="AUB155"/>
      <c r="AUC155"/>
      <c r="AUD155"/>
      <c r="AUE155"/>
      <c r="AUF155"/>
      <c r="AUG155"/>
      <c r="AUH155"/>
      <c r="AUI155"/>
      <c r="AUJ155"/>
      <c r="AUK155"/>
      <c r="AUL155"/>
      <c r="AUM155"/>
      <c r="AUN155"/>
      <c r="AUO155"/>
      <c r="AUP155"/>
      <c r="AUQ155"/>
      <c r="AUR155"/>
      <c r="AUS155"/>
      <c r="AUT155"/>
      <c r="AUU155"/>
      <c r="AUV155"/>
      <c r="AUW155"/>
      <c r="AUX155"/>
      <c r="AUY155"/>
      <c r="AUZ155"/>
      <c r="AVA155"/>
      <c r="AVB155"/>
      <c r="AVC155"/>
      <c r="AVD155"/>
      <c r="AVE155"/>
      <c r="AVF155"/>
      <c r="AVG155"/>
      <c r="AVH155"/>
      <c r="AVI155"/>
      <c r="AVJ155"/>
      <c r="AVK155"/>
      <c r="AVL155"/>
      <c r="AVM155"/>
      <c r="AVN155"/>
      <c r="AVO155"/>
      <c r="AVP155"/>
      <c r="AVQ155"/>
      <c r="AVR155"/>
      <c r="AVS155"/>
      <c r="AVT155"/>
      <c r="AVU155"/>
      <c r="AVV155"/>
      <c r="AVW155"/>
      <c r="AVX155"/>
      <c r="AVY155"/>
      <c r="AVZ155"/>
      <c r="AWA155"/>
      <c r="AWB155"/>
      <c r="AWC155"/>
      <c r="AWD155"/>
      <c r="AWE155"/>
      <c r="AWF155"/>
      <c r="AWG155"/>
      <c r="AWH155"/>
      <c r="AWI155"/>
      <c r="AWJ155"/>
      <c r="AWK155"/>
      <c r="AWL155"/>
      <c r="AWM155"/>
      <c r="AWN155"/>
      <c r="AWO155"/>
      <c r="AWP155"/>
      <c r="AWQ155"/>
      <c r="AWR155"/>
      <c r="AWS155"/>
      <c r="AWT155"/>
      <c r="AWU155"/>
      <c r="AWV155"/>
      <c r="AWW155"/>
      <c r="AWX155"/>
      <c r="AWY155"/>
      <c r="AWZ155"/>
      <c r="AXA155"/>
      <c r="AXB155"/>
      <c r="AXC155"/>
      <c r="AXD155"/>
      <c r="AXE155"/>
      <c r="AXF155"/>
      <c r="AXG155"/>
      <c r="AXH155"/>
      <c r="AXI155"/>
      <c r="AXJ155"/>
      <c r="AXK155"/>
      <c r="AXL155"/>
      <c r="AXM155"/>
      <c r="AXN155"/>
      <c r="AXO155"/>
      <c r="AXP155"/>
      <c r="AXQ155"/>
      <c r="AXR155"/>
      <c r="AXS155"/>
      <c r="AXT155"/>
      <c r="AXU155"/>
      <c r="AXV155"/>
      <c r="AXW155"/>
      <c r="AXX155"/>
      <c r="AXY155"/>
      <c r="AXZ155"/>
      <c r="AYA155"/>
      <c r="AYB155"/>
      <c r="AYC155"/>
      <c r="AYD155"/>
      <c r="AYE155"/>
      <c r="AYF155"/>
      <c r="AYG155"/>
      <c r="AYH155"/>
      <c r="AYI155"/>
      <c r="AYJ155"/>
      <c r="AYK155"/>
      <c r="AYL155"/>
      <c r="AYM155"/>
      <c r="AYN155"/>
      <c r="AYO155"/>
      <c r="AYP155"/>
      <c r="AYQ155"/>
      <c r="AYR155"/>
      <c r="AYS155"/>
      <c r="AYT155"/>
      <c r="AYU155"/>
      <c r="AYV155"/>
      <c r="AYW155"/>
      <c r="AYX155"/>
      <c r="AYY155"/>
      <c r="AYZ155"/>
      <c r="AZA155"/>
      <c r="AZB155"/>
      <c r="AZC155"/>
      <c r="AZD155"/>
      <c r="AZE155"/>
      <c r="AZF155"/>
      <c r="AZG155"/>
      <c r="AZH155"/>
      <c r="AZI155"/>
      <c r="AZJ155"/>
      <c r="AZK155"/>
      <c r="AZL155"/>
      <c r="AZM155"/>
      <c r="AZN155"/>
      <c r="AZO155"/>
      <c r="AZP155"/>
      <c r="AZQ155"/>
      <c r="AZR155"/>
      <c r="AZS155"/>
      <c r="AZT155"/>
      <c r="AZU155"/>
      <c r="AZV155"/>
      <c r="AZW155"/>
      <c r="AZX155"/>
      <c r="AZY155"/>
      <c r="AZZ155"/>
      <c r="BAA155"/>
      <c r="BAB155"/>
      <c r="BAC155"/>
      <c r="BAD155"/>
      <c r="BAE155"/>
      <c r="BAF155"/>
      <c r="BAG155"/>
      <c r="BAH155"/>
      <c r="BAI155"/>
      <c r="BAJ155"/>
      <c r="BAK155"/>
      <c r="BAL155"/>
      <c r="BAM155"/>
      <c r="BAN155"/>
      <c r="BAO155"/>
      <c r="BAP155"/>
      <c r="BAQ155"/>
      <c r="BAR155"/>
      <c r="BAS155"/>
      <c r="BAT155"/>
      <c r="BAU155"/>
      <c r="BAV155"/>
      <c r="BAW155"/>
      <c r="BAX155"/>
      <c r="BAY155"/>
      <c r="BAZ155"/>
      <c r="BBA155"/>
      <c r="BBB155"/>
      <c r="BBC155"/>
      <c r="BBD155"/>
      <c r="BBE155"/>
      <c r="BBF155"/>
      <c r="BBG155"/>
      <c r="BBH155"/>
      <c r="BBI155"/>
      <c r="BBJ155"/>
      <c r="BBK155"/>
      <c r="BBL155"/>
      <c r="BBM155"/>
      <c r="BBN155"/>
      <c r="BBO155"/>
      <c r="BBP155"/>
      <c r="BBQ155"/>
      <c r="BBR155"/>
      <c r="BBS155"/>
      <c r="BBT155"/>
      <c r="BBU155"/>
      <c r="BBV155"/>
      <c r="BBW155"/>
      <c r="BBX155"/>
      <c r="BBY155"/>
      <c r="BBZ155"/>
      <c r="BCA155"/>
      <c r="BCB155"/>
      <c r="BCC155"/>
      <c r="BCD155"/>
      <c r="BCE155"/>
      <c r="BCF155"/>
      <c r="BCG155"/>
      <c r="BCH155"/>
      <c r="BCI155"/>
      <c r="BCJ155"/>
      <c r="BCK155"/>
      <c r="BCL155"/>
      <c r="BCM155"/>
      <c r="BCN155"/>
      <c r="BCO155"/>
      <c r="BCP155"/>
      <c r="BCQ155"/>
      <c r="BCR155"/>
      <c r="BCS155"/>
      <c r="BCT155"/>
      <c r="BCU155"/>
      <c r="BCV155"/>
      <c r="BCW155"/>
      <c r="BCX155"/>
      <c r="BCY155"/>
      <c r="BCZ155"/>
      <c r="BDA155"/>
      <c r="BDB155"/>
      <c r="BDC155"/>
      <c r="BDD155"/>
      <c r="BDE155"/>
      <c r="BDF155"/>
      <c r="BDG155"/>
      <c r="BDH155"/>
      <c r="BDI155"/>
      <c r="BDJ155"/>
      <c r="BDK155"/>
      <c r="BDL155"/>
      <c r="BDM155"/>
      <c r="BDN155"/>
      <c r="BDO155"/>
      <c r="BDP155"/>
      <c r="BDQ155"/>
      <c r="BDR155"/>
      <c r="BDS155"/>
      <c r="BDT155"/>
      <c r="BDU155"/>
    </row>
    <row r="156" spans="2:1477" s="69" customFormat="1">
      <c r="B156" s="67" t="s">
        <v>3</v>
      </c>
      <c r="C156" s="67" t="s">
        <v>378</v>
      </c>
      <c r="D156" s="67" t="s">
        <v>379</v>
      </c>
      <c r="E156" s="68">
        <v>45322</v>
      </c>
      <c r="F156" s="67" t="s">
        <v>991</v>
      </c>
      <c r="G156" s="67" t="s">
        <v>990</v>
      </c>
      <c r="H156" s="187">
        <v>2</v>
      </c>
      <c r="I156" s="69">
        <v>3</v>
      </c>
      <c r="J156" s="69">
        <v>542</v>
      </c>
      <c r="K156" s="69">
        <v>602</v>
      </c>
      <c r="L156" s="69">
        <v>566</v>
      </c>
      <c r="M156" s="186">
        <f t="shared" si="45"/>
        <v>0.93357933579335795</v>
      </c>
      <c r="N156" s="69">
        <f t="shared" si="46"/>
        <v>1</v>
      </c>
      <c r="O156" s="69">
        <v>36</v>
      </c>
      <c r="P156" s="69">
        <v>0</v>
      </c>
      <c r="Q156" s="69">
        <v>0</v>
      </c>
      <c r="R156" s="69">
        <v>60</v>
      </c>
      <c r="S156" s="69">
        <v>0</v>
      </c>
      <c r="T156" s="190">
        <v>17748021</v>
      </c>
      <c r="U156" s="190">
        <v>150000</v>
      </c>
      <c r="V156" s="190">
        <v>17598021</v>
      </c>
      <c r="W156" s="190">
        <v>18627265</v>
      </c>
      <c r="X156" s="190">
        <v>18943576</v>
      </c>
      <c r="Y156" s="190">
        <v>0</v>
      </c>
      <c r="Z156" s="190">
        <v>0</v>
      </c>
      <c r="AA156" s="190">
        <v>0</v>
      </c>
      <c r="AB156" s="190">
        <v>18943576</v>
      </c>
      <c r="AC156" s="190">
        <v>18916878</v>
      </c>
      <c r="AD156" s="186">
        <f t="shared" si="47"/>
        <v>1.0749434837019458</v>
      </c>
      <c r="AE156" s="69">
        <f t="shared" si="48"/>
        <v>1</v>
      </c>
      <c r="AF156" s="190">
        <v>-25540</v>
      </c>
      <c r="AG156" s="190">
        <v>879244</v>
      </c>
      <c r="AH156" s="69">
        <v>29</v>
      </c>
      <c r="AI156" s="69">
        <v>31</v>
      </c>
      <c r="AJ156" s="69">
        <v>0</v>
      </c>
      <c r="AK156" s="69">
        <v>0</v>
      </c>
      <c r="AL156" s="80">
        <v>886738</v>
      </c>
      <c r="AM156" s="80">
        <v>22797</v>
      </c>
      <c r="AN156" s="69">
        <v>0</v>
      </c>
      <c r="AO156" s="69">
        <v>0</v>
      </c>
      <c r="AP156" s="80">
        <v>7449</v>
      </c>
      <c r="AQ156" s="80">
        <v>0</v>
      </c>
      <c r="AR156" s="69">
        <v>0</v>
      </c>
      <c r="AS156" s="69">
        <v>0</v>
      </c>
      <c r="AT156" s="80">
        <v>0</v>
      </c>
      <c r="AU156" s="80">
        <v>0</v>
      </c>
      <c r="AV156" s="69">
        <v>0</v>
      </c>
      <c r="AW156" s="69">
        <v>0</v>
      </c>
      <c r="AX156" s="80">
        <v>0</v>
      </c>
      <c r="AY156" s="80">
        <v>0</v>
      </c>
      <c r="AZ156" s="69">
        <v>0</v>
      </c>
      <c r="BA156" s="69">
        <v>0</v>
      </c>
      <c r="BB156" s="80">
        <v>0</v>
      </c>
      <c r="BC156" s="80">
        <v>0</v>
      </c>
      <c r="BD156" s="69">
        <v>0</v>
      </c>
      <c r="BE156" s="69">
        <v>0</v>
      </c>
      <c r="BF156" s="80">
        <v>0</v>
      </c>
      <c r="BG156" s="80">
        <v>0</v>
      </c>
      <c r="BH156" s="69">
        <v>0</v>
      </c>
      <c r="BI156" s="69">
        <v>0</v>
      </c>
      <c r="BJ156" s="80">
        <v>17216</v>
      </c>
      <c r="BK156" s="80">
        <v>0</v>
      </c>
      <c r="BL156" s="69">
        <v>0</v>
      </c>
      <c r="BM156" s="69">
        <v>0</v>
      </c>
      <c r="BN156" s="80">
        <v>0</v>
      </c>
      <c r="BO156" s="80">
        <v>0</v>
      </c>
      <c r="BP156" s="69">
        <v>0</v>
      </c>
      <c r="BQ156" s="69">
        <v>0</v>
      </c>
      <c r="BR156" s="80">
        <v>0</v>
      </c>
      <c r="BS156" s="80">
        <v>0</v>
      </c>
      <c r="BT156" s="69">
        <v>0</v>
      </c>
      <c r="BU156" s="69">
        <v>0</v>
      </c>
      <c r="BV156" s="80">
        <v>0</v>
      </c>
      <c r="BW156" s="80">
        <v>0</v>
      </c>
      <c r="BX156" s="69">
        <v>0</v>
      </c>
      <c r="BY156" s="69">
        <v>0</v>
      </c>
      <c r="BZ156" s="80">
        <v>0</v>
      </c>
      <c r="CA156" s="80">
        <v>0</v>
      </c>
      <c r="CB156" s="69">
        <v>0</v>
      </c>
      <c r="CC156" s="69">
        <v>0</v>
      </c>
      <c r="CD156" s="80">
        <v>0</v>
      </c>
      <c r="CE156" s="80">
        <v>0</v>
      </c>
      <c r="CF156" s="69">
        <v>0</v>
      </c>
      <c r="CG156" s="69">
        <v>0</v>
      </c>
      <c r="CH156" s="80">
        <v>0</v>
      </c>
      <c r="CI156" s="80">
        <v>0</v>
      </c>
      <c r="CJ156" s="69">
        <v>0</v>
      </c>
      <c r="CK156" s="69">
        <v>0</v>
      </c>
      <c r="CL156" s="80">
        <v>911403</v>
      </c>
      <c r="CM156" s="80">
        <v>22797</v>
      </c>
      <c r="CN156" s="67" t="s">
        <v>847</v>
      </c>
      <c r="CO156" s="67" t="s">
        <v>848</v>
      </c>
      <c r="CP156" s="67" t="s">
        <v>709</v>
      </c>
      <c r="CQ156" s="67" t="s">
        <v>709</v>
      </c>
      <c r="CR156" s="67" t="s">
        <v>709</v>
      </c>
      <c r="CS156" s="67" t="s">
        <v>709</v>
      </c>
      <c r="CT156" s="68">
        <v>46049</v>
      </c>
      <c r="CU156" s="67" t="s">
        <v>991</v>
      </c>
      <c r="CV156" s="67" t="s">
        <v>989</v>
      </c>
      <c r="CW156" s="68" t="s">
        <v>168</v>
      </c>
      <c r="CX156" s="68">
        <v>45978</v>
      </c>
      <c r="CY156" s="67" t="s">
        <v>993</v>
      </c>
      <c r="CZ156" s="67" t="s">
        <v>989</v>
      </c>
      <c r="DA156" s="67" t="s">
        <v>1020</v>
      </c>
      <c r="DB156" s="81">
        <v>24914785.02</v>
      </c>
      <c r="DC156" s="67"/>
      <c r="DD156" s="67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  <c r="AMK156"/>
      <c r="AML156"/>
      <c r="AMM156"/>
      <c r="AMN156"/>
      <c r="AMO156"/>
      <c r="AMP156"/>
      <c r="AMQ156"/>
      <c r="AMR156"/>
      <c r="AMS156"/>
      <c r="AMT156"/>
      <c r="AMU156"/>
      <c r="AMV156"/>
      <c r="AMW156"/>
      <c r="AMX156"/>
      <c r="AMY156"/>
      <c r="AMZ156"/>
      <c r="ANA156"/>
      <c r="ANB156"/>
      <c r="ANC156"/>
      <c r="AND156"/>
      <c r="ANE156"/>
      <c r="ANF156"/>
      <c r="ANG156"/>
      <c r="ANH156"/>
      <c r="ANI156"/>
      <c r="ANJ156"/>
      <c r="ANK156"/>
      <c r="ANL156"/>
      <c r="ANM156"/>
      <c r="ANN156"/>
      <c r="ANO156"/>
      <c r="ANP156"/>
      <c r="ANQ156"/>
      <c r="ANR156"/>
      <c r="ANS156"/>
      <c r="ANT156"/>
      <c r="ANU156"/>
      <c r="ANV156"/>
      <c r="ANW156"/>
      <c r="ANX156"/>
      <c r="ANY156"/>
      <c r="ANZ156"/>
      <c r="AOA156"/>
      <c r="AOB156"/>
      <c r="AOC156"/>
      <c r="AOD156"/>
      <c r="AOE156"/>
      <c r="AOF156"/>
      <c r="AOG156"/>
      <c r="AOH156"/>
      <c r="AOI156"/>
      <c r="AOJ156"/>
      <c r="AOK156"/>
      <c r="AOL156"/>
      <c r="AOM156"/>
      <c r="AON156"/>
      <c r="AOO156"/>
      <c r="AOP156"/>
      <c r="AOQ156"/>
      <c r="AOR156"/>
      <c r="AOS156"/>
      <c r="AOT156"/>
      <c r="AOU156"/>
      <c r="AOV156"/>
      <c r="AOW156"/>
      <c r="AOX156"/>
      <c r="AOY156"/>
      <c r="AOZ156"/>
      <c r="APA156"/>
      <c r="APB156"/>
      <c r="APC156"/>
      <c r="APD156"/>
      <c r="APE156"/>
      <c r="APF156"/>
      <c r="APG156"/>
      <c r="APH156"/>
      <c r="API156"/>
      <c r="APJ156"/>
      <c r="APK156"/>
      <c r="APL156"/>
      <c r="APM156"/>
      <c r="APN156"/>
      <c r="APO156"/>
      <c r="APP156"/>
      <c r="APQ156"/>
      <c r="APR156"/>
      <c r="APS156"/>
      <c r="APT156"/>
      <c r="APU156"/>
      <c r="APV156"/>
      <c r="APW156"/>
      <c r="APX156"/>
      <c r="APY156"/>
      <c r="APZ156"/>
      <c r="AQA156"/>
      <c r="AQB156"/>
      <c r="AQC156"/>
      <c r="AQD156"/>
      <c r="AQE156"/>
      <c r="AQF156"/>
      <c r="AQG156"/>
      <c r="AQH156"/>
      <c r="AQI156"/>
      <c r="AQJ156"/>
      <c r="AQK156"/>
      <c r="AQL156"/>
      <c r="AQM156"/>
      <c r="AQN156"/>
      <c r="AQO156"/>
      <c r="AQP156"/>
      <c r="AQQ156"/>
      <c r="AQR156"/>
      <c r="AQS156"/>
      <c r="AQT156"/>
      <c r="AQU156"/>
      <c r="AQV156"/>
      <c r="AQW156"/>
      <c r="AQX156"/>
      <c r="AQY156"/>
      <c r="AQZ156"/>
      <c r="ARA156"/>
      <c r="ARB156"/>
      <c r="ARC156"/>
      <c r="ARD156"/>
      <c r="ARE156"/>
      <c r="ARF156"/>
      <c r="ARG156"/>
      <c r="ARH156"/>
      <c r="ARI156"/>
      <c r="ARJ156"/>
      <c r="ARK156"/>
      <c r="ARL156"/>
      <c r="ARM156"/>
      <c r="ARN156"/>
      <c r="ARO156"/>
      <c r="ARP156"/>
      <c r="ARQ156"/>
      <c r="ARR156"/>
      <c r="ARS156"/>
      <c r="ART156"/>
      <c r="ARU156"/>
      <c r="ARV156"/>
      <c r="ARW156"/>
      <c r="ARX156"/>
      <c r="ARY156"/>
      <c r="ARZ156"/>
      <c r="ASA156"/>
      <c r="ASB156"/>
      <c r="ASC156"/>
      <c r="ASD156"/>
      <c r="ASE156"/>
      <c r="ASF156"/>
      <c r="ASG156"/>
      <c r="ASH156"/>
      <c r="ASI156"/>
      <c r="ASJ156"/>
      <c r="ASK156"/>
      <c r="ASL156"/>
      <c r="ASM156"/>
      <c r="ASN156"/>
      <c r="ASO156"/>
      <c r="ASP156"/>
      <c r="ASQ156"/>
      <c r="ASR156"/>
      <c r="ASS156"/>
      <c r="AST156"/>
      <c r="ASU156"/>
      <c r="ASV156"/>
      <c r="ASW156"/>
      <c r="ASX156"/>
      <c r="ASY156"/>
      <c r="ASZ156"/>
      <c r="ATA156"/>
      <c r="ATB156"/>
      <c r="ATC156"/>
      <c r="ATD156"/>
      <c r="ATE156"/>
      <c r="ATF156"/>
      <c r="ATG156"/>
      <c r="ATH156"/>
      <c r="ATI156"/>
      <c r="ATJ156"/>
      <c r="ATK156"/>
      <c r="ATL156"/>
      <c r="ATM156"/>
      <c r="ATN156"/>
      <c r="ATO156"/>
      <c r="ATP156"/>
      <c r="ATQ156"/>
      <c r="ATR156"/>
      <c r="ATS156"/>
      <c r="ATT156"/>
      <c r="ATU156"/>
      <c r="ATV156"/>
      <c r="ATW156"/>
      <c r="ATX156"/>
      <c r="ATY156"/>
      <c r="ATZ156"/>
      <c r="AUA156"/>
      <c r="AUB156"/>
      <c r="AUC156"/>
      <c r="AUD156"/>
      <c r="AUE156"/>
      <c r="AUF156"/>
      <c r="AUG156"/>
      <c r="AUH156"/>
      <c r="AUI156"/>
      <c r="AUJ156"/>
      <c r="AUK156"/>
      <c r="AUL156"/>
      <c r="AUM156"/>
      <c r="AUN156"/>
      <c r="AUO156"/>
      <c r="AUP156"/>
      <c r="AUQ156"/>
      <c r="AUR156"/>
      <c r="AUS156"/>
      <c r="AUT156"/>
      <c r="AUU156"/>
      <c r="AUV156"/>
      <c r="AUW156"/>
      <c r="AUX156"/>
      <c r="AUY156"/>
      <c r="AUZ156"/>
      <c r="AVA156"/>
      <c r="AVB156"/>
      <c r="AVC156"/>
      <c r="AVD156"/>
      <c r="AVE156"/>
      <c r="AVF156"/>
      <c r="AVG156"/>
      <c r="AVH156"/>
      <c r="AVI156"/>
      <c r="AVJ156"/>
      <c r="AVK156"/>
      <c r="AVL156"/>
      <c r="AVM156"/>
      <c r="AVN156"/>
      <c r="AVO156"/>
      <c r="AVP156"/>
      <c r="AVQ156"/>
      <c r="AVR156"/>
      <c r="AVS156"/>
      <c r="AVT156"/>
      <c r="AVU156"/>
      <c r="AVV156"/>
      <c r="AVW156"/>
      <c r="AVX156"/>
      <c r="AVY156"/>
      <c r="AVZ156"/>
      <c r="AWA156"/>
      <c r="AWB156"/>
      <c r="AWC156"/>
      <c r="AWD156"/>
      <c r="AWE156"/>
      <c r="AWF156"/>
      <c r="AWG156"/>
      <c r="AWH156"/>
      <c r="AWI156"/>
      <c r="AWJ156"/>
      <c r="AWK156"/>
      <c r="AWL156"/>
      <c r="AWM156"/>
      <c r="AWN156"/>
      <c r="AWO156"/>
      <c r="AWP156"/>
      <c r="AWQ156"/>
      <c r="AWR156"/>
      <c r="AWS156"/>
      <c r="AWT156"/>
      <c r="AWU156"/>
      <c r="AWV156"/>
      <c r="AWW156"/>
      <c r="AWX156"/>
      <c r="AWY156"/>
      <c r="AWZ156"/>
      <c r="AXA156"/>
      <c r="AXB156"/>
      <c r="AXC156"/>
      <c r="AXD156"/>
      <c r="AXE156"/>
      <c r="AXF156"/>
      <c r="AXG156"/>
      <c r="AXH156"/>
      <c r="AXI156"/>
      <c r="AXJ156"/>
      <c r="AXK156"/>
      <c r="AXL156"/>
      <c r="AXM156"/>
      <c r="AXN156"/>
      <c r="AXO156"/>
      <c r="AXP156"/>
      <c r="AXQ156"/>
      <c r="AXR156"/>
      <c r="AXS156"/>
      <c r="AXT156"/>
      <c r="AXU156"/>
      <c r="AXV156"/>
      <c r="AXW156"/>
      <c r="AXX156"/>
      <c r="AXY156"/>
      <c r="AXZ156"/>
      <c r="AYA156"/>
      <c r="AYB156"/>
      <c r="AYC156"/>
      <c r="AYD156"/>
      <c r="AYE156"/>
      <c r="AYF156"/>
      <c r="AYG156"/>
      <c r="AYH156"/>
      <c r="AYI156"/>
      <c r="AYJ156"/>
      <c r="AYK156"/>
      <c r="AYL156"/>
      <c r="AYM156"/>
      <c r="AYN156"/>
      <c r="AYO156"/>
      <c r="AYP156"/>
      <c r="AYQ156"/>
      <c r="AYR156"/>
      <c r="AYS156"/>
      <c r="AYT156"/>
      <c r="AYU156"/>
      <c r="AYV156"/>
      <c r="AYW156"/>
      <c r="AYX156"/>
      <c r="AYY156"/>
      <c r="AYZ156"/>
      <c r="AZA156"/>
      <c r="AZB156"/>
      <c r="AZC156"/>
      <c r="AZD156"/>
      <c r="AZE156"/>
      <c r="AZF156"/>
      <c r="AZG156"/>
      <c r="AZH156"/>
      <c r="AZI156"/>
      <c r="AZJ156"/>
      <c r="AZK156"/>
      <c r="AZL156"/>
      <c r="AZM156"/>
      <c r="AZN156"/>
      <c r="AZO156"/>
      <c r="AZP156"/>
      <c r="AZQ156"/>
      <c r="AZR156"/>
      <c r="AZS156"/>
      <c r="AZT156"/>
      <c r="AZU156"/>
      <c r="AZV156"/>
      <c r="AZW156"/>
      <c r="AZX156"/>
      <c r="AZY156"/>
      <c r="AZZ156"/>
      <c r="BAA156"/>
      <c r="BAB156"/>
      <c r="BAC156"/>
      <c r="BAD156"/>
      <c r="BAE156"/>
      <c r="BAF156"/>
      <c r="BAG156"/>
      <c r="BAH156"/>
      <c r="BAI156"/>
      <c r="BAJ156"/>
      <c r="BAK156"/>
      <c r="BAL156"/>
      <c r="BAM156"/>
      <c r="BAN156"/>
      <c r="BAO156"/>
      <c r="BAP156"/>
      <c r="BAQ156"/>
      <c r="BAR156"/>
      <c r="BAS156"/>
      <c r="BAT156"/>
      <c r="BAU156"/>
      <c r="BAV156"/>
      <c r="BAW156"/>
      <c r="BAX156"/>
      <c r="BAY156"/>
      <c r="BAZ156"/>
      <c r="BBA156"/>
      <c r="BBB156"/>
      <c r="BBC156"/>
      <c r="BBD156"/>
      <c r="BBE156"/>
      <c r="BBF156"/>
      <c r="BBG156"/>
      <c r="BBH156"/>
      <c r="BBI156"/>
      <c r="BBJ156"/>
      <c r="BBK156"/>
      <c r="BBL156"/>
      <c r="BBM156"/>
      <c r="BBN156"/>
      <c r="BBO156"/>
      <c r="BBP156"/>
      <c r="BBQ156"/>
      <c r="BBR156"/>
      <c r="BBS156"/>
      <c r="BBT156"/>
      <c r="BBU156"/>
      <c r="BBV156"/>
      <c r="BBW156"/>
      <c r="BBX156"/>
      <c r="BBY156"/>
      <c r="BBZ156"/>
      <c r="BCA156"/>
      <c r="BCB156"/>
      <c r="BCC156"/>
      <c r="BCD156"/>
      <c r="BCE156"/>
      <c r="BCF156"/>
      <c r="BCG156"/>
      <c r="BCH156"/>
      <c r="BCI156"/>
      <c r="BCJ156"/>
      <c r="BCK156"/>
      <c r="BCL156"/>
      <c r="BCM156"/>
      <c r="BCN156"/>
      <c r="BCO156"/>
      <c r="BCP156"/>
      <c r="BCQ156"/>
      <c r="BCR156"/>
      <c r="BCS156"/>
      <c r="BCT156"/>
      <c r="BCU156"/>
      <c r="BCV156"/>
      <c r="BCW156"/>
      <c r="BCX156"/>
      <c r="BCY156"/>
      <c r="BCZ156"/>
      <c r="BDA156"/>
      <c r="BDB156"/>
      <c r="BDC156"/>
      <c r="BDD156"/>
      <c r="BDE156"/>
      <c r="BDF156"/>
      <c r="BDG156"/>
      <c r="BDH156"/>
      <c r="BDI156"/>
      <c r="BDJ156"/>
      <c r="BDK156"/>
      <c r="BDL156"/>
      <c r="BDM156"/>
      <c r="BDN156"/>
      <c r="BDO156"/>
      <c r="BDP156"/>
      <c r="BDQ156"/>
      <c r="BDR156"/>
      <c r="BDS156"/>
      <c r="BDT156"/>
      <c r="BDU156"/>
    </row>
    <row r="157" spans="2:1477" s="69" customFormat="1">
      <c r="B157" s="67" t="s">
        <v>3</v>
      </c>
      <c r="C157" s="67" t="s">
        <v>380</v>
      </c>
      <c r="D157" s="67" t="s">
        <v>381</v>
      </c>
      <c r="E157" s="68">
        <v>45070</v>
      </c>
      <c r="F157" s="67" t="s">
        <v>986</v>
      </c>
      <c r="G157" s="67" t="s">
        <v>995</v>
      </c>
      <c r="H157" s="187">
        <v>2</v>
      </c>
      <c r="I157" s="69">
        <v>4</v>
      </c>
      <c r="J157" s="69">
        <v>430</v>
      </c>
      <c r="K157" s="69">
        <v>560</v>
      </c>
      <c r="L157" s="69">
        <v>558</v>
      </c>
      <c r="M157" s="186">
        <f t="shared" si="45"/>
        <v>1.0441860465116279</v>
      </c>
      <c r="N157" s="69">
        <f t="shared" si="46"/>
        <v>1</v>
      </c>
      <c r="O157" s="69">
        <v>2</v>
      </c>
      <c r="P157" s="69">
        <v>0</v>
      </c>
      <c r="Q157" s="69">
        <v>0</v>
      </c>
      <c r="R157" s="69">
        <v>130</v>
      </c>
      <c r="S157" s="69">
        <v>0</v>
      </c>
      <c r="T157" s="190">
        <v>12833449</v>
      </c>
      <c r="U157" s="190">
        <v>133704</v>
      </c>
      <c r="V157" s="190">
        <v>12699745</v>
      </c>
      <c r="W157" s="190">
        <v>12956058</v>
      </c>
      <c r="X157" s="190">
        <v>12287948</v>
      </c>
      <c r="Y157" s="190">
        <v>0</v>
      </c>
      <c r="Z157" s="190">
        <v>0</v>
      </c>
      <c r="AA157" s="190">
        <v>0</v>
      </c>
      <c r="AB157" s="190">
        <v>12287948</v>
      </c>
      <c r="AC157" s="190">
        <v>12282375</v>
      </c>
      <c r="AD157" s="186">
        <f t="shared" si="47"/>
        <v>0.96713556059590178</v>
      </c>
      <c r="AE157" s="69">
        <f t="shared" si="48"/>
        <v>1</v>
      </c>
      <c r="AF157" s="190">
        <v>2250</v>
      </c>
      <c r="AG157" s="190">
        <v>122609</v>
      </c>
      <c r="AH157" s="69">
        <v>65</v>
      </c>
      <c r="AI157" s="69">
        <v>44</v>
      </c>
      <c r="AJ157" s="69">
        <v>0</v>
      </c>
      <c r="AK157" s="69">
        <v>0</v>
      </c>
      <c r="AL157" s="80">
        <v>35147</v>
      </c>
      <c r="AM157" s="80">
        <v>0</v>
      </c>
      <c r="AN157" s="69">
        <v>21</v>
      </c>
      <c r="AO157" s="69">
        <v>0</v>
      </c>
      <c r="AP157" s="80">
        <v>79638</v>
      </c>
      <c r="AQ157" s="80">
        <v>29413</v>
      </c>
      <c r="AR157" s="69">
        <v>0</v>
      </c>
      <c r="AS157" s="69">
        <v>0</v>
      </c>
      <c r="AT157" s="80">
        <v>0</v>
      </c>
      <c r="AU157" s="80">
        <v>0</v>
      </c>
      <c r="AV157" s="69">
        <v>0</v>
      </c>
      <c r="AW157" s="69">
        <v>0</v>
      </c>
      <c r="AX157" s="80">
        <v>0</v>
      </c>
      <c r="AY157" s="80">
        <v>0</v>
      </c>
      <c r="AZ157" s="69">
        <v>0</v>
      </c>
      <c r="BA157" s="69">
        <v>0</v>
      </c>
      <c r="BB157" s="80">
        <v>0</v>
      </c>
      <c r="BC157" s="80">
        <v>0</v>
      </c>
      <c r="BD157" s="69">
        <v>0</v>
      </c>
      <c r="BE157" s="69">
        <v>0</v>
      </c>
      <c r="BF157" s="80">
        <v>0</v>
      </c>
      <c r="BG157" s="80">
        <v>0</v>
      </c>
      <c r="BH157" s="69">
        <v>0</v>
      </c>
      <c r="BI157" s="69">
        <v>0</v>
      </c>
      <c r="BJ157" s="80">
        <v>0</v>
      </c>
      <c r="BK157" s="80">
        <v>0</v>
      </c>
      <c r="BL157" s="69">
        <v>0</v>
      </c>
      <c r="BM157" s="69">
        <v>0</v>
      </c>
      <c r="BN157" s="80">
        <v>0</v>
      </c>
      <c r="BO157" s="80">
        <v>0</v>
      </c>
      <c r="BP157" s="69">
        <v>0</v>
      </c>
      <c r="BQ157" s="69">
        <v>0</v>
      </c>
      <c r="BR157" s="80">
        <v>0</v>
      </c>
      <c r="BS157" s="80">
        <v>0</v>
      </c>
      <c r="BT157" s="69">
        <v>0</v>
      </c>
      <c r="BU157" s="69">
        <v>0</v>
      </c>
      <c r="BV157" s="80">
        <v>0</v>
      </c>
      <c r="BW157" s="80">
        <v>0</v>
      </c>
      <c r="BX157" s="69">
        <v>0</v>
      </c>
      <c r="BY157" s="69">
        <v>0</v>
      </c>
      <c r="BZ157" s="80">
        <v>0</v>
      </c>
      <c r="CA157" s="80">
        <v>0</v>
      </c>
      <c r="CB157" s="69">
        <v>0</v>
      </c>
      <c r="CC157" s="69">
        <v>0</v>
      </c>
      <c r="CD157" s="80">
        <v>0</v>
      </c>
      <c r="CE157" s="80">
        <v>0</v>
      </c>
      <c r="CF157" s="69">
        <v>0</v>
      </c>
      <c r="CG157" s="69">
        <v>0</v>
      </c>
      <c r="CH157" s="80">
        <v>0</v>
      </c>
      <c r="CI157" s="80">
        <v>0</v>
      </c>
      <c r="CJ157" s="69">
        <v>21</v>
      </c>
      <c r="CK157" s="69">
        <v>0</v>
      </c>
      <c r="CL157" s="80">
        <v>114786</v>
      </c>
      <c r="CM157" s="80">
        <v>29413</v>
      </c>
      <c r="CN157" s="67" t="s">
        <v>853</v>
      </c>
      <c r="CO157" s="67" t="s">
        <v>854</v>
      </c>
      <c r="CP157" s="67" t="s">
        <v>709</v>
      </c>
      <c r="CQ157" s="67" t="s">
        <v>709</v>
      </c>
      <c r="CR157" s="67" t="s">
        <v>709</v>
      </c>
      <c r="CS157" s="67" t="s">
        <v>709</v>
      </c>
      <c r="CT157" s="68">
        <v>45869</v>
      </c>
      <c r="CU157" s="67" t="s">
        <v>988</v>
      </c>
      <c r="CV157" s="67" t="s">
        <v>989</v>
      </c>
      <c r="CW157" s="68" t="s">
        <v>168</v>
      </c>
      <c r="CX157" s="68">
        <v>45779</v>
      </c>
      <c r="CY157" s="67" t="s">
        <v>986</v>
      </c>
      <c r="CZ157" s="67" t="s">
        <v>994</v>
      </c>
      <c r="DA157" s="67" t="s">
        <v>1020</v>
      </c>
      <c r="DB157" s="81">
        <v>14351247.26</v>
      </c>
      <c r="DC157" s="67"/>
      <c r="DD157" s="6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  <c r="AML157"/>
      <c r="AMM157"/>
      <c r="AMN157"/>
      <c r="AMO157"/>
      <c r="AMP157"/>
      <c r="AMQ157"/>
      <c r="AMR157"/>
      <c r="AMS157"/>
      <c r="AMT157"/>
      <c r="AMU157"/>
      <c r="AMV157"/>
      <c r="AMW157"/>
      <c r="AMX157"/>
      <c r="AMY157"/>
      <c r="AMZ157"/>
      <c r="ANA157"/>
      <c r="ANB157"/>
      <c r="ANC157"/>
      <c r="AND157"/>
      <c r="ANE157"/>
      <c r="ANF157"/>
      <c r="ANG157"/>
      <c r="ANH157"/>
      <c r="ANI157"/>
      <c r="ANJ157"/>
      <c r="ANK157"/>
      <c r="ANL157"/>
      <c r="ANM157"/>
      <c r="ANN157"/>
      <c r="ANO157"/>
      <c r="ANP157"/>
      <c r="ANQ157"/>
      <c r="ANR157"/>
      <c r="ANS157"/>
      <c r="ANT157"/>
      <c r="ANU157"/>
      <c r="ANV157"/>
      <c r="ANW157"/>
      <c r="ANX157"/>
      <c r="ANY157"/>
      <c r="ANZ157"/>
      <c r="AOA157"/>
      <c r="AOB157"/>
      <c r="AOC157"/>
      <c r="AOD157"/>
      <c r="AOE157"/>
      <c r="AOF157"/>
      <c r="AOG157"/>
      <c r="AOH157"/>
      <c r="AOI157"/>
      <c r="AOJ157"/>
      <c r="AOK157"/>
      <c r="AOL157"/>
      <c r="AOM157"/>
      <c r="AON157"/>
      <c r="AOO157"/>
      <c r="AOP157"/>
      <c r="AOQ157"/>
      <c r="AOR157"/>
      <c r="AOS157"/>
      <c r="AOT157"/>
      <c r="AOU157"/>
      <c r="AOV157"/>
      <c r="AOW157"/>
      <c r="AOX157"/>
      <c r="AOY157"/>
      <c r="AOZ157"/>
      <c r="APA157"/>
      <c r="APB157"/>
      <c r="APC157"/>
      <c r="APD157"/>
      <c r="APE157"/>
      <c r="APF157"/>
      <c r="APG157"/>
      <c r="APH157"/>
      <c r="API157"/>
      <c r="APJ157"/>
      <c r="APK157"/>
      <c r="APL157"/>
      <c r="APM157"/>
      <c r="APN157"/>
      <c r="APO157"/>
      <c r="APP157"/>
      <c r="APQ157"/>
      <c r="APR157"/>
      <c r="APS157"/>
      <c r="APT157"/>
      <c r="APU157"/>
      <c r="APV157"/>
      <c r="APW157"/>
      <c r="APX157"/>
      <c r="APY157"/>
      <c r="APZ157"/>
      <c r="AQA157"/>
      <c r="AQB157"/>
      <c r="AQC157"/>
      <c r="AQD157"/>
      <c r="AQE157"/>
      <c r="AQF157"/>
      <c r="AQG157"/>
      <c r="AQH157"/>
      <c r="AQI157"/>
      <c r="AQJ157"/>
      <c r="AQK157"/>
      <c r="AQL157"/>
      <c r="AQM157"/>
      <c r="AQN157"/>
      <c r="AQO157"/>
      <c r="AQP157"/>
      <c r="AQQ157"/>
      <c r="AQR157"/>
      <c r="AQS157"/>
      <c r="AQT157"/>
      <c r="AQU157"/>
      <c r="AQV157"/>
      <c r="AQW157"/>
      <c r="AQX157"/>
      <c r="AQY157"/>
      <c r="AQZ157"/>
      <c r="ARA157"/>
      <c r="ARB157"/>
      <c r="ARC157"/>
      <c r="ARD157"/>
      <c r="ARE157"/>
      <c r="ARF157"/>
      <c r="ARG157"/>
      <c r="ARH157"/>
      <c r="ARI157"/>
      <c r="ARJ157"/>
      <c r="ARK157"/>
      <c r="ARL157"/>
      <c r="ARM157"/>
      <c r="ARN157"/>
      <c r="ARO157"/>
      <c r="ARP157"/>
      <c r="ARQ157"/>
      <c r="ARR157"/>
      <c r="ARS157"/>
      <c r="ART157"/>
      <c r="ARU157"/>
      <c r="ARV157"/>
      <c r="ARW157"/>
      <c r="ARX157"/>
      <c r="ARY157"/>
      <c r="ARZ157"/>
      <c r="ASA157"/>
      <c r="ASB157"/>
      <c r="ASC157"/>
      <c r="ASD157"/>
      <c r="ASE157"/>
      <c r="ASF157"/>
      <c r="ASG157"/>
      <c r="ASH157"/>
      <c r="ASI157"/>
      <c r="ASJ157"/>
      <c r="ASK157"/>
      <c r="ASL157"/>
      <c r="ASM157"/>
      <c r="ASN157"/>
      <c r="ASO157"/>
      <c r="ASP157"/>
      <c r="ASQ157"/>
      <c r="ASR157"/>
      <c r="ASS157"/>
      <c r="AST157"/>
      <c r="ASU157"/>
      <c r="ASV157"/>
      <c r="ASW157"/>
      <c r="ASX157"/>
      <c r="ASY157"/>
      <c r="ASZ157"/>
      <c r="ATA157"/>
      <c r="ATB157"/>
      <c r="ATC157"/>
      <c r="ATD157"/>
      <c r="ATE157"/>
      <c r="ATF157"/>
      <c r="ATG157"/>
      <c r="ATH157"/>
      <c r="ATI157"/>
      <c r="ATJ157"/>
      <c r="ATK157"/>
      <c r="ATL157"/>
      <c r="ATM157"/>
      <c r="ATN157"/>
      <c r="ATO157"/>
      <c r="ATP157"/>
      <c r="ATQ157"/>
      <c r="ATR157"/>
      <c r="ATS157"/>
      <c r="ATT157"/>
      <c r="ATU157"/>
      <c r="ATV157"/>
      <c r="ATW157"/>
      <c r="ATX157"/>
      <c r="ATY157"/>
      <c r="ATZ157"/>
      <c r="AUA157"/>
      <c r="AUB157"/>
      <c r="AUC157"/>
      <c r="AUD157"/>
      <c r="AUE157"/>
      <c r="AUF157"/>
      <c r="AUG157"/>
      <c r="AUH157"/>
      <c r="AUI157"/>
      <c r="AUJ157"/>
      <c r="AUK157"/>
      <c r="AUL157"/>
      <c r="AUM157"/>
      <c r="AUN157"/>
      <c r="AUO157"/>
      <c r="AUP157"/>
      <c r="AUQ157"/>
      <c r="AUR157"/>
      <c r="AUS157"/>
      <c r="AUT157"/>
      <c r="AUU157"/>
      <c r="AUV157"/>
      <c r="AUW157"/>
      <c r="AUX157"/>
      <c r="AUY157"/>
      <c r="AUZ157"/>
      <c r="AVA157"/>
      <c r="AVB157"/>
      <c r="AVC157"/>
      <c r="AVD157"/>
      <c r="AVE157"/>
      <c r="AVF157"/>
      <c r="AVG157"/>
      <c r="AVH157"/>
      <c r="AVI157"/>
      <c r="AVJ157"/>
      <c r="AVK157"/>
      <c r="AVL157"/>
      <c r="AVM157"/>
      <c r="AVN157"/>
      <c r="AVO157"/>
      <c r="AVP157"/>
      <c r="AVQ157"/>
      <c r="AVR157"/>
      <c r="AVS157"/>
      <c r="AVT157"/>
      <c r="AVU157"/>
      <c r="AVV157"/>
      <c r="AVW157"/>
      <c r="AVX157"/>
      <c r="AVY157"/>
      <c r="AVZ157"/>
      <c r="AWA157"/>
      <c r="AWB157"/>
      <c r="AWC157"/>
      <c r="AWD157"/>
      <c r="AWE157"/>
      <c r="AWF157"/>
      <c r="AWG157"/>
      <c r="AWH157"/>
      <c r="AWI157"/>
      <c r="AWJ157"/>
      <c r="AWK157"/>
      <c r="AWL157"/>
      <c r="AWM157"/>
      <c r="AWN157"/>
      <c r="AWO157"/>
      <c r="AWP157"/>
      <c r="AWQ157"/>
      <c r="AWR157"/>
      <c r="AWS157"/>
      <c r="AWT157"/>
      <c r="AWU157"/>
      <c r="AWV157"/>
      <c r="AWW157"/>
      <c r="AWX157"/>
      <c r="AWY157"/>
      <c r="AWZ157"/>
      <c r="AXA157"/>
      <c r="AXB157"/>
      <c r="AXC157"/>
      <c r="AXD157"/>
      <c r="AXE157"/>
      <c r="AXF157"/>
      <c r="AXG157"/>
      <c r="AXH157"/>
      <c r="AXI157"/>
      <c r="AXJ157"/>
      <c r="AXK157"/>
      <c r="AXL157"/>
      <c r="AXM157"/>
      <c r="AXN157"/>
      <c r="AXO157"/>
      <c r="AXP157"/>
      <c r="AXQ157"/>
      <c r="AXR157"/>
      <c r="AXS157"/>
      <c r="AXT157"/>
      <c r="AXU157"/>
      <c r="AXV157"/>
      <c r="AXW157"/>
      <c r="AXX157"/>
      <c r="AXY157"/>
      <c r="AXZ157"/>
      <c r="AYA157"/>
      <c r="AYB157"/>
      <c r="AYC157"/>
      <c r="AYD157"/>
      <c r="AYE157"/>
      <c r="AYF157"/>
      <c r="AYG157"/>
      <c r="AYH157"/>
      <c r="AYI157"/>
      <c r="AYJ157"/>
      <c r="AYK157"/>
      <c r="AYL157"/>
      <c r="AYM157"/>
      <c r="AYN157"/>
      <c r="AYO157"/>
      <c r="AYP157"/>
      <c r="AYQ157"/>
      <c r="AYR157"/>
      <c r="AYS157"/>
      <c r="AYT157"/>
      <c r="AYU157"/>
      <c r="AYV157"/>
      <c r="AYW157"/>
      <c r="AYX157"/>
      <c r="AYY157"/>
      <c r="AYZ157"/>
      <c r="AZA157"/>
      <c r="AZB157"/>
      <c r="AZC157"/>
      <c r="AZD157"/>
      <c r="AZE157"/>
      <c r="AZF157"/>
      <c r="AZG157"/>
      <c r="AZH157"/>
      <c r="AZI157"/>
      <c r="AZJ157"/>
      <c r="AZK157"/>
      <c r="AZL157"/>
      <c r="AZM157"/>
      <c r="AZN157"/>
      <c r="AZO157"/>
      <c r="AZP157"/>
      <c r="AZQ157"/>
      <c r="AZR157"/>
      <c r="AZS157"/>
      <c r="AZT157"/>
      <c r="AZU157"/>
      <c r="AZV157"/>
      <c r="AZW157"/>
      <c r="AZX157"/>
      <c r="AZY157"/>
      <c r="AZZ157"/>
      <c r="BAA157"/>
      <c r="BAB157"/>
      <c r="BAC157"/>
      <c r="BAD157"/>
      <c r="BAE157"/>
      <c r="BAF157"/>
      <c r="BAG157"/>
      <c r="BAH157"/>
      <c r="BAI157"/>
      <c r="BAJ157"/>
      <c r="BAK157"/>
      <c r="BAL157"/>
      <c r="BAM157"/>
      <c r="BAN157"/>
      <c r="BAO157"/>
      <c r="BAP157"/>
      <c r="BAQ157"/>
      <c r="BAR157"/>
      <c r="BAS157"/>
      <c r="BAT157"/>
      <c r="BAU157"/>
      <c r="BAV157"/>
      <c r="BAW157"/>
      <c r="BAX157"/>
      <c r="BAY157"/>
      <c r="BAZ157"/>
      <c r="BBA157"/>
      <c r="BBB157"/>
      <c r="BBC157"/>
      <c r="BBD157"/>
      <c r="BBE157"/>
      <c r="BBF157"/>
      <c r="BBG157"/>
      <c r="BBH157"/>
      <c r="BBI157"/>
      <c r="BBJ157"/>
      <c r="BBK157"/>
      <c r="BBL157"/>
      <c r="BBM157"/>
      <c r="BBN157"/>
      <c r="BBO157"/>
      <c r="BBP157"/>
      <c r="BBQ157"/>
      <c r="BBR157"/>
      <c r="BBS157"/>
      <c r="BBT157"/>
      <c r="BBU157"/>
      <c r="BBV157"/>
      <c r="BBW157"/>
      <c r="BBX157"/>
      <c r="BBY157"/>
      <c r="BBZ157"/>
      <c r="BCA157"/>
      <c r="BCB157"/>
      <c r="BCC157"/>
      <c r="BCD157"/>
      <c r="BCE157"/>
      <c r="BCF157"/>
      <c r="BCG157"/>
      <c r="BCH157"/>
      <c r="BCI157"/>
      <c r="BCJ157"/>
      <c r="BCK157"/>
      <c r="BCL157"/>
      <c r="BCM157"/>
      <c r="BCN157"/>
      <c r="BCO157"/>
      <c r="BCP157"/>
      <c r="BCQ157"/>
      <c r="BCR157"/>
      <c r="BCS157"/>
      <c r="BCT157"/>
      <c r="BCU157"/>
      <c r="BCV157"/>
      <c r="BCW157"/>
      <c r="BCX157"/>
      <c r="BCY157"/>
      <c r="BCZ157"/>
      <c r="BDA157"/>
      <c r="BDB157"/>
      <c r="BDC157"/>
      <c r="BDD157"/>
      <c r="BDE157"/>
      <c r="BDF157"/>
      <c r="BDG157"/>
      <c r="BDH157"/>
      <c r="BDI157"/>
      <c r="BDJ157"/>
      <c r="BDK157"/>
      <c r="BDL157"/>
      <c r="BDM157"/>
      <c r="BDN157"/>
      <c r="BDO157"/>
      <c r="BDP157"/>
      <c r="BDQ157"/>
      <c r="BDR157"/>
      <c r="BDS157"/>
      <c r="BDT157"/>
      <c r="BDU157"/>
    </row>
    <row r="158" spans="2:1477" s="69" customFormat="1">
      <c r="B158" s="67" t="s">
        <v>3</v>
      </c>
      <c r="C158" s="67" t="s">
        <v>382</v>
      </c>
      <c r="D158" s="67" t="s">
        <v>383</v>
      </c>
      <c r="E158" s="68">
        <v>45091</v>
      </c>
      <c r="F158" s="67" t="s">
        <v>986</v>
      </c>
      <c r="G158" s="67" t="s">
        <v>995</v>
      </c>
      <c r="H158" s="187">
        <v>1</v>
      </c>
      <c r="I158" s="69">
        <v>5</v>
      </c>
      <c r="J158" s="69">
        <v>254</v>
      </c>
      <c r="K158" s="69">
        <v>482</v>
      </c>
      <c r="L158" s="69">
        <v>482</v>
      </c>
      <c r="M158" s="186">
        <f t="shared" si="45"/>
        <v>1.6338582677165354</v>
      </c>
      <c r="N158" s="69">
        <f t="shared" si="46"/>
        <v>0</v>
      </c>
      <c r="O158" s="69">
        <v>0</v>
      </c>
      <c r="P158" s="69">
        <v>0</v>
      </c>
      <c r="Q158" s="69">
        <v>0</v>
      </c>
      <c r="R158" s="69">
        <v>67</v>
      </c>
      <c r="S158" s="69">
        <v>161</v>
      </c>
      <c r="T158" s="190">
        <v>4835155</v>
      </c>
      <c r="U158" s="190">
        <v>50000</v>
      </c>
      <c r="V158" s="190">
        <v>4785155</v>
      </c>
      <c r="W158" s="190">
        <v>5082020</v>
      </c>
      <c r="X158" s="190">
        <v>5106645</v>
      </c>
      <c r="Y158" s="190">
        <v>0</v>
      </c>
      <c r="Z158" s="190">
        <v>0</v>
      </c>
      <c r="AA158" s="190">
        <v>0</v>
      </c>
      <c r="AB158" s="190">
        <v>5106645</v>
      </c>
      <c r="AC158" s="190">
        <v>5105846</v>
      </c>
      <c r="AD158" s="186">
        <f t="shared" si="47"/>
        <v>1.0670178917924289</v>
      </c>
      <c r="AE158" s="69">
        <f t="shared" si="48"/>
        <v>1</v>
      </c>
      <c r="AF158" s="190">
        <v>-798</v>
      </c>
      <c r="AG158" s="190">
        <v>246865</v>
      </c>
      <c r="AH158" s="69">
        <v>59</v>
      </c>
      <c r="AI158" s="69">
        <v>8</v>
      </c>
      <c r="AJ158" s="69">
        <v>0</v>
      </c>
      <c r="AK158" s="69">
        <v>0</v>
      </c>
      <c r="AL158" s="80">
        <v>41171</v>
      </c>
      <c r="AM158" s="80">
        <v>0</v>
      </c>
      <c r="AN158" s="69">
        <v>0</v>
      </c>
      <c r="AO158" s="69">
        <v>0</v>
      </c>
      <c r="AP158" s="80">
        <v>40694</v>
      </c>
      <c r="AQ158" s="80">
        <v>0</v>
      </c>
      <c r="AR158" s="69">
        <v>0</v>
      </c>
      <c r="AS158" s="69">
        <v>0</v>
      </c>
      <c r="AT158" s="80">
        <v>0</v>
      </c>
      <c r="AU158" s="80">
        <v>0</v>
      </c>
      <c r="AV158" s="69">
        <v>0</v>
      </c>
      <c r="AW158" s="69">
        <v>0</v>
      </c>
      <c r="AX158" s="80">
        <v>0</v>
      </c>
      <c r="AY158" s="80">
        <v>0</v>
      </c>
      <c r="AZ158" s="69">
        <v>0</v>
      </c>
      <c r="BA158" s="69">
        <v>0</v>
      </c>
      <c r="BB158" s="80">
        <v>0</v>
      </c>
      <c r="BC158" s="80">
        <v>0</v>
      </c>
      <c r="BD158" s="69">
        <v>0</v>
      </c>
      <c r="BE158" s="69">
        <v>0</v>
      </c>
      <c r="BF158" s="80">
        <v>0</v>
      </c>
      <c r="BG158" s="80">
        <v>0</v>
      </c>
      <c r="BH158" s="69">
        <v>0</v>
      </c>
      <c r="BI158" s="69">
        <v>0</v>
      </c>
      <c r="BJ158" s="80">
        <v>0</v>
      </c>
      <c r="BK158" s="80">
        <v>0</v>
      </c>
      <c r="BL158" s="69">
        <v>0</v>
      </c>
      <c r="BM158" s="69">
        <v>0</v>
      </c>
      <c r="BN158" s="80">
        <v>0</v>
      </c>
      <c r="BO158" s="80">
        <v>0</v>
      </c>
      <c r="BP158" s="69">
        <v>0</v>
      </c>
      <c r="BQ158" s="69">
        <v>0</v>
      </c>
      <c r="BR158" s="80">
        <v>0</v>
      </c>
      <c r="BS158" s="80">
        <v>0</v>
      </c>
      <c r="BT158" s="69">
        <v>0</v>
      </c>
      <c r="BU158" s="69">
        <v>161</v>
      </c>
      <c r="BV158" s="80">
        <v>165000</v>
      </c>
      <c r="BW158" s="80">
        <v>0</v>
      </c>
      <c r="BX158" s="69">
        <v>0</v>
      </c>
      <c r="BY158" s="69">
        <v>0</v>
      </c>
      <c r="BZ158" s="80">
        <v>0</v>
      </c>
      <c r="CA158" s="80">
        <v>0</v>
      </c>
      <c r="CB158" s="69">
        <v>0</v>
      </c>
      <c r="CC158" s="69">
        <v>0</v>
      </c>
      <c r="CD158" s="80">
        <v>0</v>
      </c>
      <c r="CE158" s="80">
        <v>0</v>
      </c>
      <c r="CF158" s="69">
        <v>0</v>
      </c>
      <c r="CG158" s="69">
        <v>0</v>
      </c>
      <c r="CH158" s="80">
        <v>0</v>
      </c>
      <c r="CI158" s="80">
        <v>0</v>
      </c>
      <c r="CJ158" s="69">
        <v>0</v>
      </c>
      <c r="CK158" s="69">
        <v>161</v>
      </c>
      <c r="CL158" s="80">
        <v>246865</v>
      </c>
      <c r="CM158" s="80">
        <v>0</v>
      </c>
      <c r="CN158" s="67" t="s">
        <v>863</v>
      </c>
      <c r="CO158" s="67" t="s">
        <v>864</v>
      </c>
      <c r="CP158" s="67" t="s">
        <v>709</v>
      </c>
      <c r="CQ158" s="67" t="s">
        <v>709</v>
      </c>
      <c r="CR158" s="67" t="s">
        <v>709</v>
      </c>
      <c r="CS158" s="67" t="s">
        <v>709</v>
      </c>
      <c r="CT158" s="68">
        <v>46050</v>
      </c>
      <c r="CU158" s="67" t="s">
        <v>991</v>
      </c>
      <c r="CV158" s="67" t="s">
        <v>989</v>
      </c>
      <c r="CW158" s="68" t="s">
        <v>168</v>
      </c>
      <c r="CX158" s="68">
        <v>45775</v>
      </c>
      <c r="CY158" s="67" t="s">
        <v>986</v>
      </c>
      <c r="CZ158" s="67" t="s">
        <v>994</v>
      </c>
      <c r="DA158" s="67" t="s">
        <v>1022</v>
      </c>
      <c r="DB158" s="81">
        <v>6110749.3499999996</v>
      </c>
      <c r="DC158" s="67"/>
      <c r="DD158" s="67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  <c r="AML158"/>
      <c r="AMM158"/>
      <c r="AMN158"/>
      <c r="AMO158"/>
      <c r="AMP158"/>
      <c r="AMQ158"/>
      <c r="AMR158"/>
      <c r="AMS158"/>
      <c r="AMT158"/>
      <c r="AMU158"/>
      <c r="AMV158"/>
      <c r="AMW158"/>
      <c r="AMX158"/>
      <c r="AMY158"/>
      <c r="AMZ158"/>
      <c r="ANA158"/>
      <c r="ANB158"/>
      <c r="ANC158"/>
      <c r="AND158"/>
      <c r="ANE158"/>
      <c r="ANF158"/>
      <c r="ANG158"/>
      <c r="ANH158"/>
      <c r="ANI158"/>
      <c r="ANJ158"/>
      <c r="ANK158"/>
      <c r="ANL158"/>
      <c r="ANM158"/>
      <c r="ANN158"/>
      <c r="ANO158"/>
      <c r="ANP158"/>
      <c r="ANQ158"/>
      <c r="ANR158"/>
      <c r="ANS158"/>
      <c r="ANT158"/>
      <c r="ANU158"/>
      <c r="ANV158"/>
      <c r="ANW158"/>
      <c r="ANX158"/>
      <c r="ANY158"/>
      <c r="ANZ158"/>
      <c r="AOA158"/>
      <c r="AOB158"/>
      <c r="AOC158"/>
      <c r="AOD158"/>
      <c r="AOE158"/>
      <c r="AOF158"/>
      <c r="AOG158"/>
      <c r="AOH158"/>
      <c r="AOI158"/>
      <c r="AOJ158"/>
      <c r="AOK158"/>
      <c r="AOL158"/>
      <c r="AOM158"/>
      <c r="AON158"/>
      <c r="AOO158"/>
      <c r="AOP158"/>
      <c r="AOQ158"/>
      <c r="AOR158"/>
      <c r="AOS158"/>
      <c r="AOT158"/>
      <c r="AOU158"/>
      <c r="AOV158"/>
      <c r="AOW158"/>
      <c r="AOX158"/>
      <c r="AOY158"/>
      <c r="AOZ158"/>
      <c r="APA158"/>
      <c r="APB158"/>
      <c r="APC158"/>
      <c r="APD158"/>
      <c r="APE158"/>
      <c r="APF158"/>
      <c r="APG158"/>
      <c r="APH158"/>
      <c r="API158"/>
      <c r="APJ158"/>
      <c r="APK158"/>
      <c r="APL158"/>
      <c r="APM158"/>
      <c r="APN158"/>
      <c r="APO158"/>
      <c r="APP158"/>
      <c r="APQ158"/>
      <c r="APR158"/>
      <c r="APS158"/>
      <c r="APT158"/>
      <c r="APU158"/>
      <c r="APV158"/>
      <c r="APW158"/>
      <c r="APX158"/>
      <c r="APY158"/>
      <c r="APZ158"/>
      <c r="AQA158"/>
      <c r="AQB158"/>
      <c r="AQC158"/>
      <c r="AQD158"/>
      <c r="AQE158"/>
      <c r="AQF158"/>
      <c r="AQG158"/>
      <c r="AQH158"/>
      <c r="AQI158"/>
      <c r="AQJ158"/>
      <c r="AQK158"/>
      <c r="AQL158"/>
      <c r="AQM158"/>
      <c r="AQN158"/>
      <c r="AQO158"/>
      <c r="AQP158"/>
      <c r="AQQ158"/>
      <c r="AQR158"/>
      <c r="AQS158"/>
      <c r="AQT158"/>
      <c r="AQU158"/>
      <c r="AQV158"/>
      <c r="AQW158"/>
      <c r="AQX158"/>
      <c r="AQY158"/>
      <c r="AQZ158"/>
      <c r="ARA158"/>
      <c r="ARB158"/>
      <c r="ARC158"/>
      <c r="ARD158"/>
      <c r="ARE158"/>
      <c r="ARF158"/>
      <c r="ARG158"/>
      <c r="ARH158"/>
      <c r="ARI158"/>
      <c r="ARJ158"/>
      <c r="ARK158"/>
      <c r="ARL158"/>
      <c r="ARM158"/>
      <c r="ARN158"/>
      <c r="ARO158"/>
      <c r="ARP158"/>
      <c r="ARQ158"/>
      <c r="ARR158"/>
      <c r="ARS158"/>
      <c r="ART158"/>
      <c r="ARU158"/>
      <c r="ARV158"/>
      <c r="ARW158"/>
      <c r="ARX158"/>
      <c r="ARY158"/>
      <c r="ARZ158"/>
      <c r="ASA158"/>
      <c r="ASB158"/>
      <c r="ASC158"/>
      <c r="ASD158"/>
      <c r="ASE158"/>
      <c r="ASF158"/>
      <c r="ASG158"/>
      <c r="ASH158"/>
      <c r="ASI158"/>
      <c r="ASJ158"/>
      <c r="ASK158"/>
      <c r="ASL158"/>
      <c r="ASM158"/>
      <c r="ASN158"/>
      <c r="ASO158"/>
      <c r="ASP158"/>
      <c r="ASQ158"/>
      <c r="ASR158"/>
      <c r="ASS158"/>
      <c r="AST158"/>
      <c r="ASU158"/>
      <c r="ASV158"/>
      <c r="ASW158"/>
      <c r="ASX158"/>
      <c r="ASY158"/>
      <c r="ASZ158"/>
      <c r="ATA158"/>
      <c r="ATB158"/>
      <c r="ATC158"/>
      <c r="ATD158"/>
      <c r="ATE158"/>
      <c r="ATF158"/>
      <c r="ATG158"/>
      <c r="ATH158"/>
      <c r="ATI158"/>
      <c r="ATJ158"/>
      <c r="ATK158"/>
      <c r="ATL158"/>
      <c r="ATM158"/>
      <c r="ATN158"/>
      <c r="ATO158"/>
      <c r="ATP158"/>
      <c r="ATQ158"/>
      <c r="ATR158"/>
      <c r="ATS158"/>
      <c r="ATT158"/>
      <c r="ATU158"/>
      <c r="ATV158"/>
      <c r="ATW158"/>
      <c r="ATX158"/>
      <c r="ATY158"/>
      <c r="ATZ158"/>
      <c r="AUA158"/>
      <c r="AUB158"/>
      <c r="AUC158"/>
      <c r="AUD158"/>
      <c r="AUE158"/>
      <c r="AUF158"/>
      <c r="AUG158"/>
      <c r="AUH158"/>
      <c r="AUI158"/>
      <c r="AUJ158"/>
      <c r="AUK158"/>
      <c r="AUL158"/>
      <c r="AUM158"/>
      <c r="AUN158"/>
      <c r="AUO158"/>
      <c r="AUP158"/>
      <c r="AUQ158"/>
      <c r="AUR158"/>
      <c r="AUS158"/>
      <c r="AUT158"/>
      <c r="AUU158"/>
      <c r="AUV158"/>
      <c r="AUW158"/>
      <c r="AUX158"/>
      <c r="AUY158"/>
      <c r="AUZ158"/>
      <c r="AVA158"/>
      <c r="AVB158"/>
      <c r="AVC158"/>
      <c r="AVD158"/>
      <c r="AVE158"/>
      <c r="AVF158"/>
      <c r="AVG158"/>
      <c r="AVH158"/>
      <c r="AVI158"/>
      <c r="AVJ158"/>
      <c r="AVK158"/>
      <c r="AVL158"/>
      <c r="AVM158"/>
      <c r="AVN158"/>
      <c r="AVO158"/>
      <c r="AVP158"/>
      <c r="AVQ158"/>
      <c r="AVR158"/>
      <c r="AVS158"/>
      <c r="AVT158"/>
      <c r="AVU158"/>
      <c r="AVV158"/>
      <c r="AVW158"/>
      <c r="AVX158"/>
      <c r="AVY158"/>
      <c r="AVZ158"/>
      <c r="AWA158"/>
      <c r="AWB158"/>
      <c r="AWC158"/>
      <c r="AWD158"/>
      <c r="AWE158"/>
      <c r="AWF158"/>
      <c r="AWG158"/>
      <c r="AWH158"/>
      <c r="AWI158"/>
      <c r="AWJ158"/>
      <c r="AWK158"/>
      <c r="AWL158"/>
      <c r="AWM158"/>
      <c r="AWN158"/>
      <c r="AWO158"/>
      <c r="AWP158"/>
      <c r="AWQ158"/>
      <c r="AWR158"/>
      <c r="AWS158"/>
      <c r="AWT158"/>
      <c r="AWU158"/>
      <c r="AWV158"/>
      <c r="AWW158"/>
      <c r="AWX158"/>
      <c r="AWY158"/>
      <c r="AWZ158"/>
      <c r="AXA158"/>
      <c r="AXB158"/>
      <c r="AXC158"/>
      <c r="AXD158"/>
      <c r="AXE158"/>
      <c r="AXF158"/>
      <c r="AXG158"/>
      <c r="AXH158"/>
      <c r="AXI158"/>
      <c r="AXJ158"/>
      <c r="AXK158"/>
      <c r="AXL158"/>
      <c r="AXM158"/>
      <c r="AXN158"/>
      <c r="AXO158"/>
      <c r="AXP158"/>
      <c r="AXQ158"/>
      <c r="AXR158"/>
      <c r="AXS158"/>
      <c r="AXT158"/>
      <c r="AXU158"/>
      <c r="AXV158"/>
      <c r="AXW158"/>
      <c r="AXX158"/>
      <c r="AXY158"/>
      <c r="AXZ158"/>
      <c r="AYA158"/>
      <c r="AYB158"/>
      <c r="AYC158"/>
      <c r="AYD158"/>
      <c r="AYE158"/>
      <c r="AYF158"/>
      <c r="AYG158"/>
      <c r="AYH158"/>
      <c r="AYI158"/>
      <c r="AYJ158"/>
      <c r="AYK158"/>
      <c r="AYL158"/>
      <c r="AYM158"/>
      <c r="AYN158"/>
      <c r="AYO158"/>
      <c r="AYP158"/>
      <c r="AYQ158"/>
      <c r="AYR158"/>
      <c r="AYS158"/>
      <c r="AYT158"/>
      <c r="AYU158"/>
      <c r="AYV158"/>
      <c r="AYW158"/>
      <c r="AYX158"/>
      <c r="AYY158"/>
      <c r="AYZ158"/>
      <c r="AZA158"/>
      <c r="AZB158"/>
      <c r="AZC158"/>
      <c r="AZD158"/>
      <c r="AZE158"/>
      <c r="AZF158"/>
      <c r="AZG158"/>
      <c r="AZH158"/>
      <c r="AZI158"/>
      <c r="AZJ158"/>
      <c r="AZK158"/>
      <c r="AZL158"/>
      <c r="AZM158"/>
      <c r="AZN158"/>
      <c r="AZO158"/>
      <c r="AZP158"/>
      <c r="AZQ158"/>
      <c r="AZR158"/>
      <c r="AZS158"/>
      <c r="AZT158"/>
      <c r="AZU158"/>
      <c r="AZV158"/>
      <c r="AZW158"/>
      <c r="AZX158"/>
      <c r="AZY158"/>
      <c r="AZZ158"/>
      <c r="BAA158"/>
      <c r="BAB158"/>
      <c r="BAC158"/>
      <c r="BAD158"/>
      <c r="BAE158"/>
      <c r="BAF158"/>
      <c r="BAG158"/>
      <c r="BAH158"/>
      <c r="BAI158"/>
      <c r="BAJ158"/>
      <c r="BAK158"/>
      <c r="BAL158"/>
      <c r="BAM158"/>
      <c r="BAN158"/>
      <c r="BAO158"/>
      <c r="BAP158"/>
      <c r="BAQ158"/>
      <c r="BAR158"/>
      <c r="BAS158"/>
      <c r="BAT158"/>
      <c r="BAU158"/>
      <c r="BAV158"/>
      <c r="BAW158"/>
      <c r="BAX158"/>
      <c r="BAY158"/>
      <c r="BAZ158"/>
      <c r="BBA158"/>
      <c r="BBB158"/>
      <c r="BBC158"/>
      <c r="BBD158"/>
      <c r="BBE158"/>
      <c r="BBF158"/>
      <c r="BBG158"/>
      <c r="BBH158"/>
      <c r="BBI158"/>
      <c r="BBJ158"/>
      <c r="BBK158"/>
      <c r="BBL158"/>
      <c r="BBM158"/>
      <c r="BBN158"/>
      <c r="BBO158"/>
      <c r="BBP158"/>
      <c r="BBQ158"/>
      <c r="BBR158"/>
      <c r="BBS158"/>
      <c r="BBT158"/>
      <c r="BBU158"/>
      <c r="BBV158"/>
      <c r="BBW158"/>
      <c r="BBX158"/>
      <c r="BBY158"/>
      <c r="BBZ158"/>
      <c r="BCA158"/>
      <c r="BCB158"/>
      <c r="BCC158"/>
      <c r="BCD158"/>
      <c r="BCE158"/>
      <c r="BCF158"/>
      <c r="BCG158"/>
      <c r="BCH158"/>
      <c r="BCI158"/>
      <c r="BCJ158"/>
      <c r="BCK158"/>
      <c r="BCL158"/>
      <c r="BCM158"/>
      <c r="BCN158"/>
      <c r="BCO158"/>
      <c r="BCP158"/>
      <c r="BCQ158"/>
      <c r="BCR158"/>
      <c r="BCS158"/>
      <c r="BCT158"/>
      <c r="BCU158"/>
      <c r="BCV158"/>
      <c r="BCW158"/>
      <c r="BCX158"/>
      <c r="BCY158"/>
      <c r="BCZ158"/>
      <c r="BDA158"/>
      <c r="BDB158"/>
      <c r="BDC158"/>
      <c r="BDD158"/>
      <c r="BDE158"/>
      <c r="BDF158"/>
      <c r="BDG158"/>
      <c r="BDH158"/>
      <c r="BDI158"/>
      <c r="BDJ158"/>
      <c r="BDK158"/>
      <c r="BDL158"/>
      <c r="BDM158"/>
      <c r="BDN158"/>
      <c r="BDO158"/>
      <c r="BDP158"/>
      <c r="BDQ158"/>
      <c r="BDR158"/>
      <c r="BDS158"/>
      <c r="BDT158"/>
      <c r="BDU158"/>
    </row>
    <row r="159" spans="2:1477" s="69" customFormat="1">
      <c r="B159" s="67" t="s">
        <v>3</v>
      </c>
      <c r="C159" s="67" t="s">
        <v>384</v>
      </c>
      <c r="D159" s="67" t="s">
        <v>385</v>
      </c>
      <c r="E159" s="68">
        <v>45224</v>
      </c>
      <c r="F159" s="67" t="s">
        <v>993</v>
      </c>
      <c r="G159" s="67" t="s">
        <v>990</v>
      </c>
      <c r="H159" s="187">
        <v>3</v>
      </c>
      <c r="I159" s="69">
        <v>6</v>
      </c>
      <c r="J159" s="69">
        <v>473</v>
      </c>
      <c r="K159" s="69">
        <v>492</v>
      </c>
      <c r="L159" s="69">
        <v>347</v>
      </c>
      <c r="M159" s="186">
        <f t="shared" si="45"/>
        <v>0.64270613107822405</v>
      </c>
      <c r="N159" s="69">
        <f t="shared" si="46"/>
        <v>1</v>
      </c>
      <c r="O159" s="69">
        <v>145</v>
      </c>
      <c r="P159" s="69">
        <v>0</v>
      </c>
      <c r="Q159" s="69">
        <v>0</v>
      </c>
      <c r="R159" s="69">
        <v>43</v>
      </c>
      <c r="S159" s="69">
        <v>-24</v>
      </c>
      <c r="T159" s="190">
        <v>7152200</v>
      </c>
      <c r="U159" s="190">
        <v>65917</v>
      </c>
      <c r="V159" s="190">
        <v>7086283</v>
      </c>
      <c r="W159" s="190">
        <v>7526530</v>
      </c>
      <c r="X159" s="190">
        <v>7413084</v>
      </c>
      <c r="Y159" s="190">
        <v>0</v>
      </c>
      <c r="Z159" s="190">
        <v>0</v>
      </c>
      <c r="AA159" s="190">
        <v>0</v>
      </c>
      <c r="AB159" s="190">
        <v>7413084</v>
      </c>
      <c r="AC159" s="190">
        <v>7393759</v>
      </c>
      <c r="AD159" s="186">
        <f t="shared" si="47"/>
        <v>1.0433903077255029</v>
      </c>
      <c r="AE159" s="69">
        <f t="shared" si="48"/>
        <v>1</v>
      </c>
      <c r="AF159" s="190">
        <v>-14849</v>
      </c>
      <c r="AG159" s="190">
        <v>529392</v>
      </c>
      <c r="AH159" s="69">
        <v>20</v>
      </c>
      <c r="AI159" s="69">
        <v>23</v>
      </c>
      <c r="AJ159" s="69">
        <v>0</v>
      </c>
      <c r="AK159" s="69">
        <v>0</v>
      </c>
      <c r="AL159" s="80">
        <v>0</v>
      </c>
      <c r="AM159" s="80">
        <v>0</v>
      </c>
      <c r="AN159" s="69">
        <v>0</v>
      </c>
      <c r="AO159" s="69">
        <v>0</v>
      </c>
      <c r="AP159" s="80">
        <v>28959</v>
      </c>
      <c r="AQ159" s="80">
        <v>0</v>
      </c>
      <c r="AR159" s="69">
        <v>0</v>
      </c>
      <c r="AS159" s="69">
        <v>0</v>
      </c>
      <c r="AT159" s="80">
        <v>0</v>
      </c>
      <c r="AU159" s="80">
        <v>0</v>
      </c>
      <c r="AV159" s="69">
        <v>0</v>
      </c>
      <c r="AW159" s="69">
        <v>0</v>
      </c>
      <c r="AX159" s="80">
        <v>0</v>
      </c>
      <c r="AY159" s="80">
        <v>0</v>
      </c>
      <c r="AZ159" s="69">
        <v>0</v>
      </c>
      <c r="BA159" s="69">
        <v>0</v>
      </c>
      <c r="BB159" s="80">
        <v>0</v>
      </c>
      <c r="BC159" s="80">
        <v>0</v>
      </c>
      <c r="BD159" s="69">
        <v>0</v>
      </c>
      <c r="BE159" s="69">
        <v>0</v>
      </c>
      <c r="BF159" s="80">
        <v>0</v>
      </c>
      <c r="BG159" s="80">
        <v>0</v>
      </c>
      <c r="BH159" s="69">
        <v>0</v>
      </c>
      <c r="BI159" s="69">
        <v>0</v>
      </c>
      <c r="BJ159" s="80">
        <v>0</v>
      </c>
      <c r="BK159" s="80">
        <v>0</v>
      </c>
      <c r="BL159" s="69">
        <v>0</v>
      </c>
      <c r="BM159" s="69">
        <v>0</v>
      </c>
      <c r="BN159" s="80">
        <v>0</v>
      </c>
      <c r="BO159" s="80">
        <v>0</v>
      </c>
      <c r="BP159" s="69">
        <v>0</v>
      </c>
      <c r="BQ159" s="69">
        <v>0</v>
      </c>
      <c r="BR159" s="80">
        <v>0</v>
      </c>
      <c r="BS159" s="80">
        <v>0</v>
      </c>
      <c r="BT159" s="69">
        <v>0</v>
      </c>
      <c r="BU159" s="69">
        <v>0</v>
      </c>
      <c r="BV159" s="80">
        <v>0</v>
      </c>
      <c r="BW159" s="80">
        <v>0</v>
      </c>
      <c r="BX159" s="69">
        <v>0</v>
      </c>
      <c r="BY159" s="69">
        <v>0</v>
      </c>
      <c r="BZ159" s="80">
        <v>0</v>
      </c>
      <c r="CA159" s="80">
        <v>0</v>
      </c>
      <c r="CB159" s="69">
        <v>0</v>
      </c>
      <c r="CC159" s="69">
        <v>0</v>
      </c>
      <c r="CD159" s="80">
        <v>0</v>
      </c>
      <c r="CE159" s="80">
        <v>0</v>
      </c>
      <c r="CF159" s="69">
        <v>0</v>
      </c>
      <c r="CG159" s="69">
        <v>0</v>
      </c>
      <c r="CH159" s="80">
        <v>0</v>
      </c>
      <c r="CI159" s="80">
        <v>0</v>
      </c>
      <c r="CJ159" s="69">
        <v>0</v>
      </c>
      <c r="CK159" s="69">
        <v>0</v>
      </c>
      <c r="CL159" s="80">
        <v>28959</v>
      </c>
      <c r="CM159" s="80">
        <v>0</v>
      </c>
      <c r="CN159" s="67" t="s">
        <v>744</v>
      </c>
      <c r="CO159" s="67" t="s">
        <v>745</v>
      </c>
      <c r="CP159" s="67" t="s">
        <v>709</v>
      </c>
      <c r="CQ159" s="67" t="s">
        <v>709</v>
      </c>
      <c r="CR159" s="67" t="s">
        <v>709</v>
      </c>
      <c r="CS159" s="67" t="s">
        <v>709</v>
      </c>
      <c r="CT159" s="68">
        <v>46085</v>
      </c>
      <c r="CU159" s="67" t="s">
        <v>991</v>
      </c>
      <c r="CV159" s="67" t="s">
        <v>989</v>
      </c>
      <c r="CW159" s="68" t="s">
        <v>168</v>
      </c>
      <c r="CX159" s="68">
        <v>45765</v>
      </c>
      <c r="CY159" s="67" t="s">
        <v>986</v>
      </c>
      <c r="CZ159" s="67" t="s">
        <v>994</v>
      </c>
      <c r="DA159" s="67" t="s">
        <v>1020</v>
      </c>
      <c r="DB159" s="81">
        <v>6673207.0099999998</v>
      </c>
      <c r="DC159" s="67"/>
      <c r="DD159" s="67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  <c r="AMK159"/>
      <c r="AML159"/>
      <c r="AMM159"/>
      <c r="AMN159"/>
      <c r="AMO159"/>
      <c r="AMP159"/>
      <c r="AMQ159"/>
      <c r="AMR159"/>
      <c r="AMS159"/>
      <c r="AMT159"/>
      <c r="AMU159"/>
      <c r="AMV159"/>
      <c r="AMW159"/>
      <c r="AMX159"/>
      <c r="AMY159"/>
      <c r="AMZ159"/>
      <c r="ANA159"/>
      <c r="ANB159"/>
      <c r="ANC159"/>
      <c r="AND159"/>
      <c r="ANE159"/>
      <c r="ANF159"/>
      <c r="ANG159"/>
      <c r="ANH159"/>
      <c r="ANI159"/>
      <c r="ANJ159"/>
      <c r="ANK159"/>
      <c r="ANL159"/>
      <c r="ANM159"/>
      <c r="ANN159"/>
      <c r="ANO159"/>
      <c r="ANP159"/>
      <c r="ANQ159"/>
      <c r="ANR159"/>
      <c r="ANS159"/>
      <c r="ANT159"/>
      <c r="ANU159"/>
      <c r="ANV159"/>
      <c r="ANW159"/>
      <c r="ANX159"/>
      <c r="ANY159"/>
      <c r="ANZ159"/>
      <c r="AOA159"/>
      <c r="AOB159"/>
      <c r="AOC159"/>
      <c r="AOD159"/>
      <c r="AOE159"/>
      <c r="AOF159"/>
      <c r="AOG159"/>
      <c r="AOH159"/>
      <c r="AOI159"/>
      <c r="AOJ159"/>
      <c r="AOK159"/>
      <c r="AOL159"/>
      <c r="AOM159"/>
      <c r="AON159"/>
      <c r="AOO159"/>
      <c r="AOP159"/>
      <c r="AOQ159"/>
      <c r="AOR159"/>
      <c r="AOS159"/>
      <c r="AOT159"/>
      <c r="AOU159"/>
      <c r="AOV159"/>
      <c r="AOW159"/>
      <c r="AOX159"/>
      <c r="AOY159"/>
      <c r="AOZ159"/>
      <c r="APA159"/>
      <c r="APB159"/>
      <c r="APC159"/>
      <c r="APD159"/>
      <c r="APE159"/>
      <c r="APF159"/>
      <c r="APG159"/>
      <c r="APH159"/>
      <c r="API159"/>
      <c r="APJ159"/>
      <c r="APK159"/>
      <c r="APL159"/>
      <c r="APM159"/>
      <c r="APN159"/>
      <c r="APO159"/>
      <c r="APP159"/>
      <c r="APQ159"/>
      <c r="APR159"/>
      <c r="APS159"/>
      <c r="APT159"/>
      <c r="APU159"/>
      <c r="APV159"/>
      <c r="APW159"/>
      <c r="APX159"/>
      <c r="APY159"/>
      <c r="APZ159"/>
      <c r="AQA159"/>
      <c r="AQB159"/>
      <c r="AQC159"/>
      <c r="AQD159"/>
      <c r="AQE159"/>
      <c r="AQF159"/>
      <c r="AQG159"/>
      <c r="AQH159"/>
      <c r="AQI159"/>
      <c r="AQJ159"/>
      <c r="AQK159"/>
      <c r="AQL159"/>
      <c r="AQM159"/>
      <c r="AQN159"/>
      <c r="AQO159"/>
      <c r="AQP159"/>
      <c r="AQQ159"/>
      <c r="AQR159"/>
      <c r="AQS159"/>
      <c r="AQT159"/>
      <c r="AQU159"/>
      <c r="AQV159"/>
      <c r="AQW159"/>
      <c r="AQX159"/>
      <c r="AQY159"/>
      <c r="AQZ159"/>
      <c r="ARA159"/>
      <c r="ARB159"/>
      <c r="ARC159"/>
      <c r="ARD159"/>
      <c r="ARE159"/>
      <c r="ARF159"/>
      <c r="ARG159"/>
      <c r="ARH159"/>
      <c r="ARI159"/>
      <c r="ARJ159"/>
      <c r="ARK159"/>
      <c r="ARL159"/>
      <c r="ARM159"/>
      <c r="ARN159"/>
      <c r="ARO159"/>
      <c r="ARP159"/>
      <c r="ARQ159"/>
      <c r="ARR159"/>
      <c r="ARS159"/>
      <c r="ART159"/>
      <c r="ARU159"/>
      <c r="ARV159"/>
      <c r="ARW159"/>
      <c r="ARX159"/>
      <c r="ARY159"/>
      <c r="ARZ159"/>
      <c r="ASA159"/>
      <c r="ASB159"/>
      <c r="ASC159"/>
      <c r="ASD159"/>
      <c r="ASE159"/>
      <c r="ASF159"/>
      <c r="ASG159"/>
      <c r="ASH159"/>
      <c r="ASI159"/>
      <c r="ASJ159"/>
      <c r="ASK159"/>
      <c r="ASL159"/>
      <c r="ASM159"/>
      <c r="ASN159"/>
      <c r="ASO159"/>
      <c r="ASP159"/>
      <c r="ASQ159"/>
      <c r="ASR159"/>
      <c r="ASS159"/>
      <c r="AST159"/>
      <c r="ASU159"/>
      <c r="ASV159"/>
      <c r="ASW159"/>
      <c r="ASX159"/>
      <c r="ASY159"/>
      <c r="ASZ159"/>
      <c r="ATA159"/>
      <c r="ATB159"/>
      <c r="ATC159"/>
      <c r="ATD159"/>
      <c r="ATE159"/>
      <c r="ATF159"/>
      <c r="ATG159"/>
      <c r="ATH159"/>
      <c r="ATI159"/>
      <c r="ATJ159"/>
      <c r="ATK159"/>
      <c r="ATL159"/>
      <c r="ATM159"/>
      <c r="ATN159"/>
      <c r="ATO159"/>
      <c r="ATP159"/>
      <c r="ATQ159"/>
      <c r="ATR159"/>
      <c r="ATS159"/>
      <c r="ATT159"/>
      <c r="ATU159"/>
      <c r="ATV159"/>
      <c r="ATW159"/>
      <c r="ATX159"/>
      <c r="ATY159"/>
      <c r="ATZ159"/>
      <c r="AUA159"/>
      <c r="AUB159"/>
      <c r="AUC159"/>
      <c r="AUD159"/>
      <c r="AUE159"/>
      <c r="AUF159"/>
      <c r="AUG159"/>
      <c r="AUH159"/>
      <c r="AUI159"/>
      <c r="AUJ159"/>
      <c r="AUK159"/>
      <c r="AUL159"/>
      <c r="AUM159"/>
      <c r="AUN159"/>
      <c r="AUO159"/>
      <c r="AUP159"/>
      <c r="AUQ159"/>
      <c r="AUR159"/>
      <c r="AUS159"/>
      <c r="AUT159"/>
      <c r="AUU159"/>
      <c r="AUV159"/>
      <c r="AUW159"/>
      <c r="AUX159"/>
      <c r="AUY159"/>
      <c r="AUZ159"/>
      <c r="AVA159"/>
      <c r="AVB159"/>
      <c r="AVC159"/>
      <c r="AVD159"/>
      <c r="AVE159"/>
      <c r="AVF159"/>
      <c r="AVG159"/>
      <c r="AVH159"/>
      <c r="AVI159"/>
      <c r="AVJ159"/>
      <c r="AVK159"/>
      <c r="AVL159"/>
      <c r="AVM159"/>
      <c r="AVN159"/>
      <c r="AVO159"/>
      <c r="AVP159"/>
      <c r="AVQ159"/>
      <c r="AVR159"/>
      <c r="AVS159"/>
      <c r="AVT159"/>
      <c r="AVU159"/>
      <c r="AVV159"/>
      <c r="AVW159"/>
      <c r="AVX159"/>
      <c r="AVY159"/>
      <c r="AVZ159"/>
      <c r="AWA159"/>
      <c r="AWB159"/>
      <c r="AWC159"/>
      <c r="AWD159"/>
      <c r="AWE159"/>
      <c r="AWF159"/>
      <c r="AWG159"/>
      <c r="AWH159"/>
      <c r="AWI159"/>
      <c r="AWJ159"/>
      <c r="AWK159"/>
      <c r="AWL159"/>
      <c r="AWM159"/>
      <c r="AWN159"/>
      <c r="AWO159"/>
      <c r="AWP159"/>
      <c r="AWQ159"/>
      <c r="AWR159"/>
      <c r="AWS159"/>
      <c r="AWT159"/>
      <c r="AWU159"/>
      <c r="AWV159"/>
      <c r="AWW159"/>
      <c r="AWX159"/>
      <c r="AWY159"/>
      <c r="AWZ159"/>
      <c r="AXA159"/>
      <c r="AXB159"/>
      <c r="AXC159"/>
      <c r="AXD159"/>
      <c r="AXE159"/>
      <c r="AXF159"/>
      <c r="AXG159"/>
      <c r="AXH159"/>
      <c r="AXI159"/>
      <c r="AXJ159"/>
      <c r="AXK159"/>
      <c r="AXL159"/>
      <c r="AXM159"/>
      <c r="AXN159"/>
      <c r="AXO159"/>
      <c r="AXP159"/>
      <c r="AXQ159"/>
      <c r="AXR159"/>
      <c r="AXS159"/>
      <c r="AXT159"/>
      <c r="AXU159"/>
      <c r="AXV159"/>
      <c r="AXW159"/>
      <c r="AXX159"/>
      <c r="AXY159"/>
      <c r="AXZ159"/>
      <c r="AYA159"/>
      <c r="AYB159"/>
      <c r="AYC159"/>
      <c r="AYD159"/>
      <c r="AYE159"/>
      <c r="AYF159"/>
      <c r="AYG159"/>
      <c r="AYH159"/>
      <c r="AYI159"/>
      <c r="AYJ159"/>
      <c r="AYK159"/>
      <c r="AYL159"/>
      <c r="AYM159"/>
      <c r="AYN159"/>
      <c r="AYO159"/>
      <c r="AYP159"/>
      <c r="AYQ159"/>
      <c r="AYR159"/>
      <c r="AYS159"/>
      <c r="AYT159"/>
      <c r="AYU159"/>
      <c r="AYV159"/>
      <c r="AYW159"/>
      <c r="AYX159"/>
      <c r="AYY159"/>
      <c r="AYZ159"/>
      <c r="AZA159"/>
      <c r="AZB159"/>
      <c r="AZC159"/>
      <c r="AZD159"/>
      <c r="AZE159"/>
      <c r="AZF159"/>
      <c r="AZG159"/>
      <c r="AZH159"/>
      <c r="AZI159"/>
      <c r="AZJ159"/>
      <c r="AZK159"/>
      <c r="AZL159"/>
      <c r="AZM159"/>
      <c r="AZN159"/>
      <c r="AZO159"/>
      <c r="AZP159"/>
      <c r="AZQ159"/>
      <c r="AZR159"/>
      <c r="AZS159"/>
      <c r="AZT159"/>
      <c r="AZU159"/>
      <c r="AZV159"/>
      <c r="AZW159"/>
      <c r="AZX159"/>
      <c r="AZY159"/>
      <c r="AZZ159"/>
      <c r="BAA159"/>
      <c r="BAB159"/>
      <c r="BAC159"/>
      <c r="BAD159"/>
      <c r="BAE159"/>
      <c r="BAF159"/>
      <c r="BAG159"/>
      <c r="BAH159"/>
      <c r="BAI159"/>
      <c r="BAJ159"/>
      <c r="BAK159"/>
      <c r="BAL159"/>
      <c r="BAM159"/>
      <c r="BAN159"/>
      <c r="BAO159"/>
      <c r="BAP159"/>
      <c r="BAQ159"/>
      <c r="BAR159"/>
      <c r="BAS159"/>
      <c r="BAT159"/>
      <c r="BAU159"/>
      <c r="BAV159"/>
      <c r="BAW159"/>
      <c r="BAX159"/>
      <c r="BAY159"/>
      <c r="BAZ159"/>
      <c r="BBA159"/>
      <c r="BBB159"/>
      <c r="BBC159"/>
      <c r="BBD159"/>
      <c r="BBE159"/>
      <c r="BBF159"/>
      <c r="BBG159"/>
      <c r="BBH159"/>
      <c r="BBI159"/>
      <c r="BBJ159"/>
      <c r="BBK159"/>
      <c r="BBL159"/>
      <c r="BBM159"/>
      <c r="BBN159"/>
      <c r="BBO159"/>
      <c r="BBP159"/>
      <c r="BBQ159"/>
      <c r="BBR159"/>
      <c r="BBS159"/>
      <c r="BBT159"/>
      <c r="BBU159"/>
      <c r="BBV159"/>
      <c r="BBW159"/>
      <c r="BBX159"/>
      <c r="BBY159"/>
      <c r="BBZ159"/>
      <c r="BCA159"/>
      <c r="BCB159"/>
      <c r="BCC159"/>
      <c r="BCD159"/>
      <c r="BCE159"/>
      <c r="BCF159"/>
      <c r="BCG159"/>
      <c r="BCH159"/>
      <c r="BCI159"/>
      <c r="BCJ159"/>
      <c r="BCK159"/>
      <c r="BCL159"/>
      <c r="BCM159"/>
      <c r="BCN159"/>
      <c r="BCO159"/>
      <c r="BCP159"/>
      <c r="BCQ159"/>
      <c r="BCR159"/>
      <c r="BCS159"/>
      <c r="BCT159"/>
      <c r="BCU159"/>
      <c r="BCV159"/>
      <c r="BCW159"/>
      <c r="BCX159"/>
      <c r="BCY159"/>
      <c r="BCZ159"/>
      <c r="BDA159"/>
      <c r="BDB159"/>
      <c r="BDC159"/>
      <c r="BDD159"/>
      <c r="BDE159"/>
      <c r="BDF159"/>
      <c r="BDG159"/>
      <c r="BDH159"/>
      <c r="BDI159"/>
      <c r="BDJ159"/>
      <c r="BDK159"/>
      <c r="BDL159"/>
      <c r="BDM159"/>
      <c r="BDN159"/>
      <c r="BDO159"/>
      <c r="BDP159"/>
      <c r="BDQ159"/>
      <c r="BDR159"/>
      <c r="BDS159"/>
      <c r="BDT159"/>
      <c r="BDU159"/>
    </row>
    <row r="160" spans="2:1477" s="69" customFormat="1">
      <c r="B160" s="67" t="s">
        <v>3</v>
      </c>
      <c r="C160" s="67" t="s">
        <v>386</v>
      </c>
      <c r="D160" s="67" t="s">
        <v>387</v>
      </c>
      <c r="E160" s="68">
        <v>45245</v>
      </c>
      <c r="F160" s="67" t="s">
        <v>993</v>
      </c>
      <c r="G160" s="67" t="s">
        <v>990</v>
      </c>
      <c r="H160" s="187">
        <v>2</v>
      </c>
      <c r="I160" s="69">
        <v>3</v>
      </c>
      <c r="J160" s="69">
        <v>259</v>
      </c>
      <c r="K160" s="69">
        <v>447</v>
      </c>
      <c r="L160" s="69">
        <v>447</v>
      </c>
      <c r="M160" s="186">
        <f t="shared" si="45"/>
        <v>1.1814671814671815</v>
      </c>
      <c r="N160" s="69">
        <f t="shared" si="46"/>
        <v>1</v>
      </c>
      <c r="O160" s="69">
        <v>0</v>
      </c>
      <c r="P160" s="69">
        <v>0</v>
      </c>
      <c r="Q160" s="69">
        <v>0</v>
      </c>
      <c r="R160" s="69">
        <v>188</v>
      </c>
      <c r="S160" s="69">
        <v>0</v>
      </c>
      <c r="T160" s="190">
        <v>5424973</v>
      </c>
      <c r="U160" s="190">
        <v>53119</v>
      </c>
      <c r="V160" s="190">
        <v>5371854</v>
      </c>
      <c r="W160" s="190">
        <v>5477905</v>
      </c>
      <c r="X160" s="190">
        <v>5676734</v>
      </c>
      <c r="Y160" s="190">
        <v>0</v>
      </c>
      <c r="Z160" s="190">
        <v>0</v>
      </c>
      <c r="AA160" s="190">
        <v>0</v>
      </c>
      <c r="AB160" s="190">
        <v>5676734</v>
      </c>
      <c r="AC160" s="190">
        <v>5654422</v>
      </c>
      <c r="AD160" s="186">
        <f t="shared" si="47"/>
        <v>1.0526015785239138</v>
      </c>
      <c r="AE160" s="69">
        <f t="shared" si="48"/>
        <v>1</v>
      </c>
      <c r="AF160" s="190">
        <v>-8426</v>
      </c>
      <c r="AG160" s="190">
        <v>52932</v>
      </c>
      <c r="AH160" s="69">
        <v>107</v>
      </c>
      <c r="AI160" s="69">
        <v>34</v>
      </c>
      <c r="AJ160" s="69">
        <v>0</v>
      </c>
      <c r="AK160" s="69">
        <v>0</v>
      </c>
      <c r="AL160" s="80">
        <v>4345</v>
      </c>
      <c r="AM160" s="80">
        <v>0</v>
      </c>
      <c r="AN160" s="69">
        <v>30</v>
      </c>
      <c r="AO160" s="69">
        <v>0</v>
      </c>
      <c r="AP160" s="80">
        <v>53665</v>
      </c>
      <c r="AQ160" s="80">
        <v>0</v>
      </c>
      <c r="AR160" s="69">
        <v>0</v>
      </c>
      <c r="AS160" s="69">
        <v>0</v>
      </c>
      <c r="AT160" s="80">
        <v>0</v>
      </c>
      <c r="AU160" s="80">
        <v>0</v>
      </c>
      <c r="AV160" s="69">
        <v>0</v>
      </c>
      <c r="AW160" s="69">
        <v>0</v>
      </c>
      <c r="AX160" s="80">
        <v>0</v>
      </c>
      <c r="AY160" s="80">
        <v>0</v>
      </c>
      <c r="AZ160" s="69">
        <v>0</v>
      </c>
      <c r="BA160" s="69">
        <v>0</v>
      </c>
      <c r="BB160" s="80">
        <v>0</v>
      </c>
      <c r="BC160" s="80">
        <v>0</v>
      </c>
      <c r="BD160" s="69">
        <v>0</v>
      </c>
      <c r="BE160" s="69">
        <v>0</v>
      </c>
      <c r="BF160" s="80">
        <v>0</v>
      </c>
      <c r="BG160" s="80">
        <v>0</v>
      </c>
      <c r="BH160" s="69">
        <v>17</v>
      </c>
      <c r="BI160" s="69">
        <v>0</v>
      </c>
      <c r="BJ160" s="80">
        <v>0</v>
      </c>
      <c r="BK160" s="80">
        <v>0</v>
      </c>
      <c r="BL160" s="69">
        <v>0</v>
      </c>
      <c r="BM160" s="69">
        <v>0</v>
      </c>
      <c r="BN160" s="80">
        <v>0</v>
      </c>
      <c r="BO160" s="80">
        <v>0</v>
      </c>
      <c r="BP160" s="69">
        <v>0</v>
      </c>
      <c r="BQ160" s="69">
        <v>0</v>
      </c>
      <c r="BR160" s="80">
        <v>0</v>
      </c>
      <c r="BS160" s="80">
        <v>0</v>
      </c>
      <c r="BT160" s="69">
        <v>0</v>
      </c>
      <c r="BU160" s="69">
        <v>0</v>
      </c>
      <c r="BV160" s="80">
        <v>0</v>
      </c>
      <c r="BW160" s="80">
        <v>0</v>
      </c>
      <c r="BX160" s="69">
        <v>0</v>
      </c>
      <c r="BY160" s="69">
        <v>0</v>
      </c>
      <c r="BZ160" s="80">
        <v>0</v>
      </c>
      <c r="CA160" s="80">
        <v>0</v>
      </c>
      <c r="CB160" s="69">
        <v>0</v>
      </c>
      <c r="CC160" s="69">
        <v>0</v>
      </c>
      <c r="CD160" s="80">
        <v>0</v>
      </c>
      <c r="CE160" s="80">
        <v>0</v>
      </c>
      <c r="CF160" s="69">
        <v>0</v>
      </c>
      <c r="CG160" s="69">
        <v>0</v>
      </c>
      <c r="CH160" s="80">
        <v>0</v>
      </c>
      <c r="CI160" s="80">
        <v>0</v>
      </c>
      <c r="CJ160" s="69">
        <v>47</v>
      </c>
      <c r="CK160" s="69">
        <v>0</v>
      </c>
      <c r="CL160" s="80">
        <v>58010</v>
      </c>
      <c r="CM160" s="80">
        <v>0</v>
      </c>
      <c r="CN160" s="67" t="s">
        <v>735</v>
      </c>
      <c r="CO160" s="67" t="s">
        <v>736</v>
      </c>
      <c r="CP160" s="67" t="s">
        <v>709</v>
      </c>
      <c r="CQ160" s="67" t="s">
        <v>709</v>
      </c>
      <c r="CR160" s="67" t="s">
        <v>709</v>
      </c>
      <c r="CS160" s="67" t="s">
        <v>709</v>
      </c>
      <c r="CT160" s="68">
        <v>46091</v>
      </c>
      <c r="CU160" s="67" t="s">
        <v>991</v>
      </c>
      <c r="CV160" s="67" t="s">
        <v>989</v>
      </c>
      <c r="CW160" s="68" t="s">
        <v>168</v>
      </c>
      <c r="CX160" s="68">
        <v>45883</v>
      </c>
      <c r="CY160" s="67" t="s">
        <v>988</v>
      </c>
      <c r="CZ160" s="67" t="s">
        <v>989</v>
      </c>
      <c r="DA160" s="67" t="s">
        <v>1022</v>
      </c>
      <c r="DB160" s="81">
        <v>5383942.21</v>
      </c>
      <c r="DC160" s="67"/>
      <c r="DD160" s="67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  <c r="AML160"/>
      <c r="AMM160"/>
      <c r="AMN160"/>
      <c r="AMO160"/>
      <c r="AMP160"/>
      <c r="AMQ160"/>
      <c r="AMR160"/>
      <c r="AMS160"/>
      <c r="AMT160"/>
      <c r="AMU160"/>
      <c r="AMV160"/>
      <c r="AMW160"/>
      <c r="AMX160"/>
      <c r="AMY160"/>
      <c r="AMZ160"/>
      <c r="ANA160"/>
      <c r="ANB160"/>
      <c r="ANC160"/>
      <c r="AND160"/>
      <c r="ANE160"/>
      <c r="ANF160"/>
      <c r="ANG160"/>
      <c r="ANH160"/>
      <c r="ANI160"/>
      <c r="ANJ160"/>
      <c r="ANK160"/>
      <c r="ANL160"/>
      <c r="ANM160"/>
      <c r="ANN160"/>
      <c r="ANO160"/>
      <c r="ANP160"/>
      <c r="ANQ160"/>
      <c r="ANR160"/>
      <c r="ANS160"/>
      <c r="ANT160"/>
      <c r="ANU160"/>
      <c r="ANV160"/>
      <c r="ANW160"/>
      <c r="ANX160"/>
      <c r="ANY160"/>
      <c r="ANZ160"/>
      <c r="AOA160"/>
      <c r="AOB160"/>
      <c r="AOC160"/>
      <c r="AOD160"/>
      <c r="AOE160"/>
      <c r="AOF160"/>
      <c r="AOG160"/>
      <c r="AOH160"/>
      <c r="AOI160"/>
      <c r="AOJ160"/>
      <c r="AOK160"/>
      <c r="AOL160"/>
      <c r="AOM160"/>
      <c r="AON160"/>
      <c r="AOO160"/>
      <c r="AOP160"/>
      <c r="AOQ160"/>
      <c r="AOR160"/>
      <c r="AOS160"/>
      <c r="AOT160"/>
      <c r="AOU160"/>
      <c r="AOV160"/>
      <c r="AOW160"/>
      <c r="AOX160"/>
      <c r="AOY160"/>
      <c r="AOZ160"/>
      <c r="APA160"/>
      <c r="APB160"/>
      <c r="APC160"/>
      <c r="APD160"/>
      <c r="APE160"/>
      <c r="APF160"/>
      <c r="APG160"/>
      <c r="APH160"/>
      <c r="API160"/>
      <c r="APJ160"/>
      <c r="APK160"/>
      <c r="APL160"/>
      <c r="APM160"/>
      <c r="APN160"/>
      <c r="APO160"/>
      <c r="APP160"/>
      <c r="APQ160"/>
      <c r="APR160"/>
      <c r="APS160"/>
      <c r="APT160"/>
      <c r="APU160"/>
      <c r="APV160"/>
      <c r="APW160"/>
      <c r="APX160"/>
      <c r="APY160"/>
      <c r="APZ160"/>
      <c r="AQA160"/>
      <c r="AQB160"/>
      <c r="AQC160"/>
      <c r="AQD160"/>
      <c r="AQE160"/>
      <c r="AQF160"/>
      <c r="AQG160"/>
      <c r="AQH160"/>
      <c r="AQI160"/>
      <c r="AQJ160"/>
      <c r="AQK160"/>
      <c r="AQL160"/>
      <c r="AQM160"/>
      <c r="AQN160"/>
      <c r="AQO160"/>
      <c r="AQP160"/>
      <c r="AQQ160"/>
      <c r="AQR160"/>
      <c r="AQS160"/>
      <c r="AQT160"/>
      <c r="AQU160"/>
      <c r="AQV160"/>
      <c r="AQW160"/>
      <c r="AQX160"/>
      <c r="AQY160"/>
      <c r="AQZ160"/>
      <c r="ARA160"/>
      <c r="ARB160"/>
      <c r="ARC160"/>
      <c r="ARD160"/>
      <c r="ARE160"/>
      <c r="ARF160"/>
      <c r="ARG160"/>
      <c r="ARH160"/>
      <c r="ARI160"/>
      <c r="ARJ160"/>
      <c r="ARK160"/>
      <c r="ARL160"/>
      <c r="ARM160"/>
      <c r="ARN160"/>
      <c r="ARO160"/>
      <c r="ARP160"/>
      <c r="ARQ160"/>
      <c r="ARR160"/>
      <c r="ARS160"/>
      <c r="ART160"/>
      <c r="ARU160"/>
      <c r="ARV160"/>
      <c r="ARW160"/>
      <c r="ARX160"/>
      <c r="ARY160"/>
      <c r="ARZ160"/>
      <c r="ASA160"/>
      <c r="ASB160"/>
      <c r="ASC160"/>
      <c r="ASD160"/>
      <c r="ASE160"/>
      <c r="ASF160"/>
      <c r="ASG160"/>
      <c r="ASH160"/>
      <c r="ASI160"/>
      <c r="ASJ160"/>
      <c r="ASK160"/>
      <c r="ASL160"/>
      <c r="ASM160"/>
      <c r="ASN160"/>
      <c r="ASO160"/>
      <c r="ASP160"/>
      <c r="ASQ160"/>
      <c r="ASR160"/>
      <c r="ASS160"/>
      <c r="AST160"/>
      <c r="ASU160"/>
      <c r="ASV160"/>
      <c r="ASW160"/>
      <c r="ASX160"/>
      <c r="ASY160"/>
      <c r="ASZ160"/>
      <c r="ATA160"/>
      <c r="ATB160"/>
      <c r="ATC160"/>
      <c r="ATD160"/>
      <c r="ATE160"/>
      <c r="ATF160"/>
      <c r="ATG160"/>
      <c r="ATH160"/>
      <c r="ATI160"/>
      <c r="ATJ160"/>
      <c r="ATK160"/>
      <c r="ATL160"/>
      <c r="ATM160"/>
      <c r="ATN160"/>
      <c r="ATO160"/>
      <c r="ATP160"/>
      <c r="ATQ160"/>
      <c r="ATR160"/>
      <c r="ATS160"/>
      <c r="ATT160"/>
      <c r="ATU160"/>
      <c r="ATV160"/>
      <c r="ATW160"/>
      <c r="ATX160"/>
      <c r="ATY160"/>
      <c r="ATZ160"/>
      <c r="AUA160"/>
      <c r="AUB160"/>
      <c r="AUC160"/>
      <c r="AUD160"/>
      <c r="AUE160"/>
      <c r="AUF160"/>
      <c r="AUG160"/>
      <c r="AUH160"/>
      <c r="AUI160"/>
      <c r="AUJ160"/>
      <c r="AUK160"/>
      <c r="AUL160"/>
      <c r="AUM160"/>
      <c r="AUN160"/>
      <c r="AUO160"/>
      <c r="AUP160"/>
      <c r="AUQ160"/>
      <c r="AUR160"/>
      <c r="AUS160"/>
      <c r="AUT160"/>
      <c r="AUU160"/>
      <c r="AUV160"/>
      <c r="AUW160"/>
      <c r="AUX160"/>
      <c r="AUY160"/>
      <c r="AUZ160"/>
      <c r="AVA160"/>
      <c r="AVB160"/>
      <c r="AVC160"/>
      <c r="AVD160"/>
      <c r="AVE160"/>
      <c r="AVF160"/>
      <c r="AVG160"/>
      <c r="AVH160"/>
      <c r="AVI160"/>
      <c r="AVJ160"/>
      <c r="AVK160"/>
      <c r="AVL160"/>
      <c r="AVM160"/>
      <c r="AVN160"/>
      <c r="AVO160"/>
      <c r="AVP160"/>
      <c r="AVQ160"/>
      <c r="AVR160"/>
      <c r="AVS160"/>
      <c r="AVT160"/>
      <c r="AVU160"/>
      <c r="AVV160"/>
      <c r="AVW160"/>
      <c r="AVX160"/>
      <c r="AVY160"/>
      <c r="AVZ160"/>
      <c r="AWA160"/>
      <c r="AWB160"/>
      <c r="AWC160"/>
      <c r="AWD160"/>
      <c r="AWE160"/>
      <c r="AWF160"/>
      <c r="AWG160"/>
      <c r="AWH160"/>
      <c r="AWI160"/>
      <c r="AWJ160"/>
      <c r="AWK160"/>
      <c r="AWL160"/>
      <c r="AWM160"/>
      <c r="AWN160"/>
      <c r="AWO160"/>
      <c r="AWP160"/>
      <c r="AWQ160"/>
      <c r="AWR160"/>
      <c r="AWS160"/>
      <c r="AWT160"/>
      <c r="AWU160"/>
      <c r="AWV160"/>
      <c r="AWW160"/>
      <c r="AWX160"/>
      <c r="AWY160"/>
      <c r="AWZ160"/>
      <c r="AXA160"/>
      <c r="AXB160"/>
      <c r="AXC160"/>
      <c r="AXD160"/>
      <c r="AXE160"/>
      <c r="AXF160"/>
      <c r="AXG160"/>
      <c r="AXH160"/>
      <c r="AXI160"/>
      <c r="AXJ160"/>
      <c r="AXK160"/>
      <c r="AXL160"/>
      <c r="AXM160"/>
      <c r="AXN160"/>
      <c r="AXO160"/>
      <c r="AXP160"/>
      <c r="AXQ160"/>
      <c r="AXR160"/>
      <c r="AXS160"/>
      <c r="AXT160"/>
      <c r="AXU160"/>
      <c r="AXV160"/>
      <c r="AXW160"/>
      <c r="AXX160"/>
      <c r="AXY160"/>
      <c r="AXZ160"/>
      <c r="AYA160"/>
      <c r="AYB160"/>
      <c r="AYC160"/>
      <c r="AYD160"/>
      <c r="AYE160"/>
      <c r="AYF160"/>
      <c r="AYG160"/>
      <c r="AYH160"/>
      <c r="AYI160"/>
      <c r="AYJ160"/>
      <c r="AYK160"/>
      <c r="AYL160"/>
      <c r="AYM160"/>
      <c r="AYN160"/>
      <c r="AYO160"/>
      <c r="AYP160"/>
      <c r="AYQ160"/>
      <c r="AYR160"/>
      <c r="AYS160"/>
      <c r="AYT160"/>
      <c r="AYU160"/>
      <c r="AYV160"/>
      <c r="AYW160"/>
      <c r="AYX160"/>
      <c r="AYY160"/>
      <c r="AYZ160"/>
      <c r="AZA160"/>
      <c r="AZB160"/>
      <c r="AZC160"/>
      <c r="AZD160"/>
      <c r="AZE160"/>
      <c r="AZF160"/>
      <c r="AZG160"/>
      <c r="AZH160"/>
      <c r="AZI160"/>
      <c r="AZJ160"/>
      <c r="AZK160"/>
      <c r="AZL160"/>
      <c r="AZM160"/>
      <c r="AZN160"/>
      <c r="AZO160"/>
      <c r="AZP160"/>
      <c r="AZQ160"/>
      <c r="AZR160"/>
      <c r="AZS160"/>
      <c r="AZT160"/>
      <c r="AZU160"/>
      <c r="AZV160"/>
      <c r="AZW160"/>
      <c r="AZX160"/>
      <c r="AZY160"/>
      <c r="AZZ160"/>
      <c r="BAA160"/>
      <c r="BAB160"/>
      <c r="BAC160"/>
      <c r="BAD160"/>
      <c r="BAE160"/>
      <c r="BAF160"/>
      <c r="BAG160"/>
      <c r="BAH160"/>
      <c r="BAI160"/>
      <c r="BAJ160"/>
      <c r="BAK160"/>
      <c r="BAL160"/>
      <c r="BAM160"/>
      <c r="BAN160"/>
      <c r="BAO160"/>
      <c r="BAP160"/>
      <c r="BAQ160"/>
      <c r="BAR160"/>
      <c r="BAS160"/>
      <c r="BAT160"/>
      <c r="BAU160"/>
      <c r="BAV160"/>
      <c r="BAW160"/>
      <c r="BAX160"/>
      <c r="BAY160"/>
      <c r="BAZ160"/>
      <c r="BBA160"/>
      <c r="BBB160"/>
      <c r="BBC160"/>
      <c r="BBD160"/>
      <c r="BBE160"/>
      <c r="BBF160"/>
      <c r="BBG160"/>
      <c r="BBH160"/>
      <c r="BBI160"/>
      <c r="BBJ160"/>
      <c r="BBK160"/>
      <c r="BBL160"/>
      <c r="BBM160"/>
      <c r="BBN160"/>
      <c r="BBO160"/>
      <c r="BBP160"/>
      <c r="BBQ160"/>
      <c r="BBR160"/>
      <c r="BBS160"/>
      <c r="BBT160"/>
      <c r="BBU160"/>
      <c r="BBV160"/>
      <c r="BBW160"/>
      <c r="BBX160"/>
      <c r="BBY160"/>
      <c r="BBZ160"/>
      <c r="BCA160"/>
      <c r="BCB160"/>
      <c r="BCC160"/>
      <c r="BCD160"/>
      <c r="BCE160"/>
      <c r="BCF160"/>
      <c r="BCG160"/>
      <c r="BCH160"/>
      <c r="BCI160"/>
      <c r="BCJ160"/>
      <c r="BCK160"/>
      <c r="BCL160"/>
      <c r="BCM160"/>
      <c r="BCN160"/>
      <c r="BCO160"/>
      <c r="BCP160"/>
      <c r="BCQ160"/>
      <c r="BCR160"/>
      <c r="BCS160"/>
      <c r="BCT160"/>
      <c r="BCU160"/>
      <c r="BCV160"/>
      <c r="BCW160"/>
      <c r="BCX160"/>
      <c r="BCY160"/>
      <c r="BCZ160"/>
      <c r="BDA160"/>
      <c r="BDB160"/>
      <c r="BDC160"/>
      <c r="BDD160"/>
      <c r="BDE160"/>
      <c r="BDF160"/>
      <c r="BDG160"/>
      <c r="BDH160"/>
      <c r="BDI160"/>
      <c r="BDJ160"/>
      <c r="BDK160"/>
      <c r="BDL160"/>
      <c r="BDM160"/>
      <c r="BDN160"/>
      <c r="BDO160"/>
      <c r="BDP160"/>
      <c r="BDQ160"/>
      <c r="BDR160"/>
      <c r="BDS160"/>
      <c r="BDT160"/>
      <c r="BDU160"/>
    </row>
    <row r="161" spans="2:1477" s="69" customFormat="1">
      <c r="B161" s="67" t="s">
        <v>3</v>
      </c>
      <c r="C161" s="67" t="s">
        <v>388</v>
      </c>
      <c r="D161" s="67" t="s">
        <v>389</v>
      </c>
      <c r="E161" s="68">
        <v>45322</v>
      </c>
      <c r="F161" s="67" t="s">
        <v>991</v>
      </c>
      <c r="G161" s="67" t="s">
        <v>990</v>
      </c>
      <c r="H161" s="187">
        <v>2</v>
      </c>
      <c r="I161" s="69">
        <v>8</v>
      </c>
      <c r="J161" s="69">
        <v>289</v>
      </c>
      <c r="K161" s="69">
        <v>471</v>
      </c>
      <c r="L161" s="69">
        <v>469</v>
      </c>
      <c r="M161" s="186">
        <f t="shared" si="45"/>
        <v>1.0968858131487889</v>
      </c>
      <c r="N161" s="69">
        <f t="shared" si="46"/>
        <v>1</v>
      </c>
      <c r="O161" s="69">
        <v>2</v>
      </c>
      <c r="P161" s="69">
        <v>0</v>
      </c>
      <c r="Q161" s="69">
        <v>0</v>
      </c>
      <c r="R161" s="69">
        <v>182</v>
      </c>
      <c r="S161" s="69">
        <v>0</v>
      </c>
      <c r="T161" s="190">
        <v>5626066</v>
      </c>
      <c r="U161" s="190">
        <v>61166</v>
      </c>
      <c r="V161" s="190">
        <v>5564900</v>
      </c>
      <c r="W161" s="190">
        <v>5715669</v>
      </c>
      <c r="X161" s="190">
        <v>5782761</v>
      </c>
      <c r="Y161" s="190">
        <v>0</v>
      </c>
      <c r="Z161" s="190">
        <v>0</v>
      </c>
      <c r="AA161" s="190">
        <v>0</v>
      </c>
      <c r="AB161" s="190">
        <v>5782761</v>
      </c>
      <c r="AC161" s="190">
        <v>5777248</v>
      </c>
      <c r="AD161" s="186">
        <f t="shared" si="47"/>
        <v>1.038158457474528</v>
      </c>
      <c r="AE161" s="69">
        <f t="shared" si="48"/>
        <v>1</v>
      </c>
      <c r="AF161" s="190">
        <v>-91</v>
      </c>
      <c r="AG161" s="190">
        <v>89603</v>
      </c>
      <c r="AH161" s="69">
        <v>124</v>
      </c>
      <c r="AI161" s="69">
        <v>28</v>
      </c>
      <c r="AJ161" s="69">
        <v>0</v>
      </c>
      <c r="AK161" s="69">
        <v>0</v>
      </c>
      <c r="AL161" s="80">
        <v>0</v>
      </c>
      <c r="AM161" s="80">
        <v>0</v>
      </c>
      <c r="AN161" s="69">
        <v>30</v>
      </c>
      <c r="AO161" s="69">
        <v>0</v>
      </c>
      <c r="AP161" s="80">
        <v>0</v>
      </c>
      <c r="AQ161" s="80">
        <v>0</v>
      </c>
      <c r="AR161" s="69">
        <v>0</v>
      </c>
      <c r="AS161" s="69">
        <v>0</v>
      </c>
      <c r="AT161" s="80">
        <v>0</v>
      </c>
      <c r="AU161" s="80">
        <v>0</v>
      </c>
      <c r="AV161" s="69">
        <v>0</v>
      </c>
      <c r="AW161" s="69">
        <v>0</v>
      </c>
      <c r="AX161" s="80">
        <v>0</v>
      </c>
      <c r="AY161" s="80">
        <v>0</v>
      </c>
      <c r="AZ161" s="69">
        <v>0</v>
      </c>
      <c r="BA161" s="69">
        <v>0</v>
      </c>
      <c r="BB161" s="80">
        <v>0</v>
      </c>
      <c r="BC161" s="80">
        <v>0</v>
      </c>
      <c r="BD161" s="69">
        <v>0</v>
      </c>
      <c r="BE161" s="69">
        <v>0</v>
      </c>
      <c r="BF161" s="80">
        <v>4409</v>
      </c>
      <c r="BG161" s="80">
        <v>0</v>
      </c>
      <c r="BH161" s="69">
        <v>0</v>
      </c>
      <c r="BI161" s="69">
        <v>0</v>
      </c>
      <c r="BJ161" s="80">
        <v>0</v>
      </c>
      <c r="BK161" s="80">
        <v>0</v>
      </c>
      <c r="BL161" s="69">
        <v>0</v>
      </c>
      <c r="BM161" s="69">
        <v>0</v>
      </c>
      <c r="BN161" s="80">
        <v>0</v>
      </c>
      <c r="BO161" s="80">
        <v>0</v>
      </c>
      <c r="BP161" s="69">
        <v>0</v>
      </c>
      <c r="BQ161" s="69">
        <v>0</v>
      </c>
      <c r="BR161" s="80">
        <v>0</v>
      </c>
      <c r="BS161" s="80">
        <v>0</v>
      </c>
      <c r="BT161" s="69">
        <v>0</v>
      </c>
      <c r="BU161" s="69">
        <v>0</v>
      </c>
      <c r="BV161" s="80">
        <v>0</v>
      </c>
      <c r="BW161" s="80">
        <v>0</v>
      </c>
      <c r="BX161" s="69">
        <v>0</v>
      </c>
      <c r="BY161" s="69">
        <v>0</v>
      </c>
      <c r="BZ161" s="80">
        <v>0</v>
      </c>
      <c r="CA161" s="80">
        <v>0</v>
      </c>
      <c r="CB161" s="69">
        <v>0</v>
      </c>
      <c r="CC161" s="69">
        <v>0</v>
      </c>
      <c r="CD161" s="80">
        <v>0</v>
      </c>
      <c r="CE161" s="80">
        <v>0</v>
      </c>
      <c r="CF161" s="69">
        <v>0</v>
      </c>
      <c r="CG161" s="69">
        <v>0</v>
      </c>
      <c r="CH161" s="80">
        <v>0</v>
      </c>
      <c r="CI161" s="80">
        <v>0</v>
      </c>
      <c r="CJ161" s="69">
        <v>30</v>
      </c>
      <c r="CK161" s="69">
        <v>0</v>
      </c>
      <c r="CL161" s="80">
        <v>4409</v>
      </c>
      <c r="CM161" s="80">
        <v>0</v>
      </c>
      <c r="CN161" s="67" t="s">
        <v>865</v>
      </c>
      <c r="CO161" s="67" t="s">
        <v>866</v>
      </c>
      <c r="CP161" s="67" t="s">
        <v>709</v>
      </c>
      <c r="CQ161" s="67" t="s">
        <v>709</v>
      </c>
      <c r="CR161" s="67" t="s">
        <v>709</v>
      </c>
      <c r="CS161" s="67" t="s">
        <v>709</v>
      </c>
      <c r="CT161" s="68">
        <v>46034</v>
      </c>
      <c r="CU161" s="67" t="s">
        <v>991</v>
      </c>
      <c r="CV161" s="67" t="s">
        <v>989</v>
      </c>
      <c r="CW161" s="68" t="s">
        <v>168</v>
      </c>
      <c r="CX161" s="68">
        <v>45974</v>
      </c>
      <c r="CY161" s="67" t="s">
        <v>993</v>
      </c>
      <c r="CZ161" s="67" t="s">
        <v>989</v>
      </c>
      <c r="DA161" s="67" t="s">
        <v>1021</v>
      </c>
      <c r="DB161" s="81">
        <v>6458891.0700000003</v>
      </c>
      <c r="DC161" s="67"/>
      <c r="DD161" s="67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  <c r="AML161"/>
      <c r="AMM161"/>
      <c r="AMN161"/>
      <c r="AMO161"/>
      <c r="AMP161"/>
      <c r="AMQ161"/>
      <c r="AMR161"/>
      <c r="AMS161"/>
      <c r="AMT161"/>
      <c r="AMU161"/>
      <c r="AMV161"/>
      <c r="AMW161"/>
      <c r="AMX161"/>
      <c r="AMY161"/>
      <c r="AMZ161"/>
      <c r="ANA161"/>
      <c r="ANB161"/>
      <c r="ANC161"/>
      <c r="AND161"/>
      <c r="ANE161"/>
      <c r="ANF161"/>
      <c r="ANG161"/>
      <c r="ANH161"/>
      <c r="ANI161"/>
      <c r="ANJ161"/>
      <c r="ANK161"/>
      <c r="ANL161"/>
      <c r="ANM161"/>
      <c r="ANN161"/>
      <c r="ANO161"/>
      <c r="ANP161"/>
      <c r="ANQ161"/>
      <c r="ANR161"/>
      <c r="ANS161"/>
      <c r="ANT161"/>
      <c r="ANU161"/>
      <c r="ANV161"/>
      <c r="ANW161"/>
      <c r="ANX161"/>
      <c r="ANY161"/>
      <c r="ANZ161"/>
      <c r="AOA161"/>
      <c r="AOB161"/>
      <c r="AOC161"/>
      <c r="AOD161"/>
      <c r="AOE161"/>
      <c r="AOF161"/>
      <c r="AOG161"/>
      <c r="AOH161"/>
      <c r="AOI161"/>
      <c r="AOJ161"/>
      <c r="AOK161"/>
      <c r="AOL161"/>
      <c r="AOM161"/>
      <c r="AON161"/>
      <c r="AOO161"/>
      <c r="AOP161"/>
      <c r="AOQ161"/>
      <c r="AOR161"/>
      <c r="AOS161"/>
      <c r="AOT161"/>
      <c r="AOU161"/>
      <c r="AOV161"/>
      <c r="AOW161"/>
      <c r="AOX161"/>
      <c r="AOY161"/>
      <c r="AOZ161"/>
      <c r="APA161"/>
      <c r="APB161"/>
      <c r="APC161"/>
      <c r="APD161"/>
      <c r="APE161"/>
      <c r="APF161"/>
      <c r="APG161"/>
      <c r="APH161"/>
      <c r="API161"/>
      <c r="APJ161"/>
      <c r="APK161"/>
      <c r="APL161"/>
      <c r="APM161"/>
      <c r="APN161"/>
      <c r="APO161"/>
      <c r="APP161"/>
      <c r="APQ161"/>
      <c r="APR161"/>
      <c r="APS161"/>
      <c r="APT161"/>
      <c r="APU161"/>
      <c r="APV161"/>
      <c r="APW161"/>
      <c r="APX161"/>
      <c r="APY161"/>
      <c r="APZ161"/>
      <c r="AQA161"/>
      <c r="AQB161"/>
      <c r="AQC161"/>
      <c r="AQD161"/>
      <c r="AQE161"/>
      <c r="AQF161"/>
      <c r="AQG161"/>
      <c r="AQH161"/>
      <c r="AQI161"/>
      <c r="AQJ161"/>
      <c r="AQK161"/>
      <c r="AQL161"/>
      <c r="AQM161"/>
      <c r="AQN161"/>
      <c r="AQO161"/>
      <c r="AQP161"/>
      <c r="AQQ161"/>
      <c r="AQR161"/>
      <c r="AQS161"/>
      <c r="AQT161"/>
      <c r="AQU161"/>
      <c r="AQV161"/>
      <c r="AQW161"/>
      <c r="AQX161"/>
      <c r="AQY161"/>
      <c r="AQZ161"/>
      <c r="ARA161"/>
      <c r="ARB161"/>
      <c r="ARC161"/>
      <c r="ARD161"/>
      <c r="ARE161"/>
      <c r="ARF161"/>
      <c r="ARG161"/>
      <c r="ARH161"/>
      <c r="ARI161"/>
      <c r="ARJ161"/>
      <c r="ARK161"/>
      <c r="ARL161"/>
      <c r="ARM161"/>
      <c r="ARN161"/>
      <c r="ARO161"/>
      <c r="ARP161"/>
      <c r="ARQ161"/>
      <c r="ARR161"/>
      <c r="ARS161"/>
      <c r="ART161"/>
      <c r="ARU161"/>
      <c r="ARV161"/>
      <c r="ARW161"/>
      <c r="ARX161"/>
      <c r="ARY161"/>
      <c r="ARZ161"/>
      <c r="ASA161"/>
      <c r="ASB161"/>
      <c r="ASC161"/>
      <c r="ASD161"/>
      <c r="ASE161"/>
      <c r="ASF161"/>
      <c r="ASG161"/>
      <c r="ASH161"/>
      <c r="ASI161"/>
      <c r="ASJ161"/>
      <c r="ASK161"/>
      <c r="ASL161"/>
      <c r="ASM161"/>
      <c r="ASN161"/>
      <c r="ASO161"/>
      <c r="ASP161"/>
      <c r="ASQ161"/>
      <c r="ASR161"/>
      <c r="ASS161"/>
      <c r="AST161"/>
      <c r="ASU161"/>
      <c r="ASV161"/>
      <c r="ASW161"/>
      <c r="ASX161"/>
      <c r="ASY161"/>
      <c r="ASZ161"/>
      <c r="ATA161"/>
      <c r="ATB161"/>
      <c r="ATC161"/>
      <c r="ATD161"/>
      <c r="ATE161"/>
      <c r="ATF161"/>
      <c r="ATG161"/>
      <c r="ATH161"/>
      <c r="ATI161"/>
      <c r="ATJ161"/>
      <c r="ATK161"/>
      <c r="ATL161"/>
      <c r="ATM161"/>
      <c r="ATN161"/>
      <c r="ATO161"/>
      <c r="ATP161"/>
      <c r="ATQ161"/>
      <c r="ATR161"/>
      <c r="ATS161"/>
      <c r="ATT161"/>
      <c r="ATU161"/>
      <c r="ATV161"/>
      <c r="ATW161"/>
      <c r="ATX161"/>
      <c r="ATY161"/>
      <c r="ATZ161"/>
      <c r="AUA161"/>
      <c r="AUB161"/>
      <c r="AUC161"/>
      <c r="AUD161"/>
      <c r="AUE161"/>
      <c r="AUF161"/>
      <c r="AUG161"/>
      <c r="AUH161"/>
      <c r="AUI161"/>
      <c r="AUJ161"/>
      <c r="AUK161"/>
      <c r="AUL161"/>
      <c r="AUM161"/>
      <c r="AUN161"/>
      <c r="AUO161"/>
      <c r="AUP161"/>
      <c r="AUQ161"/>
      <c r="AUR161"/>
      <c r="AUS161"/>
      <c r="AUT161"/>
      <c r="AUU161"/>
      <c r="AUV161"/>
      <c r="AUW161"/>
      <c r="AUX161"/>
      <c r="AUY161"/>
      <c r="AUZ161"/>
      <c r="AVA161"/>
      <c r="AVB161"/>
      <c r="AVC161"/>
      <c r="AVD161"/>
      <c r="AVE161"/>
      <c r="AVF161"/>
      <c r="AVG161"/>
      <c r="AVH161"/>
      <c r="AVI161"/>
      <c r="AVJ161"/>
      <c r="AVK161"/>
      <c r="AVL161"/>
      <c r="AVM161"/>
      <c r="AVN161"/>
      <c r="AVO161"/>
      <c r="AVP161"/>
      <c r="AVQ161"/>
      <c r="AVR161"/>
      <c r="AVS161"/>
      <c r="AVT161"/>
      <c r="AVU161"/>
      <c r="AVV161"/>
      <c r="AVW161"/>
      <c r="AVX161"/>
      <c r="AVY161"/>
      <c r="AVZ161"/>
      <c r="AWA161"/>
      <c r="AWB161"/>
      <c r="AWC161"/>
      <c r="AWD161"/>
      <c r="AWE161"/>
      <c r="AWF161"/>
      <c r="AWG161"/>
      <c r="AWH161"/>
      <c r="AWI161"/>
      <c r="AWJ161"/>
      <c r="AWK161"/>
      <c r="AWL161"/>
      <c r="AWM161"/>
      <c r="AWN161"/>
      <c r="AWO161"/>
      <c r="AWP161"/>
      <c r="AWQ161"/>
      <c r="AWR161"/>
      <c r="AWS161"/>
      <c r="AWT161"/>
      <c r="AWU161"/>
      <c r="AWV161"/>
      <c r="AWW161"/>
      <c r="AWX161"/>
      <c r="AWY161"/>
      <c r="AWZ161"/>
      <c r="AXA161"/>
      <c r="AXB161"/>
      <c r="AXC161"/>
      <c r="AXD161"/>
      <c r="AXE161"/>
      <c r="AXF161"/>
      <c r="AXG161"/>
      <c r="AXH161"/>
      <c r="AXI161"/>
      <c r="AXJ161"/>
      <c r="AXK161"/>
      <c r="AXL161"/>
      <c r="AXM161"/>
      <c r="AXN161"/>
      <c r="AXO161"/>
      <c r="AXP161"/>
      <c r="AXQ161"/>
      <c r="AXR161"/>
      <c r="AXS161"/>
      <c r="AXT161"/>
      <c r="AXU161"/>
      <c r="AXV161"/>
      <c r="AXW161"/>
      <c r="AXX161"/>
      <c r="AXY161"/>
      <c r="AXZ161"/>
      <c r="AYA161"/>
      <c r="AYB161"/>
      <c r="AYC161"/>
      <c r="AYD161"/>
      <c r="AYE161"/>
      <c r="AYF161"/>
      <c r="AYG161"/>
      <c r="AYH161"/>
      <c r="AYI161"/>
      <c r="AYJ161"/>
      <c r="AYK161"/>
      <c r="AYL161"/>
      <c r="AYM161"/>
      <c r="AYN161"/>
      <c r="AYO161"/>
      <c r="AYP161"/>
      <c r="AYQ161"/>
      <c r="AYR161"/>
      <c r="AYS161"/>
      <c r="AYT161"/>
      <c r="AYU161"/>
      <c r="AYV161"/>
      <c r="AYW161"/>
      <c r="AYX161"/>
      <c r="AYY161"/>
      <c r="AYZ161"/>
      <c r="AZA161"/>
      <c r="AZB161"/>
      <c r="AZC161"/>
      <c r="AZD161"/>
      <c r="AZE161"/>
      <c r="AZF161"/>
      <c r="AZG161"/>
      <c r="AZH161"/>
      <c r="AZI161"/>
      <c r="AZJ161"/>
      <c r="AZK161"/>
      <c r="AZL161"/>
      <c r="AZM161"/>
      <c r="AZN161"/>
      <c r="AZO161"/>
      <c r="AZP161"/>
      <c r="AZQ161"/>
      <c r="AZR161"/>
      <c r="AZS161"/>
      <c r="AZT161"/>
      <c r="AZU161"/>
      <c r="AZV161"/>
      <c r="AZW161"/>
      <c r="AZX161"/>
      <c r="AZY161"/>
      <c r="AZZ161"/>
      <c r="BAA161"/>
      <c r="BAB161"/>
      <c r="BAC161"/>
      <c r="BAD161"/>
      <c r="BAE161"/>
      <c r="BAF161"/>
      <c r="BAG161"/>
      <c r="BAH161"/>
      <c r="BAI161"/>
      <c r="BAJ161"/>
      <c r="BAK161"/>
      <c r="BAL161"/>
      <c r="BAM161"/>
      <c r="BAN161"/>
      <c r="BAO161"/>
      <c r="BAP161"/>
      <c r="BAQ161"/>
      <c r="BAR161"/>
      <c r="BAS161"/>
      <c r="BAT161"/>
      <c r="BAU161"/>
      <c r="BAV161"/>
      <c r="BAW161"/>
      <c r="BAX161"/>
      <c r="BAY161"/>
      <c r="BAZ161"/>
      <c r="BBA161"/>
      <c r="BBB161"/>
      <c r="BBC161"/>
      <c r="BBD161"/>
      <c r="BBE161"/>
      <c r="BBF161"/>
      <c r="BBG161"/>
      <c r="BBH161"/>
      <c r="BBI161"/>
      <c r="BBJ161"/>
      <c r="BBK161"/>
      <c r="BBL161"/>
      <c r="BBM161"/>
      <c r="BBN161"/>
      <c r="BBO161"/>
      <c r="BBP161"/>
      <c r="BBQ161"/>
      <c r="BBR161"/>
      <c r="BBS161"/>
      <c r="BBT161"/>
      <c r="BBU161"/>
      <c r="BBV161"/>
      <c r="BBW161"/>
      <c r="BBX161"/>
      <c r="BBY161"/>
      <c r="BBZ161"/>
      <c r="BCA161"/>
      <c r="BCB161"/>
      <c r="BCC161"/>
      <c r="BCD161"/>
      <c r="BCE161"/>
      <c r="BCF161"/>
      <c r="BCG161"/>
      <c r="BCH161"/>
      <c r="BCI161"/>
      <c r="BCJ161"/>
      <c r="BCK161"/>
      <c r="BCL161"/>
      <c r="BCM161"/>
      <c r="BCN161"/>
      <c r="BCO161"/>
      <c r="BCP161"/>
      <c r="BCQ161"/>
      <c r="BCR161"/>
      <c r="BCS161"/>
      <c r="BCT161"/>
      <c r="BCU161"/>
      <c r="BCV161"/>
      <c r="BCW161"/>
      <c r="BCX161"/>
      <c r="BCY161"/>
      <c r="BCZ161"/>
      <c r="BDA161"/>
      <c r="BDB161"/>
      <c r="BDC161"/>
      <c r="BDD161"/>
      <c r="BDE161"/>
      <c r="BDF161"/>
      <c r="BDG161"/>
      <c r="BDH161"/>
      <c r="BDI161"/>
      <c r="BDJ161"/>
      <c r="BDK161"/>
      <c r="BDL161"/>
      <c r="BDM161"/>
      <c r="BDN161"/>
      <c r="BDO161"/>
      <c r="BDP161"/>
      <c r="BDQ161"/>
      <c r="BDR161"/>
      <c r="BDS161"/>
      <c r="BDT161"/>
      <c r="BDU161"/>
    </row>
    <row r="162" spans="2:1477" s="69" customFormat="1">
      <c r="B162" s="67" t="s">
        <v>3</v>
      </c>
      <c r="C162" s="67" t="s">
        <v>390</v>
      </c>
      <c r="D162" s="67" t="s">
        <v>391</v>
      </c>
      <c r="E162" s="68">
        <v>45378</v>
      </c>
      <c r="F162" s="67" t="s">
        <v>991</v>
      </c>
      <c r="G162" s="67" t="s">
        <v>990</v>
      </c>
      <c r="H162" s="187">
        <v>4</v>
      </c>
      <c r="I162" s="69">
        <v>4</v>
      </c>
      <c r="J162" s="69">
        <v>422</v>
      </c>
      <c r="K162" s="69">
        <v>432</v>
      </c>
      <c r="L162" s="69">
        <v>352</v>
      </c>
      <c r="M162" s="186">
        <f t="shared" si="45"/>
        <v>0.75592417061611372</v>
      </c>
      <c r="N162" s="69">
        <f t="shared" si="46"/>
        <v>1</v>
      </c>
      <c r="O162" s="69">
        <v>80</v>
      </c>
      <c r="P162" s="69">
        <v>0</v>
      </c>
      <c r="Q162" s="69">
        <v>0</v>
      </c>
      <c r="R162" s="69">
        <v>33</v>
      </c>
      <c r="S162" s="69">
        <v>-46</v>
      </c>
      <c r="T162" s="190">
        <v>9458464</v>
      </c>
      <c r="U162" s="190">
        <v>113124</v>
      </c>
      <c r="V162" s="190">
        <v>9345340</v>
      </c>
      <c r="W162" s="190">
        <v>9790787</v>
      </c>
      <c r="X162" s="190">
        <v>9649312</v>
      </c>
      <c r="Y162" s="190">
        <v>0</v>
      </c>
      <c r="Z162" s="190">
        <v>0</v>
      </c>
      <c r="AA162" s="190">
        <v>0</v>
      </c>
      <c r="AB162" s="190">
        <v>9649312</v>
      </c>
      <c r="AC162" s="190">
        <v>9617817</v>
      </c>
      <c r="AD162" s="186">
        <f t="shared" si="47"/>
        <v>1.0291564565869193</v>
      </c>
      <c r="AE162" s="69">
        <f t="shared" si="48"/>
        <v>1</v>
      </c>
      <c r="AF162" s="190">
        <v>-18533</v>
      </c>
      <c r="AG162" s="190">
        <v>566686</v>
      </c>
      <c r="AH162" s="69">
        <v>18</v>
      </c>
      <c r="AI162" s="69">
        <v>15</v>
      </c>
      <c r="AJ162" s="69">
        <v>0</v>
      </c>
      <c r="AK162" s="69">
        <v>0</v>
      </c>
      <c r="AL162" s="80">
        <v>108078</v>
      </c>
      <c r="AM162" s="80">
        <v>0</v>
      </c>
      <c r="AN162" s="69">
        <v>0</v>
      </c>
      <c r="AO162" s="69">
        <v>0</v>
      </c>
      <c r="AP162" s="80">
        <v>1328</v>
      </c>
      <c r="AQ162" s="80">
        <v>0</v>
      </c>
      <c r="AR162" s="69">
        <v>0</v>
      </c>
      <c r="AS162" s="69">
        <v>0</v>
      </c>
      <c r="AT162" s="80">
        <v>0</v>
      </c>
      <c r="AU162" s="80">
        <v>0</v>
      </c>
      <c r="AV162" s="69">
        <v>0</v>
      </c>
      <c r="AW162" s="69">
        <v>0</v>
      </c>
      <c r="AX162" s="80">
        <v>0</v>
      </c>
      <c r="AY162" s="80">
        <v>0</v>
      </c>
      <c r="AZ162" s="69">
        <v>0</v>
      </c>
      <c r="BA162" s="69">
        <v>0</v>
      </c>
      <c r="BB162" s="80">
        <v>0</v>
      </c>
      <c r="BC162" s="80">
        <v>0</v>
      </c>
      <c r="BD162" s="69">
        <v>0</v>
      </c>
      <c r="BE162" s="69">
        <v>0</v>
      </c>
      <c r="BF162" s="80">
        <v>0</v>
      </c>
      <c r="BG162" s="80">
        <v>0</v>
      </c>
      <c r="BH162" s="69">
        <v>0</v>
      </c>
      <c r="BI162" s="69">
        <v>0</v>
      </c>
      <c r="BJ162" s="80">
        <v>0</v>
      </c>
      <c r="BK162" s="80">
        <v>0</v>
      </c>
      <c r="BL162" s="69">
        <v>0</v>
      </c>
      <c r="BM162" s="69">
        <v>0</v>
      </c>
      <c r="BN162" s="80">
        <v>0</v>
      </c>
      <c r="BO162" s="80">
        <v>0</v>
      </c>
      <c r="BP162" s="69">
        <v>0</v>
      </c>
      <c r="BQ162" s="69">
        <v>0</v>
      </c>
      <c r="BR162" s="80">
        <v>0</v>
      </c>
      <c r="BS162" s="80">
        <v>0</v>
      </c>
      <c r="BT162" s="69">
        <v>0</v>
      </c>
      <c r="BU162" s="69">
        <v>0</v>
      </c>
      <c r="BV162" s="80">
        <v>0</v>
      </c>
      <c r="BW162" s="80">
        <v>0</v>
      </c>
      <c r="BX162" s="69">
        <v>0</v>
      </c>
      <c r="BY162" s="69">
        <v>0</v>
      </c>
      <c r="BZ162" s="80">
        <v>0</v>
      </c>
      <c r="CA162" s="80">
        <v>0</v>
      </c>
      <c r="CB162" s="69">
        <v>0</v>
      </c>
      <c r="CC162" s="69">
        <v>0</v>
      </c>
      <c r="CD162" s="80">
        <v>0</v>
      </c>
      <c r="CE162" s="80">
        <v>0</v>
      </c>
      <c r="CF162" s="69">
        <v>0</v>
      </c>
      <c r="CG162" s="69">
        <v>0</v>
      </c>
      <c r="CH162" s="80">
        <v>0</v>
      </c>
      <c r="CI162" s="80">
        <v>0</v>
      </c>
      <c r="CJ162" s="69">
        <v>0</v>
      </c>
      <c r="CK162" s="69">
        <v>0</v>
      </c>
      <c r="CL162" s="80">
        <v>109406</v>
      </c>
      <c r="CM162" s="80">
        <v>0</v>
      </c>
      <c r="CN162" s="67" t="s">
        <v>845</v>
      </c>
      <c r="CO162" s="67" t="s">
        <v>846</v>
      </c>
      <c r="CP162" s="67" t="s">
        <v>709</v>
      </c>
      <c r="CQ162" s="67" t="s">
        <v>709</v>
      </c>
      <c r="CR162" s="67" t="s">
        <v>709</v>
      </c>
      <c r="CS162" s="67" t="s">
        <v>709</v>
      </c>
      <c r="CT162" s="68">
        <v>46043</v>
      </c>
      <c r="CU162" s="67" t="s">
        <v>991</v>
      </c>
      <c r="CV162" s="67" t="s">
        <v>989</v>
      </c>
      <c r="CW162" s="68" t="s">
        <v>168</v>
      </c>
      <c r="CX162" s="68">
        <v>45889</v>
      </c>
      <c r="CY162" s="67" t="s">
        <v>988</v>
      </c>
      <c r="CZ162" s="67" t="s">
        <v>989</v>
      </c>
      <c r="DA162" s="67" t="s">
        <v>1021</v>
      </c>
      <c r="DB162" s="81">
        <v>11108027.65</v>
      </c>
      <c r="DC162" s="67"/>
      <c r="DD162" s="67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  <c r="AML162"/>
      <c r="AMM162"/>
      <c r="AMN162"/>
      <c r="AMO162"/>
      <c r="AMP162"/>
      <c r="AMQ162"/>
      <c r="AMR162"/>
      <c r="AMS162"/>
      <c r="AMT162"/>
      <c r="AMU162"/>
      <c r="AMV162"/>
      <c r="AMW162"/>
      <c r="AMX162"/>
      <c r="AMY162"/>
      <c r="AMZ162"/>
      <c r="ANA162"/>
      <c r="ANB162"/>
      <c r="ANC162"/>
      <c r="AND162"/>
      <c r="ANE162"/>
      <c r="ANF162"/>
      <c r="ANG162"/>
      <c r="ANH162"/>
      <c r="ANI162"/>
      <c r="ANJ162"/>
      <c r="ANK162"/>
      <c r="ANL162"/>
      <c r="ANM162"/>
      <c r="ANN162"/>
      <c r="ANO162"/>
      <c r="ANP162"/>
      <c r="ANQ162"/>
      <c r="ANR162"/>
      <c r="ANS162"/>
      <c r="ANT162"/>
      <c r="ANU162"/>
      <c r="ANV162"/>
      <c r="ANW162"/>
      <c r="ANX162"/>
      <c r="ANY162"/>
      <c r="ANZ162"/>
      <c r="AOA162"/>
      <c r="AOB162"/>
      <c r="AOC162"/>
      <c r="AOD162"/>
      <c r="AOE162"/>
      <c r="AOF162"/>
      <c r="AOG162"/>
      <c r="AOH162"/>
      <c r="AOI162"/>
      <c r="AOJ162"/>
      <c r="AOK162"/>
      <c r="AOL162"/>
      <c r="AOM162"/>
      <c r="AON162"/>
      <c r="AOO162"/>
      <c r="AOP162"/>
      <c r="AOQ162"/>
      <c r="AOR162"/>
      <c r="AOS162"/>
      <c r="AOT162"/>
      <c r="AOU162"/>
      <c r="AOV162"/>
      <c r="AOW162"/>
      <c r="AOX162"/>
      <c r="AOY162"/>
      <c r="AOZ162"/>
      <c r="APA162"/>
      <c r="APB162"/>
      <c r="APC162"/>
      <c r="APD162"/>
      <c r="APE162"/>
      <c r="APF162"/>
      <c r="APG162"/>
      <c r="APH162"/>
      <c r="API162"/>
      <c r="APJ162"/>
      <c r="APK162"/>
      <c r="APL162"/>
      <c r="APM162"/>
      <c r="APN162"/>
      <c r="APO162"/>
      <c r="APP162"/>
      <c r="APQ162"/>
      <c r="APR162"/>
      <c r="APS162"/>
      <c r="APT162"/>
      <c r="APU162"/>
      <c r="APV162"/>
      <c r="APW162"/>
      <c r="APX162"/>
      <c r="APY162"/>
      <c r="APZ162"/>
      <c r="AQA162"/>
      <c r="AQB162"/>
      <c r="AQC162"/>
      <c r="AQD162"/>
      <c r="AQE162"/>
      <c r="AQF162"/>
      <c r="AQG162"/>
      <c r="AQH162"/>
      <c r="AQI162"/>
      <c r="AQJ162"/>
      <c r="AQK162"/>
      <c r="AQL162"/>
      <c r="AQM162"/>
      <c r="AQN162"/>
      <c r="AQO162"/>
      <c r="AQP162"/>
      <c r="AQQ162"/>
      <c r="AQR162"/>
      <c r="AQS162"/>
      <c r="AQT162"/>
      <c r="AQU162"/>
      <c r="AQV162"/>
      <c r="AQW162"/>
      <c r="AQX162"/>
      <c r="AQY162"/>
      <c r="AQZ162"/>
      <c r="ARA162"/>
      <c r="ARB162"/>
      <c r="ARC162"/>
      <c r="ARD162"/>
      <c r="ARE162"/>
      <c r="ARF162"/>
      <c r="ARG162"/>
      <c r="ARH162"/>
      <c r="ARI162"/>
      <c r="ARJ162"/>
      <c r="ARK162"/>
      <c r="ARL162"/>
      <c r="ARM162"/>
      <c r="ARN162"/>
      <c r="ARO162"/>
      <c r="ARP162"/>
      <c r="ARQ162"/>
      <c r="ARR162"/>
      <c r="ARS162"/>
      <c r="ART162"/>
      <c r="ARU162"/>
      <c r="ARV162"/>
      <c r="ARW162"/>
      <c r="ARX162"/>
      <c r="ARY162"/>
      <c r="ARZ162"/>
      <c r="ASA162"/>
      <c r="ASB162"/>
      <c r="ASC162"/>
      <c r="ASD162"/>
      <c r="ASE162"/>
      <c r="ASF162"/>
      <c r="ASG162"/>
      <c r="ASH162"/>
      <c r="ASI162"/>
      <c r="ASJ162"/>
      <c r="ASK162"/>
      <c r="ASL162"/>
      <c r="ASM162"/>
      <c r="ASN162"/>
      <c r="ASO162"/>
      <c r="ASP162"/>
      <c r="ASQ162"/>
      <c r="ASR162"/>
      <c r="ASS162"/>
      <c r="AST162"/>
      <c r="ASU162"/>
      <c r="ASV162"/>
      <c r="ASW162"/>
      <c r="ASX162"/>
      <c r="ASY162"/>
      <c r="ASZ162"/>
      <c r="ATA162"/>
      <c r="ATB162"/>
      <c r="ATC162"/>
      <c r="ATD162"/>
      <c r="ATE162"/>
      <c r="ATF162"/>
      <c r="ATG162"/>
      <c r="ATH162"/>
      <c r="ATI162"/>
      <c r="ATJ162"/>
      <c r="ATK162"/>
      <c r="ATL162"/>
      <c r="ATM162"/>
      <c r="ATN162"/>
      <c r="ATO162"/>
      <c r="ATP162"/>
      <c r="ATQ162"/>
      <c r="ATR162"/>
      <c r="ATS162"/>
      <c r="ATT162"/>
      <c r="ATU162"/>
      <c r="ATV162"/>
      <c r="ATW162"/>
      <c r="ATX162"/>
      <c r="ATY162"/>
      <c r="ATZ162"/>
      <c r="AUA162"/>
      <c r="AUB162"/>
      <c r="AUC162"/>
      <c r="AUD162"/>
      <c r="AUE162"/>
      <c r="AUF162"/>
      <c r="AUG162"/>
      <c r="AUH162"/>
      <c r="AUI162"/>
      <c r="AUJ162"/>
      <c r="AUK162"/>
      <c r="AUL162"/>
      <c r="AUM162"/>
      <c r="AUN162"/>
      <c r="AUO162"/>
      <c r="AUP162"/>
      <c r="AUQ162"/>
      <c r="AUR162"/>
      <c r="AUS162"/>
      <c r="AUT162"/>
      <c r="AUU162"/>
      <c r="AUV162"/>
      <c r="AUW162"/>
      <c r="AUX162"/>
      <c r="AUY162"/>
      <c r="AUZ162"/>
      <c r="AVA162"/>
      <c r="AVB162"/>
      <c r="AVC162"/>
      <c r="AVD162"/>
      <c r="AVE162"/>
      <c r="AVF162"/>
      <c r="AVG162"/>
      <c r="AVH162"/>
      <c r="AVI162"/>
      <c r="AVJ162"/>
      <c r="AVK162"/>
      <c r="AVL162"/>
      <c r="AVM162"/>
      <c r="AVN162"/>
      <c r="AVO162"/>
      <c r="AVP162"/>
      <c r="AVQ162"/>
      <c r="AVR162"/>
      <c r="AVS162"/>
      <c r="AVT162"/>
      <c r="AVU162"/>
      <c r="AVV162"/>
      <c r="AVW162"/>
      <c r="AVX162"/>
      <c r="AVY162"/>
      <c r="AVZ162"/>
      <c r="AWA162"/>
      <c r="AWB162"/>
      <c r="AWC162"/>
      <c r="AWD162"/>
      <c r="AWE162"/>
      <c r="AWF162"/>
      <c r="AWG162"/>
      <c r="AWH162"/>
      <c r="AWI162"/>
      <c r="AWJ162"/>
      <c r="AWK162"/>
      <c r="AWL162"/>
      <c r="AWM162"/>
      <c r="AWN162"/>
      <c r="AWO162"/>
      <c r="AWP162"/>
      <c r="AWQ162"/>
      <c r="AWR162"/>
      <c r="AWS162"/>
      <c r="AWT162"/>
      <c r="AWU162"/>
      <c r="AWV162"/>
      <c r="AWW162"/>
      <c r="AWX162"/>
      <c r="AWY162"/>
      <c r="AWZ162"/>
      <c r="AXA162"/>
      <c r="AXB162"/>
      <c r="AXC162"/>
      <c r="AXD162"/>
      <c r="AXE162"/>
      <c r="AXF162"/>
      <c r="AXG162"/>
      <c r="AXH162"/>
      <c r="AXI162"/>
      <c r="AXJ162"/>
      <c r="AXK162"/>
      <c r="AXL162"/>
      <c r="AXM162"/>
      <c r="AXN162"/>
      <c r="AXO162"/>
      <c r="AXP162"/>
      <c r="AXQ162"/>
      <c r="AXR162"/>
      <c r="AXS162"/>
      <c r="AXT162"/>
      <c r="AXU162"/>
      <c r="AXV162"/>
      <c r="AXW162"/>
      <c r="AXX162"/>
      <c r="AXY162"/>
      <c r="AXZ162"/>
      <c r="AYA162"/>
      <c r="AYB162"/>
      <c r="AYC162"/>
      <c r="AYD162"/>
      <c r="AYE162"/>
      <c r="AYF162"/>
      <c r="AYG162"/>
      <c r="AYH162"/>
      <c r="AYI162"/>
      <c r="AYJ162"/>
      <c r="AYK162"/>
      <c r="AYL162"/>
      <c r="AYM162"/>
      <c r="AYN162"/>
      <c r="AYO162"/>
      <c r="AYP162"/>
      <c r="AYQ162"/>
      <c r="AYR162"/>
      <c r="AYS162"/>
      <c r="AYT162"/>
      <c r="AYU162"/>
      <c r="AYV162"/>
      <c r="AYW162"/>
      <c r="AYX162"/>
      <c r="AYY162"/>
      <c r="AYZ162"/>
      <c r="AZA162"/>
      <c r="AZB162"/>
      <c r="AZC162"/>
      <c r="AZD162"/>
      <c r="AZE162"/>
      <c r="AZF162"/>
      <c r="AZG162"/>
      <c r="AZH162"/>
      <c r="AZI162"/>
      <c r="AZJ162"/>
      <c r="AZK162"/>
      <c r="AZL162"/>
      <c r="AZM162"/>
      <c r="AZN162"/>
      <c r="AZO162"/>
      <c r="AZP162"/>
      <c r="AZQ162"/>
      <c r="AZR162"/>
      <c r="AZS162"/>
      <c r="AZT162"/>
      <c r="AZU162"/>
      <c r="AZV162"/>
      <c r="AZW162"/>
      <c r="AZX162"/>
      <c r="AZY162"/>
      <c r="AZZ162"/>
      <c r="BAA162"/>
      <c r="BAB162"/>
      <c r="BAC162"/>
      <c r="BAD162"/>
      <c r="BAE162"/>
      <c r="BAF162"/>
      <c r="BAG162"/>
      <c r="BAH162"/>
      <c r="BAI162"/>
      <c r="BAJ162"/>
      <c r="BAK162"/>
      <c r="BAL162"/>
      <c r="BAM162"/>
      <c r="BAN162"/>
      <c r="BAO162"/>
      <c r="BAP162"/>
      <c r="BAQ162"/>
      <c r="BAR162"/>
      <c r="BAS162"/>
      <c r="BAT162"/>
      <c r="BAU162"/>
      <c r="BAV162"/>
      <c r="BAW162"/>
      <c r="BAX162"/>
      <c r="BAY162"/>
      <c r="BAZ162"/>
      <c r="BBA162"/>
      <c r="BBB162"/>
      <c r="BBC162"/>
      <c r="BBD162"/>
      <c r="BBE162"/>
      <c r="BBF162"/>
      <c r="BBG162"/>
      <c r="BBH162"/>
      <c r="BBI162"/>
      <c r="BBJ162"/>
      <c r="BBK162"/>
      <c r="BBL162"/>
      <c r="BBM162"/>
      <c r="BBN162"/>
      <c r="BBO162"/>
      <c r="BBP162"/>
      <c r="BBQ162"/>
      <c r="BBR162"/>
      <c r="BBS162"/>
      <c r="BBT162"/>
      <c r="BBU162"/>
      <c r="BBV162"/>
      <c r="BBW162"/>
      <c r="BBX162"/>
      <c r="BBY162"/>
      <c r="BBZ162"/>
      <c r="BCA162"/>
      <c r="BCB162"/>
      <c r="BCC162"/>
      <c r="BCD162"/>
      <c r="BCE162"/>
      <c r="BCF162"/>
      <c r="BCG162"/>
      <c r="BCH162"/>
      <c r="BCI162"/>
      <c r="BCJ162"/>
      <c r="BCK162"/>
      <c r="BCL162"/>
      <c r="BCM162"/>
      <c r="BCN162"/>
      <c r="BCO162"/>
      <c r="BCP162"/>
      <c r="BCQ162"/>
      <c r="BCR162"/>
      <c r="BCS162"/>
      <c r="BCT162"/>
      <c r="BCU162"/>
      <c r="BCV162"/>
      <c r="BCW162"/>
      <c r="BCX162"/>
      <c r="BCY162"/>
      <c r="BCZ162"/>
      <c r="BDA162"/>
      <c r="BDB162"/>
      <c r="BDC162"/>
      <c r="BDD162"/>
      <c r="BDE162"/>
      <c r="BDF162"/>
      <c r="BDG162"/>
      <c r="BDH162"/>
      <c r="BDI162"/>
      <c r="BDJ162"/>
      <c r="BDK162"/>
      <c r="BDL162"/>
      <c r="BDM162"/>
      <c r="BDN162"/>
      <c r="BDO162"/>
      <c r="BDP162"/>
      <c r="BDQ162"/>
      <c r="BDR162"/>
      <c r="BDS162"/>
      <c r="BDT162"/>
      <c r="BDU162"/>
    </row>
    <row r="163" spans="2:1477" s="69" customFormat="1">
      <c r="B163" s="67" t="s">
        <v>3</v>
      </c>
      <c r="C163" s="67" t="s">
        <v>392</v>
      </c>
      <c r="D163" s="67" t="s">
        <v>393</v>
      </c>
      <c r="E163" s="68">
        <v>45266</v>
      </c>
      <c r="F163" s="67" t="s">
        <v>993</v>
      </c>
      <c r="G163" s="67" t="s">
        <v>990</v>
      </c>
      <c r="H163" s="187">
        <v>1</v>
      </c>
      <c r="I163" s="69">
        <v>3</v>
      </c>
      <c r="J163" s="69">
        <v>182</v>
      </c>
      <c r="K163" s="69">
        <v>353</v>
      </c>
      <c r="L163" s="69">
        <v>351</v>
      </c>
      <c r="M163" s="186">
        <f t="shared" si="45"/>
        <v>1.1153846153846154</v>
      </c>
      <c r="N163" s="69">
        <f t="shared" si="46"/>
        <v>1</v>
      </c>
      <c r="O163" s="69">
        <v>2</v>
      </c>
      <c r="P163" s="69">
        <v>0</v>
      </c>
      <c r="Q163" s="69">
        <v>0</v>
      </c>
      <c r="R163" s="69">
        <v>171</v>
      </c>
      <c r="S163" s="69">
        <v>0</v>
      </c>
      <c r="T163" s="190">
        <v>2710165</v>
      </c>
      <c r="U163" s="190">
        <v>50000</v>
      </c>
      <c r="V163" s="190">
        <v>2660165</v>
      </c>
      <c r="W163" s="190">
        <v>2699856</v>
      </c>
      <c r="X163" s="190">
        <v>2568771</v>
      </c>
      <c r="Y163" s="190">
        <v>0</v>
      </c>
      <c r="Z163" s="190">
        <v>0</v>
      </c>
      <c r="AA163" s="190">
        <v>0</v>
      </c>
      <c r="AB163" s="190">
        <v>2568771</v>
      </c>
      <c r="AC163" s="190">
        <v>2567076</v>
      </c>
      <c r="AD163" s="186">
        <f t="shared" si="47"/>
        <v>0.96500630599981585</v>
      </c>
      <c r="AE163" s="69">
        <f t="shared" si="48"/>
        <v>1</v>
      </c>
      <c r="AF163" s="190">
        <v>-16</v>
      </c>
      <c r="AG163" s="190">
        <v>-10309</v>
      </c>
      <c r="AH163" s="69">
        <v>123</v>
      </c>
      <c r="AI163" s="69">
        <v>25</v>
      </c>
      <c r="AJ163" s="69">
        <v>0</v>
      </c>
      <c r="AK163" s="69">
        <v>0</v>
      </c>
      <c r="AL163" s="80">
        <v>811</v>
      </c>
      <c r="AM163" s="80">
        <v>0</v>
      </c>
      <c r="AN163" s="69">
        <v>23</v>
      </c>
      <c r="AO163" s="69">
        <v>0</v>
      </c>
      <c r="AP163" s="80">
        <v>-6653</v>
      </c>
      <c r="AQ163" s="80">
        <v>0</v>
      </c>
      <c r="AR163" s="69">
        <v>0</v>
      </c>
      <c r="AS163" s="69">
        <v>0</v>
      </c>
      <c r="AT163" s="80">
        <v>0</v>
      </c>
      <c r="AU163" s="80">
        <v>0</v>
      </c>
      <c r="AV163" s="69">
        <v>0</v>
      </c>
      <c r="AW163" s="69">
        <v>0</v>
      </c>
      <c r="AX163" s="80">
        <v>0</v>
      </c>
      <c r="AY163" s="80">
        <v>0</v>
      </c>
      <c r="AZ163" s="69">
        <v>0</v>
      </c>
      <c r="BA163" s="69">
        <v>0</v>
      </c>
      <c r="BB163" s="80">
        <v>0</v>
      </c>
      <c r="BC163" s="80">
        <v>0</v>
      </c>
      <c r="BD163" s="69">
        <v>0</v>
      </c>
      <c r="BE163" s="69">
        <v>0</v>
      </c>
      <c r="BF163" s="80">
        <v>0</v>
      </c>
      <c r="BG163" s="80">
        <v>0</v>
      </c>
      <c r="BH163" s="69">
        <v>0</v>
      </c>
      <c r="BI163" s="69">
        <v>0</v>
      </c>
      <c r="BJ163" s="80">
        <v>0</v>
      </c>
      <c r="BK163" s="80">
        <v>0</v>
      </c>
      <c r="BL163" s="69">
        <v>0</v>
      </c>
      <c r="BM163" s="69">
        <v>0</v>
      </c>
      <c r="BN163" s="80">
        <v>0</v>
      </c>
      <c r="BO163" s="80">
        <v>0</v>
      </c>
      <c r="BP163" s="69">
        <v>0</v>
      </c>
      <c r="BQ163" s="69">
        <v>0</v>
      </c>
      <c r="BR163" s="80">
        <v>0</v>
      </c>
      <c r="BS163" s="80">
        <v>0</v>
      </c>
      <c r="BT163" s="69">
        <v>0</v>
      </c>
      <c r="BU163" s="69">
        <v>0</v>
      </c>
      <c r="BV163" s="80">
        <v>0</v>
      </c>
      <c r="BW163" s="80">
        <v>0</v>
      </c>
      <c r="BX163" s="69">
        <v>0</v>
      </c>
      <c r="BY163" s="69">
        <v>0</v>
      </c>
      <c r="BZ163" s="80">
        <v>0</v>
      </c>
      <c r="CA163" s="80">
        <v>0</v>
      </c>
      <c r="CB163" s="69">
        <v>0</v>
      </c>
      <c r="CC163" s="69">
        <v>0</v>
      </c>
      <c r="CD163" s="80">
        <v>0</v>
      </c>
      <c r="CE163" s="80">
        <v>0</v>
      </c>
      <c r="CF163" s="69">
        <v>0</v>
      </c>
      <c r="CG163" s="69">
        <v>0</v>
      </c>
      <c r="CH163" s="80">
        <v>0</v>
      </c>
      <c r="CI163" s="80">
        <v>0</v>
      </c>
      <c r="CJ163" s="69">
        <v>23</v>
      </c>
      <c r="CK163" s="69">
        <v>0</v>
      </c>
      <c r="CL163" s="80">
        <v>-5843</v>
      </c>
      <c r="CM163" s="80">
        <v>0</v>
      </c>
      <c r="CN163" s="67" t="s">
        <v>841</v>
      </c>
      <c r="CO163" s="67" t="s">
        <v>842</v>
      </c>
      <c r="CP163" s="67" t="s">
        <v>709</v>
      </c>
      <c r="CQ163" s="67" t="s">
        <v>709</v>
      </c>
      <c r="CR163" s="67" t="s">
        <v>709</v>
      </c>
      <c r="CS163" s="67" t="s">
        <v>709</v>
      </c>
      <c r="CT163" s="68">
        <v>45925</v>
      </c>
      <c r="CU163" s="67" t="s">
        <v>988</v>
      </c>
      <c r="CV163" s="67" t="s">
        <v>989</v>
      </c>
      <c r="CW163" s="68" t="s">
        <v>168</v>
      </c>
      <c r="CX163" s="68">
        <v>45880</v>
      </c>
      <c r="CY163" s="67" t="s">
        <v>988</v>
      </c>
      <c r="CZ163" s="67" t="s">
        <v>989</v>
      </c>
      <c r="DA163" s="67" t="s">
        <v>1020</v>
      </c>
      <c r="DB163" s="81">
        <v>3354139.5</v>
      </c>
      <c r="DC163" s="67"/>
      <c r="DD163" s="67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  <c r="AML163"/>
      <c r="AMM163"/>
      <c r="AMN163"/>
      <c r="AMO163"/>
      <c r="AMP163"/>
      <c r="AMQ163"/>
      <c r="AMR163"/>
      <c r="AMS163"/>
      <c r="AMT163"/>
      <c r="AMU163"/>
      <c r="AMV163"/>
      <c r="AMW163"/>
      <c r="AMX163"/>
      <c r="AMY163"/>
      <c r="AMZ163"/>
      <c r="ANA163"/>
      <c r="ANB163"/>
      <c r="ANC163"/>
      <c r="AND163"/>
      <c r="ANE163"/>
      <c r="ANF163"/>
      <c r="ANG163"/>
      <c r="ANH163"/>
      <c r="ANI163"/>
      <c r="ANJ163"/>
      <c r="ANK163"/>
      <c r="ANL163"/>
      <c r="ANM163"/>
      <c r="ANN163"/>
      <c r="ANO163"/>
      <c r="ANP163"/>
      <c r="ANQ163"/>
      <c r="ANR163"/>
      <c r="ANS163"/>
      <c r="ANT163"/>
      <c r="ANU163"/>
      <c r="ANV163"/>
      <c r="ANW163"/>
      <c r="ANX163"/>
      <c r="ANY163"/>
      <c r="ANZ163"/>
      <c r="AOA163"/>
      <c r="AOB163"/>
      <c r="AOC163"/>
      <c r="AOD163"/>
      <c r="AOE163"/>
      <c r="AOF163"/>
      <c r="AOG163"/>
      <c r="AOH163"/>
      <c r="AOI163"/>
      <c r="AOJ163"/>
      <c r="AOK163"/>
      <c r="AOL163"/>
      <c r="AOM163"/>
      <c r="AON163"/>
      <c r="AOO163"/>
      <c r="AOP163"/>
      <c r="AOQ163"/>
      <c r="AOR163"/>
      <c r="AOS163"/>
      <c r="AOT163"/>
      <c r="AOU163"/>
      <c r="AOV163"/>
      <c r="AOW163"/>
      <c r="AOX163"/>
      <c r="AOY163"/>
      <c r="AOZ163"/>
      <c r="APA163"/>
      <c r="APB163"/>
      <c r="APC163"/>
      <c r="APD163"/>
      <c r="APE163"/>
      <c r="APF163"/>
      <c r="APG163"/>
      <c r="APH163"/>
      <c r="API163"/>
      <c r="APJ163"/>
      <c r="APK163"/>
      <c r="APL163"/>
      <c r="APM163"/>
      <c r="APN163"/>
      <c r="APO163"/>
      <c r="APP163"/>
      <c r="APQ163"/>
      <c r="APR163"/>
      <c r="APS163"/>
      <c r="APT163"/>
      <c r="APU163"/>
      <c r="APV163"/>
      <c r="APW163"/>
      <c r="APX163"/>
      <c r="APY163"/>
      <c r="APZ163"/>
      <c r="AQA163"/>
      <c r="AQB163"/>
      <c r="AQC163"/>
      <c r="AQD163"/>
      <c r="AQE163"/>
      <c r="AQF163"/>
      <c r="AQG163"/>
      <c r="AQH163"/>
      <c r="AQI163"/>
      <c r="AQJ163"/>
      <c r="AQK163"/>
      <c r="AQL163"/>
      <c r="AQM163"/>
      <c r="AQN163"/>
      <c r="AQO163"/>
      <c r="AQP163"/>
      <c r="AQQ163"/>
      <c r="AQR163"/>
      <c r="AQS163"/>
      <c r="AQT163"/>
      <c r="AQU163"/>
      <c r="AQV163"/>
      <c r="AQW163"/>
      <c r="AQX163"/>
      <c r="AQY163"/>
      <c r="AQZ163"/>
      <c r="ARA163"/>
      <c r="ARB163"/>
      <c r="ARC163"/>
      <c r="ARD163"/>
      <c r="ARE163"/>
      <c r="ARF163"/>
      <c r="ARG163"/>
      <c r="ARH163"/>
      <c r="ARI163"/>
      <c r="ARJ163"/>
      <c r="ARK163"/>
      <c r="ARL163"/>
      <c r="ARM163"/>
      <c r="ARN163"/>
      <c r="ARO163"/>
      <c r="ARP163"/>
      <c r="ARQ163"/>
      <c r="ARR163"/>
      <c r="ARS163"/>
      <c r="ART163"/>
      <c r="ARU163"/>
      <c r="ARV163"/>
      <c r="ARW163"/>
      <c r="ARX163"/>
      <c r="ARY163"/>
      <c r="ARZ163"/>
      <c r="ASA163"/>
      <c r="ASB163"/>
      <c r="ASC163"/>
      <c r="ASD163"/>
      <c r="ASE163"/>
      <c r="ASF163"/>
      <c r="ASG163"/>
      <c r="ASH163"/>
      <c r="ASI163"/>
      <c r="ASJ163"/>
      <c r="ASK163"/>
      <c r="ASL163"/>
      <c r="ASM163"/>
      <c r="ASN163"/>
      <c r="ASO163"/>
      <c r="ASP163"/>
      <c r="ASQ163"/>
      <c r="ASR163"/>
      <c r="ASS163"/>
      <c r="AST163"/>
      <c r="ASU163"/>
      <c r="ASV163"/>
      <c r="ASW163"/>
      <c r="ASX163"/>
      <c r="ASY163"/>
      <c r="ASZ163"/>
      <c r="ATA163"/>
      <c r="ATB163"/>
      <c r="ATC163"/>
      <c r="ATD163"/>
      <c r="ATE163"/>
      <c r="ATF163"/>
      <c r="ATG163"/>
      <c r="ATH163"/>
      <c r="ATI163"/>
      <c r="ATJ163"/>
      <c r="ATK163"/>
      <c r="ATL163"/>
      <c r="ATM163"/>
      <c r="ATN163"/>
      <c r="ATO163"/>
      <c r="ATP163"/>
      <c r="ATQ163"/>
      <c r="ATR163"/>
      <c r="ATS163"/>
      <c r="ATT163"/>
      <c r="ATU163"/>
      <c r="ATV163"/>
      <c r="ATW163"/>
      <c r="ATX163"/>
      <c r="ATY163"/>
      <c r="ATZ163"/>
      <c r="AUA163"/>
      <c r="AUB163"/>
      <c r="AUC163"/>
      <c r="AUD163"/>
      <c r="AUE163"/>
      <c r="AUF163"/>
      <c r="AUG163"/>
      <c r="AUH163"/>
      <c r="AUI163"/>
      <c r="AUJ163"/>
      <c r="AUK163"/>
      <c r="AUL163"/>
      <c r="AUM163"/>
      <c r="AUN163"/>
      <c r="AUO163"/>
      <c r="AUP163"/>
      <c r="AUQ163"/>
      <c r="AUR163"/>
      <c r="AUS163"/>
      <c r="AUT163"/>
      <c r="AUU163"/>
      <c r="AUV163"/>
      <c r="AUW163"/>
      <c r="AUX163"/>
      <c r="AUY163"/>
      <c r="AUZ163"/>
      <c r="AVA163"/>
      <c r="AVB163"/>
      <c r="AVC163"/>
      <c r="AVD163"/>
      <c r="AVE163"/>
      <c r="AVF163"/>
      <c r="AVG163"/>
      <c r="AVH163"/>
      <c r="AVI163"/>
      <c r="AVJ163"/>
      <c r="AVK163"/>
      <c r="AVL163"/>
      <c r="AVM163"/>
      <c r="AVN163"/>
      <c r="AVO163"/>
      <c r="AVP163"/>
      <c r="AVQ163"/>
      <c r="AVR163"/>
      <c r="AVS163"/>
      <c r="AVT163"/>
      <c r="AVU163"/>
      <c r="AVV163"/>
      <c r="AVW163"/>
      <c r="AVX163"/>
      <c r="AVY163"/>
      <c r="AVZ163"/>
      <c r="AWA163"/>
      <c r="AWB163"/>
      <c r="AWC163"/>
      <c r="AWD163"/>
      <c r="AWE163"/>
      <c r="AWF163"/>
      <c r="AWG163"/>
      <c r="AWH163"/>
      <c r="AWI163"/>
      <c r="AWJ163"/>
      <c r="AWK163"/>
      <c r="AWL163"/>
      <c r="AWM163"/>
      <c r="AWN163"/>
      <c r="AWO163"/>
      <c r="AWP163"/>
      <c r="AWQ163"/>
      <c r="AWR163"/>
      <c r="AWS163"/>
      <c r="AWT163"/>
      <c r="AWU163"/>
      <c r="AWV163"/>
      <c r="AWW163"/>
      <c r="AWX163"/>
      <c r="AWY163"/>
      <c r="AWZ163"/>
      <c r="AXA163"/>
      <c r="AXB163"/>
      <c r="AXC163"/>
      <c r="AXD163"/>
      <c r="AXE163"/>
      <c r="AXF163"/>
      <c r="AXG163"/>
      <c r="AXH163"/>
      <c r="AXI163"/>
      <c r="AXJ163"/>
      <c r="AXK163"/>
      <c r="AXL163"/>
      <c r="AXM163"/>
      <c r="AXN163"/>
      <c r="AXO163"/>
      <c r="AXP163"/>
      <c r="AXQ163"/>
      <c r="AXR163"/>
      <c r="AXS163"/>
      <c r="AXT163"/>
      <c r="AXU163"/>
      <c r="AXV163"/>
      <c r="AXW163"/>
      <c r="AXX163"/>
      <c r="AXY163"/>
      <c r="AXZ163"/>
      <c r="AYA163"/>
      <c r="AYB163"/>
      <c r="AYC163"/>
      <c r="AYD163"/>
      <c r="AYE163"/>
      <c r="AYF163"/>
      <c r="AYG163"/>
      <c r="AYH163"/>
      <c r="AYI163"/>
      <c r="AYJ163"/>
      <c r="AYK163"/>
      <c r="AYL163"/>
      <c r="AYM163"/>
      <c r="AYN163"/>
      <c r="AYO163"/>
      <c r="AYP163"/>
      <c r="AYQ163"/>
      <c r="AYR163"/>
      <c r="AYS163"/>
      <c r="AYT163"/>
      <c r="AYU163"/>
      <c r="AYV163"/>
      <c r="AYW163"/>
      <c r="AYX163"/>
      <c r="AYY163"/>
      <c r="AYZ163"/>
      <c r="AZA163"/>
      <c r="AZB163"/>
      <c r="AZC163"/>
      <c r="AZD163"/>
      <c r="AZE163"/>
      <c r="AZF163"/>
      <c r="AZG163"/>
      <c r="AZH163"/>
      <c r="AZI163"/>
      <c r="AZJ163"/>
      <c r="AZK163"/>
      <c r="AZL163"/>
      <c r="AZM163"/>
      <c r="AZN163"/>
      <c r="AZO163"/>
      <c r="AZP163"/>
      <c r="AZQ163"/>
      <c r="AZR163"/>
      <c r="AZS163"/>
      <c r="AZT163"/>
      <c r="AZU163"/>
      <c r="AZV163"/>
      <c r="AZW163"/>
      <c r="AZX163"/>
      <c r="AZY163"/>
      <c r="AZZ163"/>
      <c r="BAA163"/>
      <c r="BAB163"/>
      <c r="BAC163"/>
      <c r="BAD163"/>
      <c r="BAE163"/>
      <c r="BAF163"/>
      <c r="BAG163"/>
      <c r="BAH163"/>
      <c r="BAI163"/>
      <c r="BAJ163"/>
      <c r="BAK163"/>
      <c r="BAL163"/>
      <c r="BAM163"/>
      <c r="BAN163"/>
      <c r="BAO163"/>
      <c r="BAP163"/>
      <c r="BAQ163"/>
      <c r="BAR163"/>
      <c r="BAS163"/>
      <c r="BAT163"/>
      <c r="BAU163"/>
      <c r="BAV163"/>
      <c r="BAW163"/>
      <c r="BAX163"/>
      <c r="BAY163"/>
      <c r="BAZ163"/>
      <c r="BBA163"/>
      <c r="BBB163"/>
      <c r="BBC163"/>
      <c r="BBD163"/>
      <c r="BBE163"/>
      <c r="BBF163"/>
      <c r="BBG163"/>
      <c r="BBH163"/>
      <c r="BBI163"/>
      <c r="BBJ163"/>
      <c r="BBK163"/>
      <c r="BBL163"/>
      <c r="BBM163"/>
      <c r="BBN163"/>
      <c r="BBO163"/>
      <c r="BBP163"/>
      <c r="BBQ163"/>
      <c r="BBR163"/>
      <c r="BBS163"/>
      <c r="BBT163"/>
      <c r="BBU163"/>
      <c r="BBV163"/>
      <c r="BBW163"/>
      <c r="BBX163"/>
      <c r="BBY163"/>
      <c r="BBZ163"/>
      <c r="BCA163"/>
      <c r="BCB163"/>
      <c r="BCC163"/>
      <c r="BCD163"/>
      <c r="BCE163"/>
      <c r="BCF163"/>
      <c r="BCG163"/>
      <c r="BCH163"/>
      <c r="BCI163"/>
      <c r="BCJ163"/>
      <c r="BCK163"/>
      <c r="BCL163"/>
      <c r="BCM163"/>
      <c r="BCN163"/>
      <c r="BCO163"/>
      <c r="BCP163"/>
      <c r="BCQ163"/>
      <c r="BCR163"/>
      <c r="BCS163"/>
      <c r="BCT163"/>
      <c r="BCU163"/>
      <c r="BCV163"/>
      <c r="BCW163"/>
      <c r="BCX163"/>
      <c r="BCY163"/>
      <c r="BCZ163"/>
      <c r="BDA163"/>
      <c r="BDB163"/>
      <c r="BDC163"/>
      <c r="BDD163"/>
      <c r="BDE163"/>
      <c r="BDF163"/>
      <c r="BDG163"/>
      <c r="BDH163"/>
      <c r="BDI163"/>
      <c r="BDJ163"/>
      <c r="BDK163"/>
      <c r="BDL163"/>
      <c r="BDM163"/>
      <c r="BDN163"/>
      <c r="BDO163"/>
      <c r="BDP163"/>
      <c r="BDQ163"/>
      <c r="BDR163"/>
      <c r="BDS163"/>
      <c r="BDT163"/>
      <c r="BDU163"/>
    </row>
    <row r="164" spans="2:1477" s="69" customFormat="1">
      <c r="B164" s="67" t="s">
        <v>3</v>
      </c>
      <c r="C164" s="67" t="s">
        <v>394</v>
      </c>
      <c r="D164" s="67" t="s">
        <v>395</v>
      </c>
      <c r="E164" s="68">
        <v>45266</v>
      </c>
      <c r="F164" s="67" t="s">
        <v>993</v>
      </c>
      <c r="G164" s="67" t="s">
        <v>990</v>
      </c>
      <c r="H164" s="187">
        <v>2</v>
      </c>
      <c r="I164" s="69">
        <v>3</v>
      </c>
      <c r="J164" s="69">
        <v>245</v>
      </c>
      <c r="K164" s="69">
        <v>397</v>
      </c>
      <c r="L164" s="69">
        <v>395</v>
      </c>
      <c r="M164" s="186">
        <f t="shared" si="45"/>
        <v>0.99183673469387756</v>
      </c>
      <c r="N164" s="69">
        <f t="shared" si="46"/>
        <v>1</v>
      </c>
      <c r="O164" s="69">
        <v>2</v>
      </c>
      <c r="P164" s="69">
        <v>0</v>
      </c>
      <c r="Q164" s="69">
        <v>0</v>
      </c>
      <c r="R164" s="69">
        <v>152</v>
      </c>
      <c r="S164" s="69">
        <v>0</v>
      </c>
      <c r="T164" s="190">
        <v>11192757</v>
      </c>
      <c r="U164" s="190">
        <v>116425</v>
      </c>
      <c r="V164" s="190">
        <v>11076332</v>
      </c>
      <c r="W164" s="190">
        <v>11220679</v>
      </c>
      <c r="X164" s="190">
        <v>11200266</v>
      </c>
      <c r="Y164" s="190">
        <v>0</v>
      </c>
      <c r="Z164" s="190">
        <v>0</v>
      </c>
      <c r="AA164" s="190">
        <v>0</v>
      </c>
      <c r="AB164" s="190">
        <v>11200266</v>
      </c>
      <c r="AC164" s="190">
        <v>11159153</v>
      </c>
      <c r="AD164" s="186">
        <f t="shared" si="47"/>
        <v>1.0074772948300936</v>
      </c>
      <c r="AE164" s="69">
        <f t="shared" si="48"/>
        <v>1</v>
      </c>
      <c r="AF164" s="190">
        <v>-30470</v>
      </c>
      <c r="AG164" s="190">
        <v>27922</v>
      </c>
      <c r="AH164" s="69">
        <v>125</v>
      </c>
      <c r="AI164" s="69">
        <v>27</v>
      </c>
      <c r="AJ164" s="69">
        <v>0</v>
      </c>
      <c r="AK164" s="69">
        <v>0</v>
      </c>
      <c r="AL164" s="80">
        <v>0</v>
      </c>
      <c r="AM164" s="80">
        <v>0</v>
      </c>
      <c r="AN164" s="69">
        <v>0</v>
      </c>
      <c r="AO164" s="69">
        <v>0</v>
      </c>
      <c r="AP164" s="80">
        <v>17915</v>
      </c>
      <c r="AQ164" s="80">
        <v>0</v>
      </c>
      <c r="AR164" s="69">
        <v>0</v>
      </c>
      <c r="AS164" s="69">
        <v>0</v>
      </c>
      <c r="AT164" s="80">
        <v>0</v>
      </c>
      <c r="AU164" s="80">
        <v>0</v>
      </c>
      <c r="AV164" s="69">
        <v>0</v>
      </c>
      <c r="AW164" s="69">
        <v>0</v>
      </c>
      <c r="AX164" s="80">
        <v>0</v>
      </c>
      <c r="AY164" s="80">
        <v>0</v>
      </c>
      <c r="AZ164" s="69">
        <v>0</v>
      </c>
      <c r="BA164" s="69">
        <v>0</v>
      </c>
      <c r="BB164" s="80">
        <v>0</v>
      </c>
      <c r="BC164" s="80">
        <v>0</v>
      </c>
      <c r="BD164" s="69">
        <v>0</v>
      </c>
      <c r="BE164" s="69">
        <v>0</v>
      </c>
      <c r="BF164" s="80">
        <v>0</v>
      </c>
      <c r="BG164" s="80">
        <v>0</v>
      </c>
      <c r="BH164" s="69">
        <v>0</v>
      </c>
      <c r="BI164" s="69">
        <v>0</v>
      </c>
      <c r="BJ164" s="80">
        <v>0</v>
      </c>
      <c r="BK164" s="80">
        <v>0</v>
      </c>
      <c r="BL164" s="69">
        <v>0</v>
      </c>
      <c r="BM164" s="69">
        <v>0</v>
      </c>
      <c r="BN164" s="80">
        <v>0</v>
      </c>
      <c r="BO164" s="80">
        <v>0</v>
      </c>
      <c r="BP164" s="69">
        <v>0</v>
      </c>
      <c r="BQ164" s="69">
        <v>0</v>
      </c>
      <c r="BR164" s="80">
        <v>0</v>
      </c>
      <c r="BS164" s="80">
        <v>0</v>
      </c>
      <c r="BT164" s="69">
        <v>0</v>
      </c>
      <c r="BU164" s="69">
        <v>0</v>
      </c>
      <c r="BV164" s="80">
        <v>0</v>
      </c>
      <c r="BW164" s="80">
        <v>0</v>
      </c>
      <c r="BX164" s="69">
        <v>0</v>
      </c>
      <c r="BY164" s="69">
        <v>0</v>
      </c>
      <c r="BZ164" s="80">
        <v>0</v>
      </c>
      <c r="CA164" s="80">
        <v>0</v>
      </c>
      <c r="CB164" s="69">
        <v>0</v>
      </c>
      <c r="CC164" s="69">
        <v>0</v>
      </c>
      <c r="CD164" s="80">
        <v>0</v>
      </c>
      <c r="CE164" s="80">
        <v>0</v>
      </c>
      <c r="CF164" s="69">
        <v>0</v>
      </c>
      <c r="CG164" s="69">
        <v>0</v>
      </c>
      <c r="CH164" s="80">
        <v>0</v>
      </c>
      <c r="CI164" s="80">
        <v>0</v>
      </c>
      <c r="CJ164" s="69">
        <v>0</v>
      </c>
      <c r="CK164" s="69">
        <v>0</v>
      </c>
      <c r="CL164" s="80">
        <v>17915</v>
      </c>
      <c r="CM164" s="80">
        <v>0</v>
      </c>
      <c r="CN164" s="67" t="s">
        <v>851</v>
      </c>
      <c r="CO164" s="67" t="s">
        <v>852</v>
      </c>
      <c r="CP164" s="67" t="s">
        <v>709</v>
      </c>
      <c r="CQ164" s="67" t="s">
        <v>709</v>
      </c>
      <c r="CR164" s="67" t="s">
        <v>709</v>
      </c>
      <c r="CS164" s="67" t="s">
        <v>709</v>
      </c>
      <c r="CT164" s="68">
        <v>46028</v>
      </c>
      <c r="CU164" s="67" t="s">
        <v>991</v>
      </c>
      <c r="CV164" s="67" t="s">
        <v>989</v>
      </c>
      <c r="CW164" s="68" t="s">
        <v>168</v>
      </c>
      <c r="CX164" s="68">
        <v>45880</v>
      </c>
      <c r="CY164" s="67" t="s">
        <v>988</v>
      </c>
      <c r="CZ164" s="67" t="s">
        <v>989</v>
      </c>
      <c r="DA164" s="67" t="s">
        <v>1022</v>
      </c>
      <c r="DB164" s="81">
        <v>11705908.23</v>
      </c>
      <c r="DC164" s="67"/>
      <c r="DD164" s="67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  <c r="AML164"/>
      <c r="AMM164"/>
      <c r="AMN164"/>
      <c r="AMO164"/>
      <c r="AMP164"/>
      <c r="AMQ164"/>
      <c r="AMR164"/>
      <c r="AMS164"/>
      <c r="AMT164"/>
      <c r="AMU164"/>
      <c r="AMV164"/>
      <c r="AMW164"/>
      <c r="AMX164"/>
      <c r="AMY164"/>
      <c r="AMZ164"/>
      <c r="ANA164"/>
      <c r="ANB164"/>
      <c r="ANC164"/>
      <c r="AND164"/>
      <c r="ANE164"/>
      <c r="ANF164"/>
      <c r="ANG164"/>
      <c r="ANH164"/>
      <c r="ANI164"/>
      <c r="ANJ164"/>
      <c r="ANK164"/>
      <c r="ANL164"/>
      <c r="ANM164"/>
      <c r="ANN164"/>
      <c r="ANO164"/>
      <c r="ANP164"/>
      <c r="ANQ164"/>
      <c r="ANR164"/>
      <c r="ANS164"/>
      <c r="ANT164"/>
      <c r="ANU164"/>
      <c r="ANV164"/>
      <c r="ANW164"/>
      <c r="ANX164"/>
      <c r="ANY164"/>
      <c r="ANZ164"/>
      <c r="AOA164"/>
      <c r="AOB164"/>
      <c r="AOC164"/>
      <c r="AOD164"/>
      <c r="AOE164"/>
      <c r="AOF164"/>
      <c r="AOG164"/>
      <c r="AOH164"/>
      <c r="AOI164"/>
      <c r="AOJ164"/>
      <c r="AOK164"/>
      <c r="AOL164"/>
      <c r="AOM164"/>
      <c r="AON164"/>
      <c r="AOO164"/>
      <c r="AOP164"/>
      <c r="AOQ164"/>
      <c r="AOR164"/>
      <c r="AOS164"/>
      <c r="AOT164"/>
      <c r="AOU164"/>
      <c r="AOV164"/>
      <c r="AOW164"/>
      <c r="AOX164"/>
      <c r="AOY164"/>
      <c r="AOZ164"/>
      <c r="APA164"/>
      <c r="APB164"/>
      <c r="APC164"/>
      <c r="APD164"/>
      <c r="APE164"/>
      <c r="APF164"/>
      <c r="APG164"/>
      <c r="APH164"/>
      <c r="API164"/>
      <c r="APJ164"/>
      <c r="APK164"/>
      <c r="APL164"/>
      <c r="APM164"/>
      <c r="APN164"/>
      <c r="APO164"/>
      <c r="APP164"/>
      <c r="APQ164"/>
      <c r="APR164"/>
      <c r="APS164"/>
      <c r="APT164"/>
      <c r="APU164"/>
      <c r="APV164"/>
      <c r="APW164"/>
      <c r="APX164"/>
      <c r="APY164"/>
      <c r="APZ164"/>
      <c r="AQA164"/>
      <c r="AQB164"/>
      <c r="AQC164"/>
      <c r="AQD164"/>
      <c r="AQE164"/>
      <c r="AQF164"/>
      <c r="AQG164"/>
      <c r="AQH164"/>
      <c r="AQI164"/>
      <c r="AQJ164"/>
      <c r="AQK164"/>
      <c r="AQL164"/>
      <c r="AQM164"/>
      <c r="AQN164"/>
      <c r="AQO164"/>
      <c r="AQP164"/>
      <c r="AQQ164"/>
      <c r="AQR164"/>
      <c r="AQS164"/>
      <c r="AQT164"/>
      <c r="AQU164"/>
      <c r="AQV164"/>
      <c r="AQW164"/>
      <c r="AQX164"/>
      <c r="AQY164"/>
      <c r="AQZ164"/>
      <c r="ARA164"/>
      <c r="ARB164"/>
      <c r="ARC164"/>
      <c r="ARD164"/>
      <c r="ARE164"/>
      <c r="ARF164"/>
      <c r="ARG164"/>
      <c r="ARH164"/>
      <c r="ARI164"/>
      <c r="ARJ164"/>
      <c r="ARK164"/>
      <c r="ARL164"/>
      <c r="ARM164"/>
      <c r="ARN164"/>
      <c r="ARO164"/>
      <c r="ARP164"/>
      <c r="ARQ164"/>
      <c r="ARR164"/>
      <c r="ARS164"/>
      <c r="ART164"/>
      <c r="ARU164"/>
      <c r="ARV164"/>
      <c r="ARW164"/>
      <c r="ARX164"/>
      <c r="ARY164"/>
      <c r="ARZ164"/>
      <c r="ASA164"/>
      <c r="ASB164"/>
      <c r="ASC164"/>
      <c r="ASD164"/>
      <c r="ASE164"/>
      <c r="ASF164"/>
      <c r="ASG164"/>
      <c r="ASH164"/>
      <c r="ASI164"/>
      <c r="ASJ164"/>
      <c r="ASK164"/>
      <c r="ASL164"/>
      <c r="ASM164"/>
      <c r="ASN164"/>
      <c r="ASO164"/>
      <c r="ASP164"/>
      <c r="ASQ164"/>
      <c r="ASR164"/>
      <c r="ASS164"/>
      <c r="AST164"/>
      <c r="ASU164"/>
      <c r="ASV164"/>
      <c r="ASW164"/>
      <c r="ASX164"/>
      <c r="ASY164"/>
      <c r="ASZ164"/>
      <c r="ATA164"/>
      <c r="ATB164"/>
      <c r="ATC164"/>
      <c r="ATD164"/>
      <c r="ATE164"/>
      <c r="ATF164"/>
      <c r="ATG164"/>
      <c r="ATH164"/>
      <c r="ATI164"/>
      <c r="ATJ164"/>
      <c r="ATK164"/>
      <c r="ATL164"/>
      <c r="ATM164"/>
      <c r="ATN164"/>
      <c r="ATO164"/>
      <c r="ATP164"/>
      <c r="ATQ164"/>
      <c r="ATR164"/>
      <c r="ATS164"/>
      <c r="ATT164"/>
      <c r="ATU164"/>
      <c r="ATV164"/>
      <c r="ATW164"/>
      <c r="ATX164"/>
      <c r="ATY164"/>
      <c r="ATZ164"/>
      <c r="AUA164"/>
      <c r="AUB164"/>
      <c r="AUC164"/>
      <c r="AUD164"/>
      <c r="AUE164"/>
      <c r="AUF164"/>
      <c r="AUG164"/>
      <c r="AUH164"/>
      <c r="AUI164"/>
      <c r="AUJ164"/>
      <c r="AUK164"/>
      <c r="AUL164"/>
      <c r="AUM164"/>
      <c r="AUN164"/>
      <c r="AUO164"/>
      <c r="AUP164"/>
      <c r="AUQ164"/>
      <c r="AUR164"/>
      <c r="AUS164"/>
      <c r="AUT164"/>
      <c r="AUU164"/>
      <c r="AUV164"/>
      <c r="AUW164"/>
      <c r="AUX164"/>
      <c r="AUY164"/>
      <c r="AUZ164"/>
      <c r="AVA164"/>
      <c r="AVB164"/>
      <c r="AVC164"/>
      <c r="AVD164"/>
      <c r="AVE164"/>
      <c r="AVF164"/>
      <c r="AVG164"/>
      <c r="AVH164"/>
      <c r="AVI164"/>
      <c r="AVJ164"/>
      <c r="AVK164"/>
      <c r="AVL164"/>
      <c r="AVM164"/>
      <c r="AVN164"/>
      <c r="AVO164"/>
      <c r="AVP164"/>
      <c r="AVQ164"/>
      <c r="AVR164"/>
      <c r="AVS164"/>
      <c r="AVT164"/>
      <c r="AVU164"/>
      <c r="AVV164"/>
      <c r="AVW164"/>
      <c r="AVX164"/>
      <c r="AVY164"/>
      <c r="AVZ164"/>
      <c r="AWA164"/>
      <c r="AWB164"/>
      <c r="AWC164"/>
      <c r="AWD164"/>
      <c r="AWE164"/>
      <c r="AWF164"/>
      <c r="AWG164"/>
      <c r="AWH164"/>
      <c r="AWI164"/>
      <c r="AWJ164"/>
      <c r="AWK164"/>
      <c r="AWL164"/>
      <c r="AWM164"/>
      <c r="AWN164"/>
      <c r="AWO164"/>
      <c r="AWP164"/>
      <c r="AWQ164"/>
      <c r="AWR164"/>
      <c r="AWS164"/>
      <c r="AWT164"/>
      <c r="AWU164"/>
      <c r="AWV164"/>
      <c r="AWW164"/>
      <c r="AWX164"/>
      <c r="AWY164"/>
      <c r="AWZ164"/>
      <c r="AXA164"/>
      <c r="AXB164"/>
      <c r="AXC164"/>
      <c r="AXD164"/>
      <c r="AXE164"/>
      <c r="AXF164"/>
      <c r="AXG164"/>
      <c r="AXH164"/>
      <c r="AXI164"/>
      <c r="AXJ164"/>
      <c r="AXK164"/>
      <c r="AXL164"/>
      <c r="AXM164"/>
      <c r="AXN164"/>
      <c r="AXO164"/>
      <c r="AXP164"/>
      <c r="AXQ164"/>
      <c r="AXR164"/>
      <c r="AXS164"/>
      <c r="AXT164"/>
      <c r="AXU164"/>
      <c r="AXV164"/>
      <c r="AXW164"/>
      <c r="AXX164"/>
      <c r="AXY164"/>
      <c r="AXZ164"/>
      <c r="AYA164"/>
      <c r="AYB164"/>
      <c r="AYC164"/>
      <c r="AYD164"/>
      <c r="AYE164"/>
      <c r="AYF164"/>
      <c r="AYG164"/>
      <c r="AYH164"/>
      <c r="AYI164"/>
      <c r="AYJ164"/>
      <c r="AYK164"/>
      <c r="AYL164"/>
      <c r="AYM164"/>
      <c r="AYN164"/>
      <c r="AYO164"/>
      <c r="AYP164"/>
      <c r="AYQ164"/>
      <c r="AYR164"/>
      <c r="AYS164"/>
      <c r="AYT164"/>
      <c r="AYU164"/>
      <c r="AYV164"/>
      <c r="AYW164"/>
      <c r="AYX164"/>
      <c r="AYY164"/>
      <c r="AYZ164"/>
      <c r="AZA164"/>
      <c r="AZB164"/>
      <c r="AZC164"/>
      <c r="AZD164"/>
      <c r="AZE164"/>
      <c r="AZF164"/>
      <c r="AZG164"/>
      <c r="AZH164"/>
      <c r="AZI164"/>
      <c r="AZJ164"/>
      <c r="AZK164"/>
      <c r="AZL164"/>
      <c r="AZM164"/>
      <c r="AZN164"/>
      <c r="AZO164"/>
      <c r="AZP164"/>
      <c r="AZQ164"/>
      <c r="AZR164"/>
      <c r="AZS164"/>
      <c r="AZT164"/>
      <c r="AZU164"/>
      <c r="AZV164"/>
      <c r="AZW164"/>
      <c r="AZX164"/>
      <c r="AZY164"/>
      <c r="AZZ164"/>
      <c r="BAA164"/>
      <c r="BAB164"/>
      <c r="BAC164"/>
      <c r="BAD164"/>
      <c r="BAE164"/>
      <c r="BAF164"/>
      <c r="BAG164"/>
      <c r="BAH164"/>
      <c r="BAI164"/>
      <c r="BAJ164"/>
      <c r="BAK164"/>
      <c r="BAL164"/>
      <c r="BAM164"/>
      <c r="BAN164"/>
      <c r="BAO164"/>
      <c r="BAP164"/>
      <c r="BAQ164"/>
      <c r="BAR164"/>
      <c r="BAS164"/>
      <c r="BAT164"/>
      <c r="BAU164"/>
      <c r="BAV164"/>
      <c r="BAW164"/>
      <c r="BAX164"/>
      <c r="BAY164"/>
      <c r="BAZ164"/>
      <c r="BBA164"/>
      <c r="BBB164"/>
      <c r="BBC164"/>
      <c r="BBD164"/>
      <c r="BBE164"/>
      <c r="BBF164"/>
      <c r="BBG164"/>
      <c r="BBH164"/>
      <c r="BBI164"/>
      <c r="BBJ164"/>
      <c r="BBK164"/>
      <c r="BBL164"/>
      <c r="BBM164"/>
      <c r="BBN164"/>
      <c r="BBO164"/>
      <c r="BBP164"/>
      <c r="BBQ164"/>
      <c r="BBR164"/>
      <c r="BBS164"/>
      <c r="BBT164"/>
      <c r="BBU164"/>
      <c r="BBV164"/>
      <c r="BBW164"/>
      <c r="BBX164"/>
      <c r="BBY164"/>
      <c r="BBZ164"/>
      <c r="BCA164"/>
      <c r="BCB164"/>
      <c r="BCC164"/>
      <c r="BCD164"/>
      <c r="BCE164"/>
      <c r="BCF164"/>
      <c r="BCG164"/>
      <c r="BCH164"/>
      <c r="BCI164"/>
      <c r="BCJ164"/>
      <c r="BCK164"/>
      <c r="BCL164"/>
      <c r="BCM164"/>
      <c r="BCN164"/>
      <c r="BCO164"/>
      <c r="BCP164"/>
      <c r="BCQ164"/>
      <c r="BCR164"/>
      <c r="BCS164"/>
      <c r="BCT164"/>
      <c r="BCU164"/>
      <c r="BCV164"/>
      <c r="BCW164"/>
      <c r="BCX164"/>
      <c r="BCY164"/>
      <c r="BCZ164"/>
      <c r="BDA164"/>
      <c r="BDB164"/>
      <c r="BDC164"/>
      <c r="BDD164"/>
      <c r="BDE164"/>
      <c r="BDF164"/>
      <c r="BDG164"/>
      <c r="BDH164"/>
      <c r="BDI164"/>
      <c r="BDJ164"/>
      <c r="BDK164"/>
      <c r="BDL164"/>
      <c r="BDM164"/>
      <c r="BDN164"/>
      <c r="BDO164"/>
      <c r="BDP164"/>
      <c r="BDQ164"/>
      <c r="BDR164"/>
      <c r="BDS164"/>
      <c r="BDT164"/>
      <c r="BDU164"/>
    </row>
    <row r="165" spans="2:1477" s="69" customFormat="1">
      <c r="B165" s="67" t="s">
        <v>3</v>
      </c>
      <c r="C165" s="67" t="s">
        <v>702</v>
      </c>
      <c r="D165" s="67" t="s">
        <v>1023</v>
      </c>
      <c r="E165" s="68">
        <v>45182</v>
      </c>
      <c r="F165" s="67" t="s">
        <v>988</v>
      </c>
      <c r="G165" s="67" t="s">
        <v>990</v>
      </c>
      <c r="H165" s="187">
        <v>3</v>
      </c>
      <c r="I165" s="69">
        <v>0</v>
      </c>
      <c r="J165" s="69">
        <v>210</v>
      </c>
      <c r="K165" s="69">
        <v>395</v>
      </c>
      <c r="L165" s="69">
        <v>394</v>
      </c>
      <c r="M165" s="186">
        <f t="shared" si="45"/>
        <v>0.99523809523809526</v>
      </c>
      <c r="N165" s="69">
        <f t="shared" si="46"/>
        <v>1</v>
      </c>
      <c r="O165" s="69">
        <v>1</v>
      </c>
      <c r="P165" s="69">
        <v>0</v>
      </c>
      <c r="Q165" s="69">
        <v>0</v>
      </c>
      <c r="R165" s="69">
        <v>185</v>
      </c>
      <c r="S165" s="69">
        <v>0</v>
      </c>
      <c r="T165" s="190">
        <v>1247247</v>
      </c>
      <c r="U165" s="190">
        <v>50000</v>
      </c>
      <c r="V165" s="190">
        <v>1197247</v>
      </c>
      <c r="W165" s="190">
        <v>1247247</v>
      </c>
      <c r="X165" s="190">
        <v>1175544</v>
      </c>
      <c r="Y165" s="190">
        <v>0</v>
      </c>
      <c r="Z165" s="190">
        <v>0</v>
      </c>
      <c r="AA165" s="190">
        <v>0</v>
      </c>
      <c r="AB165" s="190">
        <v>1175544</v>
      </c>
      <c r="AC165" s="190">
        <v>1174544</v>
      </c>
      <c r="AD165" s="186">
        <f t="shared" si="47"/>
        <v>0.98103732980746661</v>
      </c>
      <c r="AE165" s="69">
        <f t="shared" si="48"/>
        <v>1</v>
      </c>
      <c r="AF165" s="190">
        <v>-1000</v>
      </c>
      <c r="AG165" s="190">
        <v>0</v>
      </c>
      <c r="AH165" s="69">
        <v>157</v>
      </c>
      <c r="AI165" s="69">
        <v>28</v>
      </c>
      <c r="AJ165" s="69">
        <v>0</v>
      </c>
      <c r="AK165" s="69">
        <v>0</v>
      </c>
      <c r="AL165" s="80">
        <v>0</v>
      </c>
      <c r="AM165" s="80">
        <v>0</v>
      </c>
      <c r="AN165" s="69">
        <v>0</v>
      </c>
      <c r="AO165" s="69">
        <v>0</v>
      </c>
      <c r="AP165" s="80">
        <v>0</v>
      </c>
      <c r="AQ165" s="80">
        <v>0</v>
      </c>
      <c r="AR165" s="69">
        <v>0</v>
      </c>
      <c r="AS165" s="69">
        <v>0</v>
      </c>
      <c r="AT165" s="80">
        <v>0</v>
      </c>
      <c r="AU165" s="80">
        <v>0</v>
      </c>
      <c r="AV165" s="69">
        <v>0</v>
      </c>
      <c r="AW165" s="69">
        <v>0</v>
      </c>
      <c r="AX165" s="80">
        <v>0</v>
      </c>
      <c r="AY165" s="80">
        <v>0</v>
      </c>
      <c r="AZ165" s="69">
        <v>0</v>
      </c>
      <c r="BA165" s="69">
        <v>0</v>
      </c>
      <c r="BB165" s="80">
        <v>0</v>
      </c>
      <c r="BC165" s="80">
        <v>0</v>
      </c>
      <c r="BD165" s="69">
        <v>0</v>
      </c>
      <c r="BE165" s="69">
        <v>0</v>
      </c>
      <c r="BF165" s="80">
        <v>0</v>
      </c>
      <c r="BG165" s="80">
        <v>0</v>
      </c>
      <c r="BH165" s="69">
        <v>0</v>
      </c>
      <c r="BI165" s="69">
        <v>0</v>
      </c>
      <c r="BJ165" s="80">
        <v>0</v>
      </c>
      <c r="BK165" s="80">
        <v>0</v>
      </c>
      <c r="BL165" s="69">
        <v>0</v>
      </c>
      <c r="BM165" s="69">
        <v>0</v>
      </c>
      <c r="BN165" s="80">
        <v>0</v>
      </c>
      <c r="BO165" s="80">
        <v>0</v>
      </c>
      <c r="BP165" s="69">
        <v>73</v>
      </c>
      <c r="BQ165" s="69">
        <v>0</v>
      </c>
      <c r="BR165" s="80">
        <v>0</v>
      </c>
      <c r="BS165" s="80">
        <v>0</v>
      </c>
      <c r="BT165" s="69">
        <v>0</v>
      </c>
      <c r="BU165" s="69">
        <v>0</v>
      </c>
      <c r="BV165" s="80">
        <v>0</v>
      </c>
      <c r="BW165" s="80">
        <v>0</v>
      </c>
      <c r="BX165" s="69">
        <v>0</v>
      </c>
      <c r="BY165" s="69">
        <v>0</v>
      </c>
      <c r="BZ165" s="80">
        <v>0</v>
      </c>
      <c r="CA165" s="80">
        <v>0</v>
      </c>
      <c r="CB165" s="69">
        <v>0</v>
      </c>
      <c r="CC165" s="69">
        <v>0</v>
      </c>
      <c r="CD165" s="80">
        <v>0</v>
      </c>
      <c r="CE165" s="80">
        <v>0</v>
      </c>
      <c r="CF165" s="69">
        <v>0</v>
      </c>
      <c r="CG165" s="69">
        <v>0</v>
      </c>
      <c r="CH165" s="80">
        <v>0</v>
      </c>
      <c r="CI165" s="80">
        <v>0</v>
      </c>
      <c r="CJ165" s="69">
        <v>73</v>
      </c>
      <c r="CK165" s="69">
        <v>0</v>
      </c>
      <c r="CL165" s="80">
        <v>0</v>
      </c>
      <c r="CM165" s="80">
        <v>0</v>
      </c>
      <c r="CN165" s="67" t="s">
        <v>849</v>
      </c>
      <c r="CO165" s="67" t="s">
        <v>850</v>
      </c>
      <c r="CP165" s="67" t="s">
        <v>709</v>
      </c>
      <c r="CQ165" s="67" t="s">
        <v>709</v>
      </c>
      <c r="CR165" s="67" t="s">
        <v>709</v>
      </c>
      <c r="CS165" s="67" t="s">
        <v>709</v>
      </c>
      <c r="CT165" s="68">
        <v>45840</v>
      </c>
      <c r="CU165" s="67" t="s">
        <v>988</v>
      </c>
      <c r="CV165" s="67" t="s">
        <v>989</v>
      </c>
      <c r="CW165" s="68" t="s">
        <v>168</v>
      </c>
      <c r="CX165" s="68">
        <v>45789</v>
      </c>
      <c r="CY165" s="67" t="s">
        <v>986</v>
      </c>
      <c r="CZ165" s="67" t="s">
        <v>994</v>
      </c>
      <c r="DA165" s="67" t="s">
        <v>1021</v>
      </c>
      <c r="DB165" s="81">
        <v>1347694.58</v>
      </c>
      <c r="DC165" s="67"/>
      <c r="DD165" s="67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  <c r="AML165"/>
      <c r="AMM165"/>
      <c r="AMN165"/>
      <c r="AMO165"/>
      <c r="AMP165"/>
      <c r="AMQ165"/>
      <c r="AMR165"/>
      <c r="AMS165"/>
      <c r="AMT165"/>
      <c r="AMU165"/>
      <c r="AMV165"/>
      <c r="AMW165"/>
      <c r="AMX165"/>
      <c r="AMY165"/>
      <c r="AMZ165"/>
      <c r="ANA165"/>
      <c r="ANB165"/>
      <c r="ANC165"/>
      <c r="AND165"/>
      <c r="ANE165"/>
      <c r="ANF165"/>
      <c r="ANG165"/>
      <c r="ANH165"/>
      <c r="ANI165"/>
      <c r="ANJ165"/>
      <c r="ANK165"/>
      <c r="ANL165"/>
      <c r="ANM165"/>
      <c r="ANN165"/>
      <c r="ANO165"/>
      <c r="ANP165"/>
      <c r="ANQ165"/>
      <c r="ANR165"/>
      <c r="ANS165"/>
      <c r="ANT165"/>
      <c r="ANU165"/>
      <c r="ANV165"/>
      <c r="ANW165"/>
      <c r="ANX165"/>
      <c r="ANY165"/>
      <c r="ANZ165"/>
      <c r="AOA165"/>
      <c r="AOB165"/>
      <c r="AOC165"/>
      <c r="AOD165"/>
      <c r="AOE165"/>
      <c r="AOF165"/>
      <c r="AOG165"/>
      <c r="AOH165"/>
      <c r="AOI165"/>
      <c r="AOJ165"/>
      <c r="AOK165"/>
      <c r="AOL165"/>
      <c r="AOM165"/>
      <c r="AON165"/>
      <c r="AOO165"/>
      <c r="AOP165"/>
      <c r="AOQ165"/>
      <c r="AOR165"/>
      <c r="AOS165"/>
      <c r="AOT165"/>
      <c r="AOU165"/>
      <c r="AOV165"/>
      <c r="AOW165"/>
      <c r="AOX165"/>
      <c r="AOY165"/>
      <c r="AOZ165"/>
      <c r="APA165"/>
      <c r="APB165"/>
      <c r="APC165"/>
      <c r="APD165"/>
      <c r="APE165"/>
      <c r="APF165"/>
      <c r="APG165"/>
      <c r="APH165"/>
      <c r="API165"/>
      <c r="APJ165"/>
      <c r="APK165"/>
      <c r="APL165"/>
      <c r="APM165"/>
      <c r="APN165"/>
      <c r="APO165"/>
      <c r="APP165"/>
      <c r="APQ165"/>
      <c r="APR165"/>
      <c r="APS165"/>
      <c r="APT165"/>
      <c r="APU165"/>
      <c r="APV165"/>
      <c r="APW165"/>
      <c r="APX165"/>
      <c r="APY165"/>
      <c r="APZ165"/>
      <c r="AQA165"/>
      <c r="AQB165"/>
      <c r="AQC165"/>
      <c r="AQD165"/>
      <c r="AQE165"/>
      <c r="AQF165"/>
      <c r="AQG165"/>
      <c r="AQH165"/>
      <c r="AQI165"/>
      <c r="AQJ165"/>
      <c r="AQK165"/>
      <c r="AQL165"/>
      <c r="AQM165"/>
      <c r="AQN165"/>
      <c r="AQO165"/>
      <c r="AQP165"/>
      <c r="AQQ165"/>
      <c r="AQR165"/>
      <c r="AQS165"/>
      <c r="AQT165"/>
      <c r="AQU165"/>
      <c r="AQV165"/>
      <c r="AQW165"/>
      <c r="AQX165"/>
      <c r="AQY165"/>
      <c r="AQZ165"/>
      <c r="ARA165"/>
      <c r="ARB165"/>
      <c r="ARC165"/>
      <c r="ARD165"/>
      <c r="ARE165"/>
      <c r="ARF165"/>
      <c r="ARG165"/>
      <c r="ARH165"/>
      <c r="ARI165"/>
      <c r="ARJ165"/>
      <c r="ARK165"/>
      <c r="ARL165"/>
      <c r="ARM165"/>
      <c r="ARN165"/>
      <c r="ARO165"/>
      <c r="ARP165"/>
      <c r="ARQ165"/>
      <c r="ARR165"/>
      <c r="ARS165"/>
      <c r="ART165"/>
      <c r="ARU165"/>
      <c r="ARV165"/>
      <c r="ARW165"/>
      <c r="ARX165"/>
      <c r="ARY165"/>
      <c r="ARZ165"/>
      <c r="ASA165"/>
      <c r="ASB165"/>
      <c r="ASC165"/>
      <c r="ASD165"/>
      <c r="ASE165"/>
      <c r="ASF165"/>
      <c r="ASG165"/>
      <c r="ASH165"/>
      <c r="ASI165"/>
      <c r="ASJ165"/>
      <c r="ASK165"/>
      <c r="ASL165"/>
      <c r="ASM165"/>
      <c r="ASN165"/>
      <c r="ASO165"/>
      <c r="ASP165"/>
      <c r="ASQ165"/>
      <c r="ASR165"/>
      <c r="ASS165"/>
      <c r="AST165"/>
      <c r="ASU165"/>
      <c r="ASV165"/>
      <c r="ASW165"/>
      <c r="ASX165"/>
      <c r="ASY165"/>
      <c r="ASZ165"/>
      <c r="ATA165"/>
      <c r="ATB165"/>
      <c r="ATC165"/>
      <c r="ATD165"/>
      <c r="ATE165"/>
      <c r="ATF165"/>
      <c r="ATG165"/>
      <c r="ATH165"/>
      <c r="ATI165"/>
      <c r="ATJ165"/>
      <c r="ATK165"/>
      <c r="ATL165"/>
      <c r="ATM165"/>
      <c r="ATN165"/>
      <c r="ATO165"/>
      <c r="ATP165"/>
      <c r="ATQ165"/>
      <c r="ATR165"/>
      <c r="ATS165"/>
      <c r="ATT165"/>
      <c r="ATU165"/>
      <c r="ATV165"/>
      <c r="ATW165"/>
      <c r="ATX165"/>
      <c r="ATY165"/>
      <c r="ATZ165"/>
      <c r="AUA165"/>
      <c r="AUB165"/>
      <c r="AUC165"/>
      <c r="AUD165"/>
      <c r="AUE165"/>
      <c r="AUF165"/>
      <c r="AUG165"/>
      <c r="AUH165"/>
      <c r="AUI165"/>
      <c r="AUJ165"/>
      <c r="AUK165"/>
      <c r="AUL165"/>
      <c r="AUM165"/>
      <c r="AUN165"/>
      <c r="AUO165"/>
      <c r="AUP165"/>
      <c r="AUQ165"/>
      <c r="AUR165"/>
      <c r="AUS165"/>
      <c r="AUT165"/>
      <c r="AUU165"/>
      <c r="AUV165"/>
      <c r="AUW165"/>
      <c r="AUX165"/>
      <c r="AUY165"/>
      <c r="AUZ165"/>
      <c r="AVA165"/>
      <c r="AVB165"/>
      <c r="AVC165"/>
      <c r="AVD165"/>
      <c r="AVE165"/>
      <c r="AVF165"/>
      <c r="AVG165"/>
      <c r="AVH165"/>
      <c r="AVI165"/>
      <c r="AVJ165"/>
      <c r="AVK165"/>
      <c r="AVL165"/>
      <c r="AVM165"/>
      <c r="AVN165"/>
      <c r="AVO165"/>
      <c r="AVP165"/>
      <c r="AVQ165"/>
      <c r="AVR165"/>
      <c r="AVS165"/>
      <c r="AVT165"/>
      <c r="AVU165"/>
      <c r="AVV165"/>
      <c r="AVW165"/>
      <c r="AVX165"/>
      <c r="AVY165"/>
      <c r="AVZ165"/>
      <c r="AWA165"/>
      <c r="AWB165"/>
      <c r="AWC165"/>
      <c r="AWD165"/>
      <c r="AWE165"/>
      <c r="AWF165"/>
      <c r="AWG165"/>
      <c r="AWH165"/>
      <c r="AWI165"/>
      <c r="AWJ165"/>
      <c r="AWK165"/>
      <c r="AWL165"/>
      <c r="AWM165"/>
      <c r="AWN165"/>
      <c r="AWO165"/>
      <c r="AWP165"/>
      <c r="AWQ165"/>
      <c r="AWR165"/>
      <c r="AWS165"/>
      <c r="AWT165"/>
      <c r="AWU165"/>
      <c r="AWV165"/>
      <c r="AWW165"/>
      <c r="AWX165"/>
      <c r="AWY165"/>
      <c r="AWZ165"/>
      <c r="AXA165"/>
      <c r="AXB165"/>
      <c r="AXC165"/>
      <c r="AXD165"/>
      <c r="AXE165"/>
      <c r="AXF165"/>
      <c r="AXG165"/>
      <c r="AXH165"/>
      <c r="AXI165"/>
      <c r="AXJ165"/>
      <c r="AXK165"/>
      <c r="AXL165"/>
      <c r="AXM165"/>
      <c r="AXN165"/>
      <c r="AXO165"/>
      <c r="AXP165"/>
      <c r="AXQ165"/>
      <c r="AXR165"/>
      <c r="AXS165"/>
      <c r="AXT165"/>
      <c r="AXU165"/>
      <c r="AXV165"/>
      <c r="AXW165"/>
      <c r="AXX165"/>
      <c r="AXY165"/>
      <c r="AXZ165"/>
      <c r="AYA165"/>
      <c r="AYB165"/>
      <c r="AYC165"/>
      <c r="AYD165"/>
      <c r="AYE165"/>
      <c r="AYF165"/>
      <c r="AYG165"/>
      <c r="AYH165"/>
      <c r="AYI165"/>
      <c r="AYJ165"/>
      <c r="AYK165"/>
      <c r="AYL165"/>
      <c r="AYM165"/>
      <c r="AYN165"/>
      <c r="AYO165"/>
      <c r="AYP165"/>
      <c r="AYQ165"/>
      <c r="AYR165"/>
      <c r="AYS165"/>
      <c r="AYT165"/>
      <c r="AYU165"/>
      <c r="AYV165"/>
      <c r="AYW165"/>
      <c r="AYX165"/>
      <c r="AYY165"/>
      <c r="AYZ165"/>
      <c r="AZA165"/>
      <c r="AZB165"/>
      <c r="AZC165"/>
      <c r="AZD165"/>
      <c r="AZE165"/>
      <c r="AZF165"/>
      <c r="AZG165"/>
      <c r="AZH165"/>
      <c r="AZI165"/>
      <c r="AZJ165"/>
      <c r="AZK165"/>
      <c r="AZL165"/>
      <c r="AZM165"/>
      <c r="AZN165"/>
      <c r="AZO165"/>
      <c r="AZP165"/>
      <c r="AZQ165"/>
      <c r="AZR165"/>
      <c r="AZS165"/>
      <c r="AZT165"/>
      <c r="AZU165"/>
      <c r="AZV165"/>
      <c r="AZW165"/>
      <c r="AZX165"/>
      <c r="AZY165"/>
      <c r="AZZ165"/>
      <c r="BAA165"/>
      <c r="BAB165"/>
      <c r="BAC165"/>
      <c r="BAD165"/>
      <c r="BAE165"/>
      <c r="BAF165"/>
      <c r="BAG165"/>
      <c r="BAH165"/>
      <c r="BAI165"/>
      <c r="BAJ165"/>
      <c r="BAK165"/>
      <c r="BAL165"/>
      <c r="BAM165"/>
      <c r="BAN165"/>
      <c r="BAO165"/>
      <c r="BAP165"/>
      <c r="BAQ165"/>
      <c r="BAR165"/>
      <c r="BAS165"/>
      <c r="BAT165"/>
      <c r="BAU165"/>
      <c r="BAV165"/>
      <c r="BAW165"/>
      <c r="BAX165"/>
      <c r="BAY165"/>
      <c r="BAZ165"/>
      <c r="BBA165"/>
      <c r="BBB165"/>
      <c r="BBC165"/>
      <c r="BBD165"/>
      <c r="BBE165"/>
      <c r="BBF165"/>
      <c r="BBG165"/>
      <c r="BBH165"/>
      <c r="BBI165"/>
      <c r="BBJ165"/>
      <c r="BBK165"/>
      <c r="BBL165"/>
      <c r="BBM165"/>
      <c r="BBN165"/>
      <c r="BBO165"/>
      <c r="BBP165"/>
      <c r="BBQ165"/>
      <c r="BBR165"/>
      <c r="BBS165"/>
      <c r="BBT165"/>
      <c r="BBU165"/>
      <c r="BBV165"/>
      <c r="BBW165"/>
      <c r="BBX165"/>
      <c r="BBY165"/>
      <c r="BBZ165"/>
      <c r="BCA165"/>
      <c r="BCB165"/>
      <c r="BCC165"/>
      <c r="BCD165"/>
      <c r="BCE165"/>
      <c r="BCF165"/>
      <c r="BCG165"/>
      <c r="BCH165"/>
      <c r="BCI165"/>
      <c r="BCJ165"/>
      <c r="BCK165"/>
      <c r="BCL165"/>
      <c r="BCM165"/>
      <c r="BCN165"/>
      <c r="BCO165"/>
      <c r="BCP165"/>
      <c r="BCQ165"/>
      <c r="BCR165"/>
      <c r="BCS165"/>
      <c r="BCT165"/>
      <c r="BCU165"/>
      <c r="BCV165"/>
      <c r="BCW165"/>
      <c r="BCX165"/>
      <c r="BCY165"/>
      <c r="BCZ165"/>
      <c r="BDA165"/>
      <c r="BDB165"/>
      <c r="BDC165"/>
      <c r="BDD165"/>
      <c r="BDE165"/>
      <c r="BDF165"/>
      <c r="BDG165"/>
      <c r="BDH165"/>
      <c r="BDI165"/>
      <c r="BDJ165"/>
      <c r="BDK165"/>
      <c r="BDL165"/>
      <c r="BDM165"/>
      <c r="BDN165"/>
      <c r="BDO165"/>
      <c r="BDP165"/>
      <c r="BDQ165"/>
      <c r="BDR165"/>
      <c r="BDS165"/>
      <c r="BDT165"/>
      <c r="BDU165"/>
    </row>
    <row r="166" spans="2:1477" s="69" customFormat="1">
      <c r="B166" s="67" t="s">
        <v>3</v>
      </c>
      <c r="C166" s="67" t="s">
        <v>396</v>
      </c>
      <c r="D166" s="67" t="s">
        <v>397</v>
      </c>
      <c r="E166" s="68">
        <v>45350</v>
      </c>
      <c r="F166" s="67" t="s">
        <v>991</v>
      </c>
      <c r="G166" s="67" t="s">
        <v>990</v>
      </c>
      <c r="H166" s="187">
        <v>6</v>
      </c>
      <c r="I166" s="69">
        <v>2</v>
      </c>
      <c r="J166" s="69">
        <v>240</v>
      </c>
      <c r="K166" s="69">
        <v>367</v>
      </c>
      <c r="L166" s="69">
        <v>367</v>
      </c>
      <c r="M166" s="186">
        <f t="shared" si="45"/>
        <v>1</v>
      </c>
      <c r="N166" s="69">
        <f t="shared" si="46"/>
        <v>1</v>
      </c>
      <c r="O166" s="69">
        <v>0</v>
      </c>
      <c r="P166" s="69">
        <v>0</v>
      </c>
      <c r="Q166" s="69">
        <v>0</v>
      </c>
      <c r="R166" s="69">
        <v>127</v>
      </c>
      <c r="S166" s="69">
        <v>0</v>
      </c>
      <c r="T166" s="190">
        <v>5489802</v>
      </c>
      <c r="U166" s="190">
        <v>58699</v>
      </c>
      <c r="V166" s="190">
        <v>5431104</v>
      </c>
      <c r="W166" s="190">
        <v>5499093</v>
      </c>
      <c r="X166" s="190">
        <v>5514945</v>
      </c>
      <c r="Y166" s="190">
        <v>0</v>
      </c>
      <c r="Z166" s="190">
        <v>0</v>
      </c>
      <c r="AA166" s="190">
        <v>0</v>
      </c>
      <c r="AB166" s="190">
        <v>5514945</v>
      </c>
      <c r="AC166" s="190">
        <v>5496131</v>
      </c>
      <c r="AD166" s="186">
        <f t="shared" si="47"/>
        <v>1.0119730721415019</v>
      </c>
      <c r="AE166" s="69">
        <f t="shared" si="48"/>
        <v>1</v>
      </c>
      <c r="AF166" s="190">
        <v>-18814</v>
      </c>
      <c r="AG166" s="190">
        <v>9291</v>
      </c>
      <c r="AH166" s="69">
        <v>101</v>
      </c>
      <c r="AI166" s="69">
        <v>26</v>
      </c>
      <c r="AJ166" s="69">
        <v>0</v>
      </c>
      <c r="AK166" s="69">
        <v>0</v>
      </c>
      <c r="AL166" s="80">
        <v>0</v>
      </c>
      <c r="AM166" s="80">
        <v>0</v>
      </c>
      <c r="AN166" s="69">
        <v>0</v>
      </c>
      <c r="AO166" s="69">
        <v>0</v>
      </c>
      <c r="AP166" s="80">
        <v>9291</v>
      </c>
      <c r="AQ166" s="80">
        <v>9291</v>
      </c>
      <c r="AR166" s="69">
        <v>0</v>
      </c>
      <c r="AS166" s="69">
        <v>0</v>
      </c>
      <c r="AT166" s="80">
        <v>0</v>
      </c>
      <c r="AU166" s="80">
        <v>0</v>
      </c>
      <c r="AV166" s="69">
        <v>0</v>
      </c>
      <c r="AW166" s="69">
        <v>0</v>
      </c>
      <c r="AX166" s="80">
        <v>0</v>
      </c>
      <c r="AY166" s="80">
        <v>0</v>
      </c>
      <c r="AZ166" s="69">
        <v>0</v>
      </c>
      <c r="BA166" s="69">
        <v>0</v>
      </c>
      <c r="BB166" s="80">
        <v>0</v>
      </c>
      <c r="BC166" s="80">
        <v>0</v>
      </c>
      <c r="BD166" s="69">
        <v>0</v>
      </c>
      <c r="BE166" s="69">
        <v>0</v>
      </c>
      <c r="BF166" s="80">
        <v>0</v>
      </c>
      <c r="BG166" s="80">
        <v>0</v>
      </c>
      <c r="BH166" s="69">
        <v>0</v>
      </c>
      <c r="BI166" s="69">
        <v>0</v>
      </c>
      <c r="BJ166" s="80">
        <v>0</v>
      </c>
      <c r="BK166" s="80">
        <v>0</v>
      </c>
      <c r="BL166" s="69">
        <v>0</v>
      </c>
      <c r="BM166" s="69">
        <v>0</v>
      </c>
      <c r="BN166" s="80">
        <v>0</v>
      </c>
      <c r="BO166" s="80">
        <v>0</v>
      </c>
      <c r="BP166" s="69">
        <v>0</v>
      </c>
      <c r="BQ166" s="69">
        <v>0</v>
      </c>
      <c r="BR166" s="80">
        <v>0</v>
      </c>
      <c r="BS166" s="80">
        <v>0</v>
      </c>
      <c r="BT166" s="69">
        <v>0</v>
      </c>
      <c r="BU166" s="69">
        <v>0</v>
      </c>
      <c r="BV166" s="80">
        <v>0</v>
      </c>
      <c r="BW166" s="80">
        <v>0</v>
      </c>
      <c r="BX166" s="69">
        <v>0</v>
      </c>
      <c r="BY166" s="69">
        <v>0</v>
      </c>
      <c r="BZ166" s="80">
        <v>0</v>
      </c>
      <c r="CA166" s="80">
        <v>0</v>
      </c>
      <c r="CB166" s="69">
        <v>0</v>
      </c>
      <c r="CC166" s="69">
        <v>0</v>
      </c>
      <c r="CD166" s="80">
        <v>0</v>
      </c>
      <c r="CE166" s="80">
        <v>0</v>
      </c>
      <c r="CF166" s="69">
        <v>0</v>
      </c>
      <c r="CG166" s="69">
        <v>0</v>
      </c>
      <c r="CH166" s="80">
        <v>0</v>
      </c>
      <c r="CI166" s="80">
        <v>0</v>
      </c>
      <c r="CJ166" s="69">
        <v>0</v>
      </c>
      <c r="CK166" s="69">
        <v>0</v>
      </c>
      <c r="CL166" s="80">
        <v>9291</v>
      </c>
      <c r="CM166" s="80">
        <v>9291</v>
      </c>
      <c r="CN166" s="67" t="s">
        <v>847</v>
      </c>
      <c r="CO166" s="67" t="s">
        <v>848</v>
      </c>
      <c r="CP166" s="67" t="s">
        <v>709</v>
      </c>
      <c r="CQ166" s="67" t="s">
        <v>709</v>
      </c>
      <c r="CR166" s="67" t="s">
        <v>709</v>
      </c>
      <c r="CS166" s="67" t="s">
        <v>709</v>
      </c>
      <c r="CT166" s="68">
        <v>46029</v>
      </c>
      <c r="CU166" s="67" t="s">
        <v>991</v>
      </c>
      <c r="CV166" s="67" t="s">
        <v>989</v>
      </c>
      <c r="CW166" s="68" t="s">
        <v>168</v>
      </c>
      <c r="CX166" s="68">
        <v>45938</v>
      </c>
      <c r="CY166" s="67" t="s">
        <v>993</v>
      </c>
      <c r="CZ166" s="67" t="s">
        <v>989</v>
      </c>
      <c r="DA166" s="67" t="s">
        <v>1021</v>
      </c>
      <c r="DB166" s="81">
        <v>5906510.04</v>
      </c>
      <c r="DC166" s="67"/>
      <c r="DD166" s="67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  <c r="AML166"/>
      <c r="AMM166"/>
      <c r="AMN166"/>
      <c r="AMO166"/>
      <c r="AMP166"/>
      <c r="AMQ166"/>
      <c r="AMR166"/>
      <c r="AMS166"/>
      <c r="AMT166"/>
      <c r="AMU166"/>
      <c r="AMV166"/>
      <c r="AMW166"/>
      <c r="AMX166"/>
      <c r="AMY166"/>
      <c r="AMZ166"/>
      <c r="ANA166"/>
      <c r="ANB166"/>
      <c r="ANC166"/>
      <c r="AND166"/>
      <c r="ANE166"/>
      <c r="ANF166"/>
      <c r="ANG166"/>
      <c r="ANH166"/>
      <c r="ANI166"/>
      <c r="ANJ166"/>
      <c r="ANK166"/>
      <c r="ANL166"/>
      <c r="ANM166"/>
      <c r="ANN166"/>
      <c r="ANO166"/>
      <c r="ANP166"/>
      <c r="ANQ166"/>
      <c r="ANR166"/>
      <c r="ANS166"/>
      <c r="ANT166"/>
      <c r="ANU166"/>
      <c r="ANV166"/>
      <c r="ANW166"/>
      <c r="ANX166"/>
      <c r="ANY166"/>
      <c r="ANZ166"/>
      <c r="AOA166"/>
      <c r="AOB166"/>
      <c r="AOC166"/>
      <c r="AOD166"/>
      <c r="AOE166"/>
      <c r="AOF166"/>
      <c r="AOG166"/>
      <c r="AOH166"/>
      <c r="AOI166"/>
      <c r="AOJ166"/>
      <c r="AOK166"/>
      <c r="AOL166"/>
      <c r="AOM166"/>
      <c r="AON166"/>
      <c r="AOO166"/>
      <c r="AOP166"/>
      <c r="AOQ166"/>
      <c r="AOR166"/>
      <c r="AOS166"/>
      <c r="AOT166"/>
      <c r="AOU166"/>
      <c r="AOV166"/>
      <c r="AOW166"/>
      <c r="AOX166"/>
      <c r="AOY166"/>
      <c r="AOZ166"/>
      <c r="APA166"/>
      <c r="APB166"/>
      <c r="APC166"/>
      <c r="APD166"/>
      <c r="APE166"/>
      <c r="APF166"/>
      <c r="APG166"/>
      <c r="APH166"/>
      <c r="API166"/>
      <c r="APJ166"/>
      <c r="APK166"/>
      <c r="APL166"/>
      <c r="APM166"/>
      <c r="APN166"/>
      <c r="APO166"/>
      <c r="APP166"/>
      <c r="APQ166"/>
      <c r="APR166"/>
      <c r="APS166"/>
      <c r="APT166"/>
      <c r="APU166"/>
      <c r="APV166"/>
      <c r="APW166"/>
      <c r="APX166"/>
      <c r="APY166"/>
      <c r="APZ166"/>
      <c r="AQA166"/>
      <c r="AQB166"/>
      <c r="AQC166"/>
      <c r="AQD166"/>
      <c r="AQE166"/>
      <c r="AQF166"/>
      <c r="AQG166"/>
      <c r="AQH166"/>
      <c r="AQI166"/>
      <c r="AQJ166"/>
      <c r="AQK166"/>
      <c r="AQL166"/>
      <c r="AQM166"/>
      <c r="AQN166"/>
      <c r="AQO166"/>
      <c r="AQP166"/>
      <c r="AQQ166"/>
      <c r="AQR166"/>
      <c r="AQS166"/>
      <c r="AQT166"/>
      <c r="AQU166"/>
      <c r="AQV166"/>
      <c r="AQW166"/>
      <c r="AQX166"/>
      <c r="AQY166"/>
      <c r="AQZ166"/>
      <c r="ARA166"/>
      <c r="ARB166"/>
      <c r="ARC166"/>
      <c r="ARD166"/>
      <c r="ARE166"/>
      <c r="ARF166"/>
      <c r="ARG166"/>
      <c r="ARH166"/>
      <c r="ARI166"/>
      <c r="ARJ166"/>
      <c r="ARK166"/>
      <c r="ARL166"/>
      <c r="ARM166"/>
      <c r="ARN166"/>
      <c r="ARO166"/>
      <c r="ARP166"/>
      <c r="ARQ166"/>
      <c r="ARR166"/>
      <c r="ARS166"/>
      <c r="ART166"/>
      <c r="ARU166"/>
      <c r="ARV166"/>
      <c r="ARW166"/>
      <c r="ARX166"/>
      <c r="ARY166"/>
      <c r="ARZ166"/>
      <c r="ASA166"/>
      <c r="ASB166"/>
      <c r="ASC166"/>
      <c r="ASD166"/>
      <c r="ASE166"/>
      <c r="ASF166"/>
      <c r="ASG166"/>
      <c r="ASH166"/>
      <c r="ASI166"/>
      <c r="ASJ166"/>
      <c r="ASK166"/>
      <c r="ASL166"/>
      <c r="ASM166"/>
      <c r="ASN166"/>
      <c r="ASO166"/>
      <c r="ASP166"/>
      <c r="ASQ166"/>
      <c r="ASR166"/>
      <c r="ASS166"/>
      <c r="AST166"/>
      <c r="ASU166"/>
      <c r="ASV166"/>
      <c r="ASW166"/>
      <c r="ASX166"/>
      <c r="ASY166"/>
      <c r="ASZ166"/>
      <c r="ATA166"/>
      <c r="ATB166"/>
      <c r="ATC166"/>
      <c r="ATD166"/>
      <c r="ATE166"/>
      <c r="ATF166"/>
      <c r="ATG166"/>
      <c r="ATH166"/>
      <c r="ATI166"/>
      <c r="ATJ166"/>
      <c r="ATK166"/>
      <c r="ATL166"/>
      <c r="ATM166"/>
      <c r="ATN166"/>
      <c r="ATO166"/>
      <c r="ATP166"/>
      <c r="ATQ166"/>
      <c r="ATR166"/>
      <c r="ATS166"/>
      <c r="ATT166"/>
      <c r="ATU166"/>
      <c r="ATV166"/>
      <c r="ATW166"/>
      <c r="ATX166"/>
      <c r="ATY166"/>
      <c r="ATZ166"/>
      <c r="AUA166"/>
      <c r="AUB166"/>
      <c r="AUC166"/>
      <c r="AUD166"/>
      <c r="AUE166"/>
      <c r="AUF166"/>
      <c r="AUG166"/>
      <c r="AUH166"/>
      <c r="AUI166"/>
      <c r="AUJ166"/>
      <c r="AUK166"/>
      <c r="AUL166"/>
      <c r="AUM166"/>
      <c r="AUN166"/>
      <c r="AUO166"/>
      <c r="AUP166"/>
      <c r="AUQ166"/>
      <c r="AUR166"/>
      <c r="AUS166"/>
      <c r="AUT166"/>
      <c r="AUU166"/>
      <c r="AUV166"/>
      <c r="AUW166"/>
      <c r="AUX166"/>
      <c r="AUY166"/>
      <c r="AUZ166"/>
      <c r="AVA166"/>
      <c r="AVB166"/>
      <c r="AVC166"/>
      <c r="AVD166"/>
      <c r="AVE166"/>
      <c r="AVF166"/>
      <c r="AVG166"/>
      <c r="AVH166"/>
      <c r="AVI166"/>
      <c r="AVJ166"/>
      <c r="AVK166"/>
      <c r="AVL166"/>
      <c r="AVM166"/>
      <c r="AVN166"/>
      <c r="AVO166"/>
      <c r="AVP166"/>
      <c r="AVQ166"/>
      <c r="AVR166"/>
      <c r="AVS166"/>
      <c r="AVT166"/>
      <c r="AVU166"/>
      <c r="AVV166"/>
      <c r="AVW166"/>
      <c r="AVX166"/>
      <c r="AVY166"/>
      <c r="AVZ166"/>
      <c r="AWA166"/>
      <c r="AWB166"/>
      <c r="AWC166"/>
      <c r="AWD166"/>
      <c r="AWE166"/>
      <c r="AWF166"/>
      <c r="AWG166"/>
      <c r="AWH166"/>
      <c r="AWI166"/>
      <c r="AWJ166"/>
      <c r="AWK166"/>
      <c r="AWL166"/>
      <c r="AWM166"/>
      <c r="AWN166"/>
      <c r="AWO166"/>
      <c r="AWP166"/>
      <c r="AWQ166"/>
      <c r="AWR166"/>
      <c r="AWS166"/>
      <c r="AWT166"/>
      <c r="AWU166"/>
      <c r="AWV166"/>
      <c r="AWW166"/>
      <c r="AWX166"/>
      <c r="AWY166"/>
      <c r="AWZ166"/>
      <c r="AXA166"/>
      <c r="AXB166"/>
      <c r="AXC166"/>
      <c r="AXD166"/>
      <c r="AXE166"/>
      <c r="AXF166"/>
      <c r="AXG166"/>
      <c r="AXH166"/>
      <c r="AXI166"/>
      <c r="AXJ166"/>
      <c r="AXK166"/>
      <c r="AXL166"/>
      <c r="AXM166"/>
      <c r="AXN166"/>
      <c r="AXO166"/>
      <c r="AXP166"/>
      <c r="AXQ166"/>
      <c r="AXR166"/>
      <c r="AXS166"/>
      <c r="AXT166"/>
      <c r="AXU166"/>
      <c r="AXV166"/>
      <c r="AXW166"/>
      <c r="AXX166"/>
      <c r="AXY166"/>
      <c r="AXZ166"/>
      <c r="AYA166"/>
      <c r="AYB166"/>
      <c r="AYC166"/>
      <c r="AYD166"/>
      <c r="AYE166"/>
      <c r="AYF166"/>
      <c r="AYG166"/>
      <c r="AYH166"/>
      <c r="AYI166"/>
      <c r="AYJ166"/>
      <c r="AYK166"/>
      <c r="AYL166"/>
      <c r="AYM166"/>
      <c r="AYN166"/>
      <c r="AYO166"/>
      <c r="AYP166"/>
      <c r="AYQ166"/>
      <c r="AYR166"/>
      <c r="AYS166"/>
      <c r="AYT166"/>
      <c r="AYU166"/>
      <c r="AYV166"/>
      <c r="AYW166"/>
      <c r="AYX166"/>
      <c r="AYY166"/>
      <c r="AYZ166"/>
      <c r="AZA166"/>
      <c r="AZB166"/>
      <c r="AZC166"/>
      <c r="AZD166"/>
      <c r="AZE166"/>
      <c r="AZF166"/>
      <c r="AZG166"/>
      <c r="AZH166"/>
      <c r="AZI166"/>
      <c r="AZJ166"/>
      <c r="AZK166"/>
      <c r="AZL166"/>
      <c r="AZM166"/>
      <c r="AZN166"/>
      <c r="AZO166"/>
      <c r="AZP166"/>
      <c r="AZQ166"/>
      <c r="AZR166"/>
      <c r="AZS166"/>
      <c r="AZT166"/>
      <c r="AZU166"/>
      <c r="AZV166"/>
      <c r="AZW166"/>
      <c r="AZX166"/>
      <c r="AZY166"/>
      <c r="AZZ166"/>
      <c r="BAA166"/>
      <c r="BAB166"/>
      <c r="BAC166"/>
      <c r="BAD166"/>
      <c r="BAE166"/>
      <c r="BAF166"/>
      <c r="BAG166"/>
      <c r="BAH166"/>
      <c r="BAI166"/>
      <c r="BAJ166"/>
      <c r="BAK166"/>
      <c r="BAL166"/>
      <c r="BAM166"/>
      <c r="BAN166"/>
      <c r="BAO166"/>
      <c r="BAP166"/>
      <c r="BAQ166"/>
      <c r="BAR166"/>
      <c r="BAS166"/>
      <c r="BAT166"/>
      <c r="BAU166"/>
      <c r="BAV166"/>
      <c r="BAW166"/>
      <c r="BAX166"/>
      <c r="BAY166"/>
      <c r="BAZ166"/>
      <c r="BBA166"/>
      <c r="BBB166"/>
      <c r="BBC166"/>
      <c r="BBD166"/>
      <c r="BBE166"/>
      <c r="BBF166"/>
      <c r="BBG166"/>
      <c r="BBH166"/>
      <c r="BBI166"/>
      <c r="BBJ166"/>
      <c r="BBK166"/>
      <c r="BBL166"/>
      <c r="BBM166"/>
      <c r="BBN166"/>
      <c r="BBO166"/>
      <c r="BBP166"/>
      <c r="BBQ166"/>
      <c r="BBR166"/>
      <c r="BBS166"/>
      <c r="BBT166"/>
      <c r="BBU166"/>
      <c r="BBV166"/>
      <c r="BBW166"/>
      <c r="BBX166"/>
      <c r="BBY166"/>
      <c r="BBZ166"/>
      <c r="BCA166"/>
      <c r="BCB166"/>
      <c r="BCC166"/>
      <c r="BCD166"/>
      <c r="BCE166"/>
      <c r="BCF166"/>
      <c r="BCG166"/>
      <c r="BCH166"/>
      <c r="BCI166"/>
      <c r="BCJ166"/>
      <c r="BCK166"/>
      <c r="BCL166"/>
      <c r="BCM166"/>
      <c r="BCN166"/>
      <c r="BCO166"/>
      <c r="BCP166"/>
      <c r="BCQ166"/>
      <c r="BCR166"/>
      <c r="BCS166"/>
      <c r="BCT166"/>
      <c r="BCU166"/>
      <c r="BCV166"/>
      <c r="BCW166"/>
      <c r="BCX166"/>
      <c r="BCY166"/>
      <c r="BCZ166"/>
      <c r="BDA166"/>
      <c r="BDB166"/>
      <c r="BDC166"/>
      <c r="BDD166"/>
      <c r="BDE166"/>
      <c r="BDF166"/>
      <c r="BDG166"/>
      <c r="BDH166"/>
      <c r="BDI166"/>
      <c r="BDJ166"/>
      <c r="BDK166"/>
      <c r="BDL166"/>
      <c r="BDM166"/>
      <c r="BDN166"/>
      <c r="BDO166"/>
      <c r="BDP166"/>
      <c r="BDQ166"/>
      <c r="BDR166"/>
      <c r="BDS166"/>
      <c r="BDT166"/>
      <c r="BDU166"/>
    </row>
    <row r="167" spans="2:1477" s="69" customFormat="1">
      <c r="B167" s="67" t="s">
        <v>3</v>
      </c>
      <c r="C167" s="67" t="s">
        <v>398</v>
      </c>
      <c r="D167" s="67" t="s">
        <v>399</v>
      </c>
      <c r="E167" s="68">
        <v>45378</v>
      </c>
      <c r="F167" s="67" t="s">
        <v>991</v>
      </c>
      <c r="G167" s="67" t="s">
        <v>990</v>
      </c>
      <c r="H167" s="187">
        <v>2</v>
      </c>
      <c r="I167" s="69">
        <v>3</v>
      </c>
      <c r="J167" s="69">
        <v>271</v>
      </c>
      <c r="K167" s="69">
        <v>331</v>
      </c>
      <c r="L167" s="69">
        <v>331</v>
      </c>
      <c r="M167" s="186">
        <f t="shared" si="45"/>
        <v>1.0073800738007379</v>
      </c>
      <c r="N167" s="69">
        <f t="shared" si="46"/>
        <v>1</v>
      </c>
      <c r="O167" s="69">
        <v>0</v>
      </c>
      <c r="P167" s="69">
        <v>0</v>
      </c>
      <c r="Q167" s="69">
        <v>0</v>
      </c>
      <c r="R167" s="69">
        <v>60</v>
      </c>
      <c r="S167" s="69">
        <v>0</v>
      </c>
      <c r="T167" s="190">
        <v>5722729</v>
      </c>
      <c r="U167" s="190">
        <v>58760</v>
      </c>
      <c r="V167" s="190">
        <v>5663969</v>
      </c>
      <c r="W167" s="190">
        <v>5878728</v>
      </c>
      <c r="X167" s="190">
        <v>5826172</v>
      </c>
      <c r="Y167" s="190">
        <v>0</v>
      </c>
      <c r="Z167" s="190">
        <v>0</v>
      </c>
      <c r="AA167" s="190">
        <v>0</v>
      </c>
      <c r="AB167" s="190">
        <v>5826172</v>
      </c>
      <c r="AC167" s="190">
        <v>5808077</v>
      </c>
      <c r="AD167" s="186">
        <f t="shared" si="47"/>
        <v>1.0254429358635262</v>
      </c>
      <c r="AE167" s="69">
        <f t="shared" si="48"/>
        <v>1</v>
      </c>
      <c r="AF167" s="190">
        <v>-12396</v>
      </c>
      <c r="AG167" s="190">
        <v>155998</v>
      </c>
      <c r="AH167" s="69">
        <v>38</v>
      </c>
      <c r="AI167" s="69">
        <v>20</v>
      </c>
      <c r="AJ167" s="69">
        <v>0</v>
      </c>
      <c r="AK167" s="69">
        <v>0</v>
      </c>
      <c r="AL167" s="80">
        <v>1638</v>
      </c>
      <c r="AM167" s="80">
        <v>0</v>
      </c>
      <c r="AN167" s="69">
        <v>2</v>
      </c>
      <c r="AO167" s="69">
        <v>0</v>
      </c>
      <c r="AP167" s="80">
        <v>150300</v>
      </c>
      <c r="AQ167" s="80">
        <v>0</v>
      </c>
      <c r="AR167" s="69">
        <v>0</v>
      </c>
      <c r="AS167" s="69">
        <v>0</v>
      </c>
      <c r="AT167" s="80">
        <v>0</v>
      </c>
      <c r="AU167" s="80">
        <v>0</v>
      </c>
      <c r="AV167" s="69">
        <v>0</v>
      </c>
      <c r="AW167" s="69">
        <v>0</v>
      </c>
      <c r="AX167" s="80">
        <v>0</v>
      </c>
      <c r="AY167" s="80">
        <v>0</v>
      </c>
      <c r="AZ167" s="69">
        <v>0</v>
      </c>
      <c r="BA167" s="69">
        <v>0</v>
      </c>
      <c r="BB167" s="80">
        <v>0</v>
      </c>
      <c r="BC167" s="80">
        <v>0</v>
      </c>
      <c r="BD167" s="69">
        <v>0</v>
      </c>
      <c r="BE167" s="69">
        <v>0</v>
      </c>
      <c r="BF167" s="80">
        <v>0</v>
      </c>
      <c r="BG167" s="80">
        <v>0</v>
      </c>
      <c r="BH167" s="69">
        <v>0</v>
      </c>
      <c r="BI167" s="69">
        <v>0</v>
      </c>
      <c r="BJ167" s="80">
        <v>0</v>
      </c>
      <c r="BK167" s="80">
        <v>0</v>
      </c>
      <c r="BL167" s="69">
        <v>0</v>
      </c>
      <c r="BM167" s="69">
        <v>0</v>
      </c>
      <c r="BN167" s="80">
        <v>0</v>
      </c>
      <c r="BO167" s="80">
        <v>0</v>
      </c>
      <c r="BP167" s="69">
        <v>0</v>
      </c>
      <c r="BQ167" s="69">
        <v>0</v>
      </c>
      <c r="BR167" s="80">
        <v>0</v>
      </c>
      <c r="BS167" s="80">
        <v>0</v>
      </c>
      <c r="BT167" s="69">
        <v>0</v>
      </c>
      <c r="BU167" s="69">
        <v>0</v>
      </c>
      <c r="BV167" s="80">
        <v>0</v>
      </c>
      <c r="BW167" s="80">
        <v>0</v>
      </c>
      <c r="BX167" s="69">
        <v>0</v>
      </c>
      <c r="BY167" s="69">
        <v>0</v>
      </c>
      <c r="BZ167" s="80">
        <v>0</v>
      </c>
      <c r="CA167" s="80">
        <v>0</v>
      </c>
      <c r="CB167" s="69">
        <v>0</v>
      </c>
      <c r="CC167" s="69">
        <v>0</v>
      </c>
      <c r="CD167" s="80">
        <v>0</v>
      </c>
      <c r="CE167" s="80">
        <v>0</v>
      </c>
      <c r="CF167" s="69">
        <v>0</v>
      </c>
      <c r="CG167" s="69">
        <v>0</v>
      </c>
      <c r="CH167" s="80">
        <v>0</v>
      </c>
      <c r="CI167" s="80">
        <v>0</v>
      </c>
      <c r="CJ167" s="69">
        <v>2</v>
      </c>
      <c r="CK167" s="69">
        <v>0</v>
      </c>
      <c r="CL167" s="80">
        <v>151938</v>
      </c>
      <c r="CM167" s="80">
        <v>0</v>
      </c>
      <c r="CN167" s="67" t="s">
        <v>744</v>
      </c>
      <c r="CO167" s="67" t="s">
        <v>745</v>
      </c>
      <c r="CP167" s="67" t="s">
        <v>709</v>
      </c>
      <c r="CQ167" s="67" t="s">
        <v>709</v>
      </c>
      <c r="CR167" s="67" t="s">
        <v>709</v>
      </c>
      <c r="CS167" s="67" t="s">
        <v>709</v>
      </c>
      <c r="CT167" s="68">
        <v>46027</v>
      </c>
      <c r="CU167" s="67" t="s">
        <v>991</v>
      </c>
      <c r="CV167" s="67" t="s">
        <v>989</v>
      </c>
      <c r="CW167" s="68" t="s">
        <v>168</v>
      </c>
      <c r="CX167" s="68">
        <v>45890</v>
      </c>
      <c r="CY167" s="67" t="s">
        <v>988</v>
      </c>
      <c r="CZ167" s="67" t="s">
        <v>989</v>
      </c>
      <c r="DA167" s="67" t="s">
        <v>1022</v>
      </c>
      <c r="DB167" s="81">
        <v>5723687.9100000001</v>
      </c>
      <c r="DC167" s="67"/>
      <c r="DD167" s="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  <c r="AML167"/>
      <c r="AMM167"/>
      <c r="AMN167"/>
      <c r="AMO167"/>
      <c r="AMP167"/>
      <c r="AMQ167"/>
      <c r="AMR167"/>
      <c r="AMS167"/>
      <c r="AMT167"/>
      <c r="AMU167"/>
      <c r="AMV167"/>
      <c r="AMW167"/>
      <c r="AMX167"/>
      <c r="AMY167"/>
      <c r="AMZ167"/>
      <c r="ANA167"/>
      <c r="ANB167"/>
      <c r="ANC167"/>
      <c r="AND167"/>
      <c r="ANE167"/>
      <c r="ANF167"/>
      <c r="ANG167"/>
      <c r="ANH167"/>
      <c r="ANI167"/>
      <c r="ANJ167"/>
      <c r="ANK167"/>
      <c r="ANL167"/>
      <c r="ANM167"/>
      <c r="ANN167"/>
      <c r="ANO167"/>
      <c r="ANP167"/>
      <c r="ANQ167"/>
      <c r="ANR167"/>
      <c r="ANS167"/>
      <c r="ANT167"/>
      <c r="ANU167"/>
      <c r="ANV167"/>
      <c r="ANW167"/>
      <c r="ANX167"/>
      <c r="ANY167"/>
      <c r="ANZ167"/>
      <c r="AOA167"/>
      <c r="AOB167"/>
      <c r="AOC167"/>
      <c r="AOD167"/>
      <c r="AOE167"/>
      <c r="AOF167"/>
      <c r="AOG167"/>
      <c r="AOH167"/>
      <c r="AOI167"/>
      <c r="AOJ167"/>
      <c r="AOK167"/>
      <c r="AOL167"/>
      <c r="AOM167"/>
      <c r="AON167"/>
      <c r="AOO167"/>
      <c r="AOP167"/>
      <c r="AOQ167"/>
      <c r="AOR167"/>
      <c r="AOS167"/>
      <c r="AOT167"/>
      <c r="AOU167"/>
      <c r="AOV167"/>
      <c r="AOW167"/>
      <c r="AOX167"/>
      <c r="AOY167"/>
      <c r="AOZ167"/>
      <c r="APA167"/>
      <c r="APB167"/>
      <c r="APC167"/>
      <c r="APD167"/>
      <c r="APE167"/>
      <c r="APF167"/>
      <c r="APG167"/>
      <c r="APH167"/>
      <c r="API167"/>
      <c r="APJ167"/>
      <c r="APK167"/>
      <c r="APL167"/>
      <c r="APM167"/>
      <c r="APN167"/>
      <c r="APO167"/>
      <c r="APP167"/>
      <c r="APQ167"/>
      <c r="APR167"/>
      <c r="APS167"/>
      <c r="APT167"/>
      <c r="APU167"/>
      <c r="APV167"/>
      <c r="APW167"/>
      <c r="APX167"/>
      <c r="APY167"/>
      <c r="APZ167"/>
      <c r="AQA167"/>
      <c r="AQB167"/>
      <c r="AQC167"/>
      <c r="AQD167"/>
      <c r="AQE167"/>
      <c r="AQF167"/>
      <c r="AQG167"/>
      <c r="AQH167"/>
      <c r="AQI167"/>
      <c r="AQJ167"/>
      <c r="AQK167"/>
      <c r="AQL167"/>
      <c r="AQM167"/>
      <c r="AQN167"/>
      <c r="AQO167"/>
      <c r="AQP167"/>
      <c r="AQQ167"/>
      <c r="AQR167"/>
      <c r="AQS167"/>
      <c r="AQT167"/>
      <c r="AQU167"/>
      <c r="AQV167"/>
      <c r="AQW167"/>
      <c r="AQX167"/>
      <c r="AQY167"/>
      <c r="AQZ167"/>
      <c r="ARA167"/>
      <c r="ARB167"/>
      <c r="ARC167"/>
      <c r="ARD167"/>
      <c r="ARE167"/>
      <c r="ARF167"/>
      <c r="ARG167"/>
      <c r="ARH167"/>
      <c r="ARI167"/>
      <c r="ARJ167"/>
      <c r="ARK167"/>
      <c r="ARL167"/>
      <c r="ARM167"/>
      <c r="ARN167"/>
      <c r="ARO167"/>
      <c r="ARP167"/>
      <c r="ARQ167"/>
      <c r="ARR167"/>
      <c r="ARS167"/>
      <c r="ART167"/>
      <c r="ARU167"/>
      <c r="ARV167"/>
      <c r="ARW167"/>
      <c r="ARX167"/>
      <c r="ARY167"/>
      <c r="ARZ167"/>
      <c r="ASA167"/>
      <c r="ASB167"/>
      <c r="ASC167"/>
      <c r="ASD167"/>
      <c r="ASE167"/>
      <c r="ASF167"/>
      <c r="ASG167"/>
      <c r="ASH167"/>
      <c r="ASI167"/>
      <c r="ASJ167"/>
      <c r="ASK167"/>
      <c r="ASL167"/>
      <c r="ASM167"/>
      <c r="ASN167"/>
      <c r="ASO167"/>
      <c r="ASP167"/>
      <c r="ASQ167"/>
      <c r="ASR167"/>
      <c r="ASS167"/>
      <c r="AST167"/>
      <c r="ASU167"/>
      <c r="ASV167"/>
      <c r="ASW167"/>
      <c r="ASX167"/>
      <c r="ASY167"/>
      <c r="ASZ167"/>
      <c r="ATA167"/>
      <c r="ATB167"/>
      <c r="ATC167"/>
      <c r="ATD167"/>
      <c r="ATE167"/>
      <c r="ATF167"/>
      <c r="ATG167"/>
      <c r="ATH167"/>
      <c r="ATI167"/>
      <c r="ATJ167"/>
      <c r="ATK167"/>
      <c r="ATL167"/>
      <c r="ATM167"/>
      <c r="ATN167"/>
      <c r="ATO167"/>
      <c r="ATP167"/>
      <c r="ATQ167"/>
      <c r="ATR167"/>
      <c r="ATS167"/>
      <c r="ATT167"/>
      <c r="ATU167"/>
      <c r="ATV167"/>
      <c r="ATW167"/>
      <c r="ATX167"/>
      <c r="ATY167"/>
      <c r="ATZ167"/>
      <c r="AUA167"/>
      <c r="AUB167"/>
      <c r="AUC167"/>
      <c r="AUD167"/>
      <c r="AUE167"/>
      <c r="AUF167"/>
      <c r="AUG167"/>
      <c r="AUH167"/>
      <c r="AUI167"/>
      <c r="AUJ167"/>
      <c r="AUK167"/>
      <c r="AUL167"/>
      <c r="AUM167"/>
      <c r="AUN167"/>
      <c r="AUO167"/>
      <c r="AUP167"/>
      <c r="AUQ167"/>
      <c r="AUR167"/>
      <c r="AUS167"/>
      <c r="AUT167"/>
      <c r="AUU167"/>
      <c r="AUV167"/>
      <c r="AUW167"/>
      <c r="AUX167"/>
      <c r="AUY167"/>
      <c r="AUZ167"/>
      <c r="AVA167"/>
      <c r="AVB167"/>
      <c r="AVC167"/>
      <c r="AVD167"/>
      <c r="AVE167"/>
      <c r="AVF167"/>
      <c r="AVG167"/>
      <c r="AVH167"/>
      <c r="AVI167"/>
      <c r="AVJ167"/>
      <c r="AVK167"/>
      <c r="AVL167"/>
      <c r="AVM167"/>
      <c r="AVN167"/>
      <c r="AVO167"/>
      <c r="AVP167"/>
      <c r="AVQ167"/>
      <c r="AVR167"/>
      <c r="AVS167"/>
      <c r="AVT167"/>
      <c r="AVU167"/>
      <c r="AVV167"/>
      <c r="AVW167"/>
      <c r="AVX167"/>
      <c r="AVY167"/>
      <c r="AVZ167"/>
      <c r="AWA167"/>
      <c r="AWB167"/>
      <c r="AWC167"/>
      <c r="AWD167"/>
      <c r="AWE167"/>
      <c r="AWF167"/>
      <c r="AWG167"/>
      <c r="AWH167"/>
      <c r="AWI167"/>
      <c r="AWJ167"/>
      <c r="AWK167"/>
      <c r="AWL167"/>
      <c r="AWM167"/>
      <c r="AWN167"/>
      <c r="AWO167"/>
      <c r="AWP167"/>
      <c r="AWQ167"/>
      <c r="AWR167"/>
      <c r="AWS167"/>
      <c r="AWT167"/>
      <c r="AWU167"/>
      <c r="AWV167"/>
      <c r="AWW167"/>
      <c r="AWX167"/>
      <c r="AWY167"/>
      <c r="AWZ167"/>
      <c r="AXA167"/>
      <c r="AXB167"/>
      <c r="AXC167"/>
      <c r="AXD167"/>
      <c r="AXE167"/>
      <c r="AXF167"/>
      <c r="AXG167"/>
      <c r="AXH167"/>
      <c r="AXI167"/>
      <c r="AXJ167"/>
      <c r="AXK167"/>
      <c r="AXL167"/>
      <c r="AXM167"/>
      <c r="AXN167"/>
      <c r="AXO167"/>
      <c r="AXP167"/>
      <c r="AXQ167"/>
      <c r="AXR167"/>
      <c r="AXS167"/>
      <c r="AXT167"/>
      <c r="AXU167"/>
      <c r="AXV167"/>
      <c r="AXW167"/>
      <c r="AXX167"/>
      <c r="AXY167"/>
      <c r="AXZ167"/>
      <c r="AYA167"/>
      <c r="AYB167"/>
      <c r="AYC167"/>
      <c r="AYD167"/>
      <c r="AYE167"/>
      <c r="AYF167"/>
      <c r="AYG167"/>
      <c r="AYH167"/>
      <c r="AYI167"/>
      <c r="AYJ167"/>
      <c r="AYK167"/>
      <c r="AYL167"/>
      <c r="AYM167"/>
      <c r="AYN167"/>
      <c r="AYO167"/>
      <c r="AYP167"/>
      <c r="AYQ167"/>
      <c r="AYR167"/>
      <c r="AYS167"/>
      <c r="AYT167"/>
      <c r="AYU167"/>
      <c r="AYV167"/>
      <c r="AYW167"/>
      <c r="AYX167"/>
      <c r="AYY167"/>
      <c r="AYZ167"/>
      <c r="AZA167"/>
      <c r="AZB167"/>
      <c r="AZC167"/>
      <c r="AZD167"/>
      <c r="AZE167"/>
      <c r="AZF167"/>
      <c r="AZG167"/>
      <c r="AZH167"/>
      <c r="AZI167"/>
      <c r="AZJ167"/>
      <c r="AZK167"/>
      <c r="AZL167"/>
      <c r="AZM167"/>
      <c r="AZN167"/>
      <c r="AZO167"/>
      <c r="AZP167"/>
      <c r="AZQ167"/>
      <c r="AZR167"/>
      <c r="AZS167"/>
      <c r="AZT167"/>
      <c r="AZU167"/>
      <c r="AZV167"/>
      <c r="AZW167"/>
      <c r="AZX167"/>
      <c r="AZY167"/>
      <c r="AZZ167"/>
      <c r="BAA167"/>
      <c r="BAB167"/>
      <c r="BAC167"/>
      <c r="BAD167"/>
      <c r="BAE167"/>
      <c r="BAF167"/>
      <c r="BAG167"/>
      <c r="BAH167"/>
      <c r="BAI167"/>
      <c r="BAJ167"/>
      <c r="BAK167"/>
      <c r="BAL167"/>
      <c r="BAM167"/>
      <c r="BAN167"/>
      <c r="BAO167"/>
      <c r="BAP167"/>
      <c r="BAQ167"/>
      <c r="BAR167"/>
      <c r="BAS167"/>
      <c r="BAT167"/>
      <c r="BAU167"/>
      <c r="BAV167"/>
      <c r="BAW167"/>
      <c r="BAX167"/>
      <c r="BAY167"/>
      <c r="BAZ167"/>
      <c r="BBA167"/>
      <c r="BBB167"/>
      <c r="BBC167"/>
      <c r="BBD167"/>
      <c r="BBE167"/>
      <c r="BBF167"/>
      <c r="BBG167"/>
      <c r="BBH167"/>
      <c r="BBI167"/>
      <c r="BBJ167"/>
      <c r="BBK167"/>
      <c r="BBL167"/>
      <c r="BBM167"/>
      <c r="BBN167"/>
      <c r="BBO167"/>
      <c r="BBP167"/>
      <c r="BBQ167"/>
      <c r="BBR167"/>
      <c r="BBS167"/>
      <c r="BBT167"/>
      <c r="BBU167"/>
      <c r="BBV167"/>
      <c r="BBW167"/>
      <c r="BBX167"/>
      <c r="BBY167"/>
      <c r="BBZ167"/>
      <c r="BCA167"/>
      <c r="BCB167"/>
      <c r="BCC167"/>
      <c r="BCD167"/>
      <c r="BCE167"/>
      <c r="BCF167"/>
      <c r="BCG167"/>
      <c r="BCH167"/>
      <c r="BCI167"/>
      <c r="BCJ167"/>
      <c r="BCK167"/>
      <c r="BCL167"/>
      <c r="BCM167"/>
      <c r="BCN167"/>
      <c r="BCO167"/>
      <c r="BCP167"/>
      <c r="BCQ167"/>
      <c r="BCR167"/>
      <c r="BCS167"/>
      <c r="BCT167"/>
      <c r="BCU167"/>
      <c r="BCV167"/>
      <c r="BCW167"/>
      <c r="BCX167"/>
      <c r="BCY167"/>
      <c r="BCZ167"/>
      <c r="BDA167"/>
      <c r="BDB167"/>
      <c r="BDC167"/>
      <c r="BDD167"/>
      <c r="BDE167"/>
      <c r="BDF167"/>
      <c r="BDG167"/>
      <c r="BDH167"/>
      <c r="BDI167"/>
      <c r="BDJ167"/>
      <c r="BDK167"/>
      <c r="BDL167"/>
      <c r="BDM167"/>
      <c r="BDN167"/>
      <c r="BDO167"/>
      <c r="BDP167"/>
      <c r="BDQ167"/>
      <c r="BDR167"/>
      <c r="BDS167"/>
      <c r="BDT167"/>
      <c r="BDU167"/>
    </row>
    <row r="168" spans="2:1477" s="69" customFormat="1">
      <c r="B168" s="67" t="s">
        <v>3</v>
      </c>
      <c r="C168" s="67" t="s">
        <v>400</v>
      </c>
      <c r="D168" s="67" t="s">
        <v>401</v>
      </c>
      <c r="E168" s="68">
        <v>45434</v>
      </c>
      <c r="F168" s="67" t="s">
        <v>986</v>
      </c>
      <c r="G168" s="67" t="s">
        <v>990</v>
      </c>
      <c r="H168" s="187">
        <v>4</v>
      </c>
      <c r="I168" s="69">
        <v>3</v>
      </c>
      <c r="J168" s="69">
        <v>276</v>
      </c>
      <c r="K168" s="69">
        <v>298</v>
      </c>
      <c r="L168" s="69">
        <v>271</v>
      </c>
      <c r="M168" s="186">
        <f t="shared" si="45"/>
        <v>0.85144927536231885</v>
      </c>
      <c r="N168" s="69">
        <f t="shared" si="46"/>
        <v>1</v>
      </c>
      <c r="O168" s="69">
        <v>27</v>
      </c>
      <c r="P168" s="69">
        <v>0</v>
      </c>
      <c r="Q168" s="69">
        <v>0</v>
      </c>
      <c r="R168" s="69">
        <v>36</v>
      </c>
      <c r="S168" s="69">
        <v>-28</v>
      </c>
      <c r="T168" s="190">
        <v>7765433</v>
      </c>
      <c r="U168" s="190">
        <v>82562</v>
      </c>
      <c r="V168" s="190">
        <v>7682871</v>
      </c>
      <c r="W168" s="190">
        <v>7871392</v>
      </c>
      <c r="X168" s="190">
        <v>7668837</v>
      </c>
      <c r="Y168" s="190">
        <v>0</v>
      </c>
      <c r="Z168" s="190">
        <v>0</v>
      </c>
      <c r="AA168" s="190">
        <v>0</v>
      </c>
      <c r="AB168" s="190">
        <v>7668837</v>
      </c>
      <c r="AC168" s="190">
        <v>7663134</v>
      </c>
      <c r="AD168" s="186">
        <f t="shared" si="47"/>
        <v>0.99743103847507009</v>
      </c>
      <c r="AE168" s="69">
        <f t="shared" si="48"/>
        <v>1</v>
      </c>
      <c r="AF168" s="190">
        <v>-5703</v>
      </c>
      <c r="AG168" s="190">
        <v>211917</v>
      </c>
      <c r="AH168" s="69">
        <v>15</v>
      </c>
      <c r="AI168" s="69">
        <v>21</v>
      </c>
      <c r="AJ168" s="69">
        <v>0</v>
      </c>
      <c r="AK168" s="69">
        <v>0</v>
      </c>
      <c r="AL168" s="80">
        <v>0</v>
      </c>
      <c r="AM168" s="80">
        <v>0</v>
      </c>
      <c r="AN168" s="69">
        <v>0</v>
      </c>
      <c r="AO168" s="69">
        <v>0</v>
      </c>
      <c r="AP168" s="80">
        <v>15171</v>
      </c>
      <c r="AQ168" s="80">
        <v>0</v>
      </c>
      <c r="AR168" s="69">
        <v>0</v>
      </c>
      <c r="AS168" s="69">
        <v>0</v>
      </c>
      <c r="AT168" s="80">
        <v>0</v>
      </c>
      <c r="AU168" s="80">
        <v>0</v>
      </c>
      <c r="AV168" s="69">
        <v>0</v>
      </c>
      <c r="AW168" s="69">
        <v>0</v>
      </c>
      <c r="AX168" s="80">
        <v>0</v>
      </c>
      <c r="AY168" s="80">
        <v>0</v>
      </c>
      <c r="AZ168" s="69">
        <v>0</v>
      </c>
      <c r="BA168" s="69">
        <v>0</v>
      </c>
      <c r="BB168" s="80">
        <v>0</v>
      </c>
      <c r="BC168" s="80">
        <v>0</v>
      </c>
      <c r="BD168" s="69">
        <v>0</v>
      </c>
      <c r="BE168" s="69">
        <v>0</v>
      </c>
      <c r="BF168" s="80">
        <v>9509</v>
      </c>
      <c r="BG168" s="80">
        <v>0</v>
      </c>
      <c r="BH168" s="69">
        <v>0</v>
      </c>
      <c r="BI168" s="69">
        <v>0</v>
      </c>
      <c r="BJ168" s="80">
        <v>0</v>
      </c>
      <c r="BK168" s="80">
        <v>0</v>
      </c>
      <c r="BL168" s="69">
        <v>0</v>
      </c>
      <c r="BM168" s="69">
        <v>0</v>
      </c>
      <c r="BN168" s="80">
        <v>0</v>
      </c>
      <c r="BO168" s="80">
        <v>0</v>
      </c>
      <c r="BP168" s="69">
        <v>0</v>
      </c>
      <c r="BQ168" s="69">
        <v>0</v>
      </c>
      <c r="BR168" s="80">
        <v>0</v>
      </c>
      <c r="BS168" s="80">
        <v>0</v>
      </c>
      <c r="BT168" s="69">
        <v>0</v>
      </c>
      <c r="BU168" s="69">
        <v>0</v>
      </c>
      <c r="BV168" s="80">
        <v>0</v>
      </c>
      <c r="BW168" s="80">
        <v>0</v>
      </c>
      <c r="BX168" s="69">
        <v>0</v>
      </c>
      <c r="BY168" s="69">
        <v>0</v>
      </c>
      <c r="BZ168" s="80">
        <v>0</v>
      </c>
      <c r="CA168" s="80">
        <v>0</v>
      </c>
      <c r="CB168" s="69">
        <v>0</v>
      </c>
      <c r="CC168" s="69">
        <v>0</v>
      </c>
      <c r="CD168" s="80">
        <v>0</v>
      </c>
      <c r="CE168" s="80">
        <v>0</v>
      </c>
      <c r="CF168" s="69">
        <v>0</v>
      </c>
      <c r="CG168" s="69">
        <v>0</v>
      </c>
      <c r="CH168" s="80">
        <v>0</v>
      </c>
      <c r="CI168" s="80">
        <v>0</v>
      </c>
      <c r="CJ168" s="69">
        <v>0</v>
      </c>
      <c r="CK168" s="69">
        <v>0</v>
      </c>
      <c r="CL168" s="80">
        <v>24680</v>
      </c>
      <c r="CM168" s="80">
        <v>0</v>
      </c>
      <c r="CN168" s="67" t="s">
        <v>845</v>
      </c>
      <c r="CO168" s="67" t="s">
        <v>846</v>
      </c>
      <c r="CP168" s="67" t="s">
        <v>709</v>
      </c>
      <c r="CQ168" s="67" t="s">
        <v>709</v>
      </c>
      <c r="CR168" s="67" t="s">
        <v>709</v>
      </c>
      <c r="CS168" s="67" t="s">
        <v>709</v>
      </c>
      <c r="CT168" s="68">
        <v>46112</v>
      </c>
      <c r="CU168" s="67" t="s">
        <v>991</v>
      </c>
      <c r="CV168" s="67" t="s">
        <v>989</v>
      </c>
      <c r="CW168" s="68" t="s">
        <v>168</v>
      </c>
      <c r="CX168" s="68">
        <v>45870</v>
      </c>
      <c r="CY168" s="67" t="s">
        <v>988</v>
      </c>
      <c r="CZ168" s="67" t="s">
        <v>989</v>
      </c>
      <c r="DA168" s="67" t="s">
        <v>1021</v>
      </c>
      <c r="DB168" s="81">
        <v>8421050.5199999996</v>
      </c>
      <c r="DC168" s="67"/>
      <c r="DD168" s="67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  <c r="AML168"/>
      <c r="AMM168"/>
      <c r="AMN168"/>
      <c r="AMO168"/>
      <c r="AMP168"/>
      <c r="AMQ168"/>
      <c r="AMR168"/>
      <c r="AMS168"/>
      <c r="AMT168"/>
      <c r="AMU168"/>
      <c r="AMV168"/>
      <c r="AMW168"/>
      <c r="AMX168"/>
      <c r="AMY168"/>
      <c r="AMZ168"/>
      <c r="ANA168"/>
      <c r="ANB168"/>
      <c r="ANC168"/>
      <c r="AND168"/>
      <c r="ANE168"/>
      <c r="ANF168"/>
      <c r="ANG168"/>
      <c r="ANH168"/>
      <c r="ANI168"/>
      <c r="ANJ168"/>
      <c r="ANK168"/>
      <c r="ANL168"/>
      <c r="ANM168"/>
      <c r="ANN168"/>
      <c r="ANO168"/>
      <c r="ANP168"/>
      <c r="ANQ168"/>
      <c r="ANR168"/>
      <c r="ANS168"/>
      <c r="ANT168"/>
      <c r="ANU168"/>
      <c r="ANV168"/>
      <c r="ANW168"/>
      <c r="ANX168"/>
      <c r="ANY168"/>
      <c r="ANZ168"/>
      <c r="AOA168"/>
      <c r="AOB168"/>
      <c r="AOC168"/>
      <c r="AOD168"/>
      <c r="AOE168"/>
      <c r="AOF168"/>
      <c r="AOG168"/>
      <c r="AOH168"/>
      <c r="AOI168"/>
      <c r="AOJ168"/>
      <c r="AOK168"/>
      <c r="AOL168"/>
      <c r="AOM168"/>
      <c r="AON168"/>
      <c r="AOO168"/>
      <c r="AOP168"/>
      <c r="AOQ168"/>
      <c r="AOR168"/>
      <c r="AOS168"/>
      <c r="AOT168"/>
      <c r="AOU168"/>
      <c r="AOV168"/>
      <c r="AOW168"/>
      <c r="AOX168"/>
      <c r="AOY168"/>
      <c r="AOZ168"/>
      <c r="APA168"/>
      <c r="APB168"/>
      <c r="APC168"/>
      <c r="APD168"/>
      <c r="APE168"/>
      <c r="APF168"/>
      <c r="APG168"/>
      <c r="APH168"/>
      <c r="API168"/>
      <c r="APJ168"/>
      <c r="APK168"/>
      <c r="APL168"/>
      <c r="APM168"/>
      <c r="APN168"/>
      <c r="APO168"/>
      <c r="APP168"/>
      <c r="APQ168"/>
      <c r="APR168"/>
      <c r="APS168"/>
      <c r="APT168"/>
      <c r="APU168"/>
      <c r="APV168"/>
      <c r="APW168"/>
      <c r="APX168"/>
      <c r="APY168"/>
      <c r="APZ168"/>
      <c r="AQA168"/>
      <c r="AQB168"/>
      <c r="AQC168"/>
      <c r="AQD168"/>
      <c r="AQE168"/>
      <c r="AQF168"/>
      <c r="AQG168"/>
      <c r="AQH168"/>
      <c r="AQI168"/>
      <c r="AQJ168"/>
      <c r="AQK168"/>
      <c r="AQL168"/>
      <c r="AQM168"/>
      <c r="AQN168"/>
      <c r="AQO168"/>
      <c r="AQP168"/>
      <c r="AQQ168"/>
      <c r="AQR168"/>
      <c r="AQS168"/>
      <c r="AQT168"/>
      <c r="AQU168"/>
      <c r="AQV168"/>
      <c r="AQW168"/>
      <c r="AQX168"/>
      <c r="AQY168"/>
      <c r="AQZ168"/>
      <c r="ARA168"/>
      <c r="ARB168"/>
      <c r="ARC168"/>
      <c r="ARD168"/>
      <c r="ARE168"/>
      <c r="ARF168"/>
      <c r="ARG168"/>
      <c r="ARH168"/>
      <c r="ARI168"/>
      <c r="ARJ168"/>
      <c r="ARK168"/>
      <c r="ARL168"/>
      <c r="ARM168"/>
      <c r="ARN168"/>
      <c r="ARO168"/>
      <c r="ARP168"/>
      <c r="ARQ168"/>
      <c r="ARR168"/>
      <c r="ARS168"/>
      <c r="ART168"/>
      <c r="ARU168"/>
      <c r="ARV168"/>
      <c r="ARW168"/>
      <c r="ARX168"/>
      <c r="ARY168"/>
      <c r="ARZ168"/>
      <c r="ASA168"/>
      <c r="ASB168"/>
      <c r="ASC168"/>
      <c r="ASD168"/>
      <c r="ASE168"/>
      <c r="ASF168"/>
      <c r="ASG168"/>
      <c r="ASH168"/>
      <c r="ASI168"/>
      <c r="ASJ168"/>
      <c r="ASK168"/>
      <c r="ASL168"/>
      <c r="ASM168"/>
      <c r="ASN168"/>
      <c r="ASO168"/>
      <c r="ASP168"/>
      <c r="ASQ168"/>
      <c r="ASR168"/>
      <c r="ASS168"/>
      <c r="AST168"/>
      <c r="ASU168"/>
      <c r="ASV168"/>
      <c r="ASW168"/>
      <c r="ASX168"/>
      <c r="ASY168"/>
      <c r="ASZ168"/>
      <c r="ATA168"/>
      <c r="ATB168"/>
      <c r="ATC168"/>
      <c r="ATD168"/>
      <c r="ATE168"/>
      <c r="ATF168"/>
      <c r="ATG168"/>
      <c r="ATH168"/>
      <c r="ATI168"/>
      <c r="ATJ168"/>
      <c r="ATK168"/>
      <c r="ATL168"/>
      <c r="ATM168"/>
      <c r="ATN168"/>
      <c r="ATO168"/>
      <c r="ATP168"/>
      <c r="ATQ168"/>
      <c r="ATR168"/>
      <c r="ATS168"/>
      <c r="ATT168"/>
      <c r="ATU168"/>
      <c r="ATV168"/>
      <c r="ATW168"/>
      <c r="ATX168"/>
      <c r="ATY168"/>
      <c r="ATZ168"/>
      <c r="AUA168"/>
      <c r="AUB168"/>
      <c r="AUC168"/>
      <c r="AUD168"/>
      <c r="AUE168"/>
      <c r="AUF168"/>
      <c r="AUG168"/>
      <c r="AUH168"/>
      <c r="AUI168"/>
      <c r="AUJ168"/>
      <c r="AUK168"/>
      <c r="AUL168"/>
      <c r="AUM168"/>
      <c r="AUN168"/>
      <c r="AUO168"/>
      <c r="AUP168"/>
      <c r="AUQ168"/>
      <c r="AUR168"/>
      <c r="AUS168"/>
      <c r="AUT168"/>
      <c r="AUU168"/>
      <c r="AUV168"/>
      <c r="AUW168"/>
      <c r="AUX168"/>
      <c r="AUY168"/>
      <c r="AUZ168"/>
      <c r="AVA168"/>
      <c r="AVB168"/>
      <c r="AVC168"/>
      <c r="AVD168"/>
      <c r="AVE168"/>
      <c r="AVF168"/>
      <c r="AVG168"/>
      <c r="AVH168"/>
      <c r="AVI168"/>
      <c r="AVJ168"/>
      <c r="AVK168"/>
      <c r="AVL168"/>
      <c r="AVM168"/>
      <c r="AVN168"/>
      <c r="AVO168"/>
      <c r="AVP168"/>
      <c r="AVQ168"/>
      <c r="AVR168"/>
      <c r="AVS168"/>
      <c r="AVT168"/>
      <c r="AVU168"/>
      <c r="AVV168"/>
      <c r="AVW168"/>
      <c r="AVX168"/>
      <c r="AVY168"/>
      <c r="AVZ168"/>
      <c r="AWA168"/>
      <c r="AWB168"/>
      <c r="AWC168"/>
      <c r="AWD168"/>
      <c r="AWE168"/>
      <c r="AWF168"/>
      <c r="AWG168"/>
      <c r="AWH168"/>
      <c r="AWI168"/>
      <c r="AWJ168"/>
      <c r="AWK168"/>
      <c r="AWL168"/>
      <c r="AWM168"/>
      <c r="AWN168"/>
      <c r="AWO168"/>
      <c r="AWP168"/>
      <c r="AWQ168"/>
      <c r="AWR168"/>
      <c r="AWS168"/>
      <c r="AWT168"/>
      <c r="AWU168"/>
      <c r="AWV168"/>
      <c r="AWW168"/>
      <c r="AWX168"/>
      <c r="AWY168"/>
      <c r="AWZ168"/>
      <c r="AXA168"/>
      <c r="AXB168"/>
      <c r="AXC168"/>
      <c r="AXD168"/>
      <c r="AXE168"/>
      <c r="AXF168"/>
      <c r="AXG168"/>
      <c r="AXH168"/>
      <c r="AXI168"/>
      <c r="AXJ168"/>
      <c r="AXK168"/>
      <c r="AXL168"/>
      <c r="AXM168"/>
      <c r="AXN168"/>
      <c r="AXO168"/>
      <c r="AXP168"/>
      <c r="AXQ168"/>
      <c r="AXR168"/>
      <c r="AXS168"/>
      <c r="AXT168"/>
      <c r="AXU168"/>
      <c r="AXV168"/>
      <c r="AXW168"/>
      <c r="AXX168"/>
      <c r="AXY168"/>
      <c r="AXZ168"/>
      <c r="AYA168"/>
      <c r="AYB168"/>
      <c r="AYC168"/>
      <c r="AYD168"/>
      <c r="AYE168"/>
      <c r="AYF168"/>
      <c r="AYG168"/>
      <c r="AYH168"/>
      <c r="AYI168"/>
      <c r="AYJ168"/>
      <c r="AYK168"/>
      <c r="AYL168"/>
      <c r="AYM168"/>
      <c r="AYN168"/>
      <c r="AYO168"/>
      <c r="AYP168"/>
      <c r="AYQ168"/>
      <c r="AYR168"/>
      <c r="AYS168"/>
      <c r="AYT168"/>
      <c r="AYU168"/>
      <c r="AYV168"/>
      <c r="AYW168"/>
      <c r="AYX168"/>
      <c r="AYY168"/>
      <c r="AYZ168"/>
      <c r="AZA168"/>
      <c r="AZB168"/>
      <c r="AZC168"/>
      <c r="AZD168"/>
      <c r="AZE168"/>
      <c r="AZF168"/>
      <c r="AZG168"/>
      <c r="AZH168"/>
      <c r="AZI168"/>
      <c r="AZJ168"/>
      <c r="AZK168"/>
      <c r="AZL168"/>
      <c r="AZM168"/>
      <c r="AZN168"/>
      <c r="AZO168"/>
      <c r="AZP168"/>
      <c r="AZQ168"/>
      <c r="AZR168"/>
      <c r="AZS168"/>
      <c r="AZT168"/>
      <c r="AZU168"/>
      <c r="AZV168"/>
      <c r="AZW168"/>
      <c r="AZX168"/>
      <c r="AZY168"/>
      <c r="AZZ168"/>
      <c r="BAA168"/>
      <c r="BAB168"/>
      <c r="BAC168"/>
      <c r="BAD168"/>
      <c r="BAE168"/>
      <c r="BAF168"/>
      <c r="BAG168"/>
      <c r="BAH168"/>
      <c r="BAI168"/>
      <c r="BAJ168"/>
      <c r="BAK168"/>
      <c r="BAL168"/>
      <c r="BAM168"/>
      <c r="BAN168"/>
      <c r="BAO168"/>
      <c r="BAP168"/>
      <c r="BAQ168"/>
      <c r="BAR168"/>
      <c r="BAS168"/>
      <c r="BAT168"/>
      <c r="BAU168"/>
      <c r="BAV168"/>
      <c r="BAW168"/>
      <c r="BAX168"/>
      <c r="BAY168"/>
      <c r="BAZ168"/>
      <c r="BBA168"/>
      <c r="BBB168"/>
      <c r="BBC168"/>
      <c r="BBD168"/>
      <c r="BBE168"/>
      <c r="BBF168"/>
      <c r="BBG168"/>
      <c r="BBH168"/>
      <c r="BBI168"/>
      <c r="BBJ168"/>
      <c r="BBK168"/>
      <c r="BBL168"/>
      <c r="BBM168"/>
      <c r="BBN168"/>
      <c r="BBO168"/>
      <c r="BBP168"/>
      <c r="BBQ168"/>
      <c r="BBR168"/>
      <c r="BBS168"/>
      <c r="BBT168"/>
      <c r="BBU168"/>
      <c r="BBV168"/>
      <c r="BBW168"/>
      <c r="BBX168"/>
      <c r="BBY168"/>
      <c r="BBZ168"/>
      <c r="BCA168"/>
      <c r="BCB168"/>
      <c r="BCC168"/>
      <c r="BCD168"/>
      <c r="BCE168"/>
      <c r="BCF168"/>
      <c r="BCG168"/>
      <c r="BCH168"/>
      <c r="BCI168"/>
      <c r="BCJ168"/>
      <c r="BCK168"/>
      <c r="BCL168"/>
      <c r="BCM168"/>
      <c r="BCN168"/>
      <c r="BCO168"/>
      <c r="BCP168"/>
      <c r="BCQ168"/>
      <c r="BCR168"/>
      <c r="BCS168"/>
      <c r="BCT168"/>
      <c r="BCU168"/>
      <c r="BCV168"/>
      <c r="BCW168"/>
      <c r="BCX168"/>
      <c r="BCY168"/>
      <c r="BCZ168"/>
      <c r="BDA168"/>
      <c r="BDB168"/>
      <c r="BDC168"/>
      <c r="BDD168"/>
      <c r="BDE168"/>
      <c r="BDF168"/>
      <c r="BDG168"/>
      <c r="BDH168"/>
      <c r="BDI168"/>
      <c r="BDJ168"/>
      <c r="BDK168"/>
      <c r="BDL168"/>
      <c r="BDM168"/>
      <c r="BDN168"/>
      <c r="BDO168"/>
      <c r="BDP168"/>
      <c r="BDQ168"/>
      <c r="BDR168"/>
      <c r="BDS168"/>
      <c r="BDT168"/>
      <c r="BDU168"/>
    </row>
    <row r="169" spans="2:1477" s="69" customFormat="1">
      <c r="B169" s="67" t="s">
        <v>3</v>
      </c>
      <c r="C169" s="67" t="s">
        <v>867</v>
      </c>
      <c r="D169" s="67" t="s">
        <v>1024</v>
      </c>
      <c r="E169" s="68">
        <v>45322</v>
      </c>
      <c r="F169" s="67" t="s">
        <v>991</v>
      </c>
      <c r="G169" s="67" t="s">
        <v>990</v>
      </c>
      <c r="H169" s="187">
        <v>3</v>
      </c>
      <c r="I169" s="69">
        <v>0</v>
      </c>
      <c r="J169" s="69">
        <v>244</v>
      </c>
      <c r="K169" s="69">
        <v>337</v>
      </c>
      <c r="L169" s="69">
        <v>336</v>
      </c>
      <c r="M169" s="186">
        <f t="shared" si="45"/>
        <v>0.99590163934426235</v>
      </c>
      <c r="N169" s="69">
        <f t="shared" si="46"/>
        <v>1</v>
      </c>
      <c r="O169" s="69">
        <v>1</v>
      </c>
      <c r="P169" s="69">
        <v>0</v>
      </c>
      <c r="Q169" s="69">
        <v>0</v>
      </c>
      <c r="R169" s="69">
        <v>93</v>
      </c>
      <c r="S169" s="69">
        <v>0</v>
      </c>
      <c r="T169" s="190">
        <v>5469442</v>
      </c>
      <c r="U169" s="190">
        <v>56677</v>
      </c>
      <c r="V169" s="190">
        <v>5412765</v>
      </c>
      <c r="W169" s="190">
        <v>5469442</v>
      </c>
      <c r="X169" s="190">
        <v>5544372</v>
      </c>
      <c r="Y169" s="190">
        <v>0</v>
      </c>
      <c r="Z169" s="190">
        <v>0</v>
      </c>
      <c r="AA169" s="190">
        <v>0</v>
      </c>
      <c r="AB169" s="190">
        <v>5544372</v>
      </c>
      <c r="AC169" s="190">
        <v>5542177</v>
      </c>
      <c r="AD169" s="186">
        <f t="shared" si="47"/>
        <v>1.0239086677511402</v>
      </c>
      <c r="AE169" s="69">
        <f t="shared" si="48"/>
        <v>1</v>
      </c>
      <c r="AF169" s="190">
        <v>-2195</v>
      </c>
      <c r="AG169" s="190">
        <v>0</v>
      </c>
      <c r="AH169" s="69">
        <v>70</v>
      </c>
      <c r="AI169" s="69">
        <v>23</v>
      </c>
      <c r="AJ169" s="69">
        <v>0</v>
      </c>
      <c r="AK169" s="69">
        <v>0</v>
      </c>
      <c r="AL169" s="80">
        <v>0</v>
      </c>
      <c r="AM169" s="80">
        <v>0</v>
      </c>
      <c r="AN169" s="69">
        <v>0</v>
      </c>
      <c r="AO169" s="69">
        <v>0</v>
      </c>
      <c r="AP169" s="80">
        <v>0</v>
      </c>
      <c r="AQ169" s="80">
        <v>0</v>
      </c>
      <c r="AR169" s="69">
        <v>0</v>
      </c>
      <c r="AS169" s="69">
        <v>0</v>
      </c>
      <c r="AT169" s="80">
        <v>0</v>
      </c>
      <c r="AU169" s="80">
        <v>0</v>
      </c>
      <c r="AV169" s="69">
        <v>0</v>
      </c>
      <c r="AW169" s="69">
        <v>0</v>
      </c>
      <c r="AX169" s="80">
        <v>0</v>
      </c>
      <c r="AY169" s="80">
        <v>0</v>
      </c>
      <c r="AZ169" s="69">
        <v>0</v>
      </c>
      <c r="BA169" s="69">
        <v>0</v>
      </c>
      <c r="BB169" s="80">
        <v>0</v>
      </c>
      <c r="BC169" s="80">
        <v>0</v>
      </c>
      <c r="BD169" s="69">
        <v>0</v>
      </c>
      <c r="BE169" s="69">
        <v>0</v>
      </c>
      <c r="BF169" s="80">
        <v>0</v>
      </c>
      <c r="BG169" s="80">
        <v>0</v>
      </c>
      <c r="BH169" s="69">
        <v>0</v>
      </c>
      <c r="BI169" s="69">
        <v>0</v>
      </c>
      <c r="BJ169" s="80">
        <v>0</v>
      </c>
      <c r="BK169" s="80">
        <v>0</v>
      </c>
      <c r="BL169" s="69">
        <v>0</v>
      </c>
      <c r="BM169" s="69">
        <v>0</v>
      </c>
      <c r="BN169" s="80">
        <v>0</v>
      </c>
      <c r="BO169" s="80">
        <v>0</v>
      </c>
      <c r="BP169" s="69">
        <v>0</v>
      </c>
      <c r="BQ169" s="69">
        <v>0</v>
      </c>
      <c r="BR169" s="80">
        <v>0</v>
      </c>
      <c r="BS169" s="80">
        <v>0</v>
      </c>
      <c r="BT169" s="69">
        <v>0</v>
      </c>
      <c r="BU169" s="69">
        <v>0</v>
      </c>
      <c r="BV169" s="80">
        <v>0</v>
      </c>
      <c r="BW169" s="80">
        <v>0</v>
      </c>
      <c r="BX169" s="69">
        <v>0</v>
      </c>
      <c r="BY169" s="69">
        <v>0</v>
      </c>
      <c r="BZ169" s="80">
        <v>0</v>
      </c>
      <c r="CA169" s="80">
        <v>0</v>
      </c>
      <c r="CB169" s="69">
        <v>0</v>
      </c>
      <c r="CC169" s="69">
        <v>0</v>
      </c>
      <c r="CD169" s="80">
        <v>0</v>
      </c>
      <c r="CE169" s="80">
        <v>0</v>
      </c>
      <c r="CF169" s="69">
        <v>0</v>
      </c>
      <c r="CG169" s="69">
        <v>0</v>
      </c>
      <c r="CH169" s="80">
        <v>0</v>
      </c>
      <c r="CI169" s="80">
        <v>0</v>
      </c>
      <c r="CJ169" s="69">
        <v>0</v>
      </c>
      <c r="CK169" s="69">
        <v>0</v>
      </c>
      <c r="CL169" s="80">
        <v>0</v>
      </c>
      <c r="CM169" s="80">
        <v>0</v>
      </c>
      <c r="CN169" s="67" t="s">
        <v>847</v>
      </c>
      <c r="CO169" s="67" t="s">
        <v>848</v>
      </c>
      <c r="CP169" s="67" t="s">
        <v>709</v>
      </c>
      <c r="CQ169" s="67" t="s">
        <v>709</v>
      </c>
      <c r="CR169" s="67" t="s">
        <v>709</v>
      </c>
      <c r="CS169" s="67" t="s">
        <v>709</v>
      </c>
      <c r="CT169" s="68">
        <v>46003</v>
      </c>
      <c r="CU169" s="67" t="s">
        <v>993</v>
      </c>
      <c r="CV169" s="67" t="s">
        <v>989</v>
      </c>
      <c r="CW169" s="68" t="s">
        <v>168</v>
      </c>
      <c r="CX169" s="68">
        <v>45838</v>
      </c>
      <c r="CY169" s="67" t="s">
        <v>986</v>
      </c>
      <c r="CZ169" s="67" t="s">
        <v>994</v>
      </c>
      <c r="DA169" s="67" t="s">
        <v>1021</v>
      </c>
      <c r="DB169" s="81">
        <v>5971108.6600000001</v>
      </c>
      <c r="DC169" s="67"/>
      <c r="DD169" s="67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  <c r="AML169"/>
      <c r="AMM169"/>
      <c r="AMN169"/>
      <c r="AMO169"/>
      <c r="AMP169"/>
      <c r="AMQ169"/>
      <c r="AMR169"/>
      <c r="AMS169"/>
      <c r="AMT169"/>
      <c r="AMU169"/>
      <c r="AMV169"/>
      <c r="AMW169"/>
      <c r="AMX169"/>
      <c r="AMY169"/>
      <c r="AMZ169"/>
      <c r="ANA169"/>
      <c r="ANB169"/>
      <c r="ANC169"/>
      <c r="AND169"/>
      <c r="ANE169"/>
      <c r="ANF169"/>
      <c r="ANG169"/>
      <c r="ANH169"/>
      <c r="ANI169"/>
      <c r="ANJ169"/>
      <c r="ANK169"/>
      <c r="ANL169"/>
      <c r="ANM169"/>
      <c r="ANN169"/>
      <c r="ANO169"/>
      <c r="ANP169"/>
      <c r="ANQ169"/>
      <c r="ANR169"/>
      <c r="ANS169"/>
      <c r="ANT169"/>
      <c r="ANU169"/>
      <c r="ANV169"/>
      <c r="ANW169"/>
      <c r="ANX169"/>
      <c r="ANY169"/>
      <c r="ANZ169"/>
      <c r="AOA169"/>
      <c r="AOB169"/>
      <c r="AOC169"/>
      <c r="AOD169"/>
      <c r="AOE169"/>
      <c r="AOF169"/>
      <c r="AOG169"/>
      <c r="AOH169"/>
      <c r="AOI169"/>
      <c r="AOJ169"/>
      <c r="AOK169"/>
      <c r="AOL169"/>
      <c r="AOM169"/>
      <c r="AON169"/>
      <c r="AOO169"/>
      <c r="AOP169"/>
      <c r="AOQ169"/>
      <c r="AOR169"/>
      <c r="AOS169"/>
      <c r="AOT169"/>
      <c r="AOU169"/>
      <c r="AOV169"/>
      <c r="AOW169"/>
      <c r="AOX169"/>
      <c r="AOY169"/>
      <c r="AOZ169"/>
      <c r="APA169"/>
      <c r="APB169"/>
      <c r="APC169"/>
      <c r="APD169"/>
      <c r="APE169"/>
      <c r="APF169"/>
      <c r="APG169"/>
      <c r="APH169"/>
      <c r="API169"/>
      <c r="APJ169"/>
      <c r="APK169"/>
      <c r="APL169"/>
      <c r="APM169"/>
      <c r="APN169"/>
      <c r="APO169"/>
      <c r="APP169"/>
      <c r="APQ169"/>
      <c r="APR169"/>
      <c r="APS169"/>
      <c r="APT169"/>
      <c r="APU169"/>
      <c r="APV169"/>
      <c r="APW169"/>
      <c r="APX169"/>
      <c r="APY169"/>
      <c r="APZ169"/>
      <c r="AQA169"/>
      <c r="AQB169"/>
      <c r="AQC169"/>
      <c r="AQD169"/>
      <c r="AQE169"/>
      <c r="AQF169"/>
      <c r="AQG169"/>
      <c r="AQH169"/>
      <c r="AQI169"/>
      <c r="AQJ169"/>
      <c r="AQK169"/>
      <c r="AQL169"/>
      <c r="AQM169"/>
      <c r="AQN169"/>
      <c r="AQO169"/>
      <c r="AQP169"/>
      <c r="AQQ169"/>
      <c r="AQR169"/>
      <c r="AQS169"/>
      <c r="AQT169"/>
      <c r="AQU169"/>
      <c r="AQV169"/>
      <c r="AQW169"/>
      <c r="AQX169"/>
      <c r="AQY169"/>
      <c r="AQZ169"/>
      <c r="ARA169"/>
      <c r="ARB169"/>
      <c r="ARC169"/>
      <c r="ARD169"/>
      <c r="ARE169"/>
      <c r="ARF169"/>
      <c r="ARG169"/>
      <c r="ARH169"/>
      <c r="ARI169"/>
      <c r="ARJ169"/>
      <c r="ARK169"/>
      <c r="ARL169"/>
      <c r="ARM169"/>
      <c r="ARN169"/>
      <c r="ARO169"/>
      <c r="ARP169"/>
      <c r="ARQ169"/>
      <c r="ARR169"/>
      <c r="ARS169"/>
      <c r="ART169"/>
      <c r="ARU169"/>
      <c r="ARV169"/>
      <c r="ARW169"/>
      <c r="ARX169"/>
      <c r="ARY169"/>
      <c r="ARZ169"/>
      <c r="ASA169"/>
      <c r="ASB169"/>
      <c r="ASC169"/>
      <c r="ASD169"/>
      <c r="ASE169"/>
      <c r="ASF169"/>
      <c r="ASG169"/>
      <c r="ASH169"/>
      <c r="ASI169"/>
      <c r="ASJ169"/>
      <c r="ASK169"/>
      <c r="ASL169"/>
      <c r="ASM169"/>
      <c r="ASN169"/>
      <c r="ASO169"/>
      <c r="ASP169"/>
      <c r="ASQ169"/>
      <c r="ASR169"/>
      <c r="ASS169"/>
      <c r="AST169"/>
      <c r="ASU169"/>
      <c r="ASV169"/>
      <c r="ASW169"/>
      <c r="ASX169"/>
      <c r="ASY169"/>
      <c r="ASZ169"/>
      <c r="ATA169"/>
      <c r="ATB169"/>
      <c r="ATC169"/>
      <c r="ATD169"/>
      <c r="ATE169"/>
      <c r="ATF169"/>
      <c r="ATG169"/>
      <c r="ATH169"/>
      <c r="ATI169"/>
      <c r="ATJ169"/>
      <c r="ATK169"/>
      <c r="ATL169"/>
      <c r="ATM169"/>
      <c r="ATN169"/>
      <c r="ATO169"/>
      <c r="ATP169"/>
      <c r="ATQ169"/>
      <c r="ATR169"/>
      <c r="ATS169"/>
      <c r="ATT169"/>
      <c r="ATU169"/>
      <c r="ATV169"/>
      <c r="ATW169"/>
      <c r="ATX169"/>
      <c r="ATY169"/>
      <c r="ATZ169"/>
      <c r="AUA169"/>
      <c r="AUB169"/>
      <c r="AUC169"/>
      <c r="AUD169"/>
      <c r="AUE169"/>
      <c r="AUF169"/>
      <c r="AUG169"/>
      <c r="AUH169"/>
      <c r="AUI169"/>
      <c r="AUJ169"/>
      <c r="AUK169"/>
      <c r="AUL169"/>
      <c r="AUM169"/>
      <c r="AUN169"/>
      <c r="AUO169"/>
      <c r="AUP169"/>
      <c r="AUQ169"/>
      <c r="AUR169"/>
      <c r="AUS169"/>
      <c r="AUT169"/>
      <c r="AUU169"/>
      <c r="AUV169"/>
      <c r="AUW169"/>
      <c r="AUX169"/>
      <c r="AUY169"/>
      <c r="AUZ169"/>
      <c r="AVA169"/>
      <c r="AVB169"/>
      <c r="AVC169"/>
      <c r="AVD169"/>
      <c r="AVE169"/>
      <c r="AVF169"/>
      <c r="AVG169"/>
      <c r="AVH169"/>
      <c r="AVI169"/>
      <c r="AVJ169"/>
      <c r="AVK169"/>
      <c r="AVL169"/>
      <c r="AVM169"/>
      <c r="AVN169"/>
      <c r="AVO169"/>
      <c r="AVP169"/>
      <c r="AVQ169"/>
      <c r="AVR169"/>
      <c r="AVS169"/>
      <c r="AVT169"/>
      <c r="AVU169"/>
      <c r="AVV169"/>
      <c r="AVW169"/>
      <c r="AVX169"/>
      <c r="AVY169"/>
      <c r="AVZ169"/>
      <c r="AWA169"/>
      <c r="AWB169"/>
      <c r="AWC169"/>
      <c r="AWD169"/>
      <c r="AWE169"/>
      <c r="AWF169"/>
      <c r="AWG169"/>
      <c r="AWH169"/>
      <c r="AWI169"/>
      <c r="AWJ169"/>
      <c r="AWK169"/>
      <c r="AWL169"/>
      <c r="AWM169"/>
      <c r="AWN169"/>
      <c r="AWO169"/>
      <c r="AWP169"/>
      <c r="AWQ169"/>
      <c r="AWR169"/>
      <c r="AWS169"/>
      <c r="AWT169"/>
      <c r="AWU169"/>
      <c r="AWV169"/>
      <c r="AWW169"/>
      <c r="AWX169"/>
      <c r="AWY169"/>
      <c r="AWZ169"/>
      <c r="AXA169"/>
      <c r="AXB169"/>
      <c r="AXC169"/>
      <c r="AXD169"/>
      <c r="AXE169"/>
      <c r="AXF169"/>
      <c r="AXG169"/>
      <c r="AXH169"/>
      <c r="AXI169"/>
      <c r="AXJ169"/>
      <c r="AXK169"/>
      <c r="AXL169"/>
      <c r="AXM169"/>
      <c r="AXN169"/>
      <c r="AXO169"/>
      <c r="AXP169"/>
      <c r="AXQ169"/>
      <c r="AXR169"/>
      <c r="AXS169"/>
      <c r="AXT169"/>
      <c r="AXU169"/>
      <c r="AXV169"/>
      <c r="AXW169"/>
      <c r="AXX169"/>
      <c r="AXY169"/>
      <c r="AXZ169"/>
      <c r="AYA169"/>
      <c r="AYB169"/>
      <c r="AYC169"/>
      <c r="AYD169"/>
      <c r="AYE169"/>
      <c r="AYF169"/>
      <c r="AYG169"/>
      <c r="AYH169"/>
      <c r="AYI169"/>
      <c r="AYJ169"/>
      <c r="AYK169"/>
      <c r="AYL169"/>
      <c r="AYM169"/>
      <c r="AYN169"/>
      <c r="AYO169"/>
      <c r="AYP169"/>
      <c r="AYQ169"/>
      <c r="AYR169"/>
      <c r="AYS169"/>
      <c r="AYT169"/>
      <c r="AYU169"/>
      <c r="AYV169"/>
      <c r="AYW169"/>
      <c r="AYX169"/>
      <c r="AYY169"/>
      <c r="AYZ169"/>
      <c r="AZA169"/>
      <c r="AZB169"/>
      <c r="AZC169"/>
      <c r="AZD169"/>
      <c r="AZE169"/>
      <c r="AZF169"/>
      <c r="AZG169"/>
      <c r="AZH169"/>
      <c r="AZI169"/>
      <c r="AZJ169"/>
      <c r="AZK169"/>
      <c r="AZL169"/>
      <c r="AZM169"/>
      <c r="AZN169"/>
      <c r="AZO169"/>
      <c r="AZP169"/>
      <c r="AZQ169"/>
      <c r="AZR169"/>
      <c r="AZS169"/>
      <c r="AZT169"/>
      <c r="AZU169"/>
      <c r="AZV169"/>
      <c r="AZW169"/>
      <c r="AZX169"/>
      <c r="AZY169"/>
      <c r="AZZ169"/>
      <c r="BAA169"/>
      <c r="BAB169"/>
      <c r="BAC169"/>
      <c r="BAD169"/>
      <c r="BAE169"/>
      <c r="BAF169"/>
      <c r="BAG169"/>
      <c r="BAH169"/>
      <c r="BAI169"/>
      <c r="BAJ169"/>
      <c r="BAK169"/>
      <c r="BAL169"/>
      <c r="BAM169"/>
      <c r="BAN169"/>
      <c r="BAO169"/>
      <c r="BAP169"/>
      <c r="BAQ169"/>
      <c r="BAR169"/>
      <c r="BAS169"/>
      <c r="BAT169"/>
      <c r="BAU169"/>
      <c r="BAV169"/>
      <c r="BAW169"/>
      <c r="BAX169"/>
      <c r="BAY169"/>
      <c r="BAZ169"/>
      <c r="BBA169"/>
      <c r="BBB169"/>
      <c r="BBC169"/>
      <c r="BBD169"/>
      <c r="BBE169"/>
      <c r="BBF169"/>
      <c r="BBG169"/>
      <c r="BBH169"/>
      <c r="BBI169"/>
      <c r="BBJ169"/>
      <c r="BBK169"/>
      <c r="BBL169"/>
      <c r="BBM169"/>
      <c r="BBN169"/>
      <c r="BBO169"/>
      <c r="BBP169"/>
      <c r="BBQ169"/>
      <c r="BBR169"/>
      <c r="BBS169"/>
      <c r="BBT169"/>
      <c r="BBU169"/>
      <c r="BBV169"/>
      <c r="BBW169"/>
      <c r="BBX169"/>
      <c r="BBY169"/>
      <c r="BBZ169"/>
      <c r="BCA169"/>
      <c r="BCB169"/>
      <c r="BCC169"/>
      <c r="BCD169"/>
      <c r="BCE169"/>
      <c r="BCF169"/>
      <c r="BCG169"/>
      <c r="BCH169"/>
      <c r="BCI169"/>
      <c r="BCJ169"/>
      <c r="BCK169"/>
      <c r="BCL169"/>
      <c r="BCM169"/>
      <c r="BCN169"/>
      <c r="BCO169"/>
      <c r="BCP169"/>
      <c r="BCQ169"/>
      <c r="BCR169"/>
      <c r="BCS169"/>
      <c r="BCT169"/>
      <c r="BCU169"/>
      <c r="BCV169"/>
      <c r="BCW169"/>
      <c r="BCX169"/>
      <c r="BCY169"/>
      <c r="BCZ169"/>
      <c r="BDA169"/>
      <c r="BDB169"/>
      <c r="BDC169"/>
      <c r="BDD169"/>
      <c r="BDE169"/>
      <c r="BDF169"/>
      <c r="BDG169"/>
      <c r="BDH169"/>
      <c r="BDI169"/>
      <c r="BDJ169"/>
      <c r="BDK169"/>
      <c r="BDL169"/>
      <c r="BDM169"/>
      <c r="BDN169"/>
      <c r="BDO169"/>
      <c r="BDP169"/>
      <c r="BDQ169"/>
      <c r="BDR169"/>
      <c r="BDS169"/>
      <c r="BDT169"/>
      <c r="BDU169"/>
    </row>
    <row r="170" spans="2:1477" s="69" customFormat="1">
      <c r="B170" s="67" t="s">
        <v>3</v>
      </c>
      <c r="C170" s="67" t="s">
        <v>703</v>
      </c>
      <c r="D170" s="67" t="s">
        <v>1025</v>
      </c>
      <c r="E170" s="68">
        <v>45406</v>
      </c>
      <c r="F170" s="67" t="s">
        <v>986</v>
      </c>
      <c r="G170" s="67" t="s">
        <v>990</v>
      </c>
      <c r="H170" s="187">
        <v>2</v>
      </c>
      <c r="I170" s="69">
        <v>0</v>
      </c>
      <c r="J170" s="69">
        <v>244</v>
      </c>
      <c r="K170" s="69">
        <v>488</v>
      </c>
      <c r="L170" s="69">
        <v>488</v>
      </c>
      <c r="M170" s="186">
        <f t="shared" si="45"/>
        <v>1.1844262295081966</v>
      </c>
      <c r="N170" s="69">
        <f t="shared" si="46"/>
        <v>1</v>
      </c>
      <c r="O170" s="69">
        <v>0</v>
      </c>
      <c r="P170" s="69">
        <v>0</v>
      </c>
      <c r="Q170" s="69">
        <v>0</v>
      </c>
      <c r="R170" s="69">
        <v>244</v>
      </c>
      <c r="S170" s="69">
        <v>0</v>
      </c>
      <c r="T170" s="190">
        <v>3298227</v>
      </c>
      <c r="U170" s="190">
        <v>50000</v>
      </c>
      <c r="V170" s="190">
        <v>3248227</v>
      </c>
      <c r="W170" s="190">
        <v>3298227</v>
      </c>
      <c r="X170" s="190">
        <v>3079319</v>
      </c>
      <c r="Y170" s="190">
        <v>0</v>
      </c>
      <c r="Z170" s="190">
        <v>0</v>
      </c>
      <c r="AA170" s="190">
        <v>0</v>
      </c>
      <c r="AB170" s="190">
        <v>3079319</v>
      </c>
      <c r="AC170" s="190">
        <v>3078260</v>
      </c>
      <c r="AD170" s="186">
        <f t="shared" si="47"/>
        <v>0.94767391564690517</v>
      </c>
      <c r="AE170" s="69">
        <f t="shared" si="48"/>
        <v>1</v>
      </c>
      <c r="AF170" s="190">
        <v>-1060</v>
      </c>
      <c r="AG170" s="190">
        <v>0</v>
      </c>
      <c r="AH170" s="69">
        <v>148</v>
      </c>
      <c r="AI170" s="69">
        <v>51</v>
      </c>
      <c r="AJ170" s="69">
        <v>0</v>
      </c>
      <c r="AK170" s="69">
        <v>0</v>
      </c>
      <c r="AL170" s="80">
        <v>0</v>
      </c>
      <c r="AM170" s="80">
        <v>0</v>
      </c>
      <c r="AN170" s="69">
        <v>45</v>
      </c>
      <c r="AO170" s="69">
        <v>0</v>
      </c>
      <c r="AP170" s="80">
        <v>0</v>
      </c>
      <c r="AQ170" s="80">
        <v>0</v>
      </c>
      <c r="AR170" s="69">
        <v>0</v>
      </c>
      <c r="AS170" s="69">
        <v>0</v>
      </c>
      <c r="AT170" s="80">
        <v>0</v>
      </c>
      <c r="AU170" s="80">
        <v>0</v>
      </c>
      <c r="AV170" s="69">
        <v>0</v>
      </c>
      <c r="AW170" s="69">
        <v>0</v>
      </c>
      <c r="AX170" s="80">
        <v>0</v>
      </c>
      <c r="AY170" s="80">
        <v>0</v>
      </c>
      <c r="AZ170" s="69">
        <v>0</v>
      </c>
      <c r="BA170" s="69">
        <v>0</v>
      </c>
      <c r="BB170" s="80">
        <v>0</v>
      </c>
      <c r="BC170" s="80">
        <v>0</v>
      </c>
      <c r="BD170" s="69">
        <v>0</v>
      </c>
      <c r="BE170" s="69">
        <v>0</v>
      </c>
      <c r="BF170" s="80">
        <v>0</v>
      </c>
      <c r="BG170" s="80">
        <v>0</v>
      </c>
      <c r="BH170" s="69">
        <v>0</v>
      </c>
      <c r="BI170" s="69">
        <v>0</v>
      </c>
      <c r="BJ170" s="80">
        <v>0</v>
      </c>
      <c r="BK170" s="80">
        <v>0</v>
      </c>
      <c r="BL170" s="69">
        <v>0</v>
      </c>
      <c r="BM170" s="69">
        <v>0</v>
      </c>
      <c r="BN170" s="80">
        <v>0</v>
      </c>
      <c r="BO170" s="80">
        <v>0</v>
      </c>
      <c r="BP170" s="69">
        <v>0</v>
      </c>
      <c r="BQ170" s="69">
        <v>0</v>
      </c>
      <c r="BR170" s="80">
        <v>0</v>
      </c>
      <c r="BS170" s="80">
        <v>0</v>
      </c>
      <c r="BT170" s="69">
        <v>0</v>
      </c>
      <c r="BU170" s="69">
        <v>0</v>
      </c>
      <c r="BV170" s="80">
        <v>0</v>
      </c>
      <c r="BW170" s="80">
        <v>0</v>
      </c>
      <c r="BX170" s="69">
        <v>0</v>
      </c>
      <c r="BY170" s="69">
        <v>0</v>
      </c>
      <c r="BZ170" s="80">
        <v>0</v>
      </c>
      <c r="CA170" s="80">
        <v>0</v>
      </c>
      <c r="CB170" s="69">
        <v>0</v>
      </c>
      <c r="CC170" s="69">
        <v>0</v>
      </c>
      <c r="CD170" s="80">
        <v>0</v>
      </c>
      <c r="CE170" s="80">
        <v>0</v>
      </c>
      <c r="CF170" s="69">
        <v>0</v>
      </c>
      <c r="CG170" s="69">
        <v>0</v>
      </c>
      <c r="CH170" s="80">
        <v>0</v>
      </c>
      <c r="CI170" s="80">
        <v>0</v>
      </c>
      <c r="CJ170" s="69">
        <v>45</v>
      </c>
      <c r="CK170" s="69">
        <v>0</v>
      </c>
      <c r="CL170" s="80">
        <v>0</v>
      </c>
      <c r="CM170" s="80">
        <v>0</v>
      </c>
      <c r="CN170" s="67" t="s">
        <v>868</v>
      </c>
      <c r="CO170" s="67" t="s">
        <v>869</v>
      </c>
      <c r="CP170" s="67" t="s">
        <v>709</v>
      </c>
      <c r="CQ170" s="67" t="s">
        <v>709</v>
      </c>
      <c r="CR170" s="67" t="s">
        <v>709</v>
      </c>
      <c r="CS170" s="67" t="s">
        <v>709</v>
      </c>
      <c r="CT170" s="68">
        <v>46076</v>
      </c>
      <c r="CU170" s="67" t="s">
        <v>991</v>
      </c>
      <c r="CV170" s="67" t="s">
        <v>989</v>
      </c>
      <c r="CW170" s="68" t="s">
        <v>168</v>
      </c>
      <c r="CX170" s="68">
        <v>46031</v>
      </c>
      <c r="CY170" s="67" t="s">
        <v>991</v>
      </c>
      <c r="CZ170" s="67" t="s">
        <v>989</v>
      </c>
      <c r="DA170" s="67" t="s">
        <v>1021</v>
      </c>
      <c r="DB170" s="81">
        <v>3509812.2</v>
      </c>
      <c r="DC170" s="67"/>
      <c r="DD170" s="67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  <c r="AMK170"/>
      <c r="AML170"/>
      <c r="AMM170"/>
      <c r="AMN170"/>
      <c r="AMO170"/>
      <c r="AMP170"/>
      <c r="AMQ170"/>
      <c r="AMR170"/>
      <c r="AMS170"/>
      <c r="AMT170"/>
      <c r="AMU170"/>
      <c r="AMV170"/>
      <c r="AMW170"/>
      <c r="AMX170"/>
      <c r="AMY170"/>
      <c r="AMZ170"/>
      <c r="ANA170"/>
      <c r="ANB170"/>
      <c r="ANC170"/>
      <c r="AND170"/>
      <c r="ANE170"/>
      <c r="ANF170"/>
      <c r="ANG170"/>
      <c r="ANH170"/>
      <c r="ANI170"/>
      <c r="ANJ170"/>
      <c r="ANK170"/>
      <c r="ANL170"/>
      <c r="ANM170"/>
      <c r="ANN170"/>
      <c r="ANO170"/>
      <c r="ANP170"/>
      <c r="ANQ170"/>
      <c r="ANR170"/>
      <c r="ANS170"/>
      <c r="ANT170"/>
      <c r="ANU170"/>
      <c r="ANV170"/>
      <c r="ANW170"/>
      <c r="ANX170"/>
      <c r="ANY170"/>
      <c r="ANZ170"/>
      <c r="AOA170"/>
      <c r="AOB170"/>
      <c r="AOC170"/>
      <c r="AOD170"/>
      <c r="AOE170"/>
      <c r="AOF170"/>
      <c r="AOG170"/>
      <c r="AOH170"/>
      <c r="AOI170"/>
      <c r="AOJ170"/>
      <c r="AOK170"/>
      <c r="AOL170"/>
      <c r="AOM170"/>
      <c r="AON170"/>
      <c r="AOO170"/>
      <c r="AOP170"/>
      <c r="AOQ170"/>
      <c r="AOR170"/>
      <c r="AOS170"/>
      <c r="AOT170"/>
      <c r="AOU170"/>
      <c r="AOV170"/>
      <c r="AOW170"/>
      <c r="AOX170"/>
      <c r="AOY170"/>
      <c r="AOZ170"/>
      <c r="APA170"/>
      <c r="APB170"/>
      <c r="APC170"/>
      <c r="APD170"/>
      <c r="APE170"/>
      <c r="APF170"/>
      <c r="APG170"/>
      <c r="APH170"/>
      <c r="API170"/>
      <c r="APJ170"/>
      <c r="APK170"/>
      <c r="APL170"/>
      <c r="APM170"/>
      <c r="APN170"/>
      <c r="APO170"/>
      <c r="APP170"/>
      <c r="APQ170"/>
      <c r="APR170"/>
      <c r="APS170"/>
      <c r="APT170"/>
      <c r="APU170"/>
      <c r="APV170"/>
      <c r="APW170"/>
      <c r="APX170"/>
      <c r="APY170"/>
      <c r="APZ170"/>
      <c r="AQA170"/>
      <c r="AQB170"/>
      <c r="AQC170"/>
      <c r="AQD170"/>
      <c r="AQE170"/>
      <c r="AQF170"/>
      <c r="AQG170"/>
      <c r="AQH170"/>
      <c r="AQI170"/>
      <c r="AQJ170"/>
      <c r="AQK170"/>
      <c r="AQL170"/>
      <c r="AQM170"/>
      <c r="AQN170"/>
      <c r="AQO170"/>
      <c r="AQP170"/>
      <c r="AQQ170"/>
      <c r="AQR170"/>
      <c r="AQS170"/>
      <c r="AQT170"/>
      <c r="AQU170"/>
      <c r="AQV170"/>
      <c r="AQW170"/>
      <c r="AQX170"/>
      <c r="AQY170"/>
      <c r="AQZ170"/>
      <c r="ARA170"/>
      <c r="ARB170"/>
      <c r="ARC170"/>
      <c r="ARD170"/>
      <c r="ARE170"/>
      <c r="ARF170"/>
      <c r="ARG170"/>
      <c r="ARH170"/>
      <c r="ARI170"/>
      <c r="ARJ170"/>
      <c r="ARK170"/>
      <c r="ARL170"/>
      <c r="ARM170"/>
      <c r="ARN170"/>
      <c r="ARO170"/>
      <c r="ARP170"/>
      <c r="ARQ170"/>
      <c r="ARR170"/>
      <c r="ARS170"/>
      <c r="ART170"/>
      <c r="ARU170"/>
      <c r="ARV170"/>
      <c r="ARW170"/>
      <c r="ARX170"/>
      <c r="ARY170"/>
      <c r="ARZ170"/>
      <c r="ASA170"/>
      <c r="ASB170"/>
      <c r="ASC170"/>
      <c r="ASD170"/>
      <c r="ASE170"/>
      <c r="ASF170"/>
      <c r="ASG170"/>
      <c r="ASH170"/>
      <c r="ASI170"/>
      <c r="ASJ170"/>
      <c r="ASK170"/>
      <c r="ASL170"/>
      <c r="ASM170"/>
      <c r="ASN170"/>
      <c r="ASO170"/>
      <c r="ASP170"/>
      <c r="ASQ170"/>
      <c r="ASR170"/>
      <c r="ASS170"/>
      <c r="AST170"/>
      <c r="ASU170"/>
      <c r="ASV170"/>
      <c r="ASW170"/>
      <c r="ASX170"/>
      <c r="ASY170"/>
      <c r="ASZ170"/>
      <c r="ATA170"/>
      <c r="ATB170"/>
      <c r="ATC170"/>
      <c r="ATD170"/>
      <c r="ATE170"/>
      <c r="ATF170"/>
      <c r="ATG170"/>
      <c r="ATH170"/>
      <c r="ATI170"/>
      <c r="ATJ170"/>
      <c r="ATK170"/>
      <c r="ATL170"/>
      <c r="ATM170"/>
      <c r="ATN170"/>
      <c r="ATO170"/>
      <c r="ATP170"/>
      <c r="ATQ170"/>
      <c r="ATR170"/>
      <c r="ATS170"/>
      <c r="ATT170"/>
      <c r="ATU170"/>
      <c r="ATV170"/>
      <c r="ATW170"/>
      <c r="ATX170"/>
      <c r="ATY170"/>
      <c r="ATZ170"/>
      <c r="AUA170"/>
      <c r="AUB170"/>
      <c r="AUC170"/>
      <c r="AUD170"/>
      <c r="AUE170"/>
      <c r="AUF170"/>
      <c r="AUG170"/>
      <c r="AUH170"/>
      <c r="AUI170"/>
      <c r="AUJ170"/>
      <c r="AUK170"/>
      <c r="AUL170"/>
      <c r="AUM170"/>
      <c r="AUN170"/>
      <c r="AUO170"/>
      <c r="AUP170"/>
      <c r="AUQ170"/>
      <c r="AUR170"/>
      <c r="AUS170"/>
      <c r="AUT170"/>
      <c r="AUU170"/>
      <c r="AUV170"/>
      <c r="AUW170"/>
      <c r="AUX170"/>
      <c r="AUY170"/>
      <c r="AUZ170"/>
      <c r="AVA170"/>
      <c r="AVB170"/>
      <c r="AVC170"/>
      <c r="AVD170"/>
      <c r="AVE170"/>
      <c r="AVF170"/>
      <c r="AVG170"/>
      <c r="AVH170"/>
      <c r="AVI170"/>
      <c r="AVJ170"/>
      <c r="AVK170"/>
      <c r="AVL170"/>
      <c r="AVM170"/>
      <c r="AVN170"/>
      <c r="AVO170"/>
      <c r="AVP170"/>
      <c r="AVQ170"/>
      <c r="AVR170"/>
      <c r="AVS170"/>
      <c r="AVT170"/>
      <c r="AVU170"/>
      <c r="AVV170"/>
      <c r="AVW170"/>
      <c r="AVX170"/>
      <c r="AVY170"/>
      <c r="AVZ170"/>
      <c r="AWA170"/>
      <c r="AWB170"/>
      <c r="AWC170"/>
      <c r="AWD170"/>
      <c r="AWE170"/>
      <c r="AWF170"/>
      <c r="AWG170"/>
      <c r="AWH170"/>
      <c r="AWI170"/>
      <c r="AWJ170"/>
      <c r="AWK170"/>
      <c r="AWL170"/>
      <c r="AWM170"/>
      <c r="AWN170"/>
      <c r="AWO170"/>
      <c r="AWP170"/>
      <c r="AWQ170"/>
      <c r="AWR170"/>
      <c r="AWS170"/>
      <c r="AWT170"/>
      <c r="AWU170"/>
      <c r="AWV170"/>
      <c r="AWW170"/>
      <c r="AWX170"/>
      <c r="AWY170"/>
      <c r="AWZ170"/>
      <c r="AXA170"/>
      <c r="AXB170"/>
      <c r="AXC170"/>
      <c r="AXD170"/>
      <c r="AXE170"/>
      <c r="AXF170"/>
      <c r="AXG170"/>
      <c r="AXH170"/>
      <c r="AXI170"/>
      <c r="AXJ170"/>
      <c r="AXK170"/>
      <c r="AXL170"/>
      <c r="AXM170"/>
      <c r="AXN170"/>
      <c r="AXO170"/>
      <c r="AXP170"/>
      <c r="AXQ170"/>
      <c r="AXR170"/>
      <c r="AXS170"/>
      <c r="AXT170"/>
      <c r="AXU170"/>
      <c r="AXV170"/>
      <c r="AXW170"/>
      <c r="AXX170"/>
      <c r="AXY170"/>
      <c r="AXZ170"/>
      <c r="AYA170"/>
      <c r="AYB170"/>
      <c r="AYC170"/>
      <c r="AYD170"/>
      <c r="AYE170"/>
      <c r="AYF170"/>
      <c r="AYG170"/>
      <c r="AYH170"/>
      <c r="AYI170"/>
      <c r="AYJ170"/>
      <c r="AYK170"/>
      <c r="AYL170"/>
      <c r="AYM170"/>
      <c r="AYN170"/>
      <c r="AYO170"/>
      <c r="AYP170"/>
      <c r="AYQ170"/>
      <c r="AYR170"/>
      <c r="AYS170"/>
      <c r="AYT170"/>
      <c r="AYU170"/>
      <c r="AYV170"/>
      <c r="AYW170"/>
      <c r="AYX170"/>
      <c r="AYY170"/>
      <c r="AYZ170"/>
      <c r="AZA170"/>
      <c r="AZB170"/>
      <c r="AZC170"/>
      <c r="AZD170"/>
      <c r="AZE170"/>
      <c r="AZF170"/>
      <c r="AZG170"/>
      <c r="AZH170"/>
      <c r="AZI170"/>
      <c r="AZJ170"/>
      <c r="AZK170"/>
      <c r="AZL170"/>
      <c r="AZM170"/>
      <c r="AZN170"/>
      <c r="AZO170"/>
      <c r="AZP170"/>
      <c r="AZQ170"/>
      <c r="AZR170"/>
      <c r="AZS170"/>
      <c r="AZT170"/>
      <c r="AZU170"/>
      <c r="AZV170"/>
      <c r="AZW170"/>
      <c r="AZX170"/>
      <c r="AZY170"/>
      <c r="AZZ170"/>
      <c r="BAA170"/>
      <c r="BAB170"/>
      <c r="BAC170"/>
      <c r="BAD170"/>
      <c r="BAE170"/>
      <c r="BAF170"/>
      <c r="BAG170"/>
      <c r="BAH170"/>
      <c r="BAI170"/>
      <c r="BAJ170"/>
      <c r="BAK170"/>
      <c r="BAL170"/>
      <c r="BAM170"/>
      <c r="BAN170"/>
      <c r="BAO170"/>
      <c r="BAP170"/>
      <c r="BAQ170"/>
      <c r="BAR170"/>
      <c r="BAS170"/>
      <c r="BAT170"/>
      <c r="BAU170"/>
      <c r="BAV170"/>
      <c r="BAW170"/>
      <c r="BAX170"/>
      <c r="BAY170"/>
      <c r="BAZ170"/>
      <c r="BBA170"/>
      <c r="BBB170"/>
      <c r="BBC170"/>
      <c r="BBD170"/>
      <c r="BBE170"/>
      <c r="BBF170"/>
      <c r="BBG170"/>
      <c r="BBH170"/>
      <c r="BBI170"/>
      <c r="BBJ170"/>
      <c r="BBK170"/>
      <c r="BBL170"/>
      <c r="BBM170"/>
      <c r="BBN170"/>
      <c r="BBO170"/>
      <c r="BBP170"/>
      <c r="BBQ170"/>
      <c r="BBR170"/>
      <c r="BBS170"/>
      <c r="BBT170"/>
      <c r="BBU170"/>
      <c r="BBV170"/>
      <c r="BBW170"/>
      <c r="BBX170"/>
      <c r="BBY170"/>
      <c r="BBZ170"/>
      <c r="BCA170"/>
      <c r="BCB170"/>
      <c r="BCC170"/>
      <c r="BCD170"/>
      <c r="BCE170"/>
      <c r="BCF170"/>
      <c r="BCG170"/>
      <c r="BCH170"/>
      <c r="BCI170"/>
      <c r="BCJ170"/>
      <c r="BCK170"/>
      <c r="BCL170"/>
      <c r="BCM170"/>
      <c r="BCN170"/>
      <c r="BCO170"/>
      <c r="BCP170"/>
      <c r="BCQ170"/>
      <c r="BCR170"/>
      <c r="BCS170"/>
      <c r="BCT170"/>
      <c r="BCU170"/>
      <c r="BCV170"/>
      <c r="BCW170"/>
      <c r="BCX170"/>
      <c r="BCY170"/>
      <c r="BCZ170"/>
      <c r="BDA170"/>
      <c r="BDB170"/>
      <c r="BDC170"/>
      <c r="BDD170"/>
      <c r="BDE170"/>
      <c r="BDF170"/>
      <c r="BDG170"/>
      <c r="BDH170"/>
      <c r="BDI170"/>
      <c r="BDJ170"/>
      <c r="BDK170"/>
      <c r="BDL170"/>
      <c r="BDM170"/>
      <c r="BDN170"/>
      <c r="BDO170"/>
      <c r="BDP170"/>
      <c r="BDQ170"/>
      <c r="BDR170"/>
      <c r="BDS170"/>
      <c r="BDT170"/>
      <c r="BDU170"/>
    </row>
    <row r="171" spans="2:1477" s="69" customFormat="1">
      <c r="B171" s="67" t="s">
        <v>3</v>
      </c>
      <c r="C171" s="67" t="s">
        <v>704</v>
      </c>
      <c r="D171" s="67" t="s">
        <v>1026</v>
      </c>
      <c r="E171" s="68">
        <v>45434</v>
      </c>
      <c r="F171" s="67" t="s">
        <v>986</v>
      </c>
      <c r="G171" s="67" t="s">
        <v>990</v>
      </c>
      <c r="H171" s="187">
        <v>1</v>
      </c>
      <c r="I171" s="69">
        <v>0</v>
      </c>
      <c r="J171" s="69">
        <v>167</v>
      </c>
      <c r="K171" s="69">
        <v>237</v>
      </c>
      <c r="L171" s="69">
        <v>237</v>
      </c>
      <c r="M171" s="186">
        <f t="shared" si="45"/>
        <v>1.1736526946107784</v>
      </c>
      <c r="N171" s="69">
        <f t="shared" si="46"/>
        <v>1</v>
      </c>
      <c r="O171" s="69">
        <v>0</v>
      </c>
      <c r="P171" s="69">
        <v>0</v>
      </c>
      <c r="Q171" s="69">
        <v>0</v>
      </c>
      <c r="R171" s="69">
        <v>70</v>
      </c>
      <c r="S171" s="69">
        <v>0</v>
      </c>
      <c r="T171" s="190">
        <v>1600545</v>
      </c>
      <c r="U171" s="190">
        <v>50000</v>
      </c>
      <c r="V171" s="190">
        <v>1550545</v>
      </c>
      <c r="W171" s="190">
        <v>1600545</v>
      </c>
      <c r="X171" s="190">
        <v>1508063</v>
      </c>
      <c r="Y171" s="190">
        <v>0</v>
      </c>
      <c r="Z171" s="190">
        <v>0</v>
      </c>
      <c r="AA171" s="190">
        <v>0</v>
      </c>
      <c r="AB171" s="190">
        <v>1508063</v>
      </c>
      <c r="AC171" s="190">
        <v>1508063</v>
      </c>
      <c r="AD171" s="186">
        <f t="shared" si="47"/>
        <v>0.97260189159295607</v>
      </c>
      <c r="AE171" s="69">
        <f t="shared" si="48"/>
        <v>1</v>
      </c>
      <c r="AF171" s="190">
        <v>0</v>
      </c>
      <c r="AG171" s="190">
        <v>0</v>
      </c>
      <c r="AH171" s="69">
        <v>22</v>
      </c>
      <c r="AI171" s="69">
        <v>19</v>
      </c>
      <c r="AJ171" s="69">
        <v>0</v>
      </c>
      <c r="AK171" s="69">
        <v>0</v>
      </c>
      <c r="AL171" s="80">
        <v>0</v>
      </c>
      <c r="AM171" s="80">
        <v>0</v>
      </c>
      <c r="AN171" s="69">
        <v>29</v>
      </c>
      <c r="AO171" s="69">
        <v>0</v>
      </c>
      <c r="AP171" s="80">
        <v>0</v>
      </c>
      <c r="AQ171" s="80">
        <v>0</v>
      </c>
      <c r="AR171" s="69">
        <v>0</v>
      </c>
      <c r="AS171" s="69">
        <v>0</v>
      </c>
      <c r="AT171" s="80">
        <v>0</v>
      </c>
      <c r="AU171" s="80">
        <v>0</v>
      </c>
      <c r="AV171" s="69">
        <v>0</v>
      </c>
      <c r="AW171" s="69">
        <v>0</v>
      </c>
      <c r="AX171" s="80">
        <v>0</v>
      </c>
      <c r="AY171" s="80">
        <v>0</v>
      </c>
      <c r="AZ171" s="69">
        <v>0</v>
      </c>
      <c r="BA171" s="69">
        <v>0</v>
      </c>
      <c r="BB171" s="80">
        <v>0</v>
      </c>
      <c r="BC171" s="80">
        <v>0</v>
      </c>
      <c r="BD171" s="69">
        <v>0</v>
      </c>
      <c r="BE171" s="69">
        <v>0</v>
      </c>
      <c r="BF171" s="80">
        <v>0</v>
      </c>
      <c r="BG171" s="80">
        <v>0</v>
      </c>
      <c r="BH171" s="69">
        <v>0</v>
      </c>
      <c r="BI171" s="69">
        <v>0</v>
      </c>
      <c r="BJ171" s="80">
        <v>0</v>
      </c>
      <c r="BK171" s="80">
        <v>0</v>
      </c>
      <c r="BL171" s="69">
        <v>0</v>
      </c>
      <c r="BM171" s="69">
        <v>0</v>
      </c>
      <c r="BN171" s="80">
        <v>0</v>
      </c>
      <c r="BO171" s="80">
        <v>0</v>
      </c>
      <c r="BP171" s="69">
        <v>0</v>
      </c>
      <c r="BQ171" s="69">
        <v>0</v>
      </c>
      <c r="BR171" s="80">
        <v>0</v>
      </c>
      <c r="BS171" s="80">
        <v>0</v>
      </c>
      <c r="BT171" s="69">
        <v>0</v>
      </c>
      <c r="BU171" s="69">
        <v>0</v>
      </c>
      <c r="BV171" s="80">
        <v>0</v>
      </c>
      <c r="BW171" s="80">
        <v>0</v>
      </c>
      <c r="BX171" s="69">
        <v>0</v>
      </c>
      <c r="BY171" s="69">
        <v>0</v>
      </c>
      <c r="BZ171" s="80">
        <v>0</v>
      </c>
      <c r="CA171" s="80">
        <v>0</v>
      </c>
      <c r="CB171" s="69">
        <v>0</v>
      </c>
      <c r="CC171" s="69">
        <v>0</v>
      </c>
      <c r="CD171" s="80">
        <v>0</v>
      </c>
      <c r="CE171" s="80">
        <v>0</v>
      </c>
      <c r="CF171" s="69">
        <v>0</v>
      </c>
      <c r="CG171" s="69">
        <v>0</v>
      </c>
      <c r="CH171" s="80">
        <v>0</v>
      </c>
      <c r="CI171" s="80">
        <v>0</v>
      </c>
      <c r="CJ171" s="69">
        <v>29</v>
      </c>
      <c r="CK171" s="69">
        <v>0</v>
      </c>
      <c r="CL171" s="80">
        <v>0</v>
      </c>
      <c r="CM171" s="80">
        <v>0</v>
      </c>
      <c r="CN171" s="67" t="s">
        <v>786</v>
      </c>
      <c r="CO171" s="67" t="s">
        <v>787</v>
      </c>
      <c r="CP171" s="67" t="s">
        <v>709</v>
      </c>
      <c r="CQ171" s="67" t="s">
        <v>709</v>
      </c>
      <c r="CR171" s="67" t="s">
        <v>709</v>
      </c>
      <c r="CS171" s="67" t="s">
        <v>709</v>
      </c>
      <c r="CT171" s="68">
        <v>45853</v>
      </c>
      <c r="CU171" s="67" t="s">
        <v>988</v>
      </c>
      <c r="CV171" s="67" t="s">
        <v>989</v>
      </c>
      <c r="CW171" s="68" t="s">
        <v>168</v>
      </c>
      <c r="CX171" s="68">
        <v>45793</v>
      </c>
      <c r="CY171" s="67" t="s">
        <v>986</v>
      </c>
      <c r="CZ171" s="67" t="s">
        <v>994</v>
      </c>
      <c r="DA171" s="67" t="s">
        <v>1022</v>
      </c>
      <c r="DB171" s="81">
        <v>2128846.17</v>
      </c>
      <c r="DC171" s="67"/>
      <c r="DD171" s="67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  <c r="AMK171"/>
      <c r="AML171"/>
      <c r="AMM171"/>
      <c r="AMN171"/>
      <c r="AMO171"/>
      <c r="AMP171"/>
      <c r="AMQ171"/>
      <c r="AMR171"/>
      <c r="AMS171"/>
      <c r="AMT171"/>
      <c r="AMU171"/>
      <c r="AMV171"/>
      <c r="AMW171"/>
      <c r="AMX171"/>
      <c r="AMY171"/>
      <c r="AMZ171"/>
      <c r="ANA171"/>
      <c r="ANB171"/>
      <c r="ANC171"/>
      <c r="AND171"/>
      <c r="ANE171"/>
      <c r="ANF171"/>
      <c r="ANG171"/>
      <c r="ANH171"/>
      <c r="ANI171"/>
      <c r="ANJ171"/>
      <c r="ANK171"/>
      <c r="ANL171"/>
      <c r="ANM171"/>
      <c r="ANN171"/>
      <c r="ANO171"/>
      <c r="ANP171"/>
      <c r="ANQ171"/>
      <c r="ANR171"/>
      <c r="ANS171"/>
      <c r="ANT171"/>
      <c r="ANU171"/>
      <c r="ANV171"/>
      <c r="ANW171"/>
      <c r="ANX171"/>
      <c r="ANY171"/>
      <c r="ANZ171"/>
      <c r="AOA171"/>
      <c r="AOB171"/>
      <c r="AOC171"/>
      <c r="AOD171"/>
      <c r="AOE171"/>
      <c r="AOF171"/>
      <c r="AOG171"/>
      <c r="AOH171"/>
      <c r="AOI171"/>
      <c r="AOJ171"/>
      <c r="AOK171"/>
      <c r="AOL171"/>
      <c r="AOM171"/>
      <c r="AON171"/>
      <c r="AOO171"/>
      <c r="AOP171"/>
      <c r="AOQ171"/>
      <c r="AOR171"/>
      <c r="AOS171"/>
      <c r="AOT171"/>
      <c r="AOU171"/>
      <c r="AOV171"/>
      <c r="AOW171"/>
      <c r="AOX171"/>
      <c r="AOY171"/>
      <c r="AOZ171"/>
      <c r="APA171"/>
      <c r="APB171"/>
      <c r="APC171"/>
      <c r="APD171"/>
      <c r="APE171"/>
      <c r="APF171"/>
      <c r="APG171"/>
      <c r="APH171"/>
      <c r="API171"/>
      <c r="APJ171"/>
      <c r="APK171"/>
      <c r="APL171"/>
      <c r="APM171"/>
      <c r="APN171"/>
      <c r="APO171"/>
      <c r="APP171"/>
      <c r="APQ171"/>
      <c r="APR171"/>
      <c r="APS171"/>
      <c r="APT171"/>
      <c r="APU171"/>
      <c r="APV171"/>
      <c r="APW171"/>
      <c r="APX171"/>
      <c r="APY171"/>
      <c r="APZ171"/>
      <c r="AQA171"/>
      <c r="AQB171"/>
      <c r="AQC171"/>
      <c r="AQD171"/>
      <c r="AQE171"/>
      <c r="AQF171"/>
      <c r="AQG171"/>
      <c r="AQH171"/>
      <c r="AQI171"/>
      <c r="AQJ171"/>
      <c r="AQK171"/>
      <c r="AQL171"/>
      <c r="AQM171"/>
      <c r="AQN171"/>
      <c r="AQO171"/>
      <c r="AQP171"/>
      <c r="AQQ171"/>
      <c r="AQR171"/>
      <c r="AQS171"/>
      <c r="AQT171"/>
      <c r="AQU171"/>
      <c r="AQV171"/>
      <c r="AQW171"/>
      <c r="AQX171"/>
      <c r="AQY171"/>
      <c r="AQZ171"/>
      <c r="ARA171"/>
      <c r="ARB171"/>
      <c r="ARC171"/>
      <c r="ARD171"/>
      <c r="ARE171"/>
      <c r="ARF171"/>
      <c r="ARG171"/>
      <c r="ARH171"/>
      <c r="ARI171"/>
      <c r="ARJ171"/>
      <c r="ARK171"/>
      <c r="ARL171"/>
      <c r="ARM171"/>
      <c r="ARN171"/>
      <c r="ARO171"/>
      <c r="ARP171"/>
      <c r="ARQ171"/>
      <c r="ARR171"/>
      <c r="ARS171"/>
      <c r="ART171"/>
      <c r="ARU171"/>
      <c r="ARV171"/>
      <c r="ARW171"/>
      <c r="ARX171"/>
      <c r="ARY171"/>
      <c r="ARZ171"/>
      <c r="ASA171"/>
      <c r="ASB171"/>
      <c r="ASC171"/>
      <c r="ASD171"/>
      <c r="ASE171"/>
      <c r="ASF171"/>
      <c r="ASG171"/>
      <c r="ASH171"/>
      <c r="ASI171"/>
      <c r="ASJ171"/>
      <c r="ASK171"/>
      <c r="ASL171"/>
      <c r="ASM171"/>
      <c r="ASN171"/>
      <c r="ASO171"/>
      <c r="ASP171"/>
      <c r="ASQ171"/>
      <c r="ASR171"/>
      <c r="ASS171"/>
      <c r="AST171"/>
      <c r="ASU171"/>
      <c r="ASV171"/>
      <c r="ASW171"/>
      <c r="ASX171"/>
      <c r="ASY171"/>
      <c r="ASZ171"/>
      <c r="ATA171"/>
      <c r="ATB171"/>
      <c r="ATC171"/>
      <c r="ATD171"/>
      <c r="ATE171"/>
      <c r="ATF171"/>
      <c r="ATG171"/>
      <c r="ATH171"/>
      <c r="ATI171"/>
      <c r="ATJ171"/>
      <c r="ATK171"/>
      <c r="ATL171"/>
      <c r="ATM171"/>
      <c r="ATN171"/>
      <c r="ATO171"/>
      <c r="ATP171"/>
      <c r="ATQ171"/>
      <c r="ATR171"/>
      <c r="ATS171"/>
      <c r="ATT171"/>
      <c r="ATU171"/>
      <c r="ATV171"/>
      <c r="ATW171"/>
      <c r="ATX171"/>
      <c r="ATY171"/>
      <c r="ATZ171"/>
      <c r="AUA171"/>
      <c r="AUB171"/>
      <c r="AUC171"/>
      <c r="AUD171"/>
      <c r="AUE171"/>
      <c r="AUF171"/>
      <c r="AUG171"/>
      <c r="AUH171"/>
      <c r="AUI171"/>
      <c r="AUJ171"/>
      <c r="AUK171"/>
      <c r="AUL171"/>
      <c r="AUM171"/>
      <c r="AUN171"/>
      <c r="AUO171"/>
      <c r="AUP171"/>
      <c r="AUQ171"/>
      <c r="AUR171"/>
      <c r="AUS171"/>
      <c r="AUT171"/>
      <c r="AUU171"/>
      <c r="AUV171"/>
      <c r="AUW171"/>
      <c r="AUX171"/>
      <c r="AUY171"/>
      <c r="AUZ171"/>
      <c r="AVA171"/>
      <c r="AVB171"/>
      <c r="AVC171"/>
      <c r="AVD171"/>
      <c r="AVE171"/>
      <c r="AVF171"/>
      <c r="AVG171"/>
      <c r="AVH171"/>
      <c r="AVI171"/>
      <c r="AVJ171"/>
      <c r="AVK171"/>
      <c r="AVL171"/>
      <c r="AVM171"/>
      <c r="AVN171"/>
      <c r="AVO171"/>
      <c r="AVP171"/>
      <c r="AVQ171"/>
      <c r="AVR171"/>
      <c r="AVS171"/>
      <c r="AVT171"/>
      <c r="AVU171"/>
      <c r="AVV171"/>
      <c r="AVW171"/>
      <c r="AVX171"/>
      <c r="AVY171"/>
      <c r="AVZ171"/>
      <c r="AWA171"/>
      <c r="AWB171"/>
      <c r="AWC171"/>
      <c r="AWD171"/>
      <c r="AWE171"/>
      <c r="AWF171"/>
      <c r="AWG171"/>
      <c r="AWH171"/>
      <c r="AWI171"/>
      <c r="AWJ171"/>
      <c r="AWK171"/>
      <c r="AWL171"/>
      <c r="AWM171"/>
      <c r="AWN171"/>
      <c r="AWO171"/>
      <c r="AWP171"/>
      <c r="AWQ171"/>
      <c r="AWR171"/>
      <c r="AWS171"/>
      <c r="AWT171"/>
      <c r="AWU171"/>
      <c r="AWV171"/>
      <c r="AWW171"/>
      <c r="AWX171"/>
      <c r="AWY171"/>
      <c r="AWZ171"/>
      <c r="AXA171"/>
      <c r="AXB171"/>
      <c r="AXC171"/>
      <c r="AXD171"/>
      <c r="AXE171"/>
      <c r="AXF171"/>
      <c r="AXG171"/>
      <c r="AXH171"/>
      <c r="AXI171"/>
      <c r="AXJ171"/>
      <c r="AXK171"/>
      <c r="AXL171"/>
      <c r="AXM171"/>
      <c r="AXN171"/>
      <c r="AXO171"/>
      <c r="AXP171"/>
      <c r="AXQ171"/>
      <c r="AXR171"/>
      <c r="AXS171"/>
      <c r="AXT171"/>
      <c r="AXU171"/>
      <c r="AXV171"/>
      <c r="AXW171"/>
      <c r="AXX171"/>
      <c r="AXY171"/>
      <c r="AXZ171"/>
      <c r="AYA171"/>
      <c r="AYB171"/>
      <c r="AYC171"/>
      <c r="AYD171"/>
      <c r="AYE171"/>
      <c r="AYF171"/>
      <c r="AYG171"/>
      <c r="AYH171"/>
      <c r="AYI171"/>
      <c r="AYJ171"/>
      <c r="AYK171"/>
      <c r="AYL171"/>
      <c r="AYM171"/>
      <c r="AYN171"/>
      <c r="AYO171"/>
      <c r="AYP171"/>
      <c r="AYQ171"/>
      <c r="AYR171"/>
      <c r="AYS171"/>
      <c r="AYT171"/>
      <c r="AYU171"/>
      <c r="AYV171"/>
      <c r="AYW171"/>
      <c r="AYX171"/>
      <c r="AYY171"/>
      <c r="AYZ171"/>
      <c r="AZA171"/>
      <c r="AZB171"/>
      <c r="AZC171"/>
      <c r="AZD171"/>
      <c r="AZE171"/>
      <c r="AZF171"/>
      <c r="AZG171"/>
      <c r="AZH171"/>
      <c r="AZI171"/>
      <c r="AZJ171"/>
      <c r="AZK171"/>
      <c r="AZL171"/>
      <c r="AZM171"/>
      <c r="AZN171"/>
      <c r="AZO171"/>
      <c r="AZP171"/>
      <c r="AZQ171"/>
      <c r="AZR171"/>
      <c r="AZS171"/>
      <c r="AZT171"/>
      <c r="AZU171"/>
      <c r="AZV171"/>
      <c r="AZW171"/>
      <c r="AZX171"/>
      <c r="AZY171"/>
      <c r="AZZ171"/>
      <c r="BAA171"/>
      <c r="BAB171"/>
      <c r="BAC171"/>
      <c r="BAD171"/>
      <c r="BAE171"/>
      <c r="BAF171"/>
      <c r="BAG171"/>
      <c r="BAH171"/>
      <c r="BAI171"/>
      <c r="BAJ171"/>
      <c r="BAK171"/>
      <c r="BAL171"/>
      <c r="BAM171"/>
      <c r="BAN171"/>
      <c r="BAO171"/>
      <c r="BAP171"/>
      <c r="BAQ171"/>
      <c r="BAR171"/>
      <c r="BAS171"/>
      <c r="BAT171"/>
      <c r="BAU171"/>
      <c r="BAV171"/>
      <c r="BAW171"/>
      <c r="BAX171"/>
      <c r="BAY171"/>
      <c r="BAZ171"/>
      <c r="BBA171"/>
      <c r="BBB171"/>
      <c r="BBC171"/>
      <c r="BBD171"/>
      <c r="BBE171"/>
      <c r="BBF171"/>
      <c r="BBG171"/>
      <c r="BBH171"/>
      <c r="BBI171"/>
      <c r="BBJ171"/>
      <c r="BBK171"/>
      <c r="BBL171"/>
      <c r="BBM171"/>
      <c r="BBN171"/>
      <c r="BBO171"/>
      <c r="BBP171"/>
      <c r="BBQ171"/>
      <c r="BBR171"/>
      <c r="BBS171"/>
      <c r="BBT171"/>
      <c r="BBU171"/>
      <c r="BBV171"/>
      <c r="BBW171"/>
      <c r="BBX171"/>
      <c r="BBY171"/>
      <c r="BBZ171"/>
      <c r="BCA171"/>
      <c r="BCB171"/>
      <c r="BCC171"/>
      <c r="BCD171"/>
      <c r="BCE171"/>
      <c r="BCF171"/>
      <c r="BCG171"/>
      <c r="BCH171"/>
      <c r="BCI171"/>
      <c r="BCJ171"/>
      <c r="BCK171"/>
      <c r="BCL171"/>
      <c r="BCM171"/>
      <c r="BCN171"/>
      <c r="BCO171"/>
      <c r="BCP171"/>
      <c r="BCQ171"/>
      <c r="BCR171"/>
      <c r="BCS171"/>
      <c r="BCT171"/>
      <c r="BCU171"/>
      <c r="BCV171"/>
      <c r="BCW171"/>
      <c r="BCX171"/>
      <c r="BCY171"/>
      <c r="BCZ171"/>
      <c r="BDA171"/>
      <c r="BDB171"/>
      <c r="BDC171"/>
      <c r="BDD171"/>
      <c r="BDE171"/>
      <c r="BDF171"/>
      <c r="BDG171"/>
      <c r="BDH171"/>
      <c r="BDI171"/>
      <c r="BDJ171"/>
      <c r="BDK171"/>
      <c r="BDL171"/>
      <c r="BDM171"/>
      <c r="BDN171"/>
      <c r="BDO171"/>
      <c r="BDP171"/>
      <c r="BDQ171"/>
      <c r="BDR171"/>
      <c r="BDS171"/>
      <c r="BDT171"/>
      <c r="BDU171"/>
    </row>
    <row r="172" spans="2:1477" s="69" customFormat="1">
      <c r="B172" s="67" t="s">
        <v>3</v>
      </c>
      <c r="C172" s="67" t="s">
        <v>402</v>
      </c>
      <c r="D172" s="67" t="s">
        <v>403</v>
      </c>
      <c r="E172" s="68">
        <v>45504</v>
      </c>
      <c r="F172" s="67" t="s">
        <v>988</v>
      </c>
      <c r="G172" s="67" t="s">
        <v>994</v>
      </c>
      <c r="H172" s="187">
        <v>3</v>
      </c>
      <c r="I172" s="69">
        <v>2</v>
      </c>
      <c r="J172" s="69">
        <v>291</v>
      </c>
      <c r="K172" s="69">
        <v>358</v>
      </c>
      <c r="L172" s="69">
        <v>351</v>
      </c>
      <c r="M172" s="186">
        <f t="shared" si="45"/>
        <v>0.97594501718213056</v>
      </c>
      <c r="N172" s="69">
        <f t="shared" si="46"/>
        <v>1</v>
      </c>
      <c r="O172" s="69">
        <v>7</v>
      </c>
      <c r="P172" s="69">
        <v>0</v>
      </c>
      <c r="Q172" s="69">
        <v>0</v>
      </c>
      <c r="R172" s="69">
        <v>67</v>
      </c>
      <c r="S172" s="69">
        <v>-15</v>
      </c>
      <c r="T172" s="190">
        <v>3150955</v>
      </c>
      <c r="U172" s="190">
        <v>50000</v>
      </c>
      <c r="V172" s="190">
        <v>3100955</v>
      </c>
      <c r="W172" s="190">
        <v>3159605</v>
      </c>
      <c r="X172" s="190">
        <v>3107001</v>
      </c>
      <c r="Y172" s="190">
        <v>0</v>
      </c>
      <c r="Z172" s="190">
        <v>0</v>
      </c>
      <c r="AA172" s="190">
        <v>0</v>
      </c>
      <c r="AB172" s="190">
        <v>3107001</v>
      </c>
      <c r="AC172" s="190">
        <v>3106285</v>
      </c>
      <c r="AD172" s="186">
        <f t="shared" si="47"/>
        <v>1.0017188253296161</v>
      </c>
      <c r="AE172" s="69">
        <f t="shared" si="48"/>
        <v>1</v>
      </c>
      <c r="AF172" s="190">
        <v>-716</v>
      </c>
      <c r="AG172" s="190">
        <v>33997</v>
      </c>
      <c r="AH172" s="69">
        <v>45</v>
      </c>
      <c r="AI172" s="69">
        <v>22</v>
      </c>
      <c r="AJ172" s="69">
        <v>0</v>
      </c>
      <c r="AK172" s="69">
        <v>0</v>
      </c>
      <c r="AL172" s="80">
        <v>27775</v>
      </c>
      <c r="AM172" s="80">
        <v>0</v>
      </c>
      <c r="AN172" s="69">
        <v>0</v>
      </c>
      <c r="AO172" s="69">
        <v>0</v>
      </c>
      <c r="AP172" s="80">
        <v>21950</v>
      </c>
      <c r="AQ172" s="80">
        <v>0</v>
      </c>
      <c r="AR172" s="69">
        <v>0</v>
      </c>
      <c r="AS172" s="69">
        <v>0</v>
      </c>
      <c r="AT172" s="80">
        <v>0</v>
      </c>
      <c r="AU172" s="80">
        <v>0</v>
      </c>
      <c r="AV172" s="69">
        <v>0</v>
      </c>
      <c r="AW172" s="69">
        <v>0</v>
      </c>
      <c r="AX172" s="80">
        <v>0</v>
      </c>
      <c r="AY172" s="80">
        <v>0</v>
      </c>
      <c r="AZ172" s="69">
        <v>0</v>
      </c>
      <c r="BA172" s="69">
        <v>0</v>
      </c>
      <c r="BB172" s="80">
        <v>0</v>
      </c>
      <c r="BC172" s="80">
        <v>0</v>
      </c>
      <c r="BD172" s="69">
        <v>0</v>
      </c>
      <c r="BE172" s="69">
        <v>0</v>
      </c>
      <c r="BF172" s="80">
        <v>0</v>
      </c>
      <c r="BG172" s="80">
        <v>0</v>
      </c>
      <c r="BH172" s="69">
        <v>0</v>
      </c>
      <c r="BI172" s="69">
        <v>0</v>
      </c>
      <c r="BJ172" s="80">
        <v>0</v>
      </c>
      <c r="BK172" s="80">
        <v>0</v>
      </c>
      <c r="BL172" s="69">
        <v>0</v>
      </c>
      <c r="BM172" s="69">
        <v>0</v>
      </c>
      <c r="BN172" s="80">
        <v>0</v>
      </c>
      <c r="BO172" s="80">
        <v>0</v>
      </c>
      <c r="BP172" s="69">
        <v>0</v>
      </c>
      <c r="BQ172" s="69">
        <v>0</v>
      </c>
      <c r="BR172" s="80">
        <v>0</v>
      </c>
      <c r="BS172" s="80">
        <v>0</v>
      </c>
      <c r="BT172" s="69">
        <v>0</v>
      </c>
      <c r="BU172" s="69">
        <v>0</v>
      </c>
      <c r="BV172" s="80">
        <v>0</v>
      </c>
      <c r="BW172" s="80">
        <v>0</v>
      </c>
      <c r="BX172" s="69">
        <v>0</v>
      </c>
      <c r="BY172" s="69">
        <v>0</v>
      </c>
      <c r="BZ172" s="80">
        <v>0</v>
      </c>
      <c r="CA172" s="80">
        <v>0</v>
      </c>
      <c r="CB172" s="69">
        <v>0</v>
      </c>
      <c r="CC172" s="69">
        <v>0</v>
      </c>
      <c r="CD172" s="80">
        <v>0</v>
      </c>
      <c r="CE172" s="80">
        <v>0</v>
      </c>
      <c r="CF172" s="69">
        <v>0</v>
      </c>
      <c r="CG172" s="69">
        <v>0</v>
      </c>
      <c r="CH172" s="80">
        <v>0</v>
      </c>
      <c r="CI172" s="80">
        <v>0</v>
      </c>
      <c r="CJ172" s="69">
        <v>0</v>
      </c>
      <c r="CK172" s="69">
        <v>0</v>
      </c>
      <c r="CL172" s="80">
        <v>49724</v>
      </c>
      <c r="CM172" s="80">
        <v>0</v>
      </c>
      <c r="CN172" s="67" t="s">
        <v>870</v>
      </c>
      <c r="CO172" s="67" t="s">
        <v>871</v>
      </c>
      <c r="CP172" s="67" t="s">
        <v>709</v>
      </c>
      <c r="CQ172" s="67" t="s">
        <v>709</v>
      </c>
      <c r="CR172" s="67" t="s">
        <v>709</v>
      </c>
      <c r="CS172" s="67" t="s">
        <v>709</v>
      </c>
      <c r="CT172" s="68">
        <v>46086</v>
      </c>
      <c r="CU172" s="67" t="s">
        <v>991</v>
      </c>
      <c r="CV172" s="67" t="s">
        <v>989</v>
      </c>
      <c r="CW172" s="68" t="s">
        <v>168</v>
      </c>
      <c r="CX172" s="68">
        <v>46036</v>
      </c>
      <c r="CY172" s="67" t="s">
        <v>991</v>
      </c>
      <c r="CZ172" s="67" t="s">
        <v>989</v>
      </c>
      <c r="DA172" s="67" t="s">
        <v>1020</v>
      </c>
      <c r="DB172" s="81">
        <v>3340322.06</v>
      </c>
      <c r="DC172" s="67"/>
      <c r="DD172" s="67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  <c r="AMK172"/>
      <c r="AML172"/>
      <c r="AMM172"/>
      <c r="AMN172"/>
      <c r="AMO172"/>
      <c r="AMP172"/>
      <c r="AMQ172"/>
      <c r="AMR172"/>
      <c r="AMS172"/>
      <c r="AMT172"/>
      <c r="AMU172"/>
      <c r="AMV172"/>
      <c r="AMW172"/>
      <c r="AMX172"/>
      <c r="AMY172"/>
      <c r="AMZ172"/>
      <c r="ANA172"/>
      <c r="ANB172"/>
      <c r="ANC172"/>
      <c r="AND172"/>
      <c r="ANE172"/>
      <c r="ANF172"/>
      <c r="ANG172"/>
      <c r="ANH172"/>
      <c r="ANI172"/>
      <c r="ANJ172"/>
      <c r="ANK172"/>
      <c r="ANL172"/>
      <c r="ANM172"/>
      <c r="ANN172"/>
      <c r="ANO172"/>
      <c r="ANP172"/>
      <c r="ANQ172"/>
      <c r="ANR172"/>
      <c r="ANS172"/>
      <c r="ANT172"/>
      <c r="ANU172"/>
      <c r="ANV172"/>
      <c r="ANW172"/>
      <c r="ANX172"/>
      <c r="ANY172"/>
      <c r="ANZ172"/>
      <c r="AOA172"/>
      <c r="AOB172"/>
      <c r="AOC172"/>
      <c r="AOD172"/>
      <c r="AOE172"/>
      <c r="AOF172"/>
      <c r="AOG172"/>
      <c r="AOH172"/>
      <c r="AOI172"/>
      <c r="AOJ172"/>
      <c r="AOK172"/>
      <c r="AOL172"/>
      <c r="AOM172"/>
      <c r="AON172"/>
      <c r="AOO172"/>
      <c r="AOP172"/>
      <c r="AOQ172"/>
      <c r="AOR172"/>
      <c r="AOS172"/>
      <c r="AOT172"/>
      <c r="AOU172"/>
      <c r="AOV172"/>
      <c r="AOW172"/>
      <c r="AOX172"/>
      <c r="AOY172"/>
      <c r="AOZ172"/>
      <c r="APA172"/>
      <c r="APB172"/>
      <c r="APC172"/>
      <c r="APD172"/>
      <c r="APE172"/>
      <c r="APF172"/>
      <c r="APG172"/>
      <c r="APH172"/>
      <c r="API172"/>
      <c r="APJ172"/>
      <c r="APK172"/>
      <c r="APL172"/>
      <c r="APM172"/>
      <c r="APN172"/>
      <c r="APO172"/>
      <c r="APP172"/>
      <c r="APQ172"/>
      <c r="APR172"/>
      <c r="APS172"/>
      <c r="APT172"/>
      <c r="APU172"/>
      <c r="APV172"/>
      <c r="APW172"/>
      <c r="APX172"/>
      <c r="APY172"/>
      <c r="APZ172"/>
      <c r="AQA172"/>
      <c r="AQB172"/>
      <c r="AQC172"/>
      <c r="AQD172"/>
      <c r="AQE172"/>
      <c r="AQF172"/>
      <c r="AQG172"/>
      <c r="AQH172"/>
      <c r="AQI172"/>
      <c r="AQJ172"/>
      <c r="AQK172"/>
      <c r="AQL172"/>
      <c r="AQM172"/>
      <c r="AQN172"/>
      <c r="AQO172"/>
      <c r="AQP172"/>
      <c r="AQQ172"/>
      <c r="AQR172"/>
      <c r="AQS172"/>
      <c r="AQT172"/>
      <c r="AQU172"/>
      <c r="AQV172"/>
      <c r="AQW172"/>
      <c r="AQX172"/>
      <c r="AQY172"/>
      <c r="AQZ172"/>
      <c r="ARA172"/>
      <c r="ARB172"/>
      <c r="ARC172"/>
      <c r="ARD172"/>
      <c r="ARE172"/>
      <c r="ARF172"/>
      <c r="ARG172"/>
      <c r="ARH172"/>
      <c r="ARI172"/>
      <c r="ARJ172"/>
      <c r="ARK172"/>
      <c r="ARL172"/>
      <c r="ARM172"/>
      <c r="ARN172"/>
      <c r="ARO172"/>
      <c r="ARP172"/>
      <c r="ARQ172"/>
      <c r="ARR172"/>
      <c r="ARS172"/>
      <c r="ART172"/>
      <c r="ARU172"/>
      <c r="ARV172"/>
      <c r="ARW172"/>
      <c r="ARX172"/>
      <c r="ARY172"/>
      <c r="ARZ172"/>
      <c r="ASA172"/>
      <c r="ASB172"/>
      <c r="ASC172"/>
      <c r="ASD172"/>
      <c r="ASE172"/>
      <c r="ASF172"/>
      <c r="ASG172"/>
      <c r="ASH172"/>
      <c r="ASI172"/>
      <c r="ASJ172"/>
      <c r="ASK172"/>
      <c r="ASL172"/>
      <c r="ASM172"/>
      <c r="ASN172"/>
      <c r="ASO172"/>
      <c r="ASP172"/>
      <c r="ASQ172"/>
      <c r="ASR172"/>
      <c r="ASS172"/>
      <c r="AST172"/>
      <c r="ASU172"/>
      <c r="ASV172"/>
      <c r="ASW172"/>
      <c r="ASX172"/>
      <c r="ASY172"/>
      <c r="ASZ172"/>
      <c r="ATA172"/>
      <c r="ATB172"/>
      <c r="ATC172"/>
      <c r="ATD172"/>
      <c r="ATE172"/>
      <c r="ATF172"/>
      <c r="ATG172"/>
      <c r="ATH172"/>
      <c r="ATI172"/>
      <c r="ATJ172"/>
      <c r="ATK172"/>
      <c r="ATL172"/>
      <c r="ATM172"/>
      <c r="ATN172"/>
      <c r="ATO172"/>
      <c r="ATP172"/>
      <c r="ATQ172"/>
      <c r="ATR172"/>
      <c r="ATS172"/>
      <c r="ATT172"/>
      <c r="ATU172"/>
      <c r="ATV172"/>
      <c r="ATW172"/>
      <c r="ATX172"/>
      <c r="ATY172"/>
      <c r="ATZ172"/>
      <c r="AUA172"/>
      <c r="AUB172"/>
      <c r="AUC172"/>
      <c r="AUD172"/>
      <c r="AUE172"/>
      <c r="AUF172"/>
      <c r="AUG172"/>
      <c r="AUH172"/>
      <c r="AUI172"/>
      <c r="AUJ172"/>
      <c r="AUK172"/>
      <c r="AUL172"/>
      <c r="AUM172"/>
      <c r="AUN172"/>
      <c r="AUO172"/>
      <c r="AUP172"/>
      <c r="AUQ172"/>
      <c r="AUR172"/>
      <c r="AUS172"/>
      <c r="AUT172"/>
      <c r="AUU172"/>
      <c r="AUV172"/>
      <c r="AUW172"/>
      <c r="AUX172"/>
      <c r="AUY172"/>
      <c r="AUZ172"/>
      <c r="AVA172"/>
      <c r="AVB172"/>
      <c r="AVC172"/>
      <c r="AVD172"/>
      <c r="AVE172"/>
      <c r="AVF172"/>
      <c r="AVG172"/>
      <c r="AVH172"/>
      <c r="AVI172"/>
      <c r="AVJ172"/>
      <c r="AVK172"/>
      <c r="AVL172"/>
      <c r="AVM172"/>
      <c r="AVN172"/>
      <c r="AVO172"/>
      <c r="AVP172"/>
      <c r="AVQ172"/>
      <c r="AVR172"/>
      <c r="AVS172"/>
      <c r="AVT172"/>
      <c r="AVU172"/>
      <c r="AVV172"/>
      <c r="AVW172"/>
      <c r="AVX172"/>
      <c r="AVY172"/>
      <c r="AVZ172"/>
      <c r="AWA172"/>
      <c r="AWB172"/>
      <c r="AWC172"/>
      <c r="AWD172"/>
      <c r="AWE172"/>
      <c r="AWF172"/>
      <c r="AWG172"/>
      <c r="AWH172"/>
      <c r="AWI172"/>
      <c r="AWJ172"/>
      <c r="AWK172"/>
      <c r="AWL172"/>
      <c r="AWM172"/>
      <c r="AWN172"/>
      <c r="AWO172"/>
      <c r="AWP172"/>
      <c r="AWQ172"/>
      <c r="AWR172"/>
      <c r="AWS172"/>
      <c r="AWT172"/>
      <c r="AWU172"/>
      <c r="AWV172"/>
      <c r="AWW172"/>
      <c r="AWX172"/>
      <c r="AWY172"/>
      <c r="AWZ172"/>
      <c r="AXA172"/>
      <c r="AXB172"/>
      <c r="AXC172"/>
      <c r="AXD172"/>
      <c r="AXE172"/>
      <c r="AXF172"/>
      <c r="AXG172"/>
      <c r="AXH172"/>
      <c r="AXI172"/>
      <c r="AXJ172"/>
      <c r="AXK172"/>
      <c r="AXL172"/>
      <c r="AXM172"/>
      <c r="AXN172"/>
      <c r="AXO172"/>
      <c r="AXP172"/>
      <c r="AXQ172"/>
      <c r="AXR172"/>
      <c r="AXS172"/>
      <c r="AXT172"/>
      <c r="AXU172"/>
      <c r="AXV172"/>
      <c r="AXW172"/>
      <c r="AXX172"/>
      <c r="AXY172"/>
      <c r="AXZ172"/>
      <c r="AYA172"/>
      <c r="AYB172"/>
      <c r="AYC172"/>
      <c r="AYD172"/>
      <c r="AYE172"/>
      <c r="AYF172"/>
      <c r="AYG172"/>
      <c r="AYH172"/>
      <c r="AYI172"/>
      <c r="AYJ172"/>
      <c r="AYK172"/>
      <c r="AYL172"/>
      <c r="AYM172"/>
      <c r="AYN172"/>
      <c r="AYO172"/>
      <c r="AYP172"/>
      <c r="AYQ172"/>
      <c r="AYR172"/>
      <c r="AYS172"/>
      <c r="AYT172"/>
      <c r="AYU172"/>
      <c r="AYV172"/>
      <c r="AYW172"/>
      <c r="AYX172"/>
      <c r="AYY172"/>
      <c r="AYZ172"/>
      <c r="AZA172"/>
      <c r="AZB172"/>
      <c r="AZC172"/>
      <c r="AZD172"/>
      <c r="AZE172"/>
      <c r="AZF172"/>
      <c r="AZG172"/>
      <c r="AZH172"/>
      <c r="AZI172"/>
      <c r="AZJ172"/>
      <c r="AZK172"/>
      <c r="AZL172"/>
      <c r="AZM172"/>
      <c r="AZN172"/>
      <c r="AZO172"/>
      <c r="AZP172"/>
      <c r="AZQ172"/>
      <c r="AZR172"/>
      <c r="AZS172"/>
      <c r="AZT172"/>
      <c r="AZU172"/>
      <c r="AZV172"/>
      <c r="AZW172"/>
      <c r="AZX172"/>
      <c r="AZY172"/>
      <c r="AZZ172"/>
      <c r="BAA172"/>
      <c r="BAB172"/>
      <c r="BAC172"/>
      <c r="BAD172"/>
      <c r="BAE172"/>
      <c r="BAF172"/>
      <c r="BAG172"/>
      <c r="BAH172"/>
      <c r="BAI172"/>
      <c r="BAJ172"/>
      <c r="BAK172"/>
      <c r="BAL172"/>
      <c r="BAM172"/>
      <c r="BAN172"/>
      <c r="BAO172"/>
      <c r="BAP172"/>
      <c r="BAQ172"/>
      <c r="BAR172"/>
      <c r="BAS172"/>
      <c r="BAT172"/>
      <c r="BAU172"/>
      <c r="BAV172"/>
      <c r="BAW172"/>
      <c r="BAX172"/>
      <c r="BAY172"/>
      <c r="BAZ172"/>
      <c r="BBA172"/>
      <c r="BBB172"/>
      <c r="BBC172"/>
      <c r="BBD172"/>
      <c r="BBE172"/>
      <c r="BBF172"/>
      <c r="BBG172"/>
      <c r="BBH172"/>
      <c r="BBI172"/>
      <c r="BBJ172"/>
      <c r="BBK172"/>
      <c r="BBL172"/>
      <c r="BBM172"/>
      <c r="BBN172"/>
      <c r="BBO172"/>
      <c r="BBP172"/>
      <c r="BBQ172"/>
      <c r="BBR172"/>
      <c r="BBS172"/>
      <c r="BBT172"/>
      <c r="BBU172"/>
      <c r="BBV172"/>
      <c r="BBW172"/>
      <c r="BBX172"/>
      <c r="BBY172"/>
      <c r="BBZ172"/>
      <c r="BCA172"/>
      <c r="BCB172"/>
      <c r="BCC172"/>
      <c r="BCD172"/>
      <c r="BCE172"/>
      <c r="BCF172"/>
      <c r="BCG172"/>
      <c r="BCH172"/>
      <c r="BCI172"/>
      <c r="BCJ172"/>
      <c r="BCK172"/>
      <c r="BCL172"/>
      <c r="BCM172"/>
      <c r="BCN172"/>
      <c r="BCO172"/>
      <c r="BCP172"/>
      <c r="BCQ172"/>
      <c r="BCR172"/>
      <c r="BCS172"/>
      <c r="BCT172"/>
      <c r="BCU172"/>
      <c r="BCV172"/>
      <c r="BCW172"/>
      <c r="BCX172"/>
      <c r="BCY172"/>
      <c r="BCZ172"/>
      <c r="BDA172"/>
      <c r="BDB172"/>
      <c r="BDC172"/>
      <c r="BDD172"/>
      <c r="BDE172"/>
      <c r="BDF172"/>
      <c r="BDG172"/>
      <c r="BDH172"/>
      <c r="BDI172"/>
      <c r="BDJ172"/>
      <c r="BDK172"/>
      <c r="BDL172"/>
      <c r="BDM172"/>
      <c r="BDN172"/>
      <c r="BDO172"/>
      <c r="BDP172"/>
      <c r="BDQ172"/>
      <c r="BDR172"/>
      <c r="BDS172"/>
      <c r="BDT172"/>
      <c r="BDU172"/>
    </row>
    <row r="173" spans="2:1477" s="69" customFormat="1">
      <c r="B173" s="67" t="s">
        <v>3</v>
      </c>
      <c r="C173" s="67" t="s">
        <v>872</v>
      </c>
      <c r="D173" s="67" t="s">
        <v>1027</v>
      </c>
      <c r="E173" s="68">
        <v>45504</v>
      </c>
      <c r="F173" s="67" t="s">
        <v>988</v>
      </c>
      <c r="G173" s="67" t="s">
        <v>994</v>
      </c>
      <c r="H173" s="187">
        <v>1</v>
      </c>
      <c r="I173" s="69">
        <v>0</v>
      </c>
      <c r="J173" s="69">
        <v>200</v>
      </c>
      <c r="K173" s="69">
        <v>237</v>
      </c>
      <c r="L173" s="69">
        <v>211</v>
      </c>
      <c r="M173" s="186">
        <f t="shared" si="45"/>
        <v>0.87</v>
      </c>
      <c r="N173" s="69">
        <f t="shared" si="46"/>
        <v>1</v>
      </c>
      <c r="O173" s="69">
        <v>26</v>
      </c>
      <c r="P173" s="69">
        <v>0</v>
      </c>
      <c r="Q173" s="69">
        <v>0</v>
      </c>
      <c r="R173" s="69">
        <v>37</v>
      </c>
      <c r="S173" s="69">
        <v>0</v>
      </c>
      <c r="T173" s="190">
        <v>1300000</v>
      </c>
      <c r="U173" s="190">
        <v>50000</v>
      </c>
      <c r="V173" s="190">
        <v>1250000</v>
      </c>
      <c r="W173" s="190">
        <v>1300000</v>
      </c>
      <c r="X173" s="190">
        <v>1243700</v>
      </c>
      <c r="Y173" s="190">
        <v>0</v>
      </c>
      <c r="Z173" s="190">
        <v>0</v>
      </c>
      <c r="AA173" s="190">
        <v>0</v>
      </c>
      <c r="AB173" s="190">
        <v>1243700</v>
      </c>
      <c r="AC173" s="190">
        <v>1243700</v>
      </c>
      <c r="AD173" s="186">
        <f t="shared" si="47"/>
        <v>0.99495999999999996</v>
      </c>
      <c r="AE173" s="69">
        <f t="shared" si="48"/>
        <v>1</v>
      </c>
      <c r="AF173" s="190">
        <v>0</v>
      </c>
      <c r="AG173" s="190">
        <v>0</v>
      </c>
      <c r="AH173" s="69">
        <v>22</v>
      </c>
      <c r="AI173" s="69">
        <v>15</v>
      </c>
      <c r="AJ173" s="69">
        <v>0</v>
      </c>
      <c r="AK173" s="69">
        <v>0</v>
      </c>
      <c r="AL173" s="80">
        <v>0</v>
      </c>
      <c r="AM173" s="80">
        <v>0</v>
      </c>
      <c r="AN173" s="69">
        <v>0</v>
      </c>
      <c r="AO173" s="69">
        <v>0</v>
      </c>
      <c r="AP173" s="80">
        <v>0</v>
      </c>
      <c r="AQ173" s="80">
        <v>0</v>
      </c>
      <c r="AR173" s="69">
        <v>0</v>
      </c>
      <c r="AS173" s="69">
        <v>0</v>
      </c>
      <c r="AT173" s="80">
        <v>0</v>
      </c>
      <c r="AU173" s="80">
        <v>0</v>
      </c>
      <c r="AV173" s="69">
        <v>0</v>
      </c>
      <c r="AW173" s="69">
        <v>0</v>
      </c>
      <c r="AX173" s="80">
        <v>0</v>
      </c>
      <c r="AY173" s="80">
        <v>0</v>
      </c>
      <c r="AZ173" s="69">
        <v>0</v>
      </c>
      <c r="BA173" s="69">
        <v>0</v>
      </c>
      <c r="BB173" s="80">
        <v>0</v>
      </c>
      <c r="BC173" s="80">
        <v>0</v>
      </c>
      <c r="BD173" s="69">
        <v>0</v>
      </c>
      <c r="BE173" s="69">
        <v>0</v>
      </c>
      <c r="BF173" s="80">
        <v>0</v>
      </c>
      <c r="BG173" s="80">
        <v>0</v>
      </c>
      <c r="BH173" s="69">
        <v>0</v>
      </c>
      <c r="BI173" s="69">
        <v>0</v>
      </c>
      <c r="BJ173" s="80">
        <v>0</v>
      </c>
      <c r="BK173" s="80">
        <v>0</v>
      </c>
      <c r="BL173" s="69">
        <v>0</v>
      </c>
      <c r="BM173" s="69">
        <v>0</v>
      </c>
      <c r="BN173" s="80">
        <v>0</v>
      </c>
      <c r="BO173" s="80">
        <v>0</v>
      </c>
      <c r="BP173" s="69">
        <v>0</v>
      </c>
      <c r="BQ173" s="69">
        <v>0</v>
      </c>
      <c r="BR173" s="80">
        <v>0</v>
      </c>
      <c r="BS173" s="80">
        <v>0</v>
      </c>
      <c r="BT173" s="69">
        <v>0</v>
      </c>
      <c r="BU173" s="69">
        <v>0</v>
      </c>
      <c r="BV173" s="80">
        <v>0</v>
      </c>
      <c r="BW173" s="80">
        <v>0</v>
      </c>
      <c r="BX173" s="69">
        <v>0</v>
      </c>
      <c r="BY173" s="69">
        <v>0</v>
      </c>
      <c r="BZ173" s="80">
        <v>0</v>
      </c>
      <c r="CA173" s="80">
        <v>0</v>
      </c>
      <c r="CB173" s="69">
        <v>0</v>
      </c>
      <c r="CC173" s="69">
        <v>0</v>
      </c>
      <c r="CD173" s="80">
        <v>0</v>
      </c>
      <c r="CE173" s="80">
        <v>0</v>
      </c>
      <c r="CF173" s="69">
        <v>0</v>
      </c>
      <c r="CG173" s="69">
        <v>0</v>
      </c>
      <c r="CH173" s="80">
        <v>0</v>
      </c>
      <c r="CI173" s="80">
        <v>0</v>
      </c>
      <c r="CJ173" s="69">
        <v>0</v>
      </c>
      <c r="CK173" s="69">
        <v>0</v>
      </c>
      <c r="CL173" s="80">
        <v>0</v>
      </c>
      <c r="CM173" s="80">
        <v>0</v>
      </c>
      <c r="CN173" s="67" t="s">
        <v>873</v>
      </c>
      <c r="CO173" s="67" t="s">
        <v>874</v>
      </c>
      <c r="CP173" s="67" t="s">
        <v>709</v>
      </c>
      <c r="CQ173" s="67" t="s">
        <v>709</v>
      </c>
      <c r="CR173" s="67" t="s">
        <v>709</v>
      </c>
      <c r="CS173" s="67" t="s">
        <v>709</v>
      </c>
      <c r="CT173" s="68">
        <v>45874</v>
      </c>
      <c r="CU173" s="67" t="s">
        <v>988</v>
      </c>
      <c r="CV173" s="67" t="s">
        <v>989</v>
      </c>
      <c r="CW173" s="68" t="s">
        <v>168</v>
      </c>
      <c r="CX173" s="68">
        <v>45838</v>
      </c>
      <c r="CY173" s="67" t="s">
        <v>986</v>
      </c>
      <c r="CZ173" s="67" t="s">
        <v>994</v>
      </c>
      <c r="DA173" s="67" t="s">
        <v>1021</v>
      </c>
      <c r="DB173" s="81">
        <v>1369377.1</v>
      </c>
      <c r="DC173" s="67"/>
      <c r="DD173" s="67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  <c r="AMK173"/>
      <c r="AML173"/>
      <c r="AMM173"/>
      <c r="AMN173"/>
      <c r="AMO173"/>
      <c r="AMP173"/>
      <c r="AMQ173"/>
      <c r="AMR173"/>
      <c r="AMS173"/>
      <c r="AMT173"/>
      <c r="AMU173"/>
      <c r="AMV173"/>
      <c r="AMW173"/>
      <c r="AMX173"/>
      <c r="AMY173"/>
      <c r="AMZ173"/>
      <c r="ANA173"/>
      <c r="ANB173"/>
      <c r="ANC173"/>
      <c r="AND173"/>
      <c r="ANE173"/>
      <c r="ANF173"/>
      <c r="ANG173"/>
      <c r="ANH173"/>
      <c r="ANI173"/>
      <c r="ANJ173"/>
      <c r="ANK173"/>
      <c r="ANL173"/>
      <c r="ANM173"/>
      <c r="ANN173"/>
      <c r="ANO173"/>
      <c r="ANP173"/>
      <c r="ANQ173"/>
      <c r="ANR173"/>
      <c r="ANS173"/>
      <c r="ANT173"/>
      <c r="ANU173"/>
      <c r="ANV173"/>
      <c r="ANW173"/>
      <c r="ANX173"/>
      <c r="ANY173"/>
      <c r="ANZ173"/>
      <c r="AOA173"/>
      <c r="AOB173"/>
      <c r="AOC173"/>
      <c r="AOD173"/>
      <c r="AOE173"/>
      <c r="AOF173"/>
      <c r="AOG173"/>
      <c r="AOH173"/>
      <c r="AOI173"/>
      <c r="AOJ173"/>
      <c r="AOK173"/>
      <c r="AOL173"/>
      <c r="AOM173"/>
      <c r="AON173"/>
      <c r="AOO173"/>
      <c r="AOP173"/>
      <c r="AOQ173"/>
      <c r="AOR173"/>
      <c r="AOS173"/>
      <c r="AOT173"/>
      <c r="AOU173"/>
      <c r="AOV173"/>
      <c r="AOW173"/>
      <c r="AOX173"/>
      <c r="AOY173"/>
      <c r="AOZ173"/>
      <c r="APA173"/>
      <c r="APB173"/>
      <c r="APC173"/>
      <c r="APD173"/>
      <c r="APE173"/>
      <c r="APF173"/>
      <c r="APG173"/>
      <c r="APH173"/>
      <c r="API173"/>
      <c r="APJ173"/>
      <c r="APK173"/>
      <c r="APL173"/>
      <c r="APM173"/>
      <c r="APN173"/>
      <c r="APO173"/>
      <c r="APP173"/>
      <c r="APQ173"/>
      <c r="APR173"/>
      <c r="APS173"/>
      <c r="APT173"/>
      <c r="APU173"/>
      <c r="APV173"/>
      <c r="APW173"/>
      <c r="APX173"/>
      <c r="APY173"/>
      <c r="APZ173"/>
      <c r="AQA173"/>
      <c r="AQB173"/>
      <c r="AQC173"/>
      <c r="AQD173"/>
      <c r="AQE173"/>
      <c r="AQF173"/>
      <c r="AQG173"/>
      <c r="AQH173"/>
      <c r="AQI173"/>
      <c r="AQJ173"/>
      <c r="AQK173"/>
      <c r="AQL173"/>
      <c r="AQM173"/>
      <c r="AQN173"/>
      <c r="AQO173"/>
      <c r="AQP173"/>
      <c r="AQQ173"/>
      <c r="AQR173"/>
      <c r="AQS173"/>
      <c r="AQT173"/>
      <c r="AQU173"/>
      <c r="AQV173"/>
      <c r="AQW173"/>
      <c r="AQX173"/>
      <c r="AQY173"/>
      <c r="AQZ173"/>
      <c r="ARA173"/>
      <c r="ARB173"/>
      <c r="ARC173"/>
      <c r="ARD173"/>
      <c r="ARE173"/>
      <c r="ARF173"/>
      <c r="ARG173"/>
      <c r="ARH173"/>
      <c r="ARI173"/>
      <c r="ARJ173"/>
      <c r="ARK173"/>
      <c r="ARL173"/>
      <c r="ARM173"/>
      <c r="ARN173"/>
      <c r="ARO173"/>
      <c r="ARP173"/>
      <c r="ARQ173"/>
      <c r="ARR173"/>
      <c r="ARS173"/>
      <c r="ART173"/>
      <c r="ARU173"/>
      <c r="ARV173"/>
      <c r="ARW173"/>
      <c r="ARX173"/>
      <c r="ARY173"/>
      <c r="ARZ173"/>
      <c r="ASA173"/>
      <c r="ASB173"/>
      <c r="ASC173"/>
      <c r="ASD173"/>
      <c r="ASE173"/>
      <c r="ASF173"/>
      <c r="ASG173"/>
      <c r="ASH173"/>
      <c r="ASI173"/>
      <c r="ASJ173"/>
      <c r="ASK173"/>
      <c r="ASL173"/>
      <c r="ASM173"/>
      <c r="ASN173"/>
      <c r="ASO173"/>
      <c r="ASP173"/>
      <c r="ASQ173"/>
      <c r="ASR173"/>
      <c r="ASS173"/>
      <c r="AST173"/>
      <c r="ASU173"/>
      <c r="ASV173"/>
      <c r="ASW173"/>
      <c r="ASX173"/>
      <c r="ASY173"/>
      <c r="ASZ173"/>
      <c r="ATA173"/>
      <c r="ATB173"/>
      <c r="ATC173"/>
      <c r="ATD173"/>
      <c r="ATE173"/>
      <c r="ATF173"/>
      <c r="ATG173"/>
      <c r="ATH173"/>
      <c r="ATI173"/>
      <c r="ATJ173"/>
      <c r="ATK173"/>
      <c r="ATL173"/>
      <c r="ATM173"/>
      <c r="ATN173"/>
      <c r="ATO173"/>
      <c r="ATP173"/>
      <c r="ATQ173"/>
      <c r="ATR173"/>
      <c r="ATS173"/>
      <c r="ATT173"/>
      <c r="ATU173"/>
      <c r="ATV173"/>
      <c r="ATW173"/>
      <c r="ATX173"/>
      <c r="ATY173"/>
      <c r="ATZ173"/>
      <c r="AUA173"/>
      <c r="AUB173"/>
      <c r="AUC173"/>
      <c r="AUD173"/>
      <c r="AUE173"/>
      <c r="AUF173"/>
      <c r="AUG173"/>
      <c r="AUH173"/>
      <c r="AUI173"/>
      <c r="AUJ173"/>
      <c r="AUK173"/>
      <c r="AUL173"/>
      <c r="AUM173"/>
      <c r="AUN173"/>
      <c r="AUO173"/>
      <c r="AUP173"/>
      <c r="AUQ173"/>
      <c r="AUR173"/>
      <c r="AUS173"/>
      <c r="AUT173"/>
      <c r="AUU173"/>
      <c r="AUV173"/>
      <c r="AUW173"/>
      <c r="AUX173"/>
      <c r="AUY173"/>
      <c r="AUZ173"/>
      <c r="AVA173"/>
      <c r="AVB173"/>
      <c r="AVC173"/>
      <c r="AVD173"/>
      <c r="AVE173"/>
      <c r="AVF173"/>
      <c r="AVG173"/>
      <c r="AVH173"/>
      <c r="AVI173"/>
      <c r="AVJ173"/>
      <c r="AVK173"/>
      <c r="AVL173"/>
      <c r="AVM173"/>
      <c r="AVN173"/>
      <c r="AVO173"/>
      <c r="AVP173"/>
      <c r="AVQ173"/>
      <c r="AVR173"/>
      <c r="AVS173"/>
      <c r="AVT173"/>
      <c r="AVU173"/>
      <c r="AVV173"/>
      <c r="AVW173"/>
      <c r="AVX173"/>
      <c r="AVY173"/>
      <c r="AVZ173"/>
      <c r="AWA173"/>
      <c r="AWB173"/>
      <c r="AWC173"/>
      <c r="AWD173"/>
      <c r="AWE173"/>
      <c r="AWF173"/>
      <c r="AWG173"/>
      <c r="AWH173"/>
      <c r="AWI173"/>
      <c r="AWJ173"/>
      <c r="AWK173"/>
      <c r="AWL173"/>
      <c r="AWM173"/>
      <c r="AWN173"/>
      <c r="AWO173"/>
      <c r="AWP173"/>
      <c r="AWQ173"/>
      <c r="AWR173"/>
      <c r="AWS173"/>
      <c r="AWT173"/>
      <c r="AWU173"/>
      <c r="AWV173"/>
      <c r="AWW173"/>
      <c r="AWX173"/>
      <c r="AWY173"/>
      <c r="AWZ173"/>
      <c r="AXA173"/>
      <c r="AXB173"/>
      <c r="AXC173"/>
      <c r="AXD173"/>
      <c r="AXE173"/>
      <c r="AXF173"/>
      <c r="AXG173"/>
      <c r="AXH173"/>
      <c r="AXI173"/>
      <c r="AXJ173"/>
      <c r="AXK173"/>
      <c r="AXL173"/>
      <c r="AXM173"/>
      <c r="AXN173"/>
      <c r="AXO173"/>
      <c r="AXP173"/>
      <c r="AXQ173"/>
      <c r="AXR173"/>
      <c r="AXS173"/>
      <c r="AXT173"/>
      <c r="AXU173"/>
      <c r="AXV173"/>
      <c r="AXW173"/>
      <c r="AXX173"/>
      <c r="AXY173"/>
      <c r="AXZ173"/>
      <c r="AYA173"/>
      <c r="AYB173"/>
      <c r="AYC173"/>
      <c r="AYD173"/>
      <c r="AYE173"/>
      <c r="AYF173"/>
      <c r="AYG173"/>
      <c r="AYH173"/>
      <c r="AYI173"/>
      <c r="AYJ173"/>
      <c r="AYK173"/>
      <c r="AYL173"/>
      <c r="AYM173"/>
      <c r="AYN173"/>
      <c r="AYO173"/>
      <c r="AYP173"/>
      <c r="AYQ173"/>
      <c r="AYR173"/>
      <c r="AYS173"/>
      <c r="AYT173"/>
      <c r="AYU173"/>
      <c r="AYV173"/>
      <c r="AYW173"/>
      <c r="AYX173"/>
      <c r="AYY173"/>
      <c r="AYZ173"/>
      <c r="AZA173"/>
      <c r="AZB173"/>
      <c r="AZC173"/>
      <c r="AZD173"/>
      <c r="AZE173"/>
      <c r="AZF173"/>
      <c r="AZG173"/>
      <c r="AZH173"/>
      <c r="AZI173"/>
      <c r="AZJ173"/>
      <c r="AZK173"/>
      <c r="AZL173"/>
      <c r="AZM173"/>
      <c r="AZN173"/>
      <c r="AZO173"/>
      <c r="AZP173"/>
      <c r="AZQ173"/>
      <c r="AZR173"/>
      <c r="AZS173"/>
      <c r="AZT173"/>
      <c r="AZU173"/>
      <c r="AZV173"/>
      <c r="AZW173"/>
      <c r="AZX173"/>
      <c r="AZY173"/>
      <c r="AZZ173"/>
      <c r="BAA173"/>
      <c r="BAB173"/>
      <c r="BAC173"/>
      <c r="BAD173"/>
      <c r="BAE173"/>
      <c r="BAF173"/>
      <c r="BAG173"/>
      <c r="BAH173"/>
      <c r="BAI173"/>
      <c r="BAJ173"/>
      <c r="BAK173"/>
      <c r="BAL173"/>
      <c r="BAM173"/>
      <c r="BAN173"/>
      <c r="BAO173"/>
      <c r="BAP173"/>
      <c r="BAQ173"/>
      <c r="BAR173"/>
      <c r="BAS173"/>
      <c r="BAT173"/>
      <c r="BAU173"/>
      <c r="BAV173"/>
      <c r="BAW173"/>
      <c r="BAX173"/>
      <c r="BAY173"/>
      <c r="BAZ173"/>
      <c r="BBA173"/>
      <c r="BBB173"/>
      <c r="BBC173"/>
      <c r="BBD173"/>
      <c r="BBE173"/>
      <c r="BBF173"/>
      <c r="BBG173"/>
      <c r="BBH173"/>
      <c r="BBI173"/>
      <c r="BBJ173"/>
      <c r="BBK173"/>
      <c r="BBL173"/>
      <c r="BBM173"/>
      <c r="BBN173"/>
      <c r="BBO173"/>
      <c r="BBP173"/>
      <c r="BBQ173"/>
      <c r="BBR173"/>
      <c r="BBS173"/>
      <c r="BBT173"/>
      <c r="BBU173"/>
      <c r="BBV173"/>
      <c r="BBW173"/>
      <c r="BBX173"/>
      <c r="BBY173"/>
      <c r="BBZ173"/>
      <c r="BCA173"/>
      <c r="BCB173"/>
      <c r="BCC173"/>
      <c r="BCD173"/>
      <c r="BCE173"/>
      <c r="BCF173"/>
      <c r="BCG173"/>
      <c r="BCH173"/>
      <c r="BCI173"/>
      <c r="BCJ173"/>
      <c r="BCK173"/>
      <c r="BCL173"/>
      <c r="BCM173"/>
      <c r="BCN173"/>
      <c r="BCO173"/>
      <c r="BCP173"/>
      <c r="BCQ173"/>
      <c r="BCR173"/>
      <c r="BCS173"/>
      <c r="BCT173"/>
      <c r="BCU173"/>
      <c r="BCV173"/>
      <c r="BCW173"/>
      <c r="BCX173"/>
      <c r="BCY173"/>
      <c r="BCZ173"/>
      <c r="BDA173"/>
      <c r="BDB173"/>
      <c r="BDC173"/>
      <c r="BDD173"/>
      <c r="BDE173"/>
      <c r="BDF173"/>
      <c r="BDG173"/>
      <c r="BDH173"/>
      <c r="BDI173"/>
      <c r="BDJ173"/>
      <c r="BDK173"/>
      <c r="BDL173"/>
      <c r="BDM173"/>
      <c r="BDN173"/>
      <c r="BDO173"/>
      <c r="BDP173"/>
      <c r="BDQ173"/>
      <c r="BDR173"/>
      <c r="BDS173"/>
      <c r="BDT173"/>
      <c r="BDU173"/>
    </row>
    <row r="174" spans="2:1477" s="5" customFormat="1" ht="12.75" thickBot="1">
      <c r="B174" s="75"/>
      <c r="C174" s="75"/>
      <c r="D174" s="75"/>
      <c r="E174" s="68"/>
      <c r="F174" s="75"/>
      <c r="G174" s="75"/>
      <c r="H174" s="187"/>
      <c r="I174" s="76"/>
      <c r="J174" s="76"/>
      <c r="K174" s="76"/>
      <c r="L174" s="76"/>
      <c r="M174" s="140"/>
      <c r="N174" s="69"/>
      <c r="O174" s="76"/>
      <c r="P174" s="76"/>
      <c r="Q174" s="76"/>
      <c r="R174" s="76"/>
      <c r="S174" s="76"/>
      <c r="T174" s="77"/>
      <c r="U174" s="77"/>
      <c r="V174" s="77"/>
      <c r="W174" s="77"/>
      <c r="X174" s="77"/>
      <c r="Y174" s="190"/>
      <c r="Z174" s="190"/>
      <c r="AA174" s="190"/>
      <c r="AB174" s="190"/>
      <c r="AC174" s="190"/>
      <c r="AD174" s="140"/>
      <c r="AE174" s="69"/>
      <c r="AF174" s="190"/>
      <c r="AG174" s="190"/>
      <c r="AH174" s="76"/>
      <c r="AI174" s="76"/>
      <c r="AJ174" s="78"/>
      <c r="AK174" s="78"/>
      <c r="AL174" s="80"/>
      <c r="AM174" s="80"/>
      <c r="AN174" s="78"/>
      <c r="AO174" s="78"/>
      <c r="AP174" s="80"/>
      <c r="AQ174" s="80"/>
      <c r="AR174" s="78"/>
      <c r="AS174" s="78"/>
      <c r="AT174" s="80"/>
      <c r="AU174" s="80"/>
      <c r="AV174" s="78"/>
      <c r="AW174" s="78"/>
      <c r="AX174" s="80"/>
      <c r="AY174" s="80"/>
      <c r="AZ174" s="78"/>
      <c r="BA174" s="78"/>
      <c r="BB174" s="80"/>
      <c r="BC174" s="80"/>
      <c r="BD174" s="78"/>
      <c r="BE174" s="78"/>
      <c r="BF174" s="80"/>
      <c r="BG174" s="80"/>
      <c r="BH174" s="78"/>
      <c r="BI174" s="78"/>
      <c r="BJ174" s="80"/>
      <c r="BK174" s="80"/>
      <c r="BL174" s="78"/>
      <c r="BM174" s="78"/>
      <c r="BN174" s="80"/>
      <c r="BO174" s="80"/>
      <c r="BP174" s="78"/>
      <c r="BQ174" s="78"/>
      <c r="BR174" s="80"/>
      <c r="BS174" s="80"/>
      <c r="BT174" s="78"/>
      <c r="BU174" s="78"/>
      <c r="BV174" s="80"/>
      <c r="BW174" s="80"/>
      <c r="BX174" s="78"/>
      <c r="BY174" s="78"/>
      <c r="BZ174" s="80"/>
      <c r="CA174" s="80"/>
      <c r="CB174" s="78"/>
      <c r="CC174" s="78"/>
      <c r="CD174" s="80"/>
      <c r="CE174" s="80"/>
      <c r="CF174" s="78"/>
      <c r="CG174" s="78"/>
      <c r="CH174" s="80"/>
      <c r="CI174" s="80"/>
      <c r="CJ174" s="78"/>
      <c r="CK174" s="78"/>
      <c r="CL174" s="80"/>
      <c r="CM174" s="80"/>
      <c r="CN174" s="79"/>
      <c r="CO174" s="79"/>
      <c r="CP174" s="79"/>
      <c r="CQ174" s="79"/>
      <c r="CR174" s="79"/>
      <c r="CS174" s="79"/>
      <c r="CT174" s="68"/>
      <c r="CU174" s="75"/>
      <c r="CV174" s="75"/>
      <c r="CW174" s="68"/>
      <c r="CX174" s="68"/>
      <c r="CY174" s="75"/>
      <c r="CZ174" s="75"/>
      <c r="DA174" s="75"/>
      <c r="DB174" s="77"/>
      <c r="DC174" s="76"/>
      <c r="DD174" s="211"/>
    </row>
    <row r="175" spans="2:1477" s="6" customFormat="1" ht="24" customHeight="1" thickTop="1">
      <c r="B175" s="261" t="s">
        <v>1068</v>
      </c>
      <c r="C175" s="262"/>
      <c r="D175" s="263"/>
      <c r="E175" s="110"/>
      <c r="F175" s="111"/>
      <c r="G175" s="159">
        <f>IF(B151="","",ROWS(B151:B174)-1)</f>
        <v>23</v>
      </c>
      <c r="H175" s="112">
        <f>SUM(H151:H174)</f>
        <v>59</v>
      </c>
      <c r="I175" s="112">
        <f>SUM(I151:I174)</f>
        <v>66</v>
      </c>
      <c r="J175" s="112">
        <f>SUM(J151:J174)</f>
        <v>7879</v>
      </c>
      <c r="K175" s="112">
        <f>SUM(K151:K174)</f>
        <v>10735</v>
      </c>
      <c r="L175" s="112">
        <f>SUM(L151:L174)</f>
        <v>10382</v>
      </c>
      <c r="M175" s="142">
        <f>IF(G175="",0,N175/G175)</f>
        <v>0.95652173913043481</v>
      </c>
      <c r="N175" s="112">
        <f t="shared" ref="N175:AC175" si="49">SUM(N151:N174)</f>
        <v>22</v>
      </c>
      <c r="O175" s="112">
        <f t="shared" si="49"/>
        <v>353</v>
      </c>
      <c r="P175" s="113">
        <f t="shared" si="49"/>
        <v>0</v>
      </c>
      <c r="Q175" s="113">
        <f t="shared" si="49"/>
        <v>0</v>
      </c>
      <c r="R175" s="112">
        <f t="shared" si="49"/>
        <v>2676</v>
      </c>
      <c r="S175" s="112">
        <f t="shared" si="49"/>
        <v>128</v>
      </c>
      <c r="T175" s="114">
        <f t="shared" si="49"/>
        <v>154197905</v>
      </c>
      <c r="U175" s="114">
        <f t="shared" si="49"/>
        <v>1747169</v>
      </c>
      <c r="V175" s="114">
        <f t="shared" si="49"/>
        <v>152450738</v>
      </c>
      <c r="W175" s="114">
        <f t="shared" si="49"/>
        <v>157168851</v>
      </c>
      <c r="X175" s="114">
        <f t="shared" si="49"/>
        <v>154814028</v>
      </c>
      <c r="Y175" s="114">
        <f t="shared" si="49"/>
        <v>0</v>
      </c>
      <c r="Z175" s="114">
        <f t="shared" si="49"/>
        <v>0</v>
      </c>
      <c r="AA175" s="114">
        <f t="shared" si="49"/>
        <v>0</v>
      </c>
      <c r="AB175" s="114">
        <f t="shared" si="49"/>
        <v>154814028</v>
      </c>
      <c r="AC175" s="114">
        <f t="shared" si="49"/>
        <v>155055685</v>
      </c>
      <c r="AD175" s="142">
        <f>IF(G175="",0,AE175/G175)</f>
        <v>1</v>
      </c>
      <c r="AE175" s="144">
        <f t="shared" ref="AE175:CM175" si="50">SUM(AE151:AE174)</f>
        <v>23</v>
      </c>
      <c r="AF175" s="114">
        <f t="shared" si="50"/>
        <v>529264</v>
      </c>
      <c r="AG175" s="114">
        <f t="shared" si="50"/>
        <v>3491674</v>
      </c>
      <c r="AH175" s="115">
        <f t="shared" si="50"/>
        <v>1757</v>
      </c>
      <c r="AI175" s="115">
        <f t="shared" si="50"/>
        <v>668</v>
      </c>
      <c r="AJ175" s="115">
        <f t="shared" si="50"/>
        <v>26</v>
      </c>
      <c r="AK175" s="115">
        <f t="shared" si="50"/>
        <v>0</v>
      </c>
      <c r="AL175" s="114">
        <f t="shared" si="50"/>
        <v>1370279</v>
      </c>
      <c r="AM175" s="114">
        <f t="shared" si="50"/>
        <v>22797</v>
      </c>
      <c r="AN175" s="115">
        <f t="shared" si="50"/>
        <v>208</v>
      </c>
      <c r="AO175" s="115">
        <f t="shared" si="50"/>
        <v>60</v>
      </c>
      <c r="AP175" s="114">
        <f t="shared" si="50"/>
        <v>1030145</v>
      </c>
      <c r="AQ175" s="114">
        <f t="shared" si="50"/>
        <v>219664</v>
      </c>
      <c r="AR175" s="115">
        <f t="shared" si="50"/>
        <v>0</v>
      </c>
      <c r="AS175" s="115">
        <f t="shared" si="50"/>
        <v>0</v>
      </c>
      <c r="AT175" s="114">
        <f t="shared" si="50"/>
        <v>0</v>
      </c>
      <c r="AU175" s="114">
        <f t="shared" si="50"/>
        <v>0</v>
      </c>
      <c r="AV175" s="115">
        <f t="shared" si="50"/>
        <v>0</v>
      </c>
      <c r="AW175" s="115">
        <f t="shared" si="50"/>
        <v>0</v>
      </c>
      <c r="AX175" s="114">
        <f t="shared" si="50"/>
        <v>-145423</v>
      </c>
      <c r="AY175" s="114">
        <f t="shared" si="50"/>
        <v>0</v>
      </c>
      <c r="AZ175" s="115">
        <f t="shared" si="50"/>
        <v>0</v>
      </c>
      <c r="BA175" s="115">
        <f t="shared" si="50"/>
        <v>0</v>
      </c>
      <c r="BB175" s="114">
        <f t="shared" si="50"/>
        <v>0</v>
      </c>
      <c r="BC175" s="114">
        <f t="shared" si="50"/>
        <v>0</v>
      </c>
      <c r="BD175" s="115">
        <f t="shared" si="50"/>
        <v>0</v>
      </c>
      <c r="BE175" s="115">
        <f t="shared" si="50"/>
        <v>0</v>
      </c>
      <c r="BF175" s="114">
        <f t="shared" si="50"/>
        <v>24397</v>
      </c>
      <c r="BG175" s="114">
        <f t="shared" si="50"/>
        <v>0</v>
      </c>
      <c r="BH175" s="115">
        <f t="shared" si="50"/>
        <v>17</v>
      </c>
      <c r="BI175" s="115">
        <f t="shared" si="50"/>
        <v>0</v>
      </c>
      <c r="BJ175" s="114">
        <f t="shared" si="50"/>
        <v>38501</v>
      </c>
      <c r="BK175" s="114">
        <f t="shared" si="50"/>
        <v>0</v>
      </c>
      <c r="BL175" s="115">
        <f t="shared" si="50"/>
        <v>0</v>
      </c>
      <c r="BM175" s="115">
        <f t="shared" si="50"/>
        <v>0</v>
      </c>
      <c r="BN175" s="114">
        <f t="shared" si="50"/>
        <v>0</v>
      </c>
      <c r="BO175" s="114">
        <f t="shared" si="50"/>
        <v>0</v>
      </c>
      <c r="BP175" s="115">
        <f t="shared" si="50"/>
        <v>73</v>
      </c>
      <c r="BQ175" s="115">
        <f t="shared" si="50"/>
        <v>0</v>
      </c>
      <c r="BR175" s="114">
        <f t="shared" si="50"/>
        <v>51758</v>
      </c>
      <c r="BS175" s="114">
        <f t="shared" si="50"/>
        <v>0</v>
      </c>
      <c r="BT175" s="115">
        <f t="shared" si="50"/>
        <v>0</v>
      </c>
      <c r="BU175" s="115">
        <f t="shared" si="50"/>
        <v>161</v>
      </c>
      <c r="BV175" s="114">
        <f t="shared" si="50"/>
        <v>165000</v>
      </c>
      <c r="BW175" s="114">
        <f t="shared" si="50"/>
        <v>0</v>
      </c>
      <c r="BX175" s="115">
        <f t="shared" si="50"/>
        <v>0</v>
      </c>
      <c r="BY175" s="115">
        <f t="shared" si="50"/>
        <v>20</v>
      </c>
      <c r="BZ175" s="114">
        <f t="shared" si="50"/>
        <v>19502</v>
      </c>
      <c r="CA175" s="114">
        <f t="shared" si="50"/>
        <v>19502</v>
      </c>
      <c r="CB175" s="115">
        <f t="shared" si="50"/>
        <v>0</v>
      </c>
      <c r="CC175" s="115">
        <f t="shared" si="50"/>
        <v>0</v>
      </c>
      <c r="CD175" s="114">
        <f t="shared" si="50"/>
        <v>0</v>
      </c>
      <c r="CE175" s="114">
        <f t="shared" si="50"/>
        <v>0</v>
      </c>
      <c r="CF175" s="115">
        <f t="shared" si="50"/>
        <v>0</v>
      </c>
      <c r="CG175" s="115">
        <f t="shared" si="50"/>
        <v>0</v>
      </c>
      <c r="CH175" s="114">
        <f t="shared" si="50"/>
        <v>-63378</v>
      </c>
      <c r="CI175" s="114">
        <f t="shared" si="50"/>
        <v>0</v>
      </c>
      <c r="CJ175" s="115">
        <f t="shared" si="50"/>
        <v>324</v>
      </c>
      <c r="CK175" s="115">
        <f t="shared" si="50"/>
        <v>241</v>
      </c>
      <c r="CL175" s="114">
        <f t="shared" si="50"/>
        <v>2490780</v>
      </c>
      <c r="CM175" s="114">
        <f t="shared" si="50"/>
        <v>261963</v>
      </c>
      <c r="CN175" s="116"/>
      <c r="CO175" s="116"/>
      <c r="CP175" s="116"/>
      <c r="CQ175" s="116"/>
      <c r="CR175" s="116"/>
      <c r="CS175" s="116"/>
      <c r="CT175" s="110"/>
      <c r="CU175" s="111"/>
      <c r="CV175" s="111"/>
      <c r="CW175" s="110"/>
      <c r="CX175" s="110"/>
      <c r="CY175" s="111"/>
      <c r="CZ175" s="111"/>
      <c r="DA175" s="111"/>
      <c r="DB175" s="114"/>
      <c r="DC175" s="116"/>
      <c r="DD175" s="210"/>
    </row>
    <row r="176" spans="2:1477" s="69" customFormat="1">
      <c r="B176" s="67" t="s">
        <v>3</v>
      </c>
      <c r="C176" s="67" t="s">
        <v>344</v>
      </c>
      <c r="D176" s="67" t="s">
        <v>345</v>
      </c>
      <c r="E176" s="68">
        <v>42121</v>
      </c>
      <c r="F176" s="67" t="s">
        <v>986</v>
      </c>
      <c r="G176" s="158" t="s">
        <v>1028</v>
      </c>
      <c r="H176" s="187">
        <v>2</v>
      </c>
      <c r="I176" s="69">
        <v>51</v>
      </c>
      <c r="J176" s="69">
        <v>1450</v>
      </c>
      <c r="K176" s="69">
        <v>3156</v>
      </c>
      <c r="L176" s="69">
        <v>3156</v>
      </c>
      <c r="M176" s="186">
        <f>IF(J176 = 0,0,(L176-AH176-AI176)/J176)</f>
        <v>1.769655172413793</v>
      </c>
      <c r="N176" s="69">
        <f>IF(G176&lt;&gt;"",IF(M176&lt;=1.2,1,0),0)</f>
        <v>0</v>
      </c>
      <c r="O176" s="69">
        <v>0</v>
      </c>
      <c r="P176" s="69">
        <v>0</v>
      </c>
      <c r="Q176" s="69">
        <v>0</v>
      </c>
      <c r="R176" s="69">
        <v>1179</v>
      </c>
      <c r="S176" s="69">
        <v>527</v>
      </c>
      <c r="T176" s="190">
        <v>148749800</v>
      </c>
      <c r="U176" s="190">
        <v>150000</v>
      </c>
      <c r="V176" s="190">
        <v>148599800</v>
      </c>
      <c r="W176" s="190">
        <v>174962816</v>
      </c>
      <c r="X176" s="190">
        <v>175180045</v>
      </c>
      <c r="Y176" s="190">
        <v>0</v>
      </c>
      <c r="Z176" s="190">
        <v>56000</v>
      </c>
      <c r="AA176" s="190">
        <v>56000</v>
      </c>
      <c r="AB176" s="190">
        <v>175236045</v>
      </c>
      <c r="AC176" s="190">
        <v>174744522</v>
      </c>
      <c r="AD176" s="186">
        <f>IF(V176=0,0,AC176/V176)</f>
        <v>1.1759404925174866</v>
      </c>
      <c r="AE176" s="69">
        <f>IF(AD176 &lt;=1.1,1,0)</f>
        <v>0</v>
      </c>
      <c r="AF176" s="80">
        <v>-41128</v>
      </c>
      <c r="AG176" s="69">
        <v>26213016</v>
      </c>
      <c r="AH176" s="69">
        <v>414</v>
      </c>
      <c r="AI176" s="69">
        <v>176</v>
      </c>
      <c r="AJ176" s="69">
        <v>0</v>
      </c>
      <c r="AK176" s="69">
        <v>0</v>
      </c>
      <c r="AL176" s="80">
        <v>1494952</v>
      </c>
      <c r="AM176" s="80">
        <v>0</v>
      </c>
      <c r="AN176" s="69">
        <v>0</v>
      </c>
      <c r="AO176" s="69">
        <v>0</v>
      </c>
      <c r="AP176" s="80">
        <v>142046</v>
      </c>
      <c r="AQ176" s="80">
        <v>0</v>
      </c>
      <c r="AR176" s="69">
        <v>0</v>
      </c>
      <c r="AS176" s="69">
        <v>0</v>
      </c>
      <c r="AT176" s="80">
        <v>0</v>
      </c>
      <c r="AU176" s="80">
        <v>0</v>
      </c>
      <c r="AV176" s="69">
        <v>0</v>
      </c>
      <c r="AW176" s="69">
        <v>0</v>
      </c>
      <c r="AX176" s="80">
        <v>0</v>
      </c>
      <c r="AY176" s="80">
        <v>0</v>
      </c>
      <c r="AZ176" s="69">
        <v>0</v>
      </c>
      <c r="BA176" s="69">
        <v>0</v>
      </c>
      <c r="BB176" s="80">
        <v>0</v>
      </c>
      <c r="BC176" s="80">
        <v>0</v>
      </c>
      <c r="BD176" s="69">
        <v>517</v>
      </c>
      <c r="BE176" s="69">
        <v>527</v>
      </c>
      <c r="BF176" s="80">
        <v>21512637</v>
      </c>
      <c r="BG176" s="80">
        <v>3321562</v>
      </c>
      <c r="BH176" s="69">
        <v>0</v>
      </c>
      <c r="BI176" s="69">
        <v>0</v>
      </c>
      <c r="BJ176" s="80">
        <v>2751791</v>
      </c>
      <c r="BK176" s="80">
        <v>53052</v>
      </c>
      <c r="BL176" s="69">
        <v>0</v>
      </c>
      <c r="BM176" s="69">
        <v>0</v>
      </c>
      <c r="BN176" s="80">
        <v>0</v>
      </c>
      <c r="BO176" s="80">
        <v>0</v>
      </c>
      <c r="BP176" s="69">
        <v>186</v>
      </c>
      <c r="BQ176" s="69">
        <v>0</v>
      </c>
      <c r="BR176" s="80">
        <v>468030</v>
      </c>
      <c r="BS176" s="80">
        <v>0</v>
      </c>
      <c r="BT176" s="69">
        <v>0</v>
      </c>
      <c r="BU176" s="69">
        <v>0</v>
      </c>
      <c r="BV176" s="80">
        <v>0</v>
      </c>
      <c r="BW176" s="80">
        <v>0</v>
      </c>
      <c r="BX176" s="69">
        <v>0</v>
      </c>
      <c r="BY176" s="69">
        <v>0</v>
      </c>
      <c r="BZ176" s="80">
        <v>0</v>
      </c>
      <c r="CA176" s="80">
        <v>0</v>
      </c>
      <c r="CB176" s="69">
        <v>0</v>
      </c>
      <c r="CC176" s="69">
        <v>0</v>
      </c>
      <c r="CD176" s="80">
        <v>0</v>
      </c>
      <c r="CE176" s="80">
        <v>0</v>
      </c>
      <c r="CF176" s="69">
        <v>0</v>
      </c>
      <c r="CG176" s="69">
        <v>0</v>
      </c>
      <c r="CH176" s="80">
        <v>-204577</v>
      </c>
      <c r="CI176" s="80">
        <v>0</v>
      </c>
      <c r="CJ176" s="69">
        <v>703</v>
      </c>
      <c r="CK176" s="69">
        <v>527</v>
      </c>
      <c r="CL176" s="80">
        <v>26164878</v>
      </c>
      <c r="CM176" s="80">
        <v>3374614</v>
      </c>
      <c r="CN176" s="67" t="s">
        <v>724</v>
      </c>
      <c r="CO176" s="67" t="s">
        <v>725</v>
      </c>
      <c r="CP176" s="67" t="s">
        <v>709</v>
      </c>
      <c r="CQ176" s="67" t="s">
        <v>709</v>
      </c>
      <c r="CR176" s="67" t="s">
        <v>709</v>
      </c>
      <c r="CS176" s="67" t="s">
        <v>709</v>
      </c>
      <c r="CT176" s="68">
        <v>46079</v>
      </c>
      <c r="CU176" s="67" t="s">
        <v>991</v>
      </c>
      <c r="CV176" s="67" t="s">
        <v>989</v>
      </c>
      <c r="CW176" s="68" t="s">
        <v>168</v>
      </c>
      <c r="CX176" s="68">
        <v>45436</v>
      </c>
      <c r="CY176" s="67" t="s">
        <v>986</v>
      </c>
      <c r="CZ176" s="67" t="s">
        <v>990</v>
      </c>
      <c r="DA176" s="67" t="s">
        <v>1021</v>
      </c>
      <c r="DB176" s="81">
        <v>122897181</v>
      </c>
      <c r="DC176" s="69" t="s">
        <v>839</v>
      </c>
      <c r="DD176" s="69" t="s">
        <v>840</v>
      </c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  <c r="AMK176"/>
      <c r="AML176"/>
      <c r="AMM176"/>
      <c r="AMN176"/>
      <c r="AMO176"/>
      <c r="AMP176"/>
      <c r="AMQ176"/>
      <c r="AMR176"/>
      <c r="AMS176"/>
      <c r="AMT176"/>
      <c r="AMU176"/>
      <c r="AMV176"/>
      <c r="AMW176"/>
      <c r="AMX176"/>
      <c r="AMY176"/>
      <c r="AMZ176"/>
      <c r="ANA176"/>
      <c r="ANB176"/>
      <c r="ANC176"/>
      <c r="AND176"/>
      <c r="ANE176"/>
      <c r="ANF176"/>
      <c r="ANG176"/>
      <c r="ANH176"/>
      <c r="ANI176"/>
      <c r="ANJ176"/>
      <c r="ANK176"/>
      <c r="ANL176"/>
      <c r="ANM176"/>
      <c r="ANN176"/>
      <c r="ANO176"/>
      <c r="ANP176"/>
      <c r="ANQ176"/>
      <c r="ANR176"/>
      <c r="ANS176"/>
      <c r="ANT176"/>
      <c r="ANU176"/>
      <c r="ANV176"/>
      <c r="ANW176"/>
      <c r="ANX176"/>
      <c r="ANY176"/>
      <c r="ANZ176"/>
      <c r="AOA176"/>
      <c r="AOB176"/>
      <c r="AOC176"/>
      <c r="AOD176"/>
      <c r="AOE176"/>
      <c r="AOF176"/>
      <c r="AOG176"/>
      <c r="AOH176"/>
      <c r="AOI176"/>
      <c r="AOJ176"/>
      <c r="AOK176"/>
      <c r="AOL176"/>
      <c r="AOM176"/>
      <c r="AON176"/>
      <c r="AOO176"/>
      <c r="AOP176"/>
      <c r="AOQ176"/>
      <c r="AOR176"/>
      <c r="AOS176"/>
      <c r="AOT176"/>
      <c r="AOU176"/>
      <c r="AOV176"/>
      <c r="AOW176"/>
      <c r="AOX176"/>
      <c r="AOY176"/>
      <c r="AOZ176"/>
      <c r="APA176"/>
      <c r="APB176"/>
      <c r="APC176"/>
      <c r="APD176"/>
      <c r="APE176"/>
      <c r="APF176"/>
      <c r="APG176"/>
      <c r="APH176"/>
      <c r="API176"/>
      <c r="APJ176"/>
      <c r="APK176"/>
      <c r="APL176"/>
      <c r="APM176"/>
      <c r="APN176"/>
      <c r="APO176"/>
      <c r="APP176"/>
      <c r="APQ176"/>
      <c r="APR176"/>
      <c r="APS176"/>
      <c r="APT176"/>
      <c r="APU176"/>
      <c r="APV176"/>
      <c r="APW176"/>
      <c r="APX176"/>
      <c r="APY176"/>
      <c r="APZ176"/>
      <c r="AQA176"/>
      <c r="AQB176"/>
      <c r="AQC176"/>
      <c r="AQD176"/>
      <c r="AQE176"/>
      <c r="AQF176"/>
      <c r="AQG176"/>
      <c r="AQH176"/>
      <c r="AQI176"/>
      <c r="AQJ176"/>
      <c r="AQK176"/>
      <c r="AQL176"/>
      <c r="AQM176"/>
      <c r="AQN176"/>
      <c r="AQO176"/>
      <c r="AQP176"/>
      <c r="AQQ176"/>
      <c r="AQR176"/>
      <c r="AQS176"/>
      <c r="AQT176"/>
      <c r="AQU176"/>
      <c r="AQV176"/>
      <c r="AQW176"/>
      <c r="AQX176"/>
      <c r="AQY176"/>
      <c r="AQZ176"/>
      <c r="ARA176"/>
      <c r="ARB176"/>
      <c r="ARC176"/>
      <c r="ARD176"/>
      <c r="ARE176"/>
      <c r="ARF176"/>
      <c r="ARG176"/>
      <c r="ARH176"/>
      <c r="ARI176"/>
      <c r="ARJ176"/>
      <c r="ARK176"/>
      <c r="ARL176"/>
      <c r="ARM176"/>
      <c r="ARN176"/>
      <c r="ARO176"/>
      <c r="ARP176"/>
      <c r="ARQ176"/>
      <c r="ARR176"/>
      <c r="ARS176"/>
      <c r="ART176"/>
      <c r="ARU176"/>
      <c r="ARV176"/>
      <c r="ARW176"/>
      <c r="ARX176"/>
      <c r="ARY176"/>
      <c r="ARZ176"/>
      <c r="ASA176"/>
      <c r="ASB176"/>
      <c r="ASC176"/>
      <c r="ASD176"/>
      <c r="ASE176"/>
      <c r="ASF176"/>
      <c r="ASG176"/>
      <c r="ASH176"/>
      <c r="ASI176"/>
      <c r="ASJ176"/>
      <c r="ASK176"/>
      <c r="ASL176"/>
      <c r="ASM176"/>
      <c r="ASN176"/>
      <c r="ASO176"/>
      <c r="ASP176"/>
      <c r="ASQ176"/>
      <c r="ASR176"/>
      <c r="ASS176"/>
      <c r="AST176"/>
      <c r="ASU176"/>
      <c r="ASV176"/>
      <c r="ASW176"/>
      <c r="ASX176"/>
      <c r="ASY176"/>
      <c r="ASZ176"/>
      <c r="ATA176"/>
      <c r="ATB176"/>
      <c r="ATC176"/>
      <c r="ATD176"/>
      <c r="ATE176"/>
      <c r="ATF176"/>
      <c r="ATG176"/>
      <c r="ATH176"/>
      <c r="ATI176"/>
      <c r="ATJ176"/>
      <c r="ATK176"/>
      <c r="ATL176"/>
      <c r="ATM176"/>
      <c r="ATN176"/>
      <c r="ATO176"/>
      <c r="ATP176"/>
      <c r="ATQ176"/>
      <c r="ATR176"/>
      <c r="ATS176"/>
      <c r="ATT176"/>
      <c r="ATU176"/>
      <c r="ATV176"/>
      <c r="ATW176"/>
      <c r="ATX176"/>
      <c r="ATY176"/>
      <c r="ATZ176"/>
      <c r="AUA176"/>
      <c r="AUB176"/>
      <c r="AUC176"/>
      <c r="AUD176"/>
      <c r="AUE176"/>
      <c r="AUF176"/>
      <c r="AUG176"/>
      <c r="AUH176"/>
      <c r="AUI176"/>
      <c r="AUJ176"/>
      <c r="AUK176"/>
      <c r="AUL176"/>
      <c r="AUM176"/>
      <c r="AUN176"/>
      <c r="AUO176"/>
      <c r="AUP176"/>
      <c r="AUQ176"/>
      <c r="AUR176"/>
      <c r="AUS176"/>
      <c r="AUT176"/>
      <c r="AUU176"/>
      <c r="AUV176"/>
      <c r="AUW176"/>
      <c r="AUX176"/>
      <c r="AUY176"/>
      <c r="AUZ176"/>
      <c r="AVA176"/>
      <c r="AVB176"/>
      <c r="AVC176"/>
      <c r="AVD176"/>
      <c r="AVE176"/>
      <c r="AVF176"/>
      <c r="AVG176"/>
      <c r="AVH176"/>
      <c r="AVI176"/>
      <c r="AVJ176"/>
      <c r="AVK176"/>
      <c r="AVL176"/>
      <c r="AVM176"/>
      <c r="AVN176"/>
      <c r="AVO176"/>
      <c r="AVP176"/>
      <c r="AVQ176"/>
      <c r="AVR176"/>
      <c r="AVS176"/>
      <c r="AVT176"/>
      <c r="AVU176"/>
      <c r="AVV176"/>
      <c r="AVW176"/>
      <c r="AVX176"/>
      <c r="AVY176"/>
      <c r="AVZ176"/>
      <c r="AWA176"/>
      <c r="AWB176"/>
      <c r="AWC176"/>
      <c r="AWD176"/>
      <c r="AWE176"/>
      <c r="AWF176"/>
      <c r="AWG176"/>
      <c r="AWH176"/>
      <c r="AWI176"/>
      <c r="AWJ176"/>
      <c r="AWK176"/>
      <c r="AWL176"/>
      <c r="AWM176"/>
      <c r="AWN176"/>
      <c r="AWO176"/>
      <c r="AWP176"/>
      <c r="AWQ176"/>
      <c r="AWR176"/>
      <c r="AWS176"/>
      <c r="AWT176"/>
      <c r="AWU176"/>
      <c r="AWV176"/>
      <c r="AWW176"/>
      <c r="AWX176"/>
      <c r="AWY176"/>
      <c r="AWZ176"/>
      <c r="AXA176"/>
      <c r="AXB176"/>
      <c r="AXC176"/>
      <c r="AXD176"/>
      <c r="AXE176"/>
      <c r="AXF176"/>
      <c r="AXG176"/>
      <c r="AXH176"/>
      <c r="AXI176"/>
      <c r="AXJ176"/>
      <c r="AXK176"/>
      <c r="AXL176"/>
      <c r="AXM176"/>
      <c r="AXN176"/>
      <c r="AXO176"/>
      <c r="AXP176"/>
      <c r="AXQ176"/>
      <c r="AXR176"/>
      <c r="AXS176"/>
      <c r="AXT176"/>
      <c r="AXU176"/>
      <c r="AXV176"/>
      <c r="AXW176"/>
      <c r="AXX176"/>
      <c r="AXY176"/>
      <c r="AXZ176"/>
      <c r="AYA176"/>
      <c r="AYB176"/>
      <c r="AYC176"/>
      <c r="AYD176"/>
      <c r="AYE176"/>
      <c r="AYF176"/>
      <c r="AYG176"/>
      <c r="AYH176"/>
      <c r="AYI176"/>
      <c r="AYJ176"/>
      <c r="AYK176"/>
      <c r="AYL176"/>
      <c r="AYM176"/>
      <c r="AYN176"/>
      <c r="AYO176"/>
      <c r="AYP176"/>
      <c r="AYQ176"/>
      <c r="AYR176"/>
      <c r="AYS176"/>
      <c r="AYT176"/>
      <c r="AYU176"/>
      <c r="AYV176"/>
      <c r="AYW176"/>
      <c r="AYX176"/>
      <c r="AYY176"/>
      <c r="AYZ176"/>
      <c r="AZA176"/>
      <c r="AZB176"/>
      <c r="AZC176"/>
      <c r="AZD176"/>
      <c r="AZE176"/>
      <c r="AZF176"/>
      <c r="AZG176"/>
      <c r="AZH176"/>
      <c r="AZI176"/>
      <c r="AZJ176"/>
      <c r="AZK176"/>
      <c r="AZL176"/>
      <c r="AZM176"/>
      <c r="AZN176"/>
      <c r="AZO176"/>
      <c r="AZP176"/>
      <c r="AZQ176"/>
      <c r="AZR176"/>
      <c r="AZS176"/>
      <c r="AZT176"/>
      <c r="AZU176"/>
      <c r="AZV176"/>
      <c r="AZW176"/>
      <c r="AZX176"/>
      <c r="AZY176"/>
      <c r="AZZ176"/>
      <c r="BAA176"/>
      <c r="BAB176"/>
      <c r="BAC176"/>
      <c r="BAD176"/>
      <c r="BAE176"/>
      <c r="BAF176"/>
      <c r="BAG176"/>
      <c r="BAH176"/>
      <c r="BAI176"/>
      <c r="BAJ176"/>
      <c r="BAK176"/>
      <c r="BAL176"/>
      <c r="BAM176"/>
      <c r="BAN176"/>
      <c r="BAO176"/>
      <c r="BAP176"/>
      <c r="BAQ176"/>
      <c r="BAR176"/>
      <c r="BAS176"/>
      <c r="BAT176"/>
      <c r="BAU176"/>
      <c r="BAV176"/>
      <c r="BAW176"/>
      <c r="BAX176"/>
      <c r="BAY176"/>
      <c r="BAZ176"/>
      <c r="BBA176"/>
      <c r="BBB176"/>
      <c r="BBC176"/>
      <c r="BBD176"/>
      <c r="BBE176"/>
      <c r="BBF176"/>
      <c r="BBG176"/>
      <c r="BBH176"/>
      <c r="BBI176"/>
      <c r="BBJ176"/>
      <c r="BBK176"/>
      <c r="BBL176"/>
      <c r="BBM176"/>
      <c r="BBN176"/>
      <c r="BBO176"/>
      <c r="BBP176"/>
      <c r="BBQ176"/>
      <c r="BBR176"/>
      <c r="BBS176"/>
      <c r="BBT176"/>
      <c r="BBU176"/>
      <c r="BBV176"/>
      <c r="BBW176"/>
      <c r="BBX176"/>
      <c r="BBY176"/>
      <c r="BBZ176"/>
      <c r="BCA176"/>
      <c r="BCB176"/>
      <c r="BCC176"/>
      <c r="BCD176"/>
      <c r="BCE176"/>
      <c r="BCF176"/>
      <c r="BCG176"/>
      <c r="BCH176"/>
      <c r="BCI176"/>
      <c r="BCJ176"/>
      <c r="BCK176"/>
      <c r="BCL176"/>
      <c r="BCM176"/>
      <c r="BCN176"/>
      <c r="BCO176"/>
      <c r="BCP176"/>
      <c r="BCQ176"/>
      <c r="BCR176"/>
      <c r="BCS176"/>
      <c r="BCT176"/>
      <c r="BCU176"/>
      <c r="BCV176"/>
      <c r="BCW176"/>
      <c r="BCX176"/>
      <c r="BCY176"/>
      <c r="BCZ176"/>
      <c r="BDA176"/>
      <c r="BDB176"/>
      <c r="BDC176"/>
      <c r="BDD176"/>
      <c r="BDE176"/>
      <c r="BDF176"/>
      <c r="BDG176"/>
      <c r="BDH176"/>
      <c r="BDI176"/>
      <c r="BDJ176"/>
      <c r="BDK176"/>
      <c r="BDL176"/>
      <c r="BDM176"/>
      <c r="BDN176"/>
      <c r="BDO176"/>
      <c r="BDP176"/>
      <c r="BDQ176"/>
      <c r="BDR176"/>
      <c r="BDS176"/>
      <c r="BDT176"/>
      <c r="BDU176"/>
    </row>
    <row r="177" spans="2:1477" s="69" customFormat="1">
      <c r="B177" s="67" t="s">
        <v>3</v>
      </c>
      <c r="C177" s="67" t="s">
        <v>346</v>
      </c>
      <c r="D177" s="67" t="s">
        <v>347</v>
      </c>
      <c r="E177" s="68">
        <v>45091</v>
      </c>
      <c r="F177" s="67" t="s">
        <v>986</v>
      </c>
      <c r="G177" s="158" t="s">
        <v>995</v>
      </c>
      <c r="H177" s="187">
        <v>1</v>
      </c>
      <c r="I177" s="69">
        <v>2</v>
      </c>
      <c r="J177" s="69">
        <v>281</v>
      </c>
      <c r="K177" s="69">
        <v>416</v>
      </c>
      <c r="L177" s="69">
        <v>416</v>
      </c>
      <c r="M177" s="186">
        <f t="shared" ref="M177:M195" si="51">IF(J177 = 0,0,(L177-AH177-AI177)/J177)</f>
        <v>1.106761565836299</v>
      </c>
      <c r="N177" s="69">
        <f t="shared" ref="N177:N195" si="52">IF(G177&lt;&gt;"",IF(M177&lt;=1.2,1,0),0)</f>
        <v>1</v>
      </c>
      <c r="O177" s="69">
        <v>0</v>
      </c>
      <c r="P177" s="69">
        <v>0</v>
      </c>
      <c r="Q177" s="69">
        <v>0</v>
      </c>
      <c r="R177" s="69">
        <v>135</v>
      </c>
      <c r="S177" s="69">
        <v>0</v>
      </c>
      <c r="T177" s="190">
        <v>2126000</v>
      </c>
      <c r="U177" s="190">
        <v>50000</v>
      </c>
      <c r="V177" s="190">
        <v>2076000</v>
      </c>
      <c r="W177" s="190">
        <v>2132929</v>
      </c>
      <c r="X177" s="190">
        <v>1513603</v>
      </c>
      <c r="Y177" s="190">
        <v>0</v>
      </c>
      <c r="Z177" s="190">
        <v>0</v>
      </c>
      <c r="AA177" s="190">
        <v>0</v>
      </c>
      <c r="AB177" s="190">
        <v>1513603</v>
      </c>
      <c r="AC177" s="190">
        <v>1506673</v>
      </c>
      <c r="AD177" s="186">
        <f t="shared" ref="AD177:AD195" si="53">IF(V177=0,0,AC177/V177)</f>
        <v>0.72575770712909438</v>
      </c>
      <c r="AE177" s="69">
        <f t="shared" ref="AE177:AE195" si="54">IF(AD177 &lt;=1.1,1,0)</f>
        <v>1</v>
      </c>
      <c r="AF177" s="80">
        <v>0</v>
      </c>
      <c r="AG177" s="69">
        <v>6930</v>
      </c>
      <c r="AH177" s="69">
        <v>77</v>
      </c>
      <c r="AI177" s="69">
        <v>28</v>
      </c>
      <c r="AJ177" s="69">
        <v>30</v>
      </c>
      <c r="AK177" s="69">
        <v>0</v>
      </c>
      <c r="AL177" s="80">
        <v>0</v>
      </c>
      <c r="AM177" s="80">
        <v>0</v>
      </c>
      <c r="AN177" s="69">
        <v>0</v>
      </c>
      <c r="AO177" s="69">
        <v>0</v>
      </c>
      <c r="AP177" s="80">
        <v>0</v>
      </c>
      <c r="AQ177" s="80">
        <v>0</v>
      </c>
      <c r="AR177" s="69">
        <v>0</v>
      </c>
      <c r="AS177" s="69">
        <v>0</v>
      </c>
      <c r="AT177" s="80">
        <v>0</v>
      </c>
      <c r="AU177" s="80">
        <v>0</v>
      </c>
      <c r="AV177" s="69">
        <v>0</v>
      </c>
      <c r="AW177" s="69">
        <v>0</v>
      </c>
      <c r="AX177" s="80">
        <v>0</v>
      </c>
      <c r="AY177" s="80">
        <v>0</v>
      </c>
      <c r="AZ177" s="69">
        <v>0</v>
      </c>
      <c r="BA177" s="69">
        <v>0</v>
      </c>
      <c r="BB177" s="80">
        <v>0</v>
      </c>
      <c r="BC177" s="80">
        <v>0</v>
      </c>
      <c r="BD177" s="69">
        <v>0</v>
      </c>
      <c r="BE177" s="69">
        <v>0</v>
      </c>
      <c r="BF177" s="80">
        <v>0</v>
      </c>
      <c r="BG177" s="80">
        <v>0</v>
      </c>
      <c r="BH177" s="69">
        <v>0</v>
      </c>
      <c r="BI177" s="69">
        <v>0</v>
      </c>
      <c r="BJ177" s="80">
        <v>0</v>
      </c>
      <c r="BK177" s="80">
        <v>0</v>
      </c>
      <c r="BL177" s="69">
        <v>0</v>
      </c>
      <c r="BM177" s="69">
        <v>0</v>
      </c>
      <c r="BN177" s="80">
        <v>0</v>
      </c>
      <c r="BO177" s="80">
        <v>0</v>
      </c>
      <c r="BP177" s="69">
        <v>0</v>
      </c>
      <c r="BQ177" s="69">
        <v>0</v>
      </c>
      <c r="BR177" s="80">
        <v>0</v>
      </c>
      <c r="BS177" s="80">
        <v>0</v>
      </c>
      <c r="BT177" s="69">
        <v>0</v>
      </c>
      <c r="BU177" s="69">
        <v>0</v>
      </c>
      <c r="BV177" s="80">
        <v>0</v>
      </c>
      <c r="BW177" s="80">
        <v>0</v>
      </c>
      <c r="BX177" s="69">
        <v>0</v>
      </c>
      <c r="BY177" s="69">
        <v>0</v>
      </c>
      <c r="BZ177" s="80">
        <v>0</v>
      </c>
      <c r="CA177" s="80">
        <v>0</v>
      </c>
      <c r="CB177" s="69">
        <v>0</v>
      </c>
      <c r="CC177" s="69">
        <v>0</v>
      </c>
      <c r="CD177" s="80">
        <v>0</v>
      </c>
      <c r="CE177" s="80">
        <v>0</v>
      </c>
      <c r="CF177" s="69">
        <v>0</v>
      </c>
      <c r="CG177" s="69">
        <v>0</v>
      </c>
      <c r="CH177" s="80">
        <v>0</v>
      </c>
      <c r="CI177" s="80">
        <v>0</v>
      </c>
      <c r="CJ177" s="69">
        <v>30</v>
      </c>
      <c r="CK177" s="69">
        <v>0</v>
      </c>
      <c r="CL177" s="80">
        <v>0</v>
      </c>
      <c r="CM177" s="80">
        <v>0</v>
      </c>
      <c r="CN177" s="67" t="s">
        <v>766</v>
      </c>
      <c r="CO177" s="67" t="s">
        <v>767</v>
      </c>
      <c r="CP177" s="67" t="s">
        <v>709</v>
      </c>
      <c r="CQ177" s="67" t="s">
        <v>709</v>
      </c>
      <c r="CR177" s="67" t="s">
        <v>709</v>
      </c>
      <c r="CS177" s="67" t="s">
        <v>709</v>
      </c>
      <c r="CT177" s="68">
        <v>45873</v>
      </c>
      <c r="CU177" s="67" t="s">
        <v>988</v>
      </c>
      <c r="CV177" s="67" t="s">
        <v>989</v>
      </c>
      <c r="CW177" s="68" t="s">
        <v>168</v>
      </c>
      <c r="CX177" s="68">
        <v>45715</v>
      </c>
      <c r="CY177" s="67" t="s">
        <v>991</v>
      </c>
      <c r="CZ177" s="67" t="s">
        <v>994</v>
      </c>
      <c r="DA177" s="67" t="s">
        <v>1020</v>
      </c>
      <c r="DB177" s="81">
        <v>2622051.6</v>
      </c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  <c r="AMK177"/>
      <c r="AML177"/>
      <c r="AMM177"/>
      <c r="AMN177"/>
      <c r="AMO177"/>
      <c r="AMP177"/>
      <c r="AMQ177"/>
      <c r="AMR177"/>
      <c r="AMS177"/>
      <c r="AMT177"/>
      <c r="AMU177"/>
      <c r="AMV177"/>
      <c r="AMW177"/>
      <c r="AMX177"/>
      <c r="AMY177"/>
      <c r="AMZ177"/>
      <c r="ANA177"/>
      <c r="ANB177"/>
      <c r="ANC177"/>
      <c r="AND177"/>
      <c r="ANE177"/>
      <c r="ANF177"/>
      <c r="ANG177"/>
      <c r="ANH177"/>
      <c r="ANI177"/>
      <c r="ANJ177"/>
      <c r="ANK177"/>
      <c r="ANL177"/>
      <c r="ANM177"/>
      <c r="ANN177"/>
      <c r="ANO177"/>
      <c r="ANP177"/>
      <c r="ANQ177"/>
      <c r="ANR177"/>
      <c r="ANS177"/>
      <c r="ANT177"/>
      <c r="ANU177"/>
      <c r="ANV177"/>
      <c r="ANW177"/>
      <c r="ANX177"/>
      <c r="ANY177"/>
      <c r="ANZ177"/>
      <c r="AOA177"/>
      <c r="AOB177"/>
      <c r="AOC177"/>
      <c r="AOD177"/>
      <c r="AOE177"/>
      <c r="AOF177"/>
      <c r="AOG177"/>
      <c r="AOH177"/>
      <c r="AOI177"/>
      <c r="AOJ177"/>
      <c r="AOK177"/>
      <c r="AOL177"/>
      <c r="AOM177"/>
      <c r="AON177"/>
      <c r="AOO177"/>
      <c r="AOP177"/>
      <c r="AOQ177"/>
      <c r="AOR177"/>
      <c r="AOS177"/>
      <c r="AOT177"/>
      <c r="AOU177"/>
      <c r="AOV177"/>
      <c r="AOW177"/>
      <c r="AOX177"/>
      <c r="AOY177"/>
      <c r="AOZ177"/>
      <c r="APA177"/>
      <c r="APB177"/>
      <c r="APC177"/>
      <c r="APD177"/>
      <c r="APE177"/>
      <c r="APF177"/>
      <c r="APG177"/>
      <c r="APH177"/>
      <c r="API177"/>
      <c r="APJ177"/>
      <c r="APK177"/>
      <c r="APL177"/>
      <c r="APM177"/>
      <c r="APN177"/>
      <c r="APO177"/>
      <c r="APP177"/>
      <c r="APQ177"/>
      <c r="APR177"/>
      <c r="APS177"/>
      <c r="APT177"/>
      <c r="APU177"/>
      <c r="APV177"/>
      <c r="APW177"/>
      <c r="APX177"/>
      <c r="APY177"/>
      <c r="APZ177"/>
      <c r="AQA177"/>
      <c r="AQB177"/>
      <c r="AQC177"/>
      <c r="AQD177"/>
      <c r="AQE177"/>
      <c r="AQF177"/>
      <c r="AQG177"/>
      <c r="AQH177"/>
      <c r="AQI177"/>
      <c r="AQJ177"/>
      <c r="AQK177"/>
      <c r="AQL177"/>
      <c r="AQM177"/>
      <c r="AQN177"/>
      <c r="AQO177"/>
      <c r="AQP177"/>
      <c r="AQQ177"/>
      <c r="AQR177"/>
      <c r="AQS177"/>
      <c r="AQT177"/>
      <c r="AQU177"/>
      <c r="AQV177"/>
      <c r="AQW177"/>
      <c r="AQX177"/>
      <c r="AQY177"/>
      <c r="AQZ177"/>
      <c r="ARA177"/>
      <c r="ARB177"/>
      <c r="ARC177"/>
      <c r="ARD177"/>
      <c r="ARE177"/>
      <c r="ARF177"/>
      <c r="ARG177"/>
      <c r="ARH177"/>
      <c r="ARI177"/>
      <c r="ARJ177"/>
      <c r="ARK177"/>
      <c r="ARL177"/>
      <c r="ARM177"/>
      <c r="ARN177"/>
      <c r="ARO177"/>
      <c r="ARP177"/>
      <c r="ARQ177"/>
      <c r="ARR177"/>
      <c r="ARS177"/>
      <c r="ART177"/>
      <c r="ARU177"/>
      <c r="ARV177"/>
      <c r="ARW177"/>
      <c r="ARX177"/>
      <c r="ARY177"/>
      <c r="ARZ177"/>
      <c r="ASA177"/>
      <c r="ASB177"/>
      <c r="ASC177"/>
      <c r="ASD177"/>
      <c r="ASE177"/>
      <c r="ASF177"/>
      <c r="ASG177"/>
      <c r="ASH177"/>
      <c r="ASI177"/>
      <c r="ASJ177"/>
      <c r="ASK177"/>
      <c r="ASL177"/>
      <c r="ASM177"/>
      <c r="ASN177"/>
      <c r="ASO177"/>
      <c r="ASP177"/>
      <c r="ASQ177"/>
      <c r="ASR177"/>
      <c r="ASS177"/>
      <c r="AST177"/>
      <c r="ASU177"/>
      <c r="ASV177"/>
      <c r="ASW177"/>
      <c r="ASX177"/>
      <c r="ASY177"/>
      <c r="ASZ177"/>
      <c r="ATA177"/>
      <c r="ATB177"/>
      <c r="ATC177"/>
      <c r="ATD177"/>
      <c r="ATE177"/>
      <c r="ATF177"/>
      <c r="ATG177"/>
      <c r="ATH177"/>
      <c r="ATI177"/>
      <c r="ATJ177"/>
      <c r="ATK177"/>
      <c r="ATL177"/>
      <c r="ATM177"/>
      <c r="ATN177"/>
      <c r="ATO177"/>
      <c r="ATP177"/>
      <c r="ATQ177"/>
      <c r="ATR177"/>
      <c r="ATS177"/>
      <c r="ATT177"/>
      <c r="ATU177"/>
      <c r="ATV177"/>
      <c r="ATW177"/>
      <c r="ATX177"/>
      <c r="ATY177"/>
      <c r="ATZ177"/>
      <c r="AUA177"/>
      <c r="AUB177"/>
      <c r="AUC177"/>
      <c r="AUD177"/>
      <c r="AUE177"/>
      <c r="AUF177"/>
      <c r="AUG177"/>
      <c r="AUH177"/>
      <c r="AUI177"/>
      <c r="AUJ177"/>
      <c r="AUK177"/>
      <c r="AUL177"/>
      <c r="AUM177"/>
      <c r="AUN177"/>
      <c r="AUO177"/>
      <c r="AUP177"/>
      <c r="AUQ177"/>
      <c r="AUR177"/>
      <c r="AUS177"/>
      <c r="AUT177"/>
      <c r="AUU177"/>
      <c r="AUV177"/>
      <c r="AUW177"/>
      <c r="AUX177"/>
      <c r="AUY177"/>
      <c r="AUZ177"/>
      <c r="AVA177"/>
      <c r="AVB177"/>
      <c r="AVC177"/>
      <c r="AVD177"/>
      <c r="AVE177"/>
      <c r="AVF177"/>
      <c r="AVG177"/>
      <c r="AVH177"/>
      <c r="AVI177"/>
      <c r="AVJ177"/>
      <c r="AVK177"/>
      <c r="AVL177"/>
      <c r="AVM177"/>
      <c r="AVN177"/>
      <c r="AVO177"/>
      <c r="AVP177"/>
      <c r="AVQ177"/>
      <c r="AVR177"/>
      <c r="AVS177"/>
      <c r="AVT177"/>
      <c r="AVU177"/>
      <c r="AVV177"/>
      <c r="AVW177"/>
      <c r="AVX177"/>
      <c r="AVY177"/>
      <c r="AVZ177"/>
      <c r="AWA177"/>
      <c r="AWB177"/>
      <c r="AWC177"/>
      <c r="AWD177"/>
      <c r="AWE177"/>
      <c r="AWF177"/>
      <c r="AWG177"/>
      <c r="AWH177"/>
      <c r="AWI177"/>
      <c r="AWJ177"/>
      <c r="AWK177"/>
      <c r="AWL177"/>
      <c r="AWM177"/>
      <c r="AWN177"/>
      <c r="AWO177"/>
      <c r="AWP177"/>
      <c r="AWQ177"/>
      <c r="AWR177"/>
      <c r="AWS177"/>
      <c r="AWT177"/>
      <c r="AWU177"/>
      <c r="AWV177"/>
      <c r="AWW177"/>
      <c r="AWX177"/>
      <c r="AWY177"/>
      <c r="AWZ177"/>
      <c r="AXA177"/>
      <c r="AXB177"/>
      <c r="AXC177"/>
      <c r="AXD177"/>
      <c r="AXE177"/>
      <c r="AXF177"/>
      <c r="AXG177"/>
      <c r="AXH177"/>
      <c r="AXI177"/>
      <c r="AXJ177"/>
      <c r="AXK177"/>
      <c r="AXL177"/>
      <c r="AXM177"/>
      <c r="AXN177"/>
      <c r="AXO177"/>
      <c r="AXP177"/>
      <c r="AXQ177"/>
      <c r="AXR177"/>
      <c r="AXS177"/>
      <c r="AXT177"/>
      <c r="AXU177"/>
      <c r="AXV177"/>
      <c r="AXW177"/>
      <c r="AXX177"/>
      <c r="AXY177"/>
      <c r="AXZ177"/>
      <c r="AYA177"/>
      <c r="AYB177"/>
      <c r="AYC177"/>
      <c r="AYD177"/>
      <c r="AYE177"/>
      <c r="AYF177"/>
      <c r="AYG177"/>
      <c r="AYH177"/>
      <c r="AYI177"/>
      <c r="AYJ177"/>
      <c r="AYK177"/>
      <c r="AYL177"/>
      <c r="AYM177"/>
      <c r="AYN177"/>
      <c r="AYO177"/>
      <c r="AYP177"/>
      <c r="AYQ177"/>
      <c r="AYR177"/>
      <c r="AYS177"/>
      <c r="AYT177"/>
      <c r="AYU177"/>
      <c r="AYV177"/>
      <c r="AYW177"/>
      <c r="AYX177"/>
      <c r="AYY177"/>
      <c r="AYZ177"/>
      <c r="AZA177"/>
      <c r="AZB177"/>
      <c r="AZC177"/>
      <c r="AZD177"/>
      <c r="AZE177"/>
      <c r="AZF177"/>
      <c r="AZG177"/>
      <c r="AZH177"/>
      <c r="AZI177"/>
      <c r="AZJ177"/>
      <c r="AZK177"/>
      <c r="AZL177"/>
      <c r="AZM177"/>
      <c r="AZN177"/>
      <c r="AZO177"/>
      <c r="AZP177"/>
      <c r="AZQ177"/>
      <c r="AZR177"/>
      <c r="AZS177"/>
      <c r="AZT177"/>
      <c r="AZU177"/>
      <c r="AZV177"/>
      <c r="AZW177"/>
      <c r="AZX177"/>
      <c r="AZY177"/>
      <c r="AZZ177"/>
      <c r="BAA177"/>
      <c r="BAB177"/>
      <c r="BAC177"/>
      <c r="BAD177"/>
      <c r="BAE177"/>
      <c r="BAF177"/>
      <c r="BAG177"/>
      <c r="BAH177"/>
      <c r="BAI177"/>
      <c r="BAJ177"/>
      <c r="BAK177"/>
      <c r="BAL177"/>
      <c r="BAM177"/>
      <c r="BAN177"/>
      <c r="BAO177"/>
      <c r="BAP177"/>
      <c r="BAQ177"/>
      <c r="BAR177"/>
      <c r="BAS177"/>
      <c r="BAT177"/>
      <c r="BAU177"/>
      <c r="BAV177"/>
      <c r="BAW177"/>
      <c r="BAX177"/>
      <c r="BAY177"/>
      <c r="BAZ177"/>
      <c r="BBA177"/>
      <c r="BBB177"/>
      <c r="BBC177"/>
      <c r="BBD177"/>
      <c r="BBE177"/>
      <c r="BBF177"/>
      <c r="BBG177"/>
      <c r="BBH177"/>
      <c r="BBI177"/>
      <c r="BBJ177"/>
      <c r="BBK177"/>
      <c r="BBL177"/>
      <c r="BBM177"/>
      <c r="BBN177"/>
      <c r="BBO177"/>
      <c r="BBP177"/>
      <c r="BBQ177"/>
      <c r="BBR177"/>
      <c r="BBS177"/>
      <c r="BBT177"/>
      <c r="BBU177"/>
      <c r="BBV177"/>
      <c r="BBW177"/>
      <c r="BBX177"/>
      <c r="BBY177"/>
      <c r="BBZ177"/>
      <c r="BCA177"/>
      <c r="BCB177"/>
      <c r="BCC177"/>
      <c r="BCD177"/>
      <c r="BCE177"/>
      <c r="BCF177"/>
      <c r="BCG177"/>
      <c r="BCH177"/>
      <c r="BCI177"/>
      <c r="BCJ177"/>
      <c r="BCK177"/>
      <c r="BCL177"/>
      <c r="BCM177"/>
      <c r="BCN177"/>
      <c r="BCO177"/>
      <c r="BCP177"/>
      <c r="BCQ177"/>
      <c r="BCR177"/>
      <c r="BCS177"/>
      <c r="BCT177"/>
      <c r="BCU177"/>
      <c r="BCV177"/>
      <c r="BCW177"/>
      <c r="BCX177"/>
      <c r="BCY177"/>
      <c r="BCZ177"/>
      <c r="BDA177"/>
      <c r="BDB177"/>
      <c r="BDC177"/>
      <c r="BDD177"/>
      <c r="BDE177"/>
      <c r="BDF177"/>
      <c r="BDG177"/>
      <c r="BDH177"/>
      <c r="BDI177"/>
      <c r="BDJ177"/>
      <c r="BDK177"/>
      <c r="BDL177"/>
      <c r="BDM177"/>
      <c r="BDN177"/>
      <c r="BDO177"/>
      <c r="BDP177"/>
      <c r="BDQ177"/>
      <c r="BDR177"/>
      <c r="BDS177"/>
      <c r="BDT177"/>
      <c r="BDU177"/>
    </row>
    <row r="178" spans="2:1477" s="69" customFormat="1">
      <c r="B178" s="67" t="s">
        <v>3</v>
      </c>
      <c r="C178" s="67" t="s">
        <v>348</v>
      </c>
      <c r="D178" s="67" t="s">
        <v>349</v>
      </c>
      <c r="E178" s="68">
        <v>45023</v>
      </c>
      <c r="F178" s="67" t="s">
        <v>986</v>
      </c>
      <c r="G178" s="158" t="s">
        <v>995</v>
      </c>
      <c r="H178" s="187">
        <v>1</v>
      </c>
      <c r="I178" s="69">
        <v>3</v>
      </c>
      <c r="J178" s="69">
        <v>764</v>
      </c>
      <c r="K178" s="69">
        <v>860</v>
      </c>
      <c r="L178" s="69">
        <v>713</v>
      </c>
      <c r="M178" s="186">
        <f t="shared" si="51"/>
        <v>0.80759162303664922</v>
      </c>
      <c r="N178" s="69">
        <f t="shared" si="52"/>
        <v>1</v>
      </c>
      <c r="O178" s="69">
        <v>147</v>
      </c>
      <c r="P178" s="69">
        <v>0</v>
      </c>
      <c r="Q178" s="69">
        <v>0</v>
      </c>
      <c r="R178" s="69">
        <v>96</v>
      </c>
      <c r="S178" s="69">
        <v>0</v>
      </c>
      <c r="T178" s="190">
        <v>10631541</v>
      </c>
      <c r="U178" s="190">
        <v>85557</v>
      </c>
      <c r="V178" s="190">
        <v>10545984</v>
      </c>
      <c r="W178" s="190">
        <v>10738131</v>
      </c>
      <c r="X178" s="190">
        <v>11100934</v>
      </c>
      <c r="Y178" s="190">
        <v>0</v>
      </c>
      <c r="Z178" s="190">
        <v>0</v>
      </c>
      <c r="AA178" s="190">
        <v>0</v>
      </c>
      <c r="AB178" s="190">
        <v>11100934</v>
      </c>
      <c r="AC178" s="190">
        <v>11070252</v>
      </c>
      <c r="AD178" s="186">
        <f t="shared" si="53"/>
        <v>1.0497125730515047</v>
      </c>
      <c r="AE178" s="69">
        <f t="shared" si="54"/>
        <v>1</v>
      </c>
      <c r="AF178" s="80">
        <v>-1518</v>
      </c>
      <c r="AG178" s="69">
        <v>106590</v>
      </c>
      <c r="AH178" s="69">
        <v>57</v>
      </c>
      <c r="AI178" s="69">
        <v>39</v>
      </c>
      <c r="AJ178" s="69">
        <v>0</v>
      </c>
      <c r="AK178" s="69">
        <v>0</v>
      </c>
      <c r="AL178" s="80">
        <v>0</v>
      </c>
      <c r="AM178" s="80">
        <v>0</v>
      </c>
      <c r="AN178" s="69">
        <v>0</v>
      </c>
      <c r="AO178" s="69">
        <v>0</v>
      </c>
      <c r="AP178" s="80">
        <v>0</v>
      </c>
      <c r="AQ178" s="80">
        <v>0</v>
      </c>
      <c r="AR178" s="69">
        <v>0</v>
      </c>
      <c r="AS178" s="69">
        <v>0</v>
      </c>
      <c r="AT178" s="80">
        <v>0</v>
      </c>
      <c r="AU178" s="80">
        <v>0</v>
      </c>
      <c r="AV178" s="69">
        <v>0</v>
      </c>
      <c r="AW178" s="69">
        <v>0</v>
      </c>
      <c r="AX178" s="80">
        <v>0</v>
      </c>
      <c r="AY178" s="80">
        <v>0</v>
      </c>
      <c r="AZ178" s="69">
        <v>0</v>
      </c>
      <c r="BA178" s="69">
        <v>0</v>
      </c>
      <c r="BB178" s="80">
        <v>0</v>
      </c>
      <c r="BC178" s="80">
        <v>0</v>
      </c>
      <c r="BD178" s="69">
        <v>0</v>
      </c>
      <c r="BE178" s="69">
        <v>0</v>
      </c>
      <c r="BF178" s="80">
        <v>0</v>
      </c>
      <c r="BG178" s="80">
        <v>0</v>
      </c>
      <c r="BH178" s="69">
        <v>0</v>
      </c>
      <c r="BI178" s="69">
        <v>0</v>
      </c>
      <c r="BJ178" s="80">
        <v>77426</v>
      </c>
      <c r="BK178" s="80">
        <v>0</v>
      </c>
      <c r="BL178" s="69">
        <v>0</v>
      </c>
      <c r="BM178" s="69">
        <v>0</v>
      </c>
      <c r="BN178" s="80">
        <v>0</v>
      </c>
      <c r="BO178" s="80">
        <v>0</v>
      </c>
      <c r="BP178" s="69">
        <v>0</v>
      </c>
      <c r="BQ178" s="69">
        <v>0</v>
      </c>
      <c r="BR178" s="80">
        <v>0</v>
      </c>
      <c r="BS178" s="80">
        <v>0</v>
      </c>
      <c r="BT178" s="69">
        <v>0</v>
      </c>
      <c r="BU178" s="69">
        <v>0</v>
      </c>
      <c r="BV178" s="80">
        <v>0</v>
      </c>
      <c r="BW178" s="80">
        <v>0</v>
      </c>
      <c r="BX178" s="69">
        <v>0</v>
      </c>
      <c r="BY178" s="69">
        <v>0</v>
      </c>
      <c r="BZ178" s="80">
        <v>0</v>
      </c>
      <c r="CA178" s="80">
        <v>0</v>
      </c>
      <c r="CB178" s="69">
        <v>0</v>
      </c>
      <c r="CC178" s="69">
        <v>0</v>
      </c>
      <c r="CD178" s="80">
        <v>0</v>
      </c>
      <c r="CE178" s="80">
        <v>0</v>
      </c>
      <c r="CF178" s="69">
        <v>0</v>
      </c>
      <c r="CG178" s="69">
        <v>0</v>
      </c>
      <c r="CH178" s="80">
        <v>0</v>
      </c>
      <c r="CI178" s="80">
        <v>0</v>
      </c>
      <c r="CJ178" s="69">
        <v>0</v>
      </c>
      <c r="CK178" s="69">
        <v>0</v>
      </c>
      <c r="CL178" s="80">
        <v>77426</v>
      </c>
      <c r="CM178" s="80">
        <v>0</v>
      </c>
      <c r="CN178" s="67" t="s">
        <v>841</v>
      </c>
      <c r="CO178" s="67" t="s">
        <v>842</v>
      </c>
      <c r="CP178" s="67" t="s">
        <v>709</v>
      </c>
      <c r="CQ178" s="67" t="s">
        <v>709</v>
      </c>
      <c r="CR178" s="67" t="s">
        <v>709</v>
      </c>
      <c r="CS178" s="67" t="s">
        <v>709</v>
      </c>
      <c r="CT178" s="68">
        <v>45867</v>
      </c>
      <c r="CU178" s="67" t="s">
        <v>988</v>
      </c>
      <c r="CV178" s="67" t="s">
        <v>989</v>
      </c>
      <c r="CW178" s="68" t="s">
        <v>168</v>
      </c>
      <c r="CX178" s="68">
        <v>45845</v>
      </c>
      <c r="CY178" s="67" t="s">
        <v>988</v>
      </c>
      <c r="CZ178" s="67" t="s">
        <v>989</v>
      </c>
      <c r="DA178" s="67" t="s">
        <v>1022</v>
      </c>
      <c r="DB178" s="81">
        <v>10492574.810000001</v>
      </c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  <c r="AMK178"/>
      <c r="AML178"/>
      <c r="AMM178"/>
      <c r="AMN178"/>
      <c r="AMO178"/>
      <c r="AMP178"/>
      <c r="AMQ178"/>
      <c r="AMR178"/>
      <c r="AMS178"/>
      <c r="AMT178"/>
      <c r="AMU178"/>
      <c r="AMV178"/>
      <c r="AMW178"/>
      <c r="AMX178"/>
      <c r="AMY178"/>
      <c r="AMZ178"/>
      <c r="ANA178"/>
      <c r="ANB178"/>
      <c r="ANC178"/>
      <c r="AND178"/>
      <c r="ANE178"/>
      <c r="ANF178"/>
      <c r="ANG178"/>
      <c r="ANH178"/>
      <c r="ANI178"/>
      <c r="ANJ178"/>
      <c r="ANK178"/>
      <c r="ANL178"/>
      <c r="ANM178"/>
      <c r="ANN178"/>
      <c r="ANO178"/>
      <c r="ANP178"/>
      <c r="ANQ178"/>
      <c r="ANR178"/>
      <c r="ANS178"/>
      <c r="ANT178"/>
      <c r="ANU178"/>
      <c r="ANV178"/>
      <c r="ANW178"/>
      <c r="ANX178"/>
      <c r="ANY178"/>
      <c r="ANZ178"/>
      <c r="AOA178"/>
      <c r="AOB178"/>
      <c r="AOC178"/>
      <c r="AOD178"/>
      <c r="AOE178"/>
      <c r="AOF178"/>
      <c r="AOG178"/>
      <c r="AOH178"/>
      <c r="AOI178"/>
      <c r="AOJ178"/>
      <c r="AOK178"/>
      <c r="AOL178"/>
      <c r="AOM178"/>
      <c r="AON178"/>
      <c r="AOO178"/>
      <c r="AOP178"/>
      <c r="AOQ178"/>
      <c r="AOR178"/>
      <c r="AOS178"/>
      <c r="AOT178"/>
      <c r="AOU178"/>
      <c r="AOV178"/>
      <c r="AOW178"/>
      <c r="AOX178"/>
      <c r="AOY178"/>
      <c r="AOZ178"/>
      <c r="APA178"/>
      <c r="APB178"/>
      <c r="APC178"/>
      <c r="APD178"/>
      <c r="APE178"/>
      <c r="APF178"/>
      <c r="APG178"/>
      <c r="APH178"/>
      <c r="API178"/>
      <c r="APJ178"/>
      <c r="APK178"/>
      <c r="APL178"/>
      <c r="APM178"/>
      <c r="APN178"/>
      <c r="APO178"/>
      <c r="APP178"/>
      <c r="APQ178"/>
      <c r="APR178"/>
      <c r="APS178"/>
      <c r="APT178"/>
      <c r="APU178"/>
      <c r="APV178"/>
      <c r="APW178"/>
      <c r="APX178"/>
      <c r="APY178"/>
      <c r="APZ178"/>
      <c r="AQA178"/>
      <c r="AQB178"/>
      <c r="AQC178"/>
      <c r="AQD178"/>
      <c r="AQE178"/>
      <c r="AQF178"/>
      <c r="AQG178"/>
      <c r="AQH178"/>
      <c r="AQI178"/>
      <c r="AQJ178"/>
      <c r="AQK178"/>
      <c r="AQL178"/>
      <c r="AQM178"/>
      <c r="AQN178"/>
      <c r="AQO178"/>
      <c r="AQP178"/>
      <c r="AQQ178"/>
      <c r="AQR178"/>
      <c r="AQS178"/>
      <c r="AQT178"/>
      <c r="AQU178"/>
      <c r="AQV178"/>
      <c r="AQW178"/>
      <c r="AQX178"/>
      <c r="AQY178"/>
      <c r="AQZ178"/>
      <c r="ARA178"/>
      <c r="ARB178"/>
      <c r="ARC178"/>
      <c r="ARD178"/>
      <c r="ARE178"/>
      <c r="ARF178"/>
      <c r="ARG178"/>
      <c r="ARH178"/>
      <c r="ARI178"/>
      <c r="ARJ178"/>
      <c r="ARK178"/>
      <c r="ARL178"/>
      <c r="ARM178"/>
      <c r="ARN178"/>
      <c r="ARO178"/>
      <c r="ARP178"/>
      <c r="ARQ178"/>
      <c r="ARR178"/>
      <c r="ARS178"/>
      <c r="ART178"/>
      <c r="ARU178"/>
      <c r="ARV178"/>
      <c r="ARW178"/>
      <c r="ARX178"/>
      <c r="ARY178"/>
      <c r="ARZ178"/>
      <c r="ASA178"/>
      <c r="ASB178"/>
      <c r="ASC178"/>
      <c r="ASD178"/>
      <c r="ASE178"/>
      <c r="ASF178"/>
      <c r="ASG178"/>
      <c r="ASH178"/>
      <c r="ASI178"/>
      <c r="ASJ178"/>
      <c r="ASK178"/>
      <c r="ASL178"/>
      <c r="ASM178"/>
      <c r="ASN178"/>
      <c r="ASO178"/>
      <c r="ASP178"/>
      <c r="ASQ178"/>
      <c r="ASR178"/>
      <c r="ASS178"/>
      <c r="AST178"/>
      <c r="ASU178"/>
      <c r="ASV178"/>
      <c r="ASW178"/>
      <c r="ASX178"/>
      <c r="ASY178"/>
      <c r="ASZ178"/>
      <c r="ATA178"/>
      <c r="ATB178"/>
      <c r="ATC178"/>
      <c r="ATD178"/>
      <c r="ATE178"/>
      <c r="ATF178"/>
      <c r="ATG178"/>
      <c r="ATH178"/>
      <c r="ATI178"/>
      <c r="ATJ178"/>
      <c r="ATK178"/>
      <c r="ATL178"/>
      <c r="ATM178"/>
      <c r="ATN178"/>
      <c r="ATO178"/>
      <c r="ATP178"/>
      <c r="ATQ178"/>
      <c r="ATR178"/>
      <c r="ATS178"/>
      <c r="ATT178"/>
      <c r="ATU178"/>
      <c r="ATV178"/>
      <c r="ATW178"/>
      <c r="ATX178"/>
      <c r="ATY178"/>
      <c r="ATZ178"/>
      <c r="AUA178"/>
      <c r="AUB178"/>
      <c r="AUC178"/>
      <c r="AUD178"/>
      <c r="AUE178"/>
      <c r="AUF178"/>
      <c r="AUG178"/>
      <c r="AUH178"/>
      <c r="AUI178"/>
      <c r="AUJ178"/>
      <c r="AUK178"/>
      <c r="AUL178"/>
      <c r="AUM178"/>
      <c r="AUN178"/>
      <c r="AUO178"/>
      <c r="AUP178"/>
      <c r="AUQ178"/>
      <c r="AUR178"/>
      <c r="AUS178"/>
      <c r="AUT178"/>
      <c r="AUU178"/>
      <c r="AUV178"/>
      <c r="AUW178"/>
      <c r="AUX178"/>
      <c r="AUY178"/>
      <c r="AUZ178"/>
      <c r="AVA178"/>
      <c r="AVB178"/>
      <c r="AVC178"/>
      <c r="AVD178"/>
      <c r="AVE178"/>
      <c r="AVF178"/>
      <c r="AVG178"/>
      <c r="AVH178"/>
      <c r="AVI178"/>
      <c r="AVJ178"/>
      <c r="AVK178"/>
      <c r="AVL178"/>
      <c r="AVM178"/>
      <c r="AVN178"/>
      <c r="AVO178"/>
      <c r="AVP178"/>
      <c r="AVQ178"/>
      <c r="AVR178"/>
      <c r="AVS178"/>
      <c r="AVT178"/>
      <c r="AVU178"/>
      <c r="AVV178"/>
      <c r="AVW178"/>
      <c r="AVX178"/>
      <c r="AVY178"/>
      <c r="AVZ178"/>
      <c r="AWA178"/>
      <c r="AWB178"/>
      <c r="AWC178"/>
      <c r="AWD178"/>
      <c r="AWE178"/>
      <c r="AWF178"/>
      <c r="AWG178"/>
      <c r="AWH178"/>
      <c r="AWI178"/>
      <c r="AWJ178"/>
      <c r="AWK178"/>
      <c r="AWL178"/>
      <c r="AWM178"/>
      <c r="AWN178"/>
      <c r="AWO178"/>
      <c r="AWP178"/>
      <c r="AWQ178"/>
      <c r="AWR178"/>
      <c r="AWS178"/>
      <c r="AWT178"/>
      <c r="AWU178"/>
      <c r="AWV178"/>
      <c r="AWW178"/>
      <c r="AWX178"/>
      <c r="AWY178"/>
      <c r="AWZ178"/>
      <c r="AXA178"/>
      <c r="AXB178"/>
      <c r="AXC178"/>
      <c r="AXD178"/>
      <c r="AXE178"/>
      <c r="AXF178"/>
      <c r="AXG178"/>
      <c r="AXH178"/>
      <c r="AXI178"/>
      <c r="AXJ178"/>
      <c r="AXK178"/>
      <c r="AXL178"/>
      <c r="AXM178"/>
      <c r="AXN178"/>
      <c r="AXO178"/>
      <c r="AXP178"/>
      <c r="AXQ178"/>
      <c r="AXR178"/>
      <c r="AXS178"/>
      <c r="AXT178"/>
      <c r="AXU178"/>
      <c r="AXV178"/>
      <c r="AXW178"/>
      <c r="AXX178"/>
      <c r="AXY178"/>
      <c r="AXZ178"/>
      <c r="AYA178"/>
      <c r="AYB178"/>
      <c r="AYC178"/>
      <c r="AYD178"/>
      <c r="AYE178"/>
      <c r="AYF178"/>
      <c r="AYG178"/>
      <c r="AYH178"/>
      <c r="AYI178"/>
      <c r="AYJ178"/>
      <c r="AYK178"/>
      <c r="AYL178"/>
      <c r="AYM178"/>
      <c r="AYN178"/>
      <c r="AYO178"/>
      <c r="AYP178"/>
      <c r="AYQ178"/>
      <c r="AYR178"/>
      <c r="AYS178"/>
      <c r="AYT178"/>
      <c r="AYU178"/>
      <c r="AYV178"/>
      <c r="AYW178"/>
      <c r="AYX178"/>
      <c r="AYY178"/>
      <c r="AYZ178"/>
      <c r="AZA178"/>
      <c r="AZB178"/>
      <c r="AZC178"/>
      <c r="AZD178"/>
      <c r="AZE178"/>
      <c r="AZF178"/>
      <c r="AZG178"/>
      <c r="AZH178"/>
      <c r="AZI178"/>
      <c r="AZJ178"/>
      <c r="AZK178"/>
      <c r="AZL178"/>
      <c r="AZM178"/>
      <c r="AZN178"/>
      <c r="AZO178"/>
      <c r="AZP178"/>
      <c r="AZQ178"/>
      <c r="AZR178"/>
      <c r="AZS178"/>
      <c r="AZT178"/>
      <c r="AZU178"/>
      <c r="AZV178"/>
      <c r="AZW178"/>
      <c r="AZX178"/>
      <c r="AZY178"/>
      <c r="AZZ178"/>
      <c r="BAA178"/>
      <c r="BAB178"/>
      <c r="BAC178"/>
      <c r="BAD178"/>
      <c r="BAE178"/>
      <c r="BAF178"/>
      <c r="BAG178"/>
      <c r="BAH178"/>
      <c r="BAI178"/>
      <c r="BAJ178"/>
      <c r="BAK178"/>
      <c r="BAL178"/>
      <c r="BAM178"/>
      <c r="BAN178"/>
      <c r="BAO178"/>
      <c r="BAP178"/>
      <c r="BAQ178"/>
      <c r="BAR178"/>
      <c r="BAS178"/>
      <c r="BAT178"/>
      <c r="BAU178"/>
      <c r="BAV178"/>
      <c r="BAW178"/>
      <c r="BAX178"/>
      <c r="BAY178"/>
      <c r="BAZ178"/>
      <c r="BBA178"/>
      <c r="BBB178"/>
      <c r="BBC178"/>
      <c r="BBD178"/>
      <c r="BBE178"/>
      <c r="BBF178"/>
      <c r="BBG178"/>
      <c r="BBH178"/>
      <c r="BBI178"/>
      <c r="BBJ178"/>
      <c r="BBK178"/>
      <c r="BBL178"/>
      <c r="BBM178"/>
      <c r="BBN178"/>
      <c r="BBO178"/>
      <c r="BBP178"/>
      <c r="BBQ178"/>
      <c r="BBR178"/>
      <c r="BBS178"/>
      <c r="BBT178"/>
      <c r="BBU178"/>
      <c r="BBV178"/>
      <c r="BBW178"/>
      <c r="BBX178"/>
      <c r="BBY178"/>
      <c r="BBZ178"/>
      <c r="BCA178"/>
      <c r="BCB178"/>
      <c r="BCC178"/>
      <c r="BCD178"/>
      <c r="BCE178"/>
      <c r="BCF178"/>
      <c r="BCG178"/>
      <c r="BCH178"/>
      <c r="BCI178"/>
      <c r="BCJ178"/>
      <c r="BCK178"/>
      <c r="BCL178"/>
      <c r="BCM178"/>
      <c r="BCN178"/>
      <c r="BCO178"/>
      <c r="BCP178"/>
      <c r="BCQ178"/>
      <c r="BCR178"/>
      <c r="BCS178"/>
      <c r="BCT178"/>
      <c r="BCU178"/>
      <c r="BCV178"/>
      <c r="BCW178"/>
      <c r="BCX178"/>
      <c r="BCY178"/>
      <c r="BCZ178"/>
      <c r="BDA178"/>
      <c r="BDB178"/>
      <c r="BDC178"/>
      <c r="BDD178"/>
      <c r="BDE178"/>
      <c r="BDF178"/>
      <c r="BDG178"/>
      <c r="BDH178"/>
      <c r="BDI178"/>
      <c r="BDJ178"/>
      <c r="BDK178"/>
      <c r="BDL178"/>
      <c r="BDM178"/>
      <c r="BDN178"/>
      <c r="BDO178"/>
      <c r="BDP178"/>
      <c r="BDQ178"/>
      <c r="BDR178"/>
      <c r="BDS178"/>
      <c r="BDT178"/>
      <c r="BDU178"/>
    </row>
    <row r="179" spans="2:1477" s="69" customFormat="1">
      <c r="B179" s="67" t="s">
        <v>3</v>
      </c>
      <c r="C179" s="67" t="s">
        <v>350</v>
      </c>
      <c r="D179" s="67" t="s">
        <v>351</v>
      </c>
      <c r="E179" s="68">
        <v>44791</v>
      </c>
      <c r="F179" s="67" t="s">
        <v>988</v>
      </c>
      <c r="G179" s="158" t="s">
        <v>995</v>
      </c>
      <c r="H179" s="187">
        <v>2</v>
      </c>
      <c r="I179" s="69">
        <v>10</v>
      </c>
      <c r="J179" s="69">
        <v>622</v>
      </c>
      <c r="K179" s="69">
        <v>706</v>
      </c>
      <c r="L179" s="69">
        <v>649</v>
      </c>
      <c r="M179" s="186">
        <f t="shared" si="51"/>
        <v>0.90836012861736337</v>
      </c>
      <c r="N179" s="69">
        <f t="shared" si="52"/>
        <v>1</v>
      </c>
      <c r="O179" s="69">
        <v>57</v>
      </c>
      <c r="P179" s="69">
        <v>0</v>
      </c>
      <c r="Q179" s="69">
        <v>0</v>
      </c>
      <c r="R179" s="69">
        <v>84</v>
      </c>
      <c r="S179" s="69">
        <v>0</v>
      </c>
      <c r="T179" s="190">
        <v>31058595</v>
      </c>
      <c r="U179" s="190">
        <v>150000</v>
      </c>
      <c r="V179" s="190">
        <v>30908595</v>
      </c>
      <c r="W179" s="190">
        <v>33155117</v>
      </c>
      <c r="X179" s="190">
        <v>32699199</v>
      </c>
      <c r="Y179" s="190">
        <v>0</v>
      </c>
      <c r="Z179" s="190">
        <v>0</v>
      </c>
      <c r="AA179" s="190">
        <v>0</v>
      </c>
      <c r="AB179" s="190">
        <v>32699199</v>
      </c>
      <c r="AC179" s="190">
        <v>32554410</v>
      </c>
      <c r="AD179" s="186">
        <f t="shared" si="53"/>
        <v>1.0532478101964842</v>
      </c>
      <c r="AE179" s="69">
        <f t="shared" si="54"/>
        <v>1</v>
      </c>
      <c r="AF179" s="80">
        <v>-144790</v>
      </c>
      <c r="AG179" s="69">
        <v>1946522</v>
      </c>
      <c r="AH179" s="69">
        <v>57</v>
      </c>
      <c r="AI179" s="69">
        <v>27</v>
      </c>
      <c r="AJ179" s="69">
        <v>0</v>
      </c>
      <c r="AK179" s="69">
        <v>0</v>
      </c>
      <c r="AL179" s="80">
        <v>1746</v>
      </c>
      <c r="AM179" s="80">
        <v>0</v>
      </c>
      <c r="AN179" s="69">
        <v>0</v>
      </c>
      <c r="AO179" s="69">
        <v>0</v>
      </c>
      <c r="AP179" s="80">
        <v>1779105</v>
      </c>
      <c r="AQ179" s="80">
        <v>8878</v>
      </c>
      <c r="AR179" s="69">
        <v>0</v>
      </c>
      <c r="AS179" s="69">
        <v>0</v>
      </c>
      <c r="AT179" s="80">
        <v>8824</v>
      </c>
      <c r="AU179" s="80">
        <v>0</v>
      </c>
      <c r="AV179" s="69">
        <v>0</v>
      </c>
      <c r="AW179" s="69">
        <v>0</v>
      </c>
      <c r="AX179" s="80">
        <v>0</v>
      </c>
      <c r="AY179" s="80">
        <v>0</v>
      </c>
      <c r="AZ179" s="69">
        <v>0</v>
      </c>
      <c r="BA179" s="69">
        <v>0</v>
      </c>
      <c r="BB179" s="80">
        <v>0</v>
      </c>
      <c r="BC179" s="80">
        <v>0</v>
      </c>
      <c r="BD179" s="69">
        <v>0</v>
      </c>
      <c r="BE179" s="69">
        <v>0</v>
      </c>
      <c r="BF179" s="80">
        <v>239103</v>
      </c>
      <c r="BG179" s="80">
        <v>0</v>
      </c>
      <c r="BH179" s="69">
        <v>0</v>
      </c>
      <c r="BI179" s="69">
        <v>0</v>
      </c>
      <c r="BJ179" s="80">
        <v>79175</v>
      </c>
      <c r="BK179" s="80">
        <v>0</v>
      </c>
      <c r="BL179" s="69">
        <v>0</v>
      </c>
      <c r="BM179" s="69">
        <v>0</v>
      </c>
      <c r="BN179" s="80">
        <v>0</v>
      </c>
      <c r="BO179" s="80">
        <v>0</v>
      </c>
      <c r="BP179" s="69">
        <v>0</v>
      </c>
      <c r="BQ179" s="69">
        <v>0</v>
      </c>
      <c r="BR179" s="80">
        <v>0</v>
      </c>
      <c r="BS179" s="80">
        <v>0</v>
      </c>
      <c r="BT179" s="69">
        <v>0</v>
      </c>
      <c r="BU179" s="69">
        <v>0</v>
      </c>
      <c r="BV179" s="80">
        <v>0</v>
      </c>
      <c r="BW179" s="80">
        <v>0</v>
      </c>
      <c r="BX179" s="69">
        <v>0</v>
      </c>
      <c r="BY179" s="69">
        <v>0</v>
      </c>
      <c r="BZ179" s="80">
        <v>0</v>
      </c>
      <c r="CA179" s="80">
        <v>0</v>
      </c>
      <c r="CB179" s="69">
        <v>0</v>
      </c>
      <c r="CC179" s="69">
        <v>0</v>
      </c>
      <c r="CD179" s="80">
        <v>0</v>
      </c>
      <c r="CE179" s="80">
        <v>0</v>
      </c>
      <c r="CF179" s="69">
        <v>0</v>
      </c>
      <c r="CG179" s="69">
        <v>0</v>
      </c>
      <c r="CH179" s="80">
        <v>-118750</v>
      </c>
      <c r="CI179" s="80">
        <v>0</v>
      </c>
      <c r="CJ179" s="69">
        <v>0</v>
      </c>
      <c r="CK179" s="69">
        <v>0</v>
      </c>
      <c r="CL179" s="80">
        <v>1989203</v>
      </c>
      <c r="CM179" s="80">
        <v>8878</v>
      </c>
      <c r="CN179" s="67" t="s">
        <v>742</v>
      </c>
      <c r="CO179" s="67" t="s">
        <v>743</v>
      </c>
      <c r="CP179" s="67" t="s">
        <v>709</v>
      </c>
      <c r="CQ179" s="67" t="s">
        <v>709</v>
      </c>
      <c r="CR179" s="67" t="s">
        <v>709</v>
      </c>
      <c r="CS179" s="67" t="s">
        <v>709</v>
      </c>
      <c r="CT179" s="68">
        <v>45839</v>
      </c>
      <c r="CU179" s="67" t="s">
        <v>988</v>
      </c>
      <c r="CV179" s="67" t="s">
        <v>989</v>
      </c>
      <c r="CW179" s="68" t="s">
        <v>168</v>
      </c>
      <c r="CX179" s="68">
        <v>45583</v>
      </c>
      <c r="CY179" s="67" t="s">
        <v>993</v>
      </c>
      <c r="CZ179" s="67" t="s">
        <v>994</v>
      </c>
      <c r="DA179" s="67" t="s">
        <v>1021</v>
      </c>
      <c r="DB179" s="81">
        <v>29695111.359999999</v>
      </c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  <c r="AMK179"/>
      <c r="AML179"/>
      <c r="AMM179"/>
      <c r="AMN179"/>
      <c r="AMO179"/>
      <c r="AMP179"/>
      <c r="AMQ179"/>
      <c r="AMR179"/>
      <c r="AMS179"/>
      <c r="AMT179"/>
      <c r="AMU179"/>
      <c r="AMV179"/>
      <c r="AMW179"/>
      <c r="AMX179"/>
      <c r="AMY179"/>
      <c r="AMZ179"/>
      <c r="ANA179"/>
      <c r="ANB179"/>
      <c r="ANC179"/>
      <c r="AND179"/>
      <c r="ANE179"/>
      <c r="ANF179"/>
      <c r="ANG179"/>
      <c r="ANH179"/>
      <c r="ANI179"/>
      <c r="ANJ179"/>
      <c r="ANK179"/>
      <c r="ANL179"/>
      <c r="ANM179"/>
      <c r="ANN179"/>
      <c r="ANO179"/>
      <c r="ANP179"/>
      <c r="ANQ179"/>
      <c r="ANR179"/>
      <c r="ANS179"/>
      <c r="ANT179"/>
      <c r="ANU179"/>
      <c r="ANV179"/>
      <c r="ANW179"/>
      <c r="ANX179"/>
      <c r="ANY179"/>
      <c r="ANZ179"/>
      <c r="AOA179"/>
      <c r="AOB179"/>
      <c r="AOC179"/>
      <c r="AOD179"/>
      <c r="AOE179"/>
      <c r="AOF179"/>
      <c r="AOG179"/>
      <c r="AOH179"/>
      <c r="AOI179"/>
      <c r="AOJ179"/>
      <c r="AOK179"/>
      <c r="AOL179"/>
      <c r="AOM179"/>
      <c r="AON179"/>
      <c r="AOO179"/>
      <c r="AOP179"/>
      <c r="AOQ179"/>
      <c r="AOR179"/>
      <c r="AOS179"/>
      <c r="AOT179"/>
      <c r="AOU179"/>
      <c r="AOV179"/>
      <c r="AOW179"/>
      <c r="AOX179"/>
      <c r="AOY179"/>
      <c r="AOZ179"/>
      <c r="APA179"/>
      <c r="APB179"/>
      <c r="APC179"/>
      <c r="APD179"/>
      <c r="APE179"/>
      <c r="APF179"/>
      <c r="APG179"/>
      <c r="APH179"/>
      <c r="API179"/>
      <c r="APJ179"/>
      <c r="APK179"/>
      <c r="APL179"/>
      <c r="APM179"/>
      <c r="APN179"/>
      <c r="APO179"/>
      <c r="APP179"/>
      <c r="APQ179"/>
      <c r="APR179"/>
      <c r="APS179"/>
      <c r="APT179"/>
      <c r="APU179"/>
      <c r="APV179"/>
      <c r="APW179"/>
      <c r="APX179"/>
      <c r="APY179"/>
      <c r="APZ179"/>
      <c r="AQA179"/>
      <c r="AQB179"/>
      <c r="AQC179"/>
      <c r="AQD179"/>
      <c r="AQE179"/>
      <c r="AQF179"/>
      <c r="AQG179"/>
      <c r="AQH179"/>
      <c r="AQI179"/>
      <c r="AQJ179"/>
      <c r="AQK179"/>
      <c r="AQL179"/>
      <c r="AQM179"/>
      <c r="AQN179"/>
      <c r="AQO179"/>
      <c r="AQP179"/>
      <c r="AQQ179"/>
      <c r="AQR179"/>
      <c r="AQS179"/>
      <c r="AQT179"/>
      <c r="AQU179"/>
      <c r="AQV179"/>
      <c r="AQW179"/>
      <c r="AQX179"/>
      <c r="AQY179"/>
      <c r="AQZ179"/>
      <c r="ARA179"/>
      <c r="ARB179"/>
      <c r="ARC179"/>
      <c r="ARD179"/>
      <c r="ARE179"/>
      <c r="ARF179"/>
      <c r="ARG179"/>
      <c r="ARH179"/>
      <c r="ARI179"/>
      <c r="ARJ179"/>
      <c r="ARK179"/>
      <c r="ARL179"/>
      <c r="ARM179"/>
      <c r="ARN179"/>
      <c r="ARO179"/>
      <c r="ARP179"/>
      <c r="ARQ179"/>
      <c r="ARR179"/>
      <c r="ARS179"/>
      <c r="ART179"/>
      <c r="ARU179"/>
      <c r="ARV179"/>
      <c r="ARW179"/>
      <c r="ARX179"/>
      <c r="ARY179"/>
      <c r="ARZ179"/>
      <c r="ASA179"/>
      <c r="ASB179"/>
      <c r="ASC179"/>
      <c r="ASD179"/>
      <c r="ASE179"/>
      <c r="ASF179"/>
      <c r="ASG179"/>
      <c r="ASH179"/>
      <c r="ASI179"/>
      <c r="ASJ179"/>
      <c r="ASK179"/>
      <c r="ASL179"/>
      <c r="ASM179"/>
      <c r="ASN179"/>
      <c r="ASO179"/>
      <c r="ASP179"/>
      <c r="ASQ179"/>
      <c r="ASR179"/>
      <c r="ASS179"/>
      <c r="AST179"/>
      <c r="ASU179"/>
      <c r="ASV179"/>
      <c r="ASW179"/>
      <c r="ASX179"/>
      <c r="ASY179"/>
      <c r="ASZ179"/>
      <c r="ATA179"/>
      <c r="ATB179"/>
      <c r="ATC179"/>
      <c r="ATD179"/>
      <c r="ATE179"/>
      <c r="ATF179"/>
      <c r="ATG179"/>
      <c r="ATH179"/>
      <c r="ATI179"/>
      <c r="ATJ179"/>
      <c r="ATK179"/>
      <c r="ATL179"/>
      <c r="ATM179"/>
      <c r="ATN179"/>
      <c r="ATO179"/>
      <c r="ATP179"/>
      <c r="ATQ179"/>
      <c r="ATR179"/>
      <c r="ATS179"/>
      <c r="ATT179"/>
      <c r="ATU179"/>
      <c r="ATV179"/>
      <c r="ATW179"/>
      <c r="ATX179"/>
      <c r="ATY179"/>
      <c r="ATZ179"/>
      <c r="AUA179"/>
      <c r="AUB179"/>
      <c r="AUC179"/>
      <c r="AUD179"/>
      <c r="AUE179"/>
      <c r="AUF179"/>
      <c r="AUG179"/>
      <c r="AUH179"/>
      <c r="AUI179"/>
      <c r="AUJ179"/>
      <c r="AUK179"/>
      <c r="AUL179"/>
      <c r="AUM179"/>
      <c r="AUN179"/>
      <c r="AUO179"/>
      <c r="AUP179"/>
      <c r="AUQ179"/>
      <c r="AUR179"/>
      <c r="AUS179"/>
      <c r="AUT179"/>
      <c r="AUU179"/>
      <c r="AUV179"/>
      <c r="AUW179"/>
      <c r="AUX179"/>
      <c r="AUY179"/>
      <c r="AUZ179"/>
      <c r="AVA179"/>
      <c r="AVB179"/>
      <c r="AVC179"/>
      <c r="AVD179"/>
      <c r="AVE179"/>
      <c r="AVF179"/>
      <c r="AVG179"/>
      <c r="AVH179"/>
      <c r="AVI179"/>
      <c r="AVJ179"/>
      <c r="AVK179"/>
      <c r="AVL179"/>
      <c r="AVM179"/>
      <c r="AVN179"/>
      <c r="AVO179"/>
      <c r="AVP179"/>
      <c r="AVQ179"/>
      <c r="AVR179"/>
      <c r="AVS179"/>
      <c r="AVT179"/>
      <c r="AVU179"/>
      <c r="AVV179"/>
      <c r="AVW179"/>
      <c r="AVX179"/>
      <c r="AVY179"/>
      <c r="AVZ179"/>
      <c r="AWA179"/>
      <c r="AWB179"/>
      <c r="AWC179"/>
      <c r="AWD179"/>
      <c r="AWE179"/>
      <c r="AWF179"/>
      <c r="AWG179"/>
      <c r="AWH179"/>
      <c r="AWI179"/>
      <c r="AWJ179"/>
      <c r="AWK179"/>
      <c r="AWL179"/>
      <c r="AWM179"/>
      <c r="AWN179"/>
      <c r="AWO179"/>
      <c r="AWP179"/>
      <c r="AWQ179"/>
      <c r="AWR179"/>
      <c r="AWS179"/>
      <c r="AWT179"/>
      <c r="AWU179"/>
      <c r="AWV179"/>
      <c r="AWW179"/>
      <c r="AWX179"/>
      <c r="AWY179"/>
      <c r="AWZ179"/>
      <c r="AXA179"/>
      <c r="AXB179"/>
      <c r="AXC179"/>
      <c r="AXD179"/>
      <c r="AXE179"/>
      <c r="AXF179"/>
      <c r="AXG179"/>
      <c r="AXH179"/>
      <c r="AXI179"/>
      <c r="AXJ179"/>
      <c r="AXK179"/>
      <c r="AXL179"/>
      <c r="AXM179"/>
      <c r="AXN179"/>
      <c r="AXO179"/>
      <c r="AXP179"/>
      <c r="AXQ179"/>
      <c r="AXR179"/>
      <c r="AXS179"/>
      <c r="AXT179"/>
      <c r="AXU179"/>
      <c r="AXV179"/>
      <c r="AXW179"/>
      <c r="AXX179"/>
      <c r="AXY179"/>
      <c r="AXZ179"/>
      <c r="AYA179"/>
      <c r="AYB179"/>
      <c r="AYC179"/>
      <c r="AYD179"/>
      <c r="AYE179"/>
      <c r="AYF179"/>
      <c r="AYG179"/>
      <c r="AYH179"/>
      <c r="AYI179"/>
      <c r="AYJ179"/>
      <c r="AYK179"/>
      <c r="AYL179"/>
      <c r="AYM179"/>
      <c r="AYN179"/>
      <c r="AYO179"/>
      <c r="AYP179"/>
      <c r="AYQ179"/>
      <c r="AYR179"/>
      <c r="AYS179"/>
      <c r="AYT179"/>
      <c r="AYU179"/>
      <c r="AYV179"/>
      <c r="AYW179"/>
      <c r="AYX179"/>
      <c r="AYY179"/>
      <c r="AYZ179"/>
      <c r="AZA179"/>
      <c r="AZB179"/>
      <c r="AZC179"/>
      <c r="AZD179"/>
      <c r="AZE179"/>
      <c r="AZF179"/>
      <c r="AZG179"/>
      <c r="AZH179"/>
      <c r="AZI179"/>
      <c r="AZJ179"/>
      <c r="AZK179"/>
      <c r="AZL179"/>
      <c r="AZM179"/>
      <c r="AZN179"/>
      <c r="AZO179"/>
      <c r="AZP179"/>
      <c r="AZQ179"/>
      <c r="AZR179"/>
      <c r="AZS179"/>
      <c r="AZT179"/>
      <c r="AZU179"/>
      <c r="AZV179"/>
      <c r="AZW179"/>
      <c r="AZX179"/>
      <c r="AZY179"/>
      <c r="AZZ179"/>
      <c r="BAA179"/>
      <c r="BAB179"/>
      <c r="BAC179"/>
      <c r="BAD179"/>
      <c r="BAE179"/>
      <c r="BAF179"/>
      <c r="BAG179"/>
      <c r="BAH179"/>
      <c r="BAI179"/>
      <c r="BAJ179"/>
      <c r="BAK179"/>
      <c r="BAL179"/>
      <c r="BAM179"/>
      <c r="BAN179"/>
      <c r="BAO179"/>
      <c r="BAP179"/>
      <c r="BAQ179"/>
      <c r="BAR179"/>
      <c r="BAS179"/>
      <c r="BAT179"/>
      <c r="BAU179"/>
      <c r="BAV179"/>
      <c r="BAW179"/>
      <c r="BAX179"/>
      <c r="BAY179"/>
      <c r="BAZ179"/>
      <c r="BBA179"/>
      <c r="BBB179"/>
      <c r="BBC179"/>
      <c r="BBD179"/>
      <c r="BBE179"/>
      <c r="BBF179"/>
      <c r="BBG179"/>
      <c r="BBH179"/>
      <c r="BBI179"/>
      <c r="BBJ179"/>
      <c r="BBK179"/>
      <c r="BBL179"/>
      <c r="BBM179"/>
      <c r="BBN179"/>
      <c r="BBO179"/>
      <c r="BBP179"/>
      <c r="BBQ179"/>
      <c r="BBR179"/>
      <c r="BBS179"/>
      <c r="BBT179"/>
      <c r="BBU179"/>
      <c r="BBV179"/>
      <c r="BBW179"/>
      <c r="BBX179"/>
      <c r="BBY179"/>
      <c r="BBZ179"/>
      <c r="BCA179"/>
      <c r="BCB179"/>
      <c r="BCC179"/>
      <c r="BCD179"/>
      <c r="BCE179"/>
      <c r="BCF179"/>
      <c r="BCG179"/>
      <c r="BCH179"/>
      <c r="BCI179"/>
      <c r="BCJ179"/>
      <c r="BCK179"/>
      <c r="BCL179"/>
      <c r="BCM179"/>
      <c r="BCN179"/>
      <c r="BCO179"/>
      <c r="BCP179"/>
      <c r="BCQ179"/>
      <c r="BCR179"/>
      <c r="BCS179"/>
      <c r="BCT179"/>
      <c r="BCU179"/>
      <c r="BCV179"/>
      <c r="BCW179"/>
      <c r="BCX179"/>
      <c r="BCY179"/>
      <c r="BCZ179"/>
      <c r="BDA179"/>
      <c r="BDB179"/>
      <c r="BDC179"/>
      <c r="BDD179"/>
      <c r="BDE179"/>
      <c r="BDF179"/>
      <c r="BDG179"/>
      <c r="BDH179"/>
      <c r="BDI179"/>
      <c r="BDJ179"/>
      <c r="BDK179"/>
      <c r="BDL179"/>
      <c r="BDM179"/>
      <c r="BDN179"/>
      <c r="BDO179"/>
      <c r="BDP179"/>
      <c r="BDQ179"/>
      <c r="BDR179"/>
      <c r="BDS179"/>
      <c r="BDT179"/>
      <c r="BDU179"/>
    </row>
    <row r="180" spans="2:1477" s="69" customFormat="1">
      <c r="B180" s="67" t="s">
        <v>3</v>
      </c>
      <c r="C180" s="67" t="s">
        <v>352</v>
      </c>
      <c r="D180" s="67" t="s">
        <v>353</v>
      </c>
      <c r="E180" s="68">
        <v>44897</v>
      </c>
      <c r="F180" s="67" t="s">
        <v>993</v>
      </c>
      <c r="G180" s="158" t="s">
        <v>995</v>
      </c>
      <c r="H180" s="187">
        <v>2</v>
      </c>
      <c r="I180" s="69">
        <v>11</v>
      </c>
      <c r="J180" s="69">
        <v>324</v>
      </c>
      <c r="K180" s="69">
        <v>551</v>
      </c>
      <c r="L180" s="69">
        <v>550</v>
      </c>
      <c r="M180" s="186">
        <f t="shared" si="51"/>
        <v>1.1450617283950617</v>
      </c>
      <c r="N180" s="69">
        <f t="shared" si="52"/>
        <v>1</v>
      </c>
      <c r="O180" s="69">
        <v>1</v>
      </c>
      <c r="P180" s="69">
        <v>0</v>
      </c>
      <c r="Q180" s="69">
        <v>0</v>
      </c>
      <c r="R180" s="69">
        <v>179</v>
      </c>
      <c r="S180" s="69">
        <v>48</v>
      </c>
      <c r="T180" s="190">
        <v>3993841</v>
      </c>
      <c r="U180" s="190">
        <v>50000</v>
      </c>
      <c r="V180" s="190">
        <v>3943841</v>
      </c>
      <c r="W180" s="190">
        <v>4453325</v>
      </c>
      <c r="X180" s="190">
        <v>4438530</v>
      </c>
      <c r="Y180" s="190">
        <v>0</v>
      </c>
      <c r="Z180" s="190">
        <v>0</v>
      </c>
      <c r="AA180" s="190">
        <v>0</v>
      </c>
      <c r="AB180" s="190">
        <v>4438530</v>
      </c>
      <c r="AC180" s="190">
        <v>4429433</v>
      </c>
      <c r="AD180" s="186">
        <f t="shared" si="53"/>
        <v>1.1231266676318847</v>
      </c>
      <c r="AE180" s="69">
        <f t="shared" si="54"/>
        <v>0</v>
      </c>
      <c r="AF180" s="80">
        <v>-6049</v>
      </c>
      <c r="AG180" s="69">
        <v>459484</v>
      </c>
      <c r="AH180" s="69">
        <v>135</v>
      </c>
      <c r="AI180" s="69">
        <v>44</v>
      </c>
      <c r="AJ180" s="69">
        <v>0</v>
      </c>
      <c r="AK180" s="69">
        <v>0</v>
      </c>
      <c r="AL180" s="80">
        <v>14920</v>
      </c>
      <c r="AM180" s="80">
        <v>0</v>
      </c>
      <c r="AN180" s="69">
        <v>0</v>
      </c>
      <c r="AO180" s="69">
        <v>48</v>
      </c>
      <c r="AP180" s="80">
        <v>317478</v>
      </c>
      <c r="AQ180" s="80">
        <v>258</v>
      </c>
      <c r="AR180" s="69">
        <v>0</v>
      </c>
      <c r="AS180" s="69">
        <v>0</v>
      </c>
      <c r="AT180" s="80">
        <v>0</v>
      </c>
      <c r="AU180" s="80">
        <v>0</v>
      </c>
      <c r="AV180" s="69">
        <v>0</v>
      </c>
      <c r="AW180" s="69">
        <v>0</v>
      </c>
      <c r="AX180" s="80">
        <v>0</v>
      </c>
      <c r="AY180" s="80">
        <v>0</v>
      </c>
      <c r="AZ180" s="69">
        <v>0</v>
      </c>
      <c r="BA180" s="69">
        <v>0</v>
      </c>
      <c r="BB180" s="80">
        <v>0</v>
      </c>
      <c r="BC180" s="80">
        <v>0</v>
      </c>
      <c r="BD180" s="69">
        <v>0</v>
      </c>
      <c r="BE180" s="69">
        <v>0</v>
      </c>
      <c r="BF180" s="80">
        <v>0</v>
      </c>
      <c r="BG180" s="80">
        <v>0</v>
      </c>
      <c r="BH180" s="69">
        <v>0</v>
      </c>
      <c r="BI180" s="69">
        <v>0</v>
      </c>
      <c r="BJ180" s="80">
        <v>0</v>
      </c>
      <c r="BK180" s="80">
        <v>0</v>
      </c>
      <c r="BL180" s="69">
        <v>0</v>
      </c>
      <c r="BM180" s="69">
        <v>0</v>
      </c>
      <c r="BN180" s="80">
        <v>0</v>
      </c>
      <c r="BO180" s="80">
        <v>0</v>
      </c>
      <c r="BP180" s="69">
        <v>19</v>
      </c>
      <c r="BQ180" s="69">
        <v>0</v>
      </c>
      <c r="BR180" s="80">
        <v>0</v>
      </c>
      <c r="BS180" s="80">
        <v>0</v>
      </c>
      <c r="BT180" s="69">
        <v>0</v>
      </c>
      <c r="BU180" s="69">
        <v>0</v>
      </c>
      <c r="BV180" s="80">
        <v>93000</v>
      </c>
      <c r="BW180" s="80">
        <v>0</v>
      </c>
      <c r="BX180" s="69">
        <v>0</v>
      </c>
      <c r="BY180" s="69">
        <v>0</v>
      </c>
      <c r="BZ180" s="80">
        <v>0</v>
      </c>
      <c r="CA180" s="80">
        <v>0</v>
      </c>
      <c r="CB180" s="69">
        <v>0</v>
      </c>
      <c r="CC180" s="69">
        <v>0</v>
      </c>
      <c r="CD180" s="80">
        <v>0</v>
      </c>
      <c r="CE180" s="80">
        <v>0</v>
      </c>
      <c r="CF180" s="69">
        <v>0</v>
      </c>
      <c r="CG180" s="69">
        <v>0</v>
      </c>
      <c r="CH180" s="80">
        <v>0</v>
      </c>
      <c r="CI180" s="80">
        <v>0</v>
      </c>
      <c r="CJ180" s="69">
        <v>19</v>
      </c>
      <c r="CK180" s="69">
        <v>48</v>
      </c>
      <c r="CL180" s="80">
        <v>425398</v>
      </c>
      <c r="CM180" s="80">
        <v>258</v>
      </c>
      <c r="CN180" s="67" t="s">
        <v>843</v>
      </c>
      <c r="CO180" s="67" t="s">
        <v>844</v>
      </c>
      <c r="CP180" s="67" t="s">
        <v>709</v>
      </c>
      <c r="CQ180" s="67" t="s">
        <v>709</v>
      </c>
      <c r="CR180" s="67" t="s">
        <v>709</v>
      </c>
      <c r="CS180" s="67" t="s">
        <v>709</v>
      </c>
      <c r="CT180" s="68">
        <v>45852</v>
      </c>
      <c r="CU180" s="67" t="s">
        <v>988</v>
      </c>
      <c r="CV180" s="67" t="s">
        <v>989</v>
      </c>
      <c r="CW180" s="68" t="s">
        <v>168</v>
      </c>
      <c r="CX180" s="68">
        <v>45737</v>
      </c>
      <c r="CY180" s="67" t="s">
        <v>991</v>
      </c>
      <c r="CZ180" s="67" t="s">
        <v>994</v>
      </c>
      <c r="DA180" s="67" t="s">
        <v>1022</v>
      </c>
      <c r="DB180" s="81">
        <v>4033616.25</v>
      </c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  <c r="AMK180"/>
      <c r="AML180"/>
      <c r="AMM180"/>
      <c r="AMN180"/>
      <c r="AMO180"/>
      <c r="AMP180"/>
      <c r="AMQ180"/>
      <c r="AMR180"/>
      <c r="AMS180"/>
      <c r="AMT180"/>
      <c r="AMU180"/>
      <c r="AMV180"/>
      <c r="AMW180"/>
      <c r="AMX180"/>
      <c r="AMY180"/>
      <c r="AMZ180"/>
      <c r="ANA180"/>
      <c r="ANB180"/>
      <c r="ANC180"/>
      <c r="AND180"/>
      <c r="ANE180"/>
      <c r="ANF180"/>
      <c r="ANG180"/>
      <c r="ANH180"/>
      <c r="ANI180"/>
      <c r="ANJ180"/>
      <c r="ANK180"/>
      <c r="ANL180"/>
      <c r="ANM180"/>
      <c r="ANN180"/>
      <c r="ANO180"/>
      <c r="ANP180"/>
      <c r="ANQ180"/>
      <c r="ANR180"/>
      <c r="ANS180"/>
      <c r="ANT180"/>
      <c r="ANU180"/>
      <c r="ANV180"/>
      <c r="ANW180"/>
      <c r="ANX180"/>
      <c r="ANY180"/>
      <c r="ANZ180"/>
      <c r="AOA180"/>
      <c r="AOB180"/>
      <c r="AOC180"/>
      <c r="AOD180"/>
      <c r="AOE180"/>
      <c r="AOF180"/>
      <c r="AOG180"/>
      <c r="AOH180"/>
      <c r="AOI180"/>
      <c r="AOJ180"/>
      <c r="AOK180"/>
      <c r="AOL180"/>
      <c r="AOM180"/>
      <c r="AON180"/>
      <c r="AOO180"/>
      <c r="AOP180"/>
      <c r="AOQ180"/>
      <c r="AOR180"/>
      <c r="AOS180"/>
      <c r="AOT180"/>
      <c r="AOU180"/>
      <c r="AOV180"/>
      <c r="AOW180"/>
      <c r="AOX180"/>
      <c r="AOY180"/>
      <c r="AOZ180"/>
      <c r="APA180"/>
      <c r="APB180"/>
      <c r="APC180"/>
      <c r="APD180"/>
      <c r="APE180"/>
      <c r="APF180"/>
      <c r="APG180"/>
      <c r="APH180"/>
      <c r="API180"/>
      <c r="APJ180"/>
      <c r="APK180"/>
      <c r="APL180"/>
      <c r="APM180"/>
      <c r="APN180"/>
      <c r="APO180"/>
      <c r="APP180"/>
      <c r="APQ180"/>
      <c r="APR180"/>
      <c r="APS180"/>
      <c r="APT180"/>
      <c r="APU180"/>
      <c r="APV180"/>
      <c r="APW180"/>
      <c r="APX180"/>
      <c r="APY180"/>
      <c r="APZ180"/>
      <c r="AQA180"/>
      <c r="AQB180"/>
      <c r="AQC180"/>
      <c r="AQD180"/>
      <c r="AQE180"/>
      <c r="AQF180"/>
      <c r="AQG180"/>
      <c r="AQH180"/>
      <c r="AQI180"/>
      <c r="AQJ180"/>
      <c r="AQK180"/>
      <c r="AQL180"/>
      <c r="AQM180"/>
      <c r="AQN180"/>
      <c r="AQO180"/>
      <c r="AQP180"/>
      <c r="AQQ180"/>
      <c r="AQR180"/>
      <c r="AQS180"/>
      <c r="AQT180"/>
      <c r="AQU180"/>
      <c r="AQV180"/>
      <c r="AQW180"/>
      <c r="AQX180"/>
      <c r="AQY180"/>
      <c r="AQZ180"/>
      <c r="ARA180"/>
      <c r="ARB180"/>
      <c r="ARC180"/>
      <c r="ARD180"/>
      <c r="ARE180"/>
      <c r="ARF180"/>
      <c r="ARG180"/>
      <c r="ARH180"/>
      <c r="ARI180"/>
      <c r="ARJ180"/>
      <c r="ARK180"/>
      <c r="ARL180"/>
      <c r="ARM180"/>
      <c r="ARN180"/>
      <c r="ARO180"/>
      <c r="ARP180"/>
      <c r="ARQ180"/>
      <c r="ARR180"/>
      <c r="ARS180"/>
      <c r="ART180"/>
      <c r="ARU180"/>
      <c r="ARV180"/>
      <c r="ARW180"/>
      <c r="ARX180"/>
      <c r="ARY180"/>
      <c r="ARZ180"/>
      <c r="ASA180"/>
      <c r="ASB180"/>
      <c r="ASC180"/>
      <c r="ASD180"/>
      <c r="ASE180"/>
      <c r="ASF180"/>
      <c r="ASG180"/>
      <c r="ASH180"/>
      <c r="ASI180"/>
      <c r="ASJ180"/>
      <c r="ASK180"/>
      <c r="ASL180"/>
      <c r="ASM180"/>
      <c r="ASN180"/>
      <c r="ASO180"/>
      <c r="ASP180"/>
      <c r="ASQ180"/>
      <c r="ASR180"/>
      <c r="ASS180"/>
      <c r="AST180"/>
      <c r="ASU180"/>
      <c r="ASV180"/>
      <c r="ASW180"/>
      <c r="ASX180"/>
      <c r="ASY180"/>
      <c r="ASZ180"/>
      <c r="ATA180"/>
      <c r="ATB180"/>
      <c r="ATC180"/>
      <c r="ATD180"/>
      <c r="ATE180"/>
      <c r="ATF180"/>
      <c r="ATG180"/>
      <c r="ATH180"/>
      <c r="ATI180"/>
      <c r="ATJ180"/>
      <c r="ATK180"/>
      <c r="ATL180"/>
      <c r="ATM180"/>
      <c r="ATN180"/>
      <c r="ATO180"/>
      <c r="ATP180"/>
      <c r="ATQ180"/>
      <c r="ATR180"/>
      <c r="ATS180"/>
      <c r="ATT180"/>
      <c r="ATU180"/>
      <c r="ATV180"/>
      <c r="ATW180"/>
      <c r="ATX180"/>
      <c r="ATY180"/>
      <c r="ATZ180"/>
      <c r="AUA180"/>
      <c r="AUB180"/>
      <c r="AUC180"/>
      <c r="AUD180"/>
      <c r="AUE180"/>
      <c r="AUF180"/>
      <c r="AUG180"/>
      <c r="AUH180"/>
      <c r="AUI180"/>
      <c r="AUJ180"/>
      <c r="AUK180"/>
      <c r="AUL180"/>
      <c r="AUM180"/>
      <c r="AUN180"/>
      <c r="AUO180"/>
      <c r="AUP180"/>
      <c r="AUQ180"/>
      <c r="AUR180"/>
      <c r="AUS180"/>
      <c r="AUT180"/>
      <c r="AUU180"/>
      <c r="AUV180"/>
      <c r="AUW180"/>
      <c r="AUX180"/>
      <c r="AUY180"/>
      <c r="AUZ180"/>
      <c r="AVA180"/>
      <c r="AVB180"/>
      <c r="AVC180"/>
      <c r="AVD180"/>
      <c r="AVE180"/>
      <c r="AVF180"/>
      <c r="AVG180"/>
      <c r="AVH180"/>
      <c r="AVI180"/>
      <c r="AVJ180"/>
      <c r="AVK180"/>
      <c r="AVL180"/>
      <c r="AVM180"/>
      <c r="AVN180"/>
      <c r="AVO180"/>
      <c r="AVP180"/>
      <c r="AVQ180"/>
      <c r="AVR180"/>
      <c r="AVS180"/>
      <c r="AVT180"/>
      <c r="AVU180"/>
      <c r="AVV180"/>
      <c r="AVW180"/>
      <c r="AVX180"/>
      <c r="AVY180"/>
      <c r="AVZ180"/>
      <c r="AWA180"/>
      <c r="AWB180"/>
      <c r="AWC180"/>
      <c r="AWD180"/>
      <c r="AWE180"/>
      <c r="AWF180"/>
      <c r="AWG180"/>
      <c r="AWH180"/>
      <c r="AWI180"/>
      <c r="AWJ180"/>
      <c r="AWK180"/>
      <c r="AWL180"/>
      <c r="AWM180"/>
      <c r="AWN180"/>
      <c r="AWO180"/>
      <c r="AWP180"/>
      <c r="AWQ180"/>
      <c r="AWR180"/>
      <c r="AWS180"/>
      <c r="AWT180"/>
      <c r="AWU180"/>
      <c r="AWV180"/>
      <c r="AWW180"/>
      <c r="AWX180"/>
      <c r="AWY180"/>
      <c r="AWZ180"/>
      <c r="AXA180"/>
      <c r="AXB180"/>
      <c r="AXC180"/>
      <c r="AXD180"/>
      <c r="AXE180"/>
      <c r="AXF180"/>
      <c r="AXG180"/>
      <c r="AXH180"/>
      <c r="AXI180"/>
      <c r="AXJ180"/>
      <c r="AXK180"/>
      <c r="AXL180"/>
      <c r="AXM180"/>
      <c r="AXN180"/>
      <c r="AXO180"/>
      <c r="AXP180"/>
      <c r="AXQ180"/>
      <c r="AXR180"/>
      <c r="AXS180"/>
      <c r="AXT180"/>
      <c r="AXU180"/>
      <c r="AXV180"/>
      <c r="AXW180"/>
      <c r="AXX180"/>
      <c r="AXY180"/>
      <c r="AXZ180"/>
      <c r="AYA180"/>
      <c r="AYB180"/>
      <c r="AYC180"/>
      <c r="AYD180"/>
      <c r="AYE180"/>
      <c r="AYF180"/>
      <c r="AYG180"/>
      <c r="AYH180"/>
      <c r="AYI180"/>
      <c r="AYJ180"/>
      <c r="AYK180"/>
      <c r="AYL180"/>
      <c r="AYM180"/>
      <c r="AYN180"/>
      <c r="AYO180"/>
      <c r="AYP180"/>
      <c r="AYQ180"/>
      <c r="AYR180"/>
      <c r="AYS180"/>
      <c r="AYT180"/>
      <c r="AYU180"/>
      <c r="AYV180"/>
      <c r="AYW180"/>
      <c r="AYX180"/>
      <c r="AYY180"/>
      <c r="AYZ180"/>
      <c r="AZA180"/>
      <c r="AZB180"/>
      <c r="AZC180"/>
      <c r="AZD180"/>
      <c r="AZE180"/>
      <c r="AZF180"/>
      <c r="AZG180"/>
      <c r="AZH180"/>
      <c r="AZI180"/>
      <c r="AZJ180"/>
      <c r="AZK180"/>
      <c r="AZL180"/>
      <c r="AZM180"/>
      <c r="AZN180"/>
      <c r="AZO180"/>
      <c r="AZP180"/>
      <c r="AZQ180"/>
      <c r="AZR180"/>
      <c r="AZS180"/>
      <c r="AZT180"/>
      <c r="AZU180"/>
      <c r="AZV180"/>
      <c r="AZW180"/>
      <c r="AZX180"/>
      <c r="AZY180"/>
      <c r="AZZ180"/>
      <c r="BAA180"/>
      <c r="BAB180"/>
      <c r="BAC180"/>
      <c r="BAD180"/>
      <c r="BAE180"/>
      <c r="BAF180"/>
      <c r="BAG180"/>
      <c r="BAH180"/>
      <c r="BAI180"/>
      <c r="BAJ180"/>
      <c r="BAK180"/>
      <c r="BAL180"/>
      <c r="BAM180"/>
      <c r="BAN180"/>
      <c r="BAO180"/>
      <c r="BAP180"/>
      <c r="BAQ180"/>
      <c r="BAR180"/>
      <c r="BAS180"/>
      <c r="BAT180"/>
      <c r="BAU180"/>
      <c r="BAV180"/>
      <c r="BAW180"/>
      <c r="BAX180"/>
      <c r="BAY180"/>
      <c r="BAZ180"/>
      <c r="BBA180"/>
      <c r="BBB180"/>
      <c r="BBC180"/>
      <c r="BBD180"/>
      <c r="BBE180"/>
      <c r="BBF180"/>
      <c r="BBG180"/>
      <c r="BBH180"/>
      <c r="BBI180"/>
      <c r="BBJ180"/>
      <c r="BBK180"/>
      <c r="BBL180"/>
      <c r="BBM180"/>
      <c r="BBN180"/>
      <c r="BBO180"/>
      <c r="BBP180"/>
      <c r="BBQ180"/>
      <c r="BBR180"/>
      <c r="BBS180"/>
      <c r="BBT180"/>
      <c r="BBU180"/>
      <c r="BBV180"/>
      <c r="BBW180"/>
      <c r="BBX180"/>
      <c r="BBY180"/>
      <c r="BBZ180"/>
      <c r="BCA180"/>
      <c r="BCB180"/>
      <c r="BCC180"/>
      <c r="BCD180"/>
      <c r="BCE180"/>
      <c r="BCF180"/>
      <c r="BCG180"/>
      <c r="BCH180"/>
      <c r="BCI180"/>
      <c r="BCJ180"/>
      <c r="BCK180"/>
      <c r="BCL180"/>
      <c r="BCM180"/>
      <c r="BCN180"/>
      <c r="BCO180"/>
      <c r="BCP180"/>
      <c r="BCQ180"/>
      <c r="BCR180"/>
      <c r="BCS180"/>
      <c r="BCT180"/>
      <c r="BCU180"/>
      <c r="BCV180"/>
      <c r="BCW180"/>
      <c r="BCX180"/>
      <c r="BCY180"/>
      <c r="BCZ180"/>
      <c r="BDA180"/>
      <c r="BDB180"/>
      <c r="BDC180"/>
      <c r="BDD180"/>
      <c r="BDE180"/>
      <c r="BDF180"/>
      <c r="BDG180"/>
      <c r="BDH180"/>
      <c r="BDI180"/>
      <c r="BDJ180"/>
      <c r="BDK180"/>
      <c r="BDL180"/>
      <c r="BDM180"/>
      <c r="BDN180"/>
      <c r="BDO180"/>
      <c r="BDP180"/>
      <c r="BDQ180"/>
      <c r="BDR180"/>
      <c r="BDS180"/>
      <c r="BDT180"/>
      <c r="BDU180"/>
    </row>
    <row r="181" spans="2:1477" s="69" customFormat="1">
      <c r="B181" s="67" t="s">
        <v>3</v>
      </c>
      <c r="C181" s="67" t="s">
        <v>354</v>
      </c>
      <c r="D181" s="67" t="s">
        <v>355</v>
      </c>
      <c r="E181" s="68">
        <v>45051</v>
      </c>
      <c r="F181" s="67" t="s">
        <v>986</v>
      </c>
      <c r="G181" s="158" t="s">
        <v>995</v>
      </c>
      <c r="H181" s="187">
        <v>2</v>
      </c>
      <c r="I181" s="69">
        <v>5</v>
      </c>
      <c r="J181" s="69">
        <v>241</v>
      </c>
      <c r="K181" s="69">
        <v>466</v>
      </c>
      <c r="L181" s="69">
        <v>466</v>
      </c>
      <c r="M181" s="186">
        <f t="shared" si="51"/>
        <v>1</v>
      </c>
      <c r="N181" s="69">
        <f t="shared" si="52"/>
        <v>1</v>
      </c>
      <c r="O181" s="69">
        <v>0</v>
      </c>
      <c r="P181" s="69">
        <v>0</v>
      </c>
      <c r="Q181" s="69">
        <v>0</v>
      </c>
      <c r="R181" s="69">
        <v>225</v>
      </c>
      <c r="S181" s="69">
        <v>0</v>
      </c>
      <c r="T181" s="190">
        <v>8153790</v>
      </c>
      <c r="U181" s="190">
        <v>72216</v>
      </c>
      <c r="V181" s="190">
        <v>8081573</v>
      </c>
      <c r="W181" s="190">
        <v>8619435</v>
      </c>
      <c r="X181" s="190">
        <v>8570644</v>
      </c>
      <c r="Y181" s="190">
        <v>0</v>
      </c>
      <c r="Z181" s="190">
        <v>0</v>
      </c>
      <c r="AA181" s="190">
        <v>0</v>
      </c>
      <c r="AB181" s="190">
        <v>8570644</v>
      </c>
      <c r="AC181" s="190">
        <v>8567270</v>
      </c>
      <c r="AD181" s="186">
        <f t="shared" si="53"/>
        <v>1.060099314823983</v>
      </c>
      <c r="AE181" s="69">
        <f t="shared" si="54"/>
        <v>1</v>
      </c>
      <c r="AF181" s="80">
        <v>0</v>
      </c>
      <c r="AG181" s="69">
        <v>469019</v>
      </c>
      <c r="AH181" s="69">
        <v>175</v>
      </c>
      <c r="AI181" s="69">
        <v>50</v>
      </c>
      <c r="AJ181" s="69">
        <v>0</v>
      </c>
      <c r="AK181" s="69">
        <v>0</v>
      </c>
      <c r="AL181" s="80">
        <v>121843</v>
      </c>
      <c r="AM181" s="80">
        <v>1201843</v>
      </c>
      <c r="AN181" s="69">
        <v>0</v>
      </c>
      <c r="AO181" s="69">
        <v>0</v>
      </c>
      <c r="AP181" s="80">
        <v>314395</v>
      </c>
      <c r="AQ181" s="80">
        <v>24985</v>
      </c>
      <c r="AR181" s="69">
        <v>0</v>
      </c>
      <c r="AS181" s="69">
        <v>0</v>
      </c>
      <c r="AT181" s="80">
        <v>0</v>
      </c>
      <c r="AU181" s="80">
        <v>0</v>
      </c>
      <c r="AV181" s="69">
        <v>0</v>
      </c>
      <c r="AW181" s="69">
        <v>0</v>
      </c>
      <c r="AX181" s="80">
        <v>0</v>
      </c>
      <c r="AY181" s="80">
        <v>0</v>
      </c>
      <c r="AZ181" s="69">
        <v>0</v>
      </c>
      <c r="BA181" s="69">
        <v>0</v>
      </c>
      <c r="BB181" s="80">
        <v>0</v>
      </c>
      <c r="BC181" s="80">
        <v>0</v>
      </c>
      <c r="BD181" s="69">
        <v>0</v>
      </c>
      <c r="BE181" s="69">
        <v>0</v>
      </c>
      <c r="BF181" s="80">
        <v>3335</v>
      </c>
      <c r="BG181" s="80">
        <v>3335</v>
      </c>
      <c r="BH181" s="69">
        <v>0</v>
      </c>
      <c r="BI181" s="69">
        <v>0</v>
      </c>
      <c r="BJ181" s="80">
        <v>22700</v>
      </c>
      <c r="BK181" s="80">
        <v>22700</v>
      </c>
      <c r="BL181" s="69">
        <v>0</v>
      </c>
      <c r="BM181" s="69">
        <v>0</v>
      </c>
      <c r="BN181" s="80">
        <v>0</v>
      </c>
      <c r="BO181" s="80">
        <v>0</v>
      </c>
      <c r="BP181" s="69">
        <v>0</v>
      </c>
      <c r="BQ181" s="69">
        <v>0</v>
      </c>
      <c r="BR181" s="80">
        <v>0</v>
      </c>
      <c r="BS181" s="80">
        <v>0</v>
      </c>
      <c r="BT181" s="69">
        <v>0</v>
      </c>
      <c r="BU181" s="69">
        <v>0</v>
      </c>
      <c r="BV181" s="80">
        <v>0</v>
      </c>
      <c r="BW181" s="80">
        <v>0</v>
      </c>
      <c r="BX181" s="69">
        <v>0</v>
      </c>
      <c r="BY181" s="69">
        <v>0</v>
      </c>
      <c r="BZ181" s="80">
        <v>0</v>
      </c>
      <c r="CA181" s="80">
        <v>0</v>
      </c>
      <c r="CB181" s="69">
        <v>0</v>
      </c>
      <c r="CC181" s="69">
        <v>0</v>
      </c>
      <c r="CD181" s="80">
        <v>0</v>
      </c>
      <c r="CE181" s="80">
        <v>0</v>
      </c>
      <c r="CF181" s="69">
        <v>0</v>
      </c>
      <c r="CG181" s="69">
        <v>0</v>
      </c>
      <c r="CH181" s="80">
        <v>0</v>
      </c>
      <c r="CI181" s="80">
        <v>0</v>
      </c>
      <c r="CJ181" s="69">
        <v>0</v>
      </c>
      <c r="CK181" s="69">
        <v>0</v>
      </c>
      <c r="CL181" s="80">
        <v>462272</v>
      </c>
      <c r="CM181" s="80">
        <v>1252862</v>
      </c>
      <c r="CN181" s="67" t="s">
        <v>845</v>
      </c>
      <c r="CO181" s="67" t="s">
        <v>846</v>
      </c>
      <c r="CP181" s="67" t="s">
        <v>709</v>
      </c>
      <c r="CQ181" s="67" t="s">
        <v>709</v>
      </c>
      <c r="CR181" s="67" t="s">
        <v>709</v>
      </c>
      <c r="CS181" s="67" t="s">
        <v>709</v>
      </c>
      <c r="CT181" s="68">
        <v>45853</v>
      </c>
      <c r="CU181" s="67" t="s">
        <v>988</v>
      </c>
      <c r="CV181" s="67" t="s">
        <v>989</v>
      </c>
      <c r="CW181" s="68" t="s">
        <v>168</v>
      </c>
      <c r="CX181" s="68">
        <v>45702</v>
      </c>
      <c r="CY181" s="67" t="s">
        <v>991</v>
      </c>
      <c r="CZ181" s="67" t="s">
        <v>994</v>
      </c>
      <c r="DA181" s="67" t="s">
        <v>1021</v>
      </c>
      <c r="DB181" s="81">
        <v>7653131.2000000002</v>
      </c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  <c r="AMK181"/>
      <c r="AML181"/>
      <c r="AMM181"/>
      <c r="AMN181"/>
      <c r="AMO181"/>
      <c r="AMP181"/>
      <c r="AMQ181"/>
      <c r="AMR181"/>
      <c r="AMS181"/>
      <c r="AMT181"/>
      <c r="AMU181"/>
      <c r="AMV181"/>
      <c r="AMW181"/>
      <c r="AMX181"/>
      <c r="AMY181"/>
      <c r="AMZ181"/>
      <c r="ANA181"/>
      <c r="ANB181"/>
      <c r="ANC181"/>
      <c r="AND181"/>
      <c r="ANE181"/>
      <c r="ANF181"/>
      <c r="ANG181"/>
      <c r="ANH181"/>
      <c r="ANI181"/>
      <c r="ANJ181"/>
      <c r="ANK181"/>
      <c r="ANL181"/>
      <c r="ANM181"/>
      <c r="ANN181"/>
      <c r="ANO181"/>
      <c r="ANP181"/>
      <c r="ANQ181"/>
      <c r="ANR181"/>
      <c r="ANS181"/>
      <c r="ANT181"/>
      <c r="ANU181"/>
      <c r="ANV181"/>
      <c r="ANW181"/>
      <c r="ANX181"/>
      <c r="ANY181"/>
      <c r="ANZ181"/>
      <c r="AOA181"/>
      <c r="AOB181"/>
      <c r="AOC181"/>
      <c r="AOD181"/>
      <c r="AOE181"/>
      <c r="AOF181"/>
      <c r="AOG181"/>
      <c r="AOH181"/>
      <c r="AOI181"/>
      <c r="AOJ181"/>
      <c r="AOK181"/>
      <c r="AOL181"/>
      <c r="AOM181"/>
      <c r="AON181"/>
      <c r="AOO181"/>
      <c r="AOP181"/>
      <c r="AOQ181"/>
      <c r="AOR181"/>
      <c r="AOS181"/>
      <c r="AOT181"/>
      <c r="AOU181"/>
      <c r="AOV181"/>
      <c r="AOW181"/>
      <c r="AOX181"/>
      <c r="AOY181"/>
      <c r="AOZ181"/>
      <c r="APA181"/>
      <c r="APB181"/>
      <c r="APC181"/>
      <c r="APD181"/>
      <c r="APE181"/>
      <c r="APF181"/>
      <c r="APG181"/>
      <c r="APH181"/>
      <c r="API181"/>
      <c r="APJ181"/>
      <c r="APK181"/>
      <c r="APL181"/>
      <c r="APM181"/>
      <c r="APN181"/>
      <c r="APO181"/>
      <c r="APP181"/>
      <c r="APQ181"/>
      <c r="APR181"/>
      <c r="APS181"/>
      <c r="APT181"/>
      <c r="APU181"/>
      <c r="APV181"/>
      <c r="APW181"/>
      <c r="APX181"/>
      <c r="APY181"/>
      <c r="APZ181"/>
      <c r="AQA181"/>
      <c r="AQB181"/>
      <c r="AQC181"/>
      <c r="AQD181"/>
      <c r="AQE181"/>
      <c r="AQF181"/>
      <c r="AQG181"/>
      <c r="AQH181"/>
      <c r="AQI181"/>
      <c r="AQJ181"/>
      <c r="AQK181"/>
      <c r="AQL181"/>
      <c r="AQM181"/>
      <c r="AQN181"/>
      <c r="AQO181"/>
      <c r="AQP181"/>
      <c r="AQQ181"/>
      <c r="AQR181"/>
      <c r="AQS181"/>
      <c r="AQT181"/>
      <c r="AQU181"/>
      <c r="AQV181"/>
      <c r="AQW181"/>
      <c r="AQX181"/>
      <c r="AQY181"/>
      <c r="AQZ181"/>
      <c r="ARA181"/>
      <c r="ARB181"/>
      <c r="ARC181"/>
      <c r="ARD181"/>
      <c r="ARE181"/>
      <c r="ARF181"/>
      <c r="ARG181"/>
      <c r="ARH181"/>
      <c r="ARI181"/>
      <c r="ARJ181"/>
      <c r="ARK181"/>
      <c r="ARL181"/>
      <c r="ARM181"/>
      <c r="ARN181"/>
      <c r="ARO181"/>
      <c r="ARP181"/>
      <c r="ARQ181"/>
      <c r="ARR181"/>
      <c r="ARS181"/>
      <c r="ART181"/>
      <c r="ARU181"/>
      <c r="ARV181"/>
      <c r="ARW181"/>
      <c r="ARX181"/>
      <c r="ARY181"/>
      <c r="ARZ181"/>
      <c r="ASA181"/>
      <c r="ASB181"/>
      <c r="ASC181"/>
      <c r="ASD181"/>
      <c r="ASE181"/>
      <c r="ASF181"/>
      <c r="ASG181"/>
      <c r="ASH181"/>
      <c r="ASI181"/>
      <c r="ASJ181"/>
      <c r="ASK181"/>
      <c r="ASL181"/>
      <c r="ASM181"/>
      <c r="ASN181"/>
      <c r="ASO181"/>
      <c r="ASP181"/>
      <c r="ASQ181"/>
      <c r="ASR181"/>
      <c r="ASS181"/>
      <c r="AST181"/>
      <c r="ASU181"/>
      <c r="ASV181"/>
      <c r="ASW181"/>
      <c r="ASX181"/>
      <c r="ASY181"/>
      <c r="ASZ181"/>
      <c r="ATA181"/>
      <c r="ATB181"/>
      <c r="ATC181"/>
      <c r="ATD181"/>
      <c r="ATE181"/>
      <c r="ATF181"/>
      <c r="ATG181"/>
      <c r="ATH181"/>
      <c r="ATI181"/>
      <c r="ATJ181"/>
      <c r="ATK181"/>
      <c r="ATL181"/>
      <c r="ATM181"/>
      <c r="ATN181"/>
      <c r="ATO181"/>
      <c r="ATP181"/>
      <c r="ATQ181"/>
      <c r="ATR181"/>
      <c r="ATS181"/>
      <c r="ATT181"/>
      <c r="ATU181"/>
      <c r="ATV181"/>
      <c r="ATW181"/>
      <c r="ATX181"/>
      <c r="ATY181"/>
      <c r="ATZ181"/>
      <c r="AUA181"/>
      <c r="AUB181"/>
      <c r="AUC181"/>
      <c r="AUD181"/>
      <c r="AUE181"/>
      <c r="AUF181"/>
      <c r="AUG181"/>
      <c r="AUH181"/>
      <c r="AUI181"/>
      <c r="AUJ181"/>
      <c r="AUK181"/>
      <c r="AUL181"/>
      <c r="AUM181"/>
      <c r="AUN181"/>
      <c r="AUO181"/>
      <c r="AUP181"/>
      <c r="AUQ181"/>
      <c r="AUR181"/>
      <c r="AUS181"/>
      <c r="AUT181"/>
      <c r="AUU181"/>
      <c r="AUV181"/>
      <c r="AUW181"/>
      <c r="AUX181"/>
      <c r="AUY181"/>
      <c r="AUZ181"/>
      <c r="AVA181"/>
      <c r="AVB181"/>
      <c r="AVC181"/>
      <c r="AVD181"/>
      <c r="AVE181"/>
      <c r="AVF181"/>
      <c r="AVG181"/>
      <c r="AVH181"/>
      <c r="AVI181"/>
      <c r="AVJ181"/>
      <c r="AVK181"/>
      <c r="AVL181"/>
      <c r="AVM181"/>
      <c r="AVN181"/>
      <c r="AVO181"/>
      <c r="AVP181"/>
      <c r="AVQ181"/>
      <c r="AVR181"/>
      <c r="AVS181"/>
      <c r="AVT181"/>
      <c r="AVU181"/>
      <c r="AVV181"/>
      <c r="AVW181"/>
      <c r="AVX181"/>
      <c r="AVY181"/>
      <c r="AVZ181"/>
      <c r="AWA181"/>
      <c r="AWB181"/>
      <c r="AWC181"/>
      <c r="AWD181"/>
      <c r="AWE181"/>
      <c r="AWF181"/>
      <c r="AWG181"/>
      <c r="AWH181"/>
      <c r="AWI181"/>
      <c r="AWJ181"/>
      <c r="AWK181"/>
      <c r="AWL181"/>
      <c r="AWM181"/>
      <c r="AWN181"/>
      <c r="AWO181"/>
      <c r="AWP181"/>
      <c r="AWQ181"/>
      <c r="AWR181"/>
      <c r="AWS181"/>
      <c r="AWT181"/>
      <c r="AWU181"/>
      <c r="AWV181"/>
      <c r="AWW181"/>
      <c r="AWX181"/>
      <c r="AWY181"/>
      <c r="AWZ181"/>
      <c r="AXA181"/>
      <c r="AXB181"/>
      <c r="AXC181"/>
      <c r="AXD181"/>
      <c r="AXE181"/>
      <c r="AXF181"/>
      <c r="AXG181"/>
      <c r="AXH181"/>
      <c r="AXI181"/>
      <c r="AXJ181"/>
      <c r="AXK181"/>
      <c r="AXL181"/>
      <c r="AXM181"/>
      <c r="AXN181"/>
      <c r="AXO181"/>
      <c r="AXP181"/>
      <c r="AXQ181"/>
      <c r="AXR181"/>
      <c r="AXS181"/>
      <c r="AXT181"/>
      <c r="AXU181"/>
      <c r="AXV181"/>
      <c r="AXW181"/>
      <c r="AXX181"/>
      <c r="AXY181"/>
      <c r="AXZ181"/>
      <c r="AYA181"/>
      <c r="AYB181"/>
      <c r="AYC181"/>
      <c r="AYD181"/>
      <c r="AYE181"/>
      <c r="AYF181"/>
      <c r="AYG181"/>
      <c r="AYH181"/>
      <c r="AYI181"/>
      <c r="AYJ181"/>
      <c r="AYK181"/>
      <c r="AYL181"/>
      <c r="AYM181"/>
      <c r="AYN181"/>
      <c r="AYO181"/>
      <c r="AYP181"/>
      <c r="AYQ181"/>
      <c r="AYR181"/>
      <c r="AYS181"/>
      <c r="AYT181"/>
      <c r="AYU181"/>
      <c r="AYV181"/>
      <c r="AYW181"/>
      <c r="AYX181"/>
      <c r="AYY181"/>
      <c r="AYZ181"/>
      <c r="AZA181"/>
      <c r="AZB181"/>
      <c r="AZC181"/>
      <c r="AZD181"/>
      <c r="AZE181"/>
      <c r="AZF181"/>
      <c r="AZG181"/>
      <c r="AZH181"/>
      <c r="AZI181"/>
      <c r="AZJ181"/>
      <c r="AZK181"/>
      <c r="AZL181"/>
      <c r="AZM181"/>
      <c r="AZN181"/>
      <c r="AZO181"/>
      <c r="AZP181"/>
      <c r="AZQ181"/>
      <c r="AZR181"/>
      <c r="AZS181"/>
      <c r="AZT181"/>
      <c r="AZU181"/>
      <c r="AZV181"/>
      <c r="AZW181"/>
      <c r="AZX181"/>
      <c r="AZY181"/>
      <c r="AZZ181"/>
      <c r="BAA181"/>
      <c r="BAB181"/>
      <c r="BAC181"/>
      <c r="BAD181"/>
      <c r="BAE181"/>
      <c r="BAF181"/>
      <c r="BAG181"/>
      <c r="BAH181"/>
      <c r="BAI181"/>
      <c r="BAJ181"/>
      <c r="BAK181"/>
      <c r="BAL181"/>
      <c r="BAM181"/>
      <c r="BAN181"/>
      <c r="BAO181"/>
      <c r="BAP181"/>
      <c r="BAQ181"/>
      <c r="BAR181"/>
      <c r="BAS181"/>
      <c r="BAT181"/>
      <c r="BAU181"/>
      <c r="BAV181"/>
      <c r="BAW181"/>
      <c r="BAX181"/>
      <c r="BAY181"/>
      <c r="BAZ181"/>
      <c r="BBA181"/>
      <c r="BBB181"/>
      <c r="BBC181"/>
      <c r="BBD181"/>
      <c r="BBE181"/>
      <c r="BBF181"/>
      <c r="BBG181"/>
      <c r="BBH181"/>
      <c r="BBI181"/>
      <c r="BBJ181"/>
      <c r="BBK181"/>
      <c r="BBL181"/>
      <c r="BBM181"/>
      <c r="BBN181"/>
      <c r="BBO181"/>
      <c r="BBP181"/>
      <c r="BBQ181"/>
      <c r="BBR181"/>
      <c r="BBS181"/>
      <c r="BBT181"/>
      <c r="BBU181"/>
      <c r="BBV181"/>
      <c r="BBW181"/>
      <c r="BBX181"/>
      <c r="BBY181"/>
      <c r="BBZ181"/>
      <c r="BCA181"/>
      <c r="BCB181"/>
      <c r="BCC181"/>
      <c r="BCD181"/>
      <c r="BCE181"/>
      <c r="BCF181"/>
      <c r="BCG181"/>
      <c r="BCH181"/>
      <c r="BCI181"/>
      <c r="BCJ181"/>
      <c r="BCK181"/>
      <c r="BCL181"/>
      <c r="BCM181"/>
      <c r="BCN181"/>
      <c r="BCO181"/>
      <c r="BCP181"/>
      <c r="BCQ181"/>
      <c r="BCR181"/>
      <c r="BCS181"/>
      <c r="BCT181"/>
      <c r="BCU181"/>
      <c r="BCV181"/>
      <c r="BCW181"/>
      <c r="BCX181"/>
      <c r="BCY181"/>
      <c r="BCZ181"/>
      <c r="BDA181"/>
      <c r="BDB181"/>
      <c r="BDC181"/>
      <c r="BDD181"/>
      <c r="BDE181"/>
      <c r="BDF181"/>
      <c r="BDG181"/>
      <c r="BDH181"/>
      <c r="BDI181"/>
      <c r="BDJ181"/>
      <c r="BDK181"/>
      <c r="BDL181"/>
      <c r="BDM181"/>
      <c r="BDN181"/>
      <c r="BDO181"/>
      <c r="BDP181"/>
      <c r="BDQ181"/>
      <c r="BDR181"/>
      <c r="BDS181"/>
      <c r="BDT181"/>
      <c r="BDU181"/>
    </row>
    <row r="182" spans="2:1477" s="69" customFormat="1">
      <c r="B182" s="67" t="s">
        <v>3</v>
      </c>
      <c r="C182" s="67" t="s">
        <v>651</v>
      </c>
      <c r="D182" s="67" t="s">
        <v>652</v>
      </c>
      <c r="E182" s="68">
        <v>45142</v>
      </c>
      <c r="F182" s="67" t="s">
        <v>988</v>
      </c>
      <c r="G182" s="158" t="s">
        <v>990</v>
      </c>
      <c r="H182" s="187">
        <v>1</v>
      </c>
      <c r="I182" s="69">
        <v>1</v>
      </c>
      <c r="J182" s="69">
        <v>287</v>
      </c>
      <c r="K182" s="69">
        <v>408</v>
      </c>
      <c r="L182" s="69">
        <v>408</v>
      </c>
      <c r="M182" s="186">
        <f t="shared" si="51"/>
        <v>1.0975609756097562</v>
      </c>
      <c r="N182" s="69">
        <f t="shared" si="52"/>
        <v>1</v>
      </c>
      <c r="O182" s="69">
        <v>0</v>
      </c>
      <c r="P182" s="69">
        <v>0</v>
      </c>
      <c r="Q182" s="69">
        <v>0</v>
      </c>
      <c r="R182" s="69">
        <v>121</v>
      </c>
      <c r="S182" s="69">
        <v>0</v>
      </c>
      <c r="T182" s="190">
        <v>5369226</v>
      </c>
      <c r="U182" s="190">
        <v>50000</v>
      </c>
      <c r="V182" s="190">
        <v>5319226</v>
      </c>
      <c r="W182" s="190">
        <v>5369226</v>
      </c>
      <c r="X182" s="190">
        <v>5576786</v>
      </c>
      <c r="Y182" s="190">
        <v>0</v>
      </c>
      <c r="Z182" s="190">
        <v>0</v>
      </c>
      <c r="AA182" s="190">
        <v>0</v>
      </c>
      <c r="AB182" s="190">
        <v>5576786</v>
      </c>
      <c r="AC182" s="190">
        <v>5571433</v>
      </c>
      <c r="AD182" s="186">
        <f t="shared" si="53"/>
        <v>1.0474142290626494</v>
      </c>
      <c r="AE182" s="69">
        <f t="shared" si="54"/>
        <v>1</v>
      </c>
      <c r="AF182" s="80">
        <v>-5352</v>
      </c>
      <c r="AG182" s="69">
        <v>104495</v>
      </c>
      <c r="AH182" s="69">
        <v>64</v>
      </c>
      <c r="AI182" s="69">
        <v>29</v>
      </c>
      <c r="AJ182" s="69">
        <v>28</v>
      </c>
      <c r="AK182" s="69">
        <v>0</v>
      </c>
      <c r="AL182" s="80">
        <v>31492</v>
      </c>
      <c r="AM182" s="80">
        <v>0</v>
      </c>
      <c r="AN182" s="69">
        <v>0</v>
      </c>
      <c r="AO182" s="69">
        <v>0</v>
      </c>
      <c r="AP182" s="80">
        <v>7489</v>
      </c>
      <c r="AQ182" s="80">
        <v>0</v>
      </c>
      <c r="AR182" s="69">
        <v>0</v>
      </c>
      <c r="AS182" s="69">
        <v>0</v>
      </c>
      <c r="AT182" s="80">
        <v>0</v>
      </c>
      <c r="AU182" s="80">
        <v>0</v>
      </c>
      <c r="AV182" s="69">
        <v>0</v>
      </c>
      <c r="AW182" s="69">
        <v>0</v>
      </c>
      <c r="AX182" s="80">
        <v>0</v>
      </c>
      <c r="AY182" s="80">
        <v>0</v>
      </c>
      <c r="AZ182" s="69">
        <v>0</v>
      </c>
      <c r="BA182" s="69">
        <v>0</v>
      </c>
      <c r="BB182" s="80">
        <v>0</v>
      </c>
      <c r="BC182" s="80">
        <v>0</v>
      </c>
      <c r="BD182" s="69">
        <v>0</v>
      </c>
      <c r="BE182" s="69">
        <v>0</v>
      </c>
      <c r="BF182" s="80">
        <v>0</v>
      </c>
      <c r="BG182" s="80">
        <v>0</v>
      </c>
      <c r="BH182" s="69">
        <v>0</v>
      </c>
      <c r="BI182" s="69">
        <v>0</v>
      </c>
      <c r="BJ182" s="80">
        <v>0</v>
      </c>
      <c r="BK182" s="80">
        <v>0</v>
      </c>
      <c r="BL182" s="69">
        <v>0</v>
      </c>
      <c r="BM182" s="69">
        <v>0</v>
      </c>
      <c r="BN182" s="80">
        <v>0</v>
      </c>
      <c r="BO182" s="80">
        <v>0</v>
      </c>
      <c r="BP182" s="69">
        <v>0</v>
      </c>
      <c r="BQ182" s="69">
        <v>0</v>
      </c>
      <c r="BR182" s="80">
        <v>0</v>
      </c>
      <c r="BS182" s="80">
        <v>0</v>
      </c>
      <c r="BT182" s="69">
        <v>0</v>
      </c>
      <c r="BU182" s="69">
        <v>0</v>
      </c>
      <c r="BV182" s="80">
        <v>0</v>
      </c>
      <c r="BW182" s="80">
        <v>0</v>
      </c>
      <c r="BX182" s="69">
        <v>0</v>
      </c>
      <c r="BY182" s="69">
        <v>0</v>
      </c>
      <c r="BZ182" s="80">
        <v>0</v>
      </c>
      <c r="CA182" s="80">
        <v>0</v>
      </c>
      <c r="CB182" s="69">
        <v>0</v>
      </c>
      <c r="CC182" s="69">
        <v>0</v>
      </c>
      <c r="CD182" s="80">
        <v>0</v>
      </c>
      <c r="CE182" s="80">
        <v>0</v>
      </c>
      <c r="CF182" s="69">
        <v>0</v>
      </c>
      <c r="CG182" s="69">
        <v>0</v>
      </c>
      <c r="CH182" s="80">
        <v>0</v>
      </c>
      <c r="CI182" s="80">
        <v>0</v>
      </c>
      <c r="CJ182" s="69">
        <v>28</v>
      </c>
      <c r="CK182" s="69">
        <v>0</v>
      </c>
      <c r="CL182" s="80">
        <v>38981</v>
      </c>
      <c r="CM182" s="80">
        <v>0</v>
      </c>
      <c r="CN182" s="67" t="s">
        <v>847</v>
      </c>
      <c r="CO182" s="67" t="s">
        <v>848</v>
      </c>
      <c r="CP182" s="67" t="s">
        <v>709</v>
      </c>
      <c r="CQ182" s="67" t="s">
        <v>709</v>
      </c>
      <c r="CR182" s="67" t="s">
        <v>709</v>
      </c>
      <c r="CS182" s="67" t="s">
        <v>709</v>
      </c>
      <c r="CT182" s="68">
        <v>45951</v>
      </c>
      <c r="CU182" s="67" t="s">
        <v>993</v>
      </c>
      <c r="CV182" s="67" t="s">
        <v>989</v>
      </c>
      <c r="CW182" s="68" t="s">
        <v>168</v>
      </c>
      <c r="CX182" s="68">
        <v>45756</v>
      </c>
      <c r="CY182" s="67" t="s">
        <v>986</v>
      </c>
      <c r="CZ182" s="67" t="s">
        <v>994</v>
      </c>
      <c r="DA182" s="67" t="s">
        <v>1020</v>
      </c>
      <c r="DB182" s="81">
        <v>4627615.0599999996</v>
      </c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  <c r="AMK182"/>
      <c r="AML182"/>
      <c r="AMM182"/>
      <c r="AMN182"/>
      <c r="AMO182"/>
      <c r="AMP182"/>
      <c r="AMQ182"/>
      <c r="AMR182"/>
      <c r="AMS182"/>
      <c r="AMT182"/>
      <c r="AMU182"/>
      <c r="AMV182"/>
      <c r="AMW182"/>
      <c r="AMX182"/>
      <c r="AMY182"/>
      <c r="AMZ182"/>
      <c r="ANA182"/>
      <c r="ANB182"/>
      <c r="ANC182"/>
      <c r="AND182"/>
      <c r="ANE182"/>
      <c r="ANF182"/>
      <c r="ANG182"/>
      <c r="ANH182"/>
      <c r="ANI182"/>
      <c r="ANJ182"/>
      <c r="ANK182"/>
      <c r="ANL182"/>
      <c r="ANM182"/>
      <c r="ANN182"/>
      <c r="ANO182"/>
      <c r="ANP182"/>
      <c r="ANQ182"/>
      <c r="ANR182"/>
      <c r="ANS182"/>
      <c r="ANT182"/>
      <c r="ANU182"/>
      <c r="ANV182"/>
      <c r="ANW182"/>
      <c r="ANX182"/>
      <c r="ANY182"/>
      <c r="ANZ182"/>
      <c r="AOA182"/>
      <c r="AOB182"/>
      <c r="AOC182"/>
      <c r="AOD182"/>
      <c r="AOE182"/>
      <c r="AOF182"/>
      <c r="AOG182"/>
      <c r="AOH182"/>
      <c r="AOI182"/>
      <c r="AOJ182"/>
      <c r="AOK182"/>
      <c r="AOL182"/>
      <c r="AOM182"/>
      <c r="AON182"/>
      <c r="AOO182"/>
      <c r="AOP182"/>
      <c r="AOQ182"/>
      <c r="AOR182"/>
      <c r="AOS182"/>
      <c r="AOT182"/>
      <c r="AOU182"/>
      <c r="AOV182"/>
      <c r="AOW182"/>
      <c r="AOX182"/>
      <c r="AOY182"/>
      <c r="AOZ182"/>
      <c r="APA182"/>
      <c r="APB182"/>
      <c r="APC182"/>
      <c r="APD182"/>
      <c r="APE182"/>
      <c r="APF182"/>
      <c r="APG182"/>
      <c r="APH182"/>
      <c r="API182"/>
      <c r="APJ182"/>
      <c r="APK182"/>
      <c r="APL182"/>
      <c r="APM182"/>
      <c r="APN182"/>
      <c r="APO182"/>
      <c r="APP182"/>
      <c r="APQ182"/>
      <c r="APR182"/>
      <c r="APS182"/>
      <c r="APT182"/>
      <c r="APU182"/>
      <c r="APV182"/>
      <c r="APW182"/>
      <c r="APX182"/>
      <c r="APY182"/>
      <c r="APZ182"/>
      <c r="AQA182"/>
      <c r="AQB182"/>
      <c r="AQC182"/>
      <c r="AQD182"/>
      <c r="AQE182"/>
      <c r="AQF182"/>
      <c r="AQG182"/>
      <c r="AQH182"/>
      <c r="AQI182"/>
      <c r="AQJ182"/>
      <c r="AQK182"/>
      <c r="AQL182"/>
      <c r="AQM182"/>
      <c r="AQN182"/>
      <c r="AQO182"/>
      <c r="AQP182"/>
      <c r="AQQ182"/>
      <c r="AQR182"/>
      <c r="AQS182"/>
      <c r="AQT182"/>
      <c r="AQU182"/>
      <c r="AQV182"/>
      <c r="AQW182"/>
      <c r="AQX182"/>
      <c r="AQY182"/>
      <c r="AQZ182"/>
      <c r="ARA182"/>
      <c r="ARB182"/>
      <c r="ARC182"/>
      <c r="ARD182"/>
      <c r="ARE182"/>
      <c r="ARF182"/>
      <c r="ARG182"/>
      <c r="ARH182"/>
      <c r="ARI182"/>
      <c r="ARJ182"/>
      <c r="ARK182"/>
      <c r="ARL182"/>
      <c r="ARM182"/>
      <c r="ARN182"/>
      <c r="ARO182"/>
      <c r="ARP182"/>
      <c r="ARQ182"/>
      <c r="ARR182"/>
      <c r="ARS182"/>
      <c r="ART182"/>
      <c r="ARU182"/>
      <c r="ARV182"/>
      <c r="ARW182"/>
      <c r="ARX182"/>
      <c r="ARY182"/>
      <c r="ARZ182"/>
      <c r="ASA182"/>
      <c r="ASB182"/>
      <c r="ASC182"/>
      <c r="ASD182"/>
      <c r="ASE182"/>
      <c r="ASF182"/>
      <c r="ASG182"/>
      <c r="ASH182"/>
      <c r="ASI182"/>
      <c r="ASJ182"/>
      <c r="ASK182"/>
      <c r="ASL182"/>
      <c r="ASM182"/>
      <c r="ASN182"/>
      <c r="ASO182"/>
      <c r="ASP182"/>
      <c r="ASQ182"/>
      <c r="ASR182"/>
      <c r="ASS182"/>
      <c r="AST182"/>
      <c r="ASU182"/>
      <c r="ASV182"/>
      <c r="ASW182"/>
      <c r="ASX182"/>
      <c r="ASY182"/>
      <c r="ASZ182"/>
      <c r="ATA182"/>
      <c r="ATB182"/>
      <c r="ATC182"/>
      <c r="ATD182"/>
      <c r="ATE182"/>
      <c r="ATF182"/>
      <c r="ATG182"/>
      <c r="ATH182"/>
      <c r="ATI182"/>
      <c r="ATJ182"/>
      <c r="ATK182"/>
      <c r="ATL182"/>
      <c r="ATM182"/>
      <c r="ATN182"/>
      <c r="ATO182"/>
      <c r="ATP182"/>
      <c r="ATQ182"/>
      <c r="ATR182"/>
      <c r="ATS182"/>
      <c r="ATT182"/>
      <c r="ATU182"/>
      <c r="ATV182"/>
      <c r="ATW182"/>
      <c r="ATX182"/>
      <c r="ATY182"/>
      <c r="ATZ182"/>
      <c r="AUA182"/>
      <c r="AUB182"/>
      <c r="AUC182"/>
      <c r="AUD182"/>
      <c r="AUE182"/>
      <c r="AUF182"/>
      <c r="AUG182"/>
      <c r="AUH182"/>
      <c r="AUI182"/>
      <c r="AUJ182"/>
      <c r="AUK182"/>
      <c r="AUL182"/>
      <c r="AUM182"/>
      <c r="AUN182"/>
      <c r="AUO182"/>
      <c r="AUP182"/>
      <c r="AUQ182"/>
      <c r="AUR182"/>
      <c r="AUS182"/>
      <c r="AUT182"/>
      <c r="AUU182"/>
      <c r="AUV182"/>
      <c r="AUW182"/>
      <c r="AUX182"/>
      <c r="AUY182"/>
      <c r="AUZ182"/>
      <c r="AVA182"/>
      <c r="AVB182"/>
      <c r="AVC182"/>
      <c r="AVD182"/>
      <c r="AVE182"/>
      <c r="AVF182"/>
      <c r="AVG182"/>
      <c r="AVH182"/>
      <c r="AVI182"/>
      <c r="AVJ182"/>
      <c r="AVK182"/>
      <c r="AVL182"/>
      <c r="AVM182"/>
      <c r="AVN182"/>
      <c r="AVO182"/>
      <c r="AVP182"/>
      <c r="AVQ182"/>
      <c r="AVR182"/>
      <c r="AVS182"/>
      <c r="AVT182"/>
      <c r="AVU182"/>
      <c r="AVV182"/>
      <c r="AVW182"/>
      <c r="AVX182"/>
      <c r="AVY182"/>
      <c r="AVZ182"/>
      <c r="AWA182"/>
      <c r="AWB182"/>
      <c r="AWC182"/>
      <c r="AWD182"/>
      <c r="AWE182"/>
      <c r="AWF182"/>
      <c r="AWG182"/>
      <c r="AWH182"/>
      <c r="AWI182"/>
      <c r="AWJ182"/>
      <c r="AWK182"/>
      <c r="AWL182"/>
      <c r="AWM182"/>
      <c r="AWN182"/>
      <c r="AWO182"/>
      <c r="AWP182"/>
      <c r="AWQ182"/>
      <c r="AWR182"/>
      <c r="AWS182"/>
      <c r="AWT182"/>
      <c r="AWU182"/>
      <c r="AWV182"/>
      <c r="AWW182"/>
      <c r="AWX182"/>
      <c r="AWY182"/>
      <c r="AWZ182"/>
      <c r="AXA182"/>
      <c r="AXB182"/>
      <c r="AXC182"/>
      <c r="AXD182"/>
      <c r="AXE182"/>
      <c r="AXF182"/>
      <c r="AXG182"/>
      <c r="AXH182"/>
      <c r="AXI182"/>
      <c r="AXJ182"/>
      <c r="AXK182"/>
      <c r="AXL182"/>
      <c r="AXM182"/>
      <c r="AXN182"/>
      <c r="AXO182"/>
      <c r="AXP182"/>
      <c r="AXQ182"/>
      <c r="AXR182"/>
      <c r="AXS182"/>
      <c r="AXT182"/>
      <c r="AXU182"/>
      <c r="AXV182"/>
      <c r="AXW182"/>
      <c r="AXX182"/>
      <c r="AXY182"/>
      <c r="AXZ182"/>
      <c r="AYA182"/>
      <c r="AYB182"/>
      <c r="AYC182"/>
      <c r="AYD182"/>
      <c r="AYE182"/>
      <c r="AYF182"/>
      <c r="AYG182"/>
      <c r="AYH182"/>
      <c r="AYI182"/>
      <c r="AYJ182"/>
      <c r="AYK182"/>
      <c r="AYL182"/>
      <c r="AYM182"/>
      <c r="AYN182"/>
      <c r="AYO182"/>
      <c r="AYP182"/>
      <c r="AYQ182"/>
      <c r="AYR182"/>
      <c r="AYS182"/>
      <c r="AYT182"/>
      <c r="AYU182"/>
      <c r="AYV182"/>
      <c r="AYW182"/>
      <c r="AYX182"/>
      <c r="AYY182"/>
      <c r="AYZ182"/>
      <c r="AZA182"/>
      <c r="AZB182"/>
      <c r="AZC182"/>
      <c r="AZD182"/>
      <c r="AZE182"/>
      <c r="AZF182"/>
      <c r="AZG182"/>
      <c r="AZH182"/>
      <c r="AZI182"/>
      <c r="AZJ182"/>
      <c r="AZK182"/>
      <c r="AZL182"/>
      <c r="AZM182"/>
      <c r="AZN182"/>
      <c r="AZO182"/>
      <c r="AZP182"/>
      <c r="AZQ182"/>
      <c r="AZR182"/>
      <c r="AZS182"/>
      <c r="AZT182"/>
      <c r="AZU182"/>
      <c r="AZV182"/>
      <c r="AZW182"/>
      <c r="AZX182"/>
      <c r="AZY182"/>
      <c r="AZZ182"/>
      <c r="BAA182"/>
      <c r="BAB182"/>
      <c r="BAC182"/>
      <c r="BAD182"/>
      <c r="BAE182"/>
      <c r="BAF182"/>
      <c r="BAG182"/>
      <c r="BAH182"/>
      <c r="BAI182"/>
      <c r="BAJ182"/>
      <c r="BAK182"/>
      <c r="BAL182"/>
      <c r="BAM182"/>
      <c r="BAN182"/>
      <c r="BAO182"/>
      <c r="BAP182"/>
      <c r="BAQ182"/>
      <c r="BAR182"/>
      <c r="BAS182"/>
      <c r="BAT182"/>
      <c r="BAU182"/>
      <c r="BAV182"/>
      <c r="BAW182"/>
      <c r="BAX182"/>
      <c r="BAY182"/>
      <c r="BAZ182"/>
      <c r="BBA182"/>
      <c r="BBB182"/>
      <c r="BBC182"/>
      <c r="BBD182"/>
      <c r="BBE182"/>
      <c r="BBF182"/>
      <c r="BBG182"/>
      <c r="BBH182"/>
      <c r="BBI182"/>
      <c r="BBJ182"/>
      <c r="BBK182"/>
      <c r="BBL182"/>
      <c r="BBM182"/>
      <c r="BBN182"/>
      <c r="BBO182"/>
      <c r="BBP182"/>
      <c r="BBQ182"/>
      <c r="BBR182"/>
      <c r="BBS182"/>
      <c r="BBT182"/>
      <c r="BBU182"/>
      <c r="BBV182"/>
      <c r="BBW182"/>
      <c r="BBX182"/>
      <c r="BBY182"/>
      <c r="BBZ182"/>
      <c r="BCA182"/>
      <c r="BCB182"/>
      <c r="BCC182"/>
      <c r="BCD182"/>
      <c r="BCE182"/>
      <c r="BCF182"/>
      <c r="BCG182"/>
      <c r="BCH182"/>
      <c r="BCI182"/>
      <c r="BCJ182"/>
      <c r="BCK182"/>
      <c r="BCL182"/>
      <c r="BCM182"/>
      <c r="BCN182"/>
      <c r="BCO182"/>
      <c r="BCP182"/>
      <c r="BCQ182"/>
      <c r="BCR182"/>
      <c r="BCS182"/>
      <c r="BCT182"/>
      <c r="BCU182"/>
      <c r="BCV182"/>
      <c r="BCW182"/>
      <c r="BCX182"/>
      <c r="BCY182"/>
      <c r="BCZ182"/>
      <c r="BDA182"/>
      <c r="BDB182"/>
      <c r="BDC182"/>
      <c r="BDD182"/>
      <c r="BDE182"/>
      <c r="BDF182"/>
      <c r="BDG182"/>
      <c r="BDH182"/>
      <c r="BDI182"/>
      <c r="BDJ182"/>
      <c r="BDK182"/>
      <c r="BDL182"/>
      <c r="BDM182"/>
      <c r="BDN182"/>
      <c r="BDO182"/>
      <c r="BDP182"/>
      <c r="BDQ182"/>
      <c r="BDR182"/>
      <c r="BDS182"/>
      <c r="BDT182"/>
      <c r="BDU182"/>
    </row>
    <row r="183" spans="2:1477" s="69" customFormat="1">
      <c r="B183" s="67" t="s">
        <v>3</v>
      </c>
      <c r="C183" s="67" t="s">
        <v>701</v>
      </c>
      <c r="D183" s="67" t="s">
        <v>1029</v>
      </c>
      <c r="E183" s="68">
        <v>45296</v>
      </c>
      <c r="F183" s="67" t="s">
        <v>991</v>
      </c>
      <c r="G183" s="158" t="s">
        <v>990</v>
      </c>
      <c r="H183" s="187">
        <v>3</v>
      </c>
      <c r="I183" s="69">
        <v>0</v>
      </c>
      <c r="J183" s="69">
        <v>163</v>
      </c>
      <c r="K183" s="69">
        <v>241</v>
      </c>
      <c r="L183" s="69">
        <v>241</v>
      </c>
      <c r="M183" s="186">
        <f t="shared" si="51"/>
        <v>1.1104294478527608</v>
      </c>
      <c r="N183" s="69">
        <f t="shared" si="52"/>
        <v>1</v>
      </c>
      <c r="O183" s="69">
        <v>0</v>
      </c>
      <c r="P183" s="69">
        <v>0</v>
      </c>
      <c r="Q183" s="69">
        <v>0</v>
      </c>
      <c r="R183" s="69">
        <v>78</v>
      </c>
      <c r="S183" s="69">
        <v>0</v>
      </c>
      <c r="T183" s="190">
        <v>4920477</v>
      </c>
      <c r="U183" s="190">
        <v>50000</v>
      </c>
      <c r="V183" s="190">
        <v>4870477</v>
      </c>
      <c r="W183" s="190">
        <v>4920477</v>
      </c>
      <c r="X183" s="190">
        <v>4833727</v>
      </c>
      <c r="Y183" s="190">
        <v>0</v>
      </c>
      <c r="Z183" s="190">
        <v>0</v>
      </c>
      <c r="AA183" s="190">
        <v>0</v>
      </c>
      <c r="AB183" s="190">
        <v>4833727</v>
      </c>
      <c r="AC183" s="190">
        <v>4832964</v>
      </c>
      <c r="AD183" s="186">
        <f t="shared" si="53"/>
        <v>0.99229787965326599</v>
      </c>
      <c r="AE183" s="69">
        <f t="shared" si="54"/>
        <v>1</v>
      </c>
      <c r="AF183" s="80">
        <v>-763</v>
      </c>
      <c r="AG183" s="69">
        <v>0</v>
      </c>
      <c r="AH183" s="69">
        <v>39</v>
      </c>
      <c r="AI183" s="69">
        <v>21</v>
      </c>
      <c r="AJ183" s="69">
        <v>18</v>
      </c>
      <c r="AK183" s="69">
        <v>0</v>
      </c>
      <c r="AL183" s="80">
        <v>0</v>
      </c>
      <c r="AM183" s="80">
        <v>0</v>
      </c>
      <c r="AN183" s="69">
        <v>0</v>
      </c>
      <c r="AO183" s="69">
        <v>0</v>
      </c>
      <c r="AP183" s="80">
        <v>0</v>
      </c>
      <c r="AQ183" s="80">
        <v>0</v>
      </c>
      <c r="AR183" s="69">
        <v>0</v>
      </c>
      <c r="AS183" s="69">
        <v>0</v>
      </c>
      <c r="AT183" s="80">
        <v>0</v>
      </c>
      <c r="AU183" s="80">
        <v>0</v>
      </c>
      <c r="AV183" s="69">
        <v>0</v>
      </c>
      <c r="AW183" s="69">
        <v>0</v>
      </c>
      <c r="AX183" s="80">
        <v>0</v>
      </c>
      <c r="AY183" s="80">
        <v>0</v>
      </c>
      <c r="AZ183" s="69">
        <v>0</v>
      </c>
      <c r="BA183" s="69">
        <v>0</v>
      </c>
      <c r="BB183" s="80">
        <v>0</v>
      </c>
      <c r="BC183" s="80">
        <v>0</v>
      </c>
      <c r="BD183" s="69">
        <v>0</v>
      </c>
      <c r="BE183" s="69">
        <v>0</v>
      </c>
      <c r="BF183" s="80">
        <v>0</v>
      </c>
      <c r="BG183" s="80">
        <v>0</v>
      </c>
      <c r="BH183" s="69">
        <v>0</v>
      </c>
      <c r="BI183" s="69">
        <v>0</v>
      </c>
      <c r="BJ183" s="80">
        <v>0</v>
      </c>
      <c r="BK183" s="80">
        <v>0</v>
      </c>
      <c r="BL183" s="69">
        <v>0</v>
      </c>
      <c r="BM183" s="69">
        <v>0</v>
      </c>
      <c r="BN183" s="80">
        <v>0</v>
      </c>
      <c r="BO183" s="80">
        <v>0</v>
      </c>
      <c r="BP183" s="69">
        <v>0</v>
      </c>
      <c r="BQ183" s="69">
        <v>0</v>
      </c>
      <c r="BR183" s="80">
        <v>0</v>
      </c>
      <c r="BS183" s="80">
        <v>0</v>
      </c>
      <c r="BT183" s="69">
        <v>0</v>
      </c>
      <c r="BU183" s="69">
        <v>0</v>
      </c>
      <c r="BV183" s="80">
        <v>0</v>
      </c>
      <c r="BW183" s="80">
        <v>0</v>
      </c>
      <c r="BX183" s="69">
        <v>0</v>
      </c>
      <c r="BY183" s="69">
        <v>0</v>
      </c>
      <c r="BZ183" s="80">
        <v>0</v>
      </c>
      <c r="CA183" s="80">
        <v>0</v>
      </c>
      <c r="CB183" s="69">
        <v>0</v>
      </c>
      <c r="CC183" s="69">
        <v>0</v>
      </c>
      <c r="CD183" s="80">
        <v>0</v>
      </c>
      <c r="CE183" s="80">
        <v>0</v>
      </c>
      <c r="CF183" s="69">
        <v>0</v>
      </c>
      <c r="CG183" s="69">
        <v>0</v>
      </c>
      <c r="CH183" s="80">
        <v>0</v>
      </c>
      <c r="CI183" s="80">
        <v>0</v>
      </c>
      <c r="CJ183" s="69">
        <v>18</v>
      </c>
      <c r="CK183" s="69">
        <v>0</v>
      </c>
      <c r="CL183" s="80">
        <v>0</v>
      </c>
      <c r="CM183" s="80">
        <v>0</v>
      </c>
      <c r="CN183" s="67" t="s">
        <v>744</v>
      </c>
      <c r="CO183" s="67" t="s">
        <v>745</v>
      </c>
      <c r="CP183" s="67" t="s">
        <v>709</v>
      </c>
      <c r="CQ183" s="67" t="s">
        <v>709</v>
      </c>
      <c r="CR183" s="67" t="s">
        <v>709</v>
      </c>
      <c r="CS183" s="67" t="s">
        <v>709</v>
      </c>
      <c r="CT183" s="68">
        <v>45915</v>
      </c>
      <c r="CU183" s="67" t="s">
        <v>988</v>
      </c>
      <c r="CV183" s="67" t="s">
        <v>989</v>
      </c>
      <c r="CW183" s="68" t="s">
        <v>168</v>
      </c>
      <c r="CX183" s="68">
        <v>45819</v>
      </c>
      <c r="CY183" s="67" t="s">
        <v>986</v>
      </c>
      <c r="CZ183" s="67" t="s">
        <v>994</v>
      </c>
      <c r="DA183" s="67" t="s">
        <v>1020</v>
      </c>
      <c r="DB183" s="81">
        <v>4972817.95</v>
      </c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  <c r="AMK183"/>
      <c r="AML183"/>
      <c r="AMM183"/>
      <c r="AMN183"/>
      <c r="AMO183"/>
      <c r="AMP183"/>
      <c r="AMQ183"/>
      <c r="AMR183"/>
      <c r="AMS183"/>
      <c r="AMT183"/>
      <c r="AMU183"/>
      <c r="AMV183"/>
      <c r="AMW183"/>
      <c r="AMX183"/>
      <c r="AMY183"/>
      <c r="AMZ183"/>
      <c r="ANA183"/>
      <c r="ANB183"/>
      <c r="ANC183"/>
      <c r="AND183"/>
      <c r="ANE183"/>
      <c r="ANF183"/>
      <c r="ANG183"/>
      <c r="ANH183"/>
      <c r="ANI183"/>
      <c r="ANJ183"/>
      <c r="ANK183"/>
      <c r="ANL183"/>
      <c r="ANM183"/>
      <c r="ANN183"/>
      <c r="ANO183"/>
      <c r="ANP183"/>
      <c r="ANQ183"/>
      <c r="ANR183"/>
      <c r="ANS183"/>
      <c r="ANT183"/>
      <c r="ANU183"/>
      <c r="ANV183"/>
      <c r="ANW183"/>
      <c r="ANX183"/>
      <c r="ANY183"/>
      <c r="ANZ183"/>
      <c r="AOA183"/>
      <c r="AOB183"/>
      <c r="AOC183"/>
      <c r="AOD183"/>
      <c r="AOE183"/>
      <c r="AOF183"/>
      <c r="AOG183"/>
      <c r="AOH183"/>
      <c r="AOI183"/>
      <c r="AOJ183"/>
      <c r="AOK183"/>
      <c r="AOL183"/>
      <c r="AOM183"/>
      <c r="AON183"/>
      <c r="AOO183"/>
      <c r="AOP183"/>
      <c r="AOQ183"/>
      <c r="AOR183"/>
      <c r="AOS183"/>
      <c r="AOT183"/>
      <c r="AOU183"/>
      <c r="AOV183"/>
      <c r="AOW183"/>
      <c r="AOX183"/>
      <c r="AOY183"/>
      <c r="AOZ183"/>
      <c r="APA183"/>
      <c r="APB183"/>
      <c r="APC183"/>
      <c r="APD183"/>
      <c r="APE183"/>
      <c r="APF183"/>
      <c r="APG183"/>
      <c r="APH183"/>
      <c r="API183"/>
      <c r="APJ183"/>
      <c r="APK183"/>
      <c r="APL183"/>
      <c r="APM183"/>
      <c r="APN183"/>
      <c r="APO183"/>
      <c r="APP183"/>
      <c r="APQ183"/>
      <c r="APR183"/>
      <c r="APS183"/>
      <c r="APT183"/>
      <c r="APU183"/>
      <c r="APV183"/>
      <c r="APW183"/>
      <c r="APX183"/>
      <c r="APY183"/>
      <c r="APZ183"/>
      <c r="AQA183"/>
      <c r="AQB183"/>
      <c r="AQC183"/>
      <c r="AQD183"/>
      <c r="AQE183"/>
      <c r="AQF183"/>
      <c r="AQG183"/>
      <c r="AQH183"/>
      <c r="AQI183"/>
      <c r="AQJ183"/>
      <c r="AQK183"/>
      <c r="AQL183"/>
      <c r="AQM183"/>
      <c r="AQN183"/>
      <c r="AQO183"/>
      <c r="AQP183"/>
      <c r="AQQ183"/>
      <c r="AQR183"/>
      <c r="AQS183"/>
      <c r="AQT183"/>
      <c r="AQU183"/>
      <c r="AQV183"/>
      <c r="AQW183"/>
      <c r="AQX183"/>
      <c r="AQY183"/>
      <c r="AQZ183"/>
      <c r="ARA183"/>
      <c r="ARB183"/>
      <c r="ARC183"/>
      <c r="ARD183"/>
      <c r="ARE183"/>
      <c r="ARF183"/>
      <c r="ARG183"/>
      <c r="ARH183"/>
      <c r="ARI183"/>
      <c r="ARJ183"/>
      <c r="ARK183"/>
      <c r="ARL183"/>
      <c r="ARM183"/>
      <c r="ARN183"/>
      <c r="ARO183"/>
      <c r="ARP183"/>
      <c r="ARQ183"/>
      <c r="ARR183"/>
      <c r="ARS183"/>
      <c r="ART183"/>
      <c r="ARU183"/>
      <c r="ARV183"/>
      <c r="ARW183"/>
      <c r="ARX183"/>
      <c r="ARY183"/>
      <c r="ARZ183"/>
      <c r="ASA183"/>
      <c r="ASB183"/>
      <c r="ASC183"/>
      <c r="ASD183"/>
      <c r="ASE183"/>
      <c r="ASF183"/>
      <c r="ASG183"/>
      <c r="ASH183"/>
      <c r="ASI183"/>
      <c r="ASJ183"/>
      <c r="ASK183"/>
      <c r="ASL183"/>
      <c r="ASM183"/>
      <c r="ASN183"/>
      <c r="ASO183"/>
      <c r="ASP183"/>
      <c r="ASQ183"/>
      <c r="ASR183"/>
      <c r="ASS183"/>
      <c r="AST183"/>
      <c r="ASU183"/>
      <c r="ASV183"/>
      <c r="ASW183"/>
      <c r="ASX183"/>
      <c r="ASY183"/>
      <c r="ASZ183"/>
      <c r="ATA183"/>
      <c r="ATB183"/>
      <c r="ATC183"/>
      <c r="ATD183"/>
      <c r="ATE183"/>
      <c r="ATF183"/>
      <c r="ATG183"/>
      <c r="ATH183"/>
      <c r="ATI183"/>
      <c r="ATJ183"/>
      <c r="ATK183"/>
      <c r="ATL183"/>
      <c r="ATM183"/>
      <c r="ATN183"/>
      <c r="ATO183"/>
      <c r="ATP183"/>
      <c r="ATQ183"/>
      <c r="ATR183"/>
      <c r="ATS183"/>
      <c r="ATT183"/>
      <c r="ATU183"/>
      <c r="ATV183"/>
      <c r="ATW183"/>
      <c r="ATX183"/>
      <c r="ATY183"/>
      <c r="ATZ183"/>
      <c r="AUA183"/>
      <c r="AUB183"/>
      <c r="AUC183"/>
      <c r="AUD183"/>
      <c r="AUE183"/>
      <c r="AUF183"/>
      <c r="AUG183"/>
      <c r="AUH183"/>
      <c r="AUI183"/>
      <c r="AUJ183"/>
      <c r="AUK183"/>
      <c r="AUL183"/>
      <c r="AUM183"/>
      <c r="AUN183"/>
      <c r="AUO183"/>
      <c r="AUP183"/>
      <c r="AUQ183"/>
      <c r="AUR183"/>
      <c r="AUS183"/>
      <c r="AUT183"/>
      <c r="AUU183"/>
      <c r="AUV183"/>
      <c r="AUW183"/>
      <c r="AUX183"/>
      <c r="AUY183"/>
      <c r="AUZ183"/>
      <c r="AVA183"/>
      <c r="AVB183"/>
      <c r="AVC183"/>
      <c r="AVD183"/>
      <c r="AVE183"/>
      <c r="AVF183"/>
      <c r="AVG183"/>
      <c r="AVH183"/>
      <c r="AVI183"/>
      <c r="AVJ183"/>
      <c r="AVK183"/>
      <c r="AVL183"/>
      <c r="AVM183"/>
      <c r="AVN183"/>
      <c r="AVO183"/>
      <c r="AVP183"/>
      <c r="AVQ183"/>
      <c r="AVR183"/>
      <c r="AVS183"/>
      <c r="AVT183"/>
      <c r="AVU183"/>
      <c r="AVV183"/>
      <c r="AVW183"/>
      <c r="AVX183"/>
      <c r="AVY183"/>
      <c r="AVZ183"/>
      <c r="AWA183"/>
      <c r="AWB183"/>
      <c r="AWC183"/>
      <c r="AWD183"/>
      <c r="AWE183"/>
      <c r="AWF183"/>
      <c r="AWG183"/>
      <c r="AWH183"/>
      <c r="AWI183"/>
      <c r="AWJ183"/>
      <c r="AWK183"/>
      <c r="AWL183"/>
      <c r="AWM183"/>
      <c r="AWN183"/>
      <c r="AWO183"/>
      <c r="AWP183"/>
      <c r="AWQ183"/>
      <c r="AWR183"/>
      <c r="AWS183"/>
      <c r="AWT183"/>
      <c r="AWU183"/>
      <c r="AWV183"/>
      <c r="AWW183"/>
      <c r="AWX183"/>
      <c r="AWY183"/>
      <c r="AWZ183"/>
      <c r="AXA183"/>
      <c r="AXB183"/>
      <c r="AXC183"/>
      <c r="AXD183"/>
      <c r="AXE183"/>
      <c r="AXF183"/>
      <c r="AXG183"/>
      <c r="AXH183"/>
      <c r="AXI183"/>
      <c r="AXJ183"/>
      <c r="AXK183"/>
      <c r="AXL183"/>
      <c r="AXM183"/>
      <c r="AXN183"/>
      <c r="AXO183"/>
      <c r="AXP183"/>
      <c r="AXQ183"/>
      <c r="AXR183"/>
      <c r="AXS183"/>
      <c r="AXT183"/>
      <c r="AXU183"/>
      <c r="AXV183"/>
      <c r="AXW183"/>
      <c r="AXX183"/>
      <c r="AXY183"/>
      <c r="AXZ183"/>
      <c r="AYA183"/>
      <c r="AYB183"/>
      <c r="AYC183"/>
      <c r="AYD183"/>
      <c r="AYE183"/>
      <c r="AYF183"/>
      <c r="AYG183"/>
      <c r="AYH183"/>
      <c r="AYI183"/>
      <c r="AYJ183"/>
      <c r="AYK183"/>
      <c r="AYL183"/>
      <c r="AYM183"/>
      <c r="AYN183"/>
      <c r="AYO183"/>
      <c r="AYP183"/>
      <c r="AYQ183"/>
      <c r="AYR183"/>
      <c r="AYS183"/>
      <c r="AYT183"/>
      <c r="AYU183"/>
      <c r="AYV183"/>
      <c r="AYW183"/>
      <c r="AYX183"/>
      <c r="AYY183"/>
      <c r="AYZ183"/>
      <c r="AZA183"/>
      <c r="AZB183"/>
      <c r="AZC183"/>
      <c r="AZD183"/>
      <c r="AZE183"/>
      <c r="AZF183"/>
      <c r="AZG183"/>
      <c r="AZH183"/>
      <c r="AZI183"/>
      <c r="AZJ183"/>
      <c r="AZK183"/>
      <c r="AZL183"/>
      <c r="AZM183"/>
      <c r="AZN183"/>
      <c r="AZO183"/>
      <c r="AZP183"/>
      <c r="AZQ183"/>
      <c r="AZR183"/>
      <c r="AZS183"/>
      <c r="AZT183"/>
      <c r="AZU183"/>
      <c r="AZV183"/>
      <c r="AZW183"/>
      <c r="AZX183"/>
      <c r="AZY183"/>
      <c r="AZZ183"/>
      <c r="BAA183"/>
      <c r="BAB183"/>
      <c r="BAC183"/>
      <c r="BAD183"/>
      <c r="BAE183"/>
      <c r="BAF183"/>
      <c r="BAG183"/>
      <c r="BAH183"/>
      <c r="BAI183"/>
      <c r="BAJ183"/>
      <c r="BAK183"/>
      <c r="BAL183"/>
      <c r="BAM183"/>
      <c r="BAN183"/>
      <c r="BAO183"/>
      <c r="BAP183"/>
      <c r="BAQ183"/>
      <c r="BAR183"/>
      <c r="BAS183"/>
      <c r="BAT183"/>
      <c r="BAU183"/>
      <c r="BAV183"/>
      <c r="BAW183"/>
      <c r="BAX183"/>
      <c r="BAY183"/>
      <c r="BAZ183"/>
      <c r="BBA183"/>
      <c r="BBB183"/>
      <c r="BBC183"/>
      <c r="BBD183"/>
      <c r="BBE183"/>
      <c r="BBF183"/>
      <c r="BBG183"/>
      <c r="BBH183"/>
      <c r="BBI183"/>
      <c r="BBJ183"/>
      <c r="BBK183"/>
      <c r="BBL183"/>
      <c r="BBM183"/>
      <c r="BBN183"/>
      <c r="BBO183"/>
      <c r="BBP183"/>
      <c r="BBQ183"/>
      <c r="BBR183"/>
      <c r="BBS183"/>
      <c r="BBT183"/>
      <c r="BBU183"/>
      <c r="BBV183"/>
      <c r="BBW183"/>
      <c r="BBX183"/>
      <c r="BBY183"/>
      <c r="BBZ183"/>
      <c r="BCA183"/>
      <c r="BCB183"/>
      <c r="BCC183"/>
      <c r="BCD183"/>
      <c r="BCE183"/>
      <c r="BCF183"/>
      <c r="BCG183"/>
      <c r="BCH183"/>
      <c r="BCI183"/>
      <c r="BCJ183"/>
      <c r="BCK183"/>
      <c r="BCL183"/>
      <c r="BCM183"/>
      <c r="BCN183"/>
      <c r="BCO183"/>
      <c r="BCP183"/>
      <c r="BCQ183"/>
      <c r="BCR183"/>
      <c r="BCS183"/>
      <c r="BCT183"/>
      <c r="BCU183"/>
      <c r="BCV183"/>
      <c r="BCW183"/>
      <c r="BCX183"/>
      <c r="BCY183"/>
      <c r="BCZ183"/>
      <c r="BDA183"/>
      <c r="BDB183"/>
      <c r="BDC183"/>
      <c r="BDD183"/>
      <c r="BDE183"/>
      <c r="BDF183"/>
      <c r="BDG183"/>
      <c r="BDH183"/>
      <c r="BDI183"/>
      <c r="BDJ183"/>
      <c r="BDK183"/>
      <c r="BDL183"/>
      <c r="BDM183"/>
      <c r="BDN183"/>
      <c r="BDO183"/>
      <c r="BDP183"/>
      <c r="BDQ183"/>
      <c r="BDR183"/>
      <c r="BDS183"/>
      <c r="BDT183"/>
      <c r="BDU183"/>
    </row>
    <row r="184" spans="2:1477" s="69" customFormat="1">
      <c r="B184" s="67" t="s">
        <v>3</v>
      </c>
      <c r="C184" s="67" t="s">
        <v>653</v>
      </c>
      <c r="D184" s="67" t="s">
        <v>654</v>
      </c>
      <c r="E184" s="68">
        <v>45051</v>
      </c>
      <c r="F184" s="67" t="s">
        <v>986</v>
      </c>
      <c r="G184" s="158" t="s">
        <v>995</v>
      </c>
      <c r="H184" s="187">
        <v>1</v>
      </c>
      <c r="I184" s="69">
        <v>0</v>
      </c>
      <c r="J184" s="69">
        <v>82</v>
      </c>
      <c r="K184" s="69">
        <v>523</v>
      </c>
      <c r="L184" s="69">
        <v>522</v>
      </c>
      <c r="M184" s="186">
        <f t="shared" si="51"/>
        <v>5.5</v>
      </c>
      <c r="N184" s="69">
        <f t="shared" si="52"/>
        <v>0</v>
      </c>
      <c r="O184" s="69">
        <v>1</v>
      </c>
      <c r="P184" s="69">
        <v>0</v>
      </c>
      <c r="Q184" s="69">
        <v>0</v>
      </c>
      <c r="R184" s="69">
        <v>441</v>
      </c>
      <c r="S184" s="69">
        <v>0</v>
      </c>
      <c r="T184" s="190">
        <v>827827</v>
      </c>
      <c r="U184" s="190">
        <v>45348</v>
      </c>
      <c r="V184" s="190">
        <v>782479</v>
      </c>
      <c r="W184" s="190">
        <v>827827</v>
      </c>
      <c r="X184" s="190">
        <v>848976</v>
      </c>
      <c r="Y184" s="190">
        <v>0</v>
      </c>
      <c r="Z184" s="190">
        <v>0</v>
      </c>
      <c r="AA184" s="190">
        <v>0</v>
      </c>
      <c r="AB184" s="190">
        <v>848976</v>
      </c>
      <c r="AC184" s="190">
        <v>848976</v>
      </c>
      <c r="AD184" s="186">
        <f t="shared" si="53"/>
        <v>1.0849824723730606</v>
      </c>
      <c r="AE184" s="69">
        <f t="shared" si="54"/>
        <v>1</v>
      </c>
      <c r="AF184" s="80">
        <v>0</v>
      </c>
      <c r="AG184" s="69">
        <v>0</v>
      </c>
      <c r="AH184" s="69">
        <v>38</v>
      </c>
      <c r="AI184" s="69">
        <v>33</v>
      </c>
      <c r="AJ184" s="69">
        <v>310</v>
      </c>
      <c r="AK184" s="69">
        <v>0</v>
      </c>
      <c r="AL184" s="80">
        <v>0</v>
      </c>
      <c r="AM184" s="80">
        <v>0</v>
      </c>
      <c r="AN184" s="69">
        <v>0</v>
      </c>
      <c r="AO184" s="69">
        <v>0</v>
      </c>
      <c r="AP184" s="80">
        <v>13151</v>
      </c>
      <c r="AQ184" s="80">
        <v>0</v>
      </c>
      <c r="AR184" s="69">
        <v>0</v>
      </c>
      <c r="AS184" s="69">
        <v>0</v>
      </c>
      <c r="AT184" s="80">
        <v>0</v>
      </c>
      <c r="AU184" s="80">
        <v>0</v>
      </c>
      <c r="AV184" s="69">
        <v>0</v>
      </c>
      <c r="AW184" s="69">
        <v>0</v>
      </c>
      <c r="AX184" s="80">
        <v>0</v>
      </c>
      <c r="AY184" s="80">
        <v>0</v>
      </c>
      <c r="AZ184" s="69">
        <v>0</v>
      </c>
      <c r="BA184" s="69">
        <v>0</v>
      </c>
      <c r="BB184" s="80">
        <v>0</v>
      </c>
      <c r="BC184" s="80">
        <v>0</v>
      </c>
      <c r="BD184" s="69">
        <v>0</v>
      </c>
      <c r="BE184" s="69">
        <v>0</v>
      </c>
      <c r="BF184" s="80">
        <v>0</v>
      </c>
      <c r="BG184" s="80">
        <v>0</v>
      </c>
      <c r="BH184" s="69">
        <v>0</v>
      </c>
      <c r="BI184" s="69">
        <v>0</v>
      </c>
      <c r="BJ184" s="80">
        <v>0</v>
      </c>
      <c r="BK184" s="80">
        <v>0</v>
      </c>
      <c r="BL184" s="69">
        <v>0</v>
      </c>
      <c r="BM184" s="69">
        <v>0</v>
      </c>
      <c r="BN184" s="80">
        <v>0</v>
      </c>
      <c r="BO184" s="80">
        <v>0</v>
      </c>
      <c r="BP184" s="69">
        <v>0</v>
      </c>
      <c r="BQ184" s="69">
        <v>0</v>
      </c>
      <c r="BR184" s="80">
        <v>0</v>
      </c>
      <c r="BS184" s="80">
        <v>0</v>
      </c>
      <c r="BT184" s="69">
        <v>0</v>
      </c>
      <c r="BU184" s="69">
        <v>0</v>
      </c>
      <c r="BV184" s="80">
        <v>0</v>
      </c>
      <c r="BW184" s="80">
        <v>0</v>
      </c>
      <c r="BX184" s="69">
        <v>60</v>
      </c>
      <c r="BY184" s="69">
        <v>0</v>
      </c>
      <c r="BZ184" s="80">
        <v>0</v>
      </c>
      <c r="CA184" s="80">
        <v>0</v>
      </c>
      <c r="CB184" s="69">
        <v>0</v>
      </c>
      <c r="CC184" s="69">
        <v>0</v>
      </c>
      <c r="CD184" s="80">
        <v>0</v>
      </c>
      <c r="CE184" s="80">
        <v>0</v>
      </c>
      <c r="CF184" s="69">
        <v>0</v>
      </c>
      <c r="CG184" s="69">
        <v>0</v>
      </c>
      <c r="CH184" s="80">
        <v>0</v>
      </c>
      <c r="CI184" s="80">
        <v>0</v>
      </c>
      <c r="CJ184" s="69">
        <v>370</v>
      </c>
      <c r="CK184" s="69">
        <v>0</v>
      </c>
      <c r="CL184" s="80">
        <v>13151</v>
      </c>
      <c r="CM184" s="80">
        <v>0</v>
      </c>
      <c r="CN184" s="67" t="s">
        <v>849</v>
      </c>
      <c r="CO184" s="67" t="s">
        <v>850</v>
      </c>
      <c r="CP184" s="67" t="s">
        <v>709</v>
      </c>
      <c r="CQ184" s="67" t="s">
        <v>709</v>
      </c>
      <c r="CR184" s="67" t="s">
        <v>709</v>
      </c>
      <c r="CS184" s="67" t="s">
        <v>709</v>
      </c>
      <c r="CT184" s="68">
        <v>46013</v>
      </c>
      <c r="CU184" s="67" t="s">
        <v>993</v>
      </c>
      <c r="CV184" s="67" t="s">
        <v>989</v>
      </c>
      <c r="CW184" s="68" t="s">
        <v>168</v>
      </c>
      <c r="CX184" s="68">
        <v>45868</v>
      </c>
      <c r="CY184" s="67" t="s">
        <v>988</v>
      </c>
      <c r="CZ184" s="67" t="s">
        <v>989</v>
      </c>
      <c r="DA184" s="67" t="s">
        <v>1021</v>
      </c>
      <c r="DB184" s="81">
        <v>1076147.07</v>
      </c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  <c r="AMK184"/>
      <c r="AML184"/>
      <c r="AMM184"/>
      <c r="AMN184"/>
      <c r="AMO184"/>
      <c r="AMP184"/>
      <c r="AMQ184"/>
      <c r="AMR184"/>
      <c r="AMS184"/>
      <c r="AMT184"/>
      <c r="AMU184"/>
      <c r="AMV184"/>
      <c r="AMW184"/>
      <c r="AMX184"/>
      <c r="AMY184"/>
      <c r="AMZ184"/>
      <c r="ANA184"/>
      <c r="ANB184"/>
      <c r="ANC184"/>
      <c r="AND184"/>
      <c r="ANE184"/>
      <c r="ANF184"/>
      <c r="ANG184"/>
      <c r="ANH184"/>
      <c r="ANI184"/>
      <c r="ANJ184"/>
      <c r="ANK184"/>
      <c r="ANL184"/>
      <c r="ANM184"/>
      <c r="ANN184"/>
      <c r="ANO184"/>
      <c r="ANP184"/>
      <c r="ANQ184"/>
      <c r="ANR184"/>
      <c r="ANS184"/>
      <c r="ANT184"/>
      <c r="ANU184"/>
      <c r="ANV184"/>
      <c r="ANW184"/>
      <c r="ANX184"/>
      <c r="ANY184"/>
      <c r="ANZ184"/>
      <c r="AOA184"/>
      <c r="AOB184"/>
      <c r="AOC184"/>
      <c r="AOD184"/>
      <c r="AOE184"/>
      <c r="AOF184"/>
      <c r="AOG184"/>
      <c r="AOH184"/>
      <c r="AOI184"/>
      <c r="AOJ184"/>
      <c r="AOK184"/>
      <c r="AOL184"/>
      <c r="AOM184"/>
      <c r="AON184"/>
      <c r="AOO184"/>
      <c r="AOP184"/>
      <c r="AOQ184"/>
      <c r="AOR184"/>
      <c r="AOS184"/>
      <c r="AOT184"/>
      <c r="AOU184"/>
      <c r="AOV184"/>
      <c r="AOW184"/>
      <c r="AOX184"/>
      <c r="AOY184"/>
      <c r="AOZ184"/>
      <c r="APA184"/>
      <c r="APB184"/>
      <c r="APC184"/>
      <c r="APD184"/>
      <c r="APE184"/>
      <c r="APF184"/>
      <c r="APG184"/>
      <c r="APH184"/>
      <c r="API184"/>
      <c r="APJ184"/>
      <c r="APK184"/>
      <c r="APL184"/>
      <c r="APM184"/>
      <c r="APN184"/>
      <c r="APO184"/>
      <c r="APP184"/>
      <c r="APQ184"/>
      <c r="APR184"/>
      <c r="APS184"/>
      <c r="APT184"/>
      <c r="APU184"/>
      <c r="APV184"/>
      <c r="APW184"/>
      <c r="APX184"/>
      <c r="APY184"/>
      <c r="APZ184"/>
      <c r="AQA184"/>
      <c r="AQB184"/>
      <c r="AQC184"/>
      <c r="AQD184"/>
      <c r="AQE184"/>
      <c r="AQF184"/>
      <c r="AQG184"/>
      <c r="AQH184"/>
      <c r="AQI184"/>
      <c r="AQJ184"/>
      <c r="AQK184"/>
      <c r="AQL184"/>
      <c r="AQM184"/>
      <c r="AQN184"/>
      <c r="AQO184"/>
      <c r="AQP184"/>
      <c r="AQQ184"/>
      <c r="AQR184"/>
      <c r="AQS184"/>
      <c r="AQT184"/>
      <c r="AQU184"/>
      <c r="AQV184"/>
      <c r="AQW184"/>
      <c r="AQX184"/>
      <c r="AQY184"/>
      <c r="AQZ184"/>
      <c r="ARA184"/>
      <c r="ARB184"/>
      <c r="ARC184"/>
      <c r="ARD184"/>
      <c r="ARE184"/>
      <c r="ARF184"/>
      <c r="ARG184"/>
      <c r="ARH184"/>
      <c r="ARI184"/>
      <c r="ARJ184"/>
      <c r="ARK184"/>
      <c r="ARL184"/>
      <c r="ARM184"/>
      <c r="ARN184"/>
      <c r="ARO184"/>
      <c r="ARP184"/>
      <c r="ARQ184"/>
      <c r="ARR184"/>
      <c r="ARS184"/>
      <c r="ART184"/>
      <c r="ARU184"/>
      <c r="ARV184"/>
      <c r="ARW184"/>
      <c r="ARX184"/>
      <c r="ARY184"/>
      <c r="ARZ184"/>
      <c r="ASA184"/>
      <c r="ASB184"/>
      <c r="ASC184"/>
      <c r="ASD184"/>
      <c r="ASE184"/>
      <c r="ASF184"/>
      <c r="ASG184"/>
      <c r="ASH184"/>
      <c r="ASI184"/>
      <c r="ASJ184"/>
      <c r="ASK184"/>
      <c r="ASL184"/>
      <c r="ASM184"/>
      <c r="ASN184"/>
      <c r="ASO184"/>
      <c r="ASP184"/>
      <c r="ASQ184"/>
      <c r="ASR184"/>
      <c r="ASS184"/>
      <c r="AST184"/>
      <c r="ASU184"/>
      <c r="ASV184"/>
      <c r="ASW184"/>
      <c r="ASX184"/>
      <c r="ASY184"/>
      <c r="ASZ184"/>
      <c r="ATA184"/>
      <c r="ATB184"/>
      <c r="ATC184"/>
      <c r="ATD184"/>
      <c r="ATE184"/>
      <c r="ATF184"/>
      <c r="ATG184"/>
      <c r="ATH184"/>
      <c r="ATI184"/>
      <c r="ATJ184"/>
      <c r="ATK184"/>
      <c r="ATL184"/>
      <c r="ATM184"/>
      <c r="ATN184"/>
      <c r="ATO184"/>
      <c r="ATP184"/>
      <c r="ATQ184"/>
      <c r="ATR184"/>
      <c r="ATS184"/>
      <c r="ATT184"/>
      <c r="ATU184"/>
      <c r="ATV184"/>
      <c r="ATW184"/>
      <c r="ATX184"/>
      <c r="ATY184"/>
      <c r="ATZ184"/>
      <c r="AUA184"/>
      <c r="AUB184"/>
      <c r="AUC184"/>
      <c r="AUD184"/>
      <c r="AUE184"/>
      <c r="AUF184"/>
      <c r="AUG184"/>
      <c r="AUH184"/>
      <c r="AUI184"/>
      <c r="AUJ184"/>
      <c r="AUK184"/>
      <c r="AUL184"/>
      <c r="AUM184"/>
      <c r="AUN184"/>
      <c r="AUO184"/>
      <c r="AUP184"/>
      <c r="AUQ184"/>
      <c r="AUR184"/>
      <c r="AUS184"/>
      <c r="AUT184"/>
      <c r="AUU184"/>
      <c r="AUV184"/>
      <c r="AUW184"/>
      <c r="AUX184"/>
      <c r="AUY184"/>
      <c r="AUZ184"/>
      <c r="AVA184"/>
      <c r="AVB184"/>
      <c r="AVC184"/>
      <c r="AVD184"/>
      <c r="AVE184"/>
      <c r="AVF184"/>
      <c r="AVG184"/>
      <c r="AVH184"/>
      <c r="AVI184"/>
      <c r="AVJ184"/>
      <c r="AVK184"/>
      <c r="AVL184"/>
      <c r="AVM184"/>
      <c r="AVN184"/>
      <c r="AVO184"/>
      <c r="AVP184"/>
      <c r="AVQ184"/>
      <c r="AVR184"/>
      <c r="AVS184"/>
      <c r="AVT184"/>
      <c r="AVU184"/>
      <c r="AVV184"/>
      <c r="AVW184"/>
      <c r="AVX184"/>
      <c r="AVY184"/>
      <c r="AVZ184"/>
      <c r="AWA184"/>
      <c r="AWB184"/>
      <c r="AWC184"/>
      <c r="AWD184"/>
      <c r="AWE184"/>
      <c r="AWF184"/>
      <c r="AWG184"/>
      <c r="AWH184"/>
      <c r="AWI184"/>
      <c r="AWJ184"/>
      <c r="AWK184"/>
      <c r="AWL184"/>
      <c r="AWM184"/>
      <c r="AWN184"/>
      <c r="AWO184"/>
      <c r="AWP184"/>
      <c r="AWQ184"/>
      <c r="AWR184"/>
      <c r="AWS184"/>
      <c r="AWT184"/>
      <c r="AWU184"/>
      <c r="AWV184"/>
      <c r="AWW184"/>
      <c r="AWX184"/>
      <c r="AWY184"/>
      <c r="AWZ184"/>
      <c r="AXA184"/>
      <c r="AXB184"/>
      <c r="AXC184"/>
      <c r="AXD184"/>
      <c r="AXE184"/>
      <c r="AXF184"/>
      <c r="AXG184"/>
      <c r="AXH184"/>
      <c r="AXI184"/>
      <c r="AXJ184"/>
      <c r="AXK184"/>
      <c r="AXL184"/>
      <c r="AXM184"/>
      <c r="AXN184"/>
      <c r="AXO184"/>
      <c r="AXP184"/>
      <c r="AXQ184"/>
      <c r="AXR184"/>
      <c r="AXS184"/>
      <c r="AXT184"/>
      <c r="AXU184"/>
      <c r="AXV184"/>
      <c r="AXW184"/>
      <c r="AXX184"/>
      <c r="AXY184"/>
      <c r="AXZ184"/>
      <c r="AYA184"/>
      <c r="AYB184"/>
      <c r="AYC184"/>
      <c r="AYD184"/>
      <c r="AYE184"/>
      <c r="AYF184"/>
      <c r="AYG184"/>
      <c r="AYH184"/>
      <c r="AYI184"/>
      <c r="AYJ184"/>
      <c r="AYK184"/>
      <c r="AYL184"/>
      <c r="AYM184"/>
      <c r="AYN184"/>
      <c r="AYO184"/>
      <c r="AYP184"/>
      <c r="AYQ184"/>
      <c r="AYR184"/>
      <c r="AYS184"/>
      <c r="AYT184"/>
      <c r="AYU184"/>
      <c r="AYV184"/>
      <c r="AYW184"/>
      <c r="AYX184"/>
      <c r="AYY184"/>
      <c r="AYZ184"/>
      <c r="AZA184"/>
      <c r="AZB184"/>
      <c r="AZC184"/>
      <c r="AZD184"/>
      <c r="AZE184"/>
      <c r="AZF184"/>
      <c r="AZG184"/>
      <c r="AZH184"/>
      <c r="AZI184"/>
      <c r="AZJ184"/>
      <c r="AZK184"/>
      <c r="AZL184"/>
      <c r="AZM184"/>
      <c r="AZN184"/>
      <c r="AZO184"/>
      <c r="AZP184"/>
      <c r="AZQ184"/>
      <c r="AZR184"/>
      <c r="AZS184"/>
      <c r="AZT184"/>
      <c r="AZU184"/>
      <c r="AZV184"/>
      <c r="AZW184"/>
      <c r="AZX184"/>
      <c r="AZY184"/>
      <c r="AZZ184"/>
      <c r="BAA184"/>
      <c r="BAB184"/>
      <c r="BAC184"/>
      <c r="BAD184"/>
      <c r="BAE184"/>
      <c r="BAF184"/>
      <c r="BAG184"/>
      <c r="BAH184"/>
      <c r="BAI184"/>
      <c r="BAJ184"/>
      <c r="BAK184"/>
      <c r="BAL184"/>
      <c r="BAM184"/>
      <c r="BAN184"/>
      <c r="BAO184"/>
      <c r="BAP184"/>
      <c r="BAQ184"/>
      <c r="BAR184"/>
      <c r="BAS184"/>
      <c r="BAT184"/>
      <c r="BAU184"/>
      <c r="BAV184"/>
      <c r="BAW184"/>
      <c r="BAX184"/>
      <c r="BAY184"/>
      <c r="BAZ184"/>
      <c r="BBA184"/>
      <c r="BBB184"/>
      <c r="BBC184"/>
      <c r="BBD184"/>
      <c r="BBE184"/>
      <c r="BBF184"/>
      <c r="BBG184"/>
      <c r="BBH184"/>
      <c r="BBI184"/>
      <c r="BBJ184"/>
      <c r="BBK184"/>
      <c r="BBL184"/>
      <c r="BBM184"/>
      <c r="BBN184"/>
      <c r="BBO184"/>
      <c r="BBP184"/>
      <c r="BBQ184"/>
      <c r="BBR184"/>
      <c r="BBS184"/>
      <c r="BBT184"/>
      <c r="BBU184"/>
      <c r="BBV184"/>
      <c r="BBW184"/>
      <c r="BBX184"/>
      <c r="BBY184"/>
      <c r="BBZ184"/>
      <c r="BCA184"/>
      <c r="BCB184"/>
      <c r="BCC184"/>
      <c r="BCD184"/>
      <c r="BCE184"/>
      <c r="BCF184"/>
      <c r="BCG184"/>
      <c r="BCH184"/>
      <c r="BCI184"/>
      <c r="BCJ184"/>
      <c r="BCK184"/>
      <c r="BCL184"/>
      <c r="BCM184"/>
      <c r="BCN184"/>
      <c r="BCO184"/>
      <c r="BCP184"/>
      <c r="BCQ184"/>
      <c r="BCR184"/>
      <c r="BCS184"/>
      <c r="BCT184"/>
      <c r="BCU184"/>
      <c r="BCV184"/>
      <c r="BCW184"/>
      <c r="BCX184"/>
      <c r="BCY184"/>
      <c r="BCZ184"/>
      <c r="BDA184"/>
      <c r="BDB184"/>
      <c r="BDC184"/>
      <c r="BDD184"/>
      <c r="BDE184"/>
      <c r="BDF184"/>
      <c r="BDG184"/>
      <c r="BDH184"/>
      <c r="BDI184"/>
      <c r="BDJ184"/>
      <c r="BDK184"/>
      <c r="BDL184"/>
      <c r="BDM184"/>
      <c r="BDN184"/>
      <c r="BDO184"/>
      <c r="BDP184"/>
      <c r="BDQ184"/>
      <c r="BDR184"/>
      <c r="BDS184"/>
      <c r="BDT184"/>
      <c r="BDU184"/>
    </row>
    <row r="185" spans="2:1477" s="69" customFormat="1">
      <c r="B185" s="67" t="s">
        <v>3</v>
      </c>
      <c r="C185" s="67" t="s">
        <v>356</v>
      </c>
      <c r="D185" s="67" t="s">
        <v>357</v>
      </c>
      <c r="E185" s="68">
        <v>45233</v>
      </c>
      <c r="F185" s="67" t="s">
        <v>993</v>
      </c>
      <c r="G185" s="158" t="s">
        <v>990</v>
      </c>
      <c r="H185" s="187">
        <v>3</v>
      </c>
      <c r="I185" s="69">
        <v>5</v>
      </c>
      <c r="J185" s="69">
        <v>182</v>
      </c>
      <c r="K185" s="69">
        <v>306</v>
      </c>
      <c r="L185" s="69">
        <v>303</v>
      </c>
      <c r="M185" s="186">
        <f t="shared" si="51"/>
        <v>1.0879120879120878</v>
      </c>
      <c r="N185" s="69">
        <f t="shared" si="52"/>
        <v>1</v>
      </c>
      <c r="O185" s="69">
        <v>3</v>
      </c>
      <c r="P185" s="69">
        <v>0</v>
      </c>
      <c r="Q185" s="69">
        <v>0</v>
      </c>
      <c r="R185" s="69">
        <v>105</v>
      </c>
      <c r="S185" s="69">
        <v>19</v>
      </c>
      <c r="T185" s="190">
        <v>4285836</v>
      </c>
      <c r="U185" s="190">
        <v>50000</v>
      </c>
      <c r="V185" s="190">
        <v>4235836</v>
      </c>
      <c r="W185" s="190">
        <v>4430549</v>
      </c>
      <c r="X185" s="190">
        <v>4413846</v>
      </c>
      <c r="Y185" s="190">
        <v>0</v>
      </c>
      <c r="Z185" s="190">
        <v>0</v>
      </c>
      <c r="AA185" s="190">
        <v>0</v>
      </c>
      <c r="AB185" s="190">
        <v>4413846</v>
      </c>
      <c r="AC185" s="190">
        <v>4401052</v>
      </c>
      <c r="AD185" s="186">
        <f t="shared" si="53"/>
        <v>1.0390043429443443</v>
      </c>
      <c r="AE185" s="69">
        <f t="shared" si="54"/>
        <v>1</v>
      </c>
      <c r="AF185" s="80">
        <v>-9192</v>
      </c>
      <c r="AG185" s="69">
        <v>144713</v>
      </c>
      <c r="AH185" s="69">
        <v>79</v>
      </c>
      <c r="AI185" s="69">
        <v>26</v>
      </c>
      <c r="AJ185" s="69">
        <v>0</v>
      </c>
      <c r="AK185" s="69">
        <v>0</v>
      </c>
      <c r="AL185" s="80">
        <v>0</v>
      </c>
      <c r="AM185" s="80">
        <v>0</v>
      </c>
      <c r="AN185" s="69">
        <v>0</v>
      </c>
      <c r="AO185" s="69">
        <v>0</v>
      </c>
      <c r="AP185" s="80">
        <v>85267</v>
      </c>
      <c r="AQ185" s="80">
        <v>0</v>
      </c>
      <c r="AR185" s="69">
        <v>0</v>
      </c>
      <c r="AS185" s="69">
        <v>0</v>
      </c>
      <c r="AT185" s="80">
        <v>0</v>
      </c>
      <c r="AU185" s="80">
        <v>0</v>
      </c>
      <c r="AV185" s="69">
        <v>0</v>
      </c>
      <c r="AW185" s="69">
        <v>0</v>
      </c>
      <c r="AX185" s="80">
        <v>0</v>
      </c>
      <c r="AY185" s="80">
        <v>0</v>
      </c>
      <c r="AZ185" s="69">
        <v>0</v>
      </c>
      <c r="BA185" s="69">
        <v>0</v>
      </c>
      <c r="BB185" s="80">
        <v>0</v>
      </c>
      <c r="BC185" s="80">
        <v>0</v>
      </c>
      <c r="BD185" s="69">
        <v>0</v>
      </c>
      <c r="BE185" s="69">
        <v>0</v>
      </c>
      <c r="BF185" s="80">
        <v>4354</v>
      </c>
      <c r="BG185" s="80">
        <v>0</v>
      </c>
      <c r="BH185" s="69">
        <v>0</v>
      </c>
      <c r="BI185" s="69">
        <v>0</v>
      </c>
      <c r="BJ185" s="80">
        <v>0</v>
      </c>
      <c r="BK185" s="80">
        <v>0</v>
      </c>
      <c r="BL185" s="69">
        <v>0</v>
      </c>
      <c r="BM185" s="69">
        <v>0</v>
      </c>
      <c r="BN185" s="80">
        <v>0</v>
      </c>
      <c r="BO185" s="80">
        <v>0</v>
      </c>
      <c r="BP185" s="69">
        <v>0</v>
      </c>
      <c r="BQ185" s="69">
        <v>0</v>
      </c>
      <c r="BR185" s="80">
        <v>0</v>
      </c>
      <c r="BS185" s="80">
        <v>0</v>
      </c>
      <c r="BT185" s="69">
        <v>0</v>
      </c>
      <c r="BU185" s="69">
        <v>0</v>
      </c>
      <c r="BV185" s="80">
        <v>0</v>
      </c>
      <c r="BW185" s="80">
        <v>0</v>
      </c>
      <c r="BX185" s="69">
        <v>0</v>
      </c>
      <c r="BY185" s="69">
        <v>19</v>
      </c>
      <c r="BZ185" s="80">
        <v>55844</v>
      </c>
      <c r="CA185" s="80">
        <v>55844</v>
      </c>
      <c r="CB185" s="69">
        <v>0</v>
      </c>
      <c r="CC185" s="69">
        <v>0</v>
      </c>
      <c r="CD185" s="80">
        <v>0</v>
      </c>
      <c r="CE185" s="80">
        <v>0</v>
      </c>
      <c r="CF185" s="69">
        <v>0</v>
      </c>
      <c r="CG185" s="69">
        <v>0</v>
      </c>
      <c r="CH185" s="80">
        <v>0</v>
      </c>
      <c r="CI185" s="80">
        <v>0</v>
      </c>
      <c r="CJ185" s="69">
        <v>0</v>
      </c>
      <c r="CK185" s="69">
        <v>19</v>
      </c>
      <c r="CL185" s="80">
        <v>145465</v>
      </c>
      <c r="CM185" s="80">
        <v>55844</v>
      </c>
      <c r="CN185" s="67" t="s">
        <v>851</v>
      </c>
      <c r="CO185" s="67" t="s">
        <v>852</v>
      </c>
      <c r="CP185" s="67" t="s">
        <v>709</v>
      </c>
      <c r="CQ185" s="67" t="s">
        <v>709</v>
      </c>
      <c r="CR185" s="67" t="s">
        <v>709</v>
      </c>
      <c r="CS185" s="67" t="s">
        <v>709</v>
      </c>
      <c r="CT185" s="68">
        <v>45960</v>
      </c>
      <c r="CU185" s="67" t="s">
        <v>993</v>
      </c>
      <c r="CV185" s="67" t="s">
        <v>989</v>
      </c>
      <c r="CW185" s="68" t="s">
        <v>168</v>
      </c>
      <c r="CX185" s="68">
        <v>45824</v>
      </c>
      <c r="CY185" s="67" t="s">
        <v>986</v>
      </c>
      <c r="CZ185" s="67" t="s">
        <v>994</v>
      </c>
      <c r="DA185" s="67" t="s">
        <v>1022</v>
      </c>
      <c r="DB185" s="81">
        <v>4697027.08</v>
      </c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  <c r="AMK185"/>
      <c r="AML185"/>
      <c r="AMM185"/>
      <c r="AMN185"/>
      <c r="AMO185"/>
      <c r="AMP185"/>
      <c r="AMQ185"/>
      <c r="AMR185"/>
      <c r="AMS185"/>
      <c r="AMT185"/>
      <c r="AMU185"/>
      <c r="AMV185"/>
      <c r="AMW185"/>
      <c r="AMX185"/>
      <c r="AMY185"/>
      <c r="AMZ185"/>
      <c r="ANA185"/>
      <c r="ANB185"/>
      <c r="ANC185"/>
      <c r="AND185"/>
      <c r="ANE185"/>
      <c r="ANF185"/>
      <c r="ANG185"/>
      <c r="ANH185"/>
      <c r="ANI185"/>
      <c r="ANJ185"/>
      <c r="ANK185"/>
      <c r="ANL185"/>
      <c r="ANM185"/>
      <c r="ANN185"/>
      <c r="ANO185"/>
      <c r="ANP185"/>
      <c r="ANQ185"/>
      <c r="ANR185"/>
      <c r="ANS185"/>
      <c r="ANT185"/>
      <c r="ANU185"/>
      <c r="ANV185"/>
      <c r="ANW185"/>
      <c r="ANX185"/>
      <c r="ANY185"/>
      <c r="ANZ185"/>
      <c r="AOA185"/>
      <c r="AOB185"/>
      <c r="AOC185"/>
      <c r="AOD185"/>
      <c r="AOE185"/>
      <c r="AOF185"/>
      <c r="AOG185"/>
      <c r="AOH185"/>
      <c r="AOI185"/>
      <c r="AOJ185"/>
      <c r="AOK185"/>
      <c r="AOL185"/>
      <c r="AOM185"/>
      <c r="AON185"/>
      <c r="AOO185"/>
      <c r="AOP185"/>
      <c r="AOQ185"/>
      <c r="AOR185"/>
      <c r="AOS185"/>
      <c r="AOT185"/>
      <c r="AOU185"/>
      <c r="AOV185"/>
      <c r="AOW185"/>
      <c r="AOX185"/>
      <c r="AOY185"/>
      <c r="AOZ185"/>
      <c r="APA185"/>
      <c r="APB185"/>
      <c r="APC185"/>
      <c r="APD185"/>
      <c r="APE185"/>
      <c r="APF185"/>
      <c r="APG185"/>
      <c r="APH185"/>
      <c r="API185"/>
      <c r="APJ185"/>
      <c r="APK185"/>
      <c r="APL185"/>
      <c r="APM185"/>
      <c r="APN185"/>
      <c r="APO185"/>
      <c r="APP185"/>
      <c r="APQ185"/>
      <c r="APR185"/>
      <c r="APS185"/>
      <c r="APT185"/>
      <c r="APU185"/>
      <c r="APV185"/>
      <c r="APW185"/>
      <c r="APX185"/>
      <c r="APY185"/>
      <c r="APZ185"/>
      <c r="AQA185"/>
      <c r="AQB185"/>
      <c r="AQC185"/>
      <c r="AQD185"/>
      <c r="AQE185"/>
      <c r="AQF185"/>
      <c r="AQG185"/>
      <c r="AQH185"/>
      <c r="AQI185"/>
      <c r="AQJ185"/>
      <c r="AQK185"/>
      <c r="AQL185"/>
      <c r="AQM185"/>
      <c r="AQN185"/>
      <c r="AQO185"/>
      <c r="AQP185"/>
      <c r="AQQ185"/>
      <c r="AQR185"/>
      <c r="AQS185"/>
      <c r="AQT185"/>
      <c r="AQU185"/>
      <c r="AQV185"/>
      <c r="AQW185"/>
      <c r="AQX185"/>
      <c r="AQY185"/>
      <c r="AQZ185"/>
      <c r="ARA185"/>
      <c r="ARB185"/>
      <c r="ARC185"/>
      <c r="ARD185"/>
      <c r="ARE185"/>
      <c r="ARF185"/>
      <c r="ARG185"/>
      <c r="ARH185"/>
      <c r="ARI185"/>
      <c r="ARJ185"/>
      <c r="ARK185"/>
      <c r="ARL185"/>
      <c r="ARM185"/>
      <c r="ARN185"/>
      <c r="ARO185"/>
      <c r="ARP185"/>
      <c r="ARQ185"/>
      <c r="ARR185"/>
      <c r="ARS185"/>
      <c r="ART185"/>
      <c r="ARU185"/>
      <c r="ARV185"/>
      <c r="ARW185"/>
      <c r="ARX185"/>
      <c r="ARY185"/>
      <c r="ARZ185"/>
      <c r="ASA185"/>
      <c r="ASB185"/>
      <c r="ASC185"/>
      <c r="ASD185"/>
      <c r="ASE185"/>
      <c r="ASF185"/>
      <c r="ASG185"/>
      <c r="ASH185"/>
      <c r="ASI185"/>
      <c r="ASJ185"/>
      <c r="ASK185"/>
      <c r="ASL185"/>
      <c r="ASM185"/>
      <c r="ASN185"/>
      <c r="ASO185"/>
      <c r="ASP185"/>
      <c r="ASQ185"/>
      <c r="ASR185"/>
      <c r="ASS185"/>
      <c r="AST185"/>
      <c r="ASU185"/>
      <c r="ASV185"/>
      <c r="ASW185"/>
      <c r="ASX185"/>
      <c r="ASY185"/>
      <c r="ASZ185"/>
      <c r="ATA185"/>
      <c r="ATB185"/>
      <c r="ATC185"/>
      <c r="ATD185"/>
      <c r="ATE185"/>
      <c r="ATF185"/>
      <c r="ATG185"/>
      <c r="ATH185"/>
      <c r="ATI185"/>
      <c r="ATJ185"/>
      <c r="ATK185"/>
      <c r="ATL185"/>
      <c r="ATM185"/>
      <c r="ATN185"/>
      <c r="ATO185"/>
      <c r="ATP185"/>
      <c r="ATQ185"/>
      <c r="ATR185"/>
      <c r="ATS185"/>
      <c r="ATT185"/>
      <c r="ATU185"/>
      <c r="ATV185"/>
      <c r="ATW185"/>
      <c r="ATX185"/>
      <c r="ATY185"/>
      <c r="ATZ185"/>
      <c r="AUA185"/>
      <c r="AUB185"/>
      <c r="AUC185"/>
      <c r="AUD185"/>
      <c r="AUE185"/>
      <c r="AUF185"/>
      <c r="AUG185"/>
      <c r="AUH185"/>
      <c r="AUI185"/>
      <c r="AUJ185"/>
      <c r="AUK185"/>
      <c r="AUL185"/>
      <c r="AUM185"/>
      <c r="AUN185"/>
      <c r="AUO185"/>
      <c r="AUP185"/>
      <c r="AUQ185"/>
      <c r="AUR185"/>
      <c r="AUS185"/>
      <c r="AUT185"/>
      <c r="AUU185"/>
      <c r="AUV185"/>
      <c r="AUW185"/>
      <c r="AUX185"/>
      <c r="AUY185"/>
      <c r="AUZ185"/>
      <c r="AVA185"/>
      <c r="AVB185"/>
      <c r="AVC185"/>
      <c r="AVD185"/>
      <c r="AVE185"/>
      <c r="AVF185"/>
      <c r="AVG185"/>
      <c r="AVH185"/>
      <c r="AVI185"/>
      <c r="AVJ185"/>
      <c r="AVK185"/>
      <c r="AVL185"/>
      <c r="AVM185"/>
      <c r="AVN185"/>
      <c r="AVO185"/>
      <c r="AVP185"/>
      <c r="AVQ185"/>
      <c r="AVR185"/>
      <c r="AVS185"/>
      <c r="AVT185"/>
      <c r="AVU185"/>
      <c r="AVV185"/>
      <c r="AVW185"/>
      <c r="AVX185"/>
      <c r="AVY185"/>
      <c r="AVZ185"/>
      <c r="AWA185"/>
      <c r="AWB185"/>
      <c r="AWC185"/>
      <c r="AWD185"/>
      <c r="AWE185"/>
      <c r="AWF185"/>
      <c r="AWG185"/>
      <c r="AWH185"/>
      <c r="AWI185"/>
      <c r="AWJ185"/>
      <c r="AWK185"/>
      <c r="AWL185"/>
      <c r="AWM185"/>
      <c r="AWN185"/>
      <c r="AWO185"/>
      <c r="AWP185"/>
      <c r="AWQ185"/>
      <c r="AWR185"/>
      <c r="AWS185"/>
      <c r="AWT185"/>
      <c r="AWU185"/>
      <c r="AWV185"/>
      <c r="AWW185"/>
      <c r="AWX185"/>
      <c r="AWY185"/>
      <c r="AWZ185"/>
      <c r="AXA185"/>
      <c r="AXB185"/>
      <c r="AXC185"/>
      <c r="AXD185"/>
      <c r="AXE185"/>
      <c r="AXF185"/>
      <c r="AXG185"/>
      <c r="AXH185"/>
      <c r="AXI185"/>
      <c r="AXJ185"/>
      <c r="AXK185"/>
      <c r="AXL185"/>
      <c r="AXM185"/>
      <c r="AXN185"/>
      <c r="AXO185"/>
      <c r="AXP185"/>
      <c r="AXQ185"/>
      <c r="AXR185"/>
      <c r="AXS185"/>
      <c r="AXT185"/>
      <c r="AXU185"/>
      <c r="AXV185"/>
      <c r="AXW185"/>
      <c r="AXX185"/>
      <c r="AXY185"/>
      <c r="AXZ185"/>
      <c r="AYA185"/>
      <c r="AYB185"/>
      <c r="AYC185"/>
      <c r="AYD185"/>
      <c r="AYE185"/>
      <c r="AYF185"/>
      <c r="AYG185"/>
      <c r="AYH185"/>
      <c r="AYI185"/>
      <c r="AYJ185"/>
      <c r="AYK185"/>
      <c r="AYL185"/>
      <c r="AYM185"/>
      <c r="AYN185"/>
      <c r="AYO185"/>
      <c r="AYP185"/>
      <c r="AYQ185"/>
      <c r="AYR185"/>
      <c r="AYS185"/>
      <c r="AYT185"/>
      <c r="AYU185"/>
      <c r="AYV185"/>
      <c r="AYW185"/>
      <c r="AYX185"/>
      <c r="AYY185"/>
      <c r="AYZ185"/>
      <c r="AZA185"/>
      <c r="AZB185"/>
      <c r="AZC185"/>
      <c r="AZD185"/>
      <c r="AZE185"/>
      <c r="AZF185"/>
      <c r="AZG185"/>
      <c r="AZH185"/>
      <c r="AZI185"/>
      <c r="AZJ185"/>
      <c r="AZK185"/>
      <c r="AZL185"/>
      <c r="AZM185"/>
      <c r="AZN185"/>
      <c r="AZO185"/>
      <c r="AZP185"/>
      <c r="AZQ185"/>
      <c r="AZR185"/>
      <c r="AZS185"/>
      <c r="AZT185"/>
      <c r="AZU185"/>
      <c r="AZV185"/>
      <c r="AZW185"/>
      <c r="AZX185"/>
      <c r="AZY185"/>
      <c r="AZZ185"/>
      <c r="BAA185"/>
      <c r="BAB185"/>
      <c r="BAC185"/>
      <c r="BAD185"/>
      <c r="BAE185"/>
      <c r="BAF185"/>
      <c r="BAG185"/>
      <c r="BAH185"/>
      <c r="BAI185"/>
      <c r="BAJ185"/>
      <c r="BAK185"/>
      <c r="BAL185"/>
      <c r="BAM185"/>
      <c r="BAN185"/>
      <c r="BAO185"/>
      <c r="BAP185"/>
      <c r="BAQ185"/>
      <c r="BAR185"/>
      <c r="BAS185"/>
      <c r="BAT185"/>
      <c r="BAU185"/>
      <c r="BAV185"/>
      <c r="BAW185"/>
      <c r="BAX185"/>
      <c r="BAY185"/>
      <c r="BAZ185"/>
      <c r="BBA185"/>
      <c r="BBB185"/>
      <c r="BBC185"/>
      <c r="BBD185"/>
      <c r="BBE185"/>
      <c r="BBF185"/>
      <c r="BBG185"/>
      <c r="BBH185"/>
      <c r="BBI185"/>
      <c r="BBJ185"/>
      <c r="BBK185"/>
      <c r="BBL185"/>
      <c r="BBM185"/>
      <c r="BBN185"/>
      <c r="BBO185"/>
      <c r="BBP185"/>
      <c r="BBQ185"/>
      <c r="BBR185"/>
      <c r="BBS185"/>
      <c r="BBT185"/>
      <c r="BBU185"/>
      <c r="BBV185"/>
      <c r="BBW185"/>
      <c r="BBX185"/>
      <c r="BBY185"/>
      <c r="BBZ185"/>
      <c r="BCA185"/>
      <c r="BCB185"/>
      <c r="BCC185"/>
      <c r="BCD185"/>
      <c r="BCE185"/>
      <c r="BCF185"/>
      <c r="BCG185"/>
      <c r="BCH185"/>
      <c r="BCI185"/>
      <c r="BCJ185"/>
      <c r="BCK185"/>
      <c r="BCL185"/>
      <c r="BCM185"/>
      <c r="BCN185"/>
      <c r="BCO185"/>
      <c r="BCP185"/>
      <c r="BCQ185"/>
      <c r="BCR185"/>
      <c r="BCS185"/>
      <c r="BCT185"/>
      <c r="BCU185"/>
      <c r="BCV185"/>
      <c r="BCW185"/>
      <c r="BCX185"/>
      <c r="BCY185"/>
      <c r="BCZ185"/>
      <c r="BDA185"/>
      <c r="BDB185"/>
      <c r="BDC185"/>
      <c r="BDD185"/>
      <c r="BDE185"/>
      <c r="BDF185"/>
      <c r="BDG185"/>
      <c r="BDH185"/>
      <c r="BDI185"/>
      <c r="BDJ185"/>
      <c r="BDK185"/>
      <c r="BDL185"/>
      <c r="BDM185"/>
      <c r="BDN185"/>
      <c r="BDO185"/>
      <c r="BDP185"/>
      <c r="BDQ185"/>
      <c r="BDR185"/>
      <c r="BDS185"/>
      <c r="BDT185"/>
      <c r="BDU185"/>
    </row>
    <row r="186" spans="2:1477" s="69" customFormat="1">
      <c r="B186" s="67" t="s">
        <v>3</v>
      </c>
      <c r="C186" s="67" t="s">
        <v>358</v>
      </c>
      <c r="D186" s="67" t="s">
        <v>359</v>
      </c>
      <c r="E186" s="68">
        <v>45296</v>
      </c>
      <c r="F186" s="67" t="s">
        <v>991</v>
      </c>
      <c r="G186" s="158" t="s">
        <v>990</v>
      </c>
      <c r="H186" s="187">
        <v>2</v>
      </c>
      <c r="I186" s="69">
        <v>2</v>
      </c>
      <c r="J186" s="69">
        <v>274</v>
      </c>
      <c r="K186" s="69">
        <v>356</v>
      </c>
      <c r="L186" s="69">
        <v>355</v>
      </c>
      <c r="M186" s="186">
        <f t="shared" si="51"/>
        <v>1.0912408759124088</v>
      </c>
      <c r="N186" s="69">
        <f t="shared" si="52"/>
        <v>1</v>
      </c>
      <c r="O186" s="69">
        <v>1</v>
      </c>
      <c r="P186" s="69">
        <v>0</v>
      </c>
      <c r="Q186" s="69">
        <v>0</v>
      </c>
      <c r="R186" s="69">
        <v>82</v>
      </c>
      <c r="S186" s="69">
        <v>0</v>
      </c>
      <c r="T186" s="190">
        <v>4881711</v>
      </c>
      <c r="U186" s="190">
        <v>57650</v>
      </c>
      <c r="V186" s="190">
        <v>4824061</v>
      </c>
      <c r="W186" s="190">
        <v>4893014</v>
      </c>
      <c r="X186" s="190">
        <v>4759434</v>
      </c>
      <c r="Y186" s="190">
        <v>0</v>
      </c>
      <c r="Z186" s="190">
        <v>0</v>
      </c>
      <c r="AA186" s="190">
        <v>0</v>
      </c>
      <c r="AB186" s="190">
        <v>4759434</v>
      </c>
      <c r="AC186" s="190">
        <v>4740765</v>
      </c>
      <c r="AD186" s="186">
        <f t="shared" si="53"/>
        <v>0.98273321999866914</v>
      </c>
      <c r="AE186" s="69">
        <f t="shared" si="54"/>
        <v>1</v>
      </c>
      <c r="AF186" s="80">
        <v>-5116</v>
      </c>
      <c r="AG186" s="69">
        <v>11303</v>
      </c>
      <c r="AH186" s="69">
        <v>40</v>
      </c>
      <c r="AI186" s="69">
        <v>16</v>
      </c>
      <c r="AJ186" s="69">
        <v>0</v>
      </c>
      <c r="AK186" s="69">
        <v>0</v>
      </c>
      <c r="AL186" s="80">
        <v>0</v>
      </c>
      <c r="AM186" s="80">
        <v>0</v>
      </c>
      <c r="AN186" s="69">
        <v>0</v>
      </c>
      <c r="AO186" s="69">
        <v>0</v>
      </c>
      <c r="AP186" s="80">
        <v>23092</v>
      </c>
      <c r="AQ186" s="80">
        <v>0</v>
      </c>
      <c r="AR186" s="69">
        <v>0</v>
      </c>
      <c r="AS186" s="69">
        <v>0</v>
      </c>
      <c r="AT186" s="80">
        <v>0</v>
      </c>
      <c r="AU186" s="80">
        <v>0</v>
      </c>
      <c r="AV186" s="69">
        <v>0</v>
      </c>
      <c r="AW186" s="69">
        <v>0</v>
      </c>
      <c r="AX186" s="80">
        <v>0</v>
      </c>
      <c r="AY186" s="80">
        <v>0</v>
      </c>
      <c r="AZ186" s="69">
        <v>0</v>
      </c>
      <c r="BA186" s="69">
        <v>0</v>
      </c>
      <c r="BB186" s="80">
        <v>0</v>
      </c>
      <c r="BC186" s="80">
        <v>0</v>
      </c>
      <c r="BD186" s="69">
        <v>0</v>
      </c>
      <c r="BE186" s="69">
        <v>0</v>
      </c>
      <c r="BF186" s="80">
        <v>0</v>
      </c>
      <c r="BG186" s="80">
        <v>0</v>
      </c>
      <c r="BH186" s="69">
        <v>0</v>
      </c>
      <c r="BI186" s="69">
        <v>0</v>
      </c>
      <c r="BJ186" s="80">
        <v>0</v>
      </c>
      <c r="BK186" s="80">
        <v>0</v>
      </c>
      <c r="BL186" s="69">
        <v>0</v>
      </c>
      <c r="BM186" s="69">
        <v>0</v>
      </c>
      <c r="BN186" s="80">
        <v>0</v>
      </c>
      <c r="BO186" s="80">
        <v>0</v>
      </c>
      <c r="BP186" s="69">
        <v>0</v>
      </c>
      <c r="BQ186" s="69">
        <v>0</v>
      </c>
      <c r="BR186" s="80">
        <v>0</v>
      </c>
      <c r="BS186" s="80">
        <v>0</v>
      </c>
      <c r="BT186" s="69">
        <v>0</v>
      </c>
      <c r="BU186" s="69">
        <v>0</v>
      </c>
      <c r="BV186" s="80">
        <v>0</v>
      </c>
      <c r="BW186" s="80">
        <v>0</v>
      </c>
      <c r="BX186" s="69">
        <v>0</v>
      </c>
      <c r="BY186" s="69">
        <v>0</v>
      </c>
      <c r="BZ186" s="80">
        <v>0</v>
      </c>
      <c r="CA186" s="80">
        <v>0</v>
      </c>
      <c r="CB186" s="69">
        <v>26</v>
      </c>
      <c r="CC186" s="69">
        <v>0</v>
      </c>
      <c r="CD186" s="80">
        <v>0</v>
      </c>
      <c r="CE186" s="80">
        <v>0</v>
      </c>
      <c r="CF186" s="69">
        <v>0</v>
      </c>
      <c r="CG186" s="69">
        <v>0</v>
      </c>
      <c r="CH186" s="80">
        <v>0</v>
      </c>
      <c r="CI186" s="80">
        <v>0</v>
      </c>
      <c r="CJ186" s="69">
        <v>26</v>
      </c>
      <c r="CK186" s="69">
        <v>0</v>
      </c>
      <c r="CL186" s="80">
        <v>23092</v>
      </c>
      <c r="CM186" s="80">
        <v>0</v>
      </c>
      <c r="CN186" s="67" t="s">
        <v>853</v>
      </c>
      <c r="CO186" s="67" t="s">
        <v>854</v>
      </c>
      <c r="CP186" s="67" t="s">
        <v>709</v>
      </c>
      <c r="CQ186" s="67" t="s">
        <v>709</v>
      </c>
      <c r="CR186" s="67" t="s">
        <v>709</v>
      </c>
      <c r="CS186" s="67" t="s">
        <v>709</v>
      </c>
      <c r="CT186" s="68">
        <v>45839</v>
      </c>
      <c r="CU186" s="67" t="s">
        <v>988</v>
      </c>
      <c r="CV186" s="67" t="s">
        <v>989</v>
      </c>
      <c r="CW186" s="68" t="s">
        <v>168</v>
      </c>
      <c r="CX186" s="68">
        <v>45764</v>
      </c>
      <c r="CY186" s="67" t="s">
        <v>986</v>
      </c>
      <c r="CZ186" s="67" t="s">
        <v>994</v>
      </c>
      <c r="DA186" s="67" t="s">
        <v>1020</v>
      </c>
      <c r="DB186" s="81">
        <v>5716819.0999999996</v>
      </c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  <c r="AMK186"/>
      <c r="AML186"/>
      <c r="AMM186"/>
      <c r="AMN186"/>
      <c r="AMO186"/>
      <c r="AMP186"/>
      <c r="AMQ186"/>
      <c r="AMR186"/>
      <c r="AMS186"/>
      <c r="AMT186"/>
      <c r="AMU186"/>
      <c r="AMV186"/>
      <c r="AMW186"/>
      <c r="AMX186"/>
      <c r="AMY186"/>
      <c r="AMZ186"/>
      <c r="ANA186"/>
      <c r="ANB186"/>
      <c r="ANC186"/>
      <c r="AND186"/>
      <c r="ANE186"/>
      <c r="ANF186"/>
      <c r="ANG186"/>
      <c r="ANH186"/>
      <c r="ANI186"/>
      <c r="ANJ186"/>
      <c r="ANK186"/>
      <c r="ANL186"/>
      <c r="ANM186"/>
      <c r="ANN186"/>
      <c r="ANO186"/>
      <c r="ANP186"/>
      <c r="ANQ186"/>
      <c r="ANR186"/>
      <c r="ANS186"/>
      <c r="ANT186"/>
      <c r="ANU186"/>
      <c r="ANV186"/>
      <c r="ANW186"/>
      <c r="ANX186"/>
      <c r="ANY186"/>
      <c r="ANZ186"/>
      <c r="AOA186"/>
      <c r="AOB186"/>
      <c r="AOC186"/>
      <c r="AOD186"/>
      <c r="AOE186"/>
      <c r="AOF186"/>
      <c r="AOG186"/>
      <c r="AOH186"/>
      <c r="AOI186"/>
      <c r="AOJ186"/>
      <c r="AOK186"/>
      <c r="AOL186"/>
      <c r="AOM186"/>
      <c r="AON186"/>
      <c r="AOO186"/>
      <c r="AOP186"/>
      <c r="AOQ186"/>
      <c r="AOR186"/>
      <c r="AOS186"/>
      <c r="AOT186"/>
      <c r="AOU186"/>
      <c r="AOV186"/>
      <c r="AOW186"/>
      <c r="AOX186"/>
      <c r="AOY186"/>
      <c r="AOZ186"/>
      <c r="APA186"/>
      <c r="APB186"/>
      <c r="APC186"/>
      <c r="APD186"/>
      <c r="APE186"/>
      <c r="APF186"/>
      <c r="APG186"/>
      <c r="APH186"/>
      <c r="API186"/>
      <c r="APJ186"/>
      <c r="APK186"/>
      <c r="APL186"/>
      <c r="APM186"/>
      <c r="APN186"/>
      <c r="APO186"/>
      <c r="APP186"/>
      <c r="APQ186"/>
      <c r="APR186"/>
      <c r="APS186"/>
      <c r="APT186"/>
      <c r="APU186"/>
      <c r="APV186"/>
      <c r="APW186"/>
      <c r="APX186"/>
      <c r="APY186"/>
      <c r="APZ186"/>
      <c r="AQA186"/>
      <c r="AQB186"/>
      <c r="AQC186"/>
      <c r="AQD186"/>
      <c r="AQE186"/>
      <c r="AQF186"/>
      <c r="AQG186"/>
      <c r="AQH186"/>
      <c r="AQI186"/>
      <c r="AQJ186"/>
      <c r="AQK186"/>
      <c r="AQL186"/>
      <c r="AQM186"/>
      <c r="AQN186"/>
      <c r="AQO186"/>
      <c r="AQP186"/>
      <c r="AQQ186"/>
      <c r="AQR186"/>
      <c r="AQS186"/>
      <c r="AQT186"/>
      <c r="AQU186"/>
      <c r="AQV186"/>
      <c r="AQW186"/>
      <c r="AQX186"/>
      <c r="AQY186"/>
      <c r="AQZ186"/>
      <c r="ARA186"/>
      <c r="ARB186"/>
      <c r="ARC186"/>
      <c r="ARD186"/>
      <c r="ARE186"/>
      <c r="ARF186"/>
      <c r="ARG186"/>
      <c r="ARH186"/>
      <c r="ARI186"/>
      <c r="ARJ186"/>
      <c r="ARK186"/>
      <c r="ARL186"/>
      <c r="ARM186"/>
      <c r="ARN186"/>
      <c r="ARO186"/>
      <c r="ARP186"/>
      <c r="ARQ186"/>
      <c r="ARR186"/>
      <c r="ARS186"/>
      <c r="ART186"/>
      <c r="ARU186"/>
      <c r="ARV186"/>
      <c r="ARW186"/>
      <c r="ARX186"/>
      <c r="ARY186"/>
      <c r="ARZ186"/>
      <c r="ASA186"/>
      <c r="ASB186"/>
      <c r="ASC186"/>
      <c r="ASD186"/>
      <c r="ASE186"/>
      <c r="ASF186"/>
      <c r="ASG186"/>
      <c r="ASH186"/>
      <c r="ASI186"/>
      <c r="ASJ186"/>
      <c r="ASK186"/>
      <c r="ASL186"/>
      <c r="ASM186"/>
      <c r="ASN186"/>
      <c r="ASO186"/>
      <c r="ASP186"/>
      <c r="ASQ186"/>
      <c r="ASR186"/>
      <c r="ASS186"/>
      <c r="AST186"/>
      <c r="ASU186"/>
      <c r="ASV186"/>
      <c r="ASW186"/>
      <c r="ASX186"/>
      <c r="ASY186"/>
      <c r="ASZ186"/>
      <c r="ATA186"/>
      <c r="ATB186"/>
      <c r="ATC186"/>
      <c r="ATD186"/>
      <c r="ATE186"/>
      <c r="ATF186"/>
      <c r="ATG186"/>
      <c r="ATH186"/>
      <c r="ATI186"/>
      <c r="ATJ186"/>
      <c r="ATK186"/>
      <c r="ATL186"/>
      <c r="ATM186"/>
      <c r="ATN186"/>
      <c r="ATO186"/>
      <c r="ATP186"/>
      <c r="ATQ186"/>
      <c r="ATR186"/>
      <c r="ATS186"/>
      <c r="ATT186"/>
      <c r="ATU186"/>
      <c r="ATV186"/>
      <c r="ATW186"/>
      <c r="ATX186"/>
      <c r="ATY186"/>
      <c r="ATZ186"/>
      <c r="AUA186"/>
      <c r="AUB186"/>
      <c r="AUC186"/>
      <c r="AUD186"/>
      <c r="AUE186"/>
      <c r="AUF186"/>
      <c r="AUG186"/>
      <c r="AUH186"/>
      <c r="AUI186"/>
      <c r="AUJ186"/>
      <c r="AUK186"/>
      <c r="AUL186"/>
      <c r="AUM186"/>
      <c r="AUN186"/>
      <c r="AUO186"/>
      <c r="AUP186"/>
      <c r="AUQ186"/>
      <c r="AUR186"/>
      <c r="AUS186"/>
      <c r="AUT186"/>
      <c r="AUU186"/>
      <c r="AUV186"/>
      <c r="AUW186"/>
      <c r="AUX186"/>
      <c r="AUY186"/>
      <c r="AUZ186"/>
      <c r="AVA186"/>
      <c r="AVB186"/>
      <c r="AVC186"/>
      <c r="AVD186"/>
      <c r="AVE186"/>
      <c r="AVF186"/>
      <c r="AVG186"/>
      <c r="AVH186"/>
      <c r="AVI186"/>
      <c r="AVJ186"/>
      <c r="AVK186"/>
      <c r="AVL186"/>
      <c r="AVM186"/>
      <c r="AVN186"/>
      <c r="AVO186"/>
      <c r="AVP186"/>
      <c r="AVQ186"/>
      <c r="AVR186"/>
      <c r="AVS186"/>
      <c r="AVT186"/>
      <c r="AVU186"/>
      <c r="AVV186"/>
      <c r="AVW186"/>
      <c r="AVX186"/>
      <c r="AVY186"/>
      <c r="AVZ186"/>
      <c r="AWA186"/>
      <c r="AWB186"/>
      <c r="AWC186"/>
      <c r="AWD186"/>
      <c r="AWE186"/>
      <c r="AWF186"/>
      <c r="AWG186"/>
      <c r="AWH186"/>
      <c r="AWI186"/>
      <c r="AWJ186"/>
      <c r="AWK186"/>
      <c r="AWL186"/>
      <c r="AWM186"/>
      <c r="AWN186"/>
      <c r="AWO186"/>
      <c r="AWP186"/>
      <c r="AWQ186"/>
      <c r="AWR186"/>
      <c r="AWS186"/>
      <c r="AWT186"/>
      <c r="AWU186"/>
      <c r="AWV186"/>
      <c r="AWW186"/>
      <c r="AWX186"/>
      <c r="AWY186"/>
      <c r="AWZ186"/>
      <c r="AXA186"/>
      <c r="AXB186"/>
      <c r="AXC186"/>
      <c r="AXD186"/>
      <c r="AXE186"/>
      <c r="AXF186"/>
      <c r="AXG186"/>
      <c r="AXH186"/>
      <c r="AXI186"/>
      <c r="AXJ186"/>
      <c r="AXK186"/>
      <c r="AXL186"/>
      <c r="AXM186"/>
      <c r="AXN186"/>
      <c r="AXO186"/>
      <c r="AXP186"/>
      <c r="AXQ186"/>
      <c r="AXR186"/>
      <c r="AXS186"/>
      <c r="AXT186"/>
      <c r="AXU186"/>
      <c r="AXV186"/>
      <c r="AXW186"/>
      <c r="AXX186"/>
      <c r="AXY186"/>
      <c r="AXZ186"/>
      <c r="AYA186"/>
      <c r="AYB186"/>
      <c r="AYC186"/>
      <c r="AYD186"/>
      <c r="AYE186"/>
      <c r="AYF186"/>
      <c r="AYG186"/>
      <c r="AYH186"/>
      <c r="AYI186"/>
      <c r="AYJ186"/>
      <c r="AYK186"/>
      <c r="AYL186"/>
      <c r="AYM186"/>
      <c r="AYN186"/>
      <c r="AYO186"/>
      <c r="AYP186"/>
      <c r="AYQ186"/>
      <c r="AYR186"/>
      <c r="AYS186"/>
      <c r="AYT186"/>
      <c r="AYU186"/>
      <c r="AYV186"/>
      <c r="AYW186"/>
      <c r="AYX186"/>
      <c r="AYY186"/>
      <c r="AYZ186"/>
      <c r="AZA186"/>
      <c r="AZB186"/>
      <c r="AZC186"/>
      <c r="AZD186"/>
      <c r="AZE186"/>
      <c r="AZF186"/>
      <c r="AZG186"/>
      <c r="AZH186"/>
      <c r="AZI186"/>
      <c r="AZJ186"/>
      <c r="AZK186"/>
      <c r="AZL186"/>
      <c r="AZM186"/>
      <c r="AZN186"/>
      <c r="AZO186"/>
      <c r="AZP186"/>
      <c r="AZQ186"/>
      <c r="AZR186"/>
      <c r="AZS186"/>
      <c r="AZT186"/>
      <c r="AZU186"/>
      <c r="AZV186"/>
      <c r="AZW186"/>
      <c r="AZX186"/>
      <c r="AZY186"/>
      <c r="AZZ186"/>
      <c r="BAA186"/>
      <c r="BAB186"/>
      <c r="BAC186"/>
      <c r="BAD186"/>
      <c r="BAE186"/>
      <c r="BAF186"/>
      <c r="BAG186"/>
      <c r="BAH186"/>
      <c r="BAI186"/>
      <c r="BAJ186"/>
      <c r="BAK186"/>
      <c r="BAL186"/>
      <c r="BAM186"/>
      <c r="BAN186"/>
      <c r="BAO186"/>
      <c r="BAP186"/>
      <c r="BAQ186"/>
      <c r="BAR186"/>
      <c r="BAS186"/>
      <c r="BAT186"/>
      <c r="BAU186"/>
      <c r="BAV186"/>
      <c r="BAW186"/>
      <c r="BAX186"/>
      <c r="BAY186"/>
      <c r="BAZ186"/>
      <c r="BBA186"/>
      <c r="BBB186"/>
      <c r="BBC186"/>
      <c r="BBD186"/>
      <c r="BBE186"/>
      <c r="BBF186"/>
      <c r="BBG186"/>
      <c r="BBH186"/>
      <c r="BBI186"/>
      <c r="BBJ186"/>
      <c r="BBK186"/>
      <c r="BBL186"/>
      <c r="BBM186"/>
      <c r="BBN186"/>
      <c r="BBO186"/>
      <c r="BBP186"/>
      <c r="BBQ186"/>
      <c r="BBR186"/>
      <c r="BBS186"/>
      <c r="BBT186"/>
      <c r="BBU186"/>
      <c r="BBV186"/>
      <c r="BBW186"/>
      <c r="BBX186"/>
      <c r="BBY186"/>
      <c r="BBZ186"/>
      <c r="BCA186"/>
      <c r="BCB186"/>
      <c r="BCC186"/>
      <c r="BCD186"/>
      <c r="BCE186"/>
      <c r="BCF186"/>
      <c r="BCG186"/>
      <c r="BCH186"/>
      <c r="BCI186"/>
      <c r="BCJ186"/>
      <c r="BCK186"/>
      <c r="BCL186"/>
      <c r="BCM186"/>
      <c r="BCN186"/>
      <c r="BCO186"/>
      <c r="BCP186"/>
      <c r="BCQ186"/>
      <c r="BCR186"/>
      <c r="BCS186"/>
      <c r="BCT186"/>
      <c r="BCU186"/>
      <c r="BCV186"/>
      <c r="BCW186"/>
      <c r="BCX186"/>
      <c r="BCY186"/>
      <c r="BCZ186"/>
      <c r="BDA186"/>
      <c r="BDB186"/>
      <c r="BDC186"/>
      <c r="BDD186"/>
      <c r="BDE186"/>
      <c r="BDF186"/>
      <c r="BDG186"/>
      <c r="BDH186"/>
      <c r="BDI186"/>
      <c r="BDJ186"/>
      <c r="BDK186"/>
      <c r="BDL186"/>
      <c r="BDM186"/>
      <c r="BDN186"/>
      <c r="BDO186"/>
      <c r="BDP186"/>
      <c r="BDQ186"/>
      <c r="BDR186"/>
      <c r="BDS186"/>
      <c r="BDT186"/>
      <c r="BDU186"/>
    </row>
    <row r="187" spans="2:1477" s="69" customFormat="1">
      <c r="B187" s="67" t="s">
        <v>3</v>
      </c>
      <c r="C187" s="67" t="s">
        <v>360</v>
      </c>
      <c r="D187" s="67" t="s">
        <v>361</v>
      </c>
      <c r="E187" s="68">
        <v>45324</v>
      </c>
      <c r="F187" s="67" t="s">
        <v>991</v>
      </c>
      <c r="G187" s="158" t="s">
        <v>990</v>
      </c>
      <c r="H187" s="187">
        <v>3</v>
      </c>
      <c r="I187" s="69">
        <v>3</v>
      </c>
      <c r="J187" s="69">
        <v>233</v>
      </c>
      <c r="K187" s="69">
        <v>271</v>
      </c>
      <c r="L187" s="69">
        <v>240</v>
      </c>
      <c r="M187" s="186">
        <f t="shared" si="51"/>
        <v>0.79399141630901282</v>
      </c>
      <c r="N187" s="69">
        <f t="shared" si="52"/>
        <v>1</v>
      </c>
      <c r="O187" s="69">
        <v>31</v>
      </c>
      <c r="P187" s="69">
        <v>0</v>
      </c>
      <c r="Q187" s="69">
        <v>0</v>
      </c>
      <c r="R187" s="69">
        <v>55</v>
      </c>
      <c r="S187" s="69">
        <v>-17</v>
      </c>
      <c r="T187" s="190">
        <v>6226524</v>
      </c>
      <c r="U187" s="190">
        <v>63037</v>
      </c>
      <c r="V187" s="190">
        <v>6163487</v>
      </c>
      <c r="W187" s="190">
        <v>6395874</v>
      </c>
      <c r="X187" s="190">
        <v>6393098</v>
      </c>
      <c r="Y187" s="190">
        <v>0</v>
      </c>
      <c r="Z187" s="190">
        <v>0</v>
      </c>
      <c r="AA187" s="190">
        <v>0</v>
      </c>
      <c r="AB187" s="190">
        <v>6393098</v>
      </c>
      <c r="AC187" s="190">
        <v>6379878</v>
      </c>
      <c r="AD187" s="186">
        <f t="shared" si="53"/>
        <v>1.0351085351522604</v>
      </c>
      <c r="AE187" s="69">
        <f t="shared" si="54"/>
        <v>1</v>
      </c>
      <c r="AF187" s="80">
        <v>-5542</v>
      </c>
      <c r="AG187" s="69">
        <v>169350</v>
      </c>
      <c r="AH187" s="69">
        <v>38</v>
      </c>
      <c r="AI187" s="69">
        <v>17</v>
      </c>
      <c r="AJ187" s="69">
        <v>0</v>
      </c>
      <c r="AK187" s="69">
        <v>0</v>
      </c>
      <c r="AL187" s="80">
        <v>103394</v>
      </c>
      <c r="AM187" s="80">
        <v>103394</v>
      </c>
      <c r="AN187" s="69">
        <v>0</v>
      </c>
      <c r="AO187" s="69">
        <v>0</v>
      </c>
      <c r="AP187" s="80">
        <v>59105</v>
      </c>
      <c r="AQ187" s="80">
        <v>0</v>
      </c>
      <c r="AR187" s="69">
        <v>0</v>
      </c>
      <c r="AS187" s="69">
        <v>0</v>
      </c>
      <c r="AT187" s="80">
        <v>0</v>
      </c>
      <c r="AU187" s="80">
        <v>0</v>
      </c>
      <c r="AV187" s="69">
        <v>0</v>
      </c>
      <c r="AW187" s="69">
        <v>0</v>
      </c>
      <c r="AX187" s="80">
        <v>0</v>
      </c>
      <c r="AY187" s="80">
        <v>0</v>
      </c>
      <c r="AZ187" s="69">
        <v>0</v>
      </c>
      <c r="BA187" s="69">
        <v>0</v>
      </c>
      <c r="BB187" s="80">
        <v>0</v>
      </c>
      <c r="BC187" s="80">
        <v>0</v>
      </c>
      <c r="BD187" s="69">
        <v>0</v>
      </c>
      <c r="BE187" s="69">
        <v>0</v>
      </c>
      <c r="BF187" s="80">
        <v>0</v>
      </c>
      <c r="BG187" s="80">
        <v>0</v>
      </c>
      <c r="BH187" s="69">
        <v>0</v>
      </c>
      <c r="BI187" s="69">
        <v>0</v>
      </c>
      <c r="BJ187" s="80">
        <v>0</v>
      </c>
      <c r="BK187" s="80">
        <v>0</v>
      </c>
      <c r="BL187" s="69">
        <v>0</v>
      </c>
      <c r="BM187" s="69">
        <v>0</v>
      </c>
      <c r="BN187" s="80">
        <v>0</v>
      </c>
      <c r="BO187" s="80">
        <v>0</v>
      </c>
      <c r="BP187" s="69">
        <v>0</v>
      </c>
      <c r="BQ187" s="69">
        <v>0</v>
      </c>
      <c r="BR187" s="80">
        <v>0</v>
      </c>
      <c r="BS187" s="80">
        <v>0</v>
      </c>
      <c r="BT187" s="69">
        <v>0</v>
      </c>
      <c r="BU187" s="69">
        <v>0</v>
      </c>
      <c r="BV187" s="80">
        <v>0</v>
      </c>
      <c r="BW187" s="80">
        <v>0</v>
      </c>
      <c r="BX187" s="69">
        <v>0</v>
      </c>
      <c r="BY187" s="69">
        <v>0</v>
      </c>
      <c r="BZ187" s="80">
        <v>0</v>
      </c>
      <c r="CA187" s="80">
        <v>0</v>
      </c>
      <c r="CB187" s="69">
        <v>0</v>
      </c>
      <c r="CC187" s="69">
        <v>0</v>
      </c>
      <c r="CD187" s="80">
        <v>0</v>
      </c>
      <c r="CE187" s="80">
        <v>0</v>
      </c>
      <c r="CF187" s="69">
        <v>0</v>
      </c>
      <c r="CG187" s="69">
        <v>0</v>
      </c>
      <c r="CH187" s="80">
        <v>0</v>
      </c>
      <c r="CI187" s="80">
        <v>0</v>
      </c>
      <c r="CJ187" s="69">
        <v>0</v>
      </c>
      <c r="CK187" s="69">
        <v>0</v>
      </c>
      <c r="CL187" s="80">
        <v>162498</v>
      </c>
      <c r="CM187" s="80">
        <v>103394</v>
      </c>
      <c r="CN187" s="67" t="s">
        <v>845</v>
      </c>
      <c r="CO187" s="67" t="s">
        <v>846</v>
      </c>
      <c r="CP187" s="67" t="s">
        <v>709</v>
      </c>
      <c r="CQ187" s="67" t="s">
        <v>709</v>
      </c>
      <c r="CR187" s="67" t="s">
        <v>709</v>
      </c>
      <c r="CS187" s="67" t="s">
        <v>709</v>
      </c>
      <c r="CT187" s="68">
        <v>45994</v>
      </c>
      <c r="CU187" s="67" t="s">
        <v>993</v>
      </c>
      <c r="CV187" s="67" t="s">
        <v>989</v>
      </c>
      <c r="CW187" s="68" t="s">
        <v>168</v>
      </c>
      <c r="CX187" s="68">
        <v>45756</v>
      </c>
      <c r="CY187" s="67" t="s">
        <v>986</v>
      </c>
      <c r="CZ187" s="67" t="s">
        <v>994</v>
      </c>
      <c r="DA187" s="67" t="s">
        <v>1021</v>
      </c>
      <c r="DB187" s="81">
        <v>6625403.9000000004</v>
      </c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  <c r="AMK187"/>
      <c r="AML187"/>
      <c r="AMM187"/>
      <c r="AMN187"/>
      <c r="AMO187"/>
      <c r="AMP187"/>
      <c r="AMQ187"/>
      <c r="AMR187"/>
      <c r="AMS187"/>
      <c r="AMT187"/>
      <c r="AMU187"/>
      <c r="AMV187"/>
      <c r="AMW187"/>
      <c r="AMX187"/>
      <c r="AMY187"/>
      <c r="AMZ187"/>
      <c r="ANA187"/>
      <c r="ANB187"/>
      <c r="ANC187"/>
      <c r="AND187"/>
      <c r="ANE187"/>
      <c r="ANF187"/>
      <c r="ANG187"/>
      <c r="ANH187"/>
      <c r="ANI187"/>
      <c r="ANJ187"/>
      <c r="ANK187"/>
      <c r="ANL187"/>
      <c r="ANM187"/>
      <c r="ANN187"/>
      <c r="ANO187"/>
      <c r="ANP187"/>
      <c r="ANQ187"/>
      <c r="ANR187"/>
      <c r="ANS187"/>
      <c r="ANT187"/>
      <c r="ANU187"/>
      <c r="ANV187"/>
      <c r="ANW187"/>
      <c r="ANX187"/>
      <c r="ANY187"/>
      <c r="ANZ187"/>
      <c r="AOA187"/>
      <c r="AOB187"/>
      <c r="AOC187"/>
      <c r="AOD187"/>
      <c r="AOE187"/>
      <c r="AOF187"/>
      <c r="AOG187"/>
      <c r="AOH187"/>
      <c r="AOI187"/>
      <c r="AOJ187"/>
      <c r="AOK187"/>
      <c r="AOL187"/>
      <c r="AOM187"/>
      <c r="AON187"/>
      <c r="AOO187"/>
      <c r="AOP187"/>
      <c r="AOQ187"/>
      <c r="AOR187"/>
      <c r="AOS187"/>
      <c r="AOT187"/>
      <c r="AOU187"/>
      <c r="AOV187"/>
      <c r="AOW187"/>
      <c r="AOX187"/>
      <c r="AOY187"/>
      <c r="AOZ187"/>
      <c r="APA187"/>
      <c r="APB187"/>
      <c r="APC187"/>
      <c r="APD187"/>
      <c r="APE187"/>
      <c r="APF187"/>
      <c r="APG187"/>
      <c r="APH187"/>
      <c r="API187"/>
      <c r="APJ187"/>
      <c r="APK187"/>
      <c r="APL187"/>
      <c r="APM187"/>
      <c r="APN187"/>
      <c r="APO187"/>
      <c r="APP187"/>
      <c r="APQ187"/>
      <c r="APR187"/>
      <c r="APS187"/>
      <c r="APT187"/>
      <c r="APU187"/>
      <c r="APV187"/>
      <c r="APW187"/>
      <c r="APX187"/>
      <c r="APY187"/>
      <c r="APZ187"/>
      <c r="AQA187"/>
      <c r="AQB187"/>
      <c r="AQC187"/>
      <c r="AQD187"/>
      <c r="AQE187"/>
      <c r="AQF187"/>
      <c r="AQG187"/>
      <c r="AQH187"/>
      <c r="AQI187"/>
      <c r="AQJ187"/>
      <c r="AQK187"/>
      <c r="AQL187"/>
      <c r="AQM187"/>
      <c r="AQN187"/>
      <c r="AQO187"/>
      <c r="AQP187"/>
      <c r="AQQ187"/>
      <c r="AQR187"/>
      <c r="AQS187"/>
      <c r="AQT187"/>
      <c r="AQU187"/>
      <c r="AQV187"/>
      <c r="AQW187"/>
      <c r="AQX187"/>
      <c r="AQY187"/>
      <c r="AQZ187"/>
      <c r="ARA187"/>
      <c r="ARB187"/>
      <c r="ARC187"/>
      <c r="ARD187"/>
      <c r="ARE187"/>
      <c r="ARF187"/>
      <c r="ARG187"/>
      <c r="ARH187"/>
      <c r="ARI187"/>
      <c r="ARJ187"/>
      <c r="ARK187"/>
      <c r="ARL187"/>
      <c r="ARM187"/>
      <c r="ARN187"/>
      <c r="ARO187"/>
      <c r="ARP187"/>
      <c r="ARQ187"/>
      <c r="ARR187"/>
      <c r="ARS187"/>
      <c r="ART187"/>
      <c r="ARU187"/>
      <c r="ARV187"/>
      <c r="ARW187"/>
      <c r="ARX187"/>
      <c r="ARY187"/>
      <c r="ARZ187"/>
      <c r="ASA187"/>
      <c r="ASB187"/>
      <c r="ASC187"/>
      <c r="ASD187"/>
      <c r="ASE187"/>
      <c r="ASF187"/>
      <c r="ASG187"/>
      <c r="ASH187"/>
      <c r="ASI187"/>
      <c r="ASJ187"/>
      <c r="ASK187"/>
      <c r="ASL187"/>
      <c r="ASM187"/>
      <c r="ASN187"/>
      <c r="ASO187"/>
      <c r="ASP187"/>
      <c r="ASQ187"/>
      <c r="ASR187"/>
      <c r="ASS187"/>
      <c r="AST187"/>
      <c r="ASU187"/>
      <c r="ASV187"/>
      <c r="ASW187"/>
      <c r="ASX187"/>
      <c r="ASY187"/>
      <c r="ASZ187"/>
      <c r="ATA187"/>
      <c r="ATB187"/>
      <c r="ATC187"/>
      <c r="ATD187"/>
      <c r="ATE187"/>
      <c r="ATF187"/>
      <c r="ATG187"/>
      <c r="ATH187"/>
      <c r="ATI187"/>
      <c r="ATJ187"/>
      <c r="ATK187"/>
      <c r="ATL187"/>
      <c r="ATM187"/>
      <c r="ATN187"/>
      <c r="ATO187"/>
      <c r="ATP187"/>
      <c r="ATQ187"/>
      <c r="ATR187"/>
      <c r="ATS187"/>
      <c r="ATT187"/>
      <c r="ATU187"/>
      <c r="ATV187"/>
      <c r="ATW187"/>
      <c r="ATX187"/>
      <c r="ATY187"/>
      <c r="ATZ187"/>
      <c r="AUA187"/>
      <c r="AUB187"/>
      <c r="AUC187"/>
      <c r="AUD187"/>
      <c r="AUE187"/>
      <c r="AUF187"/>
      <c r="AUG187"/>
      <c r="AUH187"/>
      <c r="AUI187"/>
      <c r="AUJ187"/>
      <c r="AUK187"/>
      <c r="AUL187"/>
      <c r="AUM187"/>
      <c r="AUN187"/>
      <c r="AUO187"/>
      <c r="AUP187"/>
      <c r="AUQ187"/>
      <c r="AUR187"/>
      <c r="AUS187"/>
      <c r="AUT187"/>
      <c r="AUU187"/>
      <c r="AUV187"/>
      <c r="AUW187"/>
      <c r="AUX187"/>
      <c r="AUY187"/>
      <c r="AUZ187"/>
      <c r="AVA187"/>
      <c r="AVB187"/>
      <c r="AVC187"/>
      <c r="AVD187"/>
      <c r="AVE187"/>
      <c r="AVF187"/>
      <c r="AVG187"/>
      <c r="AVH187"/>
      <c r="AVI187"/>
      <c r="AVJ187"/>
      <c r="AVK187"/>
      <c r="AVL187"/>
      <c r="AVM187"/>
      <c r="AVN187"/>
      <c r="AVO187"/>
      <c r="AVP187"/>
      <c r="AVQ187"/>
      <c r="AVR187"/>
      <c r="AVS187"/>
      <c r="AVT187"/>
      <c r="AVU187"/>
      <c r="AVV187"/>
      <c r="AVW187"/>
      <c r="AVX187"/>
      <c r="AVY187"/>
      <c r="AVZ187"/>
      <c r="AWA187"/>
      <c r="AWB187"/>
      <c r="AWC187"/>
      <c r="AWD187"/>
      <c r="AWE187"/>
      <c r="AWF187"/>
      <c r="AWG187"/>
      <c r="AWH187"/>
      <c r="AWI187"/>
      <c r="AWJ187"/>
      <c r="AWK187"/>
      <c r="AWL187"/>
      <c r="AWM187"/>
      <c r="AWN187"/>
      <c r="AWO187"/>
      <c r="AWP187"/>
      <c r="AWQ187"/>
      <c r="AWR187"/>
      <c r="AWS187"/>
      <c r="AWT187"/>
      <c r="AWU187"/>
      <c r="AWV187"/>
      <c r="AWW187"/>
      <c r="AWX187"/>
      <c r="AWY187"/>
      <c r="AWZ187"/>
      <c r="AXA187"/>
      <c r="AXB187"/>
      <c r="AXC187"/>
      <c r="AXD187"/>
      <c r="AXE187"/>
      <c r="AXF187"/>
      <c r="AXG187"/>
      <c r="AXH187"/>
      <c r="AXI187"/>
      <c r="AXJ187"/>
      <c r="AXK187"/>
      <c r="AXL187"/>
      <c r="AXM187"/>
      <c r="AXN187"/>
      <c r="AXO187"/>
      <c r="AXP187"/>
      <c r="AXQ187"/>
      <c r="AXR187"/>
      <c r="AXS187"/>
      <c r="AXT187"/>
      <c r="AXU187"/>
      <c r="AXV187"/>
      <c r="AXW187"/>
      <c r="AXX187"/>
      <c r="AXY187"/>
      <c r="AXZ187"/>
      <c r="AYA187"/>
      <c r="AYB187"/>
      <c r="AYC187"/>
      <c r="AYD187"/>
      <c r="AYE187"/>
      <c r="AYF187"/>
      <c r="AYG187"/>
      <c r="AYH187"/>
      <c r="AYI187"/>
      <c r="AYJ187"/>
      <c r="AYK187"/>
      <c r="AYL187"/>
      <c r="AYM187"/>
      <c r="AYN187"/>
      <c r="AYO187"/>
      <c r="AYP187"/>
      <c r="AYQ187"/>
      <c r="AYR187"/>
      <c r="AYS187"/>
      <c r="AYT187"/>
      <c r="AYU187"/>
      <c r="AYV187"/>
      <c r="AYW187"/>
      <c r="AYX187"/>
      <c r="AYY187"/>
      <c r="AYZ187"/>
      <c r="AZA187"/>
      <c r="AZB187"/>
      <c r="AZC187"/>
      <c r="AZD187"/>
      <c r="AZE187"/>
      <c r="AZF187"/>
      <c r="AZG187"/>
      <c r="AZH187"/>
      <c r="AZI187"/>
      <c r="AZJ187"/>
      <c r="AZK187"/>
      <c r="AZL187"/>
      <c r="AZM187"/>
      <c r="AZN187"/>
      <c r="AZO187"/>
      <c r="AZP187"/>
      <c r="AZQ187"/>
      <c r="AZR187"/>
      <c r="AZS187"/>
      <c r="AZT187"/>
      <c r="AZU187"/>
      <c r="AZV187"/>
      <c r="AZW187"/>
      <c r="AZX187"/>
      <c r="AZY187"/>
      <c r="AZZ187"/>
      <c r="BAA187"/>
      <c r="BAB187"/>
      <c r="BAC187"/>
      <c r="BAD187"/>
      <c r="BAE187"/>
      <c r="BAF187"/>
      <c r="BAG187"/>
      <c r="BAH187"/>
      <c r="BAI187"/>
      <c r="BAJ187"/>
      <c r="BAK187"/>
      <c r="BAL187"/>
      <c r="BAM187"/>
      <c r="BAN187"/>
      <c r="BAO187"/>
      <c r="BAP187"/>
      <c r="BAQ187"/>
      <c r="BAR187"/>
      <c r="BAS187"/>
      <c r="BAT187"/>
      <c r="BAU187"/>
      <c r="BAV187"/>
      <c r="BAW187"/>
      <c r="BAX187"/>
      <c r="BAY187"/>
      <c r="BAZ187"/>
      <c r="BBA187"/>
      <c r="BBB187"/>
      <c r="BBC187"/>
      <c r="BBD187"/>
      <c r="BBE187"/>
      <c r="BBF187"/>
      <c r="BBG187"/>
      <c r="BBH187"/>
      <c r="BBI187"/>
      <c r="BBJ187"/>
      <c r="BBK187"/>
      <c r="BBL187"/>
      <c r="BBM187"/>
      <c r="BBN187"/>
      <c r="BBO187"/>
      <c r="BBP187"/>
      <c r="BBQ187"/>
      <c r="BBR187"/>
      <c r="BBS187"/>
      <c r="BBT187"/>
      <c r="BBU187"/>
      <c r="BBV187"/>
      <c r="BBW187"/>
      <c r="BBX187"/>
      <c r="BBY187"/>
      <c r="BBZ187"/>
      <c r="BCA187"/>
      <c r="BCB187"/>
      <c r="BCC187"/>
      <c r="BCD187"/>
      <c r="BCE187"/>
      <c r="BCF187"/>
      <c r="BCG187"/>
      <c r="BCH187"/>
      <c r="BCI187"/>
      <c r="BCJ187"/>
      <c r="BCK187"/>
      <c r="BCL187"/>
      <c r="BCM187"/>
      <c r="BCN187"/>
      <c r="BCO187"/>
      <c r="BCP187"/>
      <c r="BCQ187"/>
      <c r="BCR187"/>
      <c r="BCS187"/>
      <c r="BCT187"/>
      <c r="BCU187"/>
      <c r="BCV187"/>
      <c r="BCW187"/>
      <c r="BCX187"/>
      <c r="BCY187"/>
      <c r="BCZ187"/>
      <c r="BDA187"/>
      <c r="BDB187"/>
      <c r="BDC187"/>
      <c r="BDD187"/>
      <c r="BDE187"/>
      <c r="BDF187"/>
      <c r="BDG187"/>
      <c r="BDH187"/>
      <c r="BDI187"/>
      <c r="BDJ187"/>
      <c r="BDK187"/>
      <c r="BDL187"/>
      <c r="BDM187"/>
      <c r="BDN187"/>
      <c r="BDO187"/>
      <c r="BDP187"/>
      <c r="BDQ187"/>
      <c r="BDR187"/>
      <c r="BDS187"/>
      <c r="BDT187"/>
      <c r="BDU187"/>
    </row>
    <row r="188" spans="2:1477" s="69" customFormat="1">
      <c r="B188" s="67" t="s">
        <v>3</v>
      </c>
      <c r="C188" s="67" t="s">
        <v>362</v>
      </c>
      <c r="D188" s="67" t="s">
        <v>363</v>
      </c>
      <c r="E188" s="68">
        <v>45485</v>
      </c>
      <c r="F188" s="67" t="s">
        <v>988</v>
      </c>
      <c r="G188" s="158" t="s">
        <v>994</v>
      </c>
      <c r="H188" s="187">
        <v>1</v>
      </c>
      <c r="I188" s="69">
        <v>1</v>
      </c>
      <c r="J188" s="69">
        <v>180</v>
      </c>
      <c r="K188" s="69">
        <v>262</v>
      </c>
      <c r="L188" s="69">
        <v>260</v>
      </c>
      <c r="M188" s="186">
        <f t="shared" si="51"/>
        <v>0.98888888888888893</v>
      </c>
      <c r="N188" s="69">
        <f t="shared" si="52"/>
        <v>1</v>
      </c>
      <c r="O188" s="69">
        <v>2</v>
      </c>
      <c r="P188" s="69">
        <v>0</v>
      </c>
      <c r="Q188" s="69">
        <v>0</v>
      </c>
      <c r="R188" s="69">
        <v>82</v>
      </c>
      <c r="S188" s="69">
        <v>0</v>
      </c>
      <c r="T188" s="190">
        <v>3966137</v>
      </c>
      <c r="U188" s="190">
        <v>50000</v>
      </c>
      <c r="V188" s="190">
        <v>3916137</v>
      </c>
      <c r="W188" s="190">
        <v>3985889</v>
      </c>
      <c r="X188" s="190">
        <v>3958991</v>
      </c>
      <c r="Y188" s="190">
        <v>0</v>
      </c>
      <c r="Z188" s="190">
        <v>0</v>
      </c>
      <c r="AA188" s="190">
        <v>0</v>
      </c>
      <c r="AB188" s="190">
        <v>3958991</v>
      </c>
      <c r="AC188" s="190">
        <v>3953275</v>
      </c>
      <c r="AD188" s="186">
        <f t="shared" si="53"/>
        <v>1.0094833250215709</v>
      </c>
      <c r="AE188" s="69">
        <f t="shared" si="54"/>
        <v>1</v>
      </c>
      <c r="AF188" s="80">
        <v>-5716</v>
      </c>
      <c r="AG188" s="69">
        <v>19752</v>
      </c>
      <c r="AH188" s="69">
        <v>60</v>
      </c>
      <c r="AI188" s="69">
        <v>22</v>
      </c>
      <c r="AJ188" s="69">
        <v>0</v>
      </c>
      <c r="AK188" s="69">
        <v>0</v>
      </c>
      <c r="AL188" s="80">
        <v>0</v>
      </c>
      <c r="AM188" s="80">
        <v>0</v>
      </c>
      <c r="AN188" s="69">
        <v>0</v>
      </c>
      <c r="AO188" s="69">
        <v>0</v>
      </c>
      <c r="AP188" s="80">
        <v>19752</v>
      </c>
      <c r="AQ188" s="80">
        <v>0</v>
      </c>
      <c r="AR188" s="69">
        <v>0</v>
      </c>
      <c r="AS188" s="69">
        <v>0</v>
      </c>
      <c r="AT188" s="80">
        <v>0</v>
      </c>
      <c r="AU188" s="80">
        <v>0</v>
      </c>
      <c r="AV188" s="69">
        <v>0</v>
      </c>
      <c r="AW188" s="69">
        <v>0</v>
      </c>
      <c r="AX188" s="80">
        <v>0</v>
      </c>
      <c r="AY188" s="80">
        <v>0</v>
      </c>
      <c r="AZ188" s="69">
        <v>0</v>
      </c>
      <c r="BA188" s="69">
        <v>0</v>
      </c>
      <c r="BB188" s="80">
        <v>0</v>
      </c>
      <c r="BC188" s="80">
        <v>0</v>
      </c>
      <c r="BD188" s="69">
        <v>0</v>
      </c>
      <c r="BE188" s="69">
        <v>0</v>
      </c>
      <c r="BF188" s="80">
        <v>0</v>
      </c>
      <c r="BG188" s="80">
        <v>0</v>
      </c>
      <c r="BH188" s="69">
        <v>0</v>
      </c>
      <c r="BI188" s="69">
        <v>0</v>
      </c>
      <c r="BJ188" s="80">
        <v>0</v>
      </c>
      <c r="BK188" s="80">
        <v>0</v>
      </c>
      <c r="BL188" s="69">
        <v>0</v>
      </c>
      <c r="BM188" s="69">
        <v>0</v>
      </c>
      <c r="BN188" s="80">
        <v>0</v>
      </c>
      <c r="BO188" s="80">
        <v>0</v>
      </c>
      <c r="BP188" s="69">
        <v>0</v>
      </c>
      <c r="BQ188" s="69">
        <v>0</v>
      </c>
      <c r="BR188" s="80">
        <v>0</v>
      </c>
      <c r="BS188" s="80">
        <v>0</v>
      </c>
      <c r="BT188" s="69">
        <v>0</v>
      </c>
      <c r="BU188" s="69">
        <v>0</v>
      </c>
      <c r="BV188" s="80">
        <v>0</v>
      </c>
      <c r="BW188" s="80">
        <v>0</v>
      </c>
      <c r="BX188" s="69">
        <v>0</v>
      </c>
      <c r="BY188" s="69">
        <v>0</v>
      </c>
      <c r="BZ188" s="80">
        <v>0</v>
      </c>
      <c r="CA188" s="80">
        <v>0</v>
      </c>
      <c r="CB188" s="69">
        <v>0</v>
      </c>
      <c r="CC188" s="69">
        <v>0</v>
      </c>
      <c r="CD188" s="80">
        <v>0</v>
      </c>
      <c r="CE188" s="80">
        <v>0</v>
      </c>
      <c r="CF188" s="69">
        <v>0</v>
      </c>
      <c r="CG188" s="69">
        <v>0</v>
      </c>
      <c r="CH188" s="80">
        <v>0</v>
      </c>
      <c r="CI188" s="80">
        <v>0</v>
      </c>
      <c r="CJ188" s="69">
        <v>0</v>
      </c>
      <c r="CK188" s="69">
        <v>0</v>
      </c>
      <c r="CL188" s="80">
        <v>19752</v>
      </c>
      <c r="CM188" s="80">
        <v>0</v>
      </c>
      <c r="CN188" s="67" t="s">
        <v>847</v>
      </c>
      <c r="CO188" s="67" t="s">
        <v>848</v>
      </c>
      <c r="CP188" s="67" t="s">
        <v>709</v>
      </c>
      <c r="CQ188" s="67" t="s">
        <v>709</v>
      </c>
      <c r="CR188" s="67" t="s">
        <v>709</v>
      </c>
      <c r="CS188" s="67" t="s">
        <v>709</v>
      </c>
      <c r="CT188" s="68">
        <v>45929</v>
      </c>
      <c r="CU188" s="67" t="s">
        <v>988</v>
      </c>
      <c r="CV188" s="67" t="s">
        <v>989</v>
      </c>
      <c r="CW188" s="68" t="s">
        <v>168</v>
      </c>
      <c r="CX188" s="68">
        <v>45868</v>
      </c>
      <c r="CY188" s="67" t="s">
        <v>988</v>
      </c>
      <c r="CZ188" s="67" t="s">
        <v>989</v>
      </c>
      <c r="DA188" s="67" t="s">
        <v>1021</v>
      </c>
      <c r="DB188" s="81">
        <v>4276093.3499999996</v>
      </c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  <c r="AMK188"/>
      <c r="AML188"/>
      <c r="AMM188"/>
      <c r="AMN188"/>
      <c r="AMO188"/>
      <c r="AMP188"/>
      <c r="AMQ188"/>
      <c r="AMR188"/>
      <c r="AMS188"/>
      <c r="AMT188"/>
      <c r="AMU188"/>
      <c r="AMV188"/>
      <c r="AMW188"/>
      <c r="AMX188"/>
      <c r="AMY188"/>
      <c r="AMZ188"/>
      <c r="ANA188"/>
      <c r="ANB188"/>
      <c r="ANC188"/>
      <c r="AND188"/>
      <c r="ANE188"/>
      <c r="ANF188"/>
      <c r="ANG188"/>
      <c r="ANH188"/>
      <c r="ANI188"/>
      <c r="ANJ188"/>
      <c r="ANK188"/>
      <c r="ANL188"/>
      <c r="ANM188"/>
      <c r="ANN188"/>
      <c r="ANO188"/>
      <c r="ANP188"/>
      <c r="ANQ188"/>
      <c r="ANR188"/>
      <c r="ANS188"/>
      <c r="ANT188"/>
      <c r="ANU188"/>
      <c r="ANV188"/>
      <c r="ANW188"/>
      <c r="ANX188"/>
      <c r="ANY188"/>
      <c r="ANZ188"/>
      <c r="AOA188"/>
      <c r="AOB188"/>
      <c r="AOC188"/>
      <c r="AOD188"/>
      <c r="AOE188"/>
      <c r="AOF188"/>
      <c r="AOG188"/>
      <c r="AOH188"/>
      <c r="AOI188"/>
      <c r="AOJ188"/>
      <c r="AOK188"/>
      <c r="AOL188"/>
      <c r="AOM188"/>
      <c r="AON188"/>
      <c r="AOO188"/>
      <c r="AOP188"/>
      <c r="AOQ188"/>
      <c r="AOR188"/>
      <c r="AOS188"/>
      <c r="AOT188"/>
      <c r="AOU188"/>
      <c r="AOV188"/>
      <c r="AOW188"/>
      <c r="AOX188"/>
      <c r="AOY188"/>
      <c r="AOZ188"/>
      <c r="APA188"/>
      <c r="APB188"/>
      <c r="APC188"/>
      <c r="APD188"/>
      <c r="APE188"/>
      <c r="APF188"/>
      <c r="APG188"/>
      <c r="APH188"/>
      <c r="API188"/>
      <c r="APJ188"/>
      <c r="APK188"/>
      <c r="APL188"/>
      <c r="APM188"/>
      <c r="APN188"/>
      <c r="APO188"/>
      <c r="APP188"/>
      <c r="APQ188"/>
      <c r="APR188"/>
      <c r="APS188"/>
      <c r="APT188"/>
      <c r="APU188"/>
      <c r="APV188"/>
      <c r="APW188"/>
      <c r="APX188"/>
      <c r="APY188"/>
      <c r="APZ188"/>
      <c r="AQA188"/>
      <c r="AQB188"/>
      <c r="AQC188"/>
      <c r="AQD188"/>
      <c r="AQE188"/>
      <c r="AQF188"/>
      <c r="AQG188"/>
      <c r="AQH188"/>
      <c r="AQI188"/>
      <c r="AQJ188"/>
      <c r="AQK188"/>
      <c r="AQL188"/>
      <c r="AQM188"/>
      <c r="AQN188"/>
      <c r="AQO188"/>
      <c r="AQP188"/>
      <c r="AQQ188"/>
      <c r="AQR188"/>
      <c r="AQS188"/>
      <c r="AQT188"/>
      <c r="AQU188"/>
      <c r="AQV188"/>
      <c r="AQW188"/>
      <c r="AQX188"/>
      <c r="AQY188"/>
      <c r="AQZ188"/>
      <c r="ARA188"/>
      <c r="ARB188"/>
      <c r="ARC188"/>
      <c r="ARD188"/>
      <c r="ARE188"/>
      <c r="ARF188"/>
      <c r="ARG188"/>
      <c r="ARH188"/>
      <c r="ARI188"/>
      <c r="ARJ188"/>
      <c r="ARK188"/>
      <c r="ARL188"/>
      <c r="ARM188"/>
      <c r="ARN188"/>
      <c r="ARO188"/>
      <c r="ARP188"/>
      <c r="ARQ188"/>
      <c r="ARR188"/>
      <c r="ARS188"/>
      <c r="ART188"/>
      <c r="ARU188"/>
      <c r="ARV188"/>
      <c r="ARW188"/>
      <c r="ARX188"/>
      <c r="ARY188"/>
      <c r="ARZ188"/>
      <c r="ASA188"/>
      <c r="ASB188"/>
      <c r="ASC188"/>
      <c r="ASD188"/>
      <c r="ASE188"/>
      <c r="ASF188"/>
      <c r="ASG188"/>
      <c r="ASH188"/>
      <c r="ASI188"/>
      <c r="ASJ188"/>
      <c r="ASK188"/>
      <c r="ASL188"/>
      <c r="ASM188"/>
      <c r="ASN188"/>
      <c r="ASO188"/>
      <c r="ASP188"/>
      <c r="ASQ188"/>
      <c r="ASR188"/>
      <c r="ASS188"/>
      <c r="AST188"/>
      <c r="ASU188"/>
      <c r="ASV188"/>
      <c r="ASW188"/>
      <c r="ASX188"/>
      <c r="ASY188"/>
      <c r="ASZ188"/>
      <c r="ATA188"/>
      <c r="ATB188"/>
      <c r="ATC188"/>
      <c r="ATD188"/>
      <c r="ATE188"/>
      <c r="ATF188"/>
      <c r="ATG188"/>
      <c r="ATH188"/>
      <c r="ATI188"/>
      <c r="ATJ188"/>
      <c r="ATK188"/>
      <c r="ATL188"/>
      <c r="ATM188"/>
      <c r="ATN188"/>
      <c r="ATO188"/>
      <c r="ATP188"/>
      <c r="ATQ188"/>
      <c r="ATR188"/>
      <c r="ATS188"/>
      <c r="ATT188"/>
      <c r="ATU188"/>
      <c r="ATV188"/>
      <c r="ATW188"/>
      <c r="ATX188"/>
      <c r="ATY188"/>
      <c r="ATZ188"/>
      <c r="AUA188"/>
      <c r="AUB188"/>
      <c r="AUC188"/>
      <c r="AUD188"/>
      <c r="AUE188"/>
      <c r="AUF188"/>
      <c r="AUG188"/>
      <c r="AUH188"/>
      <c r="AUI188"/>
      <c r="AUJ188"/>
      <c r="AUK188"/>
      <c r="AUL188"/>
      <c r="AUM188"/>
      <c r="AUN188"/>
      <c r="AUO188"/>
      <c r="AUP188"/>
      <c r="AUQ188"/>
      <c r="AUR188"/>
      <c r="AUS188"/>
      <c r="AUT188"/>
      <c r="AUU188"/>
      <c r="AUV188"/>
      <c r="AUW188"/>
      <c r="AUX188"/>
      <c r="AUY188"/>
      <c r="AUZ188"/>
      <c r="AVA188"/>
      <c r="AVB188"/>
      <c r="AVC188"/>
      <c r="AVD188"/>
      <c r="AVE188"/>
      <c r="AVF188"/>
      <c r="AVG188"/>
      <c r="AVH188"/>
      <c r="AVI188"/>
      <c r="AVJ188"/>
      <c r="AVK188"/>
      <c r="AVL188"/>
      <c r="AVM188"/>
      <c r="AVN188"/>
      <c r="AVO188"/>
      <c r="AVP188"/>
      <c r="AVQ188"/>
      <c r="AVR188"/>
      <c r="AVS188"/>
      <c r="AVT188"/>
      <c r="AVU188"/>
      <c r="AVV188"/>
      <c r="AVW188"/>
      <c r="AVX188"/>
      <c r="AVY188"/>
      <c r="AVZ188"/>
      <c r="AWA188"/>
      <c r="AWB188"/>
      <c r="AWC188"/>
      <c r="AWD188"/>
      <c r="AWE188"/>
      <c r="AWF188"/>
      <c r="AWG188"/>
      <c r="AWH188"/>
      <c r="AWI188"/>
      <c r="AWJ188"/>
      <c r="AWK188"/>
      <c r="AWL188"/>
      <c r="AWM188"/>
      <c r="AWN188"/>
      <c r="AWO188"/>
      <c r="AWP188"/>
      <c r="AWQ188"/>
      <c r="AWR188"/>
      <c r="AWS188"/>
      <c r="AWT188"/>
      <c r="AWU188"/>
      <c r="AWV188"/>
      <c r="AWW188"/>
      <c r="AWX188"/>
      <c r="AWY188"/>
      <c r="AWZ188"/>
      <c r="AXA188"/>
      <c r="AXB188"/>
      <c r="AXC188"/>
      <c r="AXD188"/>
      <c r="AXE188"/>
      <c r="AXF188"/>
      <c r="AXG188"/>
      <c r="AXH188"/>
      <c r="AXI188"/>
      <c r="AXJ188"/>
      <c r="AXK188"/>
      <c r="AXL188"/>
      <c r="AXM188"/>
      <c r="AXN188"/>
      <c r="AXO188"/>
      <c r="AXP188"/>
      <c r="AXQ188"/>
      <c r="AXR188"/>
      <c r="AXS188"/>
      <c r="AXT188"/>
      <c r="AXU188"/>
      <c r="AXV188"/>
      <c r="AXW188"/>
      <c r="AXX188"/>
      <c r="AXY188"/>
      <c r="AXZ188"/>
      <c r="AYA188"/>
      <c r="AYB188"/>
      <c r="AYC188"/>
      <c r="AYD188"/>
      <c r="AYE188"/>
      <c r="AYF188"/>
      <c r="AYG188"/>
      <c r="AYH188"/>
      <c r="AYI188"/>
      <c r="AYJ188"/>
      <c r="AYK188"/>
      <c r="AYL188"/>
      <c r="AYM188"/>
      <c r="AYN188"/>
      <c r="AYO188"/>
      <c r="AYP188"/>
      <c r="AYQ188"/>
      <c r="AYR188"/>
      <c r="AYS188"/>
      <c r="AYT188"/>
      <c r="AYU188"/>
      <c r="AYV188"/>
      <c r="AYW188"/>
      <c r="AYX188"/>
      <c r="AYY188"/>
      <c r="AYZ188"/>
      <c r="AZA188"/>
      <c r="AZB188"/>
      <c r="AZC188"/>
      <c r="AZD188"/>
      <c r="AZE188"/>
      <c r="AZF188"/>
      <c r="AZG188"/>
      <c r="AZH188"/>
      <c r="AZI188"/>
      <c r="AZJ188"/>
      <c r="AZK188"/>
      <c r="AZL188"/>
      <c r="AZM188"/>
      <c r="AZN188"/>
      <c r="AZO188"/>
      <c r="AZP188"/>
      <c r="AZQ188"/>
      <c r="AZR188"/>
      <c r="AZS188"/>
      <c r="AZT188"/>
      <c r="AZU188"/>
      <c r="AZV188"/>
      <c r="AZW188"/>
      <c r="AZX188"/>
      <c r="AZY188"/>
      <c r="AZZ188"/>
      <c r="BAA188"/>
      <c r="BAB188"/>
      <c r="BAC188"/>
      <c r="BAD188"/>
      <c r="BAE188"/>
      <c r="BAF188"/>
      <c r="BAG188"/>
      <c r="BAH188"/>
      <c r="BAI188"/>
      <c r="BAJ188"/>
      <c r="BAK188"/>
      <c r="BAL188"/>
      <c r="BAM188"/>
      <c r="BAN188"/>
      <c r="BAO188"/>
      <c r="BAP188"/>
      <c r="BAQ188"/>
      <c r="BAR188"/>
      <c r="BAS188"/>
      <c r="BAT188"/>
      <c r="BAU188"/>
      <c r="BAV188"/>
      <c r="BAW188"/>
      <c r="BAX188"/>
      <c r="BAY188"/>
      <c r="BAZ188"/>
      <c r="BBA188"/>
      <c r="BBB188"/>
      <c r="BBC188"/>
      <c r="BBD188"/>
      <c r="BBE188"/>
      <c r="BBF188"/>
      <c r="BBG188"/>
      <c r="BBH188"/>
      <c r="BBI188"/>
      <c r="BBJ188"/>
      <c r="BBK188"/>
      <c r="BBL188"/>
      <c r="BBM188"/>
      <c r="BBN188"/>
      <c r="BBO188"/>
      <c r="BBP188"/>
      <c r="BBQ188"/>
      <c r="BBR188"/>
      <c r="BBS188"/>
      <c r="BBT188"/>
      <c r="BBU188"/>
      <c r="BBV188"/>
      <c r="BBW188"/>
      <c r="BBX188"/>
      <c r="BBY188"/>
      <c r="BBZ188"/>
      <c r="BCA188"/>
      <c r="BCB188"/>
      <c r="BCC188"/>
      <c r="BCD188"/>
      <c r="BCE188"/>
      <c r="BCF188"/>
      <c r="BCG188"/>
      <c r="BCH188"/>
      <c r="BCI188"/>
      <c r="BCJ188"/>
      <c r="BCK188"/>
      <c r="BCL188"/>
      <c r="BCM188"/>
      <c r="BCN188"/>
      <c r="BCO188"/>
      <c r="BCP188"/>
      <c r="BCQ188"/>
      <c r="BCR188"/>
      <c r="BCS188"/>
      <c r="BCT188"/>
      <c r="BCU188"/>
      <c r="BCV188"/>
      <c r="BCW188"/>
      <c r="BCX188"/>
      <c r="BCY188"/>
      <c r="BCZ188"/>
      <c r="BDA188"/>
      <c r="BDB188"/>
      <c r="BDC188"/>
      <c r="BDD188"/>
      <c r="BDE188"/>
      <c r="BDF188"/>
      <c r="BDG188"/>
      <c r="BDH188"/>
      <c r="BDI188"/>
      <c r="BDJ188"/>
      <c r="BDK188"/>
      <c r="BDL188"/>
      <c r="BDM188"/>
      <c r="BDN188"/>
      <c r="BDO188"/>
      <c r="BDP188"/>
      <c r="BDQ188"/>
      <c r="BDR188"/>
      <c r="BDS188"/>
      <c r="BDT188"/>
      <c r="BDU188"/>
    </row>
    <row r="189" spans="2:1477" s="69" customFormat="1">
      <c r="B189" s="67" t="s">
        <v>3</v>
      </c>
      <c r="C189" s="67" t="s">
        <v>855</v>
      </c>
      <c r="D189" s="67" t="s">
        <v>1030</v>
      </c>
      <c r="E189" s="68">
        <v>45485</v>
      </c>
      <c r="F189" s="67" t="s">
        <v>988</v>
      </c>
      <c r="G189" s="158" t="s">
        <v>994</v>
      </c>
      <c r="H189" s="187">
        <v>2</v>
      </c>
      <c r="I189" s="69">
        <v>0</v>
      </c>
      <c r="J189" s="69">
        <v>185</v>
      </c>
      <c r="K189" s="69">
        <v>224</v>
      </c>
      <c r="L189" s="69">
        <v>215</v>
      </c>
      <c r="M189" s="186">
        <f t="shared" si="51"/>
        <v>0.9513513513513514</v>
      </c>
      <c r="N189" s="69">
        <f t="shared" si="52"/>
        <v>1</v>
      </c>
      <c r="O189" s="69">
        <v>9</v>
      </c>
      <c r="P189" s="69">
        <v>0</v>
      </c>
      <c r="Q189" s="69">
        <v>0</v>
      </c>
      <c r="R189" s="69">
        <v>39</v>
      </c>
      <c r="S189" s="69">
        <v>0</v>
      </c>
      <c r="T189" s="190">
        <v>3198987</v>
      </c>
      <c r="U189" s="190">
        <v>50000</v>
      </c>
      <c r="V189" s="190">
        <v>3148987</v>
      </c>
      <c r="W189" s="190">
        <v>3198987</v>
      </c>
      <c r="X189" s="190">
        <v>3046918</v>
      </c>
      <c r="Y189" s="190">
        <v>0</v>
      </c>
      <c r="Z189" s="190">
        <v>0</v>
      </c>
      <c r="AA189" s="190">
        <v>0</v>
      </c>
      <c r="AB189" s="190">
        <v>3046918</v>
      </c>
      <c r="AC189" s="190">
        <v>3045966</v>
      </c>
      <c r="AD189" s="186">
        <f t="shared" si="53"/>
        <v>0.9672843997133046</v>
      </c>
      <c r="AE189" s="69">
        <f t="shared" si="54"/>
        <v>1</v>
      </c>
      <c r="AF189" s="80">
        <v>-952</v>
      </c>
      <c r="AG189" s="69">
        <v>0</v>
      </c>
      <c r="AH189" s="69">
        <v>18</v>
      </c>
      <c r="AI189" s="69">
        <v>21</v>
      </c>
      <c r="AJ189" s="69">
        <v>0</v>
      </c>
      <c r="AK189" s="69">
        <v>0</v>
      </c>
      <c r="AL189" s="80">
        <v>0</v>
      </c>
      <c r="AM189" s="80">
        <v>0</v>
      </c>
      <c r="AN189" s="69">
        <v>0</v>
      </c>
      <c r="AO189" s="69">
        <v>0</v>
      </c>
      <c r="AP189" s="80">
        <v>0</v>
      </c>
      <c r="AQ189" s="80">
        <v>0</v>
      </c>
      <c r="AR189" s="69">
        <v>0</v>
      </c>
      <c r="AS189" s="69">
        <v>0</v>
      </c>
      <c r="AT189" s="80">
        <v>0</v>
      </c>
      <c r="AU189" s="80">
        <v>0</v>
      </c>
      <c r="AV189" s="69">
        <v>0</v>
      </c>
      <c r="AW189" s="69">
        <v>0</v>
      </c>
      <c r="AX189" s="80">
        <v>0</v>
      </c>
      <c r="AY189" s="80">
        <v>0</v>
      </c>
      <c r="AZ189" s="69">
        <v>0</v>
      </c>
      <c r="BA189" s="69">
        <v>0</v>
      </c>
      <c r="BB189" s="80">
        <v>0</v>
      </c>
      <c r="BC189" s="80">
        <v>0</v>
      </c>
      <c r="BD189" s="69">
        <v>0</v>
      </c>
      <c r="BE189" s="69">
        <v>0</v>
      </c>
      <c r="BF189" s="80">
        <v>0</v>
      </c>
      <c r="BG189" s="80">
        <v>0</v>
      </c>
      <c r="BH189" s="69">
        <v>0</v>
      </c>
      <c r="BI189" s="69">
        <v>0</v>
      </c>
      <c r="BJ189" s="80">
        <v>0</v>
      </c>
      <c r="BK189" s="80">
        <v>0</v>
      </c>
      <c r="BL189" s="69">
        <v>0</v>
      </c>
      <c r="BM189" s="69">
        <v>0</v>
      </c>
      <c r="BN189" s="80">
        <v>0</v>
      </c>
      <c r="BO189" s="80">
        <v>0</v>
      </c>
      <c r="BP189" s="69">
        <v>0</v>
      </c>
      <c r="BQ189" s="69">
        <v>0</v>
      </c>
      <c r="BR189" s="80">
        <v>0</v>
      </c>
      <c r="BS189" s="80">
        <v>0</v>
      </c>
      <c r="BT189" s="69">
        <v>0</v>
      </c>
      <c r="BU189" s="69">
        <v>0</v>
      </c>
      <c r="BV189" s="80">
        <v>0</v>
      </c>
      <c r="BW189" s="80">
        <v>0</v>
      </c>
      <c r="BX189" s="69">
        <v>0</v>
      </c>
      <c r="BY189" s="69">
        <v>0</v>
      </c>
      <c r="BZ189" s="80">
        <v>0</v>
      </c>
      <c r="CA189" s="80">
        <v>0</v>
      </c>
      <c r="CB189" s="69">
        <v>0</v>
      </c>
      <c r="CC189" s="69">
        <v>0</v>
      </c>
      <c r="CD189" s="80">
        <v>0</v>
      </c>
      <c r="CE189" s="80">
        <v>0</v>
      </c>
      <c r="CF189" s="69">
        <v>0</v>
      </c>
      <c r="CG189" s="69">
        <v>0</v>
      </c>
      <c r="CH189" s="80">
        <v>0</v>
      </c>
      <c r="CI189" s="80">
        <v>0</v>
      </c>
      <c r="CJ189" s="69">
        <v>0</v>
      </c>
      <c r="CK189" s="69">
        <v>0</v>
      </c>
      <c r="CL189" s="80">
        <v>0</v>
      </c>
      <c r="CM189" s="80">
        <v>0</v>
      </c>
      <c r="CN189" s="67" t="s">
        <v>755</v>
      </c>
      <c r="CO189" s="67" t="s">
        <v>756</v>
      </c>
      <c r="CP189" s="67" t="s">
        <v>709</v>
      </c>
      <c r="CQ189" s="67" t="s">
        <v>709</v>
      </c>
      <c r="CR189" s="67" t="s">
        <v>709</v>
      </c>
      <c r="CS189" s="67" t="s">
        <v>709</v>
      </c>
      <c r="CT189" s="68">
        <v>45856</v>
      </c>
      <c r="CU189" s="67" t="s">
        <v>988</v>
      </c>
      <c r="CV189" s="67" t="s">
        <v>989</v>
      </c>
      <c r="CW189" s="68" t="s">
        <v>168</v>
      </c>
      <c r="CX189" s="68">
        <v>45827</v>
      </c>
      <c r="CY189" s="67" t="s">
        <v>986</v>
      </c>
      <c r="CZ189" s="67" t="s">
        <v>994</v>
      </c>
      <c r="DA189" s="67" t="s">
        <v>1022</v>
      </c>
      <c r="DB189" s="81">
        <v>3443705</v>
      </c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  <c r="AMK189"/>
      <c r="AML189"/>
      <c r="AMM189"/>
      <c r="AMN189"/>
      <c r="AMO189"/>
      <c r="AMP189"/>
      <c r="AMQ189"/>
      <c r="AMR189"/>
      <c r="AMS189"/>
      <c r="AMT189"/>
      <c r="AMU189"/>
      <c r="AMV189"/>
      <c r="AMW189"/>
      <c r="AMX189"/>
      <c r="AMY189"/>
      <c r="AMZ189"/>
      <c r="ANA189"/>
      <c r="ANB189"/>
      <c r="ANC189"/>
      <c r="AND189"/>
      <c r="ANE189"/>
      <c r="ANF189"/>
      <c r="ANG189"/>
      <c r="ANH189"/>
      <c r="ANI189"/>
      <c r="ANJ189"/>
      <c r="ANK189"/>
      <c r="ANL189"/>
      <c r="ANM189"/>
      <c r="ANN189"/>
      <c r="ANO189"/>
      <c r="ANP189"/>
      <c r="ANQ189"/>
      <c r="ANR189"/>
      <c r="ANS189"/>
      <c r="ANT189"/>
      <c r="ANU189"/>
      <c r="ANV189"/>
      <c r="ANW189"/>
      <c r="ANX189"/>
      <c r="ANY189"/>
      <c r="ANZ189"/>
      <c r="AOA189"/>
      <c r="AOB189"/>
      <c r="AOC189"/>
      <c r="AOD189"/>
      <c r="AOE189"/>
      <c r="AOF189"/>
      <c r="AOG189"/>
      <c r="AOH189"/>
      <c r="AOI189"/>
      <c r="AOJ189"/>
      <c r="AOK189"/>
      <c r="AOL189"/>
      <c r="AOM189"/>
      <c r="AON189"/>
      <c r="AOO189"/>
      <c r="AOP189"/>
      <c r="AOQ189"/>
      <c r="AOR189"/>
      <c r="AOS189"/>
      <c r="AOT189"/>
      <c r="AOU189"/>
      <c r="AOV189"/>
      <c r="AOW189"/>
      <c r="AOX189"/>
      <c r="AOY189"/>
      <c r="AOZ189"/>
      <c r="APA189"/>
      <c r="APB189"/>
      <c r="APC189"/>
      <c r="APD189"/>
      <c r="APE189"/>
      <c r="APF189"/>
      <c r="APG189"/>
      <c r="APH189"/>
      <c r="API189"/>
      <c r="APJ189"/>
      <c r="APK189"/>
      <c r="APL189"/>
      <c r="APM189"/>
      <c r="APN189"/>
      <c r="APO189"/>
      <c r="APP189"/>
      <c r="APQ189"/>
      <c r="APR189"/>
      <c r="APS189"/>
      <c r="APT189"/>
      <c r="APU189"/>
      <c r="APV189"/>
      <c r="APW189"/>
      <c r="APX189"/>
      <c r="APY189"/>
      <c r="APZ189"/>
      <c r="AQA189"/>
      <c r="AQB189"/>
      <c r="AQC189"/>
      <c r="AQD189"/>
      <c r="AQE189"/>
      <c r="AQF189"/>
      <c r="AQG189"/>
      <c r="AQH189"/>
      <c r="AQI189"/>
      <c r="AQJ189"/>
      <c r="AQK189"/>
      <c r="AQL189"/>
      <c r="AQM189"/>
      <c r="AQN189"/>
      <c r="AQO189"/>
      <c r="AQP189"/>
      <c r="AQQ189"/>
      <c r="AQR189"/>
      <c r="AQS189"/>
      <c r="AQT189"/>
      <c r="AQU189"/>
      <c r="AQV189"/>
      <c r="AQW189"/>
      <c r="AQX189"/>
      <c r="AQY189"/>
      <c r="AQZ189"/>
      <c r="ARA189"/>
      <c r="ARB189"/>
      <c r="ARC189"/>
      <c r="ARD189"/>
      <c r="ARE189"/>
      <c r="ARF189"/>
      <c r="ARG189"/>
      <c r="ARH189"/>
      <c r="ARI189"/>
      <c r="ARJ189"/>
      <c r="ARK189"/>
      <c r="ARL189"/>
      <c r="ARM189"/>
      <c r="ARN189"/>
      <c r="ARO189"/>
      <c r="ARP189"/>
      <c r="ARQ189"/>
      <c r="ARR189"/>
      <c r="ARS189"/>
      <c r="ART189"/>
      <c r="ARU189"/>
      <c r="ARV189"/>
      <c r="ARW189"/>
      <c r="ARX189"/>
      <c r="ARY189"/>
      <c r="ARZ189"/>
      <c r="ASA189"/>
      <c r="ASB189"/>
      <c r="ASC189"/>
      <c r="ASD189"/>
      <c r="ASE189"/>
      <c r="ASF189"/>
      <c r="ASG189"/>
      <c r="ASH189"/>
      <c r="ASI189"/>
      <c r="ASJ189"/>
      <c r="ASK189"/>
      <c r="ASL189"/>
      <c r="ASM189"/>
      <c r="ASN189"/>
      <c r="ASO189"/>
      <c r="ASP189"/>
      <c r="ASQ189"/>
      <c r="ASR189"/>
      <c r="ASS189"/>
      <c r="AST189"/>
      <c r="ASU189"/>
      <c r="ASV189"/>
      <c r="ASW189"/>
      <c r="ASX189"/>
      <c r="ASY189"/>
      <c r="ASZ189"/>
      <c r="ATA189"/>
      <c r="ATB189"/>
      <c r="ATC189"/>
      <c r="ATD189"/>
      <c r="ATE189"/>
      <c r="ATF189"/>
      <c r="ATG189"/>
      <c r="ATH189"/>
      <c r="ATI189"/>
      <c r="ATJ189"/>
      <c r="ATK189"/>
      <c r="ATL189"/>
      <c r="ATM189"/>
      <c r="ATN189"/>
      <c r="ATO189"/>
      <c r="ATP189"/>
      <c r="ATQ189"/>
      <c r="ATR189"/>
      <c r="ATS189"/>
      <c r="ATT189"/>
      <c r="ATU189"/>
      <c r="ATV189"/>
      <c r="ATW189"/>
      <c r="ATX189"/>
      <c r="ATY189"/>
      <c r="ATZ189"/>
      <c r="AUA189"/>
      <c r="AUB189"/>
      <c r="AUC189"/>
      <c r="AUD189"/>
      <c r="AUE189"/>
      <c r="AUF189"/>
      <c r="AUG189"/>
      <c r="AUH189"/>
      <c r="AUI189"/>
      <c r="AUJ189"/>
      <c r="AUK189"/>
      <c r="AUL189"/>
      <c r="AUM189"/>
      <c r="AUN189"/>
      <c r="AUO189"/>
      <c r="AUP189"/>
      <c r="AUQ189"/>
      <c r="AUR189"/>
      <c r="AUS189"/>
      <c r="AUT189"/>
      <c r="AUU189"/>
      <c r="AUV189"/>
      <c r="AUW189"/>
      <c r="AUX189"/>
      <c r="AUY189"/>
      <c r="AUZ189"/>
      <c r="AVA189"/>
      <c r="AVB189"/>
      <c r="AVC189"/>
      <c r="AVD189"/>
      <c r="AVE189"/>
      <c r="AVF189"/>
      <c r="AVG189"/>
      <c r="AVH189"/>
      <c r="AVI189"/>
      <c r="AVJ189"/>
      <c r="AVK189"/>
      <c r="AVL189"/>
      <c r="AVM189"/>
      <c r="AVN189"/>
      <c r="AVO189"/>
      <c r="AVP189"/>
      <c r="AVQ189"/>
      <c r="AVR189"/>
      <c r="AVS189"/>
      <c r="AVT189"/>
      <c r="AVU189"/>
      <c r="AVV189"/>
      <c r="AVW189"/>
      <c r="AVX189"/>
      <c r="AVY189"/>
      <c r="AVZ189"/>
      <c r="AWA189"/>
      <c r="AWB189"/>
      <c r="AWC189"/>
      <c r="AWD189"/>
      <c r="AWE189"/>
      <c r="AWF189"/>
      <c r="AWG189"/>
      <c r="AWH189"/>
      <c r="AWI189"/>
      <c r="AWJ189"/>
      <c r="AWK189"/>
      <c r="AWL189"/>
      <c r="AWM189"/>
      <c r="AWN189"/>
      <c r="AWO189"/>
      <c r="AWP189"/>
      <c r="AWQ189"/>
      <c r="AWR189"/>
      <c r="AWS189"/>
      <c r="AWT189"/>
      <c r="AWU189"/>
      <c r="AWV189"/>
      <c r="AWW189"/>
      <c r="AWX189"/>
      <c r="AWY189"/>
      <c r="AWZ189"/>
      <c r="AXA189"/>
      <c r="AXB189"/>
      <c r="AXC189"/>
      <c r="AXD189"/>
      <c r="AXE189"/>
      <c r="AXF189"/>
      <c r="AXG189"/>
      <c r="AXH189"/>
      <c r="AXI189"/>
      <c r="AXJ189"/>
      <c r="AXK189"/>
      <c r="AXL189"/>
      <c r="AXM189"/>
      <c r="AXN189"/>
      <c r="AXO189"/>
      <c r="AXP189"/>
      <c r="AXQ189"/>
      <c r="AXR189"/>
      <c r="AXS189"/>
      <c r="AXT189"/>
      <c r="AXU189"/>
      <c r="AXV189"/>
      <c r="AXW189"/>
      <c r="AXX189"/>
      <c r="AXY189"/>
      <c r="AXZ189"/>
      <c r="AYA189"/>
      <c r="AYB189"/>
      <c r="AYC189"/>
      <c r="AYD189"/>
      <c r="AYE189"/>
      <c r="AYF189"/>
      <c r="AYG189"/>
      <c r="AYH189"/>
      <c r="AYI189"/>
      <c r="AYJ189"/>
      <c r="AYK189"/>
      <c r="AYL189"/>
      <c r="AYM189"/>
      <c r="AYN189"/>
      <c r="AYO189"/>
      <c r="AYP189"/>
      <c r="AYQ189"/>
      <c r="AYR189"/>
      <c r="AYS189"/>
      <c r="AYT189"/>
      <c r="AYU189"/>
      <c r="AYV189"/>
      <c r="AYW189"/>
      <c r="AYX189"/>
      <c r="AYY189"/>
      <c r="AYZ189"/>
      <c r="AZA189"/>
      <c r="AZB189"/>
      <c r="AZC189"/>
      <c r="AZD189"/>
      <c r="AZE189"/>
      <c r="AZF189"/>
      <c r="AZG189"/>
      <c r="AZH189"/>
      <c r="AZI189"/>
      <c r="AZJ189"/>
      <c r="AZK189"/>
      <c r="AZL189"/>
      <c r="AZM189"/>
      <c r="AZN189"/>
      <c r="AZO189"/>
      <c r="AZP189"/>
      <c r="AZQ189"/>
      <c r="AZR189"/>
      <c r="AZS189"/>
      <c r="AZT189"/>
      <c r="AZU189"/>
      <c r="AZV189"/>
      <c r="AZW189"/>
      <c r="AZX189"/>
      <c r="AZY189"/>
      <c r="AZZ189"/>
      <c r="BAA189"/>
      <c r="BAB189"/>
      <c r="BAC189"/>
      <c r="BAD189"/>
      <c r="BAE189"/>
      <c r="BAF189"/>
      <c r="BAG189"/>
      <c r="BAH189"/>
      <c r="BAI189"/>
      <c r="BAJ189"/>
      <c r="BAK189"/>
      <c r="BAL189"/>
      <c r="BAM189"/>
      <c r="BAN189"/>
      <c r="BAO189"/>
      <c r="BAP189"/>
      <c r="BAQ189"/>
      <c r="BAR189"/>
      <c r="BAS189"/>
      <c r="BAT189"/>
      <c r="BAU189"/>
      <c r="BAV189"/>
      <c r="BAW189"/>
      <c r="BAX189"/>
      <c r="BAY189"/>
      <c r="BAZ189"/>
      <c r="BBA189"/>
      <c r="BBB189"/>
      <c r="BBC189"/>
      <c r="BBD189"/>
      <c r="BBE189"/>
      <c r="BBF189"/>
      <c r="BBG189"/>
      <c r="BBH189"/>
      <c r="BBI189"/>
      <c r="BBJ189"/>
      <c r="BBK189"/>
      <c r="BBL189"/>
      <c r="BBM189"/>
      <c r="BBN189"/>
      <c r="BBO189"/>
      <c r="BBP189"/>
      <c r="BBQ189"/>
      <c r="BBR189"/>
      <c r="BBS189"/>
      <c r="BBT189"/>
      <c r="BBU189"/>
      <c r="BBV189"/>
      <c r="BBW189"/>
      <c r="BBX189"/>
      <c r="BBY189"/>
      <c r="BBZ189"/>
      <c r="BCA189"/>
      <c r="BCB189"/>
      <c r="BCC189"/>
      <c r="BCD189"/>
      <c r="BCE189"/>
      <c r="BCF189"/>
      <c r="BCG189"/>
      <c r="BCH189"/>
      <c r="BCI189"/>
      <c r="BCJ189"/>
      <c r="BCK189"/>
      <c r="BCL189"/>
      <c r="BCM189"/>
      <c r="BCN189"/>
      <c r="BCO189"/>
      <c r="BCP189"/>
      <c r="BCQ189"/>
      <c r="BCR189"/>
      <c r="BCS189"/>
      <c r="BCT189"/>
      <c r="BCU189"/>
      <c r="BCV189"/>
      <c r="BCW189"/>
      <c r="BCX189"/>
      <c r="BCY189"/>
      <c r="BCZ189"/>
      <c r="BDA189"/>
      <c r="BDB189"/>
      <c r="BDC189"/>
      <c r="BDD189"/>
      <c r="BDE189"/>
      <c r="BDF189"/>
      <c r="BDG189"/>
      <c r="BDH189"/>
      <c r="BDI189"/>
      <c r="BDJ189"/>
      <c r="BDK189"/>
      <c r="BDL189"/>
      <c r="BDM189"/>
      <c r="BDN189"/>
      <c r="BDO189"/>
      <c r="BDP189"/>
      <c r="BDQ189"/>
      <c r="BDR189"/>
      <c r="BDS189"/>
      <c r="BDT189"/>
      <c r="BDU189"/>
    </row>
    <row r="190" spans="2:1477" s="69" customFormat="1">
      <c r="B190" s="67" t="s">
        <v>3</v>
      </c>
      <c r="C190" s="67" t="s">
        <v>364</v>
      </c>
      <c r="D190" s="67" t="s">
        <v>365</v>
      </c>
      <c r="E190" s="68">
        <v>45387</v>
      </c>
      <c r="F190" s="67" t="s">
        <v>986</v>
      </c>
      <c r="G190" s="158" t="s">
        <v>990</v>
      </c>
      <c r="H190" s="187">
        <v>1</v>
      </c>
      <c r="I190" s="69">
        <v>5</v>
      </c>
      <c r="J190" s="69">
        <v>209</v>
      </c>
      <c r="K190" s="69">
        <v>308</v>
      </c>
      <c r="L190" s="69">
        <v>298</v>
      </c>
      <c r="M190" s="186">
        <f t="shared" si="51"/>
        <v>1.0765550239234449</v>
      </c>
      <c r="N190" s="69">
        <f t="shared" si="52"/>
        <v>1</v>
      </c>
      <c r="O190" s="69">
        <v>10</v>
      </c>
      <c r="P190" s="69">
        <v>0</v>
      </c>
      <c r="Q190" s="69">
        <v>0</v>
      </c>
      <c r="R190" s="69">
        <v>78</v>
      </c>
      <c r="S190" s="69">
        <v>21</v>
      </c>
      <c r="T190" s="190">
        <v>3689059</v>
      </c>
      <c r="U190" s="190">
        <v>50000</v>
      </c>
      <c r="V190" s="190">
        <v>3639059</v>
      </c>
      <c r="W190" s="190">
        <v>3733032</v>
      </c>
      <c r="X190" s="190">
        <v>3801506</v>
      </c>
      <c r="Y190" s="190">
        <v>0</v>
      </c>
      <c r="Z190" s="190">
        <v>0</v>
      </c>
      <c r="AA190" s="190">
        <v>0</v>
      </c>
      <c r="AB190" s="190">
        <v>3801506</v>
      </c>
      <c r="AC190" s="190">
        <v>3800583</v>
      </c>
      <c r="AD190" s="186">
        <f t="shared" si="53"/>
        <v>1.0443861998390243</v>
      </c>
      <c r="AE190" s="69">
        <f t="shared" si="54"/>
        <v>1</v>
      </c>
      <c r="AF190" s="80">
        <v>-923</v>
      </c>
      <c r="AG190" s="69">
        <v>43973</v>
      </c>
      <c r="AH190" s="69">
        <v>65</v>
      </c>
      <c r="AI190" s="69">
        <v>8</v>
      </c>
      <c r="AJ190" s="69">
        <v>5</v>
      </c>
      <c r="AK190" s="69">
        <v>0</v>
      </c>
      <c r="AL190" s="80">
        <v>0</v>
      </c>
      <c r="AM190" s="80">
        <v>0</v>
      </c>
      <c r="AN190" s="69">
        <v>0</v>
      </c>
      <c r="AO190" s="69">
        <v>21</v>
      </c>
      <c r="AP190" s="80">
        <v>74766</v>
      </c>
      <c r="AQ190" s="80">
        <v>0</v>
      </c>
      <c r="AR190" s="69">
        <v>0</v>
      </c>
      <c r="AS190" s="69">
        <v>0</v>
      </c>
      <c r="AT190" s="80">
        <v>0</v>
      </c>
      <c r="AU190" s="80">
        <v>0</v>
      </c>
      <c r="AV190" s="69">
        <v>0</v>
      </c>
      <c r="AW190" s="69">
        <v>0</v>
      </c>
      <c r="AX190" s="80">
        <v>0</v>
      </c>
      <c r="AY190" s="80">
        <v>0</v>
      </c>
      <c r="AZ190" s="69">
        <v>0</v>
      </c>
      <c r="BA190" s="69">
        <v>0</v>
      </c>
      <c r="BB190" s="80">
        <v>0</v>
      </c>
      <c r="BC190" s="80">
        <v>0</v>
      </c>
      <c r="BD190" s="69">
        <v>0</v>
      </c>
      <c r="BE190" s="69">
        <v>0</v>
      </c>
      <c r="BF190" s="80">
        <v>0</v>
      </c>
      <c r="BG190" s="80">
        <v>0</v>
      </c>
      <c r="BH190" s="69">
        <v>0</v>
      </c>
      <c r="BI190" s="69">
        <v>0</v>
      </c>
      <c r="BJ190" s="80">
        <v>0</v>
      </c>
      <c r="BK190" s="80">
        <v>0</v>
      </c>
      <c r="BL190" s="69">
        <v>0</v>
      </c>
      <c r="BM190" s="69">
        <v>0</v>
      </c>
      <c r="BN190" s="80">
        <v>0</v>
      </c>
      <c r="BO190" s="80">
        <v>0</v>
      </c>
      <c r="BP190" s="69">
        <v>0</v>
      </c>
      <c r="BQ190" s="69">
        <v>0</v>
      </c>
      <c r="BR190" s="80">
        <v>0</v>
      </c>
      <c r="BS190" s="80">
        <v>0</v>
      </c>
      <c r="BT190" s="69">
        <v>0</v>
      </c>
      <c r="BU190" s="69">
        <v>0</v>
      </c>
      <c r="BV190" s="80">
        <v>0</v>
      </c>
      <c r="BW190" s="80">
        <v>0</v>
      </c>
      <c r="BX190" s="69">
        <v>0</v>
      </c>
      <c r="BY190" s="69">
        <v>0</v>
      </c>
      <c r="BZ190" s="80">
        <v>0</v>
      </c>
      <c r="CA190" s="80">
        <v>0</v>
      </c>
      <c r="CB190" s="69">
        <v>0</v>
      </c>
      <c r="CC190" s="69">
        <v>0</v>
      </c>
      <c r="CD190" s="80">
        <v>0</v>
      </c>
      <c r="CE190" s="80">
        <v>0</v>
      </c>
      <c r="CF190" s="69">
        <v>0</v>
      </c>
      <c r="CG190" s="69">
        <v>0</v>
      </c>
      <c r="CH190" s="80">
        <v>0</v>
      </c>
      <c r="CI190" s="80">
        <v>0</v>
      </c>
      <c r="CJ190" s="69">
        <v>5</v>
      </c>
      <c r="CK190" s="69">
        <v>21</v>
      </c>
      <c r="CL190" s="80">
        <v>74766</v>
      </c>
      <c r="CM190" s="80">
        <v>0</v>
      </c>
      <c r="CN190" s="67" t="s">
        <v>851</v>
      </c>
      <c r="CO190" s="67" t="s">
        <v>852</v>
      </c>
      <c r="CP190" s="67" t="s">
        <v>709</v>
      </c>
      <c r="CQ190" s="67" t="s">
        <v>709</v>
      </c>
      <c r="CR190" s="67" t="s">
        <v>709</v>
      </c>
      <c r="CS190" s="67" t="s">
        <v>709</v>
      </c>
      <c r="CT190" s="68">
        <v>46065</v>
      </c>
      <c r="CU190" s="67" t="s">
        <v>991</v>
      </c>
      <c r="CV190" s="67" t="s">
        <v>989</v>
      </c>
      <c r="CW190" s="68" t="s">
        <v>168</v>
      </c>
      <c r="CX190" s="68">
        <v>45960</v>
      </c>
      <c r="CY190" s="67" t="s">
        <v>993</v>
      </c>
      <c r="CZ190" s="67" t="s">
        <v>989</v>
      </c>
      <c r="DA190" s="67" t="s">
        <v>1022</v>
      </c>
      <c r="DB190" s="81">
        <v>2884956.63</v>
      </c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  <c r="AMK190"/>
      <c r="AML190"/>
      <c r="AMM190"/>
      <c r="AMN190"/>
      <c r="AMO190"/>
      <c r="AMP190"/>
      <c r="AMQ190"/>
      <c r="AMR190"/>
      <c r="AMS190"/>
      <c r="AMT190"/>
      <c r="AMU190"/>
      <c r="AMV190"/>
      <c r="AMW190"/>
      <c r="AMX190"/>
      <c r="AMY190"/>
      <c r="AMZ190"/>
      <c r="ANA190"/>
      <c r="ANB190"/>
      <c r="ANC190"/>
      <c r="AND190"/>
      <c r="ANE190"/>
      <c r="ANF190"/>
      <c r="ANG190"/>
      <c r="ANH190"/>
      <c r="ANI190"/>
      <c r="ANJ190"/>
      <c r="ANK190"/>
      <c r="ANL190"/>
      <c r="ANM190"/>
      <c r="ANN190"/>
      <c r="ANO190"/>
      <c r="ANP190"/>
      <c r="ANQ190"/>
      <c r="ANR190"/>
      <c r="ANS190"/>
      <c r="ANT190"/>
      <c r="ANU190"/>
      <c r="ANV190"/>
      <c r="ANW190"/>
      <c r="ANX190"/>
      <c r="ANY190"/>
      <c r="ANZ190"/>
      <c r="AOA190"/>
      <c r="AOB190"/>
      <c r="AOC190"/>
      <c r="AOD190"/>
      <c r="AOE190"/>
      <c r="AOF190"/>
      <c r="AOG190"/>
      <c r="AOH190"/>
      <c r="AOI190"/>
      <c r="AOJ190"/>
      <c r="AOK190"/>
      <c r="AOL190"/>
      <c r="AOM190"/>
      <c r="AON190"/>
      <c r="AOO190"/>
      <c r="AOP190"/>
      <c r="AOQ190"/>
      <c r="AOR190"/>
      <c r="AOS190"/>
      <c r="AOT190"/>
      <c r="AOU190"/>
      <c r="AOV190"/>
      <c r="AOW190"/>
      <c r="AOX190"/>
      <c r="AOY190"/>
      <c r="AOZ190"/>
      <c r="APA190"/>
      <c r="APB190"/>
      <c r="APC190"/>
      <c r="APD190"/>
      <c r="APE190"/>
      <c r="APF190"/>
      <c r="APG190"/>
      <c r="APH190"/>
      <c r="API190"/>
      <c r="APJ190"/>
      <c r="APK190"/>
      <c r="APL190"/>
      <c r="APM190"/>
      <c r="APN190"/>
      <c r="APO190"/>
      <c r="APP190"/>
      <c r="APQ190"/>
      <c r="APR190"/>
      <c r="APS190"/>
      <c r="APT190"/>
      <c r="APU190"/>
      <c r="APV190"/>
      <c r="APW190"/>
      <c r="APX190"/>
      <c r="APY190"/>
      <c r="APZ190"/>
      <c r="AQA190"/>
      <c r="AQB190"/>
      <c r="AQC190"/>
      <c r="AQD190"/>
      <c r="AQE190"/>
      <c r="AQF190"/>
      <c r="AQG190"/>
      <c r="AQH190"/>
      <c r="AQI190"/>
      <c r="AQJ190"/>
      <c r="AQK190"/>
      <c r="AQL190"/>
      <c r="AQM190"/>
      <c r="AQN190"/>
      <c r="AQO190"/>
      <c r="AQP190"/>
      <c r="AQQ190"/>
      <c r="AQR190"/>
      <c r="AQS190"/>
      <c r="AQT190"/>
      <c r="AQU190"/>
      <c r="AQV190"/>
      <c r="AQW190"/>
      <c r="AQX190"/>
      <c r="AQY190"/>
      <c r="AQZ190"/>
      <c r="ARA190"/>
      <c r="ARB190"/>
      <c r="ARC190"/>
      <c r="ARD190"/>
      <c r="ARE190"/>
      <c r="ARF190"/>
      <c r="ARG190"/>
      <c r="ARH190"/>
      <c r="ARI190"/>
      <c r="ARJ190"/>
      <c r="ARK190"/>
      <c r="ARL190"/>
      <c r="ARM190"/>
      <c r="ARN190"/>
      <c r="ARO190"/>
      <c r="ARP190"/>
      <c r="ARQ190"/>
      <c r="ARR190"/>
      <c r="ARS190"/>
      <c r="ART190"/>
      <c r="ARU190"/>
      <c r="ARV190"/>
      <c r="ARW190"/>
      <c r="ARX190"/>
      <c r="ARY190"/>
      <c r="ARZ190"/>
      <c r="ASA190"/>
      <c r="ASB190"/>
      <c r="ASC190"/>
      <c r="ASD190"/>
      <c r="ASE190"/>
      <c r="ASF190"/>
      <c r="ASG190"/>
      <c r="ASH190"/>
      <c r="ASI190"/>
      <c r="ASJ190"/>
      <c r="ASK190"/>
      <c r="ASL190"/>
      <c r="ASM190"/>
      <c r="ASN190"/>
      <c r="ASO190"/>
      <c r="ASP190"/>
      <c r="ASQ190"/>
      <c r="ASR190"/>
      <c r="ASS190"/>
      <c r="AST190"/>
      <c r="ASU190"/>
      <c r="ASV190"/>
      <c r="ASW190"/>
      <c r="ASX190"/>
      <c r="ASY190"/>
      <c r="ASZ190"/>
      <c r="ATA190"/>
      <c r="ATB190"/>
      <c r="ATC190"/>
      <c r="ATD190"/>
      <c r="ATE190"/>
      <c r="ATF190"/>
      <c r="ATG190"/>
      <c r="ATH190"/>
      <c r="ATI190"/>
      <c r="ATJ190"/>
      <c r="ATK190"/>
      <c r="ATL190"/>
      <c r="ATM190"/>
      <c r="ATN190"/>
      <c r="ATO190"/>
      <c r="ATP190"/>
      <c r="ATQ190"/>
      <c r="ATR190"/>
      <c r="ATS190"/>
      <c r="ATT190"/>
      <c r="ATU190"/>
      <c r="ATV190"/>
      <c r="ATW190"/>
      <c r="ATX190"/>
      <c r="ATY190"/>
      <c r="ATZ190"/>
      <c r="AUA190"/>
      <c r="AUB190"/>
      <c r="AUC190"/>
      <c r="AUD190"/>
      <c r="AUE190"/>
      <c r="AUF190"/>
      <c r="AUG190"/>
      <c r="AUH190"/>
      <c r="AUI190"/>
      <c r="AUJ190"/>
      <c r="AUK190"/>
      <c r="AUL190"/>
      <c r="AUM190"/>
      <c r="AUN190"/>
      <c r="AUO190"/>
      <c r="AUP190"/>
      <c r="AUQ190"/>
      <c r="AUR190"/>
      <c r="AUS190"/>
      <c r="AUT190"/>
      <c r="AUU190"/>
      <c r="AUV190"/>
      <c r="AUW190"/>
      <c r="AUX190"/>
      <c r="AUY190"/>
      <c r="AUZ190"/>
      <c r="AVA190"/>
      <c r="AVB190"/>
      <c r="AVC190"/>
      <c r="AVD190"/>
      <c r="AVE190"/>
      <c r="AVF190"/>
      <c r="AVG190"/>
      <c r="AVH190"/>
      <c r="AVI190"/>
      <c r="AVJ190"/>
      <c r="AVK190"/>
      <c r="AVL190"/>
      <c r="AVM190"/>
      <c r="AVN190"/>
      <c r="AVO190"/>
      <c r="AVP190"/>
      <c r="AVQ190"/>
      <c r="AVR190"/>
      <c r="AVS190"/>
      <c r="AVT190"/>
      <c r="AVU190"/>
      <c r="AVV190"/>
      <c r="AVW190"/>
      <c r="AVX190"/>
      <c r="AVY190"/>
      <c r="AVZ190"/>
      <c r="AWA190"/>
      <c r="AWB190"/>
      <c r="AWC190"/>
      <c r="AWD190"/>
      <c r="AWE190"/>
      <c r="AWF190"/>
      <c r="AWG190"/>
      <c r="AWH190"/>
      <c r="AWI190"/>
      <c r="AWJ190"/>
      <c r="AWK190"/>
      <c r="AWL190"/>
      <c r="AWM190"/>
      <c r="AWN190"/>
      <c r="AWO190"/>
      <c r="AWP190"/>
      <c r="AWQ190"/>
      <c r="AWR190"/>
      <c r="AWS190"/>
      <c r="AWT190"/>
      <c r="AWU190"/>
      <c r="AWV190"/>
      <c r="AWW190"/>
      <c r="AWX190"/>
      <c r="AWY190"/>
      <c r="AWZ190"/>
      <c r="AXA190"/>
      <c r="AXB190"/>
      <c r="AXC190"/>
      <c r="AXD190"/>
      <c r="AXE190"/>
      <c r="AXF190"/>
      <c r="AXG190"/>
      <c r="AXH190"/>
      <c r="AXI190"/>
      <c r="AXJ190"/>
      <c r="AXK190"/>
      <c r="AXL190"/>
      <c r="AXM190"/>
      <c r="AXN190"/>
      <c r="AXO190"/>
      <c r="AXP190"/>
      <c r="AXQ190"/>
      <c r="AXR190"/>
      <c r="AXS190"/>
      <c r="AXT190"/>
      <c r="AXU190"/>
      <c r="AXV190"/>
      <c r="AXW190"/>
      <c r="AXX190"/>
      <c r="AXY190"/>
      <c r="AXZ190"/>
      <c r="AYA190"/>
      <c r="AYB190"/>
      <c r="AYC190"/>
      <c r="AYD190"/>
      <c r="AYE190"/>
      <c r="AYF190"/>
      <c r="AYG190"/>
      <c r="AYH190"/>
      <c r="AYI190"/>
      <c r="AYJ190"/>
      <c r="AYK190"/>
      <c r="AYL190"/>
      <c r="AYM190"/>
      <c r="AYN190"/>
      <c r="AYO190"/>
      <c r="AYP190"/>
      <c r="AYQ190"/>
      <c r="AYR190"/>
      <c r="AYS190"/>
      <c r="AYT190"/>
      <c r="AYU190"/>
      <c r="AYV190"/>
      <c r="AYW190"/>
      <c r="AYX190"/>
      <c r="AYY190"/>
      <c r="AYZ190"/>
      <c r="AZA190"/>
      <c r="AZB190"/>
      <c r="AZC190"/>
      <c r="AZD190"/>
      <c r="AZE190"/>
      <c r="AZF190"/>
      <c r="AZG190"/>
      <c r="AZH190"/>
      <c r="AZI190"/>
      <c r="AZJ190"/>
      <c r="AZK190"/>
      <c r="AZL190"/>
      <c r="AZM190"/>
      <c r="AZN190"/>
      <c r="AZO190"/>
      <c r="AZP190"/>
      <c r="AZQ190"/>
      <c r="AZR190"/>
      <c r="AZS190"/>
      <c r="AZT190"/>
      <c r="AZU190"/>
      <c r="AZV190"/>
      <c r="AZW190"/>
      <c r="AZX190"/>
      <c r="AZY190"/>
      <c r="AZZ190"/>
      <c r="BAA190"/>
      <c r="BAB190"/>
      <c r="BAC190"/>
      <c r="BAD190"/>
      <c r="BAE190"/>
      <c r="BAF190"/>
      <c r="BAG190"/>
      <c r="BAH190"/>
      <c r="BAI190"/>
      <c r="BAJ190"/>
      <c r="BAK190"/>
      <c r="BAL190"/>
      <c r="BAM190"/>
      <c r="BAN190"/>
      <c r="BAO190"/>
      <c r="BAP190"/>
      <c r="BAQ190"/>
      <c r="BAR190"/>
      <c r="BAS190"/>
      <c r="BAT190"/>
      <c r="BAU190"/>
      <c r="BAV190"/>
      <c r="BAW190"/>
      <c r="BAX190"/>
      <c r="BAY190"/>
      <c r="BAZ190"/>
      <c r="BBA190"/>
      <c r="BBB190"/>
      <c r="BBC190"/>
      <c r="BBD190"/>
      <c r="BBE190"/>
      <c r="BBF190"/>
      <c r="BBG190"/>
      <c r="BBH190"/>
      <c r="BBI190"/>
      <c r="BBJ190"/>
      <c r="BBK190"/>
      <c r="BBL190"/>
      <c r="BBM190"/>
      <c r="BBN190"/>
      <c r="BBO190"/>
      <c r="BBP190"/>
      <c r="BBQ190"/>
      <c r="BBR190"/>
      <c r="BBS190"/>
      <c r="BBT190"/>
      <c r="BBU190"/>
      <c r="BBV190"/>
      <c r="BBW190"/>
      <c r="BBX190"/>
      <c r="BBY190"/>
      <c r="BBZ190"/>
      <c r="BCA190"/>
      <c r="BCB190"/>
      <c r="BCC190"/>
      <c r="BCD190"/>
      <c r="BCE190"/>
      <c r="BCF190"/>
      <c r="BCG190"/>
      <c r="BCH190"/>
      <c r="BCI190"/>
      <c r="BCJ190"/>
      <c r="BCK190"/>
      <c r="BCL190"/>
      <c r="BCM190"/>
      <c r="BCN190"/>
      <c r="BCO190"/>
      <c r="BCP190"/>
      <c r="BCQ190"/>
      <c r="BCR190"/>
      <c r="BCS190"/>
      <c r="BCT190"/>
      <c r="BCU190"/>
      <c r="BCV190"/>
      <c r="BCW190"/>
      <c r="BCX190"/>
      <c r="BCY190"/>
      <c r="BCZ190"/>
      <c r="BDA190"/>
      <c r="BDB190"/>
      <c r="BDC190"/>
      <c r="BDD190"/>
      <c r="BDE190"/>
      <c r="BDF190"/>
      <c r="BDG190"/>
      <c r="BDH190"/>
      <c r="BDI190"/>
      <c r="BDJ190"/>
      <c r="BDK190"/>
      <c r="BDL190"/>
      <c r="BDM190"/>
      <c r="BDN190"/>
      <c r="BDO190"/>
      <c r="BDP190"/>
      <c r="BDQ190"/>
      <c r="BDR190"/>
      <c r="BDS190"/>
      <c r="BDT190"/>
      <c r="BDU190"/>
    </row>
    <row r="191" spans="2:1477" s="69" customFormat="1">
      <c r="B191" s="67" t="s">
        <v>3</v>
      </c>
      <c r="C191" s="67" t="s">
        <v>366</v>
      </c>
      <c r="D191" s="67" t="s">
        <v>367</v>
      </c>
      <c r="E191" s="68">
        <v>45324</v>
      </c>
      <c r="F191" s="67" t="s">
        <v>991</v>
      </c>
      <c r="G191" s="158" t="s">
        <v>990</v>
      </c>
      <c r="H191" s="187">
        <v>1</v>
      </c>
      <c r="I191" s="69">
        <v>1</v>
      </c>
      <c r="J191" s="69">
        <v>132</v>
      </c>
      <c r="K191" s="69">
        <v>174</v>
      </c>
      <c r="L191" s="69">
        <v>174</v>
      </c>
      <c r="M191" s="186">
        <f t="shared" si="51"/>
        <v>1</v>
      </c>
      <c r="N191" s="69">
        <f t="shared" si="52"/>
        <v>1</v>
      </c>
      <c r="O191" s="69">
        <v>0</v>
      </c>
      <c r="P191" s="69">
        <v>0</v>
      </c>
      <c r="Q191" s="69">
        <v>0</v>
      </c>
      <c r="R191" s="69">
        <v>42</v>
      </c>
      <c r="S191" s="69">
        <v>0</v>
      </c>
      <c r="T191" s="190">
        <v>1849000</v>
      </c>
      <c r="U191" s="190">
        <v>50000</v>
      </c>
      <c r="V191" s="190">
        <v>1799000</v>
      </c>
      <c r="W191" s="190">
        <v>1870772</v>
      </c>
      <c r="X191" s="190">
        <v>1768167</v>
      </c>
      <c r="Y191" s="190">
        <v>0</v>
      </c>
      <c r="Z191" s="190">
        <v>0</v>
      </c>
      <c r="AA191" s="190">
        <v>0</v>
      </c>
      <c r="AB191" s="190">
        <v>1768167</v>
      </c>
      <c r="AC191" s="190">
        <v>1768167</v>
      </c>
      <c r="AD191" s="186">
        <f t="shared" si="53"/>
        <v>0.9828610339077265</v>
      </c>
      <c r="AE191" s="69">
        <f t="shared" si="54"/>
        <v>1</v>
      </c>
      <c r="AF191" s="80">
        <v>0</v>
      </c>
      <c r="AG191" s="69">
        <v>21772</v>
      </c>
      <c r="AH191" s="69">
        <v>38</v>
      </c>
      <c r="AI191" s="69">
        <v>4</v>
      </c>
      <c r="AJ191" s="69">
        <v>0</v>
      </c>
      <c r="AK191" s="69">
        <v>0</v>
      </c>
      <c r="AL191" s="80">
        <v>4117</v>
      </c>
      <c r="AM191" s="80">
        <v>0</v>
      </c>
      <c r="AN191" s="69">
        <v>0</v>
      </c>
      <c r="AO191" s="69">
        <v>0</v>
      </c>
      <c r="AP191" s="80">
        <v>22787</v>
      </c>
      <c r="AQ191" s="80">
        <v>0</v>
      </c>
      <c r="AR191" s="69">
        <v>0</v>
      </c>
      <c r="AS191" s="69">
        <v>0</v>
      </c>
      <c r="AT191" s="80">
        <v>0</v>
      </c>
      <c r="AU191" s="80">
        <v>0</v>
      </c>
      <c r="AV191" s="69">
        <v>0</v>
      </c>
      <c r="AW191" s="69">
        <v>0</v>
      </c>
      <c r="AX191" s="80">
        <v>0</v>
      </c>
      <c r="AY191" s="80">
        <v>0</v>
      </c>
      <c r="AZ191" s="69">
        <v>0</v>
      </c>
      <c r="BA191" s="69">
        <v>0</v>
      </c>
      <c r="BB191" s="80">
        <v>0</v>
      </c>
      <c r="BC191" s="80">
        <v>0</v>
      </c>
      <c r="BD191" s="69">
        <v>0</v>
      </c>
      <c r="BE191" s="69">
        <v>0</v>
      </c>
      <c r="BF191" s="80">
        <v>0</v>
      </c>
      <c r="BG191" s="80">
        <v>0</v>
      </c>
      <c r="BH191" s="69">
        <v>0</v>
      </c>
      <c r="BI191" s="69">
        <v>0</v>
      </c>
      <c r="BJ191" s="80">
        <v>0</v>
      </c>
      <c r="BK191" s="80">
        <v>0</v>
      </c>
      <c r="BL191" s="69">
        <v>0</v>
      </c>
      <c r="BM191" s="69">
        <v>0</v>
      </c>
      <c r="BN191" s="80">
        <v>0</v>
      </c>
      <c r="BO191" s="80">
        <v>0</v>
      </c>
      <c r="BP191" s="69">
        <v>0</v>
      </c>
      <c r="BQ191" s="69">
        <v>0</v>
      </c>
      <c r="BR191" s="80">
        <v>0</v>
      </c>
      <c r="BS191" s="80">
        <v>0</v>
      </c>
      <c r="BT191" s="69">
        <v>0</v>
      </c>
      <c r="BU191" s="69">
        <v>0</v>
      </c>
      <c r="BV191" s="80">
        <v>0</v>
      </c>
      <c r="BW191" s="80">
        <v>0</v>
      </c>
      <c r="BX191" s="69">
        <v>0</v>
      </c>
      <c r="BY191" s="69">
        <v>0</v>
      </c>
      <c r="BZ191" s="80">
        <v>0</v>
      </c>
      <c r="CA191" s="80">
        <v>0</v>
      </c>
      <c r="CB191" s="69">
        <v>0</v>
      </c>
      <c r="CC191" s="69">
        <v>0</v>
      </c>
      <c r="CD191" s="80">
        <v>0</v>
      </c>
      <c r="CE191" s="80">
        <v>0</v>
      </c>
      <c r="CF191" s="69">
        <v>0</v>
      </c>
      <c r="CG191" s="69">
        <v>0</v>
      </c>
      <c r="CH191" s="80">
        <v>0</v>
      </c>
      <c r="CI191" s="80">
        <v>0</v>
      </c>
      <c r="CJ191" s="69">
        <v>0</v>
      </c>
      <c r="CK191" s="69">
        <v>0</v>
      </c>
      <c r="CL191" s="80">
        <v>26904</v>
      </c>
      <c r="CM191" s="80">
        <v>0</v>
      </c>
      <c r="CN191" s="67" t="s">
        <v>856</v>
      </c>
      <c r="CO191" s="67" t="s">
        <v>857</v>
      </c>
      <c r="CP191" s="67" t="s">
        <v>709</v>
      </c>
      <c r="CQ191" s="67" t="s">
        <v>709</v>
      </c>
      <c r="CR191" s="67" t="s">
        <v>709</v>
      </c>
      <c r="CS191" s="67" t="s">
        <v>709</v>
      </c>
      <c r="CT191" s="68">
        <v>45912</v>
      </c>
      <c r="CU191" s="67" t="s">
        <v>988</v>
      </c>
      <c r="CV191" s="67" t="s">
        <v>989</v>
      </c>
      <c r="CW191" s="68" t="s">
        <v>168</v>
      </c>
      <c r="CX191" s="68">
        <v>45840</v>
      </c>
      <c r="CY191" s="67" t="s">
        <v>988</v>
      </c>
      <c r="CZ191" s="67" t="s">
        <v>989</v>
      </c>
      <c r="DA191" s="67" t="s">
        <v>1020</v>
      </c>
      <c r="DB191" s="81">
        <v>2011837.24</v>
      </c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  <c r="AMK191"/>
      <c r="AML191"/>
      <c r="AMM191"/>
      <c r="AMN191"/>
      <c r="AMO191"/>
      <c r="AMP191"/>
      <c r="AMQ191"/>
      <c r="AMR191"/>
      <c r="AMS191"/>
      <c r="AMT191"/>
      <c r="AMU191"/>
      <c r="AMV191"/>
      <c r="AMW191"/>
      <c r="AMX191"/>
      <c r="AMY191"/>
      <c r="AMZ191"/>
      <c r="ANA191"/>
      <c r="ANB191"/>
      <c r="ANC191"/>
      <c r="AND191"/>
      <c r="ANE191"/>
      <c r="ANF191"/>
      <c r="ANG191"/>
      <c r="ANH191"/>
      <c r="ANI191"/>
      <c r="ANJ191"/>
      <c r="ANK191"/>
      <c r="ANL191"/>
      <c r="ANM191"/>
      <c r="ANN191"/>
      <c r="ANO191"/>
      <c r="ANP191"/>
      <c r="ANQ191"/>
      <c r="ANR191"/>
      <c r="ANS191"/>
      <c r="ANT191"/>
      <c r="ANU191"/>
      <c r="ANV191"/>
      <c r="ANW191"/>
      <c r="ANX191"/>
      <c r="ANY191"/>
      <c r="ANZ191"/>
      <c r="AOA191"/>
      <c r="AOB191"/>
      <c r="AOC191"/>
      <c r="AOD191"/>
      <c r="AOE191"/>
      <c r="AOF191"/>
      <c r="AOG191"/>
      <c r="AOH191"/>
      <c r="AOI191"/>
      <c r="AOJ191"/>
      <c r="AOK191"/>
      <c r="AOL191"/>
      <c r="AOM191"/>
      <c r="AON191"/>
      <c r="AOO191"/>
      <c r="AOP191"/>
      <c r="AOQ191"/>
      <c r="AOR191"/>
      <c r="AOS191"/>
      <c r="AOT191"/>
      <c r="AOU191"/>
      <c r="AOV191"/>
      <c r="AOW191"/>
      <c r="AOX191"/>
      <c r="AOY191"/>
      <c r="AOZ191"/>
      <c r="APA191"/>
      <c r="APB191"/>
      <c r="APC191"/>
      <c r="APD191"/>
      <c r="APE191"/>
      <c r="APF191"/>
      <c r="APG191"/>
      <c r="APH191"/>
      <c r="API191"/>
      <c r="APJ191"/>
      <c r="APK191"/>
      <c r="APL191"/>
      <c r="APM191"/>
      <c r="APN191"/>
      <c r="APO191"/>
      <c r="APP191"/>
      <c r="APQ191"/>
      <c r="APR191"/>
      <c r="APS191"/>
      <c r="APT191"/>
      <c r="APU191"/>
      <c r="APV191"/>
      <c r="APW191"/>
      <c r="APX191"/>
      <c r="APY191"/>
      <c r="APZ191"/>
      <c r="AQA191"/>
      <c r="AQB191"/>
      <c r="AQC191"/>
      <c r="AQD191"/>
      <c r="AQE191"/>
      <c r="AQF191"/>
      <c r="AQG191"/>
      <c r="AQH191"/>
      <c r="AQI191"/>
      <c r="AQJ191"/>
      <c r="AQK191"/>
      <c r="AQL191"/>
      <c r="AQM191"/>
      <c r="AQN191"/>
      <c r="AQO191"/>
      <c r="AQP191"/>
      <c r="AQQ191"/>
      <c r="AQR191"/>
      <c r="AQS191"/>
      <c r="AQT191"/>
      <c r="AQU191"/>
      <c r="AQV191"/>
      <c r="AQW191"/>
      <c r="AQX191"/>
      <c r="AQY191"/>
      <c r="AQZ191"/>
      <c r="ARA191"/>
      <c r="ARB191"/>
      <c r="ARC191"/>
      <c r="ARD191"/>
      <c r="ARE191"/>
      <c r="ARF191"/>
      <c r="ARG191"/>
      <c r="ARH191"/>
      <c r="ARI191"/>
      <c r="ARJ191"/>
      <c r="ARK191"/>
      <c r="ARL191"/>
      <c r="ARM191"/>
      <c r="ARN191"/>
      <c r="ARO191"/>
      <c r="ARP191"/>
      <c r="ARQ191"/>
      <c r="ARR191"/>
      <c r="ARS191"/>
      <c r="ART191"/>
      <c r="ARU191"/>
      <c r="ARV191"/>
      <c r="ARW191"/>
      <c r="ARX191"/>
      <c r="ARY191"/>
      <c r="ARZ191"/>
      <c r="ASA191"/>
      <c r="ASB191"/>
      <c r="ASC191"/>
      <c r="ASD191"/>
      <c r="ASE191"/>
      <c r="ASF191"/>
      <c r="ASG191"/>
      <c r="ASH191"/>
      <c r="ASI191"/>
      <c r="ASJ191"/>
      <c r="ASK191"/>
      <c r="ASL191"/>
      <c r="ASM191"/>
      <c r="ASN191"/>
      <c r="ASO191"/>
      <c r="ASP191"/>
      <c r="ASQ191"/>
      <c r="ASR191"/>
      <c r="ASS191"/>
      <c r="AST191"/>
      <c r="ASU191"/>
      <c r="ASV191"/>
      <c r="ASW191"/>
      <c r="ASX191"/>
      <c r="ASY191"/>
      <c r="ASZ191"/>
      <c r="ATA191"/>
      <c r="ATB191"/>
      <c r="ATC191"/>
      <c r="ATD191"/>
      <c r="ATE191"/>
      <c r="ATF191"/>
      <c r="ATG191"/>
      <c r="ATH191"/>
      <c r="ATI191"/>
      <c r="ATJ191"/>
      <c r="ATK191"/>
      <c r="ATL191"/>
      <c r="ATM191"/>
      <c r="ATN191"/>
      <c r="ATO191"/>
      <c r="ATP191"/>
      <c r="ATQ191"/>
      <c r="ATR191"/>
      <c r="ATS191"/>
      <c r="ATT191"/>
      <c r="ATU191"/>
      <c r="ATV191"/>
      <c r="ATW191"/>
      <c r="ATX191"/>
      <c r="ATY191"/>
      <c r="ATZ191"/>
      <c r="AUA191"/>
      <c r="AUB191"/>
      <c r="AUC191"/>
      <c r="AUD191"/>
      <c r="AUE191"/>
      <c r="AUF191"/>
      <c r="AUG191"/>
      <c r="AUH191"/>
      <c r="AUI191"/>
      <c r="AUJ191"/>
      <c r="AUK191"/>
      <c r="AUL191"/>
      <c r="AUM191"/>
      <c r="AUN191"/>
      <c r="AUO191"/>
      <c r="AUP191"/>
      <c r="AUQ191"/>
      <c r="AUR191"/>
      <c r="AUS191"/>
      <c r="AUT191"/>
      <c r="AUU191"/>
      <c r="AUV191"/>
      <c r="AUW191"/>
      <c r="AUX191"/>
      <c r="AUY191"/>
      <c r="AUZ191"/>
      <c r="AVA191"/>
      <c r="AVB191"/>
      <c r="AVC191"/>
      <c r="AVD191"/>
      <c r="AVE191"/>
      <c r="AVF191"/>
      <c r="AVG191"/>
      <c r="AVH191"/>
      <c r="AVI191"/>
      <c r="AVJ191"/>
      <c r="AVK191"/>
      <c r="AVL191"/>
      <c r="AVM191"/>
      <c r="AVN191"/>
      <c r="AVO191"/>
      <c r="AVP191"/>
      <c r="AVQ191"/>
      <c r="AVR191"/>
      <c r="AVS191"/>
      <c r="AVT191"/>
      <c r="AVU191"/>
      <c r="AVV191"/>
      <c r="AVW191"/>
      <c r="AVX191"/>
      <c r="AVY191"/>
      <c r="AVZ191"/>
      <c r="AWA191"/>
      <c r="AWB191"/>
      <c r="AWC191"/>
      <c r="AWD191"/>
      <c r="AWE191"/>
      <c r="AWF191"/>
      <c r="AWG191"/>
      <c r="AWH191"/>
      <c r="AWI191"/>
      <c r="AWJ191"/>
      <c r="AWK191"/>
      <c r="AWL191"/>
      <c r="AWM191"/>
      <c r="AWN191"/>
      <c r="AWO191"/>
      <c r="AWP191"/>
      <c r="AWQ191"/>
      <c r="AWR191"/>
      <c r="AWS191"/>
      <c r="AWT191"/>
      <c r="AWU191"/>
      <c r="AWV191"/>
      <c r="AWW191"/>
      <c r="AWX191"/>
      <c r="AWY191"/>
      <c r="AWZ191"/>
      <c r="AXA191"/>
      <c r="AXB191"/>
      <c r="AXC191"/>
      <c r="AXD191"/>
      <c r="AXE191"/>
      <c r="AXF191"/>
      <c r="AXG191"/>
      <c r="AXH191"/>
      <c r="AXI191"/>
      <c r="AXJ191"/>
      <c r="AXK191"/>
      <c r="AXL191"/>
      <c r="AXM191"/>
      <c r="AXN191"/>
      <c r="AXO191"/>
      <c r="AXP191"/>
      <c r="AXQ191"/>
      <c r="AXR191"/>
      <c r="AXS191"/>
      <c r="AXT191"/>
      <c r="AXU191"/>
      <c r="AXV191"/>
      <c r="AXW191"/>
      <c r="AXX191"/>
      <c r="AXY191"/>
      <c r="AXZ191"/>
      <c r="AYA191"/>
      <c r="AYB191"/>
      <c r="AYC191"/>
      <c r="AYD191"/>
      <c r="AYE191"/>
      <c r="AYF191"/>
      <c r="AYG191"/>
      <c r="AYH191"/>
      <c r="AYI191"/>
      <c r="AYJ191"/>
      <c r="AYK191"/>
      <c r="AYL191"/>
      <c r="AYM191"/>
      <c r="AYN191"/>
      <c r="AYO191"/>
      <c r="AYP191"/>
      <c r="AYQ191"/>
      <c r="AYR191"/>
      <c r="AYS191"/>
      <c r="AYT191"/>
      <c r="AYU191"/>
      <c r="AYV191"/>
      <c r="AYW191"/>
      <c r="AYX191"/>
      <c r="AYY191"/>
      <c r="AYZ191"/>
      <c r="AZA191"/>
      <c r="AZB191"/>
      <c r="AZC191"/>
      <c r="AZD191"/>
      <c r="AZE191"/>
      <c r="AZF191"/>
      <c r="AZG191"/>
      <c r="AZH191"/>
      <c r="AZI191"/>
      <c r="AZJ191"/>
      <c r="AZK191"/>
      <c r="AZL191"/>
      <c r="AZM191"/>
      <c r="AZN191"/>
      <c r="AZO191"/>
      <c r="AZP191"/>
      <c r="AZQ191"/>
      <c r="AZR191"/>
      <c r="AZS191"/>
      <c r="AZT191"/>
      <c r="AZU191"/>
      <c r="AZV191"/>
      <c r="AZW191"/>
      <c r="AZX191"/>
      <c r="AZY191"/>
      <c r="AZZ191"/>
      <c r="BAA191"/>
      <c r="BAB191"/>
      <c r="BAC191"/>
      <c r="BAD191"/>
      <c r="BAE191"/>
      <c r="BAF191"/>
      <c r="BAG191"/>
      <c r="BAH191"/>
      <c r="BAI191"/>
      <c r="BAJ191"/>
      <c r="BAK191"/>
      <c r="BAL191"/>
      <c r="BAM191"/>
      <c r="BAN191"/>
      <c r="BAO191"/>
      <c r="BAP191"/>
      <c r="BAQ191"/>
      <c r="BAR191"/>
      <c r="BAS191"/>
      <c r="BAT191"/>
      <c r="BAU191"/>
      <c r="BAV191"/>
      <c r="BAW191"/>
      <c r="BAX191"/>
      <c r="BAY191"/>
      <c r="BAZ191"/>
      <c r="BBA191"/>
      <c r="BBB191"/>
      <c r="BBC191"/>
      <c r="BBD191"/>
      <c r="BBE191"/>
      <c r="BBF191"/>
      <c r="BBG191"/>
      <c r="BBH191"/>
      <c r="BBI191"/>
      <c r="BBJ191"/>
      <c r="BBK191"/>
      <c r="BBL191"/>
      <c r="BBM191"/>
      <c r="BBN191"/>
      <c r="BBO191"/>
      <c r="BBP191"/>
      <c r="BBQ191"/>
      <c r="BBR191"/>
      <c r="BBS191"/>
      <c r="BBT191"/>
      <c r="BBU191"/>
      <c r="BBV191"/>
      <c r="BBW191"/>
      <c r="BBX191"/>
      <c r="BBY191"/>
      <c r="BBZ191"/>
      <c r="BCA191"/>
      <c r="BCB191"/>
      <c r="BCC191"/>
      <c r="BCD191"/>
      <c r="BCE191"/>
      <c r="BCF191"/>
      <c r="BCG191"/>
      <c r="BCH191"/>
      <c r="BCI191"/>
      <c r="BCJ191"/>
      <c r="BCK191"/>
      <c r="BCL191"/>
      <c r="BCM191"/>
      <c r="BCN191"/>
      <c r="BCO191"/>
      <c r="BCP191"/>
      <c r="BCQ191"/>
      <c r="BCR191"/>
      <c r="BCS191"/>
      <c r="BCT191"/>
      <c r="BCU191"/>
      <c r="BCV191"/>
      <c r="BCW191"/>
      <c r="BCX191"/>
      <c r="BCY191"/>
      <c r="BCZ191"/>
      <c r="BDA191"/>
      <c r="BDB191"/>
      <c r="BDC191"/>
      <c r="BDD191"/>
      <c r="BDE191"/>
      <c r="BDF191"/>
      <c r="BDG191"/>
      <c r="BDH191"/>
      <c r="BDI191"/>
      <c r="BDJ191"/>
      <c r="BDK191"/>
      <c r="BDL191"/>
      <c r="BDM191"/>
      <c r="BDN191"/>
      <c r="BDO191"/>
      <c r="BDP191"/>
      <c r="BDQ191"/>
      <c r="BDR191"/>
      <c r="BDS191"/>
      <c r="BDT191"/>
      <c r="BDU191"/>
    </row>
    <row r="192" spans="2:1477" s="69" customFormat="1">
      <c r="B192" s="67" t="s">
        <v>3</v>
      </c>
      <c r="C192" s="67" t="s">
        <v>368</v>
      </c>
      <c r="D192" s="67" t="s">
        <v>369</v>
      </c>
      <c r="E192" s="68">
        <v>45541</v>
      </c>
      <c r="F192" s="67" t="s">
        <v>988</v>
      </c>
      <c r="G192" s="158" t="s">
        <v>994</v>
      </c>
      <c r="H192" s="187">
        <v>1</v>
      </c>
      <c r="I192" s="69">
        <v>1</v>
      </c>
      <c r="J192" s="69">
        <v>222</v>
      </c>
      <c r="K192" s="69">
        <v>278</v>
      </c>
      <c r="L192" s="69">
        <v>278</v>
      </c>
      <c r="M192" s="186">
        <f t="shared" si="51"/>
        <v>1</v>
      </c>
      <c r="N192" s="69">
        <f t="shared" si="52"/>
        <v>1</v>
      </c>
      <c r="O192" s="69">
        <v>0</v>
      </c>
      <c r="P192" s="69">
        <v>0</v>
      </c>
      <c r="Q192" s="69">
        <v>0</v>
      </c>
      <c r="R192" s="69">
        <v>56</v>
      </c>
      <c r="S192" s="69">
        <v>0</v>
      </c>
      <c r="T192" s="190">
        <v>3983900</v>
      </c>
      <c r="U192" s="190">
        <v>50853</v>
      </c>
      <c r="V192" s="190">
        <v>3933047</v>
      </c>
      <c r="W192" s="190">
        <v>4183008</v>
      </c>
      <c r="X192" s="190">
        <v>4262893</v>
      </c>
      <c r="Y192" s="190">
        <v>0</v>
      </c>
      <c r="Z192" s="190">
        <v>0</v>
      </c>
      <c r="AA192" s="190">
        <v>0</v>
      </c>
      <c r="AB192" s="190">
        <v>4262893</v>
      </c>
      <c r="AC192" s="190">
        <v>4262893</v>
      </c>
      <c r="AD192" s="186">
        <f t="shared" si="53"/>
        <v>1.0838652576488408</v>
      </c>
      <c r="AE192" s="69">
        <f t="shared" si="54"/>
        <v>1</v>
      </c>
      <c r="AF192" s="80">
        <v>0</v>
      </c>
      <c r="AG192" s="69">
        <v>199108</v>
      </c>
      <c r="AH192" s="69">
        <v>48</v>
      </c>
      <c r="AI192" s="69">
        <v>8</v>
      </c>
      <c r="AJ192" s="69">
        <v>0</v>
      </c>
      <c r="AK192" s="69">
        <v>0</v>
      </c>
      <c r="AL192" s="80">
        <v>0</v>
      </c>
      <c r="AM192" s="80">
        <v>0</v>
      </c>
      <c r="AN192" s="69">
        <v>0</v>
      </c>
      <c r="AO192" s="69">
        <v>0</v>
      </c>
      <c r="AP192" s="80">
        <v>0</v>
      </c>
      <c r="AQ192" s="80">
        <v>0</v>
      </c>
      <c r="AR192" s="69">
        <v>0</v>
      </c>
      <c r="AS192" s="69">
        <v>0</v>
      </c>
      <c r="AT192" s="80">
        <v>0</v>
      </c>
      <c r="AU192" s="80">
        <v>0</v>
      </c>
      <c r="AV192" s="69">
        <v>0</v>
      </c>
      <c r="AW192" s="69">
        <v>0</v>
      </c>
      <c r="AX192" s="80">
        <v>0</v>
      </c>
      <c r="AY192" s="80">
        <v>0</v>
      </c>
      <c r="AZ192" s="69">
        <v>0</v>
      </c>
      <c r="BA192" s="69">
        <v>0</v>
      </c>
      <c r="BB192" s="80">
        <v>0</v>
      </c>
      <c r="BC192" s="80">
        <v>0</v>
      </c>
      <c r="BD192" s="69">
        <v>0</v>
      </c>
      <c r="BE192" s="69">
        <v>0</v>
      </c>
      <c r="BF192" s="80">
        <v>177000</v>
      </c>
      <c r="BG192" s="80">
        <v>0</v>
      </c>
      <c r="BH192" s="69">
        <v>0</v>
      </c>
      <c r="BI192" s="69">
        <v>0</v>
      </c>
      <c r="BJ192" s="80">
        <v>0</v>
      </c>
      <c r="BK192" s="80">
        <v>0</v>
      </c>
      <c r="BL192" s="69">
        <v>0</v>
      </c>
      <c r="BM192" s="69">
        <v>0</v>
      </c>
      <c r="BN192" s="80">
        <v>0</v>
      </c>
      <c r="BO192" s="80">
        <v>0</v>
      </c>
      <c r="BP192" s="69">
        <v>0</v>
      </c>
      <c r="BQ192" s="69">
        <v>0</v>
      </c>
      <c r="BR192" s="80">
        <v>0</v>
      </c>
      <c r="BS192" s="80">
        <v>0</v>
      </c>
      <c r="BT192" s="69">
        <v>0</v>
      </c>
      <c r="BU192" s="69">
        <v>0</v>
      </c>
      <c r="BV192" s="80">
        <v>22108</v>
      </c>
      <c r="BW192" s="80">
        <v>0</v>
      </c>
      <c r="BX192" s="69">
        <v>0</v>
      </c>
      <c r="BY192" s="69">
        <v>0</v>
      </c>
      <c r="BZ192" s="80">
        <v>0</v>
      </c>
      <c r="CA192" s="80">
        <v>0</v>
      </c>
      <c r="CB192" s="69">
        <v>0</v>
      </c>
      <c r="CC192" s="69">
        <v>0</v>
      </c>
      <c r="CD192" s="80">
        <v>0</v>
      </c>
      <c r="CE192" s="80">
        <v>0</v>
      </c>
      <c r="CF192" s="69">
        <v>0</v>
      </c>
      <c r="CG192" s="69">
        <v>0</v>
      </c>
      <c r="CH192" s="80">
        <v>0</v>
      </c>
      <c r="CI192" s="80">
        <v>0</v>
      </c>
      <c r="CJ192" s="69">
        <v>0</v>
      </c>
      <c r="CK192" s="69">
        <v>0</v>
      </c>
      <c r="CL192" s="80">
        <v>199108</v>
      </c>
      <c r="CM192" s="80">
        <v>0</v>
      </c>
      <c r="CN192" s="67" t="s">
        <v>858</v>
      </c>
      <c r="CO192" s="67" t="s">
        <v>859</v>
      </c>
      <c r="CP192" s="67" t="s">
        <v>709</v>
      </c>
      <c r="CQ192" s="67" t="s">
        <v>709</v>
      </c>
      <c r="CR192" s="67" t="s">
        <v>709</v>
      </c>
      <c r="CS192" s="67" t="s">
        <v>709</v>
      </c>
      <c r="CT192" s="68">
        <v>46009</v>
      </c>
      <c r="CU192" s="67" t="s">
        <v>993</v>
      </c>
      <c r="CV192" s="67" t="s">
        <v>989</v>
      </c>
      <c r="CW192" s="68" t="s">
        <v>168</v>
      </c>
      <c r="CX192" s="68">
        <v>45961</v>
      </c>
      <c r="CY192" s="67" t="s">
        <v>993</v>
      </c>
      <c r="CZ192" s="67" t="s">
        <v>989</v>
      </c>
      <c r="DA192" s="67" t="s">
        <v>1020</v>
      </c>
      <c r="DB192" s="81">
        <v>5126069.1100000003</v>
      </c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  <c r="AMK192"/>
      <c r="AML192"/>
      <c r="AMM192"/>
      <c r="AMN192"/>
      <c r="AMO192"/>
      <c r="AMP192"/>
      <c r="AMQ192"/>
      <c r="AMR192"/>
      <c r="AMS192"/>
      <c r="AMT192"/>
      <c r="AMU192"/>
      <c r="AMV192"/>
      <c r="AMW192"/>
      <c r="AMX192"/>
      <c r="AMY192"/>
      <c r="AMZ192"/>
      <c r="ANA192"/>
      <c r="ANB192"/>
      <c r="ANC192"/>
      <c r="AND192"/>
      <c r="ANE192"/>
      <c r="ANF192"/>
      <c r="ANG192"/>
      <c r="ANH192"/>
      <c r="ANI192"/>
      <c r="ANJ192"/>
      <c r="ANK192"/>
      <c r="ANL192"/>
      <c r="ANM192"/>
      <c r="ANN192"/>
      <c r="ANO192"/>
      <c r="ANP192"/>
      <c r="ANQ192"/>
      <c r="ANR192"/>
      <c r="ANS192"/>
      <c r="ANT192"/>
      <c r="ANU192"/>
      <c r="ANV192"/>
      <c r="ANW192"/>
      <c r="ANX192"/>
      <c r="ANY192"/>
      <c r="ANZ192"/>
      <c r="AOA192"/>
      <c r="AOB192"/>
      <c r="AOC192"/>
      <c r="AOD192"/>
      <c r="AOE192"/>
      <c r="AOF192"/>
      <c r="AOG192"/>
      <c r="AOH192"/>
      <c r="AOI192"/>
      <c r="AOJ192"/>
      <c r="AOK192"/>
      <c r="AOL192"/>
      <c r="AOM192"/>
      <c r="AON192"/>
      <c r="AOO192"/>
      <c r="AOP192"/>
      <c r="AOQ192"/>
      <c r="AOR192"/>
      <c r="AOS192"/>
      <c r="AOT192"/>
      <c r="AOU192"/>
      <c r="AOV192"/>
      <c r="AOW192"/>
      <c r="AOX192"/>
      <c r="AOY192"/>
      <c r="AOZ192"/>
      <c r="APA192"/>
      <c r="APB192"/>
      <c r="APC192"/>
      <c r="APD192"/>
      <c r="APE192"/>
      <c r="APF192"/>
      <c r="APG192"/>
      <c r="APH192"/>
      <c r="API192"/>
      <c r="APJ192"/>
      <c r="APK192"/>
      <c r="APL192"/>
      <c r="APM192"/>
      <c r="APN192"/>
      <c r="APO192"/>
      <c r="APP192"/>
      <c r="APQ192"/>
      <c r="APR192"/>
      <c r="APS192"/>
      <c r="APT192"/>
      <c r="APU192"/>
      <c r="APV192"/>
      <c r="APW192"/>
      <c r="APX192"/>
      <c r="APY192"/>
      <c r="APZ192"/>
      <c r="AQA192"/>
      <c r="AQB192"/>
      <c r="AQC192"/>
      <c r="AQD192"/>
      <c r="AQE192"/>
      <c r="AQF192"/>
      <c r="AQG192"/>
      <c r="AQH192"/>
      <c r="AQI192"/>
      <c r="AQJ192"/>
      <c r="AQK192"/>
      <c r="AQL192"/>
      <c r="AQM192"/>
      <c r="AQN192"/>
      <c r="AQO192"/>
      <c r="AQP192"/>
      <c r="AQQ192"/>
      <c r="AQR192"/>
      <c r="AQS192"/>
      <c r="AQT192"/>
      <c r="AQU192"/>
      <c r="AQV192"/>
      <c r="AQW192"/>
      <c r="AQX192"/>
      <c r="AQY192"/>
      <c r="AQZ192"/>
      <c r="ARA192"/>
      <c r="ARB192"/>
      <c r="ARC192"/>
      <c r="ARD192"/>
      <c r="ARE192"/>
      <c r="ARF192"/>
      <c r="ARG192"/>
      <c r="ARH192"/>
      <c r="ARI192"/>
      <c r="ARJ192"/>
      <c r="ARK192"/>
      <c r="ARL192"/>
      <c r="ARM192"/>
      <c r="ARN192"/>
      <c r="ARO192"/>
      <c r="ARP192"/>
      <c r="ARQ192"/>
      <c r="ARR192"/>
      <c r="ARS192"/>
      <c r="ART192"/>
      <c r="ARU192"/>
      <c r="ARV192"/>
      <c r="ARW192"/>
      <c r="ARX192"/>
      <c r="ARY192"/>
      <c r="ARZ192"/>
      <c r="ASA192"/>
      <c r="ASB192"/>
      <c r="ASC192"/>
      <c r="ASD192"/>
      <c r="ASE192"/>
      <c r="ASF192"/>
      <c r="ASG192"/>
      <c r="ASH192"/>
      <c r="ASI192"/>
      <c r="ASJ192"/>
      <c r="ASK192"/>
      <c r="ASL192"/>
      <c r="ASM192"/>
      <c r="ASN192"/>
      <c r="ASO192"/>
      <c r="ASP192"/>
      <c r="ASQ192"/>
      <c r="ASR192"/>
      <c r="ASS192"/>
      <c r="AST192"/>
      <c r="ASU192"/>
      <c r="ASV192"/>
      <c r="ASW192"/>
      <c r="ASX192"/>
      <c r="ASY192"/>
      <c r="ASZ192"/>
      <c r="ATA192"/>
      <c r="ATB192"/>
      <c r="ATC192"/>
      <c r="ATD192"/>
      <c r="ATE192"/>
      <c r="ATF192"/>
      <c r="ATG192"/>
      <c r="ATH192"/>
      <c r="ATI192"/>
      <c r="ATJ192"/>
      <c r="ATK192"/>
      <c r="ATL192"/>
      <c r="ATM192"/>
      <c r="ATN192"/>
      <c r="ATO192"/>
      <c r="ATP192"/>
      <c r="ATQ192"/>
      <c r="ATR192"/>
      <c r="ATS192"/>
      <c r="ATT192"/>
      <c r="ATU192"/>
      <c r="ATV192"/>
      <c r="ATW192"/>
      <c r="ATX192"/>
      <c r="ATY192"/>
      <c r="ATZ192"/>
      <c r="AUA192"/>
      <c r="AUB192"/>
      <c r="AUC192"/>
      <c r="AUD192"/>
      <c r="AUE192"/>
      <c r="AUF192"/>
      <c r="AUG192"/>
      <c r="AUH192"/>
      <c r="AUI192"/>
      <c r="AUJ192"/>
      <c r="AUK192"/>
      <c r="AUL192"/>
      <c r="AUM192"/>
      <c r="AUN192"/>
      <c r="AUO192"/>
      <c r="AUP192"/>
      <c r="AUQ192"/>
      <c r="AUR192"/>
      <c r="AUS192"/>
      <c r="AUT192"/>
      <c r="AUU192"/>
      <c r="AUV192"/>
      <c r="AUW192"/>
      <c r="AUX192"/>
      <c r="AUY192"/>
      <c r="AUZ192"/>
      <c r="AVA192"/>
      <c r="AVB192"/>
      <c r="AVC192"/>
      <c r="AVD192"/>
      <c r="AVE192"/>
      <c r="AVF192"/>
      <c r="AVG192"/>
      <c r="AVH192"/>
      <c r="AVI192"/>
      <c r="AVJ192"/>
      <c r="AVK192"/>
      <c r="AVL192"/>
      <c r="AVM192"/>
      <c r="AVN192"/>
      <c r="AVO192"/>
      <c r="AVP192"/>
      <c r="AVQ192"/>
      <c r="AVR192"/>
      <c r="AVS192"/>
      <c r="AVT192"/>
      <c r="AVU192"/>
      <c r="AVV192"/>
      <c r="AVW192"/>
      <c r="AVX192"/>
      <c r="AVY192"/>
      <c r="AVZ192"/>
      <c r="AWA192"/>
      <c r="AWB192"/>
      <c r="AWC192"/>
      <c r="AWD192"/>
      <c r="AWE192"/>
      <c r="AWF192"/>
      <c r="AWG192"/>
      <c r="AWH192"/>
      <c r="AWI192"/>
      <c r="AWJ192"/>
      <c r="AWK192"/>
      <c r="AWL192"/>
      <c r="AWM192"/>
      <c r="AWN192"/>
      <c r="AWO192"/>
      <c r="AWP192"/>
      <c r="AWQ192"/>
      <c r="AWR192"/>
      <c r="AWS192"/>
      <c r="AWT192"/>
      <c r="AWU192"/>
      <c r="AWV192"/>
      <c r="AWW192"/>
      <c r="AWX192"/>
      <c r="AWY192"/>
      <c r="AWZ192"/>
      <c r="AXA192"/>
      <c r="AXB192"/>
      <c r="AXC192"/>
      <c r="AXD192"/>
      <c r="AXE192"/>
      <c r="AXF192"/>
      <c r="AXG192"/>
      <c r="AXH192"/>
      <c r="AXI192"/>
      <c r="AXJ192"/>
      <c r="AXK192"/>
      <c r="AXL192"/>
      <c r="AXM192"/>
      <c r="AXN192"/>
      <c r="AXO192"/>
      <c r="AXP192"/>
      <c r="AXQ192"/>
      <c r="AXR192"/>
      <c r="AXS192"/>
      <c r="AXT192"/>
      <c r="AXU192"/>
      <c r="AXV192"/>
      <c r="AXW192"/>
      <c r="AXX192"/>
      <c r="AXY192"/>
      <c r="AXZ192"/>
      <c r="AYA192"/>
      <c r="AYB192"/>
      <c r="AYC192"/>
      <c r="AYD192"/>
      <c r="AYE192"/>
      <c r="AYF192"/>
      <c r="AYG192"/>
      <c r="AYH192"/>
      <c r="AYI192"/>
      <c r="AYJ192"/>
      <c r="AYK192"/>
      <c r="AYL192"/>
      <c r="AYM192"/>
      <c r="AYN192"/>
      <c r="AYO192"/>
      <c r="AYP192"/>
      <c r="AYQ192"/>
      <c r="AYR192"/>
      <c r="AYS192"/>
      <c r="AYT192"/>
      <c r="AYU192"/>
      <c r="AYV192"/>
      <c r="AYW192"/>
      <c r="AYX192"/>
      <c r="AYY192"/>
      <c r="AYZ192"/>
      <c r="AZA192"/>
      <c r="AZB192"/>
      <c r="AZC192"/>
      <c r="AZD192"/>
      <c r="AZE192"/>
      <c r="AZF192"/>
      <c r="AZG192"/>
      <c r="AZH192"/>
      <c r="AZI192"/>
      <c r="AZJ192"/>
      <c r="AZK192"/>
      <c r="AZL192"/>
      <c r="AZM192"/>
      <c r="AZN192"/>
      <c r="AZO192"/>
      <c r="AZP192"/>
      <c r="AZQ192"/>
      <c r="AZR192"/>
      <c r="AZS192"/>
      <c r="AZT192"/>
      <c r="AZU192"/>
      <c r="AZV192"/>
      <c r="AZW192"/>
      <c r="AZX192"/>
      <c r="AZY192"/>
      <c r="AZZ192"/>
      <c r="BAA192"/>
      <c r="BAB192"/>
      <c r="BAC192"/>
      <c r="BAD192"/>
      <c r="BAE192"/>
      <c r="BAF192"/>
      <c r="BAG192"/>
      <c r="BAH192"/>
      <c r="BAI192"/>
      <c r="BAJ192"/>
      <c r="BAK192"/>
      <c r="BAL192"/>
      <c r="BAM192"/>
      <c r="BAN192"/>
      <c r="BAO192"/>
      <c r="BAP192"/>
      <c r="BAQ192"/>
      <c r="BAR192"/>
      <c r="BAS192"/>
      <c r="BAT192"/>
      <c r="BAU192"/>
      <c r="BAV192"/>
      <c r="BAW192"/>
      <c r="BAX192"/>
      <c r="BAY192"/>
      <c r="BAZ192"/>
      <c r="BBA192"/>
      <c r="BBB192"/>
      <c r="BBC192"/>
      <c r="BBD192"/>
      <c r="BBE192"/>
      <c r="BBF192"/>
      <c r="BBG192"/>
      <c r="BBH192"/>
      <c r="BBI192"/>
      <c r="BBJ192"/>
      <c r="BBK192"/>
      <c r="BBL192"/>
      <c r="BBM192"/>
      <c r="BBN192"/>
      <c r="BBO192"/>
      <c r="BBP192"/>
      <c r="BBQ192"/>
      <c r="BBR192"/>
      <c r="BBS192"/>
      <c r="BBT192"/>
      <c r="BBU192"/>
      <c r="BBV192"/>
      <c r="BBW192"/>
      <c r="BBX192"/>
      <c r="BBY192"/>
      <c r="BBZ192"/>
      <c r="BCA192"/>
      <c r="BCB192"/>
      <c r="BCC192"/>
      <c r="BCD192"/>
      <c r="BCE192"/>
      <c r="BCF192"/>
      <c r="BCG192"/>
      <c r="BCH192"/>
      <c r="BCI192"/>
      <c r="BCJ192"/>
      <c r="BCK192"/>
      <c r="BCL192"/>
      <c r="BCM192"/>
      <c r="BCN192"/>
      <c r="BCO192"/>
      <c r="BCP192"/>
      <c r="BCQ192"/>
      <c r="BCR192"/>
      <c r="BCS192"/>
      <c r="BCT192"/>
      <c r="BCU192"/>
      <c r="BCV192"/>
      <c r="BCW192"/>
      <c r="BCX192"/>
      <c r="BCY192"/>
      <c r="BCZ192"/>
      <c r="BDA192"/>
      <c r="BDB192"/>
      <c r="BDC192"/>
      <c r="BDD192"/>
      <c r="BDE192"/>
      <c r="BDF192"/>
      <c r="BDG192"/>
      <c r="BDH192"/>
      <c r="BDI192"/>
      <c r="BDJ192"/>
      <c r="BDK192"/>
      <c r="BDL192"/>
      <c r="BDM192"/>
      <c r="BDN192"/>
      <c r="BDO192"/>
      <c r="BDP192"/>
      <c r="BDQ192"/>
      <c r="BDR192"/>
      <c r="BDS192"/>
      <c r="BDT192"/>
      <c r="BDU192"/>
    </row>
    <row r="193" spans="2:1477" s="69" customFormat="1">
      <c r="B193" s="67" t="s">
        <v>3</v>
      </c>
      <c r="C193" s="67" t="s">
        <v>370</v>
      </c>
      <c r="D193" s="67" t="s">
        <v>371</v>
      </c>
      <c r="E193" s="68">
        <v>45541</v>
      </c>
      <c r="F193" s="67" t="s">
        <v>988</v>
      </c>
      <c r="G193" s="158" t="s">
        <v>994</v>
      </c>
      <c r="H193" s="187">
        <v>1</v>
      </c>
      <c r="I193" s="69">
        <v>1</v>
      </c>
      <c r="J193" s="69">
        <v>262</v>
      </c>
      <c r="K193" s="69">
        <v>309</v>
      </c>
      <c r="L193" s="69">
        <v>294</v>
      </c>
      <c r="M193" s="186">
        <f t="shared" si="51"/>
        <v>0.9427480916030534</v>
      </c>
      <c r="N193" s="69">
        <f t="shared" si="52"/>
        <v>1</v>
      </c>
      <c r="O193" s="69">
        <v>15</v>
      </c>
      <c r="P193" s="69">
        <v>0</v>
      </c>
      <c r="Q193" s="69">
        <v>0</v>
      </c>
      <c r="R193" s="69">
        <v>47</v>
      </c>
      <c r="S193" s="69">
        <v>0</v>
      </c>
      <c r="T193" s="190">
        <v>2579048</v>
      </c>
      <c r="U193" s="190">
        <v>50000</v>
      </c>
      <c r="V193" s="190">
        <v>2529048</v>
      </c>
      <c r="W193" s="190">
        <v>2787519</v>
      </c>
      <c r="X193" s="190">
        <v>2747199</v>
      </c>
      <c r="Y193" s="190">
        <v>0</v>
      </c>
      <c r="Z193" s="190">
        <v>0</v>
      </c>
      <c r="AA193" s="190">
        <v>0</v>
      </c>
      <c r="AB193" s="190">
        <v>2747199</v>
      </c>
      <c r="AC193" s="190">
        <v>2747177</v>
      </c>
      <c r="AD193" s="186">
        <f t="shared" si="53"/>
        <v>1.0862494503860742</v>
      </c>
      <c r="AE193" s="69">
        <f t="shared" si="54"/>
        <v>1</v>
      </c>
      <c r="AF193" s="80">
        <v>-22</v>
      </c>
      <c r="AG193" s="69">
        <v>208471</v>
      </c>
      <c r="AH193" s="69">
        <v>38</v>
      </c>
      <c r="AI193" s="69">
        <v>9</v>
      </c>
      <c r="AJ193" s="69">
        <v>0</v>
      </c>
      <c r="AK193" s="69">
        <v>0</v>
      </c>
      <c r="AL193" s="80">
        <v>0</v>
      </c>
      <c r="AM193" s="80">
        <v>0</v>
      </c>
      <c r="AN193" s="69">
        <v>0</v>
      </c>
      <c r="AO193" s="69">
        <v>0</v>
      </c>
      <c r="AP193" s="80">
        <v>9697</v>
      </c>
      <c r="AQ193" s="80">
        <v>0</v>
      </c>
      <c r="AR193" s="69">
        <v>0</v>
      </c>
      <c r="AS193" s="69">
        <v>0</v>
      </c>
      <c r="AT193" s="80">
        <v>0</v>
      </c>
      <c r="AU193" s="80">
        <v>0</v>
      </c>
      <c r="AV193" s="69">
        <v>0</v>
      </c>
      <c r="AW193" s="69">
        <v>0</v>
      </c>
      <c r="AX193" s="80">
        <v>0</v>
      </c>
      <c r="AY193" s="80">
        <v>0</v>
      </c>
      <c r="AZ193" s="69">
        <v>0</v>
      </c>
      <c r="BA193" s="69">
        <v>0</v>
      </c>
      <c r="BB193" s="80">
        <v>0</v>
      </c>
      <c r="BC193" s="80">
        <v>0</v>
      </c>
      <c r="BD193" s="69">
        <v>0</v>
      </c>
      <c r="BE193" s="69">
        <v>0</v>
      </c>
      <c r="BF193" s="80">
        <v>0</v>
      </c>
      <c r="BG193" s="80">
        <v>0</v>
      </c>
      <c r="BH193" s="69">
        <v>0</v>
      </c>
      <c r="BI193" s="69">
        <v>0</v>
      </c>
      <c r="BJ193" s="80">
        <v>0</v>
      </c>
      <c r="BK193" s="80">
        <v>0</v>
      </c>
      <c r="BL193" s="69">
        <v>0</v>
      </c>
      <c r="BM193" s="69">
        <v>0</v>
      </c>
      <c r="BN193" s="80">
        <v>0</v>
      </c>
      <c r="BO193" s="80">
        <v>0</v>
      </c>
      <c r="BP193" s="69">
        <v>0</v>
      </c>
      <c r="BQ193" s="69">
        <v>0</v>
      </c>
      <c r="BR193" s="80">
        <v>0</v>
      </c>
      <c r="BS193" s="80">
        <v>0</v>
      </c>
      <c r="BT193" s="69">
        <v>0</v>
      </c>
      <c r="BU193" s="69">
        <v>0</v>
      </c>
      <c r="BV193" s="80">
        <v>208471</v>
      </c>
      <c r="BW193" s="80">
        <v>0</v>
      </c>
      <c r="BX193" s="69">
        <v>0</v>
      </c>
      <c r="BY193" s="69">
        <v>0</v>
      </c>
      <c r="BZ193" s="80">
        <v>0</v>
      </c>
      <c r="CA193" s="80">
        <v>0</v>
      </c>
      <c r="CB193" s="69">
        <v>0</v>
      </c>
      <c r="CC193" s="69">
        <v>0</v>
      </c>
      <c r="CD193" s="80">
        <v>0</v>
      </c>
      <c r="CE193" s="80">
        <v>0</v>
      </c>
      <c r="CF193" s="69">
        <v>0</v>
      </c>
      <c r="CG193" s="69">
        <v>0</v>
      </c>
      <c r="CH193" s="80">
        <v>0</v>
      </c>
      <c r="CI193" s="80">
        <v>0</v>
      </c>
      <c r="CJ193" s="69">
        <v>0</v>
      </c>
      <c r="CK193" s="69">
        <v>0</v>
      </c>
      <c r="CL193" s="80">
        <v>218168</v>
      </c>
      <c r="CM193" s="80">
        <v>0</v>
      </c>
      <c r="CN193" s="67" t="s">
        <v>803</v>
      </c>
      <c r="CO193" s="67" t="s">
        <v>804</v>
      </c>
      <c r="CP193" s="67" t="s">
        <v>709</v>
      </c>
      <c r="CQ193" s="67" t="s">
        <v>709</v>
      </c>
      <c r="CR193" s="67" t="s">
        <v>709</v>
      </c>
      <c r="CS193" s="67" t="s">
        <v>709</v>
      </c>
      <c r="CT193" s="68">
        <v>46014</v>
      </c>
      <c r="CU193" s="67" t="s">
        <v>993</v>
      </c>
      <c r="CV193" s="67" t="s">
        <v>989</v>
      </c>
      <c r="CW193" s="68" t="s">
        <v>168</v>
      </c>
      <c r="CX193" s="68">
        <v>45974</v>
      </c>
      <c r="CY193" s="67" t="s">
        <v>993</v>
      </c>
      <c r="CZ193" s="67" t="s">
        <v>989</v>
      </c>
      <c r="DA193" s="67" t="s">
        <v>1022</v>
      </c>
      <c r="DB193" s="81">
        <v>3891911.4</v>
      </c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  <c r="AMK193"/>
      <c r="AML193"/>
      <c r="AMM193"/>
      <c r="AMN193"/>
      <c r="AMO193"/>
      <c r="AMP193"/>
      <c r="AMQ193"/>
      <c r="AMR193"/>
      <c r="AMS193"/>
      <c r="AMT193"/>
      <c r="AMU193"/>
      <c r="AMV193"/>
      <c r="AMW193"/>
      <c r="AMX193"/>
      <c r="AMY193"/>
      <c r="AMZ193"/>
      <c r="ANA193"/>
      <c r="ANB193"/>
      <c r="ANC193"/>
      <c r="AND193"/>
      <c r="ANE193"/>
      <c r="ANF193"/>
      <c r="ANG193"/>
      <c r="ANH193"/>
      <c r="ANI193"/>
      <c r="ANJ193"/>
      <c r="ANK193"/>
      <c r="ANL193"/>
      <c r="ANM193"/>
      <c r="ANN193"/>
      <c r="ANO193"/>
      <c r="ANP193"/>
      <c r="ANQ193"/>
      <c r="ANR193"/>
      <c r="ANS193"/>
      <c r="ANT193"/>
      <c r="ANU193"/>
      <c r="ANV193"/>
      <c r="ANW193"/>
      <c r="ANX193"/>
      <c r="ANY193"/>
      <c r="ANZ193"/>
      <c r="AOA193"/>
      <c r="AOB193"/>
      <c r="AOC193"/>
      <c r="AOD193"/>
      <c r="AOE193"/>
      <c r="AOF193"/>
      <c r="AOG193"/>
      <c r="AOH193"/>
      <c r="AOI193"/>
      <c r="AOJ193"/>
      <c r="AOK193"/>
      <c r="AOL193"/>
      <c r="AOM193"/>
      <c r="AON193"/>
      <c r="AOO193"/>
      <c r="AOP193"/>
      <c r="AOQ193"/>
      <c r="AOR193"/>
      <c r="AOS193"/>
      <c r="AOT193"/>
      <c r="AOU193"/>
      <c r="AOV193"/>
      <c r="AOW193"/>
      <c r="AOX193"/>
      <c r="AOY193"/>
      <c r="AOZ193"/>
      <c r="APA193"/>
      <c r="APB193"/>
      <c r="APC193"/>
      <c r="APD193"/>
      <c r="APE193"/>
      <c r="APF193"/>
      <c r="APG193"/>
      <c r="APH193"/>
      <c r="API193"/>
      <c r="APJ193"/>
      <c r="APK193"/>
      <c r="APL193"/>
      <c r="APM193"/>
      <c r="APN193"/>
      <c r="APO193"/>
      <c r="APP193"/>
      <c r="APQ193"/>
      <c r="APR193"/>
      <c r="APS193"/>
      <c r="APT193"/>
      <c r="APU193"/>
      <c r="APV193"/>
      <c r="APW193"/>
      <c r="APX193"/>
      <c r="APY193"/>
      <c r="APZ193"/>
      <c r="AQA193"/>
      <c r="AQB193"/>
      <c r="AQC193"/>
      <c r="AQD193"/>
      <c r="AQE193"/>
      <c r="AQF193"/>
      <c r="AQG193"/>
      <c r="AQH193"/>
      <c r="AQI193"/>
      <c r="AQJ193"/>
      <c r="AQK193"/>
      <c r="AQL193"/>
      <c r="AQM193"/>
      <c r="AQN193"/>
      <c r="AQO193"/>
      <c r="AQP193"/>
      <c r="AQQ193"/>
      <c r="AQR193"/>
      <c r="AQS193"/>
      <c r="AQT193"/>
      <c r="AQU193"/>
      <c r="AQV193"/>
      <c r="AQW193"/>
      <c r="AQX193"/>
      <c r="AQY193"/>
      <c r="AQZ193"/>
      <c r="ARA193"/>
      <c r="ARB193"/>
      <c r="ARC193"/>
      <c r="ARD193"/>
      <c r="ARE193"/>
      <c r="ARF193"/>
      <c r="ARG193"/>
      <c r="ARH193"/>
      <c r="ARI193"/>
      <c r="ARJ193"/>
      <c r="ARK193"/>
      <c r="ARL193"/>
      <c r="ARM193"/>
      <c r="ARN193"/>
      <c r="ARO193"/>
      <c r="ARP193"/>
      <c r="ARQ193"/>
      <c r="ARR193"/>
      <c r="ARS193"/>
      <c r="ART193"/>
      <c r="ARU193"/>
      <c r="ARV193"/>
      <c r="ARW193"/>
      <c r="ARX193"/>
      <c r="ARY193"/>
      <c r="ARZ193"/>
      <c r="ASA193"/>
      <c r="ASB193"/>
      <c r="ASC193"/>
      <c r="ASD193"/>
      <c r="ASE193"/>
      <c r="ASF193"/>
      <c r="ASG193"/>
      <c r="ASH193"/>
      <c r="ASI193"/>
      <c r="ASJ193"/>
      <c r="ASK193"/>
      <c r="ASL193"/>
      <c r="ASM193"/>
      <c r="ASN193"/>
      <c r="ASO193"/>
      <c r="ASP193"/>
      <c r="ASQ193"/>
      <c r="ASR193"/>
      <c r="ASS193"/>
      <c r="AST193"/>
      <c r="ASU193"/>
      <c r="ASV193"/>
      <c r="ASW193"/>
      <c r="ASX193"/>
      <c r="ASY193"/>
      <c r="ASZ193"/>
      <c r="ATA193"/>
      <c r="ATB193"/>
      <c r="ATC193"/>
      <c r="ATD193"/>
      <c r="ATE193"/>
      <c r="ATF193"/>
      <c r="ATG193"/>
      <c r="ATH193"/>
      <c r="ATI193"/>
      <c r="ATJ193"/>
      <c r="ATK193"/>
      <c r="ATL193"/>
      <c r="ATM193"/>
      <c r="ATN193"/>
      <c r="ATO193"/>
      <c r="ATP193"/>
      <c r="ATQ193"/>
      <c r="ATR193"/>
      <c r="ATS193"/>
      <c r="ATT193"/>
      <c r="ATU193"/>
      <c r="ATV193"/>
      <c r="ATW193"/>
      <c r="ATX193"/>
      <c r="ATY193"/>
      <c r="ATZ193"/>
      <c r="AUA193"/>
      <c r="AUB193"/>
      <c r="AUC193"/>
      <c r="AUD193"/>
      <c r="AUE193"/>
      <c r="AUF193"/>
      <c r="AUG193"/>
      <c r="AUH193"/>
      <c r="AUI193"/>
      <c r="AUJ193"/>
      <c r="AUK193"/>
      <c r="AUL193"/>
      <c r="AUM193"/>
      <c r="AUN193"/>
      <c r="AUO193"/>
      <c r="AUP193"/>
      <c r="AUQ193"/>
      <c r="AUR193"/>
      <c r="AUS193"/>
      <c r="AUT193"/>
      <c r="AUU193"/>
      <c r="AUV193"/>
      <c r="AUW193"/>
      <c r="AUX193"/>
      <c r="AUY193"/>
      <c r="AUZ193"/>
      <c r="AVA193"/>
      <c r="AVB193"/>
      <c r="AVC193"/>
      <c r="AVD193"/>
      <c r="AVE193"/>
      <c r="AVF193"/>
      <c r="AVG193"/>
      <c r="AVH193"/>
      <c r="AVI193"/>
      <c r="AVJ193"/>
      <c r="AVK193"/>
      <c r="AVL193"/>
      <c r="AVM193"/>
      <c r="AVN193"/>
      <c r="AVO193"/>
      <c r="AVP193"/>
      <c r="AVQ193"/>
      <c r="AVR193"/>
      <c r="AVS193"/>
      <c r="AVT193"/>
      <c r="AVU193"/>
      <c r="AVV193"/>
      <c r="AVW193"/>
      <c r="AVX193"/>
      <c r="AVY193"/>
      <c r="AVZ193"/>
      <c r="AWA193"/>
      <c r="AWB193"/>
      <c r="AWC193"/>
      <c r="AWD193"/>
      <c r="AWE193"/>
      <c r="AWF193"/>
      <c r="AWG193"/>
      <c r="AWH193"/>
      <c r="AWI193"/>
      <c r="AWJ193"/>
      <c r="AWK193"/>
      <c r="AWL193"/>
      <c r="AWM193"/>
      <c r="AWN193"/>
      <c r="AWO193"/>
      <c r="AWP193"/>
      <c r="AWQ193"/>
      <c r="AWR193"/>
      <c r="AWS193"/>
      <c r="AWT193"/>
      <c r="AWU193"/>
      <c r="AWV193"/>
      <c r="AWW193"/>
      <c r="AWX193"/>
      <c r="AWY193"/>
      <c r="AWZ193"/>
      <c r="AXA193"/>
      <c r="AXB193"/>
      <c r="AXC193"/>
      <c r="AXD193"/>
      <c r="AXE193"/>
      <c r="AXF193"/>
      <c r="AXG193"/>
      <c r="AXH193"/>
      <c r="AXI193"/>
      <c r="AXJ193"/>
      <c r="AXK193"/>
      <c r="AXL193"/>
      <c r="AXM193"/>
      <c r="AXN193"/>
      <c r="AXO193"/>
      <c r="AXP193"/>
      <c r="AXQ193"/>
      <c r="AXR193"/>
      <c r="AXS193"/>
      <c r="AXT193"/>
      <c r="AXU193"/>
      <c r="AXV193"/>
      <c r="AXW193"/>
      <c r="AXX193"/>
      <c r="AXY193"/>
      <c r="AXZ193"/>
      <c r="AYA193"/>
      <c r="AYB193"/>
      <c r="AYC193"/>
      <c r="AYD193"/>
      <c r="AYE193"/>
      <c r="AYF193"/>
      <c r="AYG193"/>
      <c r="AYH193"/>
      <c r="AYI193"/>
      <c r="AYJ193"/>
      <c r="AYK193"/>
      <c r="AYL193"/>
      <c r="AYM193"/>
      <c r="AYN193"/>
      <c r="AYO193"/>
      <c r="AYP193"/>
      <c r="AYQ193"/>
      <c r="AYR193"/>
      <c r="AYS193"/>
      <c r="AYT193"/>
      <c r="AYU193"/>
      <c r="AYV193"/>
      <c r="AYW193"/>
      <c r="AYX193"/>
      <c r="AYY193"/>
      <c r="AYZ193"/>
      <c r="AZA193"/>
      <c r="AZB193"/>
      <c r="AZC193"/>
      <c r="AZD193"/>
      <c r="AZE193"/>
      <c r="AZF193"/>
      <c r="AZG193"/>
      <c r="AZH193"/>
      <c r="AZI193"/>
      <c r="AZJ193"/>
      <c r="AZK193"/>
      <c r="AZL193"/>
      <c r="AZM193"/>
      <c r="AZN193"/>
      <c r="AZO193"/>
      <c r="AZP193"/>
      <c r="AZQ193"/>
      <c r="AZR193"/>
      <c r="AZS193"/>
      <c r="AZT193"/>
      <c r="AZU193"/>
      <c r="AZV193"/>
      <c r="AZW193"/>
      <c r="AZX193"/>
      <c r="AZY193"/>
      <c r="AZZ193"/>
      <c r="BAA193"/>
      <c r="BAB193"/>
      <c r="BAC193"/>
      <c r="BAD193"/>
      <c r="BAE193"/>
      <c r="BAF193"/>
      <c r="BAG193"/>
      <c r="BAH193"/>
      <c r="BAI193"/>
      <c r="BAJ193"/>
      <c r="BAK193"/>
      <c r="BAL193"/>
      <c r="BAM193"/>
      <c r="BAN193"/>
      <c r="BAO193"/>
      <c r="BAP193"/>
      <c r="BAQ193"/>
      <c r="BAR193"/>
      <c r="BAS193"/>
      <c r="BAT193"/>
      <c r="BAU193"/>
      <c r="BAV193"/>
      <c r="BAW193"/>
      <c r="BAX193"/>
      <c r="BAY193"/>
      <c r="BAZ193"/>
      <c r="BBA193"/>
      <c r="BBB193"/>
      <c r="BBC193"/>
      <c r="BBD193"/>
      <c r="BBE193"/>
      <c r="BBF193"/>
      <c r="BBG193"/>
      <c r="BBH193"/>
      <c r="BBI193"/>
      <c r="BBJ193"/>
      <c r="BBK193"/>
      <c r="BBL193"/>
      <c r="BBM193"/>
      <c r="BBN193"/>
      <c r="BBO193"/>
      <c r="BBP193"/>
      <c r="BBQ193"/>
      <c r="BBR193"/>
      <c r="BBS193"/>
      <c r="BBT193"/>
      <c r="BBU193"/>
      <c r="BBV193"/>
      <c r="BBW193"/>
      <c r="BBX193"/>
      <c r="BBY193"/>
      <c r="BBZ193"/>
      <c r="BCA193"/>
      <c r="BCB193"/>
      <c r="BCC193"/>
      <c r="BCD193"/>
      <c r="BCE193"/>
      <c r="BCF193"/>
      <c r="BCG193"/>
      <c r="BCH193"/>
      <c r="BCI193"/>
      <c r="BCJ193"/>
      <c r="BCK193"/>
      <c r="BCL193"/>
      <c r="BCM193"/>
      <c r="BCN193"/>
      <c r="BCO193"/>
      <c r="BCP193"/>
      <c r="BCQ193"/>
      <c r="BCR193"/>
      <c r="BCS193"/>
      <c r="BCT193"/>
      <c r="BCU193"/>
      <c r="BCV193"/>
      <c r="BCW193"/>
      <c r="BCX193"/>
      <c r="BCY193"/>
      <c r="BCZ193"/>
      <c r="BDA193"/>
      <c r="BDB193"/>
      <c r="BDC193"/>
      <c r="BDD193"/>
      <c r="BDE193"/>
      <c r="BDF193"/>
      <c r="BDG193"/>
      <c r="BDH193"/>
      <c r="BDI193"/>
      <c r="BDJ193"/>
      <c r="BDK193"/>
      <c r="BDL193"/>
      <c r="BDM193"/>
      <c r="BDN193"/>
      <c r="BDO193"/>
      <c r="BDP193"/>
      <c r="BDQ193"/>
      <c r="BDR193"/>
      <c r="BDS193"/>
      <c r="BDT193"/>
      <c r="BDU193"/>
    </row>
    <row r="194" spans="2:1477" s="69" customFormat="1">
      <c r="B194" s="67" t="s">
        <v>3</v>
      </c>
      <c r="C194" s="67" t="s">
        <v>860</v>
      </c>
      <c r="D194" s="67" t="s">
        <v>1031</v>
      </c>
      <c r="E194" s="68">
        <v>45541</v>
      </c>
      <c r="F194" s="67" t="s">
        <v>988</v>
      </c>
      <c r="G194" s="158" t="s">
        <v>994</v>
      </c>
      <c r="H194" s="187">
        <v>1</v>
      </c>
      <c r="I194" s="69">
        <v>1</v>
      </c>
      <c r="J194" s="69">
        <v>170</v>
      </c>
      <c r="K194" s="69">
        <v>193</v>
      </c>
      <c r="L194" s="69">
        <v>193</v>
      </c>
      <c r="M194" s="186">
        <f t="shared" si="51"/>
        <v>1</v>
      </c>
      <c r="N194" s="69">
        <f t="shared" si="52"/>
        <v>1</v>
      </c>
      <c r="O194" s="69">
        <v>0</v>
      </c>
      <c r="P194" s="69">
        <v>0</v>
      </c>
      <c r="Q194" s="69">
        <v>0</v>
      </c>
      <c r="R194" s="69">
        <v>23</v>
      </c>
      <c r="S194" s="69">
        <v>0</v>
      </c>
      <c r="T194" s="190">
        <v>2519093</v>
      </c>
      <c r="U194" s="190">
        <v>50000</v>
      </c>
      <c r="V194" s="190">
        <v>2469093</v>
      </c>
      <c r="W194" s="190">
        <v>2519093</v>
      </c>
      <c r="X194" s="190">
        <v>2422842</v>
      </c>
      <c r="Y194" s="190">
        <v>0</v>
      </c>
      <c r="Z194" s="190">
        <v>0</v>
      </c>
      <c r="AA194" s="190">
        <v>0</v>
      </c>
      <c r="AB194" s="190">
        <v>2422842</v>
      </c>
      <c r="AC194" s="190">
        <v>2420995</v>
      </c>
      <c r="AD194" s="186">
        <f t="shared" si="53"/>
        <v>0.98051997231372001</v>
      </c>
      <c r="AE194" s="69">
        <f t="shared" si="54"/>
        <v>1</v>
      </c>
      <c r="AF194" s="80">
        <v>-1848</v>
      </c>
      <c r="AG194" s="69">
        <v>0</v>
      </c>
      <c r="AH194" s="69">
        <v>19</v>
      </c>
      <c r="AI194" s="69">
        <v>4</v>
      </c>
      <c r="AJ194" s="69">
        <v>0</v>
      </c>
      <c r="AK194" s="69">
        <v>0</v>
      </c>
      <c r="AL194" s="80">
        <v>0</v>
      </c>
      <c r="AM194" s="80">
        <v>0</v>
      </c>
      <c r="AN194" s="69">
        <v>0</v>
      </c>
      <c r="AO194" s="69">
        <v>0</v>
      </c>
      <c r="AP194" s="80">
        <v>0</v>
      </c>
      <c r="AQ194" s="80">
        <v>0</v>
      </c>
      <c r="AR194" s="69">
        <v>0</v>
      </c>
      <c r="AS194" s="69">
        <v>0</v>
      </c>
      <c r="AT194" s="80">
        <v>0</v>
      </c>
      <c r="AU194" s="80">
        <v>0</v>
      </c>
      <c r="AV194" s="69">
        <v>0</v>
      </c>
      <c r="AW194" s="69">
        <v>0</v>
      </c>
      <c r="AX194" s="80">
        <v>0</v>
      </c>
      <c r="AY194" s="80">
        <v>0</v>
      </c>
      <c r="AZ194" s="69">
        <v>0</v>
      </c>
      <c r="BA194" s="69">
        <v>0</v>
      </c>
      <c r="BB194" s="80">
        <v>0</v>
      </c>
      <c r="BC194" s="80">
        <v>0</v>
      </c>
      <c r="BD194" s="69">
        <v>0</v>
      </c>
      <c r="BE194" s="69">
        <v>0</v>
      </c>
      <c r="BF194" s="80">
        <v>0</v>
      </c>
      <c r="BG194" s="80">
        <v>0</v>
      </c>
      <c r="BH194" s="69">
        <v>0</v>
      </c>
      <c r="BI194" s="69">
        <v>0</v>
      </c>
      <c r="BJ194" s="80">
        <v>0</v>
      </c>
      <c r="BK194" s="80">
        <v>0</v>
      </c>
      <c r="BL194" s="69">
        <v>0</v>
      </c>
      <c r="BM194" s="69">
        <v>0</v>
      </c>
      <c r="BN194" s="80">
        <v>0</v>
      </c>
      <c r="BO194" s="80">
        <v>0</v>
      </c>
      <c r="BP194" s="69">
        <v>0</v>
      </c>
      <c r="BQ194" s="69">
        <v>0</v>
      </c>
      <c r="BR194" s="80">
        <v>0</v>
      </c>
      <c r="BS194" s="80">
        <v>0</v>
      </c>
      <c r="BT194" s="69">
        <v>0</v>
      </c>
      <c r="BU194" s="69">
        <v>0</v>
      </c>
      <c r="BV194" s="80">
        <v>0</v>
      </c>
      <c r="BW194" s="80">
        <v>0</v>
      </c>
      <c r="BX194" s="69">
        <v>0</v>
      </c>
      <c r="BY194" s="69">
        <v>0</v>
      </c>
      <c r="BZ194" s="80">
        <v>0</v>
      </c>
      <c r="CA194" s="80">
        <v>0</v>
      </c>
      <c r="CB194" s="69">
        <v>0</v>
      </c>
      <c r="CC194" s="69">
        <v>0</v>
      </c>
      <c r="CD194" s="80">
        <v>0</v>
      </c>
      <c r="CE194" s="80">
        <v>0</v>
      </c>
      <c r="CF194" s="69">
        <v>0</v>
      </c>
      <c r="CG194" s="69">
        <v>0</v>
      </c>
      <c r="CH194" s="80">
        <v>0</v>
      </c>
      <c r="CI194" s="80">
        <v>0</v>
      </c>
      <c r="CJ194" s="69">
        <v>0</v>
      </c>
      <c r="CK194" s="69">
        <v>0</v>
      </c>
      <c r="CL194" s="80">
        <v>0</v>
      </c>
      <c r="CM194" s="80">
        <v>0</v>
      </c>
      <c r="CN194" s="67" t="s">
        <v>845</v>
      </c>
      <c r="CO194" s="67" t="s">
        <v>846</v>
      </c>
      <c r="CP194" s="67" t="s">
        <v>709</v>
      </c>
      <c r="CQ194" s="67" t="s">
        <v>709</v>
      </c>
      <c r="CR194" s="67" t="s">
        <v>709</v>
      </c>
      <c r="CS194" s="67" t="s">
        <v>709</v>
      </c>
      <c r="CT194" s="68">
        <v>46049</v>
      </c>
      <c r="CU194" s="67" t="s">
        <v>991</v>
      </c>
      <c r="CV194" s="67" t="s">
        <v>989</v>
      </c>
      <c r="CW194" s="68" t="s">
        <v>168</v>
      </c>
      <c r="CX194" s="68">
        <v>45890</v>
      </c>
      <c r="CY194" s="67" t="s">
        <v>988</v>
      </c>
      <c r="CZ194" s="67" t="s">
        <v>989</v>
      </c>
      <c r="DA194" s="67" t="s">
        <v>1021</v>
      </c>
      <c r="DB194" s="81">
        <v>2812112.37</v>
      </c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  <c r="AMK194"/>
      <c r="AML194"/>
      <c r="AMM194"/>
      <c r="AMN194"/>
      <c r="AMO194"/>
      <c r="AMP194"/>
      <c r="AMQ194"/>
      <c r="AMR194"/>
      <c r="AMS194"/>
      <c r="AMT194"/>
      <c r="AMU194"/>
      <c r="AMV194"/>
      <c r="AMW194"/>
      <c r="AMX194"/>
      <c r="AMY194"/>
      <c r="AMZ194"/>
      <c r="ANA194"/>
      <c r="ANB194"/>
      <c r="ANC194"/>
      <c r="AND194"/>
      <c r="ANE194"/>
      <c r="ANF194"/>
      <c r="ANG194"/>
      <c r="ANH194"/>
      <c r="ANI194"/>
      <c r="ANJ194"/>
      <c r="ANK194"/>
      <c r="ANL194"/>
      <c r="ANM194"/>
      <c r="ANN194"/>
      <c r="ANO194"/>
      <c r="ANP194"/>
      <c r="ANQ194"/>
      <c r="ANR194"/>
      <c r="ANS194"/>
      <c r="ANT194"/>
      <c r="ANU194"/>
      <c r="ANV194"/>
      <c r="ANW194"/>
      <c r="ANX194"/>
      <c r="ANY194"/>
      <c r="ANZ194"/>
      <c r="AOA194"/>
      <c r="AOB194"/>
      <c r="AOC194"/>
      <c r="AOD194"/>
      <c r="AOE194"/>
      <c r="AOF194"/>
      <c r="AOG194"/>
      <c r="AOH194"/>
      <c r="AOI194"/>
      <c r="AOJ194"/>
      <c r="AOK194"/>
      <c r="AOL194"/>
      <c r="AOM194"/>
      <c r="AON194"/>
      <c r="AOO194"/>
      <c r="AOP194"/>
      <c r="AOQ194"/>
      <c r="AOR194"/>
      <c r="AOS194"/>
      <c r="AOT194"/>
      <c r="AOU194"/>
      <c r="AOV194"/>
      <c r="AOW194"/>
      <c r="AOX194"/>
      <c r="AOY194"/>
      <c r="AOZ194"/>
      <c r="APA194"/>
      <c r="APB194"/>
      <c r="APC194"/>
      <c r="APD194"/>
      <c r="APE194"/>
      <c r="APF194"/>
      <c r="APG194"/>
      <c r="APH194"/>
      <c r="API194"/>
      <c r="APJ194"/>
      <c r="APK194"/>
      <c r="APL194"/>
      <c r="APM194"/>
      <c r="APN194"/>
      <c r="APO194"/>
      <c r="APP194"/>
      <c r="APQ194"/>
      <c r="APR194"/>
      <c r="APS194"/>
      <c r="APT194"/>
      <c r="APU194"/>
      <c r="APV194"/>
      <c r="APW194"/>
      <c r="APX194"/>
      <c r="APY194"/>
      <c r="APZ194"/>
      <c r="AQA194"/>
      <c r="AQB194"/>
      <c r="AQC194"/>
      <c r="AQD194"/>
      <c r="AQE194"/>
      <c r="AQF194"/>
      <c r="AQG194"/>
      <c r="AQH194"/>
      <c r="AQI194"/>
      <c r="AQJ194"/>
      <c r="AQK194"/>
      <c r="AQL194"/>
      <c r="AQM194"/>
      <c r="AQN194"/>
      <c r="AQO194"/>
      <c r="AQP194"/>
      <c r="AQQ194"/>
      <c r="AQR194"/>
      <c r="AQS194"/>
      <c r="AQT194"/>
      <c r="AQU194"/>
      <c r="AQV194"/>
      <c r="AQW194"/>
      <c r="AQX194"/>
      <c r="AQY194"/>
      <c r="AQZ194"/>
      <c r="ARA194"/>
      <c r="ARB194"/>
      <c r="ARC194"/>
      <c r="ARD194"/>
      <c r="ARE194"/>
      <c r="ARF194"/>
      <c r="ARG194"/>
      <c r="ARH194"/>
      <c r="ARI194"/>
      <c r="ARJ194"/>
      <c r="ARK194"/>
      <c r="ARL194"/>
      <c r="ARM194"/>
      <c r="ARN194"/>
      <c r="ARO194"/>
      <c r="ARP194"/>
      <c r="ARQ194"/>
      <c r="ARR194"/>
      <c r="ARS194"/>
      <c r="ART194"/>
      <c r="ARU194"/>
      <c r="ARV194"/>
      <c r="ARW194"/>
      <c r="ARX194"/>
      <c r="ARY194"/>
      <c r="ARZ194"/>
      <c r="ASA194"/>
      <c r="ASB194"/>
      <c r="ASC194"/>
      <c r="ASD194"/>
      <c r="ASE194"/>
      <c r="ASF194"/>
      <c r="ASG194"/>
      <c r="ASH194"/>
      <c r="ASI194"/>
      <c r="ASJ194"/>
      <c r="ASK194"/>
      <c r="ASL194"/>
      <c r="ASM194"/>
      <c r="ASN194"/>
      <c r="ASO194"/>
      <c r="ASP194"/>
      <c r="ASQ194"/>
      <c r="ASR194"/>
      <c r="ASS194"/>
      <c r="AST194"/>
      <c r="ASU194"/>
      <c r="ASV194"/>
      <c r="ASW194"/>
      <c r="ASX194"/>
      <c r="ASY194"/>
      <c r="ASZ194"/>
      <c r="ATA194"/>
      <c r="ATB194"/>
      <c r="ATC194"/>
      <c r="ATD194"/>
      <c r="ATE194"/>
      <c r="ATF194"/>
      <c r="ATG194"/>
      <c r="ATH194"/>
      <c r="ATI194"/>
      <c r="ATJ194"/>
      <c r="ATK194"/>
      <c r="ATL194"/>
      <c r="ATM194"/>
      <c r="ATN194"/>
      <c r="ATO194"/>
      <c r="ATP194"/>
      <c r="ATQ194"/>
      <c r="ATR194"/>
      <c r="ATS194"/>
      <c r="ATT194"/>
      <c r="ATU194"/>
      <c r="ATV194"/>
      <c r="ATW194"/>
      <c r="ATX194"/>
      <c r="ATY194"/>
      <c r="ATZ194"/>
      <c r="AUA194"/>
      <c r="AUB194"/>
      <c r="AUC194"/>
      <c r="AUD194"/>
      <c r="AUE194"/>
      <c r="AUF194"/>
      <c r="AUG194"/>
      <c r="AUH194"/>
      <c r="AUI194"/>
      <c r="AUJ194"/>
      <c r="AUK194"/>
      <c r="AUL194"/>
      <c r="AUM194"/>
      <c r="AUN194"/>
      <c r="AUO194"/>
      <c r="AUP194"/>
      <c r="AUQ194"/>
      <c r="AUR194"/>
      <c r="AUS194"/>
      <c r="AUT194"/>
      <c r="AUU194"/>
      <c r="AUV194"/>
      <c r="AUW194"/>
      <c r="AUX194"/>
      <c r="AUY194"/>
      <c r="AUZ194"/>
      <c r="AVA194"/>
      <c r="AVB194"/>
      <c r="AVC194"/>
      <c r="AVD194"/>
      <c r="AVE194"/>
      <c r="AVF194"/>
      <c r="AVG194"/>
      <c r="AVH194"/>
      <c r="AVI194"/>
      <c r="AVJ194"/>
      <c r="AVK194"/>
      <c r="AVL194"/>
      <c r="AVM194"/>
      <c r="AVN194"/>
      <c r="AVO194"/>
      <c r="AVP194"/>
      <c r="AVQ194"/>
      <c r="AVR194"/>
      <c r="AVS194"/>
      <c r="AVT194"/>
      <c r="AVU194"/>
      <c r="AVV194"/>
      <c r="AVW194"/>
      <c r="AVX194"/>
      <c r="AVY194"/>
      <c r="AVZ194"/>
      <c r="AWA194"/>
      <c r="AWB194"/>
      <c r="AWC194"/>
      <c r="AWD194"/>
      <c r="AWE194"/>
      <c r="AWF194"/>
      <c r="AWG194"/>
      <c r="AWH194"/>
      <c r="AWI194"/>
      <c r="AWJ194"/>
      <c r="AWK194"/>
      <c r="AWL194"/>
      <c r="AWM194"/>
      <c r="AWN194"/>
      <c r="AWO194"/>
      <c r="AWP194"/>
      <c r="AWQ194"/>
      <c r="AWR194"/>
      <c r="AWS194"/>
      <c r="AWT194"/>
      <c r="AWU194"/>
      <c r="AWV194"/>
      <c r="AWW194"/>
      <c r="AWX194"/>
      <c r="AWY194"/>
      <c r="AWZ194"/>
      <c r="AXA194"/>
      <c r="AXB194"/>
      <c r="AXC194"/>
      <c r="AXD194"/>
      <c r="AXE194"/>
      <c r="AXF194"/>
      <c r="AXG194"/>
      <c r="AXH194"/>
      <c r="AXI194"/>
      <c r="AXJ194"/>
      <c r="AXK194"/>
      <c r="AXL194"/>
      <c r="AXM194"/>
      <c r="AXN194"/>
      <c r="AXO194"/>
      <c r="AXP194"/>
      <c r="AXQ194"/>
      <c r="AXR194"/>
      <c r="AXS194"/>
      <c r="AXT194"/>
      <c r="AXU194"/>
      <c r="AXV194"/>
      <c r="AXW194"/>
      <c r="AXX194"/>
      <c r="AXY194"/>
      <c r="AXZ194"/>
      <c r="AYA194"/>
      <c r="AYB194"/>
      <c r="AYC194"/>
      <c r="AYD194"/>
      <c r="AYE194"/>
      <c r="AYF194"/>
      <c r="AYG194"/>
      <c r="AYH194"/>
      <c r="AYI194"/>
      <c r="AYJ194"/>
      <c r="AYK194"/>
      <c r="AYL194"/>
      <c r="AYM194"/>
      <c r="AYN194"/>
      <c r="AYO194"/>
      <c r="AYP194"/>
      <c r="AYQ194"/>
      <c r="AYR194"/>
      <c r="AYS194"/>
      <c r="AYT194"/>
      <c r="AYU194"/>
      <c r="AYV194"/>
      <c r="AYW194"/>
      <c r="AYX194"/>
      <c r="AYY194"/>
      <c r="AYZ194"/>
      <c r="AZA194"/>
      <c r="AZB194"/>
      <c r="AZC194"/>
      <c r="AZD194"/>
      <c r="AZE194"/>
      <c r="AZF194"/>
      <c r="AZG194"/>
      <c r="AZH194"/>
      <c r="AZI194"/>
      <c r="AZJ194"/>
      <c r="AZK194"/>
      <c r="AZL194"/>
      <c r="AZM194"/>
      <c r="AZN194"/>
      <c r="AZO194"/>
      <c r="AZP194"/>
      <c r="AZQ194"/>
      <c r="AZR194"/>
      <c r="AZS194"/>
      <c r="AZT194"/>
      <c r="AZU194"/>
      <c r="AZV194"/>
      <c r="AZW194"/>
      <c r="AZX194"/>
      <c r="AZY194"/>
      <c r="AZZ194"/>
      <c r="BAA194"/>
      <c r="BAB194"/>
      <c r="BAC194"/>
      <c r="BAD194"/>
      <c r="BAE194"/>
      <c r="BAF194"/>
      <c r="BAG194"/>
      <c r="BAH194"/>
      <c r="BAI194"/>
      <c r="BAJ194"/>
      <c r="BAK194"/>
      <c r="BAL194"/>
      <c r="BAM194"/>
      <c r="BAN194"/>
      <c r="BAO194"/>
      <c r="BAP194"/>
      <c r="BAQ194"/>
      <c r="BAR194"/>
      <c r="BAS194"/>
      <c r="BAT194"/>
      <c r="BAU194"/>
      <c r="BAV194"/>
      <c r="BAW194"/>
      <c r="BAX194"/>
      <c r="BAY194"/>
      <c r="BAZ194"/>
      <c r="BBA194"/>
      <c r="BBB194"/>
      <c r="BBC194"/>
      <c r="BBD194"/>
      <c r="BBE194"/>
      <c r="BBF194"/>
      <c r="BBG194"/>
      <c r="BBH194"/>
      <c r="BBI194"/>
      <c r="BBJ194"/>
      <c r="BBK194"/>
      <c r="BBL194"/>
      <c r="BBM194"/>
      <c r="BBN194"/>
      <c r="BBO194"/>
      <c r="BBP194"/>
      <c r="BBQ194"/>
      <c r="BBR194"/>
      <c r="BBS194"/>
      <c r="BBT194"/>
      <c r="BBU194"/>
      <c r="BBV194"/>
      <c r="BBW194"/>
      <c r="BBX194"/>
      <c r="BBY194"/>
      <c r="BBZ194"/>
      <c r="BCA194"/>
      <c r="BCB194"/>
      <c r="BCC194"/>
      <c r="BCD194"/>
      <c r="BCE194"/>
      <c r="BCF194"/>
      <c r="BCG194"/>
      <c r="BCH194"/>
      <c r="BCI194"/>
      <c r="BCJ194"/>
      <c r="BCK194"/>
      <c r="BCL194"/>
      <c r="BCM194"/>
      <c r="BCN194"/>
      <c r="BCO194"/>
      <c r="BCP194"/>
      <c r="BCQ194"/>
      <c r="BCR194"/>
      <c r="BCS194"/>
      <c r="BCT194"/>
      <c r="BCU194"/>
      <c r="BCV194"/>
      <c r="BCW194"/>
      <c r="BCX194"/>
      <c r="BCY194"/>
      <c r="BCZ194"/>
      <c r="BDA194"/>
      <c r="BDB194"/>
      <c r="BDC194"/>
      <c r="BDD194"/>
      <c r="BDE194"/>
      <c r="BDF194"/>
      <c r="BDG194"/>
      <c r="BDH194"/>
      <c r="BDI194"/>
      <c r="BDJ194"/>
      <c r="BDK194"/>
      <c r="BDL194"/>
      <c r="BDM194"/>
      <c r="BDN194"/>
      <c r="BDO194"/>
      <c r="BDP194"/>
      <c r="BDQ194"/>
      <c r="BDR194"/>
      <c r="BDS194"/>
      <c r="BDT194"/>
      <c r="BDU194"/>
    </row>
    <row r="195" spans="2:1477" s="69" customFormat="1">
      <c r="B195" s="67" t="s">
        <v>3</v>
      </c>
      <c r="C195" s="67" t="s">
        <v>655</v>
      </c>
      <c r="D195" s="67" t="s">
        <v>656</v>
      </c>
      <c r="E195" s="68">
        <v>45506</v>
      </c>
      <c r="F195" s="67" t="s">
        <v>988</v>
      </c>
      <c r="G195" s="158" t="s">
        <v>994</v>
      </c>
      <c r="H195" s="187">
        <v>3</v>
      </c>
      <c r="I195" s="69">
        <v>1</v>
      </c>
      <c r="J195" s="69">
        <v>252</v>
      </c>
      <c r="K195" s="69">
        <v>287</v>
      </c>
      <c r="L195" s="69">
        <v>265</v>
      </c>
      <c r="M195" s="186">
        <f t="shared" si="51"/>
        <v>0.91269841269841268</v>
      </c>
      <c r="N195" s="69">
        <f t="shared" si="52"/>
        <v>1</v>
      </c>
      <c r="O195" s="69">
        <v>22</v>
      </c>
      <c r="P195" s="69">
        <v>0</v>
      </c>
      <c r="Q195" s="69">
        <v>0</v>
      </c>
      <c r="R195" s="69">
        <v>35</v>
      </c>
      <c r="S195" s="69">
        <v>0</v>
      </c>
      <c r="T195" s="190">
        <v>3535833</v>
      </c>
      <c r="U195" s="190">
        <v>50000</v>
      </c>
      <c r="V195" s="190">
        <v>3485833</v>
      </c>
      <c r="W195" s="190">
        <v>3535833</v>
      </c>
      <c r="X195" s="190">
        <v>3387300</v>
      </c>
      <c r="Y195" s="190">
        <v>0</v>
      </c>
      <c r="Z195" s="190">
        <v>0</v>
      </c>
      <c r="AA195" s="190">
        <v>0</v>
      </c>
      <c r="AB195" s="190">
        <v>3387300</v>
      </c>
      <c r="AC195" s="190">
        <v>3384814</v>
      </c>
      <c r="AD195" s="186">
        <f t="shared" si="53"/>
        <v>0.97102012632274692</v>
      </c>
      <c r="AE195" s="69">
        <f t="shared" si="54"/>
        <v>1</v>
      </c>
      <c r="AF195" s="80">
        <v>-2487</v>
      </c>
      <c r="AG195" s="69">
        <v>0</v>
      </c>
      <c r="AH195" s="69">
        <v>14</v>
      </c>
      <c r="AI195" s="69">
        <v>21</v>
      </c>
      <c r="AJ195" s="69">
        <v>0</v>
      </c>
      <c r="AK195" s="69">
        <v>0</v>
      </c>
      <c r="AL195" s="80">
        <v>13204</v>
      </c>
      <c r="AM195" s="80">
        <v>0</v>
      </c>
      <c r="AN195" s="69">
        <v>0</v>
      </c>
      <c r="AO195" s="69">
        <v>0</v>
      </c>
      <c r="AP195" s="80">
        <v>7499</v>
      </c>
      <c r="AQ195" s="80">
        <v>0</v>
      </c>
      <c r="AR195" s="69">
        <v>0</v>
      </c>
      <c r="AS195" s="69">
        <v>0</v>
      </c>
      <c r="AT195" s="80">
        <v>0</v>
      </c>
      <c r="AU195" s="80">
        <v>0</v>
      </c>
      <c r="AV195" s="69">
        <v>0</v>
      </c>
      <c r="AW195" s="69">
        <v>0</v>
      </c>
      <c r="AX195" s="80">
        <v>0</v>
      </c>
      <c r="AY195" s="80">
        <v>0</v>
      </c>
      <c r="AZ195" s="69">
        <v>0</v>
      </c>
      <c r="BA195" s="69">
        <v>0</v>
      </c>
      <c r="BB195" s="80">
        <v>0</v>
      </c>
      <c r="BC195" s="80">
        <v>0</v>
      </c>
      <c r="BD195" s="69">
        <v>0</v>
      </c>
      <c r="BE195" s="69">
        <v>0</v>
      </c>
      <c r="BF195" s="80">
        <v>0</v>
      </c>
      <c r="BG195" s="80">
        <v>0</v>
      </c>
      <c r="BH195" s="69">
        <v>0</v>
      </c>
      <c r="BI195" s="69">
        <v>0</v>
      </c>
      <c r="BJ195" s="80">
        <v>0</v>
      </c>
      <c r="BK195" s="80">
        <v>0</v>
      </c>
      <c r="BL195" s="69">
        <v>0</v>
      </c>
      <c r="BM195" s="69">
        <v>0</v>
      </c>
      <c r="BN195" s="80">
        <v>0</v>
      </c>
      <c r="BO195" s="80">
        <v>0</v>
      </c>
      <c r="BP195" s="69">
        <v>0</v>
      </c>
      <c r="BQ195" s="69">
        <v>0</v>
      </c>
      <c r="BR195" s="80">
        <v>0</v>
      </c>
      <c r="BS195" s="80">
        <v>0</v>
      </c>
      <c r="BT195" s="69">
        <v>0</v>
      </c>
      <c r="BU195" s="69">
        <v>0</v>
      </c>
      <c r="BV195" s="80">
        <v>0</v>
      </c>
      <c r="BW195" s="80">
        <v>0</v>
      </c>
      <c r="BX195" s="69">
        <v>0</v>
      </c>
      <c r="BY195" s="69">
        <v>0</v>
      </c>
      <c r="BZ195" s="80">
        <v>0</v>
      </c>
      <c r="CA195" s="80">
        <v>0</v>
      </c>
      <c r="CB195" s="69">
        <v>0</v>
      </c>
      <c r="CC195" s="69">
        <v>0</v>
      </c>
      <c r="CD195" s="80">
        <v>0</v>
      </c>
      <c r="CE195" s="80">
        <v>0</v>
      </c>
      <c r="CF195" s="69">
        <v>0</v>
      </c>
      <c r="CG195" s="69">
        <v>0</v>
      </c>
      <c r="CH195" s="80">
        <v>0</v>
      </c>
      <c r="CI195" s="80">
        <v>0</v>
      </c>
      <c r="CJ195" s="69">
        <v>0</v>
      </c>
      <c r="CK195" s="69">
        <v>0</v>
      </c>
      <c r="CL195" s="80">
        <v>20703</v>
      </c>
      <c r="CM195" s="80">
        <v>0</v>
      </c>
      <c r="CN195" s="67" t="s">
        <v>847</v>
      </c>
      <c r="CO195" s="67" t="s">
        <v>848</v>
      </c>
      <c r="CP195" s="67" t="s">
        <v>709</v>
      </c>
      <c r="CQ195" s="67" t="s">
        <v>709</v>
      </c>
      <c r="CR195" s="67" t="s">
        <v>709</v>
      </c>
      <c r="CS195" s="67" t="s">
        <v>709</v>
      </c>
      <c r="CT195" s="68">
        <v>46062</v>
      </c>
      <c r="CU195" s="67" t="s">
        <v>991</v>
      </c>
      <c r="CV195" s="67" t="s">
        <v>989</v>
      </c>
      <c r="CW195" s="68" t="s">
        <v>168</v>
      </c>
      <c r="CX195" s="68">
        <v>45903</v>
      </c>
      <c r="CY195" s="67" t="s">
        <v>988</v>
      </c>
      <c r="CZ195" s="67" t="s">
        <v>989</v>
      </c>
      <c r="DA195" s="67" t="s">
        <v>1020</v>
      </c>
      <c r="DB195" s="81">
        <v>3764178.43</v>
      </c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  <c r="AMK195"/>
      <c r="AML195"/>
      <c r="AMM195"/>
      <c r="AMN195"/>
      <c r="AMO195"/>
      <c r="AMP195"/>
      <c r="AMQ195"/>
      <c r="AMR195"/>
      <c r="AMS195"/>
      <c r="AMT195"/>
      <c r="AMU195"/>
      <c r="AMV195"/>
      <c r="AMW195"/>
      <c r="AMX195"/>
      <c r="AMY195"/>
      <c r="AMZ195"/>
      <c r="ANA195"/>
      <c r="ANB195"/>
      <c r="ANC195"/>
      <c r="AND195"/>
      <c r="ANE195"/>
      <c r="ANF195"/>
      <c r="ANG195"/>
      <c r="ANH195"/>
      <c r="ANI195"/>
      <c r="ANJ195"/>
      <c r="ANK195"/>
      <c r="ANL195"/>
      <c r="ANM195"/>
      <c r="ANN195"/>
      <c r="ANO195"/>
      <c r="ANP195"/>
      <c r="ANQ195"/>
      <c r="ANR195"/>
      <c r="ANS195"/>
      <c r="ANT195"/>
      <c r="ANU195"/>
      <c r="ANV195"/>
      <c r="ANW195"/>
      <c r="ANX195"/>
      <c r="ANY195"/>
      <c r="ANZ195"/>
      <c r="AOA195"/>
      <c r="AOB195"/>
      <c r="AOC195"/>
      <c r="AOD195"/>
      <c r="AOE195"/>
      <c r="AOF195"/>
      <c r="AOG195"/>
      <c r="AOH195"/>
      <c r="AOI195"/>
      <c r="AOJ195"/>
      <c r="AOK195"/>
      <c r="AOL195"/>
      <c r="AOM195"/>
      <c r="AON195"/>
      <c r="AOO195"/>
      <c r="AOP195"/>
      <c r="AOQ195"/>
      <c r="AOR195"/>
      <c r="AOS195"/>
      <c r="AOT195"/>
      <c r="AOU195"/>
      <c r="AOV195"/>
      <c r="AOW195"/>
      <c r="AOX195"/>
      <c r="AOY195"/>
      <c r="AOZ195"/>
      <c r="APA195"/>
      <c r="APB195"/>
      <c r="APC195"/>
      <c r="APD195"/>
      <c r="APE195"/>
      <c r="APF195"/>
      <c r="APG195"/>
      <c r="APH195"/>
      <c r="API195"/>
      <c r="APJ195"/>
      <c r="APK195"/>
      <c r="APL195"/>
      <c r="APM195"/>
      <c r="APN195"/>
      <c r="APO195"/>
      <c r="APP195"/>
      <c r="APQ195"/>
      <c r="APR195"/>
      <c r="APS195"/>
      <c r="APT195"/>
      <c r="APU195"/>
      <c r="APV195"/>
      <c r="APW195"/>
      <c r="APX195"/>
      <c r="APY195"/>
      <c r="APZ195"/>
      <c r="AQA195"/>
      <c r="AQB195"/>
      <c r="AQC195"/>
      <c r="AQD195"/>
      <c r="AQE195"/>
      <c r="AQF195"/>
      <c r="AQG195"/>
      <c r="AQH195"/>
      <c r="AQI195"/>
      <c r="AQJ195"/>
      <c r="AQK195"/>
      <c r="AQL195"/>
      <c r="AQM195"/>
      <c r="AQN195"/>
      <c r="AQO195"/>
      <c r="AQP195"/>
      <c r="AQQ195"/>
      <c r="AQR195"/>
      <c r="AQS195"/>
      <c r="AQT195"/>
      <c r="AQU195"/>
      <c r="AQV195"/>
      <c r="AQW195"/>
      <c r="AQX195"/>
      <c r="AQY195"/>
      <c r="AQZ195"/>
      <c r="ARA195"/>
      <c r="ARB195"/>
      <c r="ARC195"/>
      <c r="ARD195"/>
      <c r="ARE195"/>
      <c r="ARF195"/>
      <c r="ARG195"/>
      <c r="ARH195"/>
      <c r="ARI195"/>
      <c r="ARJ195"/>
      <c r="ARK195"/>
      <c r="ARL195"/>
      <c r="ARM195"/>
      <c r="ARN195"/>
      <c r="ARO195"/>
      <c r="ARP195"/>
      <c r="ARQ195"/>
      <c r="ARR195"/>
      <c r="ARS195"/>
      <c r="ART195"/>
      <c r="ARU195"/>
      <c r="ARV195"/>
      <c r="ARW195"/>
      <c r="ARX195"/>
      <c r="ARY195"/>
      <c r="ARZ195"/>
      <c r="ASA195"/>
      <c r="ASB195"/>
      <c r="ASC195"/>
      <c r="ASD195"/>
      <c r="ASE195"/>
      <c r="ASF195"/>
      <c r="ASG195"/>
      <c r="ASH195"/>
      <c r="ASI195"/>
      <c r="ASJ195"/>
      <c r="ASK195"/>
      <c r="ASL195"/>
      <c r="ASM195"/>
      <c r="ASN195"/>
      <c r="ASO195"/>
      <c r="ASP195"/>
      <c r="ASQ195"/>
      <c r="ASR195"/>
      <c r="ASS195"/>
      <c r="AST195"/>
      <c r="ASU195"/>
      <c r="ASV195"/>
      <c r="ASW195"/>
      <c r="ASX195"/>
      <c r="ASY195"/>
      <c r="ASZ195"/>
      <c r="ATA195"/>
      <c r="ATB195"/>
      <c r="ATC195"/>
      <c r="ATD195"/>
      <c r="ATE195"/>
      <c r="ATF195"/>
      <c r="ATG195"/>
      <c r="ATH195"/>
      <c r="ATI195"/>
      <c r="ATJ195"/>
      <c r="ATK195"/>
      <c r="ATL195"/>
      <c r="ATM195"/>
      <c r="ATN195"/>
      <c r="ATO195"/>
      <c r="ATP195"/>
      <c r="ATQ195"/>
      <c r="ATR195"/>
      <c r="ATS195"/>
      <c r="ATT195"/>
      <c r="ATU195"/>
      <c r="ATV195"/>
      <c r="ATW195"/>
      <c r="ATX195"/>
      <c r="ATY195"/>
      <c r="ATZ195"/>
      <c r="AUA195"/>
      <c r="AUB195"/>
      <c r="AUC195"/>
      <c r="AUD195"/>
      <c r="AUE195"/>
      <c r="AUF195"/>
      <c r="AUG195"/>
      <c r="AUH195"/>
      <c r="AUI195"/>
      <c r="AUJ195"/>
      <c r="AUK195"/>
      <c r="AUL195"/>
      <c r="AUM195"/>
      <c r="AUN195"/>
      <c r="AUO195"/>
      <c r="AUP195"/>
      <c r="AUQ195"/>
      <c r="AUR195"/>
      <c r="AUS195"/>
      <c r="AUT195"/>
      <c r="AUU195"/>
      <c r="AUV195"/>
      <c r="AUW195"/>
      <c r="AUX195"/>
      <c r="AUY195"/>
      <c r="AUZ195"/>
      <c r="AVA195"/>
      <c r="AVB195"/>
      <c r="AVC195"/>
      <c r="AVD195"/>
      <c r="AVE195"/>
      <c r="AVF195"/>
      <c r="AVG195"/>
      <c r="AVH195"/>
      <c r="AVI195"/>
      <c r="AVJ195"/>
      <c r="AVK195"/>
      <c r="AVL195"/>
      <c r="AVM195"/>
      <c r="AVN195"/>
      <c r="AVO195"/>
      <c r="AVP195"/>
      <c r="AVQ195"/>
      <c r="AVR195"/>
      <c r="AVS195"/>
      <c r="AVT195"/>
      <c r="AVU195"/>
      <c r="AVV195"/>
      <c r="AVW195"/>
      <c r="AVX195"/>
      <c r="AVY195"/>
      <c r="AVZ195"/>
      <c r="AWA195"/>
      <c r="AWB195"/>
      <c r="AWC195"/>
      <c r="AWD195"/>
      <c r="AWE195"/>
      <c r="AWF195"/>
      <c r="AWG195"/>
      <c r="AWH195"/>
      <c r="AWI195"/>
      <c r="AWJ195"/>
      <c r="AWK195"/>
      <c r="AWL195"/>
      <c r="AWM195"/>
      <c r="AWN195"/>
      <c r="AWO195"/>
      <c r="AWP195"/>
      <c r="AWQ195"/>
      <c r="AWR195"/>
      <c r="AWS195"/>
      <c r="AWT195"/>
      <c r="AWU195"/>
      <c r="AWV195"/>
      <c r="AWW195"/>
      <c r="AWX195"/>
      <c r="AWY195"/>
      <c r="AWZ195"/>
      <c r="AXA195"/>
      <c r="AXB195"/>
      <c r="AXC195"/>
      <c r="AXD195"/>
      <c r="AXE195"/>
      <c r="AXF195"/>
      <c r="AXG195"/>
      <c r="AXH195"/>
      <c r="AXI195"/>
      <c r="AXJ195"/>
      <c r="AXK195"/>
      <c r="AXL195"/>
      <c r="AXM195"/>
      <c r="AXN195"/>
      <c r="AXO195"/>
      <c r="AXP195"/>
      <c r="AXQ195"/>
      <c r="AXR195"/>
      <c r="AXS195"/>
      <c r="AXT195"/>
      <c r="AXU195"/>
      <c r="AXV195"/>
      <c r="AXW195"/>
      <c r="AXX195"/>
      <c r="AXY195"/>
      <c r="AXZ195"/>
      <c r="AYA195"/>
      <c r="AYB195"/>
      <c r="AYC195"/>
      <c r="AYD195"/>
      <c r="AYE195"/>
      <c r="AYF195"/>
      <c r="AYG195"/>
      <c r="AYH195"/>
      <c r="AYI195"/>
      <c r="AYJ195"/>
      <c r="AYK195"/>
      <c r="AYL195"/>
      <c r="AYM195"/>
      <c r="AYN195"/>
      <c r="AYO195"/>
      <c r="AYP195"/>
      <c r="AYQ195"/>
      <c r="AYR195"/>
      <c r="AYS195"/>
      <c r="AYT195"/>
      <c r="AYU195"/>
      <c r="AYV195"/>
      <c r="AYW195"/>
      <c r="AYX195"/>
      <c r="AYY195"/>
      <c r="AYZ195"/>
      <c r="AZA195"/>
      <c r="AZB195"/>
      <c r="AZC195"/>
      <c r="AZD195"/>
      <c r="AZE195"/>
      <c r="AZF195"/>
      <c r="AZG195"/>
      <c r="AZH195"/>
      <c r="AZI195"/>
      <c r="AZJ195"/>
      <c r="AZK195"/>
      <c r="AZL195"/>
      <c r="AZM195"/>
      <c r="AZN195"/>
      <c r="AZO195"/>
      <c r="AZP195"/>
      <c r="AZQ195"/>
      <c r="AZR195"/>
      <c r="AZS195"/>
      <c r="AZT195"/>
      <c r="AZU195"/>
      <c r="AZV195"/>
      <c r="AZW195"/>
      <c r="AZX195"/>
      <c r="AZY195"/>
      <c r="AZZ195"/>
      <c r="BAA195"/>
      <c r="BAB195"/>
      <c r="BAC195"/>
      <c r="BAD195"/>
      <c r="BAE195"/>
      <c r="BAF195"/>
      <c r="BAG195"/>
      <c r="BAH195"/>
      <c r="BAI195"/>
      <c r="BAJ195"/>
      <c r="BAK195"/>
      <c r="BAL195"/>
      <c r="BAM195"/>
      <c r="BAN195"/>
      <c r="BAO195"/>
      <c r="BAP195"/>
      <c r="BAQ195"/>
      <c r="BAR195"/>
      <c r="BAS195"/>
      <c r="BAT195"/>
      <c r="BAU195"/>
      <c r="BAV195"/>
      <c r="BAW195"/>
      <c r="BAX195"/>
      <c r="BAY195"/>
      <c r="BAZ195"/>
      <c r="BBA195"/>
      <c r="BBB195"/>
      <c r="BBC195"/>
      <c r="BBD195"/>
      <c r="BBE195"/>
      <c r="BBF195"/>
      <c r="BBG195"/>
      <c r="BBH195"/>
      <c r="BBI195"/>
      <c r="BBJ195"/>
      <c r="BBK195"/>
      <c r="BBL195"/>
      <c r="BBM195"/>
      <c r="BBN195"/>
      <c r="BBO195"/>
      <c r="BBP195"/>
      <c r="BBQ195"/>
      <c r="BBR195"/>
      <c r="BBS195"/>
      <c r="BBT195"/>
      <c r="BBU195"/>
      <c r="BBV195"/>
      <c r="BBW195"/>
      <c r="BBX195"/>
      <c r="BBY195"/>
      <c r="BBZ195"/>
      <c r="BCA195"/>
      <c r="BCB195"/>
      <c r="BCC195"/>
      <c r="BCD195"/>
      <c r="BCE195"/>
      <c r="BCF195"/>
      <c r="BCG195"/>
      <c r="BCH195"/>
      <c r="BCI195"/>
      <c r="BCJ195"/>
      <c r="BCK195"/>
      <c r="BCL195"/>
      <c r="BCM195"/>
      <c r="BCN195"/>
      <c r="BCO195"/>
      <c r="BCP195"/>
      <c r="BCQ195"/>
      <c r="BCR195"/>
      <c r="BCS195"/>
      <c r="BCT195"/>
      <c r="BCU195"/>
      <c r="BCV195"/>
      <c r="BCW195"/>
      <c r="BCX195"/>
      <c r="BCY195"/>
      <c r="BCZ195"/>
      <c r="BDA195"/>
      <c r="BDB195"/>
      <c r="BDC195"/>
      <c r="BDD195"/>
      <c r="BDE195"/>
      <c r="BDF195"/>
      <c r="BDG195"/>
      <c r="BDH195"/>
      <c r="BDI195"/>
      <c r="BDJ195"/>
      <c r="BDK195"/>
      <c r="BDL195"/>
      <c r="BDM195"/>
      <c r="BDN195"/>
      <c r="BDO195"/>
      <c r="BDP195"/>
      <c r="BDQ195"/>
      <c r="BDR195"/>
      <c r="BDS195"/>
      <c r="BDT195"/>
      <c r="BDU195"/>
    </row>
    <row r="196" spans="2:1477" s="5" customFormat="1" ht="12.75" thickBot="1">
      <c r="B196" s="75"/>
      <c r="C196" s="75"/>
      <c r="D196" s="75"/>
      <c r="E196" s="68"/>
      <c r="F196" s="75"/>
      <c r="G196" s="75"/>
      <c r="H196" s="187"/>
      <c r="I196" s="76"/>
      <c r="J196" s="76"/>
      <c r="K196" s="76"/>
      <c r="L196" s="76"/>
      <c r="M196" s="140"/>
      <c r="N196" s="69"/>
      <c r="O196" s="76"/>
      <c r="P196" s="76"/>
      <c r="Q196" s="76"/>
      <c r="R196" s="76"/>
      <c r="S196" s="76"/>
      <c r="T196" s="77"/>
      <c r="U196" s="77"/>
      <c r="V196" s="77"/>
      <c r="W196" s="77"/>
      <c r="X196" s="77"/>
      <c r="Y196" s="190"/>
      <c r="Z196" s="190"/>
      <c r="AA196" s="190"/>
      <c r="AB196" s="190"/>
      <c r="AC196" s="190"/>
      <c r="AD196" s="140"/>
      <c r="AE196" s="69"/>
      <c r="AF196" s="190"/>
      <c r="AG196" s="190"/>
      <c r="AH196" s="76"/>
      <c r="AI196" s="76"/>
      <c r="AJ196" s="78"/>
      <c r="AK196" s="78"/>
      <c r="AL196" s="80"/>
      <c r="AM196" s="80"/>
      <c r="AN196" s="78"/>
      <c r="AO196" s="78"/>
      <c r="AP196" s="80"/>
      <c r="AQ196" s="80"/>
      <c r="AR196" s="78"/>
      <c r="AS196" s="78"/>
      <c r="AT196" s="80"/>
      <c r="AU196" s="80"/>
      <c r="AV196" s="78"/>
      <c r="AW196" s="78"/>
      <c r="AX196" s="80"/>
      <c r="AY196" s="80"/>
      <c r="AZ196" s="78"/>
      <c r="BA196" s="78"/>
      <c r="BB196" s="80"/>
      <c r="BC196" s="80"/>
      <c r="BD196" s="78"/>
      <c r="BE196" s="78"/>
      <c r="BF196" s="80"/>
      <c r="BG196" s="80"/>
      <c r="BH196" s="78"/>
      <c r="BI196" s="78"/>
      <c r="BJ196" s="80"/>
      <c r="BK196" s="80"/>
      <c r="BL196" s="78"/>
      <c r="BM196" s="78"/>
      <c r="BN196" s="80"/>
      <c r="BO196" s="80"/>
      <c r="BP196" s="78"/>
      <c r="BQ196" s="78"/>
      <c r="BR196" s="80"/>
      <c r="BS196" s="80"/>
      <c r="BT196" s="78"/>
      <c r="BU196" s="78"/>
      <c r="BV196" s="80"/>
      <c r="BW196" s="80"/>
      <c r="BX196" s="78"/>
      <c r="BY196" s="78"/>
      <c r="BZ196" s="80"/>
      <c r="CA196" s="80"/>
      <c r="CB196" s="78"/>
      <c r="CC196" s="78"/>
      <c r="CD196" s="80"/>
      <c r="CE196" s="80"/>
      <c r="CF196" s="78"/>
      <c r="CG196" s="78"/>
      <c r="CH196" s="80"/>
      <c r="CI196" s="80"/>
      <c r="CJ196" s="78"/>
      <c r="CK196" s="78"/>
      <c r="CL196" s="80"/>
      <c r="CM196" s="80"/>
      <c r="CN196" s="79"/>
      <c r="CO196" s="79"/>
      <c r="CP196" s="79"/>
      <c r="CQ196" s="79"/>
      <c r="CR196" s="79"/>
      <c r="CS196" s="79"/>
      <c r="CT196" s="68"/>
      <c r="CU196" s="75"/>
      <c r="CV196" s="75"/>
      <c r="CW196" s="68"/>
      <c r="CX196" s="68"/>
      <c r="CY196" s="75"/>
      <c r="CZ196" s="75"/>
      <c r="DA196" s="75"/>
      <c r="DB196" s="77"/>
      <c r="DC196" s="76"/>
      <c r="DD196" s="211"/>
    </row>
    <row r="197" spans="2:1477" s="6" customFormat="1" ht="24" customHeight="1" thickTop="1" thickBot="1">
      <c r="B197" s="246" t="s">
        <v>1069</v>
      </c>
      <c r="C197" s="247"/>
      <c r="D197" s="248"/>
      <c r="E197" s="7"/>
      <c r="F197" s="8"/>
      <c r="G197" s="159">
        <f>IF(B176="","",ROWS(B176:B196)-1)</f>
        <v>20</v>
      </c>
      <c r="H197" s="9">
        <f>SUM(H176:H196)</f>
        <v>34</v>
      </c>
      <c r="I197" s="9">
        <f>SUM(I176:I196)</f>
        <v>104</v>
      </c>
      <c r="J197" s="9">
        <f>SUM(J176:J196)</f>
        <v>6515</v>
      </c>
      <c r="K197" s="9">
        <f>SUM(K176:K196)</f>
        <v>10295</v>
      </c>
      <c r="L197" s="9">
        <f>SUM(L176:L196)</f>
        <v>9996</v>
      </c>
      <c r="M197" s="142">
        <f>IF(G197="",0,N197/G197)</f>
        <v>0.9</v>
      </c>
      <c r="N197" s="9">
        <f t="shared" ref="N197:AC197" si="55">SUM(N176:N196)</f>
        <v>18</v>
      </c>
      <c r="O197" s="9">
        <f t="shared" si="55"/>
        <v>299</v>
      </c>
      <c r="P197" s="9">
        <f t="shared" si="55"/>
        <v>0</v>
      </c>
      <c r="Q197" s="9">
        <f t="shared" si="55"/>
        <v>0</v>
      </c>
      <c r="R197" s="9">
        <f t="shared" si="55"/>
        <v>3182</v>
      </c>
      <c r="S197" s="9">
        <f t="shared" si="55"/>
        <v>598</v>
      </c>
      <c r="T197" s="11">
        <f t="shared" si="55"/>
        <v>256546225</v>
      </c>
      <c r="U197" s="11">
        <f t="shared" si="55"/>
        <v>1274661</v>
      </c>
      <c r="V197" s="11">
        <f t="shared" si="55"/>
        <v>255271563</v>
      </c>
      <c r="W197" s="11">
        <f t="shared" si="55"/>
        <v>286712853</v>
      </c>
      <c r="X197" s="11">
        <f t="shared" si="55"/>
        <v>285724638</v>
      </c>
      <c r="Y197" s="11">
        <f t="shared" si="55"/>
        <v>0</v>
      </c>
      <c r="Z197" s="11">
        <f t="shared" si="55"/>
        <v>56000</v>
      </c>
      <c r="AA197" s="11">
        <f t="shared" si="55"/>
        <v>56000</v>
      </c>
      <c r="AB197" s="11">
        <f t="shared" si="55"/>
        <v>285780638</v>
      </c>
      <c r="AC197" s="11">
        <f t="shared" si="55"/>
        <v>285031498</v>
      </c>
      <c r="AD197" s="142">
        <f>IF(G197="",0,AE197/G197)</f>
        <v>0.9</v>
      </c>
      <c r="AE197" s="145">
        <f t="shared" ref="AE197:CM197" si="56">SUM(AE176:AE196)</f>
        <v>18</v>
      </c>
      <c r="AF197" s="11">
        <f t="shared" si="56"/>
        <v>-231398</v>
      </c>
      <c r="AG197" s="11">
        <f t="shared" si="56"/>
        <v>30124498</v>
      </c>
      <c r="AH197" s="109">
        <f t="shared" si="56"/>
        <v>1513</v>
      </c>
      <c r="AI197" s="109">
        <f t="shared" si="56"/>
        <v>603</v>
      </c>
      <c r="AJ197" s="109">
        <f t="shared" si="56"/>
        <v>391</v>
      </c>
      <c r="AK197" s="109">
        <f t="shared" si="56"/>
        <v>0</v>
      </c>
      <c r="AL197" s="11">
        <f t="shared" si="56"/>
        <v>1785668</v>
      </c>
      <c r="AM197" s="11">
        <f t="shared" si="56"/>
        <v>1305237</v>
      </c>
      <c r="AN197" s="109">
        <f t="shared" si="56"/>
        <v>0</v>
      </c>
      <c r="AO197" s="109">
        <f t="shared" si="56"/>
        <v>69</v>
      </c>
      <c r="AP197" s="11">
        <f t="shared" si="56"/>
        <v>2875629</v>
      </c>
      <c r="AQ197" s="11">
        <f t="shared" si="56"/>
        <v>34121</v>
      </c>
      <c r="AR197" s="109">
        <f t="shared" si="56"/>
        <v>0</v>
      </c>
      <c r="AS197" s="109">
        <f t="shared" si="56"/>
        <v>0</v>
      </c>
      <c r="AT197" s="11">
        <f t="shared" si="56"/>
        <v>8824</v>
      </c>
      <c r="AU197" s="11">
        <f t="shared" si="56"/>
        <v>0</v>
      </c>
      <c r="AV197" s="109">
        <f t="shared" si="56"/>
        <v>0</v>
      </c>
      <c r="AW197" s="109">
        <f t="shared" si="56"/>
        <v>0</v>
      </c>
      <c r="AX197" s="11">
        <f t="shared" si="56"/>
        <v>0</v>
      </c>
      <c r="AY197" s="11">
        <f t="shared" si="56"/>
        <v>0</v>
      </c>
      <c r="AZ197" s="109">
        <f t="shared" si="56"/>
        <v>0</v>
      </c>
      <c r="BA197" s="109">
        <f t="shared" si="56"/>
        <v>0</v>
      </c>
      <c r="BB197" s="11">
        <f t="shared" si="56"/>
        <v>0</v>
      </c>
      <c r="BC197" s="11">
        <f t="shared" si="56"/>
        <v>0</v>
      </c>
      <c r="BD197" s="109">
        <f t="shared" si="56"/>
        <v>517</v>
      </c>
      <c r="BE197" s="109">
        <f t="shared" si="56"/>
        <v>527</v>
      </c>
      <c r="BF197" s="11">
        <f t="shared" si="56"/>
        <v>21936429</v>
      </c>
      <c r="BG197" s="11">
        <f t="shared" si="56"/>
        <v>3324897</v>
      </c>
      <c r="BH197" s="109">
        <f t="shared" si="56"/>
        <v>0</v>
      </c>
      <c r="BI197" s="109">
        <f t="shared" si="56"/>
        <v>0</v>
      </c>
      <c r="BJ197" s="11">
        <f t="shared" si="56"/>
        <v>2931092</v>
      </c>
      <c r="BK197" s="11">
        <f t="shared" si="56"/>
        <v>75752</v>
      </c>
      <c r="BL197" s="109">
        <f t="shared" si="56"/>
        <v>0</v>
      </c>
      <c r="BM197" s="109">
        <f t="shared" si="56"/>
        <v>0</v>
      </c>
      <c r="BN197" s="11">
        <f t="shared" si="56"/>
        <v>0</v>
      </c>
      <c r="BO197" s="11">
        <f t="shared" si="56"/>
        <v>0</v>
      </c>
      <c r="BP197" s="109">
        <f t="shared" si="56"/>
        <v>205</v>
      </c>
      <c r="BQ197" s="109">
        <f t="shared" si="56"/>
        <v>0</v>
      </c>
      <c r="BR197" s="11">
        <f t="shared" si="56"/>
        <v>468030</v>
      </c>
      <c r="BS197" s="11">
        <f t="shared" si="56"/>
        <v>0</v>
      </c>
      <c r="BT197" s="109">
        <f t="shared" si="56"/>
        <v>0</v>
      </c>
      <c r="BU197" s="109">
        <f t="shared" si="56"/>
        <v>0</v>
      </c>
      <c r="BV197" s="11">
        <f t="shared" si="56"/>
        <v>323579</v>
      </c>
      <c r="BW197" s="11">
        <f t="shared" si="56"/>
        <v>0</v>
      </c>
      <c r="BX197" s="109">
        <f t="shared" si="56"/>
        <v>60</v>
      </c>
      <c r="BY197" s="109">
        <f t="shared" si="56"/>
        <v>19</v>
      </c>
      <c r="BZ197" s="11">
        <f t="shared" si="56"/>
        <v>55844</v>
      </c>
      <c r="CA197" s="11">
        <f t="shared" si="56"/>
        <v>55844</v>
      </c>
      <c r="CB197" s="109">
        <f t="shared" si="56"/>
        <v>26</v>
      </c>
      <c r="CC197" s="109">
        <f t="shared" si="56"/>
        <v>0</v>
      </c>
      <c r="CD197" s="11">
        <f t="shared" si="56"/>
        <v>0</v>
      </c>
      <c r="CE197" s="11">
        <f t="shared" si="56"/>
        <v>0</v>
      </c>
      <c r="CF197" s="109">
        <f t="shared" si="56"/>
        <v>0</v>
      </c>
      <c r="CG197" s="109">
        <f t="shared" si="56"/>
        <v>0</v>
      </c>
      <c r="CH197" s="11">
        <f t="shared" si="56"/>
        <v>-323327</v>
      </c>
      <c r="CI197" s="11">
        <f t="shared" si="56"/>
        <v>0</v>
      </c>
      <c r="CJ197" s="109">
        <f t="shared" si="56"/>
        <v>1199</v>
      </c>
      <c r="CK197" s="109">
        <f t="shared" si="56"/>
        <v>615</v>
      </c>
      <c r="CL197" s="11">
        <f t="shared" si="56"/>
        <v>30061765</v>
      </c>
      <c r="CM197" s="11">
        <f t="shared" si="56"/>
        <v>4795850</v>
      </c>
      <c r="CN197" s="13"/>
      <c r="CO197" s="13"/>
      <c r="CP197" s="13"/>
      <c r="CQ197" s="13"/>
      <c r="CR197" s="13"/>
      <c r="CS197" s="13"/>
      <c r="CT197" s="7"/>
      <c r="CU197" s="8"/>
      <c r="CV197" s="8"/>
      <c r="CW197" s="7"/>
      <c r="CX197" s="7"/>
      <c r="CY197" s="8"/>
      <c r="CZ197" s="8"/>
      <c r="DA197" s="8"/>
      <c r="DB197" s="11"/>
      <c r="DC197" s="13"/>
      <c r="DD197" s="15"/>
    </row>
    <row r="198" spans="2:1477" s="6" customFormat="1" ht="24" customHeight="1" thickTop="1">
      <c r="B198" s="261" t="s">
        <v>35</v>
      </c>
      <c r="C198" s="262"/>
      <c r="D198" s="263"/>
      <c r="E198" s="110"/>
      <c r="F198" s="111"/>
      <c r="G198" s="112">
        <f t="shared" ref="G198:L198" si="57">SUM(G175,G197)</f>
        <v>43</v>
      </c>
      <c r="H198" s="112">
        <f t="shared" si="57"/>
        <v>93</v>
      </c>
      <c r="I198" s="112">
        <f t="shared" si="57"/>
        <v>170</v>
      </c>
      <c r="J198" s="112">
        <f t="shared" si="57"/>
        <v>14394</v>
      </c>
      <c r="K198" s="112">
        <f t="shared" si="57"/>
        <v>21030</v>
      </c>
      <c r="L198" s="112">
        <f t="shared" si="57"/>
        <v>20378</v>
      </c>
      <c r="M198" s="142">
        <f>IF(G198=0,0,N198/G198)</f>
        <v>0.93023255813953487</v>
      </c>
      <c r="N198" s="112">
        <f t="shared" ref="N198:AC198" si="58">SUM(N175,N197)</f>
        <v>40</v>
      </c>
      <c r="O198" s="112">
        <f t="shared" si="58"/>
        <v>652</v>
      </c>
      <c r="P198" s="113">
        <f t="shared" si="58"/>
        <v>0</v>
      </c>
      <c r="Q198" s="113">
        <f t="shared" si="58"/>
        <v>0</v>
      </c>
      <c r="R198" s="112">
        <f t="shared" si="58"/>
        <v>5858</v>
      </c>
      <c r="S198" s="112">
        <f t="shared" si="58"/>
        <v>726</v>
      </c>
      <c r="T198" s="114">
        <f t="shared" si="58"/>
        <v>410744130</v>
      </c>
      <c r="U198" s="114">
        <f t="shared" si="58"/>
        <v>3021830</v>
      </c>
      <c r="V198" s="114">
        <f t="shared" si="58"/>
        <v>407722301</v>
      </c>
      <c r="W198" s="114">
        <f t="shared" si="58"/>
        <v>443881704</v>
      </c>
      <c r="X198" s="114">
        <f t="shared" si="58"/>
        <v>440538666</v>
      </c>
      <c r="Y198" s="114">
        <f t="shared" si="58"/>
        <v>0</v>
      </c>
      <c r="Z198" s="114">
        <f t="shared" si="58"/>
        <v>56000</v>
      </c>
      <c r="AA198" s="114">
        <f t="shared" si="58"/>
        <v>56000</v>
      </c>
      <c r="AB198" s="114">
        <f t="shared" si="58"/>
        <v>440594666</v>
      </c>
      <c r="AC198" s="114">
        <f t="shared" si="58"/>
        <v>440087183</v>
      </c>
      <c r="AD198" s="142">
        <f>IF(G198=0,0,AE198/G198)</f>
        <v>0.95348837209302328</v>
      </c>
      <c r="AE198" s="144">
        <f t="shared" ref="AE198:CM198" si="59">SUM(AE175,AE197)</f>
        <v>41</v>
      </c>
      <c r="AF198" s="114">
        <f t="shared" si="59"/>
        <v>297866</v>
      </c>
      <c r="AG198" s="114">
        <f t="shared" si="59"/>
        <v>33616172</v>
      </c>
      <c r="AH198" s="115">
        <f t="shared" si="59"/>
        <v>3270</v>
      </c>
      <c r="AI198" s="115">
        <f t="shared" si="59"/>
        <v>1271</v>
      </c>
      <c r="AJ198" s="115">
        <f t="shared" si="59"/>
        <v>417</v>
      </c>
      <c r="AK198" s="115">
        <f t="shared" si="59"/>
        <v>0</v>
      </c>
      <c r="AL198" s="114">
        <f t="shared" si="59"/>
        <v>3155947</v>
      </c>
      <c r="AM198" s="114">
        <f t="shared" si="59"/>
        <v>1328034</v>
      </c>
      <c r="AN198" s="115">
        <f t="shared" si="59"/>
        <v>208</v>
      </c>
      <c r="AO198" s="115">
        <f t="shared" si="59"/>
        <v>129</v>
      </c>
      <c r="AP198" s="114">
        <f t="shared" si="59"/>
        <v>3905774</v>
      </c>
      <c r="AQ198" s="114">
        <f t="shared" si="59"/>
        <v>253785</v>
      </c>
      <c r="AR198" s="115">
        <f t="shared" si="59"/>
        <v>0</v>
      </c>
      <c r="AS198" s="115">
        <f t="shared" si="59"/>
        <v>0</v>
      </c>
      <c r="AT198" s="114">
        <f t="shared" si="59"/>
        <v>8824</v>
      </c>
      <c r="AU198" s="114">
        <f t="shared" si="59"/>
        <v>0</v>
      </c>
      <c r="AV198" s="115">
        <f t="shared" si="59"/>
        <v>0</v>
      </c>
      <c r="AW198" s="115">
        <f t="shared" si="59"/>
        <v>0</v>
      </c>
      <c r="AX198" s="114">
        <f t="shared" si="59"/>
        <v>-145423</v>
      </c>
      <c r="AY198" s="114">
        <f t="shared" si="59"/>
        <v>0</v>
      </c>
      <c r="AZ198" s="115">
        <f t="shared" si="59"/>
        <v>0</v>
      </c>
      <c r="BA198" s="115">
        <f t="shared" si="59"/>
        <v>0</v>
      </c>
      <c r="BB198" s="114">
        <f t="shared" si="59"/>
        <v>0</v>
      </c>
      <c r="BC198" s="114">
        <f t="shared" si="59"/>
        <v>0</v>
      </c>
      <c r="BD198" s="115">
        <f t="shared" si="59"/>
        <v>517</v>
      </c>
      <c r="BE198" s="115">
        <f t="shared" si="59"/>
        <v>527</v>
      </c>
      <c r="BF198" s="114">
        <f t="shared" si="59"/>
        <v>21960826</v>
      </c>
      <c r="BG198" s="114">
        <f t="shared" si="59"/>
        <v>3324897</v>
      </c>
      <c r="BH198" s="115">
        <f t="shared" si="59"/>
        <v>17</v>
      </c>
      <c r="BI198" s="115">
        <f t="shared" si="59"/>
        <v>0</v>
      </c>
      <c r="BJ198" s="114">
        <f t="shared" si="59"/>
        <v>2969593</v>
      </c>
      <c r="BK198" s="114">
        <f t="shared" si="59"/>
        <v>75752</v>
      </c>
      <c r="BL198" s="115">
        <f t="shared" si="59"/>
        <v>0</v>
      </c>
      <c r="BM198" s="115">
        <f t="shared" si="59"/>
        <v>0</v>
      </c>
      <c r="BN198" s="114">
        <f t="shared" si="59"/>
        <v>0</v>
      </c>
      <c r="BO198" s="114">
        <f t="shared" si="59"/>
        <v>0</v>
      </c>
      <c r="BP198" s="115">
        <f t="shared" si="59"/>
        <v>278</v>
      </c>
      <c r="BQ198" s="115">
        <f t="shared" si="59"/>
        <v>0</v>
      </c>
      <c r="BR198" s="114">
        <f t="shared" si="59"/>
        <v>519788</v>
      </c>
      <c r="BS198" s="114">
        <f t="shared" si="59"/>
        <v>0</v>
      </c>
      <c r="BT198" s="115">
        <f t="shared" si="59"/>
        <v>0</v>
      </c>
      <c r="BU198" s="115">
        <f t="shared" si="59"/>
        <v>161</v>
      </c>
      <c r="BV198" s="114">
        <f t="shared" si="59"/>
        <v>488579</v>
      </c>
      <c r="BW198" s="114">
        <f t="shared" si="59"/>
        <v>0</v>
      </c>
      <c r="BX198" s="115">
        <f t="shared" si="59"/>
        <v>60</v>
      </c>
      <c r="BY198" s="115">
        <f t="shared" si="59"/>
        <v>39</v>
      </c>
      <c r="BZ198" s="114">
        <f t="shared" si="59"/>
        <v>75346</v>
      </c>
      <c r="CA198" s="114">
        <f t="shared" si="59"/>
        <v>75346</v>
      </c>
      <c r="CB198" s="115">
        <f t="shared" si="59"/>
        <v>26</v>
      </c>
      <c r="CC198" s="115">
        <f t="shared" si="59"/>
        <v>0</v>
      </c>
      <c r="CD198" s="114">
        <f t="shared" si="59"/>
        <v>0</v>
      </c>
      <c r="CE198" s="114">
        <f t="shared" si="59"/>
        <v>0</v>
      </c>
      <c r="CF198" s="115">
        <f t="shared" si="59"/>
        <v>0</v>
      </c>
      <c r="CG198" s="115">
        <f t="shared" si="59"/>
        <v>0</v>
      </c>
      <c r="CH198" s="114">
        <f t="shared" si="59"/>
        <v>-386705</v>
      </c>
      <c r="CI198" s="114">
        <f t="shared" si="59"/>
        <v>0</v>
      </c>
      <c r="CJ198" s="115">
        <f t="shared" si="59"/>
        <v>1523</v>
      </c>
      <c r="CK198" s="115">
        <f t="shared" si="59"/>
        <v>856</v>
      </c>
      <c r="CL198" s="114">
        <f t="shared" si="59"/>
        <v>32552545</v>
      </c>
      <c r="CM198" s="114">
        <f t="shared" si="59"/>
        <v>5057813</v>
      </c>
      <c r="CN198" s="116"/>
      <c r="CO198" s="116"/>
      <c r="CP198" s="116"/>
      <c r="CQ198" s="116"/>
      <c r="CR198" s="116"/>
      <c r="CS198" s="116"/>
      <c r="CT198" s="110"/>
      <c r="CU198" s="111"/>
      <c r="CV198" s="111"/>
      <c r="CW198" s="110"/>
      <c r="CX198" s="110"/>
      <c r="CY198" s="111"/>
      <c r="CZ198" s="111"/>
      <c r="DA198" s="111"/>
      <c r="DB198" s="114"/>
      <c r="DC198" s="116"/>
      <c r="DD198" s="116"/>
    </row>
    <row r="199" spans="2:1477" s="69" customFormat="1">
      <c r="B199" s="67" t="s">
        <v>4</v>
      </c>
      <c r="C199" s="67" t="s">
        <v>436</v>
      </c>
      <c r="D199" s="67" t="s">
        <v>437</v>
      </c>
      <c r="E199" s="68">
        <v>43901</v>
      </c>
      <c r="F199" s="67" t="s">
        <v>991</v>
      </c>
      <c r="G199" s="67" t="s">
        <v>987</v>
      </c>
      <c r="H199" s="187">
        <v>7</v>
      </c>
      <c r="I199" s="69">
        <v>12</v>
      </c>
      <c r="J199" s="69">
        <v>1030</v>
      </c>
      <c r="K199" s="69">
        <v>1956</v>
      </c>
      <c r="L199" s="69">
        <v>1956</v>
      </c>
      <c r="M199" s="186">
        <f>IF(J199 = 0,0,(L199-AH199-AI199)/J199)</f>
        <v>1.2087378640776698</v>
      </c>
      <c r="N199" s="69">
        <f>IF(G199&lt;&gt;"",IF(M199&lt;=1.2,1,0),0)</f>
        <v>0</v>
      </c>
      <c r="O199" s="69">
        <v>0</v>
      </c>
      <c r="P199" s="69">
        <v>0</v>
      </c>
      <c r="Q199" s="69">
        <v>0</v>
      </c>
      <c r="R199" s="69">
        <v>711</v>
      </c>
      <c r="S199" s="69">
        <v>215</v>
      </c>
      <c r="T199" s="190">
        <v>44960000</v>
      </c>
      <c r="U199" s="190">
        <v>248112</v>
      </c>
      <c r="V199" s="190">
        <v>44711888</v>
      </c>
      <c r="W199" s="190">
        <v>46736451</v>
      </c>
      <c r="X199" s="190">
        <v>46188504</v>
      </c>
      <c r="Y199" s="190">
        <v>0</v>
      </c>
      <c r="Z199" s="190">
        <v>0</v>
      </c>
      <c r="AA199" s="190">
        <v>0</v>
      </c>
      <c r="AB199" s="190">
        <v>46188504</v>
      </c>
      <c r="AC199" s="190">
        <v>47704062</v>
      </c>
      <c r="AD199" s="186">
        <f>IF(V199=0,0,AC199/V199)</f>
        <v>1.066921217909653</v>
      </c>
      <c r="AE199" s="69">
        <f>IF(AD199 &lt;=1.1,1,0)</f>
        <v>1</v>
      </c>
      <c r="AF199" s="190">
        <v>1586115</v>
      </c>
      <c r="AG199" s="190">
        <v>1776451</v>
      </c>
      <c r="AH199" s="69">
        <v>295</v>
      </c>
      <c r="AI199" s="69">
        <v>416</v>
      </c>
      <c r="AJ199" s="69">
        <v>0</v>
      </c>
      <c r="AK199" s="69">
        <v>57</v>
      </c>
      <c r="AL199" s="80">
        <v>769813</v>
      </c>
      <c r="AM199" s="80">
        <v>208395</v>
      </c>
      <c r="AN199" s="69">
        <v>0</v>
      </c>
      <c r="AO199" s="69">
        <v>169</v>
      </c>
      <c r="AP199" s="80">
        <v>1007439</v>
      </c>
      <c r="AQ199" s="80">
        <v>1180290</v>
      </c>
      <c r="AR199" s="69">
        <v>0</v>
      </c>
      <c r="AS199" s="69">
        <v>0</v>
      </c>
      <c r="AT199" s="80">
        <v>0</v>
      </c>
      <c r="AU199" s="80">
        <v>0</v>
      </c>
      <c r="AV199" s="69">
        <v>0</v>
      </c>
      <c r="AW199" s="69">
        <v>0</v>
      </c>
      <c r="AX199" s="80">
        <v>0</v>
      </c>
      <c r="AY199" s="80">
        <v>0</v>
      </c>
      <c r="AZ199" s="69">
        <v>0</v>
      </c>
      <c r="BA199" s="69">
        <v>0</v>
      </c>
      <c r="BB199" s="80">
        <v>0</v>
      </c>
      <c r="BC199" s="80">
        <v>0</v>
      </c>
      <c r="BD199" s="69">
        <v>0</v>
      </c>
      <c r="BE199" s="69">
        <v>26</v>
      </c>
      <c r="BF199" s="80">
        <v>0</v>
      </c>
      <c r="BG199" s="80">
        <v>0</v>
      </c>
      <c r="BH199" s="69">
        <v>0</v>
      </c>
      <c r="BI199" s="69">
        <v>0</v>
      </c>
      <c r="BJ199" s="80">
        <v>0</v>
      </c>
      <c r="BK199" s="80">
        <v>0</v>
      </c>
      <c r="BL199" s="69">
        <v>0</v>
      </c>
      <c r="BM199" s="69">
        <v>0</v>
      </c>
      <c r="BN199" s="80">
        <v>0</v>
      </c>
      <c r="BO199" s="80">
        <v>0</v>
      </c>
      <c r="BP199" s="69">
        <v>0</v>
      </c>
      <c r="BQ199" s="69">
        <v>0</v>
      </c>
      <c r="BR199" s="80">
        <v>63867</v>
      </c>
      <c r="BS199" s="80">
        <v>0</v>
      </c>
      <c r="BT199" s="69">
        <v>0</v>
      </c>
      <c r="BU199" s="69">
        <v>0</v>
      </c>
      <c r="BV199" s="80">
        <v>48656</v>
      </c>
      <c r="BW199" s="80">
        <v>0</v>
      </c>
      <c r="BX199" s="69">
        <v>0</v>
      </c>
      <c r="BY199" s="69">
        <v>0</v>
      </c>
      <c r="BZ199" s="80">
        <v>0</v>
      </c>
      <c r="CA199" s="80">
        <v>0</v>
      </c>
      <c r="CB199" s="69">
        <v>0</v>
      </c>
      <c r="CC199" s="69">
        <v>0</v>
      </c>
      <c r="CD199" s="80">
        <v>0</v>
      </c>
      <c r="CE199" s="80">
        <v>0</v>
      </c>
      <c r="CF199" s="69">
        <v>0</v>
      </c>
      <c r="CG199" s="69">
        <v>0</v>
      </c>
      <c r="CH199" s="80">
        <v>0</v>
      </c>
      <c r="CI199" s="80">
        <v>0</v>
      </c>
      <c r="CJ199" s="69">
        <v>0</v>
      </c>
      <c r="CK199" s="69">
        <v>252</v>
      </c>
      <c r="CL199" s="80">
        <v>1889774</v>
      </c>
      <c r="CM199" s="80">
        <v>1388685</v>
      </c>
      <c r="CN199" s="67" t="s">
        <v>905</v>
      </c>
      <c r="CO199" s="67" t="s">
        <v>906</v>
      </c>
      <c r="CP199" s="67" t="s">
        <v>709</v>
      </c>
      <c r="CQ199" s="67" t="s">
        <v>709</v>
      </c>
      <c r="CR199" s="67" t="s">
        <v>709</v>
      </c>
      <c r="CS199" s="67" t="s">
        <v>709</v>
      </c>
      <c r="CT199" s="68">
        <v>46058</v>
      </c>
      <c r="CU199" s="67" t="s">
        <v>991</v>
      </c>
      <c r="CV199" s="67" t="s">
        <v>989</v>
      </c>
      <c r="CW199" s="68" t="s">
        <v>168</v>
      </c>
      <c r="CX199" s="68">
        <v>45994</v>
      </c>
      <c r="CY199" s="67" t="s">
        <v>993</v>
      </c>
      <c r="CZ199" s="67" t="s">
        <v>989</v>
      </c>
      <c r="DA199" s="67" t="s">
        <v>1032</v>
      </c>
      <c r="DB199" s="81">
        <v>45602807.969999999</v>
      </c>
      <c r="DC199" s="67"/>
      <c r="DD199" s="67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  <c r="AML199"/>
      <c r="AMM199"/>
      <c r="AMN199"/>
      <c r="AMO199"/>
      <c r="AMP199"/>
      <c r="AMQ199"/>
      <c r="AMR199"/>
      <c r="AMS199"/>
      <c r="AMT199"/>
      <c r="AMU199"/>
      <c r="AMV199"/>
      <c r="AMW199"/>
      <c r="AMX199"/>
      <c r="AMY199"/>
      <c r="AMZ199"/>
      <c r="ANA199"/>
      <c r="ANB199"/>
      <c r="ANC199"/>
      <c r="AND199"/>
      <c r="ANE199"/>
      <c r="ANF199"/>
      <c r="ANG199"/>
      <c r="ANH199"/>
      <c r="ANI199"/>
      <c r="ANJ199"/>
      <c r="ANK199"/>
      <c r="ANL199"/>
      <c r="ANM199"/>
      <c r="ANN199"/>
      <c r="ANO199"/>
      <c r="ANP199"/>
      <c r="ANQ199"/>
      <c r="ANR199"/>
      <c r="ANS199"/>
      <c r="ANT199"/>
      <c r="ANU199"/>
      <c r="ANV199"/>
      <c r="ANW199"/>
      <c r="ANX199"/>
      <c r="ANY199"/>
      <c r="ANZ199"/>
      <c r="AOA199"/>
      <c r="AOB199"/>
      <c r="AOC199"/>
      <c r="AOD199"/>
      <c r="AOE199"/>
      <c r="AOF199"/>
      <c r="AOG199"/>
      <c r="AOH199"/>
      <c r="AOI199"/>
      <c r="AOJ199"/>
      <c r="AOK199"/>
      <c r="AOL199"/>
      <c r="AOM199"/>
      <c r="AON199"/>
      <c r="AOO199"/>
      <c r="AOP199"/>
      <c r="AOQ199"/>
      <c r="AOR199"/>
      <c r="AOS199"/>
      <c r="AOT199"/>
      <c r="AOU199"/>
      <c r="AOV199"/>
      <c r="AOW199"/>
      <c r="AOX199"/>
      <c r="AOY199"/>
      <c r="AOZ199"/>
      <c r="APA199"/>
      <c r="APB199"/>
      <c r="APC199"/>
      <c r="APD199"/>
      <c r="APE199"/>
      <c r="APF199"/>
      <c r="APG199"/>
      <c r="APH199"/>
      <c r="API199"/>
      <c r="APJ199"/>
      <c r="APK199"/>
      <c r="APL199"/>
      <c r="APM199"/>
      <c r="APN199"/>
      <c r="APO199"/>
      <c r="APP199"/>
      <c r="APQ199"/>
      <c r="APR199"/>
      <c r="APS199"/>
      <c r="APT199"/>
      <c r="APU199"/>
      <c r="APV199"/>
      <c r="APW199"/>
      <c r="APX199"/>
      <c r="APY199"/>
      <c r="APZ199"/>
      <c r="AQA199"/>
      <c r="AQB199"/>
      <c r="AQC199"/>
      <c r="AQD199"/>
      <c r="AQE199"/>
      <c r="AQF199"/>
      <c r="AQG199"/>
      <c r="AQH199"/>
      <c r="AQI199"/>
      <c r="AQJ199"/>
      <c r="AQK199"/>
      <c r="AQL199"/>
      <c r="AQM199"/>
      <c r="AQN199"/>
      <c r="AQO199"/>
      <c r="AQP199"/>
      <c r="AQQ199"/>
      <c r="AQR199"/>
      <c r="AQS199"/>
      <c r="AQT199"/>
      <c r="AQU199"/>
      <c r="AQV199"/>
      <c r="AQW199"/>
      <c r="AQX199"/>
      <c r="AQY199"/>
      <c r="AQZ199"/>
      <c r="ARA199"/>
      <c r="ARB199"/>
      <c r="ARC199"/>
      <c r="ARD199"/>
      <c r="ARE199"/>
      <c r="ARF199"/>
      <c r="ARG199"/>
      <c r="ARH199"/>
      <c r="ARI199"/>
      <c r="ARJ199"/>
      <c r="ARK199"/>
      <c r="ARL199"/>
      <c r="ARM199"/>
      <c r="ARN199"/>
      <c r="ARO199"/>
      <c r="ARP199"/>
      <c r="ARQ199"/>
      <c r="ARR199"/>
      <c r="ARS199"/>
      <c r="ART199"/>
      <c r="ARU199"/>
      <c r="ARV199"/>
      <c r="ARW199"/>
      <c r="ARX199"/>
      <c r="ARY199"/>
      <c r="ARZ199"/>
      <c r="ASA199"/>
      <c r="ASB199"/>
      <c r="ASC199"/>
      <c r="ASD199"/>
      <c r="ASE199"/>
      <c r="ASF199"/>
      <c r="ASG199"/>
      <c r="ASH199"/>
      <c r="ASI199"/>
      <c r="ASJ199"/>
      <c r="ASK199"/>
      <c r="ASL199"/>
      <c r="ASM199"/>
      <c r="ASN199"/>
      <c r="ASO199"/>
      <c r="ASP199"/>
      <c r="ASQ199"/>
      <c r="ASR199"/>
      <c r="ASS199"/>
      <c r="AST199"/>
      <c r="ASU199"/>
      <c r="ASV199"/>
      <c r="ASW199"/>
      <c r="ASX199"/>
      <c r="ASY199"/>
      <c r="ASZ199"/>
      <c r="ATA199"/>
      <c r="ATB199"/>
      <c r="ATC199"/>
      <c r="ATD199"/>
      <c r="ATE199"/>
      <c r="ATF199"/>
      <c r="ATG199"/>
      <c r="ATH199"/>
      <c r="ATI199"/>
      <c r="ATJ199"/>
      <c r="ATK199"/>
      <c r="ATL199"/>
      <c r="ATM199"/>
      <c r="ATN199"/>
      <c r="ATO199"/>
      <c r="ATP199"/>
      <c r="ATQ199"/>
      <c r="ATR199"/>
      <c r="ATS199"/>
      <c r="ATT199"/>
      <c r="ATU199"/>
      <c r="ATV199"/>
      <c r="ATW199"/>
      <c r="ATX199"/>
      <c r="ATY199"/>
      <c r="ATZ199"/>
      <c r="AUA199"/>
      <c r="AUB199"/>
      <c r="AUC199"/>
      <c r="AUD199"/>
      <c r="AUE199"/>
      <c r="AUF199"/>
      <c r="AUG199"/>
      <c r="AUH199"/>
      <c r="AUI199"/>
      <c r="AUJ199"/>
      <c r="AUK199"/>
      <c r="AUL199"/>
      <c r="AUM199"/>
      <c r="AUN199"/>
      <c r="AUO199"/>
      <c r="AUP199"/>
      <c r="AUQ199"/>
      <c r="AUR199"/>
      <c r="AUS199"/>
      <c r="AUT199"/>
      <c r="AUU199"/>
      <c r="AUV199"/>
      <c r="AUW199"/>
      <c r="AUX199"/>
      <c r="AUY199"/>
      <c r="AUZ199"/>
      <c r="AVA199"/>
      <c r="AVB199"/>
      <c r="AVC199"/>
      <c r="AVD199"/>
      <c r="AVE199"/>
      <c r="AVF199"/>
      <c r="AVG199"/>
      <c r="AVH199"/>
      <c r="AVI199"/>
      <c r="AVJ199"/>
      <c r="AVK199"/>
      <c r="AVL199"/>
      <c r="AVM199"/>
      <c r="AVN199"/>
      <c r="AVO199"/>
      <c r="AVP199"/>
      <c r="AVQ199"/>
      <c r="AVR199"/>
      <c r="AVS199"/>
      <c r="AVT199"/>
      <c r="AVU199"/>
      <c r="AVV199"/>
      <c r="AVW199"/>
      <c r="AVX199"/>
      <c r="AVY199"/>
      <c r="AVZ199"/>
      <c r="AWA199"/>
      <c r="AWB199"/>
      <c r="AWC199"/>
      <c r="AWD199"/>
      <c r="AWE199"/>
      <c r="AWF199"/>
      <c r="AWG199"/>
      <c r="AWH199"/>
      <c r="AWI199"/>
      <c r="AWJ199"/>
      <c r="AWK199"/>
      <c r="AWL199"/>
      <c r="AWM199"/>
      <c r="AWN199"/>
      <c r="AWO199"/>
      <c r="AWP199"/>
      <c r="AWQ199"/>
      <c r="AWR199"/>
      <c r="AWS199"/>
      <c r="AWT199"/>
      <c r="AWU199"/>
      <c r="AWV199"/>
      <c r="AWW199"/>
      <c r="AWX199"/>
      <c r="AWY199"/>
      <c r="AWZ199"/>
      <c r="AXA199"/>
      <c r="AXB199"/>
      <c r="AXC199"/>
      <c r="AXD199"/>
      <c r="AXE199"/>
      <c r="AXF199"/>
      <c r="AXG199"/>
      <c r="AXH199"/>
      <c r="AXI199"/>
      <c r="AXJ199"/>
      <c r="AXK199"/>
      <c r="AXL199"/>
      <c r="AXM199"/>
      <c r="AXN199"/>
      <c r="AXO199"/>
      <c r="AXP199"/>
      <c r="AXQ199"/>
      <c r="AXR199"/>
      <c r="AXS199"/>
      <c r="AXT199"/>
      <c r="AXU199"/>
      <c r="AXV199"/>
      <c r="AXW199"/>
      <c r="AXX199"/>
      <c r="AXY199"/>
      <c r="AXZ199"/>
      <c r="AYA199"/>
      <c r="AYB199"/>
      <c r="AYC199"/>
      <c r="AYD199"/>
      <c r="AYE199"/>
      <c r="AYF199"/>
      <c r="AYG199"/>
      <c r="AYH199"/>
      <c r="AYI199"/>
      <c r="AYJ199"/>
      <c r="AYK199"/>
      <c r="AYL199"/>
      <c r="AYM199"/>
      <c r="AYN199"/>
      <c r="AYO199"/>
      <c r="AYP199"/>
      <c r="AYQ199"/>
      <c r="AYR199"/>
      <c r="AYS199"/>
      <c r="AYT199"/>
      <c r="AYU199"/>
      <c r="AYV199"/>
      <c r="AYW199"/>
      <c r="AYX199"/>
      <c r="AYY199"/>
      <c r="AYZ199"/>
      <c r="AZA199"/>
      <c r="AZB199"/>
      <c r="AZC199"/>
      <c r="AZD199"/>
      <c r="AZE199"/>
      <c r="AZF199"/>
      <c r="AZG199"/>
      <c r="AZH199"/>
      <c r="AZI199"/>
      <c r="AZJ199"/>
      <c r="AZK199"/>
      <c r="AZL199"/>
      <c r="AZM199"/>
      <c r="AZN199"/>
      <c r="AZO199"/>
      <c r="AZP199"/>
      <c r="AZQ199"/>
      <c r="AZR199"/>
      <c r="AZS199"/>
      <c r="AZT199"/>
      <c r="AZU199"/>
      <c r="AZV199"/>
      <c r="AZW199"/>
      <c r="AZX199"/>
      <c r="AZY199"/>
      <c r="AZZ199"/>
      <c r="BAA199"/>
      <c r="BAB199"/>
      <c r="BAC199"/>
      <c r="BAD199"/>
      <c r="BAE199"/>
      <c r="BAF199"/>
      <c r="BAG199"/>
      <c r="BAH199"/>
      <c r="BAI199"/>
      <c r="BAJ199"/>
      <c r="BAK199"/>
      <c r="BAL199"/>
      <c r="BAM199"/>
      <c r="BAN199"/>
      <c r="BAO199"/>
      <c r="BAP199"/>
      <c r="BAQ199"/>
      <c r="BAR199"/>
      <c r="BAS199"/>
      <c r="BAT199"/>
      <c r="BAU199"/>
      <c r="BAV199"/>
      <c r="BAW199"/>
      <c r="BAX199"/>
      <c r="BAY199"/>
      <c r="BAZ199"/>
      <c r="BBA199"/>
      <c r="BBB199"/>
      <c r="BBC199"/>
      <c r="BBD199"/>
      <c r="BBE199"/>
      <c r="BBF199"/>
      <c r="BBG199"/>
      <c r="BBH199"/>
      <c r="BBI199"/>
      <c r="BBJ199"/>
      <c r="BBK199"/>
      <c r="BBL199"/>
      <c r="BBM199"/>
      <c r="BBN199"/>
      <c r="BBO199"/>
      <c r="BBP199"/>
      <c r="BBQ199"/>
      <c r="BBR199"/>
      <c r="BBS199"/>
      <c r="BBT199"/>
      <c r="BBU199"/>
      <c r="BBV199"/>
      <c r="BBW199"/>
      <c r="BBX199"/>
      <c r="BBY199"/>
      <c r="BBZ199"/>
      <c r="BCA199"/>
      <c r="BCB199"/>
      <c r="BCC199"/>
      <c r="BCD199"/>
      <c r="BCE199"/>
      <c r="BCF199"/>
      <c r="BCG199"/>
      <c r="BCH199"/>
      <c r="BCI199"/>
      <c r="BCJ199"/>
      <c r="BCK199"/>
      <c r="BCL199"/>
      <c r="BCM199"/>
      <c r="BCN199"/>
      <c r="BCO199"/>
      <c r="BCP199"/>
      <c r="BCQ199"/>
      <c r="BCR199"/>
      <c r="BCS199"/>
      <c r="BCT199"/>
      <c r="BCU199"/>
      <c r="BCV199"/>
      <c r="BCW199"/>
      <c r="BCX199"/>
      <c r="BCY199"/>
      <c r="BCZ199"/>
      <c r="BDA199"/>
      <c r="BDB199"/>
      <c r="BDC199"/>
      <c r="BDD199"/>
      <c r="BDE199"/>
      <c r="BDF199"/>
      <c r="BDG199"/>
      <c r="BDH199"/>
      <c r="BDI199"/>
      <c r="BDJ199"/>
      <c r="BDK199"/>
      <c r="BDL199"/>
      <c r="BDM199"/>
      <c r="BDN199"/>
      <c r="BDO199"/>
      <c r="BDP199"/>
      <c r="BDQ199"/>
      <c r="BDR199"/>
      <c r="BDS199"/>
      <c r="BDT199"/>
      <c r="BDU199"/>
    </row>
    <row r="200" spans="2:1477" s="69" customFormat="1">
      <c r="B200" s="67" t="s">
        <v>4</v>
      </c>
      <c r="C200" s="67" t="s">
        <v>438</v>
      </c>
      <c r="D200" s="67" t="s">
        <v>439</v>
      </c>
      <c r="E200" s="68">
        <v>43915</v>
      </c>
      <c r="F200" s="67" t="s">
        <v>991</v>
      </c>
      <c r="G200" s="67" t="s">
        <v>987</v>
      </c>
      <c r="H200" s="187">
        <v>6</v>
      </c>
      <c r="I200" s="69">
        <v>12</v>
      </c>
      <c r="J200" s="69">
        <v>1100</v>
      </c>
      <c r="K200" s="69">
        <v>1761</v>
      </c>
      <c r="L200" s="69">
        <v>1761</v>
      </c>
      <c r="M200" s="186">
        <f t="shared" ref="M200:M226" si="60">IF(J200 = 0,0,(L200-AH200-AI200)/J200)</f>
        <v>1.0927272727272728</v>
      </c>
      <c r="N200" s="69">
        <f t="shared" ref="N200:N226" si="61">IF(G200&lt;&gt;"",IF(M200&lt;=1.2,1,0),0)</f>
        <v>1</v>
      </c>
      <c r="O200" s="69">
        <v>0</v>
      </c>
      <c r="P200" s="69">
        <v>0</v>
      </c>
      <c r="Q200" s="69">
        <v>0</v>
      </c>
      <c r="R200" s="69">
        <v>559</v>
      </c>
      <c r="S200" s="69">
        <v>102</v>
      </c>
      <c r="T200" s="190">
        <v>44888403</v>
      </c>
      <c r="U200" s="190">
        <v>150000</v>
      </c>
      <c r="V200" s="190">
        <v>44738403</v>
      </c>
      <c r="W200" s="190">
        <v>47699589</v>
      </c>
      <c r="X200" s="190">
        <v>48432679</v>
      </c>
      <c r="Y200" s="190">
        <v>0</v>
      </c>
      <c r="Z200" s="190">
        <v>0</v>
      </c>
      <c r="AA200" s="190">
        <v>0</v>
      </c>
      <c r="AB200" s="190">
        <v>48432679</v>
      </c>
      <c r="AC200" s="190">
        <v>48287387</v>
      </c>
      <c r="AD200" s="186">
        <f t="shared" ref="AD200:AD226" si="62">IF(V200=0,0,AC200/V200)</f>
        <v>1.0793274628063947</v>
      </c>
      <c r="AE200" s="69">
        <f t="shared" ref="AE200:AE226" si="63">IF(AD200 &lt;=1.1,1,0)</f>
        <v>1</v>
      </c>
      <c r="AF200" s="190">
        <v>2317108</v>
      </c>
      <c r="AG200" s="190">
        <v>2811186</v>
      </c>
      <c r="AH200" s="69">
        <v>343</v>
      </c>
      <c r="AI200" s="69">
        <v>216</v>
      </c>
      <c r="AJ200" s="69">
        <v>0</v>
      </c>
      <c r="AK200" s="69">
        <v>0</v>
      </c>
      <c r="AL200" s="80">
        <v>1647033</v>
      </c>
      <c r="AM200" s="80">
        <v>0</v>
      </c>
      <c r="AN200" s="69">
        <v>0</v>
      </c>
      <c r="AO200" s="69">
        <v>102</v>
      </c>
      <c r="AP200" s="80">
        <v>784469</v>
      </c>
      <c r="AQ200" s="80">
        <v>30264</v>
      </c>
      <c r="AR200" s="69">
        <v>0</v>
      </c>
      <c r="AS200" s="69">
        <v>0</v>
      </c>
      <c r="AT200" s="80">
        <v>9451</v>
      </c>
      <c r="AU200" s="80">
        <v>0</v>
      </c>
      <c r="AV200" s="69">
        <v>0</v>
      </c>
      <c r="AW200" s="69">
        <v>0</v>
      </c>
      <c r="AX200" s="80">
        <v>0</v>
      </c>
      <c r="AY200" s="80">
        <v>0</v>
      </c>
      <c r="AZ200" s="69">
        <v>0</v>
      </c>
      <c r="BA200" s="69">
        <v>0</v>
      </c>
      <c r="BB200" s="80">
        <v>0</v>
      </c>
      <c r="BC200" s="80">
        <v>0</v>
      </c>
      <c r="BD200" s="69">
        <v>0</v>
      </c>
      <c r="BE200" s="69">
        <v>0</v>
      </c>
      <c r="BF200" s="80">
        <v>26536</v>
      </c>
      <c r="BG200" s="80">
        <v>0</v>
      </c>
      <c r="BH200" s="69">
        <v>0</v>
      </c>
      <c r="BI200" s="69">
        <v>0</v>
      </c>
      <c r="BJ200" s="80">
        <v>12848</v>
      </c>
      <c r="BK200" s="80">
        <v>0</v>
      </c>
      <c r="BL200" s="69">
        <v>0</v>
      </c>
      <c r="BM200" s="69">
        <v>0</v>
      </c>
      <c r="BN200" s="80">
        <v>0</v>
      </c>
      <c r="BO200" s="80">
        <v>0</v>
      </c>
      <c r="BP200" s="69">
        <v>0</v>
      </c>
      <c r="BQ200" s="69">
        <v>0</v>
      </c>
      <c r="BR200" s="80">
        <v>342802</v>
      </c>
      <c r="BS200" s="80">
        <v>0</v>
      </c>
      <c r="BT200" s="69">
        <v>0</v>
      </c>
      <c r="BU200" s="69">
        <v>0</v>
      </c>
      <c r="BV200" s="80">
        <v>0</v>
      </c>
      <c r="BW200" s="80">
        <v>0</v>
      </c>
      <c r="BX200" s="69">
        <v>0</v>
      </c>
      <c r="BY200" s="69">
        <v>0</v>
      </c>
      <c r="BZ200" s="80">
        <v>0</v>
      </c>
      <c r="CA200" s="80">
        <v>0</v>
      </c>
      <c r="CB200" s="69">
        <v>0</v>
      </c>
      <c r="CC200" s="69">
        <v>0</v>
      </c>
      <c r="CD200" s="80">
        <v>0</v>
      </c>
      <c r="CE200" s="80">
        <v>0</v>
      </c>
      <c r="CF200" s="69">
        <v>0</v>
      </c>
      <c r="CG200" s="69">
        <v>0</v>
      </c>
      <c r="CH200" s="80">
        <v>0</v>
      </c>
      <c r="CI200" s="80">
        <v>0</v>
      </c>
      <c r="CJ200" s="69">
        <v>0</v>
      </c>
      <c r="CK200" s="69">
        <v>102</v>
      </c>
      <c r="CL200" s="80">
        <v>2823138</v>
      </c>
      <c r="CM200" s="80">
        <v>30264</v>
      </c>
      <c r="CN200" s="67" t="s">
        <v>768</v>
      </c>
      <c r="CO200" s="67" t="s">
        <v>769</v>
      </c>
      <c r="CP200" s="67" t="s">
        <v>709</v>
      </c>
      <c r="CQ200" s="67" t="s">
        <v>709</v>
      </c>
      <c r="CR200" s="67" t="s">
        <v>709</v>
      </c>
      <c r="CS200" s="67" t="s">
        <v>709</v>
      </c>
      <c r="CT200" s="68">
        <v>45890</v>
      </c>
      <c r="CU200" s="67" t="s">
        <v>988</v>
      </c>
      <c r="CV200" s="67" t="s">
        <v>989</v>
      </c>
      <c r="CW200" s="68" t="s">
        <v>168</v>
      </c>
      <c r="CX200" s="68">
        <v>45783</v>
      </c>
      <c r="CY200" s="67" t="s">
        <v>986</v>
      </c>
      <c r="CZ200" s="67" t="s">
        <v>994</v>
      </c>
      <c r="DA200" s="67" t="s">
        <v>1033</v>
      </c>
      <c r="DB200" s="81">
        <v>37019154.5</v>
      </c>
      <c r="DC200" s="67"/>
      <c r="DD200" s="67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  <c r="AML200"/>
      <c r="AMM200"/>
      <c r="AMN200"/>
      <c r="AMO200"/>
      <c r="AMP200"/>
      <c r="AMQ200"/>
      <c r="AMR200"/>
      <c r="AMS200"/>
      <c r="AMT200"/>
      <c r="AMU200"/>
      <c r="AMV200"/>
      <c r="AMW200"/>
      <c r="AMX200"/>
      <c r="AMY200"/>
      <c r="AMZ200"/>
      <c r="ANA200"/>
      <c r="ANB200"/>
      <c r="ANC200"/>
      <c r="AND200"/>
      <c r="ANE200"/>
      <c r="ANF200"/>
      <c r="ANG200"/>
      <c r="ANH200"/>
      <c r="ANI200"/>
      <c r="ANJ200"/>
      <c r="ANK200"/>
      <c r="ANL200"/>
      <c r="ANM200"/>
      <c r="ANN200"/>
      <c r="ANO200"/>
      <c r="ANP200"/>
      <c r="ANQ200"/>
      <c r="ANR200"/>
      <c r="ANS200"/>
      <c r="ANT200"/>
      <c r="ANU200"/>
      <c r="ANV200"/>
      <c r="ANW200"/>
      <c r="ANX200"/>
      <c r="ANY200"/>
      <c r="ANZ200"/>
      <c r="AOA200"/>
      <c r="AOB200"/>
      <c r="AOC200"/>
      <c r="AOD200"/>
      <c r="AOE200"/>
      <c r="AOF200"/>
      <c r="AOG200"/>
      <c r="AOH200"/>
      <c r="AOI200"/>
      <c r="AOJ200"/>
      <c r="AOK200"/>
      <c r="AOL200"/>
      <c r="AOM200"/>
      <c r="AON200"/>
      <c r="AOO200"/>
      <c r="AOP200"/>
      <c r="AOQ200"/>
      <c r="AOR200"/>
      <c r="AOS200"/>
      <c r="AOT200"/>
      <c r="AOU200"/>
      <c r="AOV200"/>
      <c r="AOW200"/>
      <c r="AOX200"/>
      <c r="AOY200"/>
      <c r="AOZ200"/>
      <c r="APA200"/>
      <c r="APB200"/>
      <c r="APC200"/>
      <c r="APD200"/>
      <c r="APE200"/>
      <c r="APF200"/>
      <c r="APG200"/>
      <c r="APH200"/>
      <c r="API200"/>
      <c r="APJ200"/>
      <c r="APK200"/>
      <c r="APL200"/>
      <c r="APM200"/>
      <c r="APN200"/>
      <c r="APO200"/>
      <c r="APP200"/>
      <c r="APQ200"/>
      <c r="APR200"/>
      <c r="APS200"/>
      <c r="APT200"/>
      <c r="APU200"/>
      <c r="APV200"/>
      <c r="APW200"/>
      <c r="APX200"/>
      <c r="APY200"/>
      <c r="APZ200"/>
      <c r="AQA200"/>
      <c r="AQB200"/>
      <c r="AQC200"/>
      <c r="AQD200"/>
      <c r="AQE200"/>
      <c r="AQF200"/>
      <c r="AQG200"/>
      <c r="AQH200"/>
      <c r="AQI200"/>
      <c r="AQJ200"/>
      <c r="AQK200"/>
      <c r="AQL200"/>
      <c r="AQM200"/>
      <c r="AQN200"/>
      <c r="AQO200"/>
      <c r="AQP200"/>
      <c r="AQQ200"/>
      <c r="AQR200"/>
      <c r="AQS200"/>
      <c r="AQT200"/>
      <c r="AQU200"/>
      <c r="AQV200"/>
      <c r="AQW200"/>
      <c r="AQX200"/>
      <c r="AQY200"/>
      <c r="AQZ200"/>
      <c r="ARA200"/>
      <c r="ARB200"/>
      <c r="ARC200"/>
      <c r="ARD200"/>
      <c r="ARE200"/>
      <c r="ARF200"/>
      <c r="ARG200"/>
      <c r="ARH200"/>
      <c r="ARI200"/>
      <c r="ARJ200"/>
      <c r="ARK200"/>
      <c r="ARL200"/>
      <c r="ARM200"/>
      <c r="ARN200"/>
      <c r="ARO200"/>
      <c r="ARP200"/>
      <c r="ARQ200"/>
      <c r="ARR200"/>
      <c r="ARS200"/>
      <c r="ART200"/>
      <c r="ARU200"/>
      <c r="ARV200"/>
      <c r="ARW200"/>
      <c r="ARX200"/>
      <c r="ARY200"/>
      <c r="ARZ200"/>
      <c r="ASA200"/>
      <c r="ASB200"/>
      <c r="ASC200"/>
      <c r="ASD200"/>
      <c r="ASE200"/>
      <c r="ASF200"/>
      <c r="ASG200"/>
      <c r="ASH200"/>
      <c r="ASI200"/>
      <c r="ASJ200"/>
      <c r="ASK200"/>
      <c r="ASL200"/>
      <c r="ASM200"/>
      <c r="ASN200"/>
      <c r="ASO200"/>
      <c r="ASP200"/>
      <c r="ASQ200"/>
      <c r="ASR200"/>
      <c r="ASS200"/>
      <c r="AST200"/>
      <c r="ASU200"/>
      <c r="ASV200"/>
      <c r="ASW200"/>
      <c r="ASX200"/>
      <c r="ASY200"/>
      <c r="ASZ200"/>
      <c r="ATA200"/>
      <c r="ATB200"/>
      <c r="ATC200"/>
      <c r="ATD200"/>
      <c r="ATE200"/>
      <c r="ATF200"/>
      <c r="ATG200"/>
      <c r="ATH200"/>
      <c r="ATI200"/>
      <c r="ATJ200"/>
      <c r="ATK200"/>
      <c r="ATL200"/>
      <c r="ATM200"/>
      <c r="ATN200"/>
      <c r="ATO200"/>
      <c r="ATP200"/>
      <c r="ATQ200"/>
      <c r="ATR200"/>
      <c r="ATS200"/>
      <c r="ATT200"/>
      <c r="ATU200"/>
      <c r="ATV200"/>
      <c r="ATW200"/>
      <c r="ATX200"/>
      <c r="ATY200"/>
      <c r="ATZ200"/>
      <c r="AUA200"/>
      <c r="AUB200"/>
      <c r="AUC200"/>
      <c r="AUD200"/>
      <c r="AUE200"/>
      <c r="AUF200"/>
      <c r="AUG200"/>
      <c r="AUH200"/>
      <c r="AUI200"/>
      <c r="AUJ200"/>
      <c r="AUK200"/>
      <c r="AUL200"/>
      <c r="AUM200"/>
      <c r="AUN200"/>
      <c r="AUO200"/>
      <c r="AUP200"/>
      <c r="AUQ200"/>
      <c r="AUR200"/>
      <c r="AUS200"/>
      <c r="AUT200"/>
      <c r="AUU200"/>
      <c r="AUV200"/>
      <c r="AUW200"/>
      <c r="AUX200"/>
      <c r="AUY200"/>
      <c r="AUZ200"/>
      <c r="AVA200"/>
      <c r="AVB200"/>
      <c r="AVC200"/>
      <c r="AVD200"/>
      <c r="AVE200"/>
      <c r="AVF200"/>
      <c r="AVG200"/>
      <c r="AVH200"/>
      <c r="AVI200"/>
      <c r="AVJ200"/>
      <c r="AVK200"/>
      <c r="AVL200"/>
      <c r="AVM200"/>
      <c r="AVN200"/>
      <c r="AVO200"/>
      <c r="AVP200"/>
      <c r="AVQ200"/>
      <c r="AVR200"/>
      <c r="AVS200"/>
      <c r="AVT200"/>
      <c r="AVU200"/>
      <c r="AVV200"/>
      <c r="AVW200"/>
      <c r="AVX200"/>
      <c r="AVY200"/>
      <c r="AVZ200"/>
      <c r="AWA200"/>
      <c r="AWB200"/>
      <c r="AWC200"/>
      <c r="AWD200"/>
      <c r="AWE200"/>
      <c r="AWF200"/>
      <c r="AWG200"/>
      <c r="AWH200"/>
      <c r="AWI200"/>
      <c r="AWJ200"/>
      <c r="AWK200"/>
      <c r="AWL200"/>
      <c r="AWM200"/>
      <c r="AWN200"/>
      <c r="AWO200"/>
      <c r="AWP200"/>
      <c r="AWQ200"/>
      <c r="AWR200"/>
      <c r="AWS200"/>
      <c r="AWT200"/>
      <c r="AWU200"/>
      <c r="AWV200"/>
      <c r="AWW200"/>
      <c r="AWX200"/>
      <c r="AWY200"/>
      <c r="AWZ200"/>
      <c r="AXA200"/>
      <c r="AXB200"/>
      <c r="AXC200"/>
      <c r="AXD200"/>
      <c r="AXE200"/>
      <c r="AXF200"/>
      <c r="AXG200"/>
      <c r="AXH200"/>
      <c r="AXI200"/>
      <c r="AXJ200"/>
      <c r="AXK200"/>
      <c r="AXL200"/>
      <c r="AXM200"/>
      <c r="AXN200"/>
      <c r="AXO200"/>
      <c r="AXP200"/>
      <c r="AXQ200"/>
      <c r="AXR200"/>
      <c r="AXS200"/>
      <c r="AXT200"/>
      <c r="AXU200"/>
      <c r="AXV200"/>
      <c r="AXW200"/>
      <c r="AXX200"/>
      <c r="AXY200"/>
      <c r="AXZ200"/>
      <c r="AYA200"/>
      <c r="AYB200"/>
      <c r="AYC200"/>
      <c r="AYD200"/>
      <c r="AYE200"/>
      <c r="AYF200"/>
      <c r="AYG200"/>
      <c r="AYH200"/>
      <c r="AYI200"/>
      <c r="AYJ200"/>
      <c r="AYK200"/>
      <c r="AYL200"/>
      <c r="AYM200"/>
      <c r="AYN200"/>
      <c r="AYO200"/>
      <c r="AYP200"/>
      <c r="AYQ200"/>
      <c r="AYR200"/>
      <c r="AYS200"/>
      <c r="AYT200"/>
      <c r="AYU200"/>
      <c r="AYV200"/>
      <c r="AYW200"/>
      <c r="AYX200"/>
      <c r="AYY200"/>
      <c r="AYZ200"/>
      <c r="AZA200"/>
      <c r="AZB200"/>
      <c r="AZC200"/>
      <c r="AZD200"/>
      <c r="AZE200"/>
      <c r="AZF200"/>
      <c r="AZG200"/>
      <c r="AZH200"/>
      <c r="AZI200"/>
      <c r="AZJ200"/>
      <c r="AZK200"/>
      <c r="AZL200"/>
      <c r="AZM200"/>
      <c r="AZN200"/>
      <c r="AZO200"/>
      <c r="AZP200"/>
      <c r="AZQ200"/>
      <c r="AZR200"/>
      <c r="AZS200"/>
      <c r="AZT200"/>
      <c r="AZU200"/>
      <c r="AZV200"/>
      <c r="AZW200"/>
      <c r="AZX200"/>
      <c r="AZY200"/>
      <c r="AZZ200"/>
      <c r="BAA200"/>
      <c r="BAB200"/>
      <c r="BAC200"/>
      <c r="BAD200"/>
      <c r="BAE200"/>
      <c r="BAF200"/>
      <c r="BAG200"/>
      <c r="BAH200"/>
      <c r="BAI200"/>
      <c r="BAJ200"/>
      <c r="BAK200"/>
      <c r="BAL200"/>
      <c r="BAM200"/>
      <c r="BAN200"/>
      <c r="BAO200"/>
      <c r="BAP200"/>
      <c r="BAQ200"/>
      <c r="BAR200"/>
      <c r="BAS200"/>
      <c r="BAT200"/>
      <c r="BAU200"/>
      <c r="BAV200"/>
      <c r="BAW200"/>
      <c r="BAX200"/>
      <c r="BAY200"/>
      <c r="BAZ200"/>
      <c r="BBA200"/>
      <c r="BBB200"/>
      <c r="BBC200"/>
      <c r="BBD200"/>
      <c r="BBE200"/>
      <c r="BBF200"/>
      <c r="BBG200"/>
      <c r="BBH200"/>
      <c r="BBI200"/>
      <c r="BBJ200"/>
      <c r="BBK200"/>
      <c r="BBL200"/>
      <c r="BBM200"/>
      <c r="BBN200"/>
      <c r="BBO200"/>
      <c r="BBP200"/>
      <c r="BBQ200"/>
      <c r="BBR200"/>
      <c r="BBS200"/>
      <c r="BBT200"/>
      <c r="BBU200"/>
      <c r="BBV200"/>
      <c r="BBW200"/>
      <c r="BBX200"/>
      <c r="BBY200"/>
      <c r="BBZ200"/>
      <c r="BCA200"/>
      <c r="BCB200"/>
      <c r="BCC200"/>
      <c r="BCD200"/>
      <c r="BCE200"/>
      <c r="BCF200"/>
      <c r="BCG200"/>
      <c r="BCH200"/>
      <c r="BCI200"/>
      <c r="BCJ200"/>
      <c r="BCK200"/>
      <c r="BCL200"/>
      <c r="BCM200"/>
      <c r="BCN200"/>
      <c r="BCO200"/>
      <c r="BCP200"/>
      <c r="BCQ200"/>
      <c r="BCR200"/>
      <c r="BCS200"/>
      <c r="BCT200"/>
      <c r="BCU200"/>
      <c r="BCV200"/>
      <c r="BCW200"/>
      <c r="BCX200"/>
      <c r="BCY200"/>
      <c r="BCZ200"/>
      <c r="BDA200"/>
      <c r="BDB200"/>
      <c r="BDC200"/>
      <c r="BDD200"/>
      <c r="BDE200"/>
      <c r="BDF200"/>
      <c r="BDG200"/>
      <c r="BDH200"/>
      <c r="BDI200"/>
      <c r="BDJ200"/>
      <c r="BDK200"/>
      <c r="BDL200"/>
      <c r="BDM200"/>
      <c r="BDN200"/>
      <c r="BDO200"/>
      <c r="BDP200"/>
      <c r="BDQ200"/>
      <c r="BDR200"/>
      <c r="BDS200"/>
      <c r="BDT200"/>
      <c r="BDU200"/>
    </row>
    <row r="201" spans="2:1477" s="69" customFormat="1">
      <c r="B201" s="67" t="s">
        <v>4</v>
      </c>
      <c r="C201" s="67" t="s">
        <v>440</v>
      </c>
      <c r="D201" s="67" t="s">
        <v>441</v>
      </c>
      <c r="E201" s="68">
        <v>44314</v>
      </c>
      <c r="F201" s="67" t="s">
        <v>986</v>
      </c>
      <c r="G201" s="67" t="s">
        <v>998</v>
      </c>
      <c r="H201" s="187">
        <v>7</v>
      </c>
      <c r="I201" s="69">
        <v>17</v>
      </c>
      <c r="J201" s="69">
        <v>690</v>
      </c>
      <c r="K201" s="69">
        <v>1399</v>
      </c>
      <c r="L201" s="69">
        <v>1340</v>
      </c>
      <c r="M201" s="186">
        <f t="shared" si="60"/>
        <v>0.9652173913043478</v>
      </c>
      <c r="N201" s="69">
        <f t="shared" si="61"/>
        <v>1</v>
      </c>
      <c r="O201" s="69">
        <v>59</v>
      </c>
      <c r="P201" s="69">
        <v>0</v>
      </c>
      <c r="Q201" s="69">
        <v>0</v>
      </c>
      <c r="R201" s="69">
        <v>674</v>
      </c>
      <c r="S201" s="69">
        <v>35</v>
      </c>
      <c r="T201" s="190">
        <v>11250000</v>
      </c>
      <c r="U201" s="190">
        <v>233500</v>
      </c>
      <c r="V201" s="190">
        <v>11016500</v>
      </c>
      <c r="W201" s="190">
        <v>12978309</v>
      </c>
      <c r="X201" s="190">
        <v>13223828</v>
      </c>
      <c r="Y201" s="190">
        <v>0</v>
      </c>
      <c r="Z201" s="190">
        <v>0</v>
      </c>
      <c r="AA201" s="190">
        <v>0</v>
      </c>
      <c r="AB201" s="190">
        <v>13223828</v>
      </c>
      <c r="AC201" s="190">
        <v>13314228</v>
      </c>
      <c r="AD201" s="186">
        <f t="shared" si="62"/>
        <v>1.2085715063767983</v>
      </c>
      <c r="AE201" s="69">
        <f t="shared" si="63"/>
        <v>0</v>
      </c>
      <c r="AF201" s="190">
        <v>155455</v>
      </c>
      <c r="AG201" s="190">
        <v>1728309</v>
      </c>
      <c r="AH201" s="69">
        <v>360</v>
      </c>
      <c r="AI201" s="69">
        <v>314</v>
      </c>
      <c r="AJ201" s="69">
        <v>0</v>
      </c>
      <c r="AK201" s="69">
        <v>25</v>
      </c>
      <c r="AL201" s="80">
        <v>527918</v>
      </c>
      <c r="AM201" s="80">
        <v>11401</v>
      </c>
      <c r="AN201" s="69">
        <v>0</v>
      </c>
      <c r="AO201" s="69">
        <v>0</v>
      </c>
      <c r="AP201" s="80">
        <v>912863</v>
      </c>
      <c r="AQ201" s="80">
        <v>0</v>
      </c>
      <c r="AR201" s="69">
        <v>0</v>
      </c>
      <c r="AS201" s="69">
        <v>10</v>
      </c>
      <c r="AT201" s="80">
        <v>40741</v>
      </c>
      <c r="AU201" s="80">
        <v>0</v>
      </c>
      <c r="AV201" s="69">
        <v>0</v>
      </c>
      <c r="AW201" s="69">
        <v>0</v>
      </c>
      <c r="AX201" s="80">
        <v>0</v>
      </c>
      <c r="AY201" s="80">
        <v>0</v>
      </c>
      <c r="AZ201" s="69">
        <v>0</v>
      </c>
      <c r="BA201" s="69">
        <v>0</v>
      </c>
      <c r="BB201" s="80">
        <v>0</v>
      </c>
      <c r="BC201" s="80">
        <v>0</v>
      </c>
      <c r="BD201" s="69">
        <v>0</v>
      </c>
      <c r="BE201" s="69">
        <v>0</v>
      </c>
      <c r="BF201" s="80">
        <v>0</v>
      </c>
      <c r="BG201" s="80">
        <v>0</v>
      </c>
      <c r="BH201" s="69">
        <v>0</v>
      </c>
      <c r="BI201" s="69">
        <v>0</v>
      </c>
      <c r="BJ201" s="80">
        <v>7816</v>
      </c>
      <c r="BK201" s="80">
        <v>0</v>
      </c>
      <c r="BL201" s="69">
        <v>0</v>
      </c>
      <c r="BM201" s="69">
        <v>0</v>
      </c>
      <c r="BN201" s="80">
        <v>0</v>
      </c>
      <c r="BO201" s="80">
        <v>0</v>
      </c>
      <c r="BP201" s="69">
        <v>0</v>
      </c>
      <c r="BQ201" s="69">
        <v>0</v>
      </c>
      <c r="BR201" s="80">
        <v>56556</v>
      </c>
      <c r="BS201" s="80">
        <v>0</v>
      </c>
      <c r="BT201" s="69">
        <v>0</v>
      </c>
      <c r="BU201" s="69">
        <v>0</v>
      </c>
      <c r="BV201" s="80">
        <v>355913</v>
      </c>
      <c r="BW201" s="80">
        <v>0</v>
      </c>
      <c r="BX201" s="69">
        <v>0</v>
      </c>
      <c r="BY201" s="69">
        <v>0</v>
      </c>
      <c r="BZ201" s="80">
        <v>0</v>
      </c>
      <c r="CA201" s="80">
        <v>0</v>
      </c>
      <c r="CB201" s="69">
        <v>0</v>
      </c>
      <c r="CC201" s="69">
        <v>0</v>
      </c>
      <c r="CD201" s="80">
        <v>0</v>
      </c>
      <c r="CE201" s="80">
        <v>0</v>
      </c>
      <c r="CF201" s="69">
        <v>0</v>
      </c>
      <c r="CG201" s="69">
        <v>0</v>
      </c>
      <c r="CH201" s="80">
        <v>0</v>
      </c>
      <c r="CI201" s="80">
        <v>0</v>
      </c>
      <c r="CJ201" s="69">
        <v>0</v>
      </c>
      <c r="CK201" s="69">
        <v>35</v>
      </c>
      <c r="CL201" s="80">
        <v>1901807</v>
      </c>
      <c r="CM201" s="80">
        <v>11401</v>
      </c>
      <c r="CN201" s="67" t="s">
        <v>905</v>
      </c>
      <c r="CO201" s="67" t="s">
        <v>906</v>
      </c>
      <c r="CP201" s="67" t="s">
        <v>709</v>
      </c>
      <c r="CQ201" s="67" t="s">
        <v>709</v>
      </c>
      <c r="CR201" s="67" t="s">
        <v>709</v>
      </c>
      <c r="CS201" s="67" t="s">
        <v>709</v>
      </c>
      <c r="CT201" s="68">
        <v>45953</v>
      </c>
      <c r="CU201" s="67" t="s">
        <v>993</v>
      </c>
      <c r="CV201" s="67" t="s">
        <v>989</v>
      </c>
      <c r="CW201" s="68" t="s">
        <v>168</v>
      </c>
      <c r="CX201" s="68">
        <v>45772</v>
      </c>
      <c r="CY201" s="67" t="s">
        <v>986</v>
      </c>
      <c r="CZ201" s="67" t="s">
        <v>994</v>
      </c>
      <c r="DA201" s="67" t="s">
        <v>1034</v>
      </c>
      <c r="DB201" s="81">
        <v>10799982.789999999</v>
      </c>
      <c r="DC201" s="67"/>
      <c r="DD201" s="67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  <c r="AML201"/>
      <c r="AMM201"/>
      <c r="AMN201"/>
      <c r="AMO201"/>
      <c r="AMP201"/>
      <c r="AMQ201"/>
      <c r="AMR201"/>
      <c r="AMS201"/>
      <c r="AMT201"/>
      <c r="AMU201"/>
      <c r="AMV201"/>
      <c r="AMW201"/>
      <c r="AMX201"/>
      <c r="AMY201"/>
      <c r="AMZ201"/>
      <c r="ANA201"/>
      <c r="ANB201"/>
      <c r="ANC201"/>
      <c r="AND201"/>
      <c r="ANE201"/>
      <c r="ANF201"/>
      <c r="ANG201"/>
      <c r="ANH201"/>
      <c r="ANI201"/>
      <c r="ANJ201"/>
      <c r="ANK201"/>
      <c r="ANL201"/>
      <c r="ANM201"/>
      <c r="ANN201"/>
      <c r="ANO201"/>
      <c r="ANP201"/>
      <c r="ANQ201"/>
      <c r="ANR201"/>
      <c r="ANS201"/>
      <c r="ANT201"/>
      <c r="ANU201"/>
      <c r="ANV201"/>
      <c r="ANW201"/>
      <c r="ANX201"/>
      <c r="ANY201"/>
      <c r="ANZ201"/>
      <c r="AOA201"/>
      <c r="AOB201"/>
      <c r="AOC201"/>
      <c r="AOD201"/>
      <c r="AOE201"/>
      <c r="AOF201"/>
      <c r="AOG201"/>
      <c r="AOH201"/>
      <c r="AOI201"/>
      <c r="AOJ201"/>
      <c r="AOK201"/>
      <c r="AOL201"/>
      <c r="AOM201"/>
      <c r="AON201"/>
      <c r="AOO201"/>
      <c r="AOP201"/>
      <c r="AOQ201"/>
      <c r="AOR201"/>
      <c r="AOS201"/>
      <c r="AOT201"/>
      <c r="AOU201"/>
      <c r="AOV201"/>
      <c r="AOW201"/>
      <c r="AOX201"/>
      <c r="AOY201"/>
      <c r="AOZ201"/>
      <c r="APA201"/>
      <c r="APB201"/>
      <c r="APC201"/>
      <c r="APD201"/>
      <c r="APE201"/>
      <c r="APF201"/>
      <c r="APG201"/>
      <c r="APH201"/>
      <c r="API201"/>
      <c r="APJ201"/>
      <c r="APK201"/>
      <c r="APL201"/>
      <c r="APM201"/>
      <c r="APN201"/>
      <c r="APO201"/>
      <c r="APP201"/>
      <c r="APQ201"/>
      <c r="APR201"/>
      <c r="APS201"/>
      <c r="APT201"/>
      <c r="APU201"/>
      <c r="APV201"/>
      <c r="APW201"/>
      <c r="APX201"/>
      <c r="APY201"/>
      <c r="APZ201"/>
      <c r="AQA201"/>
      <c r="AQB201"/>
      <c r="AQC201"/>
      <c r="AQD201"/>
      <c r="AQE201"/>
      <c r="AQF201"/>
      <c r="AQG201"/>
      <c r="AQH201"/>
      <c r="AQI201"/>
      <c r="AQJ201"/>
      <c r="AQK201"/>
      <c r="AQL201"/>
      <c r="AQM201"/>
      <c r="AQN201"/>
      <c r="AQO201"/>
      <c r="AQP201"/>
      <c r="AQQ201"/>
      <c r="AQR201"/>
      <c r="AQS201"/>
      <c r="AQT201"/>
      <c r="AQU201"/>
      <c r="AQV201"/>
      <c r="AQW201"/>
      <c r="AQX201"/>
      <c r="AQY201"/>
      <c r="AQZ201"/>
      <c r="ARA201"/>
      <c r="ARB201"/>
      <c r="ARC201"/>
      <c r="ARD201"/>
      <c r="ARE201"/>
      <c r="ARF201"/>
      <c r="ARG201"/>
      <c r="ARH201"/>
      <c r="ARI201"/>
      <c r="ARJ201"/>
      <c r="ARK201"/>
      <c r="ARL201"/>
      <c r="ARM201"/>
      <c r="ARN201"/>
      <c r="ARO201"/>
      <c r="ARP201"/>
      <c r="ARQ201"/>
      <c r="ARR201"/>
      <c r="ARS201"/>
      <c r="ART201"/>
      <c r="ARU201"/>
      <c r="ARV201"/>
      <c r="ARW201"/>
      <c r="ARX201"/>
      <c r="ARY201"/>
      <c r="ARZ201"/>
      <c r="ASA201"/>
      <c r="ASB201"/>
      <c r="ASC201"/>
      <c r="ASD201"/>
      <c r="ASE201"/>
      <c r="ASF201"/>
      <c r="ASG201"/>
      <c r="ASH201"/>
      <c r="ASI201"/>
      <c r="ASJ201"/>
      <c r="ASK201"/>
      <c r="ASL201"/>
      <c r="ASM201"/>
      <c r="ASN201"/>
      <c r="ASO201"/>
      <c r="ASP201"/>
      <c r="ASQ201"/>
      <c r="ASR201"/>
      <c r="ASS201"/>
      <c r="AST201"/>
      <c r="ASU201"/>
      <c r="ASV201"/>
      <c r="ASW201"/>
      <c r="ASX201"/>
      <c r="ASY201"/>
      <c r="ASZ201"/>
      <c r="ATA201"/>
      <c r="ATB201"/>
      <c r="ATC201"/>
      <c r="ATD201"/>
      <c r="ATE201"/>
      <c r="ATF201"/>
      <c r="ATG201"/>
      <c r="ATH201"/>
      <c r="ATI201"/>
      <c r="ATJ201"/>
      <c r="ATK201"/>
      <c r="ATL201"/>
      <c r="ATM201"/>
      <c r="ATN201"/>
      <c r="ATO201"/>
      <c r="ATP201"/>
      <c r="ATQ201"/>
      <c r="ATR201"/>
      <c r="ATS201"/>
      <c r="ATT201"/>
      <c r="ATU201"/>
      <c r="ATV201"/>
      <c r="ATW201"/>
      <c r="ATX201"/>
      <c r="ATY201"/>
      <c r="ATZ201"/>
      <c r="AUA201"/>
      <c r="AUB201"/>
      <c r="AUC201"/>
      <c r="AUD201"/>
      <c r="AUE201"/>
      <c r="AUF201"/>
      <c r="AUG201"/>
      <c r="AUH201"/>
      <c r="AUI201"/>
      <c r="AUJ201"/>
      <c r="AUK201"/>
      <c r="AUL201"/>
      <c r="AUM201"/>
      <c r="AUN201"/>
      <c r="AUO201"/>
      <c r="AUP201"/>
      <c r="AUQ201"/>
      <c r="AUR201"/>
      <c r="AUS201"/>
      <c r="AUT201"/>
      <c r="AUU201"/>
      <c r="AUV201"/>
      <c r="AUW201"/>
      <c r="AUX201"/>
      <c r="AUY201"/>
      <c r="AUZ201"/>
      <c r="AVA201"/>
      <c r="AVB201"/>
      <c r="AVC201"/>
      <c r="AVD201"/>
      <c r="AVE201"/>
      <c r="AVF201"/>
      <c r="AVG201"/>
      <c r="AVH201"/>
      <c r="AVI201"/>
      <c r="AVJ201"/>
      <c r="AVK201"/>
      <c r="AVL201"/>
      <c r="AVM201"/>
      <c r="AVN201"/>
      <c r="AVO201"/>
      <c r="AVP201"/>
      <c r="AVQ201"/>
      <c r="AVR201"/>
      <c r="AVS201"/>
      <c r="AVT201"/>
      <c r="AVU201"/>
      <c r="AVV201"/>
      <c r="AVW201"/>
      <c r="AVX201"/>
      <c r="AVY201"/>
      <c r="AVZ201"/>
      <c r="AWA201"/>
      <c r="AWB201"/>
      <c r="AWC201"/>
      <c r="AWD201"/>
      <c r="AWE201"/>
      <c r="AWF201"/>
      <c r="AWG201"/>
      <c r="AWH201"/>
      <c r="AWI201"/>
      <c r="AWJ201"/>
      <c r="AWK201"/>
      <c r="AWL201"/>
      <c r="AWM201"/>
      <c r="AWN201"/>
      <c r="AWO201"/>
      <c r="AWP201"/>
      <c r="AWQ201"/>
      <c r="AWR201"/>
      <c r="AWS201"/>
      <c r="AWT201"/>
      <c r="AWU201"/>
      <c r="AWV201"/>
      <c r="AWW201"/>
      <c r="AWX201"/>
      <c r="AWY201"/>
      <c r="AWZ201"/>
      <c r="AXA201"/>
      <c r="AXB201"/>
      <c r="AXC201"/>
      <c r="AXD201"/>
      <c r="AXE201"/>
      <c r="AXF201"/>
      <c r="AXG201"/>
      <c r="AXH201"/>
      <c r="AXI201"/>
      <c r="AXJ201"/>
      <c r="AXK201"/>
      <c r="AXL201"/>
      <c r="AXM201"/>
      <c r="AXN201"/>
      <c r="AXO201"/>
      <c r="AXP201"/>
      <c r="AXQ201"/>
      <c r="AXR201"/>
      <c r="AXS201"/>
      <c r="AXT201"/>
      <c r="AXU201"/>
      <c r="AXV201"/>
      <c r="AXW201"/>
      <c r="AXX201"/>
      <c r="AXY201"/>
      <c r="AXZ201"/>
      <c r="AYA201"/>
      <c r="AYB201"/>
      <c r="AYC201"/>
      <c r="AYD201"/>
      <c r="AYE201"/>
      <c r="AYF201"/>
      <c r="AYG201"/>
      <c r="AYH201"/>
      <c r="AYI201"/>
      <c r="AYJ201"/>
      <c r="AYK201"/>
      <c r="AYL201"/>
      <c r="AYM201"/>
      <c r="AYN201"/>
      <c r="AYO201"/>
      <c r="AYP201"/>
      <c r="AYQ201"/>
      <c r="AYR201"/>
      <c r="AYS201"/>
      <c r="AYT201"/>
      <c r="AYU201"/>
      <c r="AYV201"/>
      <c r="AYW201"/>
      <c r="AYX201"/>
      <c r="AYY201"/>
      <c r="AYZ201"/>
      <c r="AZA201"/>
      <c r="AZB201"/>
      <c r="AZC201"/>
      <c r="AZD201"/>
      <c r="AZE201"/>
      <c r="AZF201"/>
      <c r="AZG201"/>
      <c r="AZH201"/>
      <c r="AZI201"/>
      <c r="AZJ201"/>
      <c r="AZK201"/>
      <c r="AZL201"/>
      <c r="AZM201"/>
      <c r="AZN201"/>
      <c r="AZO201"/>
      <c r="AZP201"/>
      <c r="AZQ201"/>
      <c r="AZR201"/>
      <c r="AZS201"/>
      <c r="AZT201"/>
      <c r="AZU201"/>
      <c r="AZV201"/>
      <c r="AZW201"/>
      <c r="AZX201"/>
      <c r="AZY201"/>
      <c r="AZZ201"/>
      <c r="BAA201"/>
      <c r="BAB201"/>
      <c r="BAC201"/>
      <c r="BAD201"/>
      <c r="BAE201"/>
      <c r="BAF201"/>
      <c r="BAG201"/>
      <c r="BAH201"/>
      <c r="BAI201"/>
      <c r="BAJ201"/>
      <c r="BAK201"/>
      <c r="BAL201"/>
      <c r="BAM201"/>
      <c r="BAN201"/>
      <c r="BAO201"/>
      <c r="BAP201"/>
      <c r="BAQ201"/>
      <c r="BAR201"/>
      <c r="BAS201"/>
      <c r="BAT201"/>
      <c r="BAU201"/>
      <c r="BAV201"/>
      <c r="BAW201"/>
      <c r="BAX201"/>
      <c r="BAY201"/>
      <c r="BAZ201"/>
      <c r="BBA201"/>
      <c r="BBB201"/>
      <c r="BBC201"/>
      <c r="BBD201"/>
      <c r="BBE201"/>
      <c r="BBF201"/>
      <c r="BBG201"/>
      <c r="BBH201"/>
      <c r="BBI201"/>
      <c r="BBJ201"/>
      <c r="BBK201"/>
      <c r="BBL201"/>
      <c r="BBM201"/>
      <c r="BBN201"/>
      <c r="BBO201"/>
      <c r="BBP201"/>
      <c r="BBQ201"/>
      <c r="BBR201"/>
      <c r="BBS201"/>
      <c r="BBT201"/>
      <c r="BBU201"/>
      <c r="BBV201"/>
      <c r="BBW201"/>
      <c r="BBX201"/>
      <c r="BBY201"/>
      <c r="BBZ201"/>
      <c r="BCA201"/>
      <c r="BCB201"/>
      <c r="BCC201"/>
      <c r="BCD201"/>
      <c r="BCE201"/>
      <c r="BCF201"/>
      <c r="BCG201"/>
      <c r="BCH201"/>
      <c r="BCI201"/>
      <c r="BCJ201"/>
      <c r="BCK201"/>
      <c r="BCL201"/>
      <c r="BCM201"/>
      <c r="BCN201"/>
      <c r="BCO201"/>
      <c r="BCP201"/>
      <c r="BCQ201"/>
      <c r="BCR201"/>
      <c r="BCS201"/>
      <c r="BCT201"/>
      <c r="BCU201"/>
      <c r="BCV201"/>
      <c r="BCW201"/>
      <c r="BCX201"/>
      <c r="BCY201"/>
      <c r="BCZ201"/>
      <c r="BDA201"/>
      <c r="BDB201"/>
      <c r="BDC201"/>
      <c r="BDD201"/>
      <c r="BDE201"/>
      <c r="BDF201"/>
      <c r="BDG201"/>
      <c r="BDH201"/>
      <c r="BDI201"/>
      <c r="BDJ201"/>
      <c r="BDK201"/>
      <c r="BDL201"/>
      <c r="BDM201"/>
      <c r="BDN201"/>
      <c r="BDO201"/>
      <c r="BDP201"/>
      <c r="BDQ201"/>
      <c r="BDR201"/>
      <c r="BDS201"/>
      <c r="BDT201"/>
      <c r="BDU201"/>
    </row>
    <row r="202" spans="2:1477" s="69" customFormat="1">
      <c r="B202" s="67" t="s">
        <v>4</v>
      </c>
      <c r="C202" s="67" t="s">
        <v>442</v>
      </c>
      <c r="D202" s="67" t="s">
        <v>443</v>
      </c>
      <c r="E202" s="68">
        <v>44706</v>
      </c>
      <c r="F202" s="67" t="s">
        <v>986</v>
      </c>
      <c r="G202" s="67" t="s">
        <v>992</v>
      </c>
      <c r="H202" s="187">
        <v>5</v>
      </c>
      <c r="I202" s="69">
        <v>7</v>
      </c>
      <c r="J202" s="69">
        <v>280</v>
      </c>
      <c r="K202" s="69">
        <v>568</v>
      </c>
      <c r="L202" s="69">
        <v>568</v>
      </c>
      <c r="M202" s="186">
        <f t="shared" si="60"/>
        <v>1.4714285714285715</v>
      </c>
      <c r="N202" s="69">
        <f t="shared" si="61"/>
        <v>0</v>
      </c>
      <c r="O202" s="69">
        <v>0</v>
      </c>
      <c r="P202" s="69">
        <v>0</v>
      </c>
      <c r="Q202" s="69">
        <v>0</v>
      </c>
      <c r="R202" s="69">
        <v>156</v>
      </c>
      <c r="S202" s="69">
        <v>132</v>
      </c>
      <c r="T202" s="190">
        <v>6696978</v>
      </c>
      <c r="U202" s="190">
        <v>50000</v>
      </c>
      <c r="V202" s="190">
        <v>6646978</v>
      </c>
      <c r="W202" s="190">
        <v>7142732</v>
      </c>
      <c r="X202" s="190">
        <v>7032054</v>
      </c>
      <c r="Y202" s="190">
        <v>0</v>
      </c>
      <c r="Z202" s="190">
        <v>0</v>
      </c>
      <c r="AA202" s="190">
        <v>0</v>
      </c>
      <c r="AB202" s="190">
        <v>7032054</v>
      </c>
      <c r="AC202" s="190">
        <v>7019736</v>
      </c>
      <c r="AD202" s="186">
        <f t="shared" si="62"/>
        <v>1.0560793190529592</v>
      </c>
      <c r="AE202" s="69">
        <f t="shared" si="63"/>
        <v>1</v>
      </c>
      <c r="AF202" s="190">
        <v>0</v>
      </c>
      <c r="AG202" s="190">
        <v>445755</v>
      </c>
      <c r="AH202" s="69">
        <v>106</v>
      </c>
      <c r="AI202" s="69">
        <v>50</v>
      </c>
      <c r="AJ202" s="69">
        <v>0</v>
      </c>
      <c r="AK202" s="69">
        <v>4</v>
      </c>
      <c r="AL202" s="80">
        <v>88147</v>
      </c>
      <c r="AM202" s="80">
        <v>0</v>
      </c>
      <c r="AN202" s="69">
        <v>0</v>
      </c>
      <c r="AO202" s="69">
        <v>5</v>
      </c>
      <c r="AP202" s="80">
        <v>26731</v>
      </c>
      <c r="AQ202" s="80">
        <v>0</v>
      </c>
      <c r="AR202" s="69">
        <v>0</v>
      </c>
      <c r="AS202" s="69">
        <v>0</v>
      </c>
      <c r="AT202" s="80">
        <v>0</v>
      </c>
      <c r="AU202" s="80">
        <v>0</v>
      </c>
      <c r="AV202" s="69">
        <v>0</v>
      </c>
      <c r="AW202" s="69">
        <v>0</v>
      </c>
      <c r="AX202" s="80">
        <v>0</v>
      </c>
      <c r="AY202" s="80">
        <v>0</v>
      </c>
      <c r="AZ202" s="69">
        <v>0</v>
      </c>
      <c r="BA202" s="69">
        <v>0</v>
      </c>
      <c r="BB202" s="80">
        <v>0</v>
      </c>
      <c r="BC202" s="80">
        <v>0</v>
      </c>
      <c r="BD202" s="69">
        <v>0</v>
      </c>
      <c r="BE202" s="69">
        <v>0</v>
      </c>
      <c r="BF202" s="80">
        <v>0</v>
      </c>
      <c r="BG202" s="80">
        <v>0</v>
      </c>
      <c r="BH202" s="69">
        <v>0</v>
      </c>
      <c r="BI202" s="69">
        <v>0</v>
      </c>
      <c r="BJ202" s="80">
        <v>1456</v>
      </c>
      <c r="BK202" s="80">
        <v>0</v>
      </c>
      <c r="BL202" s="69">
        <v>0</v>
      </c>
      <c r="BM202" s="69">
        <v>0</v>
      </c>
      <c r="BN202" s="80">
        <v>0</v>
      </c>
      <c r="BO202" s="80">
        <v>0</v>
      </c>
      <c r="BP202" s="69">
        <v>0</v>
      </c>
      <c r="BQ202" s="69">
        <v>0</v>
      </c>
      <c r="BR202" s="80">
        <v>12318</v>
      </c>
      <c r="BS202" s="80">
        <v>0</v>
      </c>
      <c r="BT202" s="69">
        <v>0</v>
      </c>
      <c r="BU202" s="69">
        <v>125</v>
      </c>
      <c r="BV202" s="80">
        <v>296588</v>
      </c>
      <c r="BW202" s="80">
        <v>0</v>
      </c>
      <c r="BX202" s="69">
        <v>0</v>
      </c>
      <c r="BY202" s="69">
        <v>0</v>
      </c>
      <c r="BZ202" s="80">
        <v>0</v>
      </c>
      <c r="CA202" s="80">
        <v>0</v>
      </c>
      <c r="CB202" s="69">
        <v>0</v>
      </c>
      <c r="CC202" s="69">
        <v>0</v>
      </c>
      <c r="CD202" s="80">
        <v>0</v>
      </c>
      <c r="CE202" s="80">
        <v>0</v>
      </c>
      <c r="CF202" s="69">
        <v>0</v>
      </c>
      <c r="CG202" s="69">
        <v>0</v>
      </c>
      <c r="CH202" s="80">
        <v>0</v>
      </c>
      <c r="CI202" s="80">
        <v>0</v>
      </c>
      <c r="CJ202" s="69">
        <v>0</v>
      </c>
      <c r="CK202" s="69">
        <v>134</v>
      </c>
      <c r="CL202" s="80">
        <v>425240</v>
      </c>
      <c r="CM202" s="80">
        <v>0</v>
      </c>
      <c r="CN202" s="67" t="s">
        <v>735</v>
      </c>
      <c r="CO202" s="67" t="s">
        <v>736</v>
      </c>
      <c r="CP202" s="67" t="s">
        <v>709</v>
      </c>
      <c r="CQ202" s="67" t="s">
        <v>709</v>
      </c>
      <c r="CR202" s="67" t="s">
        <v>709</v>
      </c>
      <c r="CS202" s="67" t="s">
        <v>709</v>
      </c>
      <c r="CT202" s="68">
        <v>45937</v>
      </c>
      <c r="CU202" s="67" t="s">
        <v>993</v>
      </c>
      <c r="CV202" s="67" t="s">
        <v>989</v>
      </c>
      <c r="CW202" s="68" t="s">
        <v>168</v>
      </c>
      <c r="CX202" s="68">
        <v>45587</v>
      </c>
      <c r="CY202" s="67" t="s">
        <v>993</v>
      </c>
      <c r="CZ202" s="67" t="s">
        <v>994</v>
      </c>
      <c r="DA202" s="67" t="s">
        <v>1035</v>
      </c>
      <c r="DB202" s="81">
        <v>5918166.2599999998</v>
      </c>
      <c r="DC202" s="67"/>
      <c r="DD202" s="67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  <c r="AML202"/>
      <c r="AMM202"/>
      <c r="AMN202"/>
      <c r="AMO202"/>
      <c r="AMP202"/>
      <c r="AMQ202"/>
      <c r="AMR202"/>
      <c r="AMS202"/>
      <c r="AMT202"/>
      <c r="AMU202"/>
      <c r="AMV202"/>
      <c r="AMW202"/>
      <c r="AMX202"/>
      <c r="AMY202"/>
      <c r="AMZ202"/>
      <c r="ANA202"/>
      <c r="ANB202"/>
      <c r="ANC202"/>
      <c r="AND202"/>
      <c r="ANE202"/>
      <c r="ANF202"/>
      <c r="ANG202"/>
      <c r="ANH202"/>
      <c r="ANI202"/>
      <c r="ANJ202"/>
      <c r="ANK202"/>
      <c r="ANL202"/>
      <c r="ANM202"/>
      <c r="ANN202"/>
      <c r="ANO202"/>
      <c r="ANP202"/>
      <c r="ANQ202"/>
      <c r="ANR202"/>
      <c r="ANS202"/>
      <c r="ANT202"/>
      <c r="ANU202"/>
      <c r="ANV202"/>
      <c r="ANW202"/>
      <c r="ANX202"/>
      <c r="ANY202"/>
      <c r="ANZ202"/>
      <c r="AOA202"/>
      <c r="AOB202"/>
      <c r="AOC202"/>
      <c r="AOD202"/>
      <c r="AOE202"/>
      <c r="AOF202"/>
      <c r="AOG202"/>
      <c r="AOH202"/>
      <c r="AOI202"/>
      <c r="AOJ202"/>
      <c r="AOK202"/>
      <c r="AOL202"/>
      <c r="AOM202"/>
      <c r="AON202"/>
      <c r="AOO202"/>
      <c r="AOP202"/>
      <c r="AOQ202"/>
      <c r="AOR202"/>
      <c r="AOS202"/>
      <c r="AOT202"/>
      <c r="AOU202"/>
      <c r="AOV202"/>
      <c r="AOW202"/>
      <c r="AOX202"/>
      <c r="AOY202"/>
      <c r="AOZ202"/>
      <c r="APA202"/>
      <c r="APB202"/>
      <c r="APC202"/>
      <c r="APD202"/>
      <c r="APE202"/>
      <c r="APF202"/>
      <c r="APG202"/>
      <c r="APH202"/>
      <c r="API202"/>
      <c r="APJ202"/>
      <c r="APK202"/>
      <c r="APL202"/>
      <c r="APM202"/>
      <c r="APN202"/>
      <c r="APO202"/>
      <c r="APP202"/>
      <c r="APQ202"/>
      <c r="APR202"/>
      <c r="APS202"/>
      <c r="APT202"/>
      <c r="APU202"/>
      <c r="APV202"/>
      <c r="APW202"/>
      <c r="APX202"/>
      <c r="APY202"/>
      <c r="APZ202"/>
      <c r="AQA202"/>
      <c r="AQB202"/>
      <c r="AQC202"/>
      <c r="AQD202"/>
      <c r="AQE202"/>
      <c r="AQF202"/>
      <c r="AQG202"/>
      <c r="AQH202"/>
      <c r="AQI202"/>
      <c r="AQJ202"/>
      <c r="AQK202"/>
      <c r="AQL202"/>
      <c r="AQM202"/>
      <c r="AQN202"/>
      <c r="AQO202"/>
      <c r="AQP202"/>
      <c r="AQQ202"/>
      <c r="AQR202"/>
      <c r="AQS202"/>
      <c r="AQT202"/>
      <c r="AQU202"/>
      <c r="AQV202"/>
      <c r="AQW202"/>
      <c r="AQX202"/>
      <c r="AQY202"/>
      <c r="AQZ202"/>
      <c r="ARA202"/>
      <c r="ARB202"/>
      <c r="ARC202"/>
      <c r="ARD202"/>
      <c r="ARE202"/>
      <c r="ARF202"/>
      <c r="ARG202"/>
      <c r="ARH202"/>
      <c r="ARI202"/>
      <c r="ARJ202"/>
      <c r="ARK202"/>
      <c r="ARL202"/>
      <c r="ARM202"/>
      <c r="ARN202"/>
      <c r="ARO202"/>
      <c r="ARP202"/>
      <c r="ARQ202"/>
      <c r="ARR202"/>
      <c r="ARS202"/>
      <c r="ART202"/>
      <c r="ARU202"/>
      <c r="ARV202"/>
      <c r="ARW202"/>
      <c r="ARX202"/>
      <c r="ARY202"/>
      <c r="ARZ202"/>
      <c r="ASA202"/>
      <c r="ASB202"/>
      <c r="ASC202"/>
      <c r="ASD202"/>
      <c r="ASE202"/>
      <c r="ASF202"/>
      <c r="ASG202"/>
      <c r="ASH202"/>
      <c r="ASI202"/>
      <c r="ASJ202"/>
      <c r="ASK202"/>
      <c r="ASL202"/>
      <c r="ASM202"/>
      <c r="ASN202"/>
      <c r="ASO202"/>
      <c r="ASP202"/>
      <c r="ASQ202"/>
      <c r="ASR202"/>
      <c r="ASS202"/>
      <c r="AST202"/>
      <c r="ASU202"/>
      <c r="ASV202"/>
      <c r="ASW202"/>
      <c r="ASX202"/>
      <c r="ASY202"/>
      <c r="ASZ202"/>
      <c r="ATA202"/>
      <c r="ATB202"/>
      <c r="ATC202"/>
      <c r="ATD202"/>
      <c r="ATE202"/>
      <c r="ATF202"/>
      <c r="ATG202"/>
      <c r="ATH202"/>
      <c r="ATI202"/>
      <c r="ATJ202"/>
      <c r="ATK202"/>
      <c r="ATL202"/>
      <c r="ATM202"/>
      <c r="ATN202"/>
      <c r="ATO202"/>
      <c r="ATP202"/>
      <c r="ATQ202"/>
      <c r="ATR202"/>
      <c r="ATS202"/>
      <c r="ATT202"/>
      <c r="ATU202"/>
      <c r="ATV202"/>
      <c r="ATW202"/>
      <c r="ATX202"/>
      <c r="ATY202"/>
      <c r="ATZ202"/>
      <c r="AUA202"/>
      <c r="AUB202"/>
      <c r="AUC202"/>
      <c r="AUD202"/>
      <c r="AUE202"/>
      <c r="AUF202"/>
      <c r="AUG202"/>
      <c r="AUH202"/>
      <c r="AUI202"/>
      <c r="AUJ202"/>
      <c r="AUK202"/>
      <c r="AUL202"/>
      <c r="AUM202"/>
      <c r="AUN202"/>
      <c r="AUO202"/>
      <c r="AUP202"/>
      <c r="AUQ202"/>
      <c r="AUR202"/>
      <c r="AUS202"/>
      <c r="AUT202"/>
      <c r="AUU202"/>
      <c r="AUV202"/>
      <c r="AUW202"/>
      <c r="AUX202"/>
      <c r="AUY202"/>
      <c r="AUZ202"/>
      <c r="AVA202"/>
      <c r="AVB202"/>
      <c r="AVC202"/>
      <c r="AVD202"/>
      <c r="AVE202"/>
      <c r="AVF202"/>
      <c r="AVG202"/>
      <c r="AVH202"/>
      <c r="AVI202"/>
      <c r="AVJ202"/>
      <c r="AVK202"/>
      <c r="AVL202"/>
      <c r="AVM202"/>
      <c r="AVN202"/>
      <c r="AVO202"/>
      <c r="AVP202"/>
      <c r="AVQ202"/>
      <c r="AVR202"/>
      <c r="AVS202"/>
      <c r="AVT202"/>
      <c r="AVU202"/>
      <c r="AVV202"/>
      <c r="AVW202"/>
      <c r="AVX202"/>
      <c r="AVY202"/>
      <c r="AVZ202"/>
      <c r="AWA202"/>
      <c r="AWB202"/>
      <c r="AWC202"/>
      <c r="AWD202"/>
      <c r="AWE202"/>
      <c r="AWF202"/>
      <c r="AWG202"/>
      <c r="AWH202"/>
      <c r="AWI202"/>
      <c r="AWJ202"/>
      <c r="AWK202"/>
      <c r="AWL202"/>
      <c r="AWM202"/>
      <c r="AWN202"/>
      <c r="AWO202"/>
      <c r="AWP202"/>
      <c r="AWQ202"/>
      <c r="AWR202"/>
      <c r="AWS202"/>
      <c r="AWT202"/>
      <c r="AWU202"/>
      <c r="AWV202"/>
      <c r="AWW202"/>
      <c r="AWX202"/>
      <c r="AWY202"/>
      <c r="AWZ202"/>
      <c r="AXA202"/>
      <c r="AXB202"/>
      <c r="AXC202"/>
      <c r="AXD202"/>
      <c r="AXE202"/>
      <c r="AXF202"/>
      <c r="AXG202"/>
      <c r="AXH202"/>
      <c r="AXI202"/>
      <c r="AXJ202"/>
      <c r="AXK202"/>
      <c r="AXL202"/>
      <c r="AXM202"/>
      <c r="AXN202"/>
      <c r="AXO202"/>
      <c r="AXP202"/>
      <c r="AXQ202"/>
      <c r="AXR202"/>
      <c r="AXS202"/>
      <c r="AXT202"/>
      <c r="AXU202"/>
      <c r="AXV202"/>
      <c r="AXW202"/>
      <c r="AXX202"/>
      <c r="AXY202"/>
      <c r="AXZ202"/>
      <c r="AYA202"/>
      <c r="AYB202"/>
      <c r="AYC202"/>
      <c r="AYD202"/>
      <c r="AYE202"/>
      <c r="AYF202"/>
      <c r="AYG202"/>
      <c r="AYH202"/>
      <c r="AYI202"/>
      <c r="AYJ202"/>
      <c r="AYK202"/>
      <c r="AYL202"/>
      <c r="AYM202"/>
      <c r="AYN202"/>
      <c r="AYO202"/>
      <c r="AYP202"/>
      <c r="AYQ202"/>
      <c r="AYR202"/>
      <c r="AYS202"/>
      <c r="AYT202"/>
      <c r="AYU202"/>
      <c r="AYV202"/>
      <c r="AYW202"/>
      <c r="AYX202"/>
      <c r="AYY202"/>
      <c r="AYZ202"/>
      <c r="AZA202"/>
      <c r="AZB202"/>
      <c r="AZC202"/>
      <c r="AZD202"/>
      <c r="AZE202"/>
      <c r="AZF202"/>
      <c r="AZG202"/>
      <c r="AZH202"/>
      <c r="AZI202"/>
      <c r="AZJ202"/>
      <c r="AZK202"/>
      <c r="AZL202"/>
      <c r="AZM202"/>
      <c r="AZN202"/>
      <c r="AZO202"/>
      <c r="AZP202"/>
      <c r="AZQ202"/>
      <c r="AZR202"/>
      <c r="AZS202"/>
      <c r="AZT202"/>
      <c r="AZU202"/>
      <c r="AZV202"/>
      <c r="AZW202"/>
      <c r="AZX202"/>
      <c r="AZY202"/>
      <c r="AZZ202"/>
      <c r="BAA202"/>
      <c r="BAB202"/>
      <c r="BAC202"/>
      <c r="BAD202"/>
      <c r="BAE202"/>
      <c r="BAF202"/>
      <c r="BAG202"/>
      <c r="BAH202"/>
      <c r="BAI202"/>
      <c r="BAJ202"/>
      <c r="BAK202"/>
      <c r="BAL202"/>
      <c r="BAM202"/>
      <c r="BAN202"/>
      <c r="BAO202"/>
      <c r="BAP202"/>
      <c r="BAQ202"/>
      <c r="BAR202"/>
      <c r="BAS202"/>
      <c r="BAT202"/>
      <c r="BAU202"/>
      <c r="BAV202"/>
      <c r="BAW202"/>
      <c r="BAX202"/>
      <c r="BAY202"/>
      <c r="BAZ202"/>
      <c r="BBA202"/>
      <c r="BBB202"/>
      <c r="BBC202"/>
      <c r="BBD202"/>
      <c r="BBE202"/>
      <c r="BBF202"/>
      <c r="BBG202"/>
      <c r="BBH202"/>
      <c r="BBI202"/>
      <c r="BBJ202"/>
      <c r="BBK202"/>
      <c r="BBL202"/>
      <c r="BBM202"/>
      <c r="BBN202"/>
      <c r="BBO202"/>
      <c r="BBP202"/>
      <c r="BBQ202"/>
      <c r="BBR202"/>
      <c r="BBS202"/>
      <c r="BBT202"/>
      <c r="BBU202"/>
      <c r="BBV202"/>
      <c r="BBW202"/>
      <c r="BBX202"/>
      <c r="BBY202"/>
      <c r="BBZ202"/>
      <c r="BCA202"/>
      <c r="BCB202"/>
      <c r="BCC202"/>
      <c r="BCD202"/>
      <c r="BCE202"/>
      <c r="BCF202"/>
      <c r="BCG202"/>
      <c r="BCH202"/>
      <c r="BCI202"/>
      <c r="BCJ202"/>
      <c r="BCK202"/>
      <c r="BCL202"/>
      <c r="BCM202"/>
      <c r="BCN202"/>
      <c r="BCO202"/>
      <c r="BCP202"/>
      <c r="BCQ202"/>
      <c r="BCR202"/>
      <c r="BCS202"/>
      <c r="BCT202"/>
      <c r="BCU202"/>
      <c r="BCV202"/>
      <c r="BCW202"/>
      <c r="BCX202"/>
      <c r="BCY202"/>
      <c r="BCZ202"/>
      <c r="BDA202"/>
      <c r="BDB202"/>
      <c r="BDC202"/>
      <c r="BDD202"/>
      <c r="BDE202"/>
      <c r="BDF202"/>
      <c r="BDG202"/>
      <c r="BDH202"/>
      <c r="BDI202"/>
      <c r="BDJ202"/>
      <c r="BDK202"/>
      <c r="BDL202"/>
      <c r="BDM202"/>
      <c r="BDN202"/>
      <c r="BDO202"/>
      <c r="BDP202"/>
      <c r="BDQ202"/>
      <c r="BDR202"/>
      <c r="BDS202"/>
      <c r="BDT202"/>
      <c r="BDU202"/>
    </row>
    <row r="203" spans="2:1477" s="69" customFormat="1">
      <c r="B203" s="67" t="s">
        <v>4</v>
      </c>
      <c r="C203" s="67" t="s">
        <v>444</v>
      </c>
      <c r="D203" s="67" t="s">
        <v>445</v>
      </c>
      <c r="E203" s="68">
        <v>45042</v>
      </c>
      <c r="F203" s="67" t="s">
        <v>986</v>
      </c>
      <c r="G203" s="67" t="s">
        <v>995</v>
      </c>
      <c r="H203" s="187">
        <v>5</v>
      </c>
      <c r="I203" s="69">
        <v>6</v>
      </c>
      <c r="J203" s="69">
        <v>170</v>
      </c>
      <c r="K203" s="69">
        <v>600</v>
      </c>
      <c r="L203" s="69">
        <v>588</v>
      </c>
      <c r="M203" s="186">
        <f t="shared" si="60"/>
        <v>0.92941176470588238</v>
      </c>
      <c r="N203" s="69">
        <f t="shared" si="61"/>
        <v>1</v>
      </c>
      <c r="O203" s="69">
        <v>12</v>
      </c>
      <c r="P203" s="69">
        <v>0</v>
      </c>
      <c r="Q203" s="69">
        <v>0</v>
      </c>
      <c r="R203" s="69">
        <v>430</v>
      </c>
      <c r="S203" s="69">
        <v>0</v>
      </c>
      <c r="T203" s="190">
        <v>3865830</v>
      </c>
      <c r="U203" s="190">
        <v>50000</v>
      </c>
      <c r="V203" s="190">
        <v>3815830</v>
      </c>
      <c r="W203" s="190">
        <v>3991018</v>
      </c>
      <c r="X203" s="190">
        <v>3937381</v>
      </c>
      <c r="Y203" s="190">
        <v>0</v>
      </c>
      <c r="Z203" s="190">
        <v>0</v>
      </c>
      <c r="AA203" s="190">
        <v>0</v>
      </c>
      <c r="AB203" s="190">
        <v>3937381</v>
      </c>
      <c r="AC203" s="190">
        <v>3936003</v>
      </c>
      <c r="AD203" s="186">
        <f t="shared" si="62"/>
        <v>1.0314932793127576</v>
      </c>
      <c r="AE203" s="69">
        <f t="shared" si="63"/>
        <v>1</v>
      </c>
      <c r="AF203" s="190">
        <v>-1378</v>
      </c>
      <c r="AG203" s="190">
        <v>125188</v>
      </c>
      <c r="AH203" s="69">
        <v>128</v>
      </c>
      <c r="AI203" s="69">
        <v>302</v>
      </c>
      <c r="AJ203" s="69">
        <v>0</v>
      </c>
      <c r="AK203" s="69">
        <v>0</v>
      </c>
      <c r="AL203" s="80">
        <v>-12273</v>
      </c>
      <c r="AM203" s="80">
        <v>0</v>
      </c>
      <c r="AN203" s="69">
        <v>0</v>
      </c>
      <c r="AO203" s="69">
        <v>0</v>
      </c>
      <c r="AP203" s="80">
        <v>-103071</v>
      </c>
      <c r="AQ203" s="80">
        <v>39310</v>
      </c>
      <c r="AR203" s="69">
        <v>0</v>
      </c>
      <c r="AS203" s="69">
        <v>0</v>
      </c>
      <c r="AT203" s="80">
        <v>0</v>
      </c>
      <c r="AU203" s="80">
        <v>0</v>
      </c>
      <c r="AV203" s="69">
        <v>0</v>
      </c>
      <c r="AW203" s="69">
        <v>0</v>
      </c>
      <c r="AX203" s="80">
        <v>0</v>
      </c>
      <c r="AY203" s="80">
        <v>0</v>
      </c>
      <c r="AZ203" s="69">
        <v>0</v>
      </c>
      <c r="BA203" s="69">
        <v>0</v>
      </c>
      <c r="BB203" s="80">
        <v>0</v>
      </c>
      <c r="BC203" s="80">
        <v>0</v>
      </c>
      <c r="BD203" s="69">
        <v>0</v>
      </c>
      <c r="BE203" s="69">
        <v>0</v>
      </c>
      <c r="BF203" s="80">
        <v>251410</v>
      </c>
      <c r="BG203" s="80">
        <v>185032</v>
      </c>
      <c r="BH203" s="69">
        <v>0</v>
      </c>
      <c r="BI203" s="69">
        <v>0</v>
      </c>
      <c r="BJ203" s="80">
        <v>0</v>
      </c>
      <c r="BK203" s="80">
        <v>0</v>
      </c>
      <c r="BL203" s="69">
        <v>0</v>
      </c>
      <c r="BM203" s="69">
        <v>0</v>
      </c>
      <c r="BN203" s="80">
        <v>0</v>
      </c>
      <c r="BO203" s="80">
        <v>0</v>
      </c>
      <c r="BP203" s="69">
        <v>0</v>
      </c>
      <c r="BQ203" s="69">
        <v>0</v>
      </c>
      <c r="BR203" s="80">
        <v>0</v>
      </c>
      <c r="BS203" s="80">
        <v>0</v>
      </c>
      <c r="BT203" s="69">
        <v>0</v>
      </c>
      <c r="BU203" s="69">
        <v>0</v>
      </c>
      <c r="BV203" s="80">
        <v>0</v>
      </c>
      <c r="BW203" s="80">
        <v>0</v>
      </c>
      <c r="BX203" s="69">
        <v>0</v>
      </c>
      <c r="BY203" s="69">
        <v>0</v>
      </c>
      <c r="BZ203" s="80">
        <v>0</v>
      </c>
      <c r="CA203" s="80">
        <v>0</v>
      </c>
      <c r="CB203" s="69">
        <v>0</v>
      </c>
      <c r="CC203" s="69">
        <v>0</v>
      </c>
      <c r="CD203" s="80">
        <v>0</v>
      </c>
      <c r="CE203" s="80">
        <v>0</v>
      </c>
      <c r="CF203" s="69">
        <v>0</v>
      </c>
      <c r="CG203" s="69">
        <v>0</v>
      </c>
      <c r="CH203" s="80">
        <v>0</v>
      </c>
      <c r="CI203" s="80">
        <v>0</v>
      </c>
      <c r="CJ203" s="69">
        <v>0</v>
      </c>
      <c r="CK203" s="69">
        <v>0</v>
      </c>
      <c r="CL203" s="80">
        <v>136067</v>
      </c>
      <c r="CM203" s="80">
        <v>224342</v>
      </c>
      <c r="CN203" s="67" t="s">
        <v>843</v>
      </c>
      <c r="CO203" s="67" t="s">
        <v>844</v>
      </c>
      <c r="CP203" s="67" t="s">
        <v>709</v>
      </c>
      <c r="CQ203" s="67" t="s">
        <v>709</v>
      </c>
      <c r="CR203" s="67" t="s">
        <v>709</v>
      </c>
      <c r="CS203" s="67" t="s">
        <v>709</v>
      </c>
      <c r="CT203" s="68">
        <v>45995</v>
      </c>
      <c r="CU203" s="67" t="s">
        <v>993</v>
      </c>
      <c r="CV203" s="67" t="s">
        <v>989</v>
      </c>
      <c r="CW203" s="68" t="s">
        <v>168</v>
      </c>
      <c r="CX203" s="68">
        <v>45882</v>
      </c>
      <c r="CY203" s="67" t="s">
        <v>988</v>
      </c>
      <c r="CZ203" s="67" t="s">
        <v>989</v>
      </c>
      <c r="DA203" s="67" t="s">
        <v>1036</v>
      </c>
      <c r="DB203" s="81">
        <v>3318268.57</v>
      </c>
      <c r="DC203" s="67"/>
      <c r="DD203" s="67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  <c r="AMK203"/>
      <c r="AML203"/>
      <c r="AMM203"/>
      <c r="AMN203"/>
      <c r="AMO203"/>
      <c r="AMP203"/>
      <c r="AMQ203"/>
      <c r="AMR203"/>
      <c r="AMS203"/>
      <c r="AMT203"/>
      <c r="AMU203"/>
      <c r="AMV203"/>
      <c r="AMW203"/>
      <c r="AMX203"/>
      <c r="AMY203"/>
      <c r="AMZ203"/>
      <c r="ANA203"/>
      <c r="ANB203"/>
      <c r="ANC203"/>
      <c r="AND203"/>
      <c r="ANE203"/>
      <c r="ANF203"/>
      <c r="ANG203"/>
      <c r="ANH203"/>
      <c r="ANI203"/>
      <c r="ANJ203"/>
      <c r="ANK203"/>
      <c r="ANL203"/>
      <c r="ANM203"/>
      <c r="ANN203"/>
      <c r="ANO203"/>
      <c r="ANP203"/>
      <c r="ANQ203"/>
      <c r="ANR203"/>
      <c r="ANS203"/>
      <c r="ANT203"/>
      <c r="ANU203"/>
      <c r="ANV203"/>
      <c r="ANW203"/>
      <c r="ANX203"/>
      <c r="ANY203"/>
      <c r="ANZ203"/>
      <c r="AOA203"/>
      <c r="AOB203"/>
      <c r="AOC203"/>
      <c r="AOD203"/>
      <c r="AOE203"/>
      <c r="AOF203"/>
      <c r="AOG203"/>
      <c r="AOH203"/>
      <c r="AOI203"/>
      <c r="AOJ203"/>
      <c r="AOK203"/>
      <c r="AOL203"/>
      <c r="AOM203"/>
      <c r="AON203"/>
      <c r="AOO203"/>
      <c r="AOP203"/>
      <c r="AOQ203"/>
      <c r="AOR203"/>
      <c r="AOS203"/>
      <c r="AOT203"/>
      <c r="AOU203"/>
      <c r="AOV203"/>
      <c r="AOW203"/>
      <c r="AOX203"/>
      <c r="AOY203"/>
      <c r="AOZ203"/>
      <c r="APA203"/>
      <c r="APB203"/>
      <c r="APC203"/>
      <c r="APD203"/>
      <c r="APE203"/>
      <c r="APF203"/>
      <c r="APG203"/>
      <c r="APH203"/>
      <c r="API203"/>
      <c r="APJ203"/>
      <c r="APK203"/>
      <c r="APL203"/>
      <c r="APM203"/>
      <c r="APN203"/>
      <c r="APO203"/>
      <c r="APP203"/>
      <c r="APQ203"/>
      <c r="APR203"/>
      <c r="APS203"/>
      <c r="APT203"/>
      <c r="APU203"/>
      <c r="APV203"/>
      <c r="APW203"/>
      <c r="APX203"/>
      <c r="APY203"/>
      <c r="APZ203"/>
      <c r="AQA203"/>
      <c r="AQB203"/>
      <c r="AQC203"/>
      <c r="AQD203"/>
      <c r="AQE203"/>
      <c r="AQF203"/>
      <c r="AQG203"/>
      <c r="AQH203"/>
      <c r="AQI203"/>
      <c r="AQJ203"/>
      <c r="AQK203"/>
      <c r="AQL203"/>
      <c r="AQM203"/>
      <c r="AQN203"/>
      <c r="AQO203"/>
      <c r="AQP203"/>
      <c r="AQQ203"/>
      <c r="AQR203"/>
      <c r="AQS203"/>
      <c r="AQT203"/>
      <c r="AQU203"/>
      <c r="AQV203"/>
      <c r="AQW203"/>
      <c r="AQX203"/>
      <c r="AQY203"/>
      <c r="AQZ203"/>
      <c r="ARA203"/>
      <c r="ARB203"/>
      <c r="ARC203"/>
      <c r="ARD203"/>
      <c r="ARE203"/>
      <c r="ARF203"/>
      <c r="ARG203"/>
      <c r="ARH203"/>
      <c r="ARI203"/>
      <c r="ARJ203"/>
      <c r="ARK203"/>
      <c r="ARL203"/>
      <c r="ARM203"/>
      <c r="ARN203"/>
      <c r="ARO203"/>
      <c r="ARP203"/>
      <c r="ARQ203"/>
      <c r="ARR203"/>
      <c r="ARS203"/>
      <c r="ART203"/>
      <c r="ARU203"/>
      <c r="ARV203"/>
      <c r="ARW203"/>
      <c r="ARX203"/>
      <c r="ARY203"/>
      <c r="ARZ203"/>
      <c r="ASA203"/>
      <c r="ASB203"/>
      <c r="ASC203"/>
      <c r="ASD203"/>
      <c r="ASE203"/>
      <c r="ASF203"/>
      <c r="ASG203"/>
      <c r="ASH203"/>
      <c r="ASI203"/>
      <c r="ASJ203"/>
      <c r="ASK203"/>
      <c r="ASL203"/>
      <c r="ASM203"/>
      <c r="ASN203"/>
      <c r="ASO203"/>
      <c r="ASP203"/>
      <c r="ASQ203"/>
      <c r="ASR203"/>
      <c r="ASS203"/>
      <c r="AST203"/>
      <c r="ASU203"/>
      <c r="ASV203"/>
      <c r="ASW203"/>
      <c r="ASX203"/>
      <c r="ASY203"/>
      <c r="ASZ203"/>
      <c r="ATA203"/>
      <c r="ATB203"/>
      <c r="ATC203"/>
      <c r="ATD203"/>
      <c r="ATE203"/>
      <c r="ATF203"/>
      <c r="ATG203"/>
      <c r="ATH203"/>
      <c r="ATI203"/>
      <c r="ATJ203"/>
      <c r="ATK203"/>
      <c r="ATL203"/>
      <c r="ATM203"/>
      <c r="ATN203"/>
      <c r="ATO203"/>
      <c r="ATP203"/>
      <c r="ATQ203"/>
      <c r="ATR203"/>
      <c r="ATS203"/>
      <c r="ATT203"/>
      <c r="ATU203"/>
      <c r="ATV203"/>
      <c r="ATW203"/>
      <c r="ATX203"/>
      <c r="ATY203"/>
      <c r="ATZ203"/>
      <c r="AUA203"/>
      <c r="AUB203"/>
      <c r="AUC203"/>
      <c r="AUD203"/>
      <c r="AUE203"/>
      <c r="AUF203"/>
      <c r="AUG203"/>
      <c r="AUH203"/>
      <c r="AUI203"/>
      <c r="AUJ203"/>
      <c r="AUK203"/>
      <c r="AUL203"/>
      <c r="AUM203"/>
      <c r="AUN203"/>
      <c r="AUO203"/>
      <c r="AUP203"/>
      <c r="AUQ203"/>
      <c r="AUR203"/>
      <c r="AUS203"/>
      <c r="AUT203"/>
      <c r="AUU203"/>
      <c r="AUV203"/>
      <c r="AUW203"/>
      <c r="AUX203"/>
      <c r="AUY203"/>
      <c r="AUZ203"/>
      <c r="AVA203"/>
      <c r="AVB203"/>
      <c r="AVC203"/>
      <c r="AVD203"/>
      <c r="AVE203"/>
      <c r="AVF203"/>
      <c r="AVG203"/>
      <c r="AVH203"/>
      <c r="AVI203"/>
      <c r="AVJ203"/>
      <c r="AVK203"/>
      <c r="AVL203"/>
      <c r="AVM203"/>
      <c r="AVN203"/>
      <c r="AVO203"/>
      <c r="AVP203"/>
      <c r="AVQ203"/>
      <c r="AVR203"/>
      <c r="AVS203"/>
      <c r="AVT203"/>
      <c r="AVU203"/>
      <c r="AVV203"/>
      <c r="AVW203"/>
      <c r="AVX203"/>
      <c r="AVY203"/>
      <c r="AVZ203"/>
      <c r="AWA203"/>
      <c r="AWB203"/>
      <c r="AWC203"/>
      <c r="AWD203"/>
      <c r="AWE203"/>
      <c r="AWF203"/>
      <c r="AWG203"/>
      <c r="AWH203"/>
      <c r="AWI203"/>
      <c r="AWJ203"/>
      <c r="AWK203"/>
      <c r="AWL203"/>
      <c r="AWM203"/>
      <c r="AWN203"/>
      <c r="AWO203"/>
      <c r="AWP203"/>
      <c r="AWQ203"/>
      <c r="AWR203"/>
      <c r="AWS203"/>
      <c r="AWT203"/>
      <c r="AWU203"/>
      <c r="AWV203"/>
      <c r="AWW203"/>
      <c r="AWX203"/>
      <c r="AWY203"/>
      <c r="AWZ203"/>
      <c r="AXA203"/>
      <c r="AXB203"/>
      <c r="AXC203"/>
      <c r="AXD203"/>
      <c r="AXE203"/>
      <c r="AXF203"/>
      <c r="AXG203"/>
      <c r="AXH203"/>
      <c r="AXI203"/>
      <c r="AXJ203"/>
      <c r="AXK203"/>
      <c r="AXL203"/>
      <c r="AXM203"/>
      <c r="AXN203"/>
      <c r="AXO203"/>
      <c r="AXP203"/>
      <c r="AXQ203"/>
      <c r="AXR203"/>
      <c r="AXS203"/>
      <c r="AXT203"/>
      <c r="AXU203"/>
      <c r="AXV203"/>
      <c r="AXW203"/>
      <c r="AXX203"/>
      <c r="AXY203"/>
      <c r="AXZ203"/>
      <c r="AYA203"/>
      <c r="AYB203"/>
      <c r="AYC203"/>
      <c r="AYD203"/>
      <c r="AYE203"/>
      <c r="AYF203"/>
      <c r="AYG203"/>
      <c r="AYH203"/>
      <c r="AYI203"/>
      <c r="AYJ203"/>
      <c r="AYK203"/>
      <c r="AYL203"/>
      <c r="AYM203"/>
      <c r="AYN203"/>
      <c r="AYO203"/>
      <c r="AYP203"/>
      <c r="AYQ203"/>
      <c r="AYR203"/>
      <c r="AYS203"/>
      <c r="AYT203"/>
      <c r="AYU203"/>
      <c r="AYV203"/>
      <c r="AYW203"/>
      <c r="AYX203"/>
      <c r="AYY203"/>
      <c r="AYZ203"/>
      <c r="AZA203"/>
      <c r="AZB203"/>
      <c r="AZC203"/>
      <c r="AZD203"/>
      <c r="AZE203"/>
      <c r="AZF203"/>
      <c r="AZG203"/>
      <c r="AZH203"/>
      <c r="AZI203"/>
      <c r="AZJ203"/>
      <c r="AZK203"/>
      <c r="AZL203"/>
      <c r="AZM203"/>
      <c r="AZN203"/>
      <c r="AZO203"/>
      <c r="AZP203"/>
      <c r="AZQ203"/>
      <c r="AZR203"/>
      <c r="AZS203"/>
      <c r="AZT203"/>
      <c r="AZU203"/>
      <c r="AZV203"/>
      <c r="AZW203"/>
      <c r="AZX203"/>
      <c r="AZY203"/>
      <c r="AZZ203"/>
      <c r="BAA203"/>
      <c r="BAB203"/>
      <c r="BAC203"/>
      <c r="BAD203"/>
      <c r="BAE203"/>
      <c r="BAF203"/>
      <c r="BAG203"/>
      <c r="BAH203"/>
      <c r="BAI203"/>
      <c r="BAJ203"/>
      <c r="BAK203"/>
      <c r="BAL203"/>
      <c r="BAM203"/>
      <c r="BAN203"/>
      <c r="BAO203"/>
      <c r="BAP203"/>
      <c r="BAQ203"/>
      <c r="BAR203"/>
      <c r="BAS203"/>
      <c r="BAT203"/>
      <c r="BAU203"/>
      <c r="BAV203"/>
      <c r="BAW203"/>
      <c r="BAX203"/>
      <c r="BAY203"/>
      <c r="BAZ203"/>
      <c r="BBA203"/>
      <c r="BBB203"/>
      <c r="BBC203"/>
      <c r="BBD203"/>
      <c r="BBE203"/>
      <c r="BBF203"/>
      <c r="BBG203"/>
      <c r="BBH203"/>
      <c r="BBI203"/>
      <c r="BBJ203"/>
      <c r="BBK203"/>
      <c r="BBL203"/>
      <c r="BBM203"/>
      <c r="BBN203"/>
      <c r="BBO203"/>
      <c r="BBP203"/>
      <c r="BBQ203"/>
      <c r="BBR203"/>
      <c r="BBS203"/>
      <c r="BBT203"/>
      <c r="BBU203"/>
      <c r="BBV203"/>
      <c r="BBW203"/>
      <c r="BBX203"/>
      <c r="BBY203"/>
      <c r="BBZ203"/>
      <c r="BCA203"/>
      <c r="BCB203"/>
      <c r="BCC203"/>
      <c r="BCD203"/>
      <c r="BCE203"/>
      <c r="BCF203"/>
      <c r="BCG203"/>
      <c r="BCH203"/>
      <c r="BCI203"/>
      <c r="BCJ203"/>
      <c r="BCK203"/>
      <c r="BCL203"/>
      <c r="BCM203"/>
      <c r="BCN203"/>
      <c r="BCO203"/>
      <c r="BCP203"/>
      <c r="BCQ203"/>
      <c r="BCR203"/>
      <c r="BCS203"/>
      <c r="BCT203"/>
      <c r="BCU203"/>
      <c r="BCV203"/>
      <c r="BCW203"/>
      <c r="BCX203"/>
      <c r="BCY203"/>
      <c r="BCZ203"/>
      <c r="BDA203"/>
      <c r="BDB203"/>
      <c r="BDC203"/>
      <c r="BDD203"/>
      <c r="BDE203"/>
      <c r="BDF203"/>
      <c r="BDG203"/>
      <c r="BDH203"/>
      <c r="BDI203"/>
      <c r="BDJ203"/>
      <c r="BDK203"/>
      <c r="BDL203"/>
      <c r="BDM203"/>
      <c r="BDN203"/>
      <c r="BDO203"/>
      <c r="BDP203"/>
      <c r="BDQ203"/>
      <c r="BDR203"/>
      <c r="BDS203"/>
      <c r="BDT203"/>
      <c r="BDU203"/>
    </row>
    <row r="204" spans="2:1477" s="69" customFormat="1">
      <c r="B204" s="67" t="s">
        <v>4</v>
      </c>
      <c r="C204" s="67" t="s">
        <v>446</v>
      </c>
      <c r="D204" s="67" t="s">
        <v>447</v>
      </c>
      <c r="E204" s="68">
        <v>45091</v>
      </c>
      <c r="F204" s="67" t="s">
        <v>986</v>
      </c>
      <c r="G204" s="67" t="s">
        <v>995</v>
      </c>
      <c r="H204" s="187">
        <v>4</v>
      </c>
      <c r="I204" s="69">
        <v>2</v>
      </c>
      <c r="J204" s="69">
        <v>320</v>
      </c>
      <c r="K204" s="69">
        <v>519</v>
      </c>
      <c r="L204" s="69">
        <v>515</v>
      </c>
      <c r="M204" s="186">
        <f t="shared" si="60"/>
        <v>1.08125</v>
      </c>
      <c r="N204" s="69">
        <f t="shared" si="61"/>
        <v>1</v>
      </c>
      <c r="O204" s="69">
        <v>4</v>
      </c>
      <c r="P204" s="69">
        <v>0</v>
      </c>
      <c r="Q204" s="69">
        <v>0</v>
      </c>
      <c r="R204" s="69">
        <v>199</v>
      </c>
      <c r="S204" s="69">
        <v>0</v>
      </c>
      <c r="T204" s="190">
        <v>9020145</v>
      </c>
      <c r="U204" s="190">
        <v>60000</v>
      </c>
      <c r="V204" s="190">
        <v>8960145</v>
      </c>
      <c r="W204" s="190">
        <v>9091224</v>
      </c>
      <c r="X204" s="190">
        <v>9371724</v>
      </c>
      <c r="Y204" s="190">
        <v>0</v>
      </c>
      <c r="Z204" s="190">
        <v>0</v>
      </c>
      <c r="AA204" s="190">
        <v>0</v>
      </c>
      <c r="AB204" s="190">
        <v>9371724</v>
      </c>
      <c r="AC204" s="190">
        <v>9358265</v>
      </c>
      <c r="AD204" s="186">
        <f t="shared" si="62"/>
        <v>1.0444323166645182</v>
      </c>
      <c r="AE204" s="69">
        <f t="shared" si="63"/>
        <v>1</v>
      </c>
      <c r="AF204" s="190">
        <v>-1051</v>
      </c>
      <c r="AG204" s="190">
        <v>71079</v>
      </c>
      <c r="AH204" s="69">
        <v>39</v>
      </c>
      <c r="AI204" s="69">
        <v>130</v>
      </c>
      <c r="AJ204" s="69">
        <v>0</v>
      </c>
      <c r="AK204" s="69">
        <v>0</v>
      </c>
      <c r="AL204" s="80">
        <v>58672</v>
      </c>
      <c r="AM204" s="80">
        <v>0</v>
      </c>
      <c r="AN204" s="69">
        <v>0</v>
      </c>
      <c r="AO204" s="69">
        <v>0</v>
      </c>
      <c r="AP204" s="80">
        <v>4020</v>
      </c>
      <c r="AQ204" s="80">
        <v>0</v>
      </c>
      <c r="AR204" s="69">
        <v>0</v>
      </c>
      <c r="AS204" s="69">
        <v>0</v>
      </c>
      <c r="AT204" s="80">
        <v>0</v>
      </c>
      <c r="AU204" s="80">
        <v>0</v>
      </c>
      <c r="AV204" s="69">
        <v>0</v>
      </c>
      <c r="AW204" s="69">
        <v>0</v>
      </c>
      <c r="AX204" s="80">
        <v>0</v>
      </c>
      <c r="AY204" s="80">
        <v>0</v>
      </c>
      <c r="AZ204" s="69">
        <v>0</v>
      </c>
      <c r="BA204" s="69">
        <v>0</v>
      </c>
      <c r="BB204" s="80">
        <v>0</v>
      </c>
      <c r="BC204" s="80">
        <v>0</v>
      </c>
      <c r="BD204" s="69">
        <v>0</v>
      </c>
      <c r="BE204" s="69">
        <v>0</v>
      </c>
      <c r="BF204" s="80">
        <v>0</v>
      </c>
      <c r="BG204" s="80">
        <v>0</v>
      </c>
      <c r="BH204" s="69">
        <v>0</v>
      </c>
      <c r="BI204" s="69">
        <v>0</v>
      </c>
      <c r="BJ204" s="80">
        <v>0</v>
      </c>
      <c r="BK204" s="80">
        <v>0</v>
      </c>
      <c r="BL204" s="69">
        <v>0</v>
      </c>
      <c r="BM204" s="69">
        <v>0</v>
      </c>
      <c r="BN204" s="80">
        <v>0</v>
      </c>
      <c r="BO204" s="80">
        <v>0</v>
      </c>
      <c r="BP204" s="69">
        <v>0</v>
      </c>
      <c r="BQ204" s="69">
        <v>0</v>
      </c>
      <c r="BR204" s="80">
        <v>0</v>
      </c>
      <c r="BS204" s="80">
        <v>0</v>
      </c>
      <c r="BT204" s="69">
        <v>0</v>
      </c>
      <c r="BU204" s="69">
        <v>0</v>
      </c>
      <c r="BV204" s="80">
        <v>0</v>
      </c>
      <c r="BW204" s="80">
        <v>0</v>
      </c>
      <c r="BX204" s="69">
        <v>0</v>
      </c>
      <c r="BY204" s="69">
        <v>0</v>
      </c>
      <c r="BZ204" s="80">
        <v>0</v>
      </c>
      <c r="CA204" s="80">
        <v>0</v>
      </c>
      <c r="CB204" s="69">
        <v>0</v>
      </c>
      <c r="CC204" s="69">
        <v>0</v>
      </c>
      <c r="CD204" s="80">
        <v>0</v>
      </c>
      <c r="CE204" s="80">
        <v>0</v>
      </c>
      <c r="CF204" s="69">
        <v>0</v>
      </c>
      <c r="CG204" s="69">
        <v>0</v>
      </c>
      <c r="CH204" s="80">
        <v>0</v>
      </c>
      <c r="CI204" s="80">
        <v>0</v>
      </c>
      <c r="CJ204" s="69">
        <v>0</v>
      </c>
      <c r="CK204" s="69">
        <v>0</v>
      </c>
      <c r="CL204" s="80">
        <v>62692</v>
      </c>
      <c r="CM204" s="80">
        <v>0</v>
      </c>
      <c r="CN204" s="67" t="s">
        <v>718</v>
      </c>
      <c r="CO204" s="67" t="s">
        <v>719</v>
      </c>
      <c r="CP204" s="67" t="s">
        <v>709</v>
      </c>
      <c r="CQ204" s="67" t="s">
        <v>709</v>
      </c>
      <c r="CR204" s="67" t="s">
        <v>709</v>
      </c>
      <c r="CS204" s="67" t="s">
        <v>709</v>
      </c>
      <c r="CT204" s="68">
        <v>45940</v>
      </c>
      <c r="CU204" s="67" t="s">
        <v>993</v>
      </c>
      <c r="CV204" s="67" t="s">
        <v>989</v>
      </c>
      <c r="CW204" s="68" t="s">
        <v>168</v>
      </c>
      <c r="CX204" s="68">
        <v>45835</v>
      </c>
      <c r="CY204" s="67" t="s">
        <v>986</v>
      </c>
      <c r="CZ204" s="67" t="s">
        <v>994</v>
      </c>
      <c r="DA204" s="67" t="s">
        <v>1037</v>
      </c>
      <c r="DB204" s="81">
        <v>8000814.1900000004</v>
      </c>
      <c r="DC204" s="67"/>
      <c r="DD204" s="67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  <c r="AMK204"/>
      <c r="AML204"/>
      <c r="AMM204"/>
      <c r="AMN204"/>
      <c r="AMO204"/>
      <c r="AMP204"/>
      <c r="AMQ204"/>
      <c r="AMR204"/>
      <c r="AMS204"/>
      <c r="AMT204"/>
      <c r="AMU204"/>
      <c r="AMV204"/>
      <c r="AMW204"/>
      <c r="AMX204"/>
      <c r="AMY204"/>
      <c r="AMZ204"/>
      <c r="ANA204"/>
      <c r="ANB204"/>
      <c r="ANC204"/>
      <c r="AND204"/>
      <c r="ANE204"/>
      <c r="ANF204"/>
      <c r="ANG204"/>
      <c r="ANH204"/>
      <c r="ANI204"/>
      <c r="ANJ204"/>
      <c r="ANK204"/>
      <c r="ANL204"/>
      <c r="ANM204"/>
      <c r="ANN204"/>
      <c r="ANO204"/>
      <c r="ANP204"/>
      <c r="ANQ204"/>
      <c r="ANR204"/>
      <c r="ANS204"/>
      <c r="ANT204"/>
      <c r="ANU204"/>
      <c r="ANV204"/>
      <c r="ANW204"/>
      <c r="ANX204"/>
      <c r="ANY204"/>
      <c r="ANZ204"/>
      <c r="AOA204"/>
      <c r="AOB204"/>
      <c r="AOC204"/>
      <c r="AOD204"/>
      <c r="AOE204"/>
      <c r="AOF204"/>
      <c r="AOG204"/>
      <c r="AOH204"/>
      <c r="AOI204"/>
      <c r="AOJ204"/>
      <c r="AOK204"/>
      <c r="AOL204"/>
      <c r="AOM204"/>
      <c r="AON204"/>
      <c r="AOO204"/>
      <c r="AOP204"/>
      <c r="AOQ204"/>
      <c r="AOR204"/>
      <c r="AOS204"/>
      <c r="AOT204"/>
      <c r="AOU204"/>
      <c r="AOV204"/>
      <c r="AOW204"/>
      <c r="AOX204"/>
      <c r="AOY204"/>
      <c r="AOZ204"/>
      <c r="APA204"/>
      <c r="APB204"/>
      <c r="APC204"/>
      <c r="APD204"/>
      <c r="APE204"/>
      <c r="APF204"/>
      <c r="APG204"/>
      <c r="APH204"/>
      <c r="API204"/>
      <c r="APJ204"/>
      <c r="APK204"/>
      <c r="APL204"/>
      <c r="APM204"/>
      <c r="APN204"/>
      <c r="APO204"/>
      <c r="APP204"/>
      <c r="APQ204"/>
      <c r="APR204"/>
      <c r="APS204"/>
      <c r="APT204"/>
      <c r="APU204"/>
      <c r="APV204"/>
      <c r="APW204"/>
      <c r="APX204"/>
      <c r="APY204"/>
      <c r="APZ204"/>
      <c r="AQA204"/>
      <c r="AQB204"/>
      <c r="AQC204"/>
      <c r="AQD204"/>
      <c r="AQE204"/>
      <c r="AQF204"/>
      <c r="AQG204"/>
      <c r="AQH204"/>
      <c r="AQI204"/>
      <c r="AQJ204"/>
      <c r="AQK204"/>
      <c r="AQL204"/>
      <c r="AQM204"/>
      <c r="AQN204"/>
      <c r="AQO204"/>
      <c r="AQP204"/>
      <c r="AQQ204"/>
      <c r="AQR204"/>
      <c r="AQS204"/>
      <c r="AQT204"/>
      <c r="AQU204"/>
      <c r="AQV204"/>
      <c r="AQW204"/>
      <c r="AQX204"/>
      <c r="AQY204"/>
      <c r="AQZ204"/>
      <c r="ARA204"/>
      <c r="ARB204"/>
      <c r="ARC204"/>
      <c r="ARD204"/>
      <c r="ARE204"/>
      <c r="ARF204"/>
      <c r="ARG204"/>
      <c r="ARH204"/>
      <c r="ARI204"/>
      <c r="ARJ204"/>
      <c r="ARK204"/>
      <c r="ARL204"/>
      <c r="ARM204"/>
      <c r="ARN204"/>
      <c r="ARO204"/>
      <c r="ARP204"/>
      <c r="ARQ204"/>
      <c r="ARR204"/>
      <c r="ARS204"/>
      <c r="ART204"/>
      <c r="ARU204"/>
      <c r="ARV204"/>
      <c r="ARW204"/>
      <c r="ARX204"/>
      <c r="ARY204"/>
      <c r="ARZ204"/>
      <c r="ASA204"/>
      <c r="ASB204"/>
      <c r="ASC204"/>
      <c r="ASD204"/>
      <c r="ASE204"/>
      <c r="ASF204"/>
      <c r="ASG204"/>
      <c r="ASH204"/>
      <c r="ASI204"/>
      <c r="ASJ204"/>
      <c r="ASK204"/>
      <c r="ASL204"/>
      <c r="ASM204"/>
      <c r="ASN204"/>
      <c r="ASO204"/>
      <c r="ASP204"/>
      <c r="ASQ204"/>
      <c r="ASR204"/>
      <c r="ASS204"/>
      <c r="AST204"/>
      <c r="ASU204"/>
      <c r="ASV204"/>
      <c r="ASW204"/>
      <c r="ASX204"/>
      <c r="ASY204"/>
      <c r="ASZ204"/>
      <c r="ATA204"/>
      <c r="ATB204"/>
      <c r="ATC204"/>
      <c r="ATD204"/>
      <c r="ATE204"/>
      <c r="ATF204"/>
      <c r="ATG204"/>
      <c r="ATH204"/>
      <c r="ATI204"/>
      <c r="ATJ204"/>
      <c r="ATK204"/>
      <c r="ATL204"/>
      <c r="ATM204"/>
      <c r="ATN204"/>
      <c r="ATO204"/>
      <c r="ATP204"/>
      <c r="ATQ204"/>
      <c r="ATR204"/>
      <c r="ATS204"/>
      <c r="ATT204"/>
      <c r="ATU204"/>
      <c r="ATV204"/>
      <c r="ATW204"/>
      <c r="ATX204"/>
      <c r="ATY204"/>
      <c r="ATZ204"/>
      <c r="AUA204"/>
      <c r="AUB204"/>
      <c r="AUC204"/>
      <c r="AUD204"/>
      <c r="AUE204"/>
      <c r="AUF204"/>
      <c r="AUG204"/>
      <c r="AUH204"/>
      <c r="AUI204"/>
      <c r="AUJ204"/>
      <c r="AUK204"/>
      <c r="AUL204"/>
      <c r="AUM204"/>
      <c r="AUN204"/>
      <c r="AUO204"/>
      <c r="AUP204"/>
      <c r="AUQ204"/>
      <c r="AUR204"/>
      <c r="AUS204"/>
      <c r="AUT204"/>
      <c r="AUU204"/>
      <c r="AUV204"/>
      <c r="AUW204"/>
      <c r="AUX204"/>
      <c r="AUY204"/>
      <c r="AUZ204"/>
      <c r="AVA204"/>
      <c r="AVB204"/>
      <c r="AVC204"/>
      <c r="AVD204"/>
      <c r="AVE204"/>
      <c r="AVF204"/>
      <c r="AVG204"/>
      <c r="AVH204"/>
      <c r="AVI204"/>
      <c r="AVJ204"/>
      <c r="AVK204"/>
      <c r="AVL204"/>
      <c r="AVM204"/>
      <c r="AVN204"/>
      <c r="AVO204"/>
      <c r="AVP204"/>
      <c r="AVQ204"/>
      <c r="AVR204"/>
      <c r="AVS204"/>
      <c r="AVT204"/>
      <c r="AVU204"/>
      <c r="AVV204"/>
      <c r="AVW204"/>
      <c r="AVX204"/>
      <c r="AVY204"/>
      <c r="AVZ204"/>
      <c r="AWA204"/>
      <c r="AWB204"/>
      <c r="AWC204"/>
      <c r="AWD204"/>
      <c r="AWE204"/>
      <c r="AWF204"/>
      <c r="AWG204"/>
      <c r="AWH204"/>
      <c r="AWI204"/>
      <c r="AWJ204"/>
      <c r="AWK204"/>
      <c r="AWL204"/>
      <c r="AWM204"/>
      <c r="AWN204"/>
      <c r="AWO204"/>
      <c r="AWP204"/>
      <c r="AWQ204"/>
      <c r="AWR204"/>
      <c r="AWS204"/>
      <c r="AWT204"/>
      <c r="AWU204"/>
      <c r="AWV204"/>
      <c r="AWW204"/>
      <c r="AWX204"/>
      <c r="AWY204"/>
      <c r="AWZ204"/>
      <c r="AXA204"/>
      <c r="AXB204"/>
      <c r="AXC204"/>
      <c r="AXD204"/>
      <c r="AXE204"/>
      <c r="AXF204"/>
      <c r="AXG204"/>
      <c r="AXH204"/>
      <c r="AXI204"/>
      <c r="AXJ204"/>
      <c r="AXK204"/>
      <c r="AXL204"/>
      <c r="AXM204"/>
      <c r="AXN204"/>
      <c r="AXO204"/>
      <c r="AXP204"/>
      <c r="AXQ204"/>
      <c r="AXR204"/>
      <c r="AXS204"/>
      <c r="AXT204"/>
      <c r="AXU204"/>
      <c r="AXV204"/>
      <c r="AXW204"/>
      <c r="AXX204"/>
      <c r="AXY204"/>
      <c r="AXZ204"/>
      <c r="AYA204"/>
      <c r="AYB204"/>
      <c r="AYC204"/>
      <c r="AYD204"/>
      <c r="AYE204"/>
      <c r="AYF204"/>
      <c r="AYG204"/>
      <c r="AYH204"/>
      <c r="AYI204"/>
      <c r="AYJ204"/>
      <c r="AYK204"/>
      <c r="AYL204"/>
      <c r="AYM204"/>
      <c r="AYN204"/>
      <c r="AYO204"/>
      <c r="AYP204"/>
      <c r="AYQ204"/>
      <c r="AYR204"/>
      <c r="AYS204"/>
      <c r="AYT204"/>
      <c r="AYU204"/>
      <c r="AYV204"/>
      <c r="AYW204"/>
      <c r="AYX204"/>
      <c r="AYY204"/>
      <c r="AYZ204"/>
      <c r="AZA204"/>
      <c r="AZB204"/>
      <c r="AZC204"/>
      <c r="AZD204"/>
      <c r="AZE204"/>
      <c r="AZF204"/>
      <c r="AZG204"/>
      <c r="AZH204"/>
      <c r="AZI204"/>
      <c r="AZJ204"/>
      <c r="AZK204"/>
      <c r="AZL204"/>
      <c r="AZM204"/>
      <c r="AZN204"/>
      <c r="AZO204"/>
      <c r="AZP204"/>
      <c r="AZQ204"/>
      <c r="AZR204"/>
      <c r="AZS204"/>
      <c r="AZT204"/>
      <c r="AZU204"/>
      <c r="AZV204"/>
      <c r="AZW204"/>
      <c r="AZX204"/>
      <c r="AZY204"/>
      <c r="AZZ204"/>
      <c r="BAA204"/>
      <c r="BAB204"/>
      <c r="BAC204"/>
      <c r="BAD204"/>
      <c r="BAE204"/>
      <c r="BAF204"/>
      <c r="BAG204"/>
      <c r="BAH204"/>
      <c r="BAI204"/>
      <c r="BAJ204"/>
      <c r="BAK204"/>
      <c r="BAL204"/>
      <c r="BAM204"/>
      <c r="BAN204"/>
      <c r="BAO204"/>
      <c r="BAP204"/>
      <c r="BAQ204"/>
      <c r="BAR204"/>
      <c r="BAS204"/>
      <c r="BAT204"/>
      <c r="BAU204"/>
      <c r="BAV204"/>
      <c r="BAW204"/>
      <c r="BAX204"/>
      <c r="BAY204"/>
      <c r="BAZ204"/>
      <c r="BBA204"/>
      <c r="BBB204"/>
      <c r="BBC204"/>
      <c r="BBD204"/>
      <c r="BBE204"/>
      <c r="BBF204"/>
      <c r="BBG204"/>
      <c r="BBH204"/>
      <c r="BBI204"/>
      <c r="BBJ204"/>
      <c r="BBK204"/>
      <c r="BBL204"/>
      <c r="BBM204"/>
      <c r="BBN204"/>
      <c r="BBO204"/>
      <c r="BBP204"/>
      <c r="BBQ204"/>
      <c r="BBR204"/>
      <c r="BBS204"/>
      <c r="BBT204"/>
      <c r="BBU204"/>
      <c r="BBV204"/>
      <c r="BBW204"/>
      <c r="BBX204"/>
      <c r="BBY204"/>
      <c r="BBZ204"/>
      <c r="BCA204"/>
      <c r="BCB204"/>
      <c r="BCC204"/>
      <c r="BCD204"/>
      <c r="BCE204"/>
      <c r="BCF204"/>
      <c r="BCG204"/>
      <c r="BCH204"/>
      <c r="BCI204"/>
      <c r="BCJ204"/>
      <c r="BCK204"/>
      <c r="BCL204"/>
      <c r="BCM204"/>
      <c r="BCN204"/>
      <c r="BCO204"/>
      <c r="BCP204"/>
      <c r="BCQ204"/>
      <c r="BCR204"/>
      <c r="BCS204"/>
      <c r="BCT204"/>
      <c r="BCU204"/>
      <c r="BCV204"/>
      <c r="BCW204"/>
      <c r="BCX204"/>
      <c r="BCY204"/>
      <c r="BCZ204"/>
      <c r="BDA204"/>
      <c r="BDB204"/>
      <c r="BDC204"/>
      <c r="BDD204"/>
      <c r="BDE204"/>
      <c r="BDF204"/>
      <c r="BDG204"/>
      <c r="BDH204"/>
      <c r="BDI204"/>
      <c r="BDJ204"/>
      <c r="BDK204"/>
      <c r="BDL204"/>
      <c r="BDM204"/>
      <c r="BDN204"/>
      <c r="BDO204"/>
      <c r="BDP204"/>
      <c r="BDQ204"/>
      <c r="BDR204"/>
      <c r="BDS204"/>
      <c r="BDT204"/>
      <c r="BDU204"/>
    </row>
    <row r="205" spans="2:1477" s="69" customFormat="1">
      <c r="B205" s="67" t="s">
        <v>4</v>
      </c>
      <c r="C205" s="67" t="s">
        <v>448</v>
      </c>
      <c r="D205" s="67" t="s">
        <v>449</v>
      </c>
      <c r="E205" s="68">
        <v>44951</v>
      </c>
      <c r="F205" s="67" t="s">
        <v>991</v>
      </c>
      <c r="G205" s="67" t="s">
        <v>995</v>
      </c>
      <c r="H205" s="187">
        <v>3</v>
      </c>
      <c r="I205" s="69">
        <v>5</v>
      </c>
      <c r="J205" s="69">
        <v>650</v>
      </c>
      <c r="K205" s="69">
        <v>704</v>
      </c>
      <c r="L205" s="69">
        <v>611</v>
      </c>
      <c r="M205" s="186">
        <f t="shared" si="60"/>
        <v>0.81230769230769229</v>
      </c>
      <c r="N205" s="69">
        <f t="shared" si="61"/>
        <v>1</v>
      </c>
      <c r="O205" s="69">
        <v>93</v>
      </c>
      <c r="P205" s="69">
        <v>0</v>
      </c>
      <c r="Q205" s="69">
        <v>0</v>
      </c>
      <c r="R205" s="69">
        <v>86</v>
      </c>
      <c r="S205" s="69">
        <v>-32</v>
      </c>
      <c r="T205" s="190">
        <v>22896706</v>
      </c>
      <c r="U205" s="190">
        <v>150000</v>
      </c>
      <c r="V205" s="190">
        <v>22746706</v>
      </c>
      <c r="W205" s="190">
        <v>23663870</v>
      </c>
      <c r="X205" s="190">
        <v>23767312</v>
      </c>
      <c r="Y205" s="190">
        <v>0</v>
      </c>
      <c r="Z205" s="190">
        <v>0</v>
      </c>
      <c r="AA205" s="190">
        <v>0</v>
      </c>
      <c r="AB205" s="190">
        <v>23767312</v>
      </c>
      <c r="AC205" s="190">
        <v>22921260</v>
      </c>
      <c r="AD205" s="186">
        <f t="shared" si="62"/>
        <v>1.0076738143975659</v>
      </c>
      <c r="AE205" s="69">
        <f t="shared" si="63"/>
        <v>1</v>
      </c>
      <c r="AF205" s="190">
        <v>-826558</v>
      </c>
      <c r="AG205" s="190">
        <v>767164</v>
      </c>
      <c r="AH205" s="69">
        <v>32</v>
      </c>
      <c r="AI205" s="69">
        <v>51</v>
      </c>
      <c r="AJ205" s="69">
        <v>0</v>
      </c>
      <c r="AK205" s="69">
        <v>0</v>
      </c>
      <c r="AL205" s="80">
        <v>12008</v>
      </c>
      <c r="AM205" s="80">
        <v>0</v>
      </c>
      <c r="AN205" s="69">
        <v>0</v>
      </c>
      <c r="AO205" s="69">
        <v>0</v>
      </c>
      <c r="AP205" s="80">
        <v>246258</v>
      </c>
      <c r="AQ205" s="80">
        <v>0</v>
      </c>
      <c r="AR205" s="69">
        <v>0</v>
      </c>
      <c r="AS205" s="69">
        <v>0</v>
      </c>
      <c r="AT205" s="80">
        <v>0</v>
      </c>
      <c r="AU205" s="80">
        <v>0</v>
      </c>
      <c r="AV205" s="69">
        <v>0</v>
      </c>
      <c r="AW205" s="69">
        <v>0</v>
      </c>
      <c r="AX205" s="80">
        <v>0</v>
      </c>
      <c r="AY205" s="80">
        <v>0</v>
      </c>
      <c r="AZ205" s="69">
        <v>0</v>
      </c>
      <c r="BA205" s="69">
        <v>0</v>
      </c>
      <c r="BB205" s="80">
        <v>0</v>
      </c>
      <c r="BC205" s="80">
        <v>0</v>
      </c>
      <c r="BD205" s="69">
        <v>0</v>
      </c>
      <c r="BE205" s="69">
        <v>0</v>
      </c>
      <c r="BF205" s="80">
        <v>0</v>
      </c>
      <c r="BG205" s="80">
        <v>0</v>
      </c>
      <c r="BH205" s="69">
        <v>0</v>
      </c>
      <c r="BI205" s="69">
        <v>0</v>
      </c>
      <c r="BJ205" s="80">
        <v>4738</v>
      </c>
      <c r="BK205" s="80">
        <v>0</v>
      </c>
      <c r="BL205" s="69">
        <v>0</v>
      </c>
      <c r="BM205" s="69">
        <v>0</v>
      </c>
      <c r="BN205" s="80">
        <v>0</v>
      </c>
      <c r="BO205" s="80">
        <v>0</v>
      </c>
      <c r="BP205" s="69">
        <v>0</v>
      </c>
      <c r="BQ205" s="69">
        <v>0</v>
      </c>
      <c r="BR205" s="80">
        <v>19494</v>
      </c>
      <c r="BS205" s="80">
        <v>0</v>
      </c>
      <c r="BT205" s="69">
        <v>0</v>
      </c>
      <c r="BU205" s="69">
        <v>0</v>
      </c>
      <c r="BV205" s="80">
        <v>0</v>
      </c>
      <c r="BW205" s="80">
        <v>0</v>
      </c>
      <c r="BX205" s="69">
        <v>0</v>
      </c>
      <c r="BY205" s="69">
        <v>0</v>
      </c>
      <c r="BZ205" s="80">
        <v>0</v>
      </c>
      <c r="CA205" s="80">
        <v>0</v>
      </c>
      <c r="CB205" s="69">
        <v>0</v>
      </c>
      <c r="CC205" s="69">
        <v>0</v>
      </c>
      <c r="CD205" s="80">
        <v>0</v>
      </c>
      <c r="CE205" s="80">
        <v>0</v>
      </c>
      <c r="CF205" s="69">
        <v>0</v>
      </c>
      <c r="CG205" s="69">
        <v>0</v>
      </c>
      <c r="CH205" s="80">
        <v>0</v>
      </c>
      <c r="CI205" s="80">
        <v>0</v>
      </c>
      <c r="CJ205" s="69">
        <v>0</v>
      </c>
      <c r="CK205" s="69">
        <v>0</v>
      </c>
      <c r="CL205" s="80">
        <v>282497</v>
      </c>
      <c r="CM205" s="80">
        <v>0</v>
      </c>
      <c r="CN205" s="67" t="s">
        <v>881</v>
      </c>
      <c r="CO205" s="67" t="s">
        <v>882</v>
      </c>
      <c r="CP205" s="67" t="s">
        <v>709</v>
      </c>
      <c r="CQ205" s="67" t="s">
        <v>709</v>
      </c>
      <c r="CR205" s="67" t="s">
        <v>709</v>
      </c>
      <c r="CS205" s="67" t="s">
        <v>709</v>
      </c>
      <c r="CT205" s="68">
        <v>45877</v>
      </c>
      <c r="CU205" s="67" t="s">
        <v>988</v>
      </c>
      <c r="CV205" s="67" t="s">
        <v>989</v>
      </c>
      <c r="CW205" s="68" t="s">
        <v>168</v>
      </c>
      <c r="CX205" s="68">
        <v>45727</v>
      </c>
      <c r="CY205" s="67" t="s">
        <v>991</v>
      </c>
      <c r="CZ205" s="67" t="s">
        <v>994</v>
      </c>
      <c r="DA205" s="67" t="s">
        <v>1036</v>
      </c>
      <c r="DB205" s="81">
        <v>28387049.829999998</v>
      </c>
      <c r="DC205" s="67" t="s">
        <v>907</v>
      </c>
      <c r="DD205" s="67" t="s">
        <v>908</v>
      </c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  <c r="AMK205"/>
      <c r="AML205"/>
      <c r="AMM205"/>
      <c r="AMN205"/>
      <c r="AMO205"/>
      <c r="AMP205"/>
      <c r="AMQ205"/>
      <c r="AMR205"/>
      <c r="AMS205"/>
      <c r="AMT205"/>
      <c r="AMU205"/>
      <c r="AMV205"/>
      <c r="AMW205"/>
      <c r="AMX205"/>
      <c r="AMY205"/>
      <c r="AMZ205"/>
      <c r="ANA205"/>
      <c r="ANB205"/>
      <c r="ANC205"/>
      <c r="AND205"/>
      <c r="ANE205"/>
      <c r="ANF205"/>
      <c r="ANG205"/>
      <c r="ANH205"/>
      <c r="ANI205"/>
      <c r="ANJ205"/>
      <c r="ANK205"/>
      <c r="ANL205"/>
      <c r="ANM205"/>
      <c r="ANN205"/>
      <c r="ANO205"/>
      <c r="ANP205"/>
      <c r="ANQ205"/>
      <c r="ANR205"/>
      <c r="ANS205"/>
      <c r="ANT205"/>
      <c r="ANU205"/>
      <c r="ANV205"/>
      <c r="ANW205"/>
      <c r="ANX205"/>
      <c r="ANY205"/>
      <c r="ANZ205"/>
      <c r="AOA205"/>
      <c r="AOB205"/>
      <c r="AOC205"/>
      <c r="AOD205"/>
      <c r="AOE205"/>
      <c r="AOF205"/>
      <c r="AOG205"/>
      <c r="AOH205"/>
      <c r="AOI205"/>
      <c r="AOJ205"/>
      <c r="AOK205"/>
      <c r="AOL205"/>
      <c r="AOM205"/>
      <c r="AON205"/>
      <c r="AOO205"/>
      <c r="AOP205"/>
      <c r="AOQ205"/>
      <c r="AOR205"/>
      <c r="AOS205"/>
      <c r="AOT205"/>
      <c r="AOU205"/>
      <c r="AOV205"/>
      <c r="AOW205"/>
      <c r="AOX205"/>
      <c r="AOY205"/>
      <c r="AOZ205"/>
      <c r="APA205"/>
      <c r="APB205"/>
      <c r="APC205"/>
      <c r="APD205"/>
      <c r="APE205"/>
      <c r="APF205"/>
      <c r="APG205"/>
      <c r="APH205"/>
      <c r="API205"/>
      <c r="APJ205"/>
      <c r="APK205"/>
      <c r="APL205"/>
      <c r="APM205"/>
      <c r="APN205"/>
      <c r="APO205"/>
      <c r="APP205"/>
      <c r="APQ205"/>
      <c r="APR205"/>
      <c r="APS205"/>
      <c r="APT205"/>
      <c r="APU205"/>
      <c r="APV205"/>
      <c r="APW205"/>
      <c r="APX205"/>
      <c r="APY205"/>
      <c r="APZ205"/>
      <c r="AQA205"/>
      <c r="AQB205"/>
      <c r="AQC205"/>
      <c r="AQD205"/>
      <c r="AQE205"/>
      <c r="AQF205"/>
      <c r="AQG205"/>
      <c r="AQH205"/>
      <c r="AQI205"/>
      <c r="AQJ205"/>
      <c r="AQK205"/>
      <c r="AQL205"/>
      <c r="AQM205"/>
      <c r="AQN205"/>
      <c r="AQO205"/>
      <c r="AQP205"/>
      <c r="AQQ205"/>
      <c r="AQR205"/>
      <c r="AQS205"/>
      <c r="AQT205"/>
      <c r="AQU205"/>
      <c r="AQV205"/>
      <c r="AQW205"/>
      <c r="AQX205"/>
      <c r="AQY205"/>
      <c r="AQZ205"/>
      <c r="ARA205"/>
      <c r="ARB205"/>
      <c r="ARC205"/>
      <c r="ARD205"/>
      <c r="ARE205"/>
      <c r="ARF205"/>
      <c r="ARG205"/>
      <c r="ARH205"/>
      <c r="ARI205"/>
      <c r="ARJ205"/>
      <c r="ARK205"/>
      <c r="ARL205"/>
      <c r="ARM205"/>
      <c r="ARN205"/>
      <c r="ARO205"/>
      <c r="ARP205"/>
      <c r="ARQ205"/>
      <c r="ARR205"/>
      <c r="ARS205"/>
      <c r="ART205"/>
      <c r="ARU205"/>
      <c r="ARV205"/>
      <c r="ARW205"/>
      <c r="ARX205"/>
      <c r="ARY205"/>
      <c r="ARZ205"/>
      <c r="ASA205"/>
      <c r="ASB205"/>
      <c r="ASC205"/>
      <c r="ASD205"/>
      <c r="ASE205"/>
      <c r="ASF205"/>
      <c r="ASG205"/>
      <c r="ASH205"/>
      <c r="ASI205"/>
      <c r="ASJ205"/>
      <c r="ASK205"/>
      <c r="ASL205"/>
      <c r="ASM205"/>
      <c r="ASN205"/>
      <c r="ASO205"/>
      <c r="ASP205"/>
      <c r="ASQ205"/>
      <c r="ASR205"/>
      <c r="ASS205"/>
      <c r="AST205"/>
      <c r="ASU205"/>
      <c r="ASV205"/>
      <c r="ASW205"/>
      <c r="ASX205"/>
      <c r="ASY205"/>
      <c r="ASZ205"/>
      <c r="ATA205"/>
      <c r="ATB205"/>
      <c r="ATC205"/>
      <c r="ATD205"/>
      <c r="ATE205"/>
      <c r="ATF205"/>
      <c r="ATG205"/>
      <c r="ATH205"/>
      <c r="ATI205"/>
      <c r="ATJ205"/>
      <c r="ATK205"/>
      <c r="ATL205"/>
      <c r="ATM205"/>
      <c r="ATN205"/>
      <c r="ATO205"/>
      <c r="ATP205"/>
      <c r="ATQ205"/>
      <c r="ATR205"/>
      <c r="ATS205"/>
      <c r="ATT205"/>
      <c r="ATU205"/>
      <c r="ATV205"/>
      <c r="ATW205"/>
      <c r="ATX205"/>
      <c r="ATY205"/>
      <c r="ATZ205"/>
      <c r="AUA205"/>
      <c r="AUB205"/>
      <c r="AUC205"/>
      <c r="AUD205"/>
      <c r="AUE205"/>
      <c r="AUF205"/>
      <c r="AUG205"/>
      <c r="AUH205"/>
      <c r="AUI205"/>
      <c r="AUJ205"/>
      <c r="AUK205"/>
      <c r="AUL205"/>
      <c r="AUM205"/>
      <c r="AUN205"/>
      <c r="AUO205"/>
      <c r="AUP205"/>
      <c r="AUQ205"/>
      <c r="AUR205"/>
      <c r="AUS205"/>
      <c r="AUT205"/>
      <c r="AUU205"/>
      <c r="AUV205"/>
      <c r="AUW205"/>
      <c r="AUX205"/>
      <c r="AUY205"/>
      <c r="AUZ205"/>
      <c r="AVA205"/>
      <c r="AVB205"/>
      <c r="AVC205"/>
      <c r="AVD205"/>
      <c r="AVE205"/>
      <c r="AVF205"/>
      <c r="AVG205"/>
      <c r="AVH205"/>
      <c r="AVI205"/>
      <c r="AVJ205"/>
      <c r="AVK205"/>
      <c r="AVL205"/>
      <c r="AVM205"/>
      <c r="AVN205"/>
      <c r="AVO205"/>
      <c r="AVP205"/>
      <c r="AVQ205"/>
      <c r="AVR205"/>
      <c r="AVS205"/>
      <c r="AVT205"/>
      <c r="AVU205"/>
      <c r="AVV205"/>
      <c r="AVW205"/>
      <c r="AVX205"/>
      <c r="AVY205"/>
      <c r="AVZ205"/>
      <c r="AWA205"/>
      <c r="AWB205"/>
      <c r="AWC205"/>
      <c r="AWD205"/>
      <c r="AWE205"/>
      <c r="AWF205"/>
      <c r="AWG205"/>
      <c r="AWH205"/>
      <c r="AWI205"/>
      <c r="AWJ205"/>
      <c r="AWK205"/>
      <c r="AWL205"/>
      <c r="AWM205"/>
      <c r="AWN205"/>
      <c r="AWO205"/>
      <c r="AWP205"/>
      <c r="AWQ205"/>
      <c r="AWR205"/>
      <c r="AWS205"/>
      <c r="AWT205"/>
      <c r="AWU205"/>
      <c r="AWV205"/>
      <c r="AWW205"/>
      <c r="AWX205"/>
      <c r="AWY205"/>
      <c r="AWZ205"/>
      <c r="AXA205"/>
      <c r="AXB205"/>
      <c r="AXC205"/>
      <c r="AXD205"/>
      <c r="AXE205"/>
      <c r="AXF205"/>
      <c r="AXG205"/>
      <c r="AXH205"/>
      <c r="AXI205"/>
      <c r="AXJ205"/>
      <c r="AXK205"/>
      <c r="AXL205"/>
      <c r="AXM205"/>
      <c r="AXN205"/>
      <c r="AXO205"/>
      <c r="AXP205"/>
      <c r="AXQ205"/>
      <c r="AXR205"/>
      <c r="AXS205"/>
      <c r="AXT205"/>
      <c r="AXU205"/>
      <c r="AXV205"/>
      <c r="AXW205"/>
      <c r="AXX205"/>
      <c r="AXY205"/>
      <c r="AXZ205"/>
      <c r="AYA205"/>
      <c r="AYB205"/>
      <c r="AYC205"/>
      <c r="AYD205"/>
      <c r="AYE205"/>
      <c r="AYF205"/>
      <c r="AYG205"/>
      <c r="AYH205"/>
      <c r="AYI205"/>
      <c r="AYJ205"/>
      <c r="AYK205"/>
      <c r="AYL205"/>
      <c r="AYM205"/>
      <c r="AYN205"/>
      <c r="AYO205"/>
      <c r="AYP205"/>
      <c r="AYQ205"/>
      <c r="AYR205"/>
      <c r="AYS205"/>
      <c r="AYT205"/>
      <c r="AYU205"/>
      <c r="AYV205"/>
      <c r="AYW205"/>
      <c r="AYX205"/>
      <c r="AYY205"/>
      <c r="AYZ205"/>
      <c r="AZA205"/>
      <c r="AZB205"/>
      <c r="AZC205"/>
      <c r="AZD205"/>
      <c r="AZE205"/>
      <c r="AZF205"/>
      <c r="AZG205"/>
      <c r="AZH205"/>
      <c r="AZI205"/>
      <c r="AZJ205"/>
      <c r="AZK205"/>
      <c r="AZL205"/>
      <c r="AZM205"/>
      <c r="AZN205"/>
      <c r="AZO205"/>
      <c r="AZP205"/>
      <c r="AZQ205"/>
      <c r="AZR205"/>
      <c r="AZS205"/>
      <c r="AZT205"/>
      <c r="AZU205"/>
      <c r="AZV205"/>
      <c r="AZW205"/>
      <c r="AZX205"/>
      <c r="AZY205"/>
      <c r="AZZ205"/>
      <c r="BAA205"/>
      <c r="BAB205"/>
      <c r="BAC205"/>
      <c r="BAD205"/>
      <c r="BAE205"/>
      <c r="BAF205"/>
      <c r="BAG205"/>
      <c r="BAH205"/>
      <c r="BAI205"/>
      <c r="BAJ205"/>
      <c r="BAK205"/>
      <c r="BAL205"/>
      <c r="BAM205"/>
      <c r="BAN205"/>
      <c r="BAO205"/>
      <c r="BAP205"/>
      <c r="BAQ205"/>
      <c r="BAR205"/>
      <c r="BAS205"/>
      <c r="BAT205"/>
      <c r="BAU205"/>
      <c r="BAV205"/>
      <c r="BAW205"/>
      <c r="BAX205"/>
      <c r="BAY205"/>
      <c r="BAZ205"/>
      <c r="BBA205"/>
      <c r="BBB205"/>
      <c r="BBC205"/>
      <c r="BBD205"/>
      <c r="BBE205"/>
      <c r="BBF205"/>
      <c r="BBG205"/>
      <c r="BBH205"/>
      <c r="BBI205"/>
      <c r="BBJ205"/>
      <c r="BBK205"/>
      <c r="BBL205"/>
      <c r="BBM205"/>
      <c r="BBN205"/>
      <c r="BBO205"/>
      <c r="BBP205"/>
      <c r="BBQ205"/>
      <c r="BBR205"/>
      <c r="BBS205"/>
      <c r="BBT205"/>
      <c r="BBU205"/>
      <c r="BBV205"/>
      <c r="BBW205"/>
      <c r="BBX205"/>
      <c r="BBY205"/>
      <c r="BBZ205"/>
      <c r="BCA205"/>
      <c r="BCB205"/>
      <c r="BCC205"/>
      <c r="BCD205"/>
      <c r="BCE205"/>
      <c r="BCF205"/>
      <c r="BCG205"/>
      <c r="BCH205"/>
      <c r="BCI205"/>
      <c r="BCJ205"/>
      <c r="BCK205"/>
      <c r="BCL205"/>
      <c r="BCM205"/>
      <c r="BCN205"/>
      <c r="BCO205"/>
      <c r="BCP205"/>
      <c r="BCQ205"/>
      <c r="BCR205"/>
      <c r="BCS205"/>
      <c r="BCT205"/>
      <c r="BCU205"/>
      <c r="BCV205"/>
      <c r="BCW205"/>
      <c r="BCX205"/>
      <c r="BCY205"/>
      <c r="BCZ205"/>
      <c r="BDA205"/>
      <c r="BDB205"/>
      <c r="BDC205"/>
      <c r="BDD205"/>
      <c r="BDE205"/>
      <c r="BDF205"/>
      <c r="BDG205"/>
      <c r="BDH205"/>
      <c r="BDI205"/>
      <c r="BDJ205"/>
      <c r="BDK205"/>
      <c r="BDL205"/>
      <c r="BDM205"/>
      <c r="BDN205"/>
      <c r="BDO205"/>
      <c r="BDP205"/>
      <c r="BDQ205"/>
      <c r="BDR205"/>
      <c r="BDS205"/>
      <c r="BDT205"/>
      <c r="BDU205"/>
    </row>
    <row r="206" spans="2:1477" s="69" customFormat="1">
      <c r="B206" s="67" t="s">
        <v>4</v>
      </c>
      <c r="C206" s="67" t="s">
        <v>450</v>
      </c>
      <c r="D206" s="67" t="s">
        <v>451</v>
      </c>
      <c r="E206" s="68">
        <v>44951</v>
      </c>
      <c r="F206" s="67" t="s">
        <v>991</v>
      </c>
      <c r="G206" s="67" t="s">
        <v>995</v>
      </c>
      <c r="H206" s="187">
        <v>1</v>
      </c>
      <c r="I206" s="69">
        <v>1</v>
      </c>
      <c r="J206" s="69">
        <v>250</v>
      </c>
      <c r="K206" s="69">
        <v>396</v>
      </c>
      <c r="L206" s="69">
        <v>395</v>
      </c>
      <c r="M206" s="186">
        <f t="shared" si="60"/>
        <v>0.996</v>
      </c>
      <c r="N206" s="69">
        <f t="shared" si="61"/>
        <v>1</v>
      </c>
      <c r="O206" s="69">
        <v>1</v>
      </c>
      <c r="P206" s="69">
        <v>0</v>
      </c>
      <c r="Q206" s="69">
        <v>0</v>
      </c>
      <c r="R206" s="69">
        <v>146</v>
      </c>
      <c r="S206" s="69">
        <v>0</v>
      </c>
      <c r="T206" s="190">
        <v>1617324</v>
      </c>
      <c r="U206" s="190">
        <v>47000</v>
      </c>
      <c r="V206" s="190">
        <v>1570324</v>
      </c>
      <c r="W206" s="190">
        <v>1637324</v>
      </c>
      <c r="X206" s="190">
        <v>1467772</v>
      </c>
      <c r="Y206" s="190">
        <v>0</v>
      </c>
      <c r="Z206" s="190">
        <v>0</v>
      </c>
      <c r="AA206" s="190">
        <v>0</v>
      </c>
      <c r="AB206" s="190">
        <v>1467772</v>
      </c>
      <c r="AC206" s="190">
        <v>1467140</v>
      </c>
      <c r="AD206" s="186">
        <f t="shared" si="62"/>
        <v>0.93429126727987344</v>
      </c>
      <c r="AE206" s="69">
        <f t="shared" si="63"/>
        <v>1</v>
      </c>
      <c r="AF206" s="190">
        <v>-632</v>
      </c>
      <c r="AG206" s="190">
        <v>20000</v>
      </c>
      <c r="AH206" s="69">
        <v>119</v>
      </c>
      <c r="AI206" s="69">
        <v>27</v>
      </c>
      <c r="AJ206" s="69">
        <v>0</v>
      </c>
      <c r="AK206" s="69">
        <v>0</v>
      </c>
      <c r="AL206" s="80">
        <v>34331</v>
      </c>
      <c r="AM206" s="80">
        <v>0</v>
      </c>
      <c r="AN206" s="69">
        <v>0</v>
      </c>
      <c r="AO206" s="69">
        <v>0</v>
      </c>
      <c r="AP206" s="80">
        <v>28098</v>
      </c>
      <c r="AQ206" s="80">
        <v>0</v>
      </c>
      <c r="AR206" s="69">
        <v>0</v>
      </c>
      <c r="AS206" s="69">
        <v>0</v>
      </c>
      <c r="AT206" s="80">
        <v>0</v>
      </c>
      <c r="AU206" s="80">
        <v>0</v>
      </c>
      <c r="AV206" s="69">
        <v>0</v>
      </c>
      <c r="AW206" s="69">
        <v>0</v>
      </c>
      <c r="AX206" s="80">
        <v>0</v>
      </c>
      <c r="AY206" s="80">
        <v>0</v>
      </c>
      <c r="AZ206" s="69">
        <v>0</v>
      </c>
      <c r="BA206" s="69">
        <v>0</v>
      </c>
      <c r="BB206" s="80">
        <v>0</v>
      </c>
      <c r="BC206" s="80">
        <v>0</v>
      </c>
      <c r="BD206" s="69">
        <v>0</v>
      </c>
      <c r="BE206" s="69">
        <v>0</v>
      </c>
      <c r="BF206" s="80">
        <v>0</v>
      </c>
      <c r="BG206" s="80">
        <v>0</v>
      </c>
      <c r="BH206" s="69">
        <v>0</v>
      </c>
      <c r="BI206" s="69">
        <v>0</v>
      </c>
      <c r="BJ206" s="80">
        <v>0</v>
      </c>
      <c r="BK206" s="80">
        <v>0</v>
      </c>
      <c r="BL206" s="69">
        <v>0</v>
      </c>
      <c r="BM206" s="69">
        <v>0</v>
      </c>
      <c r="BN206" s="80">
        <v>0</v>
      </c>
      <c r="BO206" s="80">
        <v>0</v>
      </c>
      <c r="BP206" s="69">
        <v>0</v>
      </c>
      <c r="BQ206" s="69">
        <v>0</v>
      </c>
      <c r="BR206" s="80">
        <v>0</v>
      </c>
      <c r="BS206" s="80">
        <v>0</v>
      </c>
      <c r="BT206" s="69">
        <v>0</v>
      </c>
      <c r="BU206" s="69">
        <v>0</v>
      </c>
      <c r="BV206" s="80">
        <v>0</v>
      </c>
      <c r="BW206" s="80">
        <v>0</v>
      </c>
      <c r="BX206" s="69">
        <v>0</v>
      </c>
      <c r="BY206" s="69">
        <v>0</v>
      </c>
      <c r="BZ206" s="80">
        <v>0</v>
      </c>
      <c r="CA206" s="80">
        <v>0</v>
      </c>
      <c r="CB206" s="69">
        <v>0</v>
      </c>
      <c r="CC206" s="69">
        <v>0</v>
      </c>
      <c r="CD206" s="80">
        <v>0</v>
      </c>
      <c r="CE206" s="80">
        <v>0</v>
      </c>
      <c r="CF206" s="69">
        <v>0</v>
      </c>
      <c r="CG206" s="69">
        <v>0</v>
      </c>
      <c r="CH206" s="80">
        <v>0</v>
      </c>
      <c r="CI206" s="80">
        <v>0</v>
      </c>
      <c r="CJ206" s="69">
        <v>0</v>
      </c>
      <c r="CK206" s="69">
        <v>0</v>
      </c>
      <c r="CL206" s="80">
        <v>62429</v>
      </c>
      <c r="CM206" s="80">
        <v>0</v>
      </c>
      <c r="CN206" s="67" t="s">
        <v>776</v>
      </c>
      <c r="CO206" s="67" t="s">
        <v>777</v>
      </c>
      <c r="CP206" s="67" t="s">
        <v>709</v>
      </c>
      <c r="CQ206" s="67" t="s">
        <v>709</v>
      </c>
      <c r="CR206" s="67" t="s">
        <v>709</v>
      </c>
      <c r="CS206" s="67" t="s">
        <v>709</v>
      </c>
      <c r="CT206" s="68">
        <v>45839</v>
      </c>
      <c r="CU206" s="67" t="s">
        <v>988</v>
      </c>
      <c r="CV206" s="67" t="s">
        <v>989</v>
      </c>
      <c r="CW206" s="68" t="s">
        <v>168</v>
      </c>
      <c r="CX206" s="68">
        <v>45687</v>
      </c>
      <c r="CY206" s="67" t="s">
        <v>991</v>
      </c>
      <c r="CZ206" s="67" t="s">
        <v>994</v>
      </c>
      <c r="DA206" s="67" t="s">
        <v>1037</v>
      </c>
      <c r="DB206" s="81">
        <v>1625738.6</v>
      </c>
      <c r="DC206" s="67"/>
      <c r="DD206" s="67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  <c r="AMK206"/>
      <c r="AML206"/>
      <c r="AMM206"/>
      <c r="AMN206"/>
      <c r="AMO206"/>
      <c r="AMP206"/>
      <c r="AMQ206"/>
      <c r="AMR206"/>
      <c r="AMS206"/>
      <c r="AMT206"/>
      <c r="AMU206"/>
      <c r="AMV206"/>
      <c r="AMW206"/>
      <c r="AMX206"/>
      <c r="AMY206"/>
      <c r="AMZ206"/>
      <c r="ANA206"/>
      <c r="ANB206"/>
      <c r="ANC206"/>
      <c r="AND206"/>
      <c r="ANE206"/>
      <c r="ANF206"/>
      <c r="ANG206"/>
      <c r="ANH206"/>
      <c r="ANI206"/>
      <c r="ANJ206"/>
      <c r="ANK206"/>
      <c r="ANL206"/>
      <c r="ANM206"/>
      <c r="ANN206"/>
      <c r="ANO206"/>
      <c r="ANP206"/>
      <c r="ANQ206"/>
      <c r="ANR206"/>
      <c r="ANS206"/>
      <c r="ANT206"/>
      <c r="ANU206"/>
      <c r="ANV206"/>
      <c r="ANW206"/>
      <c r="ANX206"/>
      <c r="ANY206"/>
      <c r="ANZ206"/>
      <c r="AOA206"/>
      <c r="AOB206"/>
      <c r="AOC206"/>
      <c r="AOD206"/>
      <c r="AOE206"/>
      <c r="AOF206"/>
      <c r="AOG206"/>
      <c r="AOH206"/>
      <c r="AOI206"/>
      <c r="AOJ206"/>
      <c r="AOK206"/>
      <c r="AOL206"/>
      <c r="AOM206"/>
      <c r="AON206"/>
      <c r="AOO206"/>
      <c r="AOP206"/>
      <c r="AOQ206"/>
      <c r="AOR206"/>
      <c r="AOS206"/>
      <c r="AOT206"/>
      <c r="AOU206"/>
      <c r="AOV206"/>
      <c r="AOW206"/>
      <c r="AOX206"/>
      <c r="AOY206"/>
      <c r="AOZ206"/>
      <c r="APA206"/>
      <c r="APB206"/>
      <c r="APC206"/>
      <c r="APD206"/>
      <c r="APE206"/>
      <c r="APF206"/>
      <c r="APG206"/>
      <c r="APH206"/>
      <c r="API206"/>
      <c r="APJ206"/>
      <c r="APK206"/>
      <c r="APL206"/>
      <c r="APM206"/>
      <c r="APN206"/>
      <c r="APO206"/>
      <c r="APP206"/>
      <c r="APQ206"/>
      <c r="APR206"/>
      <c r="APS206"/>
      <c r="APT206"/>
      <c r="APU206"/>
      <c r="APV206"/>
      <c r="APW206"/>
      <c r="APX206"/>
      <c r="APY206"/>
      <c r="APZ206"/>
      <c r="AQA206"/>
      <c r="AQB206"/>
      <c r="AQC206"/>
      <c r="AQD206"/>
      <c r="AQE206"/>
      <c r="AQF206"/>
      <c r="AQG206"/>
      <c r="AQH206"/>
      <c r="AQI206"/>
      <c r="AQJ206"/>
      <c r="AQK206"/>
      <c r="AQL206"/>
      <c r="AQM206"/>
      <c r="AQN206"/>
      <c r="AQO206"/>
      <c r="AQP206"/>
      <c r="AQQ206"/>
      <c r="AQR206"/>
      <c r="AQS206"/>
      <c r="AQT206"/>
      <c r="AQU206"/>
      <c r="AQV206"/>
      <c r="AQW206"/>
      <c r="AQX206"/>
      <c r="AQY206"/>
      <c r="AQZ206"/>
      <c r="ARA206"/>
      <c r="ARB206"/>
      <c r="ARC206"/>
      <c r="ARD206"/>
      <c r="ARE206"/>
      <c r="ARF206"/>
      <c r="ARG206"/>
      <c r="ARH206"/>
      <c r="ARI206"/>
      <c r="ARJ206"/>
      <c r="ARK206"/>
      <c r="ARL206"/>
      <c r="ARM206"/>
      <c r="ARN206"/>
      <c r="ARO206"/>
      <c r="ARP206"/>
      <c r="ARQ206"/>
      <c r="ARR206"/>
      <c r="ARS206"/>
      <c r="ART206"/>
      <c r="ARU206"/>
      <c r="ARV206"/>
      <c r="ARW206"/>
      <c r="ARX206"/>
      <c r="ARY206"/>
      <c r="ARZ206"/>
      <c r="ASA206"/>
      <c r="ASB206"/>
      <c r="ASC206"/>
      <c r="ASD206"/>
      <c r="ASE206"/>
      <c r="ASF206"/>
      <c r="ASG206"/>
      <c r="ASH206"/>
      <c r="ASI206"/>
      <c r="ASJ206"/>
      <c r="ASK206"/>
      <c r="ASL206"/>
      <c r="ASM206"/>
      <c r="ASN206"/>
      <c r="ASO206"/>
      <c r="ASP206"/>
      <c r="ASQ206"/>
      <c r="ASR206"/>
      <c r="ASS206"/>
      <c r="AST206"/>
      <c r="ASU206"/>
      <c r="ASV206"/>
      <c r="ASW206"/>
      <c r="ASX206"/>
      <c r="ASY206"/>
      <c r="ASZ206"/>
      <c r="ATA206"/>
      <c r="ATB206"/>
      <c r="ATC206"/>
      <c r="ATD206"/>
      <c r="ATE206"/>
      <c r="ATF206"/>
      <c r="ATG206"/>
      <c r="ATH206"/>
      <c r="ATI206"/>
      <c r="ATJ206"/>
      <c r="ATK206"/>
      <c r="ATL206"/>
      <c r="ATM206"/>
      <c r="ATN206"/>
      <c r="ATO206"/>
      <c r="ATP206"/>
      <c r="ATQ206"/>
      <c r="ATR206"/>
      <c r="ATS206"/>
      <c r="ATT206"/>
      <c r="ATU206"/>
      <c r="ATV206"/>
      <c r="ATW206"/>
      <c r="ATX206"/>
      <c r="ATY206"/>
      <c r="ATZ206"/>
      <c r="AUA206"/>
      <c r="AUB206"/>
      <c r="AUC206"/>
      <c r="AUD206"/>
      <c r="AUE206"/>
      <c r="AUF206"/>
      <c r="AUG206"/>
      <c r="AUH206"/>
      <c r="AUI206"/>
      <c r="AUJ206"/>
      <c r="AUK206"/>
      <c r="AUL206"/>
      <c r="AUM206"/>
      <c r="AUN206"/>
      <c r="AUO206"/>
      <c r="AUP206"/>
      <c r="AUQ206"/>
      <c r="AUR206"/>
      <c r="AUS206"/>
      <c r="AUT206"/>
      <c r="AUU206"/>
      <c r="AUV206"/>
      <c r="AUW206"/>
      <c r="AUX206"/>
      <c r="AUY206"/>
      <c r="AUZ206"/>
      <c r="AVA206"/>
      <c r="AVB206"/>
      <c r="AVC206"/>
      <c r="AVD206"/>
      <c r="AVE206"/>
      <c r="AVF206"/>
      <c r="AVG206"/>
      <c r="AVH206"/>
      <c r="AVI206"/>
      <c r="AVJ206"/>
      <c r="AVK206"/>
      <c r="AVL206"/>
      <c r="AVM206"/>
      <c r="AVN206"/>
      <c r="AVO206"/>
      <c r="AVP206"/>
      <c r="AVQ206"/>
      <c r="AVR206"/>
      <c r="AVS206"/>
      <c r="AVT206"/>
      <c r="AVU206"/>
      <c r="AVV206"/>
      <c r="AVW206"/>
      <c r="AVX206"/>
      <c r="AVY206"/>
      <c r="AVZ206"/>
      <c r="AWA206"/>
      <c r="AWB206"/>
      <c r="AWC206"/>
      <c r="AWD206"/>
      <c r="AWE206"/>
      <c r="AWF206"/>
      <c r="AWG206"/>
      <c r="AWH206"/>
      <c r="AWI206"/>
      <c r="AWJ206"/>
      <c r="AWK206"/>
      <c r="AWL206"/>
      <c r="AWM206"/>
      <c r="AWN206"/>
      <c r="AWO206"/>
      <c r="AWP206"/>
      <c r="AWQ206"/>
      <c r="AWR206"/>
      <c r="AWS206"/>
      <c r="AWT206"/>
      <c r="AWU206"/>
      <c r="AWV206"/>
      <c r="AWW206"/>
      <c r="AWX206"/>
      <c r="AWY206"/>
      <c r="AWZ206"/>
      <c r="AXA206"/>
      <c r="AXB206"/>
      <c r="AXC206"/>
      <c r="AXD206"/>
      <c r="AXE206"/>
      <c r="AXF206"/>
      <c r="AXG206"/>
      <c r="AXH206"/>
      <c r="AXI206"/>
      <c r="AXJ206"/>
      <c r="AXK206"/>
      <c r="AXL206"/>
      <c r="AXM206"/>
      <c r="AXN206"/>
      <c r="AXO206"/>
      <c r="AXP206"/>
      <c r="AXQ206"/>
      <c r="AXR206"/>
      <c r="AXS206"/>
      <c r="AXT206"/>
      <c r="AXU206"/>
      <c r="AXV206"/>
      <c r="AXW206"/>
      <c r="AXX206"/>
      <c r="AXY206"/>
      <c r="AXZ206"/>
      <c r="AYA206"/>
      <c r="AYB206"/>
      <c r="AYC206"/>
      <c r="AYD206"/>
      <c r="AYE206"/>
      <c r="AYF206"/>
      <c r="AYG206"/>
      <c r="AYH206"/>
      <c r="AYI206"/>
      <c r="AYJ206"/>
      <c r="AYK206"/>
      <c r="AYL206"/>
      <c r="AYM206"/>
      <c r="AYN206"/>
      <c r="AYO206"/>
      <c r="AYP206"/>
      <c r="AYQ206"/>
      <c r="AYR206"/>
      <c r="AYS206"/>
      <c r="AYT206"/>
      <c r="AYU206"/>
      <c r="AYV206"/>
      <c r="AYW206"/>
      <c r="AYX206"/>
      <c r="AYY206"/>
      <c r="AYZ206"/>
      <c r="AZA206"/>
      <c r="AZB206"/>
      <c r="AZC206"/>
      <c r="AZD206"/>
      <c r="AZE206"/>
      <c r="AZF206"/>
      <c r="AZG206"/>
      <c r="AZH206"/>
      <c r="AZI206"/>
      <c r="AZJ206"/>
      <c r="AZK206"/>
      <c r="AZL206"/>
      <c r="AZM206"/>
      <c r="AZN206"/>
      <c r="AZO206"/>
      <c r="AZP206"/>
      <c r="AZQ206"/>
      <c r="AZR206"/>
      <c r="AZS206"/>
      <c r="AZT206"/>
      <c r="AZU206"/>
      <c r="AZV206"/>
      <c r="AZW206"/>
      <c r="AZX206"/>
      <c r="AZY206"/>
      <c r="AZZ206"/>
      <c r="BAA206"/>
      <c r="BAB206"/>
      <c r="BAC206"/>
      <c r="BAD206"/>
      <c r="BAE206"/>
      <c r="BAF206"/>
      <c r="BAG206"/>
      <c r="BAH206"/>
      <c r="BAI206"/>
      <c r="BAJ206"/>
      <c r="BAK206"/>
      <c r="BAL206"/>
      <c r="BAM206"/>
      <c r="BAN206"/>
      <c r="BAO206"/>
      <c r="BAP206"/>
      <c r="BAQ206"/>
      <c r="BAR206"/>
      <c r="BAS206"/>
      <c r="BAT206"/>
      <c r="BAU206"/>
      <c r="BAV206"/>
      <c r="BAW206"/>
      <c r="BAX206"/>
      <c r="BAY206"/>
      <c r="BAZ206"/>
      <c r="BBA206"/>
      <c r="BBB206"/>
      <c r="BBC206"/>
      <c r="BBD206"/>
      <c r="BBE206"/>
      <c r="BBF206"/>
      <c r="BBG206"/>
      <c r="BBH206"/>
      <c r="BBI206"/>
      <c r="BBJ206"/>
      <c r="BBK206"/>
      <c r="BBL206"/>
      <c r="BBM206"/>
      <c r="BBN206"/>
      <c r="BBO206"/>
      <c r="BBP206"/>
      <c r="BBQ206"/>
      <c r="BBR206"/>
      <c r="BBS206"/>
      <c r="BBT206"/>
      <c r="BBU206"/>
      <c r="BBV206"/>
      <c r="BBW206"/>
      <c r="BBX206"/>
      <c r="BBY206"/>
      <c r="BBZ206"/>
      <c r="BCA206"/>
      <c r="BCB206"/>
      <c r="BCC206"/>
      <c r="BCD206"/>
      <c r="BCE206"/>
      <c r="BCF206"/>
      <c r="BCG206"/>
      <c r="BCH206"/>
      <c r="BCI206"/>
      <c r="BCJ206"/>
      <c r="BCK206"/>
      <c r="BCL206"/>
      <c r="BCM206"/>
      <c r="BCN206"/>
      <c r="BCO206"/>
      <c r="BCP206"/>
      <c r="BCQ206"/>
      <c r="BCR206"/>
      <c r="BCS206"/>
      <c r="BCT206"/>
      <c r="BCU206"/>
      <c r="BCV206"/>
      <c r="BCW206"/>
      <c r="BCX206"/>
      <c r="BCY206"/>
      <c r="BCZ206"/>
      <c r="BDA206"/>
      <c r="BDB206"/>
      <c r="BDC206"/>
      <c r="BDD206"/>
      <c r="BDE206"/>
      <c r="BDF206"/>
      <c r="BDG206"/>
      <c r="BDH206"/>
      <c r="BDI206"/>
      <c r="BDJ206"/>
      <c r="BDK206"/>
      <c r="BDL206"/>
      <c r="BDM206"/>
      <c r="BDN206"/>
      <c r="BDO206"/>
      <c r="BDP206"/>
      <c r="BDQ206"/>
      <c r="BDR206"/>
      <c r="BDS206"/>
      <c r="BDT206"/>
      <c r="BDU206"/>
    </row>
    <row r="207" spans="2:1477" s="69" customFormat="1">
      <c r="B207" s="67" t="s">
        <v>4</v>
      </c>
      <c r="C207" s="67" t="s">
        <v>452</v>
      </c>
      <c r="D207" s="67" t="s">
        <v>453</v>
      </c>
      <c r="E207" s="68">
        <v>45091</v>
      </c>
      <c r="F207" s="67" t="s">
        <v>986</v>
      </c>
      <c r="G207" s="67" t="s">
        <v>995</v>
      </c>
      <c r="H207" s="187">
        <v>4</v>
      </c>
      <c r="I207" s="69">
        <v>2</v>
      </c>
      <c r="J207" s="69">
        <v>410</v>
      </c>
      <c r="K207" s="69">
        <v>545</v>
      </c>
      <c r="L207" s="69">
        <v>545</v>
      </c>
      <c r="M207" s="186">
        <f t="shared" si="60"/>
        <v>1</v>
      </c>
      <c r="N207" s="69">
        <f t="shared" si="61"/>
        <v>1</v>
      </c>
      <c r="O207" s="69">
        <v>0</v>
      </c>
      <c r="P207" s="69">
        <v>0</v>
      </c>
      <c r="Q207" s="69">
        <v>0</v>
      </c>
      <c r="R207" s="69">
        <v>135</v>
      </c>
      <c r="S207" s="69">
        <v>0</v>
      </c>
      <c r="T207" s="190">
        <v>10986719</v>
      </c>
      <c r="U207" s="190">
        <v>117744</v>
      </c>
      <c r="V207" s="190">
        <v>10868975</v>
      </c>
      <c r="W207" s="190">
        <v>11011859</v>
      </c>
      <c r="X207" s="190">
        <v>11062198</v>
      </c>
      <c r="Y207" s="190">
        <v>0</v>
      </c>
      <c r="Z207" s="190">
        <v>0</v>
      </c>
      <c r="AA207" s="190">
        <v>0</v>
      </c>
      <c r="AB207" s="190">
        <v>11062198</v>
      </c>
      <c r="AC207" s="190">
        <v>11032701</v>
      </c>
      <c r="AD207" s="186">
        <f t="shared" si="62"/>
        <v>1.0150636099540205</v>
      </c>
      <c r="AE207" s="69">
        <f t="shared" si="63"/>
        <v>1</v>
      </c>
      <c r="AF207" s="190">
        <v>-4358</v>
      </c>
      <c r="AG207" s="190">
        <v>25139</v>
      </c>
      <c r="AH207" s="69">
        <v>80</v>
      </c>
      <c r="AI207" s="69">
        <v>55</v>
      </c>
      <c r="AJ207" s="69">
        <v>0</v>
      </c>
      <c r="AK207" s="69">
        <v>0</v>
      </c>
      <c r="AL207" s="80">
        <v>0</v>
      </c>
      <c r="AM207" s="80">
        <v>0</v>
      </c>
      <c r="AN207" s="69">
        <v>0</v>
      </c>
      <c r="AO207" s="69">
        <v>0</v>
      </c>
      <c r="AP207" s="80">
        <v>0</v>
      </c>
      <c r="AQ207" s="80">
        <v>0</v>
      </c>
      <c r="AR207" s="69">
        <v>0</v>
      </c>
      <c r="AS207" s="69">
        <v>0</v>
      </c>
      <c r="AT207" s="80">
        <v>0</v>
      </c>
      <c r="AU207" s="80">
        <v>0</v>
      </c>
      <c r="AV207" s="69">
        <v>0</v>
      </c>
      <c r="AW207" s="69">
        <v>0</v>
      </c>
      <c r="AX207" s="80">
        <v>0</v>
      </c>
      <c r="AY207" s="80">
        <v>0</v>
      </c>
      <c r="AZ207" s="69">
        <v>0</v>
      </c>
      <c r="BA207" s="69">
        <v>0</v>
      </c>
      <c r="BB207" s="80">
        <v>0</v>
      </c>
      <c r="BC207" s="80">
        <v>0</v>
      </c>
      <c r="BD207" s="69">
        <v>0</v>
      </c>
      <c r="BE207" s="69">
        <v>0</v>
      </c>
      <c r="BF207" s="80">
        <v>3949</v>
      </c>
      <c r="BG207" s="80">
        <v>0</v>
      </c>
      <c r="BH207" s="69">
        <v>0</v>
      </c>
      <c r="BI207" s="69">
        <v>0</v>
      </c>
      <c r="BJ207" s="80">
        <v>0</v>
      </c>
      <c r="BK207" s="80">
        <v>0</v>
      </c>
      <c r="BL207" s="69">
        <v>0</v>
      </c>
      <c r="BM207" s="69">
        <v>0</v>
      </c>
      <c r="BN207" s="80">
        <v>0</v>
      </c>
      <c r="BO207" s="80">
        <v>0</v>
      </c>
      <c r="BP207" s="69">
        <v>0</v>
      </c>
      <c r="BQ207" s="69">
        <v>0</v>
      </c>
      <c r="BR207" s="80">
        <v>0</v>
      </c>
      <c r="BS207" s="80">
        <v>0</v>
      </c>
      <c r="BT207" s="69">
        <v>0</v>
      </c>
      <c r="BU207" s="69">
        <v>0</v>
      </c>
      <c r="BV207" s="80">
        <v>0</v>
      </c>
      <c r="BW207" s="80">
        <v>0</v>
      </c>
      <c r="BX207" s="69">
        <v>0</v>
      </c>
      <c r="BY207" s="69">
        <v>0</v>
      </c>
      <c r="BZ207" s="80">
        <v>0</v>
      </c>
      <c r="CA207" s="80">
        <v>0</v>
      </c>
      <c r="CB207" s="69">
        <v>0</v>
      </c>
      <c r="CC207" s="69">
        <v>0</v>
      </c>
      <c r="CD207" s="80">
        <v>0</v>
      </c>
      <c r="CE207" s="80">
        <v>0</v>
      </c>
      <c r="CF207" s="69">
        <v>0</v>
      </c>
      <c r="CG207" s="69">
        <v>0</v>
      </c>
      <c r="CH207" s="80">
        <v>0</v>
      </c>
      <c r="CI207" s="80">
        <v>0</v>
      </c>
      <c r="CJ207" s="69">
        <v>0</v>
      </c>
      <c r="CK207" s="69">
        <v>0</v>
      </c>
      <c r="CL207" s="80">
        <v>3949</v>
      </c>
      <c r="CM207" s="80">
        <v>0</v>
      </c>
      <c r="CN207" s="67" t="s">
        <v>735</v>
      </c>
      <c r="CO207" s="67" t="s">
        <v>736</v>
      </c>
      <c r="CP207" s="67" t="s">
        <v>709</v>
      </c>
      <c r="CQ207" s="67" t="s">
        <v>709</v>
      </c>
      <c r="CR207" s="67" t="s">
        <v>709</v>
      </c>
      <c r="CS207" s="67" t="s">
        <v>709</v>
      </c>
      <c r="CT207" s="68">
        <v>45958</v>
      </c>
      <c r="CU207" s="67" t="s">
        <v>993</v>
      </c>
      <c r="CV207" s="67" t="s">
        <v>989</v>
      </c>
      <c r="CW207" s="68" t="s">
        <v>168</v>
      </c>
      <c r="CX207" s="68">
        <v>45757</v>
      </c>
      <c r="CY207" s="67" t="s">
        <v>986</v>
      </c>
      <c r="CZ207" s="67" t="s">
        <v>994</v>
      </c>
      <c r="DA207" s="67" t="s">
        <v>1035</v>
      </c>
      <c r="DB207" s="81">
        <v>14985674.130000001</v>
      </c>
      <c r="DC207" s="67"/>
      <c r="DD207" s="6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  <c r="AMK207"/>
      <c r="AML207"/>
      <c r="AMM207"/>
      <c r="AMN207"/>
      <c r="AMO207"/>
      <c r="AMP207"/>
      <c r="AMQ207"/>
      <c r="AMR207"/>
      <c r="AMS207"/>
      <c r="AMT207"/>
      <c r="AMU207"/>
      <c r="AMV207"/>
      <c r="AMW207"/>
      <c r="AMX207"/>
      <c r="AMY207"/>
      <c r="AMZ207"/>
      <c r="ANA207"/>
      <c r="ANB207"/>
      <c r="ANC207"/>
      <c r="AND207"/>
      <c r="ANE207"/>
      <c r="ANF207"/>
      <c r="ANG207"/>
      <c r="ANH207"/>
      <c r="ANI207"/>
      <c r="ANJ207"/>
      <c r="ANK207"/>
      <c r="ANL207"/>
      <c r="ANM207"/>
      <c r="ANN207"/>
      <c r="ANO207"/>
      <c r="ANP207"/>
      <c r="ANQ207"/>
      <c r="ANR207"/>
      <c r="ANS207"/>
      <c r="ANT207"/>
      <c r="ANU207"/>
      <c r="ANV207"/>
      <c r="ANW207"/>
      <c r="ANX207"/>
      <c r="ANY207"/>
      <c r="ANZ207"/>
      <c r="AOA207"/>
      <c r="AOB207"/>
      <c r="AOC207"/>
      <c r="AOD207"/>
      <c r="AOE207"/>
      <c r="AOF207"/>
      <c r="AOG207"/>
      <c r="AOH207"/>
      <c r="AOI207"/>
      <c r="AOJ207"/>
      <c r="AOK207"/>
      <c r="AOL207"/>
      <c r="AOM207"/>
      <c r="AON207"/>
      <c r="AOO207"/>
      <c r="AOP207"/>
      <c r="AOQ207"/>
      <c r="AOR207"/>
      <c r="AOS207"/>
      <c r="AOT207"/>
      <c r="AOU207"/>
      <c r="AOV207"/>
      <c r="AOW207"/>
      <c r="AOX207"/>
      <c r="AOY207"/>
      <c r="AOZ207"/>
      <c r="APA207"/>
      <c r="APB207"/>
      <c r="APC207"/>
      <c r="APD207"/>
      <c r="APE207"/>
      <c r="APF207"/>
      <c r="APG207"/>
      <c r="APH207"/>
      <c r="API207"/>
      <c r="APJ207"/>
      <c r="APK207"/>
      <c r="APL207"/>
      <c r="APM207"/>
      <c r="APN207"/>
      <c r="APO207"/>
      <c r="APP207"/>
      <c r="APQ207"/>
      <c r="APR207"/>
      <c r="APS207"/>
      <c r="APT207"/>
      <c r="APU207"/>
      <c r="APV207"/>
      <c r="APW207"/>
      <c r="APX207"/>
      <c r="APY207"/>
      <c r="APZ207"/>
      <c r="AQA207"/>
      <c r="AQB207"/>
      <c r="AQC207"/>
      <c r="AQD207"/>
      <c r="AQE207"/>
      <c r="AQF207"/>
      <c r="AQG207"/>
      <c r="AQH207"/>
      <c r="AQI207"/>
      <c r="AQJ207"/>
      <c r="AQK207"/>
      <c r="AQL207"/>
      <c r="AQM207"/>
      <c r="AQN207"/>
      <c r="AQO207"/>
      <c r="AQP207"/>
      <c r="AQQ207"/>
      <c r="AQR207"/>
      <c r="AQS207"/>
      <c r="AQT207"/>
      <c r="AQU207"/>
      <c r="AQV207"/>
      <c r="AQW207"/>
      <c r="AQX207"/>
      <c r="AQY207"/>
      <c r="AQZ207"/>
      <c r="ARA207"/>
      <c r="ARB207"/>
      <c r="ARC207"/>
      <c r="ARD207"/>
      <c r="ARE207"/>
      <c r="ARF207"/>
      <c r="ARG207"/>
      <c r="ARH207"/>
      <c r="ARI207"/>
      <c r="ARJ207"/>
      <c r="ARK207"/>
      <c r="ARL207"/>
      <c r="ARM207"/>
      <c r="ARN207"/>
      <c r="ARO207"/>
      <c r="ARP207"/>
      <c r="ARQ207"/>
      <c r="ARR207"/>
      <c r="ARS207"/>
      <c r="ART207"/>
      <c r="ARU207"/>
      <c r="ARV207"/>
      <c r="ARW207"/>
      <c r="ARX207"/>
      <c r="ARY207"/>
      <c r="ARZ207"/>
      <c r="ASA207"/>
      <c r="ASB207"/>
      <c r="ASC207"/>
      <c r="ASD207"/>
      <c r="ASE207"/>
      <c r="ASF207"/>
      <c r="ASG207"/>
      <c r="ASH207"/>
      <c r="ASI207"/>
      <c r="ASJ207"/>
      <c r="ASK207"/>
      <c r="ASL207"/>
      <c r="ASM207"/>
      <c r="ASN207"/>
      <c r="ASO207"/>
      <c r="ASP207"/>
      <c r="ASQ207"/>
      <c r="ASR207"/>
      <c r="ASS207"/>
      <c r="AST207"/>
      <c r="ASU207"/>
      <c r="ASV207"/>
      <c r="ASW207"/>
      <c r="ASX207"/>
      <c r="ASY207"/>
      <c r="ASZ207"/>
      <c r="ATA207"/>
      <c r="ATB207"/>
      <c r="ATC207"/>
      <c r="ATD207"/>
      <c r="ATE207"/>
      <c r="ATF207"/>
      <c r="ATG207"/>
      <c r="ATH207"/>
      <c r="ATI207"/>
      <c r="ATJ207"/>
      <c r="ATK207"/>
      <c r="ATL207"/>
      <c r="ATM207"/>
      <c r="ATN207"/>
      <c r="ATO207"/>
      <c r="ATP207"/>
      <c r="ATQ207"/>
      <c r="ATR207"/>
      <c r="ATS207"/>
      <c r="ATT207"/>
      <c r="ATU207"/>
      <c r="ATV207"/>
      <c r="ATW207"/>
      <c r="ATX207"/>
      <c r="ATY207"/>
      <c r="ATZ207"/>
      <c r="AUA207"/>
      <c r="AUB207"/>
      <c r="AUC207"/>
      <c r="AUD207"/>
      <c r="AUE207"/>
      <c r="AUF207"/>
      <c r="AUG207"/>
      <c r="AUH207"/>
      <c r="AUI207"/>
      <c r="AUJ207"/>
      <c r="AUK207"/>
      <c r="AUL207"/>
      <c r="AUM207"/>
      <c r="AUN207"/>
      <c r="AUO207"/>
      <c r="AUP207"/>
      <c r="AUQ207"/>
      <c r="AUR207"/>
      <c r="AUS207"/>
      <c r="AUT207"/>
      <c r="AUU207"/>
      <c r="AUV207"/>
      <c r="AUW207"/>
      <c r="AUX207"/>
      <c r="AUY207"/>
      <c r="AUZ207"/>
      <c r="AVA207"/>
      <c r="AVB207"/>
      <c r="AVC207"/>
      <c r="AVD207"/>
      <c r="AVE207"/>
      <c r="AVF207"/>
      <c r="AVG207"/>
      <c r="AVH207"/>
      <c r="AVI207"/>
      <c r="AVJ207"/>
      <c r="AVK207"/>
      <c r="AVL207"/>
      <c r="AVM207"/>
      <c r="AVN207"/>
      <c r="AVO207"/>
      <c r="AVP207"/>
      <c r="AVQ207"/>
      <c r="AVR207"/>
      <c r="AVS207"/>
      <c r="AVT207"/>
      <c r="AVU207"/>
      <c r="AVV207"/>
      <c r="AVW207"/>
      <c r="AVX207"/>
      <c r="AVY207"/>
      <c r="AVZ207"/>
      <c r="AWA207"/>
      <c r="AWB207"/>
      <c r="AWC207"/>
      <c r="AWD207"/>
      <c r="AWE207"/>
      <c r="AWF207"/>
      <c r="AWG207"/>
      <c r="AWH207"/>
      <c r="AWI207"/>
      <c r="AWJ207"/>
      <c r="AWK207"/>
      <c r="AWL207"/>
      <c r="AWM207"/>
      <c r="AWN207"/>
      <c r="AWO207"/>
      <c r="AWP207"/>
      <c r="AWQ207"/>
      <c r="AWR207"/>
      <c r="AWS207"/>
      <c r="AWT207"/>
      <c r="AWU207"/>
      <c r="AWV207"/>
      <c r="AWW207"/>
      <c r="AWX207"/>
      <c r="AWY207"/>
      <c r="AWZ207"/>
      <c r="AXA207"/>
      <c r="AXB207"/>
      <c r="AXC207"/>
      <c r="AXD207"/>
      <c r="AXE207"/>
      <c r="AXF207"/>
      <c r="AXG207"/>
      <c r="AXH207"/>
      <c r="AXI207"/>
      <c r="AXJ207"/>
      <c r="AXK207"/>
      <c r="AXL207"/>
      <c r="AXM207"/>
      <c r="AXN207"/>
      <c r="AXO207"/>
      <c r="AXP207"/>
      <c r="AXQ207"/>
      <c r="AXR207"/>
      <c r="AXS207"/>
      <c r="AXT207"/>
      <c r="AXU207"/>
      <c r="AXV207"/>
      <c r="AXW207"/>
      <c r="AXX207"/>
      <c r="AXY207"/>
      <c r="AXZ207"/>
      <c r="AYA207"/>
      <c r="AYB207"/>
      <c r="AYC207"/>
      <c r="AYD207"/>
      <c r="AYE207"/>
      <c r="AYF207"/>
      <c r="AYG207"/>
      <c r="AYH207"/>
      <c r="AYI207"/>
      <c r="AYJ207"/>
      <c r="AYK207"/>
      <c r="AYL207"/>
      <c r="AYM207"/>
      <c r="AYN207"/>
      <c r="AYO207"/>
      <c r="AYP207"/>
      <c r="AYQ207"/>
      <c r="AYR207"/>
      <c r="AYS207"/>
      <c r="AYT207"/>
      <c r="AYU207"/>
      <c r="AYV207"/>
      <c r="AYW207"/>
      <c r="AYX207"/>
      <c r="AYY207"/>
      <c r="AYZ207"/>
      <c r="AZA207"/>
      <c r="AZB207"/>
      <c r="AZC207"/>
      <c r="AZD207"/>
      <c r="AZE207"/>
      <c r="AZF207"/>
      <c r="AZG207"/>
      <c r="AZH207"/>
      <c r="AZI207"/>
      <c r="AZJ207"/>
      <c r="AZK207"/>
      <c r="AZL207"/>
      <c r="AZM207"/>
      <c r="AZN207"/>
      <c r="AZO207"/>
      <c r="AZP207"/>
      <c r="AZQ207"/>
      <c r="AZR207"/>
      <c r="AZS207"/>
      <c r="AZT207"/>
      <c r="AZU207"/>
      <c r="AZV207"/>
      <c r="AZW207"/>
      <c r="AZX207"/>
      <c r="AZY207"/>
      <c r="AZZ207"/>
      <c r="BAA207"/>
      <c r="BAB207"/>
      <c r="BAC207"/>
      <c r="BAD207"/>
      <c r="BAE207"/>
      <c r="BAF207"/>
      <c r="BAG207"/>
      <c r="BAH207"/>
      <c r="BAI207"/>
      <c r="BAJ207"/>
      <c r="BAK207"/>
      <c r="BAL207"/>
      <c r="BAM207"/>
      <c r="BAN207"/>
      <c r="BAO207"/>
      <c r="BAP207"/>
      <c r="BAQ207"/>
      <c r="BAR207"/>
      <c r="BAS207"/>
      <c r="BAT207"/>
      <c r="BAU207"/>
      <c r="BAV207"/>
      <c r="BAW207"/>
      <c r="BAX207"/>
      <c r="BAY207"/>
      <c r="BAZ207"/>
      <c r="BBA207"/>
      <c r="BBB207"/>
      <c r="BBC207"/>
      <c r="BBD207"/>
      <c r="BBE207"/>
      <c r="BBF207"/>
      <c r="BBG207"/>
      <c r="BBH207"/>
      <c r="BBI207"/>
      <c r="BBJ207"/>
      <c r="BBK207"/>
      <c r="BBL207"/>
      <c r="BBM207"/>
      <c r="BBN207"/>
      <c r="BBO207"/>
      <c r="BBP207"/>
      <c r="BBQ207"/>
      <c r="BBR207"/>
      <c r="BBS207"/>
      <c r="BBT207"/>
      <c r="BBU207"/>
      <c r="BBV207"/>
      <c r="BBW207"/>
      <c r="BBX207"/>
      <c r="BBY207"/>
      <c r="BBZ207"/>
      <c r="BCA207"/>
      <c r="BCB207"/>
      <c r="BCC207"/>
      <c r="BCD207"/>
      <c r="BCE207"/>
      <c r="BCF207"/>
      <c r="BCG207"/>
      <c r="BCH207"/>
      <c r="BCI207"/>
      <c r="BCJ207"/>
      <c r="BCK207"/>
      <c r="BCL207"/>
      <c r="BCM207"/>
      <c r="BCN207"/>
      <c r="BCO207"/>
      <c r="BCP207"/>
      <c r="BCQ207"/>
      <c r="BCR207"/>
      <c r="BCS207"/>
      <c r="BCT207"/>
      <c r="BCU207"/>
      <c r="BCV207"/>
      <c r="BCW207"/>
      <c r="BCX207"/>
      <c r="BCY207"/>
      <c r="BCZ207"/>
      <c r="BDA207"/>
      <c r="BDB207"/>
      <c r="BDC207"/>
      <c r="BDD207"/>
      <c r="BDE207"/>
      <c r="BDF207"/>
      <c r="BDG207"/>
      <c r="BDH207"/>
      <c r="BDI207"/>
      <c r="BDJ207"/>
      <c r="BDK207"/>
      <c r="BDL207"/>
      <c r="BDM207"/>
      <c r="BDN207"/>
      <c r="BDO207"/>
      <c r="BDP207"/>
      <c r="BDQ207"/>
      <c r="BDR207"/>
      <c r="BDS207"/>
      <c r="BDT207"/>
      <c r="BDU207"/>
    </row>
    <row r="208" spans="2:1477" s="69" customFormat="1">
      <c r="B208" s="67" t="s">
        <v>4</v>
      </c>
      <c r="C208" s="67" t="s">
        <v>454</v>
      </c>
      <c r="D208" s="67" t="s">
        <v>455</v>
      </c>
      <c r="E208" s="68">
        <v>45070</v>
      </c>
      <c r="F208" s="67" t="s">
        <v>986</v>
      </c>
      <c r="G208" s="67" t="s">
        <v>995</v>
      </c>
      <c r="H208" s="187">
        <v>3</v>
      </c>
      <c r="I208" s="69">
        <v>3</v>
      </c>
      <c r="J208" s="69">
        <v>360</v>
      </c>
      <c r="K208" s="69">
        <v>467</v>
      </c>
      <c r="L208" s="69">
        <v>467</v>
      </c>
      <c r="M208" s="186">
        <f t="shared" si="60"/>
        <v>1.0416666666666667</v>
      </c>
      <c r="N208" s="69">
        <f t="shared" si="61"/>
        <v>1</v>
      </c>
      <c r="O208" s="69">
        <v>0</v>
      </c>
      <c r="P208" s="69">
        <v>0</v>
      </c>
      <c r="Q208" s="69">
        <v>0</v>
      </c>
      <c r="R208" s="69">
        <v>92</v>
      </c>
      <c r="S208" s="69">
        <v>15</v>
      </c>
      <c r="T208" s="190">
        <v>8448064</v>
      </c>
      <c r="U208" s="190">
        <v>70000</v>
      </c>
      <c r="V208" s="190">
        <v>8378064</v>
      </c>
      <c r="W208" s="190">
        <v>8800372</v>
      </c>
      <c r="X208" s="190">
        <v>8800513</v>
      </c>
      <c r="Y208" s="190">
        <v>0</v>
      </c>
      <c r="Z208" s="190">
        <v>0</v>
      </c>
      <c r="AA208" s="190">
        <v>0</v>
      </c>
      <c r="AB208" s="190">
        <v>8800513</v>
      </c>
      <c r="AC208" s="190">
        <v>8740511</v>
      </c>
      <c r="AD208" s="186">
        <f t="shared" si="62"/>
        <v>1.0432614265061713</v>
      </c>
      <c r="AE208" s="69">
        <f t="shared" si="63"/>
        <v>1</v>
      </c>
      <c r="AF208" s="190">
        <v>855</v>
      </c>
      <c r="AG208" s="190">
        <v>352308</v>
      </c>
      <c r="AH208" s="69">
        <v>69</v>
      </c>
      <c r="AI208" s="69">
        <v>23</v>
      </c>
      <c r="AJ208" s="69">
        <v>0</v>
      </c>
      <c r="AK208" s="69">
        <v>0</v>
      </c>
      <c r="AL208" s="80">
        <v>0</v>
      </c>
      <c r="AM208" s="80">
        <v>0</v>
      </c>
      <c r="AN208" s="69">
        <v>0</v>
      </c>
      <c r="AO208" s="69">
        <v>0</v>
      </c>
      <c r="AP208" s="80">
        <v>93573</v>
      </c>
      <c r="AQ208" s="80">
        <v>14238</v>
      </c>
      <c r="AR208" s="69">
        <v>0</v>
      </c>
      <c r="AS208" s="69">
        <v>0</v>
      </c>
      <c r="AT208" s="80">
        <v>0</v>
      </c>
      <c r="AU208" s="80">
        <v>0</v>
      </c>
      <c r="AV208" s="69">
        <v>0</v>
      </c>
      <c r="AW208" s="69">
        <v>0</v>
      </c>
      <c r="AX208" s="80">
        <v>0</v>
      </c>
      <c r="AY208" s="80">
        <v>0</v>
      </c>
      <c r="AZ208" s="69">
        <v>0</v>
      </c>
      <c r="BA208" s="69">
        <v>0</v>
      </c>
      <c r="BB208" s="80">
        <v>0</v>
      </c>
      <c r="BC208" s="80">
        <v>0</v>
      </c>
      <c r="BD208" s="69">
        <v>0</v>
      </c>
      <c r="BE208" s="69">
        <v>0</v>
      </c>
      <c r="BF208" s="80">
        <v>3247</v>
      </c>
      <c r="BG208" s="80">
        <v>0</v>
      </c>
      <c r="BH208" s="69">
        <v>0</v>
      </c>
      <c r="BI208" s="69">
        <v>0</v>
      </c>
      <c r="BJ208" s="80">
        <v>0</v>
      </c>
      <c r="BK208" s="80">
        <v>0</v>
      </c>
      <c r="BL208" s="69">
        <v>0</v>
      </c>
      <c r="BM208" s="69">
        <v>0</v>
      </c>
      <c r="BN208" s="80">
        <v>0</v>
      </c>
      <c r="BO208" s="80">
        <v>0</v>
      </c>
      <c r="BP208" s="69">
        <v>0</v>
      </c>
      <c r="BQ208" s="69">
        <v>0</v>
      </c>
      <c r="BR208" s="80">
        <v>0</v>
      </c>
      <c r="BS208" s="80">
        <v>0</v>
      </c>
      <c r="BT208" s="69">
        <v>0</v>
      </c>
      <c r="BU208" s="69">
        <v>0</v>
      </c>
      <c r="BV208" s="80">
        <v>0</v>
      </c>
      <c r="BW208" s="80">
        <v>0</v>
      </c>
      <c r="BX208" s="69">
        <v>0</v>
      </c>
      <c r="BY208" s="69">
        <v>15</v>
      </c>
      <c r="BZ208" s="80">
        <v>221451</v>
      </c>
      <c r="CA208" s="80">
        <v>0</v>
      </c>
      <c r="CB208" s="69">
        <v>0</v>
      </c>
      <c r="CC208" s="69">
        <v>0</v>
      </c>
      <c r="CD208" s="80">
        <v>0</v>
      </c>
      <c r="CE208" s="80">
        <v>0</v>
      </c>
      <c r="CF208" s="69">
        <v>0</v>
      </c>
      <c r="CG208" s="69">
        <v>0</v>
      </c>
      <c r="CH208" s="80">
        <v>0</v>
      </c>
      <c r="CI208" s="80">
        <v>0</v>
      </c>
      <c r="CJ208" s="69">
        <v>0</v>
      </c>
      <c r="CK208" s="69">
        <v>15</v>
      </c>
      <c r="CL208" s="80">
        <v>318271</v>
      </c>
      <c r="CM208" s="80">
        <v>14238</v>
      </c>
      <c r="CN208" s="67" t="s">
        <v>851</v>
      </c>
      <c r="CO208" s="67" t="s">
        <v>852</v>
      </c>
      <c r="CP208" s="67" t="s">
        <v>709</v>
      </c>
      <c r="CQ208" s="67" t="s">
        <v>709</v>
      </c>
      <c r="CR208" s="67" t="s">
        <v>709</v>
      </c>
      <c r="CS208" s="67" t="s">
        <v>709</v>
      </c>
      <c r="CT208" s="68">
        <v>45952</v>
      </c>
      <c r="CU208" s="67" t="s">
        <v>993</v>
      </c>
      <c r="CV208" s="67" t="s">
        <v>989</v>
      </c>
      <c r="CW208" s="68" t="s">
        <v>168</v>
      </c>
      <c r="CX208" s="68">
        <v>45643</v>
      </c>
      <c r="CY208" s="67" t="s">
        <v>993</v>
      </c>
      <c r="CZ208" s="67" t="s">
        <v>994</v>
      </c>
      <c r="DA208" s="67" t="s">
        <v>1032</v>
      </c>
      <c r="DB208" s="81">
        <v>8153514.7199999997</v>
      </c>
      <c r="DC208" s="67"/>
      <c r="DD208" s="67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  <c r="AMK208"/>
      <c r="AML208"/>
      <c r="AMM208"/>
      <c r="AMN208"/>
      <c r="AMO208"/>
      <c r="AMP208"/>
      <c r="AMQ208"/>
      <c r="AMR208"/>
      <c r="AMS208"/>
      <c r="AMT208"/>
      <c r="AMU208"/>
      <c r="AMV208"/>
      <c r="AMW208"/>
      <c r="AMX208"/>
      <c r="AMY208"/>
      <c r="AMZ208"/>
      <c r="ANA208"/>
      <c r="ANB208"/>
      <c r="ANC208"/>
      <c r="AND208"/>
      <c r="ANE208"/>
      <c r="ANF208"/>
      <c r="ANG208"/>
      <c r="ANH208"/>
      <c r="ANI208"/>
      <c r="ANJ208"/>
      <c r="ANK208"/>
      <c r="ANL208"/>
      <c r="ANM208"/>
      <c r="ANN208"/>
      <c r="ANO208"/>
      <c r="ANP208"/>
      <c r="ANQ208"/>
      <c r="ANR208"/>
      <c r="ANS208"/>
      <c r="ANT208"/>
      <c r="ANU208"/>
      <c r="ANV208"/>
      <c r="ANW208"/>
      <c r="ANX208"/>
      <c r="ANY208"/>
      <c r="ANZ208"/>
      <c r="AOA208"/>
      <c r="AOB208"/>
      <c r="AOC208"/>
      <c r="AOD208"/>
      <c r="AOE208"/>
      <c r="AOF208"/>
      <c r="AOG208"/>
      <c r="AOH208"/>
      <c r="AOI208"/>
      <c r="AOJ208"/>
      <c r="AOK208"/>
      <c r="AOL208"/>
      <c r="AOM208"/>
      <c r="AON208"/>
      <c r="AOO208"/>
      <c r="AOP208"/>
      <c r="AOQ208"/>
      <c r="AOR208"/>
      <c r="AOS208"/>
      <c r="AOT208"/>
      <c r="AOU208"/>
      <c r="AOV208"/>
      <c r="AOW208"/>
      <c r="AOX208"/>
      <c r="AOY208"/>
      <c r="AOZ208"/>
      <c r="APA208"/>
      <c r="APB208"/>
      <c r="APC208"/>
      <c r="APD208"/>
      <c r="APE208"/>
      <c r="APF208"/>
      <c r="APG208"/>
      <c r="APH208"/>
      <c r="API208"/>
      <c r="APJ208"/>
      <c r="APK208"/>
      <c r="APL208"/>
      <c r="APM208"/>
      <c r="APN208"/>
      <c r="APO208"/>
      <c r="APP208"/>
      <c r="APQ208"/>
      <c r="APR208"/>
      <c r="APS208"/>
      <c r="APT208"/>
      <c r="APU208"/>
      <c r="APV208"/>
      <c r="APW208"/>
      <c r="APX208"/>
      <c r="APY208"/>
      <c r="APZ208"/>
      <c r="AQA208"/>
      <c r="AQB208"/>
      <c r="AQC208"/>
      <c r="AQD208"/>
      <c r="AQE208"/>
      <c r="AQF208"/>
      <c r="AQG208"/>
      <c r="AQH208"/>
      <c r="AQI208"/>
      <c r="AQJ208"/>
      <c r="AQK208"/>
      <c r="AQL208"/>
      <c r="AQM208"/>
      <c r="AQN208"/>
      <c r="AQO208"/>
      <c r="AQP208"/>
      <c r="AQQ208"/>
      <c r="AQR208"/>
      <c r="AQS208"/>
      <c r="AQT208"/>
      <c r="AQU208"/>
      <c r="AQV208"/>
      <c r="AQW208"/>
      <c r="AQX208"/>
      <c r="AQY208"/>
      <c r="AQZ208"/>
      <c r="ARA208"/>
      <c r="ARB208"/>
      <c r="ARC208"/>
      <c r="ARD208"/>
      <c r="ARE208"/>
      <c r="ARF208"/>
      <c r="ARG208"/>
      <c r="ARH208"/>
      <c r="ARI208"/>
      <c r="ARJ208"/>
      <c r="ARK208"/>
      <c r="ARL208"/>
      <c r="ARM208"/>
      <c r="ARN208"/>
      <c r="ARO208"/>
      <c r="ARP208"/>
      <c r="ARQ208"/>
      <c r="ARR208"/>
      <c r="ARS208"/>
      <c r="ART208"/>
      <c r="ARU208"/>
      <c r="ARV208"/>
      <c r="ARW208"/>
      <c r="ARX208"/>
      <c r="ARY208"/>
      <c r="ARZ208"/>
      <c r="ASA208"/>
      <c r="ASB208"/>
      <c r="ASC208"/>
      <c r="ASD208"/>
      <c r="ASE208"/>
      <c r="ASF208"/>
      <c r="ASG208"/>
      <c r="ASH208"/>
      <c r="ASI208"/>
      <c r="ASJ208"/>
      <c r="ASK208"/>
      <c r="ASL208"/>
      <c r="ASM208"/>
      <c r="ASN208"/>
      <c r="ASO208"/>
      <c r="ASP208"/>
      <c r="ASQ208"/>
      <c r="ASR208"/>
      <c r="ASS208"/>
      <c r="AST208"/>
      <c r="ASU208"/>
      <c r="ASV208"/>
      <c r="ASW208"/>
      <c r="ASX208"/>
      <c r="ASY208"/>
      <c r="ASZ208"/>
      <c r="ATA208"/>
      <c r="ATB208"/>
      <c r="ATC208"/>
      <c r="ATD208"/>
      <c r="ATE208"/>
      <c r="ATF208"/>
      <c r="ATG208"/>
      <c r="ATH208"/>
      <c r="ATI208"/>
      <c r="ATJ208"/>
      <c r="ATK208"/>
      <c r="ATL208"/>
      <c r="ATM208"/>
      <c r="ATN208"/>
      <c r="ATO208"/>
      <c r="ATP208"/>
      <c r="ATQ208"/>
      <c r="ATR208"/>
      <c r="ATS208"/>
      <c r="ATT208"/>
      <c r="ATU208"/>
      <c r="ATV208"/>
      <c r="ATW208"/>
      <c r="ATX208"/>
      <c r="ATY208"/>
      <c r="ATZ208"/>
      <c r="AUA208"/>
      <c r="AUB208"/>
      <c r="AUC208"/>
      <c r="AUD208"/>
      <c r="AUE208"/>
      <c r="AUF208"/>
      <c r="AUG208"/>
      <c r="AUH208"/>
      <c r="AUI208"/>
      <c r="AUJ208"/>
      <c r="AUK208"/>
      <c r="AUL208"/>
      <c r="AUM208"/>
      <c r="AUN208"/>
      <c r="AUO208"/>
      <c r="AUP208"/>
      <c r="AUQ208"/>
      <c r="AUR208"/>
      <c r="AUS208"/>
      <c r="AUT208"/>
      <c r="AUU208"/>
      <c r="AUV208"/>
      <c r="AUW208"/>
      <c r="AUX208"/>
      <c r="AUY208"/>
      <c r="AUZ208"/>
      <c r="AVA208"/>
      <c r="AVB208"/>
      <c r="AVC208"/>
      <c r="AVD208"/>
      <c r="AVE208"/>
      <c r="AVF208"/>
      <c r="AVG208"/>
      <c r="AVH208"/>
      <c r="AVI208"/>
      <c r="AVJ208"/>
      <c r="AVK208"/>
      <c r="AVL208"/>
      <c r="AVM208"/>
      <c r="AVN208"/>
      <c r="AVO208"/>
      <c r="AVP208"/>
      <c r="AVQ208"/>
      <c r="AVR208"/>
      <c r="AVS208"/>
      <c r="AVT208"/>
      <c r="AVU208"/>
      <c r="AVV208"/>
      <c r="AVW208"/>
      <c r="AVX208"/>
      <c r="AVY208"/>
      <c r="AVZ208"/>
      <c r="AWA208"/>
      <c r="AWB208"/>
      <c r="AWC208"/>
      <c r="AWD208"/>
      <c r="AWE208"/>
      <c r="AWF208"/>
      <c r="AWG208"/>
      <c r="AWH208"/>
      <c r="AWI208"/>
      <c r="AWJ208"/>
      <c r="AWK208"/>
      <c r="AWL208"/>
      <c r="AWM208"/>
      <c r="AWN208"/>
      <c r="AWO208"/>
      <c r="AWP208"/>
      <c r="AWQ208"/>
      <c r="AWR208"/>
      <c r="AWS208"/>
      <c r="AWT208"/>
      <c r="AWU208"/>
      <c r="AWV208"/>
      <c r="AWW208"/>
      <c r="AWX208"/>
      <c r="AWY208"/>
      <c r="AWZ208"/>
      <c r="AXA208"/>
      <c r="AXB208"/>
      <c r="AXC208"/>
      <c r="AXD208"/>
      <c r="AXE208"/>
      <c r="AXF208"/>
      <c r="AXG208"/>
      <c r="AXH208"/>
      <c r="AXI208"/>
      <c r="AXJ208"/>
      <c r="AXK208"/>
      <c r="AXL208"/>
      <c r="AXM208"/>
      <c r="AXN208"/>
      <c r="AXO208"/>
      <c r="AXP208"/>
      <c r="AXQ208"/>
      <c r="AXR208"/>
      <c r="AXS208"/>
      <c r="AXT208"/>
      <c r="AXU208"/>
      <c r="AXV208"/>
      <c r="AXW208"/>
      <c r="AXX208"/>
      <c r="AXY208"/>
      <c r="AXZ208"/>
      <c r="AYA208"/>
      <c r="AYB208"/>
      <c r="AYC208"/>
      <c r="AYD208"/>
      <c r="AYE208"/>
      <c r="AYF208"/>
      <c r="AYG208"/>
      <c r="AYH208"/>
      <c r="AYI208"/>
      <c r="AYJ208"/>
      <c r="AYK208"/>
      <c r="AYL208"/>
      <c r="AYM208"/>
      <c r="AYN208"/>
      <c r="AYO208"/>
      <c r="AYP208"/>
      <c r="AYQ208"/>
      <c r="AYR208"/>
      <c r="AYS208"/>
      <c r="AYT208"/>
      <c r="AYU208"/>
      <c r="AYV208"/>
      <c r="AYW208"/>
      <c r="AYX208"/>
      <c r="AYY208"/>
      <c r="AYZ208"/>
      <c r="AZA208"/>
      <c r="AZB208"/>
      <c r="AZC208"/>
      <c r="AZD208"/>
      <c r="AZE208"/>
      <c r="AZF208"/>
      <c r="AZG208"/>
      <c r="AZH208"/>
      <c r="AZI208"/>
      <c r="AZJ208"/>
      <c r="AZK208"/>
      <c r="AZL208"/>
      <c r="AZM208"/>
      <c r="AZN208"/>
      <c r="AZO208"/>
      <c r="AZP208"/>
      <c r="AZQ208"/>
      <c r="AZR208"/>
      <c r="AZS208"/>
      <c r="AZT208"/>
      <c r="AZU208"/>
      <c r="AZV208"/>
      <c r="AZW208"/>
      <c r="AZX208"/>
      <c r="AZY208"/>
      <c r="AZZ208"/>
      <c r="BAA208"/>
      <c r="BAB208"/>
      <c r="BAC208"/>
      <c r="BAD208"/>
      <c r="BAE208"/>
      <c r="BAF208"/>
      <c r="BAG208"/>
      <c r="BAH208"/>
      <c r="BAI208"/>
      <c r="BAJ208"/>
      <c r="BAK208"/>
      <c r="BAL208"/>
      <c r="BAM208"/>
      <c r="BAN208"/>
      <c r="BAO208"/>
      <c r="BAP208"/>
      <c r="BAQ208"/>
      <c r="BAR208"/>
      <c r="BAS208"/>
      <c r="BAT208"/>
      <c r="BAU208"/>
      <c r="BAV208"/>
      <c r="BAW208"/>
      <c r="BAX208"/>
      <c r="BAY208"/>
      <c r="BAZ208"/>
      <c r="BBA208"/>
      <c r="BBB208"/>
      <c r="BBC208"/>
      <c r="BBD208"/>
      <c r="BBE208"/>
      <c r="BBF208"/>
      <c r="BBG208"/>
      <c r="BBH208"/>
      <c r="BBI208"/>
      <c r="BBJ208"/>
      <c r="BBK208"/>
      <c r="BBL208"/>
      <c r="BBM208"/>
      <c r="BBN208"/>
      <c r="BBO208"/>
      <c r="BBP208"/>
      <c r="BBQ208"/>
      <c r="BBR208"/>
      <c r="BBS208"/>
      <c r="BBT208"/>
      <c r="BBU208"/>
      <c r="BBV208"/>
      <c r="BBW208"/>
      <c r="BBX208"/>
      <c r="BBY208"/>
      <c r="BBZ208"/>
      <c r="BCA208"/>
      <c r="BCB208"/>
      <c r="BCC208"/>
      <c r="BCD208"/>
      <c r="BCE208"/>
      <c r="BCF208"/>
      <c r="BCG208"/>
      <c r="BCH208"/>
      <c r="BCI208"/>
      <c r="BCJ208"/>
      <c r="BCK208"/>
      <c r="BCL208"/>
      <c r="BCM208"/>
      <c r="BCN208"/>
      <c r="BCO208"/>
      <c r="BCP208"/>
      <c r="BCQ208"/>
      <c r="BCR208"/>
      <c r="BCS208"/>
      <c r="BCT208"/>
      <c r="BCU208"/>
      <c r="BCV208"/>
      <c r="BCW208"/>
      <c r="BCX208"/>
      <c r="BCY208"/>
      <c r="BCZ208"/>
      <c r="BDA208"/>
      <c r="BDB208"/>
      <c r="BDC208"/>
      <c r="BDD208"/>
      <c r="BDE208"/>
      <c r="BDF208"/>
      <c r="BDG208"/>
      <c r="BDH208"/>
      <c r="BDI208"/>
      <c r="BDJ208"/>
      <c r="BDK208"/>
      <c r="BDL208"/>
      <c r="BDM208"/>
      <c r="BDN208"/>
      <c r="BDO208"/>
      <c r="BDP208"/>
      <c r="BDQ208"/>
      <c r="BDR208"/>
      <c r="BDS208"/>
      <c r="BDT208"/>
      <c r="BDU208"/>
    </row>
    <row r="209" spans="2:1477" s="69" customFormat="1">
      <c r="B209" s="67" t="s">
        <v>4</v>
      </c>
      <c r="C209" s="67" t="s">
        <v>456</v>
      </c>
      <c r="D209" s="67" t="s">
        <v>457</v>
      </c>
      <c r="E209" s="68">
        <v>45091</v>
      </c>
      <c r="F209" s="67" t="s">
        <v>986</v>
      </c>
      <c r="G209" s="67" t="s">
        <v>995</v>
      </c>
      <c r="H209" s="187">
        <v>3</v>
      </c>
      <c r="I209" s="69">
        <v>9</v>
      </c>
      <c r="J209" s="69">
        <v>610</v>
      </c>
      <c r="K209" s="69">
        <v>822</v>
      </c>
      <c r="L209" s="69">
        <v>816</v>
      </c>
      <c r="M209" s="186">
        <f t="shared" si="60"/>
        <v>1.042622950819672</v>
      </c>
      <c r="N209" s="69">
        <f t="shared" si="61"/>
        <v>1</v>
      </c>
      <c r="O209" s="69">
        <v>6</v>
      </c>
      <c r="P209" s="69">
        <v>0</v>
      </c>
      <c r="Q209" s="69">
        <v>0</v>
      </c>
      <c r="R209" s="69">
        <v>180</v>
      </c>
      <c r="S209" s="69">
        <v>32</v>
      </c>
      <c r="T209" s="190">
        <v>15097285</v>
      </c>
      <c r="U209" s="190">
        <v>150000</v>
      </c>
      <c r="V209" s="190">
        <v>14947285</v>
      </c>
      <c r="W209" s="190">
        <v>15626114</v>
      </c>
      <c r="X209" s="190">
        <v>15519395</v>
      </c>
      <c r="Y209" s="190">
        <v>0</v>
      </c>
      <c r="Z209" s="190">
        <v>0</v>
      </c>
      <c r="AA209" s="190">
        <v>0</v>
      </c>
      <c r="AB209" s="190">
        <v>15519395</v>
      </c>
      <c r="AC209" s="190">
        <v>15475580</v>
      </c>
      <c r="AD209" s="186">
        <f t="shared" si="62"/>
        <v>1.0353438768311436</v>
      </c>
      <c r="AE209" s="69">
        <f t="shared" si="63"/>
        <v>1</v>
      </c>
      <c r="AF209" s="190">
        <v>-7963</v>
      </c>
      <c r="AG209" s="190">
        <v>1098563</v>
      </c>
      <c r="AH209" s="69">
        <v>116</v>
      </c>
      <c r="AI209" s="69">
        <v>64</v>
      </c>
      <c r="AJ209" s="69">
        <v>0</v>
      </c>
      <c r="AK209" s="69">
        <v>0</v>
      </c>
      <c r="AL209" s="80">
        <v>64465</v>
      </c>
      <c r="AM209" s="80">
        <v>0</v>
      </c>
      <c r="AN209" s="69">
        <v>0</v>
      </c>
      <c r="AO209" s="69">
        <v>32</v>
      </c>
      <c r="AP209" s="80">
        <v>474785</v>
      </c>
      <c r="AQ209" s="80">
        <v>8321</v>
      </c>
      <c r="AR209" s="69">
        <v>0</v>
      </c>
      <c r="AS209" s="69">
        <v>0</v>
      </c>
      <c r="AT209" s="80">
        <v>0</v>
      </c>
      <c r="AU209" s="80">
        <v>0</v>
      </c>
      <c r="AV209" s="69">
        <v>0</v>
      </c>
      <c r="AW209" s="69">
        <v>0</v>
      </c>
      <c r="AX209" s="80">
        <v>0</v>
      </c>
      <c r="AY209" s="80">
        <v>0</v>
      </c>
      <c r="AZ209" s="69">
        <v>0</v>
      </c>
      <c r="BA209" s="69">
        <v>0</v>
      </c>
      <c r="BB209" s="80">
        <v>0</v>
      </c>
      <c r="BC209" s="80">
        <v>0</v>
      </c>
      <c r="BD209" s="69">
        <v>0</v>
      </c>
      <c r="BE209" s="69">
        <v>0</v>
      </c>
      <c r="BF209" s="80">
        <v>592234</v>
      </c>
      <c r="BG209" s="80">
        <v>0</v>
      </c>
      <c r="BH209" s="69">
        <v>0</v>
      </c>
      <c r="BI209" s="69">
        <v>0</v>
      </c>
      <c r="BJ209" s="80">
        <v>1431</v>
      </c>
      <c r="BK209" s="80">
        <v>0</v>
      </c>
      <c r="BL209" s="69">
        <v>0</v>
      </c>
      <c r="BM209" s="69">
        <v>0</v>
      </c>
      <c r="BN209" s="80">
        <v>0</v>
      </c>
      <c r="BO209" s="80">
        <v>0</v>
      </c>
      <c r="BP209" s="69">
        <v>0</v>
      </c>
      <c r="BQ209" s="69">
        <v>0</v>
      </c>
      <c r="BR209" s="80">
        <v>0</v>
      </c>
      <c r="BS209" s="80">
        <v>0</v>
      </c>
      <c r="BT209" s="69">
        <v>0</v>
      </c>
      <c r="BU209" s="69">
        <v>0</v>
      </c>
      <c r="BV209" s="80">
        <v>0</v>
      </c>
      <c r="BW209" s="80">
        <v>0</v>
      </c>
      <c r="BX209" s="69">
        <v>0</v>
      </c>
      <c r="BY209" s="69">
        <v>0</v>
      </c>
      <c r="BZ209" s="80">
        <v>0</v>
      </c>
      <c r="CA209" s="80">
        <v>0</v>
      </c>
      <c r="CB209" s="69">
        <v>0</v>
      </c>
      <c r="CC209" s="69">
        <v>0</v>
      </c>
      <c r="CD209" s="80">
        <v>0</v>
      </c>
      <c r="CE209" s="80">
        <v>0</v>
      </c>
      <c r="CF209" s="69">
        <v>0</v>
      </c>
      <c r="CG209" s="69">
        <v>0</v>
      </c>
      <c r="CH209" s="80">
        <v>0</v>
      </c>
      <c r="CI209" s="80">
        <v>0</v>
      </c>
      <c r="CJ209" s="69">
        <v>0</v>
      </c>
      <c r="CK209" s="69">
        <v>32</v>
      </c>
      <c r="CL209" s="80">
        <v>1132914</v>
      </c>
      <c r="CM209" s="80">
        <v>8321</v>
      </c>
      <c r="CN209" s="67" t="s">
        <v>879</v>
      </c>
      <c r="CO209" s="67" t="s">
        <v>880</v>
      </c>
      <c r="CP209" s="67" t="s">
        <v>709</v>
      </c>
      <c r="CQ209" s="67" t="s">
        <v>709</v>
      </c>
      <c r="CR209" s="67" t="s">
        <v>709</v>
      </c>
      <c r="CS209" s="67" t="s">
        <v>709</v>
      </c>
      <c r="CT209" s="68">
        <v>46094</v>
      </c>
      <c r="CU209" s="67" t="s">
        <v>991</v>
      </c>
      <c r="CV209" s="67" t="s">
        <v>989</v>
      </c>
      <c r="CW209" s="68" t="s">
        <v>168</v>
      </c>
      <c r="CX209" s="68">
        <v>45999</v>
      </c>
      <c r="CY209" s="67" t="s">
        <v>993</v>
      </c>
      <c r="CZ209" s="67" t="s">
        <v>989</v>
      </c>
      <c r="DA209" s="67" t="s">
        <v>1033</v>
      </c>
      <c r="DB209" s="81">
        <v>25813007.18</v>
      </c>
      <c r="DC209" s="67"/>
      <c r="DD209" s="67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  <c r="AMK209"/>
      <c r="AML209"/>
      <c r="AMM209"/>
      <c r="AMN209"/>
      <c r="AMO209"/>
      <c r="AMP209"/>
      <c r="AMQ209"/>
      <c r="AMR209"/>
      <c r="AMS209"/>
      <c r="AMT209"/>
      <c r="AMU209"/>
      <c r="AMV209"/>
      <c r="AMW209"/>
      <c r="AMX209"/>
      <c r="AMY209"/>
      <c r="AMZ209"/>
      <c r="ANA209"/>
      <c r="ANB209"/>
      <c r="ANC209"/>
      <c r="AND209"/>
      <c r="ANE209"/>
      <c r="ANF209"/>
      <c r="ANG209"/>
      <c r="ANH209"/>
      <c r="ANI209"/>
      <c r="ANJ209"/>
      <c r="ANK209"/>
      <c r="ANL209"/>
      <c r="ANM209"/>
      <c r="ANN209"/>
      <c r="ANO209"/>
      <c r="ANP209"/>
      <c r="ANQ209"/>
      <c r="ANR209"/>
      <c r="ANS209"/>
      <c r="ANT209"/>
      <c r="ANU209"/>
      <c r="ANV209"/>
      <c r="ANW209"/>
      <c r="ANX209"/>
      <c r="ANY209"/>
      <c r="ANZ209"/>
      <c r="AOA209"/>
      <c r="AOB209"/>
      <c r="AOC209"/>
      <c r="AOD209"/>
      <c r="AOE209"/>
      <c r="AOF209"/>
      <c r="AOG209"/>
      <c r="AOH209"/>
      <c r="AOI209"/>
      <c r="AOJ209"/>
      <c r="AOK209"/>
      <c r="AOL209"/>
      <c r="AOM209"/>
      <c r="AON209"/>
      <c r="AOO209"/>
      <c r="AOP209"/>
      <c r="AOQ209"/>
      <c r="AOR209"/>
      <c r="AOS209"/>
      <c r="AOT209"/>
      <c r="AOU209"/>
      <c r="AOV209"/>
      <c r="AOW209"/>
      <c r="AOX209"/>
      <c r="AOY209"/>
      <c r="AOZ209"/>
      <c r="APA209"/>
      <c r="APB209"/>
      <c r="APC209"/>
      <c r="APD209"/>
      <c r="APE209"/>
      <c r="APF209"/>
      <c r="APG209"/>
      <c r="APH209"/>
      <c r="API209"/>
      <c r="APJ209"/>
      <c r="APK209"/>
      <c r="APL209"/>
      <c r="APM209"/>
      <c r="APN209"/>
      <c r="APO209"/>
      <c r="APP209"/>
      <c r="APQ209"/>
      <c r="APR209"/>
      <c r="APS209"/>
      <c r="APT209"/>
      <c r="APU209"/>
      <c r="APV209"/>
      <c r="APW209"/>
      <c r="APX209"/>
      <c r="APY209"/>
      <c r="APZ209"/>
      <c r="AQA209"/>
      <c r="AQB209"/>
      <c r="AQC209"/>
      <c r="AQD209"/>
      <c r="AQE209"/>
      <c r="AQF209"/>
      <c r="AQG209"/>
      <c r="AQH209"/>
      <c r="AQI209"/>
      <c r="AQJ209"/>
      <c r="AQK209"/>
      <c r="AQL209"/>
      <c r="AQM209"/>
      <c r="AQN209"/>
      <c r="AQO209"/>
      <c r="AQP209"/>
      <c r="AQQ209"/>
      <c r="AQR209"/>
      <c r="AQS209"/>
      <c r="AQT209"/>
      <c r="AQU209"/>
      <c r="AQV209"/>
      <c r="AQW209"/>
      <c r="AQX209"/>
      <c r="AQY209"/>
      <c r="AQZ209"/>
      <c r="ARA209"/>
      <c r="ARB209"/>
      <c r="ARC209"/>
      <c r="ARD209"/>
      <c r="ARE209"/>
      <c r="ARF209"/>
      <c r="ARG209"/>
      <c r="ARH209"/>
      <c r="ARI209"/>
      <c r="ARJ209"/>
      <c r="ARK209"/>
      <c r="ARL209"/>
      <c r="ARM209"/>
      <c r="ARN209"/>
      <c r="ARO209"/>
      <c r="ARP209"/>
      <c r="ARQ209"/>
      <c r="ARR209"/>
      <c r="ARS209"/>
      <c r="ART209"/>
      <c r="ARU209"/>
      <c r="ARV209"/>
      <c r="ARW209"/>
      <c r="ARX209"/>
      <c r="ARY209"/>
      <c r="ARZ209"/>
      <c r="ASA209"/>
      <c r="ASB209"/>
      <c r="ASC209"/>
      <c r="ASD209"/>
      <c r="ASE209"/>
      <c r="ASF209"/>
      <c r="ASG209"/>
      <c r="ASH209"/>
      <c r="ASI209"/>
      <c r="ASJ209"/>
      <c r="ASK209"/>
      <c r="ASL209"/>
      <c r="ASM209"/>
      <c r="ASN209"/>
      <c r="ASO209"/>
      <c r="ASP209"/>
      <c r="ASQ209"/>
      <c r="ASR209"/>
      <c r="ASS209"/>
      <c r="AST209"/>
      <c r="ASU209"/>
      <c r="ASV209"/>
      <c r="ASW209"/>
      <c r="ASX209"/>
      <c r="ASY209"/>
      <c r="ASZ209"/>
      <c r="ATA209"/>
      <c r="ATB209"/>
      <c r="ATC209"/>
      <c r="ATD209"/>
      <c r="ATE209"/>
      <c r="ATF209"/>
      <c r="ATG209"/>
      <c r="ATH209"/>
      <c r="ATI209"/>
      <c r="ATJ209"/>
      <c r="ATK209"/>
      <c r="ATL209"/>
      <c r="ATM209"/>
      <c r="ATN209"/>
      <c r="ATO209"/>
      <c r="ATP209"/>
      <c r="ATQ209"/>
      <c r="ATR209"/>
      <c r="ATS209"/>
      <c r="ATT209"/>
      <c r="ATU209"/>
      <c r="ATV209"/>
      <c r="ATW209"/>
      <c r="ATX209"/>
      <c r="ATY209"/>
      <c r="ATZ209"/>
      <c r="AUA209"/>
      <c r="AUB209"/>
      <c r="AUC209"/>
      <c r="AUD209"/>
      <c r="AUE209"/>
      <c r="AUF209"/>
      <c r="AUG209"/>
      <c r="AUH209"/>
      <c r="AUI209"/>
      <c r="AUJ209"/>
      <c r="AUK209"/>
      <c r="AUL209"/>
      <c r="AUM209"/>
      <c r="AUN209"/>
      <c r="AUO209"/>
      <c r="AUP209"/>
      <c r="AUQ209"/>
      <c r="AUR209"/>
      <c r="AUS209"/>
      <c r="AUT209"/>
      <c r="AUU209"/>
      <c r="AUV209"/>
      <c r="AUW209"/>
      <c r="AUX209"/>
      <c r="AUY209"/>
      <c r="AUZ209"/>
      <c r="AVA209"/>
      <c r="AVB209"/>
      <c r="AVC209"/>
      <c r="AVD209"/>
      <c r="AVE209"/>
      <c r="AVF209"/>
      <c r="AVG209"/>
      <c r="AVH209"/>
      <c r="AVI209"/>
      <c r="AVJ209"/>
      <c r="AVK209"/>
      <c r="AVL209"/>
      <c r="AVM209"/>
      <c r="AVN209"/>
      <c r="AVO209"/>
      <c r="AVP209"/>
      <c r="AVQ209"/>
      <c r="AVR209"/>
      <c r="AVS209"/>
      <c r="AVT209"/>
      <c r="AVU209"/>
      <c r="AVV209"/>
      <c r="AVW209"/>
      <c r="AVX209"/>
      <c r="AVY209"/>
      <c r="AVZ209"/>
      <c r="AWA209"/>
      <c r="AWB209"/>
      <c r="AWC209"/>
      <c r="AWD209"/>
      <c r="AWE209"/>
      <c r="AWF209"/>
      <c r="AWG209"/>
      <c r="AWH209"/>
      <c r="AWI209"/>
      <c r="AWJ209"/>
      <c r="AWK209"/>
      <c r="AWL209"/>
      <c r="AWM209"/>
      <c r="AWN209"/>
      <c r="AWO209"/>
      <c r="AWP209"/>
      <c r="AWQ209"/>
      <c r="AWR209"/>
      <c r="AWS209"/>
      <c r="AWT209"/>
      <c r="AWU209"/>
      <c r="AWV209"/>
      <c r="AWW209"/>
      <c r="AWX209"/>
      <c r="AWY209"/>
      <c r="AWZ209"/>
      <c r="AXA209"/>
      <c r="AXB209"/>
      <c r="AXC209"/>
      <c r="AXD209"/>
      <c r="AXE209"/>
      <c r="AXF209"/>
      <c r="AXG209"/>
      <c r="AXH209"/>
      <c r="AXI209"/>
      <c r="AXJ209"/>
      <c r="AXK209"/>
      <c r="AXL209"/>
      <c r="AXM209"/>
      <c r="AXN209"/>
      <c r="AXO209"/>
      <c r="AXP209"/>
      <c r="AXQ209"/>
      <c r="AXR209"/>
      <c r="AXS209"/>
      <c r="AXT209"/>
      <c r="AXU209"/>
      <c r="AXV209"/>
      <c r="AXW209"/>
      <c r="AXX209"/>
      <c r="AXY209"/>
      <c r="AXZ209"/>
      <c r="AYA209"/>
      <c r="AYB209"/>
      <c r="AYC209"/>
      <c r="AYD209"/>
      <c r="AYE209"/>
      <c r="AYF209"/>
      <c r="AYG209"/>
      <c r="AYH209"/>
      <c r="AYI209"/>
      <c r="AYJ209"/>
      <c r="AYK209"/>
      <c r="AYL209"/>
      <c r="AYM209"/>
      <c r="AYN209"/>
      <c r="AYO209"/>
      <c r="AYP209"/>
      <c r="AYQ209"/>
      <c r="AYR209"/>
      <c r="AYS209"/>
      <c r="AYT209"/>
      <c r="AYU209"/>
      <c r="AYV209"/>
      <c r="AYW209"/>
      <c r="AYX209"/>
      <c r="AYY209"/>
      <c r="AYZ209"/>
      <c r="AZA209"/>
      <c r="AZB209"/>
      <c r="AZC209"/>
      <c r="AZD209"/>
      <c r="AZE209"/>
      <c r="AZF209"/>
      <c r="AZG209"/>
      <c r="AZH209"/>
      <c r="AZI209"/>
      <c r="AZJ209"/>
      <c r="AZK209"/>
      <c r="AZL209"/>
      <c r="AZM209"/>
      <c r="AZN209"/>
      <c r="AZO209"/>
      <c r="AZP209"/>
      <c r="AZQ209"/>
      <c r="AZR209"/>
      <c r="AZS209"/>
      <c r="AZT209"/>
      <c r="AZU209"/>
      <c r="AZV209"/>
      <c r="AZW209"/>
      <c r="AZX209"/>
      <c r="AZY209"/>
      <c r="AZZ209"/>
      <c r="BAA209"/>
      <c r="BAB209"/>
      <c r="BAC209"/>
      <c r="BAD209"/>
      <c r="BAE209"/>
      <c r="BAF209"/>
      <c r="BAG209"/>
      <c r="BAH209"/>
      <c r="BAI209"/>
      <c r="BAJ209"/>
      <c r="BAK209"/>
      <c r="BAL209"/>
      <c r="BAM209"/>
      <c r="BAN209"/>
      <c r="BAO209"/>
      <c r="BAP209"/>
      <c r="BAQ209"/>
      <c r="BAR209"/>
      <c r="BAS209"/>
      <c r="BAT209"/>
      <c r="BAU209"/>
      <c r="BAV209"/>
      <c r="BAW209"/>
      <c r="BAX209"/>
      <c r="BAY209"/>
      <c r="BAZ209"/>
      <c r="BBA209"/>
      <c r="BBB209"/>
      <c r="BBC209"/>
      <c r="BBD209"/>
      <c r="BBE209"/>
      <c r="BBF209"/>
      <c r="BBG209"/>
      <c r="BBH209"/>
      <c r="BBI209"/>
      <c r="BBJ209"/>
      <c r="BBK209"/>
      <c r="BBL209"/>
      <c r="BBM209"/>
      <c r="BBN209"/>
      <c r="BBO209"/>
      <c r="BBP209"/>
      <c r="BBQ209"/>
      <c r="BBR209"/>
      <c r="BBS209"/>
      <c r="BBT209"/>
      <c r="BBU209"/>
      <c r="BBV209"/>
      <c r="BBW209"/>
      <c r="BBX209"/>
      <c r="BBY209"/>
      <c r="BBZ209"/>
      <c r="BCA209"/>
      <c r="BCB209"/>
      <c r="BCC209"/>
      <c r="BCD209"/>
      <c r="BCE209"/>
      <c r="BCF209"/>
      <c r="BCG209"/>
      <c r="BCH209"/>
      <c r="BCI209"/>
      <c r="BCJ209"/>
      <c r="BCK209"/>
      <c r="BCL209"/>
      <c r="BCM209"/>
      <c r="BCN209"/>
      <c r="BCO209"/>
      <c r="BCP209"/>
      <c r="BCQ209"/>
      <c r="BCR209"/>
      <c r="BCS209"/>
      <c r="BCT209"/>
      <c r="BCU209"/>
      <c r="BCV209"/>
      <c r="BCW209"/>
      <c r="BCX209"/>
      <c r="BCY209"/>
      <c r="BCZ209"/>
      <c r="BDA209"/>
      <c r="BDB209"/>
      <c r="BDC209"/>
      <c r="BDD209"/>
      <c r="BDE209"/>
      <c r="BDF209"/>
      <c r="BDG209"/>
      <c r="BDH209"/>
      <c r="BDI209"/>
      <c r="BDJ209"/>
      <c r="BDK209"/>
      <c r="BDL209"/>
      <c r="BDM209"/>
      <c r="BDN209"/>
      <c r="BDO209"/>
      <c r="BDP209"/>
      <c r="BDQ209"/>
      <c r="BDR209"/>
      <c r="BDS209"/>
      <c r="BDT209"/>
      <c r="BDU209"/>
    </row>
    <row r="210" spans="2:1477" s="69" customFormat="1">
      <c r="B210" s="67" t="s">
        <v>4</v>
      </c>
      <c r="C210" s="67" t="s">
        <v>458</v>
      </c>
      <c r="D210" s="67" t="s">
        <v>459</v>
      </c>
      <c r="E210" s="68">
        <v>45091</v>
      </c>
      <c r="F210" s="67" t="s">
        <v>986</v>
      </c>
      <c r="G210" s="67" t="s">
        <v>995</v>
      </c>
      <c r="H210" s="187">
        <v>3</v>
      </c>
      <c r="I210" s="69">
        <v>4</v>
      </c>
      <c r="J210" s="69">
        <v>380</v>
      </c>
      <c r="K210" s="69">
        <v>531</v>
      </c>
      <c r="L210" s="69">
        <v>523</v>
      </c>
      <c r="M210" s="186">
        <f t="shared" si="60"/>
        <v>1.1342105263157896</v>
      </c>
      <c r="N210" s="69">
        <f t="shared" si="61"/>
        <v>1</v>
      </c>
      <c r="O210" s="69">
        <v>8</v>
      </c>
      <c r="P210" s="69">
        <v>0</v>
      </c>
      <c r="Q210" s="69">
        <v>0</v>
      </c>
      <c r="R210" s="69">
        <v>92</v>
      </c>
      <c r="S210" s="69">
        <v>59</v>
      </c>
      <c r="T210" s="190">
        <v>8347803</v>
      </c>
      <c r="U210" s="190">
        <v>60000</v>
      </c>
      <c r="V210" s="190">
        <v>8287803</v>
      </c>
      <c r="W210" s="190">
        <v>8496009</v>
      </c>
      <c r="X210" s="190">
        <v>8830863</v>
      </c>
      <c r="Y210" s="190">
        <v>0</v>
      </c>
      <c r="Z210" s="190">
        <v>0</v>
      </c>
      <c r="AA210" s="190">
        <v>0</v>
      </c>
      <c r="AB210" s="190">
        <v>8830863</v>
      </c>
      <c r="AC210" s="190">
        <v>8791083</v>
      </c>
      <c r="AD210" s="186">
        <f t="shared" si="62"/>
        <v>1.0607253816240565</v>
      </c>
      <c r="AE210" s="69">
        <f t="shared" si="63"/>
        <v>1</v>
      </c>
      <c r="AF210" s="190">
        <v>-490</v>
      </c>
      <c r="AG210" s="190">
        <v>148206</v>
      </c>
      <c r="AH210" s="69">
        <v>43</v>
      </c>
      <c r="AI210" s="69">
        <v>49</v>
      </c>
      <c r="AJ210" s="69">
        <v>0</v>
      </c>
      <c r="AK210" s="69">
        <v>59</v>
      </c>
      <c r="AL210" s="80">
        <v>0</v>
      </c>
      <c r="AM210" s="80">
        <v>0</v>
      </c>
      <c r="AN210" s="69">
        <v>0</v>
      </c>
      <c r="AO210" s="69">
        <v>0</v>
      </c>
      <c r="AP210" s="80">
        <v>139202</v>
      </c>
      <c r="AQ210" s="80">
        <v>0</v>
      </c>
      <c r="AR210" s="69">
        <v>0</v>
      </c>
      <c r="AS210" s="69">
        <v>0</v>
      </c>
      <c r="AT210" s="80">
        <v>0</v>
      </c>
      <c r="AU210" s="80">
        <v>0</v>
      </c>
      <c r="AV210" s="69">
        <v>0</v>
      </c>
      <c r="AW210" s="69">
        <v>0</v>
      </c>
      <c r="AX210" s="80">
        <v>0</v>
      </c>
      <c r="AY210" s="80">
        <v>0</v>
      </c>
      <c r="AZ210" s="69">
        <v>0</v>
      </c>
      <c r="BA210" s="69">
        <v>0</v>
      </c>
      <c r="BB210" s="80">
        <v>0</v>
      </c>
      <c r="BC210" s="80">
        <v>0</v>
      </c>
      <c r="BD210" s="69">
        <v>0</v>
      </c>
      <c r="BE210" s="69">
        <v>0</v>
      </c>
      <c r="BF210" s="80">
        <v>0</v>
      </c>
      <c r="BG210" s="80">
        <v>0</v>
      </c>
      <c r="BH210" s="69">
        <v>0</v>
      </c>
      <c r="BI210" s="69">
        <v>0</v>
      </c>
      <c r="BJ210" s="80">
        <v>6781</v>
      </c>
      <c r="BK210" s="80">
        <v>0</v>
      </c>
      <c r="BL210" s="69">
        <v>0</v>
      </c>
      <c r="BM210" s="69">
        <v>0</v>
      </c>
      <c r="BN210" s="80">
        <v>0</v>
      </c>
      <c r="BO210" s="80">
        <v>0</v>
      </c>
      <c r="BP210" s="69">
        <v>0</v>
      </c>
      <c r="BQ210" s="69">
        <v>0</v>
      </c>
      <c r="BR210" s="80">
        <v>0</v>
      </c>
      <c r="BS210" s="80">
        <v>0</v>
      </c>
      <c r="BT210" s="69">
        <v>0</v>
      </c>
      <c r="BU210" s="69">
        <v>0</v>
      </c>
      <c r="BV210" s="80">
        <v>0</v>
      </c>
      <c r="BW210" s="80">
        <v>0</v>
      </c>
      <c r="BX210" s="69">
        <v>0</v>
      </c>
      <c r="BY210" s="69">
        <v>0</v>
      </c>
      <c r="BZ210" s="80">
        <v>0</v>
      </c>
      <c r="CA210" s="80">
        <v>0</v>
      </c>
      <c r="CB210" s="69">
        <v>0</v>
      </c>
      <c r="CC210" s="69">
        <v>0</v>
      </c>
      <c r="CD210" s="80">
        <v>0</v>
      </c>
      <c r="CE210" s="80">
        <v>0</v>
      </c>
      <c r="CF210" s="69">
        <v>0</v>
      </c>
      <c r="CG210" s="69">
        <v>0</v>
      </c>
      <c r="CH210" s="80">
        <v>0</v>
      </c>
      <c r="CI210" s="80">
        <v>0</v>
      </c>
      <c r="CJ210" s="69">
        <v>0</v>
      </c>
      <c r="CK210" s="69">
        <v>59</v>
      </c>
      <c r="CL210" s="80">
        <v>145982</v>
      </c>
      <c r="CM210" s="80">
        <v>0</v>
      </c>
      <c r="CN210" s="67" t="s">
        <v>718</v>
      </c>
      <c r="CO210" s="67" t="s">
        <v>719</v>
      </c>
      <c r="CP210" s="67" t="s">
        <v>709</v>
      </c>
      <c r="CQ210" s="67" t="s">
        <v>709</v>
      </c>
      <c r="CR210" s="67" t="s">
        <v>709</v>
      </c>
      <c r="CS210" s="67" t="s">
        <v>709</v>
      </c>
      <c r="CT210" s="68">
        <v>45877</v>
      </c>
      <c r="CU210" s="67" t="s">
        <v>988</v>
      </c>
      <c r="CV210" s="67" t="s">
        <v>989</v>
      </c>
      <c r="CW210" s="68" t="s">
        <v>168</v>
      </c>
      <c r="CX210" s="68">
        <v>45730</v>
      </c>
      <c r="CY210" s="67" t="s">
        <v>991</v>
      </c>
      <c r="CZ210" s="67" t="s">
        <v>994</v>
      </c>
      <c r="DA210" s="67" t="s">
        <v>1034</v>
      </c>
      <c r="DB210" s="81">
        <v>8013785.0999999996</v>
      </c>
      <c r="DC210" s="67"/>
      <c r="DD210" s="67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  <c r="AMK210"/>
      <c r="AML210"/>
      <c r="AMM210"/>
      <c r="AMN210"/>
      <c r="AMO210"/>
      <c r="AMP210"/>
      <c r="AMQ210"/>
      <c r="AMR210"/>
      <c r="AMS210"/>
      <c r="AMT210"/>
      <c r="AMU210"/>
      <c r="AMV210"/>
      <c r="AMW210"/>
      <c r="AMX210"/>
      <c r="AMY210"/>
      <c r="AMZ210"/>
      <c r="ANA210"/>
      <c r="ANB210"/>
      <c r="ANC210"/>
      <c r="AND210"/>
      <c r="ANE210"/>
      <c r="ANF210"/>
      <c r="ANG210"/>
      <c r="ANH210"/>
      <c r="ANI210"/>
      <c r="ANJ210"/>
      <c r="ANK210"/>
      <c r="ANL210"/>
      <c r="ANM210"/>
      <c r="ANN210"/>
      <c r="ANO210"/>
      <c r="ANP210"/>
      <c r="ANQ210"/>
      <c r="ANR210"/>
      <c r="ANS210"/>
      <c r="ANT210"/>
      <c r="ANU210"/>
      <c r="ANV210"/>
      <c r="ANW210"/>
      <c r="ANX210"/>
      <c r="ANY210"/>
      <c r="ANZ210"/>
      <c r="AOA210"/>
      <c r="AOB210"/>
      <c r="AOC210"/>
      <c r="AOD210"/>
      <c r="AOE210"/>
      <c r="AOF210"/>
      <c r="AOG210"/>
      <c r="AOH210"/>
      <c r="AOI210"/>
      <c r="AOJ210"/>
      <c r="AOK210"/>
      <c r="AOL210"/>
      <c r="AOM210"/>
      <c r="AON210"/>
      <c r="AOO210"/>
      <c r="AOP210"/>
      <c r="AOQ210"/>
      <c r="AOR210"/>
      <c r="AOS210"/>
      <c r="AOT210"/>
      <c r="AOU210"/>
      <c r="AOV210"/>
      <c r="AOW210"/>
      <c r="AOX210"/>
      <c r="AOY210"/>
      <c r="AOZ210"/>
      <c r="APA210"/>
      <c r="APB210"/>
      <c r="APC210"/>
      <c r="APD210"/>
      <c r="APE210"/>
      <c r="APF210"/>
      <c r="APG210"/>
      <c r="APH210"/>
      <c r="API210"/>
      <c r="APJ210"/>
      <c r="APK210"/>
      <c r="APL210"/>
      <c r="APM210"/>
      <c r="APN210"/>
      <c r="APO210"/>
      <c r="APP210"/>
      <c r="APQ210"/>
      <c r="APR210"/>
      <c r="APS210"/>
      <c r="APT210"/>
      <c r="APU210"/>
      <c r="APV210"/>
      <c r="APW210"/>
      <c r="APX210"/>
      <c r="APY210"/>
      <c r="APZ210"/>
      <c r="AQA210"/>
      <c r="AQB210"/>
      <c r="AQC210"/>
      <c r="AQD210"/>
      <c r="AQE210"/>
      <c r="AQF210"/>
      <c r="AQG210"/>
      <c r="AQH210"/>
      <c r="AQI210"/>
      <c r="AQJ210"/>
      <c r="AQK210"/>
      <c r="AQL210"/>
      <c r="AQM210"/>
      <c r="AQN210"/>
      <c r="AQO210"/>
      <c r="AQP210"/>
      <c r="AQQ210"/>
      <c r="AQR210"/>
      <c r="AQS210"/>
      <c r="AQT210"/>
      <c r="AQU210"/>
      <c r="AQV210"/>
      <c r="AQW210"/>
      <c r="AQX210"/>
      <c r="AQY210"/>
      <c r="AQZ210"/>
      <c r="ARA210"/>
      <c r="ARB210"/>
      <c r="ARC210"/>
      <c r="ARD210"/>
      <c r="ARE210"/>
      <c r="ARF210"/>
      <c r="ARG210"/>
      <c r="ARH210"/>
      <c r="ARI210"/>
      <c r="ARJ210"/>
      <c r="ARK210"/>
      <c r="ARL210"/>
      <c r="ARM210"/>
      <c r="ARN210"/>
      <c r="ARO210"/>
      <c r="ARP210"/>
      <c r="ARQ210"/>
      <c r="ARR210"/>
      <c r="ARS210"/>
      <c r="ART210"/>
      <c r="ARU210"/>
      <c r="ARV210"/>
      <c r="ARW210"/>
      <c r="ARX210"/>
      <c r="ARY210"/>
      <c r="ARZ210"/>
      <c r="ASA210"/>
      <c r="ASB210"/>
      <c r="ASC210"/>
      <c r="ASD210"/>
      <c r="ASE210"/>
      <c r="ASF210"/>
      <c r="ASG210"/>
      <c r="ASH210"/>
      <c r="ASI210"/>
      <c r="ASJ210"/>
      <c r="ASK210"/>
      <c r="ASL210"/>
      <c r="ASM210"/>
      <c r="ASN210"/>
      <c r="ASO210"/>
      <c r="ASP210"/>
      <c r="ASQ210"/>
      <c r="ASR210"/>
      <c r="ASS210"/>
      <c r="AST210"/>
      <c r="ASU210"/>
      <c r="ASV210"/>
      <c r="ASW210"/>
      <c r="ASX210"/>
      <c r="ASY210"/>
      <c r="ASZ210"/>
      <c r="ATA210"/>
      <c r="ATB210"/>
      <c r="ATC210"/>
      <c r="ATD210"/>
      <c r="ATE210"/>
      <c r="ATF210"/>
      <c r="ATG210"/>
      <c r="ATH210"/>
      <c r="ATI210"/>
      <c r="ATJ210"/>
      <c r="ATK210"/>
      <c r="ATL210"/>
      <c r="ATM210"/>
      <c r="ATN210"/>
      <c r="ATO210"/>
      <c r="ATP210"/>
      <c r="ATQ210"/>
      <c r="ATR210"/>
      <c r="ATS210"/>
      <c r="ATT210"/>
      <c r="ATU210"/>
      <c r="ATV210"/>
      <c r="ATW210"/>
      <c r="ATX210"/>
      <c r="ATY210"/>
      <c r="ATZ210"/>
      <c r="AUA210"/>
      <c r="AUB210"/>
      <c r="AUC210"/>
      <c r="AUD210"/>
      <c r="AUE210"/>
      <c r="AUF210"/>
      <c r="AUG210"/>
      <c r="AUH210"/>
      <c r="AUI210"/>
      <c r="AUJ210"/>
      <c r="AUK210"/>
      <c r="AUL210"/>
      <c r="AUM210"/>
      <c r="AUN210"/>
      <c r="AUO210"/>
      <c r="AUP210"/>
      <c r="AUQ210"/>
      <c r="AUR210"/>
      <c r="AUS210"/>
      <c r="AUT210"/>
      <c r="AUU210"/>
      <c r="AUV210"/>
      <c r="AUW210"/>
      <c r="AUX210"/>
      <c r="AUY210"/>
      <c r="AUZ210"/>
      <c r="AVA210"/>
      <c r="AVB210"/>
      <c r="AVC210"/>
      <c r="AVD210"/>
      <c r="AVE210"/>
      <c r="AVF210"/>
      <c r="AVG210"/>
      <c r="AVH210"/>
      <c r="AVI210"/>
      <c r="AVJ210"/>
      <c r="AVK210"/>
      <c r="AVL210"/>
      <c r="AVM210"/>
      <c r="AVN210"/>
      <c r="AVO210"/>
      <c r="AVP210"/>
      <c r="AVQ210"/>
      <c r="AVR210"/>
      <c r="AVS210"/>
      <c r="AVT210"/>
      <c r="AVU210"/>
      <c r="AVV210"/>
      <c r="AVW210"/>
      <c r="AVX210"/>
      <c r="AVY210"/>
      <c r="AVZ210"/>
      <c r="AWA210"/>
      <c r="AWB210"/>
      <c r="AWC210"/>
      <c r="AWD210"/>
      <c r="AWE210"/>
      <c r="AWF210"/>
      <c r="AWG210"/>
      <c r="AWH210"/>
      <c r="AWI210"/>
      <c r="AWJ210"/>
      <c r="AWK210"/>
      <c r="AWL210"/>
      <c r="AWM210"/>
      <c r="AWN210"/>
      <c r="AWO210"/>
      <c r="AWP210"/>
      <c r="AWQ210"/>
      <c r="AWR210"/>
      <c r="AWS210"/>
      <c r="AWT210"/>
      <c r="AWU210"/>
      <c r="AWV210"/>
      <c r="AWW210"/>
      <c r="AWX210"/>
      <c r="AWY210"/>
      <c r="AWZ210"/>
      <c r="AXA210"/>
      <c r="AXB210"/>
      <c r="AXC210"/>
      <c r="AXD210"/>
      <c r="AXE210"/>
      <c r="AXF210"/>
      <c r="AXG210"/>
      <c r="AXH210"/>
      <c r="AXI210"/>
      <c r="AXJ210"/>
      <c r="AXK210"/>
      <c r="AXL210"/>
      <c r="AXM210"/>
      <c r="AXN210"/>
      <c r="AXO210"/>
      <c r="AXP210"/>
      <c r="AXQ210"/>
      <c r="AXR210"/>
      <c r="AXS210"/>
      <c r="AXT210"/>
      <c r="AXU210"/>
      <c r="AXV210"/>
      <c r="AXW210"/>
      <c r="AXX210"/>
      <c r="AXY210"/>
      <c r="AXZ210"/>
      <c r="AYA210"/>
      <c r="AYB210"/>
      <c r="AYC210"/>
      <c r="AYD210"/>
      <c r="AYE210"/>
      <c r="AYF210"/>
      <c r="AYG210"/>
      <c r="AYH210"/>
      <c r="AYI210"/>
      <c r="AYJ210"/>
      <c r="AYK210"/>
      <c r="AYL210"/>
      <c r="AYM210"/>
      <c r="AYN210"/>
      <c r="AYO210"/>
      <c r="AYP210"/>
      <c r="AYQ210"/>
      <c r="AYR210"/>
      <c r="AYS210"/>
      <c r="AYT210"/>
      <c r="AYU210"/>
      <c r="AYV210"/>
      <c r="AYW210"/>
      <c r="AYX210"/>
      <c r="AYY210"/>
      <c r="AYZ210"/>
      <c r="AZA210"/>
      <c r="AZB210"/>
      <c r="AZC210"/>
      <c r="AZD210"/>
      <c r="AZE210"/>
      <c r="AZF210"/>
      <c r="AZG210"/>
      <c r="AZH210"/>
      <c r="AZI210"/>
      <c r="AZJ210"/>
      <c r="AZK210"/>
      <c r="AZL210"/>
      <c r="AZM210"/>
      <c r="AZN210"/>
      <c r="AZO210"/>
      <c r="AZP210"/>
      <c r="AZQ210"/>
      <c r="AZR210"/>
      <c r="AZS210"/>
      <c r="AZT210"/>
      <c r="AZU210"/>
      <c r="AZV210"/>
      <c r="AZW210"/>
      <c r="AZX210"/>
      <c r="AZY210"/>
      <c r="AZZ210"/>
      <c r="BAA210"/>
      <c r="BAB210"/>
      <c r="BAC210"/>
      <c r="BAD210"/>
      <c r="BAE210"/>
      <c r="BAF210"/>
      <c r="BAG210"/>
      <c r="BAH210"/>
      <c r="BAI210"/>
      <c r="BAJ210"/>
      <c r="BAK210"/>
      <c r="BAL210"/>
      <c r="BAM210"/>
      <c r="BAN210"/>
      <c r="BAO210"/>
      <c r="BAP210"/>
      <c r="BAQ210"/>
      <c r="BAR210"/>
      <c r="BAS210"/>
      <c r="BAT210"/>
      <c r="BAU210"/>
      <c r="BAV210"/>
      <c r="BAW210"/>
      <c r="BAX210"/>
      <c r="BAY210"/>
      <c r="BAZ210"/>
      <c r="BBA210"/>
      <c r="BBB210"/>
      <c r="BBC210"/>
      <c r="BBD210"/>
      <c r="BBE210"/>
      <c r="BBF210"/>
      <c r="BBG210"/>
      <c r="BBH210"/>
      <c r="BBI210"/>
      <c r="BBJ210"/>
      <c r="BBK210"/>
      <c r="BBL210"/>
      <c r="BBM210"/>
      <c r="BBN210"/>
      <c r="BBO210"/>
      <c r="BBP210"/>
      <c r="BBQ210"/>
      <c r="BBR210"/>
      <c r="BBS210"/>
      <c r="BBT210"/>
      <c r="BBU210"/>
      <c r="BBV210"/>
      <c r="BBW210"/>
      <c r="BBX210"/>
      <c r="BBY210"/>
      <c r="BBZ210"/>
      <c r="BCA210"/>
      <c r="BCB210"/>
      <c r="BCC210"/>
      <c r="BCD210"/>
      <c r="BCE210"/>
      <c r="BCF210"/>
      <c r="BCG210"/>
      <c r="BCH210"/>
      <c r="BCI210"/>
      <c r="BCJ210"/>
      <c r="BCK210"/>
      <c r="BCL210"/>
      <c r="BCM210"/>
      <c r="BCN210"/>
      <c r="BCO210"/>
      <c r="BCP210"/>
      <c r="BCQ210"/>
      <c r="BCR210"/>
      <c r="BCS210"/>
      <c r="BCT210"/>
      <c r="BCU210"/>
      <c r="BCV210"/>
      <c r="BCW210"/>
      <c r="BCX210"/>
      <c r="BCY210"/>
      <c r="BCZ210"/>
      <c r="BDA210"/>
      <c r="BDB210"/>
      <c r="BDC210"/>
      <c r="BDD210"/>
      <c r="BDE210"/>
      <c r="BDF210"/>
      <c r="BDG210"/>
      <c r="BDH210"/>
      <c r="BDI210"/>
      <c r="BDJ210"/>
      <c r="BDK210"/>
      <c r="BDL210"/>
      <c r="BDM210"/>
      <c r="BDN210"/>
      <c r="BDO210"/>
      <c r="BDP210"/>
      <c r="BDQ210"/>
      <c r="BDR210"/>
      <c r="BDS210"/>
      <c r="BDT210"/>
      <c r="BDU210"/>
    </row>
    <row r="211" spans="2:1477" s="69" customFormat="1">
      <c r="B211" s="67" t="s">
        <v>4</v>
      </c>
      <c r="C211" s="67" t="s">
        <v>460</v>
      </c>
      <c r="D211" s="67" t="s">
        <v>461</v>
      </c>
      <c r="E211" s="68">
        <v>45133</v>
      </c>
      <c r="F211" s="67" t="s">
        <v>988</v>
      </c>
      <c r="G211" s="67" t="s">
        <v>990</v>
      </c>
      <c r="H211" s="187">
        <v>4</v>
      </c>
      <c r="I211" s="69">
        <v>3</v>
      </c>
      <c r="J211" s="69">
        <v>280</v>
      </c>
      <c r="K211" s="69">
        <v>563</v>
      </c>
      <c r="L211" s="69">
        <v>562</v>
      </c>
      <c r="M211" s="186">
        <f t="shared" si="60"/>
        <v>1.1857142857142857</v>
      </c>
      <c r="N211" s="69">
        <f t="shared" si="61"/>
        <v>1</v>
      </c>
      <c r="O211" s="69">
        <v>1</v>
      </c>
      <c r="P211" s="69">
        <v>0</v>
      </c>
      <c r="Q211" s="69">
        <v>0</v>
      </c>
      <c r="R211" s="69">
        <v>230</v>
      </c>
      <c r="S211" s="69">
        <v>53</v>
      </c>
      <c r="T211" s="190">
        <v>3346229</v>
      </c>
      <c r="U211" s="190">
        <v>50000</v>
      </c>
      <c r="V211" s="190">
        <v>3296229</v>
      </c>
      <c r="W211" s="190">
        <v>3547942</v>
      </c>
      <c r="X211" s="190">
        <v>3223459</v>
      </c>
      <c r="Y211" s="190">
        <v>0</v>
      </c>
      <c r="Z211" s="190">
        <v>0</v>
      </c>
      <c r="AA211" s="190">
        <v>0</v>
      </c>
      <c r="AB211" s="190">
        <v>3223459</v>
      </c>
      <c r="AC211" s="190">
        <v>3212971</v>
      </c>
      <c r="AD211" s="186">
        <f t="shared" si="62"/>
        <v>0.97474143938421753</v>
      </c>
      <c r="AE211" s="69">
        <f t="shared" si="63"/>
        <v>1</v>
      </c>
      <c r="AF211" s="190">
        <v>-31</v>
      </c>
      <c r="AG211" s="190">
        <v>201713</v>
      </c>
      <c r="AH211" s="69">
        <v>97</v>
      </c>
      <c r="AI211" s="69">
        <v>133</v>
      </c>
      <c r="AJ211" s="69">
        <v>0</v>
      </c>
      <c r="AK211" s="69">
        <v>0</v>
      </c>
      <c r="AL211" s="80">
        <v>0</v>
      </c>
      <c r="AM211" s="80">
        <v>0</v>
      </c>
      <c r="AN211" s="69">
        <v>0</v>
      </c>
      <c r="AO211" s="69">
        <v>0</v>
      </c>
      <c r="AP211" s="80">
        <v>0</v>
      </c>
      <c r="AQ211" s="80">
        <v>0</v>
      </c>
      <c r="AR211" s="69">
        <v>0</v>
      </c>
      <c r="AS211" s="69">
        <v>0</v>
      </c>
      <c r="AT211" s="80">
        <v>0</v>
      </c>
      <c r="AU211" s="80">
        <v>0</v>
      </c>
      <c r="AV211" s="69">
        <v>0</v>
      </c>
      <c r="AW211" s="69">
        <v>0</v>
      </c>
      <c r="AX211" s="80">
        <v>0</v>
      </c>
      <c r="AY211" s="80">
        <v>0</v>
      </c>
      <c r="AZ211" s="69">
        <v>0</v>
      </c>
      <c r="BA211" s="69">
        <v>0</v>
      </c>
      <c r="BB211" s="80">
        <v>0</v>
      </c>
      <c r="BC211" s="80">
        <v>0</v>
      </c>
      <c r="BD211" s="69">
        <v>0</v>
      </c>
      <c r="BE211" s="69">
        <v>53</v>
      </c>
      <c r="BF211" s="80">
        <v>191255</v>
      </c>
      <c r="BG211" s="80">
        <v>0</v>
      </c>
      <c r="BH211" s="69">
        <v>0</v>
      </c>
      <c r="BI211" s="69">
        <v>0</v>
      </c>
      <c r="BJ211" s="80">
        <v>0</v>
      </c>
      <c r="BK211" s="80">
        <v>0</v>
      </c>
      <c r="BL211" s="69">
        <v>0</v>
      </c>
      <c r="BM211" s="69">
        <v>0</v>
      </c>
      <c r="BN211" s="80">
        <v>0</v>
      </c>
      <c r="BO211" s="80">
        <v>0</v>
      </c>
      <c r="BP211" s="69">
        <v>0</v>
      </c>
      <c r="BQ211" s="69">
        <v>0</v>
      </c>
      <c r="BR211" s="80">
        <v>0</v>
      </c>
      <c r="BS211" s="80">
        <v>0</v>
      </c>
      <c r="BT211" s="69">
        <v>0</v>
      </c>
      <c r="BU211" s="69">
        <v>0</v>
      </c>
      <c r="BV211" s="80">
        <v>0</v>
      </c>
      <c r="BW211" s="80">
        <v>0</v>
      </c>
      <c r="BX211" s="69">
        <v>0</v>
      </c>
      <c r="BY211" s="69">
        <v>0</v>
      </c>
      <c r="BZ211" s="80">
        <v>0</v>
      </c>
      <c r="CA211" s="80">
        <v>0</v>
      </c>
      <c r="CB211" s="69">
        <v>0</v>
      </c>
      <c r="CC211" s="69">
        <v>0</v>
      </c>
      <c r="CD211" s="80">
        <v>0</v>
      </c>
      <c r="CE211" s="80">
        <v>0</v>
      </c>
      <c r="CF211" s="69">
        <v>0</v>
      </c>
      <c r="CG211" s="69">
        <v>0</v>
      </c>
      <c r="CH211" s="80">
        <v>0</v>
      </c>
      <c r="CI211" s="80">
        <v>0</v>
      </c>
      <c r="CJ211" s="69">
        <v>0</v>
      </c>
      <c r="CK211" s="69">
        <v>53</v>
      </c>
      <c r="CL211" s="80">
        <v>191255</v>
      </c>
      <c r="CM211" s="80">
        <v>0</v>
      </c>
      <c r="CN211" s="67" t="s">
        <v>909</v>
      </c>
      <c r="CO211" s="67" t="s">
        <v>910</v>
      </c>
      <c r="CP211" s="67" t="s">
        <v>709</v>
      </c>
      <c r="CQ211" s="67" t="s">
        <v>709</v>
      </c>
      <c r="CR211" s="67" t="s">
        <v>709</v>
      </c>
      <c r="CS211" s="67" t="s">
        <v>709</v>
      </c>
      <c r="CT211" s="68">
        <v>46029</v>
      </c>
      <c r="CU211" s="67" t="s">
        <v>991</v>
      </c>
      <c r="CV211" s="67" t="s">
        <v>989</v>
      </c>
      <c r="CW211" s="68" t="s">
        <v>168</v>
      </c>
      <c r="CX211" s="68">
        <v>45875</v>
      </c>
      <c r="CY211" s="67" t="s">
        <v>988</v>
      </c>
      <c r="CZ211" s="67" t="s">
        <v>989</v>
      </c>
      <c r="DA211" s="67" t="s">
        <v>1035</v>
      </c>
      <c r="DB211" s="81">
        <v>4393698.5999999996</v>
      </c>
      <c r="DC211" s="67"/>
      <c r="DD211" s="67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  <c r="AMK211"/>
      <c r="AML211"/>
      <c r="AMM211"/>
      <c r="AMN211"/>
      <c r="AMO211"/>
      <c r="AMP211"/>
      <c r="AMQ211"/>
      <c r="AMR211"/>
      <c r="AMS211"/>
      <c r="AMT211"/>
      <c r="AMU211"/>
      <c r="AMV211"/>
      <c r="AMW211"/>
      <c r="AMX211"/>
      <c r="AMY211"/>
      <c r="AMZ211"/>
      <c r="ANA211"/>
      <c r="ANB211"/>
      <c r="ANC211"/>
      <c r="AND211"/>
      <c r="ANE211"/>
      <c r="ANF211"/>
      <c r="ANG211"/>
      <c r="ANH211"/>
      <c r="ANI211"/>
      <c r="ANJ211"/>
      <c r="ANK211"/>
      <c r="ANL211"/>
      <c r="ANM211"/>
      <c r="ANN211"/>
      <c r="ANO211"/>
      <c r="ANP211"/>
      <c r="ANQ211"/>
      <c r="ANR211"/>
      <c r="ANS211"/>
      <c r="ANT211"/>
      <c r="ANU211"/>
      <c r="ANV211"/>
      <c r="ANW211"/>
      <c r="ANX211"/>
      <c r="ANY211"/>
      <c r="ANZ211"/>
      <c r="AOA211"/>
      <c r="AOB211"/>
      <c r="AOC211"/>
      <c r="AOD211"/>
      <c r="AOE211"/>
      <c r="AOF211"/>
      <c r="AOG211"/>
      <c r="AOH211"/>
      <c r="AOI211"/>
      <c r="AOJ211"/>
      <c r="AOK211"/>
      <c r="AOL211"/>
      <c r="AOM211"/>
      <c r="AON211"/>
      <c r="AOO211"/>
      <c r="AOP211"/>
      <c r="AOQ211"/>
      <c r="AOR211"/>
      <c r="AOS211"/>
      <c r="AOT211"/>
      <c r="AOU211"/>
      <c r="AOV211"/>
      <c r="AOW211"/>
      <c r="AOX211"/>
      <c r="AOY211"/>
      <c r="AOZ211"/>
      <c r="APA211"/>
      <c r="APB211"/>
      <c r="APC211"/>
      <c r="APD211"/>
      <c r="APE211"/>
      <c r="APF211"/>
      <c r="APG211"/>
      <c r="APH211"/>
      <c r="API211"/>
      <c r="APJ211"/>
      <c r="APK211"/>
      <c r="APL211"/>
      <c r="APM211"/>
      <c r="APN211"/>
      <c r="APO211"/>
      <c r="APP211"/>
      <c r="APQ211"/>
      <c r="APR211"/>
      <c r="APS211"/>
      <c r="APT211"/>
      <c r="APU211"/>
      <c r="APV211"/>
      <c r="APW211"/>
      <c r="APX211"/>
      <c r="APY211"/>
      <c r="APZ211"/>
      <c r="AQA211"/>
      <c r="AQB211"/>
      <c r="AQC211"/>
      <c r="AQD211"/>
      <c r="AQE211"/>
      <c r="AQF211"/>
      <c r="AQG211"/>
      <c r="AQH211"/>
      <c r="AQI211"/>
      <c r="AQJ211"/>
      <c r="AQK211"/>
      <c r="AQL211"/>
      <c r="AQM211"/>
      <c r="AQN211"/>
      <c r="AQO211"/>
      <c r="AQP211"/>
      <c r="AQQ211"/>
      <c r="AQR211"/>
      <c r="AQS211"/>
      <c r="AQT211"/>
      <c r="AQU211"/>
      <c r="AQV211"/>
      <c r="AQW211"/>
      <c r="AQX211"/>
      <c r="AQY211"/>
      <c r="AQZ211"/>
      <c r="ARA211"/>
      <c r="ARB211"/>
      <c r="ARC211"/>
      <c r="ARD211"/>
      <c r="ARE211"/>
      <c r="ARF211"/>
      <c r="ARG211"/>
      <c r="ARH211"/>
      <c r="ARI211"/>
      <c r="ARJ211"/>
      <c r="ARK211"/>
      <c r="ARL211"/>
      <c r="ARM211"/>
      <c r="ARN211"/>
      <c r="ARO211"/>
      <c r="ARP211"/>
      <c r="ARQ211"/>
      <c r="ARR211"/>
      <c r="ARS211"/>
      <c r="ART211"/>
      <c r="ARU211"/>
      <c r="ARV211"/>
      <c r="ARW211"/>
      <c r="ARX211"/>
      <c r="ARY211"/>
      <c r="ARZ211"/>
      <c r="ASA211"/>
      <c r="ASB211"/>
      <c r="ASC211"/>
      <c r="ASD211"/>
      <c r="ASE211"/>
      <c r="ASF211"/>
      <c r="ASG211"/>
      <c r="ASH211"/>
      <c r="ASI211"/>
      <c r="ASJ211"/>
      <c r="ASK211"/>
      <c r="ASL211"/>
      <c r="ASM211"/>
      <c r="ASN211"/>
      <c r="ASO211"/>
      <c r="ASP211"/>
      <c r="ASQ211"/>
      <c r="ASR211"/>
      <c r="ASS211"/>
      <c r="AST211"/>
      <c r="ASU211"/>
      <c r="ASV211"/>
      <c r="ASW211"/>
      <c r="ASX211"/>
      <c r="ASY211"/>
      <c r="ASZ211"/>
      <c r="ATA211"/>
      <c r="ATB211"/>
      <c r="ATC211"/>
      <c r="ATD211"/>
      <c r="ATE211"/>
      <c r="ATF211"/>
      <c r="ATG211"/>
      <c r="ATH211"/>
      <c r="ATI211"/>
      <c r="ATJ211"/>
      <c r="ATK211"/>
      <c r="ATL211"/>
      <c r="ATM211"/>
      <c r="ATN211"/>
      <c r="ATO211"/>
      <c r="ATP211"/>
      <c r="ATQ211"/>
      <c r="ATR211"/>
      <c r="ATS211"/>
      <c r="ATT211"/>
      <c r="ATU211"/>
      <c r="ATV211"/>
      <c r="ATW211"/>
      <c r="ATX211"/>
      <c r="ATY211"/>
      <c r="ATZ211"/>
      <c r="AUA211"/>
      <c r="AUB211"/>
      <c r="AUC211"/>
      <c r="AUD211"/>
      <c r="AUE211"/>
      <c r="AUF211"/>
      <c r="AUG211"/>
      <c r="AUH211"/>
      <c r="AUI211"/>
      <c r="AUJ211"/>
      <c r="AUK211"/>
      <c r="AUL211"/>
      <c r="AUM211"/>
      <c r="AUN211"/>
      <c r="AUO211"/>
      <c r="AUP211"/>
      <c r="AUQ211"/>
      <c r="AUR211"/>
      <c r="AUS211"/>
      <c r="AUT211"/>
      <c r="AUU211"/>
      <c r="AUV211"/>
      <c r="AUW211"/>
      <c r="AUX211"/>
      <c r="AUY211"/>
      <c r="AUZ211"/>
      <c r="AVA211"/>
      <c r="AVB211"/>
      <c r="AVC211"/>
      <c r="AVD211"/>
      <c r="AVE211"/>
      <c r="AVF211"/>
      <c r="AVG211"/>
      <c r="AVH211"/>
      <c r="AVI211"/>
      <c r="AVJ211"/>
      <c r="AVK211"/>
      <c r="AVL211"/>
      <c r="AVM211"/>
      <c r="AVN211"/>
      <c r="AVO211"/>
      <c r="AVP211"/>
      <c r="AVQ211"/>
      <c r="AVR211"/>
      <c r="AVS211"/>
      <c r="AVT211"/>
      <c r="AVU211"/>
      <c r="AVV211"/>
      <c r="AVW211"/>
      <c r="AVX211"/>
      <c r="AVY211"/>
      <c r="AVZ211"/>
      <c r="AWA211"/>
      <c r="AWB211"/>
      <c r="AWC211"/>
      <c r="AWD211"/>
      <c r="AWE211"/>
      <c r="AWF211"/>
      <c r="AWG211"/>
      <c r="AWH211"/>
      <c r="AWI211"/>
      <c r="AWJ211"/>
      <c r="AWK211"/>
      <c r="AWL211"/>
      <c r="AWM211"/>
      <c r="AWN211"/>
      <c r="AWO211"/>
      <c r="AWP211"/>
      <c r="AWQ211"/>
      <c r="AWR211"/>
      <c r="AWS211"/>
      <c r="AWT211"/>
      <c r="AWU211"/>
      <c r="AWV211"/>
      <c r="AWW211"/>
      <c r="AWX211"/>
      <c r="AWY211"/>
      <c r="AWZ211"/>
      <c r="AXA211"/>
      <c r="AXB211"/>
      <c r="AXC211"/>
      <c r="AXD211"/>
      <c r="AXE211"/>
      <c r="AXF211"/>
      <c r="AXG211"/>
      <c r="AXH211"/>
      <c r="AXI211"/>
      <c r="AXJ211"/>
      <c r="AXK211"/>
      <c r="AXL211"/>
      <c r="AXM211"/>
      <c r="AXN211"/>
      <c r="AXO211"/>
      <c r="AXP211"/>
      <c r="AXQ211"/>
      <c r="AXR211"/>
      <c r="AXS211"/>
      <c r="AXT211"/>
      <c r="AXU211"/>
      <c r="AXV211"/>
      <c r="AXW211"/>
      <c r="AXX211"/>
      <c r="AXY211"/>
      <c r="AXZ211"/>
      <c r="AYA211"/>
      <c r="AYB211"/>
      <c r="AYC211"/>
      <c r="AYD211"/>
      <c r="AYE211"/>
      <c r="AYF211"/>
      <c r="AYG211"/>
      <c r="AYH211"/>
      <c r="AYI211"/>
      <c r="AYJ211"/>
      <c r="AYK211"/>
      <c r="AYL211"/>
      <c r="AYM211"/>
      <c r="AYN211"/>
      <c r="AYO211"/>
      <c r="AYP211"/>
      <c r="AYQ211"/>
      <c r="AYR211"/>
      <c r="AYS211"/>
      <c r="AYT211"/>
      <c r="AYU211"/>
      <c r="AYV211"/>
      <c r="AYW211"/>
      <c r="AYX211"/>
      <c r="AYY211"/>
      <c r="AYZ211"/>
      <c r="AZA211"/>
      <c r="AZB211"/>
      <c r="AZC211"/>
      <c r="AZD211"/>
      <c r="AZE211"/>
      <c r="AZF211"/>
      <c r="AZG211"/>
      <c r="AZH211"/>
      <c r="AZI211"/>
      <c r="AZJ211"/>
      <c r="AZK211"/>
      <c r="AZL211"/>
      <c r="AZM211"/>
      <c r="AZN211"/>
      <c r="AZO211"/>
      <c r="AZP211"/>
      <c r="AZQ211"/>
      <c r="AZR211"/>
      <c r="AZS211"/>
      <c r="AZT211"/>
      <c r="AZU211"/>
      <c r="AZV211"/>
      <c r="AZW211"/>
      <c r="AZX211"/>
      <c r="AZY211"/>
      <c r="AZZ211"/>
      <c r="BAA211"/>
      <c r="BAB211"/>
      <c r="BAC211"/>
      <c r="BAD211"/>
      <c r="BAE211"/>
      <c r="BAF211"/>
      <c r="BAG211"/>
      <c r="BAH211"/>
      <c r="BAI211"/>
      <c r="BAJ211"/>
      <c r="BAK211"/>
      <c r="BAL211"/>
      <c r="BAM211"/>
      <c r="BAN211"/>
      <c r="BAO211"/>
      <c r="BAP211"/>
      <c r="BAQ211"/>
      <c r="BAR211"/>
      <c r="BAS211"/>
      <c r="BAT211"/>
      <c r="BAU211"/>
      <c r="BAV211"/>
      <c r="BAW211"/>
      <c r="BAX211"/>
      <c r="BAY211"/>
      <c r="BAZ211"/>
      <c r="BBA211"/>
      <c r="BBB211"/>
      <c r="BBC211"/>
      <c r="BBD211"/>
      <c r="BBE211"/>
      <c r="BBF211"/>
      <c r="BBG211"/>
      <c r="BBH211"/>
      <c r="BBI211"/>
      <c r="BBJ211"/>
      <c r="BBK211"/>
      <c r="BBL211"/>
      <c r="BBM211"/>
      <c r="BBN211"/>
      <c r="BBO211"/>
      <c r="BBP211"/>
      <c r="BBQ211"/>
      <c r="BBR211"/>
      <c r="BBS211"/>
      <c r="BBT211"/>
      <c r="BBU211"/>
      <c r="BBV211"/>
      <c r="BBW211"/>
      <c r="BBX211"/>
      <c r="BBY211"/>
      <c r="BBZ211"/>
      <c r="BCA211"/>
      <c r="BCB211"/>
      <c r="BCC211"/>
      <c r="BCD211"/>
      <c r="BCE211"/>
      <c r="BCF211"/>
      <c r="BCG211"/>
      <c r="BCH211"/>
      <c r="BCI211"/>
      <c r="BCJ211"/>
      <c r="BCK211"/>
      <c r="BCL211"/>
      <c r="BCM211"/>
      <c r="BCN211"/>
      <c r="BCO211"/>
      <c r="BCP211"/>
      <c r="BCQ211"/>
      <c r="BCR211"/>
      <c r="BCS211"/>
      <c r="BCT211"/>
      <c r="BCU211"/>
      <c r="BCV211"/>
      <c r="BCW211"/>
      <c r="BCX211"/>
      <c r="BCY211"/>
      <c r="BCZ211"/>
      <c r="BDA211"/>
      <c r="BDB211"/>
      <c r="BDC211"/>
      <c r="BDD211"/>
      <c r="BDE211"/>
      <c r="BDF211"/>
      <c r="BDG211"/>
      <c r="BDH211"/>
      <c r="BDI211"/>
      <c r="BDJ211"/>
      <c r="BDK211"/>
      <c r="BDL211"/>
      <c r="BDM211"/>
      <c r="BDN211"/>
      <c r="BDO211"/>
      <c r="BDP211"/>
      <c r="BDQ211"/>
      <c r="BDR211"/>
      <c r="BDS211"/>
      <c r="BDT211"/>
      <c r="BDU211"/>
    </row>
    <row r="212" spans="2:1477" s="69" customFormat="1">
      <c r="B212" s="67" t="s">
        <v>4</v>
      </c>
      <c r="C212" s="67" t="s">
        <v>462</v>
      </c>
      <c r="D212" s="67" t="s">
        <v>463</v>
      </c>
      <c r="E212" s="68">
        <v>45133</v>
      </c>
      <c r="F212" s="67" t="s">
        <v>988</v>
      </c>
      <c r="G212" s="67" t="s">
        <v>990</v>
      </c>
      <c r="H212" s="187">
        <v>3</v>
      </c>
      <c r="I212" s="69">
        <v>3</v>
      </c>
      <c r="J212" s="69">
        <v>250</v>
      </c>
      <c r="K212" s="69">
        <v>490</v>
      </c>
      <c r="L212" s="69">
        <v>490</v>
      </c>
      <c r="M212" s="186">
        <f t="shared" si="60"/>
        <v>1.752</v>
      </c>
      <c r="N212" s="69">
        <f t="shared" si="61"/>
        <v>0</v>
      </c>
      <c r="O212" s="69">
        <v>0</v>
      </c>
      <c r="P212" s="69">
        <v>0</v>
      </c>
      <c r="Q212" s="69">
        <v>0</v>
      </c>
      <c r="R212" s="69">
        <v>52</v>
      </c>
      <c r="S212" s="69">
        <v>188</v>
      </c>
      <c r="T212" s="190">
        <v>6209544</v>
      </c>
      <c r="U212" s="190">
        <v>50000</v>
      </c>
      <c r="V212" s="190">
        <v>6159544</v>
      </c>
      <c r="W212" s="190">
        <v>6295030</v>
      </c>
      <c r="X212" s="190">
        <v>5955348</v>
      </c>
      <c r="Y212" s="190">
        <v>0</v>
      </c>
      <c r="Z212" s="190">
        <v>0</v>
      </c>
      <c r="AA212" s="190">
        <v>0</v>
      </c>
      <c r="AB212" s="190">
        <v>5955348</v>
      </c>
      <c r="AC212" s="190">
        <v>5947678</v>
      </c>
      <c r="AD212" s="186">
        <f t="shared" si="62"/>
        <v>0.96560362260582921</v>
      </c>
      <c r="AE212" s="69">
        <f t="shared" si="63"/>
        <v>1</v>
      </c>
      <c r="AF212" s="190">
        <v>-685</v>
      </c>
      <c r="AG212" s="190">
        <v>85486</v>
      </c>
      <c r="AH212" s="69">
        <v>29</v>
      </c>
      <c r="AI212" s="69">
        <v>23</v>
      </c>
      <c r="AJ212" s="69">
        <v>0</v>
      </c>
      <c r="AK212" s="69">
        <v>188</v>
      </c>
      <c r="AL212" s="80">
        <v>78501</v>
      </c>
      <c r="AM212" s="80">
        <v>61993</v>
      </c>
      <c r="AN212" s="69">
        <v>0</v>
      </c>
      <c r="AO212" s="69">
        <v>0</v>
      </c>
      <c r="AP212" s="80">
        <v>0</v>
      </c>
      <c r="AQ212" s="80">
        <v>0</v>
      </c>
      <c r="AR212" s="69">
        <v>0</v>
      </c>
      <c r="AS212" s="69">
        <v>0</v>
      </c>
      <c r="AT212" s="80">
        <v>0</v>
      </c>
      <c r="AU212" s="80">
        <v>0</v>
      </c>
      <c r="AV212" s="69">
        <v>0</v>
      </c>
      <c r="AW212" s="69">
        <v>0</v>
      </c>
      <c r="AX212" s="80">
        <v>0</v>
      </c>
      <c r="AY212" s="80">
        <v>0</v>
      </c>
      <c r="AZ212" s="69">
        <v>0</v>
      </c>
      <c r="BA212" s="69">
        <v>0</v>
      </c>
      <c r="BB212" s="80">
        <v>0</v>
      </c>
      <c r="BC212" s="80">
        <v>0</v>
      </c>
      <c r="BD212" s="69">
        <v>0</v>
      </c>
      <c r="BE212" s="69">
        <v>0</v>
      </c>
      <c r="BF212" s="80">
        <v>0</v>
      </c>
      <c r="BG212" s="80">
        <v>0</v>
      </c>
      <c r="BH212" s="69">
        <v>0</v>
      </c>
      <c r="BI212" s="69">
        <v>0</v>
      </c>
      <c r="BJ212" s="80">
        <v>0</v>
      </c>
      <c r="BK212" s="80">
        <v>0</v>
      </c>
      <c r="BL212" s="69">
        <v>0</v>
      </c>
      <c r="BM212" s="69">
        <v>0</v>
      </c>
      <c r="BN212" s="80">
        <v>0</v>
      </c>
      <c r="BO212" s="80">
        <v>0</v>
      </c>
      <c r="BP212" s="69">
        <v>0</v>
      </c>
      <c r="BQ212" s="69">
        <v>0</v>
      </c>
      <c r="BR212" s="80">
        <v>0</v>
      </c>
      <c r="BS212" s="80">
        <v>0</v>
      </c>
      <c r="BT212" s="69">
        <v>0</v>
      </c>
      <c r="BU212" s="69">
        <v>0</v>
      </c>
      <c r="BV212" s="80">
        <v>0</v>
      </c>
      <c r="BW212" s="80">
        <v>0</v>
      </c>
      <c r="BX212" s="69">
        <v>0</v>
      </c>
      <c r="BY212" s="69">
        <v>0</v>
      </c>
      <c r="BZ212" s="80">
        <v>0</v>
      </c>
      <c r="CA212" s="80">
        <v>0</v>
      </c>
      <c r="CB212" s="69">
        <v>0</v>
      </c>
      <c r="CC212" s="69">
        <v>0</v>
      </c>
      <c r="CD212" s="80">
        <v>0</v>
      </c>
      <c r="CE212" s="80">
        <v>0</v>
      </c>
      <c r="CF212" s="69">
        <v>0</v>
      </c>
      <c r="CG212" s="69">
        <v>0</v>
      </c>
      <c r="CH212" s="80">
        <v>0</v>
      </c>
      <c r="CI212" s="80">
        <v>0</v>
      </c>
      <c r="CJ212" s="69">
        <v>0</v>
      </c>
      <c r="CK212" s="69">
        <v>188</v>
      </c>
      <c r="CL212" s="80">
        <v>78501</v>
      </c>
      <c r="CM212" s="80">
        <v>61993</v>
      </c>
      <c r="CN212" s="67" t="s">
        <v>892</v>
      </c>
      <c r="CO212" s="67" t="s">
        <v>893</v>
      </c>
      <c r="CP212" s="67" t="s">
        <v>709</v>
      </c>
      <c r="CQ212" s="67" t="s">
        <v>709</v>
      </c>
      <c r="CR212" s="67" t="s">
        <v>709</v>
      </c>
      <c r="CS212" s="67" t="s">
        <v>709</v>
      </c>
      <c r="CT212" s="68">
        <v>46036</v>
      </c>
      <c r="CU212" s="67" t="s">
        <v>991</v>
      </c>
      <c r="CV212" s="67" t="s">
        <v>989</v>
      </c>
      <c r="CW212" s="68" t="s">
        <v>168</v>
      </c>
      <c r="CX212" s="68">
        <v>45812</v>
      </c>
      <c r="CY212" s="67" t="s">
        <v>986</v>
      </c>
      <c r="CZ212" s="67" t="s">
        <v>994</v>
      </c>
      <c r="DA212" s="67" t="s">
        <v>1036</v>
      </c>
      <c r="DB212" s="81">
        <v>5653228.5599999996</v>
      </c>
      <c r="DC212" s="67"/>
      <c r="DD212" s="67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  <c r="AML212"/>
      <c r="AMM212"/>
      <c r="AMN212"/>
      <c r="AMO212"/>
      <c r="AMP212"/>
      <c r="AMQ212"/>
      <c r="AMR212"/>
      <c r="AMS212"/>
      <c r="AMT212"/>
      <c r="AMU212"/>
      <c r="AMV212"/>
      <c r="AMW212"/>
      <c r="AMX212"/>
      <c r="AMY212"/>
      <c r="AMZ212"/>
      <c r="ANA212"/>
      <c r="ANB212"/>
      <c r="ANC212"/>
      <c r="AND212"/>
      <c r="ANE212"/>
      <c r="ANF212"/>
      <c r="ANG212"/>
      <c r="ANH212"/>
      <c r="ANI212"/>
      <c r="ANJ212"/>
      <c r="ANK212"/>
      <c r="ANL212"/>
      <c r="ANM212"/>
      <c r="ANN212"/>
      <c r="ANO212"/>
      <c r="ANP212"/>
      <c r="ANQ212"/>
      <c r="ANR212"/>
      <c r="ANS212"/>
      <c r="ANT212"/>
      <c r="ANU212"/>
      <c r="ANV212"/>
      <c r="ANW212"/>
      <c r="ANX212"/>
      <c r="ANY212"/>
      <c r="ANZ212"/>
      <c r="AOA212"/>
      <c r="AOB212"/>
      <c r="AOC212"/>
      <c r="AOD212"/>
      <c r="AOE212"/>
      <c r="AOF212"/>
      <c r="AOG212"/>
      <c r="AOH212"/>
      <c r="AOI212"/>
      <c r="AOJ212"/>
      <c r="AOK212"/>
      <c r="AOL212"/>
      <c r="AOM212"/>
      <c r="AON212"/>
      <c r="AOO212"/>
      <c r="AOP212"/>
      <c r="AOQ212"/>
      <c r="AOR212"/>
      <c r="AOS212"/>
      <c r="AOT212"/>
      <c r="AOU212"/>
      <c r="AOV212"/>
      <c r="AOW212"/>
      <c r="AOX212"/>
      <c r="AOY212"/>
      <c r="AOZ212"/>
      <c r="APA212"/>
      <c r="APB212"/>
      <c r="APC212"/>
      <c r="APD212"/>
      <c r="APE212"/>
      <c r="APF212"/>
      <c r="APG212"/>
      <c r="APH212"/>
      <c r="API212"/>
      <c r="APJ212"/>
      <c r="APK212"/>
      <c r="APL212"/>
      <c r="APM212"/>
      <c r="APN212"/>
      <c r="APO212"/>
      <c r="APP212"/>
      <c r="APQ212"/>
      <c r="APR212"/>
      <c r="APS212"/>
      <c r="APT212"/>
      <c r="APU212"/>
      <c r="APV212"/>
      <c r="APW212"/>
      <c r="APX212"/>
      <c r="APY212"/>
      <c r="APZ212"/>
      <c r="AQA212"/>
      <c r="AQB212"/>
      <c r="AQC212"/>
      <c r="AQD212"/>
      <c r="AQE212"/>
      <c r="AQF212"/>
      <c r="AQG212"/>
      <c r="AQH212"/>
      <c r="AQI212"/>
      <c r="AQJ212"/>
      <c r="AQK212"/>
      <c r="AQL212"/>
      <c r="AQM212"/>
      <c r="AQN212"/>
      <c r="AQO212"/>
      <c r="AQP212"/>
      <c r="AQQ212"/>
      <c r="AQR212"/>
      <c r="AQS212"/>
      <c r="AQT212"/>
      <c r="AQU212"/>
      <c r="AQV212"/>
      <c r="AQW212"/>
      <c r="AQX212"/>
      <c r="AQY212"/>
      <c r="AQZ212"/>
      <c r="ARA212"/>
      <c r="ARB212"/>
      <c r="ARC212"/>
      <c r="ARD212"/>
      <c r="ARE212"/>
      <c r="ARF212"/>
      <c r="ARG212"/>
      <c r="ARH212"/>
      <c r="ARI212"/>
      <c r="ARJ212"/>
      <c r="ARK212"/>
      <c r="ARL212"/>
      <c r="ARM212"/>
      <c r="ARN212"/>
      <c r="ARO212"/>
      <c r="ARP212"/>
      <c r="ARQ212"/>
      <c r="ARR212"/>
      <c r="ARS212"/>
      <c r="ART212"/>
      <c r="ARU212"/>
      <c r="ARV212"/>
      <c r="ARW212"/>
      <c r="ARX212"/>
      <c r="ARY212"/>
      <c r="ARZ212"/>
      <c r="ASA212"/>
      <c r="ASB212"/>
      <c r="ASC212"/>
      <c r="ASD212"/>
      <c r="ASE212"/>
      <c r="ASF212"/>
      <c r="ASG212"/>
      <c r="ASH212"/>
      <c r="ASI212"/>
      <c r="ASJ212"/>
      <c r="ASK212"/>
      <c r="ASL212"/>
      <c r="ASM212"/>
      <c r="ASN212"/>
      <c r="ASO212"/>
      <c r="ASP212"/>
      <c r="ASQ212"/>
      <c r="ASR212"/>
      <c r="ASS212"/>
      <c r="AST212"/>
      <c r="ASU212"/>
      <c r="ASV212"/>
      <c r="ASW212"/>
      <c r="ASX212"/>
      <c r="ASY212"/>
      <c r="ASZ212"/>
      <c r="ATA212"/>
      <c r="ATB212"/>
      <c r="ATC212"/>
      <c r="ATD212"/>
      <c r="ATE212"/>
      <c r="ATF212"/>
      <c r="ATG212"/>
      <c r="ATH212"/>
      <c r="ATI212"/>
      <c r="ATJ212"/>
      <c r="ATK212"/>
      <c r="ATL212"/>
      <c r="ATM212"/>
      <c r="ATN212"/>
      <c r="ATO212"/>
      <c r="ATP212"/>
      <c r="ATQ212"/>
      <c r="ATR212"/>
      <c r="ATS212"/>
      <c r="ATT212"/>
      <c r="ATU212"/>
      <c r="ATV212"/>
      <c r="ATW212"/>
      <c r="ATX212"/>
      <c r="ATY212"/>
      <c r="ATZ212"/>
      <c r="AUA212"/>
      <c r="AUB212"/>
      <c r="AUC212"/>
      <c r="AUD212"/>
      <c r="AUE212"/>
      <c r="AUF212"/>
      <c r="AUG212"/>
      <c r="AUH212"/>
      <c r="AUI212"/>
      <c r="AUJ212"/>
      <c r="AUK212"/>
      <c r="AUL212"/>
      <c r="AUM212"/>
      <c r="AUN212"/>
      <c r="AUO212"/>
      <c r="AUP212"/>
      <c r="AUQ212"/>
      <c r="AUR212"/>
      <c r="AUS212"/>
      <c r="AUT212"/>
      <c r="AUU212"/>
      <c r="AUV212"/>
      <c r="AUW212"/>
      <c r="AUX212"/>
      <c r="AUY212"/>
      <c r="AUZ212"/>
      <c r="AVA212"/>
      <c r="AVB212"/>
      <c r="AVC212"/>
      <c r="AVD212"/>
      <c r="AVE212"/>
      <c r="AVF212"/>
      <c r="AVG212"/>
      <c r="AVH212"/>
      <c r="AVI212"/>
      <c r="AVJ212"/>
      <c r="AVK212"/>
      <c r="AVL212"/>
      <c r="AVM212"/>
      <c r="AVN212"/>
      <c r="AVO212"/>
      <c r="AVP212"/>
      <c r="AVQ212"/>
      <c r="AVR212"/>
      <c r="AVS212"/>
      <c r="AVT212"/>
      <c r="AVU212"/>
      <c r="AVV212"/>
      <c r="AVW212"/>
      <c r="AVX212"/>
      <c r="AVY212"/>
      <c r="AVZ212"/>
      <c r="AWA212"/>
      <c r="AWB212"/>
      <c r="AWC212"/>
      <c r="AWD212"/>
      <c r="AWE212"/>
      <c r="AWF212"/>
      <c r="AWG212"/>
      <c r="AWH212"/>
      <c r="AWI212"/>
      <c r="AWJ212"/>
      <c r="AWK212"/>
      <c r="AWL212"/>
      <c r="AWM212"/>
      <c r="AWN212"/>
      <c r="AWO212"/>
      <c r="AWP212"/>
      <c r="AWQ212"/>
      <c r="AWR212"/>
      <c r="AWS212"/>
      <c r="AWT212"/>
      <c r="AWU212"/>
      <c r="AWV212"/>
      <c r="AWW212"/>
      <c r="AWX212"/>
      <c r="AWY212"/>
      <c r="AWZ212"/>
      <c r="AXA212"/>
      <c r="AXB212"/>
      <c r="AXC212"/>
      <c r="AXD212"/>
      <c r="AXE212"/>
      <c r="AXF212"/>
      <c r="AXG212"/>
      <c r="AXH212"/>
      <c r="AXI212"/>
      <c r="AXJ212"/>
      <c r="AXK212"/>
      <c r="AXL212"/>
      <c r="AXM212"/>
      <c r="AXN212"/>
      <c r="AXO212"/>
      <c r="AXP212"/>
      <c r="AXQ212"/>
      <c r="AXR212"/>
      <c r="AXS212"/>
      <c r="AXT212"/>
      <c r="AXU212"/>
      <c r="AXV212"/>
      <c r="AXW212"/>
      <c r="AXX212"/>
      <c r="AXY212"/>
      <c r="AXZ212"/>
      <c r="AYA212"/>
      <c r="AYB212"/>
      <c r="AYC212"/>
      <c r="AYD212"/>
      <c r="AYE212"/>
      <c r="AYF212"/>
      <c r="AYG212"/>
      <c r="AYH212"/>
      <c r="AYI212"/>
      <c r="AYJ212"/>
      <c r="AYK212"/>
      <c r="AYL212"/>
      <c r="AYM212"/>
      <c r="AYN212"/>
      <c r="AYO212"/>
      <c r="AYP212"/>
      <c r="AYQ212"/>
      <c r="AYR212"/>
      <c r="AYS212"/>
      <c r="AYT212"/>
      <c r="AYU212"/>
      <c r="AYV212"/>
      <c r="AYW212"/>
      <c r="AYX212"/>
      <c r="AYY212"/>
      <c r="AYZ212"/>
      <c r="AZA212"/>
      <c r="AZB212"/>
      <c r="AZC212"/>
      <c r="AZD212"/>
      <c r="AZE212"/>
      <c r="AZF212"/>
      <c r="AZG212"/>
      <c r="AZH212"/>
      <c r="AZI212"/>
      <c r="AZJ212"/>
      <c r="AZK212"/>
      <c r="AZL212"/>
      <c r="AZM212"/>
      <c r="AZN212"/>
      <c r="AZO212"/>
      <c r="AZP212"/>
      <c r="AZQ212"/>
      <c r="AZR212"/>
      <c r="AZS212"/>
      <c r="AZT212"/>
      <c r="AZU212"/>
      <c r="AZV212"/>
      <c r="AZW212"/>
      <c r="AZX212"/>
      <c r="AZY212"/>
      <c r="AZZ212"/>
      <c r="BAA212"/>
      <c r="BAB212"/>
      <c r="BAC212"/>
      <c r="BAD212"/>
      <c r="BAE212"/>
      <c r="BAF212"/>
      <c r="BAG212"/>
      <c r="BAH212"/>
      <c r="BAI212"/>
      <c r="BAJ212"/>
      <c r="BAK212"/>
      <c r="BAL212"/>
      <c r="BAM212"/>
      <c r="BAN212"/>
      <c r="BAO212"/>
      <c r="BAP212"/>
      <c r="BAQ212"/>
      <c r="BAR212"/>
      <c r="BAS212"/>
      <c r="BAT212"/>
      <c r="BAU212"/>
      <c r="BAV212"/>
      <c r="BAW212"/>
      <c r="BAX212"/>
      <c r="BAY212"/>
      <c r="BAZ212"/>
      <c r="BBA212"/>
      <c r="BBB212"/>
      <c r="BBC212"/>
      <c r="BBD212"/>
      <c r="BBE212"/>
      <c r="BBF212"/>
      <c r="BBG212"/>
      <c r="BBH212"/>
      <c r="BBI212"/>
      <c r="BBJ212"/>
      <c r="BBK212"/>
      <c r="BBL212"/>
      <c r="BBM212"/>
      <c r="BBN212"/>
      <c r="BBO212"/>
      <c r="BBP212"/>
      <c r="BBQ212"/>
      <c r="BBR212"/>
      <c r="BBS212"/>
      <c r="BBT212"/>
      <c r="BBU212"/>
      <c r="BBV212"/>
      <c r="BBW212"/>
      <c r="BBX212"/>
      <c r="BBY212"/>
      <c r="BBZ212"/>
      <c r="BCA212"/>
      <c r="BCB212"/>
      <c r="BCC212"/>
      <c r="BCD212"/>
      <c r="BCE212"/>
      <c r="BCF212"/>
      <c r="BCG212"/>
      <c r="BCH212"/>
      <c r="BCI212"/>
      <c r="BCJ212"/>
      <c r="BCK212"/>
      <c r="BCL212"/>
      <c r="BCM212"/>
      <c r="BCN212"/>
      <c r="BCO212"/>
      <c r="BCP212"/>
      <c r="BCQ212"/>
      <c r="BCR212"/>
      <c r="BCS212"/>
      <c r="BCT212"/>
      <c r="BCU212"/>
      <c r="BCV212"/>
      <c r="BCW212"/>
      <c r="BCX212"/>
      <c r="BCY212"/>
      <c r="BCZ212"/>
      <c r="BDA212"/>
      <c r="BDB212"/>
      <c r="BDC212"/>
      <c r="BDD212"/>
      <c r="BDE212"/>
      <c r="BDF212"/>
      <c r="BDG212"/>
      <c r="BDH212"/>
      <c r="BDI212"/>
      <c r="BDJ212"/>
      <c r="BDK212"/>
      <c r="BDL212"/>
      <c r="BDM212"/>
      <c r="BDN212"/>
      <c r="BDO212"/>
      <c r="BDP212"/>
      <c r="BDQ212"/>
      <c r="BDR212"/>
      <c r="BDS212"/>
      <c r="BDT212"/>
      <c r="BDU212"/>
    </row>
    <row r="213" spans="2:1477" s="69" customFormat="1">
      <c r="B213" s="67" t="s">
        <v>4</v>
      </c>
      <c r="C213" s="67" t="s">
        <v>464</v>
      </c>
      <c r="D213" s="67" t="s">
        <v>465</v>
      </c>
      <c r="E213" s="68">
        <v>45224</v>
      </c>
      <c r="F213" s="67" t="s">
        <v>993</v>
      </c>
      <c r="G213" s="67" t="s">
        <v>990</v>
      </c>
      <c r="H213" s="187">
        <v>3</v>
      </c>
      <c r="I213" s="69">
        <v>7</v>
      </c>
      <c r="J213" s="69">
        <v>330</v>
      </c>
      <c r="K213" s="69">
        <v>445</v>
      </c>
      <c r="L213" s="69">
        <v>445</v>
      </c>
      <c r="M213" s="186">
        <f t="shared" si="60"/>
        <v>1.0424242424242425</v>
      </c>
      <c r="N213" s="69">
        <f t="shared" si="61"/>
        <v>1</v>
      </c>
      <c r="O213" s="69">
        <v>0</v>
      </c>
      <c r="P213" s="69">
        <v>0</v>
      </c>
      <c r="Q213" s="69">
        <v>0</v>
      </c>
      <c r="R213" s="69">
        <v>101</v>
      </c>
      <c r="S213" s="69">
        <v>14</v>
      </c>
      <c r="T213" s="190">
        <v>7000000</v>
      </c>
      <c r="U213" s="190">
        <v>71000</v>
      </c>
      <c r="V213" s="190">
        <v>6929000</v>
      </c>
      <c r="W213" s="190">
        <v>7423497</v>
      </c>
      <c r="X213" s="190">
        <v>7482575</v>
      </c>
      <c r="Y213" s="190">
        <v>0</v>
      </c>
      <c r="Z213" s="190">
        <v>0</v>
      </c>
      <c r="AA213" s="190">
        <v>0</v>
      </c>
      <c r="AB213" s="190">
        <v>7482575</v>
      </c>
      <c r="AC213" s="190">
        <v>7419445</v>
      </c>
      <c r="AD213" s="186">
        <f t="shared" si="62"/>
        <v>1.070781498051667</v>
      </c>
      <c r="AE213" s="69">
        <f t="shared" si="63"/>
        <v>1</v>
      </c>
      <c r="AF213" s="190">
        <v>-33657</v>
      </c>
      <c r="AG213" s="190">
        <v>423497</v>
      </c>
      <c r="AH213" s="69">
        <v>66</v>
      </c>
      <c r="AI213" s="69">
        <v>35</v>
      </c>
      <c r="AJ213" s="69">
        <v>0</v>
      </c>
      <c r="AK213" s="69">
        <v>0</v>
      </c>
      <c r="AL213" s="80">
        <v>0</v>
      </c>
      <c r="AM213" s="80">
        <v>0</v>
      </c>
      <c r="AN213" s="69">
        <v>0</v>
      </c>
      <c r="AO213" s="69">
        <v>0</v>
      </c>
      <c r="AP213" s="80">
        <v>220409</v>
      </c>
      <c r="AQ213" s="80">
        <v>72070</v>
      </c>
      <c r="AR213" s="69">
        <v>0</v>
      </c>
      <c r="AS213" s="69">
        <v>0</v>
      </c>
      <c r="AT213" s="80">
        <v>0</v>
      </c>
      <c r="AU213" s="80">
        <v>0</v>
      </c>
      <c r="AV213" s="69">
        <v>0</v>
      </c>
      <c r="AW213" s="69">
        <v>0</v>
      </c>
      <c r="AX213" s="80">
        <v>0</v>
      </c>
      <c r="AY213" s="80">
        <v>0</v>
      </c>
      <c r="AZ213" s="69">
        <v>0</v>
      </c>
      <c r="BA213" s="69">
        <v>0</v>
      </c>
      <c r="BB213" s="80">
        <v>0</v>
      </c>
      <c r="BC213" s="80">
        <v>0</v>
      </c>
      <c r="BD213" s="69">
        <v>0</v>
      </c>
      <c r="BE213" s="69">
        <v>0</v>
      </c>
      <c r="BF213" s="80">
        <v>156171</v>
      </c>
      <c r="BG213" s="80">
        <v>0</v>
      </c>
      <c r="BH213" s="69">
        <v>0</v>
      </c>
      <c r="BI213" s="69">
        <v>0</v>
      </c>
      <c r="BJ213" s="80">
        <v>2070</v>
      </c>
      <c r="BK213" s="80">
        <v>0</v>
      </c>
      <c r="BL213" s="69">
        <v>0</v>
      </c>
      <c r="BM213" s="69">
        <v>0</v>
      </c>
      <c r="BN213" s="80">
        <v>0</v>
      </c>
      <c r="BO213" s="80">
        <v>0</v>
      </c>
      <c r="BP213" s="69">
        <v>0</v>
      </c>
      <c r="BQ213" s="69">
        <v>0</v>
      </c>
      <c r="BR213" s="80">
        <v>0</v>
      </c>
      <c r="BS213" s="80">
        <v>0</v>
      </c>
      <c r="BT213" s="69">
        <v>0</v>
      </c>
      <c r="BU213" s="69">
        <v>0</v>
      </c>
      <c r="BV213" s="80">
        <v>0</v>
      </c>
      <c r="BW213" s="80">
        <v>0</v>
      </c>
      <c r="BX213" s="69">
        <v>0</v>
      </c>
      <c r="BY213" s="69">
        <v>0</v>
      </c>
      <c r="BZ213" s="80">
        <v>0</v>
      </c>
      <c r="CA213" s="80">
        <v>0</v>
      </c>
      <c r="CB213" s="69">
        <v>0</v>
      </c>
      <c r="CC213" s="69">
        <v>0</v>
      </c>
      <c r="CD213" s="80">
        <v>0</v>
      </c>
      <c r="CE213" s="80">
        <v>0</v>
      </c>
      <c r="CF213" s="69">
        <v>0</v>
      </c>
      <c r="CG213" s="69">
        <v>0</v>
      </c>
      <c r="CH213" s="80">
        <v>0</v>
      </c>
      <c r="CI213" s="80">
        <v>0</v>
      </c>
      <c r="CJ213" s="69">
        <v>0</v>
      </c>
      <c r="CK213" s="69">
        <v>0</v>
      </c>
      <c r="CL213" s="80">
        <v>378650</v>
      </c>
      <c r="CM213" s="80">
        <v>72070</v>
      </c>
      <c r="CN213" s="67" t="s">
        <v>905</v>
      </c>
      <c r="CO213" s="67" t="s">
        <v>906</v>
      </c>
      <c r="CP213" s="67" t="s">
        <v>709</v>
      </c>
      <c r="CQ213" s="67" t="s">
        <v>709</v>
      </c>
      <c r="CR213" s="67" t="s">
        <v>709</v>
      </c>
      <c r="CS213" s="67" t="s">
        <v>709</v>
      </c>
      <c r="CT213" s="68">
        <v>45875</v>
      </c>
      <c r="CU213" s="67" t="s">
        <v>988</v>
      </c>
      <c r="CV213" s="67" t="s">
        <v>989</v>
      </c>
      <c r="CW213" s="68" t="s">
        <v>168</v>
      </c>
      <c r="CX213" s="68">
        <v>45762</v>
      </c>
      <c r="CY213" s="67" t="s">
        <v>986</v>
      </c>
      <c r="CZ213" s="67" t="s">
        <v>994</v>
      </c>
      <c r="DA213" s="67" t="s">
        <v>1033</v>
      </c>
      <c r="DB213" s="81">
        <v>8074701.25</v>
      </c>
      <c r="DC213" s="67"/>
      <c r="DD213" s="67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  <c r="AMK213"/>
      <c r="AML213"/>
      <c r="AMM213"/>
      <c r="AMN213"/>
      <c r="AMO213"/>
      <c r="AMP213"/>
      <c r="AMQ213"/>
      <c r="AMR213"/>
      <c r="AMS213"/>
      <c r="AMT213"/>
      <c r="AMU213"/>
      <c r="AMV213"/>
      <c r="AMW213"/>
      <c r="AMX213"/>
      <c r="AMY213"/>
      <c r="AMZ213"/>
      <c r="ANA213"/>
      <c r="ANB213"/>
      <c r="ANC213"/>
      <c r="AND213"/>
      <c r="ANE213"/>
      <c r="ANF213"/>
      <c r="ANG213"/>
      <c r="ANH213"/>
      <c r="ANI213"/>
      <c r="ANJ213"/>
      <c r="ANK213"/>
      <c r="ANL213"/>
      <c r="ANM213"/>
      <c r="ANN213"/>
      <c r="ANO213"/>
      <c r="ANP213"/>
      <c r="ANQ213"/>
      <c r="ANR213"/>
      <c r="ANS213"/>
      <c r="ANT213"/>
      <c r="ANU213"/>
      <c r="ANV213"/>
      <c r="ANW213"/>
      <c r="ANX213"/>
      <c r="ANY213"/>
      <c r="ANZ213"/>
      <c r="AOA213"/>
      <c r="AOB213"/>
      <c r="AOC213"/>
      <c r="AOD213"/>
      <c r="AOE213"/>
      <c r="AOF213"/>
      <c r="AOG213"/>
      <c r="AOH213"/>
      <c r="AOI213"/>
      <c r="AOJ213"/>
      <c r="AOK213"/>
      <c r="AOL213"/>
      <c r="AOM213"/>
      <c r="AON213"/>
      <c r="AOO213"/>
      <c r="AOP213"/>
      <c r="AOQ213"/>
      <c r="AOR213"/>
      <c r="AOS213"/>
      <c r="AOT213"/>
      <c r="AOU213"/>
      <c r="AOV213"/>
      <c r="AOW213"/>
      <c r="AOX213"/>
      <c r="AOY213"/>
      <c r="AOZ213"/>
      <c r="APA213"/>
      <c r="APB213"/>
      <c r="APC213"/>
      <c r="APD213"/>
      <c r="APE213"/>
      <c r="APF213"/>
      <c r="APG213"/>
      <c r="APH213"/>
      <c r="API213"/>
      <c r="APJ213"/>
      <c r="APK213"/>
      <c r="APL213"/>
      <c r="APM213"/>
      <c r="APN213"/>
      <c r="APO213"/>
      <c r="APP213"/>
      <c r="APQ213"/>
      <c r="APR213"/>
      <c r="APS213"/>
      <c r="APT213"/>
      <c r="APU213"/>
      <c r="APV213"/>
      <c r="APW213"/>
      <c r="APX213"/>
      <c r="APY213"/>
      <c r="APZ213"/>
      <c r="AQA213"/>
      <c r="AQB213"/>
      <c r="AQC213"/>
      <c r="AQD213"/>
      <c r="AQE213"/>
      <c r="AQF213"/>
      <c r="AQG213"/>
      <c r="AQH213"/>
      <c r="AQI213"/>
      <c r="AQJ213"/>
      <c r="AQK213"/>
      <c r="AQL213"/>
      <c r="AQM213"/>
      <c r="AQN213"/>
      <c r="AQO213"/>
      <c r="AQP213"/>
      <c r="AQQ213"/>
      <c r="AQR213"/>
      <c r="AQS213"/>
      <c r="AQT213"/>
      <c r="AQU213"/>
      <c r="AQV213"/>
      <c r="AQW213"/>
      <c r="AQX213"/>
      <c r="AQY213"/>
      <c r="AQZ213"/>
      <c r="ARA213"/>
      <c r="ARB213"/>
      <c r="ARC213"/>
      <c r="ARD213"/>
      <c r="ARE213"/>
      <c r="ARF213"/>
      <c r="ARG213"/>
      <c r="ARH213"/>
      <c r="ARI213"/>
      <c r="ARJ213"/>
      <c r="ARK213"/>
      <c r="ARL213"/>
      <c r="ARM213"/>
      <c r="ARN213"/>
      <c r="ARO213"/>
      <c r="ARP213"/>
      <c r="ARQ213"/>
      <c r="ARR213"/>
      <c r="ARS213"/>
      <c r="ART213"/>
      <c r="ARU213"/>
      <c r="ARV213"/>
      <c r="ARW213"/>
      <c r="ARX213"/>
      <c r="ARY213"/>
      <c r="ARZ213"/>
      <c r="ASA213"/>
      <c r="ASB213"/>
      <c r="ASC213"/>
      <c r="ASD213"/>
      <c r="ASE213"/>
      <c r="ASF213"/>
      <c r="ASG213"/>
      <c r="ASH213"/>
      <c r="ASI213"/>
      <c r="ASJ213"/>
      <c r="ASK213"/>
      <c r="ASL213"/>
      <c r="ASM213"/>
      <c r="ASN213"/>
      <c r="ASO213"/>
      <c r="ASP213"/>
      <c r="ASQ213"/>
      <c r="ASR213"/>
      <c r="ASS213"/>
      <c r="AST213"/>
      <c r="ASU213"/>
      <c r="ASV213"/>
      <c r="ASW213"/>
      <c r="ASX213"/>
      <c r="ASY213"/>
      <c r="ASZ213"/>
      <c r="ATA213"/>
      <c r="ATB213"/>
      <c r="ATC213"/>
      <c r="ATD213"/>
      <c r="ATE213"/>
      <c r="ATF213"/>
      <c r="ATG213"/>
      <c r="ATH213"/>
      <c r="ATI213"/>
      <c r="ATJ213"/>
      <c r="ATK213"/>
      <c r="ATL213"/>
      <c r="ATM213"/>
      <c r="ATN213"/>
      <c r="ATO213"/>
      <c r="ATP213"/>
      <c r="ATQ213"/>
      <c r="ATR213"/>
      <c r="ATS213"/>
      <c r="ATT213"/>
      <c r="ATU213"/>
      <c r="ATV213"/>
      <c r="ATW213"/>
      <c r="ATX213"/>
      <c r="ATY213"/>
      <c r="ATZ213"/>
      <c r="AUA213"/>
      <c r="AUB213"/>
      <c r="AUC213"/>
      <c r="AUD213"/>
      <c r="AUE213"/>
      <c r="AUF213"/>
      <c r="AUG213"/>
      <c r="AUH213"/>
      <c r="AUI213"/>
      <c r="AUJ213"/>
      <c r="AUK213"/>
      <c r="AUL213"/>
      <c r="AUM213"/>
      <c r="AUN213"/>
      <c r="AUO213"/>
      <c r="AUP213"/>
      <c r="AUQ213"/>
      <c r="AUR213"/>
      <c r="AUS213"/>
      <c r="AUT213"/>
      <c r="AUU213"/>
      <c r="AUV213"/>
      <c r="AUW213"/>
      <c r="AUX213"/>
      <c r="AUY213"/>
      <c r="AUZ213"/>
      <c r="AVA213"/>
      <c r="AVB213"/>
      <c r="AVC213"/>
      <c r="AVD213"/>
      <c r="AVE213"/>
      <c r="AVF213"/>
      <c r="AVG213"/>
      <c r="AVH213"/>
      <c r="AVI213"/>
      <c r="AVJ213"/>
      <c r="AVK213"/>
      <c r="AVL213"/>
      <c r="AVM213"/>
      <c r="AVN213"/>
      <c r="AVO213"/>
      <c r="AVP213"/>
      <c r="AVQ213"/>
      <c r="AVR213"/>
      <c r="AVS213"/>
      <c r="AVT213"/>
      <c r="AVU213"/>
      <c r="AVV213"/>
      <c r="AVW213"/>
      <c r="AVX213"/>
      <c r="AVY213"/>
      <c r="AVZ213"/>
      <c r="AWA213"/>
      <c r="AWB213"/>
      <c r="AWC213"/>
      <c r="AWD213"/>
      <c r="AWE213"/>
      <c r="AWF213"/>
      <c r="AWG213"/>
      <c r="AWH213"/>
      <c r="AWI213"/>
      <c r="AWJ213"/>
      <c r="AWK213"/>
      <c r="AWL213"/>
      <c r="AWM213"/>
      <c r="AWN213"/>
      <c r="AWO213"/>
      <c r="AWP213"/>
      <c r="AWQ213"/>
      <c r="AWR213"/>
      <c r="AWS213"/>
      <c r="AWT213"/>
      <c r="AWU213"/>
      <c r="AWV213"/>
      <c r="AWW213"/>
      <c r="AWX213"/>
      <c r="AWY213"/>
      <c r="AWZ213"/>
      <c r="AXA213"/>
      <c r="AXB213"/>
      <c r="AXC213"/>
      <c r="AXD213"/>
      <c r="AXE213"/>
      <c r="AXF213"/>
      <c r="AXG213"/>
      <c r="AXH213"/>
      <c r="AXI213"/>
      <c r="AXJ213"/>
      <c r="AXK213"/>
      <c r="AXL213"/>
      <c r="AXM213"/>
      <c r="AXN213"/>
      <c r="AXO213"/>
      <c r="AXP213"/>
      <c r="AXQ213"/>
      <c r="AXR213"/>
      <c r="AXS213"/>
      <c r="AXT213"/>
      <c r="AXU213"/>
      <c r="AXV213"/>
      <c r="AXW213"/>
      <c r="AXX213"/>
      <c r="AXY213"/>
      <c r="AXZ213"/>
      <c r="AYA213"/>
      <c r="AYB213"/>
      <c r="AYC213"/>
      <c r="AYD213"/>
      <c r="AYE213"/>
      <c r="AYF213"/>
      <c r="AYG213"/>
      <c r="AYH213"/>
      <c r="AYI213"/>
      <c r="AYJ213"/>
      <c r="AYK213"/>
      <c r="AYL213"/>
      <c r="AYM213"/>
      <c r="AYN213"/>
      <c r="AYO213"/>
      <c r="AYP213"/>
      <c r="AYQ213"/>
      <c r="AYR213"/>
      <c r="AYS213"/>
      <c r="AYT213"/>
      <c r="AYU213"/>
      <c r="AYV213"/>
      <c r="AYW213"/>
      <c r="AYX213"/>
      <c r="AYY213"/>
      <c r="AYZ213"/>
      <c r="AZA213"/>
      <c r="AZB213"/>
      <c r="AZC213"/>
      <c r="AZD213"/>
      <c r="AZE213"/>
      <c r="AZF213"/>
      <c r="AZG213"/>
      <c r="AZH213"/>
      <c r="AZI213"/>
      <c r="AZJ213"/>
      <c r="AZK213"/>
      <c r="AZL213"/>
      <c r="AZM213"/>
      <c r="AZN213"/>
      <c r="AZO213"/>
      <c r="AZP213"/>
      <c r="AZQ213"/>
      <c r="AZR213"/>
      <c r="AZS213"/>
      <c r="AZT213"/>
      <c r="AZU213"/>
      <c r="AZV213"/>
      <c r="AZW213"/>
      <c r="AZX213"/>
      <c r="AZY213"/>
      <c r="AZZ213"/>
      <c r="BAA213"/>
      <c r="BAB213"/>
      <c r="BAC213"/>
      <c r="BAD213"/>
      <c r="BAE213"/>
      <c r="BAF213"/>
      <c r="BAG213"/>
      <c r="BAH213"/>
      <c r="BAI213"/>
      <c r="BAJ213"/>
      <c r="BAK213"/>
      <c r="BAL213"/>
      <c r="BAM213"/>
      <c r="BAN213"/>
      <c r="BAO213"/>
      <c r="BAP213"/>
      <c r="BAQ213"/>
      <c r="BAR213"/>
      <c r="BAS213"/>
      <c r="BAT213"/>
      <c r="BAU213"/>
      <c r="BAV213"/>
      <c r="BAW213"/>
      <c r="BAX213"/>
      <c r="BAY213"/>
      <c r="BAZ213"/>
      <c r="BBA213"/>
      <c r="BBB213"/>
      <c r="BBC213"/>
      <c r="BBD213"/>
      <c r="BBE213"/>
      <c r="BBF213"/>
      <c r="BBG213"/>
      <c r="BBH213"/>
      <c r="BBI213"/>
      <c r="BBJ213"/>
      <c r="BBK213"/>
      <c r="BBL213"/>
      <c r="BBM213"/>
      <c r="BBN213"/>
      <c r="BBO213"/>
      <c r="BBP213"/>
      <c r="BBQ213"/>
      <c r="BBR213"/>
      <c r="BBS213"/>
      <c r="BBT213"/>
      <c r="BBU213"/>
      <c r="BBV213"/>
      <c r="BBW213"/>
      <c r="BBX213"/>
      <c r="BBY213"/>
      <c r="BBZ213"/>
      <c r="BCA213"/>
      <c r="BCB213"/>
      <c r="BCC213"/>
      <c r="BCD213"/>
      <c r="BCE213"/>
      <c r="BCF213"/>
      <c r="BCG213"/>
      <c r="BCH213"/>
      <c r="BCI213"/>
      <c r="BCJ213"/>
      <c r="BCK213"/>
      <c r="BCL213"/>
      <c r="BCM213"/>
      <c r="BCN213"/>
      <c r="BCO213"/>
      <c r="BCP213"/>
      <c r="BCQ213"/>
      <c r="BCR213"/>
      <c r="BCS213"/>
      <c r="BCT213"/>
      <c r="BCU213"/>
      <c r="BCV213"/>
      <c r="BCW213"/>
      <c r="BCX213"/>
      <c r="BCY213"/>
      <c r="BCZ213"/>
      <c r="BDA213"/>
      <c r="BDB213"/>
      <c r="BDC213"/>
      <c r="BDD213"/>
      <c r="BDE213"/>
      <c r="BDF213"/>
      <c r="BDG213"/>
      <c r="BDH213"/>
      <c r="BDI213"/>
      <c r="BDJ213"/>
      <c r="BDK213"/>
      <c r="BDL213"/>
      <c r="BDM213"/>
      <c r="BDN213"/>
      <c r="BDO213"/>
      <c r="BDP213"/>
      <c r="BDQ213"/>
      <c r="BDR213"/>
      <c r="BDS213"/>
      <c r="BDT213"/>
      <c r="BDU213"/>
    </row>
    <row r="214" spans="2:1477" s="69" customFormat="1">
      <c r="B214" s="67" t="s">
        <v>4</v>
      </c>
      <c r="C214" s="67" t="s">
        <v>466</v>
      </c>
      <c r="D214" s="67" t="s">
        <v>467</v>
      </c>
      <c r="E214" s="68">
        <v>45133</v>
      </c>
      <c r="F214" s="67" t="s">
        <v>988</v>
      </c>
      <c r="G214" s="67" t="s">
        <v>990</v>
      </c>
      <c r="H214" s="187">
        <v>3</v>
      </c>
      <c r="I214" s="69">
        <v>5</v>
      </c>
      <c r="J214" s="69">
        <v>230</v>
      </c>
      <c r="K214" s="69">
        <v>409</v>
      </c>
      <c r="L214" s="69">
        <v>491</v>
      </c>
      <c r="M214" s="186">
        <f t="shared" si="60"/>
        <v>1.7304347826086957</v>
      </c>
      <c r="N214" s="69">
        <f t="shared" si="61"/>
        <v>0</v>
      </c>
      <c r="O214" s="69">
        <v>-82</v>
      </c>
      <c r="P214" s="69">
        <v>82</v>
      </c>
      <c r="Q214" s="69">
        <v>0</v>
      </c>
      <c r="R214" s="69">
        <v>93</v>
      </c>
      <c r="S214" s="69">
        <v>86</v>
      </c>
      <c r="T214" s="190">
        <v>3679712</v>
      </c>
      <c r="U214" s="190">
        <v>50000</v>
      </c>
      <c r="V214" s="190">
        <v>3629712</v>
      </c>
      <c r="W214" s="190">
        <v>3851805</v>
      </c>
      <c r="X214" s="190">
        <v>3808215</v>
      </c>
      <c r="Y214" s="190">
        <v>0</v>
      </c>
      <c r="Z214" s="190">
        <v>0</v>
      </c>
      <c r="AA214" s="190">
        <v>0</v>
      </c>
      <c r="AB214" s="190">
        <v>3808215</v>
      </c>
      <c r="AC214" s="190">
        <v>3802526</v>
      </c>
      <c r="AD214" s="186">
        <f t="shared" si="62"/>
        <v>1.0476109399313225</v>
      </c>
      <c r="AE214" s="69">
        <f t="shared" si="63"/>
        <v>1</v>
      </c>
      <c r="AF214" s="190">
        <v>-69</v>
      </c>
      <c r="AG214" s="190">
        <v>172092</v>
      </c>
      <c r="AH214" s="69">
        <v>61</v>
      </c>
      <c r="AI214" s="69">
        <v>32</v>
      </c>
      <c r="AJ214" s="69">
        <v>0</v>
      </c>
      <c r="AK214" s="69">
        <v>84</v>
      </c>
      <c r="AL214" s="80">
        <v>71357</v>
      </c>
      <c r="AM214" s="80">
        <v>36514</v>
      </c>
      <c r="AN214" s="69">
        <v>0</v>
      </c>
      <c r="AO214" s="69">
        <v>9</v>
      </c>
      <c r="AP214" s="80">
        <v>67803</v>
      </c>
      <c r="AQ214" s="80">
        <v>17258</v>
      </c>
      <c r="AR214" s="69">
        <v>0</v>
      </c>
      <c r="AS214" s="69">
        <v>0</v>
      </c>
      <c r="AT214" s="80">
        <v>0</v>
      </c>
      <c r="AU214" s="80">
        <v>0</v>
      </c>
      <c r="AV214" s="69">
        <v>0</v>
      </c>
      <c r="AW214" s="69">
        <v>0</v>
      </c>
      <c r="AX214" s="80">
        <v>0</v>
      </c>
      <c r="AY214" s="80">
        <v>0</v>
      </c>
      <c r="AZ214" s="69">
        <v>0</v>
      </c>
      <c r="BA214" s="69">
        <v>0</v>
      </c>
      <c r="BB214" s="80">
        <v>0</v>
      </c>
      <c r="BC214" s="80">
        <v>0</v>
      </c>
      <c r="BD214" s="69">
        <v>0</v>
      </c>
      <c r="BE214" s="69">
        <v>0</v>
      </c>
      <c r="BF214" s="80">
        <v>0</v>
      </c>
      <c r="BG214" s="80">
        <v>0</v>
      </c>
      <c r="BH214" s="69">
        <v>0</v>
      </c>
      <c r="BI214" s="69">
        <v>4</v>
      </c>
      <c r="BJ214" s="80">
        <v>5572</v>
      </c>
      <c r="BK214" s="80">
        <v>0</v>
      </c>
      <c r="BL214" s="69">
        <v>0</v>
      </c>
      <c r="BM214" s="69">
        <v>0</v>
      </c>
      <c r="BN214" s="80">
        <v>0</v>
      </c>
      <c r="BO214" s="80">
        <v>0</v>
      </c>
      <c r="BP214" s="69">
        <v>0</v>
      </c>
      <c r="BQ214" s="69">
        <v>0</v>
      </c>
      <c r="BR214" s="80">
        <v>0</v>
      </c>
      <c r="BS214" s="80">
        <v>0</v>
      </c>
      <c r="BT214" s="69">
        <v>0</v>
      </c>
      <c r="BU214" s="69">
        <v>0</v>
      </c>
      <c r="BV214" s="80">
        <v>0</v>
      </c>
      <c r="BW214" s="80">
        <v>0</v>
      </c>
      <c r="BX214" s="69">
        <v>0</v>
      </c>
      <c r="BY214" s="69">
        <v>71</v>
      </c>
      <c r="BZ214" s="80">
        <v>29703</v>
      </c>
      <c r="CA214" s="80">
        <v>0</v>
      </c>
      <c r="CB214" s="69">
        <v>0</v>
      </c>
      <c r="CC214" s="69">
        <v>0</v>
      </c>
      <c r="CD214" s="80">
        <v>0</v>
      </c>
      <c r="CE214" s="80">
        <v>0</v>
      </c>
      <c r="CF214" s="69">
        <v>0</v>
      </c>
      <c r="CG214" s="69">
        <v>0</v>
      </c>
      <c r="CH214" s="80">
        <v>0</v>
      </c>
      <c r="CI214" s="80">
        <v>0</v>
      </c>
      <c r="CJ214" s="69">
        <v>0</v>
      </c>
      <c r="CK214" s="69">
        <v>168</v>
      </c>
      <c r="CL214" s="80">
        <v>174435</v>
      </c>
      <c r="CM214" s="80">
        <v>53772</v>
      </c>
      <c r="CN214" s="67" t="s">
        <v>892</v>
      </c>
      <c r="CO214" s="67" t="s">
        <v>893</v>
      </c>
      <c r="CP214" s="67" t="s">
        <v>709</v>
      </c>
      <c r="CQ214" s="67" t="s">
        <v>709</v>
      </c>
      <c r="CR214" s="67" t="s">
        <v>709</v>
      </c>
      <c r="CS214" s="67" t="s">
        <v>709</v>
      </c>
      <c r="CT214" s="68">
        <v>46000</v>
      </c>
      <c r="CU214" s="67" t="s">
        <v>993</v>
      </c>
      <c r="CV214" s="67" t="s">
        <v>989</v>
      </c>
      <c r="CW214" s="68" t="s">
        <v>168</v>
      </c>
      <c r="CX214" s="68">
        <v>45813</v>
      </c>
      <c r="CY214" s="67" t="s">
        <v>986</v>
      </c>
      <c r="CZ214" s="67" t="s">
        <v>994</v>
      </c>
      <c r="DA214" s="67" t="s">
        <v>1036</v>
      </c>
      <c r="DB214" s="81">
        <v>2818721.96</v>
      </c>
      <c r="DC214" s="67"/>
      <c r="DD214" s="67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  <c r="AML214"/>
      <c r="AMM214"/>
      <c r="AMN214"/>
      <c r="AMO214"/>
      <c r="AMP214"/>
      <c r="AMQ214"/>
      <c r="AMR214"/>
      <c r="AMS214"/>
      <c r="AMT214"/>
      <c r="AMU214"/>
      <c r="AMV214"/>
      <c r="AMW214"/>
      <c r="AMX214"/>
      <c r="AMY214"/>
      <c r="AMZ214"/>
      <c r="ANA214"/>
      <c r="ANB214"/>
      <c r="ANC214"/>
      <c r="AND214"/>
      <c r="ANE214"/>
      <c r="ANF214"/>
      <c r="ANG214"/>
      <c r="ANH214"/>
      <c r="ANI214"/>
      <c r="ANJ214"/>
      <c r="ANK214"/>
      <c r="ANL214"/>
      <c r="ANM214"/>
      <c r="ANN214"/>
      <c r="ANO214"/>
      <c r="ANP214"/>
      <c r="ANQ214"/>
      <c r="ANR214"/>
      <c r="ANS214"/>
      <c r="ANT214"/>
      <c r="ANU214"/>
      <c r="ANV214"/>
      <c r="ANW214"/>
      <c r="ANX214"/>
      <c r="ANY214"/>
      <c r="ANZ214"/>
      <c r="AOA214"/>
      <c r="AOB214"/>
      <c r="AOC214"/>
      <c r="AOD214"/>
      <c r="AOE214"/>
      <c r="AOF214"/>
      <c r="AOG214"/>
      <c r="AOH214"/>
      <c r="AOI214"/>
      <c r="AOJ214"/>
      <c r="AOK214"/>
      <c r="AOL214"/>
      <c r="AOM214"/>
      <c r="AON214"/>
      <c r="AOO214"/>
      <c r="AOP214"/>
      <c r="AOQ214"/>
      <c r="AOR214"/>
      <c r="AOS214"/>
      <c r="AOT214"/>
      <c r="AOU214"/>
      <c r="AOV214"/>
      <c r="AOW214"/>
      <c r="AOX214"/>
      <c r="AOY214"/>
      <c r="AOZ214"/>
      <c r="APA214"/>
      <c r="APB214"/>
      <c r="APC214"/>
      <c r="APD214"/>
      <c r="APE214"/>
      <c r="APF214"/>
      <c r="APG214"/>
      <c r="APH214"/>
      <c r="API214"/>
      <c r="APJ214"/>
      <c r="APK214"/>
      <c r="APL214"/>
      <c r="APM214"/>
      <c r="APN214"/>
      <c r="APO214"/>
      <c r="APP214"/>
      <c r="APQ214"/>
      <c r="APR214"/>
      <c r="APS214"/>
      <c r="APT214"/>
      <c r="APU214"/>
      <c r="APV214"/>
      <c r="APW214"/>
      <c r="APX214"/>
      <c r="APY214"/>
      <c r="APZ214"/>
      <c r="AQA214"/>
      <c r="AQB214"/>
      <c r="AQC214"/>
      <c r="AQD214"/>
      <c r="AQE214"/>
      <c r="AQF214"/>
      <c r="AQG214"/>
      <c r="AQH214"/>
      <c r="AQI214"/>
      <c r="AQJ214"/>
      <c r="AQK214"/>
      <c r="AQL214"/>
      <c r="AQM214"/>
      <c r="AQN214"/>
      <c r="AQO214"/>
      <c r="AQP214"/>
      <c r="AQQ214"/>
      <c r="AQR214"/>
      <c r="AQS214"/>
      <c r="AQT214"/>
      <c r="AQU214"/>
      <c r="AQV214"/>
      <c r="AQW214"/>
      <c r="AQX214"/>
      <c r="AQY214"/>
      <c r="AQZ214"/>
      <c r="ARA214"/>
      <c r="ARB214"/>
      <c r="ARC214"/>
      <c r="ARD214"/>
      <c r="ARE214"/>
      <c r="ARF214"/>
      <c r="ARG214"/>
      <c r="ARH214"/>
      <c r="ARI214"/>
      <c r="ARJ214"/>
      <c r="ARK214"/>
      <c r="ARL214"/>
      <c r="ARM214"/>
      <c r="ARN214"/>
      <c r="ARO214"/>
      <c r="ARP214"/>
      <c r="ARQ214"/>
      <c r="ARR214"/>
      <c r="ARS214"/>
      <c r="ART214"/>
      <c r="ARU214"/>
      <c r="ARV214"/>
      <c r="ARW214"/>
      <c r="ARX214"/>
      <c r="ARY214"/>
      <c r="ARZ214"/>
      <c r="ASA214"/>
      <c r="ASB214"/>
      <c r="ASC214"/>
      <c r="ASD214"/>
      <c r="ASE214"/>
      <c r="ASF214"/>
      <c r="ASG214"/>
      <c r="ASH214"/>
      <c r="ASI214"/>
      <c r="ASJ214"/>
      <c r="ASK214"/>
      <c r="ASL214"/>
      <c r="ASM214"/>
      <c r="ASN214"/>
      <c r="ASO214"/>
      <c r="ASP214"/>
      <c r="ASQ214"/>
      <c r="ASR214"/>
      <c r="ASS214"/>
      <c r="AST214"/>
      <c r="ASU214"/>
      <c r="ASV214"/>
      <c r="ASW214"/>
      <c r="ASX214"/>
      <c r="ASY214"/>
      <c r="ASZ214"/>
      <c r="ATA214"/>
      <c r="ATB214"/>
      <c r="ATC214"/>
      <c r="ATD214"/>
      <c r="ATE214"/>
      <c r="ATF214"/>
      <c r="ATG214"/>
      <c r="ATH214"/>
      <c r="ATI214"/>
      <c r="ATJ214"/>
      <c r="ATK214"/>
      <c r="ATL214"/>
      <c r="ATM214"/>
      <c r="ATN214"/>
      <c r="ATO214"/>
      <c r="ATP214"/>
      <c r="ATQ214"/>
      <c r="ATR214"/>
      <c r="ATS214"/>
      <c r="ATT214"/>
      <c r="ATU214"/>
      <c r="ATV214"/>
      <c r="ATW214"/>
      <c r="ATX214"/>
      <c r="ATY214"/>
      <c r="ATZ214"/>
      <c r="AUA214"/>
      <c r="AUB214"/>
      <c r="AUC214"/>
      <c r="AUD214"/>
      <c r="AUE214"/>
      <c r="AUF214"/>
      <c r="AUG214"/>
      <c r="AUH214"/>
      <c r="AUI214"/>
      <c r="AUJ214"/>
      <c r="AUK214"/>
      <c r="AUL214"/>
      <c r="AUM214"/>
      <c r="AUN214"/>
      <c r="AUO214"/>
      <c r="AUP214"/>
      <c r="AUQ214"/>
      <c r="AUR214"/>
      <c r="AUS214"/>
      <c r="AUT214"/>
      <c r="AUU214"/>
      <c r="AUV214"/>
      <c r="AUW214"/>
      <c r="AUX214"/>
      <c r="AUY214"/>
      <c r="AUZ214"/>
      <c r="AVA214"/>
      <c r="AVB214"/>
      <c r="AVC214"/>
      <c r="AVD214"/>
      <c r="AVE214"/>
      <c r="AVF214"/>
      <c r="AVG214"/>
      <c r="AVH214"/>
      <c r="AVI214"/>
      <c r="AVJ214"/>
      <c r="AVK214"/>
      <c r="AVL214"/>
      <c r="AVM214"/>
      <c r="AVN214"/>
      <c r="AVO214"/>
      <c r="AVP214"/>
      <c r="AVQ214"/>
      <c r="AVR214"/>
      <c r="AVS214"/>
      <c r="AVT214"/>
      <c r="AVU214"/>
      <c r="AVV214"/>
      <c r="AVW214"/>
      <c r="AVX214"/>
      <c r="AVY214"/>
      <c r="AVZ214"/>
      <c r="AWA214"/>
      <c r="AWB214"/>
      <c r="AWC214"/>
      <c r="AWD214"/>
      <c r="AWE214"/>
      <c r="AWF214"/>
      <c r="AWG214"/>
      <c r="AWH214"/>
      <c r="AWI214"/>
      <c r="AWJ214"/>
      <c r="AWK214"/>
      <c r="AWL214"/>
      <c r="AWM214"/>
      <c r="AWN214"/>
      <c r="AWO214"/>
      <c r="AWP214"/>
      <c r="AWQ214"/>
      <c r="AWR214"/>
      <c r="AWS214"/>
      <c r="AWT214"/>
      <c r="AWU214"/>
      <c r="AWV214"/>
      <c r="AWW214"/>
      <c r="AWX214"/>
      <c r="AWY214"/>
      <c r="AWZ214"/>
      <c r="AXA214"/>
      <c r="AXB214"/>
      <c r="AXC214"/>
      <c r="AXD214"/>
      <c r="AXE214"/>
      <c r="AXF214"/>
      <c r="AXG214"/>
      <c r="AXH214"/>
      <c r="AXI214"/>
      <c r="AXJ214"/>
      <c r="AXK214"/>
      <c r="AXL214"/>
      <c r="AXM214"/>
      <c r="AXN214"/>
      <c r="AXO214"/>
      <c r="AXP214"/>
      <c r="AXQ214"/>
      <c r="AXR214"/>
      <c r="AXS214"/>
      <c r="AXT214"/>
      <c r="AXU214"/>
      <c r="AXV214"/>
      <c r="AXW214"/>
      <c r="AXX214"/>
      <c r="AXY214"/>
      <c r="AXZ214"/>
      <c r="AYA214"/>
      <c r="AYB214"/>
      <c r="AYC214"/>
      <c r="AYD214"/>
      <c r="AYE214"/>
      <c r="AYF214"/>
      <c r="AYG214"/>
      <c r="AYH214"/>
      <c r="AYI214"/>
      <c r="AYJ214"/>
      <c r="AYK214"/>
      <c r="AYL214"/>
      <c r="AYM214"/>
      <c r="AYN214"/>
      <c r="AYO214"/>
      <c r="AYP214"/>
      <c r="AYQ214"/>
      <c r="AYR214"/>
      <c r="AYS214"/>
      <c r="AYT214"/>
      <c r="AYU214"/>
      <c r="AYV214"/>
      <c r="AYW214"/>
      <c r="AYX214"/>
      <c r="AYY214"/>
      <c r="AYZ214"/>
      <c r="AZA214"/>
      <c r="AZB214"/>
      <c r="AZC214"/>
      <c r="AZD214"/>
      <c r="AZE214"/>
      <c r="AZF214"/>
      <c r="AZG214"/>
      <c r="AZH214"/>
      <c r="AZI214"/>
      <c r="AZJ214"/>
      <c r="AZK214"/>
      <c r="AZL214"/>
      <c r="AZM214"/>
      <c r="AZN214"/>
      <c r="AZO214"/>
      <c r="AZP214"/>
      <c r="AZQ214"/>
      <c r="AZR214"/>
      <c r="AZS214"/>
      <c r="AZT214"/>
      <c r="AZU214"/>
      <c r="AZV214"/>
      <c r="AZW214"/>
      <c r="AZX214"/>
      <c r="AZY214"/>
      <c r="AZZ214"/>
      <c r="BAA214"/>
      <c r="BAB214"/>
      <c r="BAC214"/>
      <c r="BAD214"/>
      <c r="BAE214"/>
      <c r="BAF214"/>
      <c r="BAG214"/>
      <c r="BAH214"/>
      <c r="BAI214"/>
      <c r="BAJ214"/>
      <c r="BAK214"/>
      <c r="BAL214"/>
      <c r="BAM214"/>
      <c r="BAN214"/>
      <c r="BAO214"/>
      <c r="BAP214"/>
      <c r="BAQ214"/>
      <c r="BAR214"/>
      <c r="BAS214"/>
      <c r="BAT214"/>
      <c r="BAU214"/>
      <c r="BAV214"/>
      <c r="BAW214"/>
      <c r="BAX214"/>
      <c r="BAY214"/>
      <c r="BAZ214"/>
      <c r="BBA214"/>
      <c r="BBB214"/>
      <c r="BBC214"/>
      <c r="BBD214"/>
      <c r="BBE214"/>
      <c r="BBF214"/>
      <c r="BBG214"/>
      <c r="BBH214"/>
      <c r="BBI214"/>
      <c r="BBJ214"/>
      <c r="BBK214"/>
      <c r="BBL214"/>
      <c r="BBM214"/>
      <c r="BBN214"/>
      <c r="BBO214"/>
      <c r="BBP214"/>
      <c r="BBQ214"/>
      <c r="BBR214"/>
      <c r="BBS214"/>
      <c r="BBT214"/>
      <c r="BBU214"/>
      <c r="BBV214"/>
      <c r="BBW214"/>
      <c r="BBX214"/>
      <c r="BBY214"/>
      <c r="BBZ214"/>
      <c r="BCA214"/>
      <c r="BCB214"/>
      <c r="BCC214"/>
      <c r="BCD214"/>
      <c r="BCE214"/>
      <c r="BCF214"/>
      <c r="BCG214"/>
      <c r="BCH214"/>
      <c r="BCI214"/>
      <c r="BCJ214"/>
      <c r="BCK214"/>
      <c r="BCL214"/>
      <c r="BCM214"/>
      <c r="BCN214"/>
      <c r="BCO214"/>
      <c r="BCP214"/>
      <c r="BCQ214"/>
      <c r="BCR214"/>
      <c r="BCS214"/>
      <c r="BCT214"/>
      <c r="BCU214"/>
      <c r="BCV214"/>
      <c r="BCW214"/>
      <c r="BCX214"/>
      <c r="BCY214"/>
      <c r="BCZ214"/>
      <c r="BDA214"/>
      <c r="BDB214"/>
      <c r="BDC214"/>
      <c r="BDD214"/>
      <c r="BDE214"/>
      <c r="BDF214"/>
      <c r="BDG214"/>
      <c r="BDH214"/>
      <c r="BDI214"/>
      <c r="BDJ214"/>
      <c r="BDK214"/>
      <c r="BDL214"/>
      <c r="BDM214"/>
      <c r="BDN214"/>
      <c r="BDO214"/>
      <c r="BDP214"/>
      <c r="BDQ214"/>
      <c r="BDR214"/>
      <c r="BDS214"/>
      <c r="BDT214"/>
      <c r="BDU214"/>
    </row>
    <row r="215" spans="2:1477" s="69" customFormat="1">
      <c r="B215" s="67" t="s">
        <v>4</v>
      </c>
      <c r="C215" s="67" t="s">
        <v>468</v>
      </c>
      <c r="D215" s="67" t="s">
        <v>469</v>
      </c>
      <c r="E215" s="68">
        <v>45196</v>
      </c>
      <c r="F215" s="67" t="s">
        <v>988</v>
      </c>
      <c r="G215" s="67" t="s">
        <v>990</v>
      </c>
      <c r="H215" s="187">
        <v>3</v>
      </c>
      <c r="I215" s="69">
        <v>1</v>
      </c>
      <c r="J215" s="69">
        <v>370</v>
      </c>
      <c r="K215" s="69">
        <v>513</v>
      </c>
      <c r="L215" s="69">
        <v>509</v>
      </c>
      <c r="M215" s="186">
        <f t="shared" si="60"/>
        <v>0.98918918918918919</v>
      </c>
      <c r="N215" s="69">
        <f t="shared" si="61"/>
        <v>1</v>
      </c>
      <c r="O215" s="69">
        <v>4</v>
      </c>
      <c r="P215" s="69">
        <v>0</v>
      </c>
      <c r="Q215" s="69">
        <v>0</v>
      </c>
      <c r="R215" s="69">
        <v>143</v>
      </c>
      <c r="S215" s="69">
        <v>0</v>
      </c>
      <c r="T215" s="190">
        <v>15286323</v>
      </c>
      <c r="U215" s="190">
        <v>100000</v>
      </c>
      <c r="V215" s="190">
        <v>15186323</v>
      </c>
      <c r="W215" s="190">
        <v>15295366</v>
      </c>
      <c r="X215" s="190">
        <v>15592805</v>
      </c>
      <c r="Y215" s="190">
        <v>0</v>
      </c>
      <c r="Z215" s="190">
        <v>0</v>
      </c>
      <c r="AA215" s="190">
        <v>0</v>
      </c>
      <c r="AB215" s="190">
        <v>15592805</v>
      </c>
      <c r="AC215" s="190">
        <v>15522129</v>
      </c>
      <c r="AD215" s="186">
        <f t="shared" si="62"/>
        <v>1.0221123967928247</v>
      </c>
      <c r="AE215" s="69">
        <f t="shared" si="63"/>
        <v>1</v>
      </c>
      <c r="AF215" s="190">
        <v>-61634</v>
      </c>
      <c r="AG215" s="190">
        <v>9043</v>
      </c>
      <c r="AH215" s="69">
        <v>97</v>
      </c>
      <c r="AI215" s="69">
        <v>46</v>
      </c>
      <c r="AJ215" s="69">
        <v>0</v>
      </c>
      <c r="AK215" s="69">
        <v>0</v>
      </c>
      <c r="AL215" s="80">
        <v>33061</v>
      </c>
      <c r="AM215" s="80">
        <v>0</v>
      </c>
      <c r="AN215" s="69">
        <v>0</v>
      </c>
      <c r="AO215" s="69">
        <v>0</v>
      </c>
      <c r="AP215" s="80">
        <v>46645</v>
      </c>
      <c r="AQ215" s="80">
        <v>0</v>
      </c>
      <c r="AR215" s="69">
        <v>0</v>
      </c>
      <c r="AS215" s="69">
        <v>0</v>
      </c>
      <c r="AT215" s="80">
        <v>0</v>
      </c>
      <c r="AU215" s="80">
        <v>0</v>
      </c>
      <c r="AV215" s="69">
        <v>0</v>
      </c>
      <c r="AW215" s="69">
        <v>0</v>
      </c>
      <c r="AX215" s="80">
        <v>0</v>
      </c>
      <c r="AY215" s="80">
        <v>0</v>
      </c>
      <c r="AZ215" s="69">
        <v>0</v>
      </c>
      <c r="BA215" s="69">
        <v>0</v>
      </c>
      <c r="BB215" s="80">
        <v>0</v>
      </c>
      <c r="BC215" s="80">
        <v>0</v>
      </c>
      <c r="BD215" s="69">
        <v>0</v>
      </c>
      <c r="BE215" s="69">
        <v>0</v>
      </c>
      <c r="BF215" s="80">
        <v>0</v>
      </c>
      <c r="BG215" s="80">
        <v>0</v>
      </c>
      <c r="BH215" s="69">
        <v>0</v>
      </c>
      <c r="BI215" s="69">
        <v>0</v>
      </c>
      <c r="BJ215" s="80">
        <v>0</v>
      </c>
      <c r="BK215" s="80">
        <v>0</v>
      </c>
      <c r="BL215" s="69">
        <v>0</v>
      </c>
      <c r="BM215" s="69">
        <v>0</v>
      </c>
      <c r="BN215" s="80">
        <v>0</v>
      </c>
      <c r="BO215" s="80">
        <v>0</v>
      </c>
      <c r="BP215" s="69">
        <v>0</v>
      </c>
      <c r="BQ215" s="69">
        <v>0</v>
      </c>
      <c r="BR215" s="80">
        <v>0</v>
      </c>
      <c r="BS215" s="80">
        <v>0</v>
      </c>
      <c r="BT215" s="69">
        <v>0</v>
      </c>
      <c r="BU215" s="69">
        <v>0</v>
      </c>
      <c r="BV215" s="80">
        <v>0</v>
      </c>
      <c r="BW215" s="80">
        <v>0</v>
      </c>
      <c r="BX215" s="69">
        <v>0</v>
      </c>
      <c r="BY215" s="69">
        <v>0</v>
      </c>
      <c r="BZ215" s="80">
        <v>0</v>
      </c>
      <c r="CA215" s="80">
        <v>0</v>
      </c>
      <c r="CB215" s="69">
        <v>0</v>
      </c>
      <c r="CC215" s="69">
        <v>0</v>
      </c>
      <c r="CD215" s="80">
        <v>0</v>
      </c>
      <c r="CE215" s="80">
        <v>0</v>
      </c>
      <c r="CF215" s="69">
        <v>0</v>
      </c>
      <c r="CG215" s="69">
        <v>0</v>
      </c>
      <c r="CH215" s="80">
        <v>0</v>
      </c>
      <c r="CI215" s="80">
        <v>0</v>
      </c>
      <c r="CJ215" s="69">
        <v>0</v>
      </c>
      <c r="CK215" s="69">
        <v>0</v>
      </c>
      <c r="CL215" s="80">
        <v>79706</v>
      </c>
      <c r="CM215" s="80">
        <v>0</v>
      </c>
      <c r="CN215" s="67" t="s">
        <v>794</v>
      </c>
      <c r="CO215" s="67" t="s">
        <v>795</v>
      </c>
      <c r="CP215" s="67" t="s">
        <v>709</v>
      </c>
      <c r="CQ215" s="67" t="s">
        <v>709</v>
      </c>
      <c r="CR215" s="67" t="s">
        <v>709</v>
      </c>
      <c r="CS215" s="67" t="s">
        <v>709</v>
      </c>
      <c r="CT215" s="68">
        <v>46030</v>
      </c>
      <c r="CU215" s="67" t="s">
        <v>991</v>
      </c>
      <c r="CV215" s="67" t="s">
        <v>989</v>
      </c>
      <c r="CW215" s="68" t="s">
        <v>168</v>
      </c>
      <c r="CX215" s="68">
        <v>45884</v>
      </c>
      <c r="CY215" s="67" t="s">
        <v>988</v>
      </c>
      <c r="CZ215" s="67" t="s">
        <v>989</v>
      </c>
      <c r="DA215" s="67" t="s">
        <v>1033</v>
      </c>
      <c r="DB215" s="81">
        <v>20005006.420000002</v>
      </c>
      <c r="DC215" s="67"/>
      <c r="DD215" s="67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  <c r="AML215"/>
      <c r="AMM215"/>
      <c r="AMN215"/>
      <c r="AMO215"/>
      <c r="AMP215"/>
      <c r="AMQ215"/>
      <c r="AMR215"/>
      <c r="AMS215"/>
      <c r="AMT215"/>
      <c r="AMU215"/>
      <c r="AMV215"/>
      <c r="AMW215"/>
      <c r="AMX215"/>
      <c r="AMY215"/>
      <c r="AMZ215"/>
      <c r="ANA215"/>
      <c r="ANB215"/>
      <c r="ANC215"/>
      <c r="AND215"/>
      <c r="ANE215"/>
      <c r="ANF215"/>
      <c r="ANG215"/>
      <c r="ANH215"/>
      <c r="ANI215"/>
      <c r="ANJ215"/>
      <c r="ANK215"/>
      <c r="ANL215"/>
      <c r="ANM215"/>
      <c r="ANN215"/>
      <c r="ANO215"/>
      <c r="ANP215"/>
      <c r="ANQ215"/>
      <c r="ANR215"/>
      <c r="ANS215"/>
      <c r="ANT215"/>
      <c r="ANU215"/>
      <c r="ANV215"/>
      <c r="ANW215"/>
      <c r="ANX215"/>
      <c r="ANY215"/>
      <c r="ANZ215"/>
      <c r="AOA215"/>
      <c r="AOB215"/>
      <c r="AOC215"/>
      <c r="AOD215"/>
      <c r="AOE215"/>
      <c r="AOF215"/>
      <c r="AOG215"/>
      <c r="AOH215"/>
      <c r="AOI215"/>
      <c r="AOJ215"/>
      <c r="AOK215"/>
      <c r="AOL215"/>
      <c r="AOM215"/>
      <c r="AON215"/>
      <c r="AOO215"/>
      <c r="AOP215"/>
      <c r="AOQ215"/>
      <c r="AOR215"/>
      <c r="AOS215"/>
      <c r="AOT215"/>
      <c r="AOU215"/>
      <c r="AOV215"/>
      <c r="AOW215"/>
      <c r="AOX215"/>
      <c r="AOY215"/>
      <c r="AOZ215"/>
      <c r="APA215"/>
      <c r="APB215"/>
      <c r="APC215"/>
      <c r="APD215"/>
      <c r="APE215"/>
      <c r="APF215"/>
      <c r="APG215"/>
      <c r="APH215"/>
      <c r="API215"/>
      <c r="APJ215"/>
      <c r="APK215"/>
      <c r="APL215"/>
      <c r="APM215"/>
      <c r="APN215"/>
      <c r="APO215"/>
      <c r="APP215"/>
      <c r="APQ215"/>
      <c r="APR215"/>
      <c r="APS215"/>
      <c r="APT215"/>
      <c r="APU215"/>
      <c r="APV215"/>
      <c r="APW215"/>
      <c r="APX215"/>
      <c r="APY215"/>
      <c r="APZ215"/>
      <c r="AQA215"/>
      <c r="AQB215"/>
      <c r="AQC215"/>
      <c r="AQD215"/>
      <c r="AQE215"/>
      <c r="AQF215"/>
      <c r="AQG215"/>
      <c r="AQH215"/>
      <c r="AQI215"/>
      <c r="AQJ215"/>
      <c r="AQK215"/>
      <c r="AQL215"/>
      <c r="AQM215"/>
      <c r="AQN215"/>
      <c r="AQO215"/>
      <c r="AQP215"/>
      <c r="AQQ215"/>
      <c r="AQR215"/>
      <c r="AQS215"/>
      <c r="AQT215"/>
      <c r="AQU215"/>
      <c r="AQV215"/>
      <c r="AQW215"/>
      <c r="AQX215"/>
      <c r="AQY215"/>
      <c r="AQZ215"/>
      <c r="ARA215"/>
      <c r="ARB215"/>
      <c r="ARC215"/>
      <c r="ARD215"/>
      <c r="ARE215"/>
      <c r="ARF215"/>
      <c r="ARG215"/>
      <c r="ARH215"/>
      <c r="ARI215"/>
      <c r="ARJ215"/>
      <c r="ARK215"/>
      <c r="ARL215"/>
      <c r="ARM215"/>
      <c r="ARN215"/>
      <c r="ARO215"/>
      <c r="ARP215"/>
      <c r="ARQ215"/>
      <c r="ARR215"/>
      <c r="ARS215"/>
      <c r="ART215"/>
      <c r="ARU215"/>
      <c r="ARV215"/>
      <c r="ARW215"/>
      <c r="ARX215"/>
      <c r="ARY215"/>
      <c r="ARZ215"/>
      <c r="ASA215"/>
      <c r="ASB215"/>
      <c r="ASC215"/>
      <c r="ASD215"/>
      <c r="ASE215"/>
      <c r="ASF215"/>
      <c r="ASG215"/>
      <c r="ASH215"/>
      <c r="ASI215"/>
      <c r="ASJ215"/>
      <c r="ASK215"/>
      <c r="ASL215"/>
      <c r="ASM215"/>
      <c r="ASN215"/>
      <c r="ASO215"/>
      <c r="ASP215"/>
      <c r="ASQ215"/>
      <c r="ASR215"/>
      <c r="ASS215"/>
      <c r="AST215"/>
      <c r="ASU215"/>
      <c r="ASV215"/>
      <c r="ASW215"/>
      <c r="ASX215"/>
      <c r="ASY215"/>
      <c r="ASZ215"/>
      <c r="ATA215"/>
      <c r="ATB215"/>
      <c r="ATC215"/>
      <c r="ATD215"/>
      <c r="ATE215"/>
      <c r="ATF215"/>
      <c r="ATG215"/>
      <c r="ATH215"/>
      <c r="ATI215"/>
      <c r="ATJ215"/>
      <c r="ATK215"/>
      <c r="ATL215"/>
      <c r="ATM215"/>
      <c r="ATN215"/>
      <c r="ATO215"/>
      <c r="ATP215"/>
      <c r="ATQ215"/>
      <c r="ATR215"/>
      <c r="ATS215"/>
      <c r="ATT215"/>
      <c r="ATU215"/>
      <c r="ATV215"/>
      <c r="ATW215"/>
      <c r="ATX215"/>
      <c r="ATY215"/>
      <c r="ATZ215"/>
      <c r="AUA215"/>
      <c r="AUB215"/>
      <c r="AUC215"/>
      <c r="AUD215"/>
      <c r="AUE215"/>
      <c r="AUF215"/>
      <c r="AUG215"/>
      <c r="AUH215"/>
      <c r="AUI215"/>
      <c r="AUJ215"/>
      <c r="AUK215"/>
      <c r="AUL215"/>
      <c r="AUM215"/>
      <c r="AUN215"/>
      <c r="AUO215"/>
      <c r="AUP215"/>
      <c r="AUQ215"/>
      <c r="AUR215"/>
      <c r="AUS215"/>
      <c r="AUT215"/>
      <c r="AUU215"/>
      <c r="AUV215"/>
      <c r="AUW215"/>
      <c r="AUX215"/>
      <c r="AUY215"/>
      <c r="AUZ215"/>
      <c r="AVA215"/>
      <c r="AVB215"/>
      <c r="AVC215"/>
      <c r="AVD215"/>
      <c r="AVE215"/>
      <c r="AVF215"/>
      <c r="AVG215"/>
      <c r="AVH215"/>
      <c r="AVI215"/>
      <c r="AVJ215"/>
      <c r="AVK215"/>
      <c r="AVL215"/>
      <c r="AVM215"/>
      <c r="AVN215"/>
      <c r="AVO215"/>
      <c r="AVP215"/>
      <c r="AVQ215"/>
      <c r="AVR215"/>
      <c r="AVS215"/>
      <c r="AVT215"/>
      <c r="AVU215"/>
      <c r="AVV215"/>
      <c r="AVW215"/>
      <c r="AVX215"/>
      <c r="AVY215"/>
      <c r="AVZ215"/>
      <c r="AWA215"/>
      <c r="AWB215"/>
      <c r="AWC215"/>
      <c r="AWD215"/>
      <c r="AWE215"/>
      <c r="AWF215"/>
      <c r="AWG215"/>
      <c r="AWH215"/>
      <c r="AWI215"/>
      <c r="AWJ215"/>
      <c r="AWK215"/>
      <c r="AWL215"/>
      <c r="AWM215"/>
      <c r="AWN215"/>
      <c r="AWO215"/>
      <c r="AWP215"/>
      <c r="AWQ215"/>
      <c r="AWR215"/>
      <c r="AWS215"/>
      <c r="AWT215"/>
      <c r="AWU215"/>
      <c r="AWV215"/>
      <c r="AWW215"/>
      <c r="AWX215"/>
      <c r="AWY215"/>
      <c r="AWZ215"/>
      <c r="AXA215"/>
      <c r="AXB215"/>
      <c r="AXC215"/>
      <c r="AXD215"/>
      <c r="AXE215"/>
      <c r="AXF215"/>
      <c r="AXG215"/>
      <c r="AXH215"/>
      <c r="AXI215"/>
      <c r="AXJ215"/>
      <c r="AXK215"/>
      <c r="AXL215"/>
      <c r="AXM215"/>
      <c r="AXN215"/>
      <c r="AXO215"/>
      <c r="AXP215"/>
      <c r="AXQ215"/>
      <c r="AXR215"/>
      <c r="AXS215"/>
      <c r="AXT215"/>
      <c r="AXU215"/>
      <c r="AXV215"/>
      <c r="AXW215"/>
      <c r="AXX215"/>
      <c r="AXY215"/>
      <c r="AXZ215"/>
      <c r="AYA215"/>
      <c r="AYB215"/>
      <c r="AYC215"/>
      <c r="AYD215"/>
      <c r="AYE215"/>
      <c r="AYF215"/>
      <c r="AYG215"/>
      <c r="AYH215"/>
      <c r="AYI215"/>
      <c r="AYJ215"/>
      <c r="AYK215"/>
      <c r="AYL215"/>
      <c r="AYM215"/>
      <c r="AYN215"/>
      <c r="AYO215"/>
      <c r="AYP215"/>
      <c r="AYQ215"/>
      <c r="AYR215"/>
      <c r="AYS215"/>
      <c r="AYT215"/>
      <c r="AYU215"/>
      <c r="AYV215"/>
      <c r="AYW215"/>
      <c r="AYX215"/>
      <c r="AYY215"/>
      <c r="AYZ215"/>
      <c r="AZA215"/>
      <c r="AZB215"/>
      <c r="AZC215"/>
      <c r="AZD215"/>
      <c r="AZE215"/>
      <c r="AZF215"/>
      <c r="AZG215"/>
      <c r="AZH215"/>
      <c r="AZI215"/>
      <c r="AZJ215"/>
      <c r="AZK215"/>
      <c r="AZL215"/>
      <c r="AZM215"/>
      <c r="AZN215"/>
      <c r="AZO215"/>
      <c r="AZP215"/>
      <c r="AZQ215"/>
      <c r="AZR215"/>
      <c r="AZS215"/>
      <c r="AZT215"/>
      <c r="AZU215"/>
      <c r="AZV215"/>
      <c r="AZW215"/>
      <c r="AZX215"/>
      <c r="AZY215"/>
      <c r="AZZ215"/>
      <c r="BAA215"/>
      <c r="BAB215"/>
      <c r="BAC215"/>
      <c r="BAD215"/>
      <c r="BAE215"/>
      <c r="BAF215"/>
      <c r="BAG215"/>
      <c r="BAH215"/>
      <c r="BAI215"/>
      <c r="BAJ215"/>
      <c r="BAK215"/>
      <c r="BAL215"/>
      <c r="BAM215"/>
      <c r="BAN215"/>
      <c r="BAO215"/>
      <c r="BAP215"/>
      <c r="BAQ215"/>
      <c r="BAR215"/>
      <c r="BAS215"/>
      <c r="BAT215"/>
      <c r="BAU215"/>
      <c r="BAV215"/>
      <c r="BAW215"/>
      <c r="BAX215"/>
      <c r="BAY215"/>
      <c r="BAZ215"/>
      <c r="BBA215"/>
      <c r="BBB215"/>
      <c r="BBC215"/>
      <c r="BBD215"/>
      <c r="BBE215"/>
      <c r="BBF215"/>
      <c r="BBG215"/>
      <c r="BBH215"/>
      <c r="BBI215"/>
      <c r="BBJ215"/>
      <c r="BBK215"/>
      <c r="BBL215"/>
      <c r="BBM215"/>
      <c r="BBN215"/>
      <c r="BBO215"/>
      <c r="BBP215"/>
      <c r="BBQ215"/>
      <c r="BBR215"/>
      <c r="BBS215"/>
      <c r="BBT215"/>
      <c r="BBU215"/>
      <c r="BBV215"/>
      <c r="BBW215"/>
      <c r="BBX215"/>
      <c r="BBY215"/>
      <c r="BBZ215"/>
      <c r="BCA215"/>
      <c r="BCB215"/>
      <c r="BCC215"/>
      <c r="BCD215"/>
      <c r="BCE215"/>
      <c r="BCF215"/>
      <c r="BCG215"/>
      <c r="BCH215"/>
      <c r="BCI215"/>
      <c r="BCJ215"/>
      <c r="BCK215"/>
      <c r="BCL215"/>
      <c r="BCM215"/>
      <c r="BCN215"/>
      <c r="BCO215"/>
      <c r="BCP215"/>
      <c r="BCQ215"/>
      <c r="BCR215"/>
      <c r="BCS215"/>
      <c r="BCT215"/>
      <c r="BCU215"/>
      <c r="BCV215"/>
      <c r="BCW215"/>
      <c r="BCX215"/>
      <c r="BCY215"/>
      <c r="BCZ215"/>
      <c r="BDA215"/>
      <c r="BDB215"/>
      <c r="BDC215"/>
      <c r="BDD215"/>
      <c r="BDE215"/>
      <c r="BDF215"/>
      <c r="BDG215"/>
      <c r="BDH215"/>
      <c r="BDI215"/>
      <c r="BDJ215"/>
      <c r="BDK215"/>
      <c r="BDL215"/>
      <c r="BDM215"/>
      <c r="BDN215"/>
      <c r="BDO215"/>
      <c r="BDP215"/>
      <c r="BDQ215"/>
      <c r="BDR215"/>
      <c r="BDS215"/>
      <c r="BDT215"/>
      <c r="BDU215"/>
    </row>
    <row r="216" spans="2:1477" s="69" customFormat="1">
      <c r="B216" s="67" t="s">
        <v>4</v>
      </c>
      <c r="C216" s="67" t="s">
        <v>470</v>
      </c>
      <c r="D216" s="67" t="s">
        <v>471</v>
      </c>
      <c r="E216" s="68">
        <v>45434</v>
      </c>
      <c r="F216" s="67" t="s">
        <v>986</v>
      </c>
      <c r="G216" s="67" t="s">
        <v>990</v>
      </c>
      <c r="H216" s="187">
        <v>1</v>
      </c>
      <c r="I216" s="69">
        <v>2</v>
      </c>
      <c r="J216" s="69">
        <v>160</v>
      </c>
      <c r="K216" s="69">
        <v>223</v>
      </c>
      <c r="L216" s="69">
        <v>223</v>
      </c>
      <c r="M216" s="186">
        <f t="shared" si="60"/>
        <v>1</v>
      </c>
      <c r="N216" s="69">
        <f t="shared" si="61"/>
        <v>1</v>
      </c>
      <c r="O216" s="69">
        <v>0</v>
      </c>
      <c r="P216" s="69">
        <v>0</v>
      </c>
      <c r="Q216" s="69">
        <v>0</v>
      </c>
      <c r="R216" s="69">
        <v>63</v>
      </c>
      <c r="S216" s="69">
        <v>0</v>
      </c>
      <c r="T216" s="190">
        <v>3278993</v>
      </c>
      <c r="U216" s="190">
        <v>50000</v>
      </c>
      <c r="V216" s="190">
        <v>3228993</v>
      </c>
      <c r="W216" s="190">
        <v>3308018</v>
      </c>
      <c r="X216" s="190">
        <v>3163264</v>
      </c>
      <c r="Y216" s="190">
        <v>0</v>
      </c>
      <c r="Z216" s="190">
        <v>0</v>
      </c>
      <c r="AA216" s="190">
        <v>0</v>
      </c>
      <c r="AB216" s="190">
        <v>3163264</v>
      </c>
      <c r="AC216" s="190">
        <v>3163188</v>
      </c>
      <c r="AD216" s="186">
        <f t="shared" si="62"/>
        <v>0.97962058140107455</v>
      </c>
      <c r="AE216" s="69">
        <f t="shared" si="63"/>
        <v>1</v>
      </c>
      <c r="AF216" s="190">
        <v>-76</v>
      </c>
      <c r="AG216" s="190">
        <v>29025</v>
      </c>
      <c r="AH216" s="69">
        <v>59</v>
      </c>
      <c r="AI216" s="69">
        <v>4</v>
      </c>
      <c r="AJ216" s="69">
        <v>0</v>
      </c>
      <c r="AK216" s="69">
        <v>0</v>
      </c>
      <c r="AL216" s="80">
        <v>-17884</v>
      </c>
      <c r="AM216" s="80">
        <v>0</v>
      </c>
      <c r="AN216" s="69">
        <v>0</v>
      </c>
      <c r="AO216" s="69">
        <v>0</v>
      </c>
      <c r="AP216" s="80">
        <v>0</v>
      </c>
      <c r="AQ216" s="80">
        <v>0</v>
      </c>
      <c r="AR216" s="69">
        <v>0</v>
      </c>
      <c r="AS216" s="69">
        <v>0</v>
      </c>
      <c r="AT216" s="80">
        <v>0</v>
      </c>
      <c r="AU216" s="80">
        <v>0</v>
      </c>
      <c r="AV216" s="69">
        <v>0</v>
      </c>
      <c r="AW216" s="69">
        <v>0</v>
      </c>
      <c r="AX216" s="80">
        <v>0</v>
      </c>
      <c r="AY216" s="80">
        <v>0</v>
      </c>
      <c r="AZ216" s="69">
        <v>0</v>
      </c>
      <c r="BA216" s="69">
        <v>0</v>
      </c>
      <c r="BB216" s="80">
        <v>0</v>
      </c>
      <c r="BC216" s="80">
        <v>0</v>
      </c>
      <c r="BD216" s="69">
        <v>0</v>
      </c>
      <c r="BE216" s="69">
        <v>0</v>
      </c>
      <c r="BF216" s="80">
        <v>0</v>
      </c>
      <c r="BG216" s="80">
        <v>0</v>
      </c>
      <c r="BH216" s="69">
        <v>0</v>
      </c>
      <c r="BI216" s="69">
        <v>0</v>
      </c>
      <c r="BJ216" s="80">
        <v>0</v>
      </c>
      <c r="BK216" s="80">
        <v>0</v>
      </c>
      <c r="BL216" s="69">
        <v>0</v>
      </c>
      <c r="BM216" s="69">
        <v>0</v>
      </c>
      <c r="BN216" s="80">
        <v>0</v>
      </c>
      <c r="BO216" s="80">
        <v>0</v>
      </c>
      <c r="BP216" s="69">
        <v>0</v>
      </c>
      <c r="BQ216" s="69">
        <v>0</v>
      </c>
      <c r="BR216" s="80">
        <v>0</v>
      </c>
      <c r="BS216" s="80">
        <v>0</v>
      </c>
      <c r="BT216" s="69">
        <v>0</v>
      </c>
      <c r="BU216" s="69">
        <v>0</v>
      </c>
      <c r="BV216" s="80">
        <v>0</v>
      </c>
      <c r="BW216" s="80">
        <v>0</v>
      </c>
      <c r="BX216" s="69">
        <v>0</v>
      </c>
      <c r="BY216" s="69">
        <v>0</v>
      </c>
      <c r="BZ216" s="80">
        <v>0</v>
      </c>
      <c r="CA216" s="80">
        <v>0</v>
      </c>
      <c r="CB216" s="69">
        <v>0</v>
      </c>
      <c r="CC216" s="69">
        <v>0</v>
      </c>
      <c r="CD216" s="80">
        <v>0</v>
      </c>
      <c r="CE216" s="80">
        <v>0</v>
      </c>
      <c r="CF216" s="69">
        <v>0</v>
      </c>
      <c r="CG216" s="69">
        <v>0</v>
      </c>
      <c r="CH216" s="80">
        <v>0</v>
      </c>
      <c r="CI216" s="80">
        <v>0</v>
      </c>
      <c r="CJ216" s="69">
        <v>0</v>
      </c>
      <c r="CK216" s="69">
        <v>0</v>
      </c>
      <c r="CL216" s="80">
        <v>-17884</v>
      </c>
      <c r="CM216" s="80">
        <v>0</v>
      </c>
      <c r="CN216" s="67" t="s">
        <v>776</v>
      </c>
      <c r="CO216" s="67" t="s">
        <v>777</v>
      </c>
      <c r="CP216" s="67" t="s">
        <v>709</v>
      </c>
      <c r="CQ216" s="67" t="s">
        <v>709</v>
      </c>
      <c r="CR216" s="67" t="s">
        <v>709</v>
      </c>
      <c r="CS216" s="67" t="s">
        <v>709</v>
      </c>
      <c r="CT216" s="68">
        <v>46036</v>
      </c>
      <c r="CU216" s="67" t="s">
        <v>991</v>
      </c>
      <c r="CV216" s="67" t="s">
        <v>989</v>
      </c>
      <c r="CW216" s="68" t="s">
        <v>168</v>
      </c>
      <c r="CX216" s="68">
        <v>45892</v>
      </c>
      <c r="CY216" s="67" t="s">
        <v>988</v>
      </c>
      <c r="CZ216" s="67" t="s">
        <v>989</v>
      </c>
      <c r="DA216" s="67" t="s">
        <v>1037</v>
      </c>
      <c r="DB216" s="81">
        <v>3131835.47</v>
      </c>
      <c r="DC216" s="67"/>
      <c r="DD216" s="67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  <c r="AML216"/>
      <c r="AMM216"/>
      <c r="AMN216"/>
      <c r="AMO216"/>
      <c r="AMP216"/>
      <c r="AMQ216"/>
      <c r="AMR216"/>
      <c r="AMS216"/>
      <c r="AMT216"/>
      <c r="AMU216"/>
      <c r="AMV216"/>
      <c r="AMW216"/>
      <c r="AMX216"/>
      <c r="AMY216"/>
      <c r="AMZ216"/>
      <c r="ANA216"/>
      <c r="ANB216"/>
      <c r="ANC216"/>
      <c r="AND216"/>
      <c r="ANE216"/>
      <c r="ANF216"/>
      <c r="ANG216"/>
      <c r="ANH216"/>
      <c r="ANI216"/>
      <c r="ANJ216"/>
      <c r="ANK216"/>
      <c r="ANL216"/>
      <c r="ANM216"/>
      <c r="ANN216"/>
      <c r="ANO216"/>
      <c r="ANP216"/>
      <c r="ANQ216"/>
      <c r="ANR216"/>
      <c r="ANS216"/>
      <c r="ANT216"/>
      <c r="ANU216"/>
      <c r="ANV216"/>
      <c r="ANW216"/>
      <c r="ANX216"/>
      <c r="ANY216"/>
      <c r="ANZ216"/>
      <c r="AOA216"/>
      <c r="AOB216"/>
      <c r="AOC216"/>
      <c r="AOD216"/>
      <c r="AOE216"/>
      <c r="AOF216"/>
      <c r="AOG216"/>
      <c r="AOH216"/>
      <c r="AOI216"/>
      <c r="AOJ216"/>
      <c r="AOK216"/>
      <c r="AOL216"/>
      <c r="AOM216"/>
      <c r="AON216"/>
      <c r="AOO216"/>
      <c r="AOP216"/>
      <c r="AOQ216"/>
      <c r="AOR216"/>
      <c r="AOS216"/>
      <c r="AOT216"/>
      <c r="AOU216"/>
      <c r="AOV216"/>
      <c r="AOW216"/>
      <c r="AOX216"/>
      <c r="AOY216"/>
      <c r="AOZ216"/>
      <c r="APA216"/>
      <c r="APB216"/>
      <c r="APC216"/>
      <c r="APD216"/>
      <c r="APE216"/>
      <c r="APF216"/>
      <c r="APG216"/>
      <c r="APH216"/>
      <c r="API216"/>
      <c r="APJ216"/>
      <c r="APK216"/>
      <c r="APL216"/>
      <c r="APM216"/>
      <c r="APN216"/>
      <c r="APO216"/>
      <c r="APP216"/>
      <c r="APQ216"/>
      <c r="APR216"/>
      <c r="APS216"/>
      <c r="APT216"/>
      <c r="APU216"/>
      <c r="APV216"/>
      <c r="APW216"/>
      <c r="APX216"/>
      <c r="APY216"/>
      <c r="APZ216"/>
      <c r="AQA216"/>
      <c r="AQB216"/>
      <c r="AQC216"/>
      <c r="AQD216"/>
      <c r="AQE216"/>
      <c r="AQF216"/>
      <c r="AQG216"/>
      <c r="AQH216"/>
      <c r="AQI216"/>
      <c r="AQJ216"/>
      <c r="AQK216"/>
      <c r="AQL216"/>
      <c r="AQM216"/>
      <c r="AQN216"/>
      <c r="AQO216"/>
      <c r="AQP216"/>
      <c r="AQQ216"/>
      <c r="AQR216"/>
      <c r="AQS216"/>
      <c r="AQT216"/>
      <c r="AQU216"/>
      <c r="AQV216"/>
      <c r="AQW216"/>
      <c r="AQX216"/>
      <c r="AQY216"/>
      <c r="AQZ216"/>
      <c r="ARA216"/>
      <c r="ARB216"/>
      <c r="ARC216"/>
      <c r="ARD216"/>
      <c r="ARE216"/>
      <c r="ARF216"/>
      <c r="ARG216"/>
      <c r="ARH216"/>
      <c r="ARI216"/>
      <c r="ARJ216"/>
      <c r="ARK216"/>
      <c r="ARL216"/>
      <c r="ARM216"/>
      <c r="ARN216"/>
      <c r="ARO216"/>
      <c r="ARP216"/>
      <c r="ARQ216"/>
      <c r="ARR216"/>
      <c r="ARS216"/>
      <c r="ART216"/>
      <c r="ARU216"/>
      <c r="ARV216"/>
      <c r="ARW216"/>
      <c r="ARX216"/>
      <c r="ARY216"/>
      <c r="ARZ216"/>
      <c r="ASA216"/>
      <c r="ASB216"/>
      <c r="ASC216"/>
      <c r="ASD216"/>
      <c r="ASE216"/>
      <c r="ASF216"/>
      <c r="ASG216"/>
      <c r="ASH216"/>
      <c r="ASI216"/>
      <c r="ASJ216"/>
      <c r="ASK216"/>
      <c r="ASL216"/>
      <c r="ASM216"/>
      <c r="ASN216"/>
      <c r="ASO216"/>
      <c r="ASP216"/>
      <c r="ASQ216"/>
      <c r="ASR216"/>
      <c r="ASS216"/>
      <c r="AST216"/>
      <c r="ASU216"/>
      <c r="ASV216"/>
      <c r="ASW216"/>
      <c r="ASX216"/>
      <c r="ASY216"/>
      <c r="ASZ216"/>
      <c r="ATA216"/>
      <c r="ATB216"/>
      <c r="ATC216"/>
      <c r="ATD216"/>
      <c r="ATE216"/>
      <c r="ATF216"/>
      <c r="ATG216"/>
      <c r="ATH216"/>
      <c r="ATI216"/>
      <c r="ATJ216"/>
      <c r="ATK216"/>
      <c r="ATL216"/>
      <c r="ATM216"/>
      <c r="ATN216"/>
      <c r="ATO216"/>
      <c r="ATP216"/>
      <c r="ATQ216"/>
      <c r="ATR216"/>
      <c r="ATS216"/>
      <c r="ATT216"/>
      <c r="ATU216"/>
      <c r="ATV216"/>
      <c r="ATW216"/>
      <c r="ATX216"/>
      <c r="ATY216"/>
      <c r="ATZ216"/>
      <c r="AUA216"/>
      <c r="AUB216"/>
      <c r="AUC216"/>
      <c r="AUD216"/>
      <c r="AUE216"/>
      <c r="AUF216"/>
      <c r="AUG216"/>
      <c r="AUH216"/>
      <c r="AUI216"/>
      <c r="AUJ216"/>
      <c r="AUK216"/>
      <c r="AUL216"/>
      <c r="AUM216"/>
      <c r="AUN216"/>
      <c r="AUO216"/>
      <c r="AUP216"/>
      <c r="AUQ216"/>
      <c r="AUR216"/>
      <c r="AUS216"/>
      <c r="AUT216"/>
      <c r="AUU216"/>
      <c r="AUV216"/>
      <c r="AUW216"/>
      <c r="AUX216"/>
      <c r="AUY216"/>
      <c r="AUZ216"/>
      <c r="AVA216"/>
      <c r="AVB216"/>
      <c r="AVC216"/>
      <c r="AVD216"/>
      <c r="AVE216"/>
      <c r="AVF216"/>
      <c r="AVG216"/>
      <c r="AVH216"/>
      <c r="AVI216"/>
      <c r="AVJ216"/>
      <c r="AVK216"/>
      <c r="AVL216"/>
      <c r="AVM216"/>
      <c r="AVN216"/>
      <c r="AVO216"/>
      <c r="AVP216"/>
      <c r="AVQ216"/>
      <c r="AVR216"/>
      <c r="AVS216"/>
      <c r="AVT216"/>
      <c r="AVU216"/>
      <c r="AVV216"/>
      <c r="AVW216"/>
      <c r="AVX216"/>
      <c r="AVY216"/>
      <c r="AVZ216"/>
      <c r="AWA216"/>
      <c r="AWB216"/>
      <c r="AWC216"/>
      <c r="AWD216"/>
      <c r="AWE216"/>
      <c r="AWF216"/>
      <c r="AWG216"/>
      <c r="AWH216"/>
      <c r="AWI216"/>
      <c r="AWJ216"/>
      <c r="AWK216"/>
      <c r="AWL216"/>
      <c r="AWM216"/>
      <c r="AWN216"/>
      <c r="AWO216"/>
      <c r="AWP216"/>
      <c r="AWQ216"/>
      <c r="AWR216"/>
      <c r="AWS216"/>
      <c r="AWT216"/>
      <c r="AWU216"/>
      <c r="AWV216"/>
      <c r="AWW216"/>
      <c r="AWX216"/>
      <c r="AWY216"/>
      <c r="AWZ216"/>
      <c r="AXA216"/>
      <c r="AXB216"/>
      <c r="AXC216"/>
      <c r="AXD216"/>
      <c r="AXE216"/>
      <c r="AXF216"/>
      <c r="AXG216"/>
      <c r="AXH216"/>
      <c r="AXI216"/>
      <c r="AXJ216"/>
      <c r="AXK216"/>
      <c r="AXL216"/>
      <c r="AXM216"/>
      <c r="AXN216"/>
      <c r="AXO216"/>
      <c r="AXP216"/>
      <c r="AXQ216"/>
      <c r="AXR216"/>
      <c r="AXS216"/>
      <c r="AXT216"/>
      <c r="AXU216"/>
      <c r="AXV216"/>
      <c r="AXW216"/>
      <c r="AXX216"/>
      <c r="AXY216"/>
      <c r="AXZ216"/>
      <c r="AYA216"/>
      <c r="AYB216"/>
      <c r="AYC216"/>
      <c r="AYD216"/>
      <c r="AYE216"/>
      <c r="AYF216"/>
      <c r="AYG216"/>
      <c r="AYH216"/>
      <c r="AYI216"/>
      <c r="AYJ216"/>
      <c r="AYK216"/>
      <c r="AYL216"/>
      <c r="AYM216"/>
      <c r="AYN216"/>
      <c r="AYO216"/>
      <c r="AYP216"/>
      <c r="AYQ216"/>
      <c r="AYR216"/>
      <c r="AYS216"/>
      <c r="AYT216"/>
      <c r="AYU216"/>
      <c r="AYV216"/>
      <c r="AYW216"/>
      <c r="AYX216"/>
      <c r="AYY216"/>
      <c r="AYZ216"/>
      <c r="AZA216"/>
      <c r="AZB216"/>
      <c r="AZC216"/>
      <c r="AZD216"/>
      <c r="AZE216"/>
      <c r="AZF216"/>
      <c r="AZG216"/>
      <c r="AZH216"/>
      <c r="AZI216"/>
      <c r="AZJ216"/>
      <c r="AZK216"/>
      <c r="AZL216"/>
      <c r="AZM216"/>
      <c r="AZN216"/>
      <c r="AZO216"/>
      <c r="AZP216"/>
      <c r="AZQ216"/>
      <c r="AZR216"/>
      <c r="AZS216"/>
      <c r="AZT216"/>
      <c r="AZU216"/>
      <c r="AZV216"/>
      <c r="AZW216"/>
      <c r="AZX216"/>
      <c r="AZY216"/>
      <c r="AZZ216"/>
      <c r="BAA216"/>
      <c r="BAB216"/>
      <c r="BAC216"/>
      <c r="BAD216"/>
      <c r="BAE216"/>
      <c r="BAF216"/>
      <c r="BAG216"/>
      <c r="BAH216"/>
      <c r="BAI216"/>
      <c r="BAJ216"/>
      <c r="BAK216"/>
      <c r="BAL216"/>
      <c r="BAM216"/>
      <c r="BAN216"/>
      <c r="BAO216"/>
      <c r="BAP216"/>
      <c r="BAQ216"/>
      <c r="BAR216"/>
      <c r="BAS216"/>
      <c r="BAT216"/>
      <c r="BAU216"/>
      <c r="BAV216"/>
      <c r="BAW216"/>
      <c r="BAX216"/>
      <c r="BAY216"/>
      <c r="BAZ216"/>
      <c r="BBA216"/>
      <c r="BBB216"/>
      <c r="BBC216"/>
      <c r="BBD216"/>
      <c r="BBE216"/>
      <c r="BBF216"/>
      <c r="BBG216"/>
      <c r="BBH216"/>
      <c r="BBI216"/>
      <c r="BBJ216"/>
      <c r="BBK216"/>
      <c r="BBL216"/>
      <c r="BBM216"/>
      <c r="BBN216"/>
      <c r="BBO216"/>
      <c r="BBP216"/>
      <c r="BBQ216"/>
      <c r="BBR216"/>
      <c r="BBS216"/>
      <c r="BBT216"/>
      <c r="BBU216"/>
      <c r="BBV216"/>
      <c r="BBW216"/>
      <c r="BBX216"/>
      <c r="BBY216"/>
      <c r="BBZ216"/>
      <c r="BCA216"/>
      <c r="BCB216"/>
      <c r="BCC216"/>
      <c r="BCD216"/>
      <c r="BCE216"/>
      <c r="BCF216"/>
      <c r="BCG216"/>
      <c r="BCH216"/>
      <c r="BCI216"/>
      <c r="BCJ216"/>
      <c r="BCK216"/>
      <c r="BCL216"/>
      <c r="BCM216"/>
      <c r="BCN216"/>
      <c r="BCO216"/>
      <c r="BCP216"/>
      <c r="BCQ216"/>
      <c r="BCR216"/>
      <c r="BCS216"/>
      <c r="BCT216"/>
      <c r="BCU216"/>
      <c r="BCV216"/>
      <c r="BCW216"/>
      <c r="BCX216"/>
      <c r="BCY216"/>
      <c r="BCZ216"/>
      <c r="BDA216"/>
      <c r="BDB216"/>
      <c r="BDC216"/>
      <c r="BDD216"/>
      <c r="BDE216"/>
      <c r="BDF216"/>
      <c r="BDG216"/>
      <c r="BDH216"/>
      <c r="BDI216"/>
      <c r="BDJ216"/>
      <c r="BDK216"/>
      <c r="BDL216"/>
      <c r="BDM216"/>
      <c r="BDN216"/>
      <c r="BDO216"/>
      <c r="BDP216"/>
      <c r="BDQ216"/>
      <c r="BDR216"/>
      <c r="BDS216"/>
      <c r="BDT216"/>
      <c r="BDU216"/>
    </row>
    <row r="217" spans="2:1477" s="69" customFormat="1">
      <c r="B217" s="67" t="s">
        <v>4</v>
      </c>
      <c r="C217" s="67" t="s">
        <v>472</v>
      </c>
      <c r="D217" s="67" t="s">
        <v>473</v>
      </c>
      <c r="E217" s="68">
        <v>45196</v>
      </c>
      <c r="F217" s="67" t="s">
        <v>988</v>
      </c>
      <c r="G217" s="67" t="s">
        <v>990</v>
      </c>
      <c r="H217" s="187">
        <v>1</v>
      </c>
      <c r="I217" s="69">
        <v>1</v>
      </c>
      <c r="J217" s="69">
        <v>280</v>
      </c>
      <c r="K217" s="69">
        <v>334</v>
      </c>
      <c r="L217" s="69">
        <v>332</v>
      </c>
      <c r="M217" s="186">
        <f t="shared" si="60"/>
        <v>0.99285714285714288</v>
      </c>
      <c r="N217" s="69">
        <f t="shared" si="61"/>
        <v>1</v>
      </c>
      <c r="O217" s="69">
        <v>2</v>
      </c>
      <c r="P217" s="69">
        <v>0</v>
      </c>
      <c r="Q217" s="69">
        <v>0</v>
      </c>
      <c r="R217" s="69">
        <v>54</v>
      </c>
      <c r="S217" s="69">
        <v>0</v>
      </c>
      <c r="T217" s="190">
        <v>3271306</v>
      </c>
      <c r="U217" s="190">
        <v>50000</v>
      </c>
      <c r="V217" s="190">
        <v>3221306</v>
      </c>
      <c r="W217" s="190">
        <v>3287930</v>
      </c>
      <c r="X217" s="190">
        <v>3244926</v>
      </c>
      <c r="Y217" s="190">
        <v>0</v>
      </c>
      <c r="Z217" s="190">
        <v>0</v>
      </c>
      <c r="AA217" s="190">
        <v>0</v>
      </c>
      <c r="AB217" s="190">
        <v>3244926</v>
      </c>
      <c r="AC217" s="190">
        <v>3224506</v>
      </c>
      <c r="AD217" s="186">
        <f t="shared" si="62"/>
        <v>1.0009933859124218</v>
      </c>
      <c r="AE217" s="69">
        <f t="shared" si="63"/>
        <v>1</v>
      </c>
      <c r="AF217" s="190">
        <v>-20420</v>
      </c>
      <c r="AG217" s="190">
        <v>16623</v>
      </c>
      <c r="AH217" s="69">
        <v>41</v>
      </c>
      <c r="AI217" s="69">
        <v>13</v>
      </c>
      <c r="AJ217" s="69">
        <v>0</v>
      </c>
      <c r="AK217" s="69">
        <v>0</v>
      </c>
      <c r="AL217" s="80">
        <v>0</v>
      </c>
      <c r="AM217" s="80">
        <v>0</v>
      </c>
      <c r="AN217" s="69">
        <v>0</v>
      </c>
      <c r="AO217" s="69">
        <v>0</v>
      </c>
      <c r="AP217" s="80">
        <v>0</v>
      </c>
      <c r="AQ217" s="80">
        <v>0</v>
      </c>
      <c r="AR217" s="69">
        <v>0</v>
      </c>
      <c r="AS217" s="69">
        <v>0</v>
      </c>
      <c r="AT217" s="80">
        <v>0</v>
      </c>
      <c r="AU217" s="80">
        <v>0</v>
      </c>
      <c r="AV217" s="69">
        <v>0</v>
      </c>
      <c r="AW217" s="69">
        <v>0</v>
      </c>
      <c r="AX217" s="80">
        <v>0</v>
      </c>
      <c r="AY217" s="80">
        <v>0</v>
      </c>
      <c r="AZ217" s="69">
        <v>0</v>
      </c>
      <c r="BA217" s="69">
        <v>0</v>
      </c>
      <c r="BB217" s="80">
        <v>0</v>
      </c>
      <c r="BC217" s="80">
        <v>0</v>
      </c>
      <c r="BD217" s="69">
        <v>0</v>
      </c>
      <c r="BE217" s="69">
        <v>0</v>
      </c>
      <c r="BF217" s="80">
        <v>16623</v>
      </c>
      <c r="BG217" s="80">
        <v>16623</v>
      </c>
      <c r="BH217" s="69">
        <v>0</v>
      </c>
      <c r="BI217" s="69">
        <v>0</v>
      </c>
      <c r="BJ217" s="80">
        <v>0</v>
      </c>
      <c r="BK217" s="80">
        <v>0</v>
      </c>
      <c r="BL217" s="69">
        <v>0</v>
      </c>
      <c r="BM217" s="69">
        <v>0</v>
      </c>
      <c r="BN217" s="80">
        <v>0</v>
      </c>
      <c r="BO217" s="80">
        <v>0</v>
      </c>
      <c r="BP217" s="69">
        <v>0</v>
      </c>
      <c r="BQ217" s="69">
        <v>0</v>
      </c>
      <c r="BR217" s="80">
        <v>0</v>
      </c>
      <c r="BS217" s="80">
        <v>0</v>
      </c>
      <c r="BT217" s="69">
        <v>0</v>
      </c>
      <c r="BU217" s="69">
        <v>0</v>
      </c>
      <c r="BV217" s="80">
        <v>0</v>
      </c>
      <c r="BW217" s="80">
        <v>0</v>
      </c>
      <c r="BX217" s="69">
        <v>0</v>
      </c>
      <c r="BY217" s="69">
        <v>0</v>
      </c>
      <c r="BZ217" s="80">
        <v>0</v>
      </c>
      <c r="CA217" s="80">
        <v>0</v>
      </c>
      <c r="CB217" s="69">
        <v>0</v>
      </c>
      <c r="CC217" s="69">
        <v>0</v>
      </c>
      <c r="CD217" s="80">
        <v>0</v>
      </c>
      <c r="CE217" s="80">
        <v>0</v>
      </c>
      <c r="CF217" s="69">
        <v>0</v>
      </c>
      <c r="CG217" s="69">
        <v>0</v>
      </c>
      <c r="CH217" s="80">
        <v>0</v>
      </c>
      <c r="CI217" s="80">
        <v>0</v>
      </c>
      <c r="CJ217" s="69">
        <v>0</v>
      </c>
      <c r="CK217" s="69">
        <v>0</v>
      </c>
      <c r="CL217" s="80">
        <v>16623</v>
      </c>
      <c r="CM217" s="80">
        <v>16623</v>
      </c>
      <c r="CN217" s="67" t="s">
        <v>877</v>
      </c>
      <c r="CO217" s="67" t="s">
        <v>878</v>
      </c>
      <c r="CP217" s="67" t="s">
        <v>709</v>
      </c>
      <c r="CQ217" s="67" t="s">
        <v>709</v>
      </c>
      <c r="CR217" s="67" t="s">
        <v>709</v>
      </c>
      <c r="CS217" s="67" t="s">
        <v>709</v>
      </c>
      <c r="CT217" s="68">
        <v>45890</v>
      </c>
      <c r="CU217" s="67" t="s">
        <v>988</v>
      </c>
      <c r="CV217" s="67" t="s">
        <v>989</v>
      </c>
      <c r="CW217" s="68" t="s">
        <v>168</v>
      </c>
      <c r="CX217" s="68">
        <v>45622</v>
      </c>
      <c r="CY217" s="67" t="s">
        <v>993</v>
      </c>
      <c r="CZ217" s="67" t="s">
        <v>994</v>
      </c>
      <c r="DA217" s="67" t="s">
        <v>1036</v>
      </c>
      <c r="DB217" s="81">
        <v>4597690.87</v>
      </c>
      <c r="DC217" s="67"/>
      <c r="DD217" s="6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  <c r="AML217"/>
      <c r="AMM217"/>
      <c r="AMN217"/>
      <c r="AMO217"/>
      <c r="AMP217"/>
      <c r="AMQ217"/>
      <c r="AMR217"/>
      <c r="AMS217"/>
      <c r="AMT217"/>
      <c r="AMU217"/>
      <c r="AMV217"/>
      <c r="AMW217"/>
      <c r="AMX217"/>
      <c r="AMY217"/>
      <c r="AMZ217"/>
      <c r="ANA217"/>
      <c r="ANB217"/>
      <c r="ANC217"/>
      <c r="AND217"/>
      <c r="ANE217"/>
      <c r="ANF217"/>
      <c r="ANG217"/>
      <c r="ANH217"/>
      <c r="ANI217"/>
      <c r="ANJ217"/>
      <c r="ANK217"/>
      <c r="ANL217"/>
      <c r="ANM217"/>
      <c r="ANN217"/>
      <c r="ANO217"/>
      <c r="ANP217"/>
      <c r="ANQ217"/>
      <c r="ANR217"/>
      <c r="ANS217"/>
      <c r="ANT217"/>
      <c r="ANU217"/>
      <c r="ANV217"/>
      <c r="ANW217"/>
      <c r="ANX217"/>
      <c r="ANY217"/>
      <c r="ANZ217"/>
      <c r="AOA217"/>
      <c r="AOB217"/>
      <c r="AOC217"/>
      <c r="AOD217"/>
      <c r="AOE217"/>
      <c r="AOF217"/>
      <c r="AOG217"/>
      <c r="AOH217"/>
      <c r="AOI217"/>
      <c r="AOJ217"/>
      <c r="AOK217"/>
      <c r="AOL217"/>
      <c r="AOM217"/>
      <c r="AON217"/>
      <c r="AOO217"/>
      <c r="AOP217"/>
      <c r="AOQ217"/>
      <c r="AOR217"/>
      <c r="AOS217"/>
      <c r="AOT217"/>
      <c r="AOU217"/>
      <c r="AOV217"/>
      <c r="AOW217"/>
      <c r="AOX217"/>
      <c r="AOY217"/>
      <c r="AOZ217"/>
      <c r="APA217"/>
      <c r="APB217"/>
      <c r="APC217"/>
      <c r="APD217"/>
      <c r="APE217"/>
      <c r="APF217"/>
      <c r="APG217"/>
      <c r="APH217"/>
      <c r="API217"/>
      <c r="APJ217"/>
      <c r="APK217"/>
      <c r="APL217"/>
      <c r="APM217"/>
      <c r="APN217"/>
      <c r="APO217"/>
      <c r="APP217"/>
      <c r="APQ217"/>
      <c r="APR217"/>
      <c r="APS217"/>
      <c r="APT217"/>
      <c r="APU217"/>
      <c r="APV217"/>
      <c r="APW217"/>
      <c r="APX217"/>
      <c r="APY217"/>
      <c r="APZ217"/>
      <c r="AQA217"/>
      <c r="AQB217"/>
      <c r="AQC217"/>
      <c r="AQD217"/>
      <c r="AQE217"/>
      <c r="AQF217"/>
      <c r="AQG217"/>
      <c r="AQH217"/>
      <c r="AQI217"/>
      <c r="AQJ217"/>
      <c r="AQK217"/>
      <c r="AQL217"/>
      <c r="AQM217"/>
      <c r="AQN217"/>
      <c r="AQO217"/>
      <c r="AQP217"/>
      <c r="AQQ217"/>
      <c r="AQR217"/>
      <c r="AQS217"/>
      <c r="AQT217"/>
      <c r="AQU217"/>
      <c r="AQV217"/>
      <c r="AQW217"/>
      <c r="AQX217"/>
      <c r="AQY217"/>
      <c r="AQZ217"/>
      <c r="ARA217"/>
      <c r="ARB217"/>
      <c r="ARC217"/>
      <c r="ARD217"/>
      <c r="ARE217"/>
      <c r="ARF217"/>
      <c r="ARG217"/>
      <c r="ARH217"/>
      <c r="ARI217"/>
      <c r="ARJ217"/>
      <c r="ARK217"/>
      <c r="ARL217"/>
      <c r="ARM217"/>
      <c r="ARN217"/>
      <c r="ARO217"/>
      <c r="ARP217"/>
      <c r="ARQ217"/>
      <c r="ARR217"/>
      <c r="ARS217"/>
      <c r="ART217"/>
      <c r="ARU217"/>
      <c r="ARV217"/>
      <c r="ARW217"/>
      <c r="ARX217"/>
      <c r="ARY217"/>
      <c r="ARZ217"/>
      <c r="ASA217"/>
      <c r="ASB217"/>
      <c r="ASC217"/>
      <c r="ASD217"/>
      <c r="ASE217"/>
      <c r="ASF217"/>
      <c r="ASG217"/>
      <c r="ASH217"/>
      <c r="ASI217"/>
      <c r="ASJ217"/>
      <c r="ASK217"/>
      <c r="ASL217"/>
      <c r="ASM217"/>
      <c r="ASN217"/>
      <c r="ASO217"/>
      <c r="ASP217"/>
      <c r="ASQ217"/>
      <c r="ASR217"/>
      <c r="ASS217"/>
      <c r="AST217"/>
      <c r="ASU217"/>
      <c r="ASV217"/>
      <c r="ASW217"/>
      <c r="ASX217"/>
      <c r="ASY217"/>
      <c r="ASZ217"/>
      <c r="ATA217"/>
      <c r="ATB217"/>
      <c r="ATC217"/>
      <c r="ATD217"/>
      <c r="ATE217"/>
      <c r="ATF217"/>
      <c r="ATG217"/>
      <c r="ATH217"/>
      <c r="ATI217"/>
      <c r="ATJ217"/>
      <c r="ATK217"/>
      <c r="ATL217"/>
      <c r="ATM217"/>
      <c r="ATN217"/>
      <c r="ATO217"/>
      <c r="ATP217"/>
      <c r="ATQ217"/>
      <c r="ATR217"/>
      <c r="ATS217"/>
      <c r="ATT217"/>
      <c r="ATU217"/>
      <c r="ATV217"/>
      <c r="ATW217"/>
      <c r="ATX217"/>
      <c r="ATY217"/>
      <c r="ATZ217"/>
      <c r="AUA217"/>
      <c r="AUB217"/>
      <c r="AUC217"/>
      <c r="AUD217"/>
      <c r="AUE217"/>
      <c r="AUF217"/>
      <c r="AUG217"/>
      <c r="AUH217"/>
      <c r="AUI217"/>
      <c r="AUJ217"/>
      <c r="AUK217"/>
      <c r="AUL217"/>
      <c r="AUM217"/>
      <c r="AUN217"/>
      <c r="AUO217"/>
      <c r="AUP217"/>
      <c r="AUQ217"/>
      <c r="AUR217"/>
      <c r="AUS217"/>
      <c r="AUT217"/>
      <c r="AUU217"/>
      <c r="AUV217"/>
      <c r="AUW217"/>
      <c r="AUX217"/>
      <c r="AUY217"/>
      <c r="AUZ217"/>
      <c r="AVA217"/>
      <c r="AVB217"/>
      <c r="AVC217"/>
      <c r="AVD217"/>
      <c r="AVE217"/>
      <c r="AVF217"/>
      <c r="AVG217"/>
      <c r="AVH217"/>
      <c r="AVI217"/>
      <c r="AVJ217"/>
      <c r="AVK217"/>
      <c r="AVL217"/>
      <c r="AVM217"/>
      <c r="AVN217"/>
      <c r="AVO217"/>
      <c r="AVP217"/>
      <c r="AVQ217"/>
      <c r="AVR217"/>
      <c r="AVS217"/>
      <c r="AVT217"/>
      <c r="AVU217"/>
      <c r="AVV217"/>
      <c r="AVW217"/>
      <c r="AVX217"/>
      <c r="AVY217"/>
      <c r="AVZ217"/>
      <c r="AWA217"/>
      <c r="AWB217"/>
      <c r="AWC217"/>
      <c r="AWD217"/>
      <c r="AWE217"/>
      <c r="AWF217"/>
      <c r="AWG217"/>
      <c r="AWH217"/>
      <c r="AWI217"/>
      <c r="AWJ217"/>
      <c r="AWK217"/>
      <c r="AWL217"/>
      <c r="AWM217"/>
      <c r="AWN217"/>
      <c r="AWO217"/>
      <c r="AWP217"/>
      <c r="AWQ217"/>
      <c r="AWR217"/>
      <c r="AWS217"/>
      <c r="AWT217"/>
      <c r="AWU217"/>
      <c r="AWV217"/>
      <c r="AWW217"/>
      <c r="AWX217"/>
      <c r="AWY217"/>
      <c r="AWZ217"/>
      <c r="AXA217"/>
      <c r="AXB217"/>
      <c r="AXC217"/>
      <c r="AXD217"/>
      <c r="AXE217"/>
      <c r="AXF217"/>
      <c r="AXG217"/>
      <c r="AXH217"/>
      <c r="AXI217"/>
      <c r="AXJ217"/>
      <c r="AXK217"/>
      <c r="AXL217"/>
      <c r="AXM217"/>
      <c r="AXN217"/>
      <c r="AXO217"/>
      <c r="AXP217"/>
      <c r="AXQ217"/>
      <c r="AXR217"/>
      <c r="AXS217"/>
      <c r="AXT217"/>
      <c r="AXU217"/>
      <c r="AXV217"/>
      <c r="AXW217"/>
      <c r="AXX217"/>
      <c r="AXY217"/>
      <c r="AXZ217"/>
      <c r="AYA217"/>
      <c r="AYB217"/>
      <c r="AYC217"/>
      <c r="AYD217"/>
      <c r="AYE217"/>
      <c r="AYF217"/>
      <c r="AYG217"/>
      <c r="AYH217"/>
      <c r="AYI217"/>
      <c r="AYJ217"/>
      <c r="AYK217"/>
      <c r="AYL217"/>
      <c r="AYM217"/>
      <c r="AYN217"/>
      <c r="AYO217"/>
      <c r="AYP217"/>
      <c r="AYQ217"/>
      <c r="AYR217"/>
      <c r="AYS217"/>
      <c r="AYT217"/>
      <c r="AYU217"/>
      <c r="AYV217"/>
      <c r="AYW217"/>
      <c r="AYX217"/>
      <c r="AYY217"/>
      <c r="AYZ217"/>
      <c r="AZA217"/>
      <c r="AZB217"/>
      <c r="AZC217"/>
      <c r="AZD217"/>
      <c r="AZE217"/>
      <c r="AZF217"/>
      <c r="AZG217"/>
      <c r="AZH217"/>
      <c r="AZI217"/>
      <c r="AZJ217"/>
      <c r="AZK217"/>
      <c r="AZL217"/>
      <c r="AZM217"/>
      <c r="AZN217"/>
      <c r="AZO217"/>
      <c r="AZP217"/>
      <c r="AZQ217"/>
      <c r="AZR217"/>
      <c r="AZS217"/>
      <c r="AZT217"/>
      <c r="AZU217"/>
      <c r="AZV217"/>
      <c r="AZW217"/>
      <c r="AZX217"/>
      <c r="AZY217"/>
      <c r="AZZ217"/>
      <c r="BAA217"/>
      <c r="BAB217"/>
      <c r="BAC217"/>
      <c r="BAD217"/>
      <c r="BAE217"/>
      <c r="BAF217"/>
      <c r="BAG217"/>
      <c r="BAH217"/>
      <c r="BAI217"/>
      <c r="BAJ217"/>
      <c r="BAK217"/>
      <c r="BAL217"/>
      <c r="BAM217"/>
      <c r="BAN217"/>
      <c r="BAO217"/>
      <c r="BAP217"/>
      <c r="BAQ217"/>
      <c r="BAR217"/>
      <c r="BAS217"/>
      <c r="BAT217"/>
      <c r="BAU217"/>
      <c r="BAV217"/>
      <c r="BAW217"/>
      <c r="BAX217"/>
      <c r="BAY217"/>
      <c r="BAZ217"/>
      <c r="BBA217"/>
      <c r="BBB217"/>
      <c r="BBC217"/>
      <c r="BBD217"/>
      <c r="BBE217"/>
      <c r="BBF217"/>
      <c r="BBG217"/>
      <c r="BBH217"/>
      <c r="BBI217"/>
      <c r="BBJ217"/>
      <c r="BBK217"/>
      <c r="BBL217"/>
      <c r="BBM217"/>
      <c r="BBN217"/>
      <c r="BBO217"/>
      <c r="BBP217"/>
      <c r="BBQ217"/>
      <c r="BBR217"/>
      <c r="BBS217"/>
      <c r="BBT217"/>
      <c r="BBU217"/>
      <c r="BBV217"/>
      <c r="BBW217"/>
      <c r="BBX217"/>
      <c r="BBY217"/>
      <c r="BBZ217"/>
      <c r="BCA217"/>
      <c r="BCB217"/>
      <c r="BCC217"/>
      <c r="BCD217"/>
      <c r="BCE217"/>
      <c r="BCF217"/>
      <c r="BCG217"/>
      <c r="BCH217"/>
      <c r="BCI217"/>
      <c r="BCJ217"/>
      <c r="BCK217"/>
      <c r="BCL217"/>
      <c r="BCM217"/>
      <c r="BCN217"/>
      <c r="BCO217"/>
      <c r="BCP217"/>
      <c r="BCQ217"/>
      <c r="BCR217"/>
      <c r="BCS217"/>
      <c r="BCT217"/>
      <c r="BCU217"/>
      <c r="BCV217"/>
      <c r="BCW217"/>
      <c r="BCX217"/>
      <c r="BCY217"/>
      <c r="BCZ217"/>
      <c r="BDA217"/>
      <c r="BDB217"/>
      <c r="BDC217"/>
      <c r="BDD217"/>
      <c r="BDE217"/>
      <c r="BDF217"/>
      <c r="BDG217"/>
      <c r="BDH217"/>
      <c r="BDI217"/>
      <c r="BDJ217"/>
      <c r="BDK217"/>
      <c r="BDL217"/>
      <c r="BDM217"/>
      <c r="BDN217"/>
      <c r="BDO217"/>
      <c r="BDP217"/>
      <c r="BDQ217"/>
      <c r="BDR217"/>
      <c r="BDS217"/>
      <c r="BDT217"/>
      <c r="BDU217"/>
    </row>
    <row r="218" spans="2:1477" s="69" customFormat="1">
      <c r="B218" s="67" t="s">
        <v>4</v>
      </c>
      <c r="C218" s="67" t="s">
        <v>474</v>
      </c>
      <c r="D218" s="67" t="s">
        <v>475</v>
      </c>
      <c r="E218" s="68">
        <v>45196</v>
      </c>
      <c r="F218" s="67" t="s">
        <v>988</v>
      </c>
      <c r="G218" s="67" t="s">
        <v>990</v>
      </c>
      <c r="H218" s="187">
        <v>3</v>
      </c>
      <c r="I218" s="69">
        <v>3</v>
      </c>
      <c r="J218" s="69">
        <v>300</v>
      </c>
      <c r="K218" s="69">
        <v>435</v>
      </c>
      <c r="L218" s="69">
        <v>431</v>
      </c>
      <c r="M218" s="186">
        <f t="shared" si="60"/>
        <v>0.98666666666666669</v>
      </c>
      <c r="N218" s="69">
        <f t="shared" si="61"/>
        <v>1</v>
      </c>
      <c r="O218" s="69">
        <v>4</v>
      </c>
      <c r="P218" s="69">
        <v>0</v>
      </c>
      <c r="Q218" s="69">
        <v>0</v>
      </c>
      <c r="R218" s="69">
        <v>135</v>
      </c>
      <c r="S218" s="69">
        <v>0</v>
      </c>
      <c r="T218" s="190">
        <v>9892142</v>
      </c>
      <c r="U218" s="190">
        <v>110000</v>
      </c>
      <c r="V218" s="190">
        <v>9782142</v>
      </c>
      <c r="W218" s="190">
        <v>9938977</v>
      </c>
      <c r="X218" s="190">
        <v>10455307</v>
      </c>
      <c r="Y218" s="190">
        <v>0</v>
      </c>
      <c r="Z218" s="190">
        <v>0</v>
      </c>
      <c r="AA218" s="190">
        <v>0</v>
      </c>
      <c r="AB218" s="190">
        <v>10455307</v>
      </c>
      <c r="AC218" s="190">
        <v>10363664</v>
      </c>
      <c r="AD218" s="186">
        <f t="shared" si="62"/>
        <v>1.0594473071439772</v>
      </c>
      <c r="AE218" s="69">
        <f t="shared" si="63"/>
        <v>1</v>
      </c>
      <c r="AF218" s="190">
        <v>-58186</v>
      </c>
      <c r="AG218" s="190">
        <v>46835</v>
      </c>
      <c r="AH218" s="69">
        <v>73</v>
      </c>
      <c r="AI218" s="69">
        <v>62</v>
      </c>
      <c r="AJ218" s="69">
        <v>0</v>
      </c>
      <c r="AK218" s="69">
        <v>0</v>
      </c>
      <c r="AL218" s="80">
        <v>0</v>
      </c>
      <c r="AM218" s="80">
        <v>0</v>
      </c>
      <c r="AN218" s="69">
        <v>0</v>
      </c>
      <c r="AO218" s="69">
        <v>0</v>
      </c>
      <c r="AP218" s="80">
        <v>13379</v>
      </c>
      <c r="AQ218" s="80">
        <v>0</v>
      </c>
      <c r="AR218" s="69">
        <v>0</v>
      </c>
      <c r="AS218" s="69">
        <v>0</v>
      </c>
      <c r="AT218" s="80">
        <v>0</v>
      </c>
      <c r="AU218" s="80">
        <v>0</v>
      </c>
      <c r="AV218" s="69">
        <v>0</v>
      </c>
      <c r="AW218" s="69">
        <v>0</v>
      </c>
      <c r="AX218" s="80">
        <v>0</v>
      </c>
      <c r="AY218" s="80">
        <v>0</v>
      </c>
      <c r="AZ218" s="69">
        <v>0</v>
      </c>
      <c r="BA218" s="69">
        <v>0</v>
      </c>
      <c r="BB218" s="80">
        <v>0</v>
      </c>
      <c r="BC218" s="80">
        <v>0</v>
      </c>
      <c r="BD218" s="69">
        <v>0</v>
      </c>
      <c r="BE218" s="69">
        <v>0</v>
      </c>
      <c r="BF218" s="80">
        <v>0</v>
      </c>
      <c r="BG218" s="80">
        <v>0</v>
      </c>
      <c r="BH218" s="69">
        <v>0</v>
      </c>
      <c r="BI218" s="69">
        <v>0</v>
      </c>
      <c r="BJ218" s="80">
        <v>0</v>
      </c>
      <c r="BK218" s="80">
        <v>0</v>
      </c>
      <c r="BL218" s="69">
        <v>0</v>
      </c>
      <c r="BM218" s="69">
        <v>0</v>
      </c>
      <c r="BN218" s="80">
        <v>0</v>
      </c>
      <c r="BO218" s="80">
        <v>0</v>
      </c>
      <c r="BP218" s="69">
        <v>0</v>
      </c>
      <c r="BQ218" s="69">
        <v>0</v>
      </c>
      <c r="BR218" s="80">
        <v>0</v>
      </c>
      <c r="BS218" s="80">
        <v>0</v>
      </c>
      <c r="BT218" s="69">
        <v>0</v>
      </c>
      <c r="BU218" s="69">
        <v>0</v>
      </c>
      <c r="BV218" s="80">
        <v>0</v>
      </c>
      <c r="BW218" s="80">
        <v>0</v>
      </c>
      <c r="BX218" s="69">
        <v>0</v>
      </c>
      <c r="BY218" s="69">
        <v>0</v>
      </c>
      <c r="BZ218" s="80">
        <v>0</v>
      </c>
      <c r="CA218" s="80">
        <v>0</v>
      </c>
      <c r="CB218" s="69">
        <v>0</v>
      </c>
      <c r="CC218" s="69">
        <v>0</v>
      </c>
      <c r="CD218" s="80">
        <v>0</v>
      </c>
      <c r="CE218" s="80">
        <v>0</v>
      </c>
      <c r="CF218" s="69">
        <v>0</v>
      </c>
      <c r="CG218" s="69">
        <v>0</v>
      </c>
      <c r="CH218" s="80">
        <v>0</v>
      </c>
      <c r="CI218" s="80">
        <v>0</v>
      </c>
      <c r="CJ218" s="69">
        <v>0</v>
      </c>
      <c r="CK218" s="69">
        <v>0</v>
      </c>
      <c r="CL218" s="80">
        <v>13379</v>
      </c>
      <c r="CM218" s="80">
        <v>0</v>
      </c>
      <c r="CN218" s="67" t="s">
        <v>751</v>
      </c>
      <c r="CO218" s="67" t="s">
        <v>752</v>
      </c>
      <c r="CP218" s="67" t="s">
        <v>709</v>
      </c>
      <c r="CQ218" s="67" t="s">
        <v>709</v>
      </c>
      <c r="CR218" s="67" t="s">
        <v>709</v>
      </c>
      <c r="CS218" s="67" t="s">
        <v>709</v>
      </c>
      <c r="CT218" s="68">
        <v>45876</v>
      </c>
      <c r="CU218" s="67" t="s">
        <v>988</v>
      </c>
      <c r="CV218" s="67" t="s">
        <v>989</v>
      </c>
      <c r="CW218" s="68" t="s">
        <v>168</v>
      </c>
      <c r="CX218" s="68">
        <v>45748</v>
      </c>
      <c r="CY218" s="67" t="s">
        <v>986</v>
      </c>
      <c r="CZ218" s="67" t="s">
        <v>994</v>
      </c>
      <c r="DA218" s="67" t="s">
        <v>1032</v>
      </c>
      <c r="DB218" s="81">
        <v>11922850</v>
      </c>
      <c r="DC218" s="67"/>
      <c r="DD218" s="67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  <c r="AMK218"/>
      <c r="AML218"/>
      <c r="AMM218"/>
      <c r="AMN218"/>
      <c r="AMO218"/>
      <c r="AMP218"/>
      <c r="AMQ218"/>
      <c r="AMR218"/>
      <c r="AMS218"/>
      <c r="AMT218"/>
      <c r="AMU218"/>
      <c r="AMV218"/>
      <c r="AMW218"/>
      <c r="AMX218"/>
      <c r="AMY218"/>
      <c r="AMZ218"/>
      <c r="ANA218"/>
      <c r="ANB218"/>
      <c r="ANC218"/>
      <c r="AND218"/>
      <c r="ANE218"/>
      <c r="ANF218"/>
      <c r="ANG218"/>
      <c r="ANH218"/>
      <c r="ANI218"/>
      <c r="ANJ218"/>
      <c r="ANK218"/>
      <c r="ANL218"/>
      <c r="ANM218"/>
      <c r="ANN218"/>
      <c r="ANO218"/>
      <c r="ANP218"/>
      <c r="ANQ218"/>
      <c r="ANR218"/>
      <c r="ANS218"/>
      <c r="ANT218"/>
      <c r="ANU218"/>
      <c r="ANV218"/>
      <c r="ANW218"/>
      <c r="ANX218"/>
      <c r="ANY218"/>
      <c r="ANZ218"/>
      <c r="AOA218"/>
      <c r="AOB218"/>
      <c r="AOC218"/>
      <c r="AOD218"/>
      <c r="AOE218"/>
      <c r="AOF218"/>
      <c r="AOG218"/>
      <c r="AOH218"/>
      <c r="AOI218"/>
      <c r="AOJ218"/>
      <c r="AOK218"/>
      <c r="AOL218"/>
      <c r="AOM218"/>
      <c r="AON218"/>
      <c r="AOO218"/>
      <c r="AOP218"/>
      <c r="AOQ218"/>
      <c r="AOR218"/>
      <c r="AOS218"/>
      <c r="AOT218"/>
      <c r="AOU218"/>
      <c r="AOV218"/>
      <c r="AOW218"/>
      <c r="AOX218"/>
      <c r="AOY218"/>
      <c r="AOZ218"/>
      <c r="APA218"/>
      <c r="APB218"/>
      <c r="APC218"/>
      <c r="APD218"/>
      <c r="APE218"/>
      <c r="APF218"/>
      <c r="APG218"/>
      <c r="APH218"/>
      <c r="API218"/>
      <c r="APJ218"/>
      <c r="APK218"/>
      <c r="APL218"/>
      <c r="APM218"/>
      <c r="APN218"/>
      <c r="APO218"/>
      <c r="APP218"/>
      <c r="APQ218"/>
      <c r="APR218"/>
      <c r="APS218"/>
      <c r="APT218"/>
      <c r="APU218"/>
      <c r="APV218"/>
      <c r="APW218"/>
      <c r="APX218"/>
      <c r="APY218"/>
      <c r="APZ218"/>
      <c r="AQA218"/>
      <c r="AQB218"/>
      <c r="AQC218"/>
      <c r="AQD218"/>
      <c r="AQE218"/>
      <c r="AQF218"/>
      <c r="AQG218"/>
      <c r="AQH218"/>
      <c r="AQI218"/>
      <c r="AQJ218"/>
      <c r="AQK218"/>
      <c r="AQL218"/>
      <c r="AQM218"/>
      <c r="AQN218"/>
      <c r="AQO218"/>
      <c r="AQP218"/>
      <c r="AQQ218"/>
      <c r="AQR218"/>
      <c r="AQS218"/>
      <c r="AQT218"/>
      <c r="AQU218"/>
      <c r="AQV218"/>
      <c r="AQW218"/>
      <c r="AQX218"/>
      <c r="AQY218"/>
      <c r="AQZ218"/>
      <c r="ARA218"/>
      <c r="ARB218"/>
      <c r="ARC218"/>
      <c r="ARD218"/>
      <c r="ARE218"/>
      <c r="ARF218"/>
      <c r="ARG218"/>
      <c r="ARH218"/>
      <c r="ARI218"/>
      <c r="ARJ218"/>
      <c r="ARK218"/>
      <c r="ARL218"/>
      <c r="ARM218"/>
      <c r="ARN218"/>
      <c r="ARO218"/>
      <c r="ARP218"/>
      <c r="ARQ218"/>
      <c r="ARR218"/>
      <c r="ARS218"/>
      <c r="ART218"/>
      <c r="ARU218"/>
      <c r="ARV218"/>
      <c r="ARW218"/>
      <c r="ARX218"/>
      <c r="ARY218"/>
      <c r="ARZ218"/>
      <c r="ASA218"/>
      <c r="ASB218"/>
      <c r="ASC218"/>
      <c r="ASD218"/>
      <c r="ASE218"/>
      <c r="ASF218"/>
      <c r="ASG218"/>
      <c r="ASH218"/>
      <c r="ASI218"/>
      <c r="ASJ218"/>
      <c r="ASK218"/>
      <c r="ASL218"/>
      <c r="ASM218"/>
      <c r="ASN218"/>
      <c r="ASO218"/>
      <c r="ASP218"/>
      <c r="ASQ218"/>
      <c r="ASR218"/>
      <c r="ASS218"/>
      <c r="AST218"/>
      <c r="ASU218"/>
      <c r="ASV218"/>
      <c r="ASW218"/>
      <c r="ASX218"/>
      <c r="ASY218"/>
      <c r="ASZ218"/>
      <c r="ATA218"/>
      <c r="ATB218"/>
      <c r="ATC218"/>
      <c r="ATD218"/>
      <c r="ATE218"/>
      <c r="ATF218"/>
      <c r="ATG218"/>
      <c r="ATH218"/>
      <c r="ATI218"/>
      <c r="ATJ218"/>
      <c r="ATK218"/>
      <c r="ATL218"/>
      <c r="ATM218"/>
      <c r="ATN218"/>
      <c r="ATO218"/>
      <c r="ATP218"/>
      <c r="ATQ218"/>
      <c r="ATR218"/>
      <c r="ATS218"/>
      <c r="ATT218"/>
      <c r="ATU218"/>
      <c r="ATV218"/>
      <c r="ATW218"/>
      <c r="ATX218"/>
      <c r="ATY218"/>
      <c r="ATZ218"/>
      <c r="AUA218"/>
      <c r="AUB218"/>
      <c r="AUC218"/>
      <c r="AUD218"/>
      <c r="AUE218"/>
      <c r="AUF218"/>
      <c r="AUG218"/>
      <c r="AUH218"/>
      <c r="AUI218"/>
      <c r="AUJ218"/>
      <c r="AUK218"/>
      <c r="AUL218"/>
      <c r="AUM218"/>
      <c r="AUN218"/>
      <c r="AUO218"/>
      <c r="AUP218"/>
      <c r="AUQ218"/>
      <c r="AUR218"/>
      <c r="AUS218"/>
      <c r="AUT218"/>
      <c r="AUU218"/>
      <c r="AUV218"/>
      <c r="AUW218"/>
      <c r="AUX218"/>
      <c r="AUY218"/>
      <c r="AUZ218"/>
      <c r="AVA218"/>
      <c r="AVB218"/>
      <c r="AVC218"/>
      <c r="AVD218"/>
      <c r="AVE218"/>
      <c r="AVF218"/>
      <c r="AVG218"/>
      <c r="AVH218"/>
      <c r="AVI218"/>
      <c r="AVJ218"/>
      <c r="AVK218"/>
      <c r="AVL218"/>
      <c r="AVM218"/>
      <c r="AVN218"/>
      <c r="AVO218"/>
      <c r="AVP218"/>
      <c r="AVQ218"/>
      <c r="AVR218"/>
      <c r="AVS218"/>
      <c r="AVT218"/>
      <c r="AVU218"/>
      <c r="AVV218"/>
      <c r="AVW218"/>
      <c r="AVX218"/>
      <c r="AVY218"/>
      <c r="AVZ218"/>
      <c r="AWA218"/>
      <c r="AWB218"/>
      <c r="AWC218"/>
      <c r="AWD218"/>
      <c r="AWE218"/>
      <c r="AWF218"/>
      <c r="AWG218"/>
      <c r="AWH218"/>
      <c r="AWI218"/>
      <c r="AWJ218"/>
      <c r="AWK218"/>
      <c r="AWL218"/>
      <c r="AWM218"/>
      <c r="AWN218"/>
      <c r="AWO218"/>
      <c r="AWP218"/>
      <c r="AWQ218"/>
      <c r="AWR218"/>
      <c r="AWS218"/>
      <c r="AWT218"/>
      <c r="AWU218"/>
      <c r="AWV218"/>
      <c r="AWW218"/>
      <c r="AWX218"/>
      <c r="AWY218"/>
      <c r="AWZ218"/>
      <c r="AXA218"/>
      <c r="AXB218"/>
      <c r="AXC218"/>
      <c r="AXD218"/>
      <c r="AXE218"/>
      <c r="AXF218"/>
      <c r="AXG218"/>
      <c r="AXH218"/>
      <c r="AXI218"/>
      <c r="AXJ218"/>
      <c r="AXK218"/>
      <c r="AXL218"/>
      <c r="AXM218"/>
      <c r="AXN218"/>
      <c r="AXO218"/>
      <c r="AXP218"/>
      <c r="AXQ218"/>
      <c r="AXR218"/>
      <c r="AXS218"/>
      <c r="AXT218"/>
      <c r="AXU218"/>
      <c r="AXV218"/>
      <c r="AXW218"/>
      <c r="AXX218"/>
      <c r="AXY218"/>
      <c r="AXZ218"/>
      <c r="AYA218"/>
      <c r="AYB218"/>
      <c r="AYC218"/>
      <c r="AYD218"/>
      <c r="AYE218"/>
      <c r="AYF218"/>
      <c r="AYG218"/>
      <c r="AYH218"/>
      <c r="AYI218"/>
      <c r="AYJ218"/>
      <c r="AYK218"/>
      <c r="AYL218"/>
      <c r="AYM218"/>
      <c r="AYN218"/>
      <c r="AYO218"/>
      <c r="AYP218"/>
      <c r="AYQ218"/>
      <c r="AYR218"/>
      <c r="AYS218"/>
      <c r="AYT218"/>
      <c r="AYU218"/>
      <c r="AYV218"/>
      <c r="AYW218"/>
      <c r="AYX218"/>
      <c r="AYY218"/>
      <c r="AYZ218"/>
      <c r="AZA218"/>
      <c r="AZB218"/>
      <c r="AZC218"/>
      <c r="AZD218"/>
      <c r="AZE218"/>
      <c r="AZF218"/>
      <c r="AZG218"/>
      <c r="AZH218"/>
      <c r="AZI218"/>
      <c r="AZJ218"/>
      <c r="AZK218"/>
      <c r="AZL218"/>
      <c r="AZM218"/>
      <c r="AZN218"/>
      <c r="AZO218"/>
      <c r="AZP218"/>
      <c r="AZQ218"/>
      <c r="AZR218"/>
      <c r="AZS218"/>
      <c r="AZT218"/>
      <c r="AZU218"/>
      <c r="AZV218"/>
      <c r="AZW218"/>
      <c r="AZX218"/>
      <c r="AZY218"/>
      <c r="AZZ218"/>
      <c r="BAA218"/>
      <c r="BAB218"/>
      <c r="BAC218"/>
      <c r="BAD218"/>
      <c r="BAE218"/>
      <c r="BAF218"/>
      <c r="BAG218"/>
      <c r="BAH218"/>
      <c r="BAI218"/>
      <c r="BAJ218"/>
      <c r="BAK218"/>
      <c r="BAL218"/>
      <c r="BAM218"/>
      <c r="BAN218"/>
      <c r="BAO218"/>
      <c r="BAP218"/>
      <c r="BAQ218"/>
      <c r="BAR218"/>
      <c r="BAS218"/>
      <c r="BAT218"/>
      <c r="BAU218"/>
      <c r="BAV218"/>
      <c r="BAW218"/>
      <c r="BAX218"/>
      <c r="BAY218"/>
      <c r="BAZ218"/>
      <c r="BBA218"/>
      <c r="BBB218"/>
      <c r="BBC218"/>
      <c r="BBD218"/>
      <c r="BBE218"/>
      <c r="BBF218"/>
      <c r="BBG218"/>
      <c r="BBH218"/>
      <c r="BBI218"/>
      <c r="BBJ218"/>
      <c r="BBK218"/>
      <c r="BBL218"/>
      <c r="BBM218"/>
      <c r="BBN218"/>
      <c r="BBO218"/>
      <c r="BBP218"/>
      <c r="BBQ218"/>
      <c r="BBR218"/>
      <c r="BBS218"/>
      <c r="BBT218"/>
      <c r="BBU218"/>
      <c r="BBV218"/>
      <c r="BBW218"/>
      <c r="BBX218"/>
      <c r="BBY218"/>
      <c r="BBZ218"/>
      <c r="BCA218"/>
      <c r="BCB218"/>
      <c r="BCC218"/>
      <c r="BCD218"/>
      <c r="BCE218"/>
      <c r="BCF218"/>
      <c r="BCG218"/>
      <c r="BCH218"/>
      <c r="BCI218"/>
      <c r="BCJ218"/>
      <c r="BCK218"/>
      <c r="BCL218"/>
      <c r="BCM218"/>
      <c r="BCN218"/>
      <c r="BCO218"/>
      <c r="BCP218"/>
      <c r="BCQ218"/>
      <c r="BCR218"/>
      <c r="BCS218"/>
      <c r="BCT218"/>
      <c r="BCU218"/>
      <c r="BCV218"/>
      <c r="BCW218"/>
      <c r="BCX218"/>
      <c r="BCY218"/>
      <c r="BCZ218"/>
      <c r="BDA218"/>
      <c r="BDB218"/>
      <c r="BDC218"/>
      <c r="BDD218"/>
      <c r="BDE218"/>
      <c r="BDF218"/>
      <c r="BDG218"/>
      <c r="BDH218"/>
      <c r="BDI218"/>
      <c r="BDJ218"/>
      <c r="BDK218"/>
      <c r="BDL218"/>
      <c r="BDM218"/>
      <c r="BDN218"/>
      <c r="BDO218"/>
      <c r="BDP218"/>
      <c r="BDQ218"/>
      <c r="BDR218"/>
      <c r="BDS218"/>
      <c r="BDT218"/>
      <c r="BDU218"/>
    </row>
    <row r="219" spans="2:1477" s="69" customFormat="1">
      <c r="B219" s="67" t="s">
        <v>4</v>
      </c>
      <c r="C219" s="67" t="s">
        <v>476</v>
      </c>
      <c r="D219" s="67" t="s">
        <v>477</v>
      </c>
      <c r="E219" s="68">
        <v>45196</v>
      </c>
      <c r="F219" s="67" t="s">
        <v>988</v>
      </c>
      <c r="G219" s="67" t="s">
        <v>990</v>
      </c>
      <c r="H219" s="187">
        <v>4</v>
      </c>
      <c r="I219" s="69">
        <v>2</v>
      </c>
      <c r="J219" s="69">
        <v>420</v>
      </c>
      <c r="K219" s="69">
        <v>517</v>
      </c>
      <c r="L219" s="69">
        <v>481</v>
      </c>
      <c r="M219" s="186">
        <f t="shared" si="60"/>
        <v>0.91428571428571426</v>
      </c>
      <c r="N219" s="69">
        <f t="shared" si="61"/>
        <v>1</v>
      </c>
      <c r="O219" s="69">
        <v>36</v>
      </c>
      <c r="P219" s="69">
        <v>0</v>
      </c>
      <c r="Q219" s="69">
        <v>0</v>
      </c>
      <c r="R219" s="69">
        <v>97</v>
      </c>
      <c r="S219" s="69">
        <v>0</v>
      </c>
      <c r="T219" s="190">
        <v>19059007</v>
      </c>
      <c r="U219" s="190">
        <v>150000</v>
      </c>
      <c r="V219" s="190">
        <v>18909007</v>
      </c>
      <c r="W219" s="190">
        <v>19456279</v>
      </c>
      <c r="X219" s="190">
        <v>20132774</v>
      </c>
      <c r="Y219" s="190">
        <v>0</v>
      </c>
      <c r="Z219" s="190">
        <v>0</v>
      </c>
      <c r="AA219" s="190">
        <v>0</v>
      </c>
      <c r="AB219" s="190">
        <v>20132774</v>
      </c>
      <c r="AC219" s="190">
        <v>19987244</v>
      </c>
      <c r="AD219" s="186">
        <f t="shared" si="62"/>
        <v>1.0570224020753707</v>
      </c>
      <c r="AE219" s="69">
        <f t="shared" si="63"/>
        <v>1</v>
      </c>
      <c r="AF219" s="190">
        <v>-74410</v>
      </c>
      <c r="AG219" s="190">
        <v>397272</v>
      </c>
      <c r="AH219" s="69">
        <v>63</v>
      </c>
      <c r="AI219" s="69">
        <v>34</v>
      </c>
      <c r="AJ219" s="69">
        <v>0</v>
      </c>
      <c r="AK219" s="69">
        <v>0</v>
      </c>
      <c r="AL219" s="80">
        <v>0</v>
      </c>
      <c r="AM219" s="80">
        <v>0</v>
      </c>
      <c r="AN219" s="69">
        <v>0</v>
      </c>
      <c r="AO219" s="69">
        <v>0</v>
      </c>
      <c r="AP219" s="80">
        <v>333760</v>
      </c>
      <c r="AQ219" s="80">
        <v>0</v>
      </c>
      <c r="AR219" s="69">
        <v>0</v>
      </c>
      <c r="AS219" s="69">
        <v>0</v>
      </c>
      <c r="AT219" s="80">
        <v>0</v>
      </c>
      <c r="AU219" s="80">
        <v>0</v>
      </c>
      <c r="AV219" s="69">
        <v>0</v>
      </c>
      <c r="AW219" s="69">
        <v>0</v>
      </c>
      <c r="AX219" s="80">
        <v>0</v>
      </c>
      <c r="AY219" s="80">
        <v>0</v>
      </c>
      <c r="AZ219" s="69">
        <v>0</v>
      </c>
      <c r="BA219" s="69">
        <v>0</v>
      </c>
      <c r="BB219" s="80">
        <v>0</v>
      </c>
      <c r="BC219" s="80">
        <v>0</v>
      </c>
      <c r="BD219" s="69">
        <v>0</v>
      </c>
      <c r="BE219" s="69">
        <v>0</v>
      </c>
      <c r="BF219" s="80">
        <v>0</v>
      </c>
      <c r="BG219" s="80">
        <v>0</v>
      </c>
      <c r="BH219" s="69">
        <v>0</v>
      </c>
      <c r="BI219" s="69">
        <v>0</v>
      </c>
      <c r="BJ219" s="80">
        <v>0</v>
      </c>
      <c r="BK219" s="80">
        <v>0</v>
      </c>
      <c r="BL219" s="69">
        <v>0</v>
      </c>
      <c r="BM219" s="69">
        <v>0</v>
      </c>
      <c r="BN219" s="80">
        <v>0</v>
      </c>
      <c r="BO219" s="80">
        <v>0</v>
      </c>
      <c r="BP219" s="69">
        <v>0</v>
      </c>
      <c r="BQ219" s="69">
        <v>0</v>
      </c>
      <c r="BR219" s="80">
        <v>0</v>
      </c>
      <c r="BS219" s="80">
        <v>0</v>
      </c>
      <c r="BT219" s="69">
        <v>0</v>
      </c>
      <c r="BU219" s="69">
        <v>0</v>
      </c>
      <c r="BV219" s="80">
        <v>0</v>
      </c>
      <c r="BW219" s="80">
        <v>0</v>
      </c>
      <c r="BX219" s="69">
        <v>0</v>
      </c>
      <c r="BY219" s="69">
        <v>0</v>
      </c>
      <c r="BZ219" s="80">
        <v>0</v>
      </c>
      <c r="CA219" s="80">
        <v>0</v>
      </c>
      <c r="CB219" s="69">
        <v>0</v>
      </c>
      <c r="CC219" s="69">
        <v>0</v>
      </c>
      <c r="CD219" s="80">
        <v>0</v>
      </c>
      <c r="CE219" s="80">
        <v>0</v>
      </c>
      <c r="CF219" s="69">
        <v>0</v>
      </c>
      <c r="CG219" s="69">
        <v>0</v>
      </c>
      <c r="CH219" s="80">
        <v>0</v>
      </c>
      <c r="CI219" s="80">
        <v>0</v>
      </c>
      <c r="CJ219" s="69">
        <v>0</v>
      </c>
      <c r="CK219" s="69">
        <v>0</v>
      </c>
      <c r="CL219" s="80">
        <v>333760</v>
      </c>
      <c r="CM219" s="80">
        <v>0</v>
      </c>
      <c r="CN219" s="67" t="s">
        <v>892</v>
      </c>
      <c r="CO219" s="67" t="s">
        <v>893</v>
      </c>
      <c r="CP219" s="67" t="s">
        <v>709</v>
      </c>
      <c r="CQ219" s="67" t="s">
        <v>709</v>
      </c>
      <c r="CR219" s="67" t="s">
        <v>709</v>
      </c>
      <c r="CS219" s="67" t="s">
        <v>709</v>
      </c>
      <c r="CT219" s="68">
        <v>45936</v>
      </c>
      <c r="CU219" s="67" t="s">
        <v>993</v>
      </c>
      <c r="CV219" s="67" t="s">
        <v>989</v>
      </c>
      <c r="CW219" s="68" t="s">
        <v>168</v>
      </c>
      <c r="CX219" s="68">
        <v>45849</v>
      </c>
      <c r="CY219" s="67" t="s">
        <v>988</v>
      </c>
      <c r="CZ219" s="67" t="s">
        <v>989</v>
      </c>
      <c r="DA219" s="67" t="s">
        <v>1033</v>
      </c>
      <c r="DB219" s="81">
        <v>20470643.27</v>
      </c>
      <c r="DC219" s="67"/>
      <c r="DD219" s="67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  <c r="AMK219"/>
      <c r="AML219"/>
      <c r="AMM219"/>
      <c r="AMN219"/>
      <c r="AMO219"/>
      <c r="AMP219"/>
      <c r="AMQ219"/>
      <c r="AMR219"/>
      <c r="AMS219"/>
      <c r="AMT219"/>
      <c r="AMU219"/>
      <c r="AMV219"/>
      <c r="AMW219"/>
      <c r="AMX219"/>
      <c r="AMY219"/>
      <c r="AMZ219"/>
      <c r="ANA219"/>
      <c r="ANB219"/>
      <c r="ANC219"/>
      <c r="AND219"/>
      <c r="ANE219"/>
      <c r="ANF219"/>
      <c r="ANG219"/>
      <c r="ANH219"/>
      <c r="ANI219"/>
      <c r="ANJ219"/>
      <c r="ANK219"/>
      <c r="ANL219"/>
      <c r="ANM219"/>
      <c r="ANN219"/>
      <c r="ANO219"/>
      <c r="ANP219"/>
      <c r="ANQ219"/>
      <c r="ANR219"/>
      <c r="ANS219"/>
      <c r="ANT219"/>
      <c r="ANU219"/>
      <c r="ANV219"/>
      <c r="ANW219"/>
      <c r="ANX219"/>
      <c r="ANY219"/>
      <c r="ANZ219"/>
      <c r="AOA219"/>
      <c r="AOB219"/>
      <c r="AOC219"/>
      <c r="AOD219"/>
      <c r="AOE219"/>
      <c r="AOF219"/>
      <c r="AOG219"/>
      <c r="AOH219"/>
      <c r="AOI219"/>
      <c r="AOJ219"/>
      <c r="AOK219"/>
      <c r="AOL219"/>
      <c r="AOM219"/>
      <c r="AON219"/>
      <c r="AOO219"/>
      <c r="AOP219"/>
      <c r="AOQ219"/>
      <c r="AOR219"/>
      <c r="AOS219"/>
      <c r="AOT219"/>
      <c r="AOU219"/>
      <c r="AOV219"/>
      <c r="AOW219"/>
      <c r="AOX219"/>
      <c r="AOY219"/>
      <c r="AOZ219"/>
      <c r="APA219"/>
      <c r="APB219"/>
      <c r="APC219"/>
      <c r="APD219"/>
      <c r="APE219"/>
      <c r="APF219"/>
      <c r="APG219"/>
      <c r="APH219"/>
      <c r="API219"/>
      <c r="APJ219"/>
      <c r="APK219"/>
      <c r="APL219"/>
      <c r="APM219"/>
      <c r="APN219"/>
      <c r="APO219"/>
      <c r="APP219"/>
      <c r="APQ219"/>
      <c r="APR219"/>
      <c r="APS219"/>
      <c r="APT219"/>
      <c r="APU219"/>
      <c r="APV219"/>
      <c r="APW219"/>
      <c r="APX219"/>
      <c r="APY219"/>
      <c r="APZ219"/>
      <c r="AQA219"/>
      <c r="AQB219"/>
      <c r="AQC219"/>
      <c r="AQD219"/>
      <c r="AQE219"/>
      <c r="AQF219"/>
      <c r="AQG219"/>
      <c r="AQH219"/>
      <c r="AQI219"/>
      <c r="AQJ219"/>
      <c r="AQK219"/>
      <c r="AQL219"/>
      <c r="AQM219"/>
      <c r="AQN219"/>
      <c r="AQO219"/>
      <c r="AQP219"/>
      <c r="AQQ219"/>
      <c r="AQR219"/>
      <c r="AQS219"/>
      <c r="AQT219"/>
      <c r="AQU219"/>
      <c r="AQV219"/>
      <c r="AQW219"/>
      <c r="AQX219"/>
      <c r="AQY219"/>
      <c r="AQZ219"/>
      <c r="ARA219"/>
      <c r="ARB219"/>
      <c r="ARC219"/>
      <c r="ARD219"/>
      <c r="ARE219"/>
      <c r="ARF219"/>
      <c r="ARG219"/>
      <c r="ARH219"/>
      <c r="ARI219"/>
      <c r="ARJ219"/>
      <c r="ARK219"/>
      <c r="ARL219"/>
      <c r="ARM219"/>
      <c r="ARN219"/>
      <c r="ARO219"/>
      <c r="ARP219"/>
      <c r="ARQ219"/>
      <c r="ARR219"/>
      <c r="ARS219"/>
      <c r="ART219"/>
      <c r="ARU219"/>
      <c r="ARV219"/>
      <c r="ARW219"/>
      <c r="ARX219"/>
      <c r="ARY219"/>
      <c r="ARZ219"/>
      <c r="ASA219"/>
      <c r="ASB219"/>
      <c r="ASC219"/>
      <c r="ASD219"/>
      <c r="ASE219"/>
      <c r="ASF219"/>
      <c r="ASG219"/>
      <c r="ASH219"/>
      <c r="ASI219"/>
      <c r="ASJ219"/>
      <c r="ASK219"/>
      <c r="ASL219"/>
      <c r="ASM219"/>
      <c r="ASN219"/>
      <c r="ASO219"/>
      <c r="ASP219"/>
      <c r="ASQ219"/>
      <c r="ASR219"/>
      <c r="ASS219"/>
      <c r="AST219"/>
      <c r="ASU219"/>
      <c r="ASV219"/>
      <c r="ASW219"/>
      <c r="ASX219"/>
      <c r="ASY219"/>
      <c r="ASZ219"/>
      <c r="ATA219"/>
      <c r="ATB219"/>
      <c r="ATC219"/>
      <c r="ATD219"/>
      <c r="ATE219"/>
      <c r="ATF219"/>
      <c r="ATG219"/>
      <c r="ATH219"/>
      <c r="ATI219"/>
      <c r="ATJ219"/>
      <c r="ATK219"/>
      <c r="ATL219"/>
      <c r="ATM219"/>
      <c r="ATN219"/>
      <c r="ATO219"/>
      <c r="ATP219"/>
      <c r="ATQ219"/>
      <c r="ATR219"/>
      <c r="ATS219"/>
      <c r="ATT219"/>
      <c r="ATU219"/>
      <c r="ATV219"/>
      <c r="ATW219"/>
      <c r="ATX219"/>
      <c r="ATY219"/>
      <c r="ATZ219"/>
      <c r="AUA219"/>
      <c r="AUB219"/>
      <c r="AUC219"/>
      <c r="AUD219"/>
      <c r="AUE219"/>
      <c r="AUF219"/>
      <c r="AUG219"/>
      <c r="AUH219"/>
      <c r="AUI219"/>
      <c r="AUJ219"/>
      <c r="AUK219"/>
      <c r="AUL219"/>
      <c r="AUM219"/>
      <c r="AUN219"/>
      <c r="AUO219"/>
      <c r="AUP219"/>
      <c r="AUQ219"/>
      <c r="AUR219"/>
      <c r="AUS219"/>
      <c r="AUT219"/>
      <c r="AUU219"/>
      <c r="AUV219"/>
      <c r="AUW219"/>
      <c r="AUX219"/>
      <c r="AUY219"/>
      <c r="AUZ219"/>
      <c r="AVA219"/>
      <c r="AVB219"/>
      <c r="AVC219"/>
      <c r="AVD219"/>
      <c r="AVE219"/>
      <c r="AVF219"/>
      <c r="AVG219"/>
      <c r="AVH219"/>
      <c r="AVI219"/>
      <c r="AVJ219"/>
      <c r="AVK219"/>
      <c r="AVL219"/>
      <c r="AVM219"/>
      <c r="AVN219"/>
      <c r="AVO219"/>
      <c r="AVP219"/>
      <c r="AVQ219"/>
      <c r="AVR219"/>
      <c r="AVS219"/>
      <c r="AVT219"/>
      <c r="AVU219"/>
      <c r="AVV219"/>
      <c r="AVW219"/>
      <c r="AVX219"/>
      <c r="AVY219"/>
      <c r="AVZ219"/>
      <c r="AWA219"/>
      <c r="AWB219"/>
      <c r="AWC219"/>
      <c r="AWD219"/>
      <c r="AWE219"/>
      <c r="AWF219"/>
      <c r="AWG219"/>
      <c r="AWH219"/>
      <c r="AWI219"/>
      <c r="AWJ219"/>
      <c r="AWK219"/>
      <c r="AWL219"/>
      <c r="AWM219"/>
      <c r="AWN219"/>
      <c r="AWO219"/>
      <c r="AWP219"/>
      <c r="AWQ219"/>
      <c r="AWR219"/>
      <c r="AWS219"/>
      <c r="AWT219"/>
      <c r="AWU219"/>
      <c r="AWV219"/>
      <c r="AWW219"/>
      <c r="AWX219"/>
      <c r="AWY219"/>
      <c r="AWZ219"/>
      <c r="AXA219"/>
      <c r="AXB219"/>
      <c r="AXC219"/>
      <c r="AXD219"/>
      <c r="AXE219"/>
      <c r="AXF219"/>
      <c r="AXG219"/>
      <c r="AXH219"/>
      <c r="AXI219"/>
      <c r="AXJ219"/>
      <c r="AXK219"/>
      <c r="AXL219"/>
      <c r="AXM219"/>
      <c r="AXN219"/>
      <c r="AXO219"/>
      <c r="AXP219"/>
      <c r="AXQ219"/>
      <c r="AXR219"/>
      <c r="AXS219"/>
      <c r="AXT219"/>
      <c r="AXU219"/>
      <c r="AXV219"/>
      <c r="AXW219"/>
      <c r="AXX219"/>
      <c r="AXY219"/>
      <c r="AXZ219"/>
      <c r="AYA219"/>
      <c r="AYB219"/>
      <c r="AYC219"/>
      <c r="AYD219"/>
      <c r="AYE219"/>
      <c r="AYF219"/>
      <c r="AYG219"/>
      <c r="AYH219"/>
      <c r="AYI219"/>
      <c r="AYJ219"/>
      <c r="AYK219"/>
      <c r="AYL219"/>
      <c r="AYM219"/>
      <c r="AYN219"/>
      <c r="AYO219"/>
      <c r="AYP219"/>
      <c r="AYQ219"/>
      <c r="AYR219"/>
      <c r="AYS219"/>
      <c r="AYT219"/>
      <c r="AYU219"/>
      <c r="AYV219"/>
      <c r="AYW219"/>
      <c r="AYX219"/>
      <c r="AYY219"/>
      <c r="AYZ219"/>
      <c r="AZA219"/>
      <c r="AZB219"/>
      <c r="AZC219"/>
      <c r="AZD219"/>
      <c r="AZE219"/>
      <c r="AZF219"/>
      <c r="AZG219"/>
      <c r="AZH219"/>
      <c r="AZI219"/>
      <c r="AZJ219"/>
      <c r="AZK219"/>
      <c r="AZL219"/>
      <c r="AZM219"/>
      <c r="AZN219"/>
      <c r="AZO219"/>
      <c r="AZP219"/>
      <c r="AZQ219"/>
      <c r="AZR219"/>
      <c r="AZS219"/>
      <c r="AZT219"/>
      <c r="AZU219"/>
      <c r="AZV219"/>
      <c r="AZW219"/>
      <c r="AZX219"/>
      <c r="AZY219"/>
      <c r="AZZ219"/>
      <c r="BAA219"/>
      <c r="BAB219"/>
      <c r="BAC219"/>
      <c r="BAD219"/>
      <c r="BAE219"/>
      <c r="BAF219"/>
      <c r="BAG219"/>
      <c r="BAH219"/>
      <c r="BAI219"/>
      <c r="BAJ219"/>
      <c r="BAK219"/>
      <c r="BAL219"/>
      <c r="BAM219"/>
      <c r="BAN219"/>
      <c r="BAO219"/>
      <c r="BAP219"/>
      <c r="BAQ219"/>
      <c r="BAR219"/>
      <c r="BAS219"/>
      <c r="BAT219"/>
      <c r="BAU219"/>
      <c r="BAV219"/>
      <c r="BAW219"/>
      <c r="BAX219"/>
      <c r="BAY219"/>
      <c r="BAZ219"/>
      <c r="BBA219"/>
      <c r="BBB219"/>
      <c r="BBC219"/>
      <c r="BBD219"/>
      <c r="BBE219"/>
      <c r="BBF219"/>
      <c r="BBG219"/>
      <c r="BBH219"/>
      <c r="BBI219"/>
      <c r="BBJ219"/>
      <c r="BBK219"/>
      <c r="BBL219"/>
      <c r="BBM219"/>
      <c r="BBN219"/>
      <c r="BBO219"/>
      <c r="BBP219"/>
      <c r="BBQ219"/>
      <c r="BBR219"/>
      <c r="BBS219"/>
      <c r="BBT219"/>
      <c r="BBU219"/>
      <c r="BBV219"/>
      <c r="BBW219"/>
      <c r="BBX219"/>
      <c r="BBY219"/>
      <c r="BBZ219"/>
      <c r="BCA219"/>
      <c r="BCB219"/>
      <c r="BCC219"/>
      <c r="BCD219"/>
      <c r="BCE219"/>
      <c r="BCF219"/>
      <c r="BCG219"/>
      <c r="BCH219"/>
      <c r="BCI219"/>
      <c r="BCJ219"/>
      <c r="BCK219"/>
      <c r="BCL219"/>
      <c r="BCM219"/>
      <c r="BCN219"/>
      <c r="BCO219"/>
      <c r="BCP219"/>
      <c r="BCQ219"/>
      <c r="BCR219"/>
      <c r="BCS219"/>
      <c r="BCT219"/>
      <c r="BCU219"/>
      <c r="BCV219"/>
      <c r="BCW219"/>
      <c r="BCX219"/>
      <c r="BCY219"/>
      <c r="BCZ219"/>
      <c r="BDA219"/>
      <c r="BDB219"/>
      <c r="BDC219"/>
      <c r="BDD219"/>
      <c r="BDE219"/>
      <c r="BDF219"/>
      <c r="BDG219"/>
      <c r="BDH219"/>
      <c r="BDI219"/>
      <c r="BDJ219"/>
      <c r="BDK219"/>
      <c r="BDL219"/>
      <c r="BDM219"/>
      <c r="BDN219"/>
      <c r="BDO219"/>
      <c r="BDP219"/>
      <c r="BDQ219"/>
      <c r="BDR219"/>
      <c r="BDS219"/>
      <c r="BDT219"/>
      <c r="BDU219"/>
    </row>
    <row r="220" spans="2:1477" s="69" customFormat="1">
      <c r="B220" s="67" t="s">
        <v>4</v>
      </c>
      <c r="C220" s="67" t="s">
        <v>478</v>
      </c>
      <c r="D220" s="67" t="s">
        <v>479</v>
      </c>
      <c r="E220" s="68">
        <v>45224</v>
      </c>
      <c r="F220" s="67" t="s">
        <v>993</v>
      </c>
      <c r="G220" s="67" t="s">
        <v>990</v>
      </c>
      <c r="H220" s="187">
        <v>6</v>
      </c>
      <c r="I220" s="69">
        <v>6</v>
      </c>
      <c r="J220" s="69">
        <v>250</v>
      </c>
      <c r="K220" s="69">
        <v>541</v>
      </c>
      <c r="L220" s="69">
        <v>540</v>
      </c>
      <c r="M220" s="186">
        <f t="shared" si="60"/>
        <v>1.496</v>
      </c>
      <c r="N220" s="69">
        <f t="shared" si="61"/>
        <v>0</v>
      </c>
      <c r="O220" s="69">
        <v>1</v>
      </c>
      <c r="P220" s="69">
        <v>0</v>
      </c>
      <c r="Q220" s="69">
        <v>0</v>
      </c>
      <c r="R220" s="69">
        <v>176</v>
      </c>
      <c r="S220" s="69">
        <v>115</v>
      </c>
      <c r="T220" s="190">
        <v>15324226</v>
      </c>
      <c r="U220" s="190">
        <v>150000</v>
      </c>
      <c r="V220" s="190">
        <v>15174226</v>
      </c>
      <c r="W220" s="190">
        <v>16443632</v>
      </c>
      <c r="X220" s="190">
        <v>16758792</v>
      </c>
      <c r="Y220" s="190">
        <v>0</v>
      </c>
      <c r="Z220" s="190">
        <v>0</v>
      </c>
      <c r="AA220" s="190">
        <v>0</v>
      </c>
      <c r="AB220" s="190">
        <v>16758792</v>
      </c>
      <c r="AC220" s="190">
        <v>16617261</v>
      </c>
      <c r="AD220" s="186">
        <f t="shared" si="62"/>
        <v>1.0950977664363244</v>
      </c>
      <c r="AE220" s="69">
        <f t="shared" si="63"/>
        <v>1</v>
      </c>
      <c r="AF220" s="190">
        <v>-118108</v>
      </c>
      <c r="AG220" s="190">
        <v>1119406</v>
      </c>
      <c r="AH220" s="69">
        <v>124</v>
      </c>
      <c r="AI220" s="69">
        <v>42</v>
      </c>
      <c r="AJ220" s="69">
        <v>0</v>
      </c>
      <c r="AK220" s="69">
        <v>0</v>
      </c>
      <c r="AL220" s="80">
        <v>0</v>
      </c>
      <c r="AM220" s="80">
        <v>0</v>
      </c>
      <c r="AN220" s="69">
        <v>0</v>
      </c>
      <c r="AO220" s="69">
        <v>0</v>
      </c>
      <c r="AP220" s="80">
        <v>614667</v>
      </c>
      <c r="AQ220" s="80">
        <v>0</v>
      </c>
      <c r="AR220" s="69">
        <v>0</v>
      </c>
      <c r="AS220" s="69">
        <v>0</v>
      </c>
      <c r="AT220" s="80">
        <v>0</v>
      </c>
      <c r="AU220" s="80">
        <v>0</v>
      </c>
      <c r="AV220" s="69">
        <v>0</v>
      </c>
      <c r="AW220" s="69">
        <v>0</v>
      </c>
      <c r="AX220" s="80">
        <v>0</v>
      </c>
      <c r="AY220" s="80">
        <v>0</v>
      </c>
      <c r="AZ220" s="69">
        <v>0</v>
      </c>
      <c r="BA220" s="69">
        <v>0</v>
      </c>
      <c r="BB220" s="80">
        <v>0</v>
      </c>
      <c r="BC220" s="80">
        <v>0</v>
      </c>
      <c r="BD220" s="69">
        <v>0</v>
      </c>
      <c r="BE220" s="69">
        <v>0</v>
      </c>
      <c r="BF220" s="80">
        <v>0</v>
      </c>
      <c r="BG220" s="80">
        <v>0</v>
      </c>
      <c r="BH220" s="69">
        <v>0</v>
      </c>
      <c r="BI220" s="69">
        <v>0</v>
      </c>
      <c r="BJ220" s="80">
        <v>51362</v>
      </c>
      <c r="BK220" s="80">
        <v>0</v>
      </c>
      <c r="BL220" s="69">
        <v>0</v>
      </c>
      <c r="BM220" s="69">
        <v>0</v>
      </c>
      <c r="BN220" s="80">
        <v>0</v>
      </c>
      <c r="BO220" s="80">
        <v>0</v>
      </c>
      <c r="BP220" s="69">
        <v>10</v>
      </c>
      <c r="BQ220" s="69">
        <v>0</v>
      </c>
      <c r="BR220" s="80">
        <v>62034</v>
      </c>
      <c r="BS220" s="80">
        <v>0</v>
      </c>
      <c r="BT220" s="69">
        <v>0</v>
      </c>
      <c r="BU220" s="69">
        <v>0</v>
      </c>
      <c r="BV220" s="80">
        <v>0</v>
      </c>
      <c r="BW220" s="80">
        <v>0</v>
      </c>
      <c r="BX220" s="69">
        <v>0</v>
      </c>
      <c r="BY220" s="69">
        <v>115</v>
      </c>
      <c r="BZ220" s="80">
        <v>380350</v>
      </c>
      <c r="CA220" s="80">
        <v>643594</v>
      </c>
      <c r="CB220" s="69">
        <v>0</v>
      </c>
      <c r="CC220" s="69">
        <v>0</v>
      </c>
      <c r="CD220" s="80">
        <v>0</v>
      </c>
      <c r="CE220" s="80">
        <v>0</v>
      </c>
      <c r="CF220" s="69">
        <v>0</v>
      </c>
      <c r="CG220" s="69">
        <v>0</v>
      </c>
      <c r="CH220" s="80">
        <v>0</v>
      </c>
      <c r="CI220" s="80">
        <v>0</v>
      </c>
      <c r="CJ220" s="69">
        <v>10</v>
      </c>
      <c r="CK220" s="69">
        <v>115</v>
      </c>
      <c r="CL220" s="80">
        <v>1108414</v>
      </c>
      <c r="CM220" s="80">
        <v>643594</v>
      </c>
      <c r="CN220" s="67" t="s">
        <v>735</v>
      </c>
      <c r="CO220" s="67" t="s">
        <v>736</v>
      </c>
      <c r="CP220" s="67" t="s">
        <v>709</v>
      </c>
      <c r="CQ220" s="67" t="s">
        <v>709</v>
      </c>
      <c r="CR220" s="67" t="s">
        <v>709</v>
      </c>
      <c r="CS220" s="67" t="s">
        <v>709</v>
      </c>
      <c r="CT220" s="68">
        <v>46009</v>
      </c>
      <c r="CU220" s="67" t="s">
        <v>993</v>
      </c>
      <c r="CV220" s="67" t="s">
        <v>989</v>
      </c>
      <c r="CW220" s="68" t="s">
        <v>168</v>
      </c>
      <c r="CX220" s="68">
        <v>45873</v>
      </c>
      <c r="CY220" s="67" t="s">
        <v>988</v>
      </c>
      <c r="CZ220" s="67" t="s">
        <v>989</v>
      </c>
      <c r="DA220" s="67" t="s">
        <v>1032</v>
      </c>
      <c r="DB220" s="81">
        <v>22228374.210000001</v>
      </c>
      <c r="DC220" s="67"/>
      <c r="DD220" s="67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  <c r="AMK220"/>
      <c r="AML220"/>
      <c r="AMM220"/>
      <c r="AMN220"/>
      <c r="AMO220"/>
      <c r="AMP220"/>
      <c r="AMQ220"/>
      <c r="AMR220"/>
      <c r="AMS220"/>
      <c r="AMT220"/>
      <c r="AMU220"/>
      <c r="AMV220"/>
      <c r="AMW220"/>
      <c r="AMX220"/>
      <c r="AMY220"/>
      <c r="AMZ220"/>
      <c r="ANA220"/>
      <c r="ANB220"/>
      <c r="ANC220"/>
      <c r="AND220"/>
      <c r="ANE220"/>
      <c r="ANF220"/>
      <c r="ANG220"/>
      <c r="ANH220"/>
      <c r="ANI220"/>
      <c r="ANJ220"/>
      <c r="ANK220"/>
      <c r="ANL220"/>
      <c r="ANM220"/>
      <c r="ANN220"/>
      <c r="ANO220"/>
      <c r="ANP220"/>
      <c r="ANQ220"/>
      <c r="ANR220"/>
      <c r="ANS220"/>
      <c r="ANT220"/>
      <c r="ANU220"/>
      <c r="ANV220"/>
      <c r="ANW220"/>
      <c r="ANX220"/>
      <c r="ANY220"/>
      <c r="ANZ220"/>
      <c r="AOA220"/>
      <c r="AOB220"/>
      <c r="AOC220"/>
      <c r="AOD220"/>
      <c r="AOE220"/>
      <c r="AOF220"/>
      <c r="AOG220"/>
      <c r="AOH220"/>
      <c r="AOI220"/>
      <c r="AOJ220"/>
      <c r="AOK220"/>
      <c r="AOL220"/>
      <c r="AOM220"/>
      <c r="AON220"/>
      <c r="AOO220"/>
      <c r="AOP220"/>
      <c r="AOQ220"/>
      <c r="AOR220"/>
      <c r="AOS220"/>
      <c r="AOT220"/>
      <c r="AOU220"/>
      <c r="AOV220"/>
      <c r="AOW220"/>
      <c r="AOX220"/>
      <c r="AOY220"/>
      <c r="AOZ220"/>
      <c r="APA220"/>
      <c r="APB220"/>
      <c r="APC220"/>
      <c r="APD220"/>
      <c r="APE220"/>
      <c r="APF220"/>
      <c r="APG220"/>
      <c r="APH220"/>
      <c r="API220"/>
      <c r="APJ220"/>
      <c r="APK220"/>
      <c r="APL220"/>
      <c r="APM220"/>
      <c r="APN220"/>
      <c r="APO220"/>
      <c r="APP220"/>
      <c r="APQ220"/>
      <c r="APR220"/>
      <c r="APS220"/>
      <c r="APT220"/>
      <c r="APU220"/>
      <c r="APV220"/>
      <c r="APW220"/>
      <c r="APX220"/>
      <c r="APY220"/>
      <c r="APZ220"/>
      <c r="AQA220"/>
      <c r="AQB220"/>
      <c r="AQC220"/>
      <c r="AQD220"/>
      <c r="AQE220"/>
      <c r="AQF220"/>
      <c r="AQG220"/>
      <c r="AQH220"/>
      <c r="AQI220"/>
      <c r="AQJ220"/>
      <c r="AQK220"/>
      <c r="AQL220"/>
      <c r="AQM220"/>
      <c r="AQN220"/>
      <c r="AQO220"/>
      <c r="AQP220"/>
      <c r="AQQ220"/>
      <c r="AQR220"/>
      <c r="AQS220"/>
      <c r="AQT220"/>
      <c r="AQU220"/>
      <c r="AQV220"/>
      <c r="AQW220"/>
      <c r="AQX220"/>
      <c r="AQY220"/>
      <c r="AQZ220"/>
      <c r="ARA220"/>
      <c r="ARB220"/>
      <c r="ARC220"/>
      <c r="ARD220"/>
      <c r="ARE220"/>
      <c r="ARF220"/>
      <c r="ARG220"/>
      <c r="ARH220"/>
      <c r="ARI220"/>
      <c r="ARJ220"/>
      <c r="ARK220"/>
      <c r="ARL220"/>
      <c r="ARM220"/>
      <c r="ARN220"/>
      <c r="ARO220"/>
      <c r="ARP220"/>
      <c r="ARQ220"/>
      <c r="ARR220"/>
      <c r="ARS220"/>
      <c r="ART220"/>
      <c r="ARU220"/>
      <c r="ARV220"/>
      <c r="ARW220"/>
      <c r="ARX220"/>
      <c r="ARY220"/>
      <c r="ARZ220"/>
      <c r="ASA220"/>
      <c r="ASB220"/>
      <c r="ASC220"/>
      <c r="ASD220"/>
      <c r="ASE220"/>
      <c r="ASF220"/>
      <c r="ASG220"/>
      <c r="ASH220"/>
      <c r="ASI220"/>
      <c r="ASJ220"/>
      <c r="ASK220"/>
      <c r="ASL220"/>
      <c r="ASM220"/>
      <c r="ASN220"/>
      <c r="ASO220"/>
      <c r="ASP220"/>
      <c r="ASQ220"/>
      <c r="ASR220"/>
      <c r="ASS220"/>
      <c r="AST220"/>
      <c r="ASU220"/>
      <c r="ASV220"/>
      <c r="ASW220"/>
      <c r="ASX220"/>
      <c r="ASY220"/>
      <c r="ASZ220"/>
      <c r="ATA220"/>
      <c r="ATB220"/>
      <c r="ATC220"/>
      <c r="ATD220"/>
      <c r="ATE220"/>
      <c r="ATF220"/>
      <c r="ATG220"/>
      <c r="ATH220"/>
      <c r="ATI220"/>
      <c r="ATJ220"/>
      <c r="ATK220"/>
      <c r="ATL220"/>
      <c r="ATM220"/>
      <c r="ATN220"/>
      <c r="ATO220"/>
      <c r="ATP220"/>
      <c r="ATQ220"/>
      <c r="ATR220"/>
      <c r="ATS220"/>
      <c r="ATT220"/>
      <c r="ATU220"/>
      <c r="ATV220"/>
      <c r="ATW220"/>
      <c r="ATX220"/>
      <c r="ATY220"/>
      <c r="ATZ220"/>
      <c r="AUA220"/>
      <c r="AUB220"/>
      <c r="AUC220"/>
      <c r="AUD220"/>
      <c r="AUE220"/>
      <c r="AUF220"/>
      <c r="AUG220"/>
      <c r="AUH220"/>
      <c r="AUI220"/>
      <c r="AUJ220"/>
      <c r="AUK220"/>
      <c r="AUL220"/>
      <c r="AUM220"/>
      <c r="AUN220"/>
      <c r="AUO220"/>
      <c r="AUP220"/>
      <c r="AUQ220"/>
      <c r="AUR220"/>
      <c r="AUS220"/>
      <c r="AUT220"/>
      <c r="AUU220"/>
      <c r="AUV220"/>
      <c r="AUW220"/>
      <c r="AUX220"/>
      <c r="AUY220"/>
      <c r="AUZ220"/>
      <c r="AVA220"/>
      <c r="AVB220"/>
      <c r="AVC220"/>
      <c r="AVD220"/>
      <c r="AVE220"/>
      <c r="AVF220"/>
      <c r="AVG220"/>
      <c r="AVH220"/>
      <c r="AVI220"/>
      <c r="AVJ220"/>
      <c r="AVK220"/>
      <c r="AVL220"/>
      <c r="AVM220"/>
      <c r="AVN220"/>
      <c r="AVO220"/>
      <c r="AVP220"/>
      <c r="AVQ220"/>
      <c r="AVR220"/>
      <c r="AVS220"/>
      <c r="AVT220"/>
      <c r="AVU220"/>
      <c r="AVV220"/>
      <c r="AVW220"/>
      <c r="AVX220"/>
      <c r="AVY220"/>
      <c r="AVZ220"/>
      <c r="AWA220"/>
      <c r="AWB220"/>
      <c r="AWC220"/>
      <c r="AWD220"/>
      <c r="AWE220"/>
      <c r="AWF220"/>
      <c r="AWG220"/>
      <c r="AWH220"/>
      <c r="AWI220"/>
      <c r="AWJ220"/>
      <c r="AWK220"/>
      <c r="AWL220"/>
      <c r="AWM220"/>
      <c r="AWN220"/>
      <c r="AWO220"/>
      <c r="AWP220"/>
      <c r="AWQ220"/>
      <c r="AWR220"/>
      <c r="AWS220"/>
      <c r="AWT220"/>
      <c r="AWU220"/>
      <c r="AWV220"/>
      <c r="AWW220"/>
      <c r="AWX220"/>
      <c r="AWY220"/>
      <c r="AWZ220"/>
      <c r="AXA220"/>
      <c r="AXB220"/>
      <c r="AXC220"/>
      <c r="AXD220"/>
      <c r="AXE220"/>
      <c r="AXF220"/>
      <c r="AXG220"/>
      <c r="AXH220"/>
      <c r="AXI220"/>
      <c r="AXJ220"/>
      <c r="AXK220"/>
      <c r="AXL220"/>
      <c r="AXM220"/>
      <c r="AXN220"/>
      <c r="AXO220"/>
      <c r="AXP220"/>
      <c r="AXQ220"/>
      <c r="AXR220"/>
      <c r="AXS220"/>
      <c r="AXT220"/>
      <c r="AXU220"/>
      <c r="AXV220"/>
      <c r="AXW220"/>
      <c r="AXX220"/>
      <c r="AXY220"/>
      <c r="AXZ220"/>
      <c r="AYA220"/>
      <c r="AYB220"/>
      <c r="AYC220"/>
      <c r="AYD220"/>
      <c r="AYE220"/>
      <c r="AYF220"/>
      <c r="AYG220"/>
      <c r="AYH220"/>
      <c r="AYI220"/>
      <c r="AYJ220"/>
      <c r="AYK220"/>
      <c r="AYL220"/>
      <c r="AYM220"/>
      <c r="AYN220"/>
      <c r="AYO220"/>
      <c r="AYP220"/>
      <c r="AYQ220"/>
      <c r="AYR220"/>
      <c r="AYS220"/>
      <c r="AYT220"/>
      <c r="AYU220"/>
      <c r="AYV220"/>
      <c r="AYW220"/>
      <c r="AYX220"/>
      <c r="AYY220"/>
      <c r="AYZ220"/>
      <c r="AZA220"/>
      <c r="AZB220"/>
      <c r="AZC220"/>
      <c r="AZD220"/>
      <c r="AZE220"/>
      <c r="AZF220"/>
      <c r="AZG220"/>
      <c r="AZH220"/>
      <c r="AZI220"/>
      <c r="AZJ220"/>
      <c r="AZK220"/>
      <c r="AZL220"/>
      <c r="AZM220"/>
      <c r="AZN220"/>
      <c r="AZO220"/>
      <c r="AZP220"/>
      <c r="AZQ220"/>
      <c r="AZR220"/>
      <c r="AZS220"/>
      <c r="AZT220"/>
      <c r="AZU220"/>
      <c r="AZV220"/>
      <c r="AZW220"/>
      <c r="AZX220"/>
      <c r="AZY220"/>
      <c r="AZZ220"/>
      <c r="BAA220"/>
      <c r="BAB220"/>
      <c r="BAC220"/>
      <c r="BAD220"/>
      <c r="BAE220"/>
      <c r="BAF220"/>
      <c r="BAG220"/>
      <c r="BAH220"/>
      <c r="BAI220"/>
      <c r="BAJ220"/>
      <c r="BAK220"/>
      <c r="BAL220"/>
      <c r="BAM220"/>
      <c r="BAN220"/>
      <c r="BAO220"/>
      <c r="BAP220"/>
      <c r="BAQ220"/>
      <c r="BAR220"/>
      <c r="BAS220"/>
      <c r="BAT220"/>
      <c r="BAU220"/>
      <c r="BAV220"/>
      <c r="BAW220"/>
      <c r="BAX220"/>
      <c r="BAY220"/>
      <c r="BAZ220"/>
      <c r="BBA220"/>
      <c r="BBB220"/>
      <c r="BBC220"/>
      <c r="BBD220"/>
      <c r="BBE220"/>
      <c r="BBF220"/>
      <c r="BBG220"/>
      <c r="BBH220"/>
      <c r="BBI220"/>
      <c r="BBJ220"/>
      <c r="BBK220"/>
      <c r="BBL220"/>
      <c r="BBM220"/>
      <c r="BBN220"/>
      <c r="BBO220"/>
      <c r="BBP220"/>
      <c r="BBQ220"/>
      <c r="BBR220"/>
      <c r="BBS220"/>
      <c r="BBT220"/>
      <c r="BBU220"/>
      <c r="BBV220"/>
      <c r="BBW220"/>
      <c r="BBX220"/>
      <c r="BBY220"/>
      <c r="BBZ220"/>
      <c r="BCA220"/>
      <c r="BCB220"/>
      <c r="BCC220"/>
      <c r="BCD220"/>
      <c r="BCE220"/>
      <c r="BCF220"/>
      <c r="BCG220"/>
      <c r="BCH220"/>
      <c r="BCI220"/>
      <c r="BCJ220"/>
      <c r="BCK220"/>
      <c r="BCL220"/>
      <c r="BCM220"/>
      <c r="BCN220"/>
      <c r="BCO220"/>
      <c r="BCP220"/>
      <c r="BCQ220"/>
      <c r="BCR220"/>
      <c r="BCS220"/>
      <c r="BCT220"/>
      <c r="BCU220"/>
      <c r="BCV220"/>
      <c r="BCW220"/>
      <c r="BCX220"/>
      <c r="BCY220"/>
      <c r="BCZ220"/>
      <c r="BDA220"/>
      <c r="BDB220"/>
      <c r="BDC220"/>
      <c r="BDD220"/>
      <c r="BDE220"/>
      <c r="BDF220"/>
      <c r="BDG220"/>
      <c r="BDH220"/>
      <c r="BDI220"/>
      <c r="BDJ220"/>
      <c r="BDK220"/>
      <c r="BDL220"/>
      <c r="BDM220"/>
      <c r="BDN220"/>
      <c r="BDO220"/>
      <c r="BDP220"/>
      <c r="BDQ220"/>
      <c r="BDR220"/>
      <c r="BDS220"/>
      <c r="BDT220"/>
      <c r="BDU220"/>
    </row>
    <row r="221" spans="2:1477" s="69" customFormat="1">
      <c r="B221" s="67" t="s">
        <v>4</v>
      </c>
      <c r="C221" s="67" t="s">
        <v>911</v>
      </c>
      <c r="D221" s="67" t="s">
        <v>1038</v>
      </c>
      <c r="E221" s="68">
        <v>45434</v>
      </c>
      <c r="F221" s="67" t="s">
        <v>986</v>
      </c>
      <c r="G221" s="67" t="s">
        <v>990</v>
      </c>
      <c r="H221" s="187">
        <v>1</v>
      </c>
      <c r="I221" s="69">
        <v>0</v>
      </c>
      <c r="J221" s="69">
        <v>200</v>
      </c>
      <c r="K221" s="69">
        <v>276</v>
      </c>
      <c r="L221" s="69">
        <v>273</v>
      </c>
      <c r="M221" s="186">
        <f t="shared" si="60"/>
        <v>0.98499999999999999</v>
      </c>
      <c r="N221" s="69">
        <f t="shared" si="61"/>
        <v>1</v>
      </c>
      <c r="O221" s="69">
        <v>3</v>
      </c>
      <c r="P221" s="69">
        <v>0</v>
      </c>
      <c r="Q221" s="69">
        <v>0</v>
      </c>
      <c r="R221" s="69">
        <v>76</v>
      </c>
      <c r="S221" s="69">
        <v>0</v>
      </c>
      <c r="T221" s="190">
        <v>1180815</v>
      </c>
      <c r="U221" s="190">
        <v>50000</v>
      </c>
      <c r="V221" s="190">
        <v>1130815</v>
      </c>
      <c r="W221" s="190">
        <v>1180815</v>
      </c>
      <c r="X221" s="190">
        <v>979467</v>
      </c>
      <c r="Y221" s="190">
        <v>0</v>
      </c>
      <c r="Z221" s="190">
        <v>0</v>
      </c>
      <c r="AA221" s="190">
        <v>0</v>
      </c>
      <c r="AB221" s="190">
        <v>979467</v>
      </c>
      <c r="AC221" s="190">
        <v>979467</v>
      </c>
      <c r="AD221" s="186">
        <f t="shared" si="62"/>
        <v>0.86616024725529817</v>
      </c>
      <c r="AE221" s="69">
        <f t="shared" si="63"/>
        <v>1</v>
      </c>
      <c r="AF221" s="190">
        <v>0</v>
      </c>
      <c r="AG221" s="190">
        <v>0</v>
      </c>
      <c r="AH221" s="69">
        <v>71</v>
      </c>
      <c r="AI221" s="69">
        <v>5</v>
      </c>
      <c r="AJ221" s="69">
        <v>0</v>
      </c>
      <c r="AK221" s="69">
        <v>0</v>
      </c>
      <c r="AL221" s="80">
        <v>0</v>
      </c>
      <c r="AM221" s="80">
        <v>0</v>
      </c>
      <c r="AN221" s="69">
        <v>0</v>
      </c>
      <c r="AO221" s="69">
        <v>0</v>
      </c>
      <c r="AP221" s="80">
        <v>0</v>
      </c>
      <c r="AQ221" s="80">
        <v>0</v>
      </c>
      <c r="AR221" s="69">
        <v>0</v>
      </c>
      <c r="AS221" s="69">
        <v>0</v>
      </c>
      <c r="AT221" s="80">
        <v>0</v>
      </c>
      <c r="AU221" s="80">
        <v>0</v>
      </c>
      <c r="AV221" s="69">
        <v>0</v>
      </c>
      <c r="AW221" s="69">
        <v>0</v>
      </c>
      <c r="AX221" s="80">
        <v>0</v>
      </c>
      <c r="AY221" s="80">
        <v>0</v>
      </c>
      <c r="AZ221" s="69">
        <v>0</v>
      </c>
      <c r="BA221" s="69">
        <v>0</v>
      </c>
      <c r="BB221" s="80">
        <v>0</v>
      </c>
      <c r="BC221" s="80">
        <v>0</v>
      </c>
      <c r="BD221" s="69">
        <v>0</v>
      </c>
      <c r="BE221" s="69">
        <v>0</v>
      </c>
      <c r="BF221" s="80">
        <v>0</v>
      </c>
      <c r="BG221" s="80">
        <v>0</v>
      </c>
      <c r="BH221" s="69">
        <v>0</v>
      </c>
      <c r="BI221" s="69">
        <v>0</v>
      </c>
      <c r="BJ221" s="80">
        <v>0</v>
      </c>
      <c r="BK221" s="80">
        <v>0</v>
      </c>
      <c r="BL221" s="69">
        <v>0</v>
      </c>
      <c r="BM221" s="69">
        <v>0</v>
      </c>
      <c r="BN221" s="80">
        <v>0</v>
      </c>
      <c r="BO221" s="80">
        <v>0</v>
      </c>
      <c r="BP221" s="69">
        <v>0</v>
      </c>
      <c r="BQ221" s="69">
        <v>0</v>
      </c>
      <c r="BR221" s="80">
        <v>0</v>
      </c>
      <c r="BS221" s="80">
        <v>0</v>
      </c>
      <c r="BT221" s="69">
        <v>0</v>
      </c>
      <c r="BU221" s="69">
        <v>0</v>
      </c>
      <c r="BV221" s="80">
        <v>0</v>
      </c>
      <c r="BW221" s="80">
        <v>0</v>
      </c>
      <c r="BX221" s="69">
        <v>0</v>
      </c>
      <c r="BY221" s="69">
        <v>0</v>
      </c>
      <c r="BZ221" s="80">
        <v>0</v>
      </c>
      <c r="CA221" s="80">
        <v>0</v>
      </c>
      <c r="CB221" s="69">
        <v>0</v>
      </c>
      <c r="CC221" s="69">
        <v>0</v>
      </c>
      <c r="CD221" s="80">
        <v>0</v>
      </c>
      <c r="CE221" s="80">
        <v>0</v>
      </c>
      <c r="CF221" s="69">
        <v>0</v>
      </c>
      <c r="CG221" s="69">
        <v>0</v>
      </c>
      <c r="CH221" s="80">
        <v>0</v>
      </c>
      <c r="CI221" s="80">
        <v>0</v>
      </c>
      <c r="CJ221" s="69">
        <v>0</v>
      </c>
      <c r="CK221" s="69">
        <v>0</v>
      </c>
      <c r="CL221" s="80">
        <v>0</v>
      </c>
      <c r="CM221" s="80">
        <v>0</v>
      </c>
      <c r="CN221" s="67" t="s">
        <v>912</v>
      </c>
      <c r="CO221" s="67" t="s">
        <v>913</v>
      </c>
      <c r="CP221" s="67" t="s">
        <v>709</v>
      </c>
      <c r="CQ221" s="67" t="s">
        <v>709</v>
      </c>
      <c r="CR221" s="67" t="s">
        <v>709</v>
      </c>
      <c r="CS221" s="67" t="s">
        <v>709</v>
      </c>
      <c r="CT221" s="68">
        <v>46111</v>
      </c>
      <c r="CU221" s="67" t="s">
        <v>991</v>
      </c>
      <c r="CV221" s="67" t="s">
        <v>989</v>
      </c>
      <c r="CW221" s="68" t="s">
        <v>168</v>
      </c>
      <c r="CX221" s="68">
        <v>45846</v>
      </c>
      <c r="CY221" s="67" t="s">
        <v>988</v>
      </c>
      <c r="CZ221" s="67" t="s">
        <v>989</v>
      </c>
      <c r="DA221" s="67" t="s">
        <v>1034</v>
      </c>
      <c r="DB221" s="81">
        <v>1609251.1</v>
      </c>
      <c r="DC221" s="67"/>
      <c r="DD221" s="67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  <c r="AML221"/>
      <c r="AMM221"/>
      <c r="AMN221"/>
      <c r="AMO221"/>
      <c r="AMP221"/>
      <c r="AMQ221"/>
      <c r="AMR221"/>
      <c r="AMS221"/>
      <c r="AMT221"/>
      <c r="AMU221"/>
      <c r="AMV221"/>
      <c r="AMW221"/>
      <c r="AMX221"/>
      <c r="AMY221"/>
      <c r="AMZ221"/>
      <c r="ANA221"/>
      <c r="ANB221"/>
      <c r="ANC221"/>
      <c r="AND221"/>
      <c r="ANE221"/>
      <c r="ANF221"/>
      <c r="ANG221"/>
      <c r="ANH221"/>
      <c r="ANI221"/>
      <c r="ANJ221"/>
      <c r="ANK221"/>
      <c r="ANL221"/>
      <c r="ANM221"/>
      <c r="ANN221"/>
      <c r="ANO221"/>
      <c r="ANP221"/>
      <c r="ANQ221"/>
      <c r="ANR221"/>
      <c r="ANS221"/>
      <c r="ANT221"/>
      <c r="ANU221"/>
      <c r="ANV221"/>
      <c r="ANW221"/>
      <c r="ANX221"/>
      <c r="ANY221"/>
      <c r="ANZ221"/>
      <c r="AOA221"/>
      <c r="AOB221"/>
      <c r="AOC221"/>
      <c r="AOD221"/>
      <c r="AOE221"/>
      <c r="AOF221"/>
      <c r="AOG221"/>
      <c r="AOH221"/>
      <c r="AOI221"/>
      <c r="AOJ221"/>
      <c r="AOK221"/>
      <c r="AOL221"/>
      <c r="AOM221"/>
      <c r="AON221"/>
      <c r="AOO221"/>
      <c r="AOP221"/>
      <c r="AOQ221"/>
      <c r="AOR221"/>
      <c r="AOS221"/>
      <c r="AOT221"/>
      <c r="AOU221"/>
      <c r="AOV221"/>
      <c r="AOW221"/>
      <c r="AOX221"/>
      <c r="AOY221"/>
      <c r="AOZ221"/>
      <c r="APA221"/>
      <c r="APB221"/>
      <c r="APC221"/>
      <c r="APD221"/>
      <c r="APE221"/>
      <c r="APF221"/>
      <c r="APG221"/>
      <c r="APH221"/>
      <c r="API221"/>
      <c r="APJ221"/>
      <c r="APK221"/>
      <c r="APL221"/>
      <c r="APM221"/>
      <c r="APN221"/>
      <c r="APO221"/>
      <c r="APP221"/>
      <c r="APQ221"/>
      <c r="APR221"/>
      <c r="APS221"/>
      <c r="APT221"/>
      <c r="APU221"/>
      <c r="APV221"/>
      <c r="APW221"/>
      <c r="APX221"/>
      <c r="APY221"/>
      <c r="APZ221"/>
      <c r="AQA221"/>
      <c r="AQB221"/>
      <c r="AQC221"/>
      <c r="AQD221"/>
      <c r="AQE221"/>
      <c r="AQF221"/>
      <c r="AQG221"/>
      <c r="AQH221"/>
      <c r="AQI221"/>
      <c r="AQJ221"/>
      <c r="AQK221"/>
      <c r="AQL221"/>
      <c r="AQM221"/>
      <c r="AQN221"/>
      <c r="AQO221"/>
      <c r="AQP221"/>
      <c r="AQQ221"/>
      <c r="AQR221"/>
      <c r="AQS221"/>
      <c r="AQT221"/>
      <c r="AQU221"/>
      <c r="AQV221"/>
      <c r="AQW221"/>
      <c r="AQX221"/>
      <c r="AQY221"/>
      <c r="AQZ221"/>
      <c r="ARA221"/>
      <c r="ARB221"/>
      <c r="ARC221"/>
      <c r="ARD221"/>
      <c r="ARE221"/>
      <c r="ARF221"/>
      <c r="ARG221"/>
      <c r="ARH221"/>
      <c r="ARI221"/>
      <c r="ARJ221"/>
      <c r="ARK221"/>
      <c r="ARL221"/>
      <c r="ARM221"/>
      <c r="ARN221"/>
      <c r="ARO221"/>
      <c r="ARP221"/>
      <c r="ARQ221"/>
      <c r="ARR221"/>
      <c r="ARS221"/>
      <c r="ART221"/>
      <c r="ARU221"/>
      <c r="ARV221"/>
      <c r="ARW221"/>
      <c r="ARX221"/>
      <c r="ARY221"/>
      <c r="ARZ221"/>
      <c r="ASA221"/>
      <c r="ASB221"/>
      <c r="ASC221"/>
      <c r="ASD221"/>
      <c r="ASE221"/>
      <c r="ASF221"/>
      <c r="ASG221"/>
      <c r="ASH221"/>
      <c r="ASI221"/>
      <c r="ASJ221"/>
      <c r="ASK221"/>
      <c r="ASL221"/>
      <c r="ASM221"/>
      <c r="ASN221"/>
      <c r="ASO221"/>
      <c r="ASP221"/>
      <c r="ASQ221"/>
      <c r="ASR221"/>
      <c r="ASS221"/>
      <c r="AST221"/>
      <c r="ASU221"/>
      <c r="ASV221"/>
      <c r="ASW221"/>
      <c r="ASX221"/>
      <c r="ASY221"/>
      <c r="ASZ221"/>
      <c r="ATA221"/>
      <c r="ATB221"/>
      <c r="ATC221"/>
      <c r="ATD221"/>
      <c r="ATE221"/>
      <c r="ATF221"/>
      <c r="ATG221"/>
      <c r="ATH221"/>
      <c r="ATI221"/>
      <c r="ATJ221"/>
      <c r="ATK221"/>
      <c r="ATL221"/>
      <c r="ATM221"/>
      <c r="ATN221"/>
      <c r="ATO221"/>
      <c r="ATP221"/>
      <c r="ATQ221"/>
      <c r="ATR221"/>
      <c r="ATS221"/>
      <c r="ATT221"/>
      <c r="ATU221"/>
      <c r="ATV221"/>
      <c r="ATW221"/>
      <c r="ATX221"/>
      <c r="ATY221"/>
      <c r="ATZ221"/>
      <c r="AUA221"/>
      <c r="AUB221"/>
      <c r="AUC221"/>
      <c r="AUD221"/>
      <c r="AUE221"/>
      <c r="AUF221"/>
      <c r="AUG221"/>
      <c r="AUH221"/>
      <c r="AUI221"/>
      <c r="AUJ221"/>
      <c r="AUK221"/>
      <c r="AUL221"/>
      <c r="AUM221"/>
      <c r="AUN221"/>
      <c r="AUO221"/>
      <c r="AUP221"/>
      <c r="AUQ221"/>
      <c r="AUR221"/>
      <c r="AUS221"/>
      <c r="AUT221"/>
      <c r="AUU221"/>
      <c r="AUV221"/>
      <c r="AUW221"/>
      <c r="AUX221"/>
      <c r="AUY221"/>
      <c r="AUZ221"/>
      <c r="AVA221"/>
      <c r="AVB221"/>
      <c r="AVC221"/>
      <c r="AVD221"/>
      <c r="AVE221"/>
      <c r="AVF221"/>
      <c r="AVG221"/>
      <c r="AVH221"/>
      <c r="AVI221"/>
      <c r="AVJ221"/>
      <c r="AVK221"/>
      <c r="AVL221"/>
      <c r="AVM221"/>
      <c r="AVN221"/>
      <c r="AVO221"/>
      <c r="AVP221"/>
      <c r="AVQ221"/>
      <c r="AVR221"/>
      <c r="AVS221"/>
      <c r="AVT221"/>
      <c r="AVU221"/>
      <c r="AVV221"/>
      <c r="AVW221"/>
      <c r="AVX221"/>
      <c r="AVY221"/>
      <c r="AVZ221"/>
      <c r="AWA221"/>
      <c r="AWB221"/>
      <c r="AWC221"/>
      <c r="AWD221"/>
      <c r="AWE221"/>
      <c r="AWF221"/>
      <c r="AWG221"/>
      <c r="AWH221"/>
      <c r="AWI221"/>
      <c r="AWJ221"/>
      <c r="AWK221"/>
      <c r="AWL221"/>
      <c r="AWM221"/>
      <c r="AWN221"/>
      <c r="AWO221"/>
      <c r="AWP221"/>
      <c r="AWQ221"/>
      <c r="AWR221"/>
      <c r="AWS221"/>
      <c r="AWT221"/>
      <c r="AWU221"/>
      <c r="AWV221"/>
      <c r="AWW221"/>
      <c r="AWX221"/>
      <c r="AWY221"/>
      <c r="AWZ221"/>
      <c r="AXA221"/>
      <c r="AXB221"/>
      <c r="AXC221"/>
      <c r="AXD221"/>
      <c r="AXE221"/>
      <c r="AXF221"/>
      <c r="AXG221"/>
      <c r="AXH221"/>
      <c r="AXI221"/>
      <c r="AXJ221"/>
      <c r="AXK221"/>
      <c r="AXL221"/>
      <c r="AXM221"/>
      <c r="AXN221"/>
      <c r="AXO221"/>
      <c r="AXP221"/>
      <c r="AXQ221"/>
      <c r="AXR221"/>
      <c r="AXS221"/>
      <c r="AXT221"/>
      <c r="AXU221"/>
      <c r="AXV221"/>
      <c r="AXW221"/>
      <c r="AXX221"/>
      <c r="AXY221"/>
      <c r="AXZ221"/>
      <c r="AYA221"/>
      <c r="AYB221"/>
      <c r="AYC221"/>
      <c r="AYD221"/>
      <c r="AYE221"/>
      <c r="AYF221"/>
      <c r="AYG221"/>
      <c r="AYH221"/>
      <c r="AYI221"/>
      <c r="AYJ221"/>
      <c r="AYK221"/>
      <c r="AYL221"/>
      <c r="AYM221"/>
      <c r="AYN221"/>
      <c r="AYO221"/>
      <c r="AYP221"/>
      <c r="AYQ221"/>
      <c r="AYR221"/>
      <c r="AYS221"/>
      <c r="AYT221"/>
      <c r="AYU221"/>
      <c r="AYV221"/>
      <c r="AYW221"/>
      <c r="AYX221"/>
      <c r="AYY221"/>
      <c r="AYZ221"/>
      <c r="AZA221"/>
      <c r="AZB221"/>
      <c r="AZC221"/>
      <c r="AZD221"/>
      <c r="AZE221"/>
      <c r="AZF221"/>
      <c r="AZG221"/>
      <c r="AZH221"/>
      <c r="AZI221"/>
      <c r="AZJ221"/>
      <c r="AZK221"/>
      <c r="AZL221"/>
      <c r="AZM221"/>
      <c r="AZN221"/>
      <c r="AZO221"/>
      <c r="AZP221"/>
      <c r="AZQ221"/>
      <c r="AZR221"/>
      <c r="AZS221"/>
      <c r="AZT221"/>
      <c r="AZU221"/>
      <c r="AZV221"/>
      <c r="AZW221"/>
      <c r="AZX221"/>
      <c r="AZY221"/>
      <c r="AZZ221"/>
      <c r="BAA221"/>
      <c r="BAB221"/>
      <c r="BAC221"/>
      <c r="BAD221"/>
      <c r="BAE221"/>
      <c r="BAF221"/>
      <c r="BAG221"/>
      <c r="BAH221"/>
      <c r="BAI221"/>
      <c r="BAJ221"/>
      <c r="BAK221"/>
      <c r="BAL221"/>
      <c r="BAM221"/>
      <c r="BAN221"/>
      <c r="BAO221"/>
      <c r="BAP221"/>
      <c r="BAQ221"/>
      <c r="BAR221"/>
      <c r="BAS221"/>
      <c r="BAT221"/>
      <c r="BAU221"/>
      <c r="BAV221"/>
      <c r="BAW221"/>
      <c r="BAX221"/>
      <c r="BAY221"/>
      <c r="BAZ221"/>
      <c r="BBA221"/>
      <c r="BBB221"/>
      <c r="BBC221"/>
      <c r="BBD221"/>
      <c r="BBE221"/>
      <c r="BBF221"/>
      <c r="BBG221"/>
      <c r="BBH221"/>
      <c r="BBI221"/>
      <c r="BBJ221"/>
      <c r="BBK221"/>
      <c r="BBL221"/>
      <c r="BBM221"/>
      <c r="BBN221"/>
      <c r="BBO221"/>
      <c r="BBP221"/>
      <c r="BBQ221"/>
      <c r="BBR221"/>
      <c r="BBS221"/>
      <c r="BBT221"/>
      <c r="BBU221"/>
      <c r="BBV221"/>
      <c r="BBW221"/>
      <c r="BBX221"/>
      <c r="BBY221"/>
      <c r="BBZ221"/>
      <c r="BCA221"/>
      <c r="BCB221"/>
      <c r="BCC221"/>
      <c r="BCD221"/>
      <c r="BCE221"/>
      <c r="BCF221"/>
      <c r="BCG221"/>
      <c r="BCH221"/>
      <c r="BCI221"/>
      <c r="BCJ221"/>
      <c r="BCK221"/>
      <c r="BCL221"/>
      <c r="BCM221"/>
      <c r="BCN221"/>
      <c r="BCO221"/>
      <c r="BCP221"/>
      <c r="BCQ221"/>
      <c r="BCR221"/>
      <c r="BCS221"/>
      <c r="BCT221"/>
      <c r="BCU221"/>
      <c r="BCV221"/>
      <c r="BCW221"/>
      <c r="BCX221"/>
      <c r="BCY221"/>
      <c r="BCZ221"/>
      <c r="BDA221"/>
      <c r="BDB221"/>
      <c r="BDC221"/>
      <c r="BDD221"/>
      <c r="BDE221"/>
      <c r="BDF221"/>
      <c r="BDG221"/>
      <c r="BDH221"/>
      <c r="BDI221"/>
      <c r="BDJ221"/>
      <c r="BDK221"/>
      <c r="BDL221"/>
      <c r="BDM221"/>
      <c r="BDN221"/>
      <c r="BDO221"/>
      <c r="BDP221"/>
      <c r="BDQ221"/>
      <c r="BDR221"/>
      <c r="BDS221"/>
      <c r="BDT221"/>
      <c r="BDU221"/>
    </row>
    <row r="222" spans="2:1477" s="69" customFormat="1">
      <c r="B222" s="67" t="s">
        <v>4</v>
      </c>
      <c r="C222" s="67" t="s">
        <v>914</v>
      </c>
      <c r="D222" s="67" t="s">
        <v>1039</v>
      </c>
      <c r="E222" s="68">
        <v>45560</v>
      </c>
      <c r="F222" s="67" t="s">
        <v>988</v>
      </c>
      <c r="G222" s="67" t="s">
        <v>994</v>
      </c>
      <c r="H222" s="187">
        <v>2</v>
      </c>
      <c r="I222" s="69">
        <v>0</v>
      </c>
      <c r="J222" s="69">
        <v>180</v>
      </c>
      <c r="K222" s="69">
        <v>241</v>
      </c>
      <c r="L222" s="69">
        <v>241</v>
      </c>
      <c r="M222" s="186">
        <f t="shared" si="60"/>
        <v>1</v>
      </c>
      <c r="N222" s="69">
        <f t="shared" si="61"/>
        <v>1</v>
      </c>
      <c r="O222" s="69">
        <v>0</v>
      </c>
      <c r="P222" s="69">
        <v>0</v>
      </c>
      <c r="Q222" s="69">
        <v>0</v>
      </c>
      <c r="R222" s="69">
        <v>61</v>
      </c>
      <c r="S222" s="69">
        <v>0</v>
      </c>
      <c r="T222" s="190">
        <v>2100000</v>
      </c>
      <c r="U222" s="190">
        <v>50000</v>
      </c>
      <c r="V222" s="190">
        <v>2050000</v>
      </c>
      <c r="W222" s="190">
        <v>2100000</v>
      </c>
      <c r="X222" s="190">
        <v>2001416</v>
      </c>
      <c r="Y222" s="190">
        <v>0</v>
      </c>
      <c r="Z222" s="190">
        <v>0</v>
      </c>
      <c r="AA222" s="190">
        <v>0</v>
      </c>
      <c r="AB222" s="190">
        <v>2001416</v>
      </c>
      <c r="AC222" s="190">
        <v>2001416</v>
      </c>
      <c r="AD222" s="186">
        <f t="shared" si="62"/>
        <v>0.9763004878048781</v>
      </c>
      <c r="AE222" s="69">
        <f t="shared" si="63"/>
        <v>1</v>
      </c>
      <c r="AF222" s="190">
        <v>0</v>
      </c>
      <c r="AG222" s="190">
        <v>0</v>
      </c>
      <c r="AH222" s="69">
        <v>8</v>
      </c>
      <c r="AI222" s="69">
        <v>53</v>
      </c>
      <c r="AJ222" s="69">
        <v>0</v>
      </c>
      <c r="AK222" s="69">
        <v>0</v>
      </c>
      <c r="AL222" s="80">
        <v>0</v>
      </c>
      <c r="AM222" s="80">
        <v>0</v>
      </c>
      <c r="AN222" s="69">
        <v>0</v>
      </c>
      <c r="AO222" s="69">
        <v>0</v>
      </c>
      <c r="AP222" s="80">
        <v>0</v>
      </c>
      <c r="AQ222" s="80">
        <v>0</v>
      </c>
      <c r="AR222" s="69">
        <v>0</v>
      </c>
      <c r="AS222" s="69">
        <v>0</v>
      </c>
      <c r="AT222" s="80">
        <v>0</v>
      </c>
      <c r="AU222" s="80">
        <v>0</v>
      </c>
      <c r="AV222" s="69">
        <v>0</v>
      </c>
      <c r="AW222" s="69">
        <v>0</v>
      </c>
      <c r="AX222" s="80">
        <v>0</v>
      </c>
      <c r="AY222" s="80">
        <v>0</v>
      </c>
      <c r="AZ222" s="69">
        <v>0</v>
      </c>
      <c r="BA222" s="69">
        <v>0</v>
      </c>
      <c r="BB222" s="80">
        <v>0</v>
      </c>
      <c r="BC222" s="80">
        <v>0</v>
      </c>
      <c r="BD222" s="69">
        <v>0</v>
      </c>
      <c r="BE222" s="69">
        <v>0</v>
      </c>
      <c r="BF222" s="80">
        <v>0</v>
      </c>
      <c r="BG222" s="80">
        <v>0</v>
      </c>
      <c r="BH222" s="69">
        <v>0</v>
      </c>
      <c r="BI222" s="69">
        <v>0</v>
      </c>
      <c r="BJ222" s="80">
        <v>0</v>
      </c>
      <c r="BK222" s="80">
        <v>0</v>
      </c>
      <c r="BL222" s="69">
        <v>0</v>
      </c>
      <c r="BM222" s="69">
        <v>0</v>
      </c>
      <c r="BN222" s="80">
        <v>0</v>
      </c>
      <c r="BO222" s="80">
        <v>0</v>
      </c>
      <c r="BP222" s="69">
        <v>0</v>
      </c>
      <c r="BQ222" s="69">
        <v>0</v>
      </c>
      <c r="BR222" s="80">
        <v>0</v>
      </c>
      <c r="BS222" s="80">
        <v>0</v>
      </c>
      <c r="BT222" s="69">
        <v>0</v>
      </c>
      <c r="BU222" s="69">
        <v>0</v>
      </c>
      <c r="BV222" s="80">
        <v>0</v>
      </c>
      <c r="BW222" s="80">
        <v>0</v>
      </c>
      <c r="BX222" s="69">
        <v>0</v>
      </c>
      <c r="BY222" s="69">
        <v>0</v>
      </c>
      <c r="BZ222" s="80">
        <v>0</v>
      </c>
      <c r="CA222" s="80">
        <v>0</v>
      </c>
      <c r="CB222" s="69">
        <v>0</v>
      </c>
      <c r="CC222" s="69">
        <v>0</v>
      </c>
      <c r="CD222" s="80">
        <v>0</v>
      </c>
      <c r="CE222" s="80">
        <v>0</v>
      </c>
      <c r="CF222" s="69">
        <v>0</v>
      </c>
      <c r="CG222" s="69">
        <v>0</v>
      </c>
      <c r="CH222" s="80">
        <v>0</v>
      </c>
      <c r="CI222" s="80">
        <v>0</v>
      </c>
      <c r="CJ222" s="69">
        <v>0</v>
      </c>
      <c r="CK222" s="69">
        <v>0</v>
      </c>
      <c r="CL222" s="80">
        <v>0</v>
      </c>
      <c r="CM222" s="80">
        <v>0</v>
      </c>
      <c r="CN222" s="67" t="s">
        <v>879</v>
      </c>
      <c r="CO222" s="67" t="s">
        <v>880</v>
      </c>
      <c r="CP222" s="67" t="s">
        <v>709</v>
      </c>
      <c r="CQ222" s="67" t="s">
        <v>709</v>
      </c>
      <c r="CR222" s="67" t="s">
        <v>709</v>
      </c>
      <c r="CS222" s="67" t="s">
        <v>709</v>
      </c>
      <c r="CT222" s="68">
        <v>45918</v>
      </c>
      <c r="CU222" s="67" t="s">
        <v>988</v>
      </c>
      <c r="CV222" s="67" t="s">
        <v>989</v>
      </c>
      <c r="CW222" s="68" t="s">
        <v>168</v>
      </c>
      <c r="CX222" s="68">
        <v>45868</v>
      </c>
      <c r="CY222" s="67" t="s">
        <v>988</v>
      </c>
      <c r="CZ222" s="67" t="s">
        <v>989</v>
      </c>
      <c r="DA222" s="67" t="s">
        <v>1033</v>
      </c>
      <c r="DB222" s="81">
        <v>2701146.14</v>
      </c>
      <c r="DC222" s="67"/>
      <c r="DD222" s="67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  <c r="AML222"/>
      <c r="AMM222"/>
      <c r="AMN222"/>
      <c r="AMO222"/>
      <c r="AMP222"/>
      <c r="AMQ222"/>
      <c r="AMR222"/>
      <c r="AMS222"/>
      <c r="AMT222"/>
      <c r="AMU222"/>
      <c r="AMV222"/>
      <c r="AMW222"/>
      <c r="AMX222"/>
      <c r="AMY222"/>
      <c r="AMZ222"/>
      <c r="ANA222"/>
      <c r="ANB222"/>
      <c r="ANC222"/>
      <c r="AND222"/>
      <c r="ANE222"/>
      <c r="ANF222"/>
      <c r="ANG222"/>
      <c r="ANH222"/>
      <c r="ANI222"/>
      <c r="ANJ222"/>
      <c r="ANK222"/>
      <c r="ANL222"/>
      <c r="ANM222"/>
      <c r="ANN222"/>
      <c r="ANO222"/>
      <c r="ANP222"/>
      <c r="ANQ222"/>
      <c r="ANR222"/>
      <c r="ANS222"/>
      <c r="ANT222"/>
      <c r="ANU222"/>
      <c r="ANV222"/>
      <c r="ANW222"/>
      <c r="ANX222"/>
      <c r="ANY222"/>
      <c r="ANZ222"/>
      <c r="AOA222"/>
      <c r="AOB222"/>
      <c r="AOC222"/>
      <c r="AOD222"/>
      <c r="AOE222"/>
      <c r="AOF222"/>
      <c r="AOG222"/>
      <c r="AOH222"/>
      <c r="AOI222"/>
      <c r="AOJ222"/>
      <c r="AOK222"/>
      <c r="AOL222"/>
      <c r="AOM222"/>
      <c r="AON222"/>
      <c r="AOO222"/>
      <c r="AOP222"/>
      <c r="AOQ222"/>
      <c r="AOR222"/>
      <c r="AOS222"/>
      <c r="AOT222"/>
      <c r="AOU222"/>
      <c r="AOV222"/>
      <c r="AOW222"/>
      <c r="AOX222"/>
      <c r="AOY222"/>
      <c r="AOZ222"/>
      <c r="APA222"/>
      <c r="APB222"/>
      <c r="APC222"/>
      <c r="APD222"/>
      <c r="APE222"/>
      <c r="APF222"/>
      <c r="APG222"/>
      <c r="APH222"/>
      <c r="API222"/>
      <c r="APJ222"/>
      <c r="APK222"/>
      <c r="APL222"/>
      <c r="APM222"/>
      <c r="APN222"/>
      <c r="APO222"/>
      <c r="APP222"/>
      <c r="APQ222"/>
      <c r="APR222"/>
      <c r="APS222"/>
      <c r="APT222"/>
      <c r="APU222"/>
      <c r="APV222"/>
      <c r="APW222"/>
      <c r="APX222"/>
      <c r="APY222"/>
      <c r="APZ222"/>
      <c r="AQA222"/>
      <c r="AQB222"/>
      <c r="AQC222"/>
      <c r="AQD222"/>
      <c r="AQE222"/>
      <c r="AQF222"/>
      <c r="AQG222"/>
      <c r="AQH222"/>
      <c r="AQI222"/>
      <c r="AQJ222"/>
      <c r="AQK222"/>
      <c r="AQL222"/>
      <c r="AQM222"/>
      <c r="AQN222"/>
      <c r="AQO222"/>
      <c r="AQP222"/>
      <c r="AQQ222"/>
      <c r="AQR222"/>
      <c r="AQS222"/>
      <c r="AQT222"/>
      <c r="AQU222"/>
      <c r="AQV222"/>
      <c r="AQW222"/>
      <c r="AQX222"/>
      <c r="AQY222"/>
      <c r="AQZ222"/>
      <c r="ARA222"/>
      <c r="ARB222"/>
      <c r="ARC222"/>
      <c r="ARD222"/>
      <c r="ARE222"/>
      <c r="ARF222"/>
      <c r="ARG222"/>
      <c r="ARH222"/>
      <c r="ARI222"/>
      <c r="ARJ222"/>
      <c r="ARK222"/>
      <c r="ARL222"/>
      <c r="ARM222"/>
      <c r="ARN222"/>
      <c r="ARO222"/>
      <c r="ARP222"/>
      <c r="ARQ222"/>
      <c r="ARR222"/>
      <c r="ARS222"/>
      <c r="ART222"/>
      <c r="ARU222"/>
      <c r="ARV222"/>
      <c r="ARW222"/>
      <c r="ARX222"/>
      <c r="ARY222"/>
      <c r="ARZ222"/>
      <c r="ASA222"/>
      <c r="ASB222"/>
      <c r="ASC222"/>
      <c r="ASD222"/>
      <c r="ASE222"/>
      <c r="ASF222"/>
      <c r="ASG222"/>
      <c r="ASH222"/>
      <c r="ASI222"/>
      <c r="ASJ222"/>
      <c r="ASK222"/>
      <c r="ASL222"/>
      <c r="ASM222"/>
      <c r="ASN222"/>
      <c r="ASO222"/>
      <c r="ASP222"/>
      <c r="ASQ222"/>
      <c r="ASR222"/>
      <c r="ASS222"/>
      <c r="AST222"/>
      <c r="ASU222"/>
      <c r="ASV222"/>
      <c r="ASW222"/>
      <c r="ASX222"/>
      <c r="ASY222"/>
      <c r="ASZ222"/>
      <c r="ATA222"/>
      <c r="ATB222"/>
      <c r="ATC222"/>
      <c r="ATD222"/>
      <c r="ATE222"/>
      <c r="ATF222"/>
      <c r="ATG222"/>
      <c r="ATH222"/>
      <c r="ATI222"/>
      <c r="ATJ222"/>
      <c r="ATK222"/>
      <c r="ATL222"/>
      <c r="ATM222"/>
      <c r="ATN222"/>
      <c r="ATO222"/>
      <c r="ATP222"/>
      <c r="ATQ222"/>
      <c r="ATR222"/>
      <c r="ATS222"/>
      <c r="ATT222"/>
      <c r="ATU222"/>
      <c r="ATV222"/>
      <c r="ATW222"/>
      <c r="ATX222"/>
      <c r="ATY222"/>
      <c r="ATZ222"/>
      <c r="AUA222"/>
      <c r="AUB222"/>
      <c r="AUC222"/>
      <c r="AUD222"/>
      <c r="AUE222"/>
      <c r="AUF222"/>
      <c r="AUG222"/>
      <c r="AUH222"/>
      <c r="AUI222"/>
      <c r="AUJ222"/>
      <c r="AUK222"/>
      <c r="AUL222"/>
      <c r="AUM222"/>
      <c r="AUN222"/>
      <c r="AUO222"/>
      <c r="AUP222"/>
      <c r="AUQ222"/>
      <c r="AUR222"/>
      <c r="AUS222"/>
      <c r="AUT222"/>
      <c r="AUU222"/>
      <c r="AUV222"/>
      <c r="AUW222"/>
      <c r="AUX222"/>
      <c r="AUY222"/>
      <c r="AUZ222"/>
      <c r="AVA222"/>
      <c r="AVB222"/>
      <c r="AVC222"/>
      <c r="AVD222"/>
      <c r="AVE222"/>
      <c r="AVF222"/>
      <c r="AVG222"/>
      <c r="AVH222"/>
      <c r="AVI222"/>
      <c r="AVJ222"/>
      <c r="AVK222"/>
      <c r="AVL222"/>
      <c r="AVM222"/>
      <c r="AVN222"/>
      <c r="AVO222"/>
      <c r="AVP222"/>
      <c r="AVQ222"/>
      <c r="AVR222"/>
      <c r="AVS222"/>
      <c r="AVT222"/>
      <c r="AVU222"/>
      <c r="AVV222"/>
      <c r="AVW222"/>
      <c r="AVX222"/>
      <c r="AVY222"/>
      <c r="AVZ222"/>
      <c r="AWA222"/>
      <c r="AWB222"/>
      <c r="AWC222"/>
      <c r="AWD222"/>
      <c r="AWE222"/>
      <c r="AWF222"/>
      <c r="AWG222"/>
      <c r="AWH222"/>
      <c r="AWI222"/>
      <c r="AWJ222"/>
      <c r="AWK222"/>
      <c r="AWL222"/>
      <c r="AWM222"/>
      <c r="AWN222"/>
      <c r="AWO222"/>
      <c r="AWP222"/>
      <c r="AWQ222"/>
      <c r="AWR222"/>
      <c r="AWS222"/>
      <c r="AWT222"/>
      <c r="AWU222"/>
      <c r="AWV222"/>
      <c r="AWW222"/>
      <c r="AWX222"/>
      <c r="AWY222"/>
      <c r="AWZ222"/>
      <c r="AXA222"/>
      <c r="AXB222"/>
      <c r="AXC222"/>
      <c r="AXD222"/>
      <c r="AXE222"/>
      <c r="AXF222"/>
      <c r="AXG222"/>
      <c r="AXH222"/>
      <c r="AXI222"/>
      <c r="AXJ222"/>
      <c r="AXK222"/>
      <c r="AXL222"/>
      <c r="AXM222"/>
      <c r="AXN222"/>
      <c r="AXO222"/>
      <c r="AXP222"/>
      <c r="AXQ222"/>
      <c r="AXR222"/>
      <c r="AXS222"/>
      <c r="AXT222"/>
      <c r="AXU222"/>
      <c r="AXV222"/>
      <c r="AXW222"/>
      <c r="AXX222"/>
      <c r="AXY222"/>
      <c r="AXZ222"/>
      <c r="AYA222"/>
      <c r="AYB222"/>
      <c r="AYC222"/>
      <c r="AYD222"/>
      <c r="AYE222"/>
      <c r="AYF222"/>
      <c r="AYG222"/>
      <c r="AYH222"/>
      <c r="AYI222"/>
      <c r="AYJ222"/>
      <c r="AYK222"/>
      <c r="AYL222"/>
      <c r="AYM222"/>
      <c r="AYN222"/>
      <c r="AYO222"/>
      <c r="AYP222"/>
      <c r="AYQ222"/>
      <c r="AYR222"/>
      <c r="AYS222"/>
      <c r="AYT222"/>
      <c r="AYU222"/>
      <c r="AYV222"/>
      <c r="AYW222"/>
      <c r="AYX222"/>
      <c r="AYY222"/>
      <c r="AYZ222"/>
      <c r="AZA222"/>
      <c r="AZB222"/>
      <c r="AZC222"/>
      <c r="AZD222"/>
      <c r="AZE222"/>
      <c r="AZF222"/>
      <c r="AZG222"/>
      <c r="AZH222"/>
      <c r="AZI222"/>
      <c r="AZJ222"/>
      <c r="AZK222"/>
      <c r="AZL222"/>
      <c r="AZM222"/>
      <c r="AZN222"/>
      <c r="AZO222"/>
      <c r="AZP222"/>
      <c r="AZQ222"/>
      <c r="AZR222"/>
      <c r="AZS222"/>
      <c r="AZT222"/>
      <c r="AZU222"/>
      <c r="AZV222"/>
      <c r="AZW222"/>
      <c r="AZX222"/>
      <c r="AZY222"/>
      <c r="AZZ222"/>
      <c r="BAA222"/>
      <c r="BAB222"/>
      <c r="BAC222"/>
      <c r="BAD222"/>
      <c r="BAE222"/>
      <c r="BAF222"/>
      <c r="BAG222"/>
      <c r="BAH222"/>
      <c r="BAI222"/>
      <c r="BAJ222"/>
      <c r="BAK222"/>
      <c r="BAL222"/>
      <c r="BAM222"/>
      <c r="BAN222"/>
      <c r="BAO222"/>
      <c r="BAP222"/>
      <c r="BAQ222"/>
      <c r="BAR222"/>
      <c r="BAS222"/>
      <c r="BAT222"/>
      <c r="BAU222"/>
      <c r="BAV222"/>
      <c r="BAW222"/>
      <c r="BAX222"/>
      <c r="BAY222"/>
      <c r="BAZ222"/>
      <c r="BBA222"/>
      <c r="BBB222"/>
      <c r="BBC222"/>
      <c r="BBD222"/>
      <c r="BBE222"/>
      <c r="BBF222"/>
      <c r="BBG222"/>
      <c r="BBH222"/>
      <c r="BBI222"/>
      <c r="BBJ222"/>
      <c r="BBK222"/>
      <c r="BBL222"/>
      <c r="BBM222"/>
      <c r="BBN222"/>
      <c r="BBO222"/>
      <c r="BBP222"/>
      <c r="BBQ222"/>
      <c r="BBR222"/>
      <c r="BBS222"/>
      <c r="BBT222"/>
      <c r="BBU222"/>
      <c r="BBV222"/>
      <c r="BBW222"/>
      <c r="BBX222"/>
      <c r="BBY222"/>
      <c r="BBZ222"/>
      <c r="BCA222"/>
      <c r="BCB222"/>
      <c r="BCC222"/>
      <c r="BCD222"/>
      <c r="BCE222"/>
      <c r="BCF222"/>
      <c r="BCG222"/>
      <c r="BCH222"/>
      <c r="BCI222"/>
      <c r="BCJ222"/>
      <c r="BCK222"/>
      <c r="BCL222"/>
      <c r="BCM222"/>
      <c r="BCN222"/>
      <c r="BCO222"/>
      <c r="BCP222"/>
      <c r="BCQ222"/>
      <c r="BCR222"/>
      <c r="BCS222"/>
      <c r="BCT222"/>
      <c r="BCU222"/>
      <c r="BCV222"/>
      <c r="BCW222"/>
      <c r="BCX222"/>
      <c r="BCY222"/>
      <c r="BCZ222"/>
      <c r="BDA222"/>
      <c r="BDB222"/>
      <c r="BDC222"/>
      <c r="BDD222"/>
      <c r="BDE222"/>
      <c r="BDF222"/>
      <c r="BDG222"/>
      <c r="BDH222"/>
      <c r="BDI222"/>
      <c r="BDJ222"/>
      <c r="BDK222"/>
      <c r="BDL222"/>
      <c r="BDM222"/>
      <c r="BDN222"/>
      <c r="BDO222"/>
      <c r="BDP222"/>
      <c r="BDQ222"/>
      <c r="BDR222"/>
      <c r="BDS222"/>
      <c r="BDT222"/>
      <c r="BDU222"/>
    </row>
    <row r="223" spans="2:1477" s="69" customFormat="1">
      <c r="B223" s="67" t="s">
        <v>4</v>
      </c>
      <c r="C223" s="67" t="s">
        <v>915</v>
      </c>
      <c r="D223" s="67" t="s">
        <v>1040</v>
      </c>
      <c r="E223" s="68">
        <v>45595</v>
      </c>
      <c r="F223" s="67" t="s">
        <v>993</v>
      </c>
      <c r="G223" s="67" t="s">
        <v>994</v>
      </c>
      <c r="H223" s="187">
        <v>1</v>
      </c>
      <c r="I223" s="69">
        <v>0</v>
      </c>
      <c r="J223" s="69">
        <v>160</v>
      </c>
      <c r="K223" s="69">
        <v>209</v>
      </c>
      <c r="L223" s="69">
        <v>209</v>
      </c>
      <c r="M223" s="186">
        <f t="shared" si="60"/>
        <v>1</v>
      </c>
      <c r="N223" s="69">
        <f t="shared" si="61"/>
        <v>1</v>
      </c>
      <c r="O223" s="69">
        <v>0</v>
      </c>
      <c r="P223" s="69">
        <v>0</v>
      </c>
      <c r="Q223" s="69">
        <v>0</v>
      </c>
      <c r="R223" s="69">
        <v>49</v>
      </c>
      <c r="S223" s="69">
        <v>0</v>
      </c>
      <c r="T223" s="190">
        <v>3081418</v>
      </c>
      <c r="U223" s="190">
        <v>50000</v>
      </c>
      <c r="V223" s="190">
        <v>3031418</v>
      </c>
      <c r="W223" s="190">
        <v>3081418</v>
      </c>
      <c r="X223" s="190">
        <v>3111059</v>
      </c>
      <c r="Y223" s="190">
        <v>0</v>
      </c>
      <c r="Z223" s="190">
        <v>0</v>
      </c>
      <c r="AA223" s="190">
        <v>0</v>
      </c>
      <c r="AB223" s="190">
        <v>3111059</v>
      </c>
      <c r="AC223" s="190">
        <v>3112003</v>
      </c>
      <c r="AD223" s="186">
        <f t="shared" si="62"/>
        <v>1.0265832689520218</v>
      </c>
      <c r="AE223" s="69">
        <f t="shared" si="63"/>
        <v>1</v>
      </c>
      <c r="AF223" s="190">
        <v>944</v>
      </c>
      <c r="AG223" s="190">
        <v>0</v>
      </c>
      <c r="AH223" s="69">
        <v>37</v>
      </c>
      <c r="AI223" s="69">
        <v>12</v>
      </c>
      <c r="AJ223" s="69">
        <v>0</v>
      </c>
      <c r="AK223" s="69">
        <v>0</v>
      </c>
      <c r="AL223" s="80">
        <v>0</v>
      </c>
      <c r="AM223" s="80">
        <v>0</v>
      </c>
      <c r="AN223" s="69">
        <v>0</v>
      </c>
      <c r="AO223" s="69">
        <v>0</v>
      </c>
      <c r="AP223" s="80">
        <v>0</v>
      </c>
      <c r="AQ223" s="80">
        <v>0</v>
      </c>
      <c r="AR223" s="69">
        <v>0</v>
      </c>
      <c r="AS223" s="69">
        <v>0</v>
      </c>
      <c r="AT223" s="80">
        <v>0</v>
      </c>
      <c r="AU223" s="80">
        <v>0</v>
      </c>
      <c r="AV223" s="69">
        <v>0</v>
      </c>
      <c r="AW223" s="69">
        <v>0</v>
      </c>
      <c r="AX223" s="80">
        <v>0</v>
      </c>
      <c r="AY223" s="80">
        <v>0</v>
      </c>
      <c r="AZ223" s="69">
        <v>0</v>
      </c>
      <c r="BA223" s="69">
        <v>0</v>
      </c>
      <c r="BB223" s="80">
        <v>0</v>
      </c>
      <c r="BC223" s="80">
        <v>0</v>
      </c>
      <c r="BD223" s="69">
        <v>0</v>
      </c>
      <c r="BE223" s="69">
        <v>0</v>
      </c>
      <c r="BF223" s="80">
        <v>0</v>
      </c>
      <c r="BG223" s="80">
        <v>0</v>
      </c>
      <c r="BH223" s="69">
        <v>0</v>
      </c>
      <c r="BI223" s="69">
        <v>0</v>
      </c>
      <c r="BJ223" s="80">
        <v>0</v>
      </c>
      <c r="BK223" s="80">
        <v>0</v>
      </c>
      <c r="BL223" s="69">
        <v>0</v>
      </c>
      <c r="BM223" s="69">
        <v>0</v>
      </c>
      <c r="BN223" s="80">
        <v>0</v>
      </c>
      <c r="BO223" s="80">
        <v>0</v>
      </c>
      <c r="BP223" s="69">
        <v>0</v>
      </c>
      <c r="BQ223" s="69">
        <v>0</v>
      </c>
      <c r="BR223" s="80">
        <v>0</v>
      </c>
      <c r="BS223" s="80">
        <v>0</v>
      </c>
      <c r="BT223" s="69">
        <v>0</v>
      </c>
      <c r="BU223" s="69">
        <v>0</v>
      </c>
      <c r="BV223" s="80">
        <v>0</v>
      </c>
      <c r="BW223" s="80">
        <v>0</v>
      </c>
      <c r="BX223" s="69">
        <v>0</v>
      </c>
      <c r="BY223" s="69">
        <v>0</v>
      </c>
      <c r="BZ223" s="80">
        <v>0</v>
      </c>
      <c r="CA223" s="80">
        <v>0</v>
      </c>
      <c r="CB223" s="69">
        <v>0</v>
      </c>
      <c r="CC223" s="69">
        <v>0</v>
      </c>
      <c r="CD223" s="80">
        <v>0</v>
      </c>
      <c r="CE223" s="80">
        <v>0</v>
      </c>
      <c r="CF223" s="69">
        <v>0</v>
      </c>
      <c r="CG223" s="69">
        <v>0</v>
      </c>
      <c r="CH223" s="80">
        <v>0</v>
      </c>
      <c r="CI223" s="80">
        <v>0</v>
      </c>
      <c r="CJ223" s="69">
        <v>0</v>
      </c>
      <c r="CK223" s="69">
        <v>0</v>
      </c>
      <c r="CL223" s="80">
        <v>0</v>
      </c>
      <c r="CM223" s="80">
        <v>0</v>
      </c>
      <c r="CN223" s="67" t="s">
        <v>735</v>
      </c>
      <c r="CO223" s="67" t="s">
        <v>736</v>
      </c>
      <c r="CP223" s="67" t="s">
        <v>709</v>
      </c>
      <c r="CQ223" s="67" t="s">
        <v>709</v>
      </c>
      <c r="CR223" s="67" t="s">
        <v>709</v>
      </c>
      <c r="CS223" s="67" t="s">
        <v>709</v>
      </c>
      <c r="CT223" s="68">
        <v>45994</v>
      </c>
      <c r="CU223" s="67" t="s">
        <v>993</v>
      </c>
      <c r="CV223" s="67" t="s">
        <v>989</v>
      </c>
      <c r="CW223" s="68" t="s">
        <v>168</v>
      </c>
      <c r="CX223" s="68">
        <v>45902</v>
      </c>
      <c r="CY223" s="67" t="s">
        <v>988</v>
      </c>
      <c r="CZ223" s="67" t="s">
        <v>989</v>
      </c>
      <c r="DA223" s="67" t="s">
        <v>1032</v>
      </c>
      <c r="DB223" s="81">
        <v>3300432.25</v>
      </c>
      <c r="DC223" s="67"/>
      <c r="DD223" s="67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  <c r="AML223"/>
      <c r="AMM223"/>
      <c r="AMN223"/>
      <c r="AMO223"/>
      <c r="AMP223"/>
      <c r="AMQ223"/>
      <c r="AMR223"/>
      <c r="AMS223"/>
      <c r="AMT223"/>
      <c r="AMU223"/>
      <c r="AMV223"/>
      <c r="AMW223"/>
      <c r="AMX223"/>
      <c r="AMY223"/>
      <c r="AMZ223"/>
      <c r="ANA223"/>
      <c r="ANB223"/>
      <c r="ANC223"/>
      <c r="AND223"/>
      <c r="ANE223"/>
      <c r="ANF223"/>
      <c r="ANG223"/>
      <c r="ANH223"/>
      <c r="ANI223"/>
      <c r="ANJ223"/>
      <c r="ANK223"/>
      <c r="ANL223"/>
      <c r="ANM223"/>
      <c r="ANN223"/>
      <c r="ANO223"/>
      <c r="ANP223"/>
      <c r="ANQ223"/>
      <c r="ANR223"/>
      <c r="ANS223"/>
      <c r="ANT223"/>
      <c r="ANU223"/>
      <c r="ANV223"/>
      <c r="ANW223"/>
      <c r="ANX223"/>
      <c r="ANY223"/>
      <c r="ANZ223"/>
      <c r="AOA223"/>
      <c r="AOB223"/>
      <c r="AOC223"/>
      <c r="AOD223"/>
      <c r="AOE223"/>
      <c r="AOF223"/>
      <c r="AOG223"/>
      <c r="AOH223"/>
      <c r="AOI223"/>
      <c r="AOJ223"/>
      <c r="AOK223"/>
      <c r="AOL223"/>
      <c r="AOM223"/>
      <c r="AON223"/>
      <c r="AOO223"/>
      <c r="AOP223"/>
      <c r="AOQ223"/>
      <c r="AOR223"/>
      <c r="AOS223"/>
      <c r="AOT223"/>
      <c r="AOU223"/>
      <c r="AOV223"/>
      <c r="AOW223"/>
      <c r="AOX223"/>
      <c r="AOY223"/>
      <c r="AOZ223"/>
      <c r="APA223"/>
      <c r="APB223"/>
      <c r="APC223"/>
      <c r="APD223"/>
      <c r="APE223"/>
      <c r="APF223"/>
      <c r="APG223"/>
      <c r="APH223"/>
      <c r="API223"/>
      <c r="APJ223"/>
      <c r="APK223"/>
      <c r="APL223"/>
      <c r="APM223"/>
      <c r="APN223"/>
      <c r="APO223"/>
      <c r="APP223"/>
      <c r="APQ223"/>
      <c r="APR223"/>
      <c r="APS223"/>
      <c r="APT223"/>
      <c r="APU223"/>
      <c r="APV223"/>
      <c r="APW223"/>
      <c r="APX223"/>
      <c r="APY223"/>
      <c r="APZ223"/>
      <c r="AQA223"/>
      <c r="AQB223"/>
      <c r="AQC223"/>
      <c r="AQD223"/>
      <c r="AQE223"/>
      <c r="AQF223"/>
      <c r="AQG223"/>
      <c r="AQH223"/>
      <c r="AQI223"/>
      <c r="AQJ223"/>
      <c r="AQK223"/>
      <c r="AQL223"/>
      <c r="AQM223"/>
      <c r="AQN223"/>
      <c r="AQO223"/>
      <c r="AQP223"/>
      <c r="AQQ223"/>
      <c r="AQR223"/>
      <c r="AQS223"/>
      <c r="AQT223"/>
      <c r="AQU223"/>
      <c r="AQV223"/>
      <c r="AQW223"/>
      <c r="AQX223"/>
      <c r="AQY223"/>
      <c r="AQZ223"/>
      <c r="ARA223"/>
      <c r="ARB223"/>
      <c r="ARC223"/>
      <c r="ARD223"/>
      <c r="ARE223"/>
      <c r="ARF223"/>
      <c r="ARG223"/>
      <c r="ARH223"/>
      <c r="ARI223"/>
      <c r="ARJ223"/>
      <c r="ARK223"/>
      <c r="ARL223"/>
      <c r="ARM223"/>
      <c r="ARN223"/>
      <c r="ARO223"/>
      <c r="ARP223"/>
      <c r="ARQ223"/>
      <c r="ARR223"/>
      <c r="ARS223"/>
      <c r="ART223"/>
      <c r="ARU223"/>
      <c r="ARV223"/>
      <c r="ARW223"/>
      <c r="ARX223"/>
      <c r="ARY223"/>
      <c r="ARZ223"/>
      <c r="ASA223"/>
      <c r="ASB223"/>
      <c r="ASC223"/>
      <c r="ASD223"/>
      <c r="ASE223"/>
      <c r="ASF223"/>
      <c r="ASG223"/>
      <c r="ASH223"/>
      <c r="ASI223"/>
      <c r="ASJ223"/>
      <c r="ASK223"/>
      <c r="ASL223"/>
      <c r="ASM223"/>
      <c r="ASN223"/>
      <c r="ASO223"/>
      <c r="ASP223"/>
      <c r="ASQ223"/>
      <c r="ASR223"/>
      <c r="ASS223"/>
      <c r="AST223"/>
      <c r="ASU223"/>
      <c r="ASV223"/>
      <c r="ASW223"/>
      <c r="ASX223"/>
      <c r="ASY223"/>
      <c r="ASZ223"/>
      <c r="ATA223"/>
      <c r="ATB223"/>
      <c r="ATC223"/>
      <c r="ATD223"/>
      <c r="ATE223"/>
      <c r="ATF223"/>
      <c r="ATG223"/>
      <c r="ATH223"/>
      <c r="ATI223"/>
      <c r="ATJ223"/>
      <c r="ATK223"/>
      <c r="ATL223"/>
      <c r="ATM223"/>
      <c r="ATN223"/>
      <c r="ATO223"/>
      <c r="ATP223"/>
      <c r="ATQ223"/>
      <c r="ATR223"/>
      <c r="ATS223"/>
      <c r="ATT223"/>
      <c r="ATU223"/>
      <c r="ATV223"/>
      <c r="ATW223"/>
      <c r="ATX223"/>
      <c r="ATY223"/>
      <c r="ATZ223"/>
      <c r="AUA223"/>
      <c r="AUB223"/>
      <c r="AUC223"/>
      <c r="AUD223"/>
      <c r="AUE223"/>
      <c r="AUF223"/>
      <c r="AUG223"/>
      <c r="AUH223"/>
      <c r="AUI223"/>
      <c r="AUJ223"/>
      <c r="AUK223"/>
      <c r="AUL223"/>
      <c r="AUM223"/>
      <c r="AUN223"/>
      <c r="AUO223"/>
      <c r="AUP223"/>
      <c r="AUQ223"/>
      <c r="AUR223"/>
      <c r="AUS223"/>
      <c r="AUT223"/>
      <c r="AUU223"/>
      <c r="AUV223"/>
      <c r="AUW223"/>
      <c r="AUX223"/>
      <c r="AUY223"/>
      <c r="AUZ223"/>
      <c r="AVA223"/>
      <c r="AVB223"/>
      <c r="AVC223"/>
      <c r="AVD223"/>
      <c r="AVE223"/>
      <c r="AVF223"/>
      <c r="AVG223"/>
      <c r="AVH223"/>
      <c r="AVI223"/>
      <c r="AVJ223"/>
      <c r="AVK223"/>
      <c r="AVL223"/>
      <c r="AVM223"/>
      <c r="AVN223"/>
      <c r="AVO223"/>
      <c r="AVP223"/>
      <c r="AVQ223"/>
      <c r="AVR223"/>
      <c r="AVS223"/>
      <c r="AVT223"/>
      <c r="AVU223"/>
      <c r="AVV223"/>
      <c r="AVW223"/>
      <c r="AVX223"/>
      <c r="AVY223"/>
      <c r="AVZ223"/>
      <c r="AWA223"/>
      <c r="AWB223"/>
      <c r="AWC223"/>
      <c r="AWD223"/>
      <c r="AWE223"/>
      <c r="AWF223"/>
      <c r="AWG223"/>
      <c r="AWH223"/>
      <c r="AWI223"/>
      <c r="AWJ223"/>
      <c r="AWK223"/>
      <c r="AWL223"/>
      <c r="AWM223"/>
      <c r="AWN223"/>
      <c r="AWO223"/>
      <c r="AWP223"/>
      <c r="AWQ223"/>
      <c r="AWR223"/>
      <c r="AWS223"/>
      <c r="AWT223"/>
      <c r="AWU223"/>
      <c r="AWV223"/>
      <c r="AWW223"/>
      <c r="AWX223"/>
      <c r="AWY223"/>
      <c r="AWZ223"/>
      <c r="AXA223"/>
      <c r="AXB223"/>
      <c r="AXC223"/>
      <c r="AXD223"/>
      <c r="AXE223"/>
      <c r="AXF223"/>
      <c r="AXG223"/>
      <c r="AXH223"/>
      <c r="AXI223"/>
      <c r="AXJ223"/>
      <c r="AXK223"/>
      <c r="AXL223"/>
      <c r="AXM223"/>
      <c r="AXN223"/>
      <c r="AXO223"/>
      <c r="AXP223"/>
      <c r="AXQ223"/>
      <c r="AXR223"/>
      <c r="AXS223"/>
      <c r="AXT223"/>
      <c r="AXU223"/>
      <c r="AXV223"/>
      <c r="AXW223"/>
      <c r="AXX223"/>
      <c r="AXY223"/>
      <c r="AXZ223"/>
      <c r="AYA223"/>
      <c r="AYB223"/>
      <c r="AYC223"/>
      <c r="AYD223"/>
      <c r="AYE223"/>
      <c r="AYF223"/>
      <c r="AYG223"/>
      <c r="AYH223"/>
      <c r="AYI223"/>
      <c r="AYJ223"/>
      <c r="AYK223"/>
      <c r="AYL223"/>
      <c r="AYM223"/>
      <c r="AYN223"/>
      <c r="AYO223"/>
      <c r="AYP223"/>
      <c r="AYQ223"/>
      <c r="AYR223"/>
      <c r="AYS223"/>
      <c r="AYT223"/>
      <c r="AYU223"/>
      <c r="AYV223"/>
      <c r="AYW223"/>
      <c r="AYX223"/>
      <c r="AYY223"/>
      <c r="AYZ223"/>
      <c r="AZA223"/>
      <c r="AZB223"/>
      <c r="AZC223"/>
      <c r="AZD223"/>
      <c r="AZE223"/>
      <c r="AZF223"/>
      <c r="AZG223"/>
      <c r="AZH223"/>
      <c r="AZI223"/>
      <c r="AZJ223"/>
      <c r="AZK223"/>
      <c r="AZL223"/>
      <c r="AZM223"/>
      <c r="AZN223"/>
      <c r="AZO223"/>
      <c r="AZP223"/>
      <c r="AZQ223"/>
      <c r="AZR223"/>
      <c r="AZS223"/>
      <c r="AZT223"/>
      <c r="AZU223"/>
      <c r="AZV223"/>
      <c r="AZW223"/>
      <c r="AZX223"/>
      <c r="AZY223"/>
      <c r="AZZ223"/>
      <c r="BAA223"/>
      <c r="BAB223"/>
      <c r="BAC223"/>
      <c r="BAD223"/>
      <c r="BAE223"/>
      <c r="BAF223"/>
      <c r="BAG223"/>
      <c r="BAH223"/>
      <c r="BAI223"/>
      <c r="BAJ223"/>
      <c r="BAK223"/>
      <c r="BAL223"/>
      <c r="BAM223"/>
      <c r="BAN223"/>
      <c r="BAO223"/>
      <c r="BAP223"/>
      <c r="BAQ223"/>
      <c r="BAR223"/>
      <c r="BAS223"/>
      <c r="BAT223"/>
      <c r="BAU223"/>
      <c r="BAV223"/>
      <c r="BAW223"/>
      <c r="BAX223"/>
      <c r="BAY223"/>
      <c r="BAZ223"/>
      <c r="BBA223"/>
      <c r="BBB223"/>
      <c r="BBC223"/>
      <c r="BBD223"/>
      <c r="BBE223"/>
      <c r="BBF223"/>
      <c r="BBG223"/>
      <c r="BBH223"/>
      <c r="BBI223"/>
      <c r="BBJ223"/>
      <c r="BBK223"/>
      <c r="BBL223"/>
      <c r="BBM223"/>
      <c r="BBN223"/>
      <c r="BBO223"/>
      <c r="BBP223"/>
      <c r="BBQ223"/>
      <c r="BBR223"/>
      <c r="BBS223"/>
      <c r="BBT223"/>
      <c r="BBU223"/>
      <c r="BBV223"/>
      <c r="BBW223"/>
      <c r="BBX223"/>
      <c r="BBY223"/>
      <c r="BBZ223"/>
      <c r="BCA223"/>
      <c r="BCB223"/>
      <c r="BCC223"/>
      <c r="BCD223"/>
      <c r="BCE223"/>
      <c r="BCF223"/>
      <c r="BCG223"/>
      <c r="BCH223"/>
      <c r="BCI223"/>
      <c r="BCJ223"/>
      <c r="BCK223"/>
      <c r="BCL223"/>
      <c r="BCM223"/>
      <c r="BCN223"/>
      <c r="BCO223"/>
      <c r="BCP223"/>
      <c r="BCQ223"/>
      <c r="BCR223"/>
      <c r="BCS223"/>
      <c r="BCT223"/>
      <c r="BCU223"/>
      <c r="BCV223"/>
      <c r="BCW223"/>
      <c r="BCX223"/>
      <c r="BCY223"/>
      <c r="BCZ223"/>
      <c r="BDA223"/>
      <c r="BDB223"/>
      <c r="BDC223"/>
      <c r="BDD223"/>
      <c r="BDE223"/>
      <c r="BDF223"/>
      <c r="BDG223"/>
      <c r="BDH223"/>
      <c r="BDI223"/>
      <c r="BDJ223"/>
      <c r="BDK223"/>
      <c r="BDL223"/>
      <c r="BDM223"/>
      <c r="BDN223"/>
      <c r="BDO223"/>
      <c r="BDP223"/>
      <c r="BDQ223"/>
      <c r="BDR223"/>
      <c r="BDS223"/>
      <c r="BDT223"/>
      <c r="BDU223"/>
    </row>
    <row r="224" spans="2:1477" s="69" customFormat="1">
      <c r="B224" s="67" t="s">
        <v>4</v>
      </c>
      <c r="C224" s="67" t="s">
        <v>480</v>
      </c>
      <c r="D224" s="67" t="s">
        <v>481</v>
      </c>
      <c r="E224" s="68">
        <v>45714</v>
      </c>
      <c r="F224" s="67" t="s">
        <v>991</v>
      </c>
      <c r="G224" s="67" t="s">
        <v>994</v>
      </c>
      <c r="H224" s="187">
        <v>2</v>
      </c>
      <c r="I224" s="69">
        <v>1</v>
      </c>
      <c r="J224" s="69">
        <v>40</v>
      </c>
      <c r="K224" s="69">
        <v>40</v>
      </c>
      <c r="L224" s="69">
        <v>10</v>
      </c>
      <c r="M224" s="186">
        <f t="shared" si="60"/>
        <v>0.25</v>
      </c>
      <c r="N224" s="69">
        <f t="shared" si="61"/>
        <v>1</v>
      </c>
      <c r="O224" s="69">
        <v>30</v>
      </c>
      <c r="P224" s="69">
        <v>0</v>
      </c>
      <c r="Q224" s="69">
        <v>0</v>
      </c>
      <c r="R224" s="69">
        <v>0</v>
      </c>
      <c r="S224" s="69">
        <v>0</v>
      </c>
      <c r="T224" s="190">
        <v>117123</v>
      </c>
      <c r="U224" s="190">
        <v>7000</v>
      </c>
      <c r="V224" s="190">
        <v>110123</v>
      </c>
      <c r="W224" s="190">
        <v>113191</v>
      </c>
      <c r="X224" s="190">
        <v>103346</v>
      </c>
      <c r="Y224" s="190">
        <v>0</v>
      </c>
      <c r="Z224" s="190">
        <v>0</v>
      </c>
      <c r="AA224" s="190">
        <v>0</v>
      </c>
      <c r="AB224" s="190">
        <v>103346</v>
      </c>
      <c r="AC224" s="190">
        <v>103346</v>
      </c>
      <c r="AD224" s="186">
        <f t="shared" si="62"/>
        <v>0.93845972231050734</v>
      </c>
      <c r="AE224" s="69">
        <f t="shared" si="63"/>
        <v>1</v>
      </c>
      <c r="AF224" s="190">
        <v>0</v>
      </c>
      <c r="AG224" s="190">
        <v>-3932</v>
      </c>
      <c r="AH224" s="69">
        <v>0</v>
      </c>
      <c r="AI224" s="69">
        <v>0</v>
      </c>
      <c r="AJ224" s="69">
        <v>0</v>
      </c>
      <c r="AK224" s="69">
        <v>0</v>
      </c>
      <c r="AL224" s="80">
        <v>0</v>
      </c>
      <c r="AM224" s="80">
        <v>0</v>
      </c>
      <c r="AN224" s="69">
        <v>0</v>
      </c>
      <c r="AO224" s="69">
        <v>0</v>
      </c>
      <c r="AP224" s="80">
        <v>-3932</v>
      </c>
      <c r="AQ224" s="80">
        <v>0</v>
      </c>
      <c r="AR224" s="69">
        <v>0</v>
      </c>
      <c r="AS224" s="69">
        <v>0</v>
      </c>
      <c r="AT224" s="80">
        <v>0</v>
      </c>
      <c r="AU224" s="80">
        <v>0</v>
      </c>
      <c r="AV224" s="69">
        <v>0</v>
      </c>
      <c r="AW224" s="69">
        <v>0</v>
      </c>
      <c r="AX224" s="80">
        <v>0</v>
      </c>
      <c r="AY224" s="80">
        <v>0</v>
      </c>
      <c r="AZ224" s="69">
        <v>0</v>
      </c>
      <c r="BA224" s="69">
        <v>0</v>
      </c>
      <c r="BB224" s="80">
        <v>0</v>
      </c>
      <c r="BC224" s="80">
        <v>0</v>
      </c>
      <c r="BD224" s="69">
        <v>0</v>
      </c>
      <c r="BE224" s="69">
        <v>0</v>
      </c>
      <c r="BF224" s="80">
        <v>0</v>
      </c>
      <c r="BG224" s="80">
        <v>0</v>
      </c>
      <c r="BH224" s="69">
        <v>0</v>
      </c>
      <c r="BI224" s="69">
        <v>0</v>
      </c>
      <c r="BJ224" s="80">
        <v>0</v>
      </c>
      <c r="BK224" s="80">
        <v>0</v>
      </c>
      <c r="BL224" s="69">
        <v>0</v>
      </c>
      <c r="BM224" s="69">
        <v>0</v>
      </c>
      <c r="BN224" s="80">
        <v>0</v>
      </c>
      <c r="BO224" s="80">
        <v>0</v>
      </c>
      <c r="BP224" s="69">
        <v>0</v>
      </c>
      <c r="BQ224" s="69">
        <v>0</v>
      </c>
      <c r="BR224" s="80">
        <v>0</v>
      </c>
      <c r="BS224" s="80">
        <v>0</v>
      </c>
      <c r="BT224" s="69">
        <v>0</v>
      </c>
      <c r="BU224" s="69">
        <v>0</v>
      </c>
      <c r="BV224" s="80">
        <v>0</v>
      </c>
      <c r="BW224" s="80">
        <v>0</v>
      </c>
      <c r="BX224" s="69">
        <v>0</v>
      </c>
      <c r="BY224" s="69">
        <v>0</v>
      </c>
      <c r="BZ224" s="80">
        <v>0</v>
      </c>
      <c r="CA224" s="80">
        <v>0</v>
      </c>
      <c r="CB224" s="69">
        <v>0</v>
      </c>
      <c r="CC224" s="69">
        <v>0</v>
      </c>
      <c r="CD224" s="80">
        <v>0</v>
      </c>
      <c r="CE224" s="80">
        <v>0</v>
      </c>
      <c r="CF224" s="69">
        <v>0</v>
      </c>
      <c r="CG224" s="69">
        <v>0</v>
      </c>
      <c r="CH224" s="80">
        <v>0</v>
      </c>
      <c r="CI224" s="80">
        <v>0</v>
      </c>
      <c r="CJ224" s="69">
        <v>0</v>
      </c>
      <c r="CK224" s="69">
        <v>0</v>
      </c>
      <c r="CL224" s="80">
        <v>-3932</v>
      </c>
      <c r="CM224" s="80">
        <v>0</v>
      </c>
      <c r="CN224" s="67" t="s">
        <v>794</v>
      </c>
      <c r="CO224" s="67" t="s">
        <v>795</v>
      </c>
      <c r="CP224" s="67" t="s">
        <v>709</v>
      </c>
      <c r="CQ224" s="67" t="s">
        <v>709</v>
      </c>
      <c r="CR224" s="67" t="s">
        <v>709</v>
      </c>
      <c r="CS224" s="67" t="s">
        <v>709</v>
      </c>
      <c r="CT224" s="68">
        <v>45917</v>
      </c>
      <c r="CU224" s="67" t="s">
        <v>988</v>
      </c>
      <c r="CV224" s="67" t="s">
        <v>989</v>
      </c>
      <c r="CW224" s="68" t="s">
        <v>168</v>
      </c>
      <c r="CX224" s="68">
        <v>45833</v>
      </c>
      <c r="CY224" s="67" t="s">
        <v>986</v>
      </c>
      <c r="CZ224" s="67" t="s">
        <v>994</v>
      </c>
      <c r="DA224" s="67" t="s">
        <v>1033</v>
      </c>
      <c r="DB224" s="81">
        <v>180485.52</v>
      </c>
      <c r="DC224" s="67"/>
      <c r="DD224" s="67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  <c r="AMK224"/>
      <c r="AML224"/>
      <c r="AMM224"/>
      <c r="AMN224"/>
      <c r="AMO224"/>
      <c r="AMP224"/>
      <c r="AMQ224"/>
      <c r="AMR224"/>
      <c r="AMS224"/>
      <c r="AMT224"/>
      <c r="AMU224"/>
      <c r="AMV224"/>
      <c r="AMW224"/>
      <c r="AMX224"/>
      <c r="AMY224"/>
      <c r="AMZ224"/>
      <c r="ANA224"/>
      <c r="ANB224"/>
      <c r="ANC224"/>
      <c r="AND224"/>
      <c r="ANE224"/>
      <c r="ANF224"/>
      <c r="ANG224"/>
      <c r="ANH224"/>
      <c r="ANI224"/>
      <c r="ANJ224"/>
      <c r="ANK224"/>
      <c r="ANL224"/>
      <c r="ANM224"/>
      <c r="ANN224"/>
      <c r="ANO224"/>
      <c r="ANP224"/>
      <c r="ANQ224"/>
      <c r="ANR224"/>
      <c r="ANS224"/>
      <c r="ANT224"/>
      <c r="ANU224"/>
      <c r="ANV224"/>
      <c r="ANW224"/>
      <c r="ANX224"/>
      <c r="ANY224"/>
      <c r="ANZ224"/>
      <c r="AOA224"/>
      <c r="AOB224"/>
      <c r="AOC224"/>
      <c r="AOD224"/>
      <c r="AOE224"/>
      <c r="AOF224"/>
      <c r="AOG224"/>
      <c r="AOH224"/>
      <c r="AOI224"/>
      <c r="AOJ224"/>
      <c r="AOK224"/>
      <c r="AOL224"/>
      <c r="AOM224"/>
      <c r="AON224"/>
      <c r="AOO224"/>
      <c r="AOP224"/>
      <c r="AOQ224"/>
      <c r="AOR224"/>
      <c r="AOS224"/>
      <c r="AOT224"/>
      <c r="AOU224"/>
      <c r="AOV224"/>
      <c r="AOW224"/>
      <c r="AOX224"/>
      <c r="AOY224"/>
      <c r="AOZ224"/>
      <c r="APA224"/>
      <c r="APB224"/>
      <c r="APC224"/>
      <c r="APD224"/>
      <c r="APE224"/>
      <c r="APF224"/>
      <c r="APG224"/>
      <c r="APH224"/>
      <c r="API224"/>
      <c r="APJ224"/>
      <c r="APK224"/>
      <c r="APL224"/>
      <c r="APM224"/>
      <c r="APN224"/>
      <c r="APO224"/>
      <c r="APP224"/>
      <c r="APQ224"/>
      <c r="APR224"/>
      <c r="APS224"/>
      <c r="APT224"/>
      <c r="APU224"/>
      <c r="APV224"/>
      <c r="APW224"/>
      <c r="APX224"/>
      <c r="APY224"/>
      <c r="APZ224"/>
      <c r="AQA224"/>
      <c r="AQB224"/>
      <c r="AQC224"/>
      <c r="AQD224"/>
      <c r="AQE224"/>
      <c r="AQF224"/>
      <c r="AQG224"/>
      <c r="AQH224"/>
      <c r="AQI224"/>
      <c r="AQJ224"/>
      <c r="AQK224"/>
      <c r="AQL224"/>
      <c r="AQM224"/>
      <c r="AQN224"/>
      <c r="AQO224"/>
      <c r="AQP224"/>
      <c r="AQQ224"/>
      <c r="AQR224"/>
      <c r="AQS224"/>
      <c r="AQT224"/>
      <c r="AQU224"/>
      <c r="AQV224"/>
      <c r="AQW224"/>
      <c r="AQX224"/>
      <c r="AQY224"/>
      <c r="AQZ224"/>
      <c r="ARA224"/>
      <c r="ARB224"/>
      <c r="ARC224"/>
      <c r="ARD224"/>
      <c r="ARE224"/>
      <c r="ARF224"/>
      <c r="ARG224"/>
      <c r="ARH224"/>
      <c r="ARI224"/>
      <c r="ARJ224"/>
      <c r="ARK224"/>
      <c r="ARL224"/>
      <c r="ARM224"/>
      <c r="ARN224"/>
      <c r="ARO224"/>
      <c r="ARP224"/>
      <c r="ARQ224"/>
      <c r="ARR224"/>
      <c r="ARS224"/>
      <c r="ART224"/>
      <c r="ARU224"/>
      <c r="ARV224"/>
      <c r="ARW224"/>
      <c r="ARX224"/>
      <c r="ARY224"/>
      <c r="ARZ224"/>
      <c r="ASA224"/>
      <c r="ASB224"/>
      <c r="ASC224"/>
      <c r="ASD224"/>
      <c r="ASE224"/>
      <c r="ASF224"/>
      <c r="ASG224"/>
      <c r="ASH224"/>
      <c r="ASI224"/>
      <c r="ASJ224"/>
      <c r="ASK224"/>
      <c r="ASL224"/>
      <c r="ASM224"/>
      <c r="ASN224"/>
      <c r="ASO224"/>
      <c r="ASP224"/>
      <c r="ASQ224"/>
      <c r="ASR224"/>
      <c r="ASS224"/>
      <c r="AST224"/>
      <c r="ASU224"/>
      <c r="ASV224"/>
      <c r="ASW224"/>
      <c r="ASX224"/>
      <c r="ASY224"/>
      <c r="ASZ224"/>
      <c r="ATA224"/>
      <c r="ATB224"/>
      <c r="ATC224"/>
      <c r="ATD224"/>
      <c r="ATE224"/>
      <c r="ATF224"/>
      <c r="ATG224"/>
      <c r="ATH224"/>
      <c r="ATI224"/>
      <c r="ATJ224"/>
      <c r="ATK224"/>
      <c r="ATL224"/>
      <c r="ATM224"/>
      <c r="ATN224"/>
      <c r="ATO224"/>
      <c r="ATP224"/>
      <c r="ATQ224"/>
      <c r="ATR224"/>
      <c r="ATS224"/>
      <c r="ATT224"/>
      <c r="ATU224"/>
      <c r="ATV224"/>
      <c r="ATW224"/>
      <c r="ATX224"/>
      <c r="ATY224"/>
      <c r="ATZ224"/>
      <c r="AUA224"/>
      <c r="AUB224"/>
      <c r="AUC224"/>
      <c r="AUD224"/>
      <c r="AUE224"/>
      <c r="AUF224"/>
      <c r="AUG224"/>
      <c r="AUH224"/>
      <c r="AUI224"/>
      <c r="AUJ224"/>
      <c r="AUK224"/>
      <c r="AUL224"/>
      <c r="AUM224"/>
      <c r="AUN224"/>
      <c r="AUO224"/>
      <c r="AUP224"/>
      <c r="AUQ224"/>
      <c r="AUR224"/>
      <c r="AUS224"/>
      <c r="AUT224"/>
      <c r="AUU224"/>
      <c r="AUV224"/>
      <c r="AUW224"/>
      <c r="AUX224"/>
      <c r="AUY224"/>
      <c r="AUZ224"/>
      <c r="AVA224"/>
      <c r="AVB224"/>
      <c r="AVC224"/>
      <c r="AVD224"/>
      <c r="AVE224"/>
      <c r="AVF224"/>
      <c r="AVG224"/>
      <c r="AVH224"/>
      <c r="AVI224"/>
      <c r="AVJ224"/>
      <c r="AVK224"/>
      <c r="AVL224"/>
      <c r="AVM224"/>
      <c r="AVN224"/>
      <c r="AVO224"/>
      <c r="AVP224"/>
      <c r="AVQ224"/>
      <c r="AVR224"/>
      <c r="AVS224"/>
      <c r="AVT224"/>
      <c r="AVU224"/>
      <c r="AVV224"/>
      <c r="AVW224"/>
      <c r="AVX224"/>
      <c r="AVY224"/>
      <c r="AVZ224"/>
      <c r="AWA224"/>
      <c r="AWB224"/>
      <c r="AWC224"/>
      <c r="AWD224"/>
      <c r="AWE224"/>
      <c r="AWF224"/>
      <c r="AWG224"/>
      <c r="AWH224"/>
      <c r="AWI224"/>
      <c r="AWJ224"/>
      <c r="AWK224"/>
      <c r="AWL224"/>
      <c r="AWM224"/>
      <c r="AWN224"/>
      <c r="AWO224"/>
      <c r="AWP224"/>
      <c r="AWQ224"/>
      <c r="AWR224"/>
      <c r="AWS224"/>
      <c r="AWT224"/>
      <c r="AWU224"/>
      <c r="AWV224"/>
      <c r="AWW224"/>
      <c r="AWX224"/>
      <c r="AWY224"/>
      <c r="AWZ224"/>
      <c r="AXA224"/>
      <c r="AXB224"/>
      <c r="AXC224"/>
      <c r="AXD224"/>
      <c r="AXE224"/>
      <c r="AXF224"/>
      <c r="AXG224"/>
      <c r="AXH224"/>
      <c r="AXI224"/>
      <c r="AXJ224"/>
      <c r="AXK224"/>
      <c r="AXL224"/>
      <c r="AXM224"/>
      <c r="AXN224"/>
      <c r="AXO224"/>
      <c r="AXP224"/>
      <c r="AXQ224"/>
      <c r="AXR224"/>
      <c r="AXS224"/>
      <c r="AXT224"/>
      <c r="AXU224"/>
      <c r="AXV224"/>
      <c r="AXW224"/>
      <c r="AXX224"/>
      <c r="AXY224"/>
      <c r="AXZ224"/>
      <c r="AYA224"/>
      <c r="AYB224"/>
      <c r="AYC224"/>
      <c r="AYD224"/>
      <c r="AYE224"/>
      <c r="AYF224"/>
      <c r="AYG224"/>
      <c r="AYH224"/>
      <c r="AYI224"/>
      <c r="AYJ224"/>
      <c r="AYK224"/>
      <c r="AYL224"/>
      <c r="AYM224"/>
      <c r="AYN224"/>
      <c r="AYO224"/>
      <c r="AYP224"/>
      <c r="AYQ224"/>
      <c r="AYR224"/>
      <c r="AYS224"/>
      <c r="AYT224"/>
      <c r="AYU224"/>
      <c r="AYV224"/>
      <c r="AYW224"/>
      <c r="AYX224"/>
      <c r="AYY224"/>
      <c r="AYZ224"/>
      <c r="AZA224"/>
      <c r="AZB224"/>
      <c r="AZC224"/>
      <c r="AZD224"/>
      <c r="AZE224"/>
      <c r="AZF224"/>
      <c r="AZG224"/>
      <c r="AZH224"/>
      <c r="AZI224"/>
      <c r="AZJ224"/>
      <c r="AZK224"/>
      <c r="AZL224"/>
      <c r="AZM224"/>
      <c r="AZN224"/>
      <c r="AZO224"/>
      <c r="AZP224"/>
      <c r="AZQ224"/>
      <c r="AZR224"/>
      <c r="AZS224"/>
      <c r="AZT224"/>
      <c r="AZU224"/>
      <c r="AZV224"/>
      <c r="AZW224"/>
      <c r="AZX224"/>
      <c r="AZY224"/>
      <c r="AZZ224"/>
      <c r="BAA224"/>
      <c r="BAB224"/>
      <c r="BAC224"/>
      <c r="BAD224"/>
      <c r="BAE224"/>
      <c r="BAF224"/>
      <c r="BAG224"/>
      <c r="BAH224"/>
      <c r="BAI224"/>
      <c r="BAJ224"/>
      <c r="BAK224"/>
      <c r="BAL224"/>
      <c r="BAM224"/>
      <c r="BAN224"/>
      <c r="BAO224"/>
      <c r="BAP224"/>
      <c r="BAQ224"/>
      <c r="BAR224"/>
      <c r="BAS224"/>
      <c r="BAT224"/>
      <c r="BAU224"/>
      <c r="BAV224"/>
      <c r="BAW224"/>
      <c r="BAX224"/>
      <c r="BAY224"/>
      <c r="BAZ224"/>
      <c r="BBA224"/>
      <c r="BBB224"/>
      <c r="BBC224"/>
      <c r="BBD224"/>
      <c r="BBE224"/>
      <c r="BBF224"/>
      <c r="BBG224"/>
      <c r="BBH224"/>
      <c r="BBI224"/>
      <c r="BBJ224"/>
      <c r="BBK224"/>
      <c r="BBL224"/>
      <c r="BBM224"/>
      <c r="BBN224"/>
      <c r="BBO224"/>
      <c r="BBP224"/>
      <c r="BBQ224"/>
      <c r="BBR224"/>
      <c r="BBS224"/>
      <c r="BBT224"/>
      <c r="BBU224"/>
      <c r="BBV224"/>
      <c r="BBW224"/>
      <c r="BBX224"/>
      <c r="BBY224"/>
      <c r="BBZ224"/>
      <c r="BCA224"/>
      <c r="BCB224"/>
      <c r="BCC224"/>
      <c r="BCD224"/>
      <c r="BCE224"/>
      <c r="BCF224"/>
      <c r="BCG224"/>
      <c r="BCH224"/>
      <c r="BCI224"/>
      <c r="BCJ224"/>
      <c r="BCK224"/>
      <c r="BCL224"/>
      <c r="BCM224"/>
      <c r="BCN224"/>
      <c r="BCO224"/>
      <c r="BCP224"/>
      <c r="BCQ224"/>
      <c r="BCR224"/>
      <c r="BCS224"/>
      <c r="BCT224"/>
      <c r="BCU224"/>
      <c r="BCV224"/>
      <c r="BCW224"/>
      <c r="BCX224"/>
      <c r="BCY224"/>
      <c r="BCZ224"/>
      <c r="BDA224"/>
      <c r="BDB224"/>
      <c r="BDC224"/>
      <c r="BDD224"/>
      <c r="BDE224"/>
      <c r="BDF224"/>
      <c r="BDG224"/>
      <c r="BDH224"/>
      <c r="BDI224"/>
      <c r="BDJ224"/>
      <c r="BDK224"/>
      <c r="BDL224"/>
      <c r="BDM224"/>
      <c r="BDN224"/>
      <c r="BDO224"/>
      <c r="BDP224"/>
      <c r="BDQ224"/>
      <c r="BDR224"/>
      <c r="BDS224"/>
      <c r="BDT224"/>
      <c r="BDU224"/>
    </row>
    <row r="225" spans="1:1477" s="69" customFormat="1">
      <c r="B225" s="67" t="s">
        <v>4</v>
      </c>
      <c r="C225" s="67" t="s">
        <v>482</v>
      </c>
      <c r="D225" s="67" t="s">
        <v>483</v>
      </c>
      <c r="E225" s="68">
        <v>45742</v>
      </c>
      <c r="F225" s="67" t="s">
        <v>991</v>
      </c>
      <c r="G225" s="67" t="s">
        <v>994</v>
      </c>
      <c r="H225" s="187">
        <v>5</v>
      </c>
      <c r="I225" s="69">
        <v>3</v>
      </c>
      <c r="J225" s="69">
        <v>120</v>
      </c>
      <c r="K225" s="69">
        <v>130</v>
      </c>
      <c r="L225" s="69">
        <v>105</v>
      </c>
      <c r="M225" s="186">
        <f t="shared" si="60"/>
        <v>0.79166666666666663</v>
      </c>
      <c r="N225" s="69">
        <f t="shared" si="61"/>
        <v>1</v>
      </c>
      <c r="O225" s="69">
        <v>25</v>
      </c>
      <c r="P225" s="69">
        <v>0</v>
      </c>
      <c r="Q225" s="69">
        <v>0</v>
      </c>
      <c r="R225" s="69">
        <v>10</v>
      </c>
      <c r="S225" s="69">
        <v>0</v>
      </c>
      <c r="T225" s="190">
        <v>948635</v>
      </c>
      <c r="U225" s="190">
        <v>47500</v>
      </c>
      <c r="V225" s="190">
        <v>901135</v>
      </c>
      <c r="W225" s="190">
        <v>993577</v>
      </c>
      <c r="X225" s="190">
        <v>604185</v>
      </c>
      <c r="Y225" s="190">
        <v>0</v>
      </c>
      <c r="Z225" s="190">
        <v>0</v>
      </c>
      <c r="AA225" s="190">
        <v>0</v>
      </c>
      <c r="AB225" s="190">
        <v>604185</v>
      </c>
      <c r="AC225" s="190">
        <v>604185</v>
      </c>
      <c r="AD225" s="186">
        <f t="shared" si="62"/>
        <v>0.67047112807736908</v>
      </c>
      <c r="AE225" s="69">
        <f t="shared" si="63"/>
        <v>1</v>
      </c>
      <c r="AF225" s="190">
        <v>0</v>
      </c>
      <c r="AG225" s="190">
        <v>44942</v>
      </c>
      <c r="AH225" s="69">
        <v>3</v>
      </c>
      <c r="AI225" s="69">
        <v>7</v>
      </c>
      <c r="AJ225" s="69">
        <v>0</v>
      </c>
      <c r="AK225" s="69">
        <v>0</v>
      </c>
      <c r="AL225" s="80">
        <v>0</v>
      </c>
      <c r="AM225" s="80">
        <v>0</v>
      </c>
      <c r="AN225" s="69">
        <v>0</v>
      </c>
      <c r="AO225" s="69">
        <v>0</v>
      </c>
      <c r="AP225" s="80">
        <v>44942</v>
      </c>
      <c r="AQ225" s="80">
        <v>0</v>
      </c>
      <c r="AR225" s="69">
        <v>0</v>
      </c>
      <c r="AS225" s="69">
        <v>0</v>
      </c>
      <c r="AT225" s="80">
        <v>0</v>
      </c>
      <c r="AU225" s="80">
        <v>0</v>
      </c>
      <c r="AV225" s="69">
        <v>0</v>
      </c>
      <c r="AW225" s="69">
        <v>0</v>
      </c>
      <c r="AX225" s="80">
        <v>0</v>
      </c>
      <c r="AY225" s="80">
        <v>0</v>
      </c>
      <c r="AZ225" s="69">
        <v>0</v>
      </c>
      <c r="BA225" s="69">
        <v>0</v>
      </c>
      <c r="BB225" s="80">
        <v>0</v>
      </c>
      <c r="BC225" s="80">
        <v>0</v>
      </c>
      <c r="BD225" s="69">
        <v>0</v>
      </c>
      <c r="BE225" s="69">
        <v>0</v>
      </c>
      <c r="BF225" s="80">
        <v>0</v>
      </c>
      <c r="BG225" s="80">
        <v>0</v>
      </c>
      <c r="BH225" s="69">
        <v>0</v>
      </c>
      <c r="BI225" s="69">
        <v>0</v>
      </c>
      <c r="BJ225" s="80">
        <v>0</v>
      </c>
      <c r="BK225" s="80">
        <v>0</v>
      </c>
      <c r="BL225" s="69">
        <v>0</v>
      </c>
      <c r="BM225" s="69">
        <v>0</v>
      </c>
      <c r="BN225" s="80">
        <v>0</v>
      </c>
      <c r="BO225" s="80">
        <v>0</v>
      </c>
      <c r="BP225" s="69">
        <v>0</v>
      </c>
      <c r="BQ225" s="69">
        <v>0</v>
      </c>
      <c r="BR225" s="80">
        <v>0</v>
      </c>
      <c r="BS225" s="80">
        <v>0</v>
      </c>
      <c r="BT225" s="69">
        <v>0</v>
      </c>
      <c r="BU225" s="69">
        <v>0</v>
      </c>
      <c r="BV225" s="80">
        <v>0</v>
      </c>
      <c r="BW225" s="80">
        <v>0</v>
      </c>
      <c r="BX225" s="69">
        <v>0</v>
      </c>
      <c r="BY225" s="69">
        <v>0</v>
      </c>
      <c r="BZ225" s="80">
        <v>0</v>
      </c>
      <c r="CA225" s="80">
        <v>0</v>
      </c>
      <c r="CB225" s="69">
        <v>0</v>
      </c>
      <c r="CC225" s="69">
        <v>0</v>
      </c>
      <c r="CD225" s="80">
        <v>0</v>
      </c>
      <c r="CE225" s="80">
        <v>0</v>
      </c>
      <c r="CF225" s="69">
        <v>0</v>
      </c>
      <c r="CG225" s="69">
        <v>0</v>
      </c>
      <c r="CH225" s="80">
        <v>0</v>
      </c>
      <c r="CI225" s="80">
        <v>0</v>
      </c>
      <c r="CJ225" s="69">
        <v>0</v>
      </c>
      <c r="CK225" s="69">
        <v>0</v>
      </c>
      <c r="CL225" s="80">
        <v>44942</v>
      </c>
      <c r="CM225" s="80">
        <v>0</v>
      </c>
      <c r="CN225" s="67" t="s">
        <v>916</v>
      </c>
      <c r="CO225" s="67" t="s">
        <v>917</v>
      </c>
      <c r="CP225" s="67" t="s">
        <v>709</v>
      </c>
      <c r="CQ225" s="67" t="s">
        <v>709</v>
      </c>
      <c r="CR225" s="67" t="s">
        <v>709</v>
      </c>
      <c r="CS225" s="67" t="s">
        <v>709</v>
      </c>
      <c r="CT225" s="68">
        <v>46031</v>
      </c>
      <c r="CU225" s="67" t="s">
        <v>991</v>
      </c>
      <c r="CV225" s="67" t="s">
        <v>989</v>
      </c>
      <c r="CW225" s="68" t="s">
        <v>168</v>
      </c>
      <c r="CX225" s="68">
        <v>45916</v>
      </c>
      <c r="CY225" s="67" t="s">
        <v>988</v>
      </c>
      <c r="CZ225" s="67" t="s">
        <v>989</v>
      </c>
      <c r="DA225" s="67" t="s">
        <v>1036</v>
      </c>
      <c r="DB225" s="81">
        <v>1621409.55</v>
      </c>
      <c r="DC225" s="67"/>
      <c r="DD225" s="67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  <c r="AML225"/>
      <c r="AMM225"/>
      <c r="AMN225"/>
      <c r="AMO225"/>
      <c r="AMP225"/>
      <c r="AMQ225"/>
      <c r="AMR225"/>
      <c r="AMS225"/>
      <c r="AMT225"/>
      <c r="AMU225"/>
      <c r="AMV225"/>
      <c r="AMW225"/>
      <c r="AMX225"/>
      <c r="AMY225"/>
      <c r="AMZ225"/>
      <c r="ANA225"/>
      <c r="ANB225"/>
      <c r="ANC225"/>
      <c r="AND225"/>
      <c r="ANE225"/>
      <c r="ANF225"/>
      <c r="ANG225"/>
      <c r="ANH225"/>
      <c r="ANI225"/>
      <c r="ANJ225"/>
      <c r="ANK225"/>
      <c r="ANL225"/>
      <c r="ANM225"/>
      <c r="ANN225"/>
      <c r="ANO225"/>
      <c r="ANP225"/>
      <c r="ANQ225"/>
      <c r="ANR225"/>
      <c r="ANS225"/>
      <c r="ANT225"/>
      <c r="ANU225"/>
      <c r="ANV225"/>
      <c r="ANW225"/>
      <c r="ANX225"/>
      <c r="ANY225"/>
      <c r="ANZ225"/>
      <c r="AOA225"/>
      <c r="AOB225"/>
      <c r="AOC225"/>
      <c r="AOD225"/>
      <c r="AOE225"/>
      <c r="AOF225"/>
      <c r="AOG225"/>
      <c r="AOH225"/>
      <c r="AOI225"/>
      <c r="AOJ225"/>
      <c r="AOK225"/>
      <c r="AOL225"/>
      <c r="AOM225"/>
      <c r="AON225"/>
      <c r="AOO225"/>
      <c r="AOP225"/>
      <c r="AOQ225"/>
      <c r="AOR225"/>
      <c r="AOS225"/>
      <c r="AOT225"/>
      <c r="AOU225"/>
      <c r="AOV225"/>
      <c r="AOW225"/>
      <c r="AOX225"/>
      <c r="AOY225"/>
      <c r="AOZ225"/>
      <c r="APA225"/>
      <c r="APB225"/>
      <c r="APC225"/>
      <c r="APD225"/>
      <c r="APE225"/>
      <c r="APF225"/>
      <c r="APG225"/>
      <c r="APH225"/>
      <c r="API225"/>
      <c r="APJ225"/>
      <c r="APK225"/>
      <c r="APL225"/>
      <c r="APM225"/>
      <c r="APN225"/>
      <c r="APO225"/>
      <c r="APP225"/>
      <c r="APQ225"/>
      <c r="APR225"/>
      <c r="APS225"/>
      <c r="APT225"/>
      <c r="APU225"/>
      <c r="APV225"/>
      <c r="APW225"/>
      <c r="APX225"/>
      <c r="APY225"/>
      <c r="APZ225"/>
      <c r="AQA225"/>
      <c r="AQB225"/>
      <c r="AQC225"/>
      <c r="AQD225"/>
      <c r="AQE225"/>
      <c r="AQF225"/>
      <c r="AQG225"/>
      <c r="AQH225"/>
      <c r="AQI225"/>
      <c r="AQJ225"/>
      <c r="AQK225"/>
      <c r="AQL225"/>
      <c r="AQM225"/>
      <c r="AQN225"/>
      <c r="AQO225"/>
      <c r="AQP225"/>
      <c r="AQQ225"/>
      <c r="AQR225"/>
      <c r="AQS225"/>
      <c r="AQT225"/>
      <c r="AQU225"/>
      <c r="AQV225"/>
      <c r="AQW225"/>
      <c r="AQX225"/>
      <c r="AQY225"/>
      <c r="AQZ225"/>
      <c r="ARA225"/>
      <c r="ARB225"/>
      <c r="ARC225"/>
      <c r="ARD225"/>
      <c r="ARE225"/>
      <c r="ARF225"/>
      <c r="ARG225"/>
      <c r="ARH225"/>
      <c r="ARI225"/>
      <c r="ARJ225"/>
      <c r="ARK225"/>
      <c r="ARL225"/>
      <c r="ARM225"/>
      <c r="ARN225"/>
      <c r="ARO225"/>
      <c r="ARP225"/>
      <c r="ARQ225"/>
      <c r="ARR225"/>
      <c r="ARS225"/>
      <c r="ART225"/>
      <c r="ARU225"/>
      <c r="ARV225"/>
      <c r="ARW225"/>
      <c r="ARX225"/>
      <c r="ARY225"/>
      <c r="ARZ225"/>
      <c r="ASA225"/>
      <c r="ASB225"/>
      <c r="ASC225"/>
      <c r="ASD225"/>
      <c r="ASE225"/>
      <c r="ASF225"/>
      <c r="ASG225"/>
      <c r="ASH225"/>
      <c r="ASI225"/>
      <c r="ASJ225"/>
      <c r="ASK225"/>
      <c r="ASL225"/>
      <c r="ASM225"/>
      <c r="ASN225"/>
      <c r="ASO225"/>
      <c r="ASP225"/>
      <c r="ASQ225"/>
      <c r="ASR225"/>
      <c r="ASS225"/>
      <c r="AST225"/>
      <c r="ASU225"/>
      <c r="ASV225"/>
      <c r="ASW225"/>
      <c r="ASX225"/>
      <c r="ASY225"/>
      <c r="ASZ225"/>
      <c r="ATA225"/>
      <c r="ATB225"/>
      <c r="ATC225"/>
      <c r="ATD225"/>
      <c r="ATE225"/>
      <c r="ATF225"/>
      <c r="ATG225"/>
      <c r="ATH225"/>
      <c r="ATI225"/>
      <c r="ATJ225"/>
      <c r="ATK225"/>
      <c r="ATL225"/>
      <c r="ATM225"/>
      <c r="ATN225"/>
      <c r="ATO225"/>
      <c r="ATP225"/>
      <c r="ATQ225"/>
      <c r="ATR225"/>
      <c r="ATS225"/>
      <c r="ATT225"/>
      <c r="ATU225"/>
      <c r="ATV225"/>
      <c r="ATW225"/>
      <c r="ATX225"/>
      <c r="ATY225"/>
      <c r="ATZ225"/>
      <c r="AUA225"/>
      <c r="AUB225"/>
      <c r="AUC225"/>
      <c r="AUD225"/>
      <c r="AUE225"/>
      <c r="AUF225"/>
      <c r="AUG225"/>
      <c r="AUH225"/>
      <c r="AUI225"/>
      <c r="AUJ225"/>
      <c r="AUK225"/>
      <c r="AUL225"/>
      <c r="AUM225"/>
      <c r="AUN225"/>
      <c r="AUO225"/>
      <c r="AUP225"/>
      <c r="AUQ225"/>
      <c r="AUR225"/>
      <c r="AUS225"/>
      <c r="AUT225"/>
      <c r="AUU225"/>
      <c r="AUV225"/>
      <c r="AUW225"/>
      <c r="AUX225"/>
      <c r="AUY225"/>
      <c r="AUZ225"/>
      <c r="AVA225"/>
      <c r="AVB225"/>
      <c r="AVC225"/>
      <c r="AVD225"/>
      <c r="AVE225"/>
      <c r="AVF225"/>
      <c r="AVG225"/>
      <c r="AVH225"/>
      <c r="AVI225"/>
      <c r="AVJ225"/>
      <c r="AVK225"/>
      <c r="AVL225"/>
      <c r="AVM225"/>
      <c r="AVN225"/>
      <c r="AVO225"/>
      <c r="AVP225"/>
      <c r="AVQ225"/>
      <c r="AVR225"/>
      <c r="AVS225"/>
      <c r="AVT225"/>
      <c r="AVU225"/>
      <c r="AVV225"/>
      <c r="AVW225"/>
      <c r="AVX225"/>
      <c r="AVY225"/>
      <c r="AVZ225"/>
      <c r="AWA225"/>
      <c r="AWB225"/>
      <c r="AWC225"/>
      <c r="AWD225"/>
      <c r="AWE225"/>
      <c r="AWF225"/>
      <c r="AWG225"/>
      <c r="AWH225"/>
      <c r="AWI225"/>
      <c r="AWJ225"/>
      <c r="AWK225"/>
      <c r="AWL225"/>
      <c r="AWM225"/>
      <c r="AWN225"/>
      <c r="AWO225"/>
      <c r="AWP225"/>
      <c r="AWQ225"/>
      <c r="AWR225"/>
      <c r="AWS225"/>
      <c r="AWT225"/>
      <c r="AWU225"/>
      <c r="AWV225"/>
      <c r="AWW225"/>
      <c r="AWX225"/>
      <c r="AWY225"/>
      <c r="AWZ225"/>
      <c r="AXA225"/>
      <c r="AXB225"/>
      <c r="AXC225"/>
      <c r="AXD225"/>
      <c r="AXE225"/>
      <c r="AXF225"/>
      <c r="AXG225"/>
      <c r="AXH225"/>
      <c r="AXI225"/>
      <c r="AXJ225"/>
      <c r="AXK225"/>
      <c r="AXL225"/>
      <c r="AXM225"/>
      <c r="AXN225"/>
      <c r="AXO225"/>
      <c r="AXP225"/>
      <c r="AXQ225"/>
      <c r="AXR225"/>
      <c r="AXS225"/>
      <c r="AXT225"/>
      <c r="AXU225"/>
      <c r="AXV225"/>
      <c r="AXW225"/>
      <c r="AXX225"/>
      <c r="AXY225"/>
      <c r="AXZ225"/>
      <c r="AYA225"/>
      <c r="AYB225"/>
      <c r="AYC225"/>
      <c r="AYD225"/>
      <c r="AYE225"/>
      <c r="AYF225"/>
      <c r="AYG225"/>
      <c r="AYH225"/>
      <c r="AYI225"/>
      <c r="AYJ225"/>
      <c r="AYK225"/>
      <c r="AYL225"/>
      <c r="AYM225"/>
      <c r="AYN225"/>
      <c r="AYO225"/>
      <c r="AYP225"/>
      <c r="AYQ225"/>
      <c r="AYR225"/>
      <c r="AYS225"/>
      <c r="AYT225"/>
      <c r="AYU225"/>
      <c r="AYV225"/>
      <c r="AYW225"/>
      <c r="AYX225"/>
      <c r="AYY225"/>
      <c r="AYZ225"/>
      <c r="AZA225"/>
      <c r="AZB225"/>
      <c r="AZC225"/>
      <c r="AZD225"/>
      <c r="AZE225"/>
      <c r="AZF225"/>
      <c r="AZG225"/>
      <c r="AZH225"/>
      <c r="AZI225"/>
      <c r="AZJ225"/>
      <c r="AZK225"/>
      <c r="AZL225"/>
      <c r="AZM225"/>
      <c r="AZN225"/>
      <c r="AZO225"/>
      <c r="AZP225"/>
      <c r="AZQ225"/>
      <c r="AZR225"/>
      <c r="AZS225"/>
      <c r="AZT225"/>
      <c r="AZU225"/>
      <c r="AZV225"/>
      <c r="AZW225"/>
      <c r="AZX225"/>
      <c r="AZY225"/>
      <c r="AZZ225"/>
      <c r="BAA225"/>
      <c r="BAB225"/>
      <c r="BAC225"/>
      <c r="BAD225"/>
      <c r="BAE225"/>
      <c r="BAF225"/>
      <c r="BAG225"/>
      <c r="BAH225"/>
      <c r="BAI225"/>
      <c r="BAJ225"/>
      <c r="BAK225"/>
      <c r="BAL225"/>
      <c r="BAM225"/>
      <c r="BAN225"/>
      <c r="BAO225"/>
      <c r="BAP225"/>
      <c r="BAQ225"/>
      <c r="BAR225"/>
      <c r="BAS225"/>
      <c r="BAT225"/>
      <c r="BAU225"/>
      <c r="BAV225"/>
      <c r="BAW225"/>
      <c r="BAX225"/>
      <c r="BAY225"/>
      <c r="BAZ225"/>
      <c r="BBA225"/>
      <c r="BBB225"/>
      <c r="BBC225"/>
      <c r="BBD225"/>
      <c r="BBE225"/>
      <c r="BBF225"/>
      <c r="BBG225"/>
      <c r="BBH225"/>
      <c r="BBI225"/>
      <c r="BBJ225"/>
      <c r="BBK225"/>
      <c r="BBL225"/>
      <c r="BBM225"/>
      <c r="BBN225"/>
      <c r="BBO225"/>
      <c r="BBP225"/>
      <c r="BBQ225"/>
      <c r="BBR225"/>
      <c r="BBS225"/>
      <c r="BBT225"/>
      <c r="BBU225"/>
      <c r="BBV225"/>
      <c r="BBW225"/>
      <c r="BBX225"/>
      <c r="BBY225"/>
      <c r="BBZ225"/>
      <c r="BCA225"/>
      <c r="BCB225"/>
      <c r="BCC225"/>
      <c r="BCD225"/>
      <c r="BCE225"/>
      <c r="BCF225"/>
      <c r="BCG225"/>
      <c r="BCH225"/>
      <c r="BCI225"/>
      <c r="BCJ225"/>
      <c r="BCK225"/>
      <c r="BCL225"/>
      <c r="BCM225"/>
      <c r="BCN225"/>
      <c r="BCO225"/>
      <c r="BCP225"/>
      <c r="BCQ225"/>
      <c r="BCR225"/>
      <c r="BCS225"/>
      <c r="BCT225"/>
      <c r="BCU225"/>
      <c r="BCV225"/>
      <c r="BCW225"/>
      <c r="BCX225"/>
      <c r="BCY225"/>
      <c r="BCZ225"/>
      <c r="BDA225"/>
      <c r="BDB225"/>
      <c r="BDC225"/>
      <c r="BDD225"/>
      <c r="BDE225"/>
      <c r="BDF225"/>
      <c r="BDG225"/>
      <c r="BDH225"/>
      <c r="BDI225"/>
      <c r="BDJ225"/>
      <c r="BDK225"/>
      <c r="BDL225"/>
      <c r="BDM225"/>
      <c r="BDN225"/>
      <c r="BDO225"/>
      <c r="BDP225"/>
      <c r="BDQ225"/>
      <c r="BDR225"/>
      <c r="BDS225"/>
      <c r="BDT225"/>
      <c r="BDU225"/>
    </row>
    <row r="226" spans="1:1477" s="69" customFormat="1">
      <c r="B226" s="67" t="s">
        <v>4</v>
      </c>
      <c r="C226" s="67" t="s">
        <v>484</v>
      </c>
      <c r="D226" s="67" t="s">
        <v>485</v>
      </c>
      <c r="E226" s="68">
        <v>45224</v>
      </c>
      <c r="F226" s="67" t="s">
        <v>993</v>
      </c>
      <c r="G226" s="67" t="s">
        <v>990</v>
      </c>
      <c r="H226" s="187">
        <v>1</v>
      </c>
      <c r="I226" s="69">
        <v>1</v>
      </c>
      <c r="J226" s="69">
        <v>270</v>
      </c>
      <c r="K226" s="69">
        <v>367</v>
      </c>
      <c r="L226" s="69">
        <v>366</v>
      </c>
      <c r="M226" s="186">
        <f t="shared" si="60"/>
        <v>1.0777777777777777</v>
      </c>
      <c r="N226" s="69">
        <f t="shared" si="61"/>
        <v>1</v>
      </c>
      <c r="O226" s="69">
        <v>1</v>
      </c>
      <c r="P226" s="69">
        <v>0</v>
      </c>
      <c r="Q226" s="69">
        <v>0</v>
      </c>
      <c r="R226" s="69">
        <v>97</v>
      </c>
      <c r="S226" s="69">
        <v>0</v>
      </c>
      <c r="T226" s="190">
        <v>5555556</v>
      </c>
      <c r="U226" s="190">
        <v>53950</v>
      </c>
      <c r="V226" s="190">
        <v>5501606</v>
      </c>
      <c r="W226" s="190">
        <v>5605113</v>
      </c>
      <c r="X226" s="190">
        <v>5565155</v>
      </c>
      <c r="Y226" s="190">
        <v>0</v>
      </c>
      <c r="Z226" s="190">
        <v>0</v>
      </c>
      <c r="AA226" s="190">
        <v>0</v>
      </c>
      <c r="AB226" s="190">
        <v>5565155</v>
      </c>
      <c r="AC226" s="190">
        <v>5565155</v>
      </c>
      <c r="AD226" s="186">
        <f t="shared" si="62"/>
        <v>1.0115509907470654</v>
      </c>
      <c r="AE226" s="69">
        <f t="shared" si="63"/>
        <v>1</v>
      </c>
      <c r="AF226" s="190">
        <v>0</v>
      </c>
      <c r="AG226" s="190">
        <v>49558</v>
      </c>
      <c r="AH226" s="69">
        <v>26</v>
      </c>
      <c r="AI226" s="69">
        <v>49</v>
      </c>
      <c r="AJ226" s="69">
        <v>0</v>
      </c>
      <c r="AK226" s="69">
        <v>0</v>
      </c>
      <c r="AL226" s="80">
        <v>0</v>
      </c>
      <c r="AM226" s="80">
        <v>0</v>
      </c>
      <c r="AN226" s="69">
        <v>0</v>
      </c>
      <c r="AO226" s="69">
        <v>0</v>
      </c>
      <c r="AP226" s="80">
        <v>0</v>
      </c>
      <c r="AQ226" s="80">
        <v>0</v>
      </c>
      <c r="AR226" s="69">
        <v>0</v>
      </c>
      <c r="AS226" s="69">
        <v>0</v>
      </c>
      <c r="AT226" s="80">
        <v>0</v>
      </c>
      <c r="AU226" s="80">
        <v>0</v>
      </c>
      <c r="AV226" s="69">
        <v>0</v>
      </c>
      <c r="AW226" s="69">
        <v>0</v>
      </c>
      <c r="AX226" s="80">
        <v>0</v>
      </c>
      <c r="AY226" s="80">
        <v>0</v>
      </c>
      <c r="AZ226" s="69">
        <v>0</v>
      </c>
      <c r="BA226" s="69">
        <v>0</v>
      </c>
      <c r="BB226" s="80">
        <v>0</v>
      </c>
      <c r="BC226" s="80">
        <v>0</v>
      </c>
      <c r="BD226" s="69">
        <v>22</v>
      </c>
      <c r="BE226" s="69">
        <v>0</v>
      </c>
      <c r="BF226" s="80">
        <v>49558</v>
      </c>
      <c r="BG226" s="80">
        <v>0</v>
      </c>
      <c r="BH226" s="69">
        <v>0</v>
      </c>
      <c r="BI226" s="69">
        <v>0</v>
      </c>
      <c r="BJ226" s="80">
        <v>0</v>
      </c>
      <c r="BK226" s="80">
        <v>0</v>
      </c>
      <c r="BL226" s="69">
        <v>0</v>
      </c>
      <c r="BM226" s="69">
        <v>0</v>
      </c>
      <c r="BN226" s="80">
        <v>0</v>
      </c>
      <c r="BO226" s="80">
        <v>0</v>
      </c>
      <c r="BP226" s="69">
        <v>0</v>
      </c>
      <c r="BQ226" s="69">
        <v>0</v>
      </c>
      <c r="BR226" s="80">
        <v>0</v>
      </c>
      <c r="BS226" s="80">
        <v>0</v>
      </c>
      <c r="BT226" s="69">
        <v>0</v>
      </c>
      <c r="BU226" s="69">
        <v>0</v>
      </c>
      <c r="BV226" s="80">
        <v>0</v>
      </c>
      <c r="BW226" s="80">
        <v>0</v>
      </c>
      <c r="BX226" s="69">
        <v>0</v>
      </c>
      <c r="BY226" s="69">
        <v>0</v>
      </c>
      <c r="BZ226" s="80">
        <v>0</v>
      </c>
      <c r="CA226" s="80">
        <v>0</v>
      </c>
      <c r="CB226" s="69">
        <v>0</v>
      </c>
      <c r="CC226" s="69">
        <v>0</v>
      </c>
      <c r="CD226" s="80">
        <v>0</v>
      </c>
      <c r="CE226" s="80">
        <v>0</v>
      </c>
      <c r="CF226" s="69">
        <v>0</v>
      </c>
      <c r="CG226" s="69">
        <v>0</v>
      </c>
      <c r="CH226" s="80">
        <v>0</v>
      </c>
      <c r="CI226" s="80">
        <v>0</v>
      </c>
      <c r="CJ226" s="69">
        <v>22</v>
      </c>
      <c r="CK226" s="69">
        <v>0</v>
      </c>
      <c r="CL226" s="80">
        <v>49558</v>
      </c>
      <c r="CM226" s="80">
        <v>0</v>
      </c>
      <c r="CN226" s="67" t="s">
        <v>776</v>
      </c>
      <c r="CO226" s="67" t="s">
        <v>777</v>
      </c>
      <c r="CP226" s="67" t="s">
        <v>709</v>
      </c>
      <c r="CQ226" s="67" t="s">
        <v>709</v>
      </c>
      <c r="CR226" s="67" t="s">
        <v>709</v>
      </c>
      <c r="CS226" s="67" t="s">
        <v>709</v>
      </c>
      <c r="CT226" s="68">
        <v>45839</v>
      </c>
      <c r="CU226" s="67" t="s">
        <v>988</v>
      </c>
      <c r="CV226" s="67" t="s">
        <v>989</v>
      </c>
      <c r="CW226" s="68" t="s">
        <v>168</v>
      </c>
      <c r="CX226" s="68">
        <v>45782</v>
      </c>
      <c r="CY226" s="67" t="s">
        <v>986</v>
      </c>
      <c r="CZ226" s="67" t="s">
        <v>994</v>
      </c>
      <c r="DA226" s="67" t="s">
        <v>1033</v>
      </c>
      <c r="DB226" s="81">
        <v>5529999.8799999999</v>
      </c>
      <c r="DC226" s="67"/>
      <c r="DD226" s="67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  <c r="AML226"/>
      <c r="AMM226"/>
      <c r="AMN226"/>
      <c r="AMO226"/>
      <c r="AMP226"/>
      <c r="AMQ226"/>
      <c r="AMR226"/>
      <c r="AMS226"/>
      <c r="AMT226"/>
      <c r="AMU226"/>
      <c r="AMV226"/>
      <c r="AMW226"/>
      <c r="AMX226"/>
      <c r="AMY226"/>
      <c r="AMZ226"/>
      <c r="ANA226"/>
      <c r="ANB226"/>
      <c r="ANC226"/>
      <c r="AND226"/>
      <c r="ANE226"/>
      <c r="ANF226"/>
      <c r="ANG226"/>
      <c r="ANH226"/>
      <c r="ANI226"/>
      <c r="ANJ226"/>
      <c r="ANK226"/>
      <c r="ANL226"/>
      <c r="ANM226"/>
      <c r="ANN226"/>
      <c r="ANO226"/>
      <c r="ANP226"/>
      <c r="ANQ226"/>
      <c r="ANR226"/>
      <c r="ANS226"/>
      <c r="ANT226"/>
      <c r="ANU226"/>
      <c r="ANV226"/>
      <c r="ANW226"/>
      <c r="ANX226"/>
      <c r="ANY226"/>
      <c r="ANZ226"/>
      <c r="AOA226"/>
      <c r="AOB226"/>
      <c r="AOC226"/>
      <c r="AOD226"/>
      <c r="AOE226"/>
      <c r="AOF226"/>
      <c r="AOG226"/>
      <c r="AOH226"/>
      <c r="AOI226"/>
      <c r="AOJ226"/>
      <c r="AOK226"/>
      <c r="AOL226"/>
      <c r="AOM226"/>
      <c r="AON226"/>
      <c r="AOO226"/>
      <c r="AOP226"/>
      <c r="AOQ226"/>
      <c r="AOR226"/>
      <c r="AOS226"/>
      <c r="AOT226"/>
      <c r="AOU226"/>
      <c r="AOV226"/>
      <c r="AOW226"/>
      <c r="AOX226"/>
      <c r="AOY226"/>
      <c r="AOZ226"/>
      <c r="APA226"/>
      <c r="APB226"/>
      <c r="APC226"/>
      <c r="APD226"/>
      <c r="APE226"/>
      <c r="APF226"/>
      <c r="APG226"/>
      <c r="APH226"/>
      <c r="API226"/>
      <c r="APJ226"/>
      <c r="APK226"/>
      <c r="APL226"/>
      <c r="APM226"/>
      <c r="APN226"/>
      <c r="APO226"/>
      <c r="APP226"/>
      <c r="APQ226"/>
      <c r="APR226"/>
      <c r="APS226"/>
      <c r="APT226"/>
      <c r="APU226"/>
      <c r="APV226"/>
      <c r="APW226"/>
      <c r="APX226"/>
      <c r="APY226"/>
      <c r="APZ226"/>
      <c r="AQA226"/>
      <c r="AQB226"/>
      <c r="AQC226"/>
      <c r="AQD226"/>
      <c r="AQE226"/>
      <c r="AQF226"/>
      <c r="AQG226"/>
      <c r="AQH226"/>
      <c r="AQI226"/>
      <c r="AQJ226"/>
      <c r="AQK226"/>
      <c r="AQL226"/>
      <c r="AQM226"/>
      <c r="AQN226"/>
      <c r="AQO226"/>
      <c r="AQP226"/>
      <c r="AQQ226"/>
      <c r="AQR226"/>
      <c r="AQS226"/>
      <c r="AQT226"/>
      <c r="AQU226"/>
      <c r="AQV226"/>
      <c r="AQW226"/>
      <c r="AQX226"/>
      <c r="AQY226"/>
      <c r="AQZ226"/>
      <c r="ARA226"/>
      <c r="ARB226"/>
      <c r="ARC226"/>
      <c r="ARD226"/>
      <c r="ARE226"/>
      <c r="ARF226"/>
      <c r="ARG226"/>
      <c r="ARH226"/>
      <c r="ARI226"/>
      <c r="ARJ226"/>
      <c r="ARK226"/>
      <c r="ARL226"/>
      <c r="ARM226"/>
      <c r="ARN226"/>
      <c r="ARO226"/>
      <c r="ARP226"/>
      <c r="ARQ226"/>
      <c r="ARR226"/>
      <c r="ARS226"/>
      <c r="ART226"/>
      <c r="ARU226"/>
      <c r="ARV226"/>
      <c r="ARW226"/>
      <c r="ARX226"/>
      <c r="ARY226"/>
      <c r="ARZ226"/>
      <c r="ASA226"/>
      <c r="ASB226"/>
      <c r="ASC226"/>
      <c r="ASD226"/>
      <c r="ASE226"/>
      <c r="ASF226"/>
      <c r="ASG226"/>
      <c r="ASH226"/>
      <c r="ASI226"/>
      <c r="ASJ226"/>
      <c r="ASK226"/>
      <c r="ASL226"/>
      <c r="ASM226"/>
      <c r="ASN226"/>
      <c r="ASO226"/>
      <c r="ASP226"/>
      <c r="ASQ226"/>
      <c r="ASR226"/>
      <c r="ASS226"/>
      <c r="AST226"/>
      <c r="ASU226"/>
      <c r="ASV226"/>
      <c r="ASW226"/>
      <c r="ASX226"/>
      <c r="ASY226"/>
      <c r="ASZ226"/>
      <c r="ATA226"/>
      <c r="ATB226"/>
      <c r="ATC226"/>
      <c r="ATD226"/>
      <c r="ATE226"/>
      <c r="ATF226"/>
      <c r="ATG226"/>
      <c r="ATH226"/>
      <c r="ATI226"/>
      <c r="ATJ226"/>
      <c r="ATK226"/>
      <c r="ATL226"/>
      <c r="ATM226"/>
      <c r="ATN226"/>
      <c r="ATO226"/>
      <c r="ATP226"/>
      <c r="ATQ226"/>
      <c r="ATR226"/>
      <c r="ATS226"/>
      <c r="ATT226"/>
      <c r="ATU226"/>
      <c r="ATV226"/>
      <c r="ATW226"/>
      <c r="ATX226"/>
      <c r="ATY226"/>
      <c r="ATZ226"/>
      <c r="AUA226"/>
      <c r="AUB226"/>
      <c r="AUC226"/>
      <c r="AUD226"/>
      <c r="AUE226"/>
      <c r="AUF226"/>
      <c r="AUG226"/>
      <c r="AUH226"/>
      <c r="AUI226"/>
      <c r="AUJ226"/>
      <c r="AUK226"/>
      <c r="AUL226"/>
      <c r="AUM226"/>
      <c r="AUN226"/>
      <c r="AUO226"/>
      <c r="AUP226"/>
      <c r="AUQ226"/>
      <c r="AUR226"/>
      <c r="AUS226"/>
      <c r="AUT226"/>
      <c r="AUU226"/>
      <c r="AUV226"/>
      <c r="AUW226"/>
      <c r="AUX226"/>
      <c r="AUY226"/>
      <c r="AUZ226"/>
      <c r="AVA226"/>
      <c r="AVB226"/>
      <c r="AVC226"/>
      <c r="AVD226"/>
      <c r="AVE226"/>
      <c r="AVF226"/>
      <c r="AVG226"/>
      <c r="AVH226"/>
      <c r="AVI226"/>
      <c r="AVJ226"/>
      <c r="AVK226"/>
      <c r="AVL226"/>
      <c r="AVM226"/>
      <c r="AVN226"/>
      <c r="AVO226"/>
      <c r="AVP226"/>
      <c r="AVQ226"/>
      <c r="AVR226"/>
      <c r="AVS226"/>
      <c r="AVT226"/>
      <c r="AVU226"/>
      <c r="AVV226"/>
      <c r="AVW226"/>
      <c r="AVX226"/>
      <c r="AVY226"/>
      <c r="AVZ226"/>
      <c r="AWA226"/>
      <c r="AWB226"/>
      <c r="AWC226"/>
      <c r="AWD226"/>
      <c r="AWE226"/>
      <c r="AWF226"/>
      <c r="AWG226"/>
      <c r="AWH226"/>
      <c r="AWI226"/>
      <c r="AWJ226"/>
      <c r="AWK226"/>
      <c r="AWL226"/>
      <c r="AWM226"/>
      <c r="AWN226"/>
      <c r="AWO226"/>
      <c r="AWP226"/>
      <c r="AWQ226"/>
      <c r="AWR226"/>
      <c r="AWS226"/>
      <c r="AWT226"/>
      <c r="AWU226"/>
      <c r="AWV226"/>
      <c r="AWW226"/>
      <c r="AWX226"/>
      <c r="AWY226"/>
      <c r="AWZ226"/>
      <c r="AXA226"/>
      <c r="AXB226"/>
      <c r="AXC226"/>
      <c r="AXD226"/>
      <c r="AXE226"/>
      <c r="AXF226"/>
      <c r="AXG226"/>
      <c r="AXH226"/>
      <c r="AXI226"/>
      <c r="AXJ226"/>
      <c r="AXK226"/>
      <c r="AXL226"/>
      <c r="AXM226"/>
      <c r="AXN226"/>
      <c r="AXO226"/>
      <c r="AXP226"/>
      <c r="AXQ226"/>
      <c r="AXR226"/>
      <c r="AXS226"/>
      <c r="AXT226"/>
      <c r="AXU226"/>
      <c r="AXV226"/>
      <c r="AXW226"/>
      <c r="AXX226"/>
      <c r="AXY226"/>
      <c r="AXZ226"/>
      <c r="AYA226"/>
      <c r="AYB226"/>
      <c r="AYC226"/>
      <c r="AYD226"/>
      <c r="AYE226"/>
      <c r="AYF226"/>
      <c r="AYG226"/>
      <c r="AYH226"/>
      <c r="AYI226"/>
      <c r="AYJ226"/>
      <c r="AYK226"/>
      <c r="AYL226"/>
      <c r="AYM226"/>
      <c r="AYN226"/>
      <c r="AYO226"/>
      <c r="AYP226"/>
      <c r="AYQ226"/>
      <c r="AYR226"/>
      <c r="AYS226"/>
      <c r="AYT226"/>
      <c r="AYU226"/>
      <c r="AYV226"/>
      <c r="AYW226"/>
      <c r="AYX226"/>
      <c r="AYY226"/>
      <c r="AYZ226"/>
      <c r="AZA226"/>
      <c r="AZB226"/>
      <c r="AZC226"/>
      <c r="AZD226"/>
      <c r="AZE226"/>
      <c r="AZF226"/>
      <c r="AZG226"/>
      <c r="AZH226"/>
      <c r="AZI226"/>
      <c r="AZJ226"/>
      <c r="AZK226"/>
      <c r="AZL226"/>
      <c r="AZM226"/>
      <c r="AZN226"/>
      <c r="AZO226"/>
      <c r="AZP226"/>
      <c r="AZQ226"/>
      <c r="AZR226"/>
      <c r="AZS226"/>
      <c r="AZT226"/>
      <c r="AZU226"/>
      <c r="AZV226"/>
      <c r="AZW226"/>
      <c r="AZX226"/>
      <c r="AZY226"/>
      <c r="AZZ226"/>
      <c r="BAA226"/>
      <c r="BAB226"/>
      <c r="BAC226"/>
      <c r="BAD226"/>
      <c r="BAE226"/>
      <c r="BAF226"/>
      <c r="BAG226"/>
      <c r="BAH226"/>
      <c r="BAI226"/>
      <c r="BAJ226"/>
      <c r="BAK226"/>
      <c r="BAL226"/>
      <c r="BAM226"/>
      <c r="BAN226"/>
      <c r="BAO226"/>
      <c r="BAP226"/>
      <c r="BAQ226"/>
      <c r="BAR226"/>
      <c r="BAS226"/>
      <c r="BAT226"/>
      <c r="BAU226"/>
      <c r="BAV226"/>
      <c r="BAW226"/>
      <c r="BAX226"/>
      <c r="BAY226"/>
      <c r="BAZ226"/>
      <c r="BBA226"/>
      <c r="BBB226"/>
      <c r="BBC226"/>
      <c r="BBD226"/>
      <c r="BBE226"/>
      <c r="BBF226"/>
      <c r="BBG226"/>
      <c r="BBH226"/>
      <c r="BBI226"/>
      <c r="BBJ226"/>
      <c r="BBK226"/>
      <c r="BBL226"/>
      <c r="BBM226"/>
      <c r="BBN226"/>
      <c r="BBO226"/>
      <c r="BBP226"/>
      <c r="BBQ226"/>
      <c r="BBR226"/>
      <c r="BBS226"/>
      <c r="BBT226"/>
      <c r="BBU226"/>
      <c r="BBV226"/>
      <c r="BBW226"/>
      <c r="BBX226"/>
      <c r="BBY226"/>
      <c r="BBZ226"/>
      <c r="BCA226"/>
      <c r="BCB226"/>
      <c r="BCC226"/>
      <c r="BCD226"/>
      <c r="BCE226"/>
      <c r="BCF226"/>
      <c r="BCG226"/>
      <c r="BCH226"/>
      <c r="BCI226"/>
      <c r="BCJ226"/>
      <c r="BCK226"/>
      <c r="BCL226"/>
      <c r="BCM226"/>
      <c r="BCN226"/>
      <c r="BCO226"/>
      <c r="BCP226"/>
      <c r="BCQ226"/>
      <c r="BCR226"/>
      <c r="BCS226"/>
      <c r="BCT226"/>
      <c r="BCU226"/>
      <c r="BCV226"/>
      <c r="BCW226"/>
      <c r="BCX226"/>
      <c r="BCY226"/>
      <c r="BCZ226"/>
      <c r="BDA226"/>
      <c r="BDB226"/>
      <c r="BDC226"/>
      <c r="BDD226"/>
      <c r="BDE226"/>
      <c r="BDF226"/>
      <c r="BDG226"/>
      <c r="BDH226"/>
      <c r="BDI226"/>
      <c r="BDJ226"/>
      <c r="BDK226"/>
      <c r="BDL226"/>
      <c r="BDM226"/>
      <c r="BDN226"/>
      <c r="BDO226"/>
      <c r="BDP226"/>
      <c r="BDQ226"/>
      <c r="BDR226"/>
      <c r="BDS226"/>
      <c r="BDT226"/>
      <c r="BDU226"/>
    </row>
    <row r="227" spans="1:1477" s="103" customFormat="1" ht="12.75" thickBot="1">
      <c r="A227" s="130"/>
      <c r="B227" s="104"/>
      <c r="C227" s="104"/>
      <c r="D227" s="104"/>
      <c r="E227" s="197"/>
      <c r="F227" s="104"/>
      <c r="G227" s="104"/>
      <c r="H227" s="105"/>
      <c r="I227" s="105"/>
      <c r="J227" s="105"/>
      <c r="K227" s="105"/>
      <c r="L227" s="105"/>
      <c r="M227" s="140"/>
      <c r="N227" s="105"/>
      <c r="O227" s="105"/>
      <c r="P227" s="105"/>
      <c r="Q227" s="105"/>
      <c r="R227" s="105"/>
      <c r="S227" s="105"/>
      <c r="T227" s="106"/>
      <c r="U227" s="106"/>
      <c r="V227" s="106"/>
      <c r="W227" s="106"/>
      <c r="X227" s="106"/>
      <c r="Y227" s="193"/>
      <c r="Z227" s="193"/>
      <c r="AA227" s="193"/>
      <c r="AB227" s="193"/>
      <c r="AC227" s="193"/>
      <c r="AD227" s="140"/>
      <c r="AE227" s="105"/>
      <c r="AF227" s="193"/>
      <c r="AG227" s="193"/>
      <c r="AH227" s="105"/>
      <c r="AI227" s="105"/>
      <c r="AJ227" s="107"/>
      <c r="AK227" s="107"/>
      <c r="AL227" s="100"/>
      <c r="AM227" s="100"/>
      <c r="AN227" s="107"/>
      <c r="AO227" s="107"/>
      <c r="AP227" s="100"/>
      <c r="AQ227" s="100"/>
      <c r="AR227" s="107"/>
      <c r="AS227" s="107"/>
      <c r="AT227" s="80"/>
      <c r="AU227" s="80"/>
      <c r="AV227" s="107"/>
      <c r="AW227" s="107"/>
      <c r="AX227" s="80"/>
      <c r="AY227" s="80"/>
      <c r="AZ227" s="107"/>
      <c r="BA227" s="107"/>
      <c r="BB227" s="100"/>
      <c r="BC227" s="100"/>
      <c r="BD227" s="107"/>
      <c r="BE227" s="107"/>
      <c r="BF227" s="100"/>
      <c r="BG227" s="100"/>
      <c r="BH227" s="107"/>
      <c r="BI227" s="107"/>
      <c r="BJ227" s="100"/>
      <c r="BK227" s="100"/>
      <c r="BL227" s="107"/>
      <c r="BM227" s="107"/>
      <c r="BN227" s="100"/>
      <c r="BO227" s="100"/>
      <c r="BP227" s="107"/>
      <c r="BQ227" s="107"/>
      <c r="BR227" s="100"/>
      <c r="BS227" s="100"/>
      <c r="BT227" s="107"/>
      <c r="BU227" s="107"/>
      <c r="BV227" s="100"/>
      <c r="BW227" s="100"/>
      <c r="BX227" s="107"/>
      <c r="BY227" s="107"/>
      <c r="BZ227" s="100"/>
      <c r="CA227" s="100"/>
      <c r="CB227" s="107"/>
      <c r="CC227" s="107"/>
      <c r="CD227" s="100"/>
      <c r="CE227" s="100"/>
      <c r="CF227" s="107"/>
      <c r="CG227" s="107"/>
      <c r="CH227" s="100"/>
      <c r="CI227" s="100"/>
      <c r="CJ227" s="107"/>
      <c r="CK227" s="107"/>
      <c r="CL227" s="100"/>
      <c r="CM227" s="100"/>
      <c r="CN227" s="108"/>
      <c r="CO227" s="108"/>
      <c r="CP227" s="108"/>
      <c r="CQ227" s="108"/>
      <c r="CR227" s="108"/>
      <c r="CS227" s="108"/>
      <c r="CT227" s="197"/>
      <c r="CU227" s="104"/>
      <c r="CV227" s="104"/>
      <c r="CW227" s="197"/>
      <c r="CX227" s="197"/>
      <c r="CY227" s="104"/>
      <c r="CZ227" s="104"/>
      <c r="DA227" s="104"/>
      <c r="DB227" s="106"/>
      <c r="DC227" s="105"/>
      <c r="DD227" s="10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  <c r="JM227" s="5"/>
      <c r="JN227" s="5"/>
      <c r="JO227" s="5"/>
      <c r="JP227" s="5"/>
      <c r="JQ227" s="5"/>
      <c r="JR227" s="5"/>
      <c r="JS227" s="5"/>
      <c r="JT227" s="5"/>
      <c r="JU227" s="5"/>
      <c r="JV227" s="5"/>
      <c r="JW227" s="5"/>
      <c r="JX227" s="5"/>
      <c r="JY227" s="5"/>
      <c r="JZ227" s="5"/>
      <c r="KA227" s="5"/>
      <c r="KB227" s="5"/>
      <c r="KC227" s="5"/>
      <c r="KD227" s="5"/>
      <c r="KE227" s="5"/>
      <c r="KF227" s="5"/>
      <c r="KG227" s="5"/>
      <c r="KH227" s="5"/>
      <c r="KI227" s="5"/>
      <c r="KJ227" s="5"/>
      <c r="KK227" s="5"/>
      <c r="KL227" s="5"/>
      <c r="KM227" s="5"/>
      <c r="KN227" s="5"/>
      <c r="KO227" s="5"/>
      <c r="KP227" s="5"/>
      <c r="KQ227" s="5"/>
      <c r="KR227" s="5"/>
      <c r="KS227" s="5"/>
      <c r="KT227" s="5"/>
      <c r="KU227" s="5"/>
      <c r="KV227" s="5"/>
      <c r="KW227" s="5"/>
      <c r="KX227" s="5"/>
      <c r="KY227" s="5"/>
      <c r="KZ227" s="5"/>
      <c r="LA227" s="5"/>
      <c r="LB227" s="5"/>
      <c r="LC227" s="5"/>
      <c r="LD227" s="5"/>
      <c r="LE227" s="5"/>
      <c r="LF227" s="5"/>
      <c r="LG227" s="5"/>
      <c r="LH227" s="5"/>
      <c r="LI227" s="5"/>
      <c r="LJ227" s="5"/>
      <c r="LK227" s="5"/>
      <c r="LL227" s="5"/>
      <c r="LM227" s="5"/>
      <c r="LN227" s="5"/>
      <c r="LO227" s="5"/>
      <c r="LP227" s="5"/>
      <c r="LQ227" s="5"/>
      <c r="LR227" s="5"/>
      <c r="LS227" s="5"/>
      <c r="LT227" s="5"/>
      <c r="LU227" s="5"/>
      <c r="LV227" s="5"/>
      <c r="LW227" s="5"/>
      <c r="LX227" s="5"/>
      <c r="LY227" s="5"/>
      <c r="LZ227" s="5"/>
      <c r="MA227" s="5"/>
      <c r="MB227" s="5"/>
      <c r="MC227" s="5"/>
      <c r="MD227" s="5"/>
      <c r="ME227" s="5"/>
      <c r="MF227" s="5"/>
      <c r="MG227" s="5"/>
      <c r="MH227" s="5"/>
      <c r="MI227" s="5"/>
      <c r="MJ227" s="5"/>
      <c r="MK227" s="5"/>
      <c r="ML227" s="5"/>
      <c r="MM227" s="5"/>
      <c r="MN227" s="5"/>
      <c r="MO227" s="5"/>
      <c r="MP227" s="5"/>
      <c r="MQ227" s="5"/>
      <c r="MR227" s="5"/>
      <c r="MS227" s="5"/>
      <c r="MT227" s="5"/>
      <c r="MU227" s="5"/>
      <c r="MV227" s="5"/>
      <c r="MW227" s="5"/>
      <c r="MX227" s="5"/>
      <c r="MY227" s="5"/>
      <c r="MZ227" s="5"/>
      <c r="NA227" s="5"/>
      <c r="NB227" s="5"/>
      <c r="NC227" s="5"/>
      <c r="ND227" s="5"/>
      <c r="NE227" s="5"/>
      <c r="NF227" s="5"/>
      <c r="NG227" s="5"/>
      <c r="NH227" s="5"/>
      <c r="NI227" s="5"/>
      <c r="NJ227" s="5"/>
      <c r="NK227" s="5"/>
      <c r="NL227" s="5"/>
      <c r="NM227" s="5"/>
      <c r="NN227" s="5"/>
      <c r="NO227" s="5"/>
      <c r="NP227" s="5"/>
      <c r="NQ227" s="5"/>
      <c r="NR227" s="5"/>
      <c r="NS227" s="5"/>
      <c r="NT227" s="5"/>
      <c r="NU227" s="5"/>
      <c r="NV227" s="5"/>
      <c r="NW227" s="5"/>
      <c r="NX227" s="5"/>
      <c r="NY227" s="5"/>
      <c r="NZ227" s="5"/>
      <c r="OA227" s="5"/>
      <c r="OB227" s="5"/>
      <c r="OC227" s="5"/>
      <c r="OD227" s="5"/>
      <c r="OE227" s="5"/>
      <c r="OF227" s="5"/>
      <c r="OG227" s="5"/>
      <c r="OH227" s="5"/>
      <c r="OI227" s="5"/>
      <c r="OJ227" s="5"/>
      <c r="OK227" s="5"/>
      <c r="OL227" s="5"/>
      <c r="OM227" s="5"/>
      <c r="ON227" s="5"/>
      <c r="OO227" s="5"/>
      <c r="OP227" s="5"/>
      <c r="OQ227" s="5"/>
      <c r="OR227" s="5"/>
      <c r="OS227" s="5"/>
      <c r="OT227" s="5"/>
      <c r="OU227" s="5"/>
      <c r="OV227" s="5"/>
      <c r="OW227" s="5"/>
      <c r="OX227" s="5"/>
      <c r="OY227" s="5"/>
      <c r="OZ227" s="5"/>
      <c r="PA227" s="5"/>
      <c r="PB227" s="5"/>
      <c r="PC227" s="5"/>
      <c r="PD227" s="5"/>
      <c r="PE227" s="5"/>
      <c r="PF227" s="5"/>
      <c r="PG227" s="5"/>
      <c r="PH227" s="5"/>
      <c r="PI227" s="5"/>
      <c r="PJ227" s="5"/>
      <c r="PK227" s="5"/>
      <c r="PL227" s="5"/>
      <c r="PM227" s="5"/>
      <c r="PN227" s="5"/>
      <c r="PO227" s="5"/>
      <c r="PP227" s="5"/>
      <c r="PQ227" s="5"/>
      <c r="PR227" s="5"/>
      <c r="PS227" s="5"/>
      <c r="PT227" s="5"/>
      <c r="PU227" s="5"/>
      <c r="PV227" s="5"/>
      <c r="PW227" s="5"/>
      <c r="PX227" s="5"/>
      <c r="PY227" s="5"/>
      <c r="PZ227" s="5"/>
      <c r="QA227" s="5"/>
      <c r="QB227" s="5"/>
      <c r="QC227" s="5"/>
      <c r="QD227" s="5"/>
      <c r="QE227" s="5"/>
      <c r="QF227" s="5"/>
      <c r="QG227" s="5"/>
      <c r="QH227" s="5"/>
      <c r="QI227" s="5"/>
      <c r="QJ227" s="5"/>
      <c r="QK227" s="5"/>
      <c r="QL227" s="5"/>
      <c r="QM227" s="5"/>
      <c r="QN227" s="5"/>
      <c r="QO227" s="5"/>
      <c r="QP227" s="5"/>
      <c r="QQ227" s="5"/>
      <c r="QR227" s="5"/>
      <c r="QS227" s="5"/>
      <c r="QT227" s="5"/>
      <c r="QU227" s="5"/>
      <c r="QV227" s="5"/>
      <c r="QW227" s="5"/>
      <c r="QX227" s="5"/>
      <c r="QY227" s="5"/>
      <c r="QZ227" s="5"/>
      <c r="RA227" s="5"/>
      <c r="RB227" s="5"/>
      <c r="RC227" s="5"/>
      <c r="RD227" s="5"/>
      <c r="RE227" s="5"/>
      <c r="RF227" s="5"/>
      <c r="RG227" s="5"/>
      <c r="RH227" s="5"/>
      <c r="RI227" s="5"/>
      <c r="RJ227" s="5"/>
      <c r="RK227" s="5"/>
      <c r="RL227" s="5"/>
      <c r="RM227" s="5"/>
      <c r="RN227" s="5"/>
      <c r="RO227" s="5"/>
      <c r="RP227" s="5"/>
      <c r="RQ227" s="5"/>
      <c r="RR227" s="5"/>
      <c r="RS227" s="5"/>
      <c r="RT227" s="5"/>
      <c r="RU227" s="5"/>
      <c r="RV227" s="5"/>
      <c r="RW227" s="5"/>
      <c r="RX227" s="5"/>
      <c r="RY227" s="5"/>
      <c r="RZ227" s="5"/>
      <c r="SA227" s="5"/>
      <c r="SB227" s="5"/>
      <c r="SC227" s="5"/>
      <c r="SD227" s="5"/>
      <c r="SE227" s="5"/>
      <c r="SF227" s="5"/>
      <c r="SG227" s="5"/>
      <c r="SH227" s="5"/>
      <c r="SI227" s="5"/>
      <c r="SJ227" s="5"/>
      <c r="SK227" s="5"/>
      <c r="SL227" s="5"/>
      <c r="SM227" s="5"/>
      <c r="SN227" s="5"/>
      <c r="SO227" s="5"/>
      <c r="SP227" s="5"/>
      <c r="SQ227" s="5"/>
      <c r="SR227" s="5"/>
      <c r="SS227" s="5"/>
      <c r="ST227" s="5"/>
      <c r="SU227" s="5"/>
      <c r="SV227" s="5"/>
      <c r="SW227" s="5"/>
      <c r="SX227" s="5"/>
      <c r="SY227" s="5"/>
      <c r="SZ227" s="5"/>
      <c r="TA227" s="5"/>
      <c r="TB227" s="5"/>
      <c r="TC227" s="5"/>
      <c r="TD227" s="5"/>
      <c r="TE227" s="5"/>
      <c r="TF227" s="5"/>
      <c r="TG227" s="5"/>
      <c r="TH227" s="5"/>
      <c r="TI227" s="5"/>
      <c r="TJ227" s="5"/>
      <c r="TK227" s="5"/>
      <c r="TL227" s="5"/>
      <c r="TM227" s="5"/>
      <c r="TN227" s="5"/>
      <c r="TO227" s="5"/>
      <c r="TP227" s="5"/>
      <c r="TQ227" s="5"/>
      <c r="TR227" s="5"/>
      <c r="TS227" s="5"/>
      <c r="TT227" s="5"/>
      <c r="TU227" s="5"/>
      <c r="TV227" s="5"/>
      <c r="TW227" s="5"/>
      <c r="TX227" s="5"/>
      <c r="TY227" s="5"/>
      <c r="TZ227" s="5"/>
      <c r="UA227" s="5"/>
      <c r="UB227" s="5"/>
      <c r="UC227" s="5"/>
      <c r="UD227" s="5"/>
      <c r="UE227" s="5"/>
      <c r="UF227" s="5"/>
      <c r="UG227" s="5"/>
      <c r="UH227" s="5"/>
      <c r="UI227" s="5"/>
      <c r="UJ227" s="5"/>
      <c r="UK227" s="5"/>
      <c r="UL227" s="5"/>
      <c r="UM227" s="5"/>
      <c r="UN227" s="5"/>
      <c r="UO227" s="5"/>
      <c r="UP227" s="5"/>
      <c r="UQ227" s="5"/>
      <c r="UR227" s="5"/>
      <c r="US227" s="5"/>
      <c r="UT227" s="5"/>
      <c r="UU227" s="5"/>
      <c r="UV227" s="5"/>
      <c r="UW227" s="5"/>
      <c r="UX227" s="5"/>
      <c r="UY227" s="5"/>
      <c r="UZ227" s="5"/>
      <c r="VA227" s="5"/>
      <c r="VB227" s="5"/>
      <c r="VC227" s="5"/>
      <c r="VD227" s="5"/>
      <c r="VE227" s="5"/>
      <c r="VF227" s="5"/>
      <c r="VG227" s="5"/>
      <c r="VH227" s="5"/>
      <c r="VI227" s="5"/>
      <c r="VJ227" s="5"/>
      <c r="VK227" s="5"/>
      <c r="VL227" s="5"/>
      <c r="VM227" s="5"/>
      <c r="VN227" s="5"/>
      <c r="VO227" s="5"/>
      <c r="VP227" s="5"/>
      <c r="VQ227" s="5"/>
      <c r="VR227" s="5"/>
      <c r="VS227" s="5"/>
      <c r="VT227" s="5"/>
      <c r="VU227" s="5"/>
      <c r="VV227" s="5"/>
      <c r="VW227" s="5"/>
      <c r="VX227" s="5"/>
      <c r="VY227" s="5"/>
      <c r="VZ227" s="5"/>
      <c r="WA227" s="5"/>
      <c r="WB227" s="5"/>
      <c r="WC227" s="5"/>
      <c r="WD227" s="5"/>
      <c r="WE227" s="5"/>
      <c r="WF227" s="5"/>
      <c r="WG227" s="5"/>
      <c r="WH227" s="5"/>
      <c r="WI227" s="5"/>
      <c r="WJ227" s="5"/>
      <c r="WK227" s="5"/>
      <c r="WL227" s="5"/>
      <c r="WM227" s="5"/>
      <c r="WN227" s="5"/>
      <c r="WO227" s="5"/>
      <c r="WP227" s="5"/>
      <c r="WQ227" s="5"/>
      <c r="WR227" s="5"/>
      <c r="WS227" s="5"/>
      <c r="WT227" s="5"/>
      <c r="WU227" s="5"/>
      <c r="WV227" s="5"/>
      <c r="WW227" s="5"/>
      <c r="WX227" s="5"/>
      <c r="WY227" s="5"/>
      <c r="WZ227" s="5"/>
      <c r="XA227" s="5"/>
      <c r="XB227" s="5"/>
      <c r="XC227" s="5"/>
      <c r="XD227" s="5"/>
      <c r="XE227" s="5"/>
      <c r="XF227" s="5"/>
      <c r="XG227" s="5"/>
      <c r="XH227" s="5"/>
      <c r="XI227" s="5"/>
      <c r="XJ227" s="5"/>
      <c r="XK227" s="5"/>
      <c r="XL227" s="5"/>
      <c r="XM227" s="5"/>
      <c r="XN227" s="5"/>
      <c r="XO227" s="5"/>
      <c r="XP227" s="5"/>
      <c r="XQ227" s="5"/>
      <c r="XR227" s="5"/>
      <c r="XS227" s="5"/>
      <c r="XT227" s="5"/>
      <c r="XU227" s="5"/>
      <c r="XV227" s="5"/>
      <c r="XW227" s="5"/>
      <c r="XX227" s="5"/>
      <c r="XY227" s="5"/>
      <c r="XZ227" s="5"/>
      <c r="YA227" s="5"/>
      <c r="YB227" s="5"/>
      <c r="YC227" s="5"/>
      <c r="YD227" s="5"/>
      <c r="YE227" s="5"/>
      <c r="YF227" s="5"/>
      <c r="YG227" s="5"/>
      <c r="YH227" s="5"/>
      <c r="YI227" s="5"/>
      <c r="YJ227" s="5"/>
      <c r="YK227" s="5"/>
      <c r="YL227" s="5"/>
      <c r="YM227" s="5"/>
      <c r="YN227" s="5"/>
      <c r="YO227" s="5"/>
      <c r="YP227" s="5"/>
      <c r="YQ227" s="5"/>
      <c r="YR227" s="5"/>
      <c r="YS227" s="5"/>
      <c r="YT227" s="5"/>
      <c r="YU227" s="5"/>
      <c r="YV227" s="5"/>
      <c r="YW227" s="5"/>
      <c r="YX227" s="5"/>
      <c r="YY227" s="5"/>
      <c r="YZ227" s="5"/>
      <c r="ZA227" s="5"/>
      <c r="ZB227" s="5"/>
      <c r="ZC227" s="5"/>
      <c r="ZD227" s="5"/>
      <c r="ZE227" s="5"/>
      <c r="ZF227" s="5"/>
      <c r="ZG227" s="5"/>
      <c r="ZH227" s="5"/>
      <c r="ZI227" s="5"/>
      <c r="ZJ227" s="5"/>
      <c r="ZK227" s="5"/>
      <c r="ZL227" s="5"/>
      <c r="ZM227" s="5"/>
      <c r="ZN227" s="5"/>
      <c r="ZO227" s="5"/>
      <c r="ZP227" s="5"/>
      <c r="ZQ227" s="5"/>
      <c r="ZR227" s="5"/>
      <c r="ZS227" s="5"/>
      <c r="ZT227" s="5"/>
      <c r="ZU227" s="5"/>
      <c r="ZV227" s="5"/>
      <c r="ZW227" s="5"/>
      <c r="ZX227" s="5"/>
      <c r="ZY227" s="5"/>
      <c r="ZZ227" s="5"/>
      <c r="AAA227" s="5"/>
      <c r="AAB227" s="5"/>
      <c r="AAC227" s="5"/>
      <c r="AAD227" s="5"/>
      <c r="AAE227" s="5"/>
      <c r="AAF227" s="5"/>
      <c r="AAG227" s="5"/>
      <c r="AAH227" s="5"/>
      <c r="AAI227" s="5"/>
      <c r="AAJ227" s="5"/>
      <c r="AAK227" s="5"/>
      <c r="AAL227" s="5"/>
      <c r="AAM227" s="5"/>
      <c r="AAN227" s="5"/>
      <c r="AAO227" s="5"/>
      <c r="AAP227" s="5"/>
      <c r="AAQ227" s="5"/>
      <c r="AAR227" s="5"/>
      <c r="AAS227" s="5"/>
      <c r="AAT227" s="5"/>
      <c r="AAU227" s="5"/>
      <c r="AAV227" s="5"/>
      <c r="AAW227" s="5"/>
      <c r="AAX227" s="5"/>
      <c r="AAY227" s="5"/>
      <c r="AAZ227" s="5"/>
      <c r="ABA227" s="5"/>
      <c r="ABB227" s="5"/>
      <c r="ABC227" s="5"/>
      <c r="ABD227" s="5"/>
      <c r="ABE227" s="5"/>
      <c r="ABF227" s="5"/>
      <c r="ABG227" s="5"/>
      <c r="ABH227" s="5"/>
      <c r="ABI227" s="5"/>
      <c r="ABJ227" s="5"/>
      <c r="ABK227" s="5"/>
      <c r="ABL227" s="5"/>
      <c r="ABM227" s="5"/>
      <c r="ABN227" s="5"/>
      <c r="ABO227" s="5"/>
      <c r="ABP227" s="5"/>
      <c r="ABQ227" s="5"/>
      <c r="ABR227" s="5"/>
      <c r="ABS227" s="5"/>
      <c r="ABT227" s="5"/>
      <c r="ABU227" s="5"/>
      <c r="ABV227" s="5"/>
      <c r="ABW227" s="5"/>
      <c r="ABX227" s="5"/>
      <c r="ABY227" s="5"/>
      <c r="ABZ227" s="5"/>
      <c r="ACA227" s="5"/>
      <c r="ACB227" s="5"/>
      <c r="ACC227" s="5"/>
      <c r="ACD227" s="5"/>
      <c r="ACE227" s="5"/>
      <c r="ACF227" s="5"/>
      <c r="ACG227" s="5"/>
      <c r="ACH227" s="5"/>
      <c r="ACI227" s="5"/>
      <c r="ACJ227" s="5"/>
      <c r="ACK227" s="5"/>
      <c r="ACL227" s="5"/>
      <c r="ACM227" s="5"/>
      <c r="ACN227" s="5"/>
      <c r="ACO227" s="5"/>
      <c r="ACP227" s="5"/>
      <c r="ACQ227" s="5"/>
      <c r="ACR227" s="5"/>
      <c r="ACS227" s="5"/>
      <c r="ACT227" s="5"/>
      <c r="ACU227" s="5"/>
      <c r="ACV227" s="5"/>
      <c r="ACW227" s="5"/>
      <c r="ACX227" s="5"/>
      <c r="ACY227" s="5"/>
      <c r="ACZ227" s="5"/>
      <c r="ADA227" s="5"/>
      <c r="ADB227" s="5"/>
      <c r="ADC227" s="5"/>
      <c r="ADD227" s="5"/>
      <c r="ADE227" s="5"/>
      <c r="ADF227" s="5"/>
      <c r="ADG227" s="5"/>
      <c r="ADH227" s="5"/>
      <c r="ADI227" s="5"/>
      <c r="ADJ227" s="5"/>
      <c r="ADK227" s="5"/>
      <c r="ADL227" s="5"/>
      <c r="ADM227" s="5"/>
      <c r="ADN227" s="5"/>
      <c r="ADO227" s="5"/>
      <c r="ADP227" s="5"/>
      <c r="ADQ227" s="5"/>
      <c r="ADR227" s="5"/>
      <c r="ADS227" s="5"/>
      <c r="ADT227" s="5"/>
      <c r="ADU227" s="5"/>
      <c r="ADV227" s="5"/>
      <c r="ADW227" s="5"/>
      <c r="ADX227" s="5"/>
      <c r="ADY227" s="5"/>
      <c r="ADZ227" s="5"/>
      <c r="AEA227" s="5"/>
      <c r="AEB227" s="5"/>
      <c r="AEC227" s="5"/>
      <c r="AED227" s="5"/>
      <c r="AEE227" s="5"/>
      <c r="AEF227" s="5"/>
      <c r="AEG227" s="5"/>
      <c r="AEH227" s="5"/>
      <c r="AEI227" s="5"/>
      <c r="AEJ227" s="5"/>
      <c r="AEK227" s="5"/>
      <c r="AEL227" s="5"/>
      <c r="AEM227" s="5"/>
      <c r="AEN227" s="5"/>
      <c r="AEO227" s="5"/>
      <c r="AEP227" s="5"/>
      <c r="AEQ227" s="5"/>
      <c r="AER227" s="5"/>
      <c r="AES227" s="5"/>
      <c r="AET227" s="5"/>
      <c r="AEU227" s="5"/>
      <c r="AEV227" s="5"/>
      <c r="AEW227" s="5"/>
      <c r="AEX227" s="5"/>
      <c r="AEY227" s="5"/>
      <c r="AEZ227" s="5"/>
      <c r="AFA227" s="5"/>
      <c r="AFB227" s="5"/>
      <c r="AFC227" s="5"/>
      <c r="AFD227" s="5"/>
      <c r="AFE227" s="5"/>
      <c r="AFF227" s="5"/>
      <c r="AFG227" s="5"/>
      <c r="AFH227" s="5"/>
      <c r="AFI227" s="5"/>
      <c r="AFJ227" s="5"/>
      <c r="AFK227" s="5"/>
      <c r="AFL227" s="5"/>
      <c r="AFM227" s="5"/>
      <c r="AFN227" s="5"/>
      <c r="AFO227" s="5"/>
      <c r="AFP227" s="5"/>
      <c r="AFQ227" s="5"/>
      <c r="AFR227" s="5"/>
      <c r="AFS227" s="5"/>
      <c r="AFT227" s="5"/>
      <c r="AFU227" s="5"/>
      <c r="AFV227" s="5"/>
      <c r="AFW227" s="5"/>
      <c r="AFX227" s="5"/>
      <c r="AFY227" s="5"/>
      <c r="AFZ227" s="5"/>
      <c r="AGA227" s="5"/>
      <c r="AGB227" s="5"/>
      <c r="AGC227" s="5"/>
      <c r="AGD227" s="5"/>
      <c r="AGE227" s="5"/>
      <c r="AGF227" s="5"/>
      <c r="AGG227" s="5"/>
      <c r="AGH227" s="5"/>
      <c r="AGI227" s="5"/>
      <c r="AGJ227" s="5"/>
      <c r="AGK227" s="5"/>
      <c r="AGL227" s="5"/>
      <c r="AGM227" s="5"/>
      <c r="AGN227" s="5"/>
      <c r="AGO227" s="5"/>
      <c r="AGP227" s="5"/>
      <c r="AGQ227" s="5"/>
      <c r="AGR227" s="5"/>
      <c r="AGS227" s="5"/>
      <c r="AGT227" s="5"/>
      <c r="AGU227" s="5"/>
      <c r="AGV227" s="5"/>
      <c r="AGW227" s="5"/>
      <c r="AGX227" s="5"/>
      <c r="AGY227" s="5"/>
      <c r="AGZ227" s="5"/>
      <c r="AHA227" s="5"/>
      <c r="AHB227" s="5"/>
      <c r="AHC227" s="5"/>
      <c r="AHD227" s="5"/>
      <c r="AHE227" s="5"/>
      <c r="AHF227" s="5"/>
      <c r="AHG227" s="5"/>
      <c r="AHH227" s="5"/>
      <c r="AHI227" s="5"/>
      <c r="AHJ227" s="5"/>
      <c r="AHK227" s="5"/>
      <c r="AHL227" s="5"/>
      <c r="AHM227" s="5"/>
      <c r="AHN227" s="5"/>
      <c r="AHO227" s="5"/>
      <c r="AHP227" s="5"/>
      <c r="AHQ227" s="5"/>
      <c r="AHR227" s="5"/>
      <c r="AHS227" s="5"/>
      <c r="AHT227" s="5"/>
      <c r="AHU227" s="5"/>
      <c r="AHV227" s="5"/>
      <c r="AHW227" s="5"/>
      <c r="AHX227" s="5"/>
      <c r="AHY227" s="5"/>
      <c r="AHZ227" s="5"/>
      <c r="AIA227" s="5"/>
      <c r="AIB227" s="5"/>
      <c r="AIC227" s="5"/>
      <c r="AID227" s="5"/>
      <c r="AIE227" s="5"/>
      <c r="AIF227" s="5"/>
      <c r="AIG227" s="5"/>
      <c r="AIH227" s="5"/>
      <c r="AII227" s="5"/>
      <c r="AIJ227" s="5"/>
      <c r="AIK227" s="5"/>
      <c r="AIL227" s="5"/>
      <c r="AIM227" s="5"/>
      <c r="AIN227" s="5"/>
      <c r="AIO227" s="5"/>
      <c r="AIP227" s="5"/>
      <c r="AIQ227" s="5"/>
      <c r="AIR227" s="5"/>
      <c r="AIS227" s="5"/>
      <c r="AIT227" s="5"/>
      <c r="AIU227" s="5"/>
      <c r="AIV227" s="5"/>
      <c r="AIW227" s="5"/>
      <c r="AIX227" s="5"/>
      <c r="AIY227" s="5"/>
      <c r="AIZ227" s="5"/>
      <c r="AJA227" s="5"/>
      <c r="AJB227" s="5"/>
      <c r="AJC227" s="5"/>
      <c r="AJD227" s="5"/>
      <c r="AJE227" s="5"/>
      <c r="AJF227" s="5"/>
      <c r="AJG227" s="5"/>
      <c r="AJH227" s="5"/>
      <c r="AJI227" s="5"/>
      <c r="AJJ227" s="5"/>
      <c r="AJK227" s="5"/>
      <c r="AJL227" s="5"/>
      <c r="AJM227" s="5"/>
      <c r="AJN227" s="5"/>
      <c r="AJO227" s="5"/>
      <c r="AJP227" s="5"/>
      <c r="AJQ227" s="5"/>
      <c r="AJR227" s="5"/>
      <c r="AJS227" s="5"/>
      <c r="AJT227" s="5"/>
      <c r="AJU227" s="5"/>
      <c r="AJV227" s="5"/>
      <c r="AJW227" s="5"/>
      <c r="AJX227" s="5"/>
      <c r="AJY227" s="5"/>
      <c r="AJZ227" s="5"/>
      <c r="AKA227" s="5"/>
      <c r="AKB227" s="5"/>
      <c r="AKC227" s="5"/>
      <c r="AKD227" s="5"/>
      <c r="AKE227" s="5"/>
      <c r="AKF227" s="5"/>
      <c r="AKG227" s="5"/>
      <c r="AKH227" s="5"/>
      <c r="AKI227" s="5"/>
      <c r="AKJ227" s="5"/>
      <c r="AKK227" s="5"/>
      <c r="AKL227" s="5"/>
      <c r="AKM227" s="5"/>
      <c r="AKN227" s="5"/>
      <c r="AKO227" s="5"/>
      <c r="AKP227" s="5"/>
      <c r="AKQ227" s="5"/>
      <c r="AKR227" s="5"/>
      <c r="AKS227" s="5"/>
      <c r="AKT227" s="5"/>
      <c r="AKU227" s="5"/>
      <c r="AKV227" s="5"/>
      <c r="AKW227" s="5"/>
      <c r="AKX227" s="5"/>
      <c r="AKY227" s="5"/>
      <c r="AKZ227" s="5"/>
      <c r="ALA227" s="5"/>
      <c r="ALB227" s="5"/>
      <c r="ALC227" s="5"/>
      <c r="ALD227" s="5"/>
      <c r="ALE227" s="5"/>
      <c r="ALF227" s="5"/>
      <c r="ALG227" s="5"/>
      <c r="ALH227" s="5"/>
      <c r="ALI227" s="5"/>
      <c r="ALJ227" s="5"/>
      <c r="ALK227" s="5"/>
      <c r="ALL227" s="5"/>
      <c r="ALM227" s="5"/>
      <c r="ALN227" s="5"/>
      <c r="ALO227" s="5"/>
      <c r="ALP227" s="5"/>
      <c r="ALQ227" s="5"/>
      <c r="ALR227" s="5"/>
      <c r="ALS227" s="5"/>
      <c r="ALT227" s="5"/>
      <c r="ALU227" s="5"/>
      <c r="ALV227" s="5"/>
      <c r="ALW227" s="5"/>
      <c r="ALX227" s="5"/>
      <c r="ALY227" s="5"/>
      <c r="ALZ227" s="5"/>
      <c r="AMA227" s="5"/>
      <c r="AMB227" s="5"/>
      <c r="AMC227" s="5"/>
      <c r="AMD227" s="5"/>
      <c r="AME227" s="5"/>
      <c r="AMF227" s="5"/>
      <c r="AMG227" s="5"/>
      <c r="AMH227" s="5"/>
      <c r="AMI227" s="5"/>
      <c r="AMJ227" s="5"/>
      <c r="AMK227" s="5"/>
      <c r="AML227" s="5"/>
      <c r="AMM227" s="5"/>
      <c r="AMN227" s="5"/>
      <c r="AMO227" s="5"/>
      <c r="AMP227" s="5"/>
      <c r="AMQ227" s="5"/>
      <c r="AMR227" s="5"/>
      <c r="AMS227" s="5"/>
      <c r="AMT227" s="5"/>
      <c r="AMU227" s="5"/>
      <c r="AMV227" s="5"/>
      <c r="AMW227" s="5"/>
      <c r="AMX227" s="5"/>
      <c r="AMY227" s="5"/>
      <c r="AMZ227" s="5"/>
      <c r="ANA227" s="5"/>
      <c r="ANB227" s="5"/>
      <c r="ANC227" s="5"/>
      <c r="AND227" s="5"/>
      <c r="ANE227" s="5"/>
      <c r="ANF227" s="5"/>
      <c r="ANG227" s="5"/>
      <c r="ANH227" s="5"/>
      <c r="ANI227" s="5"/>
      <c r="ANJ227" s="5"/>
      <c r="ANK227" s="5"/>
      <c r="ANL227" s="5"/>
      <c r="ANM227" s="5"/>
      <c r="ANN227" s="5"/>
      <c r="ANO227" s="5"/>
      <c r="ANP227" s="5"/>
      <c r="ANQ227" s="5"/>
      <c r="ANR227" s="5"/>
      <c r="ANS227" s="5"/>
      <c r="ANT227" s="5"/>
      <c r="ANU227" s="5"/>
      <c r="ANV227" s="5"/>
      <c r="ANW227" s="5"/>
      <c r="ANX227" s="5"/>
      <c r="ANY227" s="5"/>
      <c r="ANZ227" s="5"/>
      <c r="AOA227" s="5"/>
      <c r="AOB227" s="5"/>
      <c r="AOC227" s="5"/>
      <c r="AOD227" s="5"/>
      <c r="AOE227" s="5"/>
      <c r="AOF227" s="5"/>
      <c r="AOG227" s="5"/>
      <c r="AOH227" s="5"/>
      <c r="AOI227" s="5"/>
      <c r="AOJ227" s="5"/>
      <c r="AOK227" s="5"/>
      <c r="AOL227" s="5"/>
      <c r="AOM227" s="5"/>
      <c r="AON227" s="5"/>
      <c r="AOO227" s="5"/>
      <c r="AOP227" s="5"/>
      <c r="AOQ227" s="5"/>
      <c r="AOR227" s="5"/>
      <c r="AOS227" s="5"/>
      <c r="AOT227" s="5"/>
      <c r="AOU227" s="5"/>
      <c r="AOV227" s="5"/>
      <c r="AOW227" s="5"/>
      <c r="AOX227" s="5"/>
      <c r="AOY227" s="5"/>
      <c r="AOZ227" s="5"/>
      <c r="APA227" s="5"/>
      <c r="APB227" s="5"/>
      <c r="APC227" s="5"/>
      <c r="APD227" s="5"/>
      <c r="APE227" s="5"/>
      <c r="APF227" s="5"/>
      <c r="APG227" s="5"/>
      <c r="APH227" s="5"/>
      <c r="API227" s="5"/>
      <c r="APJ227" s="5"/>
      <c r="APK227" s="5"/>
      <c r="APL227" s="5"/>
      <c r="APM227" s="5"/>
      <c r="APN227" s="5"/>
      <c r="APO227" s="5"/>
      <c r="APP227" s="5"/>
      <c r="APQ227" s="5"/>
      <c r="APR227" s="5"/>
      <c r="APS227" s="5"/>
      <c r="APT227" s="5"/>
      <c r="APU227" s="5"/>
      <c r="APV227" s="5"/>
      <c r="APW227" s="5"/>
      <c r="APX227" s="5"/>
      <c r="APY227" s="5"/>
      <c r="APZ227" s="5"/>
      <c r="AQA227" s="5"/>
      <c r="AQB227" s="5"/>
      <c r="AQC227" s="5"/>
      <c r="AQD227" s="5"/>
      <c r="AQE227" s="5"/>
      <c r="AQF227" s="5"/>
      <c r="AQG227" s="5"/>
      <c r="AQH227" s="5"/>
      <c r="AQI227" s="5"/>
      <c r="AQJ227" s="5"/>
      <c r="AQK227" s="5"/>
      <c r="AQL227" s="5"/>
      <c r="AQM227" s="5"/>
      <c r="AQN227" s="5"/>
      <c r="AQO227" s="5"/>
      <c r="AQP227" s="5"/>
      <c r="AQQ227" s="5"/>
      <c r="AQR227" s="5"/>
      <c r="AQS227" s="5"/>
      <c r="AQT227" s="5"/>
      <c r="AQU227" s="5"/>
      <c r="AQV227" s="5"/>
      <c r="AQW227" s="5"/>
      <c r="AQX227" s="5"/>
      <c r="AQY227" s="5"/>
      <c r="AQZ227" s="5"/>
      <c r="ARA227" s="5"/>
      <c r="ARB227" s="5"/>
      <c r="ARC227" s="5"/>
      <c r="ARD227" s="5"/>
      <c r="ARE227" s="5"/>
      <c r="ARF227" s="5"/>
      <c r="ARG227" s="5"/>
      <c r="ARH227" s="5"/>
      <c r="ARI227" s="5"/>
      <c r="ARJ227" s="5"/>
      <c r="ARK227" s="5"/>
      <c r="ARL227" s="5"/>
      <c r="ARM227" s="5"/>
      <c r="ARN227" s="5"/>
      <c r="ARO227" s="5"/>
      <c r="ARP227" s="5"/>
      <c r="ARQ227" s="5"/>
      <c r="ARR227" s="5"/>
      <c r="ARS227" s="5"/>
      <c r="ART227" s="5"/>
      <c r="ARU227" s="5"/>
      <c r="ARV227" s="5"/>
      <c r="ARW227" s="5"/>
      <c r="ARX227" s="5"/>
      <c r="ARY227" s="5"/>
      <c r="ARZ227" s="5"/>
      <c r="ASA227" s="5"/>
      <c r="ASB227" s="5"/>
      <c r="ASC227" s="5"/>
      <c r="ASD227" s="5"/>
      <c r="ASE227" s="5"/>
      <c r="ASF227" s="5"/>
      <c r="ASG227" s="5"/>
      <c r="ASH227" s="5"/>
      <c r="ASI227" s="5"/>
      <c r="ASJ227" s="5"/>
      <c r="ASK227" s="5"/>
      <c r="ASL227" s="5"/>
      <c r="ASM227" s="5"/>
      <c r="ASN227" s="5"/>
      <c r="ASO227" s="5"/>
      <c r="ASP227" s="5"/>
      <c r="ASQ227" s="5"/>
      <c r="ASR227" s="5"/>
      <c r="ASS227" s="5"/>
      <c r="AST227" s="5"/>
      <c r="ASU227" s="5"/>
      <c r="ASV227" s="5"/>
      <c r="ASW227" s="5"/>
      <c r="ASX227" s="5"/>
      <c r="ASY227" s="5"/>
      <c r="ASZ227" s="5"/>
      <c r="ATA227" s="5"/>
      <c r="ATB227" s="5"/>
      <c r="ATC227" s="5"/>
      <c r="ATD227" s="5"/>
      <c r="ATE227" s="5"/>
      <c r="ATF227" s="5"/>
      <c r="ATG227" s="5"/>
      <c r="ATH227" s="5"/>
      <c r="ATI227" s="5"/>
      <c r="ATJ227" s="5"/>
      <c r="ATK227" s="5"/>
      <c r="ATL227" s="5"/>
      <c r="ATM227" s="5"/>
      <c r="ATN227" s="5"/>
      <c r="ATO227" s="5"/>
      <c r="ATP227" s="5"/>
      <c r="ATQ227" s="5"/>
      <c r="ATR227" s="5"/>
      <c r="ATS227" s="5"/>
      <c r="ATT227" s="5"/>
      <c r="ATU227" s="5"/>
      <c r="ATV227" s="5"/>
      <c r="ATW227" s="5"/>
      <c r="ATX227" s="5"/>
      <c r="ATY227" s="5"/>
      <c r="ATZ227" s="5"/>
      <c r="AUA227" s="5"/>
      <c r="AUB227" s="5"/>
      <c r="AUC227" s="5"/>
      <c r="AUD227" s="5"/>
      <c r="AUE227" s="5"/>
      <c r="AUF227" s="5"/>
      <c r="AUG227" s="5"/>
      <c r="AUH227" s="5"/>
      <c r="AUI227" s="5"/>
      <c r="AUJ227" s="5"/>
      <c r="AUK227" s="5"/>
      <c r="AUL227" s="5"/>
      <c r="AUM227" s="5"/>
      <c r="AUN227" s="5"/>
      <c r="AUO227" s="5"/>
      <c r="AUP227" s="5"/>
      <c r="AUQ227" s="5"/>
      <c r="AUR227" s="5"/>
      <c r="AUS227" s="5"/>
      <c r="AUT227" s="5"/>
      <c r="AUU227" s="5"/>
      <c r="AUV227" s="5"/>
      <c r="AUW227" s="5"/>
      <c r="AUX227" s="5"/>
      <c r="AUY227" s="5"/>
      <c r="AUZ227" s="5"/>
      <c r="AVA227" s="5"/>
      <c r="AVB227" s="5"/>
      <c r="AVC227" s="5"/>
      <c r="AVD227" s="5"/>
      <c r="AVE227" s="5"/>
      <c r="AVF227" s="5"/>
      <c r="AVG227" s="5"/>
      <c r="AVH227" s="5"/>
      <c r="AVI227" s="5"/>
      <c r="AVJ227" s="5"/>
      <c r="AVK227" s="5"/>
      <c r="AVL227" s="5"/>
      <c r="AVM227" s="5"/>
      <c r="AVN227" s="5"/>
      <c r="AVO227" s="5"/>
      <c r="AVP227" s="5"/>
      <c r="AVQ227" s="5"/>
      <c r="AVR227" s="5"/>
      <c r="AVS227" s="5"/>
      <c r="AVT227" s="5"/>
      <c r="AVU227" s="5"/>
      <c r="AVV227" s="5"/>
      <c r="AVW227" s="5"/>
      <c r="AVX227" s="5"/>
      <c r="AVY227" s="5"/>
      <c r="AVZ227" s="5"/>
      <c r="AWA227" s="5"/>
      <c r="AWB227" s="5"/>
      <c r="AWC227" s="5"/>
      <c r="AWD227" s="5"/>
      <c r="AWE227" s="5"/>
      <c r="AWF227" s="5"/>
      <c r="AWG227" s="5"/>
      <c r="AWH227" s="5"/>
      <c r="AWI227" s="5"/>
      <c r="AWJ227" s="5"/>
      <c r="AWK227" s="5"/>
      <c r="AWL227" s="5"/>
      <c r="AWM227" s="5"/>
      <c r="AWN227" s="5"/>
      <c r="AWO227" s="5"/>
      <c r="AWP227" s="5"/>
      <c r="AWQ227" s="5"/>
      <c r="AWR227" s="5"/>
      <c r="AWS227" s="5"/>
      <c r="AWT227" s="5"/>
      <c r="AWU227" s="5"/>
      <c r="AWV227" s="5"/>
      <c r="AWW227" s="5"/>
      <c r="AWX227" s="5"/>
      <c r="AWY227" s="5"/>
      <c r="AWZ227" s="5"/>
      <c r="AXA227" s="5"/>
      <c r="AXB227" s="5"/>
      <c r="AXC227" s="5"/>
      <c r="AXD227" s="5"/>
      <c r="AXE227" s="5"/>
      <c r="AXF227" s="5"/>
      <c r="AXG227" s="5"/>
      <c r="AXH227" s="5"/>
      <c r="AXI227" s="5"/>
      <c r="AXJ227" s="5"/>
      <c r="AXK227" s="5"/>
      <c r="AXL227" s="5"/>
      <c r="AXM227" s="5"/>
      <c r="AXN227" s="5"/>
      <c r="AXO227" s="5"/>
      <c r="AXP227" s="5"/>
      <c r="AXQ227" s="5"/>
      <c r="AXR227" s="5"/>
      <c r="AXS227" s="5"/>
      <c r="AXT227" s="5"/>
      <c r="AXU227" s="5"/>
      <c r="AXV227" s="5"/>
      <c r="AXW227" s="5"/>
      <c r="AXX227" s="5"/>
      <c r="AXY227" s="5"/>
      <c r="AXZ227" s="5"/>
      <c r="AYA227" s="5"/>
      <c r="AYB227" s="5"/>
      <c r="AYC227" s="5"/>
      <c r="AYD227" s="5"/>
      <c r="AYE227" s="5"/>
      <c r="AYF227" s="5"/>
      <c r="AYG227" s="5"/>
      <c r="AYH227" s="5"/>
      <c r="AYI227" s="5"/>
      <c r="AYJ227" s="5"/>
      <c r="AYK227" s="5"/>
      <c r="AYL227" s="5"/>
      <c r="AYM227" s="5"/>
      <c r="AYN227" s="5"/>
      <c r="AYO227" s="5"/>
      <c r="AYP227" s="5"/>
      <c r="AYQ227" s="5"/>
      <c r="AYR227" s="5"/>
      <c r="AYS227" s="5"/>
      <c r="AYT227" s="5"/>
      <c r="AYU227" s="5"/>
      <c r="AYV227" s="5"/>
      <c r="AYW227" s="5"/>
      <c r="AYX227" s="5"/>
      <c r="AYY227" s="5"/>
      <c r="AYZ227" s="5"/>
      <c r="AZA227" s="5"/>
      <c r="AZB227" s="5"/>
      <c r="AZC227" s="5"/>
      <c r="AZD227" s="5"/>
      <c r="AZE227" s="5"/>
      <c r="AZF227" s="5"/>
      <c r="AZG227" s="5"/>
      <c r="AZH227" s="5"/>
      <c r="AZI227" s="5"/>
      <c r="AZJ227" s="5"/>
      <c r="AZK227" s="5"/>
      <c r="AZL227" s="5"/>
      <c r="AZM227" s="5"/>
      <c r="AZN227" s="5"/>
      <c r="AZO227" s="5"/>
      <c r="AZP227" s="5"/>
      <c r="AZQ227" s="5"/>
      <c r="AZR227" s="5"/>
      <c r="AZS227" s="5"/>
      <c r="AZT227" s="5"/>
      <c r="AZU227" s="5"/>
      <c r="AZV227" s="5"/>
      <c r="AZW227" s="5"/>
      <c r="AZX227" s="5"/>
      <c r="AZY227" s="5"/>
      <c r="AZZ227" s="5"/>
      <c r="BAA227" s="5"/>
      <c r="BAB227" s="5"/>
      <c r="BAC227" s="5"/>
      <c r="BAD227" s="5"/>
      <c r="BAE227" s="5"/>
      <c r="BAF227" s="5"/>
      <c r="BAG227" s="5"/>
      <c r="BAH227" s="5"/>
      <c r="BAI227" s="5"/>
      <c r="BAJ227" s="5"/>
      <c r="BAK227" s="5"/>
      <c r="BAL227" s="5"/>
      <c r="BAM227" s="5"/>
      <c r="BAN227" s="5"/>
      <c r="BAO227" s="5"/>
      <c r="BAP227" s="5"/>
      <c r="BAQ227" s="5"/>
      <c r="BAR227" s="5"/>
      <c r="BAS227" s="5"/>
      <c r="BAT227" s="5"/>
      <c r="BAU227" s="5"/>
      <c r="BAV227" s="5"/>
      <c r="BAW227" s="5"/>
      <c r="BAX227" s="5"/>
      <c r="BAY227" s="5"/>
      <c r="BAZ227" s="5"/>
      <c r="BBA227" s="5"/>
      <c r="BBB227" s="5"/>
      <c r="BBC227" s="5"/>
      <c r="BBD227" s="5"/>
      <c r="BBE227" s="5"/>
      <c r="BBF227" s="5"/>
      <c r="BBG227" s="5"/>
      <c r="BBH227" s="5"/>
      <c r="BBI227" s="5"/>
      <c r="BBJ227" s="5"/>
      <c r="BBK227" s="5"/>
      <c r="BBL227" s="5"/>
      <c r="BBM227" s="5"/>
      <c r="BBN227" s="5"/>
      <c r="BBO227" s="5"/>
      <c r="BBP227" s="5"/>
      <c r="BBQ227" s="5"/>
      <c r="BBR227" s="5"/>
      <c r="BBS227" s="5"/>
      <c r="BBT227" s="5"/>
      <c r="BBU227" s="5"/>
      <c r="BBV227" s="5"/>
      <c r="BBW227" s="5"/>
      <c r="BBX227" s="5"/>
      <c r="BBY227" s="5"/>
      <c r="BBZ227" s="5"/>
      <c r="BCA227" s="5"/>
      <c r="BCB227" s="5"/>
      <c r="BCC227" s="5"/>
      <c r="BCD227" s="5"/>
      <c r="BCE227" s="5"/>
      <c r="BCF227" s="5"/>
      <c r="BCG227" s="5"/>
      <c r="BCH227" s="5"/>
      <c r="BCI227" s="5"/>
      <c r="BCJ227" s="5"/>
      <c r="BCK227" s="5"/>
      <c r="BCL227" s="5"/>
      <c r="BCM227" s="5"/>
      <c r="BCN227" s="5"/>
      <c r="BCO227" s="5"/>
      <c r="BCP227" s="5"/>
      <c r="BCQ227" s="5"/>
      <c r="BCR227" s="5"/>
      <c r="BCS227" s="5"/>
      <c r="BCT227" s="5"/>
      <c r="BCU227" s="5"/>
      <c r="BCV227" s="5"/>
      <c r="BCW227" s="5"/>
      <c r="BCX227" s="5"/>
      <c r="BCY227" s="5"/>
      <c r="BCZ227" s="5"/>
      <c r="BDA227" s="5"/>
      <c r="BDB227" s="5"/>
      <c r="BDC227" s="5"/>
      <c r="BDD227" s="5"/>
      <c r="BDE227" s="5"/>
      <c r="BDF227" s="5"/>
      <c r="BDG227" s="5"/>
      <c r="BDH227" s="5"/>
      <c r="BDI227" s="5"/>
      <c r="BDJ227" s="5"/>
      <c r="BDK227" s="5"/>
      <c r="BDL227" s="5"/>
      <c r="BDM227" s="5"/>
      <c r="BDN227" s="5"/>
      <c r="BDO227" s="5"/>
      <c r="BDP227" s="5"/>
      <c r="BDQ227" s="5"/>
      <c r="BDR227" s="5"/>
      <c r="BDS227" s="5"/>
      <c r="BDT227" s="5"/>
      <c r="BDU227" s="5"/>
    </row>
    <row r="228" spans="1:1477" s="117" customFormat="1" ht="24" customHeight="1" thickTop="1">
      <c r="A228" s="131"/>
      <c r="B228" s="261" t="s">
        <v>1070</v>
      </c>
      <c r="C228" s="262"/>
      <c r="D228" s="263"/>
      <c r="E228" s="199"/>
      <c r="F228" s="118"/>
      <c r="G228" s="159">
        <f>IF(B199="","",ROWS(B199:B227)-1)</f>
        <v>28</v>
      </c>
      <c r="H228" s="117">
        <f>SUM(H199:H227)</f>
        <v>94</v>
      </c>
      <c r="I228" s="117">
        <f>SUM(I199:I227)</f>
        <v>118</v>
      </c>
      <c r="J228" s="117">
        <f>SUM(J199:J227)</f>
        <v>10090</v>
      </c>
      <c r="K228" s="117">
        <f>SUM(K199:K227)</f>
        <v>16001</v>
      </c>
      <c r="L228" s="117">
        <f>SUM(L199:L227)</f>
        <v>15793</v>
      </c>
      <c r="M228" s="142">
        <f>IF(G228="",0,N228/G228)</f>
        <v>0.8214285714285714</v>
      </c>
      <c r="N228" s="117">
        <f t="shared" ref="N228:Y228" si="64">SUM(N199:N227)</f>
        <v>23</v>
      </c>
      <c r="O228" s="117">
        <f t="shared" si="64"/>
        <v>208</v>
      </c>
      <c r="P228" s="120">
        <f t="shared" si="64"/>
        <v>82</v>
      </c>
      <c r="Q228" s="120">
        <f t="shared" si="64"/>
        <v>0</v>
      </c>
      <c r="R228" s="117">
        <f t="shared" si="64"/>
        <v>4897</v>
      </c>
      <c r="S228" s="117">
        <f t="shared" si="64"/>
        <v>1014</v>
      </c>
      <c r="T228" s="121">
        <f t="shared" si="64"/>
        <v>287406286</v>
      </c>
      <c r="U228" s="121">
        <f t="shared" si="64"/>
        <v>2475806</v>
      </c>
      <c r="V228" s="121">
        <f t="shared" si="64"/>
        <v>284930480</v>
      </c>
      <c r="W228" s="121">
        <f t="shared" si="64"/>
        <v>298797461</v>
      </c>
      <c r="X228" s="121">
        <f t="shared" si="64"/>
        <v>299816316</v>
      </c>
      <c r="Y228" s="121">
        <f t="shared" si="64"/>
        <v>0</v>
      </c>
      <c r="Z228" s="121">
        <f>SUM(Z199:Z227)</f>
        <v>0</v>
      </c>
      <c r="AA228" s="121">
        <f>SUM(AA199:AA227)</f>
        <v>0</v>
      </c>
      <c r="AB228" s="121">
        <f>SUM(AB199:AB227)</f>
        <v>299816316</v>
      </c>
      <c r="AC228" s="121">
        <f>SUM(AC199:AC227)</f>
        <v>299674140</v>
      </c>
      <c r="AD228" s="142">
        <f>IF(G228="",0,AE228/G228)</f>
        <v>0.9642857142857143</v>
      </c>
      <c r="AE228" s="146">
        <f t="shared" ref="AE228:CM228" si="65">SUM(AE199:AE227)</f>
        <v>27</v>
      </c>
      <c r="AF228" s="121">
        <f t="shared" si="65"/>
        <v>2850771</v>
      </c>
      <c r="AG228" s="121">
        <f t="shared" si="65"/>
        <v>11960908</v>
      </c>
      <c r="AH228" s="122">
        <f t="shared" si="65"/>
        <v>2585</v>
      </c>
      <c r="AI228" s="122">
        <f t="shared" si="65"/>
        <v>2247</v>
      </c>
      <c r="AJ228" s="122">
        <f t="shared" si="65"/>
        <v>0</v>
      </c>
      <c r="AK228" s="122">
        <f t="shared" si="65"/>
        <v>417</v>
      </c>
      <c r="AL228" s="121">
        <f t="shared" si="65"/>
        <v>3355149</v>
      </c>
      <c r="AM228" s="121">
        <f t="shared" si="65"/>
        <v>318303</v>
      </c>
      <c r="AN228" s="122">
        <f t="shared" si="65"/>
        <v>0</v>
      </c>
      <c r="AO228" s="122">
        <f t="shared" si="65"/>
        <v>317</v>
      </c>
      <c r="AP228" s="121">
        <f t="shared" si="65"/>
        <v>4952040</v>
      </c>
      <c r="AQ228" s="121">
        <f t="shared" si="65"/>
        <v>1361751</v>
      </c>
      <c r="AR228" s="122">
        <f t="shared" si="65"/>
        <v>0</v>
      </c>
      <c r="AS228" s="122">
        <f t="shared" si="65"/>
        <v>10</v>
      </c>
      <c r="AT228" s="121">
        <f t="shared" si="65"/>
        <v>50192</v>
      </c>
      <c r="AU228" s="121">
        <f t="shared" si="65"/>
        <v>0</v>
      </c>
      <c r="AV228" s="122">
        <f t="shared" si="65"/>
        <v>0</v>
      </c>
      <c r="AW228" s="122">
        <f t="shared" si="65"/>
        <v>0</v>
      </c>
      <c r="AX228" s="121">
        <f t="shared" si="65"/>
        <v>0</v>
      </c>
      <c r="AY228" s="121">
        <f t="shared" si="65"/>
        <v>0</v>
      </c>
      <c r="AZ228" s="122">
        <f t="shared" si="65"/>
        <v>0</v>
      </c>
      <c r="BA228" s="122">
        <f t="shared" si="65"/>
        <v>0</v>
      </c>
      <c r="BB228" s="121">
        <f t="shared" si="65"/>
        <v>0</v>
      </c>
      <c r="BC228" s="121">
        <f t="shared" si="65"/>
        <v>0</v>
      </c>
      <c r="BD228" s="122">
        <f t="shared" si="65"/>
        <v>22</v>
      </c>
      <c r="BE228" s="122">
        <f t="shared" si="65"/>
        <v>79</v>
      </c>
      <c r="BF228" s="121">
        <f t="shared" si="65"/>
        <v>1290983</v>
      </c>
      <c r="BG228" s="121">
        <f t="shared" si="65"/>
        <v>201655</v>
      </c>
      <c r="BH228" s="122">
        <f t="shared" si="65"/>
        <v>0</v>
      </c>
      <c r="BI228" s="122">
        <f t="shared" si="65"/>
        <v>4</v>
      </c>
      <c r="BJ228" s="121">
        <f t="shared" si="65"/>
        <v>94074</v>
      </c>
      <c r="BK228" s="121">
        <f t="shared" si="65"/>
        <v>0</v>
      </c>
      <c r="BL228" s="122">
        <f t="shared" si="65"/>
        <v>0</v>
      </c>
      <c r="BM228" s="122">
        <f t="shared" si="65"/>
        <v>0</v>
      </c>
      <c r="BN228" s="121">
        <f t="shared" si="65"/>
        <v>0</v>
      </c>
      <c r="BO228" s="121">
        <f t="shared" si="65"/>
        <v>0</v>
      </c>
      <c r="BP228" s="122">
        <f t="shared" si="65"/>
        <v>10</v>
      </c>
      <c r="BQ228" s="122">
        <f t="shared" si="65"/>
        <v>0</v>
      </c>
      <c r="BR228" s="121">
        <f t="shared" si="65"/>
        <v>557071</v>
      </c>
      <c r="BS228" s="121">
        <f t="shared" si="65"/>
        <v>0</v>
      </c>
      <c r="BT228" s="122">
        <f t="shared" si="65"/>
        <v>0</v>
      </c>
      <c r="BU228" s="122">
        <f t="shared" si="65"/>
        <v>125</v>
      </c>
      <c r="BV228" s="121">
        <f t="shared" si="65"/>
        <v>701157</v>
      </c>
      <c r="BW228" s="121">
        <f t="shared" si="65"/>
        <v>0</v>
      </c>
      <c r="BX228" s="122">
        <f t="shared" si="65"/>
        <v>0</v>
      </c>
      <c r="BY228" s="122">
        <f t="shared" si="65"/>
        <v>201</v>
      </c>
      <c r="BZ228" s="121">
        <f t="shared" si="65"/>
        <v>631504</v>
      </c>
      <c r="CA228" s="121">
        <f t="shared" si="65"/>
        <v>643594</v>
      </c>
      <c r="CB228" s="122">
        <f t="shared" si="65"/>
        <v>0</v>
      </c>
      <c r="CC228" s="122">
        <f t="shared" si="65"/>
        <v>0</v>
      </c>
      <c r="CD228" s="121">
        <f t="shared" si="65"/>
        <v>0</v>
      </c>
      <c r="CE228" s="121">
        <f t="shared" si="65"/>
        <v>0</v>
      </c>
      <c r="CF228" s="122">
        <f t="shared" si="65"/>
        <v>0</v>
      </c>
      <c r="CG228" s="122">
        <f t="shared" si="65"/>
        <v>0</v>
      </c>
      <c r="CH228" s="121">
        <f t="shared" si="65"/>
        <v>0</v>
      </c>
      <c r="CI228" s="121">
        <f t="shared" si="65"/>
        <v>0</v>
      </c>
      <c r="CJ228" s="122">
        <f t="shared" si="65"/>
        <v>32</v>
      </c>
      <c r="CK228" s="122">
        <f t="shared" si="65"/>
        <v>1153</v>
      </c>
      <c r="CL228" s="121">
        <f t="shared" si="65"/>
        <v>11632167</v>
      </c>
      <c r="CM228" s="121">
        <f t="shared" si="65"/>
        <v>2525303</v>
      </c>
      <c r="CN228" s="123"/>
      <c r="CO228" s="123"/>
      <c r="CP228" s="123"/>
      <c r="CQ228" s="123"/>
      <c r="CR228" s="123"/>
      <c r="CS228" s="123"/>
      <c r="CT228" s="119"/>
      <c r="CU228" s="118"/>
      <c r="CV228" s="118"/>
      <c r="CW228" s="119"/>
      <c r="CX228" s="119"/>
      <c r="CY228" s="118"/>
      <c r="CZ228" s="118"/>
      <c r="DA228" s="118"/>
      <c r="DB228" s="121"/>
      <c r="DC228" s="123"/>
      <c r="DD228" s="210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6"/>
      <c r="WQ228" s="6"/>
      <c r="WR228" s="6"/>
      <c r="WS228" s="6"/>
      <c r="WT228" s="6"/>
      <c r="WU228" s="6"/>
      <c r="WV228" s="6"/>
      <c r="WW228" s="6"/>
      <c r="WX228" s="6"/>
      <c r="WY228" s="6"/>
      <c r="WZ228" s="6"/>
      <c r="XA228" s="6"/>
      <c r="XB228" s="6"/>
      <c r="XC228" s="6"/>
      <c r="XD228" s="6"/>
      <c r="XE228" s="6"/>
      <c r="XF228" s="6"/>
      <c r="XG228" s="6"/>
      <c r="XH228" s="6"/>
      <c r="XI228" s="6"/>
      <c r="XJ228" s="6"/>
      <c r="XK228" s="6"/>
      <c r="XL228" s="6"/>
      <c r="XM228" s="6"/>
      <c r="XN228" s="6"/>
      <c r="XO228" s="6"/>
      <c r="XP228" s="6"/>
      <c r="XQ228" s="6"/>
      <c r="XR228" s="6"/>
      <c r="XS228" s="6"/>
      <c r="XT228" s="6"/>
      <c r="XU228" s="6"/>
      <c r="XV228" s="6"/>
      <c r="XW228" s="6"/>
      <c r="XX228" s="6"/>
      <c r="XY228" s="6"/>
      <c r="XZ228" s="6"/>
      <c r="YA228" s="6"/>
      <c r="YB228" s="6"/>
      <c r="YC228" s="6"/>
      <c r="YD228" s="6"/>
      <c r="YE228" s="6"/>
      <c r="YF228" s="6"/>
      <c r="YG228" s="6"/>
      <c r="YH228" s="6"/>
      <c r="YI228" s="6"/>
      <c r="YJ228" s="6"/>
      <c r="YK228" s="6"/>
      <c r="YL228" s="6"/>
      <c r="YM228" s="6"/>
      <c r="YN228" s="6"/>
      <c r="YO228" s="6"/>
      <c r="YP228" s="6"/>
      <c r="YQ228" s="6"/>
      <c r="YR228" s="6"/>
      <c r="YS228" s="6"/>
      <c r="YT228" s="6"/>
      <c r="YU228" s="6"/>
      <c r="YV228" s="6"/>
      <c r="YW228" s="6"/>
      <c r="YX228" s="6"/>
      <c r="YY228" s="6"/>
      <c r="YZ228" s="6"/>
      <c r="ZA228" s="6"/>
      <c r="ZB228" s="6"/>
      <c r="ZC228" s="6"/>
      <c r="ZD228" s="6"/>
      <c r="ZE228" s="6"/>
      <c r="ZF228" s="6"/>
      <c r="ZG228" s="6"/>
      <c r="ZH228" s="6"/>
      <c r="ZI228" s="6"/>
      <c r="ZJ228" s="6"/>
      <c r="ZK228" s="6"/>
      <c r="ZL228" s="6"/>
      <c r="ZM228" s="6"/>
      <c r="ZN228" s="6"/>
      <c r="ZO228" s="6"/>
      <c r="ZP228" s="6"/>
      <c r="ZQ228" s="6"/>
      <c r="ZR228" s="6"/>
      <c r="ZS228" s="6"/>
      <c r="ZT228" s="6"/>
      <c r="ZU228" s="6"/>
      <c r="ZV228" s="6"/>
      <c r="ZW228" s="6"/>
      <c r="ZX228" s="6"/>
      <c r="ZY228" s="6"/>
      <c r="ZZ228" s="6"/>
      <c r="AAA228" s="6"/>
      <c r="AAB228" s="6"/>
      <c r="AAC228" s="6"/>
      <c r="AAD228" s="6"/>
      <c r="AAE228" s="6"/>
      <c r="AAF228" s="6"/>
      <c r="AAG228" s="6"/>
      <c r="AAH228" s="6"/>
      <c r="AAI228" s="6"/>
      <c r="AAJ228" s="6"/>
      <c r="AAK228" s="6"/>
      <c r="AAL228" s="6"/>
      <c r="AAM228" s="6"/>
      <c r="AAN228" s="6"/>
      <c r="AAO228" s="6"/>
      <c r="AAP228" s="6"/>
      <c r="AAQ228" s="6"/>
      <c r="AAR228" s="6"/>
      <c r="AAS228" s="6"/>
      <c r="AAT228" s="6"/>
      <c r="AAU228" s="6"/>
      <c r="AAV228" s="6"/>
      <c r="AAW228" s="6"/>
      <c r="AAX228" s="6"/>
      <c r="AAY228" s="6"/>
      <c r="AAZ228" s="6"/>
      <c r="ABA228" s="6"/>
      <c r="ABB228" s="6"/>
      <c r="ABC228" s="6"/>
      <c r="ABD228" s="6"/>
      <c r="ABE228" s="6"/>
      <c r="ABF228" s="6"/>
      <c r="ABG228" s="6"/>
      <c r="ABH228" s="6"/>
      <c r="ABI228" s="6"/>
      <c r="ABJ228" s="6"/>
      <c r="ABK228" s="6"/>
      <c r="ABL228" s="6"/>
      <c r="ABM228" s="6"/>
      <c r="ABN228" s="6"/>
      <c r="ABO228" s="6"/>
      <c r="ABP228" s="6"/>
      <c r="ABQ228" s="6"/>
      <c r="ABR228" s="6"/>
      <c r="ABS228" s="6"/>
      <c r="ABT228" s="6"/>
      <c r="ABU228" s="6"/>
      <c r="ABV228" s="6"/>
      <c r="ABW228" s="6"/>
      <c r="ABX228" s="6"/>
      <c r="ABY228" s="6"/>
      <c r="ABZ228" s="6"/>
      <c r="ACA228" s="6"/>
      <c r="ACB228" s="6"/>
      <c r="ACC228" s="6"/>
      <c r="ACD228" s="6"/>
      <c r="ACE228" s="6"/>
      <c r="ACF228" s="6"/>
      <c r="ACG228" s="6"/>
      <c r="ACH228" s="6"/>
      <c r="ACI228" s="6"/>
      <c r="ACJ228" s="6"/>
      <c r="ACK228" s="6"/>
      <c r="ACL228" s="6"/>
      <c r="ACM228" s="6"/>
      <c r="ACN228" s="6"/>
      <c r="ACO228" s="6"/>
      <c r="ACP228" s="6"/>
      <c r="ACQ228" s="6"/>
      <c r="ACR228" s="6"/>
      <c r="ACS228" s="6"/>
      <c r="ACT228" s="6"/>
      <c r="ACU228" s="6"/>
      <c r="ACV228" s="6"/>
      <c r="ACW228" s="6"/>
      <c r="ACX228" s="6"/>
      <c r="ACY228" s="6"/>
      <c r="ACZ228" s="6"/>
      <c r="ADA228" s="6"/>
      <c r="ADB228" s="6"/>
      <c r="ADC228" s="6"/>
      <c r="ADD228" s="6"/>
      <c r="ADE228" s="6"/>
      <c r="ADF228" s="6"/>
      <c r="ADG228" s="6"/>
      <c r="ADH228" s="6"/>
      <c r="ADI228" s="6"/>
      <c r="ADJ228" s="6"/>
      <c r="ADK228" s="6"/>
      <c r="ADL228" s="6"/>
      <c r="ADM228" s="6"/>
      <c r="ADN228" s="6"/>
      <c r="ADO228" s="6"/>
      <c r="ADP228" s="6"/>
      <c r="ADQ228" s="6"/>
      <c r="ADR228" s="6"/>
      <c r="ADS228" s="6"/>
      <c r="ADT228" s="6"/>
      <c r="ADU228" s="6"/>
      <c r="ADV228" s="6"/>
      <c r="ADW228" s="6"/>
      <c r="ADX228" s="6"/>
      <c r="ADY228" s="6"/>
      <c r="ADZ228" s="6"/>
      <c r="AEA228" s="6"/>
      <c r="AEB228" s="6"/>
      <c r="AEC228" s="6"/>
      <c r="AED228" s="6"/>
      <c r="AEE228" s="6"/>
      <c r="AEF228" s="6"/>
      <c r="AEG228" s="6"/>
      <c r="AEH228" s="6"/>
      <c r="AEI228" s="6"/>
      <c r="AEJ228" s="6"/>
      <c r="AEK228" s="6"/>
      <c r="AEL228" s="6"/>
      <c r="AEM228" s="6"/>
      <c r="AEN228" s="6"/>
      <c r="AEO228" s="6"/>
      <c r="AEP228" s="6"/>
      <c r="AEQ228" s="6"/>
      <c r="AER228" s="6"/>
      <c r="AES228" s="6"/>
      <c r="AET228" s="6"/>
      <c r="AEU228" s="6"/>
      <c r="AEV228" s="6"/>
      <c r="AEW228" s="6"/>
      <c r="AEX228" s="6"/>
      <c r="AEY228" s="6"/>
      <c r="AEZ228" s="6"/>
      <c r="AFA228" s="6"/>
      <c r="AFB228" s="6"/>
      <c r="AFC228" s="6"/>
      <c r="AFD228" s="6"/>
      <c r="AFE228" s="6"/>
      <c r="AFF228" s="6"/>
      <c r="AFG228" s="6"/>
      <c r="AFH228" s="6"/>
      <c r="AFI228" s="6"/>
      <c r="AFJ228" s="6"/>
      <c r="AFK228" s="6"/>
      <c r="AFL228" s="6"/>
      <c r="AFM228" s="6"/>
      <c r="AFN228" s="6"/>
      <c r="AFO228" s="6"/>
      <c r="AFP228" s="6"/>
      <c r="AFQ228" s="6"/>
      <c r="AFR228" s="6"/>
      <c r="AFS228" s="6"/>
      <c r="AFT228" s="6"/>
      <c r="AFU228" s="6"/>
      <c r="AFV228" s="6"/>
      <c r="AFW228" s="6"/>
      <c r="AFX228" s="6"/>
      <c r="AFY228" s="6"/>
      <c r="AFZ228" s="6"/>
      <c r="AGA228" s="6"/>
      <c r="AGB228" s="6"/>
      <c r="AGC228" s="6"/>
      <c r="AGD228" s="6"/>
      <c r="AGE228" s="6"/>
      <c r="AGF228" s="6"/>
      <c r="AGG228" s="6"/>
      <c r="AGH228" s="6"/>
      <c r="AGI228" s="6"/>
      <c r="AGJ228" s="6"/>
      <c r="AGK228" s="6"/>
      <c r="AGL228" s="6"/>
      <c r="AGM228" s="6"/>
      <c r="AGN228" s="6"/>
      <c r="AGO228" s="6"/>
      <c r="AGP228" s="6"/>
      <c r="AGQ228" s="6"/>
      <c r="AGR228" s="6"/>
      <c r="AGS228" s="6"/>
      <c r="AGT228" s="6"/>
      <c r="AGU228" s="6"/>
      <c r="AGV228" s="6"/>
      <c r="AGW228" s="6"/>
      <c r="AGX228" s="6"/>
      <c r="AGY228" s="6"/>
      <c r="AGZ228" s="6"/>
      <c r="AHA228" s="6"/>
      <c r="AHB228" s="6"/>
      <c r="AHC228" s="6"/>
      <c r="AHD228" s="6"/>
      <c r="AHE228" s="6"/>
      <c r="AHF228" s="6"/>
      <c r="AHG228" s="6"/>
      <c r="AHH228" s="6"/>
      <c r="AHI228" s="6"/>
      <c r="AHJ228" s="6"/>
      <c r="AHK228" s="6"/>
      <c r="AHL228" s="6"/>
      <c r="AHM228" s="6"/>
      <c r="AHN228" s="6"/>
      <c r="AHO228" s="6"/>
      <c r="AHP228" s="6"/>
      <c r="AHQ228" s="6"/>
      <c r="AHR228" s="6"/>
      <c r="AHS228" s="6"/>
      <c r="AHT228" s="6"/>
      <c r="AHU228" s="6"/>
      <c r="AHV228" s="6"/>
      <c r="AHW228" s="6"/>
      <c r="AHX228" s="6"/>
      <c r="AHY228" s="6"/>
      <c r="AHZ228" s="6"/>
      <c r="AIA228" s="6"/>
      <c r="AIB228" s="6"/>
      <c r="AIC228" s="6"/>
      <c r="AID228" s="6"/>
      <c r="AIE228" s="6"/>
      <c r="AIF228" s="6"/>
      <c r="AIG228" s="6"/>
      <c r="AIH228" s="6"/>
      <c r="AII228" s="6"/>
      <c r="AIJ228" s="6"/>
      <c r="AIK228" s="6"/>
      <c r="AIL228" s="6"/>
      <c r="AIM228" s="6"/>
      <c r="AIN228" s="6"/>
      <c r="AIO228" s="6"/>
      <c r="AIP228" s="6"/>
      <c r="AIQ228" s="6"/>
      <c r="AIR228" s="6"/>
      <c r="AIS228" s="6"/>
      <c r="AIT228" s="6"/>
      <c r="AIU228" s="6"/>
      <c r="AIV228" s="6"/>
      <c r="AIW228" s="6"/>
      <c r="AIX228" s="6"/>
      <c r="AIY228" s="6"/>
      <c r="AIZ228" s="6"/>
      <c r="AJA228" s="6"/>
      <c r="AJB228" s="6"/>
      <c r="AJC228" s="6"/>
      <c r="AJD228" s="6"/>
      <c r="AJE228" s="6"/>
      <c r="AJF228" s="6"/>
      <c r="AJG228" s="6"/>
      <c r="AJH228" s="6"/>
      <c r="AJI228" s="6"/>
      <c r="AJJ228" s="6"/>
      <c r="AJK228" s="6"/>
      <c r="AJL228" s="6"/>
      <c r="AJM228" s="6"/>
      <c r="AJN228" s="6"/>
      <c r="AJO228" s="6"/>
      <c r="AJP228" s="6"/>
      <c r="AJQ228" s="6"/>
      <c r="AJR228" s="6"/>
      <c r="AJS228" s="6"/>
      <c r="AJT228" s="6"/>
      <c r="AJU228" s="6"/>
      <c r="AJV228" s="6"/>
      <c r="AJW228" s="6"/>
      <c r="AJX228" s="6"/>
      <c r="AJY228" s="6"/>
      <c r="AJZ228" s="6"/>
      <c r="AKA228" s="6"/>
      <c r="AKB228" s="6"/>
      <c r="AKC228" s="6"/>
      <c r="AKD228" s="6"/>
      <c r="AKE228" s="6"/>
      <c r="AKF228" s="6"/>
      <c r="AKG228" s="6"/>
      <c r="AKH228" s="6"/>
      <c r="AKI228" s="6"/>
      <c r="AKJ228" s="6"/>
      <c r="AKK228" s="6"/>
      <c r="AKL228" s="6"/>
      <c r="AKM228" s="6"/>
      <c r="AKN228" s="6"/>
      <c r="AKO228" s="6"/>
      <c r="AKP228" s="6"/>
      <c r="AKQ228" s="6"/>
      <c r="AKR228" s="6"/>
      <c r="AKS228" s="6"/>
      <c r="AKT228" s="6"/>
      <c r="AKU228" s="6"/>
      <c r="AKV228" s="6"/>
      <c r="AKW228" s="6"/>
      <c r="AKX228" s="6"/>
      <c r="AKY228" s="6"/>
      <c r="AKZ228" s="6"/>
      <c r="ALA228" s="6"/>
      <c r="ALB228" s="6"/>
      <c r="ALC228" s="6"/>
      <c r="ALD228" s="6"/>
      <c r="ALE228" s="6"/>
      <c r="ALF228" s="6"/>
      <c r="ALG228" s="6"/>
      <c r="ALH228" s="6"/>
      <c r="ALI228" s="6"/>
      <c r="ALJ228" s="6"/>
      <c r="ALK228" s="6"/>
      <c r="ALL228" s="6"/>
      <c r="ALM228" s="6"/>
      <c r="ALN228" s="6"/>
      <c r="ALO228" s="6"/>
      <c r="ALP228" s="6"/>
      <c r="ALQ228" s="6"/>
      <c r="ALR228" s="6"/>
      <c r="ALS228" s="6"/>
      <c r="ALT228" s="6"/>
      <c r="ALU228" s="6"/>
      <c r="ALV228" s="6"/>
      <c r="ALW228" s="6"/>
      <c r="ALX228" s="6"/>
      <c r="ALY228" s="6"/>
      <c r="ALZ228" s="6"/>
      <c r="AMA228" s="6"/>
      <c r="AMB228" s="6"/>
      <c r="AMC228" s="6"/>
      <c r="AMD228" s="6"/>
      <c r="AME228" s="6"/>
      <c r="AMF228" s="6"/>
      <c r="AMG228" s="6"/>
      <c r="AMH228" s="6"/>
      <c r="AMI228" s="6"/>
      <c r="AMJ228" s="6"/>
      <c r="AMK228" s="6"/>
      <c r="AML228" s="6"/>
      <c r="AMM228" s="6"/>
      <c r="AMN228" s="6"/>
      <c r="AMO228" s="6"/>
      <c r="AMP228" s="6"/>
      <c r="AMQ228" s="6"/>
      <c r="AMR228" s="6"/>
      <c r="AMS228" s="6"/>
      <c r="AMT228" s="6"/>
      <c r="AMU228" s="6"/>
      <c r="AMV228" s="6"/>
      <c r="AMW228" s="6"/>
      <c r="AMX228" s="6"/>
      <c r="AMY228" s="6"/>
      <c r="AMZ228" s="6"/>
      <c r="ANA228" s="6"/>
      <c r="ANB228" s="6"/>
      <c r="ANC228" s="6"/>
      <c r="AND228" s="6"/>
      <c r="ANE228" s="6"/>
      <c r="ANF228" s="6"/>
      <c r="ANG228" s="6"/>
      <c r="ANH228" s="6"/>
      <c r="ANI228" s="6"/>
      <c r="ANJ228" s="6"/>
      <c r="ANK228" s="6"/>
      <c r="ANL228" s="6"/>
      <c r="ANM228" s="6"/>
      <c r="ANN228" s="6"/>
      <c r="ANO228" s="6"/>
      <c r="ANP228" s="6"/>
      <c r="ANQ228" s="6"/>
      <c r="ANR228" s="6"/>
      <c r="ANS228" s="6"/>
      <c r="ANT228" s="6"/>
      <c r="ANU228" s="6"/>
      <c r="ANV228" s="6"/>
      <c r="ANW228" s="6"/>
      <c r="ANX228" s="6"/>
      <c r="ANY228" s="6"/>
      <c r="ANZ228" s="6"/>
      <c r="AOA228" s="6"/>
      <c r="AOB228" s="6"/>
      <c r="AOC228" s="6"/>
      <c r="AOD228" s="6"/>
      <c r="AOE228" s="6"/>
      <c r="AOF228" s="6"/>
      <c r="AOG228" s="6"/>
      <c r="AOH228" s="6"/>
      <c r="AOI228" s="6"/>
      <c r="AOJ228" s="6"/>
      <c r="AOK228" s="6"/>
      <c r="AOL228" s="6"/>
      <c r="AOM228" s="6"/>
      <c r="AON228" s="6"/>
      <c r="AOO228" s="6"/>
      <c r="AOP228" s="6"/>
      <c r="AOQ228" s="6"/>
      <c r="AOR228" s="6"/>
      <c r="AOS228" s="6"/>
      <c r="AOT228" s="6"/>
      <c r="AOU228" s="6"/>
      <c r="AOV228" s="6"/>
      <c r="AOW228" s="6"/>
      <c r="AOX228" s="6"/>
      <c r="AOY228" s="6"/>
      <c r="AOZ228" s="6"/>
      <c r="APA228" s="6"/>
      <c r="APB228" s="6"/>
      <c r="APC228" s="6"/>
      <c r="APD228" s="6"/>
      <c r="APE228" s="6"/>
      <c r="APF228" s="6"/>
      <c r="APG228" s="6"/>
      <c r="APH228" s="6"/>
      <c r="API228" s="6"/>
      <c r="APJ228" s="6"/>
      <c r="APK228" s="6"/>
      <c r="APL228" s="6"/>
      <c r="APM228" s="6"/>
      <c r="APN228" s="6"/>
      <c r="APO228" s="6"/>
      <c r="APP228" s="6"/>
      <c r="APQ228" s="6"/>
      <c r="APR228" s="6"/>
      <c r="APS228" s="6"/>
      <c r="APT228" s="6"/>
      <c r="APU228" s="6"/>
      <c r="APV228" s="6"/>
      <c r="APW228" s="6"/>
      <c r="APX228" s="6"/>
      <c r="APY228" s="6"/>
      <c r="APZ228" s="6"/>
      <c r="AQA228" s="6"/>
      <c r="AQB228" s="6"/>
      <c r="AQC228" s="6"/>
      <c r="AQD228" s="6"/>
      <c r="AQE228" s="6"/>
      <c r="AQF228" s="6"/>
      <c r="AQG228" s="6"/>
      <c r="AQH228" s="6"/>
      <c r="AQI228" s="6"/>
      <c r="AQJ228" s="6"/>
      <c r="AQK228" s="6"/>
      <c r="AQL228" s="6"/>
      <c r="AQM228" s="6"/>
      <c r="AQN228" s="6"/>
      <c r="AQO228" s="6"/>
      <c r="AQP228" s="6"/>
      <c r="AQQ228" s="6"/>
      <c r="AQR228" s="6"/>
      <c r="AQS228" s="6"/>
      <c r="AQT228" s="6"/>
      <c r="AQU228" s="6"/>
      <c r="AQV228" s="6"/>
      <c r="AQW228" s="6"/>
      <c r="AQX228" s="6"/>
      <c r="AQY228" s="6"/>
      <c r="AQZ228" s="6"/>
      <c r="ARA228" s="6"/>
      <c r="ARB228" s="6"/>
      <c r="ARC228" s="6"/>
      <c r="ARD228" s="6"/>
      <c r="ARE228" s="6"/>
      <c r="ARF228" s="6"/>
      <c r="ARG228" s="6"/>
      <c r="ARH228" s="6"/>
      <c r="ARI228" s="6"/>
      <c r="ARJ228" s="6"/>
      <c r="ARK228" s="6"/>
      <c r="ARL228" s="6"/>
      <c r="ARM228" s="6"/>
      <c r="ARN228" s="6"/>
      <c r="ARO228" s="6"/>
      <c r="ARP228" s="6"/>
      <c r="ARQ228" s="6"/>
      <c r="ARR228" s="6"/>
      <c r="ARS228" s="6"/>
      <c r="ART228" s="6"/>
      <c r="ARU228" s="6"/>
      <c r="ARV228" s="6"/>
      <c r="ARW228" s="6"/>
      <c r="ARX228" s="6"/>
      <c r="ARY228" s="6"/>
      <c r="ARZ228" s="6"/>
      <c r="ASA228" s="6"/>
      <c r="ASB228" s="6"/>
      <c r="ASC228" s="6"/>
      <c r="ASD228" s="6"/>
      <c r="ASE228" s="6"/>
      <c r="ASF228" s="6"/>
      <c r="ASG228" s="6"/>
      <c r="ASH228" s="6"/>
      <c r="ASI228" s="6"/>
      <c r="ASJ228" s="6"/>
      <c r="ASK228" s="6"/>
      <c r="ASL228" s="6"/>
      <c r="ASM228" s="6"/>
      <c r="ASN228" s="6"/>
      <c r="ASO228" s="6"/>
      <c r="ASP228" s="6"/>
      <c r="ASQ228" s="6"/>
      <c r="ASR228" s="6"/>
      <c r="ASS228" s="6"/>
      <c r="AST228" s="6"/>
      <c r="ASU228" s="6"/>
      <c r="ASV228" s="6"/>
      <c r="ASW228" s="6"/>
      <c r="ASX228" s="6"/>
      <c r="ASY228" s="6"/>
      <c r="ASZ228" s="6"/>
      <c r="ATA228" s="6"/>
      <c r="ATB228" s="6"/>
      <c r="ATC228" s="6"/>
      <c r="ATD228" s="6"/>
      <c r="ATE228" s="6"/>
      <c r="ATF228" s="6"/>
      <c r="ATG228" s="6"/>
      <c r="ATH228" s="6"/>
      <c r="ATI228" s="6"/>
      <c r="ATJ228" s="6"/>
      <c r="ATK228" s="6"/>
      <c r="ATL228" s="6"/>
      <c r="ATM228" s="6"/>
      <c r="ATN228" s="6"/>
      <c r="ATO228" s="6"/>
      <c r="ATP228" s="6"/>
      <c r="ATQ228" s="6"/>
      <c r="ATR228" s="6"/>
      <c r="ATS228" s="6"/>
      <c r="ATT228" s="6"/>
      <c r="ATU228" s="6"/>
      <c r="ATV228" s="6"/>
      <c r="ATW228" s="6"/>
      <c r="ATX228" s="6"/>
      <c r="ATY228" s="6"/>
      <c r="ATZ228" s="6"/>
      <c r="AUA228" s="6"/>
      <c r="AUB228" s="6"/>
      <c r="AUC228" s="6"/>
      <c r="AUD228" s="6"/>
      <c r="AUE228" s="6"/>
      <c r="AUF228" s="6"/>
      <c r="AUG228" s="6"/>
      <c r="AUH228" s="6"/>
      <c r="AUI228" s="6"/>
      <c r="AUJ228" s="6"/>
      <c r="AUK228" s="6"/>
      <c r="AUL228" s="6"/>
      <c r="AUM228" s="6"/>
      <c r="AUN228" s="6"/>
      <c r="AUO228" s="6"/>
      <c r="AUP228" s="6"/>
      <c r="AUQ228" s="6"/>
      <c r="AUR228" s="6"/>
      <c r="AUS228" s="6"/>
      <c r="AUT228" s="6"/>
      <c r="AUU228" s="6"/>
      <c r="AUV228" s="6"/>
      <c r="AUW228" s="6"/>
      <c r="AUX228" s="6"/>
      <c r="AUY228" s="6"/>
      <c r="AUZ228" s="6"/>
      <c r="AVA228" s="6"/>
      <c r="AVB228" s="6"/>
      <c r="AVC228" s="6"/>
      <c r="AVD228" s="6"/>
      <c r="AVE228" s="6"/>
      <c r="AVF228" s="6"/>
      <c r="AVG228" s="6"/>
      <c r="AVH228" s="6"/>
      <c r="AVI228" s="6"/>
      <c r="AVJ228" s="6"/>
      <c r="AVK228" s="6"/>
      <c r="AVL228" s="6"/>
      <c r="AVM228" s="6"/>
      <c r="AVN228" s="6"/>
      <c r="AVO228" s="6"/>
      <c r="AVP228" s="6"/>
      <c r="AVQ228" s="6"/>
      <c r="AVR228" s="6"/>
      <c r="AVS228" s="6"/>
      <c r="AVT228" s="6"/>
      <c r="AVU228" s="6"/>
      <c r="AVV228" s="6"/>
      <c r="AVW228" s="6"/>
      <c r="AVX228" s="6"/>
      <c r="AVY228" s="6"/>
      <c r="AVZ228" s="6"/>
      <c r="AWA228" s="6"/>
      <c r="AWB228" s="6"/>
      <c r="AWC228" s="6"/>
      <c r="AWD228" s="6"/>
      <c r="AWE228" s="6"/>
      <c r="AWF228" s="6"/>
      <c r="AWG228" s="6"/>
      <c r="AWH228" s="6"/>
      <c r="AWI228" s="6"/>
      <c r="AWJ228" s="6"/>
      <c r="AWK228" s="6"/>
      <c r="AWL228" s="6"/>
      <c r="AWM228" s="6"/>
      <c r="AWN228" s="6"/>
      <c r="AWO228" s="6"/>
      <c r="AWP228" s="6"/>
      <c r="AWQ228" s="6"/>
      <c r="AWR228" s="6"/>
      <c r="AWS228" s="6"/>
      <c r="AWT228" s="6"/>
      <c r="AWU228" s="6"/>
      <c r="AWV228" s="6"/>
      <c r="AWW228" s="6"/>
      <c r="AWX228" s="6"/>
      <c r="AWY228" s="6"/>
      <c r="AWZ228" s="6"/>
      <c r="AXA228" s="6"/>
      <c r="AXB228" s="6"/>
      <c r="AXC228" s="6"/>
      <c r="AXD228" s="6"/>
      <c r="AXE228" s="6"/>
      <c r="AXF228" s="6"/>
      <c r="AXG228" s="6"/>
      <c r="AXH228" s="6"/>
      <c r="AXI228" s="6"/>
      <c r="AXJ228" s="6"/>
      <c r="AXK228" s="6"/>
      <c r="AXL228" s="6"/>
      <c r="AXM228" s="6"/>
      <c r="AXN228" s="6"/>
      <c r="AXO228" s="6"/>
      <c r="AXP228" s="6"/>
      <c r="AXQ228" s="6"/>
      <c r="AXR228" s="6"/>
      <c r="AXS228" s="6"/>
      <c r="AXT228" s="6"/>
      <c r="AXU228" s="6"/>
      <c r="AXV228" s="6"/>
      <c r="AXW228" s="6"/>
      <c r="AXX228" s="6"/>
      <c r="AXY228" s="6"/>
      <c r="AXZ228" s="6"/>
      <c r="AYA228" s="6"/>
      <c r="AYB228" s="6"/>
      <c r="AYC228" s="6"/>
      <c r="AYD228" s="6"/>
      <c r="AYE228" s="6"/>
      <c r="AYF228" s="6"/>
      <c r="AYG228" s="6"/>
      <c r="AYH228" s="6"/>
      <c r="AYI228" s="6"/>
      <c r="AYJ228" s="6"/>
      <c r="AYK228" s="6"/>
      <c r="AYL228" s="6"/>
      <c r="AYM228" s="6"/>
      <c r="AYN228" s="6"/>
      <c r="AYO228" s="6"/>
      <c r="AYP228" s="6"/>
      <c r="AYQ228" s="6"/>
      <c r="AYR228" s="6"/>
      <c r="AYS228" s="6"/>
      <c r="AYT228" s="6"/>
      <c r="AYU228" s="6"/>
      <c r="AYV228" s="6"/>
      <c r="AYW228" s="6"/>
      <c r="AYX228" s="6"/>
      <c r="AYY228" s="6"/>
      <c r="AYZ228" s="6"/>
      <c r="AZA228" s="6"/>
      <c r="AZB228" s="6"/>
      <c r="AZC228" s="6"/>
      <c r="AZD228" s="6"/>
      <c r="AZE228" s="6"/>
      <c r="AZF228" s="6"/>
      <c r="AZG228" s="6"/>
      <c r="AZH228" s="6"/>
      <c r="AZI228" s="6"/>
      <c r="AZJ228" s="6"/>
      <c r="AZK228" s="6"/>
      <c r="AZL228" s="6"/>
      <c r="AZM228" s="6"/>
      <c r="AZN228" s="6"/>
      <c r="AZO228" s="6"/>
      <c r="AZP228" s="6"/>
      <c r="AZQ228" s="6"/>
      <c r="AZR228" s="6"/>
      <c r="AZS228" s="6"/>
      <c r="AZT228" s="6"/>
      <c r="AZU228" s="6"/>
      <c r="AZV228" s="6"/>
      <c r="AZW228" s="6"/>
      <c r="AZX228" s="6"/>
      <c r="AZY228" s="6"/>
      <c r="AZZ228" s="6"/>
      <c r="BAA228" s="6"/>
      <c r="BAB228" s="6"/>
      <c r="BAC228" s="6"/>
      <c r="BAD228" s="6"/>
      <c r="BAE228" s="6"/>
      <c r="BAF228" s="6"/>
      <c r="BAG228" s="6"/>
      <c r="BAH228" s="6"/>
      <c r="BAI228" s="6"/>
      <c r="BAJ228" s="6"/>
      <c r="BAK228" s="6"/>
      <c r="BAL228" s="6"/>
      <c r="BAM228" s="6"/>
      <c r="BAN228" s="6"/>
      <c r="BAO228" s="6"/>
      <c r="BAP228" s="6"/>
      <c r="BAQ228" s="6"/>
      <c r="BAR228" s="6"/>
      <c r="BAS228" s="6"/>
      <c r="BAT228" s="6"/>
      <c r="BAU228" s="6"/>
      <c r="BAV228" s="6"/>
      <c r="BAW228" s="6"/>
      <c r="BAX228" s="6"/>
      <c r="BAY228" s="6"/>
      <c r="BAZ228" s="6"/>
      <c r="BBA228" s="6"/>
      <c r="BBB228" s="6"/>
      <c r="BBC228" s="6"/>
      <c r="BBD228" s="6"/>
      <c r="BBE228" s="6"/>
      <c r="BBF228" s="6"/>
      <c r="BBG228" s="6"/>
      <c r="BBH228" s="6"/>
      <c r="BBI228" s="6"/>
      <c r="BBJ228" s="6"/>
      <c r="BBK228" s="6"/>
      <c r="BBL228" s="6"/>
      <c r="BBM228" s="6"/>
      <c r="BBN228" s="6"/>
      <c r="BBO228" s="6"/>
      <c r="BBP228" s="6"/>
      <c r="BBQ228" s="6"/>
      <c r="BBR228" s="6"/>
      <c r="BBS228" s="6"/>
      <c r="BBT228" s="6"/>
      <c r="BBU228" s="6"/>
      <c r="BBV228" s="6"/>
      <c r="BBW228" s="6"/>
      <c r="BBX228" s="6"/>
      <c r="BBY228" s="6"/>
      <c r="BBZ228" s="6"/>
      <c r="BCA228" s="6"/>
      <c r="BCB228" s="6"/>
      <c r="BCC228" s="6"/>
      <c r="BCD228" s="6"/>
      <c r="BCE228" s="6"/>
      <c r="BCF228" s="6"/>
      <c r="BCG228" s="6"/>
      <c r="BCH228" s="6"/>
      <c r="BCI228" s="6"/>
      <c r="BCJ228" s="6"/>
      <c r="BCK228" s="6"/>
      <c r="BCL228" s="6"/>
      <c r="BCM228" s="6"/>
      <c r="BCN228" s="6"/>
      <c r="BCO228" s="6"/>
      <c r="BCP228" s="6"/>
      <c r="BCQ228" s="6"/>
      <c r="BCR228" s="6"/>
      <c r="BCS228" s="6"/>
      <c r="BCT228" s="6"/>
      <c r="BCU228" s="6"/>
      <c r="BCV228" s="6"/>
      <c r="BCW228" s="6"/>
      <c r="BCX228" s="6"/>
      <c r="BCY228" s="6"/>
      <c r="BCZ228" s="6"/>
      <c r="BDA228" s="6"/>
      <c r="BDB228" s="6"/>
      <c r="BDC228" s="6"/>
      <c r="BDD228" s="6"/>
      <c r="BDE228" s="6"/>
      <c r="BDF228" s="6"/>
      <c r="BDG228" s="6"/>
      <c r="BDH228" s="6"/>
      <c r="BDI228" s="6"/>
      <c r="BDJ228" s="6"/>
      <c r="BDK228" s="6"/>
      <c r="BDL228" s="6"/>
      <c r="BDM228" s="6"/>
      <c r="BDN228" s="6"/>
      <c r="BDO228" s="6"/>
      <c r="BDP228" s="6"/>
      <c r="BDQ228" s="6"/>
      <c r="BDR228" s="6"/>
      <c r="BDS228" s="6"/>
      <c r="BDT228" s="6"/>
      <c r="BDU228" s="6"/>
    </row>
    <row r="229" spans="1:1477" s="69" customFormat="1">
      <c r="B229" s="67" t="s">
        <v>4</v>
      </c>
      <c r="C229" s="67" t="s">
        <v>404</v>
      </c>
      <c r="D229" s="67" t="s">
        <v>405</v>
      </c>
      <c r="E229" s="194">
        <v>45083</v>
      </c>
      <c r="F229" s="67" t="s">
        <v>986</v>
      </c>
      <c r="G229" s="158" t="s">
        <v>995</v>
      </c>
      <c r="H229" s="187">
        <v>4</v>
      </c>
      <c r="I229" s="69">
        <v>6</v>
      </c>
      <c r="J229" s="69">
        <v>410</v>
      </c>
      <c r="K229" s="69">
        <v>645</v>
      </c>
      <c r="L229" s="69">
        <v>641</v>
      </c>
      <c r="M229" s="186">
        <f>IF(J229 = 0,0,(L229-AH229-AI229)/J229)</f>
        <v>1.1878048780487804</v>
      </c>
      <c r="N229" s="69">
        <f>IF(G229&lt;&gt;"",IF(M229&lt;=1.2,1,0),0)</f>
        <v>1</v>
      </c>
      <c r="O229" s="69">
        <v>4</v>
      </c>
      <c r="P229" s="69">
        <v>0</v>
      </c>
      <c r="Q229" s="69">
        <v>0</v>
      </c>
      <c r="R229" s="69">
        <v>154</v>
      </c>
      <c r="S229" s="69">
        <v>81</v>
      </c>
      <c r="T229" s="190">
        <v>11282143</v>
      </c>
      <c r="U229" s="190">
        <v>100000</v>
      </c>
      <c r="V229" s="190">
        <v>11182143</v>
      </c>
      <c r="W229" s="190">
        <v>11851012</v>
      </c>
      <c r="X229" s="190">
        <v>12077791</v>
      </c>
      <c r="Y229" s="190">
        <v>0</v>
      </c>
      <c r="Z229" s="190">
        <v>0</v>
      </c>
      <c r="AA229" s="190">
        <v>0</v>
      </c>
      <c r="AB229" s="190">
        <v>12077791</v>
      </c>
      <c r="AC229" s="190">
        <v>12077791</v>
      </c>
      <c r="AD229" s="186">
        <f>IF(V229=0,0,AC229/V229)</f>
        <v>1.0800962749269081</v>
      </c>
      <c r="AE229" s="69">
        <f>IF(AD229 &lt;=1.1,1,0)</f>
        <v>1</v>
      </c>
      <c r="AF229" s="190">
        <v>0</v>
      </c>
      <c r="AG229" s="190">
        <v>568869</v>
      </c>
      <c r="AH229" s="69">
        <v>109</v>
      </c>
      <c r="AI229" s="69">
        <v>45</v>
      </c>
      <c r="AJ229" s="69">
        <v>0</v>
      </c>
      <c r="AK229" s="69">
        <v>6</v>
      </c>
      <c r="AL229" s="80">
        <v>419002</v>
      </c>
      <c r="AM229" s="80">
        <v>23191</v>
      </c>
      <c r="AN229" s="69">
        <v>0</v>
      </c>
      <c r="AO229" s="69">
        <v>37</v>
      </c>
      <c r="AP229" s="80">
        <v>361551</v>
      </c>
      <c r="AQ229" s="80">
        <v>8287</v>
      </c>
      <c r="AR229" s="69">
        <v>0</v>
      </c>
      <c r="AS229" s="69">
        <v>0</v>
      </c>
      <c r="AT229" s="80">
        <v>0</v>
      </c>
      <c r="AU229" s="80">
        <v>0</v>
      </c>
      <c r="AV229" s="69">
        <v>0</v>
      </c>
      <c r="AW229" s="69">
        <v>0</v>
      </c>
      <c r="AX229" s="80">
        <v>0</v>
      </c>
      <c r="AY229" s="80">
        <v>0</v>
      </c>
      <c r="AZ229" s="69">
        <v>0</v>
      </c>
      <c r="BA229" s="69">
        <v>0</v>
      </c>
      <c r="BB229" s="80">
        <v>0</v>
      </c>
      <c r="BC229" s="80">
        <v>0</v>
      </c>
      <c r="BD229" s="69">
        <v>0</v>
      </c>
      <c r="BE229" s="69">
        <v>41</v>
      </c>
      <c r="BF229" s="80">
        <v>56263</v>
      </c>
      <c r="BG229" s="80">
        <v>0</v>
      </c>
      <c r="BH229" s="69">
        <v>0</v>
      </c>
      <c r="BI229" s="69">
        <v>0</v>
      </c>
      <c r="BJ229" s="80">
        <v>0</v>
      </c>
      <c r="BK229" s="80">
        <v>0</v>
      </c>
      <c r="BL229" s="69">
        <v>0</v>
      </c>
      <c r="BM229" s="69">
        <v>0</v>
      </c>
      <c r="BN229" s="80">
        <v>0</v>
      </c>
      <c r="BO229" s="80">
        <v>0</v>
      </c>
      <c r="BP229" s="69">
        <v>0</v>
      </c>
      <c r="BQ229" s="69">
        <v>0</v>
      </c>
      <c r="BR229" s="80">
        <v>0</v>
      </c>
      <c r="BS229" s="80">
        <v>0</v>
      </c>
      <c r="BT229" s="69">
        <v>0</v>
      </c>
      <c r="BU229" s="69">
        <v>0</v>
      </c>
      <c r="BV229" s="80">
        <v>0</v>
      </c>
      <c r="BW229" s="80">
        <v>0</v>
      </c>
      <c r="BX229" s="69">
        <v>0</v>
      </c>
      <c r="BY229" s="69">
        <v>0</v>
      </c>
      <c r="BZ229" s="80">
        <v>0</v>
      </c>
      <c r="CA229" s="80">
        <v>0</v>
      </c>
      <c r="CB229" s="69">
        <v>0</v>
      </c>
      <c r="CC229" s="69">
        <v>0</v>
      </c>
      <c r="CD229" s="80">
        <v>0</v>
      </c>
      <c r="CE229" s="80">
        <v>0</v>
      </c>
      <c r="CF229" s="69">
        <v>0</v>
      </c>
      <c r="CG229" s="69">
        <v>0</v>
      </c>
      <c r="CH229" s="80">
        <v>-235426</v>
      </c>
      <c r="CI229" s="80">
        <v>0</v>
      </c>
      <c r="CJ229" s="69">
        <v>0</v>
      </c>
      <c r="CK229" s="69">
        <v>84</v>
      </c>
      <c r="CL229" s="80">
        <v>601391</v>
      </c>
      <c r="CM229" s="80">
        <v>31478</v>
      </c>
      <c r="CN229" s="67" t="s">
        <v>744</v>
      </c>
      <c r="CO229" s="67" t="s">
        <v>745</v>
      </c>
      <c r="CP229" s="67" t="s">
        <v>709</v>
      </c>
      <c r="CQ229" s="67" t="s">
        <v>709</v>
      </c>
      <c r="CR229" s="67" t="s">
        <v>709</v>
      </c>
      <c r="CS229" s="67" t="s">
        <v>709</v>
      </c>
      <c r="CT229" s="68">
        <v>46083</v>
      </c>
      <c r="CU229" s="67" t="s">
        <v>991</v>
      </c>
      <c r="CV229" s="67" t="s">
        <v>989</v>
      </c>
      <c r="CW229" s="68" t="s">
        <v>168</v>
      </c>
      <c r="CX229" s="68">
        <v>45905</v>
      </c>
      <c r="CY229" s="67" t="s">
        <v>988</v>
      </c>
      <c r="CZ229" s="67" t="s">
        <v>989</v>
      </c>
      <c r="DA229" s="67" t="s">
        <v>1036</v>
      </c>
      <c r="DB229" s="81">
        <v>10131956.15</v>
      </c>
      <c r="DC229" s="67"/>
      <c r="DD229" s="67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  <c r="AML229"/>
      <c r="AMM229"/>
      <c r="AMN229"/>
      <c r="AMO229"/>
      <c r="AMP229"/>
      <c r="AMQ229"/>
      <c r="AMR229"/>
      <c r="AMS229"/>
      <c r="AMT229"/>
      <c r="AMU229"/>
      <c r="AMV229"/>
      <c r="AMW229"/>
      <c r="AMX229"/>
      <c r="AMY229"/>
      <c r="AMZ229"/>
      <c r="ANA229"/>
      <c r="ANB229"/>
      <c r="ANC229"/>
      <c r="AND229"/>
      <c r="ANE229"/>
      <c r="ANF229"/>
      <c r="ANG229"/>
      <c r="ANH229"/>
      <c r="ANI229"/>
      <c r="ANJ229"/>
      <c r="ANK229"/>
      <c r="ANL229"/>
      <c r="ANM229"/>
      <c r="ANN229"/>
      <c r="ANO229"/>
      <c r="ANP229"/>
      <c r="ANQ229"/>
      <c r="ANR229"/>
      <c r="ANS229"/>
      <c r="ANT229"/>
      <c r="ANU229"/>
      <c r="ANV229"/>
      <c r="ANW229"/>
      <c r="ANX229"/>
      <c r="ANY229"/>
      <c r="ANZ229"/>
      <c r="AOA229"/>
      <c r="AOB229"/>
      <c r="AOC229"/>
      <c r="AOD229"/>
      <c r="AOE229"/>
      <c r="AOF229"/>
      <c r="AOG229"/>
      <c r="AOH229"/>
      <c r="AOI229"/>
      <c r="AOJ229"/>
      <c r="AOK229"/>
      <c r="AOL229"/>
      <c r="AOM229"/>
      <c r="AON229"/>
      <c r="AOO229"/>
      <c r="AOP229"/>
      <c r="AOQ229"/>
      <c r="AOR229"/>
      <c r="AOS229"/>
      <c r="AOT229"/>
      <c r="AOU229"/>
      <c r="AOV229"/>
      <c r="AOW229"/>
      <c r="AOX229"/>
      <c r="AOY229"/>
      <c r="AOZ229"/>
      <c r="APA229"/>
      <c r="APB229"/>
      <c r="APC229"/>
      <c r="APD229"/>
      <c r="APE229"/>
      <c r="APF229"/>
      <c r="APG229"/>
      <c r="APH229"/>
      <c r="API229"/>
      <c r="APJ229"/>
      <c r="APK229"/>
      <c r="APL229"/>
      <c r="APM229"/>
      <c r="APN229"/>
      <c r="APO229"/>
      <c r="APP229"/>
      <c r="APQ229"/>
      <c r="APR229"/>
      <c r="APS229"/>
      <c r="APT229"/>
      <c r="APU229"/>
      <c r="APV229"/>
      <c r="APW229"/>
      <c r="APX229"/>
      <c r="APY229"/>
      <c r="APZ229"/>
      <c r="AQA229"/>
      <c r="AQB229"/>
      <c r="AQC229"/>
      <c r="AQD229"/>
      <c r="AQE229"/>
      <c r="AQF229"/>
      <c r="AQG229"/>
      <c r="AQH229"/>
      <c r="AQI229"/>
      <c r="AQJ229"/>
      <c r="AQK229"/>
      <c r="AQL229"/>
      <c r="AQM229"/>
      <c r="AQN229"/>
      <c r="AQO229"/>
      <c r="AQP229"/>
      <c r="AQQ229"/>
      <c r="AQR229"/>
      <c r="AQS229"/>
      <c r="AQT229"/>
      <c r="AQU229"/>
      <c r="AQV229"/>
      <c r="AQW229"/>
      <c r="AQX229"/>
      <c r="AQY229"/>
      <c r="AQZ229"/>
      <c r="ARA229"/>
      <c r="ARB229"/>
      <c r="ARC229"/>
      <c r="ARD229"/>
      <c r="ARE229"/>
      <c r="ARF229"/>
      <c r="ARG229"/>
      <c r="ARH229"/>
      <c r="ARI229"/>
      <c r="ARJ229"/>
      <c r="ARK229"/>
      <c r="ARL229"/>
      <c r="ARM229"/>
      <c r="ARN229"/>
      <c r="ARO229"/>
      <c r="ARP229"/>
      <c r="ARQ229"/>
      <c r="ARR229"/>
      <c r="ARS229"/>
      <c r="ART229"/>
      <c r="ARU229"/>
      <c r="ARV229"/>
      <c r="ARW229"/>
      <c r="ARX229"/>
      <c r="ARY229"/>
      <c r="ARZ229"/>
      <c r="ASA229"/>
      <c r="ASB229"/>
      <c r="ASC229"/>
      <c r="ASD229"/>
      <c r="ASE229"/>
      <c r="ASF229"/>
      <c r="ASG229"/>
      <c r="ASH229"/>
      <c r="ASI229"/>
      <c r="ASJ229"/>
      <c r="ASK229"/>
      <c r="ASL229"/>
      <c r="ASM229"/>
      <c r="ASN229"/>
      <c r="ASO229"/>
      <c r="ASP229"/>
      <c r="ASQ229"/>
      <c r="ASR229"/>
      <c r="ASS229"/>
      <c r="AST229"/>
      <c r="ASU229"/>
      <c r="ASV229"/>
      <c r="ASW229"/>
      <c r="ASX229"/>
      <c r="ASY229"/>
      <c r="ASZ229"/>
      <c r="ATA229"/>
      <c r="ATB229"/>
      <c r="ATC229"/>
      <c r="ATD229"/>
      <c r="ATE229"/>
      <c r="ATF229"/>
      <c r="ATG229"/>
      <c r="ATH229"/>
      <c r="ATI229"/>
      <c r="ATJ229"/>
      <c r="ATK229"/>
      <c r="ATL229"/>
      <c r="ATM229"/>
      <c r="ATN229"/>
      <c r="ATO229"/>
      <c r="ATP229"/>
      <c r="ATQ229"/>
      <c r="ATR229"/>
      <c r="ATS229"/>
      <c r="ATT229"/>
      <c r="ATU229"/>
      <c r="ATV229"/>
      <c r="ATW229"/>
      <c r="ATX229"/>
      <c r="ATY229"/>
      <c r="ATZ229"/>
      <c r="AUA229"/>
      <c r="AUB229"/>
      <c r="AUC229"/>
      <c r="AUD229"/>
      <c r="AUE229"/>
      <c r="AUF229"/>
      <c r="AUG229"/>
      <c r="AUH229"/>
      <c r="AUI229"/>
      <c r="AUJ229"/>
      <c r="AUK229"/>
      <c r="AUL229"/>
      <c r="AUM229"/>
      <c r="AUN229"/>
      <c r="AUO229"/>
      <c r="AUP229"/>
      <c r="AUQ229"/>
      <c r="AUR229"/>
      <c r="AUS229"/>
      <c r="AUT229"/>
      <c r="AUU229"/>
      <c r="AUV229"/>
      <c r="AUW229"/>
      <c r="AUX229"/>
      <c r="AUY229"/>
      <c r="AUZ229"/>
      <c r="AVA229"/>
      <c r="AVB229"/>
      <c r="AVC229"/>
      <c r="AVD229"/>
      <c r="AVE229"/>
      <c r="AVF229"/>
      <c r="AVG229"/>
      <c r="AVH229"/>
      <c r="AVI229"/>
      <c r="AVJ229"/>
      <c r="AVK229"/>
      <c r="AVL229"/>
      <c r="AVM229"/>
      <c r="AVN229"/>
      <c r="AVO229"/>
      <c r="AVP229"/>
      <c r="AVQ229"/>
      <c r="AVR229"/>
      <c r="AVS229"/>
      <c r="AVT229"/>
      <c r="AVU229"/>
      <c r="AVV229"/>
      <c r="AVW229"/>
      <c r="AVX229"/>
      <c r="AVY229"/>
      <c r="AVZ229"/>
      <c r="AWA229"/>
      <c r="AWB229"/>
      <c r="AWC229"/>
      <c r="AWD229"/>
      <c r="AWE229"/>
      <c r="AWF229"/>
      <c r="AWG229"/>
      <c r="AWH229"/>
      <c r="AWI229"/>
      <c r="AWJ229"/>
      <c r="AWK229"/>
      <c r="AWL229"/>
      <c r="AWM229"/>
      <c r="AWN229"/>
      <c r="AWO229"/>
      <c r="AWP229"/>
      <c r="AWQ229"/>
      <c r="AWR229"/>
      <c r="AWS229"/>
      <c r="AWT229"/>
      <c r="AWU229"/>
      <c r="AWV229"/>
      <c r="AWW229"/>
      <c r="AWX229"/>
      <c r="AWY229"/>
      <c r="AWZ229"/>
      <c r="AXA229"/>
      <c r="AXB229"/>
      <c r="AXC229"/>
      <c r="AXD229"/>
      <c r="AXE229"/>
      <c r="AXF229"/>
      <c r="AXG229"/>
      <c r="AXH229"/>
      <c r="AXI229"/>
      <c r="AXJ229"/>
      <c r="AXK229"/>
      <c r="AXL229"/>
      <c r="AXM229"/>
      <c r="AXN229"/>
      <c r="AXO229"/>
      <c r="AXP229"/>
      <c r="AXQ229"/>
      <c r="AXR229"/>
      <c r="AXS229"/>
      <c r="AXT229"/>
      <c r="AXU229"/>
      <c r="AXV229"/>
      <c r="AXW229"/>
      <c r="AXX229"/>
      <c r="AXY229"/>
      <c r="AXZ229"/>
      <c r="AYA229"/>
      <c r="AYB229"/>
      <c r="AYC229"/>
      <c r="AYD229"/>
      <c r="AYE229"/>
      <c r="AYF229"/>
      <c r="AYG229"/>
      <c r="AYH229"/>
      <c r="AYI229"/>
      <c r="AYJ229"/>
      <c r="AYK229"/>
      <c r="AYL229"/>
      <c r="AYM229"/>
      <c r="AYN229"/>
      <c r="AYO229"/>
      <c r="AYP229"/>
      <c r="AYQ229"/>
      <c r="AYR229"/>
      <c r="AYS229"/>
      <c r="AYT229"/>
      <c r="AYU229"/>
      <c r="AYV229"/>
      <c r="AYW229"/>
      <c r="AYX229"/>
      <c r="AYY229"/>
      <c r="AYZ229"/>
      <c r="AZA229"/>
      <c r="AZB229"/>
      <c r="AZC229"/>
      <c r="AZD229"/>
      <c r="AZE229"/>
      <c r="AZF229"/>
      <c r="AZG229"/>
      <c r="AZH229"/>
      <c r="AZI229"/>
      <c r="AZJ229"/>
      <c r="AZK229"/>
      <c r="AZL229"/>
      <c r="AZM229"/>
      <c r="AZN229"/>
      <c r="AZO229"/>
      <c r="AZP229"/>
      <c r="AZQ229"/>
      <c r="AZR229"/>
      <c r="AZS229"/>
      <c r="AZT229"/>
      <c r="AZU229"/>
      <c r="AZV229"/>
      <c r="AZW229"/>
      <c r="AZX229"/>
      <c r="AZY229"/>
      <c r="AZZ229"/>
      <c r="BAA229"/>
      <c r="BAB229"/>
      <c r="BAC229"/>
      <c r="BAD229"/>
      <c r="BAE229"/>
      <c r="BAF229"/>
      <c r="BAG229"/>
      <c r="BAH229"/>
      <c r="BAI229"/>
      <c r="BAJ229"/>
      <c r="BAK229"/>
      <c r="BAL229"/>
      <c r="BAM229"/>
      <c r="BAN229"/>
      <c r="BAO229"/>
      <c r="BAP229"/>
      <c r="BAQ229"/>
      <c r="BAR229"/>
      <c r="BAS229"/>
      <c r="BAT229"/>
      <c r="BAU229"/>
      <c r="BAV229"/>
      <c r="BAW229"/>
      <c r="BAX229"/>
      <c r="BAY229"/>
      <c r="BAZ229"/>
      <c r="BBA229"/>
      <c r="BBB229"/>
      <c r="BBC229"/>
      <c r="BBD229"/>
      <c r="BBE229"/>
      <c r="BBF229"/>
      <c r="BBG229"/>
      <c r="BBH229"/>
      <c r="BBI229"/>
      <c r="BBJ229"/>
      <c r="BBK229"/>
      <c r="BBL229"/>
      <c r="BBM229"/>
      <c r="BBN229"/>
      <c r="BBO229"/>
      <c r="BBP229"/>
      <c r="BBQ229"/>
      <c r="BBR229"/>
      <c r="BBS229"/>
      <c r="BBT229"/>
      <c r="BBU229"/>
      <c r="BBV229"/>
      <c r="BBW229"/>
      <c r="BBX229"/>
      <c r="BBY229"/>
      <c r="BBZ229"/>
      <c r="BCA229"/>
      <c r="BCB229"/>
      <c r="BCC229"/>
      <c r="BCD229"/>
      <c r="BCE229"/>
      <c r="BCF229"/>
      <c r="BCG229"/>
      <c r="BCH229"/>
      <c r="BCI229"/>
      <c r="BCJ229"/>
      <c r="BCK229"/>
      <c r="BCL229"/>
      <c r="BCM229"/>
      <c r="BCN229"/>
      <c r="BCO229"/>
      <c r="BCP229"/>
      <c r="BCQ229"/>
      <c r="BCR229"/>
      <c r="BCS229"/>
      <c r="BCT229"/>
      <c r="BCU229"/>
      <c r="BCV229"/>
      <c r="BCW229"/>
      <c r="BCX229"/>
      <c r="BCY229"/>
      <c r="BCZ229"/>
      <c r="BDA229"/>
      <c r="BDB229"/>
      <c r="BDC229"/>
      <c r="BDD229"/>
      <c r="BDE229"/>
      <c r="BDF229"/>
      <c r="BDG229"/>
      <c r="BDH229"/>
      <c r="BDI229"/>
      <c r="BDJ229"/>
      <c r="BDK229"/>
      <c r="BDL229"/>
      <c r="BDM229"/>
      <c r="BDN229"/>
      <c r="BDO229"/>
      <c r="BDP229"/>
      <c r="BDQ229"/>
      <c r="BDR229"/>
      <c r="BDS229"/>
      <c r="BDT229"/>
      <c r="BDU229"/>
    </row>
    <row r="230" spans="1:1477" s="69" customFormat="1">
      <c r="B230" s="67" t="s">
        <v>4</v>
      </c>
      <c r="C230" s="67" t="s">
        <v>661</v>
      </c>
      <c r="D230" s="67" t="s">
        <v>662</v>
      </c>
      <c r="E230" s="194">
        <v>45328</v>
      </c>
      <c r="F230" s="67" t="s">
        <v>991</v>
      </c>
      <c r="G230" s="158" t="s">
        <v>990</v>
      </c>
      <c r="H230" s="187">
        <v>1</v>
      </c>
      <c r="I230" s="69">
        <v>0</v>
      </c>
      <c r="J230" s="69">
        <v>127</v>
      </c>
      <c r="K230" s="69">
        <v>172</v>
      </c>
      <c r="L230" s="69">
        <v>172</v>
      </c>
      <c r="M230" s="186">
        <f t="shared" ref="M230:M253" si="66">IF(J230 = 0,0,(L230-AH230-AI230)/J230)</f>
        <v>1.015748031496063</v>
      </c>
      <c r="N230" s="69">
        <f t="shared" ref="N230:N253" si="67">IF(G230&lt;&gt;"",IF(M230&lt;=1.2,1,0),0)</f>
        <v>1</v>
      </c>
      <c r="O230" s="69">
        <v>0</v>
      </c>
      <c r="P230" s="69">
        <v>0</v>
      </c>
      <c r="Q230" s="69">
        <v>0</v>
      </c>
      <c r="R230" s="69">
        <v>43</v>
      </c>
      <c r="S230" s="69">
        <v>2</v>
      </c>
      <c r="T230" s="190">
        <v>1104118</v>
      </c>
      <c r="U230" s="190">
        <v>42000</v>
      </c>
      <c r="V230" s="190">
        <v>1062118</v>
      </c>
      <c r="W230" s="190">
        <v>1104118</v>
      </c>
      <c r="X230" s="190">
        <v>1062935</v>
      </c>
      <c r="Y230" s="190">
        <v>0</v>
      </c>
      <c r="Z230" s="190">
        <v>0</v>
      </c>
      <c r="AA230" s="190">
        <v>0</v>
      </c>
      <c r="AB230" s="190">
        <v>1062935</v>
      </c>
      <c r="AC230" s="190">
        <v>1062929</v>
      </c>
      <c r="AD230" s="186">
        <f t="shared" ref="AD230:AD253" si="68">IF(V230=0,0,AC230/V230)</f>
        <v>1.0007635686430321</v>
      </c>
      <c r="AE230" s="69">
        <f t="shared" ref="AE230:AE253" si="69">IF(AD230 &lt;=1.1,1,0)</f>
        <v>1</v>
      </c>
      <c r="AF230" s="190">
        <v>-6</v>
      </c>
      <c r="AG230" s="190">
        <v>0</v>
      </c>
      <c r="AH230" s="69">
        <v>25</v>
      </c>
      <c r="AI230" s="69">
        <v>18</v>
      </c>
      <c r="AJ230" s="69">
        <v>0</v>
      </c>
      <c r="AK230" s="69">
        <v>0</v>
      </c>
      <c r="AL230" s="80">
        <v>3237</v>
      </c>
      <c r="AM230" s="80">
        <v>0</v>
      </c>
      <c r="AN230" s="69">
        <v>0</v>
      </c>
      <c r="AO230" s="69">
        <v>0</v>
      </c>
      <c r="AP230" s="80">
        <v>0</v>
      </c>
      <c r="AQ230" s="80">
        <v>0</v>
      </c>
      <c r="AR230" s="69">
        <v>0</v>
      </c>
      <c r="AS230" s="69">
        <v>0</v>
      </c>
      <c r="AT230" s="80">
        <v>0</v>
      </c>
      <c r="AU230" s="80">
        <v>0</v>
      </c>
      <c r="AV230" s="69">
        <v>0</v>
      </c>
      <c r="AW230" s="69">
        <v>0</v>
      </c>
      <c r="AX230" s="80">
        <v>0</v>
      </c>
      <c r="AY230" s="80">
        <v>0</v>
      </c>
      <c r="AZ230" s="69">
        <v>0</v>
      </c>
      <c r="BA230" s="69">
        <v>0</v>
      </c>
      <c r="BB230" s="80">
        <v>0</v>
      </c>
      <c r="BC230" s="80">
        <v>0</v>
      </c>
      <c r="BD230" s="69">
        <v>0</v>
      </c>
      <c r="BE230" s="69">
        <v>0</v>
      </c>
      <c r="BF230" s="80">
        <v>0</v>
      </c>
      <c r="BG230" s="80">
        <v>0</v>
      </c>
      <c r="BH230" s="69">
        <v>0</v>
      </c>
      <c r="BI230" s="69">
        <v>0</v>
      </c>
      <c r="BJ230" s="80">
        <v>0</v>
      </c>
      <c r="BK230" s="80">
        <v>0</v>
      </c>
      <c r="BL230" s="69">
        <v>0</v>
      </c>
      <c r="BM230" s="69">
        <v>0</v>
      </c>
      <c r="BN230" s="80">
        <v>0</v>
      </c>
      <c r="BO230" s="80">
        <v>0</v>
      </c>
      <c r="BP230" s="69">
        <v>0</v>
      </c>
      <c r="BQ230" s="69">
        <v>0</v>
      </c>
      <c r="BR230" s="80">
        <v>0</v>
      </c>
      <c r="BS230" s="80">
        <v>0</v>
      </c>
      <c r="BT230" s="69">
        <v>0</v>
      </c>
      <c r="BU230" s="69">
        <v>0</v>
      </c>
      <c r="BV230" s="80">
        <v>0</v>
      </c>
      <c r="BW230" s="80">
        <v>0</v>
      </c>
      <c r="BX230" s="69">
        <v>0</v>
      </c>
      <c r="BY230" s="69">
        <v>0</v>
      </c>
      <c r="BZ230" s="80">
        <v>0</v>
      </c>
      <c r="CA230" s="80">
        <v>0</v>
      </c>
      <c r="CB230" s="69">
        <v>0</v>
      </c>
      <c r="CC230" s="69">
        <v>0</v>
      </c>
      <c r="CD230" s="80">
        <v>0</v>
      </c>
      <c r="CE230" s="80">
        <v>0</v>
      </c>
      <c r="CF230" s="69">
        <v>0</v>
      </c>
      <c r="CG230" s="69">
        <v>0</v>
      </c>
      <c r="CH230" s="80">
        <v>0</v>
      </c>
      <c r="CI230" s="80">
        <v>0</v>
      </c>
      <c r="CJ230" s="69">
        <v>0</v>
      </c>
      <c r="CK230" s="69">
        <v>0</v>
      </c>
      <c r="CL230" s="80">
        <v>3237</v>
      </c>
      <c r="CM230" s="80">
        <v>0</v>
      </c>
      <c r="CN230" s="67" t="s">
        <v>875</v>
      </c>
      <c r="CO230" s="67" t="s">
        <v>876</v>
      </c>
      <c r="CP230" s="67" t="s">
        <v>709</v>
      </c>
      <c r="CQ230" s="67" t="s">
        <v>709</v>
      </c>
      <c r="CR230" s="67" t="s">
        <v>709</v>
      </c>
      <c r="CS230" s="67" t="s">
        <v>709</v>
      </c>
      <c r="CT230" s="68">
        <v>45877</v>
      </c>
      <c r="CU230" s="67" t="s">
        <v>988</v>
      </c>
      <c r="CV230" s="67" t="s">
        <v>989</v>
      </c>
      <c r="CW230" s="68" t="s">
        <v>168</v>
      </c>
      <c r="CX230" s="68">
        <v>45715</v>
      </c>
      <c r="CY230" s="67" t="s">
        <v>991</v>
      </c>
      <c r="CZ230" s="67" t="s">
        <v>994</v>
      </c>
      <c r="DA230" s="67" t="s">
        <v>1037</v>
      </c>
      <c r="DB230" s="81">
        <v>1174163.5</v>
      </c>
      <c r="DC230" s="67"/>
      <c r="DD230" s="67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  <c r="AML230"/>
      <c r="AMM230"/>
      <c r="AMN230"/>
      <c r="AMO230"/>
      <c r="AMP230"/>
      <c r="AMQ230"/>
      <c r="AMR230"/>
      <c r="AMS230"/>
      <c r="AMT230"/>
      <c r="AMU230"/>
      <c r="AMV230"/>
      <c r="AMW230"/>
      <c r="AMX230"/>
      <c r="AMY230"/>
      <c r="AMZ230"/>
      <c r="ANA230"/>
      <c r="ANB230"/>
      <c r="ANC230"/>
      <c r="AND230"/>
      <c r="ANE230"/>
      <c r="ANF230"/>
      <c r="ANG230"/>
      <c r="ANH230"/>
      <c r="ANI230"/>
      <c r="ANJ230"/>
      <c r="ANK230"/>
      <c r="ANL230"/>
      <c r="ANM230"/>
      <c r="ANN230"/>
      <c r="ANO230"/>
      <c r="ANP230"/>
      <c r="ANQ230"/>
      <c r="ANR230"/>
      <c r="ANS230"/>
      <c r="ANT230"/>
      <c r="ANU230"/>
      <c r="ANV230"/>
      <c r="ANW230"/>
      <c r="ANX230"/>
      <c r="ANY230"/>
      <c r="ANZ230"/>
      <c r="AOA230"/>
      <c r="AOB230"/>
      <c r="AOC230"/>
      <c r="AOD230"/>
      <c r="AOE230"/>
      <c r="AOF230"/>
      <c r="AOG230"/>
      <c r="AOH230"/>
      <c r="AOI230"/>
      <c r="AOJ230"/>
      <c r="AOK230"/>
      <c r="AOL230"/>
      <c r="AOM230"/>
      <c r="AON230"/>
      <c r="AOO230"/>
      <c r="AOP230"/>
      <c r="AOQ230"/>
      <c r="AOR230"/>
      <c r="AOS230"/>
      <c r="AOT230"/>
      <c r="AOU230"/>
      <c r="AOV230"/>
      <c r="AOW230"/>
      <c r="AOX230"/>
      <c r="AOY230"/>
      <c r="AOZ230"/>
      <c r="APA230"/>
      <c r="APB230"/>
      <c r="APC230"/>
      <c r="APD230"/>
      <c r="APE230"/>
      <c r="APF230"/>
      <c r="APG230"/>
      <c r="APH230"/>
      <c r="API230"/>
      <c r="APJ230"/>
      <c r="APK230"/>
      <c r="APL230"/>
      <c r="APM230"/>
      <c r="APN230"/>
      <c r="APO230"/>
      <c r="APP230"/>
      <c r="APQ230"/>
      <c r="APR230"/>
      <c r="APS230"/>
      <c r="APT230"/>
      <c r="APU230"/>
      <c r="APV230"/>
      <c r="APW230"/>
      <c r="APX230"/>
      <c r="APY230"/>
      <c r="APZ230"/>
      <c r="AQA230"/>
      <c r="AQB230"/>
      <c r="AQC230"/>
      <c r="AQD230"/>
      <c r="AQE230"/>
      <c r="AQF230"/>
      <c r="AQG230"/>
      <c r="AQH230"/>
      <c r="AQI230"/>
      <c r="AQJ230"/>
      <c r="AQK230"/>
      <c r="AQL230"/>
      <c r="AQM230"/>
      <c r="AQN230"/>
      <c r="AQO230"/>
      <c r="AQP230"/>
      <c r="AQQ230"/>
      <c r="AQR230"/>
      <c r="AQS230"/>
      <c r="AQT230"/>
      <c r="AQU230"/>
      <c r="AQV230"/>
      <c r="AQW230"/>
      <c r="AQX230"/>
      <c r="AQY230"/>
      <c r="AQZ230"/>
      <c r="ARA230"/>
      <c r="ARB230"/>
      <c r="ARC230"/>
      <c r="ARD230"/>
      <c r="ARE230"/>
      <c r="ARF230"/>
      <c r="ARG230"/>
      <c r="ARH230"/>
      <c r="ARI230"/>
      <c r="ARJ230"/>
      <c r="ARK230"/>
      <c r="ARL230"/>
      <c r="ARM230"/>
      <c r="ARN230"/>
      <c r="ARO230"/>
      <c r="ARP230"/>
      <c r="ARQ230"/>
      <c r="ARR230"/>
      <c r="ARS230"/>
      <c r="ART230"/>
      <c r="ARU230"/>
      <c r="ARV230"/>
      <c r="ARW230"/>
      <c r="ARX230"/>
      <c r="ARY230"/>
      <c r="ARZ230"/>
      <c r="ASA230"/>
      <c r="ASB230"/>
      <c r="ASC230"/>
      <c r="ASD230"/>
      <c r="ASE230"/>
      <c r="ASF230"/>
      <c r="ASG230"/>
      <c r="ASH230"/>
      <c r="ASI230"/>
      <c r="ASJ230"/>
      <c r="ASK230"/>
      <c r="ASL230"/>
      <c r="ASM230"/>
      <c r="ASN230"/>
      <c r="ASO230"/>
      <c r="ASP230"/>
      <c r="ASQ230"/>
      <c r="ASR230"/>
      <c r="ASS230"/>
      <c r="AST230"/>
      <c r="ASU230"/>
      <c r="ASV230"/>
      <c r="ASW230"/>
      <c r="ASX230"/>
      <c r="ASY230"/>
      <c r="ASZ230"/>
      <c r="ATA230"/>
      <c r="ATB230"/>
      <c r="ATC230"/>
      <c r="ATD230"/>
      <c r="ATE230"/>
      <c r="ATF230"/>
      <c r="ATG230"/>
      <c r="ATH230"/>
      <c r="ATI230"/>
      <c r="ATJ230"/>
      <c r="ATK230"/>
      <c r="ATL230"/>
      <c r="ATM230"/>
      <c r="ATN230"/>
      <c r="ATO230"/>
      <c r="ATP230"/>
      <c r="ATQ230"/>
      <c r="ATR230"/>
      <c r="ATS230"/>
      <c r="ATT230"/>
      <c r="ATU230"/>
      <c r="ATV230"/>
      <c r="ATW230"/>
      <c r="ATX230"/>
      <c r="ATY230"/>
      <c r="ATZ230"/>
      <c r="AUA230"/>
      <c r="AUB230"/>
      <c r="AUC230"/>
      <c r="AUD230"/>
      <c r="AUE230"/>
      <c r="AUF230"/>
      <c r="AUG230"/>
      <c r="AUH230"/>
      <c r="AUI230"/>
      <c r="AUJ230"/>
      <c r="AUK230"/>
      <c r="AUL230"/>
      <c r="AUM230"/>
      <c r="AUN230"/>
      <c r="AUO230"/>
      <c r="AUP230"/>
      <c r="AUQ230"/>
      <c r="AUR230"/>
      <c r="AUS230"/>
      <c r="AUT230"/>
      <c r="AUU230"/>
      <c r="AUV230"/>
      <c r="AUW230"/>
      <c r="AUX230"/>
      <c r="AUY230"/>
      <c r="AUZ230"/>
      <c r="AVA230"/>
      <c r="AVB230"/>
      <c r="AVC230"/>
      <c r="AVD230"/>
      <c r="AVE230"/>
      <c r="AVF230"/>
      <c r="AVG230"/>
      <c r="AVH230"/>
      <c r="AVI230"/>
      <c r="AVJ230"/>
      <c r="AVK230"/>
      <c r="AVL230"/>
      <c r="AVM230"/>
      <c r="AVN230"/>
      <c r="AVO230"/>
      <c r="AVP230"/>
      <c r="AVQ230"/>
      <c r="AVR230"/>
      <c r="AVS230"/>
      <c r="AVT230"/>
      <c r="AVU230"/>
      <c r="AVV230"/>
      <c r="AVW230"/>
      <c r="AVX230"/>
      <c r="AVY230"/>
      <c r="AVZ230"/>
      <c r="AWA230"/>
      <c r="AWB230"/>
      <c r="AWC230"/>
      <c r="AWD230"/>
      <c r="AWE230"/>
      <c r="AWF230"/>
      <c r="AWG230"/>
      <c r="AWH230"/>
      <c r="AWI230"/>
      <c r="AWJ230"/>
      <c r="AWK230"/>
      <c r="AWL230"/>
      <c r="AWM230"/>
      <c r="AWN230"/>
      <c r="AWO230"/>
      <c r="AWP230"/>
      <c r="AWQ230"/>
      <c r="AWR230"/>
      <c r="AWS230"/>
      <c r="AWT230"/>
      <c r="AWU230"/>
      <c r="AWV230"/>
      <c r="AWW230"/>
      <c r="AWX230"/>
      <c r="AWY230"/>
      <c r="AWZ230"/>
      <c r="AXA230"/>
      <c r="AXB230"/>
      <c r="AXC230"/>
      <c r="AXD230"/>
      <c r="AXE230"/>
      <c r="AXF230"/>
      <c r="AXG230"/>
      <c r="AXH230"/>
      <c r="AXI230"/>
      <c r="AXJ230"/>
      <c r="AXK230"/>
      <c r="AXL230"/>
      <c r="AXM230"/>
      <c r="AXN230"/>
      <c r="AXO230"/>
      <c r="AXP230"/>
      <c r="AXQ230"/>
      <c r="AXR230"/>
      <c r="AXS230"/>
      <c r="AXT230"/>
      <c r="AXU230"/>
      <c r="AXV230"/>
      <c r="AXW230"/>
      <c r="AXX230"/>
      <c r="AXY230"/>
      <c r="AXZ230"/>
      <c r="AYA230"/>
      <c r="AYB230"/>
      <c r="AYC230"/>
      <c r="AYD230"/>
      <c r="AYE230"/>
      <c r="AYF230"/>
      <c r="AYG230"/>
      <c r="AYH230"/>
      <c r="AYI230"/>
      <c r="AYJ230"/>
      <c r="AYK230"/>
      <c r="AYL230"/>
      <c r="AYM230"/>
      <c r="AYN230"/>
      <c r="AYO230"/>
      <c r="AYP230"/>
      <c r="AYQ230"/>
      <c r="AYR230"/>
      <c r="AYS230"/>
      <c r="AYT230"/>
      <c r="AYU230"/>
      <c r="AYV230"/>
      <c r="AYW230"/>
      <c r="AYX230"/>
      <c r="AYY230"/>
      <c r="AYZ230"/>
      <c r="AZA230"/>
      <c r="AZB230"/>
      <c r="AZC230"/>
      <c r="AZD230"/>
      <c r="AZE230"/>
      <c r="AZF230"/>
      <c r="AZG230"/>
      <c r="AZH230"/>
      <c r="AZI230"/>
      <c r="AZJ230"/>
      <c r="AZK230"/>
      <c r="AZL230"/>
      <c r="AZM230"/>
      <c r="AZN230"/>
      <c r="AZO230"/>
      <c r="AZP230"/>
      <c r="AZQ230"/>
      <c r="AZR230"/>
      <c r="AZS230"/>
      <c r="AZT230"/>
      <c r="AZU230"/>
      <c r="AZV230"/>
      <c r="AZW230"/>
      <c r="AZX230"/>
      <c r="AZY230"/>
      <c r="AZZ230"/>
      <c r="BAA230"/>
      <c r="BAB230"/>
      <c r="BAC230"/>
      <c r="BAD230"/>
      <c r="BAE230"/>
      <c r="BAF230"/>
      <c r="BAG230"/>
      <c r="BAH230"/>
      <c r="BAI230"/>
      <c r="BAJ230"/>
      <c r="BAK230"/>
      <c r="BAL230"/>
      <c r="BAM230"/>
      <c r="BAN230"/>
      <c r="BAO230"/>
      <c r="BAP230"/>
      <c r="BAQ230"/>
      <c r="BAR230"/>
      <c r="BAS230"/>
      <c r="BAT230"/>
      <c r="BAU230"/>
      <c r="BAV230"/>
      <c r="BAW230"/>
      <c r="BAX230"/>
      <c r="BAY230"/>
      <c r="BAZ230"/>
      <c r="BBA230"/>
      <c r="BBB230"/>
      <c r="BBC230"/>
      <c r="BBD230"/>
      <c r="BBE230"/>
      <c r="BBF230"/>
      <c r="BBG230"/>
      <c r="BBH230"/>
      <c r="BBI230"/>
      <c r="BBJ230"/>
      <c r="BBK230"/>
      <c r="BBL230"/>
      <c r="BBM230"/>
      <c r="BBN230"/>
      <c r="BBO230"/>
      <c r="BBP230"/>
      <c r="BBQ230"/>
      <c r="BBR230"/>
      <c r="BBS230"/>
      <c r="BBT230"/>
      <c r="BBU230"/>
      <c r="BBV230"/>
      <c r="BBW230"/>
      <c r="BBX230"/>
      <c r="BBY230"/>
      <c r="BBZ230"/>
      <c r="BCA230"/>
      <c r="BCB230"/>
      <c r="BCC230"/>
      <c r="BCD230"/>
      <c r="BCE230"/>
      <c r="BCF230"/>
      <c r="BCG230"/>
      <c r="BCH230"/>
      <c r="BCI230"/>
      <c r="BCJ230"/>
      <c r="BCK230"/>
      <c r="BCL230"/>
      <c r="BCM230"/>
      <c r="BCN230"/>
      <c r="BCO230"/>
      <c r="BCP230"/>
      <c r="BCQ230"/>
      <c r="BCR230"/>
      <c r="BCS230"/>
      <c r="BCT230"/>
      <c r="BCU230"/>
      <c r="BCV230"/>
      <c r="BCW230"/>
      <c r="BCX230"/>
      <c r="BCY230"/>
      <c r="BCZ230"/>
      <c r="BDA230"/>
      <c r="BDB230"/>
      <c r="BDC230"/>
      <c r="BDD230"/>
      <c r="BDE230"/>
      <c r="BDF230"/>
      <c r="BDG230"/>
      <c r="BDH230"/>
      <c r="BDI230"/>
      <c r="BDJ230"/>
      <c r="BDK230"/>
      <c r="BDL230"/>
      <c r="BDM230"/>
      <c r="BDN230"/>
      <c r="BDO230"/>
      <c r="BDP230"/>
      <c r="BDQ230"/>
      <c r="BDR230"/>
      <c r="BDS230"/>
      <c r="BDT230"/>
      <c r="BDU230"/>
    </row>
    <row r="231" spans="1:1477" s="69" customFormat="1">
      <c r="B231" s="67" t="s">
        <v>4</v>
      </c>
      <c r="C231" s="67" t="s">
        <v>406</v>
      </c>
      <c r="D231" s="67" t="s">
        <v>407</v>
      </c>
      <c r="E231" s="194">
        <v>45295</v>
      </c>
      <c r="F231" s="67" t="s">
        <v>991</v>
      </c>
      <c r="G231" s="158" t="s">
        <v>990</v>
      </c>
      <c r="H231" s="187">
        <v>1</v>
      </c>
      <c r="I231" s="69">
        <v>1</v>
      </c>
      <c r="J231" s="69">
        <v>290</v>
      </c>
      <c r="K231" s="69">
        <v>430</v>
      </c>
      <c r="L231" s="69">
        <v>429</v>
      </c>
      <c r="M231" s="186">
        <f t="shared" si="66"/>
        <v>1.2344827586206897</v>
      </c>
      <c r="N231" s="69">
        <f t="shared" si="67"/>
        <v>0</v>
      </c>
      <c r="O231" s="69">
        <v>1</v>
      </c>
      <c r="P231" s="69">
        <v>0</v>
      </c>
      <c r="Q231" s="69">
        <v>0</v>
      </c>
      <c r="R231" s="69">
        <v>71</v>
      </c>
      <c r="S231" s="69">
        <v>69</v>
      </c>
      <c r="T231" s="190">
        <v>5036336</v>
      </c>
      <c r="U231" s="190">
        <v>50000</v>
      </c>
      <c r="V231" s="190">
        <v>4986336</v>
      </c>
      <c r="W231" s="190">
        <v>5073420</v>
      </c>
      <c r="X231" s="190">
        <v>4545253</v>
      </c>
      <c r="Y231" s="190">
        <v>0</v>
      </c>
      <c r="Z231" s="190">
        <v>0</v>
      </c>
      <c r="AA231" s="190">
        <v>0</v>
      </c>
      <c r="AB231" s="190">
        <v>4545253</v>
      </c>
      <c r="AC231" s="190">
        <v>4525803</v>
      </c>
      <c r="AD231" s="186">
        <f t="shared" si="68"/>
        <v>0.90764100132843029</v>
      </c>
      <c r="AE231" s="69">
        <f t="shared" si="69"/>
        <v>1</v>
      </c>
      <c r="AF231" s="190">
        <v>-19451</v>
      </c>
      <c r="AG231" s="190">
        <v>37085</v>
      </c>
      <c r="AH231" s="69">
        <v>45</v>
      </c>
      <c r="AI231" s="69">
        <v>26</v>
      </c>
      <c r="AJ231" s="69">
        <v>0</v>
      </c>
      <c r="AK231" s="69">
        <v>0</v>
      </c>
      <c r="AL231" s="80">
        <v>0</v>
      </c>
      <c r="AM231" s="80">
        <v>0</v>
      </c>
      <c r="AN231" s="69">
        <v>0</v>
      </c>
      <c r="AO231" s="69">
        <v>69</v>
      </c>
      <c r="AP231" s="80">
        <v>62085</v>
      </c>
      <c r="AQ231" s="80">
        <v>0</v>
      </c>
      <c r="AR231" s="69">
        <v>0</v>
      </c>
      <c r="AS231" s="69">
        <v>0</v>
      </c>
      <c r="AT231" s="80">
        <v>0</v>
      </c>
      <c r="AU231" s="80">
        <v>0</v>
      </c>
      <c r="AV231" s="69">
        <v>0</v>
      </c>
      <c r="AW231" s="69">
        <v>0</v>
      </c>
      <c r="AX231" s="80">
        <v>0</v>
      </c>
      <c r="AY231" s="80">
        <v>0</v>
      </c>
      <c r="AZ231" s="69">
        <v>0</v>
      </c>
      <c r="BA231" s="69">
        <v>0</v>
      </c>
      <c r="BB231" s="80">
        <v>0</v>
      </c>
      <c r="BC231" s="80">
        <v>0</v>
      </c>
      <c r="BD231" s="69">
        <v>0</v>
      </c>
      <c r="BE231" s="69">
        <v>0</v>
      </c>
      <c r="BF231" s="80">
        <v>0</v>
      </c>
      <c r="BG231" s="80">
        <v>0</v>
      </c>
      <c r="BH231" s="69">
        <v>0</v>
      </c>
      <c r="BI231" s="69">
        <v>0</v>
      </c>
      <c r="BJ231" s="80">
        <v>0</v>
      </c>
      <c r="BK231" s="80">
        <v>0</v>
      </c>
      <c r="BL231" s="69">
        <v>0</v>
      </c>
      <c r="BM231" s="69">
        <v>0</v>
      </c>
      <c r="BN231" s="80">
        <v>0</v>
      </c>
      <c r="BO231" s="80">
        <v>0</v>
      </c>
      <c r="BP231" s="69">
        <v>0</v>
      </c>
      <c r="BQ231" s="69">
        <v>0</v>
      </c>
      <c r="BR231" s="80">
        <v>0</v>
      </c>
      <c r="BS231" s="80">
        <v>0</v>
      </c>
      <c r="BT231" s="69">
        <v>0</v>
      </c>
      <c r="BU231" s="69">
        <v>0</v>
      </c>
      <c r="BV231" s="80">
        <v>0</v>
      </c>
      <c r="BW231" s="80">
        <v>0</v>
      </c>
      <c r="BX231" s="69">
        <v>0</v>
      </c>
      <c r="BY231" s="69">
        <v>0</v>
      </c>
      <c r="BZ231" s="80">
        <v>0</v>
      </c>
      <c r="CA231" s="80">
        <v>0</v>
      </c>
      <c r="CB231" s="69">
        <v>0</v>
      </c>
      <c r="CC231" s="69">
        <v>0</v>
      </c>
      <c r="CD231" s="80">
        <v>0</v>
      </c>
      <c r="CE231" s="80">
        <v>0</v>
      </c>
      <c r="CF231" s="69">
        <v>0</v>
      </c>
      <c r="CG231" s="69">
        <v>0</v>
      </c>
      <c r="CH231" s="80">
        <v>0</v>
      </c>
      <c r="CI231" s="80">
        <v>0</v>
      </c>
      <c r="CJ231" s="69">
        <v>0</v>
      </c>
      <c r="CK231" s="69">
        <v>69</v>
      </c>
      <c r="CL231" s="80">
        <v>62085</v>
      </c>
      <c r="CM231" s="80">
        <v>0</v>
      </c>
      <c r="CN231" s="67" t="s">
        <v>877</v>
      </c>
      <c r="CO231" s="67" t="s">
        <v>878</v>
      </c>
      <c r="CP231" s="67" t="s">
        <v>709</v>
      </c>
      <c r="CQ231" s="67" t="s">
        <v>709</v>
      </c>
      <c r="CR231" s="67" t="s">
        <v>709</v>
      </c>
      <c r="CS231" s="67" t="s">
        <v>709</v>
      </c>
      <c r="CT231" s="68">
        <v>46111</v>
      </c>
      <c r="CU231" s="67" t="s">
        <v>991</v>
      </c>
      <c r="CV231" s="67" t="s">
        <v>989</v>
      </c>
      <c r="CW231" s="68" t="s">
        <v>168</v>
      </c>
      <c r="CX231" s="68">
        <v>45813</v>
      </c>
      <c r="CY231" s="67" t="s">
        <v>986</v>
      </c>
      <c r="CZ231" s="67" t="s">
        <v>994</v>
      </c>
      <c r="DA231" s="67" t="s">
        <v>1036</v>
      </c>
      <c r="DB231" s="81">
        <v>5619045.4199999999</v>
      </c>
      <c r="DC231" s="67"/>
      <c r="DD231" s="67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  <c r="AML231"/>
      <c r="AMM231"/>
      <c r="AMN231"/>
      <c r="AMO231"/>
      <c r="AMP231"/>
      <c r="AMQ231"/>
      <c r="AMR231"/>
      <c r="AMS231"/>
      <c r="AMT231"/>
      <c r="AMU231"/>
      <c r="AMV231"/>
      <c r="AMW231"/>
      <c r="AMX231"/>
      <c r="AMY231"/>
      <c r="AMZ231"/>
      <c r="ANA231"/>
      <c r="ANB231"/>
      <c r="ANC231"/>
      <c r="AND231"/>
      <c r="ANE231"/>
      <c r="ANF231"/>
      <c r="ANG231"/>
      <c r="ANH231"/>
      <c r="ANI231"/>
      <c r="ANJ231"/>
      <c r="ANK231"/>
      <c r="ANL231"/>
      <c r="ANM231"/>
      <c r="ANN231"/>
      <c r="ANO231"/>
      <c r="ANP231"/>
      <c r="ANQ231"/>
      <c r="ANR231"/>
      <c r="ANS231"/>
      <c r="ANT231"/>
      <c r="ANU231"/>
      <c r="ANV231"/>
      <c r="ANW231"/>
      <c r="ANX231"/>
      <c r="ANY231"/>
      <c r="ANZ231"/>
      <c r="AOA231"/>
      <c r="AOB231"/>
      <c r="AOC231"/>
      <c r="AOD231"/>
      <c r="AOE231"/>
      <c r="AOF231"/>
      <c r="AOG231"/>
      <c r="AOH231"/>
      <c r="AOI231"/>
      <c r="AOJ231"/>
      <c r="AOK231"/>
      <c r="AOL231"/>
      <c r="AOM231"/>
      <c r="AON231"/>
      <c r="AOO231"/>
      <c r="AOP231"/>
      <c r="AOQ231"/>
      <c r="AOR231"/>
      <c r="AOS231"/>
      <c r="AOT231"/>
      <c r="AOU231"/>
      <c r="AOV231"/>
      <c r="AOW231"/>
      <c r="AOX231"/>
      <c r="AOY231"/>
      <c r="AOZ231"/>
      <c r="APA231"/>
      <c r="APB231"/>
      <c r="APC231"/>
      <c r="APD231"/>
      <c r="APE231"/>
      <c r="APF231"/>
      <c r="APG231"/>
      <c r="APH231"/>
      <c r="API231"/>
      <c r="APJ231"/>
      <c r="APK231"/>
      <c r="APL231"/>
      <c r="APM231"/>
      <c r="APN231"/>
      <c r="APO231"/>
      <c r="APP231"/>
      <c r="APQ231"/>
      <c r="APR231"/>
      <c r="APS231"/>
      <c r="APT231"/>
      <c r="APU231"/>
      <c r="APV231"/>
      <c r="APW231"/>
      <c r="APX231"/>
      <c r="APY231"/>
      <c r="APZ231"/>
      <c r="AQA231"/>
      <c r="AQB231"/>
      <c r="AQC231"/>
      <c r="AQD231"/>
      <c r="AQE231"/>
      <c r="AQF231"/>
      <c r="AQG231"/>
      <c r="AQH231"/>
      <c r="AQI231"/>
      <c r="AQJ231"/>
      <c r="AQK231"/>
      <c r="AQL231"/>
      <c r="AQM231"/>
      <c r="AQN231"/>
      <c r="AQO231"/>
      <c r="AQP231"/>
      <c r="AQQ231"/>
      <c r="AQR231"/>
      <c r="AQS231"/>
      <c r="AQT231"/>
      <c r="AQU231"/>
      <c r="AQV231"/>
      <c r="AQW231"/>
      <c r="AQX231"/>
      <c r="AQY231"/>
      <c r="AQZ231"/>
      <c r="ARA231"/>
      <c r="ARB231"/>
      <c r="ARC231"/>
      <c r="ARD231"/>
      <c r="ARE231"/>
      <c r="ARF231"/>
      <c r="ARG231"/>
      <c r="ARH231"/>
      <c r="ARI231"/>
      <c r="ARJ231"/>
      <c r="ARK231"/>
      <c r="ARL231"/>
      <c r="ARM231"/>
      <c r="ARN231"/>
      <c r="ARO231"/>
      <c r="ARP231"/>
      <c r="ARQ231"/>
      <c r="ARR231"/>
      <c r="ARS231"/>
      <c r="ART231"/>
      <c r="ARU231"/>
      <c r="ARV231"/>
      <c r="ARW231"/>
      <c r="ARX231"/>
      <c r="ARY231"/>
      <c r="ARZ231"/>
      <c r="ASA231"/>
      <c r="ASB231"/>
      <c r="ASC231"/>
      <c r="ASD231"/>
      <c r="ASE231"/>
      <c r="ASF231"/>
      <c r="ASG231"/>
      <c r="ASH231"/>
      <c r="ASI231"/>
      <c r="ASJ231"/>
      <c r="ASK231"/>
      <c r="ASL231"/>
      <c r="ASM231"/>
      <c r="ASN231"/>
      <c r="ASO231"/>
      <c r="ASP231"/>
      <c r="ASQ231"/>
      <c r="ASR231"/>
      <c r="ASS231"/>
      <c r="AST231"/>
      <c r="ASU231"/>
      <c r="ASV231"/>
      <c r="ASW231"/>
      <c r="ASX231"/>
      <c r="ASY231"/>
      <c r="ASZ231"/>
      <c r="ATA231"/>
      <c r="ATB231"/>
      <c r="ATC231"/>
      <c r="ATD231"/>
      <c r="ATE231"/>
      <c r="ATF231"/>
      <c r="ATG231"/>
      <c r="ATH231"/>
      <c r="ATI231"/>
      <c r="ATJ231"/>
      <c r="ATK231"/>
      <c r="ATL231"/>
      <c r="ATM231"/>
      <c r="ATN231"/>
      <c r="ATO231"/>
      <c r="ATP231"/>
      <c r="ATQ231"/>
      <c r="ATR231"/>
      <c r="ATS231"/>
      <c r="ATT231"/>
      <c r="ATU231"/>
      <c r="ATV231"/>
      <c r="ATW231"/>
      <c r="ATX231"/>
      <c r="ATY231"/>
      <c r="ATZ231"/>
      <c r="AUA231"/>
      <c r="AUB231"/>
      <c r="AUC231"/>
      <c r="AUD231"/>
      <c r="AUE231"/>
      <c r="AUF231"/>
      <c r="AUG231"/>
      <c r="AUH231"/>
      <c r="AUI231"/>
      <c r="AUJ231"/>
      <c r="AUK231"/>
      <c r="AUL231"/>
      <c r="AUM231"/>
      <c r="AUN231"/>
      <c r="AUO231"/>
      <c r="AUP231"/>
      <c r="AUQ231"/>
      <c r="AUR231"/>
      <c r="AUS231"/>
      <c r="AUT231"/>
      <c r="AUU231"/>
      <c r="AUV231"/>
      <c r="AUW231"/>
      <c r="AUX231"/>
      <c r="AUY231"/>
      <c r="AUZ231"/>
      <c r="AVA231"/>
      <c r="AVB231"/>
      <c r="AVC231"/>
      <c r="AVD231"/>
      <c r="AVE231"/>
      <c r="AVF231"/>
      <c r="AVG231"/>
      <c r="AVH231"/>
      <c r="AVI231"/>
      <c r="AVJ231"/>
      <c r="AVK231"/>
      <c r="AVL231"/>
      <c r="AVM231"/>
      <c r="AVN231"/>
      <c r="AVO231"/>
      <c r="AVP231"/>
      <c r="AVQ231"/>
      <c r="AVR231"/>
      <c r="AVS231"/>
      <c r="AVT231"/>
      <c r="AVU231"/>
      <c r="AVV231"/>
      <c r="AVW231"/>
      <c r="AVX231"/>
      <c r="AVY231"/>
      <c r="AVZ231"/>
      <c r="AWA231"/>
      <c r="AWB231"/>
      <c r="AWC231"/>
      <c r="AWD231"/>
      <c r="AWE231"/>
      <c r="AWF231"/>
      <c r="AWG231"/>
      <c r="AWH231"/>
      <c r="AWI231"/>
      <c r="AWJ231"/>
      <c r="AWK231"/>
      <c r="AWL231"/>
      <c r="AWM231"/>
      <c r="AWN231"/>
      <c r="AWO231"/>
      <c r="AWP231"/>
      <c r="AWQ231"/>
      <c r="AWR231"/>
      <c r="AWS231"/>
      <c r="AWT231"/>
      <c r="AWU231"/>
      <c r="AWV231"/>
      <c r="AWW231"/>
      <c r="AWX231"/>
      <c r="AWY231"/>
      <c r="AWZ231"/>
      <c r="AXA231"/>
      <c r="AXB231"/>
      <c r="AXC231"/>
      <c r="AXD231"/>
      <c r="AXE231"/>
      <c r="AXF231"/>
      <c r="AXG231"/>
      <c r="AXH231"/>
      <c r="AXI231"/>
      <c r="AXJ231"/>
      <c r="AXK231"/>
      <c r="AXL231"/>
      <c r="AXM231"/>
      <c r="AXN231"/>
      <c r="AXO231"/>
      <c r="AXP231"/>
      <c r="AXQ231"/>
      <c r="AXR231"/>
      <c r="AXS231"/>
      <c r="AXT231"/>
      <c r="AXU231"/>
      <c r="AXV231"/>
      <c r="AXW231"/>
      <c r="AXX231"/>
      <c r="AXY231"/>
      <c r="AXZ231"/>
      <c r="AYA231"/>
      <c r="AYB231"/>
      <c r="AYC231"/>
      <c r="AYD231"/>
      <c r="AYE231"/>
      <c r="AYF231"/>
      <c r="AYG231"/>
      <c r="AYH231"/>
      <c r="AYI231"/>
      <c r="AYJ231"/>
      <c r="AYK231"/>
      <c r="AYL231"/>
      <c r="AYM231"/>
      <c r="AYN231"/>
      <c r="AYO231"/>
      <c r="AYP231"/>
      <c r="AYQ231"/>
      <c r="AYR231"/>
      <c r="AYS231"/>
      <c r="AYT231"/>
      <c r="AYU231"/>
      <c r="AYV231"/>
      <c r="AYW231"/>
      <c r="AYX231"/>
      <c r="AYY231"/>
      <c r="AYZ231"/>
      <c r="AZA231"/>
      <c r="AZB231"/>
      <c r="AZC231"/>
      <c r="AZD231"/>
      <c r="AZE231"/>
      <c r="AZF231"/>
      <c r="AZG231"/>
      <c r="AZH231"/>
      <c r="AZI231"/>
      <c r="AZJ231"/>
      <c r="AZK231"/>
      <c r="AZL231"/>
      <c r="AZM231"/>
      <c r="AZN231"/>
      <c r="AZO231"/>
      <c r="AZP231"/>
      <c r="AZQ231"/>
      <c r="AZR231"/>
      <c r="AZS231"/>
      <c r="AZT231"/>
      <c r="AZU231"/>
      <c r="AZV231"/>
      <c r="AZW231"/>
      <c r="AZX231"/>
      <c r="AZY231"/>
      <c r="AZZ231"/>
      <c r="BAA231"/>
      <c r="BAB231"/>
      <c r="BAC231"/>
      <c r="BAD231"/>
      <c r="BAE231"/>
      <c r="BAF231"/>
      <c r="BAG231"/>
      <c r="BAH231"/>
      <c r="BAI231"/>
      <c r="BAJ231"/>
      <c r="BAK231"/>
      <c r="BAL231"/>
      <c r="BAM231"/>
      <c r="BAN231"/>
      <c r="BAO231"/>
      <c r="BAP231"/>
      <c r="BAQ231"/>
      <c r="BAR231"/>
      <c r="BAS231"/>
      <c r="BAT231"/>
      <c r="BAU231"/>
      <c r="BAV231"/>
      <c r="BAW231"/>
      <c r="BAX231"/>
      <c r="BAY231"/>
      <c r="BAZ231"/>
      <c r="BBA231"/>
      <c r="BBB231"/>
      <c r="BBC231"/>
      <c r="BBD231"/>
      <c r="BBE231"/>
      <c r="BBF231"/>
      <c r="BBG231"/>
      <c r="BBH231"/>
      <c r="BBI231"/>
      <c r="BBJ231"/>
      <c r="BBK231"/>
      <c r="BBL231"/>
      <c r="BBM231"/>
      <c r="BBN231"/>
      <c r="BBO231"/>
      <c r="BBP231"/>
      <c r="BBQ231"/>
      <c r="BBR231"/>
      <c r="BBS231"/>
      <c r="BBT231"/>
      <c r="BBU231"/>
      <c r="BBV231"/>
      <c r="BBW231"/>
      <c r="BBX231"/>
      <c r="BBY231"/>
      <c r="BBZ231"/>
      <c r="BCA231"/>
      <c r="BCB231"/>
      <c r="BCC231"/>
      <c r="BCD231"/>
      <c r="BCE231"/>
      <c r="BCF231"/>
      <c r="BCG231"/>
      <c r="BCH231"/>
      <c r="BCI231"/>
      <c r="BCJ231"/>
      <c r="BCK231"/>
      <c r="BCL231"/>
      <c r="BCM231"/>
      <c r="BCN231"/>
      <c r="BCO231"/>
      <c r="BCP231"/>
      <c r="BCQ231"/>
      <c r="BCR231"/>
      <c r="BCS231"/>
      <c r="BCT231"/>
      <c r="BCU231"/>
      <c r="BCV231"/>
      <c r="BCW231"/>
      <c r="BCX231"/>
      <c r="BCY231"/>
      <c r="BCZ231"/>
      <c r="BDA231"/>
      <c r="BDB231"/>
      <c r="BDC231"/>
      <c r="BDD231"/>
      <c r="BDE231"/>
      <c r="BDF231"/>
      <c r="BDG231"/>
      <c r="BDH231"/>
      <c r="BDI231"/>
      <c r="BDJ231"/>
      <c r="BDK231"/>
      <c r="BDL231"/>
      <c r="BDM231"/>
      <c r="BDN231"/>
      <c r="BDO231"/>
      <c r="BDP231"/>
      <c r="BDQ231"/>
      <c r="BDR231"/>
      <c r="BDS231"/>
      <c r="BDT231"/>
      <c r="BDU231"/>
    </row>
    <row r="232" spans="1:1477" s="69" customFormat="1">
      <c r="B232" s="67" t="s">
        <v>4</v>
      </c>
      <c r="C232" s="67" t="s">
        <v>408</v>
      </c>
      <c r="D232" s="67" t="s">
        <v>409</v>
      </c>
      <c r="E232" s="194">
        <v>45384</v>
      </c>
      <c r="F232" s="67" t="s">
        <v>986</v>
      </c>
      <c r="G232" s="158" t="s">
        <v>990</v>
      </c>
      <c r="H232" s="187">
        <v>2</v>
      </c>
      <c r="I232" s="69">
        <v>1</v>
      </c>
      <c r="J232" s="69">
        <v>150</v>
      </c>
      <c r="K232" s="69">
        <v>239</v>
      </c>
      <c r="L232" s="69">
        <v>238</v>
      </c>
      <c r="M232" s="186">
        <f t="shared" si="66"/>
        <v>1.1066666666666667</v>
      </c>
      <c r="N232" s="69">
        <f t="shared" si="67"/>
        <v>1</v>
      </c>
      <c r="O232" s="69">
        <v>1</v>
      </c>
      <c r="P232" s="69">
        <v>0</v>
      </c>
      <c r="Q232" s="69">
        <v>0</v>
      </c>
      <c r="R232" s="69">
        <v>72</v>
      </c>
      <c r="S232" s="69">
        <v>17</v>
      </c>
      <c r="T232" s="190">
        <v>1504656</v>
      </c>
      <c r="U232" s="190">
        <v>50000</v>
      </c>
      <c r="V232" s="190">
        <v>1454656</v>
      </c>
      <c r="W232" s="190">
        <v>1506430</v>
      </c>
      <c r="X232" s="190">
        <v>1447570</v>
      </c>
      <c r="Y232" s="190">
        <v>0</v>
      </c>
      <c r="Z232" s="190">
        <v>0</v>
      </c>
      <c r="AA232" s="190">
        <v>0</v>
      </c>
      <c r="AB232" s="190">
        <v>1447570</v>
      </c>
      <c r="AC232" s="190">
        <v>1445324</v>
      </c>
      <c r="AD232" s="186">
        <f t="shared" si="68"/>
        <v>0.99358473755994547</v>
      </c>
      <c r="AE232" s="69">
        <f t="shared" si="69"/>
        <v>1</v>
      </c>
      <c r="AF232" s="190">
        <v>-472</v>
      </c>
      <c r="AG232" s="190">
        <v>1774</v>
      </c>
      <c r="AH232" s="69">
        <v>46</v>
      </c>
      <c r="AI232" s="69">
        <v>26</v>
      </c>
      <c r="AJ232" s="69">
        <v>0</v>
      </c>
      <c r="AK232" s="69">
        <v>17</v>
      </c>
      <c r="AL232" s="80">
        <v>0</v>
      </c>
      <c r="AM232" s="80">
        <v>0</v>
      </c>
      <c r="AN232" s="69">
        <v>0</v>
      </c>
      <c r="AO232" s="69">
        <v>0</v>
      </c>
      <c r="AP232" s="80">
        <v>0</v>
      </c>
      <c r="AQ232" s="80">
        <v>0</v>
      </c>
      <c r="AR232" s="69">
        <v>0</v>
      </c>
      <c r="AS232" s="69">
        <v>0</v>
      </c>
      <c r="AT232" s="80">
        <v>0</v>
      </c>
      <c r="AU232" s="80">
        <v>0</v>
      </c>
      <c r="AV232" s="69">
        <v>0</v>
      </c>
      <c r="AW232" s="69">
        <v>0</v>
      </c>
      <c r="AX232" s="80">
        <v>0</v>
      </c>
      <c r="AY232" s="80">
        <v>0</v>
      </c>
      <c r="AZ232" s="69">
        <v>0</v>
      </c>
      <c r="BA232" s="69">
        <v>0</v>
      </c>
      <c r="BB232" s="80">
        <v>0</v>
      </c>
      <c r="BC232" s="80">
        <v>0</v>
      </c>
      <c r="BD232" s="69">
        <v>0</v>
      </c>
      <c r="BE232" s="69">
        <v>0</v>
      </c>
      <c r="BF232" s="80">
        <v>0</v>
      </c>
      <c r="BG232" s="80">
        <v>0</v>
      </c>
      <c r="BH232" s="69">
        <v>0</v>
      </c>
      <c r="BI232" s="69">
        <v>0</v>
      </c>
      <c r="BJ232" s="80">
        <v>0</v>
      </c>
      <c r="BK232" s="80">
        <v>0</v>
      </c>
      <c r="BL232" s="69">
        <v>0</v>
      </c>
      <c r="BM232" s="69">
        <v>0</v>
      </c>
      <c r="BN232" s="80">
        <v>0</v>
      </c>
      <c r="BO232" s="80">
        <v>0</v>
      </c>
      <c r="BP232" s="69">
        <v>0</v>
      </c>
      <c r="BQ232" s="69">
        <v>0</v>
      </c>
      <c r="BR232" s="80">
        <v>0</v>
      </c>
      <c r="BS232" s="80">
        <v>0</v>
      </c>
      <c r="BT232" s="69">
        <v>0</v>
      </c>
      <c r="BU232" s="69">
        <v>0</v>
      </c>
      <c r="BV232" s="80">
        <v>0</v>
      </c>
      <c r="BW232" s="80">
        <v>0</v>
      </c>
      <c r="BX232" s="69">
        <v>0</v>
      </c>
      <c r="BY232" s="69">
        <v>0</v>
      </c>
      <c r="BZ232" s="80">
        <v>0</v>
      </c>
      <c r="CA232" s="80">
        <v>0</v>
      </c>
      <c r="CB232" s="69">
        <v>0</v>
      </c>
      <c r="CC232" s="69">
        <v>0</v>
      </c>
      <c r="CD232" s="80">
        <v>0</v>
      </c>
      <c r="CE232" s="80">
        <v>0</v>
      </c>
      <c r="CF232" s="69">
        <v>0</v>
      </c>
      <c r="CG232" s="69">
        <v>0</v>
      </c>
      <c r="CH232" s="80">
        <v>0</v>
      </c>
      <c r="CI232" s="80">
        <v>0</v>
      </c>
      <c r="CJ232" s="69">
        <v>0</v>
      </c>
      <c r="CK232" s="69">
        <v>17</v>
      </c>
      <c r="CL232" s="80">
        <v>0</v>
      </c>
      <c r="CM232" s="80">
        <v>0</v>
      </c>
      <c r="CN232" s="67" t="s">
        <v>843</v>
      </c>
      <c r="CO232" s="67" t="s">
        <v>844</v>
      </c>
      <c r="CP232" s="67" t="s">
        <v>709</v>
      </c>
      <c r="CQ232" s="67" t="s">
        <v>709</v>
      </c>
      <c r="CR232" s="67" t="s">
        <v>709</v>
      </c>
      <c r="CS232" s="67" t="s">
        <v>709</v>
      </c>
      <c r="CT232" s="68">
        <v>45848</v>
      </c>
      <c r="CU232" s="67" t="s">
        <v>988</v>
      </c>
      <c r="CV232" s="67" t="s">
        <v>989</v>
      </c>
      <c r="CW232" s="68" t="s">
        <v>168</v>
      </c>
      <c r="CX232" s="68">
        <v>45798</v>
      </c>
      <c r="CY232" s="67" t="s">
        <v>986</v>
      </c>
      <c r="CZ232" s="67" t="s">
        <v>994</v>
      </c>
      <c r="DA232" s="67" t="s">
        <v>1036</v>
      </c>
      <c r="DB232" s="81">
        <v>1590260.07</v>
      </c>
      <c r="DC232" s="67"/>
      <c r="DD232" s="67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  <c r="AML232"/>
      <c r="AMM232"/>
      <c r="AMN232"/>
      <c r="AMO232"/>
      <c r="AMP232"/>
      <c r="AMQ232"/>
      <c r="AMR232"/>
      <c r="AMS232"/>
      <c r="AMT232"/>
      <c r="AMU232"/>
      <c r="AMV232"/>
      <c r="AMW232"/>
      <c r="AMX232"/>
      <c r="AMY232"/>
      <c r="AMZ232"/>
      <c r="ANA232"/>
      <c r="ANB232"/>
      <c r="ANC232"/>
      <c r="AND232"/>
      <c r="ANE232"/>
      <c r="ANF232"/>
      <c r="ANG232"/>
      <c r="ANH232"/>
      <c r="ANI232"/>
      <c r="ANJ232"/>
      <c r="ANK232"/>
      <c r="ANL232"/>
      <c r="ANM232"/>
      <c r="ANN232"/>
      <c r="ANO232"/>
      <c r="ANP232"/>
      <c r="ANQ232"/>
      <c r="ANR232"/>
      <c r="ANS232"/>
      <c r="ANT232"/>
      <c r="ANU232"/>
      <c r="ANV232"/>
      <c r="ANW232"/>
      <c r="ANX232"/>
      <c r="ANY232"/>
      <c r="ANZ232"/>
      <c r="AOA232"/>
      <c r="AOB232"/>
      <c r="AOC232"/>
      <c r="AOD232"/>
      <c r="AOE232"/>
      <c r="AOF232"/>
      <c r="AOG232"/>
      <c r="AOH232"/>
      <c r="AOI232"/>
      <c r="AOJ232"/>
      <c r="AOK232"/>
      <c r="AOL232"/>
      <c r="AOM232"/>
      <c r="AON232"/>
      <c r="AOO232"/>
      <c r="AOP232"/>
      <c r="AOQ232"/>
      <c r="AOR232"/>
      <c r="AOS232"/>
      <c r="AOT232"/>
      <c r="AOU232"/>
      <c r="AOV232"/>
      <c r="AOW232"/>
      <c r="AOX232"/>
      <c r="AOY232"/>
      <c r="AOZ232"/>
      <c r="APA232"/>
      <c r="APB232"/>
      <c r="APC232"/>
      <c r="APD232"/>
      <c r="APE232"/>
      <c r="APF232"/>
      <c r="APG232"/>
      <c r="APH232"/>
      <c r="API232"/>
      <c r="APJ232"/>
      <c r="APK232"/>
      <c r="APL232"/>
      <c r="APM232"/>
      <c r="APN232"/>
      <c r="APO232"/>
      <c r="APP232"/>
      <c r="APQ232"/>
      <c r="APR232"/>
      <c r="APS232"/>
      <c r="APT232"/>
      <c r="APU232"/>
      <c r="APV232"/>
      <c r="APW232"/>
      <c r="APX232"/>
      <c r="APY232"/>
      <c r="APZ232"/>
      <c r="AQA232"/>
      <c r="AQB232"/>
      <c r="AQC232"/>
      <c r="AQD232"/>
      <c r="AQE232"/>
      <c r="AQF232"/>
      <c r="AQG232"/>
      <c r="AQH232"/>
      <c r="AQI232"/>
      <c r="AQJ232"/>
      <c r="AQK232"/>
      <c r="AQL232"/>
      <c r="AQM232"/>
      <c r="AQN232"/>
      <c r="AQO232"/>
      <c r="AQP232"/>
      <c r="AQQ232"/>
      <c r="AQR232"/>
      <c r="AQS232"/>
      <c r="AQT232"/>
      <c r="AQU232"/>
      <c r="AQV232"/>
      <c r="AQW232"/>
      <c r="AQX232"/>
      <c r="AQY232"/>
      <c r="AQZ232"/>
      <c r="ARA232"/>
      <c r="ARB232"/>
      <c r="ARC232"/>
      <c r="ARD232"/>
      <c r="ARE232"/>
      <c r="ARF232"/>
      <c r="ARG232"/>
      <c r="ARH232"/>
      <c r="ARI232"/>
      <c r="ARJ232"/>
      <c r="ARK232"/>
      <c r="ARL232"/>
      <c r="ARM232"/>
      <c r="ARN232"/>
      <c r="ARO232"/>
      <c r="ARP232"/>
      <c r="ARQ232"/>
      <c r="ARR232"/>
      <c r="ARS232"/>
      <c r="ART232"/>
      <c r="ARU232"/>
      <c r="ARV232"/>
      <c r="ARW232"/>
      <c r="ARX232"/>
      <c r="ARY232"/>
      <c r="ARZ232"/>
      <c r="ASA232"/>
      <c r="ASB232"/>
      <c r="ASC232"/>
      <c r="ASD232"/>
      <c r="ASE232"/>
      <c r="ASF232"/>
      <c r="ASG232"/>
      <c r="ASH232"/>
      <c r="ASI232"/>
      <c r="ASJ232"/>
      <c r="ASK232"/>
      <c r="ASL232"/>
      <c r="ASM232"/>
      <c r="ASN232"/>
      <c r="ASO232"/>
      <c r="ASP232"/>
      <c r="ASQ232"/>
      <c r="ASR232"/>
      <c r="ASS232"/>
      <c r="AST232"/>
      <c r="ASU232"/>
      <c r="ASV232"/>
      <c r="ASW232"/>
      <c r="ASX232"/>
      <c r="ASY232"/>
      <c r="ASZ232"/>
      <c r="ATA232"/>
      <c r="ATB232"/>
      <c r="ATC232"/>
      <c r="ATD232"/>
      <c r="ATE232"/>
      <c r="ATF232"/>
      <c r="ATG232"/>
      <c r="ATH232"/>
      <c r="ATI232"/>
      <c r="ATJ232"/>
      <c r="ATK232"/>
      <c r="ATL232"/>
      <c r="ATM232"/>
      <c r="ATN232"/>
      <c r="ATO232"/>
      <c r="ATP232"/>
      <c r="ATQ232"/>
      <c r="ATR232"/>
      <c r="ATS232"/>
      <c r="ATT232"/>
      <c r="ATU232"/>
      <c r="ATV232"/>
      <c r="ATW232"/>
      <c r="ATX232"/>
      <c r="ATY232"/>
      <c r="ATZ232"/>
      <c r="AUA232"/>
      <c r="AUB232"/>
      <c r="AUC232"/>
      <c r="AUD232"/>
      <c r="AUE232"/>
      <c r="AUF232"/>
      <c r="AUG232"/>
      <c r="AUH232"/>
      <c r="AUI232"/>
      <c r="AUJ232"/>
      <c r="AUK232"/>
      <c r="AUL232"/>
      <c r="AUM232"/>
      <c r="AUN232"/>
      <c r="AUO232"/>
      <c r="AUP232"/>
      <c r="AUQ232"/>
      <c r="AUR232"/>
      <c r="AUS232"/>
      <c r="AUT232"/>
      <c r="AUU232"/>
      <c r="AUV232"/>
      <c r="AUW232"/>
      <c r="AUX232"/>
      <c r="AUY232"/>
      <c r="AUZ232"/>
      <c r="AVA232"/>
      <c r="AVB232"/>
      <c r="AVC232"/>
      <c r="AVD232"/>
      <c r="AVE232"/>
      <c r="AVF232"/>
      <c r="AVG232"/>
      <c r="AVH232"/>
      <c r="AVI232"/>
      <c r="AVJ232"/>
      <c r="AVK232"/>
      <c r="AVL232"/>
      <c r="AVM232"/>
      <c r="AVN232"/>
      <c r="AVO232"/>
      <c r="AVP232"/>
      <c r="AVQ232"/>
      <c r="AVR232"/>
      <c r="AVS232"/>
      <c r="AVT232"/>
      <c r="AVU232"/>
      <c r="AVV232"/>
      <c r="AVW232"/>
      <c r="AVX232"/>
      <c r="AVY232"/>
      <c r="AVZ232"/>
      <c r="AWA232"/>
      <c r="AWB232"/>
      <c r="AWC232"/>
      <c r="AWD232"/>
      <c r="AWE232"/>
      <c r="AWF232"/>
      <c r="AWG232"/>
      <c r="AWH232"/>
      <c r="AWI232"/>
      <c r="AWJ232"/>
      <c r="AWK232"/>
      <c r="AWL232"/>
      <c r="AWM232"/>
      <c r="AWN232"/>
      <c r="AWO232"/>
      <c r="AWP232"/>
      <c r="AWQ232"/>
      <c r="AWR232"/>
      <c r="AWS232"/>
      <c r="AWT232"/>
      <c r="AWU232"/>
      <c r="AWV232"/>
      <c r="AWW232"/>
      <c r="AWX232"/>
      <c r="AWY232"/>
      <c r="AWZ232"/>
      <c r="AXA232"/>
      <c r="AXB232"/>
      <c r="AXC232"/>
      <c r="AXD232"/>
      <c r="AXE232"/>
      <c r="AXF232"/>
      <c r="AXG232"/>
      <c r="AXH232"/>
      <c r="AXI232"/>
      <c r="AXJ232"/>
      <c r="AXK232"/>
      <c r="AXL232"/>
      <c r="AXM232"/>
      <c r="AXN232"/>
      <c r="AXO232"/>
      <c r="AXP232"/>
      <c r="AXQ232"/>
      <c r="AXR232"/>
      <c r="AXS232"/>
      <c r="AXT232"/>
      <c r="AXU232"/>
      <c r="AXV232"/>
      <c r="AXW232"/>
      <c r="AXX232"/>
      <c r="AXY232"/>
      <c r="AXZ232"/>
      <c r="AYA232"/>
      <c r="AYB232"/>
      <c r="AYC232"/>
      <c r="AYD232"/>
      <c r="AYE232"/>
      <c r="AYF232"/>
      <c r="AYG232"/>
      <c r="AYH232"/>
      <c r="AYI232"/>
      <c r="AYJ232"/>
      <c r="AYK232"/>
      <c r="AYL232"/>
      <c r="AYM232"/>
      <c r="AYN232"/>
      <c r="AYO232"/>
      <c r="AYP232"/>
      <c r="AYQ232"/>
      <c r="AYR232"/>
      <c r="AYS232"/>
      <c r="AYT232"/>
      <c r="AYU232"/>
      <c r="AYV232"/>
      <c r="AYW232"/>
      <c r="AYX232"/>
      <c r="AYY232"/>
      <c r="AYZ232"/>
      <c r="AZA232"/>
      <c r="AZB232"/>
      <c r="AZC232"/>
      <c r="AZD232"/>
      <c r="AZE232"/>
      <c r="AZF232"/>
      <c r="AZG232"/>
      <c r="AZH232"/>
      <c r="AZI232"/>
      <c r="AZJ232"/>
      <c r="AZK232"/>
      <c r="AZL232"/>
      <c r="AZM232"/>
      <c r="AZN232"/>
      <c r="AZO232"/>
      <c r="AZP232"/>
      <c r="AZQ232"/>
      <c r="AZR232"/>
      <c r="AZS232"/>
      <c r="AZT232"/>
      <c r="AZU232"/>
      <c r="AZV232"/>
      <c r="AZW232"/>
      <c r="AZX232"/>
      <c r="AZY232"/>
      <c r="AZZ232"/>
      <c r="BAA232"/>
      <c r="BAB232"/>
      <c r="BAC232"/>
      <c r="BAD232"/>
      <c r="BAE232"/>
      <c r="BAF232"/>
      <c r="BAG232"/>
      <c r="BAH232"/>
      <c r="BAI232"/>
      <c r="BAJ232"/>
      <c r="BAK232"/>
      <c r="BAL232"/>
      <c r="BAM232"/>
      <c r="BAN232"/>
      <c r="BAO232"/>
      <c r="BAP232"/>
      <c r="BAQ232"/>
      <c r="BAR232"/>
      <c r="BAS232"/>
      <c r="BAT232"/>
      <c r="BAU232"/>
      <c r="BAV232"/>
      <c r="BAW232"/>
      <c r="BAX232"/>
      <c r="BAY232"/>
      <c r="BAZ232"/>
      <c r="BBA232"/>
      <c r="BBB232"/>
      <c r="BBC232"/>
      <c r="BBD232"/>
      <c r="BBE232"/>
      <c r="BBF232"/>
      <c r="BBG232"/>
      <c r="BBH232"/>
      <c r="BBI232"/>
      <c r="BBJ232"/>
      <c r="BBK232"/>
      <c r="BBL232"/>
      <c r="BBM232"/>
      <c r="BBN232"/>
      <c r="BBO232"/>
      <c r="BBP232"/>
      <c r="BBQ232"/>
      <c r="BBR232"/>
      <c r="BBS232"/>
      <c r="BBT232"/>
      <c r="BBU232"/>
      <c r="BBV232"/>
      <c r="BBW232"/>
      <c r="BBX232"/>
      <c r="BBY232"/>
      <c r="BBZ232"/>
      <c r="BCA232"/>
      <c r="BCB232"/>
      <c r="BCC232"/>
      <c r="BCD232"/>
      <c r="BCE232"/>
      <c r="BCF232"/>
      <c r="BCG232"/>
      <c r="BCH232"/>
      <c r="BCI232"/>
      <c r="BCJ232"/>
      <c r="BCK232"/>
      <c r="BCL232"/>
      <c r="BCM232"/>
      <c r="BCN232"/>
      <c r="BCO232"/>
      <c r="BCP232"/>
      <c r="BCQ232"/>
      <c r="BCR232"/>
      <c r="BCS232"/>
      <c r="BCT232"/>
      <c r="BCU232"/>
      <c r="BCV232"/>
      <c r="BCW232"/>
      <c r="BCX232"/>
      <c r="BCY232"/>
      <c r="BCZ232"/>
      <c r="BDA232"/>
      <c r="BDB232"/>
      <c r="BDC232"/>
      <c r="BDD232"/>
      <c r="BDE232"/>
      <c r="BDF232"/>
      <c r="BDG232"/>
      <c r="BDH232"/>
      <c r="BDI232"/>
      <c r="BDJ232"/>
      <c r="BDK232"/>
      <c r="BDL232"/>
      <c r="BDM232"/>
      <c r="BDN232"/>
      <c r="BDO232"/>
      <c r="BDP232"/>
      <c r="BDQ232"/>
      <c r="BDR232"/>
      <c r="BDS232"/>
      <c r="BDT232"/>
      <c r="BDU232"/>
    </row>
    <row r="233" spans="1:1477" s="69" customFormat="1">
      <c r="B233" s="67" t="s">
        <v>4</v>
      </c>
      <c r="C233" s="67" t="s">
        <v>410</v>
      </c>
      <c r="D233" s="67" t="s">
        <v>411</v>
      </c>
      <c r="E233" s="194">
        <v>45356</v>
      </c>
      <c r="F233" s="67" t="s">
        <v>991</v>
      </c>
      <c r="G233" s="158" t="s">
        <v>990</v>
      </c>
      <c r="H233" s="187">
        <v>3</v>
      </c>
      <c r="I233" s="69">
        <v>3</v>
      </c>
      <c r="J233" s="69">
        <v>350</v>
      </c>
      <c r="K233" s="69">
        <v>458</v>
      </c>
      <c r="L233" s="69">
        <v>457</v>
      </c>
      <c r="M233" s="186">
        <f t="shared" si="66"/>
        <v>0.99714285714285711</v>
      </c>
      <c r="N233" s="69">
        <f t="shared" si="67"/>
        <v>1</v>
      </c>
      <c r="O233" s="69">
        <v>1</v>
      </c>
      <c r="P233" s="69">
        <v>0</v>
      </c>
      <c r="Q233" s="69">
        <v>0</v>
      </c>
      <c r="R233" s="69">
        <v>108</v>
      </c>
      <c r="S233" s="69">
        <v>0</v>
      </c>
      <c r="T233" s="190">
        <v>16652098</v>
      </c>
      <c r="U233" s="190">
        <v>150000</v>
      </c>
      <c r="V233" s="190">
        <v>16502098</v>
      </c>
      <c r="W233" s="190">
        <v>16895551</v>
      </c>
      <c r="X233" s="190">
        <v>16781249</v>
      </c>
      <c r="Y233" s="190">
        <v>0</v>
      </c>
      <c r="Z233" s="190">
        <v>0</v>
      </c>
      <c r="AA233" s="190">
        <v>0</v>
      </c>
      <c r="AB233" s="190">
        <v>16781249</v>
      </c>
      <c r="AC233" s="190">
        <v>16753875</v>
      </c>
      <c r="AD233" s="186">
        <f t="shared" si="68"/>
        <v>1.015257272135943</v>
      </c>
      <c r="AE233" s="69">
        <f t="shared" si="69"/>
        <v>1</v>
      </c>
      <c r="AF233" s="190">
        <v>-23602</v>
      </c>
      <c r="AG233" s="190">
        <v>243453</v>
      </c>
      <c r="AH233" s="69">
        <v>50</v>
      </c>
      <c r="AI233" s="69">
        <v>58</v>
      </c>
      <c r="AJ233" s="69">
        <v>0</v>
      </c>
      <c r="AK233" s="69">
        <v>0</v>
      </c>
      <c r="AL233" s="80">
        <v>254263</v>
      </c>
      <c r="AM233" s="80">
        <v>0</v>
      </c>
      <c r="AN233" s="69">
        <v>0</v>
      </c>
      <c r="AO233" s="69">
        <v>0</v>
      </c>
      <c r="AP233" s="80">
        <v>0</v>
      </c>
      <c r="AQ233" s="80">
        <v>0</v>
      </c>
      <c r="AR233" s="69">
        <v>0</v>
      </c>
      <c r="AS233" s="69">
        <v>0</v>
      </c>
      <c r="AT233" s="80">
        <v>0</v>
      </c>
      <c r="AU233" s="80">
        <v>0</v>
      </c>
      <c r="AV233" s="69">
        <v>0</v>
      </c>
      <c r="AW233" s="69">
        <v>0</v>
      </c>
      <c r="AX233" s="80">
        <v>0</v>
      </c>
      <c r="AY233" s="80">
        <v>0</v>
      </c>
      <c r="AZ233" s="69">
        <v>0</v>
      </c>
      <c r="BA233" s="69">
        <v>0</v>
      </c>
      <c r="BB233" s="80">
        <v>0</v>
      </c>
      <c r="BC233" s="80">
        <v>0</v>
      </c>
      <c r="BD233" s="69">
        <v>0</v>
      </c>
      <c r="BE233" s="69">
        <v>0</v>
      </c>
      <c r="BF233" s="80">
        <v>0</v>
      </c>
      <c r="BG233" s="80">
        <v>0</v>
      </c>
      <c r="BH233" s="69">
        <v>0</v>
      </c>
      <c r="BI233" s="69">
        <v>0</v>
      </c>
      <c r="BJ233" s="80">
        <v>0</v>
      </c>
      <c r="BK233" s="80">
        <v>0</v>
      </c>
      <c r="BL233" s="69">
        <v>0</v>
      </c>
      <c r="BM233" s="69">
        <v>0</v>
      </c>
      <c r="BN233" s="80">
        <v>0</v>
      </c>
      <c r="BO233" s="80">
        <v>0</v>
      </c>
      <c r="BP233" s="69">
        <v>0</v>
      </c>
      <c r="BQ233" s="69">
        <v>0</v>
      </c>
      <c r="BR233" s="80">
        <v>0</v>
      </c>
      <c r="BS233" s="80">
        <v>0</v>
      </c>
      <c r="BT233" s="69">
        <v>0</v>
      </c>
      <c r="BU233" s="69">
        <v>0</v>
      </c>
      <c r="BV233" s="80">
        <v>0</v>
      </c>
      <c r="BW233" s="80">
        <v>0</v>
      </c>
      <c r="BX233" s="69">
        <v>0</v>
      </c>
      <c r="BY233" s="69">
        <v>0</v>
      </c>
      <c r="BZ233" s="80">
        <v>0</v>
      </c>
      <c r="CA233" s="80">
        <v>0</v>
      </c>
      <c r="CB233" s="69">
        <v>0</v>
      </c>
      <c r="CC233" s="69">
        <v>0</v>
      </c>
      <c r="CD233" s="80">
        <v>0</v>
      </c>
      <c r="CE233" s="80">
        <v>0</v>
      </c>
      <c r="CF233" s="69">
        <v>0</v>
      </c>
      <c r="CG233" s="69">
        <v>0</v>
      </c>
      <c r="CH233" s="80">
        <v>0</v>
      </c>
      <c r="CI233" s="80">
        <v>0</v>
      </c>
      <c r="CJ233" s="69">
        <v>0</v>
      </c>
      <c r="CK233" s="69">
        <v>0</v>
      </c>
      <c r="CL233" s="80">
        <v>254263</v>
      </c>
      <c r="CM233" s="80">
        <v>0</v>
      </c>
      <c r="CN233" s="67" t="s">
        <v>762</v>
      </c>
      <c r="CO233" s="67" t="s">
        <v>763</v>
      </c>
      <c r="CP233" s="67" t="s">
        <v>709</v>
      </c>
      <c r="CQ233" s="67" t="s">
        <v>709</v>
      </c>
      <c r="CR233" s="67" t="s">
        <v>709</v>
      </c>
      <c r="CS233" s="67" t="s">
        <v>709</v>
      </c>
      <c r="CT233" s="68">
        <v>46111</v>
      </c>
      <c r="CU233" s="67" t="s">
        <v>991</v>
      </c>
      <c r="CV233" s="67" t="s">
        <v>989</v>
      </c>
      <c r="CW233" s="68" t="s">
        <v>168</v>
      </c>
      <c r="CX233" s="68">
        <v>45995</v>
      </c>
      <c r="CY233" s="67" t="s">
        <v>993</v>
      </c>
      <c r="CZ233" s="67" t="s">
        <v>989</v>
      </c>
      <c r="DA233" s="67" t="s">
        <v>1035</v>
      </c>
      <c r="DB233" s="81">
        <v>16309344.710000001</v>
      </c>
      <c r="DC233" s="67"/>
      <c r="DD233" s="67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  <c r="AML233"/>
      <c r="AMM233"/>
      <c r="AMN233"/>
      <c r="AMO233"/>
      <c r="AMP233"/>
      <c r="AMQ233"/>
      <c r="AMR233"/>
      <c r="AMS233"/>
      <c r="AMT233"/>
      <c r="AMU233"/>
      <c r="AMV233"/>
      <c r="AMW233"/>
      <c r="AMX233"/>
      <c r="AMY233"/>
      <c r="AMZ233"/>
      <c r="ANA233"/>
      <c r="ANB233"/>
      <c r="ANC233"/>
      <c r="AND233"/>
      <c r="ANE233"/>
      <c r="ANF233"/>
      <c r="ANG233"/>
      <c r="ANH233"/>
      <c r="ANI233"/>
      <c r="ANJ233"/>
      <c r="ANK233"/>
      <c r="ANL233"/>
      <c r="ANM233"/>
      <c r="ANN233"/>
      <c r="ANO233"/>
      <c r="ANP233"/>
      <c r="ANQ233"/>
      <c r="ANR233"/>
      <c r="ANS233"/>
      <c r="ANT233"/>
      <c r="ANU233"/>
      <c r="ANV233"/>
      <c r="ANW233"/>
      <c r="ANX233"/>
      <c r="ANY233"/>
      <c r="ANZ233"/>
      <c r="AOA233"/>
      <c r="AOB233"/>
      <c r="AOC233"/>
      <c r="AOD233"/>
      <c r="AOE233"/>
      <c r="AOF233"/>
      <c r="AOG233"/>
      <c r="AOH233"/>
      <c r="AOI233"/>
      <c r="AOJ233"/>
      <c r="AOK233"/>
      <c r="AOL233"/>
      <c r="AOM233"/>
      <c r="AON233"/>
      <c r="AOO233"/>
      <c r="AOP233"/>
      <c r="AOQ233"/>
      <c r="AOR233"/>
      <c r="AOS233"/>
      <c r="AOT233"/>
      <c r="AOU233"/>
      <c r="AOV233"/>
      <c r="AOW233"/>
      <c r="AOX233"/>
      <c r="AOY233"/>
      <c r="AOZ233"/>
      <c r="APA233"/>
      <c r="APB233"/>
      <c r="APC233"/>
      <c r="APD233"/>
      <c r="APE233"/>
      <c r="APF233"/>
      <c r="APG233"/>
      <c r="APH233"/>
      <c r="API233"/>
      <c r="APJ233"/>
      <c r="APK233"/>
      <c r="APL233"/>
      <c r="APM233"/>
      <c r="APN233"/>
      <c r="APO233"/>
      <c r="APP233"/>
      <c r="APQ233"/>
      <c r="APR233"/>
      <c r="APS233"/>
      <c r="APT233"/>
      <c r="APU233"/>
      <c r="APV233"/>
      <c r="APW233"/>
      <c r="APX233"/>
      <c r="APY233"/>
      <c r="APZ233"/>
      <c r="AQA233"/>
      <c r="AQB233"/>
      <c r="AQC233"/>
      <c r="AQD233"/>
      <c r="AQE233"/>
      <c r="AQF233"/>
      <c r="AQG233"/>
      <c r="AQH233"/>
      <c r="AQI233"/>
      <c r="AQJ233"/>
      <c r="AQK233"/>
      <c r="AQL233"/>
      <c r="AQM233"/>
      <c r="AQN233"/>
      <c r="AQO233"/>
      <c r="AQP233"/>
      <c r="AQQ233"/>
      <c r="AQR233"/>
      <c r="AQS233"/>
      <c r="AQT233"/>
      <c r="AQU233"/>
      <c r="AQV233"/>
      <c r="AQW233"/>
      <c r="AQX233"/>
      <c r="AQY233"/>
      <c r="AQZ233"/>
      <c r="ARA233"/>
      <c r="ARB233"/>
      <c r="ARC233"/>
      <c r="ARD233"/>
      <c r="ARE233"/>
      <c r="ARF233"/>
      <c r="ARG233"/>
      <c r="ARH233"/>
      <c r="ARI233"/>
      <c r="ARJ233"/>
      <c r="ARK233"/>
      <c r="ARL233"/>
      <c r="ARM233"/>
      <c r="ARN233"/>
      <c r="ARO233"/>
      <c r="ARP233"/>
      <c r="ARQ233"/>
      <c r="ARR233"/>
      <c r="ARS233"/>
      <c r="ART233"/>
      <c r="ARU233"/>
      <c r="ARV233"/>
      <c r="ARW233"/>
      <c r="ARX233"/>
      <c r="ARY233"/>
      <c r="ARZ233"/>
      <c r="ASA233"/>
      <c r="ASB233"/>
      <c r="ASC233"/>
      <c r="ASD233"/>
      <c r="ASE233"/>
      <c r="ASF233"/>
      <c r="ASG233"/>
      <c r="ASH233"/>
      <c r="ASI233"/>
      <c r="ASJ233"/>
      <c r="ASK233"/>
      <c r="ASL233"/>
      <c r="ASM233"/>
      <c r="ASN233"/>
      <c r="ASO233"/>
      <c r="ASP233"/>
      <c r="ASQ233"/>
      <c r="ASR233"/>
      <c r="ASS233"/>
      <c r="AST233"/>
      <c r="ASU233"/>
      <c r="ASV233"/>
      <c r="ASW233"/>
      <c r="ASX233"/>
      <c r="ASY233"/>
      <c r="ASZ233"/>
      <c r="ATA233"/>
      <c r="ATB233"/>
      <c r="ATC233"/>
      <c r="ATD233"/>
      <c r="ATE233"/>
      <c r="ATF233"/>
      <c r="ATG233"/>
      <c r="ATH233"/>
      <c r="ATI233"/>
      <c r="ATJ233"/>
      <c r="ATK233"/>
      <c r="ATL233"/>
      <c r="ATM233"/>
      <c r="ATN233"/>
      <c r="ATO233"/>
      <c r="ATP233"/>
      <c r="ATQ233"/>
      <c r="ATR233"/>
      <c r="ATS233"/>
      <c r="ATT233"/>
      <c r="ATU233"/>
      <c r="ATV233"/>
      <c r="ATW233"/>
      <c r="ATX233"/>
      <c r="ATY233"/>
      <c r="ATZ233"/>
      <c r="AUA233"/>
      <c r="AUB233"/>
      <c r="AUC233"/>
      <c r="AUD233"/>
      <c r="AUE233"/>
      <c r="AUF233"/>
      <c r="AUG233"/>
      <c r="AUH233"/>
      <c r="AUI233"/>
      <c r="AUJ233"/>
      <c r="AUK233"/>
      <c r="AUL233"/>
      <c r="AUM233"/>
      <c r="AUN233"/>
      <c r="AUO233"/>
      <c r="AUP233"/>
      <c r="AUQ233"/>
      <c r="AUR233"/>
      <c r="AUS233"/>
      <c r="AUT233"/>
      <c r="AUU233"/>
      <c r="AUV233"/>
      <c r="AUW233"/>
      <c r="AUX233"/>
      <c r="AUY233"/>
      <c r="AUZ233"/>
      <c r="AVA233"/>
      <c r="AVB233"/>
      <c r="AVC233"/>
      <c r="AVD233"/>
      <c r="AVE233"/>
      <c r="AVF233"/>
      <c r="AVG233"/>
      <c r="AVH233"/>
      <c r="AVI233"/>
      <c r="AVJ233"/>
      <c r="AVK233"/>
      <c r="AVL233"/>
      <c r="AVM233"/>
      <c r="AVN233"/>
      <c r="AVO233"/>
      <c r="AVP233"/>
      <c r="AVQ233"/>
      <c r="AVR233"/>
      <c r="AVS233"/>
      <c r="AVT233"/>
      <c r="AVU233"/>
      <c r="AVV233"/>
      <c r="AVW233"/>
      <c r="AVX233"/>
      <c r="AVY233"/>
      <c r="AVZ233"/>
      <c r="AWA233"/>
      <c r="AWB233"/>
      <c r="AWC233"/>
      <c r="AWD233"/>
      <c r="AWE233"/>
      <c r="AWF233"/>
      <c r="AWG233"/>
      <c r="AWH233"/>
      <c r="AWI233"/>
      <c r="AWJ233"/>
      <c r="AWK233"/>
      <c r="AWL233"/>
      <c r="AWM233"/>
      <c r="AWN233"/>
      <c r="AWO233"/>
      <c r="AWP233"/>
      <c r="AWQ233"/>
      <c r="AWR233"/>
      <c r="AWS233"/>
      <c r="AWT233"/>
      <c r="AWU233"/>
      <c r="AWV233"/>
      <c r="AWW233"/>
      <c r="AWX233"/>
      <c r="AWY233"/>
      <c r="AWZ233"/>
      <c r="AXA233"/>
      <c r="AXB233"/>
      <c r="AXC233"/>
      <c r="AXD233"/>
      <c r="AXE233"/>
      <c r="AXF233"/>
      <c r="AXG233"/>
      <c r="AXH233"/>
      <c r="AXI233"/>
      <c r="AXJ233"/>
      <c r="AXK233"/>
      <c r="AXL233"/>
      <c r="AXM233"/>
      <c r="AXN233"/>
      <c r="AXO233"/>
      <c r="AXP233"/>
      <c r="AXQ233"/>
      <c r="AXR233"/>
      <c r="AXS233"/>
      <c r="AXT233"/>
      <c r="AXU233"/>
      <c r="AXV233"/>
      <c r="AXW233"/>
      <c r="AXX233"/>
      <c r="AXY233"/>
      <c r="AXZ233"/>
      <c r="AYA233"/>
      <c r="AYB233"/>
      <c r="AYC233"/>
      <c r="AYD233"/>
      <c r="AYE233"/>
      <c r="AYF233"/>
      <c r="AYG233"/>
      <c r="AYH233"/>
      <c r="AYI233"/>
      <c r="AYJ233"/>
      <c r="AYK233"/>
      <c r="AYL233"/>
      <c r="AYM233"/>
      <c r="AYN233"/>
      <c r="AYO233"/>
      <c r="AYP233"/>
      <c r="AYQ233"/>
      <c r="AYR233"/>
      <c r="AYS233"/>
      <c r="AYT233"/>
      <c r="AYU233"/>
      <c r="AYV233"/>
      <c r="AYW233"/>
      <c r="AYX233"/>
      <c r="AYY233"/>
      <c r="AYZ233"/>
      <c r="AZA233"/>
      <c r="AZB233"/>
      <c r="AZC233"/>
      <c r="AZD233"/>
      <c r="AZE233"/>
      <c r="AZF233"/>
      <c r="AZG233"/>
      <c r="AZH233"/>
      <c r="AZI233"/>
      <c r="AZJ233"/>
      <c r="AZK233"/>
      <c r="AZL233"/>
      <c r="AZM233"/>
      <c r="AZN233"/>
      <c r="AZO233"/>
      <c r="AZP233"/>
      <c r="AZQ233"/>
      <c r="AZR233"/>
      <c r="AZS233"/>
      <c r="AZT233"/>
      <c r="AZU233"/>
      <c r="AZV233"/>
      <c r="AZW233"/>
      <c r="AZX233"/>
      <c r="AZY233"/>
      <c r="AZZ233"/>
      <c r="BAA233"/>
      <c r="BAB233"/>
      <c r="BAC233"/>
      <c r="BAD233"/>
      <c r="BAE233"/>
      <c r="BAF233"/>
      <c r="BAG233"/>
      <c r="BAH233"/>
      <c r="BAI233"/>
      <c r="BAJ233"/>
      <c r="BAK233"/>
      <c r="BAL233"/>
      <c r="BAM233"/>
      <c r="BAN233"/>
      <c r="BAO233"/>
      <c r="BAP233"/>
      <c r="BAQ233"/>
      <c r="BAR233"/>
      <c r="BAS233"/>
      <c r="BAT233"/>
      <c r="BAU233"/>
      <c r="BAV233"/>
      <c r="BAW233"/>
      <c r="BAX233"/>
      <c r="BAY233"/>
      <c r="BAZ233"/>
      <c r="BBA233"/>
      <c r="BBB233"/>
      <c r="BBC233"/>
      <c r="BBD233"/>
      <c r="BBE233"/>
      <c r="BBF233"/>
      <c r="BBG233"/>
      <c r="BBH233"/>
      <c r="BBI233"/>
      <c r="BBJ233"/>
      <c r="BBK233"/>
      <c r="BBL233"/>
      <c r="BBM233"/>
      <c r="BBN233"/>
      <c r="BBO233"/>
      <c r="BBP233"/>
      <c r="BBQ233"/>
      <c r="BBR233"/>
      <c r="BBS233"/>
      <c r="BBT233"/>
      <c r="BBU233"/>
      <c r="BBV233"/>
      <c r="BBW233"/>
      <c r="BBX233"/>
      <c r="BBY233"/>
      <c r="BBZ233"/>
      <c r="BCA233"/>
      <c r="BCB233"/>
      <c r="BCC233"/>
      <c r="BCD233"/>
      <c r="BCE233"/>
      <c r="BCF233"/>
      <c r="BCG233"/>
      <c r="BCH233"/>
      <c r="BCI233"/>
      <c r="BCJ233"/>
      <c r="BCK233"/>
      <c r="BCL233"/>
      <c r="BCM233"/>
      <c r="BCN233"/>
      <c r="BCO233"/>
      <c r="BCP233"/>
      <c r="BCQ233"/>
      <c r="BCR233"/>
      <c r="BCS233"/>
      <c r="BCT233"/>
      <c r="BCU233"/>
      <c r="BCV233"/>
      <c r="BCW233"/>
      <c r="BCX233"/>
      <c r="BCY233"/>
      <c r="BCZ233"/>
      <c r="BDA233"/>
      <c r="BDB233"/>
      <c r="BDC233"/>
      <c r="BDD233"/>
      <c r="BDE233"/>
      <c r="BDF233"/>
      <c r="BDG233"/>
      <c r="BDH233"/>
      <c r="BDI233"/>
      <c r="BDJ233"/>
      <c r="BDK233"/>
      <c r="BDL233"/>
      <c r="BDM233"/>
      <c r="BDN233"/>
      <c r="BDO233"/>
      <c r="BDP233"/>
      <c r="BDQ233"/>
      <c r="BDR233"/>
      <c r="BDS233"/>
      <c r="BDT233"/>
      <c r="BDU233"/>
    </row>
    <row r="234" spans="1:1477" s="69" customFormat="1">
      <c r="B234" s="67" t="s">
        <v>4</v>
      </c>
      <c r="C234" s="67" t="s">
        <v>412</v>
      </c>
      <c r="D234" s="67" t="s">
        <v>413</v>
      </c>
      <c r="E234" s="194">
        <v>45356</v>
      </c>
      <c r="F234" s="67" t="s">
        <v>991</v>
      </c>
      <c r="G234" s="158" t="s">
        <v>990</v>
      </c>
      <c r="H234" s="187">
        <v>3</v>
      </c>
      <c r="I234" s="69">
        <v>5</v>
      </c>
      <c r="J234" s="69">
        <v>250</v>
      </c>
      <c r="K234" s="69">
        <v>400</v>
      </c>
      <c r="L234" s="69">
        <v>400</v>
      </c>
      <c r="M234" s="186">
        <f t="shared" si="66"/>
        <v>1.08</v>
      </c>
      <c r="N234" s="69">
        <f t="shared" si="67"/>
        <v>1</v>
      </c>
      <c r="O234" s="69">
        <v>0</v>
      </c>
      <c r="P234" s="69">
        <v>0</v>
      </c>
      <c r="Q234" s="69">
        <v>0</v>
      </c>
      <c r="R234" s="69">
        <v>130</v>
      </c>
      <c r="S234" s="69">
        <v>20</v>
      </c>
      <c r="T234" s="190">
        <v>5562121</v>
      </c>
      <c r="U234" s="190">
        <v>50000</v>
      </c>
      <c r="V234" s="190">
        <v>5512121</v>
      </c>
      <c r="W234" s="190">
        <v>5724310</v>
      </c>
      <c r="X234" s="190">
        <v>5880473</v>
      </c>
      <c r="Y234" s="190">
        <v>0</v>
      </c>
      <c r="Z234" s="190">
        <v>0</v>
      </c>
      <c r="AA234" s="190">
        <v>0</v>
      </c>
      <c r="AB234" s="190">
        <v>5880473</v>
      </c>
      <c r="AC234" s="190">
        <v>5842942</v>
      </c>
      <c r="AD234" s="186">
        <f t="shared" si="68"/>
        <v>1.0600170061578837</v>
      </c>
      <c r="AE234" s="69">
        <f t="shared" si="69"/>
        <v>1</v>
      </c>
      <c r="AF234" s="190">
        <v>-14889</v>
      </c>
      <c r="AG234" s="190">
        <v>162189</v>
      </c>
      <c r="AH234" s="69">
        <v>89</v>
      </c>
      <c r="AI234" s="69">
        <v>41</v>
      </c>
      <c r="AJ234" s="69">
        <v>0</v>
      </c>
      <c r="AK234" s="69">
        <v>0</v>
      </c>
      <c r="AL234" s="80">
        <v>29317</v>
      </c>
      <c r="AM234" s="80">
        <v>0</v>
      </c>
      <c r="AN234" s="69">
        <v>0</v>
      </c>
      <c r="AO234" s="69">
        <v>20</v>
      </c>
      <c r="AP234" s="80">
        <v>112422</v>
      </c>
      <c r="AQ234" s="80">
        <v>22050</v>
      </c>
      <c r="AR234" s="69">
        <v>0</v>
      </c>
      <c r="AS234" s="69">
        <v>0</v>
      </c>
      <c r="AT234" s="80">
        <v>0</v>
      </c>
      <c r="AU234" s="80">
        <v>0</v>
      </c>
      <c r="AV234" s="69">
        <v>0</v>
      </c>
      <c r="AW234" s="69">
        <v>0</v>
      </c>
      <c r="AX234" s="80">
        <v>0</v>
      </c>
      <c r="AY234" s="80">
        <v>0</v>
      </c>
      <c r="AZ234" s="69">
        <v>0</v>
      </c>
      <c r="BA234" s="69">
        <v>0</v>
      </c>
      <c r="BB234" s="80">
        <v>0</v>
      </c>
      <c r="BC234" s="80">
        <v>0</v>
      </c>
      <c r="BD234" s="69">
        <v>0</v>
      </c>
      <c r="BE234" s="69">
        <v>0</v>
      </c>
      <c r="BF234" s="80">
        <v>0</v>
      </c>
      <c r="BG234" s="80">
        <v>0</v>
      </c>
      <c r="BH234" s="69">
        <v>0</v>
      </c>
      <c r="BI234" s="69">
        <v>0</v>
      </c>
      <c r="BJ234" s="80">
        <v>0</v>
      </c>
      <c r="BK234" s="80">
        <v>0</v>
      </c>
      <c r="BL234" s="69">
        <v>0</v>
      </c>
      <c r="BM234" s="69">
        <v>0</v>
      </c>
      <c r="BN234" s="80">
        <v>0</v>
      </c>
      <c r="BO234" s="80">
        <v>0</v>
      </c>
      <c r="BP234" s="69">
        <v>0</v>
      </c>
      <c r="BQ234" s="69">
        <v>0</v>
      </c>
      <c r="BR234" s="80">
        <v>0</v>
      </c>
      <c r="BS234" s="80">
        <v>0</v>
      </c>
      <c r="BT234" s="69">
        <v>0</v>
      </c>
      <c r="BU234" s="69">
        <v>0</v>
      </c>
      <c r="BV234" s="80">
        <v>0</v>
      </c>
      <c r="BW234" s="80">
        <v>0</v>
      </c>
      <c r="BX234" s="69">
        <v>0</v>
      </c>
      <c r="BY234" s="69">
        <v>0</v>
      </c>
      <c r="BZ234" s="80">
        <v>0</v>
      </c>
      <c r="CA234" s="80">
        <v>0</v>
      </c>
      <c r="CB234" s="69">
        <v>0</v>
      </c>
      <c r="CC234" s="69">
        <v>0</v>
      </c>
      <c r="CD234" s="80">
        <v>0</v>
      </c>
      <c r="CE234" s="80">
        <v>0</v>
      </c>
      <c r="CF234" s="69">
        <v>0</v>
      </c>
      <c r="CG234" s="69">
        <v>0</v>
      </c>
      <c r="CH234" s="80">
        <v>0</v>
      </c>
      <c r="CI234" s="80">
        <v>0</v>
      </c>
      <c r="CJ234" s="69">
        <v>0</v>
      </c>
      <c r="CK234" s="69">
        <v>20</v>
      </c>
      <c r="CL234" s="80">
        <v>141739</v>
      </c>
      <c r="CM234" s="80">
        <v>22050</v>
      </c>
      <c r="CN234" s="67" t="s">
        <v>735</v>
      </c>
      <c r="CO234" s="67" t="s">
        <v>736</v>
      </c>
      <c r="CP234" s="67" t="s">
        <v>709</v>
      </c>
      <c r="CQ234" s="67" t="s">
        <v>709</v>
      </c>
      <c r="CR234" s="67" t="s">
        <v>709</v>
      </c>
      <c r="CS234" s="67" t="s">
        <v>709</v>
      </c>
      <c r="CT234" s="68">
        <v>46000</v>
      </c>
      <c r="CU234" s="67" t="s">
        <v>993</v>
      </c>
      <c r="CV234" s="67" t="s">
        <v>989</v>
      </c>
      <c r="CW234" s="68" t="s">
        <v>168</v>
      </c>
      <c r="CX234" s="68">
        <v>45931</v>
      </c>
      <c r="CY234" s="67" t="s">
        <v>993</v>
      </c>
      <c r="CZ234" s="67" t="s">
        <v>989</v>
      </c>
      <c r="DA234" s="67" t="s">
        <v>1035</v>
      </c>
      <c r="DB234" s="81">
        <v>6330177.4800000004</v>
      </c>
      <c r="DC234" s="67"/>
      <c r="DD234" s="67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  <c r="AML234"/>
      <c r="AMM234"/>
      <c r="AMN234"/>
      <c r="AMO234"/>
      <c r="AMP234"/>
      <c r="AMQ234"/>
      <c r="AMR234"/>
      <c r="AMS234"/>
      <c r="AMT234"/>
      <c r="AMU234"/>
      <c r="AMV234"/>
      <c r="AMW234"/>
      <c r="AMX234"/>
      <c r="AMY234"/>
      <c r="AMZ234"/>
      <c r="ANA234"/>
      <c r="ANB234"/>
      <c r="ANC234"/>
      <c r="AND234"/>
      <c r="ANE234"/>
      <c r="ANF234"/>
      <c r="ANG234"/>
      <c r="ANH234"/>
      <c r="ANI234"/>
      <c r="ANJ234"/>
      <c r="ANK234"/>
      <c r="ANL234"/>
      <c r="ANM234"/>
      <c r="ANN234"/>
      <c r="ANO234"/>
      <c r="ANP234"/>
      <c r="ANQ234"/>
      <c r="ANR234"/>
      <c r="ANS234"/>
      <c r="ANT234"/>
      <c r="ANU234"/>
      <c r="ANV234"/>
      <c r="ANW234"/>
      <c r="ANX234"/>
      <c r="ANY234"/>
      <c r="ANZ234"/>
      <c r="AOA234"/>
      <c r="AOB234"/>
      <c r="AOC234"/>
      <c r="AOD234"/>
      <c r="AOE234"/>
      <c r="AOF234"/>
      <c r="AOG234"/>
      <c r="AOH234"/>
      <c r="AOI234"/>
      <c r="AOJ234"/>
      <c r="AOK234"/>
      <c r="AOL234"/>
      <c r="AOM234"/>
      <c r="AON234"/>
      <c r="AOO234"/>
      <c r="AOP234"/>
      <c r="AOQ234"/>
      <c r="AOR234"/>
      <c r="AOS234"/>
      <c r="AOT234"/>
      <c r="AOU234"/>
      <c r="AOV234"/>
      <c r="AOW234"/>
      <c r="AOX234"/>
      <c r="AOY234"/>
      <c r="AOZ234"/>
      <c r="APA234"/>
      <c r="APB234"/>
      <c r="APC234"/>
      <c r="APD234"/>
      <c r="APE234"/>
      <c r="APF234"/>
      <c r="APG234"/>
      <c r="APH234"/>
      <c r="API234"/>
      <c r="APJ234"/>
      <c r="APK234"/>
      <c r="APL234"/>
      <c r="APM234"/>
      <c r="APN234"/>
      <c r="APO234"/>
      <c r="APP234"/>
      <c r="APQ234"/>
      <c r="APR234"/>
      <c r="APS234"/>
      <c r="APT234"/>
      <c r="APU234"/>
      <c r="APV234"/>
      <c r="APW234"/>
      <c r="APX234"/>
      <c r="APY234"/>
      <c r="APZ234"/>
      <c r="AQA234"/>
      <c r="AQB234"/>
      <c r="AQC234"/>
      <c r="AQD234"/>
      <c r="AQE234"/>
      <c r="AQF234"/>
      <c r="AQG234"/>
      <c r="AQH234"/>
      <c r="AQI234"/>
      <c r="AQJ234"/>
      <c r="AQK234"/>
      <c r="AQL234"/>
      <c r="AQM234"/>
      <c r="AQN234"/>
      <c r="AQO234"/>
      <c r="AQP234"/>
      <c r="AQQ234"/>
      <c r="AQR234"/>
      <c r="AQS234"/>
      <c r="AQT234"/>
      <c r="AQU234"/>
      <c r="AQV234"/>
      <c r="AQW234"/>
      <c r="AQX234"/>
      <c r="AQY234"/>
      <c r="AQZ234"/>
      <c r="ARA234"/>
      <c r="ARB234"/>
      <c r="ARC234"/>
      <c r="ARD234"/>
      <c r="ARE234"/>
      <c r="ARF234"/>
      <c r="ARG234"/>
      <c r="ARH234"/>
      <c r="ARI234"/>
      <c r="ARJ234"/>
      <c r="ARK234"/>
      <c r="ARL234"/>
      <c r="ARM234"/>
      <c r="ARN234"/>
      <c r="ARO234"/>
      <c r="ARP234"/>
      <c r="ARQ234"/>
      <c r="ARR234"/>
      <c r="ARS234"/>
      <c r="ART234"/>
      <c r="ARU234"/>
      <c r="ARV234"/>
      <c r="ARW234"/>
      <c r="ARX234"/>
      <c r="ARY234"/>
      <c r="ARZ234"/>
      <c r="ASA234"/>
      <c r="ASB234"/>
      <c r="ASC234"/>
      <c r="ASD234"/>
      <c r="ASE234"/>
      <c r="ASF234"/>
      <c r="ASG234"/>
      <c r="ASH234"/>
      <c r="ASI234"/>
      <c r="ASJ234"/>
      <c r="ASK234"/>
      <c r="ASL234"/>
      <c r="ASM234"/>
      <c r="ASN234"/>
      <c r="ASO234"/>
      <c r="ASP234"/>
      <c r="ASQ234"/>
      <c r="ASR234"/>
      <c r="ASS234"/>
      <c r="AST234"/>
      <c r="ASU234"/>
      <c r="ASV234"/>
      <c r="ASW234"/>
      <c r="ASX234"/>
      <c r="ASY234"/>
      <c r="ASZ234"/>
      <c r="ATA234"/>
      <c r="ATB234"/>
      <c r="ATC234"/>
      <c r="ATD234"/>
      <c r="ATE234"/>
      <c r="ATF234"/>
      <c r="ATG234"/>
      <c r="ATH234"/>
      <c r="ATI234"/>
      <c r="ATJ234"/>
      <c r="ATK234"/>
      <c r="ATL234"/>
      <c r="ATM234"/>
      <c r="ATN234"/>
      <c r="ATO234"/>
      <c r="ATP234"/>
      <c r="ATQ234"/>
      <c r="ATR234"/>
      <c r="ATS234"/>
      <c r="ATT234"/>
      <c r="ATU234"/>
      <c r="ATV234"/>
      <c r="ATW234"/>
      <c r="ATX234"/>
      <c r="ATY234"/>
      <c r="ATZ234"/>
      <c r="AUA234"/>
      <c r="AUB234"/>
      <c r="AUC234"/>
      <c r="AUD234"/>
      <c r="AUE234"/>
      <c r="AUF234"/>
      <c r="AUG234"/>
      <c r="AUH234"/>
      <c r="AUI234"/>
      <c r="AUJ234"/>
      <c r="AUK234"/>
      <c r="AUL234"/>
      <c r="AUM234"/>
      <c r="AUN234"/>
      <c r="AUO234"/>
      <c r="AUP234"/>
      <c r="AUQ234"/>
      <c r="AUR234"/>
      <c r="AUS234"/>
      <c r="AUT234"/>
      <c r="AUU234"/>
      <c r="AUV234"/>
      <c r="AUW234"/>
      <c r="AUX234"/>
      <c r="AUY234"/>
      <c r="AUZ234"/>
      <c r="AVA234"/>
      <c r="AVB234"/>
      <c r="AVC234"/>
      <c r="AVD234"/>
      <c r="AVE234"/>
      <c r="AVF234"/>
      <c r="AVG234"/>
      <c r="AVH234"/>
      <c r="AVI234"/>
      <c r="AVJ234"/>
      <c r="AVK234"/>
      <c r="AVL234"/>
      <c r="AVM234"/>
      <c r="AVN234"/>
      <c r="AVO234"/>
      <c r="AVP234"/>
      <c r="AVQ234"/>
      <c r="AVR234"/>
      <c r="AVS234"/>
      <c r="AVT234"/>
      <c r="AVU234"/>
      <c r="AVV234"/>
      <c r="AVW234"/>
      <c r="AVX234"/>
      <c r="AVY234"/>
      <c r="AVZ234"/>
      <c r="AWA234"/>
      <c r="AWB234"/>
      <c r="AWC234"/>
      <c r="AWD234"/>
      <c r="AWE234"/>
      <c r="AWF234"/>
      <c r="AWG234"/>
      <c r="AWH234"/>
      <c r="AWI234"/>
      <c r="AWJ234"/>
      <c r="AWK234"/>
      <c r="AWL234"/>
      <c r="AWM234"/>
      <c r="AWN234"/>
      <c r="AWO234"/>
      <c r="AWP234"/>
      <c r="AWQ234"/>
      <c r="AWR234"/>
      <c r="AWS234"/>
      <c r="AWT234"/>
      <c r="AWU234"/>
      <c r="AWV234"/>
      <c r="AWW234"/>
      <c r="AWX234"/>
      <c r="AWY234"/>
      <c r="AWZ234"/>
      <c r="AXA234"/>
      <c r="AXB234"/>
      <c r="AXC234"/>
      <c r="AXD234"/>
      <c r="AXE234"/>
      <c r="AXF234"/>
      <c r="AXG234"/>
      <c r="AXH234"/>
      <c r="AXI234"/>
      <c r="AXJ234"/>
      <c r="AXK234"/>
      <c r="AXL234"/>
      <c r="AXM234"/>
      <c r="AXN234"/>
      <c r="AXO234"/>
      <c r="AXP234"/>
      <c r="AXQ234"/>
      <c r="AXR234"/>
      <c r="AXS234"/>
      <c r="AXT234"/>
      <c r="AXU234"/>
      <c r="AXV234"/>
      <c r="AXW234"/>
      <c r="AXX234"/>
      <c r="AXY234"/>
      <c r="AXZ234"/>
      <c r="AYA234"/>
      <c r="AYB234"/>
      <c r="AYC234"/>
      <c r="AYD234"/>
      <c r="AYE234"/>
      <c r="AYF234"/>
      <c r="AYG234"/>
      <c r="AYH234"/>
      <c r="AYI234"/>
      <c r="AYJ234"/>
      <c r="AYK234"/>
      <c r="AYL234"/>
      <c r="AYM234"/>
      <c r="AYN234"/>
      <c r="AYO234"/>
      <c r="AYP234"/>
      <c r="AYQ234"/>
      <c r="AYR234"/>
      <c r="AYS234"/>
      <c r="AYT234"/>
      <c r="AYU234"/>
      <c r="AYV234"/>
      <c r="AYW234"/>
      <c r="AYX234"/>
      <c r="AYY234"/>
      <c r="AYZ234"/>
      <c r="AZA234"/>
      <c r="AZB234"/>
      <c r="AZC234"/>
      <c r="AZD234"/>
      <c r="AZE234"/>
      <c r="AZF234"/>
      <c r="AZG234"/>
      <c r="AZH234"/>
      <c r="AZI234"/>
      <c r="AZJ234"/>
      <c r="AZK234"/>
      <c r="AZL234"/>
      <c r="AZM234"/>
      <c r="AZN234"/>
      <c r="AZO234"/>
      <c r="AZP234"/>
      <c r="AZQ234"/>
      <c r="AZR234"/>
      <c r="AZS234"/>
      <c r="AZT234"/>
      <c r="AZU234"/>
      <c r="AZV234"/>
      <c r="AZW234"/>
      <c r="AZX234"/>
      <c r="AZY234"/>
      <c r="AZZ234"/>
      <c r="BAA234"/>
      <c r="BAB234"/>
      <c r="BAC234"/>
      <c r="BAD234"/>
      <c r="BAE234"/>
      <c r="BAF234"/>
      <c r="BAG234"/>
      <c r="BAH234"/>
      <c r="BAI234"/>
      <c r="BAJ234"/>
      <c r="BAK234"/>
      <c r="BAL234"/>
      <c r="BAM234"/>
      <c r="BAN234"/>
      <c r="BAO234"/>
      <c r="BAP234"/>
      <c r="BAQ234"/>
      <c r="BAR234"/>
      <c r="BAS234"/>
      <c r="BAT234"/>
      <c r="BAU234"/>
      <c r="BAV234"/>
      <c r="BAW234"/>
      <c r="BAX234"/>
      <c r="BAY234"/>
      <c r="BAZ234"/>
      <c r="BBA234"/>
      <c r="BBB234"/>
      <c r="BBC234"/>
      <c r="BBD234"/>
      <c r="BBE234"/>
      <c r="BBF234"/>
      <c r="BBG234"/>
      <c r="BBH234"/>
      <c r="BBI234"/>
      <c r="BBJ234"/>
      <c r="BBK234"/>
      <c r="BBL234"/>
      <c r="BBM234"/>
      <c r="BBN234"/>
      <c r="BBO234"/>
      <c r="BBP234"/>
      <c r="BBQ234"/>
      <c r="BBR234"/>
      <c r="BBS234"/>
      <c r="BBT234"/>
      <c r="BBU234"/>
      <c r="BBV234"/>
      <c r="BBW234"/>
      <c r="BBX234"/>
      <c r="BBY234"/>
      <c r="BBZ234"/>
      <c r="BCA234"/>
      <c r="BCB234"/>
      <c r="BCC234"/>
      <c r="BCD234"/>
      <c r="BCE234"/>
      <c r="BCF234"/>
      <c r="BCG234"/>
      <c r="BCH234"/>
      <c r="BCI234"/>
      <c r="BCJ234"/>
      <c r="BCK234"/>
      <c r="BCL234"/>
      <c r="BCM234"/>
      <c r="BCN234"/>
      <c r="BCO234"/>
      <c r="BCP234"/>
      <c r="BCQ234"/>
      <c r="BCR234"/>
      <c r="BCS234"/>
      <c r="BCT234"/>
      <c r="BCU234"/>
      <c r="BCV234"/>
      <c r="BCW234"/>
      <c r="BCX234"/>
      <c r="BCY234"/>
      <c r="BCZ234"/>
      <c r="BDA234"/>
      <c r="BDB234"/>
      <c r="BDC234"/>
      <c r="BDD234"/>
      <c r="BDE234"/>
      <c r="BDF234"/>
      <c r="BDG234"/>
      <c r="BDH234"/>
      <c r="BDI234"/>
      <c r="BDJ234"/>
      <c r="BDK234"/>
      <c r="BDL234"/>
      <c r="BDM234"/>
      <c r="BDN234"/>
      <c r="BDO234"/>
      <c r="BDP234"/>
      <c r="BDQ234"/>
      <c r="BDR234"/>
      <c r="BDS234"/>
      <c r="BDT234"/>
      <c r="BDU234"/>
    </row>
    <row r="235" spans="1:1477" s="69" customFormat="1">
      <c r="B235" s="67" t="s">
        <v>4</v>
      </c>
      <c r="C235" s="67" t="s">
        <v>414</v>
      </c>
      <c r="D235" s="67" t="s">
        <v>415</v>
      </c>
      <c r="E235" s="194">
        <v>45384</v>
      </c>
      <c r="F235" s="67" t="s">
        <v>986</v>
      </c>
      <c r="G235" s="158" t="s">
        <v>990</v>
      </c>
      <c r="H235" s="187">
        <v>2</v>
      </c>
      <c r="I235" s="69">
        <v>2</v>
      </c>
      <c r="J235" s="69">
        <v>260</v>
      </c>
      <c r="K235" s="69">
        <v>347</v>
      </c>
      <c r="L235" s="69">
        <v>320</v>
      </c>
      <c r="M235" s="186">
        <f t="shared" si="66"/>
        <v>0.9538461538461539</v>
      </c>
      <c r="N235" s="69">
        <f t="shared" si="67"/>
        <v>1</v>
      </c>
      <c r="O235" s="69">
        <v>27</v>
      </c>
      <c r="P235" s="69">
        <v>0</v>
      </c>
      <c r="Q235" s="69">
        <v>0</v>
      </c>
      <c r="R235" s="69">
        <v>72</v>
      </c>
      <c r="S235" s="69">
        <v>15</v>
      </c>
      <c r="T235" s="190">
        <v>4408516</v>
      </c>
      <c r="U235" s="190">
        <v>58000</v>
      </c>
      <c r="V235" s="190">
        <v>4350516</v>
      </c>
      <c r="W235" s="190">
        <v>4442576</v>
      </c>
      <c r="X235" s="190">
        <v>4279968</v>
      </c>
      <c r="Y235" s="190">
        <v>0</v>
      </c>
      <c r="Z235" s="190">
        <v>0</v>
      </c>
      <c r="AA235" s="190">
        <v>0</v>
      </c>
      <c r="AB235" s="190">
        <v>4279968</v>
      </c>
      <c r="AC235" s="190">
        <v>4272484</v>
      </c>
      <c r="AD235" s="186">
        <f t="shared" si="68"/>
        <v>0.98206373680731207</v>
      </c>
      <c r="AE235" s="69">
        <f t="shared" si="69"/>
        <v>1</v>
      </c>
      <c r="AF235" s="190">
        <v>0</v>
      </c>
      <c r="AG235" s="190">
        <v>34060</v>
      </c>
      <c r="AH235" s="69">
        <v>38</v>
      </c>
      <c r="AI235" s="69">
        <v>34</v>
      </c>
      <c r="AJ235" s="69">
        <v>0</v>
      </c>
      <c r="AK235" s="69">
        <v>0</v>
      </c>
      <c r="AL235" s="80">
        <v>3850</v>
      </c>
      <c r="AM235" s="80">
        <v>0</v>
      </c>
      <c r="AN235" s="69">
        <v>0</v>
      </c>
      <c r="AO235" s="69">
        <v>0</v>
      </c>
      <c r="AP235" s="80">
        <v>512</v>
      </c>
      <c r="AQ235" s="80">
        <v>0</v>
      </c>
      <c r="AR235" s="69">
        <v>0</v>
      </c>
      <c r="AS235" s="69">
        <v>0</v>
      </c>
      <c r="AT235" s="80">
        <v>0</v>
      </c>
      <c r="AU235" s="80">
        <v>0</v>
      </c>
      <c r="AV235" s="69">
        <v>0</v>
      </c>
      <c r="AW235" s="69">
        <v>0</v>
      </c>
      <c r="AX235" s="80">
        <v>0</v>
      </c>
      <c r="AY235" s="80">
        <v>0</v>
      </c>
      <c r="AZ235" s="69">
        <v>0</v>
      </c>
      <c r="BA235" s="69">
        <v>0</v>
      </c>
      <c r="BB235" s="80">
        <v>0</v>
      </c>
      <c r="BC235" s="80">
        <v>0</v>
      </c>
      <c r="BD235" s="69">
        <v>0</v>
      </c>
      <c r="BE235" s="69">
        <v>15</v>
      </c>
      <c r="BF235" s="80">
        <v>26576</v>
      </c>
      <c r="BG235" s="80">
        <v>0</v>
      </c>
      <c r="BH235" s="69">
        <v>0</v>
      </c>
      <c r="BI235" s="69">
        <v>0</v>
      </c>
      <c r="BJ235" s="80">
        <v>0</v>
      </c>
      <c r="BK235" s="80">
        <v>0</v>
      </c>
      <c r="BL235" s="69">
        <v>0</v>
      </c>
      <c r="BM235" s="69">
        <v>0</v>
      </c>
      <c r="BN235" s="80">
        <v>0</v>
      </c>
      <c r="BO235" s="80">
        <v>0</v>
      </c>
      <c r="BP235" s="69">
        <v>0</v>
      </c>
      <c r="BQ235" s="69">
        <v>0</v>
      </c>
      <c r="BR235" s="80">
        <v>0</v>
      </c>
      <c r="BS235" s="80">
        <v>0</v>
      </c>
      <c r="BT235" s="69">
        <v>0</v>
      </c>
      <c r="BU235" s="69">
        <v>0</v>
      </c>
      <c r="BV235" s="80">
        <v>0</v>
      </c>
      <c r="BW235" s="80">
        <v>0</v>
      </c>
      <c r="BX235" s="69">
        <v>0</v>
      </c>
      <c r="BY235" s="69">
        <v>0</v>
      </c>
      <c r="BZ235" s="80">
        <v>0</v>
      </c>
      <c r="CA235" s="80">
        <v>0</v>
      </c>
      <c r="CB235" s="69">
        <v>0</v>
      </c>
      <c r="CC235" s="69">
        <v>0</v>
      </c>
      <c r="CD235" s="80">
        <v>0</v>
      </c>
      <c r="CE235" s="80">
        <v>0</v>
      </c>
      <c r="CF235" s="69">
        <v>0</v>
      </c>
      <c r="CG235" s="69">
        <v>0</v>
      </c>
      <c r="CH235" s="80">
        <v>0</v>
      </c>
      <c r="CI235" s="80">
        <v>0</v>
      </c>
      <c r="CJ235" s="69">
        <v>0</v>
      </c>
      <c r="CK235" s="69">
        <v>15</v>
      </c>
      <c r="CL235" s="80">
        <v>30938</v>
      </c>
      <c r="CM235" s="80">
        <v>0</v>
      </c>
      <c r="CN235" s="67" t="s">
        <v>794</v>
      </c>
      <c r="CO235" s="67" t="s">
        <v>795</v>
      </c>
      <c r="CP235" s="67" t="s">
        <v>709</v>
      </c>
      <c r="CQ235" s="67" t="s">
        <v>709</v>
      </c>
      <c r="CR235" s="67" t="s">
        <v>709</v>
      </c>
      <c r="CS235" s="67" t="s">
        <v>709</v>
      </c>
      <c r="CT235" s="68">
        <v>45848</v>
      </c>
      <c r="CU235" s="67" t="s">
        <v>988</v>
      </c>
      <c r="CV235" s="67" t="s">
        <v>989</v>
      </c>
      <c r="CW235" s="68" t="s">
        <v>168</v>
      </c>
      <c r="CX235" s="68">
        <v>45796</v>
      </c>
      <c r="CY235" s="67" t="s">
        <v>986</v>
      </c>
      <c r="CZ235" s="67" t="s">
        <v>994</v>
      </c>
      <c r="DA235" s="67" t="s">
        <v>1033</v>
      </c>
      <c r="DB235" s="81">
        <v>6688704.6500000004</v>
      </c>
      <c r="DC235" s="67"/>
      <c r="DD235" s="67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  <c r="AML235"/>
      <c r="AMM235"/>
      <c r="AMN235"/>
      <c r="AMO235"/>
      <c r="AMP235"/>
      <c r="AMQ235"/>
      <c r="AMR235"/>
      <c r="AMS235"/>
      <c r="AMT235"/>
      <c r="AMU235"/>
      <c r="AMV235"/>
      <c r="AMW235"/>
      <c r="AMX235"/>
      <c r="AMY235"/>
      <c r="AMZ235"/>
      <c r="ANA235"/>
      <c r="ANB235"/>
      <c r="ANC235"/>
      <c r="AND235"/>
      <c r="ANE235"/>
      <c r="ANF235"/>
      <c r="ANG235"/>
      <c r="ANH235"/>
      <c r="ANI235"/>
      <c r="ANJ235"/>
      <c r="ANK235"/>
      <c r="ANL235"/>
      <c r="ANM235"/>
      <c r="ANN235"/>
      <c r="ANO235"/>
      <c r="ANP235"/>
      <c r="ANQ235"/>
      <c r="ANR235"/>
      <c r="ANS235"/>
      <c r="ANT235"/>
      <c r="ANU235"/>
      <c r="ANV235"/>
      <c r="ANW235"/>
      <c r="ANX235"/>
      <c r="ANY235"/>
      <c r="ANZ235"/>
      <c r="AOA235"/>
      <c r="AOB235"/>
      <c r="AOC235"/>
      <c r="AOD235"/>
      <c r="AOE235"/>
      <c r="AOF235"/>
      <c r="AOG235"/>
      <c r="AOH235"/>
      <c r="AOI235"/>
      <c r="AOJ235"/>
      <c r="AOK235"/>
      <c r="AOL235"/>
      <c r="AOM235"/>
      <c r="AON235"/>
      <c r="AOO235"/>
      <c r="AOP235"/>
      <c r="AOQ235"/>
      <c r="AOR235"/>
      <c r="AOS235"/>
      <c r="AOT235"/>
      <c r="AOU235"/>
      <c r="AOV235"/>
      <c r="AOW235"/>
      <c r="AOX235"/>
      <c r="AOY235"/>
      <c r="AOZ235"/>
      <c r="APA235"/>
      <c r="APB235"/>
      <c r="APC235"/>
      <c r="APD235"/>
      <c r="APE235"/>
      <c r="APF235"/>
      <c r="APG235"/>
      <c r="APH235"/>
      <c r="API235"/>
      <c r="APJ235"/>
      <c r="APK235"/>
      <c r="APL235"/>
      <c r="APM235"/>
      <c r="APN235"/>
      <c r="APO235"/>
      <c r="APP235"/>
      <c r="APQ235"/>
      <c r="APR235"/>
      <c r="APS235"/>
      <c r="APT235"/>
      <c r="APU235"/>
      <c r="APV235"/>
      <c r="APW235"/>
      <c r="APX235"/>
      <c r="APY235"/>
      <c r="APZ235"/>
      <c r="AQA235"/>
      <c r="AQB235"/>
      <c r="AQC235"/>
      <c r="AQD235"/>
      <c r="AQE235"/>
      <c r="AQF235"/>
      <c r="AQG235"/>
      <c r="AQH235"/>
      <c r="AQI235"/>
      <c r="AQJ235"/>
      <c r="AQK235"/>
      <c r="AQL235"/>
      <c r="AQM235"/>
      <c r="AQN235"/>
      <c r="AQO235"/>
      <c r="AQP235"/>
      <c r="AQQ235"/>
      <c r="AQR235"/>
      <c r="AQS235"/>
      <c r="AQT235"/>
      <c r="AQU235"/>
      <c r="AQV235"/>
      <c r="AQW235"/>
      <c r="AQX235"/>
      <c r="AQY235"/>
      <c r="AQZ235"/>
      <c r="ARA235"/>
      <c r="ARB235"/>
      <c r="ARC235"/>
      <c r="ARD235"/>
      <c r="ARE235"/>
      <c r="ARF235"/>
      <c r="ARG235"/>
      <c r="ARH235"/>
      <c r="ARI235"/>
      <c r="ARJ235"/>
      <c r="ARK235"/>
      <c r="ARL235"/>
      <c r="ARM235"/>
      <c r="ARN235"/>
      <c r="ARO235"/>
      <c r="ARP235"/>
      <c r="ARQ235"/>
      <c r="ARR235"/>
      <c r="ARS235"/>
      <c r="ART235"/>
      <c r="ARU235"/>
      <c r="ARV235"/>
      <c r="ARW235"/>
      <c r="ARX235"/>
      <c r="ARY235"/>
      <c r="ARZ235"/>
      <c r="ASA235"/>
      <c r="ASB235"/>
      <c r="ASC235"/>
      <c r="ASD235"/>
      <c r="ASE235"/>
      <c r="ASF235"/>
      <c r="ASG235"/>
      <c r="ASH235"/>
      <c r="ASI235"/>
      <c r="ASJ235"/>
      <c r="ASK235"/>
      <c r="ASL235"/>
      <c r="ASM235"/>
      <c r="ASN235"/>
      <c r="ASO235"/>
      <c r="ASP235"/>
      <c r="ASQ235"/>
      <c r="ASR235"/>
      <c r="ASS235"/>
      <c r="AST235"/>
      <c r="ASU235"/>
      <c r="ASV235"/>
      <c r="ASW235"/>
      <c r="ASX235"/>
      <c r="ASY235"/>
      <c r="ASZ235"/>
      <c r="ATA235"/>
      <c r="ATB235"/>
      <c r="ATC235"/>
      <c r="ATD235"/>
      <c r="ATE235"/>
      <c r="ATF235"/>
      <c r="ATG235"/>
      <c r="ATH235"/>
      <c r="ATI235"/>
      <c r="ATJ235"/>
      <c r="ATK235"/>
      <c r="ATL235"/>
      <c r="ATM235"/>
      <c r="ATN235"/>
      <c r="ATO235"/>
      <c r="ATP235"/>
      <c r="ATQ235"/>
      <c r="ATR235"/>
      <c r="ATS235"/>
      <c r="ATT235"/>
      <c r="ATU235"/>
      <c r="ATV235"/>
      <c r="ATW235"/>
      <c r="ATX235"/>
      <c r="ATY235"/>
      <c r="ATZ235"/>
      <c r="AUA235"/>
      <c r="AUB235"/>
      <c r="AUC235"/>
      <c r="AUD235"/>
      <c r="AUE235"/>
      <c r="AUF235"/>
      <c r="AUG235"/>
      <c r="AUH235"/>
      <c r="AUI235"/>
      <c r="AUJ235"/>
      <c r="AUK235"/>
      <c r="AUL235"/>
      <c r="AUM235"/>
      <c r="AUN235"/>
      <c r="AUO235"/>
      <c r="AUP235"/>
      <c r="AUQ235"/>
      <c r="AUR235"/>
      <c r="AUS235"/>
      <c r="AUT235"/>
      <c r="AUU235"/>
      <c r="AUV235"/>
      <c r="AUW235"/>
      <c r="AUX235"/>
      <c r="AUY235"/>
      <c r="AUZ235"/>
      <c r="AVA235"/>
      <c r="AVB235"/>
      <c r="AVC235"/>
      <c r="AVD235"/>
      <c r="AVE235"/>
      <c r="AVF235"/>
      <c r="AVG235"/>
      <c r="AVH235"/>
      <c r="AVI235"/>
      <c r="AVJ235"/>
      <c r="AVK235"/>
      <c r="AVL235"/>
      <c r="AVM235"/>
      <c r="AVN235"/>
      <c r="AVO235"/>
      <c r="AVP235"/>
      <c r="AVQ235"/>
      <c r="AVR235"/>
      <c r="AVS235"/>
      <c r="AVT235"/>
      <c r="AVU235"/>
      <c r="AVV235"/>
      <c r="AVW235"/>
      <c r="AVX235"/>
      <c r="AVY235"/>
      <c r="AVZ235"/>
      <c r="AWA235"/>
      <c r="AWB235"/>
      <c r="AWC235"/>
      <c r="AWD235"/>
      <c r="AWE235"/>
      <c r="AWF235"/>
      <c r="AWG235"/>
      <c r="AWH235"/>
      <c r="AWI235"/>
      <c r="AWJ235"/>
      <c r="AWK235"/>
      <c r="AWL235"/>
      <c r="AWM235"/>
      <c r="AWN235"/>
      <c r="AWO235"/>
      <c r="AWP235"/>
      <c r="AWQ235"/>
      <c r="AWR235"/>
      <c r="AWS235"/>
      <c r="AWT235"/>
      <c r="AWU235"/>
      <c r="AWV235"/>
      <c r="AWW235"/>
      <c r="AWX235"/>
      <c r="AWY235"/>
      <c r="AWZ235"/>
      <c r="AXA235"/>
      <c r="AXB235"/>
      <c r="AXC235"/>
      <c r="AXD235"/>
      <c r="AXE235"/>
      <c r="AXF235"/>
      <c r="AXG235"/>
      <c r="AXH235"/>
      <c r="AXI235"/>
      <c r="AXJ235"/>
      <c r="AXK235"/>
      <c r="AXL235"/>
      <c r="AXM235"/>
      <c r="AXN235"/>
      <c r="AXO235"/>
      <c r="AXP235"/>
      <c r="AXQ235"/>
      <c r="AXR235"/>
      <c r="AXS235"/>
      <c r="AXT235"/>
      <c r="AXU235"/>
      <c r="AXV235"/>
      <c r="AXW235"/>
      <c r="AXX235"/>
      <c r="AXY235"/>
      <c r="AXZ235"/>
      <c r="AYA235"/>
      <c r="AYB235"/>
      <c r="AYC235"/>
      <c r="AYD235"/>
      <c r="AYE235"/>
      <c r="AYF235"/>
      <c r="AYG235"/>
      <c r="AYH235"/>
      <c r="AYI235"/>
      <c r="AYJ235"/>
      <c r="AYK235"/>
      <c r="AYL235"/>
      <c r="AYM235"/>
      <c r="AYN235"/>
      <c r="AYO235"/>
      <c r="AYP235"/>
      <c r="AYQ235"/>
      <c r="AYR235"/>
      <c r="AYS235"/>
      <c r="AYT235"/>
      <c r="AYU235"/>
      <c r="AYV235"/>
      <c r="AYW235"/>
      <c r="AYX235"/>
      <c r="AYY235"/>
      <c r="AYZ235"/>
      <c r="AZA235"/>
      <c r="AZB235"/>
      <c r="AZC235"/>
      <c r="AZD235"/>
      <c r="AZE235"/>
      <c r="AZF235"/>
      <c r="AZG235"/>
      <c r="AZH235"/>
      <c r="AZI235"/>
      <c r="AZJ235"/>
      <c r="AZK235"/>
      <c r="AZL235"/>
      <c r="AZM235"/>
      <c r="AZN235"/>
      <c r="AZO235"/>
      <c r="AZP235"/>
      <c r="AZQ235"/>
      <c r="AZR235"/>
      <c r="AZS235"/>
      <c r="AZT235"/>
      <c r="AZU235"/>
      <c r="AZV235"/>
      <c r="AZW235"/>
      <c r="AZX235"/>
      <c r="AZY235"/>
      <c r="AZZ235"/>
      <c r="BAA235"/>
      <c r="BAB235"/>
      <c r="BAC235"/>
      <c r="BAD235"/>
      <c r="BAE235"/>
      <c r="BAF235"/>
      <c r="BAG235"/>
      <c r="BAH235"/>
      <c r="BAI235"/>
      <c r="BAJ235"/>
      <c r="BAK235"/>
      <c r="BAL235"/>
      <c r="BAM235"/>
      <c r="BAN235"/>
      <c r="BAO235"/>
      <c r="BAP235"/>
      <c r="BAQ235"/>
      <c r="BAR235"/>
      <c r="BAS235"/>
      <c r="BAT235"/>
      <c r="BAU235"/>
      <c r="BAV235"/>
      <c r="BAW235"/>
      <c r="BAX235"/>
      <c r="BAY235"/>
      <c r="BAZ235"/>
      <c r="BBA235"/>
      <c r="BBB235"/>
      <c r="BBC235"/>
      <c r="BBD235"/>
      <c r="BBE235"/>
      <c r="BBF235"/>
      <c r="BBG235"/>
      <c r="BBH235"/>
      <c r="BBI235"/>
      <c r="BBJ235"/>
      <c r="BBK235"/>
      <c r="BBL235"/>
      <c r="BBM235"/>
      <c r="BBN235"/>
      <c r="BBO235"/>
      <c r="BBP235"/>
      <c r="BBQ235"/>
      <c r="BBR235"/>
      <c r="BBS235"/>
      <c r="BBT235"/>
      <c r="BBU235"/>
      <c r="BBV235"/>
      <c r="BBW235"/>
      <c r="BBX235"/>
      <c r="BBY235"/>
      <c r="BBZ235"/>
      <c r="BCA235"/>
      <c r="BCB235"/>
      <c r="BCC235"/>
      <c r="BCD235"/>
      <c r="BCE235"/>
      <c r="BCF235"/>
      <c r="BCG235"/>
      <c r="BCH235"/>
      <c r="BCI235"/>
      <c r="BCJ235"/>
      <c r="BCK235"/>
      <c r="BCL235"/>
      <c r="BCM235"/>
      <c r="BCN235"/>
      <c r="BCO235"/>
      <c r="BCP235"/>
      <c r="BCQ235"/>
      <c r="BCR235"/>
      <c r="BCS235"/>
      <c r="BCT235"/>
      <c r="BCU235"/>
      <c r="BCV235"/>
      <c r="BCW235"/>
      <c r="BCX235"/>
      <c r="BCY235"/>
      <c r="BCZ235"/>
      <c r="BDA235"/>
      <c r="BDB235"/>
      <c r="BDC235"/>
      <c r="BDD235"/>
      <c r="BDE235"/>
      <c r="BDF235"/>
      <c r="BDG235"/>
      <c r="BDH235"/>
      <c r="BDI235"/>
      <c r="BDJ235"/>
      <c r="BDK235"/>
      <c r="BDL235"/>
      <c r="BDM235"/>
      <c r="BDN235"/>
      <c r="BDO235"/>
      <c r="BDP235"/>
      <c r="BDQ235"/>
      <c r="BDR235"/>
      <c r="BDS235"/>
      <c r="BDT235"/>
      <c r="BDU235"/>
    </row>
    <row r="236" spans="1:1477" s="69" customFormat="1">
      <c r="B236" s="67" t="s">
        <v>4</v>
      </c>
      <c r="C236" s="67" t="s">
        <v>663</v>
      </c>
      <c r="D236" s="67" t="s">
        <v>664</v>
      </c>
      <c r="E236" s="194">
        <v>45447</v>
      </c>
      <c r="F236" s="67" t="s">
        <v>986</v>
      </c>
      <c r="G236" s="158" t="s">
        <v>990</v>
      </c>
      <c r="H236" s="187">
        <v>1</v>
      </c>
      <c r="I236" s="69">
        <v>0</v>
      </c>
      <c r="J236" s="69">
        <v>160</v>
      </c>
      <c r="K236" s="69">
        <v>367</v>
      </c>
      <c r="L236" s="69">
        <v>366</v>
      </c>
      <c r="M236" s="186">
        <f t="shared" si="66"/>
        <v>1.0687500000000001</v>
      </c>
      <c r="N236" s="69">
        <f t="shared" si="67"/>
        <v>1</v>
      </c>
      <c r="O236" s="69">
        <v>1</v>
      </c>
      <c r="P236" s="69">
        <v>0</v>
      </c>
      <c r="Q236" s="69">
        <v>0</v>
      </c>
      <c r="R236" s="69">
        <v>195</v>
      </c>
      <c r="S236" s="69">
        <v>12</v>
      </c>
      <c r="T236" s="190">
        <v>1554510</v>
      </c>
      <c r="U236" s="190">
        <v>50000</v>
      </c>
      <c r="V236" s="190">
        <v>1504510</v>
      </c>
      <c r="W236" s="190">
        <v>1554510</v>
      </c>
      <c r="X236" s="190">
        <v>1576041</v>
      </c>
      <c r="Y236" s="190">
        <v>0</v>
      </c>
      <c r="Z236" s="190">
        <v>0</v>
      </c>
      <c r="AA236" s="190">
        <v>0</v>
      </c>
      <c r="AB236" s="190">
        <v>1576041</v>
      </c>
      <c r="AC236" s="190">
        <v>1575969</v>
      </c>
      <c r="AD236" s="186">
        <f t="shared" si="68"/>
        <v>1.0474965271084937</v>
      </c>
      <c r="AE236" s="69">
        <f t="shared" si="69"/>
        <v>1</v>
      </c>
      <c r="AF236" s="190">
        <v>-72</v>
      </c>
      <c r="AG236" s="190">
        <v>0</v>
      </c>
      <c r="AH236" s="69">
        <v>154</v>
      </c>
      <c r="AI236" s="69">
        <v>41</v>
      </c>
      <c r="AJ236" s="69">
        <v>0</v>
      </c>
      <c r="AK236" s="69">
        <v>0</v>
      </c>
      <c r="AL236" s="80">
        <v>3946</v>
      </c>
      <c r="AM236" s="80">
        <v>0</v>
      </c>
      <c r="AN236" s="69">
        <v>0</v>
      </c>
      <c r="AO236" s="69">
        <v>7</v>
      </c>
      <c r="AP236" s="80">
        <v>16349</v>
      </c>
      <c r="AQ236" s="80">
        <v>0</v>
      </c>
      <c r="AR236" s="69">
        <v>0</v>
      </c>
      <c r="AS236" s="69">
        <v>0</v>
      </c>
      <c r="AT236" s="80">
        <v>0</v>
      </c>
      <c r="AU236" s="80">
        <v>0</v>
      </c>
      <c r="AV236" s="69">
        <v>0</v>
      </c>
      <c r="AW236" s="69">
        <v>0</v>
      </c>
      <c r="AX236" s="80">
        <v>0</v>
      </c>
      <c r="AY236" s="80">
        <v>0</v>
      </c>
      <c r="AZ236" s="69">
        <v>0</v>
      </c>
      <c r="BA236" s="69">
        <v>0</v>
      </c>
      <c r="BB236" s="80">
        <v>0</v>
      </c>
      <c r="BC236" s="80">
        <v>0</v>
      </c>
      <c r="BD236" s="69">
        <v>0</v>
      </c>
      <c r="BE236" s="69">
        <v>0</v>
      </c>
      <c r="BF236" s="80">
        <v>16616</v>
      </c>
      <c r="BG236" s="80">
        <v>0</v>
      </c>
      <c r="BH236" s="69">
        <v>0</v>
      </c>
      <c r="BI236" s="69">
        <v>0</v>
      </c>
      <c r="BJ236" s="80">
        <v>0</v>
      </c>
      <c r="BK236" s="80">
        <v>0</v>
      </c>
      <c r="BL236" s="69">
        <v>0</v>
      </c>
      <c r="BM236" s="69">
        <v>0</v>
      </c>
      <c r="BN236" s="80">
        <v>0</v>
      </c>
      <c r="BO236" s="80">
        <v>0</v>
      </c>
      <c r="BP236" s="69">
        <v>0</v>
      </c>
      <c r="BQ236" s="69">
        <v>0</v>
      </c>
      <c r="BR236" s="80">
        <v>0</v>
      </c>
      <c r="BS236" s="80">
        <v>0</v>
      </c>
      <c r="BT236" s="69">
        <v>0</v>
      </c>
      <c r="BU236" s="69">
        <v>0</v>
      </c>
      <c r="BV236" s="80">
        <v>0</v>
      </c>
      <c r="BW236" s="80">
        <v>0</v>
      </c>
      <c r="BX236" s="69">
        <v>0</v>
      </c>
      <c r="BY236" s="69">
        <v>0</v>
      </c>
      <c r="BZ236" s="80">
        <v>0</v>
      </c>
      <c r="CA236" s="80">
        <v>0</v>
      </c>
      <c r="CB236" s="69">
        <v>0</v>
      </c>
      <c r="CC236" s="69">
        <v>0</v>
      </c>
      <c r="CD236" s="80">
        <v>0</v>
      </c>
      <c r="CE236" s="80">
        <v>0</v>
      </c>
      <c r="CF236" s="69">
        <v>0</v>
      </c>
      <c r="CG236" s="69">
        <v>0</v>
      </c>
      <c r="CH236" s="80">
        <v>0</v>
      </c>
      <c r="CI236" s="80">
        <v>0</v>
      </c>
      <c r="CJ236" s="69">
        <v>0</v>
      </c>
      <c r="CK236" s="69">
        <v>7</v>
      </c>
      <c r="CL236" s="80">
        <v>36911</v>
      </c>
      <c r="CM236" s="80">
        <v>0</v>
      </c>
      <c r="CN236" s="67" t="s">
        <v>759</v>
      </c>
      <c r="CO236" s="67" t="s">
        <v>760</v>
      </c>
      <c r="CP236" s="67" t="s">
        <v>709</v>
      </c>
      <c r="CQ236" s="67" t="s">
        <v>709</v>
      </c>
      <c r="CR236" s="67" t="s">
        <v>709</v>
      </c>
      <c r="CS236" s="67" t="s">
        <v>709</v>
      </c>
      <c r="CT236" s="68">
        <v>46077</v>
      </c>
      <c r="CU236" s="67" t="s">
        <v>991</v>
      </c>
      <c r="CV236" s="67" t="s">
        <v>989</v>
      </c>
      <c r="CW236" s="68" t="s">
        <v>168</v>
      </c>
      <c r="CX236" s="68">
        <v>46028</v>
      </c>
      <c r="CY236" s="67" t="s">
        <v>991</v>
      </c>
      <c r="CZ236" s="67" t="s">
        <v>989</v>
      </c>
      <c r="DA236" s="67" t="s">
        <v>1034</v>
      </c>
      <c r="DB236" s="81">
        <v>1518095.5</v>
      </c>
      <c r="DC236" s="67"/>
      <c r="DD236" s="67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  <c r="AML236"/>
      <c r="AMM236"/>
      <c r="AMN236"/>
      <c r="AMO236"/>
      <c r="AMP236"/>
      <c r="AMQ236"/>
      <c r="AMR236"/>
      <c r="AMS236"/>
      <c r="AMT236"/>
      <c r="AMU236"/>
      <c r="AMV236"/>
      <c r="AMW236"/>
      <c r="AMX236"/>
      <c r="AMY236"/>
      <c r="AMZ236"/>
      <c r="ANA236"/>
      <c r="ANB236"/>
      <c r="ANC236"/>
      <c r="AND236"/>
      <c r="ANE236"/>
      <c r="ANF236"/>
      <c r="ANG236"/>
      <c r="ANH236"/>
      <c r="ANI236"/>
      <c r="ANJ236"/>
      <c r="ANK236"/>
      <c r="ANL236"/>
      <c r="ANM236"/>
      <c r="ANN236"/>
      <c r="ANO236"/>
      <c r="ANP236"/>
      <c r="ANQ236"/>
      <c r="ANR236"/>
      <c r="ANS236"/>
      <c r="ANT236"/>
      <c r="ANU236"/>
      <c r="ANV236"/>
      <c r="ANW236"/>
      <c r="ANX236"/>
      <c r="ANY236"/>
      <c r="ANZ236"/>
      <c r="AOA236"/>
      <c r="AOB236"/>
      <c r="AOC236"/>
      <c r="AOD236"/>
      <c r="AOE236"/>
      <c r="AOF236"/>
      <c r="AOG236"/>
      <c r="AOH236"/>
      <c r="AOI236"/>
      <c r="AOJ236"/>
      <c r="AOK236"/>
      <c r="AOL236"/>
      <c r="AOM236"/>
      <c r="AON236"/>
      <c r="AOO236"/>
      <c r="AOP236"/>
      <c r="AOQ236"/>
      <c r="AOR236"/>
      <c r="AOS236"/>
      <c r="AOT236"/>
      <c r="AOU236"/>
      <c r="AOV236"/>
      <c r="AOW236"/>
      <c r="AOX236"/>
      <c r="AOY236"/>
      <c r="AOZ236"/>
      <c r="APA236"/>
      <c r="APB236"/>
      <c r="APC236"/>
      <c r="APD236"/>
      <c r="APE236"/>
      <c r="APF236"/>
      <c r="APG236"/>
      <c r="APH236"/>
      <c r="API236"/>
      <c r="APJ236"/>
      <c r="APK236"/>
      <c r="APL236"/>
      <c r="APM236"/>
      <c r="APN236"/>
      <c r="APO236"/>
      <c r="APP236"/>
      <c r="APQ236"/>
      <c r="APR236"/>
      <c r="APS236"/>
      <c r="APT236"/>
      <c r="APU236"/>
      <c r="APV236"/>
      <c r="APW236"/>
      <c r="APX236"/>
      <c r="APY236"/>
      <c r="APZ236"/>
      <c r="AQA236"/>
      <c r="AQB236"/>
      <c r="AQC236"/>
      <c r="AQD236"/>
      <c r="AQE236"/>
      <c r="AQF236"/>
      <c r="AQG236"/>
      <c r="AQH236"/>
      <c r="AQI236"/>
      <c r="AQJ236"/>
      <c r="AQK236"/>
      <c r="AQL236"/>
      <c r="AQM236"/>
      <c r="AQN236"/>
      <c r="AQO236"/>
      <c r="AQP236"/>
      <c r="AQQ236"/>
      <c r="AQR236"/>
      <c r="AQS236"/>
      <c r="AQT236"/>
      <c r="AQU236"/>
      <c r="AQV236"/>
      <c r="AQW236"/>
      <c r="AQX236"/>
      <c r="AQY236"/>
      <c r="AQZ236"/>
      <c r="ARA236"/>
      <c r="ARB236"/>
      <c r="ARC236"/>
      <c r="ARD236"/>
      <c r="ARE236"/>
      <c r="ARF236"/>
      <c r="ARG236"/>
      <c r="ARH236"/>
      <c r="ARI236"/>
      <c r="ARJ236"/>
      <c r="ARK236"/>
      <c r="ARL236"/>
      <c r="ARM236"/>
      <c r="ARN236"/>
      <c r="ARO236"/>
      <c r="ARP236"/>
      <c r="ARQ236"/>
      <c r="ARR236"/>
      <c r="ARS236"/>
      <c r="ART236"/>
      <c r="ARU236"/>
      <c r="ARV236"/>
      <c r="ARW236"/>
      <c r="ARX236"/>
      <c r="ARY236"/>
      <c r="ARZ236"/>
      <c r="ASA236"/>
      <c r="ASB236"/>
      <c r="ASC236"/>
      <c r="ASD236"/>
      <c r="ASE236"/>
      <c r="ASF236"/>
      <c r="ASG236"/>
      <c r="ASH236"/>
      <c r="ASI236"/>
      <c r="ASJ236"/>
      <c r="ASK236"/>
      <c r="ASL236"/>
      <c r="ASM236"/>
      <c r="ASN236"/>
      <c r="ASO236"/>
      <c r="ASP236"/>
      <c r="ASQ236"/>
      <c r="ASR236"/>
      <c r="ASS236"/>
      <c r="AST236"/>
      <c r="ASU236"/>
      <c r="ASV236"/>
      <c r="ASW236"/>
      <c r="ASX236"/>
      <c r="ASY236"/>
      <c r="ASZ236"/>
      <c r="ATA236"/>
      <c r="ATB236"/>
      <c r="ATC236"/>
      <c r="ATD236"/>
      <c r="ATE236"/>
      <c r="ATF236"/>
      <c r="ATG236"/>
      <c r="ATH236"/>
      <c r="ATI236"/>
      <c r="ATJ236"/>
      <c r="ATK236"/>
      <c r="ATL236"/>
      <c r="ATM236"/>
      <c r="ATN236"/>
      <c r="ATO236"/>
      <c r="ATP236"/>
      <c r="ATQ236"/>
      <c r="ATR236"/>
      <c r="ATS236"/>
      <c r="ATT236"/>
      <c r="ATU236"/>
      <c r="ATV236"/>
      <c r="ATW236"/>
      <c r="ATX236"/>
      <c r="ATY236"/>
      <c r="ATZ236"/>
      <c r="AUA236"/>
      <c r="AUB236"/>
      <c r="AUC236"/>
      <c r="AUD236"/>
      <c r="AUE236"/>
      <c r="AUF236"/>
      <c r="AUG236"/>
      <c r="AUH236"/>
      <c r="AUI236"/>
      <c r="AUJ236"/>
      <c r="AUK236"/>
      <c r="AUL236"/>
      <c r="AUM236"/>
      <c r="AUN236"/>
      <c r="AUO236"/>
      <c r="AUP236"/>
      <c r="AUQ236"/>
      <c r="AUR236"/>
      <c r="AUS236"/>
      <c r="AUT236"/>
      <c r="AUU236"/>
      <c r="AUV236"/>
      <c r="AUW236"/>
      <c r="AUX236"/>
      <c r="AUY236"/>
      <c r="AUZ236"/>
      <c r="AVA236"/>
      <c r="AVB236"/>
      <c r="AVC236"/>
      <c r="AVD236"/>
      <c r="AVE236"/>
      <c r="AVF236"/>
      <c r="AVG236"/>
      <c r="AVH236"/>
      <c r="AVI236"/>
      <c r="AVJ236"/>
      <c r="AVK236"/>
      <c r="AVL236"/>
      <c r="AVM236"/>
      <c r="AVN236"/>
      <c r="AVO236"/>
      <c r="AVP236"/>
      <c r="AVQ236"/>
      <c r="AVR236"/>
      <c r="AVS236"/>
      <c r="AVT236"/>
      <c r="AVU236"/>
      <c r="AVV236"/>
      <c r="AVW236"/>
      <c r="AVX236"/>
      <c r="AVY236"/>
      <c r="AVZ236"/>
      <c r="AWA236"/>
      <c r="AWB236"/>
      <c r="AWC236"/>
      <c r="AWD236"/>
      <c r="AWE236"/>
      <c r="AWF236"/>
      <c r="AWG236"/>
      <c r="AWH236"/>
      <c r="AWI236"/>
      <c r="AWJ236"/>
      <c r="AWK236"/>
      <c r="AWL236"/>
      <c r="AWM236"/>
      <c r="AWN236"/>
      <c r="AWO236"/>
      <c r="AWP236"/>
      <c r="AWQ236"/>
      <c r="AWR236"/>
      <c r="AWS236"/>
      <c r="AWT236"/>
      <c r="AWU236"/>
      <c r="AWV236"/>
      <c r="AWW236"/>
      <c r="AWX236"/>
      <c r="AWY236"/>
      <c r="AWZ236"/>
      <c r="AXA236"/>
      <c r="AXB236"/>
      <c r="AXC236"/>
      <c r="AXD236"/>
      <c r="AXE236"/>
      <c r="AXF236"/>
      <c r="AXG236"/>
      <c r="AXH236"/>
      <c r="AXI236"/>
      <c r="AXJ236"/>
      <c r="AXK236"/>
      <c r="AXL236"/>
      <c r="AXM236"/>
      <c r="AXN236"/>
      <c r="AXO236"/>
      <c r="AXP236"/>
      <c r="AXQ236"/>
      <c r="AXR236"/>
      <c r="AXS236"/>
      <c r="AXT236"/>
      <c r="AXU236"/>
      <c r="AXV236"/>
      <c r="AXW236"/>
      <c r="AXX236"/>
      <c r="AXY236"/>
      <c r="AXZ236"/>
      <c r="AYA236"/>
      <c r="AYB236"/>
      <c r="AYC236"/>
      <c r="AYD236"/>
      <c r="AYE236"/>
      <c r="AYF236"/>
      <c r="AYG236"/>
      <c r="AYH236"/>
      <c r="AYI236"/>
      <c r="AYJ236"/>
      <c r="AYK236"/>
      <c r="AYL236"/>
      <c r="AYM236"/>
      <c r="AYN236"/>
      <c r="AYO236"/>
      <c r="AYP236"/>
      <c r="AYQ236"/>
      <c r="AYR236"/>
      <c r="AYS236"/>
      <c r="AYT236"/>
      <c r="AYU236"/>
      <c r="AYV236"/>
      <c r="AYW236"/>
      <c r="AYX236"/>
      <c r="AYY236"/>
      <c r="AYZ236"/>
      <c r="AZA236"/>
      <c r="AZB236"/>
      <c r="AZC236"/>
      <c r="AZD236"/>
      <c r="AZE236"/>
      <c r="AZF236"/>
      <c r="AZG236"/>
      <c r="AZH236"/>
      <c r="AZI236"/>
      <c r="AZJ236"/>
      <c r="AZK236"/>
      <c r="AZL236"/>
      <c r="AZM236"/>
      <c r="AZN236"/>
      <c r="AZO236"/>
      <c r="AZP236"/>
      <c r="AZQ236"/>
      <c r="AZR236"/>
      <c r="AZS236"/>
      <c r="AZT236"/>
      <c r="AZU236"/>
      <c r="AZV236"/>
      <c r="AZW236"/>
      <c r="AZX236"/>
      <c r="AZY236"/>
      <c r="AZZ236"/>
      <c r="BAA236"/>
      <c r="BAB236"/>
      <c r="BAC236"/>
      <c r="BAD236"/>
      <c r="BAE236"/>
      <c r="BAF236"/>
      <c r="BAG236"/>
      <c r="BAH236"/>
      <c r="BAI236"/>
      <c r="BAJ236"/>
      <c r="BAK236"/>
      <c r="BAL236"/>
      <c r="BAM236"/>
      <c r="BAN236"/>
      <c r="BAO236"/>
      <c r="BAP236"/>
      <c r="BAQ236"/>
      <c r="BAR236"/>
      <c r="BAS236"/>
      <c r="BAT236"/>
      <c r="BAU236"/>
      <c r="BAV236"/>
      <c r="BAW236"/>
      <c r="BAX236"/>
      <c r="BAY236"/>
      <c r="BAZ236"/>
      <c r="BBA236"/>
      <c r="BBB236"/>
      <c r="BBC236"/>
      <c r="BBD236"/>
      <c r="BBE236"/>
      <c r="BBF236"/>
      <c r="BBG236"/>
      <c r="BBH236"/>
      <c r="BBI236"/>
      <c r="BBJ236"/>
      <c r="BBK236"/>
      <c r="BBL236"/>
      <c r="BBM236"/>
      <c r="BBN236"/>
      <c r="BBO236"/>
      <c r="BBP236"/>
      <c r="BBQ236"/>
      <c r="BBR236"/>
      <c r="BBS236"/>
      <c r="BBT236"/>
      <c r="BBU236"/>
      <c r="BBV236"/>
      <c r="BBW236"/>
      <c r="BBX236"/>
      <c r="BBY236"/>
      <c r="BBZ236"/>
      <c r="BCA236"/>
      <c r="BCB236"/>
      <c r="BCC236"/>
      <c r="BCD236"/>
      <c r="BCE236"/>
      <c r="BCF236"/>
      <c r="BCG236"/>
      <c r="BCH236"/>
      <c r="BCI236"/>
      <c r="BCJ236"/>
      <c r="BCK236"/>
      <c r="BCL236"/>
      <c r="BCM236"/>
      <c r="BCN236"/>
      <c r="BCO236"/>
      <c r="BCP236"/>
      <c r="BCQ236"/>
      <c r="BCR236"/>
      <c r="BCS236"/>
      <c r="BCT236"/>
      <c r="BCU236"/>
      <c r="BCV236"/>
      <c r="BCW236"/>
      <c r="BCX236"/>
      <c r="BCY236"/>
      <c r="BCZ236"/>
      <c r="BDA236"/>
      <c r="BDB236"/>
      <c r="BDC236"/>
      <c r="BDD236"/>
      <c r="BDE236"/>
      <c r="BDF236"/>
      <c r="BDG236"/>
      <c r="BDH236"/>
      <c r="BDI236"/>
      <c r="BDJ236"/>
      <c r="BDK236"/>
      <c r="BDL236"/>
      <c r="BDM236"/>
      <c r="BDN236"/>
      <c r="BDO236"/>
      <c r="BDP236"/>
      <c r="BDQ236"/>
      <c r="BDR236"/>
      <c r="BDS236"/>
      <c r="BDT236"/>
      <c r="BDU236"/>
    </row>
    <row r="237" spans="1:1477" s="69" customFormat="1">
      <c r="B237" s="67" t="s">
        <v>4</v>
      </c>
      <c r="C237" s="67" t="s">
        <v>416</v>
      </c>
      <c r="D237" s="67" t="s">
        <v>417</v>
      </c>
      <c r="E237" s="194">
        <v>45566</v>
      </c>
      <c r="F237" s="67" t="s">
        <v>993</v>
      </c>
      <c r="G237" s="158" t="s">
        <v>994</v>
      </c>
      <c r="H237" s="187">
        <v>1</v>
      </c>
      <c r="I237" s="69">
        <v>3</v>
      </c>
      <c r="J237" s="69">
        <v>170</v>
      </c>
      <c r="K237" s="69">
        <v>268</v>
      </c>
      <c r="L237" s="69">
        <v>268</v>
      </c>
      <c r="M237" s="186">
        <f t="shared" si="66"/>
        <v>1.0294117647058822</v>
      </c>
      <c r="N237" s="69">
        <f t="shared" si="67"/>
        <v>1</v>
      </c>
      <c r="O237" s="69">
        <v>0</v>
      </c>
      <c r="P237" s="69">
        <v>0</v>
      </c>
      <c r="Q237" s="69">
        <v>0</v>
      </c>
      <c r="R237" s="69">
        <v>93</v>
      </c>
      <c r="S237" s="69">
        <v>5</v>
      </c>
      <c r="T237" s="190">
        <v>7065614</v>
      </c>
      <c r="U237" s="190">
        <v>86000</v>
      </c>
      <c r="V237" s="190">
        <v>6979614</v>
      </c>
      <c r="W237" s="190">
        <v>7183452</v>
      </c>
      <c r="X237" s="190">
        <v>7253477</v>
      </c>
      <c r="Y237" s="190">
        <v>0</v>
      </c>
      <c r="Z237" s="190">
        <v>0</v>
      </c>
      <c r="AA237" s="190">
        <v>0</v>
      </c>
      <c r="AB237" s="190">
        <v>7253477</v>
      </c>
      <c r="AC237" s="190">
        <v>7256561</v>
      </c>
      <c r="AD237" s="186">
        <f t="shared" si="68"/>
        <v>1.0396794149361268</v>
      </c>
      <c r="AE237" s="69">
        <f t="shared" si="69"/>
        <v>1</v>
      </c>
      <c r="AF237" s="190">
        <v>3084</v>
      </c>
      <c r="AG237" s="190">
        <v>117838</v>
      </c>
      <c r="AH237" s="69">
        <v>75</v>
      </c>
      <c r="AI237" s="69">
        <v>18</v>
      </c>
      <c r="AJ237" s="69">
        <v>0</v>
      </c>
      <c r="AK237" s="69">
        <v>5</v>
      </c>
      <c r="AL237" s="80">
        <v>62000</v>
      </c>
      <c r="AM237" s="80">
        <v>0</v>
      </c>
      <c r="AN237" s="69">
        <v>0</v>
      </c>
      <c r="AO237" s="69">
        <v>0</v>
      </c>
      <c r="AP237" s="80">
        <v>47838</v>
      </c>
      <c r="AQ237" s="80">
        <v>0</v>
      </c>
      <c r="AR237" s="69">
        <v>0</v>
      </c>
      <c r="AS237" s="69">
        <v>0</v>
      </c>
      <c r="AT237" s="80">
        <v>0</v>
      </c>
      <c r="AU237" s="80">
        <v>0</v>
      </c>
      <c r="AV237" s="69">
        <v>0</v>
      </c>
      <c r="AW237" s="69">
        <v>0</v>
      </c>
      <c r="AX237" s="80">
        <v>0</v>
      </c>
      <c r="AY237" s="80">
        <v>0</v>
      </c>
      <c r="AZ237" s="69">
        <v>0</v>
      </c>
      <c r="BA237" s="69">
        <v>0</v>
      </c>
      <c r="BB237" s="80">
        <v>0</v>
      </c>
      <c r="BC237" s="80">
        <v>0</v>
      </c>
      <c r="BD237" s="69">
        <v>0</v>
      </c>
      <c r="BE237" s="69">
        <v>0</v>
      </c>
      <c r="BF237" s="80">
        <v>0</v>
      </c>
      <c r="BG237" s="80">
        <v>0</v>
      </c>
      <c r="BH237" s="69">
        <v>0</v>
      </c>
      <c r="BI237" s="69">
        <v>0</v>
      </c>
      <c r="BJ237" s="80">
        <v>0</v>
      </c>
      <c r="BK237" s="80">
        <v>0</v>
      </c>
      <c r="BL237" s="69">
        <v>0</v>
      </c>
      <c r="BM237" s="69">
        <v>0</v>
      </c>
      <c r="BN237" s="80">
        <v>0</v>
      </c>
      <c r="BO237" s="80">
        <v>0</v>
      </c>
      <c r="BP237" s="69">
        <v>0</v>
      </c>
      <c r="BQ237" s="69">
        <v>0</v>
      </c>
      <c r="BR237" s="80">
        <v>0</v>
      </c>
      <c r="BS237" s="80">
        <v>0</v>
      </c>
      <c r="BT237" s="69">
        <v>0</v>
      </c>
      <c r="BU237" s="69">
        <v>0</v>
      </c>
      <c r="BV237" s="80">
        <v>0</v>
      </c>
      <c r="BW237" s="80">
        <v>0</v>
      </c>
      <c r="BX237" s="69">
        <v>0</v>
      </c>
      <c r="BY237" s="69">
        <v>0</v>
      </c>
      <c r="BZ237" s="80">
        <v>0</v>
      </c>
      <c r="CA237" s="80">
        <v>0</v>
      </c>
      <c r="CB237" s="69">
        <v>0</v>
      </c>
      <c r="CC237" s="69">
        <v>0</v>
      </c>
      <c r="CD237" s="80">
        <v>0</v>
      </c>
      <c r="CE237" s="80">
        <v>0</v>
      </c>
      <c r="CF237" s="69">
        <v>0</v>
      </c>
      <c r="CG237" s="69">
        <v>0</v>
      </c>
      <c r="CH237" s="80">
        <v>0</v>
      </c>
      <c r="CI237" s="80">
        <v>0</v>
      </c>
      <c r="CJ237" s="69">
        <v>0</v>
      </c>
      <c r="CK237" s="69">
        <v>5</v>
      </c>
      <c r="CL237" s="80">
        <v>109838</v>
      </c>
      <c r="CM237" s="80">
        <v>0</v>
      </c>
      <c r="CN237" s="67" t="s">
        <v>879</v>
      </c>
      <c r="CO237" s="67" t="s">
        <v>880</v>
      </c>
      <c r="CP237" s="67" t="s">
        <v>709</v>
      </c>
      <c r="CQ237" s="67" t="s">
        <v>709</v>
      </c>
      <c r="CR237" s="67" t="s">
        <v>709</v>
      </c>
      <c r="CS237" s="67" t="s">
        <v>709</v>
      </c>
      <c r="CT237" s="68">
        <v>46007</v>
      </c>
      <c r="CU237" s="67" t="s">
        <v>993</v>
      </c>
      <c r="CV237" s="67" t="s">
        <v>989</v>
      </c>
      <c r="CW237" s="68" t="s">
        <v>168</v>
      </c>
      <c r="CX237" s="68">
        <v>45953</v>
      </c>
      <c r="CY237" s="67" t="s">
        <v>993</v>
      </c>
      <c r="CZ237" s="67" t="s">
        <v>989</v>
      </c>
      <c r="DA237" s="67" t="s">
        <v>1036</v>
      </c>
      <c r="DB237" s="81">
        <v>8985393.3900000006</v>
      </c>
      <c r="DC237" s="67"/>
      <c r="DD237" s="6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  <c r="AML237"/>
      <c r="AMM237"/>
      <c r="AMN237"/>
      <c r="AMO237"/>
      <c r="AMP237"/>
      <c r="AMQ237"/>
      <c r="AMR237"/>
      <c r="AMS237"/>
      <c r="AMT237"/>
      <c r="AMU237"/>
      <c r="AMV237"/>
      <c r="AMW237"/>
      <c r="AMX237"/>
      <c r="AMY237"/>
      <c r="AMZ237"/>
      <c r="ANA237"/>
      <c r="ANB237"/>
      <c r="ANC237"/>
      <c r="AND237"/>
      <c r="ANE237"/>
      <c r="ANF237"/>
      <c r="ANG237"/>
      <c r="ANH237"/>
      <c r="ANI237"/>
      <c r="ANJ237"/>
      <c r="ANK237"/>
      <c r="ANL237"/>
      <c r="ANM237"/>
      <c r="ANN237"/>
      <c r="ANO237"/>
      <c r="ANP237"/>
      <c r="ANQ237"/>
      <c r="ANR237"/>
      <c r="ANS237"/>
      <c r="ANT237"/>
      <c r="ANU237"/>
      <c r="ANV237"/>
      <c r="ANW237"/>
      <c r="ANX237"/>
      <c r="ANY237"/>
      <c r="ANZ237"/>
      <c r="AOA237"/>
      <c r="AOB237"/>
      <c r="AOC237"/>
      <c r="AOD237"/>
      <c r="AOE237"/>
      <c r="AOF237"/>
      <c r="AOG237"/>
      <c r="AOH237"/>
      <c r="AOI237"/>
      <c r="AOJ237"/>
      <c r="AOK237"/>
      <c r="AOL237"/>
      <c r="AOM237"/>
      <c r="AON237"/>
      <c r="AOO237"/>
      <c r="AOP237"/>
      <c r="AOQ237"/>
      <c r="AOR237"/>
      <c r="AOS237"/>
      <c r="AOT237"/>
      <c r="AOU237"/>
      <c r="AOV237"/>
      <c r="AOW237"/>
      <c r="AOX237"/>
      <c r="AOY237"/>
      <c r="AOZ237"/>
      <c r="APA237"/>
      <c r="APB237"/>
      <c r="APC237"/>
      <c r="APD237"/>
      <c r="APE237"/>
      <c r="APF237"/>
      <c r="APG237"/>
      <c r="APH237"/>
      <c r="API237"/>
      <c r="APJ237"/>
      <c r="APK237"/>
      <c r="APL237"/>
      <c r="APM237"/>
      <c r="APN237"/>
      <c r="APO237"/>
      <c r="APP237"/>
      <c r="APQ237"/>
      <c r="APR237"/>
      <c r="APS237"/>
      <c r="APT237"/>
      <c r="APU237"/>
      <c r="APV237"/>
      <c r="APW237"/>
      <c r="APX237"/>
      <c r="APY237"/>
      <c r="APZ237"/>
      <c r="AQA237"/>
      <c r="AQB237"/>
      <c r="AQC237"/>
      <c r="AQD237"/>
      <c r="AQE237"/>
      <c r="AQF237"/>
      <c r="AQG237"/>
      <c r="AQH237"/>
      <c r="AQI237"/>
      <c r="AQJ237"/>
      <c r="AQK237"/>
      <c r="AQL237"/>
      <c r="AQM237"/>
      <c r="AQN237"/>
      <c r="AQO237"/>
      <c r="AQP237"/>
      <c r="AQQ237"/>
      <c r="AQR237"/>
      <c r="AQS237"/>
      <c r="AQT237"/>
      <c r="AQU237"/>
      <c r="AQV237"/>
      <c r="AQW237"/>
      <c r="AQX237"/>
      <c r="AQY237"/>
      <c r="AQZ237"/>
      <c r="ARA237"/>
      <c r="ARB237"/>
      <c r="ARC237"/>
      <c r="ARD237"/>
      <c r="ARE237"/>
      <c r="ARF237"/>
      <c r="ARG237"/>
      <c r="ARH237"/>
      <c r="ARI237"/>
      <c r="ARJ237"/>
      <c r="ARK237"/>
      <c r="ARL237"/>
      <c r="ARM237"/>
      <c r="ARN237"/>
      <c r="ARO237"/>
      <c r="ARP237"/>
      <c r="ARQ237"/>
      <c r="ARR237"/>
      <c r="ARS237"/>
      <c r="ART237"/>
      <c r="ARU237"/>
      <c r="ARV237"/>
      <c r="ARW237"/>
      <c r="ARX237"/>
      <c r="ARY237"/>
      <c r="ARZ237"/>
      <c r="ASA237"/>
      <c r="ASB237"/>
      <c r="ASC237"/>
      <c r="ASD237"/>
      <c r="ASE237"/>
      <c r="ASF237"/>
      <c r="ASG237"/>
      <c r="ASH237"/>
      <c r="ASI237"/>
      <c r="ASJ237"/>
      <c r="ASK237"/>
      <c r="ASL237"/>
      <c r="ASM237"/>
      <c r="ASN237"/>
      <c r="ASO237"/>
      <c r="ASP237"/>
      <c r="ASQ237"/>
      <c r="ASR237"/>
      <c r="ASS237"/>
      <c r="AST237"/>
      <c r="ASU237"/>
      <c r="ASV237"/>
      <c r="ASW237"/>
      <c r="ASX237"/>
      <c r="ASY237"/>
      <c r="ASZ237"/>
      <c r="ATA237"/>
      <c r="ATB237"/>
      <c r="ATC237"/>
      <c r="ATD237"/>
      <c r="ATE237"/>
      <c r="ATF237"/>
      <c r="ATG237"/>
      <c r="ATH237"/>
      <c r="ATI237"/>
      <c r="ATJ237"/>
      <c r="ATK237"/>
      <c r="ATL237"/>
      <c r="ATM237"/>
      <c r="ATN237"/>
      <c r="ATO237"/>
      <c r="ATP237"/>
      <c r="ATQ237"/>
      <c r="ATR237"/>
      <c r="ATS237"/>
      <c r="ATT237"/>
      <c r="ATU237"/>
      <c r="ATV237"/>
      <c r="ATW237"/>
      <c r="ATX237"/>
      <c r="ATY237"/>
      <c r="ATZ237"/>
      <c r="AUA237"/>
      <c r="AUB237"/>
      <c r="AUC237"/>
      <c r="AUD237"/>
      <c r="AUE237"/>
      <c r="AUF237"/>
      <c r="AUG237"/>
      <c r="AUH237"/>
      <c r="AUI237"/>
      <c r="AUJ237"/>
      <c r="AUK237"/>
      <c r="AUL237"/>
      <c r="AUM237"/>
      <c r="AUN237"/>
      <c r="AUO237"/>
      <c r="AUP237"/>
      <c r="AUQ237"/>
      <c r="AUR237"/>
      <c r="AUS237"/>
      <c r="AUT237"/>
      <c r="AUU237"/>
      <c r="AUV237"/>
      <c r="AUW237"/>
      <c r="AUX237"/>
      <c r="AUY237"/>
      <c r="AUZ237"/>
      <c r="AVA237"/>
      <c r="AVB237"/>
      <c r="AVC237"/>
      <c r="AVD237"/>
      <c r="AVE237"/>
      <c r="AVF237"/>
      <c r="AVG237"/>
      <c r="AVH237"/>
      <c r="AVI237"/>
      <c r="AVJ237"/>
      <c r="AVK237"/>
      <c r="AVL237"/>
      <c r="AVM237"/>
      <c r="AVN237"/>
      <c r="AVO237"/>
      <c r="AVP237"/>
      <c r="AVQ237"/>
      <c r="AVR237"/>
      <c r="AVS237"/>
      <c r="AVT237"/>
      <c r="AVU237"/>
      <c r="AVV237"/>
      <c r="AVW237"/>
      <c r="AVX237"/>
      <c r="AVY237"/>
      <c r="AVZ237"/>
      <c r="AWA237"/>
      <c r="AWB237"/>
      <c r="AWC237"/>
      <c r="AWD237"/>
      <c r="AWE237"/>
      <c r="AWF237"/>
      <c r="AWG237"/>
      <c r="AWH237"/>
      <c r="AWI237"/>
      <c r="AWJ237"/>
      <c r="AWK237"/>
      <c r="AWL237"/>
      <c r="AWM237"/>
      <c r="AWN237"/>
      <c r="AWO237"/>
      <c r="AWP237"/>
      <c r="AWQ237"/>
      <c r="AWR237"/>
      <c r="AWS237"/>
      <c r="AWT237"/>
      <c r="AWU237"/>
      <c r="AWV237"/>
      <c r="AWW237"/>
      <c r="AWX237"/>
      <c r="AWY237"/>
      <c r="AWZ237"/>
      <c r="AXA237"/>
      <c r="AXB237"/>
      <c r="AXC237"/>
      <c r="AXD237"/>
      <c r="AXE237"/>
      <c r="AXF237"/>
      <c r="AXG237"/>
      <c r="AXH237"/>
      <c r="AXI237"/>
      <c r="AXJ237"/>
      <c r="AXK237"/>
      <c r="AXL237"/>
      <c r="AXM237"/>
      <c r="AXN237"/>
      <c r="AXO237"/>
      <c r="AXP237"/>
      <c r="AXQ237"/>
      <c r="AXR237"/>
      <c r="AXS237"/>
      <c r="AXT237"/>
      <c r="AXU237"/>
      <c r="AXV237"/>
      <c r="AXW237"/>
      <c r="AXX237"/>
      <c r="AXY237"/>
      <c r="AXZ237"/>
      <c r="AYA237"/>
      <c r="AYB237"/>
      <c r="AYC237"/>
      <c r="AYD237"/>
      <c r="AYE237"/>
      <c r="AYF237"/>
      <c r="AYG237"/>
      <c r="AYH237"/>
      <c r="AYI237"/>
      <c r="AYJ237"/>
      <c r="AYK237"/>
      <c r="AYL237"/>
      <c r="AYM237"/>
      <c r="AYN237"/>
      <c r="AYO237"/>
      <c r="AYP237"/>
      <c r="AYQ237"/>
      <c r="AYR237"/>
      <c r="AYS237"/>
      <c r="AYT237"/>
      <c r="AYU237"/>
      <c r="AYV237"/>
      <c r="AYW237"/>
      <c r="AYX237"/>
      <c r="AYY237"/>
      <c r="AYZ237"/>
      <c r="AZA237"/>
      <c r="AZB237"/>
      <c r="AZC237"/>
      <c r="AZD237"/>
      <c r="AZE237"/>
      <c r="AZF237"/>
      <c r="AZG237"/>
      <c r="AZH237"/>
      <c r="AZI237"/>
      <c r="AZJ237"/>
      <c r="AZK237"/>
      <c r="AZL237"/>
      <c r="AZM237"/>
      <c r="AZN237"/>
      <c r="AZO237"/>
      <c r="AZP237"/>
      <c r="AZQ237"/>
      <c r="AZR237"/>
      <c r="AZS237"/>
      <c r="AZT237"/>
      <c r="AZU237"/>
      <c r="AZV237"/>
      <c r="AZW237"/>
      <c r="AZX237"/>
      <c r="AZY237"/>
      <c r="AZZ237"/>
      <c r="BAA237"/>
      <c r="BAB237"/>
      <c r="BAC237"/>
      <c r="BAD237"/>
      <c r="BAE237"/>
      <c r="BAF237"/>
      <c r="BAG237"/>
      <c r="BAH237"/>
      <c r="BAI237"/>
      <c r="BAJ237"/>
      <c r="BAK237"/>
      <c r="BAL237"/>
      <c r="BAM237"/>
      <c r="BAN237"/>
      <c r="BAO237"/>
      <c r="BAP237"/>
      <c r="BAQ237"/>
      <c r="BAR237"/>
      <c r="BAS237"/>
      <c r="BAT237"/>
      <c r="BAU237"/>
      <c r="BAV237"/>
      <c r="BAW237"/>
      <c r="BAX237"/>
      <c r="BAY237"/>
      <c r="BAZ237"/>
      <c r="BBA237"/>
      <c r="BBB237"/>
      <c r="BBC237"/>
      <c r="BBD237"/>
      <c r="BBE237"/>
      <c r="BBF237"/>
      <c r="BBG237"/>
      <c r="BBH237"/>
      <c r="BBI237"/>
      <c r="BBJ237"/>
      <c r="BBK237"/>
      <c r="BBL237"/>
      <c r="BBM237"/>
      <c r="BBN237"/>
      <c r="BBO237"/>
      <c r="BBP237"/>
      <c r="BBQ237"/>
      <c r="BBR237"/>
      <c r="BBS237"/>
      <c r="BBT237"/>
      <c r="BBU237"/>
      <c r="BBV237"/>
      <c r="BBW237"/>
      <c r="BBX237"/>
      <c r="BBY237"/>
      <c r="BBZ237"/>
      <c r="BCA237"/>
      <c r="BCB237"/>
      <c r="BCC237"/>
      <c r="BCD237"/>
      <c r="BCE237"/>
      <c r="BCF237"/>
      <c r="BCG237"/>
      <c r="BCH237"/>
      <c r="BCI237"/>
      <c r="BCJ237"/>
      <c r="BCK237"/>
      <c r="BCL237"/>
      <c r="BCM237"/>
      <c r="BCN237"/>
      <c r="BCO237"/>
      <c r="BCP237"/>
      <c r="BCQ237"/>
      <c r="BCR237"/>
      <c r="BCS237"/>
      <c r="BCT237"/>
      <c r="BCU237"/>
      <c r="BCV237"/>
      <c r="BCW237"/>
      <c r="BCX237"/>
      <c r="BCY237"/>
      <c r="BCZ237"/>
      <c r="BDA237"/>
      <c r="BDB237"/>
      <c r="BDC237"/>
      <c r="BDD237"/>
      <c r="BDE237"/>
      <c r="BDF237"/>
      <c r="BDG237"/>
      <c r="BDH237"/>
      <c r="BDI237"/>
      <c r="BDJ237"/>
      <c r="BDK237"/>
      <c r="BDL237"/>
      <c r="BDM237"/>
      <c r="BDN237"/>
      <c r="BDO237"/>
      <c r="BDP237"/>
      <c r="BDQ237"/>
      <c r="BDR237"/>
      <c r="BDS237"/>
      <c r="BDT237"/>
      <c r="BDU237"/>
    </row>
    <row r="238" spans="1:1477" s="69" customFormat="1">
      <c r="B238" s="67" t="s">
        <v>4</v>
      </c>
      <c r="C238" s="67" t="s">
        <v>665</v>
      </c>
      <c r="D238" s="67" t="s">
        <v>666</v>
      </c>
      <c r="E238" s="194">
        <v>45512</v>
      </c>
      <c r="F238" s="67" t="s">
        <v>988</v>
      </c>
      <c r="G238" s="158" t="s">
        <v>994</v>
      </c>
      <c r="H238" s="187">
        <v>1</v>
      </c>
      <c r="I238" s="69">
        <v>0</v>
      </c>
      <c r="J238" s="69">
        <v>270</v>
      </c>
      <c r="K238" s="69">
        <v>372</v>
      </c>
      <c r="L238" s="69">
        <v>353</v>
      </c>
      <c r="M238" s="186">
        <f t="shared" si="66"/>
        <v>0.98148148148148151</v>
      </c>
      <c r="N238" s="69">
        <f t="shared" si="67"/>
        <v>1</v>
      </c>
      <c r="O238" s="69">
        <v>19</v>
      </c>
      <c r="P238" s="69">
        <v>0</v>
      </c>
      <c r="Q238" s="69">
        <v>0</v>
      </c>
      <c r="R238" s="69">
        <v>88</v>
      </c>
      <c r="S238" s="69">
        <v>14</v>
      </c>
      <c r="T238" s="190">
        <v>5664533</v>
      </c>
      <c r="U238" s="190">
        <v>50000</v>
      </c>
      <c r="V238" s="190">
        <v>5614533</v>
      </c>
      <c r="W238" s="190">
        <v>5664533</v>
      </c>
      <c r="X238" s="190">
        <v>5824248</v>
      </c>
      <c r="Y238" s="190">
        <v>0</v>
      </c>
      <c r="Z238" s="190">
        <v>0</v>
      </c>
      <c r="AA238" s="190">
        <v>0</v>
      </c>
      <c r="AB238" s="190">
        <v>5824248</v>
      </c>
      <c r="AC238" s="190">
        <v>5821719</v>
      </c>
      <c r="AD238" s="186">
        <f t="shared" si="68"/>
        <v>1.0369017334122002</v>
      </c>
      <c r="AE238" s="69">
        <f t="shared" si="69"/>
        <v>1</v>
      </c>
      <c r="AF238" s="190">
        <v>-2529</v>
      </c>
      <c r="AG238" s="190">
        <v>0</v>
      </c>
      <c r="AH238" s="69">
        <v>50</v>
      </c>
      <c r="AI238" s="69">
        <v>38</v>
      </c>
      <c r="AJ238" s="69">
        <v>0</v>
      </c>
      <c r="AK238" s="69">
        <v>0</v>
      </c>
      <c r="AL238" s="80">
        <v>6765</v>
      </c>
      <c r="AM238" s="80">
        <v>0</v>
      </c>
      <c r="AN238" s="69">
        <v>0</v>
      </c>
      <c r="AO238" s="69">
        <v>0</v>
      </c>
      <c r="AP238" s="80">
        <v>12871</v>
      </c>
      <c r="AQ238" s="80">
        <v>0</v>
      </c>
      <c r="AR238" s="69">
        <v>0</v>
      </c>
      <c r="AS238" s="69">
        <v>0</v>
      </c>
      <c r="AT238" s="80">
        <v>0</v>
      </c>
      <c r="AU238" s="80">
        <v>0</v>
      </c>
      <c r="AV238" s="69">
        <v>0</v>
      </c>
      <c r="AW238" s="69">
        <v>0</v>
      </c>
      <c r="AX238" s="80">
        <v>0</v>
      </c>
      <c r="AY238" s="80">
        <v>0</v>
      </c>
      <c r="AZ238" s="69">
        <v>0</v>
      </c>
      <c r="BA238" s="69">
        <v>0</v>
      </c>
      <c r="BB238" s="80">
        <v>0</v>
      </c>
      <c r="BC238" s="80">
        <v>0</v>
      </c>
      <c r="BD238" s="69">
        <v>0</v>
      </c>
      <c r="BE238" s="69">
        <v>0</v>
      </c>
      <c r="BF238" s="80">
        <v>0</v>
      </c>
      <c r="BG238" s="80">
        <v>0</v>
      </c>
      <c r="BH238" s="69">
        <v>0</v>
      </c>
      <c r="BI238" s="69">
        <v>0</v>
      </c>
      <c r="BJ238" s="80">
        <v>0</v>
      </c>
      <c r="BK238" s="80">
        <v>0</v>
      </c>
      <c r="BL238" s="69">
        <v>0</v>
      </c>
      <c r="BM238" s="69">
        <v>0</v>
      </c>
      <c r="BN238" s="80">
        <v>0</v>
      </c>
      <c r="BO238" s="80">
        <v>0</v>
      </c>
      <c r="BP238" s="69">
        <v>0</v>
      </c>
      <c r="BQ238" s="69">
        <v>0</v>
      </c>
      <c r="BR238" s="80">
        <v>0</v>
      </c>
      <c r="BS238" s="80">
        <v>0</v>
      </c>
      <c r="BT238" s="69">
        <v>0</v>
      </c>
      <c r="BU238" s="69">
        <v>0</v>
      </c>
      <c r="BV238" s="80">
        <v>0</v>
      </c>
      <c r="BW238" s="80">
        <v>0</v>
      </c>
      <c r="BX238" s="69">
        <v>0</v>
      </c>
      <c r="BY238" s="69">
        <v>0</v>
      </c>
      <c r="BZ238" s="80">
        <v>0</v>
      </c>
      <c r="CA238" s="80">
        <v>0</v>
      </c>
      <c r="CB238" s="69">
        <v>0</v>
      </c>
      <c r="CC238" s="69">
        <v>0</v>
      </c>
      <c r="CD238" s="80">
        <v>0</v>
      </c>
      <c r="CE238" s="80">
        <v>0</v>
      </c>
      <c r="CF238" s="69">
        <v>0</v>
      </c>
      <c r="CG238" s="69">
        <v>0</v>
      </c>
      <c r="CH238" s="80">
        <v>0</v>
      </c>
      <c r="CI238" s="80">
        <v>0</v>
      </c>
      <c r="CJ238" s="69">
        <v>0</v>
      </c>
      <c r="CK238" s="69">
        <v>0</v>
      </c>
      <c r="CL238" s="80">
        <v>19636</v>
      </c>
      <c r="CM238" s="80">
        <v>0</v>
      </c>
      <c r="CN238" s="67" t="s">
        <v>881</v>
      </c>
      <c r="CO238" s="67" t="s">
        <v>882</v>
      </c>
      <c r="CP238" s="67" t="s">
        <v>709</v>
      </c>
      <c r="CQ238" s="67" t="s">
        <v>709</v>
      </c>
      <c r="CR238" s="67" t="s">
        <v>709</v>
      </c>
      <c r="CS238" s="67" t="s">
        <v>709</v>
      </c>
      <c r="CT238" s="68">
        <v>46077</v>
      </c>
      <c r="CU238" s="67" t="s">
        <v>991</v>
      </c>
      <c r="CV238" s="67" t="s">
        <v>989</v>
      </c>
      <c r="CW238" s="68" t="s">
        <v>168</v>
      </c>
      <c r="CX238" s="68">
        <v>45986</v>
      </c>
      <c r="CY238" s="67" t="s">
        <v>993</v>
      </c>
      <c r="CZ238" s="67" t="s">
        <v>989</v>
      </c>
      <c r="DA238" s="67" t="s">
        <v>1037</v>
      </c>
      <c r="DB238" s="81">
        <v>5574707.4000000004</v>
      </c>
      <c r="DC238" s="67"/>
      <c r="DD238" s="67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  <c r="AML238"/>
      <c r="AMM238"/>
      <c r="AMN238"/>
      <c r="AMO238"/>
      <c r="AMP238"/>
      <c r="AMQ238"/>
      <c r="AMR238"/>
      <c r="AMS238"/>
      <c r="AMT238"/>
      <c r="AMU238"/>
      <c r="AMV238"/>
      <c r="AMW238"/>
      <c r="AMX238"/>
      <c r="AMY238"/>
      <c r="AMZ238"/>
      <c r="ANA238"/>
      <c r="ANB238"/>
      <c r="ANC238"/>
      <c r="AND238"/>
      <c r="ANE238"/>
      <c r="ANF238"/>
      <c r="ANG238"/>
      <c r="ANH238"/>
      <c r="ANI238"/>
      <c r="ANJ238"/>
      <c r="ANK238"/>
      <c r="ANL238"/>
      <c r="ANM238"/>
      <c r="ANN238"/>
      <c r="ANO238"/>
      <c r="ANP238"/>
      <c r="ANQ238"/>
      <c r="ANR238"/>
      <c r="ANS238"/>
      <c r="ANT238"/>
      <c r="ANU238"/>
      <c r="ANV238"/>
      <c r="ANW238"/>
      <c r="ANX238"/>
      <c r="ANY238"/>
      <c r="ANZ238"/>
      <c r="AOA238"/>
      <c r="AOB238"/>
      <c r="AOC238"/>
      <c r="AOD238"/>
      <c r="AOE238"/>
      <c r="AOF238"/>
      <c r="AOG238"/>
      <c r="AOH238"/>
      <c r="AOI238"/>
      <c r="AOJ238"/>
      <c r="AOK238"/>
      <c r="AOL238"/>
      <c r="AOM238"/>
      <c r="AON238"/>
      <c r="AOO238"/>
      <c r="AOP238"/>
      <c r="AOQ238"/>
      <c r="AOR238"/>
      <c r="AOS238"/>
      <c r="AOT238"/>
      <c r="AOU238"/>
      <c r="AOV238"/>
      <c r="AOW238"/>
      <c r="AOX238"/>
      <c r="AOY238"/>
      <c r="AOZ238"/>
      <c r="APA238"/>
      <c r="APB238"/>
      <c r="APC238"/>
      <c r="APD238"/>
      <c r="APE238"/>
      <c r="APF238"/>
      <c r="APG238"/>
      <c r="APH238"/>
      <c r="API238"/>
      <c r="APJ238"/>
      <c r="APK238"/>
      <c r="APL238"/>
      <c r="APM238"/>
      <c r="APN238"/>
      <c r="APO238"/>
      <c r="APP238"/>
      <c r="APQ238"/>
      <c r="APR238"/>
      <c r="APS238"/>
      <c r="APT238"/>
      <c r="APU238"/>
      <c r="APV238"/>
      <c r="APW238"/>
      <c r="APX238"/>
      <c r="APY238"/>
      <c r="APZ238"/>
      <c r="AQA238"/>
      <c r="AQB238"/>
      <c r="AQC238"/>
      <c r="AQD238"/>
      <c r="AQE238"/>
      <c r="AQF238"/>
      <c r="AQG238"/>
      <c r="AQH238"/>
      <c r="AQI238"/>
      <c r="AQJ238"/>
      <c r="AQK238"/>
      <c r="AQL238"/>
      <c r="AQM238"/>
      <c r="AQN238"/>
      <c r="AQO238"/>
      <c r="AQP238"/>
      <c r="AQQ238"/>
      <c r="AQR238"/>
      <c r="AQS238"/>
      <c r="AQT238"/>
      <c r="AQU238"/>
      <c r="AQV238"/>
      <c r="AQW238"/>
      <c r="AQX238"/>
      <c r="AQY238"/>
      <c r="AQZ238"/>
      <c r="ARA238"/>
      <c r="ARB238"/>
      <c r="ARC238"/>
      <c r="ARD238"/>
      <c r="ARE238"/>
      <c r="ARF238"/>
      <c r="ARG238"/>
      <c r="ARH238"/>
      <c r="ARI238"/>
      <c r="ARJ238"/>
      <c r="ARK238"/>
      <c r="ARL238"/>
      <c r="ARM238"/>
      <c r="ARN238"/>
      <c r="ARO238"/>
      <c r="ARP238"/>
      <c r="ARQ238"/>
      <c r="ARR238"/>
      <c r="ARS238"/>
      <c r="ART238"/>
      <c r="ARU238"/>
      <c r="ARV238"/>
      <c r="ARW238"/>
      <c r="ARX238"/>
      <c r="ARY238"/>
      <c r="ARZ238"/>
      <c r="ASA238"/>
      <c r="ASB238"/>
      <c r="ASC238"/>
      <c r="ASD238"/>
      <c r="ASE238"/>
      <c r="ASF238"/>
      <c r="ASG238"/>
      <c r="ASH238"/>
      <c r="ASI238"/>
      <c r="ASJ238"/>
      <c r="ASK238"/>
      <c r="ASL238"/>
      <c r="ASM238"/>
      <c r="ASN238"/>
      <c r="ASO238"/>
      <c r="ASP238"/>
      <c r="ASQ238"/>
      <c r="ASR238"/>
      <c r="ASS238"/>
      <c r="AST238"/>
      <c r="ASU238"/>
      <c r="ASV238"/>
      <c r="ASW238"/>
      <c r="ASX238"/>
      <c r="ASY238"/>
      <c r="ASZ238"/>
      <c r="ATA238"/>
      <c r="ATB238"/>
      <c r="ATC238"/>
      <c r="ATD238"/>
      <c r="ATE238"/>
      <c r="ATF238"/>
      <c r="ATG238"/>
      <c r="ATH238"/>
      <c r="ATI238"/>
      <c r="ATJ238"/>
      <c r="ATK238"/>
      <c r="ATL238"/>
      <c r="ATM238"/>
      <c r="ATN238"/>
      <c r="ATO238"/>
      <c r="ATP238"/>
      <c r="ATQ238"/>
      <c r="ATR238"/>
      <c r="ATS238"/>
      <c r="ATT238"/>
      <c r="ATU238"/>
      <c r="ATV238"/>
      <c r="ATW238"/>
      <c r="ATX238"/>
      <c r="ATY238"/>
      <c r="ATZ238"/>
      <c r="AUA238"/>
      <c r="AUB238"/>
      <c r="AUC238"/>
      <c r="AUD238"/>
      <c r="AUE238"/>
      <c r="AUF238"/>
      <c r="AUG238"/>
      <c r="AUH238"/>
      <c r="AUI238"/>
      <c r="AUJ238"/>
      <c r="AUK238"/>
      <c r="AUL238"/>
      <c r="AUM238"/>
      <c r="AUN238"/>
      <c r="AUO238"/>
      <c r="AUP238"/>
      <c r="AUQ238"/>
      <c r="AUR238"/>
      <c r="AUS238"/>
      <c r="AUT238"/>
      <c r="AUU238"/>
      <c r="AUV238"/>
      <c r="AUW238"/>
      <c r="AUX238"/>
      <c r="AUY238"/>
      <c r="AUZ238"/>
      <c r="AVA238"/>
      <c r="AVB238"/>
      <c r="AVC238"/>
      <c r="AVD238"/>
      <c r="AVE238"/>
      <c r="AVF238"/>
      <c r="AVG238"/>
      <c r="AVH238"/>
      <c r="AVI238"/>
      <c r="AVJ238"/>
      <c r="AVK238"/>
      <c r="AVL238"/>
      <c r="AVM238"/>
      <c r="AVN238"/>
      <c r="AVO238"/>
      <c r="AVP238"/>
      <c r="AVQ238"/>
      <c r="AVR238"/>
      <c r="AVS238"/>
      <c r="AVT238"/>
      <c r="AVU238"/>
      <c r="AVV238"/>
      <c r="AVW238"/>
      <c r="AVX238"/>
      <c r="AVY238"/>
      <c r="AVZ238"/>
      <c r="AWA238"/>
      <c r="AWB238"/>
      <c r="AWC238"/>
      <c r="AWD238"/>
      <c r="AWE238"/>
      <c r="AWF238"/>
      <c r="AWG238"/>
      <c r="AWH238"/>
      <c r="AWI238"/>
      <c r="AWJ238"/>
      <c r="AWK238"/>
      <c r="AWL238"/>
      <c r="AWM238"/>
      <c r="AWN238"/>
      <c r="AWO238"/>
      <c r="AWP238"/>
      <c r="AWQ238"/>
      <c r="AWR238"/>
      <c r="AWS238"/>
      <c r="AWT238"/>
      <c r="AWU238"/>
      <c r="AWV238"/>
      <c r="AWW238"/>
      <c r="AWX238"/>
      <c r="AWY238"/>
      <c r="AWZ238"/>
      <c r="AXA238"/>
      <c r="AXB238"/>
      <c r="AXC238"/>
      <c r="AXD238"/>
      <c r="AXE238"/>
      <c r="AXF238"/>
      <c r="AXG238"/>
      <c r="AXH238"/>
      <c r="AXI238"/>
      <c r="AXJ238"/>
      <c r="AXK238"/>
      <c r="AXL238"/>
      <c r="AXM238"/>
      <c r="AXN238"/>
      <c r="AXO238"/>
      <c r="AXP238"/>
      <c r="AXQ238"/>
      <c r="AXR238"/>
      <c r="AXS238"/>
      <c r="AXT238"/>
      <c r="AXU238"/>
      <c r="AXV238"/>
      <c r="AXW238"/>
      <c r="AXX238"/>
      <c r="AXY238"/>
      <c r="AXZ238"/>
      <c r="AYA238"/>
      <c r="AYB238"/>
      <c r="AYC238"/>
      <c r="AYD238"/>
      <c r="AYE238"/>
      <c r="AYF238"/>
      <c r="AYG238"/>
      <c r="AYH238"/>
      <c r="AYI238"/>
      <c r="AYJ238"/>
      <c r="AYK238"/>
      <c r="AYL238"/>
      <c r="AYM238"/>
      <c r="AYN238"/>
      <c r="AYO238"/>
      <c r="AYP238"/>
      <c r="AYQ238"/>
      <c r="AYR238"/>
      <c r="AYS238"/>
      <c r="AYT238"/>
      <c r="AYU238"/>
      <c r="AYV238"/>
      <c r="AYW238"/>
      <c r="AYX238"/>
      <c r="AYY238"/>
      <c r="AYZ238"/>
      <c r="AZA238"/>
      <c r="AZB238"/>
      <c r="AZC238"/>
      <c r="AZD238"/>
      <c r="AZE238"/>
      <c r="AZF238"/>
      <c r="AZG238"/>
      <c r="AZH238"/>
      <c r="AZI238"/>
      <c r="AZJ238"/>
      <c r="AZK238"/>
      <c r="AZL238"/>
      <c r="AZM238"/>
      <c r="AZN238"/>
      <c r="AZO238"/>
      <c r="AZP238"/>
      <c r="AZQ238"/>
      <c r="AZR238"/>
      <c r="AZS238"/>
      <c r="AZT238"/>
      <c r="AZU238"/>
      <c r="AZV238"/>
      <c r="AZW238"/>
      <c r="AZX238"/>
      <c r="AZY238"/>
      <c r="AZZ238"/>
      <c r="BAA238"/>
      <c r="BAB238"/>
      <c r="BAC238"/>
      <c r="BAD238"/>
      <c r="BAE238"/>
      <c r="BAF238"/>
      <c r="BAG238"/>
      <c r="BAH238"/>
      <c r="BAI238"/>
      <c r="BAJ238"/>
      <c r="BAK238"/>
      <c r="BAL238"/>
      <c r="BAM238"/>
      <c r="BAN238"/>
      <c r="BAO238"/>
      <c r="BAP238"/>
      <c r="BAQ238"/>
      <c r="BAR238"/>
      <c r="BAS238"/>
      <c r="BAT238"/>
      <c r="BAU238"/>
      <c r="BAV238"/>
      <c r="BAW238"/>
      <c r="BAX238"/>
      <c r="BAY238"/>
      <c r="BAZ238"/>
      <c r="BBA238"/>
      <c r="BBB238"/>
      <c r="BBC238"/>
      <c r="BBD238"/>
      <c r="BBE238"/>
      <c r="BBF238"/>
      <c r="BBG238"/>
      <c r="BBH238"/>
      <c r="BBI238"/>
      <c r="BBJ238"/>
      <c r="BBK238"/>
      <c r="BBL238"/>
      <c r="BBM238"/>
      <c r="BBN238"/>
      <c r="BBO238"/>
      <c r="BBP238"/>
      <c r="BBQ238"/>
      <c r="BBR238"/>
      <c r="BBS238"/>
      <c r="BBT238"/>
      <c r="BBU238"/>
      <c r="BBV238"/>
      <c r="BBW238"/>
      <c r="BBX238"/>
      <c r="BBY238"/>
      <c r="BBZ238"/>
      <c r="BCA238"/>
      <c r="BCB238"/>
      <c r="BCC238"/>
      <c r="BCD238"/>
      <c r="BCE238"/>
      <c r="BCF238"/>
      <c r="BCG238"/>
      <c r="BCH238"/>
      <c r="BCI238"/>
      <c r="BCJ238"/>
      <c r="BCK238"/>
      <c r="BCL238"/>
      <c r="BCM238"/>
      <c r="BCN238"/>
      <c r="BCO238"/>
      <c r="BCP238"/>
      <c r="BCQ238"/>
      <c r="BCR238"/>
      <c r="BCS238"/>
      <c r="BCT238"/>
      <c r="BCU238"/>
      <c r="BCV238"/>
      <c r="BCW238"/>
      <c r="BCX238"/>
      <c r="BCY238"/>
      <c r="BCZ238"/>
      <c r="BDA238"/>
      <c r="BDB238"/>
      <c r="BDC238"/>
      <c r="BDD238"/>
      <c r="BDE238"/>
      <c r="BDF238"/>
      <c r="BDG238"/>
      <c r="BDH238"/>
      <c r="BDI238"/>
      <c r="BDJ238"/>
      <c r="BDK238"/>
      <c r="BDL238"/>
      <c r="BDM238"/>
      <c r="BDN238"/>
      <c r="BDO238"/>
      <c r="BDP238"/>
      <c r="BDQ238"/>
      <c r="BDR238"/>
      <c r="BDS238"/>
      <c r="BDT238"/>
      <c r="BDU238"/>
    </row>
    <row r="239" spans="1:1477" s="69" customFormat="1">
      <c r="B239" s="67" t="s">
        <v>4</v>
      </c>
      <c r="C239" s="67" t="s">
        <v>667</v>
      </c>
      <c r="D239" s="67" t="s">
        <v>668</v>
      </c>
      <c r="E239" s="194">
        <v>45629</v>
      </c>
      <c r="F239" s="67" t="s">
        <v>993</v>
      </c>
      <c r="G239" s="158" t="s">
        <v>994</v>
      </c>
      <c r="H239" s="187">
        <v>1</v>
      </c>
      <c r="I239" s="69">
        <v>0</v>
      </c>
      <c r="J239" s="69">
        <v>130</v>
      </c>
      <c r="K239" s="69">
        <v>255</v>
      </c>
      <c r="L239" s="69">
        <v>255</v>
      </c>
      <c r="M239" s="186">
        <f t="shared" si="66"/>
        <v>1</v>
      </c>
      <c r="N239" s="69">
        <f t="shared" si="67"/>
        <v>1</v>
      </c>
      <c r="O239" s="69">
        <v>0</v>
      </c>
      <c r="P239" s="69">
        <v>0</v>
      </c>
      <c r="Q239" s="69">
        <v>0</v>
      </c>
      <c r="R239" s="69">
        <v>125</v>
      </c>
      <c r="S239" s="69">
        <v>0</v>
      </c>
      <c r="T239" s="190">
        <v>925088</v>
      </c>
      <c r="U239" s="190">
        <v>40024</v>
      </c>
      <c r="V239" s="190">
        <v>885064</v>
      </c>
      <c r="W239" s="190">
        <v>925088</v>
      </c>
      <c r="X239" s="190">
        <v>953719</v>
      </c>
      <c r="Y239" s="190">
        <v>0</v>
      </c>
      <c r="Z239" s="190">
        <v>0</v>
      </c>
      <c r="AA239" s="190">
        <v>0</v>
      </c>
      <c r="AB239" s="190">
        <v>953719</v>
      </c>
      <c r="AC239" s="190">
        <v>953719</v>
      </c>
      <c r="AD239" s="186">
        <f t="shared" si="68"/>
        <v>1.0775706615566785</v>
      </c>
      <c r="AE239" s="69">
        <f t="shared" si="69"/>
        <v>1</v>
      </c>
      <c r="AF239" s="190">
        <v>0</v>
      </c>
      <c r="AG239" s="190">
        <v>0</v>
      </c>
      <c r="AH239" s="69">
        <v>115</v>
      </c>
      <c r="AI239" s="69">
        <v>10</v>
      </c>
      <c r="AJ239" s="69">
        <v>0</v>
      </c>
      <c r="AK239" s="69">
        <v>0</v>
      </c>
      <c r="AL239" s="80">
        <v>2525</v>
      </c>
      <c r="AM239" s="80">
        <v>0</v>
      </c>
      <c r="AN239" s="69">
        <v>0</v>
      </c>
      <c r="AO239" s="69">
        <v>0</v>
      </c>
      <c r="AP239" s="80">
        <v>0</v>
      </c>
      <c r="AQ239" s="80">
        <v>0</v>
      </c>
      <c r="AR239" s="69">
        <v>0</v>
      </c>
      <c r="AS239" s="69">
        <v>0</v>
      </c>
      <c r="AT239" s="80">
        <v>0</v>
      </c>
      <c r="AU239" s="80">
        <v>0</v>
      </c>
      <c r="AV239" s="69">
        <v>0</v>
      </c>
      <c r="AW239" s="69">
        <v>0</v>
      </c>
      <c r="AX239" s="80">
        <v>0</v>
      </c>
      <c r="AY239" s="80">
        <v>0</v>
      </c>
      <c r="AZ239" s="69">
        <v>0</v>
      </c>
      <c r="BA239" s="69">
        <v>0</v>
      </c>
      <c r="BB239" s="80">
        <v>0</v>
      </c>
      <c r="BC239" s="80">
        <v>0</v>
      </c>
      <c r="BD239" s="69">
        <v>0</v>
      </c>
      <c r="BE239" s="69">
        <v>0</v>
      </c>
      <c r="BF239" s="80">
        <v>0</v>
      </c>
      <c r="BG239" s="80">
        <v>0</v>
      </c>
      <c r="BH239" s="69">
        <v>0</v>
      </c>
      <c r="BI239" s="69">
        <v>0</v>
      </c>
      <c r="BJ239" s="80">
        <v>0</v>
      </c>
      <c r="BK239" s="80">
        <v>0</v>
      </c>
      <c r="BL239" s="69">
        <v>0</v>
      </c>
      <c r="BM239" s="69">
        <v>0</v>
      </c>
      <c r="BN239" s="80">
        <v>0</v>
      </c>
      <c r="BO239" s="80">
        <v>0</v>
      </c>
      <c r="BP239" s="69">
        <v>0</v>
      </c>
      <c r="BQ239" s="69">
        <v>0</v>
      </c>
      <c r="BR239" s="80">
        <v>0</v>
      </c>
      <c r="BS239" s="80">
        <v>0</v>
      </c>
      <c r="BT239" s="69">
        <v>0</v>
      </c>
      <c r="BU239" s="69">
        <v>0</v>
      </c>
      <c r="BV239" s="80">
        <v>0</v>
      </c>
      <c r="BW239" s="80">
        <v>0</v>
      </c>
      <c r="BX239" s="69">
        <v>0</v>
      </c>
      <c r="BY239" s="69">
        <v>0</v>
      </c>
      <c r="BZ239" s="80">
        <v>0</v>
      </c>
      <c r="CA239" s="80">
        <v>0</v>
      </c>
      <c r="CB239" s="69">
        <v>0</v>
      </c>
      <c r="CC239" s="69">
        <v>0</v>
      </c>
      <c r="CD239" s="80">
        <v>0</v>
      </c>
      <c r="CE239" s="80">
        <v>0</v>
      </c>
      <c r="CF239" s="69">
        <v>0</v>
      </c>
      <c r="CG239" s="69">
        <v>0</v>
      </c>
      <c r="CH239" s="80">
        <v>0</v>
      </c>
      <c r="CI239" s="80">
        <v>0</v>
      </c>
      <c r="CJ239" s="69">
        <v>0</v>
      </c>
      <c r="CK239" s="69">
        <v>0</v>
      </c>
      <c r="CL239" s="80">
        <v>2525</v>
      </c>
      <c r="CM239" s="80">
        <v>0</v>
      </c>
      <c r="CN239" s="67" t="s">
        <v>812</v>
      </c>
      <c r="CO239" s="67" t="s">
        <v>813</v>
      </c>
      <c r="CP239" s="67" t="s">
        <v>709</v>
      </c>
      <c r="CQ239" s="67" t="s">
        <v>709</v>
      </c>
      <c r="CR239" s="67" t="s">
        <v>709</v>
      </c>
      <c r="CS239" s="67" t="s">
        <v>709</v>
      </c>
      <c r="CT239" s="68">
        <v>46035</v>
      </c>
      <c r="CU239" s="67" t="s">
        <v>991</v>
      </c>
      <c r="CV239" s="67" t="s">
        <v>989</v>
      </c>
      <c r="CW239" s="68" t="s">
        <v>168</v>
      </c>
      <c r="CX239" s="68">
        <v>45979</v>
      </c>
      <c r="CY239" s="67" t="s">
        <v>993</v>
      </c>
      <c r="CZ239" s="67" t="s">
        <v>989</v>
      </c>
      <c r="DA239" s="67" t="s">
        <v>1034</v>
      </c>
      <c r="DB239" s="81">
        <v>845921.65</v>
      </c>
      <c r="DC239" s="67"/>
      <c r="DD239" s="67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  <c r="AML239"/>
      <c r="AMM239"/>
      <c r="AMN239"/>
      <c r="AMO239"/>
      <c r="AMP239"/>
      <c r="AMQ239"/>
      <c r="AMR239"/>
      <c r="AMS239"/>
      <c r="AMT239"/>
      <c r="AMU239"/>
      <c r="AMV239"/>
      <c r="AMW239"/>
      <c r="AMX239"/>
      <c r="AMY239"/>
      <c r="AMZ239"/>
      <c r="ANA239"/>
      <c r="ANB239"/>
      <c r="ANC239"/>
      <c r="AND239"/>
      <c r="ANE239"/>
      <c r="ANF239"/>
      <c r="ANG239"/>
      <c r="ANH239"/>
      <c r="ANI239"/>
      <c r="ANJ239"/>
      <c r="ANK239"/>
      <c r="ANL239"/>
      <c r="ANM239"/>
      <c r="ANN239"/>
      <c r="ANO239"/>
      <c r="ANP239"/>
      <c r="ANQ239"/>
      <c r="ANR239"/>
      <c r="ANS239"/>
      <c r="ANT239"/>
      <c r="ANU239"/>
      <c r="ANV239"/>
      <c r="ANW239"/>
      <c r="ANX239"/>
      <c r="ANY239"/>
      <c r="ANZ239"/>
      <c r="AOA239"/>
      <c r="AOB239"/>
      <c r="AOC239"/>
      <c r="AOD239"/>
      <c r="AOE239"/>
      <c r="AOF239"/>
      <c r="AOG239"/>
      <c r="AOH239"/>
      <c r="AOI239"/>
      <c r="AOJ239"/>
      <c r="AOK239"/>
      <c r="AOL239"/>
      <c r="AOM239"/>
      <c r="AON239"/>
      <c r="AOO239"/>
      <c r="AOP239"/>
      <c r="AOQ239"/>
      <c r="AOR239"/>
      <c r="AOS239"/>
      <c r="AOT239"/>
      <c r="AOU239"/>
      <c r="AOV239"/>
      <c r="AOW239"/>
      <c r="AOX239"/>
      <c r="AOY239"/>
      <c r="AOZ239"/>
      <c r="APA239"/>
      <c r="APB239"/>
      <c r="APC239"/>
      <c r="APD239"/>
      <c r="APE239"/>
      <c r="APF239"/>
      <c r="APG239"/>
      <c r="APH239"/>
      <c r="API239"/>
      <c r="APJ239"/>
      <c r="APK239"/>
      <c r="APL239"/>
      <c r="APM239"/>
      <c r="APN239"/>
      <c r="APO239"/>
      <c r="APP239"/>
      <c r="APQ239"/>
      <c r="APR239"/>
      <c r="APS239"/>
      <c r="APT239"/>
      <c r="APU239"/>
      <c r="APV239"/>
      <c r="APW239"/>
      <c r="APX239"/>
      <c r="APY239"/>
      <c r="APZ239"/>
      <c r="AQA239"/>
      <c r="AQB239"/>
      <c r="AQC239"/>
      <c r="AQD239"/>
      <c r="AQE239"/>
      <c r="AQF239"/>
      <c r="AQG239"/>
      <c r="AQH239"/>
      <c r="AQI239"/>
      <c r="AQJ239"/>
      <c r="AQK239"/>
      <c r="AQL239"/>
      <c r="AQM239"/>
      <c r="AQN239"/>
      <c r="AQO239"/>
      <c r="AQP239"/>
      <c r="AQQ239"/>
      <c r="AQR239"/>
      <c r="AQS239"/>
      <c r="AQT239"/>
      <c r="AQU239"/>
      <c r="AQV239"/>
      <c r="AQW239"/>
      <c r="AQX239"/>
      <c r="AQY239"/>
      <c r="AQZ239"/>
      <c r="ARA239"/>
      <c r="ARB239"/>
      <c r="ARC239"/>
      <c r="ARD239"/>
      <c r="ARE239"/>
      <c r="ARF239"/>
      <c r="ARG239"/>
      <c r="ARH239"/>
      <c r="ARI239"/>
      <c r="ARJ239"/>
      <c r="ARK239"/>
      <c r="ARL239"/>
      <c r="ARM239"/>
      <c r="ARN239"/>
      <c r="ARO239"/>
      <c r="ARP239"/>
      <c r="ARQ239"/>
      <c r="ARR239"/>
      <c r="ARS239"/>
      <c r="ART239"/>
      <c r="ARU239"/>
      <c r="ARV239"/>
      <c r="ARW239"/>
      <c r="ARX239"/>
      <c r="ARY239"/>
      <c r="ARZ239"/>
      <c r="ASA239"/>
      <c r="ASB239"/>
      <c r="ASC239"/>
      <c r="ASD239"/>
      <c r="ASE239"/>
      <c r="ASF239"/>
      <c r="ASG239"/>
      <c r="ASH239"/>
      <c r="ASI239"/>
      <c r="ASJ239"/>
      <c r="ASK239"/>
      <c r="ASL239"/>
      <c r="ASM239"/>
      <c r="ASN239"/>
      <c r="ASO239"/>
      <c r="ASP239"/>
      <c r="ASQ239"/>
      <c r="ASR239"/>
      <c r="ASS239"/>
      <c r="AST239"/>
      <c r="ASU239"/>
      <c r="ASV239"/>
      <c r="ASW239"/>
      <c r="ASX239"/>
      <c r="ASY239"/>
      <c r="ASZ239"/>
      <c r="ATA239"/>
      <c r="ATB239"/>
      <c r="ATC239"/>
      <c r="ATD239"/>
      <c r="ATE239"/>
      <c r="ATF239"/>
      <c r="ATG239"/>
      <c r="ATH239"/>
      <c r="ATI239"/>
      <c r="ATJ239"/>
      <c r="ATK239"/>
      <c r="ATL239"/>
      <c r="ATM239"/>
      <c r="ATN239"/>
      <c r="ATO239"/>
      <c r="ATP239"/>
      <c r="ATQ239"/>
      <c r="ATR239"/>
      <c r="ATS239"/>
      <c r="ATT239"/>
      <c r="ATU239"/>
      <c r="ATV239"/>
      <c r="ATW239"/>
      <c r="ATX239"/>
      <c r="ATY239"/>
      <c r="ATZ239"/>
      <c r="AUA239"/>
      <c r="AUB239"/>
      <c r="AUC239"/>
      <c r="AUD239"/>
      <c r="AUE239"/>
      <c r="AUF239"/>
      <c r="AUG239"/>
      <c r="AUH239"/>
      <c r="AUI239"/>
      <c r="AUJ239"/>
      <c r="AUK239"/>
      <c r="AUL239"/>
      <c r="AUM239"/>
      <c r="AUN239"/>
      <c r="AUO239"/>
      <c r="AUP239"/>
      <c r="AUQ239"/>
      <c r="AUR239"/>
      <c r="AUS239"/>
      <c r="AUT239"/>
      <c r="AUU239"/>
      <c r="AUV239"/>
      <c r="AUW239"/>
      <c r="AUX239"/>
      <c r="AUY239"/>
      <c r="AUZ239"/>
      <c r="AVA239"/>
      <c r="AVB239"/>
      <c r="AVC239"/>
      <c r="AVD239"/>
      <c r="AVE239"/>
      <c r="AVF239"/>
      <c r="AVG239"/>
      <c r="AVH239"/>
      <c r="AVI239"/>
      <c r="AVJ239"/>
      <c r="AVK239"/>
      <c r="AVL239"/>
      <c r="AVM239"/>
      <c r="AVN239"/>
      <c r="AVO239"/>
      <c r="AVP239"/>
      <c r="AVQ239"/>
      <c r="AVR239"/>
      <c r="AVS239"/>
      <c r="AVT239"/>
      <c r="AVU239"/>
      <c r="AVV239"/>
      <c r="AVW239"/>
      <c r="AVX239"/>
      <c r="AVY239"/>
      <c r="AVZ239"/>
      <c r="AWA239"/>
      <c r="AWB239"/>
      <c r="AWC239"/>
      <c r="AWD239"/>
      <c r="AWE239"/>
      <c r="AWF239"/>
      <c r="AWG239"/>
      <c r="AWH239"/>
      <c r="AWI239"/>
      <c r="AWJ239"/>
      <c r="AWK239"/>
      <c r="AWL239"/>
      <c r="AWM239"/>
      <c r="AWN239"/>
      <c r="AWO239"/>
      <c r="AWP239"/>
      <c r="AWQ239"/>
      <c r="AWR239"/>
      <c r="AWS239"/>
      <c r="AWT239"/>
      <c r="AWU239"/>
      <c r="AWV239"/>
      <c r="AWW239"/>
      <c r="AWX239"/>
      <c r="AWY239"/>
      <c r="AWZ239"/>
      <c r="AXA239"/>
      <c r="AXB239"/>
      <c r="AXC239"/>
      <c r="AXD239"/>
      <c r="AXE239"/>
      <c r="AXF239"/>
      <c r="AXG239"/>
      <c r="AXH239"/>
      <c r="AXI239"/>
      <c r="AXJ239"/>
      <c r="AXK239"/>
      <c r="AXL239"/>
      <c r="AXM239"/>
      <c r="AXN239"/>
      <c r="AXO239"/>
      <c r="AXP239"/>
      <c r="AXQ239"/>
      <c r="AXR239"/>
      <c r="AXS239"/>
      <c r="AXT239"/>
      <c r="AXU239"/>
      <c r="AXV239"/>
      <c r="AXW239"/>
      <c r="AXX239"/>
      <c r="AXY239"/>
      <c r="AXZ239"/>
      <c r="AYA239"/>
      <c r="AYB239"/>
      <c r="AYC239"/>
      <c r="AYD239"/>
      <c r="AYE239"/>
      <c r="AYF239"/>
      <c r="AYG239"/>
      <c r="AYH239"/>
      <c r="AYI239"/>
      <c r="AYJ239"/>
      <c r="AYK239"/>
      <c r="AYL239"/>
      <c r="AYM239"/>
      <c r="AYN239"/>
      <c r="AYO239"/>
      <c r="AYP239"/>
      <c r="AYQ239"/>
      <c r="AYR239"/>
      <c r="AYS239"/>
      <c r="AYT239"/>
      <c r="AYU239"/>
      <c r="AYV239"/>
      <c r="AYW239"/>
      <c r="AYX239"/>
      <c r="AYY239"/>
      <c r="AYZ239"/>
      <c r="AZA239"/>
      <c r="AZB239"/>
      <c r="AZC239"/>
      <c r="AZD239"/>
      <c r="AZE239"/>
      <c r="AZF239"/>
      <c r="AZG239"/>
      <c r="AZH239"/>
      <c r="AZI239"/>
      <c r="AZJ239"/>
      <c r="AZK239"/>
      <c r="AZL239"/>
      <c r="AZM239"/>
      <c r="AZN239"/>
      <c r="AZO239"/>
      <c r="AZP239"/>
      <c r="AZQ239"/>
      <c r="AZR239"/>
      <c r="AZS239"/>
      <c r="AZT239"/>
      <c r="AZU239"/>
      <c r="AZV239"/>
      <c r="AZW239"/>
      <c r="AZX239"/>
      <c r="AZY239"/>
      <c r="AZZ239"/>
      <c r="BAA239"/>
      <c r="BAB239"/>
      <c r="BAC239"/>
      <c r="BAD239"/>
      <c r="BAE239"/>
      <c r="BAF239"/>
      <c r="BAG239"/>
      <c r="BAH239"/>
      <c r="BAI239"/>
      <c r="BAJ239"/>
      <c r="BAK239"/>
      <c r="BAL239"/>
      <c r="BAM239"/>
      <c r="BAN239"/>
      <c r="BAO239"/>
      <c r="BAP239"/>
      <c r="BAQ239"/>
      <c r="BAR239"/>
      <c r="BAS239"/>
      <c r="BAT239"/>
      <c r="BAU239"/>
      <c r="BAV239"/>
      <c r="BAW239"/>
      <c r="BAX239"/>
      <c r="BAY239"/>
      <c r="BAZ239"/>
      <c r="BBA239"/>
      <c r="BBB239"/>
      <c r="BBC239"/>
      <c r="BBD239"/>
      <c r="BBE239"/>
      <c r="BBF239"/>
      <c r="BBG239"/>
      <c r="BBH239"/>
      <c r="BBI239"/>
      <c r="BBJ239"/>
      <c r="BBK239"/>
      <c r="BBL239"/>
      <c r="BBM239"/>
      <c r="BBN239"/>
      <c r="BBO239"/>
      <c r="BBP239"/>
      <c r="BBQ239"/>
      <c r="BBR239"/>
      <c r="BBS239"/>
      <c r="BBT239"/>
      <c r="BBU239"/>
      <c r="BBV239"/>
      <c r="BBW239"/>
      <c r="BBX239"/>
      <c r="BBY239"/>
      <c r="BBZ239"/>
      <c r="BCA239"/>
      <c r="BCB239"/>
      <c r="BCC239"/>
      <c r="BCD239"/>
      <c r="BCE239"/>
      <c r="BCF239"/>
      <c r="BCG239"/>
      <c r="BCH239"/>
      <c r="BCI239"/>
      <c r="BCJ239"/>
      <c r="BCK239"/>
      <c r="BCL239"/>
      <c r="BCM239"/>
      <c r="BCN239"/>
      <c r="BCO239"/>
      <c r="BCP239"/>
      <c r="BCQ239"/>
      <c r="BCR239"/>
      <c r="BCS239"/>
      <c r="BCT239"/>
      <c r="BCU239"/>
      <c r="BCV239"/>
      <c r="BCW239"/>
      <c r="BCX239"/>
      <c r="BCY239"/>
      <c r="BCZ239"/>
      <c r="BDA239"/>
      <c r="BDB239"/>
      <c r="BDC239"/>
      <c r="BDD239"/>
      <c r="BDE239"/>
      <c r="BDF239"/>
      <c r="BDG239"/>
      <c r="BDH239"/>
      <c r="BDI239"/>
      <c r="BDJ239"/>
      <c r="BDK239"/>
      <c r="BDL239"/>
      <c r="BDM239"/>
      <c r="BDN239"/>
      <c r="BDO239"/>
      <c r="BDP239"/>
      <c r="BDQ239"/>
      <c r="BDR239"/>
      <c r="BDS239"/>
      <c r="BDT239"/>
      <c r="BDU239"/>
    </row>
    <row r="240" spans="1:1477" s="69" customFormat="1">
      <c r="B240" s="67" t="s">
        <v>4</v>
      </c>
      <c r="C240" s="67" t="s">
        <v>418</v>
      </c>
      <c r="D240" s="67" t="s">
        <v>419</v>
      </c>
      <c r="E240" s="194">
        <v>45447</v>
      </c>
      <c r="F240" s="67" t="s">
        <v>986</v>
      </c>
      <c r="G240" s="158" t="s">
        <v>990</v>
      </c>
      <c r="H240" s="187">
        <v>1</v>
      </c>
      <c r="I240" s="69">
        <v>1</v>
      </c>
      <c r="J240" s="69">
        <v>160</v>
      </c>
      <c r="K240" s="69">
        <v>259</v>
      </c>
      <c r="L240" s="69">
        <v>257</v>
      </c>
      <c r="M240" s="186">
        <f t="shared" si="66"/>
        <v>1.1187499999999999</v>
      </c>
      <c r="N240" s="69">
        <f t="shared" si="67"/>
        <v>1</v>
      </c>
      <c r="O240" s="69">
        <v>2</v>
      </c>
      <c r="P240" s="69">
        <v>0</v>
      </c>
      <c r="Q240" s="69">
        <v>0</v>
      </c>
      <c r="R240" s="69">
        <v>78</v>
      </c>
      <c r="S240" s="69">
        <v>21</v>
      </c>
      <c r="T240" s="190">
        <v>1498164</v>
      </c>
      <c r="U240" s="190">
        <v>50000</v>
      </c>
      <c r="V240" s="190">
        <v>1448164</v>
      </c>
      <c r="W240" s="190">
        <v>1498164</v>
      </c>
      <c r="X240" s="190">
        <v>1468694</v>
      </c>
      <c r="Y240" s="190">
        <v>0</v>
      </c>
      <c r="Z240" s="190">
        <v>0</v>
      </c>
      <c r="AA240" s="190">
        <v>0</v>
      </c>
      <c r="AB240" s="190">
        <v>1468694</v>
      </c>
      <c r="AC240" s="190">
        <v>1468694</v>
      </c>
      <c r="AD240" s="186">
        <f t="shared" si="68"/>
        <v>1.0141765711618298</v>
      </c>
      <c r="AE240" s="69">
        <f t="shared" si="69"/>
        <v>1</v>
      </c>
      <c r="AF240" s="190">
        <v>0</v>
      </c>
      <c r="AG240" s="190">
        <v>0</v>
      </c>
      <c r="AH240" s="69">
        <v>12</v>
      </c>
      <c r="AI240" s="69">
        <v>66</v>
      </c>
      <c r="AJ240" s="69">
        <v>0</v>
      </c>
      <c r="AK240" s="69">
        <v>0</v>
      </c>
      <c r="AL240" s="80">
        <v>0</v>
      </c>
      <c r="AM240" s="80">
        <v>0</v>
      </c>
      <c r="AN240" s="69">
        <v>0</v>
      </c>
      <c r="AO240" s="69">
        <v>0</v>
      </c>
      <c r="AP240" s="80">
        <v>24155</v>
      </c>
      <c r="AQ240" s="80">
        <v>0</v>
      </c>
      <c r="AR240" s="69">
        <v>0</v>
      </c>
      <c r="AS240" s="69">
        <v>0</v>
      </c>
      <c r="AT240" s="80">
        <v>0</v>
      </c>
      <c r="AU240" s="80">
        <v>0</v>
      </c>
      <c r="AV240" s="69">
        <v>0</v>
      </c>
      <c r="AW240" s="69">
        <v>0</v>
      </c>
      <c r="AX240" s="80">
        <v>0</v>
      </c>
      <c r="AY240" s="80">
        <v>0</v>
      </c>
      <c r="AZ240" s="69">
        <v>0</v>
      </c>
      <c r="BA240" s="69">
        <v>0</v>
      </c>
      <c r="BB240" s="80">
        <v>0</v>
      </c>
      <c r="BC240" s="80">
        <v>0</v>
      </c>
      <c r="BD240" s="69">
        <v>0</v>
      </c>
      <c r="BE240" s="69">
        <v>0</v>
      </c>
      <c r="BF240" s="80">
        <v>0</v>
      </c>
      <c r="BG240" s="80">
        <v>0</v>
      </c>
      <c r="BH240" s="69">
        <v>0</v>
      </c>
      <c r="BI240" s="69">
        <v>0</v>
      </c>
      <c r="BJ240" s="80">
        <v>0</v>
      </c>
      <c r="BK240" s="80">
        <v>0</v>
      </c>
      <c r="BL240" s="69">
        <v>0</v>
      </c>
      <c r="BM240" s="69">
        <v>0</v>
      </c>
      <c r="BN240" s="80">
        <v>0</v>
      </c>
      <c r="BO240" s="80">
        <v>0</v>
      </c>
      <c r="BP240" s="69">
        <v>0</v>
      </c>
      <c r="BQ240" s="69">
        <v>0</v>
      </c>
      <c r="BR240" s="80">
        <v>0</v>
      </c>
      <c r="BS240" s="80">
        <v>0</v>
      </c>
      <c r="BT240" s="69">
        <v>0</v>
      </c>
      <c r="BU240" s="69">
        <v>0</v>
      </c>
      <c r="BV240" s="80">
        <v>0</v>
      </c>
      <c r="BW240" s="80">
        <v>0</v>
      </c>
      <c r="BX240" s="69">
        <v>0</v>
      </c>
      <c r="BY240" s="69">
        <v>21</v>
      </c>
      <c r="BZ240" s="80">
        <v>0</v>
      </c>
      <c r="CA240" s="80">
        <v>0</v>
      </c>
      <c r="CB240" s="69">
        <v>0</v>
      </c>
      <c r="CC240" s="69">
        <v>0</v>
      </c>
      <c r="CD240" s="80">
        <v>0</v>
      </c>
      <c r="CE240" s="80">
        <v>0</v>
      </c>
      <c r="CF240" s="69">
        <v>0</v>
      </c>
      <c r="CG240" s="69">
        <v>0</v>
      </c>
      <c r="CH240" s="80">
        <v>0</v>
      </c>
      <c r="CI240" s="80">
        <v>0</v>
      </c>
      <c r="CJ240" s="69">
        <v>0</v>
      </c>
      <c r="CK240" s="69">
        <v>21</v>
      </c>
      <c r="CL240" s="80">
        <v>24155</v>
      </c>
      <c r="CM240" s="80">
        <v>0</v>
      </c>
      <c r="CN240" s="67" t="s">
        <v>776</v>
      </c>
      <c r="CO240" s="67" t="s">
        <v>777</v>
      </c>
      <c r="CP240" s="67" t="s">
        <v>709</v>
      </c>
      <c r="CQ240" s="67" t="s">
        <v>709</v>
      </c>
      <c r="CR240" s="67" t="s">
        <v>709</v>
      </c>
      <c r="CS240" s="67" t="s">
        <v>709</v>
      </c>
      <c r="CT240" s="68">
        <v>45890</v>
      </c>
      <c r="CU240" s="67" t="s">
        <v>988</v>
      </c>
      <c r="CV240" s="67" t="s">
        <v>989</v>
      </c>
      <c r="CW240" s="68" t="s">
        <v>168</v>
      </c>
      <c r="CX240" s="68">
        <v>45849</v>
      </c>
      <c r="CY240" s="67" t="s">
        <v>988</v>
      </c>
      <c r="CZ240" s="67" t="s">
        <v>989</v>
      </c>
      <c r="DA240" s="67" t="s">
        <v>1033</v>
      </c>
      <c r="DB240" s="81">
        <v>1507974.75</v>
      </c>
      <c r="DC240" s="67"/>
      <c r="DD240" s="67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  <c r="AML240"/>
      <c r="AMM240"/>
      <c r="AMN240"/>
      <c r="AMO240"/>
      <c r="AMP240"/>
      <c r="AMQ240"/>
      <c r="AMR240"/>
      <c r="AMS240"/>
      <c r="AMT240"/>
      <c r="AMU240"/>
      <c r="AMV240"/>
      <c r="AMW240"/>
      <c r="AMX240"/>
      <c r="AMY240"/>
      <c r="AMZ240"/>
      <c r="ANA240"/>
      <c r="ANB240"/>
      <c r="ANC240"/>
      <c r="AND240"/>
      <c r="ANE240"/>
      <c r="ANF240"/>
      <c r="ANG240"/>
      <c r="ANH240"/>
      <c r="ANI240"/>
      <c r="ANJ240"/>
      <c r="ANK240"/>
      <c r="ANL240"/>
      <c r="ANM240"/>
      <c r="ANN240"/>
      <c r="ANO240"/>
      <c r="ANP240"/>
      <c r="ANQ240"/>
      <c r="ANR240"/>
      <c r="ANS240"/>
      <c r="ANT240"/>
      <c r="ANU240"/>
      <c r="ANV240"/>
      <c r="ANW240"/>
      <c r="ANX240"/>
      <c r="ANY240"/>
      <c r="ANZ240"/>
      <c r="AOA240"/>
      <c r="AOB240"/>
      <c r="AOC240"/>
      <c r="AOD240"/>
      <c r="AOE240"/>
      <c r="AOF240"/>
      <c r="AOG240"/>
      <c r="AOH240"/>
      <c r="AOI240"/>
      <c r="AOJ240"/>
      <c r="AOK240"/>
      <c r="AOL240"/>
      <c r="AOM240"/>
      <c r="AON240"/>
      <c r="AOO240"/>
      <c r="AOP240"/>
      <c r="AOQ240"/>
      <c r="AOR240"/>
      <c r="AOS240"/>
      <c r="AOT240"/>
      <c r="AOU240"/>
      <c r="AOV240"/>
      <c r="AOW240"/>
      <c r="AOX240"/>
      <c r="AOY240"/>
      <c r="AOZ240"/>
      <c r="APA240"/>
      <c r="APB240"/>
      <c r="APC240"/>
      <c r="APD240"/>
      <c r="APE240"/>
      <c r="APF240"/>
      <c r="APG240"/>
      <c r="APH240"/>
      <c r="API240"/>
      <c r="APJ240"/>
      <c r="APK240"/>
      <c r="APL240"/>
      <c r="APM240"/>
      <c r="APN240"/>
      <c r="APO240"/>
      <c r="APP240"/>
      <c r="APQ240"/>
      <c r="APR240"/>
      <c r="APS240"/>
      <c r="APT240"/>
      <c r="APU240"/>
      <c r="APV240"/>
      <c r="APW240"/>
      <c r="APX240"/>
      <c r="APY240"/>
      <c r="APZ240"/>
      <c r="AQA240"/>
      <c r="AQB240"/>
      <c r="AQC240"/>
      <c r="AQD240"/>
      <c r="AQE240"/>
      <c r="AQF240"/>
      <c r="AQG240"/>
      <c r="AQH240"/>
      <c r="AQI240"/>
      <c r="AQJ240"/>
      <c r="AQK240"/>
      <c r="AQL240"/>
      <c r="AQM240"/>
      <c r="AQN240"/>
      <c r="AQO240"/>
      <c r="AQP240"/>
      <c r="AQQ240"/>
      <c r="AQR240"/>
      <c r="AQS240"/>
      <c r="AQT240"/>
      <c r="AQU240"/>
      <c r="AQV240"/>
      <c r="AQW240"/>
      <c r="AQX240"/>
      <c r="AQY240"/>
      <c r="AQZ240"/>
      <c r="ARA240"/>
      <c r="ARB240"/>
      <c r="ARC240"/>
      <c r="ARD240"/>
      <c r="ARE240"/>
      <c r="ARF240"/>
      <c r="ARG240"/>
      <c r="ARH240"/>
      <c r="ARI240"/>
      <c r="ARJ240"/>
      <c r="ARK240"/>
      <c r="ARL240"/>
      <c r="ARM240"/>
      <c r="ARN240"/>
      <c r="ARO240"/>
      <c r="ARP240"/>
      <c r="ARQ240"/>
      <c r="ARR240"/>
      <c r="ARS240"/>
      <c r="ART240"/>
      <c r="ARU240"/>
      <c r="ARV240"/>
      <c r="ARW240"/>
      <c r="ARX240"/>
      <c r="ARY240"/>
      <c r="ARZ240"/>
      <c r="ASA240"/>
      <c r="ASB240"/>
      <c r="ASC240"/>
      <c r="ASD240"/>
      <c r="ASE240"/>
      <c r="ASF240"/>
      <c r="ASG240"/>
      <c r="ASH240"/>
      <c r="ASI240"/>
      <c r="ASJ240"/>
      <c r="ASK240"/>
      <c r="ASL240"/>
      <c r="ASM240"/>
      <c r="ASN240"/>
      <c r="ASO240"/>
      <c r="ASP240"/>
      <c r="ASQ240"/>
      <c r="ASR240"/>
      <c r="ASS240"/>
      <c r="AST240"/>
      <c r="ASU240"/>
      <c r="ASV240"/>
      <c r="ASW240"/>
      <c r="ASX240"/>
      <c r="ASY240"/>
      <c r="ASZ240"/>
      <c r="ATA240"/>
      <c r="ATB240"/>
      <c r="ATC240"/>
      <c r="ATD240"/>
      <c r="ATE240"/>
      <c r="ATF240"/>
      <c r="ATG240"/>
      <c r="ATH240"/>
      <c r="ATI240"/>
      <c r="ATJ240"/>
      <c r="ATK240"/>
      <c r="ATL240"/>
      <c r="ATM240"/>
      <c r="ATN240"/>
      <c r="ATO240"/>
      <c r="ATP240"/>
      <c r="ATQ240"/>
      <c r="ATR240"/>
      <c r="ATS240"/>
      <c r="ATT240"/>
      <c r="ATU240"/>
      <c r="ATV240"/>
      <c r="ATW240"/>
      <c r="ATX240"/>
      <c r="ATY240"/>
      <c r="ATZ240"/>
      <c r="AUA240"/>
      <c r="AUB240"/>
      <c r="AUC240"/>
      <c r="AUD240"/>
      <c r="AUE240"/>
      <c r="AUF240"/>
      <c r="AUG240"/>
      <c r="AUH240"/>
      <c r="AUI240"/>
      <c r="AUJ240"/>
      <c r="AUK240"/>
      <c r="AUL240"/>
      <c r="AUM240"/>
      <c r="AUN240"/>
      <c r="AUO240"/>
      <c r="AUP240"/>
      <c r="AUQ240"/>
      <c r="AUR240"/>
      <c r="AUS240"/>
      <c r="AUT240"/>
      <c r="AUU240"/>
      <c r="AUV240"/>
      <c r="AUW240"/>
      <c r="AUX240"/>
      <c r="AUY240"/>
      <c r="AUZ240"/>
      <c r="AVA240"/>
      <c r="AVB240"/>
      <c r="AVC240"/>
      <c r="AVD240"/>
      <c r="AVE240"/>
      <c r="AVF240"/>
      <c r="AVG240"/>
      <c r="AVH240"/>
      <c r="AVI240"/>
      <c r="AVJ240"/>
      <c r="AVK240"/>
      <c r="AVL240"/>
      <c r="AVM240"/>
      <c r="AVN240"/>
      <c r="AVO240"/>
      <c r="AVP240"/>
      <c r="AVQ240"/>
      <c r="AVR240"/>
      <c r="AVS240"/>
      <c r="AVT240"/>
      <c r="AVU240"/>
      <c r="AVV240"/>
      <c r="AVW240"/>
      <c r="AVX240"/>
      <c r="AVY240"/>
      <c r="AVZ240"/>
      <c r="AWA240"/>
      <c r="AWB240"/>
      <c r="AWC240"/>
      <c r="AWD240"/>
      <c r="AWE240"/>
      <c r="AWF240"/>
      <c r="AWG240"/>
      <c r="AWH240"/>
      <c r="AWI240"/>
      <c r="AWJ240"/>
      <c r="AWK240"/>
      <c r="AWL240"/>
      <c r="AWM240"/>
      <c r="AWN240"/>
      <c r="AWO240"/>
      <c r="AWP240"/>
      <c r="AWQ240"/>
      <c r="AWR240"/>
      <c r="AWS240"/>
      <c r="AWT240"/>
      <c r="AWU240"/>
      <c r="AWV240"/>
      <c r="AWW240"/>
      <c r="AWX240"/>
      <c r="AWY240"/>
      <c r="AWZ240"/>
      <c r="AXA240"/>
      <c r="AXB240"/>
      <c r="AXC240"/>
      <c r="AXD240"/>
      <c r="AXE240"/>
      <c r="AXF240"/>
      <c r="AXG240"/>
      <c r="AXH240"/>
      <c r="AXI240"/>
      <c r="AXJ240"/>
      <c r="AXK240"/>
      <c r="AXL240"/>
      <c r="AXM240"/>
      <c r="AXN240"/>
      <c r="AXO240"/>
      <c r="AXP240"/>
      <c r="AXQ240"/>
      <c r="AXR240"/>
      <c r="AXS240"/>
      <c r="AXT240"/>
      <c r="AXU240"/>
      <c r="AXV240"/>
      <c r="AXW240"/>
      <c r="AXX240"/>
      <c r="AXY240"/>
      <c r="AXZ240"/>
      <c r="AYA240"/>
      <c r="AYB240"/>
      <c r="AYC240"/>
      <c r="AYD240"/>
      <c r="AYE240"/>
      <c r="AYF240"/>
      <c r="AYG240"/>
      <c r="AYH240"/>
      <c r="AYI240"/>
      <c r="AYJ240"/>
      <c r="AYK240"/>
      <c r="AYL240"/>
      <c r="AYM240"/>
      <c r="AYN240"/>
      <c r="AYO240"/>
      <c r="AYP240"/>
      <c r="AYQ240"/>
      <c r="AYR240"/>
      <c r="AYS240"/>
      <c r="AYT240"/>
      <c r="AYU240"/>
      <c r="AYV240"/>
      <c r="AYW240"/>
      <c r="AYX240"/>
      <c r="AYY240"/>
      <c r="AYZ240"/>
      <c r="AZA240"/>
      <c r="AZB240"/>
      <c r="AZC240"/>
      <c r="AZD240"/>
      <c r="AZE240"/>
      <c r="AZF240"/>
      <c r="AZG240"/>
      <c r="AZH240"/>
      <c r="AZI240"/>
      <c r="AZJ240"/>
      <c r="AZK240"/>
      <c r="AZL240"/>
      <c r="AZM240"/>
      <c r="AZN240"/>
      <c r="AZO240"/>
      <c r="AZP240"/>
      <c r="AZQ240"/>
      <c r="AZR240"/>
      <c r="AZS240"/>
      <c r="AZT240"/>
      <c r="AZU240"/>
      <c r="AZV240"/>
      <c r="AZW240"/>
      <c r="AZX240"/>
      <c r="AZY240"/>
      <c r="AZZ240"/>
      <c r="BAA240"/>
      <c r="BAB240"/>
      <c r="BAC240"/>
      <c r="BAD240"/>
      <c r="BAE240"/>
      <c r="BAF240"/>
      <c r="BAG240"/>
      <c r="BAH240"/>
      <c r="BAI240"/>
      <c r="BAJ240"/>
      <c r="BAK240"/>
      <c r="BAL240"/>
      <c r="BAM240"/>
      <c r="BAN240"/>
      <c r="BAO240"/>
      <c r="BAP240"/>
      <c r="BAQ240"/>
      <c r="BAR240"/>
      <c r="BAS240"/>
      <c r="BAT240"/>
      <c r="BAU240"/>
      <c r="BAV240"/>
      <c r="BAW240"/>
      <c r="BAX240"/>
      <c r="BAY240"/>
      <c r="BAZ240"/>
      <c r="BBA240"/>
      <c r="BBB240"/>
      <c r="BBC240"/>
      <c r="BBD240"/>
      <c r="BBE240"/>
      <c r="BBF240"/>
      <c r="BBG240"/>
      <c r="BBH240"/>
      <c r="BBI240"/>
      <c r="BBJ240"/>
      <c r="BBK240"/>
      <c r="BBL240"/>
      <c r="BBM240"/>
      <c r="BBN240"/>
      <c r="BBO240"/>
      <c r="BBP240"/>
      <c r="BBQ240"/>
      <c r="BBR240"/>
      <c r="BBS240"/>
      <c r="BBT240"/>
      <c r="BBU240"/>
      <c r="BBV240"/>
      <c r="BBW240"/>
      <c r="BBX240"/>
      <c r="BBY240"/>
      <c r="BBZ240"/>
      <c r="BCA240"/>
      <c r="BCB240"/>
      <c r="BCC240"/>
      <c r="BCD240"/>
      <c r="BCE240"/>
      <c r="BCF240"/>
      <c r="BCG240"/>
      <c r="BCH240"/>
      <c r="BCI240"/>
      <c r="BCJ240"/>
      <c r="BCK240"/>
      <c r="BCL240"/>
      <c r="BCM240"/>
      <c r="BCN240"/>
      <c r="BCO240"/>
      <c r="BCP240"/>
      <c r="BCQ240"/>
      <c r="BCR240"/>
      <c r="BCS240"/>
      <c r="BCT240"/>
      <c r="BCU240"/>
      <c r="BCV240"/>
      <c r="BCW240"/>
      <c r="BCX240"/>
      <c r="BCY240"/>
      <c r="BCZ240"/>
      <c r="BDA240"/>
      <c r="BDB240"/>
      <c r="BDC240"/>
      <c r="BDD240"/>
      <c r="BDE240"/>
      <c r="BDF240"/>
      <c r="BDG240"/>
      <c r="BDH240"/>
      <c r="BDI240"/>
      <c r="BDJ240"/>
      <c r="BDK240"/>
      <c r="BDL240"/>
      <c r="BDM240"/>
      <c r="BDN240"/>
      <c r="BDO240"/>
      <c r="BDP240"/>
      <c r="BDQ240"/>
      <c r="BDR240"/>
      <c r="BDS240"/>
      <c r="BDT240"/>
      <c r="BDU240"/>
    </row>
    <row r="241" spans="1:1477" s="69" customFormat="1">
      <c r="B241" s="67" t="s">
        <v>4</v>
      </c>
      <c r="C241" s="67" t="s">
        <v>420</v>
      </c>
      <c r="D241" s="67" t="s">
        <v>421</v>
      </c>
      <c r="E241" s="194">
        <v>45202</v>
      </c>
      <c r="F241" s="67" t="s">
        <v>993</v>
      </c>
      <c r="G241" s="158" t="s">
        <v>990</v>
      </c>
      <c r="H241" s="187">
        <v>3</v>
      </c>
      <c r="I241" s="69">
        <v>3</v>
      </c>
      <c r="J241" s="69">
        <v>270</v>
      </c>
      <c r="K241" s="69">
        <v>366</v>
      </c>
      <c r="L241" s="69">
        <v>366</v>
      </c>
      <c r="M241" s="186">
        <f t="shared" si="66"/>
        <v>1</v>
      </c>
      <c r="N241" s="69">
        <f t="shared" si="67"/>
        <v>1</v>
      </c>
      <c r="O241" s="69">
        <v>0</v>
      </c>
      <c r="P241" s="69">
        <v>0</v>
      </c>
      <c r="Q241" s="69">
        <v>0</v>
      </c>
      <c r="R241" s="69">
        <v>96</v>
      </c>
      <c r="S241" s="69">
        <v>0</v>
      </c>
      <c r="T241" s="190">
        <v>6964127</v>
      </c>
      <c r="U241" s="190">
        <v>72500</v>
      </c>
      <c r="V241" s="190">
        <v>6891627</v>
      </c>
      <c r="W241" s="190">
        <v>7171619</v>
      </c>
      <c r="X241" s="190">
        <v>7043664</v>
      </c>
      <c r="Y241" s="190">
        <v>0</v>
      </c>
      <c r="Z241" s="190">
        <v>0</v>
      </c>
      <c r="AA241" s="190">
        <v>0</v>
      </c>
      <c r="AB241" s="190">
        <v>7043664</v>
      </c>
      <c r="AC241" s="190">
        <v>6984590</v>
      </c>
      <c r="AD241" s="186">
        <f t="shared" si="68"/>
        <v>1.0134892674835709</v>
      </c>
      <c r="AE241" s="69">
        <f t="shared" si="69"/>
        <v>1</v>
      </c>
      <c r="AF241" s="190">
        <v>-45651</v>
      </c>
      <c r="AG241" s="190">
        <v>207492</v>
      </c>
      <c r="AH241" s="69">
        <v>59</v>
      </c>
      <c r="AI241" s="69">
        <v>37</v>
      </c>
      <c r="AJ241" s="69">
        <v>0</v>
      </c>
      <c r="AK241" s="69">
        <v>0</v>
      </c>
      <c r="AL241" s="80">
        <v>167324</v>
      </c>
      <c r="AM241" s="80">
        <v>0</v>
      </c>
      <c r="AN241" s="69">
        <v>0</v>
      </c>
      <c r="AO241" s="69">
        <v>0</v>
      </c>
      <c r="AP241" s="80">
        <v>41679</v>
      </c>
      <c r="AQ241" s="80">
        <v>0</v>
      </c>
      <c r="AR241" s="69">
        <v>0</v>
      </c>
      <c r="AS241" s="69">
        <v>0</v>
      </c>
      <c r="AT241" s="80">
        <v>0</v>
      </c>
      <c r="AU241" s="80">
        <v>0</v>
      </c>
      <c r="AV241" s="69">
        <v>0</v>
      </c>
      <c r="AW241" s="69">
        <v>0</v>
      </c>
      <c r="AX241" s="80">
        <v>0</v>
      </c>
      <c r="AY241" s="80">
        <v>0</v>
      </c>
      <c r="AZ241" s="69">
        <v>0</v>
      </c>
      <c r="BA241" s="69">
        <v>0</v>
      </c>
      <c r="BB241" s="80">
        <v>0</v>
      </c>
      <c r="BC241" s="80">
        <v>0</v>
      </c>
      <c r="BD241" s="69">
        <v>0</v>
      </c>
      <c r="BE241" s="69">
        <v>0</v>
      </c>
      <c r="BF241" s="80">
        <v>0</v>
      </c>
      <c r="BG241" s="80">
        <v>0</v>
      </c>
      <c r="BH241" s="69">
        <v>0</v>
      </c>
      <c r="BI241" s="69">
        <v>0</v>
      </c>
      <c r="BJ241" s="80">
        <v>47080</v>
      </c>
      <c r="BK241" s="80">
        <v>0</v>
      </c>
      <c r="BL241" s="69">
        <v>0</v>
      </c>
      <c r="BM241" s="69">
        <v>0</v>
      </c>
      <c r="BN241" s="80">
        <v>0</v>
      </c>
      <c r="BO241" s="80">
        <v>0</v>
      </c>
      <c r="BP241" s="69">
        <v>0</v>
      </c>
      <c r="BQ241" s="69">
        <v>0</v>
      </c>
      <c r="BR241" s="80">
        <v>0</v>
      </c>
      <c r="BS241" s="80">
        <v>0</v>
      </c>
      <c r="BT241" s="69">
        <v>0</v>
      </c>
      <c r="BU241" s="69">
        <v>0</v>
      </c>
      <c r="BV241" s="80">
        <v>0</v>
      </c>
      <c r="BW241" s="80">
        <v>0</v>
      </c>
      <c r="BX241" s="69">
        <v>0</v>
      </c>
      <c r="BY241" s="69">
        <v>0</v>
      </c>
      <c r="BZ241" s="80">
        <v>0</v>
      </c>
      <c r="CA241" s="80">
        <v>0</v>
      </c>
      <c r="CB241" s="69">
        <v>0</v>
      </c>
      <c r="CC241" s="69">
        <v>0</v>
      </c>
      <c r="CD241" s="80">
        <v>0</v>
      </c>
      <c r="CE241" s="80">
        <v>0</v>
      </c>
      <c r="CF241" s="69">
        <v>0</v>
      </c>
      <c r="CG241" s="69">
        <v>0</v>
      </c>
      <c r="CH241" s="80">
        <v>0</v>
      </c>
      <c r="CI241" s="80">
        <v>0</v>
      </c>
      <c r="CJ241" s="69">
        <v>0</v>
      </c>
      <c r="CK241" s="69">
        <v>0</v>
      </c>
      <c r="CL241" s="80">
        <v>256083</v>
      </c>
      <c r="CM241" s="80">
        <v>0</v>
      </c>
      <c r="CN241" s="67" t="s">
        <v>744</v>
      </c>
      <c r="CO241" s="67" t="s">
        <v>745</v>
      </c>
      <c r="CP241" s="67" t="s">
        <v>709</v>
      </c>
      <c r="CQ241" s="67" t="s">
        <v>709</v>
      </c>
      <c r="CR241" s="67" t="s">
        <v>709</v>
      </c>
      <c r="CS241" s="67" t="s">
        <v>709</v>
      </c>
      <c r="CT241" s="68">
        <v>45902</v>
      </c>
      <c r="CU241" s="67" t="s">
        <v>988</v>
      </c>
      <c r="CV241" s="67" t="s">
        <v>989</v>
      </c>
      <c r="CW241" s="68" t="s">
        <v>168</v>
      </c>
      <c r="CX241" s="68">
        <v>45727</v>
      </c>
      <c r="CY241" s="67" t="s">
        <v>991</v>
      </c>
      <c r="CZ241" s="67" t="s">
        <v>994</v>
      </c>
      <c r="DA241" s="67" t="s">
        <v>1036</v>
      </c>
      <c r="DB241" s="81">
        <v>9627438.5899999999</v>
      </c>
      <c r="DC241" s="67"/>
      <c r="DD241" s="67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  <c r="AML241"/>
      <c r="AMM241"/>
      <c r="AMN241"/>
      <c r="AMO241"/>
      <c r="AMP241"/>
      <c r="AMQ241"/>
      <c r="AMR241"/>
      <c r="AMS241"/>
      <c r="AMT241"/>
      <c r="AMU241"/>
      <c r="AMV241"/>
      <c r="AMW241"/>
      <c r="AMX241"/>
      <c r="AMY241"/>
      <c r="AMZ241"/>
      <c r="ANA241"/>
      <c r="ANB241"/>
      <c r="ANC241"/>
      <c r="AND241"/>
      <c r="ANE241"/>
      <c r="ANF241"/>
      <c r="ANG241"/>
      <c r="ANH241"/>
      <c r="ANI241"/>
      <c r="ANJ241"/>
      <c r="ANK241"/>
      <c r="ANL241"/>
      <c r="ANM241"/>
      <c r="ANN241"/>
      <c r="ANO241"/>
      <c r="ANP241"/>
      <c r="ANQ241"/>
      <c r="ANR241"/>
      <c r="ANS241"/>
      <c r="ANT241"/>
      <c r="ANU241"/>
      <c r="ANV241"/>
      <c r="ANW241"/>
      <c r="ANX241"/>
      <c r="ANY241"/>
      <c r="ANZ241"/>
      <c r="AOA241"/>
      <c r="AOB241"/>
      <c r="AOC241"/>
      <c r="AOD241"/>
      <c r="AOE241"/>
      <c r="AOF241"/>
      <c r="AOG241"/>
      <c r="AOH241"/>
      <c r="AOI241"/>
      <c r="AOJ241"/>
      <c r="AOK241"/>
      <c r="AOL241"/>
      <c r="AOM241"/>
      <c r="AON241"/>
      <c r="AOO241"/>
      <c r="AOP241"/>
      <c r="AOQ241"/>
      <c r="AOR241"/>
      <c r="AOS241"/>
      <c r="AOT241"/>
      <c r="AOU241"/>
      <c r="AOV241"/>
      <c r="AOW241"/>
      <c r="AOX241"/>
      <c r="AOY241"/>
      <c r="AOZ241"/>
      <c r="APA241"/>
      <c r="APB241"/>
      <c r="APC241"/>
      <c r="APD241"/>
      <c r="APE241"/>
      <c r="APF241"/>
      <c r="APG241"/>
      <c r="APH241"/>
      <c r="API241"/>
      <c r="APJ241"/>
      <c r="APK241"/>
      <c r="APL241"/>
      <c r="APM241"/>
      <c r="APN241"/>
      <c r="APO241"/>
      <c r="APP241"/>
      <c r="APQ241"/>
      <c r="APR241"/>
      <c r="APS241"/>
      <c r="APT241"/>
      <c r="APU241"/>
      <c r="APV241"/>
      <c r="APW241"/>
      <c r="APX241"/>
      <c r="APY241"/>
      <c r="APZ241"/>
      <c r="AQA241"/>
      <c r="AQB241"/>
      <c r="AQC241"/>
      <c r="AQD241"/>
      <c r="AQE241"/>
      <c r="AQF241"/>
      <c r="AQG241"/>
      <c r="AQH241"/>
      <c r="AQI241"/>
      <c r="AQJ241"/>
      <c r="AQK241"/>
      <c r="AQL241"/>
      <c r="AQM241"/>
      <c r="AQN241"/>
      <c r="AQO241"/>
      <c r="AQP241"/>
      <c r="AQQ241"/>
      <c r="AQR241"/>
      <c r="AQS241"/>
      <c r="AQT241"/>
      <c r="AQU241"/>
      <c r="AQV241"/>
      <c r="AQW241"/>
      <c r="AQX241"/>
      <c r="AQY241"/>
      <c r="AQZ241"/>
      <c r="ARA241"/>
      <c r="ARB241"/>
      <c r="ARC241"/>
      <c r="ARD241"/>
      <c r="ARE241"/>
      <c r="ARF241"/>
      <c r="ARG241"/>
      <c r="ARH241"/>
      <c r="ARI241"/>
      <c r="ARJ241"/>
      <c r="ARK241"/>
      <c r="ARL241"/>
      <c r="ARM241"/>
      <c r="ARN241"/>
      <c r="ARO241"/>
      <c r="ARP241"/>
      <c r="ARQ241"/>
      <c r="ARR241"/>
      <c r="ARS241"/>
      <c r="ART241"/>
      <c r="ARU241"/>
      <c r="ARV241"/>
      <c r="ARW241"/>
      <c r="ARX241"/>
      <c r="ARY241"/>
      <c r="ARZ241"/>
      <c r="ASA241"/>
      <c r="ASB241"/>
      <c r="ASC241"/>
      <c r="ASD241"/>
      <c r="ASE241"/>
      <c r="ASF241"/>
      <c r="ASG241"/>
      <c r="ASH241"/>
      <c r="ASI241"/>
      <c r="ASJ241"/>
      <c r="ASK241"/>
      <c r="ASL241"/>
      <c r="ASM241"/>
      <c r="ASN241"/>
      <c r="ASO241"/>
      <c r="ASP241"/>
      <c r="ASQ241"/>
      <c r="ASR241"/>
      <c r="ASS241"/>
      <c r="AST241"/>
      <c r="ASU241"/>
      <c r="ASV241"/>
      <c r="ASW241"/>
      <c r="ASX241"/>
      <c r="ASY241"/>
      <c r="ASZ241"/>
      <c r="ATA241"/>
      <c r="ATB241"/>
      <c r="ATC241"/>
      <c r="ATD241"/>
      <c r="ATE241"/>
      <c r="ATF241"/>
      <c r="ATG241"/>
      <c r="ATH241"/>
      <c r="ATI241"/>
      <c r="ATJ241"/>
      <c r="ATK241"/>
      <c r="ATL241"/>
      <c r="ATM241"/>
      <c r="ATN241"/>
      <c r="ATO241"/>
      <c r="ATP241"/>
      <c r="ATQ241"/>
      <c r="ATR241"/>
      <c r="ATS241"/>
      <c r="ATT241"/>
      <c r="ATU241"/>
      <c r="ATV241"/>
      <c r="ATW241"/>
      <c r="ATX241"/>
      <c r="ATY241"/>
      <c r="ATZ241"/>
      <c r="AUA241"/>
      <c r="AUB241"/>
      <c r="AUC241"/>
      <c r="AUD241"/>
      <c r="AUE241"/>
      <c r="AUF241"/>
      <c r="AUG241"/>
      <c r="AUH241"/>
      <c r="AUI241"/>
      <c r="AUJ241"/>
      <c r="AUK241"/>
      <c r="AUL241"/>
      <c r="AUM241"/>
      <c r="AUN241"/>
      <c r="AUO241"/>
      <c r="AUP241"/>
      <c r="AUQ241"/>
      <c r="AUR241"/>
      <c r="AUS241"/>
      <c r="AUT241"/>
      <c r="AUU241"/>
      <c r="AUV241"/>
      <c r="AUW241"/>
      <c r="AUX241"/>
      <c r="AUY241"/>
      <c r="AUZ241"/>
      <c r="AVA241"/>
      <c r="AVB241"/>
      <c r="AVC241"/>
      <c r="AVD241"/>
      <c r="AVE241"/>
      <c r="AVF241"/>
      <c r="AVG241"/>
      <c r="AVH241"/>
      <c r="AVI241"/>
      <c r="AVJ241"/>
      <c r="AVK241"/>
      <c r="AVL241"/>
      <c r="AVM241"/>
      <c r="AVN241"/>
      <c r="AVO241"/>
      <c r="AVP241"/>
      <c r="AVQ241"/>
      <c r="AVR241"/>
      <c r="AVS241"/>
      <c r="AVT241"/>
      <c r="AVU241"/>
      <c r="AVV241"/>
      <c r="AVW241"/>
      <c r="AVX241"/>
      <c r="AVY241"/>
      <c r="AVZ241"/>
      <c r="AWA241"/>
      <c r="AWB241"/>
      <c r="AWC241"/>
      <c r="AWD241"/>
      <c r="AWE241"/>
      <c r="AWF241"/>
      <c r="AWG241"/>
      <c r="AWH241"/>
      <c r="AWI241"/>
      <c r="AWJ241"/>
      <c r="AWK241"/>
      <c r="AWL241"/>
      <c r="AWM241"/>
      <c r="AWN241"/>
      <c r="AWO241"/>
      <c r="AWP241"/>
      <c r="AWQ241"/>
      <c r="AWR241"/>
      <c r="AWS241"/>
      <c r="AWT241"/>
      <c r="AWU241"/>
      <c r="AWV241"/>
      <c r="AWW241"/>
      <c r="AWX241"/>
      <c r="AWY241"/>
      <c r="AWZ241"/>
      <c r="AXA241"/>
      <c r="AXB241"/>
      <c r="AXC241"/>
      <c r="AXD241"/>
      <c r="AXE241"/>
      <c r="AXF241"/>
      <c r="AXG241"/>
      <c r="AXH241"/>
      <c r="AXI241"/>
      <c r="AXJ241"/>
      <c r="AXK241"/>
      <c r="AXL241"/>
      <c r="AXM241"/>
      <c r="AXN241"/>
      <c r="AXO241"/>
      <c r="AXP241"/>
      <c r="AXQ241"/>
      <c r="AXR241"/>
      <c r="AXS241"/>
      <c r="AXT241"/>
      <c r="AXU241"/>
      <c r="AXV241"/>
      <c r="AXW241"/>
      <c r="AXX241"/>
      <c r="AXY241"/>
      <c r="AXZ241"/>
      <c r="AYA241"/>
      <c r="AYB241"/>
      <c r="AYC241"/>
      <c r="AYD241"/>
      <c r="AYE241"/>
      <c r="AYF241"/>
      <c r="AYG241"/>
      <c r="AYH241"/>
      <c r="AYI241"/>
      <c r="AYJ241"/>
      <c r="AYK241"/>
      <c r="AYL241"/>
      <c r="AYM241"/>
      <c r="AYN241"/>
      <c r="AYO241"/>
      <c r="AYP241"/>
      <c r="AYQ241"/>
      <c r="AYR241"/>
      <c r="AYS241"/>
      <c r="AYT241"/>
      <c r="AYU241"/>
      <c r="AYV241"/>
      <c r="AYW241"/>
      <c r="AYX241"/>
      <c r="AYY241"/>
      <c r="AYZ241"/>
      <c r="AZA241"/>
      <c r="AZB241"/>
      <c r="AZC241"/>
      <c r="AZD241"/>
      <c r="AZE241"/>
      <c r="AZF241"/>
      <c r="AZG241"/>
      <c r="AZH241"/>
      <c r="AZI241"/>
      <c r="AZJ241"/>
      <c r="AZK241"/>
      <c r="AZL241"/>
      <c r="AZM241"/>
      <c r="AZN241"/>
      <c r="AZO241"/>
      <c r="AZP241"/>
      <c r="AZQ241"/>
      <c r="AZR241"/>
      <c r="AZS241"/>
      <c r="AZT241"/>
      <c r="AZU241"/>
      <c r="AZV241"/>
      <c r="AZW241"/>
      <c r="AZX241"/>
      <c r="AZY241"/>
      <c r="AZZ241"/>
      <c r="BAA241"/>
      <c r="BAB241"/>
      <c r="BAC241"/>
      <c r="BAD241"/>
      <c r="BAE241"/>
      <c r="BAF241"/>
      <c r="BAG241"/>
      <c r="BAH241"/>
      <c r="BAI241"/>
      <c r="BAJ241"/>
      <c r="BAK241"/>
      <c r="BAL241"/>
      <c r="BAM241"/>
      <c r="BAN241"/>
      <c r="BAO241"/>
      <c r="BAP241"/>
      <c r="BAQ241"/>
      <c r="BAR241"/>
      <c r="BAS241"/>
      <c r="BAT241"/>
      <c r="BAU241"/>
      <c r="BAV241"/>
      <c r="BAW241"/>
      <c r="BAX241"/>
      <c r="BAY241"/>
      <c r="BAZ241"/>
      <c r="BBA241"/>
      <c r="BBB241"/>
      <c r="BBC241"/>
      <c r="BBD241"/>
      <c r="BBE241"/>
      <c r="BBF241"/>
      <c r="BBG241"/>
      <c r="BBH241"/>
      <c r="BBI241"/>
      <c r="BBJ241"/>
      <c r="BBK241"/>
      <c r="BBL241"/>
      <c r="BBM241"/>
      <c r="BBN241"/>
      <c r="BBO241"/>
      <c r="BBP241"/>
      <c r="BBQ241"/>
      <c r="BBR241"/>
      <c r="BBS241"/>
      <c r="BBT241"/>
      <c r="BBU241"/>
      <c r="BBV241"/>
      <c r="BBW241"/>
      <c r="BBX241"/>
      <c r="BBY241"/>
      <c r="BBZ241"/>
      <c r="BCA241"/>
      <c r="BCB241"/>
      <c r="BCC241"/>
      <c r="BCD241"/>
      <c r="BCE241"/>
      <c r="BCF241"/>
      <c r="BCG241"/>
      <c r="BCH241"/>
      <c r="BCI241"/>
      <c r="BCJ241"/>
      <c r="BCK241"/>
      <c r="BCL241"/>
      <c r="BCM241"/>
      <c r="BCN241"/>
      <c r="BCO241"/>
      <c r="BCP241"/>
      <c r="BCQ241"/>
      <c r="BCR241"/>
      <c r="BCS241"/>
      <c r="BCT241"/>
      <c r="BCU241"/>
      <c r="BCV241"/>
      <c r="BCW241"/>
      <c r="BCX241"/>
      <c r="BCY241"/>
      <c r="BCZ241"/>
      <c r="BDA241"/>
      <c r="BDB241"/>
      <c r="BDC241"/>
      <c r="BDD241"/>
      <c r="BDE241"/>
      <c r="BDF241"/>
      <c r="BDG241"/>
      <c r="BDH241"/>
      <c r="BDI241"/>
      <c r="BDJ241"/>
      <c r="BDK241"/>
      <c r="BDL241"/>
      <c r="BDM241"/>
      <c r="BDN241"/>
      <c r="BDO241"/>
      <c r="BDP241"/>
      <c r="BDQ241"/>
      <c r="BDR241"/>
      <c r="BDS241"/>
      <c r="BDT241"/>
      <c r="BDU241"/>
    </row>
    <row r="242" spans="1:1477" s="69" customFormat="1">
      <c r="B242" s="67" t="s">
        <v>4</v>
      </c>
      <c r="C242" s="67" t="s">
        <v>669</v>
      </c>
      <c r="D242" s="67" t="s">
        <v>670</v>
      </c>
      <c r="E242" s="194">
        <v>45692</v>
      </c>
      <c r="F242" s="67" t="s">
        <v>991</v>
      </c>
      <c r="G242" s="158" t="s">
        <v>994</v>
      </c>
      <c r="H242" s="187">
        <v>1</v>
      </c>
      <c r="I242" s="69">
        <v>0</v>
      </c>
      <c r="J242" s="69">
        <v>150</v>
      </c>
      <c r="K242" s="69">
        <v>183</v>
      </c>
      <c r="L242" s="69">
        <v>183</v>
      </c>
      <c r="M242" s="186">
        <f t="shared" si="66"/>
        <v>1</v>
      </c>
      <c r="N242" s="69">
        <f t="shared" si="67"/>
        <v>1</v>
      </c>
      <c r="O242" s="69">
        <v>0</v>
      </c>
      <c r="P242" s="69">
        <v>0</v>
      </c>
      <c r="Q242" s="69">
        <v>0</v>
      </c>
      <c r="R242" s="69">
        <v>33</v>
      </c>
      <c r="S242" s="69">
        <v>0</v>
      </c>
      <c r="T242" s="190">
        <v>4402920</v>
      </c>
      <c r="U242" s="190">
        <v>58000</v>
      </c>
      <c r="V242" s="190">
        <v>4344920</v>
      </c>
      <c r="W242" s="190">
        <v>4402920</v>
      </c>
      <c r="X242" s="190">
        <v>4332664</v>
      </c>
      <c r="Y242" s="190">
        <v>0</v>
      </c>
      <c r="Z242" s="190">
        <v>0</v>
      </c>
      <c r="AA242" s="190">
        <v>0</v>
      </c>
      <c r="AB242" s="190">
        <v>4332664</v>
      </c>
      <c r="AC242" s="190">
        <v>4326586</v>
      </c>
      <c r="AD242" s="186">
        <f t="shared" si="68"/>
        <v>0.99578035959235156</v>
      </c>
      <c r="AE242" s="69">
        <f t="shared" si="69"/>
        <v>1</v>
      </c>
      <c r="AF242" s="190">
        <v>-6078</v>
      </c>
      <c r="AG242" s="190">
        <v>0</v>
      </c>
      <c r="AH242" s="69">
        <v>20</v>
      </c>
      <c r="AI242" s="69">
        <v>13</v>
      </c>
      <c r="AJ242" s="69">
        <v>0</v>
      </c>
      <c r="AK242" s="69">
        <v>0</v>
      </c>
      <c r="AL242" s="80">
        <v>0</v>
      </c>
      <c r="AM242" s="80">
        <v>0</v>
      </c>
      <c r="AN242" s="69">
        <v>0</v>
      </c>
      <c r="AO242" s="69">
        <v>0</v>
      </c>
      <c r="AP242" s="80">
        <v>13234</v>
      </c>
      <c r="AQ242" s="80">
        <v>0</v>
      </c>
      <c r="AR242" s="69">
        <v>0</v>
      </c>
      <c r="AS242" s="69">
        <v>0</v>
      </c>
      <c r="AT242" s="80">
        <v>0</v>
      </c>
      <c r="AU242" s="80">
        <v>0</v>
      </c>
      <c r="AV242" s="69">
        <v>0</v>
      </c>
      <c r="AW242" s="69">
        <v>0</v>
      </c>
      <c r="AX242" s="80">
        <v>0</v>
      </c>
      <c r="AY242" s="80">
        <v>0</v>
      </c>
      <c r="AZ242" s="69">
        <v>0</v>
      </c>
      <c r="BA242" s="69">
        <v>0</v>
      </c>
      <c r="BB242" s="80">
        <v>0</v>
      </c>
      <c r="BC242" s="80">
        <v>0</v>
      </c>
      <c r="BD242" s="69">
        <v>0</v>
      </c>
      <c r="BE242" s="69">
        <v>0</v>
      </c>
      <c r="BF242" s="80">
        <v>0</v>
      </c>
      <c r="BG242" s="80">
        <v>0</v>
      </c>
      <c r="BH242" s="69">
        <v>0</v>
      </c>
      <c r="BI242" s="69">
        <v>0</v>
      </c>
      <c r="BJ242" s="80">
        <v>0</v>
      </c>
      <c r="BK242" s="80">
        <v>0</v>
      </c>
      <c r="BL242" s="69">
        <v>0</v>
      </c>
      <c r="BM242" s="69">
        <v>0</v>
      </c>
      <c r="BN242" s="80">
        <v>0</v>
      </c>
      <c r="BO242" s="80">
        <v>0</v>
      </c>
      <c r="BP242" s="69">
        <v>0</v>
      </c>
      <c r="BQ242" s="69">
        <v>0</v>
      </c>
      <c r="BR242" s="80">
        <v>0</v>
      </c>
      <c r="BS242" s="80">
        <v>0</v>
      </c>
      <c r="BT242" s="69">
        <v>0</v>
      </c>
      <c r="BU242" s="69">
        <v>0</v>
      </c>
      <c r="BV242" s="80">
        <v>0</v>
      </c>
      <c r="BW242" s="80">
        <v>0</v>
      </c>
      <c r="BX242" s="69">
        <v>0</v>
      </c>
      <c r="BY242" s="69">
        <v>0</v>
      </c>
      <c r="BZ242" s="80">
        <v>0</v>
      </c>
      <c r="CA242" s="80">
        <v>0</v>
      </c>
      <c r="CB242" s="69">
        <v>0</v>
      </c>
      <c r="CC242" s="69">
        <v>0</v>
      </c>
      <c r="CD242" s="80">
        <v>0</v>
      </c>
      <c r="CE242" s="80">
        <v>0</v>
      </c>
      <c r="CF242" s="69">
        <v>0</v>
      </c>
      <c r="CG242" s="69">
        <v>0</v>
      </c>
      <c r="CH242" s="80">
        <v>0</v>
      </c>
      <c r="CI242" s="80">
        <v>0</v>
      </c>
      <c r="CJ242" s="69">
        <v>0</v>
      </c>
      <c r="CK242" s="69">
        <v>0</v>
      </c>
      <c r="CL242" s="80">
        <v>13234</v>
      </c>
      <c r="CM242" s="80">
        <v>0</v>
      </c>
      <c r="CN242" s="67" t="s">
        <v>879</v>
      </c>
      <c r="CO242" s="67" t="s">
        <v>880</v>
      </c>
      <c r="CP242" s="67" t="s">
        <v>709</v>
      </c>
      <c r="CQ242" s="67" t="s">
        <v>709</v>
      </c>
      <c r="CR242" s="67" t="s">
        <v>709</v>
      </c>
      <c r="CS242" s="67" t="s">
        <v>709</v>
      </c>
      <c r="CT242" s="68">
        <v>46028</v>
      </c>
      <c r="CU242" s="67" t="s">
        <v>991</v>
      </c>
      <c r="CV242" s="67" t="s">
        <v>989</v>
      </c>
      <c r="CW242" s="68" t="s">
        <v>168</v>
      </c>
      <c r="CX242" s="68">
        <v>45966</v>
      </c>
      <c r="CY242" s="67" t="s">
        <v>993</v>
      </c>
      <c r="CZ242" s="67" t="s">
        <v>989</v>
      </c>
      <c r="DA242" s="67" t="s">
        <v>1033</v>
      </c>
      <c r="DB242" s="81">
        <v>6422896.4800000004</v>
      </c>
      <c r="DC242" s="67"/>
      <c r="DD242" s="67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  <c r="AML242"/>
      <c r="AMM242"/>
      <c r="AMN242"/>
      <c r="AMO242"/>
      <c r="AMP242"/>
      <c r="AMQ242"/>
      <c r="AMR242"/>
      <c r="AMS242"/>
      <c r="AMT242"/>
      <c r="AMU242"/>
      <c r="AMV242"/>
      <c r="AMW242"/>
      <c r="AMX242"/>
      <c r="AMY242"/>
      <c r="AMZ242"/>
      <c r="ANA242"/>
      <c r="ANB242"/>
      <c r="ANC242"/>
      <c r="AND242"/>
      <c r="ANE242"/>
      <c r="ANF242"/>
      <c r="ANG242"/>
      <c r="ANH242"/>
      <c r="ANI242"/>
      <c r="ANJ242"/>
      <c r="ANK242"/>
      <c r="ANL242"/>
      <c r="ANM242"/>
      <c r="ANN242"/>
      <c r="ANO242"/>
      <c r="ANP242"/>
      <c r="ANQ242"/>
      <c r="ANR242"/>
      <c r="ANS242"/>
      <c r="ANT242"/>
      <c r="ANU242"/>
      <c r="ANV242"/>
      <c r="ANW242"/>
      <c r="ANX242"/>
      <c r="ANY242"/>
      <c r="ANZ242"/>
      <c r="AOA242"/>
      <c r="AOB242"/>
      <c r="AOC242"/>
      <c r="AOD242"/>
      <c r="AOE242"/>
      <c r="AOF242"/>
      <c r="AOG242"/>
      <c r="AOH242"/>
      <c r="AOI242"/>
      <c r="AOJ242"/>
      <c r="AOK242"/>
      <c r="AOL242"/>
      <c r="AOM242"/>
      <c r="AON242"/>
      <c r="AOO242"/>
      <c r="AOP242"/>
      <c r="AOQ242"/>
      <c r="AOR242"/>
      <c r="AOS242"/>
      <c r="AOT242"/>
      <c r="AOU242"/>
      <c r="AOV242"/>
      <c r="AOW242"/>
      <c r="AOX242"/>
      <c r="AOY242"/>
      <c r="AOZ242"/>
      <c r="APA242"/>
      <c r="APB242"/>
      <c r="APC242"/>
      <c r="APD242"/>
      <c r="APE242"/>
      <c r="APF242"/>
      <c r="APG242"/>
      <c r="APH242"/>
      <c r="API242"/>
      <c r="APJ242"/>
      <c r="APK242"/>
      <c r="APL242"/>
      <c r="APM242"/>
      <c r="APN242"/>
      <c r="APO242"/>
      <c r="APP242"/>
      <c r="APQ242"/>
      <c r="APR242"/>
      <c r="APS242"/>
      <c r="APT242"/>
      <c r="APU242"/>
      <c r="APV242"/>
      <c r="APW242"/>
      <c r="APX242"/>
      <c r="APY242"/>
      <c r="APZ242"/>
      <c r="AQA242"/>
      <c r="AQB242"/>
      <c r="AQC242"/>
      <c r="AQD242"/>
      <c r="AQE242"/>
      <c r="AQF242"/>
      <c r="AQG242"/>
      <c r="AQH242"/>
      <c r="AQI242"/>
      <c r="AQJ242"/>
      <c r="AQK242"/>
      <c r="AQL242"/>
      <c r="AQM242"/>
      <c r="AQN242"/>
      <c r="AQO242"/>
      <c r="AQP242"/>
      <c r="AQQ242"/>
      <c r="AQR242"/>
      <c r="AQS242"/>
      <c r="AQT242"/>
      <c r="AQU242"/>
      <c r="AQV242"/>
      <c r="AQW242"/>
      <c r="AQX242"/>
      <c r="AQY242"/>
      <c r="AQZ242"/>
      <c r="ARA242"/>
      <c r="ARB242"/>
      <c r="ARC242"/>
      <c r="ARD242"/>
      <c r="ARE242"/>
      <c r="ARF242"/>
      <c r="ARG242"/>
      <c r="ARH242"/>
      <c r="ARI242"/>
      <c r="ARJ242"/>
      <c r="ARK242"/>
      <c r="ARL242"/>
      <c r="ARM242"/>
      <c r="ARN242"/>
      <c r="ARO242"/>
      <c r="ARP242"/>
      <c r="ARQ242"/>
      <c r="ARR242"/>
      <c r="ARS242"/>
      <c r="ART242"/>
      <c r="ARU242"/>
      <c r="ARV242"/>
      <c r="ARW242"/>
      <c r="ARX242"/>
      <c r="ARY242"/>
      <c r="ARZ242"/>
      <c r="ASA242"/>
      <c r="ASB242"/>
      <c r="ASC242"/>
      <c r="ASD242"/>
      <c r="ASE242"/>
      <c r="ASF242"/>
      <c r="ASG242"/>
      <c r="ASH242"/>
      <c r="ASI242"/>
      <c r="ASJ242"/>
      <c r="ASK242"/>
      <c r="ASL242"/>
      <c r="ASM242"/>
      <c r="ASN242"/>
      <c r="ASO242"/>
      <c r="ASP242"/>
      <c r="ASQ242"/>
      <c r="ASR242"/>
      <c r="ASS242"/>
      <c r="AST242"/>
      <c r="ASU242"/>
      <c r="ASV242"/>
      <c r="ASW242"/>
      <c r="ASX242"/>
      <c r="ASY242"/>
      <c r="ASZ242"/>
      <c r="ATA242"/>
      <c r="ATB242"/>
      <c r="ATC242"/>
      <c r="ATD242"/>
      <c r="ATE242"/>
      <c r="ATF242"/>
      <c r="ATG242"/>
      <c r="ATH242"/>
      <c r="ATI242"/>
      <c r="ATJ242"/>
      <c r="ATK242"/>
      <c r="ATL242"/>
      <c r="ATM242"/>
      <c r="ATN242"/>
      <c r="ATO242"/>
      <c r="ATP242"/>
      <c r="ATQ242"/>
      <c r="ATR242"/>
      <c r="ATS242"/>
      <c r="ATT242"/>
      <c r="ATU242"/>
      <c r="ATV242"/>
      <c r="ATW242"/>
      <c r="ATX242"/>
      <c r="ATY242"/>
      <c r="ATZ242"/>
      <c r="AUA242"/>
      <c r="AUB242"/>
      <c r="AUC242"/>
      <c r="AUD242"/>
      <c r="AUE242"/>
      <c r="AUF242"/>
      <c r="AUG242"/>
      <c r="AUH242"/>
      <c r="AUI242"/>
      <c r="AUJ242"/>
      <c r="AUK242"/>
      <c r="AUL242"/>
      <c r="AUM242"/>
      <c r="AUN242"/>
      <c r="AUO242"/>
      <c r="AUP242"/>
      <c r="AUQ242"/>
      <c r="AUR242"/>
      <c r="AUS242"/>
      <c r="AUT242"/>
      <c r="AUU242"/>
      <c r="AUV242"/>
      <c r="AUW242"/>
      <c r="AUX242"/>
      <c r="AUY242"/>
      <c r="AUZ242"/>
      <c r="AVA242"/>
      <c r="AVB242"/>
      <c r="AVC242"/>
      <c r="AVD242"/>
      <c r="AVE242"/>
      <c r="AVF242"/>
      <c r="AVG242"/>
      <c r="AVH242"/>
      <c r="AVI242"/>
      <c r="AVJ242"/>
      <c r="AVK242"/>
      <c r="AVL242"/>
      <c r="AVM242"/>
      <c r="AVN242"/>
      <c r="AVO242"/>
      <c r="AVP242"/>
      <c r="AVQ242"/>
      <c r="AVR242"/>
      <c r="AVS242"/>
      <c r="AVT242"/>
      <c r="AVU242"/>
      <c r="AVV242"/>
      <c r="AVW242"/>
      <c r="AVX242"/>
      <c r="AVY242"/>
      <c r="AVZ242"/>
      <c r="AWA242"/>
      <c r="AWB242"/>
      <c r="AWC242"/>
      <c r="AWD242"/>
      <c r="AWE242"/>
      <c r="AWF242"/>
      <c r="AWG242"/>
      <c r="AWH242"/>
      <c r="AWI242"/>
      <c r="AWJ242"/>
      <c r="AWK242"/>
      <c r="AWL242"/>
      <c r="AWM242"/>
      <c r="AWN242"/>
      <c r="AWO242"/>
      <c r="AWP242"/>
      <c r="AWQ242"/>
      <c r="AWR242"/>
      <c r="AWS242"/>
      <c r="AWT242"/>
      <c r="AWU242"/>
      <c r="AWV242"/>
      <c r="AWW242"/>
      <c r="AWX242"/>
      <c r="AWY242"/>
      <c r="AWZ242"/>
      <c r="AXA242"/>
      <c r="AXB242"/>
      <c r="AXC242"/>
      <c r="AXD242"/>
      <c r="AXE242"/>
      <c r="AXF242"/>
      <c r="AXG242"/>
      <c r="AXH242"/>
      <c r="AXI242"/>
      <c r="AXJ242"/>
      <c r="AXK242"/>
      <c r="AXL242"/>
      <c r="AXM242"/>
      <c r="AXN242"/>
      <c r="AXO242"/>
      <c r="AXP242"/>
      <c r="AXQ242"/>
      <c r="AXR242"/>
      <c r="AXS242"/>
      <c r="AXT242"/>
      <c r="AXU242"/>
      <c r="AXV242"/>
      <c r="AXW242"/>
      <c r="AXX242"/>
      <c r="AXY242"/>
      <c r="AXZ242"/>
      <c r="AYA242"/>
      <c r="AYB242"/>
      <c r="AYC242"/>
      <c r="AYD242"/>
      <c r="AYE242"/>
      <c r="AYF242"/>
      <c r="AYG242"/>
      <c r="AYH242"/>
      <c r="AYI242"/>
      <c r="AYJ242"/>
      <c r="AYK242"/>
      <c r="AYL242"/>
      <c r="AYM242"/>
      <c r="AYN242"/>
      <c r="AYO242"/>
      <c r="AYP242"/>
      <c r="AYQ242"/>
      <c r="AYR242"/>
      <c r="AYS242"/>
      <c r="AYT242"/>
      <c r="AYU242"/>
      <c r="AYV242"/>
      <c r="AYW242"/>
      <c r="AYX242"/>
      <c r="AYY242"/>
      <c r="AYZ242"/>
      <c r="AZA242"/>
      <c r="AZB242"/>
      <c r="AZC242"/>
      <c r="AZD242"/>
      <c r="AZE242"/>
      <c r="AZF242"/>
      <c r="AZG242"/>
      <c r="AZH242"/>
      <c r="AZI242"/>
      <c r="AZJ242"/>
      <c r="AZK242"/>
      <c r="AZL242"/>
      <c r="AZM242"/>
      <c r="AZN242"/>
      <c r="AZO242"/>
      <c r="AZP242"/>
      <c r="AZQ242"/>
      <c r="AZR242"/>
      <c r="AZS242"/>
      <c r="AZT242"/>
      <c r="AZU242"/>
      <c r="AZV242"/>
      <c r="AZW242"/>
      <c r="AZX242"/>
      <c r="AZY242"/>
      <c r="AZZ242"/>
      <c r="BAA242"/>
      <c r="BAB242"/>
      <c r="BAC242"/>
      <c r="BAD242"/>
      <c r="BAE242"/>
      <c r="BAF242"/>
      <c r="BAG242"/>
      <c r="BAH242"/>
      <c r="BAI242"/>
      <c r="BAJ242"/>
      <c r="BAK242"/>
      <c r="BAL242"/>
      <c r="BAM242"/>
      <c r="BAN242"/>
      <c r="BAO242"/>
      <c r="BAP242"/>
      <c r="BAQ242"/>
      <c r="BAR242"/>
      <c r="BAS242"/>
      <c r="BAT242"/>
      <c r="BAU242"/>
      <c r="BAV242"/>
      <c r="BAW242"/>
      <c r="BAX242"/>
      <c r="BAY242"/>
      <c r="BAZ242"/>
      <c r="BBA242"/>
      <c r="BBB242"/>
      <c r="BBC242"/>
      <c r="BBD242"/>
      <c r="BBE242"/>
      <c r="BBF242"/>
      <c r="BBG242"/>
      <c r="BBH242"/>
      <c r="BBI242"/>
      <c r="BBJ242"/>
      <c r="BBK242"/>
      <c r="BBL242"/>
      <c r="BBM242"/>
      <c r="BBN242"/>
      <c r="BBO242"/>
      <c r="BBP242"/>
      <c r="BBQ242"/>
      <c r="BBR242"/>
      <c r="BBS242"/>
      <c r="BBT242"/>
      <c r="BBU242"/>
      <c r="BBV242"/>
      <c r="BBW242"/>
      <c r="BBX242"/>
      <c r="BBY242"/>
      <c r="BBZ242"/>
      <c r="BCA242"/>
      <c r="BCB242"/>
      <c r="BCC242"/>
      <c r="BCD242"/>
      <c r="BCE242"/>
      <c r="BCF242"/>
      <c r="BCG242"/>
      <c r="BCH242"/>
      <c r="BCI242"/>
      <c r="BCJ242"/>
      <c r="BCK242"/>
      <c r="BCL242"/>
      <c r="BCM242"/>
      <c r="BCN242"/>
      <c r="BCO242"/>
      <c r="BCP242"/>
      <c r="BCQ242"/>
      <c r="BCR242"/>
      <c r="BCS242"/>
      <c r="BCT242"/>
      <c r="BCU242"/>
      <c r="BCV242"/>
      <c r="BCW242"/>
      <c r="BCX242"/>
      <c r="BCY242"/>
      <c r="BCZ242"/>
      <c r="BDA242"/>
      <c r="BDB242"/>
      <c r="BDC242"/>
      <c r="BDD242"/>
      <c r="BDE242"/>
      <c r="BDF242"/>
      <c r="BDG242"/>
      <c r="BDH242"/>
      <c r="BDI242"/>
      <c r="BDJ242"/>
      <c r="BDK242"/>
      <c r="BDL242"/>
      <c r="BDM242"/>
      <c r="BDN242"/>
      <c r="BDO242"/>
      <c r="BDP242"/>
      <c r="BDQ242"/>
      <c r="BDR242"/>
      <c r="BDS242"/>
      <c r="BDT242"/>
      <c r="BDU242"/>
    </row>
    <row r="243" spans="1:1477" s="69" customFormat="1">
      <c r="B243" s="67" t="s">
        <v>4</v>
      </c>
      <c r="C243" s="67" t="s">
        <v>883</v>
      </c>
      <c r="D243" s="67" t="s">
        <v>1041</v>
      </c>
      <c r="E243" s="194">
        <v>45748</v>
      </c>
      <c r="F243" s="67" t="s">
        <v>986</v>
      </c>
      <c r="G243" s="158" t="s">
        <v>994</v>
      </c>
      <c r="H243" s="187">
        <v>1</v>
      </c>
      <c r="I243" s="69">
        <v>0</v>
      </c>
      <c r="J243" s="69">
        <v>120</v>
      </c>
      <c r="K243" s="69">
        <v>121</v>
      </c>
      <c r="L243" s="69">
        <v>108</v>
      </c>
      <c r="M243" s="186">
        <f t="shared" si="66"/>
        <v>0.89166666666666672</v>
      </c>
      <c r="N243" s="69">
        <f t="shared" si="67"/>
        <v>1</v>
      </c>
      <c r="O243" s="69">
        <v>13</v>
      </c>
      <c r="P243" s="69">
        <v>0</v>
      </c>
      <c r="Q243" s="69">
        <v>0</v>
      </c>
      <c r="R243" s="69">
        <v>1</v>
      </c>
      <c r="S243" s="69">
        <v>0</v>
      </c>
      <c r="T243" s="190">
        <v>1132509</v>
      </c>
      <c r="U243" s="190">
        <v>50000</v>
      </c>
      <c r="V243" s="190">
        <v>1082509</v>
      </c>
      <c r="W243" s="190">
        <v>1132509</v>
      </c>
      <c r="X243" s="190">
        <v>1025664</v>
      </c>
      <c r="Y243" s="190">
        <v>0</v>
      </c>
      <c r="Z243" s="190">
        <v>0</v>
      </c>
      <c r="AA243" s="190">
        <v>0</v>
      </c>
      <c r="AB243" s="190">
        <v>1025664</v>
      </c>
      <c r="AC243" s="190">
        <v>1025664</v>
      </c>
      <c r="AD243" s="186">
        <f t="shared" si="68"/>
        <v>0.94748773451306179</v>
      </c>
      <c r="AE243" s="69">
        <f t="shared" si="69"/>
        <v>1</v>
      </c>
      <c r="AF243" s="190">
        <v>0</v>
      </c>
      <c r="AG243" s="190">
        <v>0</v>
      </c>
      <c r="AH243" s="69">
        <v>0</v>
      </c>
      <c r="AI243" s="69">
        <v>1</v>
      </c>
      <c r="AJ243" s="69">
        <v>0</v>
      </c>
      <c r="AK243" s="69">
        <v>0</v>
      </c>
      <c r="AL243" s="80">
        <v>0</v>
      </c>
      <c r="AM243" s="80">
        <v>0</v>
      </c>
      <c r="AN243" s="69">
        <v>0</v>
      </c>
      <c r="AO243" s="69">
        <v>0</v>
      </c>
      <c r="AP243" s="80">
        <v>0</v>
      </c>
      <c r="AQ243" s="80">
        <v>0</v>
      </c>
      <c r="AR243" s="69">
        <v>0</v>
      </c>
      <c r="AS243" s="69">
        <v>0</v>
      </c>
      <c r="AT243" s="80">
        <v>0</v>
      </c>
      <c r="AU243" s="80">
        <v>0</v>
      </c>
      <c r="AV243" s="69">
        <v>0</v>
      </c>
      <c r="AW243" s="69">
        <v>0</v>
      </c>
      <c r="AX243" s="80">
        <v>0</v>
      </c>
      <c r="AY243" s="80">
        <v>0</v>
      </c>
      <c r="AZ243" s="69">
        <v>0</v>
      </c>
      <c r="BA243" s="69">
        <v>0</v>
      </c>
      <c r="BB243" s="80">
        <v>0</v>
      </c>
      <c r="BC243" s="80">
        <v>0</v>
      </c>
      <c r="BD243" s="69">
        <v>0</v>
      </c>
      <c r="BE243" s="69">
        <v>0</v>
      </c>
      <c r="BF243" s="80">
        <v>0</v>
      </c>
      <c r="BG243" s="80">
        <v>0</v>
      </c>
      <c r="BH243" s="69">
        <v>0</v>
      </c>
      <c r="BI243" s="69">
        <v>0</v>
      </c>
      <c r="BJ243" s="80">
        <v>0</v>
      </c>
      <c r="BK243" s="80">
        <v>0</v>
      </c>
      <c r="BL243" s="69">
        <v>0</v>
      </c>
      <c r="BM243" s="69">
        <v>0</v>
      </c>
      <c r="BN243" s="80">
        <v>0</v>
      </c>
      <c r="BO243" s="80">
        <v>0</v>
      </c>
      <c r="BP243" s="69">
        <v>0</v>
      </c>
      <c r="BQ243" s="69">
        <v>0</v>
      </c>
      <c r="BR243" s="80">
        <v>0</v>
      </c>
      <c r="BS243" s="80">
        <v>0</v>
      </c>
      <c r="BT243" s="69">
        <v>0</v>
      </c>
      <c r="BU243" s="69">
        <v>0</v>
      </c>
      <c r="BV243" s="80">
        <v>0</v>
      </c>
      <c r="BW243" s="80">
        <v>0</v>
      </c>
      <c r="BX243" s="69">
        <v>0</v>
      </c>
      <c r="BY243" s="69">
        <v>0</v>
      </c>
      <c r="BZ243" s="80">
        <v>0</v>
      </c>
      <c r="CA243" s="80">
        <v>0</v>
      </c>
      <c r="CB243" s="69">
        <v>0</v>
      </c>
      <c r="CC243" s="69">
        <v>0</v>
      </c>
      <c r="CD243" s="80">
        <v>0</v>
      </c>
      <c r="CE243" s="80">
        <v>0</v>
      </c>
      <c r="CF243" s="69">
        <v>0</v>
      </c>
      <c r="CG243" s="69">
        <v>0</v>
      </c>
      <c r="CH243" s="80">
        <v>0</v>
      </c>
      <c r="CI243" s="80">
        <v>0</v>
      </c>
      <c r="CJ243" s="69">
        <v>0</v>
      </c>
      <c r="CK243" s="69">
        <v>0</v>
      </c>
      <c r="CL243" s="80">
        <v>0</v>
      </c>
      <c r="CM243" s="80">
        <v>0</v>
      </c>
      <c r="CN243" s="67" t="s">
        <v>884</v>
      </c>
      <c r="CO243" s="67" t="s">
        <v>885</v>
      </c>
      <c r="CP243" s="67" t="s">
        <v>709</v>
      </c>
      <c r="CQ243" s="67" t="s">
        <v>709</v>
      </c>
      <c r="CR243" s="67" t="s">
        <v>709</v>
      </c>
      <c r="CS243" s="67" t="s">
        <v>709</v>
      </c>
      <c r="CT243" s="68">
        <v>46111</v>
      </c>
      <c r="CU243" s="67" t="s">
        <v>991</v>
      </c>
      <c r="CV243" s="67" t="s">
        <v>989</v>
      </c>
      <c r="CW243" s="68" t="s">
        <v>168</v>
      </c>
      <c r="CX243" s="68">
        <v>45961</v>
      </c>
      <c r="CY243" s="67" t="s">
        <v>993</v>
      </c>
      <c r="CZ243" s="67" t="s">
        <v>989</v>
      </c>
      <c r="DA243" s="67" t="s">
        <v>1036</v>
      </c>
      <c r="DB243" s="81">
        <v>1246519.8</v>
      </c>
      <c r="DC243" s="67"/>
      <c r="DD243" s="67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  <c r="AML243"/>
      <c r="AMM243"/>
      <c r="AMN243"/>
      <c r="AMO243"/>
      <c r="AMP243"/>
      <c r="AMQ243"/>
      <c r="AMR243"/>
      <c r="AMS243"/>
      <c r="AMT243"/>
      <c r="AMU243"/>
      <c r="AMV243"/>
      <c r="AMW243"/>
      <c r="AMX243"/>
      <c r="AMY243"/>
      <c r="AMZ243"/>
      <c r="ANA243"/>
      <c r="ANB243"/>
      <c r="ANC243"/>
      <c r="AND243"/>
      <c r="ANE243"/>
      <c r="ANF243"/>
      <c r="ANG243"/>
      <c r="ANH243"/>
      <c r="ANI243"/>
      <c r="ANJ243"/>
      <c r="ANK243"/>
      <c r="ANL243"/>
      <c r="ANM243"/>
      <c r="ANN243"/>
      <c r="ANO243"/>
      <c r="ANP243"/>
      <c r="ANQ243"/>
      <c r="ANR243"/>
      <c r="ANS243"/>
      <c r="ANT243"/>
      <c r="ANU243"/>
      <c r="ANV243"/>
      <c r="ANW243"/>
      <c r="ANX243"/>
      <c r="ANY243"/>
      <c r="ANZ243"/>
      <c r="AOA243"/>
      <c r="AOB243"/>
      <c r="AOC243"/>
      <c r="AOD243"/>
      <c r="AOE243"/>
      <c r="AOF243"/>
      <c r="AOG243"/>
      <c r="AOH243"/>
      <c r="AOI243"/>
      <c r="AOJ243"/>
      <c r="AOK243"/>
      <c r="AOL243"/>
      <c r="AOM243"/>
      <c r="AON243"/>
      <c r="AOO243"/>
      <c r="AOP243"/>
      <c r="AOQ243"/>
      <c r="AOR243"/>
      <c r="AOS243"/>
      <c r="AOT243"/>
      <c r="AOU243"/>
      <c r="AOV243"/>
      <c r="AOW243"/>
      <c r="AOX243"/>
      <c r="AOY243"/>
      <c r="AOZ243"/>
      <c r="APA243"/>
      <c r="APB243"/>
      <c r="APC243"/>
      <c r="APD243"/>
      <c r="APE243"/>
      <c r="APF243"/>
      <c r="APG243"/>
      <c r="APH243"/>
      <c r="API243"/>
      <c r="APJ243"/>
      <c r="APK243"/>
      <c r="APL243"/>
      <c r="APM243"/>
      <c r="APN243"/>
      <c r="APO243"/>
      <c r="APP243"/>
      <c r="APQ243"/>
      <c r="APR243"/>
      <c r="APS243"/>
      <c r="APT243"/>
      <c r="APU243"/>
      <c r="APV243"/>
      <c r="APW243"/>
      <c r="APX243"/>
      <c r="APY243"/>
      <c r="APZ243"/>
      <c r="AQA243"/>
      <c r="AQB243"/>
      <c r="AQC243"/>
      <c r="AQD243"/>
      <c r="AQE243"/>
      <c r="AQF243"/>
      <c r="AQG243"/>
      <c r="AQH243"/>
      <c r="AQI243"/>
      <c r="AQJ243"/>
      <c r="AQK243"/>
      <c r="AQL243"/>
      <c r="AQM243"/>
      <c r="AQN243"/>
      <c r="AQO243"/>
      <c r="AQP243"/>
      <c r="AQQ243"/>
      <c r="AQR243"/>
      <c r="AQS243"/>
      <c r="AQT243"/>
      <c r="AQU243"/>
      <c r="AQV243"/>
      <c r="AQW243"/>
      <c r="AQX243"/>
      <c r="AQY243"/>
      <c r="AQZ243"/>
      <c r="ARA243"/>
      <c r="ARB243"/>
      <c r="ARC243"/>
      <c r="ARD243"/>
      <c r="ARE243"/>
      <c r="ARF243"/>
      <c r="ARG243"/>
      <c r="ARH243"/>
      <c r="ARI243"/>
      <c r="ARJ243"/>
      <c r="ARK243"/>
      <c r="ARL243"/>
      <c r="ARM243"/>
      <c r="ARN243"/>
      <c r="ARO243"/>
      <c r="ARP243"/>
      <c r="ARQ243"/>
      <c r="ARR243"/>
      <c r="ARS243"/>
      <c r="ART243"/>
      <c r="ARU243"/>
      <c r="ARV243"/>
      <c r="ARW243"/>
      <c r="ARX243"/>
      <c r="ARY243"/>
      <c r="ARZ243"/>
      <c r="ASA243"/>
      <c r="ASB243"/>
      <c r="ASC243"/>
      <c r="ASD243"/>
      <c r="ASE243"/>
      <c r="ASF243"/>
      <c r="ASG243"/>
      <c r="ASH243"/>
      <c r="ASI243"/>
      <c r="ASJ243"/>
      <c r="ASK243"/>
      <c r="ASL243"/>
      <c r="ASM243"/>
      <c r="ASN243"/>
      <c r="ASO243"/>
      <c r="ASP243"/>
      <c r="ASQ243"/>
      <c r="ASR243"/>
      <c r="ASS243"/>
      <c r="AST243"/>
      <c r="ASU243"/>
      <c r="ASV243"/>
      <c r="ASW243"/>
      <c r="ASX243"/>
      <c r="ASY243"/>
      <c r="ASZ243"/>
      <c r="ATA243"/>
      <c r="ATB243"/>
      <c r="ATC243"/>
      <c r="ATD243"/>
      <c r="ATE243"/>
      <c r="ATF243"/>
      <c r="ATG243"/>
      <c r="ATH243"/>
      <c r="ATI243"/>
      <c r="ATJ243"/>
      <c r="ATK243"/>
      <c r="ATL243"/>
      <c r="ATM243"/>
      <c r="ATN243"/>
      <c r="ATO243"/>
      <c r="ATP243"/>
      <c r="ATQ243"/>
      <c r="ATR243"/>
      <c r="ATS243"/>
      <c r="ATT243"/>
      <c r="ATU243"/>
      <c r="ATV243"/>
      <c r="ATW243"/>
      <c r="ATX243"/>
      <c r="ATY243"/>
      <c r="ATZ243"/>
      <c r="AUA243"/>
      <c r="AUB243"/>
      <c r="AUC243"/>
      <c r="AUD243"/>
      <c r="AUE243"/>
      <c r="AUF243"/>
      <c r="AUG243"/>
      <c r="AUH243"/>
      <c r="AUI243"/>
      <c r="AUJ243"/>
      <c r="AUK243"/>
      <c r="AUL243"/>
      <c r="AUM243"/>
      <c r="AUN243"/>
      <c r="AUO243"/>
      <c r="AUP243"/>
      <c r="AUQ243"/>
      <c r="AUR243"/>
      <c r="AUS243"/>
      <c r="AUT243"/>
      <c r="AUU243"/>
      <c r="AUV243"/>
      <c r="AUW243"/>
      <c r="AUX243"/>
      <c r="AUY243"/>
      <c r="AUZ243"/>
      <c r="AVA243"/>
      <c r="AVB243"/>
      <c r="AVC243"/>
      <c r="AVD243"/>
      <c r="AVE243"/>
      <c r="AVF243"/>
      <c r="AVG243"/>
      <c r="AVH243"/>
      <c r="AVI243"/>
      <c r="AVJ243"/>
      <c r="AVK243"/>
      <c r="AVL243"/>
      <c r="AVM243"/>
      <c r="AVN243"/>
      <c r="AVO243"/>
      <c r="AVP243"/>
      <c r="AVQ243"/>
      <c r="AVR243"/>
      <c r="AVS243"/>
      <c r="AVT243"/>
      <c r="AVU243"/>
      <c r="AVV243"/>
      <c r="AVW243"/>
      <c r="AVX243"/>
      <c r="AVY243"/>
      <c r="AVZ243"/>
      <c r="AWA243"/>
      <c r="AWB243"/>
      <c r="AWC243"/>
      <c r="AWD243"/>
      <c r="AWE243"/>
      <c r="AWF243"/>
      <c r="AWG243"/>
      <c r="AWH243"/>
      <c r="AWI243"/>
      <c r="AWJ243"/>
      <c r="AWK243"/>
      <c r="AWL243"/>
      <c r="AWM243"/>
      <c r="AWN243"/>
      <c r="AWO243"/>
      <c r="AWP243"/>
      <c r="AWQ243"/>
      <c r="AWR243"/>
      <c r="AWS243"/>
      <c r="AWT243"/>
      <c r="AWU243"/>
      <c r="AWV243"/>
      <c r="AWW243"/>
      <c r="AWX243"/>
      <c r="AWY243"/>
      <c r="AWZ243"/>
      <c r="AXA243"/>
      <c r="AXB243"/>
      <c r="AXC243"/>
      <c r="AXD243"/>
      <c r="AXE243"/>
      <c r="AXF243"/>
      <c r="AXG243"/>
      <c r="AXH243"/>
      <c r="AXI243"/>
      <c r="AXJ243"/>
      <c r="AXK243"/>
      <c r="AXL243"/>
      <c r="AXM243"/>
      <c r="AXN243"/>
      <c r="AXO243"/>
      <c r="AXP243"/>
      <c r="AXQ243"/>
      <c r="AXR243"/>
      <c r="AXS243"/>
      <c r="AXT243"/>
      <c r="AXU243"/>
      <c r="AXV243"/>
      <c r="AXW243"/>
      <c r="AXX243"/>
      <c r="AXY243"/>
      <c r="AXZ243"/>
      <c r="AYA243"/>
      <c r="AYB243"/>
      <c r="AYC243"/>
      <c r="AYD243"/>
      <c r="AYE243"/>
      <c r="AYF243"/>
      <c r="AYG243"/>
      <c r="AYH243"/>
      <c r="AYI243"/>
      <c r="AYJ243"/>
      <c r="AYK243"/>
      <c r="AYL243"/>
      <c r="AYM243"/>
      <c r="AYN243"/>
      <c r="AYO243"/>
      <c r="AYP243"/>
      <c r="AYQ243"/>
      <c r="AYR243"/>
      <c r="AYS243"/>
      <c r="AYT243"/>
      <c r="AYU243"/>
      <c r="AYV243"/>
      <c r="AYW243"/>
      <c r="AYX243"/>
      <c r="AYY243"/>
      <c r="AYZ243"/>
      <c r="AZA243"/>
      <c r="AZB243"/>
      <c r="AZC243"/>
      <c r="AZD243"/>
      <c r="AZE243"/>
      <c r="AZF243"/>
      <c r="AZG243"/>
      <c r="AZH243"/>
      <c r="AZI243"/>
      <c r="AZJ243"/>
      <c r="AZK243"/>
      <c r="AZL243"/>
      <c r="AZM243"/>
      <c r="AZN243"/>
      <c r="AZO243"/>
      <c r="AZP243"/>
      <c r="AZQ243"/>
      <c r="AZR243"/>
      <c r="AZS243"/>
      <c r="AZT243"/>
      <c r="AZU243"/>
      <c r="AZV243"/>
      <c r="AZW243"/>
      <c r="AZX243"/>
      <c r="AZY243"/>
      <c r="AZZ243"/>
      <c r="BAA243"/>
      <c r="BAB243"/>
      <c r="BAC243"/>
      <c r="BAD243"/>
      <c r="BAE243"/>
      <c r="BAF243"/>
      <c r="BAG243"/>
      <c r="BAH243"/>
      <c r="BAI243"/>
      <c r="BAJ243"/>
      <c r="BAK243"/>
      <c r="BAL243"/>
      <c r="BAM243"/>
      <c r="BAN243"/>
      <c r="BAO243"/>
      <c r="BAP243"/>
      <c r="BAQ243"/>
      <c r="BAR243"/>
      <c r="BAS243"/>
      <c r="BAT243"/>
      <c r="BAU243"/>
      <c r="BAV243"/>
      <c r="BAW243"/>
      <c r="BAX243"/>
      <c r="BAY243"/>
      <c r="BAZ243"/>
      <c r="BBA243"/>
      <c r="BBB243"/>
      <c r="BBC243"/>
      <c r="BBD243"/>
      <c r="BBE243"/>
      <c r="BBF243"/>
      <c r="BBG243"/>
      <c r="BBH243"/>
      <c r="BBI243"/>
      <c r="BBJ243"/>
      <c r="BBK243"/>
      <c r="BBL243"/>
      <c r="BBM243"/>
      <c r="BBN243"/>
      <c r="BBO243"/>
      <c r="BBP243"/>
      <c r="BBQ243"/>
      <c r="BBR243"/>
      <c r="BBS243"/>
      <c r="BBT243"/>
      <c r="BBU243"/>
      <c r="BBV243"/>
      <c r="BBW243"/>
      <c r="BBX243"/>
      <c r="BBY243"/>
      <c r="BBZ243"/>
      <c r="BCA243"/>
      <c r="BCB243"/>
      <c r="BCC243"/>
      <c r="BCD243"/>
      <c r="BCE243"/>
      <c r="BCF243"/>
      <c r="BCG243"/>
      <c r="BCH243"/>
      <c r="BCI243"/>
      <c r="BCJ243"/>
      <c r="BCK243"/>
      <c r="BCL243"/>
      <c r="BCM243"/>
      <c r="BCN243"/>
      <c r="BCO243"/>
      <c r="BCP243"/>
      <c r="BCQ243"/>
      <c r="BCR243"/>
      <c r="BCS243"/>
      <c r="BCT243"/>
      <c r="BCU243"/>
      <c r="BCV243"/>
      <c r="BCW243"/>
      <c r="BCX243"/>
      <c r="BCY243"/>
      <c r="BCZ243"/>
      <c r="BDA243"/>
      <c r="BDB243"/>
      <c r="BDC243"/>
      <c r="BDD243"/>
      <c r="BDE243"/>
      <c r="BDF243"/>
      <c r="BDG243"/>
      <c r="BDH243"/>
      <c r="BDI243"/>
      <c r="BDJ243"/>
      <c r="BDK243"/>
      <c r="BDL243"/>
      <c r="BDM243"/>
      <c r="BDN243"/>
      <c r="BDO243"/>
      <c r="BDP243"/>
      <c r="BDQ243"/>
      <c r="BDR243"/>
      <c r="BDS243"/>
      <c r="BDT243"/>
      <c r="BDU243"/>
    </row>
    <row r="244" spans="1:1477" s="69" customFormat="1">
      <c r="B244" s="67" t="s">
        <v>4</v>
      </c>
      <c r="C244" s="67" t="s">
        <v>422</v>
      </c>
      <c r="D244" s="67" t="s">
        <v>423</v>
      </c>
      <c r="E244" s="194">
        <v>45720</v>
      </c>
      <c r="F244" s="67" t="s">
        <v>991</v>
      </c>
      <c r="G244" s="158" t="s">
        <v>994</v>
      </c>
      <c r="H244" s="187">
        <v>1</v>
      </c>
      <c r="I244" s="69">
        <v>2</v>
      </c>
      <c r="J244" s="69">
        <v>180</v>
      </c>
      <c r="K244" s="69">
        <v>230</v>
      </c>
      <c r="L244" s="69">
        <v>214</v>
      </c>
      <c r="M244" s="186">
        <f t="shared" si="66"/>
        <v>0.91111111111111109</v>
      </c>
      <c r="N244" s="69">
        <f t="shared" si="67"/>
        <v>1</v>
      </c>
      <c r="O244" s="69">
        <v>16</v>
      </c>
      <c r="P244" s="69">
        <v>0</v>
      </c>
      <c r="Q244" s="69">
        <v>0</v>
      </c>
      <c r="R244" s="69">
        <v>50</v>
      </c>
      <c r="S244" s="69">
        <v>0</v>
      </c>
      <c r="T244" s="190">
        <v>7863435</v>
      </c>
      <c r="U244" s="190">
        <v>100000</v>
      </c>
      <c r="V244" s="190">
        <v>7763435</v>
      </c>
      <c r="W244" s="190">
        <v>8058116</v>
      </c>
      <c r="X244" s="190">
        <v>8341201</v>
      </c>
      <c r="Y244" s="190">
        <v>0</v>
      </c>
      <c r="Z244" s="190">
        <v>0</v>
      </c>
      <c r="AA244" s="190">
        <v>0</v>
      </c>
      <c r="AB244" s="190">
        <v>8341201</v>
      </c>
      <c r="AC244" s="190">
        <v>8333175</v>
      </c>
      <c r="AD244" s="186">
        <f t="shared" si="68"/>
        <v>1.0733876177233403</v>
      </c>
      <c r="AE244" s="69">
        <f t="shared" si="69"/>
        <v>1</v>
      </c>
      <c r="AF244" s="190">
        <v>-8027</v>
      </c>
      <c r="AG244" s="190">
        <v>194681</v>
      </c>
      <c r="AH244" s="69">
        <v>36</v>
      </c>
      <c r="AI244" s="69">
        <v>14</v>
      </c>
      <c r="AJ244" s="69">
        <v>0</v>
      </c>
      <c r="AK244" s="69">
        <v>0</v>
      </c>
      <c r="AL244" s="80">
        <v>0</v>
      </c>
      <c r="AM244" s="80">
        <v>0</v>
      </c>
      <c r="AN244" s="69">
        <v>0</v>
      </c>
      <c r="AO244" s="69">
        <v>0</v>
      </c>
      <c r="AP244" s="80">
        <v>194681</v>
      </c>
      <c r="AQ244" s="80">
        <v>0</v>
      </c>
      <c r="AR244" s="69">
        <v>0</v>
      </c>
      <c r="AS244" s="69">
        <v>0</v>
      </c>
      <c r="AT244" s="80">
        <v>0</v>
      </c>
      <c r="AU244" s="80">
        <v>0</v>
      </c>
      <c r="AV244" s="69">
        <v>0</v>
      </c>
      <c r="AW244" s="69">
        <v>0</v>
      </c>
      <c r="AX244" s="80">
        <v>0</v>
      </c>
      <c r="AY244" s="80">
        <v>0</v>
      </c>
      <c r="AZ244" s="69">
        <v>0</v>
      </c>
      <c r="BA244" s="69">
        <v>0</v>
      </c>
      <c r="BB244" s="80">
        <v>0</v>
      </c>
      <c r="BC244" s="80">
        <v>0</v>
      </c>
      <c r="BD244" s="69">
        <v>0</v>
      </c>
      <c r="BE244" s="69">
        <v>0</v>
      </c>
      <c r="BF244" s="80">
        <v>0</v>
      </c>
      <c r="BG244" s="80">
        <v>0</v>
      </c>
      <c r="BH244" s="69">
        <v>0</v>
      </c>
      <c r="BI244" s="69">
        <v>0</v>
      </c>
      <c r="BJ244" s="80">
        <v>0</v>
      </c>
      <c r="BK244" s="80">
        <v>0</v>
      </c>
      <c r="BL244" s="69">
        <v>0</v>
      </c>
      <c r="BM244" s="69">
        <v>0</v>
      </c>
      <c r="BN244" s="80">
        <v>0</v>
      </c>
      <c r="BO244" s="80">
        <v>0</v>
      </c>
      <c r="BP244" s="69">
        <v>0</v>
      </c>
      <c r="BQ244" s="69">
        <v>0</v>
      </c>
      <c r="BR244" s="80">
        <v>0</v>
      </c>
      <c r="BS244" s="80">
        <v>0</v>
      </c>
      <c r="BT244" s="69">
        <v>0</v>
      </c>
      <c r="BU244" s="69">
        <v>0</v>
      </c>
      <c r="BV244" s="80">
        <v>0</v>
      </c>
      <c r="BW244" s="80">
        <v>0</v>
      </c>
      <c r="BX244" s="69">
        <v>0</v>
      </c>
      <c r="BY244" s="69">
        <v>0</v>
      </c>
      <c r="BZ244" s="80">
        <v>0</v>
      </c>
      <c r="CA244" s="80">
        <v>0</v>
      </c>
      <c r="CB244" s="69">
        <v>0</v>
      </c>
      <c r="CC244" s="69">
        <v>0</v>
      </c>
      <c r="CD244" s="80">
        <v>0</v>
      </c>
      <c r="CE244" s="80">
        <v>0</v>
      </c>
      <c r="CF244" s="69">
        <v>0</v>
      </c>
      <c r="CG244" s="69">
        <v>0</v>
      </c>
      <c r="CH244" s="80">
        <v>0</v>
      </c>
      <c r="CI244" s="80">
        <v>0</v>
      </c>
      <c r="CJ244" s="69">
        <v>0</v>
      </c>
      <c r="CK244" s="69">
        <v>0</v>
      </c>
      <c r="CL244" s="80">
        <v>194681</v>
      </c>
      <c r="CM244" s="80">
        <v>0</v>
      </c>
      <c r="CN244" s="67" t="s">
        <v>877</v>
      </c>
      <c r="CO244" s="67" t="s">
        <v>878</v>
      </c>
      <c r="CP244" s="67" t="s">
        <v>709</v>
      </c>
      <c r="CQ244" s="67" t="s">
        <v>709</v>
      </c>
      <c r="CR244" s="67" t="s">
        <v>709</v>
      </c>
      <c r="CS244" s="67" t="s">
        <v>709</v>
      </c>
      <c r="CT244" s="68">
        <v>46049</v>
      </c>
      <c r="CU244" s="67" t="s">
        <v>991</v>
      </c>
      <c r="CV244" s="67" t="s">
        <v>989</v>
      </c>
      <c r="CW244" s="68" t="s">
        <v>168</v>
      </c>
      <c r="CX244" s="68">
        <v>46003</v>
      </c>
      <c r="CY244" s="67" t="s">
        <v>993</v>
      </c>
      <c r="CZ244" s="67" t="s">
        <v>989</v>
      </c>
      <c r="DA244" s="67" t="s">
        <v>1036</v>
      </c>
      <c r="DB244" s="81">
        <v>10455826.300000001</v>
      </c>
      <c r="DC244" s="67"/>
      <c r="DD244" s="67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  <c r="AML244"/>
      <c r="AMM244"/>
      <c r="AMN244"/>
      <c r="AMO244"/>
      <c r="AMP244"/>
      <c r="AMQ244"/>
      <c r="AMR244"/>
      <c r="AMS244"/>
      <c r="AMT244"/>
      <c r="AMU244"/>
      <c r="AMV244"/>
      <c r="AMW244"/>
      <c r="AMX244"/>
      <c r="AMY244"/>
      <c r="AMZ244"/>
      <c r="ANA244"/>
      <c r="ANB244"/>
      <c r="ANC244"/>
      <c r="AND244"/>
      <c r="ANE244"/>
      <c r="ANF244"/>
      <c r="ANG244"/>
      <c r="ANH244"/>
      <c r="ANI244"/>
      <c r="ANJ244"/>
      <c r="ANK244"/>
      <c r="ANL244"/>
      <c r="ANM244"/>
      <c r="ANN244"/>
      <c r="ANO244"/>
      <c r="ANP244"/>
      <c r="ANQ244"/>
      <c r="ANR244"/>
      <c r="ANS244"/>
      <c r="ANT244"/>
      <c r="ANU244"/>
      <c r="ANV244"/>
      <c r="ANW244"/>
      <c r="ANX244"/>
      <c r="ANY244"/>
      <c r="ANZ244"/>
      <c r="AOA244"/>
      <c r="AOB244"/>
      <c r="AOC244"/>
      <c r="AOD244"/>
      <c r="AOE244"/>
      <c r="AOF244"/>
      <c r="AOG244"/>
      <c r="AOH244"/>
      <c r="AOI244"/>
      <c r="AOJ244"/>
      <c r="AOK244"/>
      <c r="AOL244"/>
      <c r="AOM244"/>
      <c r="AON244"/>
      <c r="AOO244"/>
      <c r="AOP244"/>
      <c r="AOQ244"/>
      <c r="AOR244"/>
      <c r="AOS244"/>
      <c r="AOT244"/>
      <c r="AOU244"/>
      <c r="AOV244"/>
      <c r="AOW244"/>
      <c r="AOX244"/>
      <c r="AOY244"/>
      <c r="AOZ244"/>
      <c r="APA244"/>
      <c r="APB244"/>
      <c r="APC244"/>
      <c r="APD244"/>
      <c r="APE244"/>
      <c r="APF244"/>
      <c r="APG244"/>
      <c r="APH244"/>
      <c r="API244"/>
      <c r="APJ244"/>
      <c r="APK244"/>
      <c r="APL244"/>
      <c r="APM244"/>
      <c r="APN244"/>
      <c r="APO244"/>
      <c r="APP244"/>
      <c r="APQ244"/>
      <c r="APR244"/>
      <c r="APS244"/>
      <c r="APT244"/>
      <c r="APU244"/>
      <c r="APV244"/>
      <c r="APW244"/>
      <c r="APX244"/>
      <c r="APY244"/>
      <c r="APZ244"/>
      <c r="AQA244"/>
      <c r="AQB244"/>
      <c r="AQC244"/>
      <c r="AQD244"/>
      <c r="AQE244"/>
      <c r="AQF244"/>
      <c r="AQG244"/>
      <c r="AQH244"/>
      <c r="AQI244"/>
      <c r="AQJ244"/>
      <c r="AQK244"/>
      <c r="AQL244"/>
      <c r="AQM244"/>
      <c r="AQN244"/>
      <c r="AQO244"/>
      <c r="AQP244"/>
      <c r="AQQ244"/>
      <c r="AQR244"/>
      <c r="AQS244"/>
      <c r="AQT244"/>
      <c r="AQU244"/>
      <c r="AQV244"/>
      <c r="AQW244"/>
      <c r="AQX244"/>
      <c r="AQY244"/>
      <c r="AQZ244"/>
      <c r="ARA244"/>
      <c r="ARB244"/>
      <c r="ARC244"/>
      <c r="ARD244"/>
      <c r="ARE244"/>
      <c r="ARF244"/>
      <c r="ARG244"/>
      <c r="ARH244"/>
      <c r="ARI244"/>
      <c r="ARJ244"/>
      <c r="ARK244"/>
      <c r="ARL244"/>
      <c r="ARM244"/>
      <c r="ARN244"/>
      <c r="ARO244"/>
      <c r="ARP244"/>
      <c r="ARQ244"/>
      <c r="ARR244"/>
      <c r="ARS244"/>
      <c r="ART244"/>
      <c r="ARU244"/>
      <c r="ARV244"/>
      <c r="ARW244"/>
      <c r="ARX244"/>
      <c r="ARY244"/>
      <c r="ARZ244"/>
      <c r="ASA244"/>
      <c r="ASB244"/>
      <c r="ASC244"/>
      <c r="ASD244"/>
      <c r="ASE244"/>
      <c r="ASF244"/>
      <c r="ASG244"/>
      <c r="ASH244"/>
      <c r="ASI244"/>
      <c r="ASJ244"/>
      <c r="ASK244"/>
      <c r="ASL244"/>
      <c r="ASM244"/>
      <c r="ASN244"/>
      <c r="ASO244"/>
      <c r="ASP244"/>
      <c r="ASQ244"/>
      <c r="ASR244"/>
      <c r="ASS244"/>
      <c r="AST244"/>
      <c r="ASU244"/>
      <c r="ASV244"/>
      <c r="ASW244"/>
      <c r="ASX244"/>
      <c r="ASY244"/>
      <c r="ASZ244"/>
      <c r="ATA244"/>
      <c r="ATB244"/>
      <c r="ATC244"/>
      <c r="ATD244"/>
      <c r="ATE244"/>
      <c r="ATF244"/>
      <c r="ATG244"/>
      <c r="ATH244"/>
      <c r="ATI244"/>
      <c r="ATJ244"/>
      <c r="ATK244"/>
      <c r="ATL244"/>
      <c r="ATM244"/>
      <c r="ATN244"/>
      <c r="ATO244"/>
      <c r="ATP244"/>
      <c r="ATQ244"/>
      <c r="ATR244"/>
      <c r="ATS244"/>
      <c r="ATT244"/>
      <c r="ATU244"/>
      <c r="ATV244"/>
      <c r="ATW244"/>
      <c r="ATX244"/>
      <c r="ATY244"/>
      <c r="ATZ244"/>
      <c r="AUA244"/>
      <c r="AUB244"/>
      <c r="AUC244"/>
      <c r="AUD244"/>
      <c r="AUE244"/>
      <c r="AUF244"/>
      <c r="AUG244"/>
      <c r="AUH244"/>
      <c r="AUI244"/>
      <c r="AUJ244"/>
      <c r="AUK244"/>
      <c r="AUL244"/>
      <c r="AUM244"/>
      <c r="AUN244"/>
      <c r="AUO244"/>
      <c r="AUP244"/>
      <c r="AUQ244"/>
      <c r="AUR244"/>
      <c r="AUS244"/>
      <c r="AUT244"/>
      <c r="AUU244"/>
      <c r="AUV244"/>
      <c r="AUW244"/>
      <c r="AUX244"/>
      <c r="AUY244"/>
      <c r="AUZ244"/>
      <c r="AVA244"/>
      <c r="AVB244"/>
      <c r="AVC244"/>
      <c r="AVD244"/>
      <c r="AVE244"/>
      <c r="AVF244"/>
      <c r="AVG244"/>
      <c r="AVH244"/>
      <c r="AVI244"/>
      <c r="AVJ244"/>
      <c r="AVK244"/>
      <c r="AVL244"/>
      <c r="AVM244"/>
      <c r="AVN244"/>
      <c r="AVO244"/>
      <c r="AVP244"/>
      <c r="AVQ244"/>
      <c r="AVR244"/>
      <c r="AVS244"/>
      <c r="AVT244"/>
      <c r="AVU244"/>
      <c r="AVV244"/>
      <c r="AVW244"/>
      <c r="AVX244"/>
      <c r="AVY244"/>
      <c r="AVZ244"/>
      <c r="AWA244"/>
      <c r="AWB244"/>
      <c r="AWC244"/>
      <c r="AWD244"/>
      <c r="AWE244"/>
      <c r="AWF244"/>
      <c r="AWG244"/>
      <c r="AWH244"/>
      <c r="AWI244"/>
      <c r="AWJ244"/>
      <c r="AWK244"/>
      <c r="AWL244"/>
      <c r="AWM244"/>
      <c r="AWN244"/>
      <c r="AWO244"/>
      <c r="AWP244"/>
      <c r="AWQ244"/>
      <c r="AWR244"/>
      <c r="AWS244"/>
      <c r="AWT244"/>
      <c r="AWU244"/>
      <c r="AWV244"/>
      <c r="AWW244"/>
      <c r="AWX244"/>
      <c r="AWY244"/>
      <c r="AWZ244"/>
      <c r="AXA244"/>
      <c r="AXB244"/>
      <c r="AXC244"/>
      <c r="AXD244"/>
      <c r="AXE244"/>
      <c r="AXF244"/>
      <c r="AXG244"/>
      <c r="AXH244"/>
      <c r="AXI244"/>
      <c r="AXJ244"/>
      <c r="AXK244"/>
      <c r="AXL244"/>
      <c r="AXM244"/>
      <c r="AXN244"/>
      <c r="AXO244"/>
      <c r="AXP244"/>
      <c r="AXQ244"/>
      <c r="AXR244"/>
      <c r="AXS244"/>
      <c r="AXT244"/>
      <c r="AXU244"/>
      <c r="AXV244"/>
      <c r="AXW244"/>
      <c r="AXX244"/>
      <c r="AXY244"/>
      <c r="AXZ244"/>
      <c r="AYA244"/>
      <c r="AYB244"/>
      <c r="AYC244"/>
      <c r="AYD244"/>
      <c r="AYE244"/>
      <c r="AYF244"/>
      <c r="AYG244"/>
      <c r="AYH244"/>
      <c r="AYI244"/>
      <c r="AYJ244"/>
      <c r="AYK244"/>
      <c r="AYL244"/>
      <c r="AYM244"/>
      <c r="AYN244"/>
      <c r="AYO244"/>
      <c r="AYP244"/>
      <c r="AYQ244"/>
      <c r="AYR244"/>
      <c r="AYS244"/>
      <c r="AYT244"/>
      <c r="AYU244"/>
      <c r="AYV244"/>
      <c r="AYW244"/>
      <c r="AYX244"/>
      <c r="AYY244"/>
      <c r="AYZ244"/>
      <c r="AZA244"/>
      <c r="AZB244"/>
      <c r="AZC244"/>
      <c r="AZD244"/>
      <c r="AZE244"/>
      <c r="AZF244"/>
      <c r="AZG244"/>
      <c r="AZH244"/>
      <c r="AZI244"/>
      <c r="AZJ244"/>
      <c r="AZK244"/>
      <c r="AZL244"/>
      <c r="AZM244"/>
      <c r="AZN244"/>
      <c r="AZO244"/>
      <c r="AZP244"/>
      <c r="AZQ244"/>
      <c r="AZR244"/>
      <c r="AZS244"/>
      <c r="AZT244"/>
      <c r="AZU244"/>
      <c r="AZV244"/>
      <c r="AZW244"/>
      <c r="AZX244"/>
      <c r="AZY244"/>
      <c r="AZZ244"/>
      <c r="BAA244"/>
      <c r="BAB244"/>
      <c r="BAC244"/>
      <c r="BAD244"/>
      <c r="BAE244"/>
      <c r="BAF244"/>
      <c r="BAG244"/>
      <c r="BAH244"/>
      <c r="BAI244"/>
      <c r="BAJ244"/>
      <c r="BAK244"/>
      <c r="BAL244"/>
      <c r="BAM244"/>
      <c r="BAN244"/>
      <c r="BAO244"/>
      <c r="BAP244"/>
      <c r="BAQ244"/>
      <c r="BAR244"/>
      <c r="BAS244"/>
      <c r="BAT244"/>
      <c r="BAU244"/>
      <c r="BAV244"/>
      <c r="BAW244"/>
      <c r="BAX244"/>
      <c r="BAY244"/>
      <c r="BAZ244"/>
      <c r="BBA244"/>
      <c r="BBB244"/>
      <c r="BBC244"/>
      <c r="BBD244"/>
      <c r="BBE244"/>
      <c r="BBF244"/>
      <c r="BBG244"/>
      <c r="BBH244"/>
      <c r="BBI244"/>
      <c r="BBJ244"/>
      <c r="BBK244"/>
      <c r="BBL244"/>
      <c r="BBM244"/>
      <c r="BBN244"/>
      <c r="BBO244"/>
      <c r="BBP244"/>
      <c r="BBQ244"/>
      <c r="BBR244"/>
      <c r="BBS244"/>
      <c r="BBT244"/>
      <c r="BBU244"/>
      <c r="BBV244"/>
      <c r="BBW244"/>
      <c r="BBX244"/>
      <c r="BBY244"/>
      <c r="BBZ244"/>
      <c r="BCA244"/>
      <c r="BCB244"/>
      <c r="BCC244"/>
      <c r="BCD244"/>
      <c r="BCE244"/>
      <c r="BCF244"/>
      <c r="BCG244"/>
      <c r="BCH244"/>
      <c r="BCI244"/>
      <c r="BCJ244"/>
      <c r="BCK244"/>
      <c r="BCL244"/>
      <c r="BCM244"/>
      <c r="BCN244"/>
      <c r="BCO244"/>
      <c r="BCP244"/>
      <c r="BCQ244"/>
      <c r="BCR244"/>
      <c r="BCS244"/>
      <c r="BCT244"/>
      <c r="BCU244"/>
      <c r="BCV244"/>
      <c r="BCW244"/>
      <c r="BCX244"/>
      <c r="BCY244"/>
      <c r="BCZ244"/>
      <c r="BDA244"/>
      <c r="BDB244"/>
      <c r="BDC244"/>
      <c r="BDD244"/>
      <c r="BDE244"/>
      <c r="BDF244"/>
      <c r="BDG244"/>
      <c r="BDH244"/>
      <c r="BDI244"/>
      <c r="BDJ244"/>
      <c r="BDK244"/>
      <c r="BDL244"/>
      <c r="BDM244"/>
      <c r="BDN244"/>
      <c r="BDO244"/>
      <c r="BDP244"/>
      <c r="BDQ244"/>
      <c r="BDR244"/>
      <c r="BDS244"/>
      <c r="BDT244"/>
      <c r="BDU244"/>
    </row>
    <row r="245" spans="1:1477" s="69" customFormat="1">
      <c r="B245" s="67" t="s">
        <v>4</v>
      </c>
      <c r="C245" s="67" t="s">
        <v>424</v>
      </c>
      <c r="D245" s="67" t="s">
        <v>425</v>
      </c>
      <c r="E245" s="194">
        <v>45083</v>
      </c>
      <c r="F245" s="67" t="s">
        <v>986</v>
      </c>
      <c r="G245" s="158" t="s">
        <v>995</v>
      </c>
      <c r="H245" s="187">
        <v>2</v>
      </c>
      <c r="I245" s="69">
        <v>1</v>
      </c>
      <c r="J245" s="69">
        <v>180</v>
      </c>
      <c r="K245" s="69">
        <v>442</v>
      </c>
      <c r="L245" s="69">
        <v>442</v>
      </c>
      <c r="M245" s="186">
        <f t="shared" si="66"/>
        <v>1.3166666666666667</v>
      </c>
      <c r="N245" s="69">
        <f t="shared" si="67"/>
        <v>0</v>
      </c>
      <c r="O245" s="69">
        <v>0</v>
      </c>
      <c r="P245" s="69">
        <v>0</v>
      </c>
      <c r="Q245" s="69">
        <v>0</v>
      </c>
      <c r="R245" s="69">
        <v>205</v>
      </c>
      <c r="S245" s="69">
        <v>57</v>
      </c>
      <c r="T245" s="190">
        <v>3196756</v>
      </c>
      <c r="U245" s="190">
        <v>50000</v>
      </c>
      <c r="V245" s="190">
        <v>3146756</v>
      </c>
      <c r="W245" s="190">
        <v>3198241</v>
      </c>
      <c r="X245" s="190">
        <v>3427202</v>
      </c>
      <c r="Y245" s="190">
        <v>0</v>
      </c>
      <c r="Z245" s="190">
        <v>0</v>
      </c>
      <c r="AA245" s="190">
        <v>0</v>
      </c>
      <c r="AB245" s="190">
        <v>3427202</v>
      </c>
      <c r="AC245" s="190">
        <v>3427202</v>
      </c>
      <c r="AD245" s="186">
        <f t="shared" si="68"/>
        <v>1.089122257969795</v>
      </c>
      <c r="AE245" s="69">
        <f t="shared" si="69"/>
        <v>1</v>
      </c>
      <c r="AF245" s="190">
        <v>0</v>
      </c>
      <c r="AG245" s="190">
        <v>1485</v>
      </c>
      <c r="AH245" s="69">
        <v>141</v>
      </c>
      <c r="AI245" s="69">
        <v>64</v>
      </c>
      <c r="AJ245" s="69">
        <v>0</v>
      </c>
      <c r="AK245" s="69">
        <v>7</v>
      </c>
      <c r="AL245" s="80">
        <v>8757</v>
      </c>
      <c r="AM245" s="80">
        <v>0</v>
      </c>
      <c r="AN245" s="69">
        <v>0</v>
      </c>
      <c r="AO245" s="69">
        <v>30</v>
      </c>
      <c r="AP245" s="80">
        <v>12941</v>
      </c>
      <c r="AQ245" s="80">
        <v>0</v>
      </c>
      <c r="AR245" s="69">
        <v>0</v>
      </c>
      <c r="AS245" s="69">
        <v>0</v>
      </c>
      <c r="AT245" s="80">
        <v>0</v>
      </c>
      <c r="AU245" s="80">
        <v>0</v>
      </c>
      <c r="AV245" s="69">
        <v>0</v>
      </c>
      <c r="AW245" s="69">
        <v>0</v>
      </c>
      <c r="AX245" s="80">
        <v>0</v>
      </c>
      <c r="AY245" s="80">
        <v>0</v>
      </c>
      <c r="AZ245" s="69">
        <v>0</v>
      </c>
      <c r="BA245" s="69">
        <v>0</v>
      </c>
      <c r="BB245" s="80">
        <v>0</v>
      </c>
      <c r="BC245" s="80">
        <v>0</v>
      </c>
      <c r="BD245" s="69">
        <v>0</v>
      </c>
      <c r="BE245" s="69">
        <v>0</v>
      </c>
      <c r="BF245" s="80">
        <v>0</v>
      </c>
      <c r="BG245" s="80">
        <v>0</v>
      </c>
      <c r="BH245" s="69">
        <v>0</v>
      </c>
      <c r="BI245" s="69">
        <v>20</v>
      </c>
      <c r="BJ245" s="80">
        <v>28133</v>
      </c>
      <c r="BK245" s="80">
        <v>0</v>
      </c>
      <c r="BL245" s="69">
        <v>0</v>
      </c>
      <c r="BM245" s="69">
        <v>0</v>
      </c>
      <c r="BN245" s="80">
        <v>0</v>
      </c>
      <c r="BO245" s="80">
        <v>0</v>
      </c>
      <c r="BP245" s="69">
        <v>0</v>
      </c>
      <c r="BQ245" s="69">
        <v>0</v>
      </c>
      <c r="BR245" s="80">
        <v>0</v>
      </c>
      <c r="BS245" s="80">
        <v>0</v>
      </c>
      <c r="BT245" s="69">
        <v>0</v>
      </c>
      <c r="BU245" s="69">
        <v>0</v>
      </c>
      <c r="BV245" s="80">
        <v>0</v>
      </c>
      <c r="BW245" s="80">
        <v>0</v>
      </c>
      <c r="BX245" s="69">
        <v>0</v>
      </c>
      <c r="BY245" s="69">
        <v>0</v>
      </c>
      <c r="BZ245" s="80">
        <v>0</v>
      </c>
      <c r="CA245" s="80">
        <v>0</v>
      </c>
      <c r="CB245" s="69">
        <v>0</v>
      </c>
      <c r="CC245" s="69">
        <v>0</v>
      </c>
      <c r="CD245" s="80">
        <v>0</v>
      </c>
      <c r="CE245" s="80">
        <v>0</v>
      </c>
      <c r="CF245" s="69">
        <v>0</v>
      </c>
      <c r="CG245" s="69">
        <v>0</v>
      </c>
      <c r="CH245" s="80">
        <v>0</v>
      </c>
      <c r="CI245" s="80">
        <v>0</v>
      </c>
      <c r="CJ245" s="69">
        <v>0</v>
      </c>
      <c r="CK245" s="69">
        <v>57</v>
      </c>
      <c r="CL245" s="80">
        <v>49830</v>
      </c>
      <c r="CM245" s="80">
        <v>0</v>
      </c>
      <c r="CN245" s="67" t="s">
        <v>851</v>
      </c>
      <c r="CO245" s="67" t="s">
        <v>852</v>
      </c>
      <c r="CP245" s="67" t="s">
        <v>709</v>
      </c>
      <c r="CQ245" s="67" t="s">
        <v>709</v>
      </c>
      <c r="CR245" s="67" t="s">
        <v>709</v>
      </c>
      <c r="CS245" s="67" t="s">
        <v>709</v>
      </c>
      <c r="CT245" s="68">
        <v>46014</v>
      </c>
      <c r="CU245" s="67" t="s">
        <v>993</v>
      </c>
      <c r="CV245" s="67" t="s">
        <v>989</v>
      </c>
      <c r="CW245" s="68" t="s">
        <v>168</v>
      </c>
      <c r="CX245" s="68">
        <v>45798</v>
      </c>
      <c r="CY245" s="67" t="s">
        <v>986</v>
      </c>
      <c r="CZ245" s="67" t="s">
        <v>994</v>
      </c>
      <c r="DA245" s="67" t="s">
        <v>1034</v>
      </c>
      <c r="DB245" s="81">
        <v>3501358.08</v>
      </c>
      <c r="DC245" s="67"/>
      <c r="DD245" s="67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  <c r="AML245"/>
      <c r="AMM245"/>
      <c r="AMN245"/>
      <c r="AMO245"/>
      <c r="AMP245"/>
      <c r="AMQ245"/>
      <c r="AMR245"/>
      <c r="AMS245"/>
      <c r="AMT245"/>
      <c r="AMU245"/>
      <c r="AMV245"/>
      <c r="AMW245"/>
      <c r="AMX245"/>
      <c r="AMY245"/>
      <c r="AMZ245"/>
      <c r="ANA245"/>
      <c r="ANB245"/>
      <c r="ANC245"/>
      <c r="AND245"/>
      <c r="ANE245"/>
      <c r="ANF245"/>
      <c r="ANG245"/>
      <c r="ANH245"/>
      <c r="ANI245"/>
      <c r="ANJ245"/>
      <c r="ANK245"/>
      <c r="ANL245"/>
      <c r="ANM245"/>
      <c r="ANN245"/>
      <c r="ANO245"/>
      <c r="ANP245"/>
      <c r="ANQ245"/>
      <c r="ANR245"/>
      <c r="ANS245"/>
      <c r="ANT245"/>
      <c r="ANU245"/>
      <c r="ANV245"/>
      <c r="ANW245"/>
      <c r="ANX245"/>
      <c r="ANY245"/>
      <c r="ANZ245"/>
      <c r="AOA245"/>
      <c r="AOB245"/>
      <c r="AOC245"/>
      <c r="AOD245"/>
      <c r="AOE245"/>
      <c r="AOF245"/>
      <c r="AOG245"/>
      <c r="AOH245"/>
      <c r="AOI245"/>
      <c r="AOJ245"/>
      <c r="AOK245"/>
      <c r="AOL245"/>
      <c r="AOM245"/>
      <c r="AON245"/>
      <c r="AOO245"/>
      <c r="AOP245"/>
      <c r="AOQ245"/>
      <c r="AOR245"/>
      <c r="AOS245"/>
      <c r="AOT245"/>
      <c r="AOU245"/>
      <c r="AOV245"/>
      <c r="AOW245"/>
      <c r="AOX245"/>
      <c r="AOY245"/>
      <c r="AOZ245"/>
      <c r="APA245"/>
      <c r="APB245"/>
      <c r="APC245"/>
      <c r="APD245"/>
      <c r="APE245"/>
      <c r="APF245"/>
      <c r="APG245"/>
      <c r="APH245"/>
      <c r="API245"/>
      <c r="APJ245"/>
      <c r="APK245"/>
      <c r="APL245"/>
      <c r="APM245"/>
      <c r="APN245"/>
      <c r="APO245"/>
      <c r="APP245"/>
      <c r="APQ245"/>
      <c r="APR245"/>
      <c r="APS245"/>
      <c r="APT245"/>
      <c r="APU245"/>
      <c r="APV245"/>
      <c r="APW245"/>
      <c r="APX245"/>
      <c r="APY245"/>
      <c r="APZ245"/>
      <c r="AQA245"/>
      <c r="AQB245"/>
      <c r="AQC245"/>
      <c r="AQD245"/>
      <c r="AQE245"/>
      <c r="AQF245"/>
      <c r="AQG245"/>
      <c r="AQH245"/>
      <c r="AQI245"/>
      <c r="AQJ245"/>
      <c r="AQK245"/>
      <c r="AQL245"/>
      <c r="AQM245"/>
      <c r="AQN245"/>
      <c r="AQO245"/>
      <c r="AQP245"/>
      <c r="AQQ245"/>
      <c r="AQR245"/>
      <c r="AQS245"/>
      <c r="AQT245"/>
      <c r="AQU245"/>
      <c r="AQV245"/>
      <c r="AQW245"/>
      <c r="AQX245"/>
      <c r="AQY245"/>
      <c r="AQZ245"/>
      <c r="ARA245"/>
      <c r="ARB245"/>
      <c r="ARC245"/>
      <c r="ARD245"/>
      <c r="ARE245"/>
      <c r="ARF245"/>
      <c r="ARG245"/>
      <c r="ARH245"/>
      <c r="ARI245"/>
      <c r="ARJ245"/>
      <c r="ARK245"/>
      <c r="ARL245"/>
      <c r="ARM245"/>
      <c r="ARN245"/>
      <c r="ARO245"/>
      <c r="ARP245"/>
      <c r="ARQ245"/>
      <c r="ARR245"/>
      <c r="ARS245"/>
      <c r="ART245"/>
      <c r="ARU245"/>
      <c r="ARV245"/>
      <c r="ARW245"/>
      <c r="ARX245"/>
      <c r="ARY245"/>
      <c r="ARZ245"/>
      <c r="ASA245"/>
      <c r="ASB245"/>
      <c r="ASC245"/>
      <c r="ASD245"/>
      <c r="ASE245"/>
      <c r="ASF245"/>
      <c r="ASG245"/>
      <c r="ASH245"/>
      <c r="ASI245"/>
      <c r="ASJ245"/>
      <c r="ASK245"/>
      <c r="ASL245"/>
      <c r="ASM245"/>
      <c r="ASN245"/>
      <c r="ASO245"/>
      <c r="ASP245"/>
      <c r="ASQ245"/>
      <c r="ASR245"/>
      <c r="ASS245"/>
      <c r="AST245"/>
      <c r="ASU245"/>
      <c r="ASV245"/>
      <c r="ASW245"/>
      <c r="ASX245"/>
      <c r="ASY245"/>
      <c r="ASZ245"/>
      <c r="ATA245"/>
      <c r="ATB245"/>
      <c r="ATC245"/>
      <c r="ATD245"/>
      <c r="ATE245"/>
      <c r="ATF245"/>
      <c r="ATG245"/>
      <c r="ATH245"/>
      <c r="ATI245"/>
      <c r="ATJ245"/>
      <c r="ATK245"/>
      <c r="ATL245"/>
      <c r="ATM245"/>
      <c r="ATN245"/>
      <c r="ATO245"/>
      <c r="ATP245"/>
      <c r="ATQ245"/>
      <c r="ATR245"/>
      <c r="ATS245"/>
      <c r="ATT245"/>
      <c r="ATU245"/>
      <c r="ATV245"/>
      <c r="ATW245"/>
      <c r="ATX245"/>
      <c r="ATY245"/>
      <c r="ATZ245"/>
      <c r="AUA245"/>
      <c r="AUB245"/>
      <c r="AUC245"/>
      <c r="AUD245"/>
      <c r="AUE245"/>
      <c r="AUF245"/>
      <c r="AUG245"/>
      <c r="AUH245"/>
      <c r="AUI245"/>
      <c r="AUJ245"/>
      <c r="AUK245"/>
      <c r="AUL245"/>
      <c r="AUM245"/>
      <c r="AUN245"/>
      <c r="AUO245"/>
      <c r="AUP245"/>
      <c r="AUQ245"/>
      <c r="AUR245"/>
      <c r="AUS245"/>
      <c r="AUT245"/>
      <c r="AUU245"/>
      <c r="AUV245"/>
      <c r="AUW245"/>
      <c r="AUX245"/>
      <c r="AUY245"/>
      <c r="AUZ245"/>
      <c r="AVA245"/>
      <c r="AVB245"/>
      <c r="AVC245"/>
      <c r="AVD245"/>
      <c r="AVE245"/>
      <c r="AVF245"/>
      <c r="AVG245"/>
      <c r="AVH245"/>
      <c r="AVI245"/>
      <c r="AVJ245"/>
      <c r="AVK245"/>
      <c r="AVL245"/>
      <c r="AVM245"/>
      <c r="AVN245"/>
      <c r="AVO245"/>
      <c r="AVP245"/>
      <c r="AVQ245"/>
      <c r="AVR245"/>
      <c r="AVS245"/>
      <c r="AVT245"/>
      <c r="AVU245"/>
      <c r="AVV245"/>
      <c r="AVW245"/>
      <c r="AVX245"/>
      <c r="AVY245"/>
      <c r="AVZ245"/>
      <c r="AWA245"/>
      <c r="AWB245"/>
      <c r="AWC245"/>
      <c r="AWD245"/>
      <c r="AWE245"/>
      <c r="AWF245"/>
      <c r="AWG245"/>
      <c r="AWH245"/>
      <c r="AWI245"/>
      <c r="AWJ245"/>
      <c r="AWK245"/>
      <c r="AWL245"/>
      <c r="AWM245"/>
      <c r="AWN245"/>
      <c r="AWO245"/>
      <c r="AWP245"/>
      <c r="AWQ245"/>
      <c r="AWR245"/>
      <c r="AWS245"/>
      <c r="AWT245"/>
      <c r="AWU245"/>
      <c r="AWV245"/>
      <c r="AWW245"/>
      <c r="AWX245"/>
      <c r="AWY245"/>
      <c r="AWZ245"/>
      <c r="AXA245"/>
      <c r="AXB245"/>
      <c r="AXC245"/>
      <c r="AXD245"/>
      <c r="AXE245"/>
      <c r="AXF245"/>
      <c r="AXG245"/>
      <c r="AXH245"/>
      <c r="AXI245"/>
      <c r="AXJ245"/>
      <c r="AXK245"/>
      <c r="AXL245"/>
      <c r="AXM245"/>
      <c r="AXN245"/>
      <c r="AXO245"/>
      <c r="AXP245"/>
      <c r="AXQ245"/>
      <c r="AXR245"/>
      <c r="AXS245"/>
      <c r="AXT245"/>
      <c r="AXU245"/>
      <c r="AXV245"/>
      <c r="AXW245"/>
      <c r="AXX245"/>
      <c r="AXY245"/>
      <c r="AXZ245"/>
      <c r="AYA245"/>
      <c r="AYB245"/>
      <c r="AYC245"/>
      <c r="AYD245"/>
      <c r="AYE245"/>
      <c r="AYF245"/>
      <c r="AYG245"/>
      <c r="AYH245"/>
      <c r="AYI245"/>
      <c r="AYJ245"/>
      <c r="AYK245"/>
      <c r="AYL245"/>
      <c r="AYM245"/>
      <c r="AYN245"/>
      <c r="AYO245"/>
      <c r="AYP245"/>
      <c r="AYQ245"/>
      <c r="AYR245"/>
      <c r="AYS245"/>
      <c r="AYT245"/>
      <c r="AYU245"/>
      <c r="AYV245"/>
      <c r="AYW245"/>
      <c r="AYX245"/>
      <c r="AYY245"/>
      <c r="AYZ245"/>
      <c r="AZA245"/>
      <c r="AZB245"/>
      <c r="AZC245"/>
      <c r="AZD245"/>
      <c r="AZE245"/>
      <c r="AZF245"/>
      <c r="AZG245"/>
      <c r="AZH245"/>
      <c r="AZI245"/>
      <c r="AZJ245"/>
      <c r="AZK245"/>
      <c r="AZL245"/>
      <c r="AZM245"/>
      <c r="AZN245"/>
      <c r="AZO245"/>
      <c r="AZP245"/>
      <c r="AZQ245"/>
      <c r="AZR245"/>
      <c r="AZS245"/>
      <c r="AZT245"/>
      <c r="AZU245"/>
      <c r="AZV245"/>
      <c r="AZW245"/>
      <c r="AZX245"/>
      <c r="AZY245"/>
      <c r="AZZ245"/>
      <c r="BAA245"/>
      <c r="BAB245"/>
      <c r="BAC245"/>
      <c r="BAD245"/>
      <c r="BAE245"/>
      <c r="BAF245"/>
      <c r="BAG245"/>
      <c r="BAH245"/>
      <c r="BAI245"/>
      <c r="BAJ245"/>
      <c r="BAK245"/>
      <c r="BAL245"/>
      <c r="BAM245"/>
      <c r="BAN245"/>
      <c r="BAO245"/>
      <c r="BAP245"/>
      <c r="BAQ245"/>
      <c r="BAR245"/>
      <c r="BAS245"/>
      <c r="BAT245"/>
      <c r="BAU245"/>
      <c r="BAV245"/>
      <c r="BAW245"/>
      <c r="BAX245"/>
      <c r="BAY245"/>
      <c r="BAZ245"/>
      <c r="BBA245"/>
      <c r="BBB245"/>
      <c r="BBC245"/>
      <c r="BBD245"/>
      <c r="BBE245"/>
      <c r="BBF245"/>
      <c r="BBG245"/>
      <c r="BBH245"/>
      <c r="BBI245"/>
      <c r="BBJ245"/>
      <c r="BBK245"/>
      <c r="BBL245"/>
      <c r="BBM245"/>
      <c r="BBN245"/>
      <c r="BBO245"/>
      <c r="BBP245"/>
      <c r="BBQ245"/>
      <c r="BBR245"/>
      <c r="BBS245"/>
      <c r="BBT245"/>
      <c r="BBU245"/>
      <c r="BBV245"/>
      <c r="BBW245"/>
      <c r="BBX245"/>
      <c r="BBY245"/>
      <c r="BBZ245"/>
      <c r="BCA245"/>
      <c r="BCB245"/>
      <c r="BCC245"/>
      <c r="BCD245"/>
      <c r="BCE245"/>
      <c r="BCF245"/>
      <c r="BCG245"/>
      <c r="BCH245"/>
      <c r="BCI245"/>
      <c r="BCJ245"/>
      <c r="BCK245"/>
      <c r="BCL245"/>
      <c r="BCM245"/>
      <c r="BCN245"/>
      <c r="BCO245"/>
      <c r="BCP245"/>
      <c r="BCQ245"/>
      <c r="BCR245"/>
      <c r="BCS245"/>
      <c r="BCT245"/>
      <c r="BCU245"/>
      <c r="BCV245"/>
      <c r="BCW245"/>
      <c r="BCX245"/>
      <c r="BCY245"/>
      <c r="BCZ245"/>
      <c r="BDA245"/>
      <c r="BDB245"/>
      <c r="BDC245"/>
      <c r="BDD245"/>
      <c r="BDE245"/>
      <c r="BDF245"/>
      <c r="BDG245"/>
      <c r="BDH245"/>
      <c r="BDI245"/>
      <c r="BDJ245"/>
      <c r="BDK245"/>
      <c r="BDL245"/>
      <c r="BDM245"/>
      <c r="BDN245"/>
      <c r="BDO245"/>
      <c r="BDP245"/>
      <c r="BDQ245"/>
      <c r="BDR245"/>
      <c r="BDS245"/>
      <c r="BDT245"/>
      <c r="BDU245"/>
    </row>
    <row r="246" spans="1:1477" s="69" customFormat="1">
      <c r="B246" s="67" t="s">
        <v>4</v>
      </c>
      <c r="C246" s="67" t="s">
        <v>886</v>
      </c>
      <c r="D246" s="67" t="s">
        <v>1042</v>
      </c>
      <c r="E246" s="194">
        <v>45783</v>
      </c>
      <c r="F246" s="67" t="s">
        <v>986</v>
      </c>
      <c r="G246" s="158" t="s">
        <v>994</v>
      </c>
      <c r="H246" s="187">
        <v>1</v>
      </c>
      <c r="I246" s="69">
        <v>0</v>
      </c>
      <c r="J246" s="69">
        <v>140</v>
      </c>
      <c r="K246" s="69">
        <v>173</v>
      </c>
      <c r="L246" s="69">
        <v>171</v>
      </c>
      <c r="M246" s="186">
        <f t="shared" si="66"/>
        <v>0.98571428571428577</v>
      </c>
      <c r="N246" s="69">
        <f t="shared" si="67"/>
        <v>1</v>
      </c>
      <c r="O246" s="69">
        <v>2</v>
      </c>
      <c r="P246" s="69">
        <v>0</v>
      </c>
      <c r="Q246" s="69">
        <v>0</v>
      </c>
      <c r="R246" s="69">
        <v>33</v>
      </c>
      <c r="S246" s="69">
        <v>0</v>
      </c>
      <c r="T246" s="190">
        <v>3296100</v>
      </c>
      <c r="U246" s="190">
        <v>53000</v>
      </c>
      <c r="V246" s="190">
        <v>3243100</v>
      </c>
      <c r="W246" s="190">
        <v>3296100</v>
      </c>
      <c r="X246" s="190">
        <v>3182948</v>
      </c>
      <c r="Y246" s="190">
        <v>0</v>
      </c>
      <c r="Z246" s="190">
        <v>0</v>
      </c>
      <c r="AA246" s="190">
        <v>0</v>
      </c>
      <c r="AB246" s="190">
        <v>3182948</v>
      </c>
      <c r="AC246" s="190">
        <v>3193975</v>
      </c>
      <c r="AD246" s="186">
        <f t="shared" si="68"/>
        <v>0.9848524559834726</v>
      </c>
      <c r="AE246" s="69">
        <f t="shared" si="69"/>
        <v>1</v>
      </c>
      <c r="AF246" s="190">
        <v>11027</v>
      </c>
      <c r="AG246" s="190">
        <v>0</v>
      </c>
      <c r="AH246" s="69">
        <v>9</v>
      </c>
      <c r="AI246" s="69">
        <v>24</v>
      </c>
      <c r="AJ246" s="69">
        <v>0</v>
      </c>
      <c r="AK246" s="69">
        <v>0</v>
      </c>
      <c r="AL246" s="80">
        <v>0</v>
      </c>
      <c r="AM246" s="80">
        <v>0</v>
      </c>
      <c r="AN246" s="69">
        <v>0</v>
      </c>
      <c r="AO246" s="69">
        <v>0</v>
      </c>
      <c r="AP246" s="80">
        <v>0</v>
      </c>
      <c r="AQ246" s="80">
        <v>0</v>
      </c>
      <c r="AR246" s="69">
        <v>0</v>
      </c>
      <c r="AS246" s="69">
        <v>0</v>
      </c>
      <c r="AT246" s="80">
        <v>0</v>
      </c>
      <c r="AU246" s="80">
        <v>0</v>
      </c>
      <c r="AV246" s="69">
        <v>0</v>
      </c>
      <c r="AW246" s="69">
        <v>0</v>
      </c>
      <c r="AX246" s="80">
        <v>0</v>
      </c>
      <c r="AY246" s="80">
        <v>0</v>
      </c>
      <c r="AZ246" s="69">
        <v>0</v>
      </c>
      <c r="BA246" s="69">
        <v>0</v>
      </c>
      <c r="BB246" s="80">
        <v>0</v>
      </c>
      <c r="BC246" s="80">
        <v>0</v>
      </c>
      <c r="BD246" s="69">
        <v>0</v>
      </c>
      <c r="BE246" s="69">
        <v>0</v>
      </c>
      <c r="BF246" s="80">
        <v>0</v>
      </c>
      <c r="BG246" s="80">
        <v>0</v>
      </c>
      <c r="BH246" s="69">
        <v>0</v>
      </c>
      <c r="BI246" s="69">
        <v>0</v>
      </c>
      <c r="BJ246" s="80">
        <v>0</v>
      </c>
      <c r="BK246" s="80">
        <v>0</v>
      </c>
      <c r="BL246" s="69">
        <v>0</v>
      </c>
      <c r="BM246" s="69">
        <v>0</v>
      </c>
      <c r="BN246" s="80">
        <v>0</v>
      </c>
      <c r="BO246" s="80">
        <v>0</v>
      </c>
      <c r="BP246" s="69">
        <v>0</v>
      </c>
      <c r="BQ246" s="69">
        <v>0</v>
      </c>
      <c r="BR246" s="80">
        <v>0</v>
      </c>
      <c r="BS246" s="80">
        <v>0</v>
      </c>
      <c r="BT246" s="69">
        <v>0</v>
      </c>
      <c r="BU246" s="69">
        <v>0</v>
      </c>
      <c r="BV246" s="80">
        <v>0</v>
      </c>
      <c r="BW246" s="80">
        <v>0</v>
      </c>
      <c r="BX246" s="69">
        <v>0</v>
      </c>
      <c r="BY246" s="69">
        <v>0</v>
      </c>
      <c r="BZ246" s="80">
        <v>0</v>
      </c>
      <c r="CA246" s="80">
        <v>0</v>
      </c>
      <c r="CB246" s="69">
        <v>0</v>
      </c>
      <c r="CC246" s="69">
        <v>0</v>
      </c>
      <c r="CD246" s="80">
        <v>0</v>
      </c>
      <c r="CE246" s="80">
        <v>0</v>
      </c>
      <c r="CF246" s="69">
        <v>0</v>
      </c>
      <c r="CG246" s="69">
        <v>0</v>
      </c>
      <c r="CH246" s="80">
        <v>0</v>
      </c>
      <c r="CI246" s="80">
        <v>0</v>
      </c>
      <c r="CJ246" s="69">
        <v>0</v>
      </c>
      <c r="CK246" s="69">
        <v>0</v>
      </c>
      <c r="CL246" s="80">
        <v>0</v>
      </c>
      <c r="CM246" s="80">
        <v>0</v>
      </c>
      <c r="CN246" s="67" t="s">
        <v>879</v>
      </c>
      <c r="CO246" s="67" t="s">
        <v>880</v>
      </c>
      <c r="CP246" s="67" t="s">
        <v>709</v>
      </c>
      <c r="CQ246" s="67" t="s">
        <v>709</v>
      </c>
      <c r="CR246" s="67" t="s">
        <v>709</v>
      </c>
      <c r="CS246" s="67" t="s">
        <v>709</v>
      </c>
      <c r="CT246" s="68">
        <v>46085</v>
      </c>
      <c r="CU246" s="67" t="s">
        <v>991</v>
      </c>
      <c r="CV246" s="67" t="s">
        <v>989</v>
      </c>
      <c r="CW246" s="68" t="s">
        <v>168</v>
      </c>
      <c r="CX246" s="68">
        <v>46045</v>
      </c>
      <c r="CY246" s="67" t="s">
        <v>991</v>
      </c>
      <c r="CZ246" s="67" t="s">
        <v>989</v>
      </c>
      <c r="DA246" s="67" t="s">
        <v>1033</v>
      </c>
      <c r="DB246" s="81">
        <v>5178576.2</v>
      </c>
      <c r="DC246" s="67"/>
      <c r="DD246" s="67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  <c r="AML246"/>
      <c r="AMM246"/>
      <c r="AMN246"/>
      <c r="AMO246"/>
      <c r="AMP246"/>
      <c r="AMQ246"/>
      <c r="AMR246"/>
      <c r="AMS246"/>
      <c r="AMT246"/>
      <c r="AMU246"/>
      <c r="AMV246"/>
      <c r="AMW246"/>
      <c r="AMX246"/>
      <c r="AMY246"/>
      <c r="AMZ246"/>
      <c r="ANA246"/>
      <c r="ANB246"/>
      <c r="ANC246"/>
      <c r="AND246"/>
      <c r="ANE246"/>
      <c r="ANF246"/>
      <c r="ANG246"/>
      <c r="ANH246"/>
      <c r="ANI246"/>
      <c r="ANJ246"/>
      <c r="ANK246"/>
      <c r="ANL246"/>
      <c r="ANM246"/>
      <c r="ANN246"/>
      <c r="ANO246"/>
      <c r="ANP246"/>
      <c r="ANQ246"/>
      <c r="ANR246"/>
      <c r="ANS246"/>
      <c r="ANT246"/>
      <c r="ANU246"/>
      <c r="ANV246"/>
      <c r="ANW246"/>
      <c r="ANX246"/>
      <c r="ANY246"/>
      <c r="ANZ246"/>
      <c r="AOA246"/>
      <c r="AOB246"/>
      <c r="AOC246"/>
      <c r="AOD246"/>
      <c r="AOE246"/>
      <c r="AOF246"/>
      <c r="AOG246"/>
      <c r="AOH246"/>
      <c r="AOI246"/>
      <c r="AOJ246"/>
      <c r="AOK246"/>
      <c r="AOL246"/>
      <c r="AOM246"/>
      <c r="AON246"/>
      <c r="AOO246"/>
      <c r="AOP246"/>
      <c r="AOQ246"/>
      <c r="AOR246"/>
      <c r="AOS246"/>
      <c r="AOT246"/>
      <c r="AOU246"/>
      <c r="AOV246"/>
      <c r="AOW246"/>
      <c r="AOX246"/>
      <c r="AOY246"/>
      <c r="AOZ246"/>
      <c r="APA246"/>
      <c r="APB246"/>
      <c r="APC246"/>
      <c r="APD246"/>
      <c r="APE246"/>
      <c r="APF246"/>
      <c r="APG246"/>
      <c r="APH246"/>
      <c r="API246"/>
      <c r="APJ246"/>
      <c r="APK246"/>
      <c r="APL246"/>
      <c r="APM246"/>
      <c r="APN246"/>
      <c r="APO246"/>
      <c r="APP246"/>
      <c r="APQ246"/>
      <c r="APR246"/>
      <c r="APS246"/>
      <c r="APT246"/>
      <c r="APU246"/>
      <c r="APV246"/>
      <c r="APW246"/>
      <c r="APX246"/>
      <c r="APY246"/>
      <c r="APZ246"/>
      <c r="AQA246"/>
      <c r="AQB246"/>
      <c r="AQC246"/>
      <c r="AQD246"/>
      <c r="AQE246"/>
      <c r="AQF246"/>
      <c r="AQG246"/>
      <c r="AQH246"/>
      <c r="AQI246"/>
      <c r="AQJ246"/>
      <c r="AQK246"/>
      <c r="AQL246"/>
      <c r="AQM246"/>
      <c r="AQN246"/>
      <c r="AQO246"/>
      <c r="AQP246"/>
      <c r="AQQ246"/>
      <c r="AQR246"/>
      <c r="AQS246"/>
      <c r="AQT246"/>
      <c r="AQU246"/>
      <c r="AQV246"/>
      <c r="AQW246"/>
      <c r="AQX246"/>
      <c r="AQY246"/>
      <c r="AQZ246"/>
      <c r="ARA246"/>
      <c r="ARB246"/>
      <c r="ARC246"/>
      <c r="ARD246"/>
      <c r="ARE246"/>
      <c r="ARF246"/>
      <c r="ARG246"/>
      <c r="ARH246"/>
      <c r="ARI246"/>
      <c r="ARJ246"/>
      <c r="ARK246"/>
      <c r="ARL246"/>
      <c r="ARM246"/>
      <c r="ARN246"/>
      <c r="ARO246"/>
      <c r="ARP246"/>
      <c r="ARQ246"/>
      <c r="ARR246"/>
      <c r="ARS246"/>
      <c r="ART246"/>
      <c r="ARU246"/>
      <c r="ARV246"/>
      <c r="ARW246"/>
      <c r="ARX246"/>
      <c r="ARY246"/>
      <c r="ARZ246"/>
      <c r="ASA246"/>
      <c r="ASB246"/>
      <c r="ASC246"/>
      <c r="ASD246"/>
      <c r="ASE246"/>
      <c r="ASF246"/>
      <c r="ASG246"/>
      <c r="ASH246"/>
      <c r="ASI246"/>
      <c r="ASJ246"/>
      <c r="ASK246"/>
      <c r="ASL246"/>
      <c r="ASM246"/>
      <c r="ASN246"/>
      <c r="ASO246"/>
      <c r="ASP246"/>
      <c r="ASQ246"/>
      <c r="ASR246"/>
      <c r="ASS246"/>
      <c r="AST246"/>
      <c r="ASU246"/>
      <c r="ASV246"/>
      <c r="ASW246"/>
      <c r="ASX246"/>
      <c r="ASY246"/>
      <c r="ASZ246"/>
      <c r="ATA246"/>
      <c r="ATB246"/>
      <c r="ATC246"/>
      <c r="ATD246"/>
      <c r="ATE246"/>
      <c r="ATF246"/>
      <c r="ATG246"/>
      <c r="ATH246"/>
      <c r="ATI246"/>
      <c r="ATJ246"/>
      <c r="ATK246"/>
      <c r="ATL246"/>
      <c r="ATM246"/>
      <c r="ATN246"/>
      <c r="ATO246"/>
      <c r="ATP246"/>
      <c r="ATQ246"/>
      <c r="ATR246"/>
      <c r="ATS246"/>
      <c r="ATT246"/>
      <c r="ATU246"/>
      <c r="ATV246"/>
      <c r="ATW246"/>
      <c r="ATX246"/>
      <c r="ATY246"/>
      <c r="ATZ246"/>
      <c r="AUA246"/>
      <c r="AUB246"/>
      <c r="AUC246"/>
      <c r="AUD246"/>
      <c r="AUE246"/>
      <c r="AUF246"/>
      <c r="AUG246"/>
      <c r="AUH246"/>
      <c r="AUI246"/>
      <c r="AUJ246"/>
      <c r="AUK246"/>
      <c r="AUL246"/>
      <c r="AUM246"/>
      <c r="AUN246"/>
      <c r="AUO246"/>
      <c r="AUP246"/>
      <c r="AUQ246"/>
      <c r="AUR246"/>
      <c r="AUS246"/>
      <c r="AUT246"/>
      <c r="AUU246"/>
      <c r="AUV246"/>
      <c r="AUW246"/>
      <c r="AUX246"/>
      <c r="AUY246"/>
      <c r="AUZ246"/>
      <c r="AVA246"/>
      <c r="AVB246"/>
      <c r="AVC246"/>
      <c r="AVD246"/>
      <c r="AVE246"/>
      <c r="AVF246"/>
      <c r="AVG246"/>
      <c r="AVH246"/>
      <c r="AVI246"/>
      <c r="AVJ246"/>
      <c r="AVK246"/>
      <c r="AVL246"/>
      <c r="AVM246"/>
      <c r="AVN246"/>
      <c r="AVO246"/>
      <c r="AVP246"/>
      <c r="AVQ246"/>
      <c r="AVR246"/>
      <c r="AVS246"/>
      <c r="AVT246"/>
      <c r="AVU246"/>
      <c r="AVV246"/>
      <c r="AVW246"/>
      <c r="AVX246"/>
      <c r="AVY246"/>
      <c r="AVZ246"/>
      <c r="AWA246"/>
      <c r="AWB246"/>
      <c r="AWC246"/>
      <c r="AWD246"/>
      <c r="AWE246"/>
      <c r="AWF246"/>
      <c r="AWG246"/>
      <c r="AWH246"/>
      <c r="AWI246"/>
      <c r="AWJ246"/>
      <c r="AWK246"/>
      <c r="AWL246"/>
      <c r="AWM246"/>
      <c r="AWN246"/>
      <c r="AWO246"/>
      <c r="AWP246"/>
      <c r="AWQ246"/>
      <c r="AWR246"/>
      <c r="AWS246"/>
      <c r="AWT246"/>
      <c r="AWU246"/>
      <c r="AWV246"/>
      <c r="AWW246"/>
      <c r="AWX246"/>
      <c r="AWY246"/>
      <c r="AWZ246"/>
      <c r="AXA246"/>
      <c r="AXB246"/>
      <c r="AXC246"/>
      <c r="AXD246"/>
      <c r="AXE246"/>
      <c r="AXF246"/>
      <c r="AXG246"/>
      <c r="AXH246"/>
      <c r="AXI246"/>
      <c r="AXJ246"/>
      <c r="AXK246"/>
      <c r="AXL246"/>
      <c r="AXM246"/>
      <c r="AXN246"/>
      <c r="AXO246"/>
      <c r="AXP246"/>
      <c r="AXQ246"/>
      <c r="AXR246"/>
      <c r="AXS246"/>
      <c r="AXT246"/>
      <c r="AXU246"/>
      <c r="AXV246"/>
      <c r="AXW246"/>
      <c r="AXX246"/>
      <c r="AXY246"/>
      <c r="AXZ246"/>
      <c r="AYA246"/>
      <c r="AYB246"/>
      <c r="AYC246"/>
      <c r="AYD246"/>
      <c r="AYE246"/>
      <c r="AYF246"/>
      <c r="AYG246"/>
      <c r="AYH246"/>
      <c r="AYI246"/>
      <c r="AYJ246"/>
      <c r="AYK246"/>
      <c r="AYL246"/>
      <c r="AYM246"/>
      <c r="AYN246"/>
      <c r="AYO246"/>
      <c r="AYP246"/>
      <c r="AYQ246"/>
      <c r="AYR246"/>
      <c r="AYS246"/>
      <c r="AYT246"/>
      <c r="AYU246"/>
      <c r="AYV246"/>
      <c r="AYW246"/>
      <c r="AYX246"/>
      <c r="AYY246"/>
      <c r="AYZ246"/>
      <c r="AZA246"/>
      <c r="AZB246"/>
      <c r="AZC246"/>
      <c r="AZD246"/>
      <c r="AZE246"/>
      <c r="AZF246"/>
      <c r="AZG246"/>
      <c r="AZH246"/>
      <c r="AZI246"/>
      <c r="AZJ246"/>
      <c r="AZK246"/>
      <c r="AZL246"/>
      <c r="AZM246"/>
      <c r="AZN246"/>
      <c r="AZO246"/>
      <c r="AZP246"/>
      <c r="AZQ246"/>
      <c r="AZR246"/>
      <c r="AZS246"/>
      <c r="AZT246"/>
      <c r="AZU246"/>
      <c r="AZV246"/>
      <c r="AZW246"/>
      <c r="AZX246"/>
      <c r="AZY246"/>
      <c r="AZZ246"/>
      <c r="BAA246"/>
      <c r="BAB246"/>
      <c r="BAC246"/>
      <c r="BAD246"/>
      <c r="BAE246"/>
      <c r="BAF246"/>
      <c r="BAG246"/>
      <c r="BAH246"/>
      <c r="BAI246"/>
      <c r="BAJ246"/>
      <c r="BAK246"/>
      <c r="BAL246"/>
      <c r="BAM246"/>
      <c r="BAN246"/>
      <c r="BAO246"/>
      <c r="BAP246"/>
      <c r="BAQ246"/>
      <c r="BAR246"/>
      <c r="BAS246"/>
      <c r="BAT246"/>
      <c r="BAU246"/>
      <c r="BAV246"/>
      <c r="BAW246"/>
      <c r="BAX246"/>
      <c r="BAY246"/>
      <c r="BAZ246"/>
      <c r="BBA246"/>
      <c r="BBB246"/>
      <c r="BBC246"/>
      <c r="BBD246"/>
      <c r="BBE246"/>
      <c r="BBF246"/>
      <c r="BBG246"/>
      <c r="BBH246"/>
      <c r="BBI246"/>
      <c r="BBJ246"/>
      <c r="BBK246"/>
      <c r="BBL246"/>
      <c r="BBM246"/>
      <c r="BBN246"/>
      <c r="BBO246"/>
      <c r="BBP246"/>
      <c r="BBQ246"/>
      <c r="BBR246"/>
      <c r="BBS246"/>
      <c r="BBT246"/>
      <c r="BBU246"/>
      <c r="BBV246"/>
      <c r="BBW246"/>
      <c r="BBX246"/>
      <c r="BBY246"/>
      <c r="BBZ246"/>
      <c r="BCA246"/>
      <c r="BCB246"/>
      <c r="BCC246"/>
      <c r="BCD246"/>
      <c r="BCE246"/>
      <c r="BCF246"/>
      <c r="BCG246"/>
      <c r="BCH246"/>
      <c r="BCI246"/>
      <c r="BCJ246"/>
      <c r="BCK246"/>
      <c r="BCL246"/>
      <c r="BCM246"/>
      <c r="BCN246"/>
      <c r="BCO246"/>
      <c r="BCP246"/>
      <c r="BCQ246"/>
      <c r="BCR246"/>
      <c r="BCS246"/>
      <c r="BCT246"/>
      <c r="BCU246"/>
      <c r="BCV246"/>
      <c r="BCW246"/>
      <c r="BCX246"/>
      <c r="BCY246"/>
      <c r="BCZ246"/>
      <c r="BDA246"/>
      <c r="BDB246"/>
      <c r="BDC246"/>
      <c r="BDD246"/>
      <c r="BDE246"/>
      <c r="BDF246"/>
      <c r="BDG246"/>
      <c r="BDH246"/>
      <c r="BDI246"/>
      <c r="BDJ246"/>
      <c r="BDK246"/>
      <c r="BDL246"/>
      <c r="BDM246"/>
      <c r="BDN246"/>
      <c r="BDO246"/>
      <c r="BDP246"/>
      <c r="BDQ246"/>
      <c r="BDR246"/>
      <c r="BDS246"/>
      <c r="BDT246"/>
      <c r="BDU246"/>
    </row>
    <row r="247" spans="1:1477" s="69" customFormat="1">
      <c r="B247" s="67" t="s">
        <v>4</v>
      </c>
      <c r="C247" s="67" t="s">
        <v>887</v>
      </c>
      <c r="D247" s="67" t="s">
        <v>1043</v>
      </c>
      <c r="E247" s="194">
        <v>45748</v>
      </c>
      <c r="F247" s="67" t="s">
        <v>986</v>
      </c>
      <c r="G247" s="158" t="s">
        <v>994</v>
      </c>
      <c r="H247" s="187">
        <v>1</v>
      </c>
      <c r="I247" s="69">
        <v>0</v>
      </c>
      <c r="J247" s="69">
        <v>190</v>
      </c>
      <c r="K247" s="69">
        <v>217</v>
      </c>
      <c r="L247" s="69">
        <v>196</v>
      </c>
      <c r="M247" s="186">
        <f t="shared" si="66"/>
        <v>0.88947368421052631</v>
      </c>
      <c r="N247" s="69">
        <f t="shared" si="67"/>
        <v>1</v>
      </c>
      <c r="O247" s="69">
        <v>21</v>
      </c>
      <c r="P247" s="69">
        <v>0</v>
      </c>
      <c r="Q247" s="69">
        <v>0</v>
      </c>
      <c r="R247" s="69">
        <v>27</v>
      </c>
      <c r="S247" s="69">
        <v>0</v>
      </c>
      <c r="T247" s="190">
        <v>6639966</v>
      </c>
      <c r="U247" s="190">
        <v>78000</v>
      </c>
      <c r="V247" s="190">
        <v>6561966</v>
      </c>
      <c r="W247" s="190">
        <v>6639966</v>
      </c>
      <c r="X247" s="190">
        <v>6618677</v>
      </c>
      <c r="Y247" s="190">
        <v>0</v>
      </c>
      <c r="Z247" s="190">
        <v>0</v>
      </c>
      <c r="AA247" s="190">
        <v>0</v>
      </c>
      <c r="AB247" s="190">
        <v>6618677</v>
      </c>
      <c r="AC247" s="190">
        <v>6618677</v>
      </c>
      <c r="AD247" s="186">
        <f t="shared" si="68"/>
        <v>1.0086423794332369</v>
      </c>
      <c r="AE247" s="69">
        <f t="shared" si="69"/>
        <v>1</v>
      </c>
      <c r="AF247" s="190">
        <v>0</v>
      </c>
      <c r="AG247" s="190">
        <v>0</v>
      </c>
      <c r="AH247" s="69">
        <v>7</v>
      </c>
      <c r="AI247" s="69">
        <v>20</v>
      </c>
      <c r="AJ247" s="69">
        <v>0</v>
      </c>
      <c r="AK247" s="69">
        <v>0</v>
      </c>
      <c r="AL247" s="80">
        <v>0</v>
      </c>
      <c r="AM247" s="80">
        <v>0</v>
      </c>
      <c r="AN247" s="69">
        <v>0</v>
      </c>
      <c r="AO247" s="69">
        <v>0</v>
      </c>
      <c r="AP247" s="80">
        <v>0</v>
      </c>
      <c r="AQ247" s="80">
        <v>0</v>
      </c>
      <c r="AR247" s="69">
        <v>0</v>
      </c>
      <c r="AS247" s="69">
        <v>0</v>
      </c>
      <c r="AT247" s="80">
        <v>0</v>
      </c>
      <c r="AU247" s="80">
        <v>0</v>
      </c>
      <c r="AV247" s="69">
        <v>0</v>
      </c>
      <c r="AW247" s="69">
        <v>0</v>
      </c>
      <c r="AX247" s="80">
        <v>0</v>
      </c>
      <c r="AY247" s="80">
        <v>0</v>
      </c>
      <c r="AZ247" s="69">
        <v>0</v>
      </c>
      <c r="BA247" s="69">
        <v>0</v>
      </c>
      <c r="BB247" s="80">
        <v>0</v>
      </c>
      <c r="BC247" s="80">
        <v>0</v>
      </c>
      <c r="BD247" s="69">
        <v>0</v>
      </c>
      <c r="BE247" s="69">
        <v>0</v>
      </c>
      <c r="BF247" s="80">
        <v>0</v>
      </c>
      <c r="BG247" s="80">
        <v>0</v>
      </c>
      <c r="BH247" s="69">
        <v>0</v>
      </c>
      <c r="BI247" s="69">
        <v>0</v>
      </c>
      <c r="BJ247" s="80">
        <v>0</v>
      </c>
      <c r="BK247" s="80">
        <v>0</v>
      </c>
      <c r="BL247" s="69">
        <v>0</v>
      </c>
      <c r="BM247" s="69">
        <v>0</v>
      </c>
      <c r="BN247" s="80">
        <v>0</v>
      </c>
      <c r="BO247" s="80">
        <v>0</v>
      </c>
      <c r="BP247" s="69">
        <v>0</v>
      </c>
      <c r="BQ247" s="69">
        <v>0</v>
      </c>
      <c r="BR247" s="80">
        <v>0</v>
      </c>
      <c r="BS247" s="80">
        <v>0</v>
      </c>
      <c r="BT247" s="69">
        <v>0</v>
      </c>
      <c r="BU247" s="69">
        <v>0</v>
      </c>
      <c r="BV247" s="80">
        <v>0</v>
      </c>
      <c r="BW247" s="80">
        <v>0</v>
      </c>
      <c r="BX247" s="69">
        <v>0</v>
      </c>
      <c r="BY247" s="69">
        <v>0</v>
      </c>
      <c r="BZ247" s="80">
        <v>0</v>
      </c>
      <c r="CA247" s="80">
        <v>0</v>
      </c>
      <c r="CB247" s="69">
        <v>0</v>
      </c>
      <c r="CC247" s="69">
        <v>0</v>
      </c>
      <c r="CD247" s="80">
        <v>0</v>
      </c>
      <c r="CE247" s="80">
        <v>0</v>
      </c>
      <c r="CF247" s="69">
        <v>0</v>
      </c>
      <c r="CG247" s="69">
        <v>0</v>
      </c>
      <c r="CH247" s="80">
        <v>0</v>
      </c>
      <c r="CI247" s="80">
        <v>0</v>
      </c>
      <c r="CJ247" s="69">
        <v>0</v>
      </c>
      <c r="CK247" s="69">
        <v>0</v>
      </c>
      <c r="CL247" s="80">
        <v>0</v>
      </c>
      <c r="CM247" s="80">
        <v>0</v>
      </c>
      <c r="CN247" s="67" t="s">
        <v>888</v>
      </c>
      <c r="CO247" s="67" t="s">
        <v>889</v>
      </c>
      <c r="CP247" s="67" t="s">
        <v>709</v>
      </c>
      <c r="CQ247" s="67" t="s">
        <v>709</v>
      </c>
      <c r="CR247" s="67" t="s">
        <v>709</v>
      </c>
      <c r="CS247" s="67" t="s">
        <v>709</v>
      </c>
      <c r="CT247" s="68">
        <v>46086</v>
      </c>
      <c r="CU247" s="67" t="s">
        <v>991</v>
      </c>
      <c r="CV247" s="67" t="s">
        <v>989</v>
      </c>
      <c r="CW247" s="68" t="s">
        <v>168</v>
      </c>
      <c r="CX247" s="68">
        <v>46037</v>
      </c>
      <c r="CY247" s="67" t="s">
        <v>991</v>
      </c>
      <c r="CZ247" s="67" t="s">
        <v>989</v>
      </c>
      <c r="DA247" s="67" t="s">
        <v>1037</v>
      </c>
      <c r="DB247" s="81">
        <v>8028735.1500000004</v>
      </c>
      <c r="DC247" s="67"/>
      <c r="DD247" s="6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  <c r="AML247"/>
      <c r="AMM247"/>
      <c r="AMN247"/>
      <c r="AMO247"/>
      <c r="AMP247"/>
      <c r="AMQ247"/>
      <c r="AMR247"/>
      <c r="AMS247"/>
      <c r="AMT247"/>
      <c r="AMU247"/>
      <c r="AMV247"/>
      <c r="AMW247"/>
      <c r="AMX247"/>
      <c r="AMY247"/>
      <c r="AMZ247"/>
      <c r="ANA247"/>
      <c r="ANB247"/>
      <c r="ANC247"/>
      <c r="AND247"/>
      <c r="ANE247"/>
      <c r="ANF247"/>
      <c r="ANG247"/>
      <c r="ANH247"/>
      <c r="ANI247"/>
      <c r="ANJ247"/>
      <c r="ANK247"/>
      <c r="ANL247"/>
      <c r="ANM247"/>
      <c r="ANN247"/>
      <c r="ANO247"/>
      <c r="ANP247"/>
      <c r="ANQ247"/>
      <c r="ANR247"/>
      <c r="ANS247"/>
      <c r="ANT247"/>
      <c r="ANU247"/>
      <c r="ANV247"/>
      <c r="ANW247"/>
      <c r="ANX247"/>
      <c r="ANY247"/>
      <c r="ANZ247"/>
      <c r="AOA247"/>
      <c r="AOB247"/>
      <c r="AOC247"/>
      <c r="AOD247"/>
      <c r="AOE247"/>
      <c r="AOF247"/>
      <c r="AOG247"/>
      <c r="AOH247"/>
      <c r="AOI247"/>
      <c r="AOJ247"/>
      <c r="AOK247"/>
      <c r="AOL247"/>
      <c r="AOM247"/>
      <c r="AON247"/>
      <c r="AOO247"/>
      <c r="AOP247"/>
      <c r="AOQ247"/>
      <c r="AOR247"/>
      <c r="AOS247"/>
      <c r="AOT247"/>
      <c r="AOU247"/>
      <c r="AOV247"/>
      <c r="AOW247"/>
      <c r="AOX247"/>
      <c r="AOY247"/>
      <c r="AOZ247"/>
      <c r="APA247"/>
      <c r="APB247"/>
      <c r="APC247"/>
      <c r="APD247"/>
      <c r="APE247"/>
      <c r="APF247"/>
      <c r="APG247"/>
      <c r="APH247"/>
      <c r="API247"/>
      <c r="APJ247"/>
      <c r="APK247"/>
      <c r="APL247"/>
      <c r="APM247"/>
      <c r="APN247"/>
      <c r="APO247"/>
      <c r="APP247"/>
      <c r="APQ247"/>
      <c r="APR247"/>
      <c r="APS247"/>
      <c r="APT247"/>
      <c r="APU247"/>
      <c r="APV247"/>
      <c r="APW247"/>
      <c r="APX247"/>
      <c r="APY247"/>
      <c r="APZ247"/>
      <c r="AQA247"/>
      <c r="AQB247"/>
      <c r="AQC247"/>
      <c r="AQD247"/>
      <c r="AQE247"/>
      <c r="AQF247"/>
      <c r="AQG247"/>
      <c r="AQH247"/>
      <c r="AQI247"/>
      <c r="AQJ247"/>
      <c r="AQK247"/>
      <c r="AQL247"/>
      <c r="AQM247"/>
      <c r="AQN247"/>
      <c r="AQO247"/>
      <c r="AQP247"/>
      <c r="AQQ247"/>
      <c r="AQR247"/>
      <c r="AQS247"/>
      <c r="AQT247"/>
      <c r="AQU247"/>
      <c r="AQV247"/>
      <c r="AQW247"/>
      <c r="AQX247"/>
      <c r="AQY247"/>
      <c r="AQZ247"/>
      <c r="ARA247"/>
      <c r="ARB247"/>
      <c r="ARC247"/>
      <c r="ARD247"/>
      <c r="ARE247"/>
      <c r="ARF247"/>
      <c r="ARG247"/>
      <c r="ARH247"/>
      <c r="ARI247"/>
      <c r="ARJ247"/>
      <c r="ARK247"/>
      <c r="ARL247"/>
      <c r="ARM247"/>
      <c r="ARN247"/>
      <c r="ARO247"/>
      <c r="ARP247"/>
      <c r="ARQ247"/>
      <c r="ARR247"/>
      <c r="ARS247"/>
      <c r="ART247"/>
      <c r="ARU247"/>
      <c r="ARV247"/>
      <c r="ARW247"/>
      <c r="ARX247"/>
      <c r="ARY247"/>
      <c r="ARZ247"/>
      <c r="ASA247"/>
      <c r="ASB247"/>
      <c r="ASC247"/>
      <c r="ASD247"/>
      <c r="ASE247"/>
      <c r="ASF247"/>
      <c r="ASG247"/>
      <c r="ASH247"/>
      <c r="ASI247"/>
      <c r="ASJ247"/>
      <c r="ASK247"/>
      <c r="ASL247"/>
      <c r="ASM247"/>
      <c r="ASN247"/>
      <c r="ASO247"/>
      <c r="ASP247"/>
      <c r="ASQ247"/>
      <c r="ASR247"/>
      <c r="ASS247"/>
      <c r="AST247"/>
      <c r="ASU247"/>
      <c r="ASV247"/>
      <c r="ASW247"/>
      <c r="ASX247"/>
      <c r="ASY247"/>
      <c r="ASZ247"/>
      <c r="ATA247"/>
      <c r="ATB247"/>
      <c r="ATC247"/>
      <c r="ATD247"/>
      <c r="ATE247"/>
      <c r="ATF247"/>
      <c r="ATG247"/>
      <c r="ATH247"/>
      <c r="ATI247"/>
      <c r="ATJ247"/>
      <c r="ATK247"/>
      <c r="ATL247"/>
      <c r="ATM247"/>
      <c r="ATN247"/>
      <c r="ATO247"/>
      <c r="ATP247"/>
      <c r="ATQ247"/>
      <c r="ATR247"/>
      <c r="ATS247"/>
      <c r="ATT247"/>
      <c r="ATU247"/>
      <c r="ATV247"/>
      <c r="ATW247"/>
      <c r="ATX247"/>
      <c r="ATY247"/>
      <c r="ATZ247"/>
      <c r="AUA247"/>
      <c r="AUB247"/>
      <c r="AUC247"/>
      <c r="AUD247"/>
      <c r="AUE247"/>
      <c r="AUF247"/>
      <c r="AUG247"/>
      <c r="AUH247"/>
      <c r="AUI247"/>
      <c r="AUJ247"/>
      <c r="AUK247"/>
      <c r="AUL247"/>
      <c r="AUM247"/>
      <c r="AUN247"/>
      <c r="AUO247"/>
      <c r="AUP247"/>
      <c r="AUQ247"/>
      <c r="AUR247"/>
      <c r="AUS247"/>
      <c r="AUT247"/>
      <c r="AUU247"/>
      <c r="AUV247"/>
      <c r="AUW247"/>
      <c r="AUX247"/>
      <c r="AUY247"/>
      <c r="AUZ247"/>
      <c r="AVA247"/>
      <c r="AVB247"/>
      <c r="AVC247"/>
      <c r="AVD247"/>
      <c r="AVE247"/>
      <c r="AVF247"/>
      <c r="AVG247"/>
      <c r="AVH247"/>
      <c r="AVI247"/>
      <c r="AVJ247"/>
      <c r="AVK247"/>
      <c r="AVL247"/>
      <c r="AVM247"/>
      <c r="AVN247"/>
      <c r="AVO247"/>
      <c r="AVP247"/>
      <c r="AVQ247"/>
      <c r="AVR247"/>
      <c r="AVS247"/>
      <c r="AVT247"/>
      <c r="AVU247"/>
      <c r="AVV247"/>
      <c r="AVW247"/>
      <c r="AVX247"/>
      <c r="AVY247"/>
      <c r="AVZ247"/>
      <c r="AWA247"/>
      <c r="AWB247"/>
      <c r="AWC247"/>
      <c r="AWD247"/>
      <c r="AWE247"/>
      <c r="AWF247"/>
      <c r="AWG247"/>
      <c r="AWH247"/>
      <c r="AWI247"/>
      <c r="AWJ247"/>
      <c r="AWK247"/>
      <c r="AWL247"/>
      <c r="AWM247"/>
      <c r="AWN247"/>
      <c r="AWO247"/>
      <c r="AWP247"/>
      <c r="AWQ247"/>
      <c r="AWR247"/>
      <c r="AWS247"/>
      <c r="AWT247"/>
      <c r="AWU247"/>
      <c r="AWV247"/>
      <c r="AWW247"/>
      <c r="AWX247"/>
      <c r="AWY247"/>
      <c r="AWZ247"/>
      <c r="AXA247"/>
      <c r="AXB247"/>
      <c r="AXC247"/>
      <c r="AXD247"/>
      <c r="AXE247"/>
      <c r="AXF247"/>
      <c r="AXG247"/>
      <c r="AXH247"/>
      <c r="AXI247"/>
      <c r="AXJ247"/>
      <c r="AXK247"/>
      <c r="AXL247"/>
      <c r="AXM247"/>
      <c r="AXN247"/>
      <c r="AXO247"/>
      <c r="AXP247"/>
      <c r="AXQ247"/>
      <c r="AXR247"/>
      <c r="AXS247"/>
      <c r="AXT247"/>
      <c r="AXU247"/>
      <c r="AXV247"/>
      <c r="AXW247"/>
      <c r="AXX247"/>
      <c r="AXY247"/>
      <c r="AXZ247"/>
      <c r="AYA247"/>
      <c r="AYB247"/>
      <c r="AYC247"/>
      <c r="AYD247"/>
      <c r="AYE247"/>
      <c r="AYF247"/>
      <c r="AYG247"/>
      <c r="AYH247"/>
      <c r="AYI247"/>
      <c r="AYJ247"/>
      <c r="AYK247"/>
      <c r="AYL247"/>
      <c r="AYM247"/>
      <c r="AYN247"/>
      <c r="AYO247"/>
      <c r="AYP247"/>
      <c r="AYQ247"/>
      <c r="AYR247"/>
      <c r="AYS247"/>
      <c r="AYT247"/>
      <c r="AYU247"/>
      <c r="AYV247"/>
      <c r="AYW247"/>
      <c r="AYX247"/>
      <c r="AYY247"/>
      <c r="AYZ247"/>
      <c r="AZA247"/>
      <c r="AZB247"/>
      <c r="AZC247"/>
      <c r="AZD247"/>
      <c r="AZE247"/>
      <c r="AZF247"/>
      <c r="AZG247"/>
      <c r="AZH247"/>
      <c r="AZI247"/>
      <c r="AZJ247"/>
      <c r="AZK247"/>
      <c r="AZL247"/>
      <c r="AZM247"/>
      <c r="AZN247"/>
      <c r="AZO247"/>
      <c r="AZP247"/>
      <c r="AZQ247"/>
      <c r="AZR247"/>
      <c r="AZS247"/>
      <c r="AZT247"/>
      <c r="AZU247"/>
      <c r="AZV247"/>
      <c r="AZW247"/>
      <c r="AZX247"/>
      <c r="AZY247"/>
      <c r="AZZ247"/>
      <c r="BAA247"/>
      <c r="BAB247"/>
      <c r="BAC247"/>
      <c r="BAD247"/>
      <c r="BAE247"/>
      <c r="BAF247"/>
      <c r="BAG247"/>
      <c r="BAH247"/>
      <c r="BAI247"/>
      <c r="BAJ247"/>
      <c r="BAK247"/>
      <c r="BAL247"/>
      <c r="BAM247"/>
      <c r="BAN247"/>
      <c r="BAO247"/>
      <c r="BAP247"/>
      <c r="BAQ247"/>
      <c r="BAR247"/>
      <c r="BAS247"/>
      <c r="BAT247"/>
      <c r="BAU247"/>
      <c r="BAV247"/>
      <c r="BAW247"/>
      <c r="BAX247"/>
      <c r="BAY247"/>
      <c r="BAZ247"/>
      <c r="BBA247"/>
      <c r="BBB247"/>
      <c r="BBC247"/>
      <c r="BBD247"/>
      <c r="BBE247"/>
      <c r="BBF247"/>
      <c r="BBG247"/>
      <c r="BBH247"/>
      <c r="BBI247"/>
      <c r="BBJ247"/>
      <c r="BBK247"/>
      <c r="BBL247"/>
      <c r="BBM247"/>
      <c r="BBN247"/>
      <c r="BBO247"/>
      <c r="BBP247"/>
      <c r="BBQ247"/>
      <c r="BBR247"/>
      <c r="BBS247"/>
      <c r="BBT247"/>
      <c r="BBU247"/>
      <c r="BBV247"/>
      <c r="BBW247"/>
      <c r="BBX247"/>
      <c r="BBY247"/>
      <c r="BBZ247"/>
      <c r="BCA247"/>
      <c r="BCB247"/>
      <c r="BCC247"/>
      <c r="BCD247"/>
      <c r="BCE247"/>
      <c r="BCF247"/>
      <c r="BCG247"/>
      <c r="BCH247"/>
      <c r="BCI247"/>
      <c r="BCJ247"/>
      <c r="BCK247"/>
      <c r="BCL247"/>
      <c r="BCM247"/>
      <c r="BCN247"/>
      <c r="BCO247"/>
      <c r="BCP247"/>
      <c r="BCQ247"/>
      <c r="BCR247"/>
      <c r="BCS247"/>
      <c r="BCT247"/>
      <c r="BCU247"/>
      <c r="BCV247"/>
      <c r="BCW247"/>
      <c r="BCX247"/>
      <c r="BCY247"/>
      <c r="BCZ247"/>
      <c r="BDA247"/>
      <c r="BDB247"/>
      <c r="BDC247"/>
      <c r="BDD247"/>
      <c r="BDE247"/>
      <c r="BDF247"/>
      <c r="BDG247"/>
      <c r="BDH247"/>
      <c r="BDI247"/>
      <c r="BDJ247"/>
      <c r="BDK247"/>
      <c r="BDL247"/>
      <c r="BDM247"/>
      <c r="BDN247"/>
      <c r="BDO247"/>
      <c r="BDP247"/>
      <c r="BDQ247"/>
      <c r="BDR247"/>
      <c r="BDS247"/>
      <c r="BDT247"/>
      <c r="BDU247"/>
    </row>
    <row r="248" spans="1:1477" s="69" customFormat="1">
      <c r="B248" s="67" t="s">
        <v>4</v>
      </c>
      <c r="C248" s="67" t="s">
        <v>426</v>
      </c>
      <c r="D248" s="67" t="s">
        <v>427</v>
      </c>
      <c r="E248" s="194">
        <v>45083</v>
      </c>
      <c r="F248" s="67" t="s">
        <v>986</v>
      </c>
      <c r="G248" s="158" t="s">
        <v>995</v>
      </c>
      <c r="H248" s="187">
        <v>3</v>
      </c>
      <c r="I248" s="69">
        <v>4</v>
      </c>
      <c r="J248" s="69">
        <v>590</v>
      </c>
      <c r="K248" s="69">
        <v>703</v>
      </c>
      <c r="L248" s="69">
        <v>696</v>
      </c>
      <c r="M248" s="186">
        <f t="shared" si="66"/>
        <v>0.98813559322033895</v>
      </c>
      <c r="N248" s="69">
        <f t="shared" si="67"/>
        <v>1</v>
      </c>
      <c r="O248" s="69">
        <v>7</v>
      </c>
      <c r="P248" s="69">
        <v>0</v>
      </c>
      <c r="Q248" s="69">
        <v>0</v>
      </c>
      <c r="R248" s="69">
        <v>113</v>
      </c>
      <c r="S248" s="69">
        <v>0</v>
      </c>
      <c r="T248" s="190">
        <v>9899345</v>
      </c>
      <c r="U248" s="190">
        <v>50000</v>
      </c>
      <c r="V248" s="190">
        <v>9849345</v>
      </c>
      <c r="W248" s="190">
        <v>10080554</v>
      </c>
      <c r="X248" s="190">
        <v>10364962</v>
      </c>
      <c r="Y248" s="190">
        <v>0</v>
      </c>
      <c r="Z248" s="190">
        <v>0</v>
      </c>
      <c r="AA248" s="190">
        <v>0</v>
      </c>
      <c r="AB248" s="190">
        <v>10364962</v>
      </c>
      <c r="AC248" s="190">
        <v>10344890</v>
      </c>
      <c r="AD248" s="186">
        <f t="shared" si="68"/>
        <v>1.0503124827082411</v>
      </c>
      <c r="AE248" s="69">
        <f t="shared" si="69"/>
        <v>1</v>
      </c>
      <c r="AF248" s="190">
        <v>-9</v>
      </c>
      <c r="AG248" s="190">
        <v>181208</v>
      </c>
      <c r="AH248" s="69">
        <v>61</v>
      </c>
      <c r="AI248" s="69">
        <v>52</v>
      </c>
      <c r="AJ248" s="69">
        <v>0</v>
      </c>
      <c r="AK248" s="69">
        <v>0</v>
      </c>
      <c r="AL248" s="80">
        <v>111146</v>
      </c>
      <c r="AM248" s="80">
        <v>0</v>
      </c>
      <c r="AN248" s="69">
        <v>0</v>
      </c>
      <c r="AO248" s="69">
        <v>0</v>
      </c>
      <c r="AP248" s="80">
        <v>51682</v>
      </c>
      <c r="AQ248" s="80">
        <v>1682</v>
      </c>
      <c r="AR248" s="69">
        <v>0</v>
      </c>
      <c r="AS248" s="69">
        <v>0</v>
      </c>
      <c r="AT248" s="80">
        <v>0</v>
      </c>
      <c r="AU248" s="80">
        <v>0</v>
      </c>
      <c r="AV248" s="69">
        <v>0</v>
      </c>
      <c r="AW248" s="69">
        <v>0</v>
      </c>
      <c r="AX248" s="80">
        <v>0</v>
      </c>
      <c r="AY248" s="80">
        <v>0</v>
      </c>
      <c r="AZ248" s="69">
        <v>0</v>
      </c>
      <c r="BA248" s="69">
        <v>0</v>
      </c>
      <c r="BB248" s="80">
        <v>0</v>
      </c>
      <c r="BC248" s="80">
        <v>0</v>
      </c>
      <c r="BD248" s="69">
        <v>0</v>
      </c>
      <c r="BE248" s="69">
        <v>0</v>
      </c>
      <c r="BF248" s="80">
        <v>0</v>
      </c>
      <c r="BG248" s="80">
        <v>0</v>
      </c>
      <c r="BH248" s="69">
        <v>0</v>
      </c>
      <c r="BI248" s="69">
        <v>0</v>
      </c>
      <c r="BJ248" s="80">
        <v>0</v>
      </c>
      <c r="BK248" s="80">
        <v>0</v>
      </c>
      <c r="BL248" s="69">
        <v>0</v>
      </c>
      <c r="BM248" s="69">
        <v>0</v>
      </c>
      <c r="BN248" s="80">
        <v>0</v>
      </c>
      <c r="BO248" s="80">
        <v>0</v>
      </c>
      <c r="BP248" s="69">
        <v>0</v>
      </c>
      <c r="BQ248" s="69">
        <v>0</v>
      </c>
      <c r="BR248" s="80">
        <v>0</v>
      </c>
      <c r="BS248" s="80">
        <v>0</v>
      </c>
      <c r="BT248" s="69">
        <v>0</v>
      </c>
      <c r="BU248" s="69">
        <v>0</v>
      </c>
      <c r="BV248" s="80">
        <v>0</v>
      </c>
      <c r="BW248" s="80">
        <v>0</v>
      </c>
      <c r="BX248" s="69">
        <v>0</v>
      </c>
      <c r="BY248" s="69">
        <v>0</v>
      </c>
      <c r="BZ248" s="80">
        <v>0</v>
      </c>
      <c r="CA248" s="80">
        <v>0</v>
      </c>
      <c r="CB248" s="69">
        <v>0</v>
      </c>
      <c r="CC248" s="69">
        <v>0</v>
      </c>
      <c r="CD248" s="80">
        <v>0</v>
      </c>
      <c r="CE248" s="80">
        <v>0</v>
      </c>
      <c r="CF248" s="69">
        <v>0</v>
      </c>
      <c r="CG248" s="69">
        <v>0</v>
      </c>
      <c r="CH248" s="80">
        <v>0</v>
      </c>
      <c r="CI248" s="80">
        <v>0</v>
      </c>
      <c r="CJ248" s="69">
        <v>0</v>
      </c>
      <c r="CK248" s="69">
        <v>0</v>
      </c>
      <c r="CL248" s="80">
        <v>162828</v>
      </c>
      <c r="CM248" s="80">
        <v>1682</v>
      </c>
      <c r="CN248" s="67" t="s">
        <v>890</v>
      </c>
      <c r="CO248" s="67" t="s">
        <v>891</v>
      </c>
      <c r="CP248" s="67" t="s">
        <v>709</v>
      </c>
      <c r="CQ248" s="67" t="s">
        <v>709</v>
      </c>
      <c r="CR248" s="67" t="s">
        <v>709</v>
      </c>
      <c r="CS248" s="67" t="s">
        <v>709</v>
      </c>
      <c r="CT248" s="68">
        <v>46010</v>
      </c>
      <c r="CU248" s="67" t="s">
        <v>993</v>
      </c>
      <c r="CV248" s="67" t="s">
        <v>989</v>
      </c>
      <c r="CW248" s="68" t="s">
        <v>168</v>
      </c>
      <c r="CX248" s="68">
        <v>45923</v>
      </c>
      <c r="CY248" s="67" t="s">
        <v>988</v>
      </c>
      <c r="CZ248" s="67" t="s">
        <v>989</v>
      </c>
      <c r="DA248" s="67" t="s">
        <v>1034</v>
      </c>
      <c r="DB248" s="81">
        <v>8480188.0199999996</v>
      </c>
      <c r="DC248" s="67"/>
      <c r="DD248" s="67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  <c r="AML248"/>
      <c r="AMM248"/>
      <c r="AMN248"/>
      <c r="AMO248"/>
      <c r="AMP248"/>
      <c r="AMQ248"/>
      <c r="AMR248"/>
      <c r="AMS248"/>
      <c r="AMT248"/>
      <c r="AMU248"/>
      <c r="AMV248"/>
      <c r="AMW248"/>
      <c r="AMX248"/>
      <c r="AMY248"/>
      <c r="AMZ248"/>
      <c r="ANA248"/>
      <c r="ANB248"/>
      <c r="ANC248"/>
      <c r="AND248"/>
      <c r="ANE248"/>
      <c r="ANF248"/>
      <c r="ANG248"/>
      <c r="ANH248"/>
      <c r="ANI248"/>
      <c r="ANJ248"/>
      <c r="ANK248"/>
      <c r="ANL248"/>
      <c r="ANM248"/>
      <c r="ANN248"/>
      <c r="ANO248"/>
      <c r="ANP248"/>
      <c r="ANQ248"/>
      <c r="ANR248"/>
      <c r="ANS248"/>
      <c r="ANT248"/>
      <c r="ANU248"/>
      <c r="ANV248"/>
      <c r="ANW248"/>
      <c r="ANX248"/>
      <c r="ANY248"/>
      <c r="ANZ248"/>
      <c r="AOA248"/>
      <c r="AOB248"/>
      <c r="AOC248"/>
      <c r="AOD248"/>
      <c r="AOE248"/>
      <c r="AOF248"/>
      <c r="AOG248"/>
      <c r="AOH248"/>
      <c r="AOI248"/>
      <c r="AOJ248"/>
      <c r="AOK248"/>
      <c r="AOL248"/>
      <c r="AOM248"/>
      <c r="AON248"/>
      <c r="AOO248"/>
      <c r="AOP248"/>
      <c r="AOQ248"/>
      <c r="AOR248"/>
      <c r="AOS248"/>
      <c r="AOT248"/>
      <c r="AOU248"/>
      <c r="AOV248"/>
      <c r="AOW248"/>
      <c r="AOX248"/>
      <c r="AOY248"/>
      <c r="AOZ248"/>
      <c r="APA248"/>
      <c r="APB248"/>
      <c r="APC248"/>
      <c r="APD248"/>
      <c r="APE248"/>
      <c r="APF248"/>
      <c r="APG248"/>
      <c r="APH248"/>
      <c r="API248"/>
      <c r="APJ248"/>
      <c r="APK248"/>
      <c r="APL248"/>
      <c r="APM248"/>
      <c r="APN248"/>
      <c r="APO248"/>
      <c r="APP248"/>
      <c r="APQ248"/>
      <c r="APR248"/>
      <c r="APS248"/>
      <c r="APT248"/>
      <c r="APU248"/>
      <c r="APV248"/>
      <c r="APW248"/>
      <c r="APX248"/>
      <c r="APY248"/>
      <c r="APZ248"/>
      <c r="AQA248"/>
      <c r="AQB248"/>
      <c r="AQC248"/>
      <c r="AQD248"/>
      <c r="AQE248"/>
      <c r="AQF248"/>
      <c r="AQG248"/>
      <c r="AQH248"/>
      <c r="AQI248"/>
      <c r="AQJ248"/>
      <c r="AQK248"/>
      <c r="AQL248"/>
      <c r="AQM248"/>
      <c r="AQN248"/>
      <c r="AQO248"/>
      <c r="AQP248"/>
      <c r="AQQ248"/>
      <c r="AQR248"/>
      <c r="AQS248"/>
      <c r="AQT248"/>
      <c r="AQU248"/>
      <c r="AQV248"/>
      <c r="AQW248"/>
      <c r="AQX248"/>
      <c r="AQY248"/>
      <c r="AQZ248"/>
      <c r="ARA248"/>
      <c r="ARB248"/>
      <c r="ARC248"/>
      <c r="ARD248"/>
      <c r="ARE248"/>
      <c r="ARF248"/>
      <c r="ARG248"/>
      <c r="ARH248"/>
      <c r="ARI248"/>
      <c r="ARJ248"/>
      <c r="ARK248"/>
      <c r="ARL248"/>
      <c r="ARM248"/>
      <c r="ARN248"/>
      <c r="ARO248"/>
      <c r="ARP248"/>
      <c r="ARQ248"/>
      <c r="ARR248"/>
      <c r="ARS248"/>
      <c r="ART248"/>
      <c r="ARU248"/>
      <c r="ARV248"/>
      <c r="ARW248"/>
      <c r="ARX248"/>
      <c r="ARY248"/>
      <c r="ARZ248"/>
      <c r="ASA248"/>
      <c r="ASB248"/>
      <c r="ASC248"/>
      <c r="ASD248"/>
      <c r="ASE248"/>
      <c r="ASF248"/>
      <c r="ASG248"/>
      <c r="ASH248"/>
      <c r="ASI248"/>
      <c r="ASJ248"/>
      <c r="ASK248"/>
      <c r="ASL248"/>
      <c r="ASM248"/>
      <c r="ASN248"/>
      <c r="ASO248"/>
      <c r="ASP248"/>
      <c r="ASQ248"/>
      <c r="ASR248"/>
      <c r="ASS248"/>
      <c r="AST248"/>
      <c r="ASU248"/>
      <c r="ASV248"/>
      <c r="ASW248"/>
      <c r="ASX248"/>
      <c r="ASY248"/>
      <c r="ASZ248"/>
      <c r="ATA248"/>
      <c r="ATB248"/>
      <c r="ATC248"/>
      <c r="ATD248"/>
      <c r="ATE248"/>
      <c r="ATF248"/>
      <c r="ATG248"/>
      <c r="ATH248"/>
      <c r="ATI248"/>
      <c r="ATJ248"/>
      <c r="ATK248"/>
      <c r="ATL248"/>
      <c r="ATM248"/>
      <c r="ATN248"/>
      <c r="ATO248"/>
      <c r="ATP248"/>
      <c r="ATQ248"/>
      <c r="ATR248"/>
      <c r="ATS248"/>
      <c r="ATT248"/>
      <c r="ATU248"/>
      <c r="ATV248"/>
      <c r="ATW248"/>
      <c r="ATX248"/>
      <c r="ATY248"/>
      <c r="ATZ248"/>
      <c r="AUA248"/>
      <c r="AUB248"/>
      <c r="AUC248"/>
      <c r="AUD248"/>
      <c r="AUE248"/>
      <c r="AUF248"/>
      <c r="AUG248"/>
      <c r="AUH248"/>
      <c r="AUI248"/>
      <c r="AUJ248"/>
      <c r="AUK248"/>
      <c r="AUL248"/>
      <c r="AUM248"/>
      <c r="AUN248"/>
      <c r="AUO248"/>
      <c r="AUP248"/>
      <c r="AUQ248"/>
      <c r="AUR248"/>
      <c r="AUS248"/>
      <c r="AUT248"/>
      <c r="AUU248"/>
      <c r="AUV248"/>
      <c r="AUW248"/>
      <c r="AUX248"/>
      <c r="AUY248"/>
      <c r="AUZ248"/>
      <c r="AVA248"/>
      <c r="AVB248"/>
      <c r="AVC248"/>
      <c r="AVD248"/>
      <c r="AVE248"/>
      <c r="AVF248"/>
      <c r="AVG248"/>
      <c r="AVH248"/>
      <c r="AVI248"/>
      <c r="AVJ248"/>
      <c r="AVK248"/>
      <c r="AVL248"/>
      <c r="AVM248"/>
      <c r="AVN248"/>
      <c r="AVO248"/>
      <c r="AVP248"/>
      <c r="AVQ248"/>
      <c r="AVR248"/>
      <c r="AVS248"/>
      <c r="AVT248"/>
      <c r="AVU248"/>
      <c r="AVV248"/>
      <c r="AVW248"/>
      <c r="AVX248"/>
      <c r="AVY248"/>
      <c r="AVZ248"/>
      <c r="AWA248"/>
      <c r="AWB248"/>
      <c r="AWC248"/>
      <c r="AWD248"/>
      <c r="AWE248"/>
      <c r="AWF248"/>
      <c r="AWG248"/>
      <c r="AWH248"/>
      <c r="AWI248"/>
      <c r="AWJ248"/>
      <c r="AWK248"/>
      <c r="AWL248"/>
      <c r="AWM248"/>
      <c r="AWN248"/>
      <c r="AWO248"/>
      <c r="AWP248"/>
      <c r="AWQ248"/>
      <c r="AWR248"/>
      <c r="AWS248"/>
      <c r="AWT248"/>
      <c r="AWU248"/>
      <c r="AWV248"/>
      <c r="AWW248"/>
      <c r="AWX248"/>
      <c r="AWY248"/>
      <c r="AWZ248"/>
      <c r="AXA248"/>
      <c r="AXB248"/>
      <c r="AXC248"/>
      <c r="AXD248"/>
      <c r="AXE248"/>
      <c r="AXF248"/>
      <c r="AXG248"/>
      <c r="AXH248"/>
      <c r="AXI248"/>
      <c r="AXJ248"/>
      <c r="AXK248"/>
      <c r="AXL248"/>
      <c r="AXM248"/>
      <c r="AXN248"/>
      <c r="AXO248"/>
      <c r="AXP248"/>
      <c r="AXQ248"/>
      <c r="AXR248"/>
      <c r="AXS248"/>
      <c r="AXT248"/>
      <c r="AXU248"/>
      <c r="AXV248"/>
      <c r="AXW248"/>
      <c r="AXX248"/>
      <c r="AXY248"/>
      <c r="AXZ248"/>
      <c r="AYA248"/>
      <c r="AYB248"/>
      <c r="AYC248"/>
      <c r="AYD248"/>
      <c r="AYE248"/>
      <c r="AYF248"/>
      <c r="AYG248"/>
      <c r="AYH248"/>
      <c r="AYI248"/>
      <c r="AYJ248"/>
      <c r="AYK248"/>
      <c r="AYL248"/>
      <c r="AYM248"/>
      <c r="AYN248"/>
      <c r="AYO248"/>
      <c r="AYP248"/>
      <c r="AYQ248"/>
      <c r="AYR248"/>
      <c r="AYS248"/>
      <c r="AYT248"/>
      <c r="AYU248"/>
      <c r="AYV248"/>
      <c r="AYW248"/>
      <c r="AYX248"/>
      <c r="AYY248"/>
      <c r="AYZ248"/>
      <c r="AZA248"/>
      <c r="AZB248"/>
      <c r="AZC248"/>
      <c r="AZD248"/>
      <c r="AZE248"/>
      <c r="AZF248"/>
      <c r="AZG248"/>
      <c r="AZH248"/>
      <c r="AZI248"/>
      <c r="AZJ248"/>
      <c r="AZK248"/>
      <c r="AZL248"/>
      <c r="AZM248"/>
      <c r="AZN248"/>
      <c r="AZO248"/>
      <c r="AZP248"/>
      <c r="AZQ248"/>
      <c r="AZR248"/>
      <c r="AZS248"/>
      <c r="AZT248"/>
      <c r="AZU248"/>
      <c r="AZV248"/>
      <c r="AZW248"/>
      <c r="AZX248"/>
      <c r="AZY248"/>
      <c r="AZZ248"/>
      <c r="BAA248"/>
      <c r="BAB248"/>
      <c r="BAC248"/>
      <c r="BAD248"/>
      <c r="BAE248"/>
      <c r="BAF248"/>
      <c r="BAG248"/>
      <c r="BAH248"/>
      <c r="BAI248"/>
      <c r="BAJ248"/>
      <c r="BAK248"/>
      <c r="BAL248"/>
      <c r="BAM248"/>
      <c r="BAN248"/>
      <c r="BAO248"/>
      <c r="BAP248"/>
      <c r="BAQ248"/>
      <c r="BAR248"/>
      <c r="BAS248"/>
      <c r="BAT248"/>
      <c r="BAU248"/>
      <c r="BAV248"/>
      <c r="BAW248"/>
      <c r="BAX248"/>
      <c r="BAY248"/>
      <c r="BAZ248"/>
      <c r="BBA248"/>
      <c r="BBB248"/>
      <c r="BBC248"/>
      <c r="BBD248"/>
      <c r="BBE248"/>
      <c r="BBF248"/>
      <c r="BBG248"/>
      <c r="BBH248"/>
      <c r="BBI248"/>
      <c r="BBJ248"/>
      <c r="BBK248"/>
      <c r="BBL248"/>
      <c r="BBM248"/>
      <c r="BBN248"/>
      <c r="BBO248"/>
      <c r="BBP248"/>
      <c r="BBQ248"/>
      <c r="BBR248"/>
      <c r="BBS248"/>
      <c r="BBT248"/>
      <c r="BBU248"/>
      <c r="BBV248"/>
      <c r="BBW248"/>
      <c r="BBX248"/>
      <c r="BBY248"/>
      <c r="BBZ248"/>
      <c r="BCA248"/>
      <c r="BCB248"/>
      <c r="BCC248"/>
      <c r="BCD248"/>
      <c r="BCE248"/>
      <c r="BCF248"/>
      <c r="BCG248"/>
      <c r="BCH248"/>
      <c r="BCI248"/>
      <c r="BCJ248"/>
      <c r="BCK248"/>
      <c r="BCL248"/>
      <c r="BCM248"/>
      <c r="BCN248"/>
      <c r="BCO248"/>
      <c r="BCP248"/>
      <c r="BCQ248"/>
      <c r="BCR248"/>
      <c r="BCS248"/>
      <c r="BCT248"/>
      <c r="BCU248"/>
      <c r="BCV248"/>
      <c r="BCW248"/>
      <c r="BCX248"/>
      <c r="BCY248"/>
      <c r="BCZ248"/>
      <c r="BDA248"/>
      <c r="BDB248"/>
      <c r="BDC248"/>
      <c r="BDD248"/>
      <c r="BDE248"/>
      <c r="BDF248"/>
      <c r="BDG248"/>
      <c r="BDH248"/>
      <c r="BDI248"/>
      <c r="BDJ248"/>
      <c r="BDK248"/>
      <c r="BDL248"/>
      <c r="BDM248"/>
      <c r="BDN248"/>
      <c r="BDO248"/>
      <c r="BDP248"/>
      <c r="BDQ248"/>
      <c r="BDR248"/>
      <c r="BDS248"/>
      <c r="BDT248"/>
      <c r="BDU248"/>
    </row>
    <row r="249" spans="1:1477" s="69" customFormat="1">
      <c r="B249" s="67" t="s">
        <v>4</v>
      </c>
      <c r="C249" s="67" t="s">
        <v>428</v>
      </c>
      <c r="D249" s="67" t="s">
        <v>429</v>
      </c>
      <c r="E249" s="194">
        <v>45083</v>
      </c>
      <c r="F249" s="67" t="s">
        <v>986</v>
      </c>
      <c r="G249" s="158" t="s">
        <v>995</v>
      </c>
      <c r="H249" s="187">
        <v>3</v>
      </c>
      <c r="I249" s="69">
        <v>3</v>
      </c>
      <c r="J249" s="69">
        <v>490</v>
      </c>
      <c r="K249" s="69">
        <v>635</v>
      </c>
      <c r="L249" s="69">
        <v>634</v>
      </c>
      <c r="M249" s="186">
        <f t="shared" si="66"/>
        <v>0.99795918367346936</v>
      </c>
      <c r="N249" s="69">
        <f t="shared" si="67"/>
        <v>1</v>
      </c>
      <c r="O249" s="69">
        <v>1</v>
      </c>
      <c r="P249" s="69">
        <v>0</v>
      </c>
      <c r="Q249" s="69">
        <v>0</v>
      </c>
      <c r="R249" s="69">
        <v>145</v>
      </c>
      <c r="S249" s="69">
        <v>0</v>
      </c>
      <c r="T249" s="190">
        <v>11137584</v>
      </c>
      <c r="U249" s="190">
        <v>50000</v>
      </c>
      <c r="V249" s="190">
        <v>11087584</v>
      </c>
      <c r="W249" s="190">
        <v>11274458</v>
      </c>
      <c r="X249" s="190">
        <v>11215283</v>
      </c>
      <c r="Y249" s="190">
        <v>0</v>
      </c>
      <c r="Z249" s="190">
        <v>0</v>
      </c>
      <c r="AA249" s="190">
        <v>0</v>
      </c>
      <c r="AB249" s="190">
        <v>11215283</v>
      </c>
      <c r="AC249" s="190">
        <v>11200767</v>
      </c>
      <c r="AD249" s="186">
        <f t="shared" si="68"/>
        <v>1.0102080850075184</v>
      </c>
      <c r="AE249" s="69">
        <f t="shared" si="69"/>
        <v>1</v>
      </c>
      <c r="AF249" s="190">
        <v>-786</v>
      </c>
      <c r="AG249" s="190">
        <v>136874</v>
      </c>
      <c r="AH249" s="69">
        <v>80</v>
      </c>
      <c r="AI249" s="69">
        <v>65</v>
      </c>
      <c r="AJ249" s="69">
        <v>0</v>
      </c>
      <c r="AK249" s="69">
        <v>0</v>
      </c>
      <c r="AL249" s="80">
        <v>39281</v>
      </c>
      <c r="AM249" s="80">
        <v>0</v>
      </c>
      <c r="AN249" s="69">
        <v>0</v>
      </c>
      <c r="AO249" s="69">
        <v>0</v>
      </c>
      <c r="AP249" s="80">
        <v>110135</v>
      </c>
      <c r="AQ249" s="80">
        <v>0</v>
      </c>
      <c r="AR249" s="69">
        <v>0</v>
      </c>
      <c r="AS249" s="69">
        <v>0</v>
      </c>
      <c r="AT249" s="80">
        <v>0</v>
      </c>
      <c r="AU249" s="80">
        <v>0</v>
      </c>
      <c r="AV249" s="69">
        <v>0</v>
      </c>
      <c r="AW249" s="69">
        <v>0</v>
      </c>
      <c r="AX249" s="80">
        <v>0</v>
      </c>
      <c r="AY249" s="80">
        <v>0</v>
      </c>
      <c r="AZ249" s="69">
        <v>0</v>
      </c>
      <c r="BA249" s="69">
        <v>0</v>
      </c>
      <c r="BB249" s="80">
        <v>0</v>
      </c>
      <c r="BC249" s="80">
        <v>0</v>
      </c>
      <c r="BD249" s="69">
        <v>0</v>
      </c>
      <c r="BE249" s="69">
        <v>0</v>
      </c>
      <c r="BF249" s="80">
        <v>42</v>
      </c>
      <c r="BG249" s="80">
        <v>0</v>
      </c>
      <c r="BH249" s="69">
        <v>0</v>
      </c>
      <c r="BI249" s="69">
        <v>0</v>
      </c>
      <c r="BJ249" s="80">
        <v>0</v>
      </c>
      <c r="BK249" s="80">
        <v>0</v>
      </c>
      <c r="BL249" s="69">
        <v>0</v>
      </c>
      <c r="BM249" s="69">
        <v>0</v>
      </c>
      <c r="BN249" s="80">
        <v>0</v>
      </c>
      <c r="BO249" s="80">
        <v>0</v>
      </c>
      <c r="BP249" s="69">
        <v>0</v>
      </c>
      <c r="BQ249" s="69">
        <v>0</v>
      </c>
      <c r="BR249" s="80">
        <v>0</v>
      </c>
      <c r="BS249" s="80">
        <v>0</v>
      </c>
      <c r="BT249" s="69">
        <v>0</v>
      </c>
      <c r="BU249" s="69">
        <v>0</v>
      </c>
      <c r="BV249" s="80">
        <v>0</v>
      </c>
      <c r="BW249" s="80">
        <v>0</v>
      </c>
      <c r="BX249" s="69">
        <v>0</v>
      </c>
      <c r="BY249" s="69">
        <v>0</v>
      </c>
      <c r="BZ249" s="80">
        <v>0</v>
      </c>
      <c r="CA249" s="80">
        <v>0</v>
      </c>
      <c r="CB249" s="69">
        <v>0</v>
      </c>
      <c r="CC249" s="69">
        <v>0</v>
      </c>
      <c r="CD249" s="80">
        <v>0</v>
      </c>
      <c r="CE249" s="80">
        <v>0</v>
      </c>
      <c r="CF249" s="69">
        <v>0</v>
      </c>
      <c r="CG249" s="69">
        <v>0</v>
      </c>
      <c r="CH249" s="80">
        <v>0</v>
      </c>
      <c r="CI249" s="80">
        <v>0</v>
      </c>
      <c r="CJ249" s="69">
        <v>0</v>
      </c>
      <c r="CK249" s="69">
        <v>0</v>
      </c>
      <c r="CL249" s="80">
        <v>149459</v>
      </c>
      <c r="CM249" s="80">
        <v>0</v>
      </c>
      <c r="CN249" s="67" t="s">
        <v>851</v>
      </c>
      <c r="CO249" s="67" t="s">
        <v>852</v>
      </c>
      <c r="CP249" s="67" t="s">
        <v>709</v>
      </c>
      <c r="CQ249" s="67" t="s">
        <v>709</v>
      </c>
      <c r="CR249" s="67" t="s">
        <v>709</v>
      </c>
      <c r="CS249" s="67" t="s">
        <v>709</v>
      </c>
      <c r="CT249" s="68">
        <v>46057</v>
      </c>
      <c r="CU249" s="67" t="s">
        <v>991</v>
      </c>
      <c r="CV249" s="67" t="s">
        <v>989</v>
      </c>
      <c r="CW249" s="68" t="s">
        <v>168</v>
      </c>
      <c r="CX249" s="68">
        <v>45870</v>
      </c>
      <c r="CY249" s="67" t="s">
        <v>988</v>
      </c>
      <c r="CZ249" s="67" t="s">
        <v>989</v>
      </c>
      <c r="DA249" s="67" t="s">
        <v>1034</v>
      </c>
      <c r="DB249" s="81">
        <v>8364007.5499999998</v>
      </c>
      <c r="DC249" s="67"/>
      <c r="DD249" s="67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  <c r="AMK249"/>
      <c r="AML249"/>
      <c r="AMM249"/>
      <c r="AMN249"/>
      <c r="AMO249"/>
      <c r="AMP249"/>
      <c r="AMQ249"/>
      <c r="AMR249"/>
      <c r="AMS249"/>
      <c r="AMT249"/>
      <c r="AMU249"/>
      <c r="AMV249"/>
      <c r="AMW249"/>
      <c r="AMX249"/>
      <c r="AMY249"/>
      <c r="AMZ249"/>
      <c r="ANA249"/>
      <c r="ANB249"/>
      <c r="ANC249"/>
      <c r="AND249"/>
      <c r="ANE249"/>
      <c r="ANF249"/>
      <c r="ANG249"/>
      <c r="ANH249"/>
      <c r="ANI249"/>
      <c r="ANJ249"/>
      <c r="ANK249"/>
      <c r="ANL249"/>
      <c r="ANM249"/>
      <c r="ANN249"/>
      <c r="ANO249"/>
      <c r="ANP249"/>
      <c r="ANQ249"/>
      <c r="ANR249"/>
      <c r="ANS249"/>
      <c r="ANT249"/>
      <c r="ANU249"/>
      <c r="ANV249"/>
      <c r="ANW249"/>
      <c r="ANX249"/>
      <c r="ANY249"/>
      <c r="ANZ249"/>
      <c r="AOA249"/>
      <c r="AOB249"/>
      <c r="AOC249"/>
      <c r="AOD249"/>
      <c r="AOE249"/>
      <c r="AOF249"/>
      <c r="AOG249"/>
      <c r="AOH249"/>
      <c r="AOI249"/>
      <c r="AOJ249"/>
      <c r="AOK249"/>
      <c r="AOL249"/>
      <c r="AOM249"/>
      <c r="AON249"/>
      <c r="AOO249"/>
      <c r="AOP249"/>
      <c r="AOQ249"/>
      <c r="AOR249"/>
      <c r="AOS249"/>
      <c r="AOT249"/>
      <c r="AOU249"/>
      <c r="AOV249"/>
      <c r="AOW249"/>
      <c r="AOX249"/>
      <c r="AOY249"/>
      <c r="AOZ249"/>
      <c r="APA249"/>
      <c r="APB249"/>
      <c r="APC249"/>
      <c r="APD249"/>
      <c r="APE249"/>
      <c r="APF249"/>
      <c r="APG249"/>
      <c r="APH249"/>
      <c r="API249"/>
      <c r="APJ249"/>
      <c r="APK249"/>
      <c r="APL249"/>
      <c r="APM249"/>
      <c r="APN249"/>
      <c r="APO249"/>
      <c r="APP249"/>
      <c r="APQ249"/>
      <c r="APR249"/>
      <c r="APS249"/>
      <c r="APT249"/>
      <c r="APU249"/>
      <c r="APV249"/>
      <c r="APW249"/>
      <c r="APX249"/>
      <c r="APY249"/>
      <c r="APZ249"/>
      <c r="AQA249"/>
      <c r="AQB249"/>
      <c r="AQC249"/>
      <c r="AQD249"/>
      <c r="AQE249"/>
      <c r="AQF249"/>
      <c r="AQG249"/>
      <c r="AQH249"/>
      <c r="AQI249"/>
      <c r="AQJ249"/>
      <c r="AQK249"/>
      <c r="AQL249"/>
      <c r="AQM249"/>
      <c r="AQN249"/>
      <c r="AQO249"/>
      <c r="AQP249"/>
      <c r="AQQ249"/>
      <c r="AQR249"/>
      <c r="AQS249"/>
      <c r="AQT249"/>
      <c r="AQU249"/>
      <c r="AQV249"/>
      <c r="AQW249"/>
      <c r="AQX249"/>
      <c r="AQY249"/>
      <c r="AQZ249"/>
      <c r="ARA249"/>
      <c r="ARB249"/>
      <c r="ARC249"/>
      <c r="ARD249"/>
      <c r="ARE249"/>
      <c r="ARF249"/>
      <c r="ARG249"/>
      <c r="ARH249"/>
      <c r="ARI249"/>
      <c r="ARJ249"/>
      <c r="ARK249"/>
      <c r="ARL249"/>
      <c r="ARM249"/>
      <c r="ARN249"/>
      <c r="ARO249"/>
      <c r="ARP249"/>
      <c r="ARQ249"/>
      <c r="ARR249"/>
      <c r="ARS249"/>
      <c r="ART249"/>
      <c r="ARU249"/>
      <c r="ARV249"/>
      <c r="ARW249"/>
      <c r="ARX249"/>
      <c r="ARY249"/>
      <c r="ARZ249"/>
      <c r="ASA249"/>
      <c r="ASB249"/>
      <c r="ASC249"/>
      <c r="ASD249"/>
      <c r="ASE249"/>
      <c r="ASF249"/>
      <c r="ASG249"/>
      <c r="ASH249"/>
      <c r="ASI249"/>
      <c r="ASJ249"/>
      <c r="ASK249"/>
      <c r="ASL249"/>
      <c r="ASM249"/>
      <c r="ASN249"/>
      <c r="ASO249"/>
      <c r="ASP249"/>
      <c r="ASQ249"/>
      <c r="ASR249"/>
      <c r="ASS249"/>
      <c r="AST249"/>
      <c r="ASU249"/>
      <c r="ASV249"/>
      <c r="ASW249"/>
      <c r="ASX249"/>
      <c r="ASY249"/>
      <c r="ASZ249"/>
      <c r="ATA249"/>
      <c r="ATB249"/>
      <c r="ATC249"/>
      <c r="ATD249"/>
      <c r="ATE249"/>
      <c r="ATF249"/>
      <c r="ATG249"/>
      <c r="ATH249"/>
      <c r="ATI249"/>
      <c r="ATJ249"/>
      <c r="ATK249"/>
      <c r="ATL249"/>
      <c r="ATM249"/>
      <c r="ATN249"/>
      <c r="ATO249"/>
      <c r="ATP249"/>
      <c r="ATQ249"/>
      <c r="ATR249"/>
      <c r="ATS249"/>
      <c r="ATT249"/>
      <c r="ATU249"/>
      <c r="ATV249"/>
      <c r="ATW249"/>
      <c r="ATX249"/>
      <c r="ATY249"/>
      <c r="ATZ249"/>
      <c r="AUA249"/>
      <c r="AUB249"/>
      <c r="AUC249"/>
      <c r="AUD249"/>
      <c r="AUE249"/>
      <c r="AUF249"/>
      <c r="AUG249"/>
      <c r="AUH249"/>
      <c r="AUI249"/>
      <c r="AUJ249"/>
      <c r="AUK249"/>
      <c r="AUL249"/>
      <c r="AUM249"/>
      <c r="AUN249"/>
      <c r="AUO249"/>
      <c r="AUP249"/>
      <c r="AUQ249"/>
      <c r="AUR249"/>
      <c r="AUS249"/>
      <c r="AUT249"/>
      <c r="AUU249"/>
      <c r="AUV249"/>
      <c r="AUW249"/>
      <c r="AUX249"/>
      <c r="AUY249"/>
      <c r="AUZ249"/>
      <c r="AVA249"/>
      <c r="AVB249"/>
      <c r="AVC249"/>
      <c r="AVD249"/>
      <c r="AVE249"/>
      <c r="AVF249"/>
      <c r="AVG249"/>
      <c r="AVH249"/>
      <c r="AVI249"/>
      <c r="AVJ249"/>
      <c r="AVK249"/>
      <c r="AVL249"/>
      <c r="AVM249"/>
      <c r="AVN249"/>
      <c r="AVO249"/>
      <c r="AVP249"/>
      <c r="AVQ249"/>
      <c r="AVR249"/>
      <c r="AVS249"/>
      <c r="AVT249"/>
      <c r="AVU249"/>
      <c r="AVV249"/>
      <c r="AVW249"/>
      <c r="AVX249"/>
      <c r="AVY249"/>
      <c r="AVZ249"/>
      <c r="AWA249"/>
      <c r="AWB249"/>
      <c r="AWC249"/>
      <c r="AWD249"/>
      <c r="AWE249"/>
      <c r="AWF249"/>
      <c r="AWG249"/>
      <c r="AWH249"/>
      <c r="AWI249"/>
      <c r="AWJ249"/>
      <c r="AWK249"/>
      <c r="AWL249"/>
      <c r="AWM249"/>
      <c r="AWN249"/>
      <c r="AWO249"/>
      <c r="AWP249"/>
      <c r="AWQ249"/>
      <c r="AWR249"/>
      <c r="AWS249"/>
      <c r="AWT249"/>
      <c r="AWU249"/>
      <c r="AWV249"/>
      <c r="AWW249"/>
      <c r="AWX249"/>
      <c r="AWY249"/>
      <c r="AWZ249"/>
      <c r="AXA249"/>
      <c r="AXB249"/>
      <c r="AXC249"/>
      <c r="AXD249"/>
      <c r="AXE249"/>
      <c r="AXF249"/>
      <c r="AXG249"/>
      <c r="AXH249"/>
      <c r="AXI249"/>
      <c r="AXJ249"/>
      <c r="AXK249"/>
      <c r="AXL249"/>
      <c r="AXM249"/>
      <c r="AXN249"/>
      <c r="AXO249"/>
      <c r="AXP249"/>
      <c r="AXQ249"/>
      <c r="AXR249"/>
      <c r="AXS249"/>
      <c r="AXT249"/>
      <c r="AXU249"/>
      <c r="AXV249"/>
      <c r="AXW249"/>
      <c r="AXX249"/>
      <c r="AXY249"/>
      <c r="AXZ249"/>
      <c r="AYA249"/>
      <c r="AYB249"/>
      <c r="AYC249"/>
      <c r="AYD249"/>
      <c r="AYE249"/>
      <c r="AYF249"/>
      <c r="AYG249"/>
      <c r="AYH249"/>
      <c r="AYI249"/>
      <c r="AYJ249"/>
      <c r="AYK249"/>
      <c r="AYL249"/>
      <c r="AYM249"/>
      <c r="AYN249"/>
      <c r="AYO249"/>
      <c r="AYP249"/>
      <c r="AYQ249"/>
      <c r="AYR249"/>
      <c r="AYS249"/>
      <c r="AYT249"/>
      <c r="AYU249"/>
      <c r="AYV249"/>
      <c r="AYW249"/>
      <c r="AYX249"/>
      <c r="AYY249"/>
      <c r="AYZ249"/>
      <c r="AZA249"/>
      <c r="AZB249"/>
      <c r="AZC249"/>
      <c r="AZD249"/>
      <c r="AZE249"/>
      <c r="AZF249"/>
      <c r="AZG249"/>
      <c r="AZH249"/>
      <c r="AZI249"/>
      <c r="AZJ249"/>
      <c r="AZK249"/>
      <c r="AZL249"/>
      <c r="AZM249"/>
      <c r="AZN249"/>
      <c r="AZO249"/>
      <c r="AZP249"/>
      <c r="AZQ249"/>
      <c r="AZR249"/>
      <c r="AZS249"/>
      <c r="AZT249"/>
      <c r="AZU249"/>
      <c r="AZV249"/>
      <c r="AZW249"/>
      <c r="AZX249"/>
      <c r="AZY249"/>
      <c r="AZZ249"/>
      <c r="BAA249"/>
      <c r="BAB249"/>
      <c r="BAC249"/>
      <c r="BAD249"/>
      <c r="BAE249"/>
      <c r="BAF249"/>
      <c r="BAG249"/>
      <c r="BAH249"/>
      <c r="BAI249"/>
      <c r="BAJ249"/>
      <c r="BAK249"/>
      <c r="BAL249"/>
      <c r="BAM249"/>
      <c r="BAN249"/>
      <c r="BAO249"/>
      <c r="BAP249"/>
      <c r="BAQ249"/>
      <c r="BAR249"/>
      <c r="BAS249"/>
      <c r="BAT249"/>
      <c r="BAU249"/>
      <c r="BAV249"/>
      <c r="BAW249"/>
      <c r="BAX249"/>
      <c r="BAY249"/>
      <c r="BAZ249"/>
      <c r="BBA249"/>
      <c r="BBB249"/>
      <c r="BBC249"/>
      <c r="BBD249"/>
      <c r="BBE249"/>
      <c r="BBF249"/>
      <c r="BBG249"/>
      <c r="BBH249"/>
      <c r="BBI249"/>
      <c r="BBJ249"/>
      <c r="BBK249"/>
      <c r="BBL249"/>
      <c r="BBM249"/>
      <c r="BBN249"/>
      <c r="BBO249"/>
      <c r="BBP249"/>
      <c r="BBQ249"/>
      <c r="BBR249"/>
      <c r="BBS249"/>
      <c r="BBT249"/>
      <c r="BBU249"/>
      <c r="BBV249"/>
      <c r="BBW249"/>
      <c r="BBX249"/>
      <c r="BBY249"/>
      <c r="BBZ249"/>
      <c r="BCA249"/>
      <c r="BCB249"/>
      <c r="BCC249"/>
      <c r="BCD249"/>
      <c r="BCE249"/>
      <c r="BCF249"/>
      <c r="BCG249"/>
      <c r="BCH249"/>
      <c r="BCI249"/>
      <c r="BCJ249"/>
      <c r="BCK249"/>
      <c r="BCL249"/>
      <c r="BCM249"/>
      <c r="BCN249"/>
      <c r="BCO249"/>
      <c r="BCP249"/>
      <c r="BCQ249"/>
      <c r="BCR249"/>
      <c r="BCS249"/>
      <c r="BCT249"/>
      <c r="BCU249"/>
      <c r="BCV249"/>
      <c r="BCW249"/>
      <c r="BCX249"/>
      <c r="BCY249"/>
      <c r="BCZ249"/>
      <c r="BDA249"/>
      <c r="BDB249"/>
      <c r="BDC249"/>
      <c r="BDD249"/>
      <c r="BDE249"/>
      <c r="BDF249"/>
      <c r="BDG249"/>
      <c r="BDH249"/>
      <c r="BDI249"/>
      <c r="BDJ249"/>
      <c r="BDK249"/>
      <c r="BDL249"/>
      <c r="BDM249"/>
      <c r="BDN249"/>
      <c r="BDO249"/>
      <c r="BDP249"/>
      <c r="BDQ249"/>
      <c r="BDR249"/>
      <c r="BDS249"/>
      <c r="BDT249"/>
      <c r="BDU249"/>
    </row>
    <row r="250" spans="1:1477" s="69" customFormat="1">
      <c r="B250" s="67" t="s">
        <v>4</v>
      </c>
      <c r="C250" s="67" t="s">
        <v>430</v>
      </c>
      <c r="D250" s="67" t="s">
        <v>431</v>
      </c>
      <c r="E250" s="194">
        <v>45083</v>
      </c>
      <c r="F250" s="67" t="s">
        <v>986</v>
      </c>
      <c r="G250" s="158" t="s">
        <v>995</v>
      </c>
      <c r="H250" s="187">
        <v>3</v>
      </c>
      <c r="I250" s="69">
        <v>5</v>
      </c>
      <c r="J250" s="69">
        <v>500</v>
      </c>
      <c r="K250" s="69">
        <v>634</v>
      </c>
      <c r="L250" s="69">
        <v>634</v>
      </c>
      <c r="M250" s="186">
        <f t="shared" si="66"/>
        <v>1.012</v>
      </c>
      <c r="N250" s="69">
        <f t="shared" si="67"/>
        <v>1</v>
      </c>
      <c r="O250" s="69">
        <v>0</v>
      </c>
      <c r="P250" s="69">
        <v>0</v>
      </c>
      <c r="Q250" s="69">
        <v>0</v>
      </c>
      <c r="R250" s="69">
        <v>128</v>
      </c>
      <c r="S250" s="69">
        <v>6</v>
      </c>
      <c r="T250" s="190">
        <v>13078910</v>
      </c>
      <c r="U250" s="190">
        <v>128000</v>
      </c>
      <c r="V250" s="190">
        <v>12950910</v>
      </c>
      <c r="W250" s="190">
        <v>13273764</v>
      </c>
      <c r="X250" s="190">
        <v>13547486</v>
      </c>
      <c r="Y250" s="190">
        <v>0</v>
      </c>
      <c r="Z250" s="190">
        <v>0</v>
      </c>
      <c r="AA250" s="190">
        <v>0</v>
      </c>
      <c r="AB250" s="190">
        <v>13547486</v>
      </c>
      <c r="AC250" s="190">
        <v>13528029</v>
      </c>
      <c r="AD250" s="186">
        <f t="shared" si="68"/>
        <v>1.0445620423584134</v>
      </c>
      <c r="AE250" s="69">
        <f t="shared" si="69"/>
        <v>1</v>
      </c>
      <c r="AF250" s="190">
        <v>-2602</v>
      </c>
      <c r="AG250" s="190">
        <v>194854</v>
      </c>
      <c r="AH250" s="69">
        <v>81</v>
      </c>
      <c r="AI250" s="69">
        <v>47</v>
      </c>
      <c r="AJ250" s="69">
        <v>0</v>
      </c>
      <c r="AK250" s="69">
        <v>0</v>
      </c>
      <c r="AL250" s="80">
        <v>39880</v>
      </c>
      <c r="AM250" s="80">
        <v>0</v>
      </c>
      <c r="AN250" s="69">
        <v>0</v>
      </c>
      <c r="AO250" s="69">
        <v>32</v>
      </c>
      <c r="AP250" s="80">
        <v>217171</v>
      </c>
      <c r="AQ250" s="80">
        <v>0</v>
      </c>
      <c r="AR250" s="69">
        <v>0</v>
      </c>
      <c r="AS250" s="69">
        <v>0</v>
      </c>
      <c r="AT250" s="80">
        <v>0</v>
      </c>
      <c r="AU250" s="80">
        <v>0</v>
      </c>
      <c r="AV250" s="69">
        <v>0</v>
      </c>
      <c r="AW250" s="69">
        <v>0</v>
      </c>
      <c r="AX250" s="80">
        <v>0</v>
      </c>
      <c r="AY250" s="80">
        <v>0</v>
      </c>
      <c r="AZ250" s="69">
        <v>0</v>
      </c>
      <c r="BA250" s="69">
        <v>0</v>
      </c>
      <c r="BB250" s="80">
        <v>0</v>
      </c>
      <c r="BC250" s="80">
        <v>0</v>
      </c>
      <c r="BD250" s="69">
        <v>0</v>
      </c>
      <c r="BE250" s="69">
        <v>0</v>
      </c>
      <c r="BF250" s="80">
        <v>0</v>
      </c>
      <c r="BG250" s="80">
        <v>0</v>
      </c>
      <c r="BH250" s="69">
        <v>0</v>
      </c>
      <c r="BI250" s="69">
        <v>0</v>
      </c>
      <c r="BJ250" s="80">
        <v>0</v>
      </c>
      <c r="BK250" s="80">
        <v>0</v>
      </c>
      <c r="BL250" s="69">
        <v>0</v>
      </c>
      <c r="BM250" s="69">
        <v>0</v>
      </c>
      <c r="BN250" s="80">
        <v>0</v>
      </c>
      <c r="BO250" s="80">
        <v>0</v>
      </c>
      <c r="BP250" s="69">
        <v>0</v>
      </c>
      <c r="BQ250" s="69">
        <v>0</v>
      </c>
      <c r="BR250" s="80">
        <v>0</v>
      </c>
      <c r="BS250" s="80">
        <v>0</v>
      </c>
      <c r="BT250" s="69">
        <v>0</v>
      </c>
      <c r="BU250" s="69">
        <v>0</v>
      </c>
      <c r="BV250" s="80">
        <v>0</v>
      </c>
      <c r="BW250" s="80">
        <v>0</v>
      </c>
      <c r="BX250" s="69">
        <v>0</v>
      </c>
      <c r="BY250" s="69">
        <v>0</v>
      </c>
      <c r="BZ250" s="80">
        <v>0</v>
      </c>
      <c r="CA250" s="80">
        <v>0</v>
      </c>
      <c r="CB250" s="69">
        <v>0</v>
      </c>
      <c r="CC250" s="69">
        <v>0</v>
      </c>
      <c r="CD250" s="80">
        <v>0</v>
      </c>
      <c r="CE250" s="80">
        <v>0</v>
      </c>
      <c r="CF250" s="69">
        <v>0</v>
      </c>
      <c r="CG250" s="69">
        <v>0</v>
      </c>
      <c r="CH250" s="80">
        <v>0</v>
      </c>
      <c r="CI250" s="80">
        <v>0</v>
      </c>
      <c r="CJ250" s="69">
        <v>0</v>
      </c>
      <c r="CK250" s="69">
        <v>32</v>
      </c>
      <c r="CL250" s="80">
        <v>257051</v>
      </c>
      <c r="CM250" s="80">
        <v>0</v>
      </c>
      <c r="CN250" s="67" t="s">
        <v>892</v>
      </c>
      <c r="CO250" s="67" t="s">
        <v>893</v>
      </c>
      <c r="CP250" s="67" t="s">
        <v>709</v>
      </c>
      <c r="CQ250" s="67" t="s">
        <v>709</v>
      </c>
      <c r="CR250" s="67" t="s">
        <v>709</v>
      </c>
      <c r="CS250" s="67" t="s">
        <v>709</v>
      </c>
      <c r="CT250" s="68">
        <v>45995</v>
      </c>
      <c r="CU250" s="67" t="s">
        <v>993</v>
      </c>
      <c r="CV250" s="67" t="s">
        <v>989</v>
      </c>
      <c r="CW250" s="68" t="s">
        <v>168</v>
      </c>
      <c r="CX250" s="68">
        <v>45828</v>
      </c>
      <c r="CY250" s="67" t="s">
        <v>986</v>
      </c>
      <c r="CZ250" s="67" t="s">
        <v>994</v>
      </c>
      <c r="DA250" s="67" t="s">
        <v>1036</v>
      </c>
      <c r="DB250" s="81">
        <v>13524204.48</v>
      </c>
      <c r="DC250" s="67" t="s">
        <v>894</v>
      </c>
      <c r="DD250" s="67" t="s">
        <v>895</v>
      </c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  <c r="AMK250"/>
      <c r="AML250"/>
      <c r="AMM250"/>
      <c r="AMN250"/>
      <c r="AMO250"/>
      <c r="AMP250"/>
      <c r="AMQ250"/>
      <c r="AMR250"/>
      <c r="AMS250"/>
      <c r="AMT250"/>
      <c r="AMU250"/>
      <c r="AMV250"/>
      <c r="AMW250"/>
      <c r="AMX250"/>
      <c r="AMY250"/>
      <c r="AMZ250"/>
      <c r="ANA250"/>
      <c r="ANB250"/>
      <c r="ANC250"/>
      <c r="AND250"/>
      <c r="ANE250"/>
      <c r="ANF250"/>
      <c r="ANG250"/>
      <c r="ANH250"/>
      <c r="ANI250"/>
      <c r="ANJ250"/>
      <c r="ANK250"/>
      <c r="ANL250"/>
      <c r="ANM250"/>
      <c r="ANN250"/>
      <c r="ANO250"/>
      <c r="ANP250"/>
      <c r="ANQ250"/>
      <c r="ANR250"/>
      <c r="ANS250"/>
      <c r="ANT250"/>
      <c r="ANU250"/>
      <c r="ANV250"/>
      <c r="ANW250"/>
      <c r="ANX250"/>
      <c r="ANY250"/>
      <c r="ANZ250"/>
      <c r="AOA250"/>
      <c r="AOB250"/>
      <c r="AOC250"/>
      <c r="AOD250"/>
      <c r="AOE250"/>
      <c r="AOF250"/>
      <c r="AOG250"/>
      <c r="AOH250"/>
      <c r="AOI250"/>
      <c r="AOJ250"/>
      <c r="AOK250"/>
      <c r="AOL250"/>
      <c r="AOM250"/>
      <c r="AON250"/>
      <c r="AOO250"/>
      <c r="AOP250"/>
      <c r="AOQ250"/>
      <c r="AOR250"/>
      <c r="AOS250"/>
      <c r="AOT250"/>
      <c r="AOU250"/>
      <c r="AOV250"/>
      <c r="AOW250"/>
      <c r="AOX250"/>
      <c r="AOY250"/>
      <c r="AOZ250"/>
      <c r="APA250"/>
      <c r="APB250"/>
      <c r="APC250"/>
      <c r="APD250"/>
      <c r="APE250"/>
      <c r="APF250"/>
      <c r="APG250"/>
      <c r="APH250"/>
      <c r="API250"/>
      <c r="APJ250"/>
      <c r="APK250"/>
      <c r="APL250"/>
      <c r="APM250"/>
      <c r="APN250"/>
      <c r="APO250"/>
      <c r="APP250"/>
      <c r="APQ250"/>
      <c r="APR250"/>
      <c r="APS250"/>
      <c r="APT250"/>
      <c r="APU250"/>
      <c r="APV250"/>
      <c r="APW250"/>
      <c r="APX250"/>
      <c r="APY250"/>
      <c r="APZ250"/>
      <c r="AQA250"/>
      <c r="AQB250"/>
      <c r="AQC250"/>
      <c r="AQD250"/>
      <c r="AQE250"/>
      <c r="AQF250"/>
      <c r="AQG250"/>
      <c r="AQH250"/>
      <c r="AQI250"/>
      <c r="AQJ250"/>
      <c r="AQK250"/>
      <c r="AQL250"/>
      <c r="AQM250"/>
      <c r="AQN250"/>
      <c r="AQO250"/>
      <c r="AQP250"/>
      <c r="AQQ250"/>
      <c r="AQR250"/>
      <c r="AQS250"/>
      <c r="AQT250"/>
      <c r="AQU250"/>
      <c r="AQV250"/>
      <c r="AQW250"/>
      <c r="AQX250"/>
      <c r="AQY250"/>
      <c r="AQZ250"/>
      <c r="ARA250"/>
      <c r="ARB250"/>
      <c r="ARC250"/>
      <c r="ARD250"/>
      <c r="ARE250"/>
      <c r="ARF250"/>
      <c r="ARG250"/>
      <c r="ARH250"/>
      <c r="ARI250"/>
      <c r="ARJ250"/>
      <c r="ARK250"/>
      <c r="ARL250"/>
      <c r="ARM250"/>
      <c r="ARN250"/>
      <c r="ARO250"/>
      <c r="ARP250"/>
      <c r="ARQ250"/>
      <c r="ARR250"/>
      <c r="ARS250"/>
      <c r="ART250"/>
      <c r="ARU250"/>
      <c r="ARV250"/>
      <c r="ARW250"/>
      <c r="ARX250"/>
      <c r="ARY250"/>
      <c r="ARZ250"/>
      <c r="ASA250"/>
      <c r="ASB250"/>
      <c r="ASC250"/>
      <c r="ASD250"/>
      <c r="ASE250"/>
      <c r="ASF250"/>
      <c r="ASG250"/>
      <c r="ASH250"/>
      <c r="ASI250"/>
      <c r="ASJ250"/>
      <c r="ASK250"/>
      <c r="ASL250"/>
      <c r="ASM250"/>
      <c r="ASN250"/>
      <c r="ASO250"/>
      <c r="ASP250"/>
      <c r="ASQ250"/>
      <c r="ASR250"/>
      <c r="ASS250"/>
      <c r="AST250"/>
      <c r="ASU250"/>
      <c r="ASV250"/>
      <c r="ASW250"/>
      <c r="ASX250"/>
      <c r="ASY250"/>
      <c r="ASZ250"/>
      <c r="ATA250"/>
      <c r="ATB250"/>
      <c r="ATC250"/>
      <c r="ATD250"/>
      <c r="ATE250"/>
      <c r="ATF250"/>
      <c r="ATG250"/>
      <c r="ATH250"/>
      <c r="ATI250"/>
      <c r="ATJ250"/>
      <c r="ATK250"/>
      <c r="ATL250"/>
      <c r="ATM250"/>
      <c r="ATN250"/>
      <c r="ATO250"/>
      <c r="ATP250"/>
      <c r="ATQ250"/>
      <c r="ATR250"/>
      <c r="ATS250"/>
      <c r="ATT250"/>
      <c r="ATU250"/>
      <c r="ATV250"/>
      <c r="ATW250"/>
      <c r="ATX250"/>
      <c r="ATY250"/>
      <c r="ATZ250"/>
      <c r="AUA250"/>
      <c r="AUB250"/>
      <c r="AUC250"/>
      <c r="AUD250"/>
      <c r="AUE250"/>
      <c r="AUF250"/>
      <c r="AUG250"/>
      <c r="AUH250"/>
      <c r="AUI250"/>
      <c r="AUJ250"/>
      <c r="AUK250"/>
      <c r="AUL250"/>
      <c r="AUM250"/>
      <c r="AUN250"/>
      <c r="AUO250"/>
      <c r="AUP250"/>
      <c r="AUQ250"/>
      <c r="AUR250"/>
      <c r="AUS250"/>
      <c r="AUT250"/>
      <c r="AUU250"/>
      <c r="AUV250"/>
      <c r="AUW250"/>
      <c r="AUX250"/>
      <c r="AUY250"/>
      <c r="AUZ250"/>
      <c r="AVA250"/>
      <c r="AVB250"/>
      <c r="AVC250"/>
      <c r="AVD250"/>
      <c r="AVE250"/>
      <c r="AVF250"/>
      <c r="AVG250"/>
      <c r="AVH250"/>
      <c r="AVI250"/>
      <c r="AVJ250"/>
      <c r="AVK250"/>
      <c r="AVL250"/>
      <c r="AVM250"/>
      <c r="AVN250"/>
      <c r="AVO250"/>
      <c r="AVP250"/>
      <c r="AVQ250"/>
      <c r="AVR250"/>
      <c r="AVS250"/>
      <c r="AVT250"/>
      <c r="AVU250"/>
      <c r="AVV250"/>
      <c r="AVW250"/>
      <c r="AVX250"/>
      <c r="AVY250"/>
      <c r="AVZ250"/>
      <c r="AWA250"/>
      <c r="AWB250"/>
      <c r="AWC250"/>
      <c r="AWD250"/>
      <c r="AWE250"/>
      <c r="AWF250"/>
      <c r="AWG250"/>
      <c r="AWH250"/>
      <c r="AWI250"/>
      <c r="AWJ250"/>
      <c r="AWK250"/>
      <c r="AWL250"/>
      <c r="AWM250"/>
      <c r="AWN250"/>
      <c r="AWO250"/>
      <c r="AWP250"/>
      <c r="AWQ250"/>
      <c r="AWR250"/>
      <c r="AWS250"/>
      <c r="AWT250"/>
      <c r="AWU250"/>
      <c r="AWV250"/>
      <c r="AWW250"/>
      <c r="AWX250"/>
      <c r="AWY250"/>
      <c r="AWZ250"/>
      <c r="AXA250"/>
      <c r="AXB250"/>
      <c r="AXC250"/>
      <c r="AXD250"/>
      <c r="AXE250"/>
      <c r="AXF250"/>
      <c r="AXG250"/>
      <c r="AXH250"/>
      <c r="AXI250"/>
      <c r="AXJ250"/>
      <c r="AXK250"/>
      <c r="AXL250"/>
      <c r="AXM250"/>
      <c r="AXN250"/>
      <c r="AXO250"/>
      <c r="AXP250"/>
      <c r="AXQ250"/>
      <c r="AXR250"/>
      <c r="AXS250"/>
      <c r="AXT250"/>
      <c r="AXU250"/>
      <c r="AXV250"/>
      <c r="AXW250"/>
      <c r="AXX250"/>
      <c r="AXY250"/>
      <c r="AXZ250"/>
      <c r="AYA250"/>
      <c r="AYB250"/>
      <c r="AYC250"/>
      <c r="AYD250"/>
      <c r="AYE250"/>
      <c r="AYF250"/>
      <c r="AYG250"/>
      <c r="AYH250"/>
      <c r="AYI250"/>
      <c r="AYJ250"/>
      <c r="AYK250"/>
      <c r="AYL250"/>
      <c r="AYM250"/>
      <c r="AYN250"/>
      <c r="AYO250"/>
      <c r="AYP250"/>
      <c r="AYQ250"/>
      <c r="AYR250"/>
      <c r="AYS250"/>
      <c r="AYT250"/>
      <c r="AYU250"/>
      <c r="AYV250"/>
      <c r="AYW250"/>
      <c r="AYX250"/>
      <c r="AYY250"/>
      <c r="AYZ250"/>
      <c r="AZA250"/>
      <c r="AZB250"/>
      <c r="AZC250"/>
      <c r="AZD250"/>
      <c r="AZE250"/>
      <c r="AZF250"/>
      <c r="AZG250"/>
      <c r="AZH250"/>
      <c r="AZI250"/>
      <c r="AZJ250"/>
      <c r="AZK250"/>
      <c r="AZL250"/>
      <c r="AZM250"/>
      <c r="AZN250"/>
      <c r="AZO250"/>
      <c r="AZP250"/>
      <c r="AZQ250"/>
      <c r="AZR250"/>
      <c r="AZS250"/>
      <c r="AZT250"/>
      <c r="AZU250"/>
      <c r="AZV250"/>
      <c r="AZW250"/>
      <c r="AZX250"/>
      <c r="AZY250"/>
      <c r="AZZ250"/>
      <c r="BAA250"/>
      <c r="BAB250"/>
      <c r="BAC250"/>
      <c r="BAD250"/>
      <c r="BAE250"/>
      <c r="BAF250"/>
      <c r="BAG250"/>
      <c r="BAH250"/>
      <c r="BAI250"/>
      <c r="BAJ250"/>
      <c r="BAK250"/>
      <c r="BAL250"/>
      <c r="BAM250"/>
      <c r="BAN250"/>
      <c r="BAO250"/>
      <c r="BAP250"/>
      <c r="BAQ250"/>
      <c r="BAR250"/>
      <c r="BAS250"/>
      <c r="BAT250"/>
      <c r="BAU250"/>
      <c r="BAV250"/>
      <c r="BAW250"/>
      <c r="BAX250"/>
      <c r="BAY250"/>
      <c r="BAZ250"/>
      <c r="BBA250"/>
      <c r="BBB250"/>
      <c r="BBC250"/>
      <c r="BBD250"/>
      <c r="BBE250"/>
      <c r="BBF250"/>
      <c r="BBG250"/>
      <c r="BBH250"/>
      <c r="BBI250"/>
      <c r="BBJ250"/>
      <c r="BBK250"/>
      <c r="BBL250"/>
      <c r="BBM250"/>
      <c r="BBN250"/>
      <c r="BBO250"/>
      <c r="BBP250"/>
      <c r="BBQ250"/>
      <c r="BBR250"/>
      <c r="BBS250"/>
      <c r="BBT250"/>
      <c r="BBU250"/>
      <c r="BBV250"/>
      <c r="BBW250"/>
      <c r="BBX250"/>
      <c r="BBY250"/>
      <c r="BBZ250"/>
      <c r="BCA250"/>
      <c r="BCB250"/>
      <c r="BCC250"/>
      <c r="BCD250"/>
      <c r="BCE250"/>
      <c r="BCF250"/>
      <c r="BCG250"/>
      <c r="BCH250"/>
      <c r="BCI250"/>
      <c r="BCJ250"/>
      <c r="BCK250"/>
      <c r="BCL250"/>
      <c r="BCM250"/>
      <c r="BCN250"/>
      <c r="BCO250"/>
      <c r="BCP250"/>
      <c r="BCQ250"/>
      <c r="BCR250"/>
      <c r="BCS250"/>
      <c r="BCT250"/>
      <c r="BCU250"/>
      <c r="BCV250"/>
      <c r="BCW250"/>
      <c r="BCX250"/>
      <c r="BCY250"/>
      <c r="BCZ250"/>
      <c r="BDA250"/>
      <c r="BDB250"/>
      <c r="BDC250"/>
      <c r="BDD250"/>
      <c r="BDE250"/>
      <c r="BDF250"/>
      <c r="BDG250"/>
      <c r="BDH250"/>
      <c r="BDI250"/>
      <c r="BDJ250"/>
      <c r="BDK250"/>
      <c r="BDL250"/>
      <c r="BDM250"/>
      <c r="BDN250"/>
      <c r="BDO250"/>
      <c r="BDP250"/>
      <c r="BDQ250"/>
      <c r="BDR250"/>
      <c r="BDS250"/>
      <c r="BDT250"/>
      <c r="BDU250"/>
    </row>
    <row r="251" spans="1:1477" s="69" customFormat="1">
      <c r="B251" s="67" t="s">
        <v>4</v>
      </c>
      <c r="C251" s="67" t="s">
        <v>896</v>
      </c>
      <c r="D251" s="67" t="s">
        <v>1044</v>
      </c>
      <c r="E251" s="194">
        <v>44657</v>
      </c>
      <c r="F251" s="67" t="s">
        <v>986</v>
      </c>
      <c r="G251" s="158" t="s">
        <v>992</v>
      </c>
      <c r="H251" s="187">
        <v>1</v>
      </c>
      <c r="I251" s="69">
        <v>0</v>
      </c>
      <c r="J251" s="69">
        <v>270</v>
      </c>
      <c r="K251" s="69">
        <v>1159</v>
      </c>
      <c r="L251" s="69">
        <v>1159</v>
      </c>
      <c r="M251" s="186">
        <f t="shared" si="66"/>
        <v>1</v>
      </c>
      <c r="N251" s="69">
        <f t="shared" si="67"/>
        <v>1</v>
      </c>
      <c r="O251" s="69">
        <v>0</v>
      </c>
      <c r="P251" s="69">
        <v>0</v>
      </c>
      <c r="Q251" s="69">
        <v>0</v>
      </c>
      <c r="R251" s="69">
        <v>889</v>
      </c>
      <c r="S251" s="69">
        <v>0</v>
      </c>
      <c r="T251" s="190">
        <v>973615</v>
      </c>
      <c r="U251" s="190">
        <v>34352</v>
      </c>
      <c r="V251" s="190">
        <v>939263</v>
      </c>
      <c r="W251" s="190">
        <v>973615</v>
      </c>
      <c r="X251" s="190">
        <v>939263</v>
      </c>
      <c r="Y251" s="190">
        <v>0</v>
      </c>
      <c r="Z251" s="190">
        <v>0</v>
      </c>
      <c r="AA251" s="190">
        <v>0</v>
      </c>
      <c r="AB251" s="190">
        <v>939263</v>
      </c>
      <c r="AC251" s="190">
        <v>939263</v>
      </c>
      <c r="AD251" s="186">
        <f t="shared" si="68"/>
        <v>1</v>
      </c>
      <c r="AE251" s="69">
        <f t="shared" si="69"/>
        <v>1</v>
      </c>
      <c r="AF251" s="190">
        <v>0</v>
      </c>
      <c r="AG251" s="190">
        <v>0</v>
      </c>
      <c r="AH251" s="69">
        <v>141</v>
      </c>
      <c r="AI251" s="69">
        <v>748</v>
      </c>
      <c r="AJ251" s="69">
        <v>0</v>
      </c>
      <c r="AK251" s="69">
        <v>0</v>
      </c>
      <c r="AL251" s="80">
        <v>0</v>
      </c>
      <c r="AM251" s="80">
        <v>0</v>
      </c>
      <c r="AN251" s="69">
        <v>0</v>
      </c>
      <c r="AO251" s="69">
        <v>0</v>
      </c>
      <c r="AP251" s="80">
        <v>0</v>
      </c>
      <c r="AQ251" s="80">
        <v>0</v>
      </c>
      <c r="AR251" s="69">
        <v>0</v>
      </c>
      <c r="AS251" s="69">
        <v>0</v>
      </c>
      <c r="AT251" s="80">
        <v>0</v>
      </c>
      <c r="AU251" s="80">
        <v>0</v>
      </c>
      <c r="AV251" s="69">
        <v>0</v>
      </c>
      <c r="AW251" s="69">
        <v>0</v>
      </c>
      <c r="AX251" s="80">
        <v>0</v>
      </c>
      <c r="AY251" s="80">
        <v>0</v>
      </c>
      <c r="AZ251" s="69">
        <v>0</v>
      </c>
      <c r="BA251" s="69">
        <v>0</v>
      </c>
      <c r="BB251" s="80">
        <v>0</v>
      </c>
      <c r="BC251" s="80">
        <v>0</v>
      </c>
      <c r="BD251" s="69">
        <v>0</v>
      </c>
      <c r="BE251" s="69">
        <v>0</v>
      </c>
      <c r="BF251" s="80">
        <v>0</v>
      </c>
      <c r="BG251" s="80">
        <v>0</v>
      </c>
      <c r="BH251" s="69">
        <v>0</v>
      </c>
      <c r="BI251" s="69">
        <v>0</v>
      </c>
      <c r="BJ251" s="80">
        <v>0</v>
      </c>
      <c r="BK251" s="80">
        <v>0</v>
      </c>
      <c r="BL251" s="69">
        <v>0</v>
      </c>
      <c r="BM251" s="69">
        <v>0</v>
      </c>
      <c r="BN251" s="80">
        <v>0</v>
      </c>
      <c r="BO251" s="80">
        <v>0</v>
      </c>
      <c r="BP251" s="69">
        <v>0</v>
      </c>
      <c r="BQ251" s="69">
        <v>0</v>
      </c>
      <c r="BR251" s="80">
        <v>0</v>
      </c>
      <c r="BS251" s="80">
        <v>0</v>
      </c>
      <c r="BT251" s="69">
        <v>0</v>
      </c>
      <c r="BU251" s="69">
        <v>0</v>
      </c>
      <c r="BV251" s="80">
        <v>0</v>
      </c>
      <c r="BW251" s="80">
        <v>0</v>
      </c>
      <c r="BX251" s="69">
        <v>0</v>
      </c>
      <c r="BY251" s="69">
        <v>0</v>
      </c>
      <c r="BZ251" s="80">
        <v>0</v>
      </c>
      <c r="CA251" s="80">
        <v>0</v>
      </c>
      <c r="CB251" s="69">
        <v>0</v>
      </c>
      <c r="CC251" s="69">
        <v>0</v>
      </c>
      <c r="CD251" s="80">
        <v>0</v>
      </c>
      <c r="CE251" s="80">
        <v>0</v>
      </c>
      <c r="CF251" s="69">
        <v>0</v>
      </c>
      <c r="CG251" s="69">
        <v>0</v>
      </c>
      <c r="CH251" s="80">
        <v>0</v>
      </c>
      <c r="CI251" s="80">
        <v>0</v>
      </c>
      <c r="CJ251" s="69">
        <v>0</v>
      </c>
      <c r="CK251" s="69">
        <v>0</v>
      </c>
      <c r="CL251" s="80">
        <v>0</v>
      </c>
      <c r="CM251" s="80">
        <v>0</v>
      </c>
      <c r="CN251" s="67" t="s">
        <v>897</v>
      </c>
      <c r="CO251" s="67" t="s">
        <v>898</v>
      </c>
      <c r="CP251" s="67" t="s">
        <v>709</v>
      </c>
      <c r="CQ251" s="67" t="s">
        <v>709</v>
      </c>
      <c r="CR251" s="67" t="s">
        <v>709</v>
      </c>
      <c r="CS251" s="67" t="s">
        <v>709</v>
      </c>
      <c r="CT251" s="68">
        <v>45919</v>
      </c>
      <c r="CU251" s="67" t="s">
        <v>988</v>
      </c>
      <c r="CV251" s="67" t="s">
        <v>989</v>
      </c>
      <c r="CW251" s="68" t="s">
        <v>168</v>
      </c>
      <c r="CX251" s="68">
        <v>45884</v>
      </c>
      <c r="CY251" s="67" t="s">
        <v>988</v>
      </c>
      <c r="CZ251" s="67" t="s">
        <v>989</v>
      </c>
      <c r="DA251" s="67" t="s">
        <v>1037</v>
      </c>
      <c r="DB251" s="81">
        <v>1511250</v>
      </c>
      <c r="DC251" s="67" t="s">
        <v>899</v>
      </c>
      <c r="DD251" s="67" t="s">
        <v>900</v>
      </c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  <c r="AMK251"/>
      <c r="AML251"/>
      <c r="AMM251"/>
      <c r="AMN251"/>
      <c r="AMO251"/>
      <c r="AMP251"/>
      <c r="AMQ251"/>
      <c r="AMR251"/>
      <c r="AMS251"/>
      <c r="AMT251"/>
      <c r="AMU251"/>
      <c r="AMV251"/>
      <c r="AMW251"/>
      <c r="AMX251"/>
      <c r="AMY251"/>
      <c r="AMZ251"/>
      <c r="ANA251"/>
      <c r="ANB251"/>
      <c r="ANC251"/>
      <c r="AND251"/>
      <c r="ANE251"/>
      <c r="ANF251"/>
      <c r="ANG251"/>
      <c r="ANH251"/>
      <c r="ANI251"/>
      <c r="ANJ251"/>
      <c r="ANK251"/>
      <c r="ANL251"/>
      <c r="ANM251"/>
      <c r="ANN251"/>
      <c r="ANO251"/>
      <c r="ANP251"/>
      <c r="ANQ251"/>
      <c r="ANR251"/>
      <c r="ANS251"/>
      <c r="ANT251"/>
      <c r="ANU251"/>
      <c r="ANV251"/>
      <c r="ANW251"/>
      <c r="ANX251"/>
      <c r="ANY251"/>
      <c r="ANZ251"/>
      <c r="AOA251"/>
      <c r="AOB251"/>
      <c r="AOC251"/>
      <c r="AOD251"/>
      <c r="AOE251"/>
      <c r="AOF251"/>
      <c r="AOG251"/>
      <c r="AOH251"/>
      <c r="AOI251"/>
      <c r="AOJ251"/>
      <c r="AOK251"/>
      <c r="AOL251"/>
      <c r="AOM251"/>
      <c r="AON251"/>
      <c r="AOO251"/>
      <c r="AOP251"/>
      <c r="AOQ251"/>
      <c r="AOR251"/>
      <c r="AOS251"/>
      <c r="AOT251"/>
      <c r="AOU251"/>
      <c r="AOV251"/>
      <c r="AOW251"/>
      <c r="AOX251"/>
      <c r="AOY251"/>
      <c r="AOZ251"/>
      <c r="APA251"/>
      <c r="APB251"/>
      <c r="APC251"/>
      <c r="APD251"/>
      <c r="APE251"/>
      <c r="APF251"/>
      <c r="APG251"/>
      <c r="APH251"/>
      <c r="API251"/>
      <c r="APJ251"/>
      <c r="APK251"/>
      <c r="APL251"/>
      <c r="APM251"/>
      <c r="APN251"/>
      <c r="APO251"/>
      <c r="APP251"/>
      <c r="APQ251"/>
      <c r="APR251"/>
      <c r="APS251"/>
      <c r="APT251"/>
      <c r="APU251"/>
      <c r="APV251"/>
      <c r="APW251"/>
      <c r="APX251"/>
      <c r="APY251"/>
      <c r="APZ251"/>
      <c r="AQA251"/>
      <c r="AQB251"/>
      <c r="AQC251"/>
      <c r="AQD251"/>
      <c r="AQE251"/>
      <c r="AQF251"/>
      <c r="AQG251"/>
      <c r="AQH251"/>
      <c r="AQI251"/>
      <c r="AQJ251"/>
      <c r="AQK251"/>
      <c r="AQL251"/>
      <c r="AQM251"/>
      <c r="AQN251"/>
      <c r="AQO251"/>
      <c r="AQP251"/>
      <c r="AQQ251"/>
      <c r="AQR251"/>
      <c r="AQS251"/>
      <c r="AQT251"/>
      <c r="AQU251"/>
      <c r="AQV251"/>
      <c r="AQW251"/>
      <c r="AQX251"/>
      <c r="AQY251"/>
      <c r="AQZ251"/>
      <c r="ARA251"/>
      <c r="ARB251"/>
      <c r="ARC251"/>
      <c r="ARD251"/>
      <c r="ARE251"/>
      <c r="ARF251"/>
      <c r="ARG251"/>
      <c r="ARH251"/>
      <c r="ARI251"/>
      <c r="ARJ251"/>
      <c r="ARK251"/>
      <c r="ARL251"/>
      <c r="ARM251"/>
      <c r="ARN251"/>
      <c r="ARO251"/>
      <c r="ARP251"/>
      <c r="ARQ251"/>
      <c r="ARR251"/>
      <c r="ARS251"/>
      <c r="ART251"/>
      <c r="ARU251"/>
      <c r="ARV251"/>
      <c r="ARW251"/>
      <c r="ARX251"/>
      <c r="ARY251"/>
      <c r="ARZ251"/>
      <c r="ASA251"/>
      <c r="ASB251"/>
      <c r="ASC251"/>
      <c r="ASD251"/>
      <c r="ASE251"/>
      <c r="ASF251"/>
      <c r="ASG251"/>
      <c r="ASH251"/>
      <c r="ASI251"/>
      <c r="ASJ251"/>
      <c r="ASK251"/>
      <c r="ASL251"/>
      <c r="ASM251"/>
      <c r="ASN251"/>
      <c r="ASO251"/>
      <c r="ASP251"/>
      <c r="ASQ251"/>
      <c r="ASR251"/>
      <c r="ASS251"/>
      <c r="AST251"/>
      <c r="ASU251"/>
      <c r="ASV251"/>
      <c r="ASW251"/>
      <c r="ASX251"/>
      <c r="ASY251"/>
      <c r="ASZ251"/>
      <c r="ATA251"/>
      <c r="ATB251"/>
      <c r="ATC251"/>
      <c r="ATD251"/>
      <c r="ATE251"/>
      <c r="ATF251"/>
      <c r="ATG251"/>
      <c r="ATH251"/>
      <c r="ATI251"/>
      <c r="ATJ251"/>
      <c r="ATK251"/>
      <c r="ATL251"/>
      <c r="ATM251"/>
      <c r="ATN251"/>
      <c r="ATO251"/>
      <c r="ATP251"/>
      <c r="ATQ251"/>
      <c r="ATR251"/>
      <c r="ATS251"/>
      <c r="ATT251"/>
      <c r="ATU251"/>
      <c r="ATV251"/>
      <c r="ATW251"/>
      <c r="ATX251"/>
      <c r="ATY251"/>
      <c r="ATZ251"/>
      <c r="AUA251"/>
      <c r="AUB251"/>
      <c r="AUC251"/>
      <c r="AUD251"/>
      <c r="AUE251"/>
      <c r="AUF251"/>
      <c r="AUG251"/>
      <c r="AUH251"/>
      <c r="AUI251"/>
      <c r="AUJ251"/>
      <c r="AUK251"/>
      <c r="AUL251"/>
      <c r="AUM251"/>
      <c r="AUN251"/>
      <c r="AUO251"/>
      <c r="AUP251"/>
      <c r="AUQ251"/>
      <c r="AUR251"/>
      <c r="AUS251"/>
      <c r="AUT251"/>
      <c r="AUU251"/>
      <c r="AUV251"/>
      <c r="AUW251"/>
      <c r="AUX251"/>
      <c r="AUY251"/>
      <c r="AUZ251"/>
      <c r="AVA251"/>
      <c r="AVB251"/>
      <c r="AVC251"/>
      <c r="AVD251"/>
      <c r="AVE251"/>
      <c r="AVF251"/>
      <c r="AVG251"/>
      <c r="AVH251"/>
      <c r="AVI251"/>
      <c r="AVJ251"/>
      <c r="AVK251"/>
      <c r="AVL251"/>
      <c r="AVM251"/>
      <c r="AVN251"/>
      <c r="AVO251"/>
      <c r="AVP251"/>
      <c r="AVQ251"/>
      <c r="AVR251"/>
      <c r="AVS251"/>
      <c r="AVT251"/>
      <c r="AVU251"/>
      <c r="AVV251"/>
      <c r="AVW251"/>
      <c r="AVX251"/>
      <c r="AVY251"/>
      <c r="AVZ251"/>
      <c r="AWA251"/>
      <c r="AWB251"/>
      <c r="AWC251"/>
      <c r="AWD251"/>
      <c r="AWE251"/>
      <c r="AWF251"/>
      <c r="AWG251"/>
      <c r="AWH251"/>
      <c r="AWI251"/>
      <c r="AWJ251"/>
      <c r="AWK251"/>
      <c r="AWL251"/>
      <c r="AWM251"/>
      <c r="AWN251"/>
      <c r="AWO251"/>
      <c r="AWP251"/>
      <c r="AWQ251"/>
      <c r="AWR251"/>
      <c r="AWS251"/>
      <c r="AWT251"/>
      <c r="AWU251"/>
      <c r="AWV251"/>
      <c r="AWW251"/>
      <c r="AWX251"/>
      <c r="AWY251"/>
      <c r="AWZ251"/>
      <c r="AXA251"/>
      <c r="AXB251"/>
      <c r="AXC251"/>
      <c r="AXD251"/>
      <c r="AXE251"/>
      <c r="AXF251"/>
      <c r="AXG251"/>
      <c r="AXH251"/>
      <c r="AXI251"/>
      <c r="AXJ251"/>
      <c r="AXK251"/>
      <c r="AXL251"/>
      <c r="AXM251"/>
      <c r="AXN251"/>
      <c r="AXO251"/>
      <c r="AXP251"/>
      <c r="AXQ251"/>
      <c r="AXR251"/>
      <c r="AXS251"/>
      <c r="AXT251"/>
      <c r="AXU251"/>
      <c r="AXV251"/>
      <c r="AXW251"/>
      <c r="AXX251"/>
      <c r="AXY251"/>
      <c r="AXZ251"/>
      <c r="AYA251"/>
      <c r="AYB251"/>
      <c r="AYC251"/>
      <c r="AYD251"/>
      <c r="AYE251"/>
      <c r="AYF251"/>
      <c r="AYG251"/>
      <c r="AYH251"/>
      <c r="AYI251"/>
      <c r="AYJ251"/>
      <c r="AYK251"/>
      <c r="AYL251"/>
      <c r="AYM251"/>
      <c r="AYN251"/>
      <c r="AYO251"/>
      <c r="AYP251"/>
      <c r="AYQ251"/>
      <c r="AYR251"/>
      <c r="AYS251"/>
      <c r="AYT251"/>
      <c r="AYU251"/>
      <c r="AYV251"/>
      <c r="AYW251"/>
      <c r="AYX251"/>
      <c r="AYY251"/>
      <c r="AYZ251"/>
      <c r="AZA251"/>
      <c r="AZB251"/>
      <c r="AZC251"/>
      <c r="AZD251"/>
      <c r="AZE251"/>
      <c r="AZF251"/>
      <c r="AZG251"/>
      <c r="AZH251"/>
      <c r="AZI251"/>
      <c r="AZJ251"/>
      <c r="AZK251"/>
      <c r="AZL251"/>
      <c r="AZM251"/>
      <c r="AZN251"/>
      <c r="AZO251"/>
      <c r="AZP251"/>
      <c r="AZQ251"/>
      <c r="AZR251"/>
      <c r="AZS251"/>
      <c r="AZT251"/>
      <c r="AZU251"/>
      <c r="AZV251"/>
      <c r="AZW251"/>
      <c r="AZX251"/>
      <c r="AZY251"/>
      <c r="AZZ251"/>
      <c r="BAA251"/>
      <c r="BAB251"/>
      <c r="BAC251"/>
      <c r="BAD251"/>
      <c r="BAE251"/>
      <c r="BAF251"/>
      <c r="BAG251"/>
      <c r="BAH251"/>
      <c r="BAI251"/>
      <c r="BAJ251"/>
      <c r="BAK251"/>
      <c r="BAL251"/>
      <c r="BAM251"/>
      <c r="BAN251"/>
      <c r="BAO251"/>
      <c r="BAP251"/>
      <c r="BAQ251"/>
      <c r="BAR251"/>
      <c r="BAS251"/>
      <c r="BAT251"/>
      <c r="BAU251"/>
      <c r="BAV251"/>
      <c r="BAW251"/>
      <c r="BAX251"/>
      <c r="BAY251"/>
      <c r="BAZ251"/>
      <c r="BBA251"/>
      <c r="BBB251"/>
      <c r="BBC251"/>
      <c r="BBD251"/>
      <c r="BBE251"/>
      <c r="BBF251"/>
      <c r="BBG251"/>
      <c r="BBH251"/>
      <c r="BBI251"/>
      <c r="BBJ251"/>
      <c r="BBK251"/>
      <c r="BBL251"/>
      <c r="BBM251"/>
      <c r="BBN251"/>
      <c r="BBO251"/>
      <c r="BBP251"/>
      <c r="BBQ251"/>
      <c r="BBR251"/>
      <c r="BBS251"/>
      <c r="BBT251"/>
      <c r="BBU251"/>
      <c r="BBV251"/>
      <c r="BBW251"/>
      <c r="BBX251"/>
      <c r="BBY251"/>
      <c r="BBZ251"/>
      <c r="BCA251"/>
      <c r="BCB251"/>
      <c r="BCC251"/>
      <c r="BCD251"/>
      <c r="BCE251"/>
      <c r="BCF251"/>
      <c r="BCG251"/>
      <c r="BCH251"/>
      <c r="BCI251"/>
      <c r="BCJ251"/>
      <c r="BCK251"/>
      <c r="BCL251"/>
      <c r="BCM251"/>
      <c r="BCN251"/>
      <c r="BCO251"/>
      <c r="BCP251"/>
      <c r="BCQ251"/>
      <c r="BCR251"/>
      <c r="BCS251"/>
      <c r="BCT251"/>
      <c r="BCU251"/>
      <c r="BCV251"/>
      <c r="BCW251"/>
      <c r="BCX251"/>
      <c r="BCY251"/>
      <c r="BCZ251"/>
      <c r="BDA251"/>
      <c r="BDB251"/>
      <c r="BDC251"/>
      <c r="BDD251"/>
      <c r="BDE251"/>
      <c r="BDF251"/>
      <c r="BDG251"/>
      <c r="BDH251"/>
      <c r="BDI251"/>
      <c r="BDJ251"/>
      <c r="BDK251"/>
      <c r="BDL251"/>
      <c r="BDM251"/>
      <c r="BDN251"/>
      <c r="BDO251"/>
      <c r="BDP251"/>
      <c r="BDQ251"/>
      <c r="BDR251"/>
      <c r="BDS251"/>
      <c r="BDT251"/>
      <c r="BDU251"/>
    </row>
    <row r="252" spans="1:1477" s="69" customFormat="1">
      <c r="B252" s="67" t="s">
        <v>4</v>
      </c>
      <c r="C252" s="67" t="s">
        <v>432</v>
      </c>
      <c r="D252" s="67" t="s">
        <v>433</v>
      </c>
      <c r="E252" s="194">
        <v>45328</v>
      </c>
      <c r="F252" s="67" t="s">
        <v>991</v>
      </c>
      <c r="G252" s="158" t="s">
        <v>990</v>
      </c>
      <c r="H252" s="187">
        <v>3</v>
      </c>
      <c r="I252" s="69">
        <v>3</v>
      </c>
      <c r="J252" s="69">
        <v>200</v>
      </c>
      <c r="K252" s="69">
        <v>286</v>
      </c>
      <c r="L252" s="69">
        <v>286</v>
      </c>
      <c r="M252" s="186">
        <f t="shared" si="66"/>
        <v>1</v>
      </c>
      <c r="N252" s="69">
        <f t="shared" si="67"/>
        <v>1</v>
      </c>
      <c r="O252" s="69">
        <v>0</v>
      </c>
      <c r="P252" s="69">
        <v>0</v>
      </c>
      <c r="Q252" s="69">
        <v>0</v>
      </c>
      <c r="R252" s="69">
        <v>86</v>
      </c>
      <c r="S252" s="69">
        <v>0</v>
      </c>
      <c r="T252" s="190">
        <v>3015224</v>
      </c>
      <c r="U252" s="190">
        <v>50000</v>
      </c>
      <c r="V252" s="190">
        <v>2965224</v>
      </c>
      <c r="W252" s="190">
        <v>3086900</v>
      </c>
      <c r="X252" s="190">
        <v>3009526</v>
      </c>
      <c r="Y252" s="190">
        <v>0</v>
      </c>
      <c r="Z252" s="190">
        <v>0</v>
      </c>
      <c r="AA252" s="190">
        <v>0</v>
      </c>
      <c r="AB252" s="190">
        <v>3009526</v>
      </c>
      <c r="AC252" s="190">
        <v>2958475</v>
      </c>
      <c r="AD252" s="186">
        <f t="shared" si="68"/>
        <v>0.9977239493542478</v>
      </c>
      <c r="AE252" s="69">
        <f t="shared" si="69"/>
        <v>1</v>
      </c>
      <c r="AF252" s="190">
        <v>-4843</v>
      </c>
      <c r="AG252" s="190">
        <v>71676</v>
      </c>
      <c r="AH252" s="69">
        <v>43</v>
      </c>
      <c r="AI252" s="69">
        <v>43</v>
      </c>
      <c r="AJ252" s="69">
        <v>0</v>
      </c>
      <c r="AK252" s="69">
        <v>0</v>
      </c>
      <c r="AL252" s="80">
        <v>0</v>
      </c>
      <c r="AM252" s="80">
        <v>0</v>
      </c>
      <c r="AN252" s="69">
        <v>0</v>
      </c>
      <c r="AO252" s="69">
        <v>0</v>
      </c>
      <c r="AP252" s="80">
        <v>62215</v>
      </c>
      <c r="AQ252" s="80">
        <v>0</v>
      </c>
      <c r="AR252" s="69">
        <v>0</v>
      </c>
      <c r="AS252" s="69">
        <v>0</v>
      </c>
      <c r="AT252" s="80">
        <v>0</v>
      </c>
      <c r="AU252" s="80">
        <v>0</v>
      </c>
      <c r="AV252" s="69">
        <v>0</v>
      </c>
      <c r="AW252" s="69">
        <v>0</v>
      </c>
      <c r="AX252" s="80">
        <v>0</v>
      </c>
      <c r="AY252" s="80">
        <v>0</v>
      </c>
      <c r="AZ252" s="69">
        <v>0</v>
      </c>
      <c r="BA252" s="69">
        <v>0</v>
      </c>
      <c r="BB252" s="80">
        <v>0</v>
      </c>
      <c r="BC252" s="80">
        <v>0</v>
      </c>
      <c r="BD252" s="69">
        <v>0</v>
      </c>
      <c r="BE252" s="69">
        <v>0</v>
      </c>
      <c r="BF252" s="80">
        <v>0</v>
      </c>
      <c r="BG252" s="80">
        <v>0</v>
      </c>
      <c r="BH252" s="69">
        <v>0</v>
      </c>
      <c r="BI252" s="69">
        <v>0</v>
      </c>
      <c r="BJ252" s="80">
        <v>0</v>
      </c>
      <c r="BK252" s="80">
        <v>0</v>
      </c>
      <c r="BL252" s="69">
        <v>0</v>
      </c>
      <c r="BM252" s="69">
        <v>0</v>
      </c>
      <c r="BN252" s="80">
        <v>0</v>
      </c>
      <c r="BO252" s="80">
        <v>0</v>
      </c>
      <c r="BP252" s="69">
        <v>0</v>
      </c>
      <c r="BQ252" s="69">
        <v>0</v>
      </c>
      <c r="BR252" s="80">
        <v>0</v>
      </c>
      <c r="BS252" s="80">
        <v>0</v>
      </c>
      <c r="BT252" s="69">
        <v>0</v>
      </c>
      <c r="BU252" s="69">
        <v>0</v>
      </c>
      <c r="BV252" s="80">
        <v>0</v>
      </c>
      <c r="BW252" s="80">
        <v>0</v>
      </c>
      <c r="BX252" s="69">
        <v>0</v>
      </c>
      <c r="BY252" s="69">
        <v>0</v>
      </c>
      <c r="BZ252" s="80">
        <v>0</v>
      </c>
      <c r="CA252" s="80">
        <v>0</v>
      </c>
      <c r="CB252" s="69">
        <v>0</v>
      </c>
      <c r="CC252" s="69">
        <v>0</v>
      </c>
      <c r="CD252" s="80">
        <v>0</v>
      </c>
      <c r="CE252" s="80">
        <v>0</v>
      </c>
      <c r="CF252" s="69">
        <v>0</v>
      </c>
      <c r="CG252" s="69">
        <v>0</v>
      </c>
      <c r="CH252" s="80">
        <v>0</v>
      </c>
      <c r="CI252" s="80">
        <v>0</v>
      </c>
      <c r="CJ252" s="69">
        <v>0</v>
      </c>
      <c r="CK252" s="69">
        <v>0</v>
      </c>
      <c r="CL252" s="80">
        <v>62215</v>
      </c>
      <c r="CM252" s="80">
        <v>0</v>
      </c>
      <c r="CN252" s="67" t="s">
        <v>892</v>
      </c>
      <c r="CO252" s="67" t="s">
        <v>893</v>
      </c>
      <c r="CP252" s="67" t="s">
        <v>709</v>
      </c>
      <c r="CQ252" s="67" t="s">
        <v>709</v>
      </c>
      <c r="CR252" s="67" t="s">
        <v>709</v>
      </c>
      <c r="CS252" s="67" t="s">
        <v>709</v>
      </c>
      <c r="CT252" s="68">
        <v>45848</v>
      </c>
      <c r="CU252" s="67" t="s">
        <v>988</v>
      </c>
      <c r="CV252" s="67" t="s">
        <v>989</v>
      </c>
      <c r="CW252" s="68" t="s">
        <v>168</v>
      </c>
      <c r="CX252" s="68">
        <v>45731</v>
      </c>
      <c r="CY252" s="67" t="s">
        <v>991</v>
      </c>
      <c r="CZ252" s="67" t="s">
        <v>994</v>
      </c>
      <c r="DA252" s="67" t="s">
        <v>1033</v>
      </c>
      <c r="DB252" s="81">
        <v>3337723.49</v>
      </c>
      <c r="DC252" s="67"/>
      <c r="DD252" s="67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  <c r="AMK252"/>
      <c r="AML252"/>
      <c r="AMM252"/>
      <c r="AMN252"/>
      <c r="AMO252"/>
      <c r="AMP252"/>
      <c r="AMQ252"/>
      <c r="AMR252"/>
      <c r="AMS252"/>
      <c r="AMT252"/>
      <c r="AMU252"/>
      <c r="AMV252"/>
      <c r="AMW252"/>
      <c r="AMX252"/>
      <c r="AMY252"/>
      <c r="AMZ252"/>
      <c r="ANA252"/>
      <c r="ANB252"/>
      <c r="ANC252"/>
      <c r="AND252"/>
      <c r="ANE252"/>
      <c r="ANF252"/>
      <c r="ANG252"/>
      <c r="ANH252"/>
      <c r="ANI252"/>
      <c r="ANJ252"/>
      <c r="ANK252"/>
      <c r="ANL252"/>
      <c r="ANM252"/>
      <c r="ANN252"/>
      <c r="ANO252"/>
      <c r="ANP252"/>
      <c r="ANQ252"/>
      <c r="ANR252"/>
      <c r="ANS252"/>
      <c r="ANT252"/>
      <c r="ANU252"/>
      <c r="ANV252"/>
      <c r="ANW252"/>
      <c r="ANX252"/>
      <c r="ANY252"/>
      <c r="ANZ252"/>
      <c r="AOA252"/>
      <c r="AOB252"/>
      <c r="AOC252"/>
      <c r="AOD252"/>
      <c r="AOE252"/>
      <c r="AOF252"/>
      <c r="AOG252"/>
      <c r="AOH252"/>
      <c r="AOI252"/>
      <c r="AOJ252"/>
      <c r="AOK252"/>
      <c r="AOL252"/>
      <c r="AOM252"/>
      <c r="AON252"/>
      <c r="AOO252"/>
      <c r="AOP252"/>
      <c r="AOQ252"/>
      <c r="AOR252"/>
      <c r="AOS252"/>
      <c r="AOT252"/>
      <c r="AOU252"/>
      <c r="AOV252"/>
      <c r="AOW252"/>
      <c r="AOX252"/>
      <c r="AOY252"/>
      <c r="AOZ252"/>
      <c r="APA252"/>
      <c r="APB252"/>
      <c r="APC252"/>
      <c r="APD252"/>
      <c r="APE252"/>
      <c r="APF252"/>
      <c r="APG252"/>
      <c r="APH252"/>
      <c r="API252"/>
      <c r="APJ252"/>
      <c r="APK252"/>
      <c r="APL252"/>
      <c r="APM252"/>
      <c r="APN252"/>
      <c r="APO252"/>
      <c r="APP252"/>
      <c r="APQ252"/>
      <c r="APR252"/>
      <c r="APS252"/>
      <c r="APT252"/>
      <c r="APU252"/>
      <c r="APV252"/>
      <c r="APW252"/>
      <c r="APX252"/>
      <c r="APY252"/>
      <c r="APZ252"/>
      <c r="AQA252"/>
      <c r="AQB252"/>
      <c r="AQC252"/>
      <c r="AQD252"/>
      <c r="AQE252"/>
      <c r="AQF252"/>
      <c r="AQG252"/>
      <c r="AQH252"/>
      <c r="AQI252"/>
      <c r="AQJ252"/>
      <c r="AQK252"/>
      <c r="AQL252"/>
      <c r="AQM252"/>
      <c r="AQN252"/>
      <c r="AQO252"/>
      <c r="AQP252"/>
      <c r="AQQ252"/>
      <c r="AQR252"/>
      <c r="AQS252"/>
      <c r="AQT252"/>
      <c r="AQU252"/>
      <c r="AQV252"/>
      <c r="AQW252"/>
      <c r="AQX252"/>
      <c r="AQY252"/>
      <c r="AQZ252"/>
      <c r="ARA252"/>
      <c r="ARB252"/>
      <c r="ARC252"/>
      <c r="ARD252"/>
      <c r="ARE252"/>
      <c r="ARF252"/>
      <c r="ARG252"/>
      <c r="ARH252"/>
      <c r="ARI252"/>
      <c r="ARJ252"/>
      <c r="ARK252"/>
      <c r="ARL252"/>
      <c r="ARM252"/>
      <c r="ARN252"/>
      <c r="ARO252"/>
      <c r="ARP252"/>
      <c r="ARQ252"/>
      <c r="ARR252"/>
      <c r="ARS252"/>
      <c r="ART252"/>
      <c r="ARU252"/>
      <c r="ARV252"/>
      <c r="ARW252"/>
      <c r="ARX252"/>
      <c r="ARY252"/>
      <c r="ARZ252"/>
      <c r="ASA252"/>
      <c r="ASB252"/>
      <c r="ASC252"/>
      <c r="ASD252"/>
      <c r="ASE252"/>
      <c r="ASF252"/>
      <c r="ASG252"/>
      <c r="ASH252"/>
      <c r="ASI252"/>
      <c r="ASJ252"/>
      <c r="ASK252"/>
      <c r="ASL252"/>
      <c r="ASM252"/>
      <c r="ASN252"/>
      <c r="ASO252"/>
      <c r="ASP252"/>
      <c r="ASQ252"/>
      <c r="ASR252"/>
      <c r="ASS252"/>
      <c r="AST252"/>
      <c r="ASU252"/>
      <c r="ASV252"/>
      <c r="ASW252"/>
      <c r="ASX252"/>
      <c r="ASY252"/>
      <c r="ASZ252"/>
      <c r="ATA252"/>
      <c r="ATB252"/>
      <c r="ATC252"/>
      <c r="ATD252"/>
      <c r="ATE252"/>
      <c r="ATF252"/>
      <c r="ATG252"/>
      <c r="ATH252"/>
      <c r="ATI252"/>
      <c r="ATJ252"/>
      <c r="ATK252"/>
      <c r="ATL252"/>
      <c r="ATM252"/>
      <c r="ATN252"/>
      <c r="ATO252"/>
      <c r="ATP252"/>
      <c r="ATQ252"/>
      <c r="ATR252"/>
      <c r="ATS252"/>
      <c r="ATT252"/>
      <c r="ATU252"/>
      <c r="ATV252"/>
      <c r="ATW252"/>
      <c r="ATX252"/>
      <c r="ATY252"/>
      <c r="ATZ252"/>
      <c r="AUA252"/>
      <c r="AUB252"/>
      <c r="AUC252"/>
      <c r="AUD252"/>
      <c r="AUE252"/>
      <c r="AUF252"/>
      <c r="AUG252"/>
      <c r="AUH252"/>
      <c r="AUI252"/>
      <c r="AUJ252"/>
      <c r="AUK252"/>
      <c r="AUL252"/>
      <c r="AUM252"/>
      <c r="AUN252"/>
      <c r="AUO252"/>
      <c r="AUP252"/>
      <c r="AUQ252"/>
      <c r="AUR252"/>
      <c r="AUS252"/>
      <c r="AUT252"/>
      <c r="AUU252"/>
      <c r="AUV252"/>
      <c r="AUW252"/>
      <c r="AUX252"/>
      <c r="AUY252"/>
      <c r="AUZ252"/>
      <c r="AVA252"/>
      <c r="AVB252"/>
      <c r="AVC252"/>
      <c r="AVD252"/>
      <c r="AVE252"/>
      <c r="AVF252"/>
      <c r="AVG252"/>
      <c r="AVH252"/>
      <c r="AVI252"/>
      <c r="AVJ252"/>
      <c r="AVK252"/>
      <c r="AVL252"/>
      <c r="AVM252"/>
      <c r="AVN252"/>
      <c r="AVO252"/>
      <c r="AVP252"/>
      <c r="AVQ252"/>
      <c r="AVR252"/>
      <c r="AVS252"/>
      <c r="AVT252"/>
      <c r="AVU252"/>
      <c r="AVV252"/>
      <c r="AVW252"/>
      <c r="AVX252"/>
      <c r="AVY252"/>
      <c r="AVZ252"/>
      <c r="AWA252"/>
      <c r="AWB252"/>
      <c r="AWC252"/>
      <c r="AWD252"/>
      <c r="AWE252"/>
      <c r="AWF252"/>
      <c r="AWG252"/>
      <c r="AWH252"/>
      <c r="AWI252"/>
      <c r="AWJ252"/>
      <c r="AWK252"/>
      <c r="AWL252"/>
      <c r="AWM252"/>
      <c r="AWN252"/>
      <c r="AWO252"/>
      <c r="AWP252"/>
      <c r="AWQ252"/>
      <c r="AWR252"/>
      <c r="AWS252"/>
      <c r="AWT252"/>
      <c r="AWU252"/>
      <c r="AWV252"/>
      <c r="AWW252"/>
      <c r="AWX252"/>
      <c r="AWY252"/>
      <c r="AWZ252"/>
      <c r="AXA252"/>
      <c r="AXB252"/>
      <c r="AXC252"/>
      <c r="AXD252"/>
      <c r="AXE252"/>
      <c r="AXF252"/>
      <c r="AXG252"/>
      <c r="AXH252"/>
      <c r="AXI252"/>
      <c r="AXJ252"/>
      <c r="AXK252"/>
      <c r="AXL252"/>
      <c r="AXM252"/>
      <c r="AXN252"/>
      <c r="AXO252"/>
      <c r="AXP252"/>
      <c r="AXQ252"/>
      <c r="AXR252"/>
      <c r="AXS252"/>
      <c r="AXT252"/>
      <c r="AXU252"/>
      <c r="AXV252"/>
      <c r="AXW252"/>
      <c r="AXX252"/>
      <c r="AXY252"/>
      <c r="AXZ252"/>
      <c r="AYA252"/>
      <c r="AYB252"/>
      <c r="AYC252"/>
      <c r="AYD252"/>
      <c r="AYE252"/>
      <c r="AYF252"/>
      <c r="AYG252"/>
      <c r="AYH252"/>
      <c r="AYI252"/>
      <c r="AYJ252"/>
      <c r="AYK252"/>
      <c r="AYL252"/>
      <c r="AYM252"/>
      <c r="AYN252"/>
      <c r="AYO252"/>
      <c r="AYP252"/>
      <c r="AYQ252"/>
      <c r="AYR252"/>
      <c r="AYS252"/>
      <c r="AYT252"/>
      <c r="AYU252"/>
      <c r="AYV252"/>
      <c r="AYW252"/>
      <c r="AYX252"/>
      <c r="AYY252"/>
      <c r="AYZ252"/>
      <c r="AZA252"/>
      <c r="AZB252"/>
      <c r="AZC252"/>
      <c r="AZD252"/>
      <c r="AZE252"/>
      <c r="AZF252"/>
      <c r="AZG252"/>
      <c r="AZH252"/>
      <c r="AZI252"/>
      <c r="AZJ252"/>
      <c r="AZK252"/>
      <c r="AZL252"/>
      <c r="AZM252"/>
      <c r="AZN252"/>
      <c r="AZO252"/>
      <c r="AZP252"/>
      <c r="AZQ252"/>
      <c r="AZR252"/>
      <c r="AZS252"/>
      <c r="AZT252"/>
      <c r="AZU252"/>
      <c r="AZV252"/>
      <c r="AZW252"/>
      <c r="AZX252"/>
      <c r="AZY252"/>
      <c r="AZZ252"/>
      <c r="BAA252"/>
      <c r="BAB252"/>
      <c r="BAC252"/>
      <c r="BAD252"/>
      <c r="BAE252"/>
      <c r="BAF252"/>
      <c r="BAG252"/>
      <c r="BAH252"/>
      <c r="BAI252"/>
      <c r="BAJ252"/>
      <c r="BAK252"/>
      <c r="BAL252"/>
      <c r="BAM252"/>
      <c r="BAN252"/>
      <c r="BAO252"/>
      <c r="BAP252"/>
      <c r="BAQ252"/>
      <c r="BAR252"/>
      <c r="BAS252"/>
      <c r="BAT252"/>
      <c r="BAU252"/>
      <c r="BAV252"/>
      <c r="BAW252"/>
      <c r="BAX252"/>
      <c r="BAY252"/>
      <c r="BAZ252"/>
      <c r="BBA252"/>
      <c r="BBB252"/>
      <c r="BBC252"/>
      <c r="BBD252"/>
      <c r="BBE252"/>
      <c r="BBF252"/>
      <c r="BBG252"/>
      <c r="BBH252"/>
      <c r="BBI252"/>
      <c r="BBJ252"/>
      <c r="BBK252"/>
      <c r="BBL252"/>
      <c r="BBM252"/>
      <c r="BBN252"/>
      <c r="BBO252"/>
      <c r="BBP252"/>
      <c r="BBQ252"/>
      <c r="BBR252"/>
      <c r="BBS252"/>
      <c r="BBT252"/>
      <c r="BBU252"/>
      <c r="BBV252"/>
      <c r="BBW252"/>
      <c r="BBX252"/>
      <c r="BBY252"/>
      <c r="BBZ252"/>
      <c r="BCA252"/>
      <c r="BCB252"/>
      <c r="BCC252"/>
      <c r="BCD252"/>
      <c r="BCE252"/>
      <c r="BCF252"/>
      <c r="BCG252"/>
      <c r="BCH252"/>
      <c r="BCI252"/>
      <c r="BCJ252"/>
      <c r="BCK252"/>
      <c r="BCL252"/>
      <c r="BCM252"/>
      <c r="BCN252"/>
      <c r="BCO252"/>
      <c r="BCP252"/>
      <c r="BCQ252"/>
      <c r="BCR252"/>
      <c r="BCS252"/>
      <c r="BCT252"/>
      <c r="BCU252"/>
      <c r="BCV252"/>
      <c r="BCW252"/>
      <c r="BCX252"/>
      <c r="BCY252"/>
      <c r="BCZ252"/>
      <c r="BDA252"/>
      <c r="BDB252"/>
      <c r="BDC252"/>
      <c r="BDD252"/>
      <c r="BDE252"/>
      <c r="BDF252"/>
      <c r="BDG252"/>
      <c r="BDH252"/>
      <c r="BDI252"/>
      <c r="BDJ252"/>
      <c r="BDK252"/>
      <c r="BDL252"/>
      <c r="BDM252"/>
      <c r="BDN252"/>
      <c r="BDO252"/>
      <c r="BDP252"/>
      <c r="BDQ252"/>
      <c r="BDR252"/>
      <c r="BDS252"/>
      <c r="BDT252"/>
      <c r="BDU252"/>
    </row>
    <row r="253" spans="1:1477" s="69" customFormat="1">
      <c r="B253" s="67" t="s">
        <v>4</v>
      </c>
      <c r="C253" s="67" t="s">
        <v>434</v>
      </c>
      <c r="D253" s="67" t="s">
        <v>435</v>
      </c>
      <c r="E253" s="194">
        <v>43334</v>
      </c>
      <c r="F253" s="67" t="s">
        <v>988</v>
      </c>
      <c r="G253" s="158" t="s">
        <v>1045</v>
      </c>
      <c r="H253" s="187">
        <v>4</v>
      </c>
      <c r="I253" s="69">
        <v>18</v>
      </c>
      <c r="J253" s="69">
        <v>1400</v>
      </c>
      <c r="K253" s="69">
        <v>2248</v>
      </c>
      <c r="L253" s="69">
        <v>2248</v>
      </c>
      <c r="M253" s="186">
        <f t="shared" si="66"/>
        <v>1.1778571428571429</v>
      </c>
      <c r="N253" s="69">
        <f t="shared" si="67"/>
        <v>1</v>
      </c>
      <c r="O253" s="69">
        <v>0</v>
      </c>
      <c r="P253" s="69">
        <v>0</v>
      </c>
      <c r="Q253" s="69">
        <v>0</v>
      </c>
      <c r="R253" s="69">
        <v>599</v>
      </c>
      <c r="S253" s="69">
        <v>249</v>
      </c>
      <c r="T253" s="190">
        <v>253332000</v>
      </c>
      <c r="U253" s="190">
        <v>150000</v>
      </c>
      <c r="V253" s="190">
        <v>253182000</v>
      </c>
      <c r="W253" s="190">
        <v>267516079</v>
      </c>
      <c r="X253" s="190">
        <v>267608352</v>
      </c>
      <c r="Y253" s="190">
        <v>0</v>
      </c>
      <c r="Z253" s="190">
        <v>25000</v>
      </c>
      <c r="AA253" s="190">
        <v>25000</v>
      </c>
      <c r="AB253" s="190">
        <v>267633352</v>
      </c>
      <c r="AC253" s="190">
        <v>268414123</v>
      </c>
      <c r="AD253" s="186">
        <f t="shared" si="68"/>
        <v>1.0601627406371701</v>
      </c>
      <c r="AE253" s="69">
        <f t="shared" si="69"/>
        <v>1</v>
      </c>
      <c r="AF253" s="190">
        <v>8560014</v>
      </c>
      <c r="AG253" s="190">
        <v>14184079</v>
      </c>
      <c r="AH253" s="69">
        <v>138</v>
      </c>
      <c r="AI253" s="69">
        <v>461</v>
      </c>
      <c r="AJ253" s="69">
        <v>0</v>
      </c>
      <c r="AK253" s="69">
        <v>0</v>
      </c>
      <c r="AL253" s="80">
        <v>2669763</v>
      </c>
      <c r="AM253" s="80">
        <v>0</v>
      </c>
      <c r="AN253" s="69">
        <v>0</v>
      </c>
      <c r="AO253" s="69">
        <v>0</v>
      </c>
      <c r="AP253" s="80">
        <v>2461289</v>
      </c>
      <c r="AQ253" s="80">
        <v>94536</v>
      </c>
      <c r="AR253" s="69">
        <v>0</v>
      </c>
      <c r="AS253" s="69">
        <v>0</v>
      </c>
      <c r="AT253" s="80">
        <v>0</v>
      </c>
      <c r="AU253" s="80">
        <v>0</v>
      </c>
      <c r="AV253" s="69">
        <v>0</v>
      </c>
      <c r="AW253" s="69">
        <v>0</v>
      </c>
      <c r="AX253" s="80">
        <v>0</v>
      </c>
      <c r="AY253" s="80">
        <v>0</v>
      </c>
      <c r="AZ253" s="69">
        <v>0</v>
      </c>
      <c r="BA253" s="69">
        <v>0</v>
      </c>
      <c r="BB253" s="80">
        <v>0</v>
      </c>
      <c r="BC253" s="80">
        <v>0</v>
      </c>
      <c r="BD253" s="69">
        <v>0</v>
      </c>
      <c r="BE253" s="69">
        <v>0</v>
      </c>
      <c r="BF253" s="80">
        <v>946937</v>
      </c>
      <c r="BG253" s="80">
        <v>321742</v>
      </c>
      <c r="BH253" s="69">
        <v>0</v>
      </c>
      <c r="BI253" s="69">
        <v>0</v>
      </c>
      <c r="BJ253" s="80">
        <v>30080</v>
      </c>
      <c r="BK253" s="80">
        <v>0</v>
      </c>
      <c r="BL253" s="69">
        <v>0</v>
      </c>
      <c r="BM253" s="69">
        <v>0</v>
      </c>
      <c r="BN253" s="80">
        <v>0</v>
      </c>
      <c r="BO253" s="80">
        <v>0</v>
      </c>
      <c r="BP253" s="69">
        <v>0</v>
      </c>
      <c r="BQ253" s="69">
        <v>0</v>
      </c>
      <c r="BR253" s="80">
        <v>949329</v>
      </c>
      <c r="BS253" s="80">
        <v>0</v>
      </c>
      <c r="BT253" s="69">
        <v>0</v>
      </c>
      <c r="BU253" s="69">
        <v>249</v>
      </c>
      <c r="BV253" s="80">
        <v>7300000</v>
      </c>
      <c r="BW253" s="80">
        <v>7300000</v>
      </c>
      <c r="BX253" s="69">
        <v>0</v>
      </c>
      <c r="BY253" s="69">
        <v>0</v>
      </c>
      <c r="BZ253" s="80">
        <v>0</v>
      </c>
      <c r="CA253" s="80">
        <v>0</v>
      </c>
      <c r="CB253" s="69">
        <v>0</v>
      </c>
      <c r="CC253" s="69">
        <v>0</v>
      </c>
      <c r="CD253" s="80">
        <v>0</v>
      </c>
      <c r="CE253" s="80">
        <v>0</v>
      </c>
      <c r="CF253" s="69">
        <v>0</v>
      </c>
      <c r="CG253" s="69">
        <v>0</v>
      </c>
      <c r="CH253" s="80">
        <v>0</v>
      </c>
      <c r="CI253" s="80">
        <v>0</v>
      </c>
      <c r="CJ253" s="69">
        <v>0</v>
      </c>
      <c r="CK253" s="69">
        <v>249</v>
      </c>
      <c r="CL253" s="80">
        <v>14357398</v>
      </c>
      <c r="CM253" s="80">
        <v>7716278</v>
      </c>
      <c r="CN253" s="67" t="s">
        <v>901</v>
      </c>
      <c r="CO253" s="67" t="s">
        <v>902</v>
      </c>
      <c r="CP253" s="67" t="s">
        <v>709</v>
      </c>
      <c r="CQ253" s="67" t="s">
        <v>709</v>
      </c>
      <c r="CR253" s="67" t="s">
        <v>709</v>
      </c>
      <c r="CS253" s="67" t="s">
        <v>709</v>
      </c>
      <c r="CT253" s="68">
        <v>45940</v>
      </c>
      <c r="CU253" s="67" t="s">
        <v>993</v>
      </c>
      <c r="CV253" s="67" t="s">
        <v>989</v>
      </c>
      <c r="CW253" s="68" t="s">
        <v>168</v>
      </c>
      <c r="CX253" s="68">
        <v>45646</v>
      </c>
      <c r="CY253" s="67" t="s">
        <v>993</v>
      </c>
      <c r="CZ253" s="67" t="s">
        <v>994</v>
      </c>
      <c r="DA253" s="67" t="s">
        <v>1034</v>
      </c>
      <c r="DB253" s="81">
        <v>283931078</v>
      </c>
      <c r="DC253" s="67" t="s">
        <v>903</v>
      </c>
      <c r="DD253" s="67" t="s">
        <v>904</v>
      </c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  <c r="AMK253"/>
      <c r="AML253"/>
      <c r="AMM253"/>
      <c r="AMN253"/>
      <c r="AMO253"/>
      <c r="AMP253"/>
      <c r="AMQ253"/>
      <c r="AMR253"/>
      <c r="AMS253"/>
      <c r="AMT253"/>
      <c r="AMU253"/>
      <c r="AMV253"/>
      <c r="AMW253"/>
      <c r="AMX253"/>
      <c r="AMY253"/>
      <c r="AMZ253"/>
      <c r="ANA253"/>
      <c r="ANB253"/>
      <c r="ANC253"/>
      <c r="AND253"/>
      <c r="ANE253"/>
      <c r="ANF253"/>
      <c r="ANG253"/>
      <c r="ANH253"/>
      <c r="ANI253"/>
      <c r="ANJ253"/>
      <c r="ANK253"/>
      <c r="ANL253"/>
      <c r="ANM253"/>
      <c r="ANN253"/>
      <c r="ANO253"/>
      <c r="ANP253"/>
      <c r="ANQ253"/>
      <c r="ANR253"/>
      <c r="ANS253"/>
      <c r="ANT253"/>
      <c r="ANU253"/>
      <c r="ANV253"/>
      <c r="ANW253"/>
      <c r="ANX253"/>
      <c r="ANY253"/>
      <c r="ANZ253"/>
      <c r="AOA253"/>
      <c r="AOB253"/>
      <c r="AOC253"/>
      <c r="AOD253"/>
      <c r="AOE253"/>
      <c r="AOF253"/>
      <c r="AOG253"/>
      <c r="AOH253"/>
      <c r="AOI253"/>
      <c r="AOJ253"/>
      <c r="AOK253"/>
      <c r="AOL253"/>
      <c r="AOM253"/>
      <c r="AON253"/>
      <c r="AOO253"/>
      <c r="AOP253"/>
      <c r="AOQ253"/>
      <c r="AOR253"/>
      <c r="AOS253"/>
      <c r="AOT253"/>
      <c r="AOU253"/>
      <c r="AOV253"/>
      <c r="AOW253"/>
      <c r="AOX253"/>
      <c r="AOY253"/>
      <c r="AOZ253"/>
      <c r="APA253"/>
      <c r="APB253"/>
      <c r="APC253"/>
      <c r="APD253"/>
      <c r="APE253"/>
      <c r="APF253"/>
      <c r="APG253"/>
      <c r="APH253"/>
      <c r="API253"/>
      <c r="APJ253"/>
      <c r="APK253"/>
      <c r="APL253"/>
      <c r="APM253"/>
      <c r="APN253"/>
      <c r="APO253"/>
      <c r="APP253"/>
      <c r="APQ253"/>
      <c r="APR253"/>
      <c r="APS253"/>
      <c r="APT253"/>
      <c r="APU253"/>
      <c r="APV253"/>
      <c r="APW253"/>
      <c r="APX253"/>
      <c r="APY253"/>
      <c r="APZ253"/>
      <c r="AQA253"/>
      <c r="AQB253"/>
      <c r="AQC253"/>
      <c r="AQD253"/>
      <c r="AQE253"/>
      <c r="AQF253"/>
      <c r="AQG253"/>
      <c r="AQH253"/>
      <c r="AQI253"/>
      <c r="AQJ253"/>
      <c r="AQK253"/>
      <c r="AQL253"/>
      <c r="AQM253"/>
      <c r="AQN253"/>
      <c r="AQO253"/>
      <c r="AQP253"/>
      <c r="AQQ253"/>
      <c r="AQR253"/>
      <c r="AQS253"/>
      <c r="AQT253"/>
      <c r="AQU253"/>
      <c r="AQV253"/>
      <c r="AQW253"/>
      <c r="AQX253"/>
      <c r="AQY253"/>
      <c r="AQZ253"/>
      <c r="ARA253"/>
      <c r="ARB253"/>
      <c r="ARC253"/>
      <c r="ARD253"/>
      <c r="ARE253"/>
      <c r="ARF253"/>
      <c r="ARG253"/>
      <c r="ARH253"/>
      <c r="ARI253"/>
      <c r="ARJ253"/>
      <c r="ARK253"/>
      <c r="ARL253"/>
      <c r="ARM253"/>
      <c r="ARN253"/>
      <c r="ARO253"/>
      <c r="ARP253"/>
      <c r="ARQ253"/>
      <c r="ARR253"/>
      <c r="ARS253"/>
      <c r="ART253"/>
      <c r="ARU253"/>
      <c r="ARV253"/>
      <c r="ARW253"/>
      <c r="ARX253"/>
      <c r="ARY253"/>
      <c r="ARZ253"/>
      <c r="ASA253"/>
      <c r="ASB253"/>
      <c r="ASC253"/>
      <c r="ASD253"/>
      <c r="ASE253"/>
      <c r="ASF253"/>
      <c r="ASG253"/>
      <c r="ASH253"/>
      <c r="ASI253"/>
      <c r="ASJ253"/>
      <c r="ASK253"/>
      <c r="ASL253"/>
      <c r="ASM253"/>
      <c r="ASN253"/>
      <c r="ASO253"/>
      <c r="ASP253"/>
      <c r="ASQ253"/>
      <c r="ASR253"/>
      <c r="ASS253"/>
      <c r="AST253"/>
      <c r="ASU253"/>
      <c r="ASV253"/>
      <c r="ASW253"/>
      <c r="ASX253"/>
      <c r="ASY253"/>
      <c r="ASZ253"/>
      <c r="ATA253"/>
      <c r="ATB253"/>
      <c r="ATC253"/>
      <c r="ATD253"/>
      <c r="ATE253"/>
      <c r="ATF253"/>
      <c r="ATG253"/>
      <c r="ATH253"/>
      <c r="ATI253"/>
      <c r="ATJ253"/>
      <c r="ATK253"/>
      <c r="ATL253"/>
      <c r="ATM253"/>
      <c r="ATN253"/>
      <c r="ATO253"/>
      <c r="ATP253"/>
      <c r="ATQ253"/>
      <c r="ATR253"/>
      <c r="ATS253"/>
      <c r="ATT253"/>
      <c r="ATU253"/>
      <c r="ATV253"/>
      <c r="ATW253"/>
      <c r="ATX253"/>
      <c r="ATY253"/>
      <c r="ATZ253"/>
      <c r="AUA253"/>
      <c r="AUB253"/>
      <c r="AUC253"/>
      <c r="AUD253"/>
      <c r="AUE253"/>
      <c r="AUF253"/>
      <c r="AUG253"/>
      <c r="AUH253"/>
      <c r="AUI253"/>
      <c r="AUJ253"/>
      <c r="AUK253"/>
      <c r="AUL253"/>
      <c r="AUM253"/>
      <c r="AUN253"/>
      <c r="AUO253"/>
      <c r="AUP253"/>
      <c r="AUQ253"/>
      <c r="AUR253"/>
      <c r="AUS253"/>
      <c r="AUT253"/>
      <c r="AUU253"/>
      <c r="AUV253"/>
      <c r="AUW253"/>
      <c r="AUX253"/>
      <c r="AUY253"/>
      <c r="AUZ253"/>
      <c r="AVA253"/>
      <c r="AVB253"/>
      <c r="AVC253"/>
      <c r="AVD253"/>
      <c r="AVE253"/>
      <c r="AVF253"/>
      <c r="AVG253"/>
      <c r="AVH253"/>
      <c r="AVI253"/>
      <c r="AVJ253"/>
      <c r="AVK253"/>
      <c r="AVL253"/>
      <c r="AVM253"/>
      <c r="AVN253"/>
      <c r="AVO253"/>
      <c r="AVP253"/>
      <c r="AVQ253"/>
      <c r="AVR253"/>
      <c r="AVS253"/>
      <c r="AVT253"/>
      <c r="AVU253"/>
      <c r="AVV253"/>
      <c r="AVW253"/>
      <c r="AVX253"/>
      <c r="AVY253"/>
      <c r="AVZ253"/>
      <c r="AWA253"/>
      <c r="AWB253"/>
      <c r="AWC253"/>
      <c r="AWD253"/>
      <c r="AWE253"/>
      <c r="AWF253"/>
      <c r="AWG253"/>
      <c r="AWH253"/>
      <c r="AWI253"/>
      <c r="AWJ253"/>
      <c r="AWK253"/>
      <c r="AWL253"/>
      <c r="AWM253"/>
      <c r="AWN253"/>
      <c r="AWO253"/>
      <c r="AWP253"/>
      <c r="AWQ253"/>
      <c r="AWR253"/>
      <c r="AWS253"/>
      <c r="AWT253"/>
      <c r="AWU253"/>
      <c r="AWV253"/>
      <c r="AWW253"/>
      <c r="AWX253"/>
      <c r="AWY253"/>
      <c r="AWZ253"/>
      <c r="AXA253"/>
      <c r="AXB253"/>
      <c r="AXC253"/>
      <c r="AXD253"/>
      <c r="AXE253"/>
      <c r="AXF253"/>
      <c r="AXG253"/>
      <c r="AXH253"/>
      <c r="AXI253"/>
      <c r="AXJ253"/>
      <c r="AXK253"/>
      <c r="AXL253"/>
      <c r="AXM253"/>
      <c r="AXN253"/>
      <c r="AXO253"/>
      <c r="AXP253"/>
      <c r="AXQ253"/>
      <c r="AXR253"/>
      <c r="AXS253"/>
      <c r="AXT253"/>
      <c r="AXU253"/>
      <c r="AXV253"/>
      <c r="AXW253"/>
      <c r="AXX253"/>
      <c r="AXY253"/>
      <c r="AXZ253"/>
      <c r="AYA253"/>
      <c r="AYB253"/>
      <c r="AYC253"/>
      <c r="AYD253"/>
      <c r="AYE253"/>
      <c r="AYF253"/>
      <c r="AYG253"/>
      <c r="AYH253"/>
      <c r="AYI253"/>
      <c r="AYJ253"/>
      <c r="AYK253"/>
      <c r="AYL253"/>
      <c r="AYM253"/>
      <c r="AYN253"/>
      <c r="AYO253"/>
      <c r="AYP253"/>
      <c r="AYQ253"/>
      <c r="AYR253"/>
      <c r="AYS253"/>
      <c r="AYT253"/>
      <c r="AYU253"/>
      <c r="AYV253"/>
      <c r="AYW253"/>
      <c r="AYX253"/>
      <c r="AYY253"/>
      <c r="AYZ253"/>
      <c r="AZA253"/>
      <c r="AZB253"/>
      <c r="AZC253"/>
      <c r="AZD253"/>
      <c r="AZE253"/>
      <c r="AZF253"/>
      <c r="AZG253"/>
      <c r="AZH253"/>
      <c r="AZI253"/>
      <c r="AZJ253"/>
      <c r="AZK253"/>
      <c r="AZL253"/>
      <c r="AZM253"/>
      <c r="AZN253"/>
      <c r="AZO253"/>
      <c r="AZP253"/>
      <c r="AZQ253"/>
      <c r="AZR253"/>
      <c r="AZS253"/>
      <c r="AZT253"/>
      <c r="AZU253"/>
      <c r="AZV253"/>
      <c r="AZW253"/>
      <c r="AZX253"/>
      <c r="AZY253"/>
      <c r="AZZ253"/>
      <c r="BAA253"/>
      <c r="BAB253"/>
      <c r="BAC253"/>
      <c r="BAD253"/>
      <c r="BAE253"/>
      <c r="BAF253"/>
      <c r="BAG253"/>
      <c r="BAH253"/>
      <c r="BAI253"/>
      <c r="BAJ253"/>
      <c r="BAK253"/>
      <c r="BAL253"/>
      <c r="BAM253"/>
      <c r="BAN253"/>
      <c r="BAO253"/>
      <c r="BAP253"/>
      <c r="BAQ253"/>
      <c r="BAR253"/>
      <c r="BAS253"/>
      <c r="BAT253"/>
      <c r="BAU253"/>
      <c r="BAV253"/>
      <c r="BAW253"/>
      <c r="BAX253"/>
      <c r="BAY253"/>
      <c r="BAZ253"/>
      <c r="BBA253"/>
      <c r="BBB253"/>
      <c r="BBC253"/>
      <c r="BBD253"/>
      <c r="BBE253"/>
      <c r="BBF253"/>
      <c r="BBG253"/>
      <c r="BBH253"/>
      <c r="BBI253"/>
      <c r="BBJ253"/>
      <c r="BBK253"/>
      <c r="BBL253"/>
      <c r="BBM253"/>
      <c r="BBN253"/>
      <c r="BBO253"/>
      <c r="BBP253"/>
      <c r="BBQ253"/>
      <c r="BBR253"/>
      <c r="BBS253"/>
      <c r="BBT253"/>
      <c r="BBU253"/>
      <c r="BBV253"/>
      <c r="BBW253"/>
      <c r="BBX253"/>
      <c r="BBY253"/>
      <c r="BBZ253"/>
      <c r="BCA253"/>
      <c r="BCB253"/>
      <c r="BCC253"/>
      <c r="BCD253"/>
      <c r="BCE253"/>
      <c r="BCF253"/>
      <c r="BCG253"/>
      <c r="BCH253"/>
      <c r="BCI253"/>
      <c r="BCJ253"/>
      <c r="BCK253"/>
      <c r="BCL253"/>
      <c r="BCM253"/>
      <c r="BCN253"/>
      <c r="BCO253"/>
      <c r="BCP253"/>
      <c r="BCQ253"/>
      <c r="BCR253"/>
      <c r="BCS253"/>
      <c r="BCT253"/>
      <c r="BCU253"/>
      <c r="BCV253"/>
      <c r="BCW253"/>
      <c r="BCX253"/>
      <c r="BCY253"/>
      <c r="BCZ253"/>
      <c r="BDA253"/>
      <c r="BDB253"/>
      <c r="BDC253"/>
      <c r="BDD253"/>
      <c r="BDE253"/>
      <c r="BDF253"/>
      <c r="BDG253"/>
      <c r="BDH253"/>
      <c r="BDI253"/>
      <c r="BDJ253"/>
      <c r="BDK253"/>
      <c r="BDL253"/>
      <c r="BDM253"/>
      <c r="BDN253"/>
      <c r="BDO253"/>
      <c r="BDP253"/>
      <c r="BDQ253"/>
      <c r="BDR253"/>
      <c r="BDS253"/>
      <c r="BDT253"/>
      <c r="BDU253"/>
    </row>
    <row r="254" spans="1:1477" s="103" customFormat="1" ht="12.75" thickBot="1">
      <c r="A254" s="130"/>
      <c r="B254" s="104"/>
      <c r="C254" s="104"/>
      <c r="D254" s="104"/>
      <c r="E254" s="68"/>
      <c r="F254" s="104"/>
      <c r="G254" s="104"/>
      <c r="H254" s="105"/>
      <c r="I254" s="105"/>
      <c r="J254" s="105"/>
      <c r="K254" s="105"/>
      <c r="L254" s="105"/>
      <c r="M254" s="140"/>
      <c r="N254" s="105"/>
      <c r="O254" s="105"/>
      <c r="P254" s="105"/>
      <c r="Q254" s="105"/>
      <c r="R254" s="105"/>
      <c r="S254" s="105"/>
      <c r="T254" s="106"/>
      <c r="U254" s="106"/>
      <c r="V254" s="106"/>
      <c r="W254" s="106"/>
      <c r="X254" s="106"/>
      <c r="Y254" s="190"/>
      <c r="Z254" s="190"/>
      <c r="AA254" s="190"/>
      <c r="AB254" s="190"/>
      <c r="AC254" s="190"/>
      <c r="AD254" s="140"/>
      <c r="AE254" s="105"/>
      <c r="AF254" s="190"/>
      <c r="AG254" s="190"/>
      <c r="AH254" s="105"/>
      <c r="AI254" s="105"/>
      <c r="AJ254" s="107"/>
      <c r="AK254" s="107"/>
      <c r="AL254" s="80"/>
      <c r="AM254" s="80"/>
      <c r="AN254" s="107"/>
      <c r="AO254" s="107"/>
      <c r="AP254" s="80"/>
      <c r="AQ254" s="80"/>
      <c r="AR254" s="107"/>
      <c r="AS254" s="107"/>
      <c r="AT254" s="80"/>
      <c r="AU254" s="80"/>
      <c r="AV254" s="107"/>
      <c r="AW254" s="107"/>
      <c r="AX254" s="80"/>
      <c r="AY254" s="80"/>
      <c r="AZ254" s="107"/>
      <c r="BA254" s="107"/>
      <c r="BB254" s="80"/>
      <c r="BC254" s="80"/>
      <c r="BD254" s="107"/>
      <c r="BE254" s="107"/>
      <c r="BF254" s="80"/>
      <c r="BG254" s="80"/>
      <c r="BH254" s="107"/>
      <c r="BI254" s="107"/>
      <c r="BJ254" s="80"/>
      <c r="BK254" s="80"/>
      <c r="BL254" s="107"/>
      <c r="BM254" s="107"/>
      <c r="BN254" s="80"/>
      <c r="BO254" s="80"/>
      <c r="BP254" s="107"/>
      <c r="BQ254" s="107"/>
      <c r="BR254" s="80"/>
      <c r="BS254" s="80"/>
      <c r="BT254" s="107"/>
      <c r="BU254" s="107"/>
      <c r="BV254" s="80"/>
      <c r="BW254" s="80"/>
      <c r="BX254" s="107"/>
      <c r="BY254" s="107"/>
      <c r="BZ254" s="80"/>
      <c r="CA254" s="80"/>
      <c r="CB254" s="107"/>
      <c r="CC254" s="107"/>
      <c r="CD254" s="80"/>
      <c r="CE254" s="80"/>
      <c r="CF254" s="107"/>
      <c r="CG254" s="107"/>
      <c r="CH254" s="80"/>
      <c r="CI254" s="80"/>
      <c r="CJ254" s="107"/>
      <c r="CK254" s="107"/>
      <c r="CL254" s="80"/>
      <c r="CM254" s="80"/>
      <c r="CN254" s="108"/>
      <c r="CO254" s="108"/>
      <c r="CP254" s="108"/>
      <c r="CQ254" s="108"/>
      <c r="CR254" s="108"/>
      <c r="CS254" s="108"/>
      <c r="CT254" s="68"/>
      <c r="CU254" s="104"/>
      <c r="CV254" s="104"/>
      <c r="CW254" s="68"/>
      <c r="CX254" s="68"/>
      <c r="CY254" s="104"/>
      <c r="CZ254" s="104"/>
      <c r="DA254" s="104"/>
      <c r="DB254" s="106"/>
      <c r="DC254" s="105"/>
      <c r="DD254" s="10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  <c r="IK254" s="5"/>
      <c r="IL254" s="5"/>
      <c r="IM254" s="5"/>
      <c r="IN254" s="5"/>
      <c r="IO254" s="5"/>
      <c r="IP254" s="5"/>
      <c r="IQ254" s="5"/>
      <c r="IR254" s="5"/>
      <c r="IS254" s="5"/>
      <c r="IT254" s="5"/>
      <c r="IU254" s="5"/>
      <c r="IV254" s="5"/>
      <c r="IW254" s="5"/>
      <c r="IX254" s="5"/>
      <c r="IY254" s="5"/>
      <c r="IZ254" s="5"/>
      <c r="JA254" s="5"/>
      <c r="JB254" s="5"/>
      <c r="JC254" s="5"/>
      <c r="JD254" s="5"/>
      <c r="JE254" s="5"/>
      <c r="JF254" s="5"/>
      <c r="JG254" s="5"/>
      <c r="JH254" s="5"/>
      <c r="JI254" s="5"/>
      <c r="JJ254" s="5"/>
      <c r="JK254" s="5"/>
      <c r="JL254" s="5"/>
      <c r="JM254" s="5"/>
      <c r="JN254" s="5"/>
      <c r="JO254" s="5"/>
      <c r="JP254" s="5"/>
      <c r="JQ254" s="5"/>
      <c r="JR254" s="5"/>
      <c r="JS254" s="5"/>
      <c r="JT254" s="5"/>
      <c r="JU254" s="5"/>
      <c r="JV254" s="5"/>
      <c r="JW254" s="5"/>
      <c r="JX254" s="5"/>
      <c r="JY254" s="5"/>
      <c r="JZ254" s="5"/>
      <c r="KA254" s="5"/>
      <c r="KB254" s="5"/>
      <c r="KC254" s="5"/>
      <c r="KD254" s="5"/>
      <c r="KE254" s="5"/>
      <c r="KF254" s="5"/>
      <c r="KG254" s="5"/>
      <c r="KH254" s="5"/>
      <c r="KI254" s="5"/>
      <c r="KJ254" s="5"/>
      <c r="KK254" s="5"/>
      <c r="KL254" s="5"/>
      <c r="KM254" s="5"/>
      <c r="KN254" s="5"/>
      <c r="KO254" s="5"/>
      <c r="KP254" s="5"/>
      <c r="KQ254" s="5"/>
      <c r="KR254" s="5"/>
      <c r="KS254" s="5"/>
      <c r="KT254" s="5"/>
      <c r="KU254" s="5"/>
      <c r="KV254" s="5"/>
      <c r="KW254" s="5"/>
      <c r="KX254" s="5"/>
      <c r="KY254" s="5"/>
      <c r="KZ254" s="5"/>
      <c r="LA254" s="5"/>
      <c r="LB254" s="5"/>
      <c r="LC254" s="5"/>
      <c r="LD254" s="5"/>
      <c r="LE254" s="5"/>
      <c r="LF254" s="5"/>
      <c r="LG254" s="5"/>
      <c r="LH254" s="5"/>
      <c r="LI254" s="5"/>
      <c r="LJ254" s="5"/>
      <c r="LK254" s="5"/>
      <c r="LL254" s="5"/>
      <c r="LM254" s="5"/>
      <c r="LN254" s="5"/>
      <c r="LO254" s="5"/>
      <c r="LP254" s="5"/>
      <c r="LQ254" s="5"/>
      <c r="LR254" s="5"/>
      <c r="LS254" s="5"/>
      <c r="LT254" s="5"/>
      <c r="LU254" s="5"/>
      <c r="LV254" s="5"/>
      <c r="LW254" s="5"/>
      <c r="LX254" s="5"/>
      <c r="LY254" s="5"/>
      <c r="LZ254" s="5"/>
      <c r="MA254" s="5"/>
      <c r="MB254" s="5"/>
      <c r="MC254" s="5"/>
      <c r="MD254" s="5"/>
      <c r="ME254" s="5"/>
      <c r="MF254" s="5"/>
      <c r="MG254" s="5"/>
      <c r="MH254" s="5"/>
      <c r="MI254" s="5"/>
      <c r="MJ254" s="5"/>
      <c r="MK254" s="5"/>
      <c r="ML254" s="5"/>
      <c r="MM254" s="5"/>
      <c r="MN254" s="5"/>
      <c r="MO254" s="5"/>
      <c r="MP254" s="5"/>
      <c r="MQ254" s="5"/>
      <c r="MR254" s="5"/>
      <c r="MS254" s="5"/>
      <c r="MT254" s="5"/>
      <c r="MU254" s="5"/>
      <c r="MV254" s="5"/>
      <c r="MW254" s="5"/>
      <c r="MX254" s="5"/>
      <c r="MY254" s="5"/>
      <c r="MZ254" s="5"/>
      <c r="NA254" s="5"/>
      <c r="NB254" s="5"/>
      <c r="NC254" s="5"/>
      <c r="ND254" s="5"/>
      <c r="NE254" s="5"/>
      <c r="NF254" s="5"/>
      <c r="NG254" s="5"/>
      <c r="NH254" s="5"/>
      <c r="NI254" s="5"/>
      <c r="NJ254" s="5"/>
      <c r="NK254" s="5"/>
      <c r="NL254" s="5"/>
      <c r="NM254" s="5"/>
      <c r="NN254" s="5"/>
      <c r="NO254" s="5"/>
      <c r="NP254" s="5"/>
      <c r="NQ254" s="5"/>
      <c r="NR254" s="5"/>
      <c r="NS254" s="5"/>
      <c r="NT254" s="5"/>
      <c r="NU254" s="5"/>
      <c r="NV254" s="5"/>
      <c r="NW254" s="5"/>
      <c r="NX254" s="5"/>
      <c r="NY254" s="5"/>
      <c r="NZ254" s="5"/>
      <c r="OA254" s="5"/>
      <c r="OB254" s="5"/>
      <c r="OC254" s="5"/>
      <c r="OD254" s="5"/>
      <c r="OE254" s="5"/>
      <c r="OF254" s="5"/>
      <c r="OG254" s="5"/>
      <c r="OH254" s="5"/>
      <c r="OI254" s="5"/>
      <c r="OJ254" s="5"/>
      <c r="OK254" s="5"/>
      <c r="OL254" s="5"/>
      <c r="OM254" s="5"/>
      <c r="ON254" s="5"/>
      <c r="OO254" s="5"/>
      <c r="OP254" s="5"/>
      <c r="OQ254" s="5"/>
      <c r="OR254" s="5"/>
      <c r="OS254" s="5"/>
      <c r="OT254" s="5"/>
      <c r="OU254" s="5"/>
      <c r="OV254" s="5"/>
      <c r="OW254" s="5"/>
      <c r="OX254" s="5"/>
      <c r="OY254" s="5"/>
      <c r="OZ254" s="5"/>
      <c r="PA254" s="5"/>
      <c r="PB254" s="5"/>
      <c r="PC254" s="5"/>
      <c r="PD254" s="5"/>
      <c r="PE254" s="5"/>
      <c r="PF254" s="5"/>
      <c r="PG254" s="5"/>
      <c r="PH254" s="5"/>
      <c r="PI254" s="5"/>
      <c r="PJ254" s="5"/>
      <c r="PK254" s="5"/>
      <c r="PL254" s="5"/>
      <c r="PM254" s="5"/>
      <c r="PN254" s="5"/>
      <c r="PO254" s="5"/>
      <c r="PP254" s="5"/>
      <c r="PQ254" s="5"/>
      <c r="PR254" s="5"/>
      <c r="PS254" s="5"/>
      <c r="PT254" s="5"/>
      <c r="PU254" s="5"/>
      <c r="PV254" s="5"/>
      <c r="PW254" s="5"/>
      <c r="PX254" s="5"/>
      <c r="PY254" s="5"/>
      <c r="PZ254" s="5"/>
      <c r="QA254" s="5"/>
      <c r="QB254" s="5"/>
      <c r="QC254" s="5"/>
      <c r="QD254" s="5"/>
      <c r="QE254" s="5"/>
      <c r="QF254" s="5"/>
      <c r="QG254" s="5"/>
      <c r="QH254" s="5"/>
      <c r="QI254" s="5"/>
      <c r="QJ254" s="5"/>
      <c r="QK254" s="5"/>
      <c r="QL254" s="5"/>
      <c r="QM254" s="5"/>
      <c r="QN254" s="5"/>
      <c r="QO254" s="5"/>
      <c r="QP254" s="5"/>
      <c r="QQ254" s="5"/>
      <c r="QR254" s="5"/>
      <c r="QS254" s="5"/>
      <c r="QT254" s="5"/>
      <c r="QU254" s="5"/>
      <c r="QV254" s="5"/>
      <c r="QW254" s="5"/>
      <c r="QX254" s="5"/>
      <c r="QY254" s="5"/>
      <c r="QZ254" s="5"/>
      <c r="RA254" s="5"/>
      <c r="RB254" s="5"/>
      <c r="RC254" s="5"/>
      <c r="RD254" s="5"/>
      <c r="RE254" s="5"/>
      <c r="RF254" s="5"/>
      <c r="RG254" s="5"/>
      <c r="RH254" s="5"/>
      <c r="RI254" s="5"/>
      <c r="RJ254" s="5"/>
      <c r="RK254" s="5"/>
      <c r="RL254" s="5"/>
      <c r="RM254" s="5"/>
      <c r="RN254" s="5"/>
      <c r="RO254" s="5"/>
      <c r="RP254" s="5"/>
      <c r="RQ254" s="5"/>
      <c r="RR254" s="5"/>
      <c r="RS254" s="5"/>
      <c r="RT254" s="5"/>
      <c r="RU254" s="5"/>
      <c r="RV254" s="5"/>
      <c r="RW254" s="5"/>
      <c r="RX254" s="5"/>
      <c r="RY254" s="5"/>
      <c r="RZ254" s="5"/>
      <c r="SA254" s="5"/>
      <c r="SB254" s="5"/>
      <c r="SC254" s="5"/>
      <c r="SD254" s="5"/>
      <c r="SE254" s="5"/>
      <c r="SF254" s="5"/>
      <c r="SG254" s="5"/>
      <c r="SH254" s="5"/>
      <c r="SI254" s="5"/>
      <c r="SJ254" s="5"/>
      <c r="SK254" s="5"/>
      <c r="SL254" s="5"/>
      <c r="SM254" s="5"/>
      <c r="SN254" s="5"/>
      <c r="SO254" s="5"/>
      <c r="SP254" s="5"/>
      <c r="SQ254" s="5"/>
      <c r="SR254" s="5"/>
      <c r="SS254" s="5"/>
      <c r="ST254" s="5"/>
      <c r="SU254" s="5"/>
      <c r="SV254" s="5"/>
      <c r="SW254" s="5"/>
      <c r="SX254" s="5"/>
      <c r="SY254" s="5"/>
      <c r="SZ254" s="5"/>
      <c r="TA254" s="5"/>
      <c r="TB254" s="5"/>
      <c r="TC254" s="5"/>
      <c r="TD254" s="5"/>
      <c r="TE254" s="5"/>
      <c r="TF254" s="5"/>
      <c r="TG254" s="5"/>
      <c r="TH254" s="5"/>
      <c r="TI254" s="5"/>
      <c r="TJ254" s="5"/>
      <c r="TK254" s="5"/>
      <c r="TL254" s="5"/>
      <c r="TM254" s="5"/>
      <c r="TN254" s="5"/>
      <c r="TO254" s="5"/>
      <c r="TP254" s="5"/>
      <c r="TQ254" s="5"/>
      <c r="TR254" s="5"/>
      <c r="TS254" s="5"/>
      <c r="TT254" s="5"/>
      <c r="TU254" s="5"/>
      <c r="TV254" s="5"/>
      <c r="TW254" s="5"/>
      <c r="TX254" s="5"/>
      <c r="TY254" s="5"/>
      <c r="TZ254" s="5"/>
      <c r="UA254" s="5"/>
      <c r="UB254" s="5"/>
      <c r="UC254" s="5"/>
      <c r="UD254" s="5"/>
      <c r="UE254" s="5"/>
      <c r="UF254" s="5"/>
      <c r="UG254" s="5"/>
      <c r="UH254" s="5"/>
      <c r="UI254" s="5"/>
      <c r="UJ254" s="5"/>
      <c r="UK254" s="5"/>
      <c r="UL254" s="5"/>
      <c r="UM254" s="5"/>
      <c r="UN254" s="5"/>
      <c r="UO254" s="5"/>
      <c r="UP254" s="5"/>
      <c r="UQ254" s="5"/>
      <c r="UR254" s="5"/>
      <c r="US254" s="5"/>
      <c r="UT254" s="5"/>
      <c r="UU254" s="5"/>
      <c r="UV254" s="5"/>
      <c r="UW254" s="5"/>
      <c r="UX254" s="5"/>
      <c r="UY254" s="5"/>
      <c r="UZ254" s="5"/>
      <c r="VA254" s="5"/>
      <c r="VB254" s="5"/>
      <c r="VC254" s="5"/>
      <c r="VD254" s="5"/>
      <c r="VE254" s="5"/>
      <c r="VF254" s="5"/>
      <c r="VG254" s="5"/>
      <c r="VH254" s="5"/>
      <c r="VI254" s="5"/>
      <c r="VJ254" s="5"/>
      <c r="VK254" s="5"/>
      <c r="VL254" s="5"/>
      <c r="VM254" s="5"/>
      <c r="VN254" s="5"/>
      <c r="VO254" s="5"/>
      <c r="VP254" s="5"/>
      <c r="VQ254" s="5"/>
      <c r="VR254" s="5"/>
      <c r="VS254" s="5"/>
      <c r="VT254" s="5"/>
      <c r="VU254" s="5"/>
      <c r="VV254" s="5"/>
      <c r="VW254" s="5"/>
      <c r="VX254" s="5"/>
      <c r="VY254" s="5"/>
      <c r="VZ254" s="5"/>
      <c r="WA254" s="5"/>
      <c r="WB254" s="5"/>
      <c r="WC254" s="5"/>
      <c r="WD254" s="5"/>
      <c r="WE254" s="5"/>
      <c r="WF254" s="5"/>
      <c r="WG254" s="5"/>
      <c r="WH254" s="5"/>
      <c r="WI254" s="5"/>
      <c r="WJ254" s="5"/>
      <c r="WK254" s="5"/>
      <c r="WL254" s="5"/>
      <c r="WM254" s="5"/>
      <c r="WN254" s="5"/>
      <c r="WO254" s="5"/>
      <c r="WP254" s="5"/>
      <c r="WQ254" s="5"/>
      <c r="WR254" s="5"/>
      <c r="WS254" s="5"/>
      <c r="WT254" s="5"/>
      <c r="WU254" s="5"/>
      <c r="WV254" s="5"/>
      <c r="WW254" s="5"/>
      <c r="WX254" s="5"/>
      <c r="WY254" s="5"/>
      <c r="WZ254" s="5"/>
      <c r="XA254" s="5"/>
      <c r="XB254" s="5"/>
      <c r="XC254" s="5"/>
      <c r="XD254" s="5"/>
      <c r="XE254" s="5"/>
      <c r="XF254" s="5"/>
      <c r="XG254" s="5"/>
      <c r="XH254" s="5"/>
      <c r="XI254" s="5"/>
      <c r="XJ254" s="5"/>
      <c r="XK254" s="5"/>
      <c r="XL254" s="5"/>
      <c r="XM254" s="5"/>
      <c r="XN254" s="5"/>
      <c r="XO254" s="5"/>
      <c r="XP254" s="5"/>
      <c r="XQ254" s="5"/>
      <c r="XR254" s="5"/>
      <c r="XS254" s="5"/>
      <c r="XT254" s="5"/>
      <c r="XU254" s="5"/>
      <c r="XV254" s="5"/>
      <c r="XW254" s="5"/>
      <c r="XX254" s="5"/>
      <c r="XY254" s="5"/>
      <c r="XZ254" s="5"/>
      <c r="YA254" s="5"/>
      <c r="YB254" s="5"/>
      <c r="YC254" s="5"/>
      <c r="YD254" s="5"/>
      <c r="YE254" s="5"/>
      <c r="YF254" s="5"/>
      <c r="YG254" s="5"/>
      <c r="YH254" s="5"/>
      <c r="YI254" s="5"/>
      <c r="YJ254" s="5"/>
      <c r="YK254" s="5"/>
      <c r="YL254" s="5"/>
      <c r="YM254" s="5"/>
      <c r="YN254" s="5"/>
      <c r="YO254" s="5"/>
      <c r="YP254" s="5"/>
      <c r="YQ254" s="5"/>
      <c r="YR254" s="5"/>
      <c r="YS254" s="5"/>
      <c r="YT254" s="5"/>
      <c r="YU254" s="5"/>
      <c r="YV254" s="5"/>
      <c r="YW254" s="5"/>
      <c r="YX254" s="5"/>
      <c r="YY254" s="5"/>
      <c r="YZ254" s="5"/>
      <c r="ZA254" s="5"/>
      <c r="ZB254" s="5"/>
      <c r="ZC254" s="5"/>
      <c r="ZD254" s="5"/>
      <c r="ZE254" s="5"/>
      <c r="ZF254" s="5"/>
      <c r="ZG254" s="5"/>
      <c r="ZH254" s="5"/>
      <c r="ZI254" s="5"/>
      <c r="ZJ254" s="5"/>
      <c r="ZK254" s="5"/>
      <c r="ZL254" s="5"/>
      <c r="ZM254" s="5"/>
      <c r="ZN254" s="5"/>
      <c r="ZO254" s="5"/>
      <c r="ZP254" s="5"/>
      <c r="ZQ254" s="5"/>
      <c r="ZR254" s="5"/>
      <c r="ZS254" s="5"/>
      <c r="ZT254" s="5"/>
      <c r="ZU254" s="5"/>
      <c r="ZV254" s="5"/>
      <c r="ZW254" s="5"/>
      <c r="ZX254" s="5"/>
      <c r="ZY254" s="5"/>
      <c r="ZZ254" s="5"/>
      <c r="AAA254" s="5"/>
      <c r="AAB254" s="5"/>
      <c r="AAC254" s="5"/>
      <c r="AAD254" s="5"/>
      <c r="AAE254" s="5"/>
      <c r="AAF254" s="5"/>
      <c r="AAG254" s="5"/>
      <c r="AAH254" s="5"/>
      <c r="AAI254" s="5"/>
      <c r="AAJ254" s="5"/>
      <c r="AAK254" s="5"/>
      <c r="AAL254" s="5"/>
      <c r="AAM254" s="5"/>
      <c r="AAN254" s="5"/>
      <c r="AAO254" s="5"/>
      <c r="AAP254" s="5"/>
      <c r="AAQ254" s="5"/>
      <c r="AAR254" s="5"/>
      <c r="AAS254" s="5"/>
      <c r="AAT254" s="5"/>
      <c r="AAU254" s="5"/>
      <c r="AAV254" s="5"/>
      <c r="AAW254" s="5"/>
      <c r="AAX254" s="5"/>
      <c r="AAY254" s="5"/>
      <c r="AAZ254" s="5"/>
      <c r="ABA254" s="5"/>
      <c r="ABB254" s="5"/>
      <c r="ABC254" s="5"/>
      <c r="ABD254" s="5"/>
      <c r="ABE254" s="5"/>
      <c r="ABF254" s="5"/>
      <c r="ABG254" s="5"/>
      <c r="ABH254" s="5"/>
      <c r="ABI254" s="5"/>
      <c r="ABJ254" s="5"/>
      <c r="ABK254" s="5"/>
      <c r="ABL254" s="5"/>
      <c r="ABM254" s="5"/>
      <c r="ABN254" s="5"/>
      <c r="ABO254" s="5"/>
      <c r="ABP254" s="5"/>
      <c r="ABQ254" s="5"/>
      <c r="ABR254" s="5"/>
      <c r="ABS254" s="5"/>
      <c r="ABT254" s="5"/>
      <c r="ABU254" s="5"/>
      <c r="ABV254" s="5"/>
      <c r="ABW254" s="5"/>
      <c r="ABX254" s="5"/>
      <c r="ABY254" s="5"/>
      <c r="ABZ254" s="5"/>
      <c r="ACA254" s="5"/>
      <c r="ACB254" s="5"/>
      <c r="ACC254" s="5"/>
      <c r="ACD254" s="5"/>
      <c r="ACE254" s="5"/>
      <c r="ACF254" s="5"/>
      <c r="ACG254" s="5"/>
      <c r="ACH254" s="5"/>
      <c r="ACI254" s="5"/>
      <c r="ACJ254" s="5"/>
      <c r="ACK254" s="5"/>
      <c r="ACL254" s="5"/>
      <c r="ACM254" s="5"/>
      <c r="ACN254" s="5"/>
      <c r="ACO254" s="5"/>
      <c r="ACP254" s="5"/>
      <c r="ACQ254" s="5"/>
      <c r="ACR254" s="5"/>
      <c r="ACS254" s="5"/>
      <c r="ACT254" s="5"/>
      <c r="ACU254" s="5"/>
      <c r="ACV254" s="5"/>
      <c r="ACW254" s="5"/>
      <c r="ACX254" s="5"/>
      <c r="ACY254" s="5"/>
      <c r="ACZ254" s="5"/>
      <c r="ADA254" s="5"/>
      <c r="ADB254" s="5"/>
      <c r="ADC254" s="5"/>
      <c r="ADD254" s="5"/>
      <c r="ADE254" s="5"/>
      <c r="ADF254" s="5"/>
      <c r="ADG254" s="5"/>
      <c r="ADH254" s="5"/>
      <c r="ADI254" s="5"/>
      <c r="ADJ254" s="5"/>
      <c r="ADK254" s="5"/>
      <c r="ADL254" s="5"/>
      <c r="ADM254" s="5"/>
      <c r="ADN254" s="5"/>
      <c r="ADO254" s="5"/>
      <c r="ADP254" s="5"/>
      <c r="ADQ254" s="5"/>
      <c r="ADR254" s="5"/>
      <c r="ADS254" s="5"/>
      <c r="ADT254" s="5"/>
      <c r="ADU254" s="5"/>
      <c r="ADV254" s="5"/>
      <c r="ADW254" s="5"/>
      <c r="ADX254" s="5"/>
      <c r="ADY254" s="5"/>
      <c r="ADZ254" s="5"/>
      <c r="AEA254" s="5"/>
      <c r="AEB254" s="5"/>
      <c r="AEC254" s="5"/>
      <c r="AED254" s="5"/>
      <c r="AEE254" s="5"/>
      <c r="AEF254" s="5"/>
      <c r="AEG254" s="5"/>
      <c r="AEH254" s="5"/>
      <c r="AEI254" s="5"/>
      <c r="AEJ254" s="5"/>
      <c r="AEK254" s="5"/>
      <c r="AEL254" s="5"/>
      <c r="AEM254" s="5"/>
      <c r="AEN254" s="5"/>
      <c r="AEO254" s="5"/>
      <c r="AEP254" s="5"/>
      <c r="AEQ254" s="5"/>
      <c r="AER254" s="5"/>
      <c r="AES254" s="5"/>
      <c r="AET254" s="5"/>
      <c r="AEU254" s="5"/>
      <c r="AEV254" s="5"/>
      <c r="AEW254" s="5"/>
      <c r="AEX254" s="5"/>
      <c r="AEY254" s="5"/>
      <c r="AEZ254" s="5"/>
      <c r="AFA254" s="5"/>
      <c r="AFB254" s="5"/>
      <c r="AFC254" s="5"/>
      <c r="AFD254" s="5"/>
      <c r="AFE254" s="5"/>
      <c r="AFF254" s="5"/>
      <c r="AFG254" s="5"/>
      <c r="AFH254" s="5"/>
      <c r="AFI254" s="5"/>
      <c r="AFJ254" s="5"/>
      <c r="AFK254" s="5"/>
      <c r="AFL254" s="5"/>
      <c r="AFM254" s="5"/>
      <c r="AFN254" s="5"/>
      <c r="AFO254" s="5"/>
      <c r="AFP254" s="5"/>
      <c r="AFQ254" s="5"/>
      <c r="AFR254" s="5"/>
      <c r="AFS254" s="5"/>
      <c r="AFT254" s="5"/>
      <c r="AFU254" s="5"/>
      <c r="AFV254" s="5"/>
      <c r="AFW254" s="5"/>
      <c r="AFX254" s="5"/>
      <c r="AFY254" s="5"/>
      <c r="AFZ254" s="5"/>
      <c r="AGA254" s="5"/>
      <c r="AGB254" s="5"/>
      <c r="AGC254" s="5"/>
      <c r="AGD254" s="5"/>
      <c r="AGE254" s="5"/>
      <c r="AGF254" s="5"/>
      <c r="AGG254" s="5"/>
      <c r="AGH254" s="5"/>
      <c r="AGI254" s="5"/>
      <c r="AGJ254" s="5"/>
      <c r="AGK254" s="5"/>
      <c r="AGL254" s="5"/>
      <c r="AGM254" s="5"/>
      <c r="AGN254" s="5"/>
      <c r="AGO254" s="5"/>
      <c r="AGP254" s="5"/>
      <c r="AGQ254" s="5"/>
      <c r="AGR254" s="5"/>
      <c r="AGS254" s="5"/>
      <c r="AGT254" s="5"/>
      <c r="AGU254" s="5"/>
      <c r="AGV254" s="5"/>
      <c r="AGW254" s="5"/>
      <c r="AGX254" s="5"/>
      <c r="AGY254" s="5"/>
      <c r="AGZ254" s="5"/>
      <c r="AHA254" s="5"/>
      <c r="AHB254" s="5"/>
      <c r="AHC254" s="5"/>
      <c r="AHD254" s="5"/>
      <c r="AHE254" s="5"/>
      <c r="AHF254" s="5"/>
      <c r="AHG254" s="5"/>
      <c r="AHH254" s="5"/>
      <c r="AHI254" s="5"/>
      <c r="AHJ254" s="5"/>
      <c r="AHK254" s="5"/>
      <c r="AHL254" s="5"/>
      <c r="AHM254" s="5"/>
      <c r="AHN254" s="5"/>
      <c r="AHO254" s="5"/>
      <c r="AHP254" s="5"/>
      <c r="AHQ254" s="5"/>
      <c r="AHR254" s="5"/>
      <c r="AHS254" s="5"/>
      <c r="AHT254" s="5"/>
      <c r="AHU254" s="5"/>
      <c r="AHV254" s="5"/>
      <c r="AHW254" s="5"/>
      <c r="AHX254" s="5"/>
      <c r="AHY254" s="5"/>
      <c r="AHZ254" s="5"/>
      <c r="AIA254" s="5"/>
      <c r="AIB254" s="5"/>
      <c r="AIC254" s="5"/>
      <c r="AID254" s="5"/>
      <c r="AIE254" s="5"/>
      <c r="AIF254" s="5"/>
      <c r="AIG254" s="5"/>
      <c r="AIH254" s="5"/>
      <c r="AII254" s="5"/>
      <c r="AIJ254" s="5"/>
      <c r="AIK254" s="5"/>
      <c r="AIL254" s="5"/>
      <c r="AIM254" s="5"/>
      <c r="AIN254" s="5"/>
      <c r="AIO254" s="5"/>
      <c r="AIP254" s="5"/>
      <c r="AIQ254" s="5"/>
      <c r="AIR254" s="5"/>
      <c r="AIS254" s="5"/>
      <c r="AIT254" s="5"/>
      <c r="AIU254" s="5"/>
      <c r="AIV254" s="5"/>
      <c r="AIW254" s="5"/>
      <c r="AIX254" s="5"/>
      <c r="AIY254" s="5"/>
      <c r="AIZ254" s="5"/>
      <c r="AJA254" s="5"/>
      <c r="AJB254" s="5"/>
      <c r="AJC254" s="5"/>
      <c r="AJD254" s="5"/>
      <c r="AJE254" s="5"/>
      <c r="AJF254" s="5"/>
      <c r="AJG254" s="5"/>
      <c r="AJH254" s="5"/>
      <c r="AJI254" s="5"/>
      <c r="AJJ254" s="5"/>
      <c r="AJK254" s="5"/>
      <c r="AJL254" s="5"/>
      <c r="AJM254" s="5"/>
      <c r="AJN254" s="5"/>
      <c r="AJO254" s="5"/>
      <c r="AJP254" s="5"/>
      <c r="AJQ254" s="5"/>
      <c r="AJR254" s="5"/>
      <c r="AJS254" s="5"/>
      <c r="AJT254" s="5"/>
      <c r="AJU254" s="5"/>
      <c r="AJV254" s="5"/>
      <c r="AJW254" s="5"/>
      <c r="AJX254" s="5"/>
      <c r="AJY254" s="5"/>
      <c r="AJZ254" s="5"/>
      <c r="AKA254" s="5"/>
      <c r="AKB254" s="5"/>
      <c r="AKC254" s="5"/>
      <c r="AKD254" s="5"/>
      <c r="AKE254" s="5"/>
      <c r="AKF254" s="5"/>
      <c r="AKG254" s="5"/>
      <c r="AKH254" s="5"/>
      <c r="AKI254" s="5"/>
      <c r="AKJ254" s="5"/>
      <c r="AKK254" s="5"/>
      <c r="AKL254" s="5"/>
      <c r="AKM254" s="5"/>
      <c r="AKN254" s="5"/>
      <c r="AKO254" s="5"/>
      <c r="AKP254" s="5"/>
      <c r="AKQ254" s="5"/>
      <c r="AKR254" s="5"/>
      <c r="AKS254" s="5"/>
      <c r="AKT254" s="5"/>
      <c r="AKU254" s="5"/>
      <c r="AKV254" s="5"/>
      <c r="AKW254" s="5"/>
      <c r="AKX254" s="5"/>
      <c r="AKY254" s="5"/>
      <c r="AKZ254" s="5"/>
      <c r="ALA254" s="5"/>
      <c r="ALB254" s="5"/>
      <c r="ALC254" s="5"/>
      <c r="ALD254" s="5"/>
      <c r="ALE254" s="5"/>
      <c r="ALF254" s="5"/>
      <c r="ALG254" s="5"/>
      <c r="ALH254" s="5"/>
      <c r="ALI254" s="5"/>
      <c r="ALJ254" s="5"/>
      <c r="ALK254" s="5"/>
      <c r="ALL254" s="5"/>
      <c r="ALM254" s="5"/>
      <c r="ALN254" s="5"/>
      <c r="ALO254" s="5"/>
      <c r="ALP254" s="5"/>
      <c r="ALQ254" s="5"/>
      <c r="ALR254" s="5"/>
      <c r="ALS254" s="5"/>
      <c r="ALT254" s="5"/>
      <c r="ALU254" s="5"/>
      <c r="ALV254" s="5"/>
      <c r="ALW254" s="5"/>
      <c r="ALX254" s="5"/>
      <c r="ALY254" s="5"/>
      <c r="ALZ254" s="5"/>
      <c r="AMA254" s="5"/>
      <c r="AMB254" s="5"/>
      <c r="AMC254" s="5"/>
      <c r="AMD254" s="5"/>
      <c r="AME254" s="5"/>
      <c r="AMF254" s="5"/>
      <c r="AMG254" s="5"/>
      <c r="AMH254" s="5"/>
      <c r="AMI254" s="5"/>
      <c r="AMJ254" s="5"/>
      <c r="AMK254" s="5"/>
      <c r="AML254" s="5"/>
      <c r="AMM254" s="5"/>
      <c r="AMN254" s="5"/>
      <c r="AMO254" s="5"/>
      <c r="AMP254" s="5"/>
      <c r="AMQ254" s="5"/>
      <c r="AMR254" s="5"/>
      <c r="AMS254" s="5"/>
      <c r="AMT254" s="5"/>
      <c r="AMU254" s="5"/>
      <c r="AMV254" s="5"/>
      <c r="AMW254" s="5"/>
      <c r="AMX254" s="5"/>
      <c r="AMY254" s="5"/>
      <c r="AMZ254" s="5"/>
      <c r="ANA254" s="5"/>
      <c r="ANB254" s="5"/>
      <c r="ANC254" s="5"/>
      <c r="AND254" s="5"/>
      <c r="ANE254" s="5"/>
      <c r="ANF254" s="5"/>
      <c r="ANG254" s="5"/>
      <c r="ANH254" s="5"/>
      <c r="ANI254" s="5"/>
      <c r="ANJ254" s="5"/>
      <c r="ANK254" s="5"/>
      <c r="ANL254" s="5"/>
      <c r="ANM254" s="5"/>
      <c r="ANN254" s="5"/>
      <c r="ANO254" s="5"/>
      <c r="ANP254" s="5"/>
      <c r="ANQ254" s="5"/>
      <c r="ANR254" s="5"/>
      <c r="ANS254" s="5"/>
      <c r="ANT254" s="5"/>
      <c r="ANU254" s="5"/>
      <c r="ANV254" s="5"/>
      <c r="ANW254" s="5"/>
      <c r="ANX254" s="5"/>
      <c r="ANY254" s="5"/>
      <c r="ANZ254" s="5"/>
      <c r="AOA254" s="5"/>
      <c r="AOB254" s="5"/>
      <c r="AOC254" s="5"/>
      <c r="AOD254" s="5"/>
      <c r="AOE254" s="5"/>
      <c r="AOF254" s="5"/>
      <c r="AOG254" s="5"/>
      <c r="AOH254" s="5"/>
      <c r="AOI254" s="5"/>
      <c r="AOJ254" s="5"/>
      <c r="AOK254" s="5"/>
      <c r="AOL254" s="5"/>
      <c r="AOM254" s="5"/>
      <c r="AON254" s="5"/>
      <c r="AOO254" s="5"/>
      <c r="AOP254" s="5"/>
      <c r="AOQ254" s="5"/>
      <c r="AOR254" s="5"/>
      <c r="AOS254" s="5"/>
      <c r="AOT254" s="5"/>
      <c r="AOU254" s="5"/>
      <c r="AOV254" s="5"/>
      <c r="AOW254" s="5"/>
      <c r="AOX254" s="5"/>
      <c r="AOY254" s="5"/>
      <c r="AOZ254" s="5"/>
      <c r="APA254" s="5"/>
      <c r="APB254" s="5"/>
      <c r="APC254" s="5"/>
      <c r="APD254" s="5"/>
      <c r="APE254" s="5"/>
      <c r="APF254" s="5"/>
      <c r="APG254" s="5"/>
      <c r="APH254" s="5"/>
      <c r="API254" s="5"/>
      <c r="APJ254" s="5"/>
      <c r="APK254" s="5"/>
      <c r="APL254" s="5"/>
      <c r="APM254" s="5"/>
      <c r="APN254" s="5"/>
      <c r="APO254" s="5"/>
      <c r="APP254" s="5"/>
      <c r="APQ254" s="5"/>
      <c r="APR254" s="5"/>
      <c r="APS254" s="5"/>
      <c r="APT254" s="5"/>
      <c r="APU254" s="5"/>
      <c r="APV254" s="5"/>
      <c r="APW254" s="5"/>
      <c r="APX254" s="5"/>
      <c r="APY254" s="5"/>
      <c r="APZ254" s="5"/>
      <c r="AQA254" s="5"/>
      <c r="AQB254" s="5"/>
      <c r="AQC254" s="5"/>
      <c r="AQD254" s="5"/>
      <c r="AQE254" s="5"/>
      <c r="AQF254" s="5"/>
      <c r="AQG254" s="5"/>
      <c r="AQH254" s="5"/>
      <c r="AQI254" s="5"/>
      <c r="AQJ254" s="5"/>
      <c r="AQK254" s="5"/>
      <c r="AQL254" s="5"/>
      <c r="AQM254" s="5"/>
      <c r="AQN254" s="5"/>
      <c r="AQO254" s="5"/>
      <c r="AQP254" s="5"/>
      <c r="AQQ254" s="5"/>
      <c r="AQR254" s="5"/>
      <c r="AQS254" s="5"/>
      <c r="AQT254" s="5"/>
      <c r="AQU254" s="5"/>
      <c r="AQV254" s="5"/>
      <c r="AQW254" s="5"/>
      <c r="AQX254" s="5"/>
      <c r="AQY254" s="5"/>
      <c r="AQZ254" s="5"/>
      <c r="ARA254" s="5"/>
      <c r="ARB254" s="5"/>
      <c r="ARC254" s="5"/>
      <c r="ARD254" s="5"/>
      <c r="ARE254" s="5"/>
      <c r="ARF254" s="5"/>
      <c r="ARG254" s="5"/>
      <c r="ARH254" s="5"/>
      <c r="ARI254" s="5"/>
      <c r="ARJ254" s="5"/>
      <c r="ARK254" s="5"/>
      <c r="ARL254" s="5"/>
      <c r="ARM254" s="5"/>
      <c r="ARN254" s="5"/>
      <c r="ARO254" s="5"/>
      <c r="ARP254" s="5"/>
      <c r="ARQ254" s="5"/>
      <c r="ARR254" s="5"/>
      <c r="ARS254" s="5"/>
      <c r="ART254" s="5"/>
      <c r="ARU254" s="5"/>
      <c r="ARV254" s="5"/>
      <c r="ARW254" s="5"/>
      <c r="ARX254" s="5"/>
      <c r="ARY254" s="5"/>
      <c r="ARZ254" s="5"/>
      <c r="ASA254" s="5"/>
      <c r="ASB254" s="5"/>
      <c r="ASC254" s="5"/>
      <c r="ASD254" s="5"/>
      <c r="ASE254" s="5"/>
      <c r="ASF254" s="5"/>
      <c r="ASG254" s="5"/>
      <c r="ASH254" s="5"/>
      <c r="ASI254" s="5"/>
      <c r="ASJ254" s="5"/>
      <c r="ASK254" s="5"/>
      <c r="ASL254" s="5"/>
      <c r="ASM254" s="5"/>
      <c r="ASN254" s="5"/>
      <c r="ASO254" s="5"/>
      <c r="ASP254" s="5"/>
      <c r="ASQ254" s="5"/>
      <c r="ASR254" s="5"/>
      <c r="ASS254" s="5"/>
      <c r="AST254" s="5"/>
      <c r="ASU254" s="5"/>
      <c r="ASV254" s="5"/>
      <c r="ASW254" s="5"/>
      <c r="ASX254" s="5"/>
      <c r="ASY254" s="5"/>
      <c r="ASZ254" s="5"/>
      <c r="ATA254" s="5"/>
      <c r="ATB254" s="5"/>
      <c r="ATC254" s="5"/>
      <c r="ATD254" s="5"/>
      <c r="ATE254" s="5"/>
      <c r="ATF254" s="5"/>
      <c r="ATG254" s="5"/>
      <c r="ATH254" s="5"/>
      <c r="ATI254" s="5"/>
      <c r="ATJ254" s="5"/>
      <c r="ATK254" s="5"/>
      <c r="ATL254" s="5"/>
      <c r="ATM254" s="5"/>
      <c r="ATN254" s="5"/>
      <c r="ATO254" s="5"/>
      <c r="ATP254" s="5"/>
      <c r="ATQ254" s="5"/>
      <c r="ATR254" s="5"/>
      <c r="ATS254" s="5"/>
      <c r="ATT254" s="5"/>
      <c r="ATU254" s="5"/>
      <c r="ATV254" s="5"/>
      <c r="ATW254" s="5"/>
      <c r="ATX254" s="5"/>
      <c r="ATY254" s="5"/>
      <c r="ATZ254" s="5"/>
      <c r="AUA254" s="5"/>
      <c r="AUB254" s="5"/>
      <c r="AUC254" s="5"/>
      <c r="AUD254" s="5"/>
      <c r="AUE254" s="5"/>
      <c r="AUF254" s="5"/>
      <c r="AUG254" s="5"/>
      <c r="AUH254" s="5"/>
      <c r="AUI254" s="5"/>
      <c r="AUJ254" s="5"/>
      <c r="AUK254" s="5"/>
      <c r="AUL254" s="5"/>
      <c r="AUM254" s="5"/>
      <c r="AUN254" s="5"/>
      <c r="AUO254" s="5"/>
      <c r="AUP254" s="5"/>
      <c r="AUQ254" s="5"/>
      <c r="AUR254" s="5"/>
      <c r="AUS254" s="5"/>
      <c r="AUT254" s="5"/>
      <c r="AUU254" s="5"/>
      <c r="AUV254" s="5"/>
      <c r="AUW254" s="5"/>
      <c r="AUX254" s="5"/>
      <c r="AUY254" s="5"/>
      <c r="AUZ254" s="5"/>
      <c r="AVA254" s="5"/>
      <c r="AVB254" s="5"/>
      <c r="AVC254" s="5"/>
      <c r="AVD254" s="5"/>
      <c r="AVE254" s="5"/>
      <c r="AVF254" s="5"/>
      <c r="AVG254" s="5"/>
      <c r="AVH254" s="5"/>
      <c r="AVI254" s="5"/>
      <c r="AVJ254" s="5"/>
      <c r="AVK254" s="5"/>
      <c r="AVL254" s="5"/>
      <c r="AVM254" s="5"/>
      <c r="AVN254" s="5"/>
      <c r="AVO254" s="5"/>
      <c r="AVP254" s="5"/>
      <c r="AVQ254" s="5"/>
      <c r="AVR254" s="5"/>
      <c r="AVS254" s="5"/>
      <c r="AVT254" s="5"/>
      <c r="AVU254" s="5"/>
      <c r="AVV254" s="5"/>
      <c r="AVW254" s="5"/>
      <c r="AVX254" s="5"/>
      <c r="AVY254" s="5"/>
      <c r="AVZ254" s="5"/>
      <c r="AWA254" s="5"/>
      <c r="AWB254" s="5"/>
      <c r="AWC254" s="5"/>
      <c r="AWD254" s="5"/>
      <c r="AWE254" s="5"/>
      <c r="AWF254" s="5"/>
      <c r="AWG254" s="5"/>
      <c r="AWH254" s="5"/>
      <c r="AWI254" s="5"/>
      <c r="AWJ254" s="5"/>
      <c r="AWK254" s="5"/>
      <c r="AWL254" s="5"/>
      <c r="AWM254" s="5"/>
      <c r="AWN254" s="5"/>
      <c r="AWO254" s="5"/>
      <c r="AWP254" s="5"/>
      <c r="AWQ254" s="5"/>
      <c r="AWR254" s="5"/>
      <c r="AWS254" s="5"/>
      <c r="AWT254" s="5"/>
      <c r="AWU254" s="5"/>
      <c r="AWV254" s="5"/>
      <c r="AWW254" s="5"/>
      <c r="AWX254" s="5"/>
      <c r="AWY254" s="5"/>
      <c r="AWZ254" s="5"/>
      <c r="AXA254" s="5"/>
      <c r="AXB254" s="5"/>
      <c r="AXC254" s="5"/>
      <c r="AXD254" s="5"/>
      <c r="AXE254" s="5"/>
      <c r="AXF254" s="5"/>
      <c r="AXG254" s="5"/>
      <c r="AXH254" s="5"/>
      <c r="AXI254" s="5"/>
      <c r="AXJ254" s="5"/>
      <c r="AXK254" s="5"/>
      <c r="AXL254" s="5"/>
      <c r="AXM254" s="5"/>
      <c r="AXN254" s="5"/>
      <c r="AXO254" s="5"/>
      <c r="AXP254" s="5"/>
      <c r="AXQ254" s="5"/>
      <c r="AXR254" s="5"/>
      <c r="AXS254" s="5"/>
      <c r="AXT254" s="5"/>
      <c r="AXU254" s="5"/>
      <c r="AXV254" s="5"/>
      <c r="AXW254" s="5"/>
      <c r="AXX254" s="5"/>
      <c r="AXY254" s="5"/>
      <c r="AXZ254" s="5"/>
      <c r="AYA254" s="5"/>
      <c r="AYB254" s="5"/>
      <c r="AYC254" s="5"/>
      <c r="AYD254" s="5"/>
      <c r="AYE254" s="5"/>
      <c r="AYF254" s="5"/>
      <c r="AYG254" s="5"/>
      <c r="AYH254" s="5"/>
      <c r="AYI254" s="5"/>
      <c r="AYJ254" s="5"/>
      <c r="AYK254" s="5"/>
      <c r="AYL254" s="5"/>
      <c r="AYM254" s="5"/>
      <c r="AYN254" s="5"/>
      <c r="AYO254" s="5"/>
      <c r="AYP254" s="5"/>
      <c r="AYQ254" s="5"/>
      <c r="AYR254" s="5"/>
      <c r="AYS254" s="5"/>
      <c r="AYT254" s="5"/>
      <c r="AYU254" s="5"/>
      <c r="AYV254" s="5"/>
      <c r="AYW254" s="5"/>
      <c r="AYX254" s="5"/>
      <c r="AYY254" s="5"/>
      <c r="AYZ254" s="5"/>
      <c r="AZA254" s="5"/>
      <c r="AZB254" s="5"/>
      <c r="AZC254" s="5"/>
      <c r="AZD254" s="5"/>
      <c r="AZE254" s="5"/>
      <c r="AZF254" s="5"/>
      <c r="AZG254" s="5"/>
      <c r="AZH254" s="5"/>
      <c r="AZI254" s="5"/>
      <c r="AZJ254" s="5"/>
      <c r="AZK254" s="5"/>
      <c r="AZL254" s="5"/>
      <c r="AZM254" s="5"/>
      <c r="AZN254" s="5"/>
      <c r="AZO254" s="5"/>
      <c r="AZP254" s="5"/>
      <c r="AZQ254" s="5"/>
      <c r="AZR254" s="5"/>
      <c r="AZS254" s="5"/>
      <c r="AZT254" s="5"/>
      <c r="AZU254" s="5"/>
      <c r="AZV254" s="5"/>
      <c r="AZW254" s="5"/>
      <c r="AZX254" s="5"/>
      <c r="AZY254" s="5"/>
      <c r="AZZ254" s="5"/>
      <c r="BAA254" s="5"/>
      <c r="BAB254" s="5"/>
      <c r="BAC254" s="5"/>
      <c r="BAD254" s="5"/>
      <c r="BAE254" s="5"/>
      <c r="BAF254" s="5"/>
      <c r="BAG254" s="5"/>
      <c r="BAH254" s="5"/>
      <c r="BAI254" s="5"/>
      <c r="BAJ254" s="5"/>
      <c r="BAK254" s="5"/>
      <c r="BAL254" s="5"/>
      <c r="BAM254" s="5"/>
      <c r="BAN254" s="5"/>
      <c r="BAO254" s="5"/>
      <c r="BAP254" s="5"/>
      <c r="BAQ254" s="5"/>
      <c r="BAR254" s="5"/>
      <c r="BAS254" s="5"/>
      <c r="BAT254" s="5"/>
      <c r="BAU254" s="5"/>
      <c r="BAV254" s="5"/>
      <c r="BAW254" s="5"/>
      <c r="BAX254" s="5"/>
      <c r="BAY254" s="5"/>
      <c r="BAZ254" s="5"/>
      <c r="BBA254" s="5"/>
      <c r="BBB254" s="5"/>
      <c r="BBC254" s="5"/>
      <c r="BBD254" s="5"/>
      <c r="BBE254" s="5"/>
      <c r="BBF254" s="5"/>
      <c r="BBG254" s="5"/>
      <c r="BBH254" s="5"/>
      <c r="BBI254" s="5"/>
      <c r="BBJ254" s="5"/>
      <c r="BBK254" s="5"/>
      <c r="BBL254" s="5"/>
      <c r="BBM254" s="5"/>
      <c r="BBN254" s="5"/>
      <c r="BBO254" s="5"/>
      <c r="BBP254" s="5"/>
      <c r="BBQ254" s="5"/>
      <c r="BBR254" s="5"/>
      <c r="BBS254" s="5"/>
      <c r="BBT254" s="5"/>
      <c r="BBU254" s="5"/>
      <c r="BBV254" s="5"/>
      <c r="BBW254" s="5"/>
      <c r="BBX254" s="5"/>
      <c r="BBY254" s="5"/>
      <c r="BBZ254" s="5"/>
      <c r="BCA254" s="5"/>
      <c r="BCB254" s="5"/>
      <c r="BCC254" s="5"/>
      <c r="BCD254" s="5"/>
      <c r="BCE254" s="5"/>
      <c r="BCF254" s="5"/>
      <c r="BCG254" s="5"/>
      <c r="BCH254" s="5"/>
      <c r="BCI254" s="5"/>
      <c r="BCJ254" s="5"/>
      <c r="BCK254" s="5"/>
      <c r="BCL254" s="5"/>
      <c r="BCM254" s="5"/>
      <c r="BCN254" s="5"/>
      <c r="BCO254" s="5"/>
      <c r="BCP254" s="5"/>
      <c r="BCQ254" s="5"/>
      <c r="BCR254" s="5"/>
      <c r="BCS254" s="5"/>
      <c r="BCT254" s="5"/>
      <c r="BCU254" s="5"/>
      <c r="BCV254" s="5"/>
      <c r="BCW254" s="5"/>
      <c r="BCX254" s="5"/>
      <c r="BCY254" s="5"/>
      <c r="BCZ254" s="5"/>
      <c r="BDA254" s="5"/>
      <c r="BDB254" s="5"/>
      <c r="BDC254" s="5"/>
      <c r="BDD254" s="5"/>
      <c r="BDE254" s="5"/>
      <c r="BDF254" s="5"/>
      <c r="BDG254" s="5"/>
      <c r="BDH254" s="5"/>
      <c r="BDI254" s="5"/>
      <c r="BDJ254" s="5"/>
      <c r="BDK254" s="5"/>
      <c r="BDL254" s="5"/>
      <c r="BDM254" s="5"/>
      <c r="BDN254" s="5"/>
      <c r="BDO254" s="5"/>
      <c r="BDP254" s="5"/>
      <c r="BDQ254" s="5"/>
      <c r="BDR254" s="5"/>
      <c r="BDS254" s="5"/>
      <c r="BDT254" s="5"/>
      <c r="BDU254" s="5"/>
    </row>
    <row r="255" spans="1:1477" s="6" customFormat="1" ht="24" customHeight="1" thickTop="1" thickBot="1">
      <c r="B255" s="246" t="s">
        <v>1071</v>
      </c>
      <c r="C255" s="247"/>
      <c r="D255" s="248"/>
      <c r="E255" s="7"/>
      <c r="F255" s="8"/>
      <c r="G255" s="159">
        <f>IF(B229="","",ROWS(B229:B254)-1)</f>
        <v>25</v>
      </c>
      <c r="H255" s="9">
        <f>SUM(H229:H254)</f>
        <v>48</v>
      </c>
      <c r="I255" s="9">
        <f>SUM(I229:I254)</f>
        <v>61</v>
      </c>
      <c r="J255" s="9">
        <f>SUM(J229:J254)</f>
        <v>7407</v>
      </c>
      <c r="K255" s="9">
        <f>SUM(K229:K254)</f>
        <v>11609</v>
      </c>
      <c r="L255" s="9">
        <f>SUM(L229:L254)</f>
        <v>11493</v>
      </c>
      <c r="M255" s="142">
        <f>IF(G255="",0,N255/G255)</f>
        <v>0.92</v>
      </c>
      <c r="N255" s="9">
        <f t="shared" ref="N255:AC255" si="70">SUM(N229:N254)</f>
        <v>23</v>
      </c>
      <c r="O255" s="9">
        <f t="shared" si="70"/>
        <v>116</v>
      </c>
      <c r="P255" s="9">
        <f t="shared" si="70"/>
        <v>0</v>
      </c>
      <c r="Q255" s="9">
        <f t="shared" si="70"/>
        <v>0</v>
      </c>
      <c r="R255" s="9">
        <f t="shared" si="70"/>
        <v>3634</v>
      </c>
      <c r="S255" s="9">
        <f t="shared" si="70"/>
        <v>568</v>
      </c>
      <c r="T255" s="11">
        <f t="shared" si="70"/>
        <v>387190388</v>
      </c>
      <c r="U255" s="11">
        <f t="shared" si="70"/>
        <v>1699876</v>
      </c>
      <c r="V255" s="11">
        <f t="shared" si="70"/>
        <v>385490512</v>
      </c>
      <c r="W255" s="11">
        <f t="shared" si="70"/>
        <v>403528005</v>
      </c>
      <c r="X255" s="11">
        <f t="shared" si="70"/>
        <v>403808310</v>
      </c>
      <c r="Y255" s="11">
        <f t="shared" si="70"/>
        <v>0</v>
      </c>
      <c r="Z255" s="11">
        <f t="shared" si="70"/>
        <v>25000</v>
      </c>
      <c r="AA255" s="11">
        <f t="shared" si="70"/>
        <v>25000</v>
      </c>
      <c r="AB255" s="11">
        <f t="shared" si="70"/>
        <v>403833310</v>
      </c>
      <c r="AC255" s="11">
        <f t="shared" si="70"/>
        <v>404353226</v>
      </c>
      <c r="AD255" s="142">
        <f>IF(G255="",0,AE255/G255)</f>
        <v>1</v>
      </c>
      <c r="AE255" s="145">
        <f t="shared" ref="AE255:CM255" si="71">SUM(AE229:AE254)</f>
        <v>25</v>
      </c>
      <c r="AF255" s="11">
        <f t="shared" si="71"/>
        <v>8445108</v>
      </c>
      <c r="AG255" s="11">
        <f t="shared" si="71"/>
        <v>16337617</v>
      </c>
      <c r="AH255" s="9">
        <f t="shared" si="71"/>
        <v>1624</v>
      </c>
      <c r="AI255" s="9">
        <f t="shared" si="71"/>
        <v>2010</v>
      </c>
      <c r="AJ255" s="9">
        <f t="shared" si="71"/>
        <v>0</v>
      </c>
      <c r="AK255" s="9">
        <f t="shared" si="71"/>
        <v>35</v>
      </c>
      <c r="AL255" s="11">
        <f t="shared" si="71"/>
        <v>3821056</v>
      </c>
      <c r="AM255" s="11">
        <f t="shared" si="71"/>
        <v>23191</v>
      </c>
      <c r="AN255" s="9">
        <f t="shared" si="71"/>
        <v>0</v>
      </c>
      <c r="AO255" s="9">
        <f t="shared" si="71"/>
        <v>195</v>
      </c>
      <c r="AP255" s="11">
        <f t="shared" si="71"/>
        <v>3802810</v>
      </c>
      <c r="AQ255" s="11">
        <f t="shared" si="71"/>
        <v>126555</v>
      </c>
      <c r="AR255" s="9">
        <f t="shared" si="71"/>
        <v>0</v>
      </c>
      <c r="AS255" s="9">
        <f t="shared" si="71"/>
        <v>0</v>
      </c>
      <c r="AT255" s="11">
        <f t="shared" si="71"/>
        <v>0</v>
      </c>
      <c r="AU255" s="11">
        <f t="shared" si="71"/>
        <v>0</v>
      </c>
      <c r="AV255" s="9">
        <f t="shared" si="71"/>
        <v>0</v>
      </c>
      <c r="AW255" s="9">
        <f t="shared" si="71"/>
        <v>0</v>
      </c>
      <c r="AX255" s="11">
        <f t="shared" si="71"/>
        <v>0</v>
      </c>
      <c r="AY255" s="11">
        <f t="shared" si="71"/>
        <v>0</v>
      </c>
      <c r="AZ255" s="9">
        <f t="shared" si="71"/>
        <v>0</v>
      </c>
      <c r="BA255" s="9">
        <f t="shared" si="71"/>
        <v>0</v>
      </c>
      <c r="BB255" s="11">
        <f t="shared" si="71"/>
        <v>0</v>
      </c>
      <c r="BC255" s="11">
        <f t="shared" si="71"/>
        <v>0</v>
      </c>
      <c r="BD255" s="9">
        <f t="shared" si="71"/>
        <v>0</v>
      </c>
      <c r="BE255" s="9">
        <f t="shared" si="71"/>
        <v>56</v>
      </c>
      <c r="BF255" s="11">
        <f t="shared" si="71"/>
        <v>1046434</v>
      </c>
      <c r="BG255" s="11">
        <f t="shared" si="71"/>
        <v>321742</v>
      </c>
      <c r="BH255" s="9">
        <f t="shared" si="71"/>
        <v>0</v>
      </c>
      <c r="BI255" s="9">
        <f t="shared" si="71"/>
        <v>20</v>
      </c>
      <c r="BJ255" s="11">
        <f t="shared" si="71"/>
        <v>105293</v>
      </c>
      <c r="BK255" s="11">
        <f t="shared" si="71"/>
        <v>0</v>
      </c>
      <c r="BL255" s="9">
        <f t="shared" si="71"/>
        <v>0</v>
      </c>
      <c r="BM255" s="9">
        <f t="shared" si="71"/>
        <v>0</v>
      </c>
      <c r="BN255" s="11">
        <f t="shared" si="71"/>
        <v>0</v>
      </c>
      <c r="BO255" s="11">
        <f t="shared" si="71"/>
        <v>0</v>
      </c>
      <c r="BP255" s="9">
        <f t="shared" si="71"/>
        <v>0</v>
      </c>
      <c r="BQ255" s="9">
        <f t="shared" si="71"/>
        <v>0</v>
      </c>
      <c r="BR255" s="11">
        <f t="shared" si="71"/>
        <v>949329</v>
      </c>
      <c r="BS255" s="11">
        <f t="shared" si="71"/>
        <v>0</v>
      </c>
      <c r="BT255" s="9">
        <f t="shared" si="71"/>
        <v>0</v>
      </c>
      <c r="BU255" s="9">
        <f t="shared" si="71"/>
        <v>249</v>
      </c>
      <c r="BV255" s="11">
        <f t="shared" si="71"/>
        <v>7300000</v>
      </c>
      <c r="BW255" s="11">
        <f t="shared" si="71"/>
        <v>7300000</v>
      </c>
      <c r="BX255" s="9">
        <f t="shared" si="71"/>
        <v>0</v>
      </c>
      <c r="BY255" s="9">
        <f t="shared" si="71"/>
        <v>21</v>
      </c>
      <c r="BZ255" s="11">
        <f t="shared" si="71"/>
        <v>0</v>
      </c>
      <c r="CA255" s="11">
        <f t="shared" si="71"/>
        <v>0</v>
      </c>
      <c r="CB255" s="9">
        <f t="shared" si="71"/>
        <v>0</v>
      </c>
      <c r="CC255" s="9">
        <f t="shared" si="71"/>
        <v>0</v>
      </c>
      <c r="CD255" s="11">
        <f t="shared" si="71"/>
        <v>0</v>
      </c>
      <c r="CE255" s="11">
        <f t="shared" si="71"/>
        <v>0</v>
      </c>
      <c r="CF255" s="9">
        <f t="shared" si="71"/>
        <v>0</v>
      </c>
      <c r="CG255" s="9">
        <f t="shared" si="71"/>
        <v>0</v>
      </c>
      <c r="CH255" s="11">
        <f t="shared" si="71"/>
        <v>-235426</v>
      </c>
      <c r="CI255" s="11">
        <f t="shared" si="71"/>
        <v>0</v>
      </c>
      <c r="CJ255" s="9">
        <f t="shared" si="71"/>
        <v>0</v>
      </c>
      <c r="CK255" s="9">
        <f t="shared" si="71"/>
        <v>576</v>
      </c>
      <c r="CL255" s="11">
        <f t="shared" si="71"/>
        <v>16789497</v>
      </c>
      <c r="CM255" s="11">
        <f t="shared" si="71"/>
        <v>7771488</v>
      </c>
      <c r="CN255" s="13"/>
      <c r="CO255" s="13"/>
      <c r="CP255" s="13"/>
      <c r="CQ255" s="13"/>
      <c r="CR255" s="13"/>
      <c r="CS255" s="13"/>
      <c r="CT255" s="7"/>
      <c r="CU255" s="8"/>
      <c r="CV255" s="8"/>
      <c r="CW255" s="7"/>
      <c r="CX255" s="7"/>
      <c r="CY255" s="8"/>
      <c r="CZ255" s="8"/>
      <c r="DA255" s="8"/>
      <c r="DB255" s="11"/>
      <c r="DC255" s="13"/>
      <c r="DD255" s="15"/>
    </row>
    <row r="256" spans="1:1477" s="102" customFormat="1" ht="24" customHeight="1" thickTop="1" thickBot="1">
      <c r="A256" s="133"/>
      <c r="B256" s="261" t="s">
        <v>36</v>
      </c>
      <c r="C256" s="262"/>
      <c r="D256" s="263"/>
      <c r="E256" s="110"/>
      <c r="F256" s="111"/>
      <c r="G256" s="112">
        <f t="shared" ref="G256:L256" si="72">SUM(G228,G255)</f>
        <v>53</v>
      </c>
      <c r="H256" s="112">
        <f t="shared" si="72"/>
        <v>142</v>
      </c>
      <c r="I256" s="112">
        <f t="shared" si="72"/>
        <v>179</v>
      </c>
      <c r="J256" s="112">
        <f t="shared" si="72"/>
        <v>17497</v>
      </c>
      <c r="K256" s="112">
        <f t="shared" si="72"/>
        <v>27610</v>
      </c>
      <c r="L256" s="112">
        <f t="shared" si="72"/>
        <v>27286</v>
      </c>
      <c r="M256" s="142">
        <f>IF(G256=0,0,N256/G256)</f>
        <v>0.86792452830188682</v>
      </c>
      <c r="N256" s="112">
        <f t="shared" ref="N256:AC256" si="73">SUM(N228,N255)</f>
        <v>46</v>
      </c>
      <c r="O256" s="112">
        <f t="shared" si="73"/>
        <v>324</v>
      </c>
      <c r="P256" s="113">
        <f t="shared" si="73"/>
        <v>82</v>
      </c>
      <c r="Q256" s="113">
        <f t="shared" si="73"/>
        <v>0</v>
      </c>
      <c r="R256" s="112">
        <f t="shared" si="73"/>
        <v>8531</v>
      </c>
      <c r="S256" s="112">
        <f t="shared" si="73"/>
        <v>1582</v>
      </c>
      <c r="T256" s="114">
        <f t="shared" si="73"/>
        <v>674596674</v>
      </c>
      <c r="U256" s="114">
        <f t="shared" si="73"/>
        <v>4175682</v>
      </c>
      <c r="V256" s="114">
        <f t="shared" si="73"/>
        <v>670420992</v>
      </c>
      <c r="W256" s="114">
        <f t="shared" si="73"/>
        <v>702325466</v>
      </c>
      <c r="X256" s="114">
        <f t="shared" si="73"/>
        <v>703624626</v>
      </c>
      <c r="Y256" s="114">
        <f t="shared" si="73"/>
        <v>0</v>
      </c>
      <c r="Z256" s="114">
        <f t="shared" si="73"/>
        <v>25000</v>
      </c>
      <c r="AA256" s="114">
        <f t="shared" si="73"/>
        <v>25000</v>
      </c>
      <c r="AB256" s="114">
        <f t="shared" si="73"/>
        <v>703649626</v>
      </c>
      <c r="AC256" s="114">
        <f t="shared" si="73"/>
        <v>704027366</v>
      </c>
      <c r="AD256" s="142">
        <f>IF(G256=0,0,AE256/G256)</f>
        <v>0.98113207547169812</v>
      </c>
      <c r="AE256" s="144">
        <f t="shared" ref="AE256:CM256" si="74">SUM(AE228,AE255)</f>
        <v>52</v>
      </c>
      <c r="AF256" s="114">
        <f t="shared" si="74"/>
        <v>11295879</v>
      </c>
      <c r="AG256" s="114">
        <f t="shared" si="74"/>
        <v>28298525</v>
      </c>
      <c r="AH256" s="115">
        <f t="shared" si="74"/>
        <v>4209</v>
      </c>
      <c r="AI256" s="115">
        <f t="shared" si="74"/>
        <v>4257</v>
      </c>
      <c r="AJ256" s="115">
        <f t="shared" si="74"/>
        <v>0</v>
      </c>
      <c r="AK256" s="115">
        <f t="shared" si="74"/>
        <v>452</v>
      </c>
      <c r="AL256" s="114">
        <f t="shared" si="74"/>
        <v>7176205</v>
      </c>
      <c r="AM256" s="114">
        <f t="shared" si="74"/>
        <v>341494</v>
      </c>
      <c r="AN256" s="115">
        <f t="shared" si="74"/>
        <v>0</v>
      </c>
      <c r="AO256" s="115">
        <f t="shared" si="74"/>
        <v>512</v>
      </c>
      <c r="AP256" s="114">
        <f t="shared" si="74"/>
        <v>8754850</v>
      </c>
      <c r="AQ256" s="114">
        <f t="shared" si="74"/>
        <v>1488306</v>
      </c>
      <c r="AR256" s="115">
        <f t="shared" si="74"/>
        <v>0</v>
      </c>
      <c r="AS256" s="115">
        <f t="shared" si="74"/>
        <v>10</v>
      </c>
      <c r="AT256" s="114">
        <f t="shared" si="74"/>
        <v>50192</v>
      </c>
      <c r="AU256" s="114">
        <f t="shared" si="74"/>
        <v>0</v>
      </c>
      <c r="AV256" s="115">
        <f t="shared" si="74"/>
        <v>0</v>
      </c>
      <c r="AW256" s="115">
        <f t="shared" si="74"/>
        <v>0</v>
      </c>
      <c r="AX256" s="114">
        <f t="shared" si="74"/>
        <v>0</v>
      </c>
      <c r="AY256" s="114">
        <f t="shared" si="74"/>
        <v>0</v>
      </c>
      <c r="AZ256" s="115">
        <f t="shared" si="74"/>
        <v>0</v>
      </c>
      <c r="BA256" s="115">
        <f t="shared" si="74"/>
        <v>0</v>
      </c>
      <c r="BB256" s="114">
        <f t="shared" si="74"/>
        <v>0</v>
      </c>
      <c r="BC256" s="114">
        <f t="shared" si="74"/>
        <v>0</v>
      </c>
      <c r="BD256" s="115">
        <f t="shared" si="74"/>
        <v>22</v>
      </c>
      <c r="BE256" s="115">
        <f t="shared" si="74"/>
        <v>135</v>
      </c>
      <c r="BF256" s="114">
        <f t="shared" si="74"/>
        <v>2337417</v>
      </c>
      <c r="BG256" s="114">
        <f t="shared" si="74"/>
        <v>523397</v>
      </c>
      <c r="BH256" s="115">
        <f t="shared" si="74"/>
        <v>0</v>
      </c>
      <c r="BI256" s="115">
        <f t="shared" si="74"/>
        <v>24</v>
      </c>
      <c r="BJ256" s="114">
        <f t="shared" si="74"/>
        <v>199367</v>
      </c>
      <c r="BK256" s="114">
        <f t="shared" si="74"/>
        <v>0</v>
      </c>
      <c r="BL256" s="115">
        <f t="shared" si="74"/>
        <v>0</v>
      </c>
      <c r="BM256" s="115">
        <f t="shared" si="74"/>
        <v>0</v>
      </c>
      <c r="BN256" s="114">
        <f t="shared" si="74"/>
        <v>0</v>
      </c>
      <c r="BO256" s="114">
        <f t="shared" si="74"/>
        <v>0</v>
      </c>
      <c r="BP256" s="115">
        <f t="shared" si="74"/>
        <v>10</v>
      </c>
      <c r="BQ256" s="115">
        <f t="shared" si="74"/>
        <v>0</v>
      </c>
      <c r="BR256" s="114">
        <f t="shared" si="74"/>
        <v>1506400</v>
      </c>
      <c r="BS256" s="114">
        <f t="shared" si="74"/>
        <v>0</v>
      </c>
      <c r="BT256" s="115">
        <f t="shared" si="74"/>
        <v>0</v>
      </c>
      <c r="BU256" s="115">
        <f t="shared" si="74"/>
        <v>374</v>
      </c>
      <c r="BV256" s="114">
        <f t="shared" si="74"/>
        <v>8001157</v>
      </c>
      <c r="BW256" s="114">
        <f t="shared" si="74"/>
        <v>7300000</v>
      </c>
      <c r="BX256" s="115">
        <f t="shared" si="74"/>
        <v>0</v>
      </c>
      <c r="BY256" s="115">
        <f t="shared" si="74"/>
        <v>222</v>
      </c>
      <c r="BZ256" s="114">
        <f t="shared" si="74"/>
        <v>631504</v>
      </c>
      <c r="CA256" s="114">
        <f t="shared" si="74"/>
        <v>643594</v>
      </c>
      <c r="CB256" s="115">
        <f t="shared" si="74"/>
        <v>0</v>
      </c>
      <c r="CC256" s="115">
        <f t="shared" si="74"/>
        <v>0</v>
      </c>
      <c r="CD256" s="114">
        <f t="shared" si="74"/>
        <v>0</v>
      </c>
      <c r="CE256" s="114">
        <f t="shared" si="74"/>
        <v>0</v>
      </c>
      <c r="CF256" s="115">
        <f t="shared" si="74"/>
        <v>0</v>
      </c>
      <c r="CG256" s="115">
        <f t="shared" si="74"/>
        <v>0</v>
      </c>
      <c r="CH256" s="114">
        <f t="shared" si="74"/>
        <v>-235426</v>
      </c>
      <c r="CI256" s="114">
        <f t="shared" si="74"/>
        <v>0</v>
      </c>
      <c r="CJ256" s="115">
        <f t="shared" si="74"/>
        <v>32</v>
      </c>
      <c r="CK256" s="115">
        <f t="shared" si="74"/>
        <v>1729</v>
      </c>
      <c r="CL256" s="114">
        <f t="shared" si="74"/>
        <v>28421664</v>
      </c>
      <c r="CM256" s="114">
        <f t="shared" si="74"/>
        <v>10296791</v>
      </c>
      <c r="CN256" s="116"/>
      <c r="CO256" s="116"/>
      <c r="CP256" s="116"/>
      <c r="CQ256" s="116"/>
      <c r="CR256" s="116"/>
      <c r="CS256" s="116"/>
      <c r="CT256" s="110"/>
      <c r="CU256" s="111"/>
      <c r="CV256" s="111"/>
      <c r="CW256" s="110"/>
      <c r="CX256" s="110"/>
      <c r="CY256" s="111"/>
      <c r="CZ256" s="111"/>
      <c r="DA256" s="111"/>
      <c r="DB256" s="114"/>
      <c r="DC256" s="116"/>
      <c r="DD256" s="11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/>
      <c r="ND256" s="6"/>
      <c r="NE256" s="6"/>
      <c r="NF256" s="6"/>
      <c r="NG256" s="6"/>
      <c r="NH256" s="6"/>
      <c r="NI256" s="6"/>
      <c r="NJ256" s="6"/>
      <c r="NK256" s="6"/>
      <c r="NL256" s="6"/>
      <c r="NM256" s="6"/>
      <c r="NN256" s="6"/>
      <c r="NO256" s="6"/>
      <c r="NP256" s="6"/>
      <c r="NQ256" s="6"/>
      <c r="NR256" s="6"/>
      <c r="NS256" s="6"/>
      <c r="NT256" s="6"/>
      <c r="NU256" s="6"/>
      <c r="NV256" s="6"/>
      <c r="NW256" s="6"/>
      <c r="NX256" s="6"/>
      <c r="NY256" s="6"/>
      <c r="NZ256" s="6"/>
      <c r="OA256" s="6"/>
      <c r="OB256" s="6"/>
      <c r="OC256" s="6"/>
      <c r="OD256" s="6"/>
      <c r="OE256" s="6"/>
      <c r="OF256" s="6"/>
      <c r="OG256" s="6"/>
      <c r="OH256" s="6"/>
      <c r="OI256" s="6"/>
      <c r="OJ256" s="6"/>
      <c r="OK256" s="6"/>
      <c r="OL256" s="6"/>
      <c r="OM256" s="6"/>
      <c r="ON256" s="6"/>
      <c r="OO256" s="6"/>
      <c r="OP256" s="6"/>
      <c r="OQ256" s="6"/>
      <c r="OR256" s="6"/>
      <c r="OS256" s="6"/>
      <c r="OT256" s="6"/>
      <c r="OU256" s="6"/>
      <c r="OV256" s="6"/>
      <c r="OW256" s="6"/>
      <c r="OX256" s="6"/>
      <c r="OY256" s="6"/>
      <c r="OZ256" s="6"/>
      <c r="PA256" s="6"/>
      <c r="PB256" s="6"/>
      <c r="PC256" s="6"/>
      <c r="PD256" s="6"/>
      <c r="PE256" s="6"/>
      <c r="PF256" s="6"/>
      <c r="PG256" s="6"/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6"/>
      <c r="PV256" s="6"/>
      <c r="PW256" s="6"/>
      <c r="PX256" s="6"/>
      <c r="PY256" s="6"/>
      <c r="PZ256" s="6"/>
      <c r="QA256" s="6"/>
      <c r="QB256" s="6"/>
      <c r="QC256" s="6"/>
      <c r="QD256" s="6"/>
      <c r="QE256" s="6"/>
      <c r="QF256" s="6"/>
      <c r="QG256" s="6"/>
      <c r="QH256" s="6"/>
      <c r="QI256" s="6"/>
      <c r="QJ256" s="6"/>
      <c r="QK256" s="6"/>
      <c r="QL256" s="6"/>
      <c r="QM256" s="6"/>
      <c r="QN256" s="6"/>
      <c r="QO256" s="6"/>
      <c r="QP256" s="6"/>
      <c r="QQ256" s="6"/>
      <c r="QR256" s="6"/>
      <c r="QS256" s="6"/>
      <c r="QT256" s="6"/>
      <c r="QU256" s="6"/>
      <c r="QV256" s="6"/>
      <c r="QW256" s="6"/>
      <c r="QX256" s="6"/>
      <c r="QY256" s="6"/>
      <c r="QZ256" s="6"/>
      <c r="RA256" s="6"/>
      <c r="RB256" s="6"/>
      <c r="RC256" s="6"/>
      <c r="RD256" s="6"/>
      <c r="RE256" s="6"/>
      <c r="RF256" s="6"/>
      <c r="RG256" s="6"/>
      <c r="RH256" s="6"/>
      <c r="RI256" s="6"/>
      <c r="RJ256" s="6"/>
      <c r="RK256" s="6"/>
      <c r="RL256" s="6"/>
      <c r="RM256" s="6"/>
      <c r="RN256" s="6"/>
      <c r="RO256" s="6"/>
      <c r="RP256" s="6"/>
      <c r="RQ256" s="6"/>
      <c r="RR256" s="6"/>
      <c r="RS256" s="6"/>
      <c r="RT256" s="6"/>
      <c r="RU256" s="6"/>
      <c r="RV256" s="6"/>
      <c r="RW256" s="6"/>
      <c r="RX256" s="6"/>
      <c r="RY256" s="6"/>
      <c r="RZ256" s="6"/>
      <c r="SA256" s="6"/>
      <c r="SB256" s="6"/>
      <c r="SC256" s="6"/>
      <c r="SD256" s="6"/>
      <c r="SE256" s="6"/>
      <c r="SF256" s="6"/>
      <c r="SG256" s="6"/>
      <c r="SH256" s="6"/>
      <c r="SI256" s="6"/>
      <c r="SJ256" s="6"/>
      <c r="SK256" s="6"/>
      <c r="SL256" s="6"/>
      <c r="SM256" s="6"/>
      <c r="SN256" s="6"/>
      <c r="SO256" s="6"/>
      <c r="SP256" s="6"/>
      <c r="SQ256" s="6"/>
      <c r="SR256" s="6"/>
      <c r="SS256" s="6"/>
      <c r="ST256" s="6"/>
      <c r="SU256" s="6"/>
      <c r="SV256" s="6"/>
      <c r="SW256" s="6"/>
      <c r="SX256" s="6"/>
      <c r="SY256" s="6"/>
      <c r="SZ256" s="6"/>
      <c r="TA256" s="6"/>
      <c r="TB256" s="6"/>
      <c r="TC256" s="6"/>
      <c r="TD256" s="6"/>
      <c r="TE256" s="6"/>
      <c r="TF256" s="6"/>
      <c r="TG256" s="6"/>
      <c r="TH256" s="6"/>
      <c r="TI256" s="6"/>
      <c r="TJ256" s="6"/>
      <c r="TK256" s="6"/>
      <c r="TL256" s="6"/>
      <c r="TM256" s="6"/>
      <c r="TN256" s="6"/>
      <c r="TO256" s="6"/>
      <c r="TP256" s="6"/>
      <c r="TQ256" s="6"/>
      <c r="TR256" s="6"/>
      <c r="TS256" s="6"/>
      <c r="TT256" s="6"/>
      <c r="TU256" s="6"/>
      <c r="TV256" s="6"/>
      <c r="TW256" s="6"/>
      <c r="TX256" s="6"/>
      <c r="TY256" s="6"/>
      <c r="TZ256" s="6"/>
      <c r="UA256" s="6"/>
      <c r="UB256" s="6"/>
      <c r="UC256" s="6"/>
      <c r="UD256" s="6"/>
      <c r="UE256" s="6"/>
      <c r="UF256" s="6"/>
      <c r="UG256" s="6"/>
      <c r="UH256" s="6"/>
      <c r="UI256" s="6"/>
      <c r="UJ256" s="6"/>
      <c r="UK256" s="6"/>
      <c r="UL256" s="6"/>
      <c r="UM256" s="6"/>
      <c r="UN256" s="6"/>
      <c r="UO256" s="6"/>
      <c r="UP256" s="6"/>
      <c r="UQ256" s="6"/>
      <c r="UR256" s="6"/>
      <c r="US256" s="6"/>
      <c r="UT256" s="6"/>
      <c r="UU256" s="6"/>
      <c r="UV256" s="6"/>
      <c r="UW256" s="6"/>
      <c r="UX256" s="6"/>
      <c r="UY256" s="6"/>
      <c r="UZ256" s="6"/>
      <c r="VA256" s="6"/>
      <c r="VB256" s="6"/>
      <c r="VC256" s="6"/>
      <c r="VD256" s="6"/>
      <c r="VE256" s="6"/>
      <c r="VF256" s="6"/>
      <c r="VG256" s="6"/>
      <c r="VH256" s="6"/>
      <c r="VI256" s="6"/>
      <c r="VJ256" s="6"/>
      <c r="VK256" s="6"/>
      <c r="VL256" s="6"/>
      <c r="VM256" s="6"/>
      <c r="VN256" s="6"/>
      <c r="VO256" s="6"/>
      <c r="VP256" s="6"/>
      <c r="VQ256" s="6"/>
      <c r="VR256" s="6"/>
      <c r="VS256" s="6"/>
      <c r="VT256" s="6"/>
      <c r="VU256" s="6"/>
      <c r="VV256" s="6"/>
      <c r="VW256" s="6"/>
      <c r="VX256" s="6"/>
      <c r="VY256" s="6"/>
      <c r="VZ256" s="6"/>
      <c r="WA256" s="6"/>
      <c r="WB256" s="6"/>
      <c r="WC256" s="6"/>
      <c r="WD256" s="6"/>
      <c r="WE256" s="6"/>
      <c r="WF256" s="6"/>
      <c r="WG256" s="6"/>
      <c r="WH256" s="6"/>
      <c r="WI256" s="6"/>
      <c r="WJ256" s="6"/>
      <c r="WK256" s="6"/>
      <c r="WL256" s="6"/>
      <c r="WM256" s="6"/>
      <c r="WN256" s="6"/>
      <c r="WO256" s="6"/>
      <c r="WP256" s="6"/>
      <c r="WQ256" s="6"/>
      <c r="WR256" s="6"/>
      <c r="WS256" s="6"/>
      <c r="WT256" s="6"/>
      <c r="WU256" s="6"/>
      <c r="WV256" s="6"/>
      <c r="WW256" s="6"/>
      <c r="WX256" s="6"/>
      <c r="WY256" s="6"/>
      <c r="WZ256" s="6"/>
      <c r="XA256" s="6"/>
      <c r="XB256" s="6"/>
      <c r="XC256" s="6"/>
      <c r="XD256" s="6"/>
      <c r="XE256" s="6"/>
      <c r="XF256" s="6"/>
      <c r="XG256" s="6"/>
      <c r="XH256" s="6"/>
      <c r="XI256" s="6"/>
      <c r="XJ256" s="6"/>
      <c r="XK256" s="6"/>
      <c r="XL256" s="6"/>
      <c r="XM256" s="6"/>
      <c r="XN256" s="6"/>
      <c r="XO256" s="6"/>
      <c r="XP256" s="6"/>
      <c r="XQ256" s="6"/>
      <c r="XR256" s="6"/>
      <c r="XS256" s="6"/>
      <c r="XT256" s="6"/>
      <c r="XU256" s="6"/>
      <c r="XV256" s="6"/>
      <c r="XW256" s="6"/>
      <c r="XX256" s="6"/>
      <c r="XY256" s="6"/>
      <c r="XZ256" s="6"/>
      <c r="YA256" s="6"/>
      <c r="YB256" s="6"/>
      <c r="YC256" s="6"/>
      <c r="YD256" s="6"/>
      <c r="YE256" s="6"/>
      <c r="YF256" s="6"/>
      <c r="YG256" s="6"/>
      <c r="YH256" s="6"/>
      <c r="YI256" s="6"/>
      <c r="YJ256" s="6"/>
      <c r="YK256" s="6"/>
      <c r="YL256" s="6"/>
      <c r="YM256" s="6"/>
      <c r="YN256" s="6"/>
      <c r="YO256" s="6"/>
      <c r="YP256" s="6"/>
      <c r="YQ256" s="6"/>
      <c r="YR256" s="6"/>
      <c r="YS256" s="6"/>
      <c r="YT256" s="6"/>
      <c r="YU256" s="6"/>
      <c r="YV256" s="6"/>
      <c r="YW256" s="6"/>
      <c r="YX256" s="6"/>
      <c r="YY256" s="6"/>
      <c r="YZ256" s="6"/>
      <c r="ZA256" s="6"/>
      <c r="ZB256" s="6"/>
      <c r="ZC256" s="6"/>
      <c r="ZD256" s="6"/>
      <c r="ZE256" s="6"/>
      <c r="ZF256" s="6"/>
      <c r="ZG256" s="6"/>
      <c r="ZH256" s="6"/>
      <c r="ZI256" s="6"/>
      <c r="ZJ256" s="6"/>
      <c r="ZK256" s="6"/>
      <c r="ZL256" s="6"/>
      <c r="ZM256" s="6"/>
      <c r="ZN256" s="6"/>
      <c r="ZO256" s="6"/>
      <c r="ZP256" s="6"/>
      <c r="ZQ256" s="6"/>
      <c r="ZR256" s="6"/>
      <c r="ZS256" s="6"/>
      <c r="ZT256" s="6"/>
      <c r="ZU256" s="6"/>
      <c r="ZV256" s="6"/>
      <c r="ZW256" s="6"/>
      <c r="ZX256" s="6"/>
      <c r="ZY256" s="6"/>
      <c r="ZZ256" s="6"/>
      <c r="AAA256" s="6"/>
      <c r="AAB256" s="6"/>
      <c r="AAC256" s="6"/>
      <c r="AAD256" s="6"/>
      <c r="AAE256" s="6"/>
      <c r="AAF256" s="6"/>
      <c r="AAG256" s="6"/>
      <c r="AAH256" s="6"/>
      <c r="AAI256" s="6"/>
      <c r="AAJ256" s="6"/>
      <c r="AAK256" s="6"/>
      <c r="AAL256" s="6"/>
      <c r="AAM256" s="6"/>
      <c r="AAN256" s="6"/>
      <c r="AAO256" s="6"/>
      <c r="AAP256" s="6"/>
      <c r="AAQ256" s="6"/>
      <c r="AAR256" s="6"/>
      <c r="AAS256" s="6"/>
      <c r="AAT256" s="6"/>
      <c r="AAU256" s="6"/>
      <c r="AAV256" s="6"/>
      <c r="AAW256" s="6"/>
      <c r="AAX256" s="6"/>
      <c r="AAY256" s="6"/>
      <c r="AAZ256" s="6"/>
      <c r="ABA256" s="6"/>
      <c r="ABB256" s="6"/>
      <c r="ABC256" s="6"/>
      <c r="ABD256" s="6"/>
      <c r="ABE256" s="6"/>
      <c r="ABF256" s="6"/>
      <c r="ABG256" s="6"/>
      <c r="ABH256" s="6"/>
      <c r="ABI256" s="6"/>
      <c r="ABJ256" s="6"/>
      <c r="ABK256" s="6"/>
      <c r="ABL256" s="6"/>
      <c r="ABM256" s="6"/>
      <c r="ABN256" s="6"/>
      <c r="ABO256" s="6"/>
      <c r="ABP256" s="6"/>
      <c r="ABQ256" s="6"/>
      <c r="ABR256" s="6"/>
      <c r="ABS256" s="6"/>
      <c r="ABT256" s="6"/>
      <c r="ABU256" s="6"/>
      <c r="ABV256" s="6"/>
      <c r="ABW256" s="6"/>
      <c r="ABX256" s="6"/>
      <c r="ABY256" s="6"/>
      <c r="ABZ256" s="6"/>
      <c r="ACA256" s="6"/>
      <c r="ACB256" s="6"/>
      <c r="ACC256" s="6"/>
      <c r="ACD256" s="6"/>
      <c r="ACE256" s="6"/>
      <c r="ACF256" s="6"/>
      <c r="ACG256" s="6"/>
      <c r="ACH256" s="6"/>
      <c r="ACI256" s="6"/>
      <c r="ACJ256" s="6"/>
      <c r="ACK256" s="6"/>
      <c r="ACL256" s="6"/>
      <c r="ACM256" s="6"/>
      <c r="ACN256" s="6"/>
      <c r="ACO256" s="6"/>
      <c r="ACP256" s="6"/>
      <c r="ACQ256" s="6"/>
      <c r="ACR256" s="6"/>
      <c r="ACS256" s="6"/>
      <c r="ACT256" s="6"/>
      <c r="ACU256" s="6"/>
      <c r="ACV256" s="6"/>
      <c r="ACW256" s="6"/>
      <c r="ACX256" s="6"/>
      <c r="ACY256" s="6"/>
      <c r="ACZ256" s="6"/>
      <c r="ADA256" s="6"/>
      <c r="ADB256" s="6"/>
      <c r="ADC256" s="6"/>
      <c r="ADD256" s="6"/>
      <c r="ADE256" s="6"/>
      <c r="ADF256" s="6"/>
      <c r="ADG256" s="6"/>
      <c r="ADH256" s="6"/>
      <c r="ADI256" s="6"/>
      <c r="ADJ256" s="6"/>
      <c r="ADK256" s="6"/>
      <c r="ADL256" s="6"/>
      <c r="ADM256" s="6"/>
      <c r="ADN256" s="6"/>
      <c r="ADO256" s="6"/>
      <c r="ADP256" s="6"/>
      <c r="ADQ256" s="6"/>
      <c r="ADR256" s="6"/>
      <c r="ADS256" s="6"/>
      <c r="ADT256" s="6"/>
      <c r="ADU256" s="6"/>
      <c r="ADV256" s="6"/>
      <c r="ADW256" s="6"/>
      <c r="ADX256" s="6"/>
      <c r="ADY256" s="6"/>
      <c r="ADZ256" s="6"/>
      <c r="AEA256" s="6"/>
      <c r="AEB256" s="6"/>
      <c r="AEC256" s="6"/>
      <c r="AED256" s="6"/>
      <c r="AEE256" s="6"/>
      <c r="AEF256" s="6"/>
      <c r="AEG256" s="6"/>
      <c r="AEH256" s="6"/>
      <c r="AEI256" s="6"/>
      <c r="AEJ256" s="6"/>
      <c r="AEK256" s="6"/>
      <c r="AEL256" s="6"/>
      <c r="AEM256" s="6"/>
      <c r="AEN256" s="6"/>
      <c r="AEO256" s="6"/>
      <c r="AEP256" s="6"/>
      <c r="AEQ256" s="6"/>
      <c r="AER256" s="6"/>
      <c r="AES256" s="6"/>
      <c r="AET256" s="6"/>
      <c r="AEU256" s="6"/>
      <c r="AEV256" s="6"/>
      <c r="AEW256" s="6"/>
      <c r="AEX256" s="6"/>
      <c r="AEY256" s="6"/>
      <c r="AEZ256" s="6"/>
      <c r="AFA256" s="6"/>
      <c r="AFB256" s="6"/>
      <c r="AFC256" s="6"/>
      <c r="AFD256" s="6"/>
      <c r="AFE256" s="6"/>
      <c r="AFF256" s="6"/>
      <c r="AFG256" s="6"/>
      <c r="AFH256" s="6"/>
      <c r="AFI256" s="6"/>
      <c r="AFJ256" s="6"/>
      <c r="AFK256" s="6"/>
      <c r="AFL256" s="6"/>
      <c r="AFM256" s="6"/>
      <c r="AFN256" s="6"/>
      <c r="AFO256" s="6"/>
      <c r="AFP256" s="6"/>
      <c r="AFQ256" s="6"/>
      <c r="AFR256" s="6"/>
      <c r="AFS256" s="6"/>
      <c r="AFT256" s="6"/>
      <c r="AFU256" s="6"/>
      <c r="AFV256" s="6"/>
      <c r="AFW256" s="6"/>
      <c r="AFX256" s="6"/>
      <c r="AFY256" s="6"/>
      <c r="AFZ256" s="6"/>
      <c r="AGA256" s="6"/>
      <c r="AGB256" s="6"/>
      <c r="AGC256" s="6"/>
      <c r="AGD256" s="6"/>
      <c r="AGE256" s="6"/>
      <c r="AGF256" s="6"/>
      <c r="AGG256" s="6"/>
      <c r="AGH256" s="6"/>
      <c r="AGI256" s="6"/>
      <c r="AGJ256" s="6"/>
      <c r="AGK256" s="6"/>
      <c r="AGL256" s="6"/>
      <c r="AGM256" s="6"/>
      <c r="AGN256" s="6"/>
      <c r="AGO256" s="6"/>
      <c r="AGP256" s="6"/>
      <c r="AGQ256" s="6"/>
      <c r="AGR256" s="6"/>
      <c r="AGS256" s="6"/>
      <c r="AGT256" s="6"/>
      <c r="AGU256" s="6"/>
      <c r="AGV256" s="6"/>
      <c r="AGW256" s="6"/>
      <c r="AGX256" s="6"/>
      <c r="AGY256" s="6"/>
      <c r="AGZ256" s="6"/>
      <c r="AHA256" s="6"/>
      <c r="AHB256" s="6"/>
      <c r="AHC256" s="6"/>
      <c r="AHD256" s="6"/>
      <c r="AHE256" s="6"/>
      <c r="AHF256" s="6"/>
      <c r="AHG256" s="6"/>
      <c r="AHH256" s="6"/>
      <c r="AHI256" s="6"/>
      <c r="AHJ256" s="6"/>
      <c r="AHK256" s="6"/>
      <c r="AHL256" s="6"/>
      <c r="AHM256" s="6"/>
      <c r="AHN256" s="6"/>
      <c r="AHO256" s="6"/>
      <c r="AHP256" s="6"/>
      <c r="AHQ256" s="6"/>
      <c r="AHR256" s="6"/>
      <c r="AHS256" s="6"/>
      <c r="AHT256" s="6"/>
      <c r="AHU256" s="6"/>
      <c r="AHV256" s="6"/>
      <c r="AHW256" s="6"/>
      <c r="AHX256" s="6"/>
      <c r="AHY256" s="6"/>
      <c r="AHZ256" s="6"/>
      <c r="AIA256" s="6"/>
      <c r="AIB256" s="6"/>
      <c r="AIC256" s="6"/>
      <c r="AID256" s="6"/>
      <c r="AIE256" s="6"/>
      <c r="AIF256" s="6"/>
      <c r="AIG256" s="6"/>
      <c r="AIH256" s="6"/>
      <c r="AII256" s="6"/>
      <c r="AIJ256" s="6"/>
      <c r="AIK256" s="6"/>
      <c r="AIL256" s="6"/>
      <c r="AIM256" s="6"/>
      <c r="AIN256" s="6"/>
      <c r="AIO256" s="6"/>
      <c r="AIP256" s="6"/>
      <c r="AIQ256" s="6"/>
      <c r="AIR256" s="6"/>
      <c r="AIS256" s="6"/>
      <c r="AIT256" s="6"/>
      <c r="AIU256" s="6"/>
      <c r="AIV256" s="6"/>
      <c r="AIW256" s="6"/>
      <c r="AIX256" s="6"/>
      <c r="AIY256" s="6"/>
      <c r="AIZ256" s="6"/>
      <c r="AJA256" s="6"/>
      <c r="AJB256" s="6"/>
      <c r="AJC256" s="6"/>
      <c r="AJD256" s="6"/>
      <c r="AJE256" s="6"/>
      <c r="AJF256" s="6"/>
      <c r="AJG256" s="6"/>
      <c r="AJH256" s="6"/>
      <c r="AJI256" s="6"/>
      <c r="AJJ256" s="6"/>
      <c r="AJK256" s="6"/>
      <c r="AJL256" s="6"/>
      <c r="AJM256" s="6"/>
      <c r="AJN256" s="6"/>
      <c r="AJO256" s="6"/>
      <c r="AJP256" s="6"/>
      <c r="AJQ256" s="6"/>
      <c r="AJR256" s="6"/>
      <c r="AJS256" s="6"/>
      <c r="AJT256" s="6"/>
      <c r="AJU256" s="6"/>
      <c r="AJV256" s="6"/>
      <c r="AJW256" s="6"/>
      <c r="AJX256" s="6"/>
      <c r="AJY256" s="6"/>
      <c r="AJZ256" s="6"/>
      <c r="AKA256" s="6"/>
      <c r="AKB256" s="6"/>
      <c r="AKC256" s="6"/>
      <c r="AKD256" s="6"/>
      <c r="AKE256" s="6"/>
      <c r="AKF256" s="6"/>
      <c r="AKG256" s="6"/>
      <c r="AKH256" s="6"/>
      <c r="AKI256" s="6"/>
      <c r="AKJ256" s="6"/>
      <c r="AKK256" s="6"/>
      <c r="AKL256" s="6"/>
      <c r="AKM256" s="6"/>
      <c r="AKN256" s="6"/>
      <c r="AKO256" s="6"/>
      <c r="AKP256" s="6"/>
      <c r="AKQ256" s="6"/>
      <c r="AKR256" s="6"/>
      <c r="AKS256" s="6"/>
      <c r="AKT256" s="6"/>
      <c r="AKU256" s="6"/>
      <c r="AKV256" s="6"/>
      <c r="AKW256" s="6"/>
      <c r="AKX256" s="6"/>
      <c r="AKY256" s="6"/>
      <c r="AKZ256" s="6"/>
      <c r="ALA256" s="6"/>
      <c r="ALB256" s="6"/>
      <c r="ALC256" s="6"/>
      <c r="ALD256" s="6"/>
      <c r="ALE256" s="6"/>
      <c r="ALF256" s="6"/>
      <c r="ALG256" s="6"/>
      <c r="ALH256" s="6"/>
      <c r="ALI256" s="6"/>
      <c r="ALJ256" s="6"/>
      <c r="ALK256" s="6"/>
      <c r="ALL256" s="6"/>
      <c r="ALM256" s="6"/>
      <c r="ALN256" s="6"/>
      <c r="ALO256" s="6"/>
      <c r="ALP256" s="6"/>
      <c r="ALQ256" s="6"/>
      <c r="ALR256" s="6"/>
      <c r="ALS256" s="6"/>
      <c r="ALT256" s="6"/>
      <c r="ALU256" s="6"/>
      <c r="ALV256" s="6"/>
      <c r="ALW256" s="6"/>
      <c r="ALX256" s="6"/>
      <c r="ALY256" s="6"/>
      <c r="ALZ256" s="6"/>
      <c r="AMA256" s="6"/>
      <c r="AMB256" s="6"/>
      <c r="AMC256" s="6"/>
      <c r="AMD256" s="6"/>
      <c r="AME256" s="6"/>
      <c r="AMF256" s="6"/>
      <c r="AMG256" s="6"/>
      <c r="AMH256" s="6"/>
      <c r="AMI256" s="6"/>
      <c r="AMJ256" s="6"/>
      <c r="AMK256" s="6"/>
      <c r="AML256" s="6"/>
      <c r="AMM256" s="6"/>
      <c r="AMN256" s="6"/>
      <c r="AMO256" s="6"/>
      <c r="AMP256" s="6"/>
      <c r="AMQ256" s="6"/>
      <c r="AMR256" s="6"/>
      <c r="AMS256" s="6"/>
      <c r="AMT256" s="6"/>
      <c r="AMU256" s="6"/>
      <c r="AMV256" s="6"/>
      <c r="AMW256" s="6"/>
      <c r="AMX256" s="6"/>
      <c r="AMY256" s="6"/>
      <c r="AMZ256" s="6"/>
      <c r="ANA256" s="6"/>
      <c r="ANB256" s="6"/>
      <c r="ANC256" s="6"/>
      <c r="AND256" s="6"/>
      <c r="ANE256" s="6"/>
      <c r="ANF256" s="6"/>
      <c r="ANG256" s="6"/>
      <c r="ANH256" s="6"/>
      <c r="ANI256" s="6"/>
      <c r="ANJ256" s="6"/>
      <c r="ANK256" s="6"/>
      <c r="ANL256" s="6"/>
      <c r="ANM256" s="6"/>
      <c r="ANN256" s="6"/>
      <c r="ANO256" s="6"/>
      <c r="ANP256" s="6"/>
      <c r="ANQ256" s="6"/>
      <c r="ANR256" s="6"/>
      <c r="ANS256" s="6"/>
      <c r="ANT256" s="6"/>
      <c r="ANU256" s="6"/>
      <c r="ANV256" s="6"/>
      <c r="ANW256" s="6"/>
      <c r="ANX256" s="6"/>
      <c r="ANY256" s="6"/>
      <c r="ANZ256" s="6"/>
      <c r="AOA256" s="6"/>
      <c r="AOB256" s="6"/>
      <c r="AOC256" s="6"/>
      <c r="AOD256" s="6"/>
      <c r="AOE256" s="6"/>
      <c r="AOF256" s="6"/>
      <c r="AOG256" s="6"/>
      <c r="AOH256" s="6"/>
      <c r="AOI256" s="6"/>
      <c r="AOJ256" s="6"/>
      <c r="AOK256" s="6"/>
      <c r="AOL256" s="6"/>
      <c r="AOM256" s="6"/>
      <c r="AON256" s="6"/>
      <c r="AOO256" s="6"/>
      <c r="AOP256" s="6"/>
      <c r="AOQ256" s="6"/>
      <c r="AOR256" s="6"/>
      <c r="AOS256" s="6"/>
      <c r="AOT256" s="6"/>
      <c r="AOU256" s="6"/>
      <c r="AOV256" s="6"/>
      <c r="AOW256" s="6"/>
      <c r="AOX256" s="6"/>
      <c r="AOY256" s="6"/>
      <c r="AOZ256" s="6"/>
      <c r="APA256" s="6"/>
      <c r="APB256" s="6"/>
      <c r="APC256" s="6"/>
      <c r="APD256" s="6"/>
      <c r="APE256" s="6"/>
      <c r="APF256" s="6"/>
      <c r="APG256" s="6"/>
      <c r="APH256" s="6"/>
      <c r="API256" s="6"/>
      <c r="APJ256" s="6"/>
      <c r="APK256" s="6"/>
      <c r="APL256" s="6"/>
      <c r="APM256" s="6"/>
      <c r="APN256" s="6"/>
      <c r="APO256" s="6"/>
      <c r="APP256" s="6"/>
      <c r="APQ256" s="6"/>
      <c r="APR256" s="6"/>
      <c r="APS256" s="6"/>
      <c r="APT256" s="6"/>
      <c r="APU256" s="6"/>
      <c r="APV256" s="6"/>
      <c r="APW256" s="6"/>
      <c r="APX256" s="6"/>
      <c r="APY256" s="6"/>
      <c r="APZ256" s="6"/>
      <c r="AQA256" s="6"/>
      <c r="AQB256" s="6"/>
      <c r="AQC256" s="6"/>
      <c r="AQD256" s="6"/>
      <c r="AQE256" s="6"/>
      <c r="AQF256" s="6"/>
      <c r="AQG256" s="6"/>
      <c r="AQH256" s="6"/>
      <c r="AQI256" s="6"/>
      <c r="AQJ256" s="6"/>
      <c r="AQK256" s="6"/>
      <c r="AQL256" s="6"/>
      <c r="AQM256" s="6"/>
      <c r="AQN256" s="6"/>
      <c r="AQO256" s="6"/>
      <c r="AQP256" s="6"/>
      <c r="AQQ256" s="6"/>
      <c r="AQR256" s="6"/>
      <c r="AQS256" s="6"/>
      <c r="AQT256" s="6"/>
      <c r="AQU256" s="6"/>
      <c r="AQV256" s="6"/>
      <c r="AQW256" s="6"/>
      <c r="AQX256" s="6"/>
      <c r="AQY256" s="6"/>
      <c r="AQZ256" s="6"/>
      <c r="ARA256" s="6"/>
      <c r="ARB256" s="6"/>
      <c r="ARC256" s="6"/>
      <c r="ARD256" s="6"/>
      <c r="ARE256" s="6"/>
      <c r="ARF256" s="6"/>
      <c r="ARG256" s="6"/>
      <c r="ARH256" s="6"/>
      <c r="ARI256" s="6"/>
      <c r="ARJ256" s="6"/>
      <c r="ARK256" s="6"/>
      <c r="ARL256" s="6"/>
      <c r="ARM256" s="6"/>
      <c r="ARN256" s="6"/>
      <c r="ARO256" s="6"/>
      <c r="ARP256" s="6"/>
      <c r="ARQ256" s="6"/>
      <c r="ARR256" s="6"/>
      <c r="ARS256" s="6"/>
      <c r="ART256" s="6"/>
      <c r="ARU256" s="6"/>
      <c r="ARV256" s="6"/>
      <c r="ARW256" s="6"/>
      <c r="ARX256" s="6"/>
      <c r="ARY256" s="6"/>
      <c r="ARZ256" s="6"/>
      <c r="ASA256" s="6"/>
      <c r="ASB256" s="6"/>
      <c r="ASC256" s="6"/>
      <c r="ASD256" s="6"/>
      <c r="ASE256" s="6"/>
      <c r="ASF256" s="6"/>
      <c r="ASG256" s="6"/>
      <c r="ASH256" s="6"/>
      <c r="ASI256" s="6"/>
      <c r="ASJ256" s="6"/>
      <c r="ASK256" s="6"/>
      <c r="ASL256" s="6"/>
      <c r="ASM256" s="6"/>
      <c r="ASN256" s="6"/>
      <c r="ASO256" s="6"/>
      <c r="ASP256" s="6"/>
      <c r="ASQ256" s="6"/>
      <c r="ASR256" s="6"/>
      <c r="ASS256" s="6"/>
      <c r="AST256" s="6"/>
      <c r="ASU256" s="6"/>
      <c r="ASV256" s="6"/>
      <c r="ASW256" s="6"/>
      <c r="ASX256" s="6"/>
      <c r="ASY256" s="6"/>
      <c r="ASZ256" s="6"/>
      <c r="ATA256" s="6"/>
      <c r="ATB256" s="6"/>
      <c r="ATC256" s="6"/>
      <c r="ATD256" s="6"/>
      <c r="ATE256" s="6"/>
      <c r="ATF256" s="6"/>
      <c r="ATG256" s="6"/>
      <c r="ATH256" s="6"/>
      <c r="ATI256" s="6"/>
      <c r="ATJ256" s="6"/>
      <c r="ATK256" s="6"/>
      <c r="ATL256" s="6"/>
      <c r="ATM256" s="6"/>
      <c r="ATN256" s="6"/>
      <c r="ATO256" s="6"/>
      <c r="ATP256" s="6"/>
      <c r="ATQ256" s="6"/>
      <c r="ATR256" s="6"/>
      <c r="ATS256" s="6"/>
      <c r="ATT256" s="6"/>
      <c r="ATU256" s="6"/>
      <c r="ATV256" s="6"/>
      <c r="ATW256" s="6"/>
      <c r="ATX256" s="6"/>
      <c r="ATY256" s="6"/>
      <c r="ATZ256" s="6"/>
      <c r="AUA256" s="6"/>
      <c r="AUB256" s="6"/>
      <c r="AUC256" s="6"/>
      <c r="AUD256" s="6"/>
      <c r="AUE256" s="6"/>
      <c r="AUF256" s="6"/>
      <c r="AUG256" s="6"/>
      <c r="AUH256" s="6"/>
      <c r="AUI256" s="6"/>
      <c r="AUJ256" s="6"/>
      <c r="AUK256" s="6"/>
      <c r="AUL256" s="6"/>
      <c r="AUM256" s="6"/>
      <c r="AUN256" s="6"/>
      <c r="AUO256" s="6"/>
      <c r="AUP256" s="6"/>
      <c r="AUQ256" s="6"/>
      <c r="AUR256" s="6"/>
      <c r="AUS256" s="6"/>
      <c r="AUT256" s="6"/>
      <c r="AUU256" s="6"/>
      <c r="AUV256" s="6"/>
      <c r="AUW256" s="6"/>
      <c r="AUX256" s="6"/>
      <c r="AUY256" s="6"/>
      <c r="AUZ256" s="6"/>
      <c r="AVA256" s="6"/>
      <c r="AVB256" s="6"/>
      <c r="AVC256" s="6"/>
      <c r="AVD256" s="6"/>
      <c r="AVE256" s="6"/>
      <c r="AVF256" s="6"/>
      <c r="AVG256" s="6"/>
      <c r="AVH256" s="6"/>
      <c r="AVI256" s="6"/>
      <c r="AVJ256" s="6"/>
      <c r="AVK256" s="6"/>
      <c r="AVL256" s="6"/>
      <c r="AVM256" s="6"/>
      <c r="AVN256" s="6"/>
      <c r="AVO256" s="6"/>
      <c r="AVP256" s="6"/>
      <c r="AVQ256" s="6"/>
      <c r="AVR256" s="6"/>
      <c r="AVS256" s="6"/>
      <c r="AVT256" s="6"/>
      <c r="AVU256" s="6"/>
      <c r="AVV256" s="6"/>
      <c r="AVW256" s="6"/>
      <c r="AVX256" s="6"/>
      <c r="AVY256" s="6"/>
      <c r="AVZ256" s="6"/>
      <c r="AWA256" s="6"/>
      <c r="AWB256" s="6"/>
      <c r="AWC256" s="6"/>
      <c r="AWD256" s="6"/>
      <c r="AWE256" s="6"/>
      <c r="AWF256" s="6"/>
      <c r="AWG256" s="6"/>
      <c r="AWH256" s="6"/>
      <c r="AWI256" s="6"/>
      <c r="AWJ256" s="6"/>
      <c r="AWK256" s="6"/>
      <c r="AWL256" s="6"/>
      <c r="AWM256" s="6"/>
      <c r="AWN256" s="6"/>
      <c r="AWO256" s="6"/>
      <c r="AWP256" s="6"/>
      <c r="AWQ256" s="6"/>
      <c r="AWR256" s="6"/>
      <c r="AWS256" s="6"/>
      <c r="AWT256" s="6"/>
      <c r="AWU256" s="6"/>
      <c r="AWV256" s="6"/>
      <c r="AWW256" s="6"/>
      <c r="AWX256" s="6"/>
      <c r="AWY256" s="6"/>
      <c r="AWZ256" s="6"/>
      <c r="AXA256" s="6"/>
      <c r="AXB256" s="6"/>
      <c r="AXC256" s="6"/>
      <c r="AXD256" s="6"/>
      <c r="AXE256" s="6"/>
      <c r="AXF256" s="6"/>
      <c r="AXG256" s="6"/>
      <c r="AXH256" s="6"/>
      <c r="AXI256" s="6"/>
      <c r="AXJ256" s="6"/>
      <c r="AXK256" s="6"/>
      <c r="AXL256" s="6"/>
      <c r="AXM256" s="6"/>
      <c r="AXN256" s="6"/>
      <c r="AXO256" s="6"/>
      <c r="AXP256" s="6"/>
      <c r="AXQ256" s="6"/>
      <c r="AXR256" s="6"/>
      <c r="AXS256" s="6"/>
      <c r="AXT256" s="6"/>
      <c r="AXU256" s="6"/>
      <c r="AXV256" s="6"/>
      <c r="AXW256" s="6"/>
      <c r="AXX256" s="6"/>
      <c r="AXY256" s="6"/>
      <c r="AXZ256" s="6"/>
      <c r="AYA256" s="6"/>
      <c r="AYB256" s="6"/>
      <c r="AYC256" s="6"/>
      <c r="AYD256" s="6"/>
      <c r="AYE256" s="6"/>
      <c r="AYF256" s="6"/>
      <c r="AYG256" s="6"/>
      <c r="AYH256" s="6"/>
      <c r="AYI256" s="6"/>
      <c r="AYJ256" s="6"/>
      <c r="AYK256" s="6"/>
      <c r="AYL256" s="6"/>
      <c r="AYM256" s="6"/>
      <c r="AYN256" s="6"/>
      <c r="AYO256" s="6"/>
      <c r="AYP256" s="6"/>
      <c r="AYQ256" s="6"/>
      <c r="AYR256" s="6"/>
      <c r="AYS256" s="6"/>
      <c r="AYT256" s="6"/>
      <c r="AYU256" s="6"/>
      <c r="AYV256" s="6"/>
      <c r="AYW256" s="6"/>
      <c r="AYX256" s="6"/>
      <c r="AYY256" s="6"/>
      <c r="AYZ256" s="6"/>
      <c r="AZA256" s="6"/>
      <c r="AZB256" s="6"/>
      <c r="AZC256" s="6"/>
      <c r="AZD256" s="6"/>
      <c r="AZE256" s="6"/>
      <c r="AZF256" s="6"/>
      <c r="AZG256" s="6"/>
      <c r="AZH256" s="6"/>
      <c r="AZI256" s="6"/>
      <c r="AZJ256" s="6"/>
      <c r="AZK256" s="6"/>
      <c r="AZL256" s="6"/>
      <c r="AZM256" s="6"/>
      <c r="AZN256" s="6"/>
      <c r="AZO256" s="6"/>
      <c r="AZP256" s="6"/>
      <c r="AZQ256" s="6"/>
      <c r="AZR256" s="6"/>
      <c r="AZS256" s="6"/>
      <c r="AZT256" s="6"/>
      <c r="AZU256" s="6"/>
      <c r="AZV256" s="6"/>
      <c r="AZW256" s="6"/>
      <c r="AZX256" s="6"/>
      <c r="AZY256" s="6"/>
      <c r="AZZ256" s="6"/>
      <c r="BAA256" s="6"/>
      <c r="BAB256" s="6"/>
      <c r="BAC256" s="6"/>
      <c r="BAD256" s="6"/>
      <c r="BAE256" s="6"/>
      <c r="BAF256" s="6"/>
      <c r="BAG256" s="6"/>
      <c r="BAH256" s="6"/>
      <c r="BAI256" s="6"/>
      <c r="BAJ256" s="6"/>
      <c r="BAK256" s="6"/>
      <c r="BAL256" s="6"/>
      <c r="BAM256" s="6"/>
      <c r="BAN256" s="6"/>
      <c r="BAO256" s="6"/>
      <c r="BAP256" s="6"/>
      <c r="BAQ256" s="6"/>
      <c r="BAR256" s="6"/>
      <c r="BAS256" s="6"/>
      <c r="BAT256" s="6"/>
      <c r="BAU256" s="6"/>
      <c r="BAV256" s="6"/>
      <c r="BAW256" s="6"/>
      <c r="BAX256" s="6"/>
      <c r="BAY256" s="6"/>
      <c r="BAZ256" s="6"/>
      <c r="BBA256" s="6"/>
      <c r="BBB256" s="6"/>
      <c r="BBC256" s="6"/>
      <c r="BBD256" s="6"/>
      <c r="BBE256" s="6"/>
      <c r="BBF256" s="6"/>
      <c r="BBG256" s="6"/>
      <c r="BBH256" s="6"/>
      <c r="BBI256" s="6"/>
      <c r="BBJ256" s="6"/>
      <c r="BBK256" s="6"/>
      <c r="BBL256" s="6"/>
      <c r="BBM256" s="6"/>
      <c r="BBN256" s="6"/>
      <c r="BBO256" s="6"/>
      <c r="BBP256" s="6"/>
      <c r="BBQ256" s="6"/>
      <c r="BBR256" s="6"/>
      <c r="BBS256" s="6"/>
      <c r="BBT256" s="6"/>
      <c r="BBU256" s="6"/>
      <c r="BBV256" s="6"/>
      <c r="BBW256" s="6"/>
      <c r="BBX256" s="6"/>
      <c r="BBY256" s="6"/>
      <c r="BBZ256" s="6"/>
      <c r="BCA256" s="6"/>
      <c r="BCB256" s="6"/>
      <c r="BCC256" s="6"/>
      <c r="BCD256" s="6"/>
      <c r="BCE256" s="6"/>
      <c r="BCF256" s="6"/>
      <c r="BCG256" s="6"/>
      <c r="BCH256" s="6"/>
      <c r="BCI256" s="6"/>
      <c r="BCJ256" s="6"/>
      <c r="BCK256" s="6"/>
      <c r="BCL256" s="6"/>
      <c r="BCM256" s="6"/>
      <c r="BCN256" s="6"/>
      <c r="BCO256" s="6"/>
      <c r="BCP256" s="6"/>
      <c r="BCQ256" s="6"/>
      <c r="BCR256" s="6"/>
      <c r="BCS256" s="6"/>
      <c r="BCT256" s="6"/>
      <c r="BCU256" s="6"/>
      <c r="BCV256" s="6"/>
      <c r="BCW256" s="6"/>
      <c r="BCX256" s="6"/>
      <c r="BCY256" s="6"/>
      <c r="BCZ256" s="6"/>
      <c r="BDA256" s="6"/>
      <c r="BDB256" s="6"/>
      <c r="BDC256" s="6"/>
      <c r="BDD256" s="6"/>
      <c r="BDE256" s="6"/>
      <c r="BDF256" s="6"/>
      <c r="BDG256" s="6"/>
      <c r="BDH256" s="6"/>
      <c r="BDI256" s="6"/>
      <c r="BDJ256" s="6"/>
      <c r="BDK256" s="6"/>
      <c r="BDL256" s="6"/>
      <c r="BDM256" s="6"/>
      <c r="BDN256" s="6"/>
      <c r="BDO256" s="6"/>
      <c r="BDP256" s="6"/>
      <c r="BDQ256" s="6"/>
      <c r="BDR256" s="6"/>
      <c r="BDS256" s="6"/>
      <c r="BDT256" s="6"/>
      <c r="BDU256" s="6"/>
    </row>
    <row r="257" spans="1:1477" s="69" customFormat="1" ht="12.75" thickTop="1">
      <c r="A257" s="132"/>
      <c r="B257" s="67" t="s">
        <v>5</v>
      </c>
      <c r="C257" s="67" t="s">
        <v>498</v>
      </c>
      <c r="D257" s="67" t="s">
        <v>499</v>
      </c>
      <c r="E257" s="68">
        <v>45350</v>
      </c>
      <c r="F257" s="67" t="s">
        <v>991</v>
      </c>
      <c r="G257" s="67" t="s">
        <v>990</v>
      </c>
      <c r="H257" s="187">
        <v>1</v>
      </c>
      <c r="I257" s="69">
        <v>1</v>
      </c>
      <c r="J257" s="69">
        <v>160</v>
      </c>
      <c r="K257" s="69">
        <v>189</v>
      </c>
      <c r="L257" s="69">
        <v>184</v>
      </c>
      <c r="M257" s="186">
        <f>IF(J257 = 0,0,(L257-AH257-AI257)/J257)</f>
        <v>0.96875</v>
      </c>
      <c r="N257" s="69">
        <f>IF(G257&lt;&gt;"",IF(M257&lt;=1.2,1,0),0)</f>
        <v>1</v>
      </c>
      <c r="O257" s="69">
        <v>5</v>
      </c>
      <c r="P257" s="69">
        <v>0</v>
      </c>
      <c r="Q257" s="69">
        <v>0</v>
      </c>
      <c r="R257" s="69">
        <v>29</v>
      </c>
      <c r="S257" s="69">
        <v>0</v>
      </c>
      <c r="T257" s="190">
        <v>749749</v>
      </c>
      <c r="U257" s="190">
        <v>36694</v>
      </c>
      <c r="V257" s="190">
        <v>713055</v>
      </c>
      <c r="W257" s="190">
        <v>750453</v>
      </c>
      <c r="X257" s="190">
        <v>687268</v>
      </c>
      <c r="Y257" s="190">
        <v>0</v>
      </c>
      <c r="Z257" s="190">
        <v>0</v>
      </c>
      <c r="AA257" s="190">
        <v>0</v>
      </c>
      <c r="AB257" s="190">
        <v>687268</v>
      </c>
      <c r="AC257" s="190">
        <v>687166</v>
      </c>
      <c r="AD257" s="186">
        <f>IF(V257=0,0,AC257/V257)</f>
        <v>0.96369284276808942</v>
      </c>
      <c r="AE257" s="69">
        <f>IF(AD257 &lt;=1.1,1,0)</f>
        <v>1</v>
      </c>
      <c r="AF257" s="190">
        <v>-102</v>
      </c>
      <c r="AG257" s="190">
        <v>704</v>
      </c>
      <c r="AH257" s="69">
        <v>12</v>
      </c>
      <c r="AI257" s="69">
        <v>17</v>
      </c>
      <c r="AJ257" s="69">
        <v>0</v>
      </c>
      <c r="AK257" s="69">
        <v>0</v>
      </c>
      <c r="AL257" s="80">
        <v>0</v>
      </c>
      <c r="AM257" s="80">
        <v>0</v>
      </c>
      <c r="AN257" s="69">
        <v>0</v>
      </c>
      <c r="AO257" s="69">
        <v>0</v>
      </c>
      <c r="AP257" s="80">
        <v>704</v>
      </c>
      <c r="AQ257" s="80">
        <v>0</v>
      </c>
      <c r="AR257" s="69">
        <v>0</v>
      </c>
      <c r="AS257" s="69">
        <v>0</v>
      </c>
      <c r="AT257" s="80">
        <v>0</v>
      </c>
      <c r="AU257" s="80">
        <v>0</v>
      </c>
      <c r="AV257" s="69">
        <v>0</v>
      </c>
      <c r="AW257" s="69">
        <v>0</v>
      </c>
      <c r="AX257" s="80">
        <v>0</v>
      </c>
      <c r="AY257" s="80">
        <v>0</v>
      </c>
      <c r="AZ257" s="69">
        <v>0</v>
      </c>
      <c r="BA257" s="69">
        <v>0</v>
      </c>
      <c r="BB257" s="80">
        <v>0</v>
      </c>
      <c r="BC257" s="80">
        <v>0</v>
      </c>
      <c r="BD257" s="69">
        <v>0</v>
      </c>
      <c r="BE257" s="69">
        <v>0</v>
      </c>
      <c r="BF257" s="80">
        <v>0</v>
      </c>
      <c r="BG257" s="80">
        <v>0</v>
      </c>
      <c r="BH257" s="69">
        <v>0</v>
      </c>
      <c r="BI257" s="69">
        <v>0</v>
      </c>
      <c r="BJ257" s="80">
        <v>0</v>
      </c>
      <c r="BK257" s="80">
        <v>0</v>
      </c>
      <c r="BL257" s="69">
        <v>0</v>
      </c>
      <c r="BM257" s="69">
        <v>0</v>
      </c>
      <c r="BN257" s="80">
        <v>0</v>
      </c>
      <c r="BO257" s="80">
        <v>0</v>
      </c>
      <c r="BP257" s="69">
        <v>0</v>
      </c>
      <c r="BQ257" s="69">
        <v>0</v>
      </c>
      <c r="BR257" s="80">
        <v>0</v>
      </c>
      <c r="BS257" s="80">
        <v>0</v>
      </c>
      <c r="BT257" s="69">
        <v>0</v>
      </c>
      <c r="BU257" s="69">
        <v>0</v>
      </c>
      <c r="BV257" s="80">
        <v>0</v>
      </c>
      <c r="BW257" s="80">
        <v>0</v>
      </c>
      <c r="BX257" s="69">
        <v>0</v>
      </c>
      <c r="BY257" s="69">
        <v>0</v>
      </c>
      <c r="BZ257" s="80">
        <v>0</v>
      </c>
      <c r="CA257" s="80">
        <v>0</v>
      </c>
      <c r="CB257" s="69">
        <v>0</v>
      </c>
      <c r="CC257" s="69">
        <v>0</v>
      </c>
      <c r="CD257" s="80">
        <v>0</v>
      </c>
      <c r="CE257" s="80">
        <v>0</v>
      </c>
      <c r="CF257" s="69">
        <v>0</v>
      </c>
      <c r="CG257" s="69">
        <v>0</v>
      </c>
      <c r="CH257" s="80">
        <v>0</v>
      </c>
      <c r="CI257" s="80">
        <v>0</v>
      </c>
      <c r="CJ257" s="69">
        <v>0</v>
      </c>
      <c r="CK257" s="69">
        <v>0</v>
      </c>
      <c r="CL257" s="80">
        <v>704</v>
      </c>
      <c r="CM257" s="80">
        <v>0</v>
      </c>
      <c r="CN257" s="67" t="s">
        <v>856</v>
      </c>
      <c r="CO257" s="67" t="s">
        <v>857</v>
      </c>
      <c r="CP257" s="67" t="s">
        <v>709</v>
      </c>
      <c r="CQ257" s="67" t="s">
        <v>709</v>
      </c>
      <c r="CR257" s="67" t="s">
        <v>709</v>
      </c>
      <c r="CS257" s="67" t="s">
        <v>709</v>
      </c>
      <c r="CT257" s="68">
        <v>45860</v>
      </c>
      <c r="CU257" s="67" t="s">
        <v>988</v>
      </c>
      <c r="CV257" s="67" t="s">
        <v>989</v>
      </c>
      <c r="CW257" s="68" t="s">
        <v>168</v>
      </c>
      <c r="CX257" s="68">
        <v>45783</v>
      </c>
      <c r="CY257" s="67" t="s">
        <v>986</v>
      </c>
      <c r="CZ257" s="67" t="s">
        <v>994</v>
      </c>
      <c r="DA257" s="67" t="s">
        <v>1046</v>
      </c>
      <c r="DB257" s="81">
        <v>759570.75</v>
      </c>
      <c r="DC257" s="67"/>
      <c r="DD257" s="6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  <c r="AML257"/>
      <c r="AMM257"/>
      <c r="AMN257"/>
      <c r="AMO257"/>
      <c r="AMP257"/>
      <c r="AMQ257"/>
      <c r="AMR257"/>
      <c r="AMS257"/>
      <c r="AMT257"/>
      <c r="AMU257"/>
      <c r="AMV257"/>
      <c r="AMW257"/>
      <c r="AMX257"/>
      <c r="AMY257"/>
      <c r="AMZ257"/>
      <c r="ANA257"/>
      <c r="ANB257"/>
      <c r="ANC257"/>
      <c r="AND257"/>
      <c r="ANE257"/>
      <c r="ANF257"/>
      <c r="ANG257"/>
      <c r="ANH257"/>
      <c r="ANI257"/>
      <c r="ANJ257"/>
      <c r="ANK257"/>
      <c r="ANL257"/>
      <c r="ANM257"/>
      <c r="ANN257"/>
      <c r="ANO257"/>
      <c r="ANP257"/>
      <c r="ANQ257"/>
      <c r="ANR257"/>
      <c r="ANS257"/>
      <c r="ANT257"/>
      <c r="ANU257"/>
      <c r="ANV257"/>
      <c r="ANW257"/>
      <c r="ANX257"/>
      <c r="ANY257"/>
      <c r="ANZ257"/>
      <c r="AOA257"/>
      <c r="AOB257"/>
      <c r="AOC257"/>
      <c r="AOD257"/>
      <c r="AOE257"/>
      <c r="AOF257"/>
      <c r="AOG257"/>
      <c r="AOH257"/>
      <c r="AOI257"/>
      <c r="AOJ257"/>
      <c r="AOK257"/>
      <c r="AOL257"/>
      <c r="AOM257"/>
      <c r="AON257"/>
      <c r="AOO257"/>
      <c r="AOP257"/>
      <c r="AOQ257"/>
      <c r="AOR257"/>
      <c r="AOS257"/>
      <c r="AOT257"/>
      <c r="AOU257"/>
      <c r="AOV257"/>
      <c r="AOW257"/>
      <c r="AOX257"/>
      <c r="AOY257"/>
      <c r="AOZ257"/>
      <c r="APA257"/>
      <c r="APB257"/>
      <c r="APC257"/>
      <c r="APD257"/>
      <c r="APE257"/>
      <c r="APF257"/>
      <c r="APG257"/>
      <c r="APH257"/>
      <c r="API257"/>
      <c r="APJ257"/>
      <c r="APK257"/>
      <c r="APL257"/>
      <c r="APM257"/>
      <c r="APN257"/>
      <c r="APO257"/>
      <c r="APP257"/>
      <c r="APQ257"/>
      <c r="APR257"/>
      <c r="APS257"/>
      <c r="APT257"/>
      <c r="APU257"/>
      <c r="APV257"/>
      <c r="APW257"/>
      <c r="APX257"/>
      <c r="APY257"/>
      <c r="APZ257"/>
      <c r="AQA257"/>
      <c r="AQB257"/>
      <c r="AQC257"/>
      <c r="AQD257"/>
      <c r="AQE257"/>
      <c r="AQF257"/>
      <c r="AQG257"/>
      <c r="AQH257"/>
      <c r="AQI257"/>
      <c r="AQJ257"/>
      <c r="AQK257"/>
      <c r="AQL257"/>
      <c r="AQM257"/>
      <c r="AQN257"/>
      <c r="AQO257"/>
      <c r="AQP257"/>
      <c r="AQQ257"/>
      <c r="AQR257"/>
      <c r="AQS257"/>
      <c r="AQT257"/>
      <c r="AQU257"/>
      <c r="AQV257"/>
      <c r="AQW257"/>
      <c r="AQX257"/>
      <c r="AQY257"/>
      <c r="AQZ257"/>
      <c r="ARA257"/>
      <c r="ARB257"/>
      <c r="ARC257"/>
      <c r="ARD257"/>
      <c r="ARE257"/>
      <c r="ARF257"/>
      <c r="ARG257"/>
      <c r="ARH257"/>
      <c r="ARI257"/>
      <c r="ARJ257"/>
      <c r="ARK257"/>
      <c r="ARL257"/>
      <c r="ARM257"/>
      <c r="ARN257"/>
      <c r="ARO257"/>
      <c r="ARP257"/>
      <c r="ARQ257"/>
      <c r="ARR257"/>
      <c r="ARS257"/>
      <c r="ART257"/>
      <c r="ARU257"/>
      <c r="ARV257"/>
      <c r="ARW257"/>
      <c r="ARX257"/>
      <c r="ARY257"/>
      <c r="ARZ257"/>
      <c r="ASA257"/>
      <c r="ASB257"/>
      <c r="ASC257"/>
      <c r="ASD257"/>
      <c r="ASE257"/>
      <c r="ASF257"/>
      <c r="ASG257"/>
      <c r="ASH257"/>
      <c r="ASI257"/>
      <c r="ASJ257"/>
      <c r="ASK257"/>
      <c r="ASL257"/>
      <c r="ASM257"/>
      <c r="ASN257"/>
      <c r="ASO257"/>
      <c r="ASP257"/>
      <c r="ASQ257"/>
      <c r="ASR257"/>
      <c r="ASS257"/>
      <c r="AST257"/>
      <c r="ASU257"/>
      <c r="ASV257"/>
      <c r="ASW257"/>
      <c r="ASX257"/>
      <c r="ASY257"/>
      <c r="ASZ257"/>
      <c r="ATA257"/>
      <c r="ATB257"/>
      <c r="ATC257"/>
      <c r="ATD257"/>
      <c r="ATE257"/>
      <c r="ATF257"/>
      <c r="ATG257"/>
      <c r="ATH257"/>
      <c r="ATI257"/>
      <c r="ATJ257"/>
      <c r="ATK257"/>
      <c r="ATL257"/>
      <c r="ATM257"/>
      <c r="ATN257"/>
      <c r="ATO257"/>
      <c r="ATP257"/>
      <c r="ATQ257"/>
      <c r="ATR257"/>
      <c r="ATS257"/>
      <c r="ATT257"/>
      <c r="ATU257"/>
      <c r="ATV257"/>
      <c r="ATW257"/>
      <c r="ATX257"/>
      <c r="ATY257"/>
      <c r="ATZ257"/>
      <c r="AUA257"/>
      <c r="AUB257"/>
      <c r="AUC257"/>
      <c r="AUD257"/>
      <c r="AUE257"/>
      <c r="AUF257"/>
      <c r="AUG257"/>
      <c r="AUH257"/>
      <c r="AUI257"/>
      <c r="AUJ257"/>
      <c r="AUK257"/>
      <c r="AUL257"/>
      <c r="AUM257"/>
      <c r="AUN257"/>
      <c r="AUO257"/>
      <c r="AUP257"/>
      <c r="AUQ257"/>
      <c r="AUR257"/>
      <c r="AUS257"/>
      <c r="AUT257"/>
      <c r="AUU257"/>
      <c r="AUV257"/>
      <c r="AUW257"/>
      <c r="AUX257"/>
      <c r="AUY257"/>
      <c r="AUZ257"/>
      <c r="AVA257"/>
      <c r="AVB257"/>
      <c r="AVC257"/>
      <c r="AVD257"/>
      <c r="AVE257"/>
      <c r="AVF257"/>
      <c r="AVG257"/>
      <c r="AVH257"/>
      <c r="AVI257"/>
      <c r="AVJ257"/>
      <c r="AVK257"/>
      <c r="AVL257"/>
      <c r="AVM257"/>
      <c r="AVN257"/>
      <c r="AVO257"/>
      <c r="AVP257"/>
      <c r="AVQ257"/>
      <c r="AVR257"/>
      <c r="AVS257"/>
      <c r="AVT257"/>
      <c r="AVU257"/>
      <c r="AVV257"/>
      <c r="AVW257"/>
      <c r="AVX257"/>
      <c r="AVY257"/>
      <c r="AVZ257"/>
      <c r="AWA257"/>
      <c r="AWB257"/>
      <c r="AWC257"/>
      <c r="AWD257"/>
      <c r="AWE257"/>
      <c r="AWF257"/>
      <c r="AWG257"/>
      <c r="AWH257"/>
      <c r="AWI257"/>
      <c r="AWJ257"/>
      <c r="AWK257"/>
      <c r="AWL257"/>
      <c r="AWM257"/>
      <c r="AWN257"/>
      <c r="AWO257"/>
      <c r="AWP257"/>
      <c r="AWQ257"/>
      <c r="AWR257"/>
      <c r="AWS257"/>
      <c r="AWT257"/>
      <c r="AWU257"/>
      <c r="AWV257"/>
      <c r="AWW257"/>
      <c r="AWX257"/>
      <c r="AWY257"/>
      <c r="AWZ257"/>
      <c r="AXA257"/>
      <c r="AXB257"/>
      <c r="AXC257"/>
      <c r="AXD257"/>
      <c r="AXE257"/>
      <c r="AXF257"/>
      <c r="AXG257"/>
      <c r="AXH257"/>
      <c r="AXI257"/>
      <c r="AXJ257"/>
      <c r="AXK257"/>
      <c r="AXL257"/>
      <c r="AXM257"/>
      <c r="AXN257"/>
      <c r="AXO257"/>
      <c r="AXP257"/>
      <c r="AXQ257"/>
      <c r="AXR257"/>
      <c r="AXS257"/>
      <c r="AXT257"/>
      <c r="AXU257"/>
      <c r="AXV257"/>
      <c r="AXW257"/>
      <c r="AXX257"/>
      <c r="AXY257"/>
      <c r="AXZ257"/>
      <c r="AYA257"/>
      <c r="AYB257"/>
      <c r="AYC257"/>
      <c r="AYD257"/>
      <c r="AYE257"/>
      <c r="AYF257"/>
      <c r="AYG257"/>
      <c r="AYH257"/>
      <c r="AYI257"/>
      <c r="AYJ257"/>
      <c r="AYK257"/>
      <c r="AYL257"/>
      <c r="AYM257"/>
      <c r="AYN257"/>
      <c r="AYO257"/>
      <c r="AYP257"/>
      <c r="AYQ257"/>
      <c r="AYR257"/>
      <c r="AYS257"/>
      <c r="AYT257"/>
      <c r="AYU257"/>
      <c r="AYV257"/>
      <c r="AYW257"/>
      <c r="AYX257"/>
      <c r="AYY257"/>
      <c r="AYZ257"/>
      <c r="AZA257"/>
      <c r="AZB257"/>
      <c r="AZC257"/>
      <c r="AZD257"/>
      <c r="AZE257"/>
      <c r="AZF257"/>
      <c r="AZG257"/>
      <c r="AZH257"/>
      <c r="AZI257"/>
      <c r="AZJ257"/>
      <c r="AZK257"/>
      <c r="AZL257"/>
      <c r="AZM257"/>
      <c r="AZN257"/>
      <c r="AZO257"/>
      <c r="AZP257"/>
      <c r="AZQ257"/>
      <c r="AZR257"/>
      <c r="AZS257"/>
      <c r="AZT257"/>
      <c r="AZU257"/>
      <c r="AZV257"/>
      <c r="AZW257"/>
      <c r="AZX257"/>
      <c r="AZY257"/>
      <c r="AZZ257"/>
      <c r="BAA257"/>
      <c r="BAB257"/>
      <c r="BAC257"/>
      <c r="BAD257"/>
      <c r="BAE257"/>
      <c r="BAF257"/>
      <c r="BAG257"/>
      <c r="BAH257"/>
      <c r="BAI257"/>
      <c r="BAJ257"/>
      <c r="BAK257"/>
      <c r="BAL257"/>
      <c r="BAM257"/>
      <c r="BAN257"/>
      <c r="BAO257"/>
      <c r="BAP257"/>
      <c r="BAQ257"/>
      <c r="BAR257"/>
      <c r="BAS257"/>
      <c r="BAT257"/>
      <c r="BAU257"/>
      <c r="BAV257"/>
      <c r="BAW257"/>
      <c r="BAX257"/>
      <c r="BAY257"/>
      <c r="BAZ257"/>
      <c r="BBA257"/>
      <c r="BBB257"/>
      <c r="BBC257"/>
      <c r="BBD257"/>
      <c r="BBE257"/>
      <c r="BBF257"/>
      <c r="BBG257"/>
      <c r="BBH257"/>
      <c r="BBI257"/>
      <c r="BBJ257"/>
      <c r="BBK257"/>
      <c r="BBL257"/>
      <c r="BBM257"/>
      <c r="BBN257"/>
      <c r="BBO257"/>
      <c r="BBP257"/>
      <c r="BBQ257"/>
      <c r="BBR257"/>
      <c r="BBS257"/>
      <c r="BBT257"/>
      <c r="BBU257"/>
      <c r="BBV257"/>
      <c r="BBW257"/>
      <c r="BBX257"/>
      <c r="BBY257"/>
      <c r="BBZ257"/>
      <c r="BCA257"/>
      <c r="BCB257"/>
      <c r="BCC257"/>
      <c r="BCD257"/>
      <c r="BCE257"/>
      <c r="BCF257"/>
      <c r="BCG257"/>
      <c r="BCH257"/>
      <c r="BCI257"/>
      <c r="BCJ257"/>
      <c r="BCK257"/>
      <c r="BCL257"/>
      <c r="BCM257"/>
      <c r="BCN257"/>
      <c r="BCO257"/>
      <c r="BCP257"/>
      <c r="BCQ257"/>
      <c r="BCR257"/>
      <c r="BCS257"/>
      <c r="BCT257"/>
      <c r="BCU257"/>
      <c r="BCV257"/>
      <c r="BCW257"/>
      <c r="BCX257"/>
      <c r="BCY257"/>
      <c r="BCZ257"/>
      <c r="BDA257"/>
      <c r="BDB257"/>
      <c r="BDC257"/>
      <c r="BDD257"/>
      <c r="BDE257"/>
      <c r="BDF257"/>
      <c r="BDG257"/>
      <c r="BDH257"/>
      <c r="BDI257"/>
      <c r="BDJ257"/>
      <c r="BDK257"/>
      <c r="BDL257"/>
      <c r="BDM257"/>
      <c r="BDN257"/>
      <c r="BDO257"/>
      <c r="BDP257"/>
      <c r="BDQ257"/>
      <c r="BDR257"/>
      <c r="BDS257"/>
      <c r="BDT257"/>
      <c r="BDU257"/>
    </row>
    <row r="258" spans="1:1477" s="69" customFormat="1">
      <c r="A258" s="132"/>
      <c r="B258" s="67" t="s">
        <v>5</v>
      </c>
      <c r="C258" s="67" t="s">
        <v>500</v>
      </c>
      <c r="D258" s="67" t="s">
        <v>501</v>
      </c>
      <c r="E258" s="68">
        <v>44678</v>
      </c>
      <c r="F258" s="67" t="s">
        <v>986</v>
      </c>
      <c r="G258" s="67" t="s">
        <v>992</v>
      </c>
      <c r="H258" s="187">
        <v>3</v>
      </c>
      <c r="I258" s="69">
        <v>6</v>
      </c>
      <c r="J258" s="69">
        <v>450</v>
      </c>
      <c r="K258" s="69">
        <v>576</v>
      </c>
      <c r="L258" s="69">
        <v>465</v>
      </c>
      <c r="M258" s="186">
        <f t="shared" ref="M258:M274" si="75">IF(J258 = 0,0,(L258-AH258-AI258)/J258)</f>
        <v>0.87777777777777777</v>
      </c>
      <c r="N258" s="69">
        <f t="shared" ref="N258:N274" si="76">IF(G258&lt;&gt;"",IF(M258&lt;=1.2,1,0),0)</f>
        <v>1</v>
      </c>
      <c r="O258" s="69">
        <v>111</v>
      </c>
      <c r="P258" s="69">
        <v>0</v>
      </c>
      <c r="Q258" s="69">
        <v>0</v>
      </c>
      <c r="R258" s="69">
        <v>70</v>
      </c>
      <c r="S258" s="69">
        <v>56</v>
      </c>
      <c r="T258" s="190">
        <v>12567171</v>
      </c>
      <c r="U258" s="190">
        <v>112026</v>
      </c>
      <c r="V258" s="190">
        <v>12455145</v>
      </c>
      <c r="W258" s="190">
        <v>13007370</v>
      </c>
      <c r="X258" s="190">
        <v>12865831</v>
      </c>
      <c r="Y258" s="190">
        <v>0</v>
      </c>
      <c r="Z258" s="190">
        <v>500000</v>
      </c>
      <c r="AA258" s="190">
        <v>500000</v>
      </c>
      <c r="AB258" s="190">
        <v>13365831</v>
      </c>
      <c r="AC258" s="190">
        <v>12808223</v>
      </c>
      <c r="AD258" s="186">
        <f t="shared" ref="AD258:AD274" si="77">IF(V258=0,0,AC258/V258)</f>
        <v>1.0283479638334199</v>
      </c>
      <c r="AE258" s="69">
        <f t="shared" ref="AE258:AE274" si="78">IF(AD258 &lt;=1.1,1,0)</f>
        <v>1</v>
      </c>
      <c r="AF258" s="190">
        <v>-557608</v>
      </c>
      <c r="AG258" s="190">
        <v>440200</v>
      </c>
      <c r="AH258" s="69">
        <v>42</v>
      </c>
      <c r="AI258" s="69">
        <v>28</v>
      </c>
      <c r="AJ258" s="69">
        <v>0</v>
      </c>
      <c r="AK258" s="69">
        <v>0</v>
      </c>
      <c r="AL258" s="80">
        <v>75620</v>
      </c>
      <c r="AM258" s="80">
        <v>0</v>
      </c>
      <c r="AN258" s="69">
        <v>0</v>
      </c>
      <c r="AO258" s="69">
        <v>0</v>
      </c>
      <c r="AP258" s="80">
        <v>66701</v>
      </c>
      <c r="AQ258" s="80">
        <v>0</v>
      </c>
      <c r="AR258" s="69">
        <v>0</v>
      </c>
      <c r="AS258" s="69">
        <v>0</v>
      </c>
      <c r="AT258" s="80">
        <v>0</v>
      </c>
      <c r="AU258" s="80">
        <v>0</v>
      </c>
      <c r="AV258" s="69">
        <v>0</v>
      </c>
      <c r="AW258" s="69">
        <v>0</v>
      </c>
      <c r="AX258" s="80">
        <v>0</v>
      </c>
      <c r="AY258" s="80">
        <v>0</v>
      </c>
      <c r="AZ258" s="69">
        <v>0</v>
      </c>
      <c r="BA258" s="69">
        <v>0</v>
      </c>
      <c r="BB258" s="80">
        <v>0</v>
      </c>
      <c r="BC258" s="80">
        <v>0</v>
      </c>
      <c r="BD258" s="69">
        <v>0</v>
      </c>
      <c r="BE258" s="69">
        <v>56</v>
      </c>
      <c r="BF258" s="80">
        <v>320618</v>
      </c>
      <c r="BG258" s="80">
        <v>0</v>
      </c>
      <c r="BH258" s="69">
        <v>0</v>
      </c>
      <c r="BI258" s="69">
        <v>0</v>
      </c>
      <c r="BJ258" s="80">
        <v>0</v>
      </c>
      <c r="BK258" s="80">
        <v>0</v>
      </c>
      <c r="BL258" s="69">
        <v>0</v>
      </c>
      <c r="BM258" s="69">
        <v>0</v>
      </c>
      <c r="BN258" s="80">
        <v>0</v>
      </c>
      <c r="BO258" s="80">
        <v>0</v>
      </c>
      <c r="BP258" s="69">
        <v>0</v>
      </c>
      <c r="BQ258" s="69">
        <v>0</v>
      </c>
      <c r="BR258" s="80">
        <v>0</v>
      </c>
      <c r="BS258" s="80">
        <v>0</v>
      </c>
      <c r="BT258" s="69">
        <v>0</v>
      </c>
      <c r="BU258" s="69">
        <v>0</v>
      </c>
      <c r="BV258" s="80">
        <v>0</v>
      </c>
      <c r="BW258" s="80">
        <v>0</v>
      </c>
      <c r="BX258" s="69">
        <v>0</v>
      </c>
      <c r="BY258" s="69">
        <v>0</v>
      </c>
      <c r="BZ258" s="80">
        <v>0</v>
      </c>
      <c r="CA258" s="80">
        <v>0</v>
      </c>
      <c r="CB258" s="69">
        <v>0</v>
      </c>
      <c r="CC258" s="69">
        <v>0</v>
      </c>
      <c r="CD258" s="80">
        <v>0</v>
      </c>
      <c r="CE258" s="80">
        <v>0</v>
      </c>
      <c r="CF258" s="69">
        <v>0</v>
      </c>
      <c r="CG258" s="69">
        <v>0</v>
      </c>
      <c r="CH258" s="80">
        <v>0</v>
      </c>
      <c r="CI258" s="80">
        <v>0</v>
      </c>
      <c r="CJ258" s="69">
        <v>0</v>
      </c>
      <c r="CK258" s="69">
        <v>56</v>
      </c>
      <c r="CL258" s="80">
        <v>462939</v>
      </c>
      <c r="CM258" s="80">
        <v>0</v>
      </c>
      <c r="CN258" s="67" t="s">
        <v>935</v>
      </c>
      <c r="CO258" s="67" t="s">
        <v>936</v>
      </c>
      <c r="CP258" s="67" t="s">
        <v>709</v>
      </c>
      <c r="CQ258" s="67" t="s">
        <v>709</v>
      </c>
      <c r="CR258" s="67" t="s">
        <v>709</v>
      </c>
      <c r="CS258" s="67" t="s">
        <v>709</v>
      </c>
      <c r="CT258" s="68">
        <v>46051</v>
      </c>
      <c r="CU258" s="67" t="s">
        <v>991</v>
      </c>
      <c r="CV258" s="67" t="s">
        <v>989</v>
      </c>
      <c r="CW258" s="68" t="s">
        <v>168</v>
      </c>
      <c r="CX258" s="68">
        <v>45511</v>
      </c>
      <c r="CY258" s="67" t="s">
        <v>988</v>
      </c>
      <c r="CZ258" s="67" t="s">
        <v>994</v>
      </c>
      <c r="DA258" s="67" t="s">
        <v>1046</v>
      </c>
      <c r="DB258" s="81">
        <v>11765757.23</v>
      </c>
      <c r="DC258" s="67" t="s">
        <v>937</v>
      </c>
      <c r="DD258" s="67" t="s">
        <v>938</v>
      </c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  <c r="AML258"/>
      <c r="AMM258"/>
      <c r="AMN258"/>
      <c r="AMO258"/>
      <c r="AMP258"/>
      <c r="AMQ258"/>
      <c r="AMR258"/>
      <c r="AMS258"/>
      <c r="AMT258"/>
      <c r="AMU258"/>
      <c r="AMV258"/>
      <c r="AMW258"/>
      <c r="AMX258"/>
      <c r="AMY258"/>
      <c r="AMZ258"/>
      <c r="ANA258"/>
      <c r="ANB258"/>
      <c r="ANC258"/>
      <c r="AND258"/>
      <c r="ANE258"/>
      <c r="ANF258"/>
      <c r="ANG258"/>
      <c r="ANH258"/>
      <c r="ANI258"/>
      <c r="ANJ258"/>
      <c r="ANK258"/>
      <c r="ANL258"/>
      <c r="ANM258"/>
      <c r="ANN258"/>
      <c r="ANO258"/>
      <c r="ANP258"/>
      <c r="ANQ258"/>
      <c r="ANR258"/>
      <c r="ANS258"/>
      <c r="ANT258"/>
      <c r="ANU258"/>
      <c r="ANV258"/>
      <c r="ANW258"/>
      <c r="ANX258"/>
      <c r="ANY258"/>
      <c r="ANZ258"/>
      <c r="AOA258"/>
      <c r="AOB258"/>
      <c r="AOC258"/>
      <c r="AOD258"/>
      <c r="AOE258"/>
      <c r="AOF258"/>
      <c r="AOG258"/>
      <c r="AOH258"/>
      <c r="AOI258"/>
      <c r="AOJ258"/>
      <c r="AOK258"/>
      <c r="AOL258"/>
      <c r="AOM258"/>
      <c r="AON258"/>
      <c r="AOO258"/>
      <c r="AOP258"/>
      <c r="AOQ258"/>
      <c r="AOR258"/>
      <c r="AOS258"/>
      <c r="AOT258"/>
      <c r="AOU258"/>
      <c r="AOV258"/>
      <c r="AOW258"/>
      <c r="AOX258"/>
      <c r="AOY258"/>
      <c r="AOZ258"/>
      <c r="APA258"/>
      <c r="APB258"/>
      <c r="APC258"/>
      <c r="APD258"/>
      <c r="APE258"/>
      <c r="APF258"/>
      <c r="APG258"/>
      <c r="APH258"/>
      <c r="API258"/>
      <c r="APJ258"/>
      <c r="APK258"/>
      <c r="APL258"/>
      <c r="APM258"/>
      <c r="APN258"/>
      <c r="APO258"/>
      <c r="APP258"/>
      <c r="APQ258"/>
      <c r="APR258"/>
      <c r="APS258"/>
      <c r="APT258"/>
      <c r="APU258"/>
      <c r="APV258"/>
      <c r="APW258"/>
      <c r="APX258"/>
      <c r="APY258"/>
      <c r="APZ258"/>
      <c r="AQA258"/>
      <c r="AQB258"/>
      <c r="AQC258"/>
      <c r="AQD258"/>
      <c r="AQE258"/>
      <c r="AQF258"/>
      <c r="AQG258"/>
      <c r="AQH258"/>
      <c r="AQI258"/>
      <c r="AQJ258"/>
      <c r="AQK258"/>
      <c r="AQL258"/>
      <c r="AQM258"/>
      <c r="AQN258"/>
      <c r="AQO258"/>
      <c r="AQP258"/>
      <c r="AQQ258"/>
      <c r="AQR258"/>
      <c r="AQS258"/>
      <c r="AQT258"/>
      <c r="AQU258"/>
      <c r="AQV258"/>
      <c r="AQW258"/>
      <c r="AQX258"/>
      <c r="AQY258"/>
      <c r="AQZ258"/>
      <c r="ARA258"/>
      <c r="ARB258"/>
      <c r="ARC258"/>
      <c r="ARD258"/>
      <c r="ARE258"/>
      <c r="ARF258"/>
      <c r="ARG258"/>
      <c r="ARH258"/>
      <c r="ARI258"/>
      <c r="ARJ258"/>
      <c r="ARK258"/>
      <c r="ARL258"/>
      <c r="ARM258"/>
      <c r="ARN258"/>
      <c r="ARO258"/>
      <c r="ARP258"/>
      <c r="ARQ258"/>
      <c r="ARR258"/>
      <c r="ARS258"/>
      <c r="ART258"/>
      <c r="ARU258"/>
      <c r="ARV258"/>
      <c r="ARW258"/>
      <c r="ARX258"/>
      <c r="ARY258"/>
      <c r="ARZ258"/>
      <c r="ASA258"/>
      <c r="ASB258"/>
      <c r="ASC258"/>
      <c r="ASD258"/>
      <c r="ASE258"/>
      <c r="ASF258"/>
      <c r="ASG258"/>
      <c r="ASH258"/>
      <c r="ASI258"/>
      <c r="ASJ258"/>
      <c r="ASK258"/>
      <c r="ASL258"/>
      <c r="ASM258"/>
      <c r="ASN258"/>
      <c r="ASO258"/>
      <c r="ASP258"/>
      <c r="ASQ258"/>
      <c r="ASR258"/>
      <c r="ASS258"/>
      <c r="AST258"/>
      <c r="ASU258"/>
      <c r="ASV258"/>
      <c r="ASW258"/>
      <c r="ASX258"/>
      <c r="ASY258"/>
      <c r="ASZ258"/>
      <c r="ATA258"/>
      <c r="ATB258"/>
      <c r="ATC258"/>
      <c r="ATD258"/>
      <c r="ATE258"/>
      <c r="ATF258"/>
      <c r="ATG258"/>
      <c r="ATH258"/>
      <c r="ATI258"/>
      <c r="ATJ258"/>
      <c r="ATK258"/>
      <c r="ATL258"/>
      <c r="ATM258"/>
      <c r="ATN258"/>
      <c r="ATO258"/>
      <c r="ATP258"/>
      <c r="ATQ258"/>
      <c r="ATR258"/>
      <c r="ATS258"/>
      <c r="ATT258"/>
      <c r="ATU258"/>
      <c r="ATV258"/>
      <c r="ATW258"/>
      <c r="ATX258"/>
      <c r="ATY258"/>
      <c r="ATZ258"/>
      <c r="AUA258"/>
      <c r="AUB258"/>
      <c r="AUC258"/>
      <c r="AUD258"/>
      <c r="AUE258"/>
      <c r="AUF258"/>
      <c r="AUG258"/>
      <c r="AUH258"/>
      <c r="AUI258"/>
      <c r="AUJ258"/>
      <c r="AUK258"/>
      <c r="AUL258"/>
      <c r="AUM258"/>
      <c r="AUN258"/>
      <c r="AUO258"/>
      <c r="AUP258"/>
      <c r="AUQ258"/>
      <c r="AUR258"/>
      <c r="AUS258"/>
      <c r="AUT258"/>
      <c r="AUU258"/>
      <c r="AUV258"/>
      <c r="AUW258"/>
      <c r="AUX258"/>
      <c r="AUY258"/>
      <c r="AUZ258"/>
      <c r="AVA258"/>
      <c r="AVB258"/>
      <c r="AVC258"/>
      <c r="AVD258"/>
      <c r="AVE258"/>
      <c r="AVF258"/>
      <c r="AVG258"/>
      <c r="AVH258"/>
      <c r="AVI258"/>
      <c r="AVJ258"/>
      <c r="AVK258"/>
      <c r="AVL258"/>
      <c r="AVM258"/>
      <c r="AVN258"/>
      <c r="AVO258"/>
      <c r="AVP258"/>
      <c r="AVQ258"/>
      <c r="AVR258"/>
      <c r="AVS258"/>
      <c r="AVT258"/>
      <c r="AVU258"/>
      <c r="AVV258"/>
      <c r="AVW258"/>
      <c r="AVX258"/>
      <c r="AVY258"/>
      <c r="AVZ258"/>
      <c r="AWA258"/>
      <c r="AWB258"/>
      <c r="AWC258"/>
      <c r="AWD258"/>
      <c r="AWE258"/>
      <c r="AWF258"/>
      <c r="AWG258"/>
      <c r="AWH258"/>
      <c r="AWI258"/>
      <c r="AWJ258"/>
      <c r="AWK258"/>
      <c r="AWL258"/>
      <c r="AWM258"/>
      <c r="AWN258"/>
      <c r="AWO258"/>
      <c r="AWP258"/>
      <c r="AWQ258"/>
      <c r="AWR258"/>
      <c r="AWS258"/>
      <c r="AWT258"/>
      <c r="AWU258"/>
      <c r="AWV258"/>
      <c r="AWW258"/>
      <c r="AWX258"/>
      <c r="AWY258"/>
      <c r="AWZ258"/>
      <c r="AXA258"/>
      <c r="AXB258"/>
      <c r="AXC258"/>
      <c r="AXD258"/>
      <c r="AXE258"/>
      <c r="AXF258"/>
      <c r="AXG258"/>
      <c r="AXH258"/>
      <c r="AXI258"/>
      <c r="AXJ258"/>
      <c r="AXK258"/>
      <c r="AXL258"/>
      <c r="AXM258"/>
      <c r="AXN258"/>
      <c r="AXO258"/>
      <c r="AXP258"/>
      <c r="AXQ258"/>
      <c r="AXR258"/>
      <c r="AXS258"/>
      <c r="AXT258"/>
      <c r="AXU258"/>
      <c r="AXV258"/>
      <c r="AXW258"/>
      <c r="AXX258"/>
      <c r="AXY258"/>
      <c r="AXZ258"/>
      <c r="AYA258"/>
      <c r="AYB258"/>
      <c r="AYC258"/>
      <c r="AYD258"/>
      <c r="AYE258"/>
      <c r="AYF258"/>
      <c r="AYG258"/>
      <c r="AYH258"/>
      <c r="AYI258"/>
      <c r="AYJ258"/>
      <c r="AYK258"/>
      <c r="AYL258"/>
      <c r="AYM258"/>
      <c r="AYN258"/>
      <c r="AYO258"/>
      <c r="AYP258"/>
      <c r="AYQ258"/>
      <c r="AYR258"/>
      <c r="AYS258"/>
      <c r="AYT258"/>
      <c r="AYU258"/>
      <c r="AYV258"/>
      <c r="AYW258"/>
      <c r="AYX258"/>
      <c r="AYY258"/>
      <c r="AYZ258"/>
      <c r="AZA258"/>
      <c r="AZB258"/>
      <c r="AZC258"/>
      <c r="AZD258"/>
      <c r="AZE258"/>
      <c r="AZF258"/>
      <c r="AZG258"/>
      <c r="AZH258"/>
      <c r="AZI258"/>
      <c r="AZJ258"/>
      <c r="AZK258"/>
      <c r="AZL258"/>
      <c r="AZM258"/>
      <c r="AZN258"/>
      <c r="AZO258"/>
      <c r="AZP258"/>
      <c r="AZQ258"/>
      <c r="AZR258"/>
      <c r="AZS258"/>
      <c r="AZT258"/>
      <c r="AZU258"/>
      <c r="AZV258"/>
      <c r="AZW258"/>
      <c r="AZX258"/>
      <c r="AZY258"/>
      <c r="AZZ258"/>
      <c r="BAA258"/>
      <c r="BAB258"/>
      <c r="BAC258"/>
      <c r="BAD258"/>
      <c r="BAE258"/>
      <c r="BAF258"/>
      <c r="BAG258"/>
      <c r="BAH258"/>
      <c r="BAI258"/>
      <c r="BAJ258"/>
      <c r="BAK258"/>
      <c r="BAL258"/>
      <c r="BAM258"/>
      <c r="BAN258"/>
      <c r="BAO258"/>
      <c r="BAP258"/>
      <c r="BAQ258"/>
      <c r="BAR258"/>
      <c r="BAS258"/>
      <c r="BAT258"/>
      <c r="BAU258"/>
      <c r="BAV258"/>
      <c r="BAW258"/>
      <c r="BAX258"/>
      <c r="BAY258"/>
      <c r="BAZ258"/>
      <c r="BBA258"/>
      <c r="BBB258"/>
      <c r="BBC258"/>
      <c r="BBD258"/>
      <c r="BBE258"/>
      <c r="BBF258"/>
      <c r="BBG258"/>
      <c r="BBH258"/>
      <c r="BBI258"/>
      <c r="BBJ258"/>
      <c r="BBK258"/>
      <c r="BBL258"/>
      <c r="BBM258"/>
      <c r="BBN258"/>
      <c r="BBO258"/>
      <c r="BBP258"/>
      <c r="BBQ258"/>
      <c r="BBR258"/>
      <c r="BBS258"/>
      <c r="BBT258"/>
      <c r="BBU258"/>
      <c r="BBV258"/>
      <c r="BBW258"/>
      <c r="BBX258"/>
      <c r="BBY258"/>
      <c r="BBZ258"/>
      <c r="BCA258"/>
      <c r="BCB258"/>
      <c r="BCC258"/>
      <c r="BCD258"/>
      <c r="BCE258"/>
      <c r="BCF258"/>
      <c r="BCG258"/>
      <c r="BCH258"/>
      <c r="BCI258"/>
      <c r="BCJ258"/>
      <c r="BCK258"/>
      <c r="BCL258"/>
      <c r="BCM258"/>
      <c r="BCN258"/>
      <c r="BCO258"/>
      <c r="BCP258"/>
      <c r="BCQ258"/>
      <c r="BCR258"/>
      <c r="BCS258"/>
      <c r="BCT258"/>
      <c r="BCU258"/>
      <c r="BCV258"/>
      <c r="BCW258"/>
      <c r="BCX258"/>
      <c r="BCY258"/>
      <c r="BCZ258"/>
      <c r="BDA258"/>
      <c r="BDB258"/>
      <c r="BDC258"/>
      <c r="BDD258"/>
      <c r="BDE258"/>
      <c r="BDF258"/>
      <c r="BDG258"/>
      <c r="BDH258"/>
      <c r="BDI258"/>
      <c r="BDJ258"/>
      <c r="BDK258"/>
      <c r="BDL258"/>
      <c r="BDM258"/>
      <c r="BDN258"/>
      <c r="BDO258"/>
      <c r="BDP258"/>
      <c r="BDQ258"/>
      <c r="BDR258"/>
      <c r="BDS258"/>
      <c r="BDT258"/>
      <c r="BDU258"/>
    </row>
    <row r="259" spans="1:1477" s="69" customFormat="1">
      <c r="A259" s="132"/>
      <c r="B259" s="67" t="s">
        <v>5</v>
      </c>
      <c r="C259" s="67" t="s">
        <v>502</v>
      </c>
      <c r="D259" s="67" t="s">
        <v>503</v>
      </c>
      <c r="E259" s="68">
        <v>44979</v>
      </c>
      <c r="F259" s="67" t="s">
        <v>991</v>
      </c>
      <c r="G259" s="67" t="s">
        <v>995</v>
      </c>
      <c r="H259" s="187">
        <v>4</v>
      </c>
      <c r="I259" s="69">
        <v>3</v>
      </c>
      <c r="J259" s="69">
        <v>400</v>
      </c>
      <c r="K259" s="69">
        <v>476</v>
      </c>
      <c r="L259" s="69">
        <v>462</v>
      </c>
      <c r="M259" s="186">
        <f t="shared" si="75"/>
        <v>0.96499999999999997</v>
      </c>
      <c r="N259" s="69">
        <f t="shared" si="76"/>
        <v>1</v>
      </c>
      <c r="O259" s="69">
        <v>14</v>
      </c>
      <c r="P259" s="69">
        <v>0</v>
      </c>
      <c r="Q259" s="69">
        <v>0</v>
      </c>
      <c r="R259" s="69">
        <v>76</v>
      </c>
      <c r="S259" s="69">
        <v>0</v>
      </c>
      <c r="T259" s="190">
        <v>6112543</v>
      </c>
      <c r="U259" s="190">
        <v>50000</v>
      </c>
      <c r="V259" s="190">
        <v>6062543</v>
      </c>
      <c r="W259" s="190">
        <v>6196534</v>
      </c>
      <c r="X259" s="190">
        <v>6055588</v>
      </c>
      <c r="Y259" s="190">
        <v>0</v>
      </c>
      <c r="Z259" s="190">
        <v>0</v>
      </c>
      <c r="AA259" s="190">
        <v>0</v>
      </c>
      <c r="AB259" s="190">
        <v>6055588</v>
      </c>
      <c r="AC259" s="190">
        <v>6046499</v>
      </c>
      <c r="AD259" s="186">
        <f t="shared" si="77"/>
        <v>0.99735358578075239</v>
      </c>
      <c r="AE259" s="69">
        <f t="shared" si="78"/>
        <v>1</v>
      </c>
      <c r="AF259" s="190">
        <v>-7887</v>
      </c>
      <c r="AG259" s="190">
        <v>83991</v>
      </c>
      <c r="AH259" s="69">
        <v>29</v>
      </c>
      <c r="AI259" s="69">
        <v>47</v>
      </c>
      <c r="AJ259" s="69">
        <v>0</v>
      </c>
      <c r="AK259" s="69">
        <v>0</v>
      </c>
      <c r="AL259" s="80">
        <v>30261</v>
      </c>
      <c r="AM259" s="80">
        <v>0</v>
      </c>
      <c r="AN259" s="69">
        <v>0</v>
      </c>
      <c r="AO259" s="69">
        <v>0</v>
      </c>
      <c r="AP259" s="80">
        <v>18983</v>
      </c>
      <c r="AQ259" s="80">
        <v>0</v>
      </c>
      <c r="AR259" s="69">
        <v>0</v>
      </c>
      <c r="AS259" s="69">
        <v>0</v>
      </c>
      <c r="AT259" s="80">
        <v>0</v>
      </c>
      <c r="AU259" s="80">
        <v>0</v>
      </c>
      <c r="AV259" s="69">
        <v>0</v>
      </c>
      <c r="AW259" s="69">
        <v>0</v>
      </c>
      <c r="AX259" s="80">
        <v>0</v>
      </c>
      <c r="AY259" s="80">
        <v>0</v>
      </c>
      <c r="AZ259" s="69">
        <v>0</v>
      </c>
      <c r="BA259" s="69">
        <v>0</v>
      </c>
      <c r="BB259" s="80">
        <v>0</v>
      </c>
      <c r="BC259" s="80">
        <v>0</v>
      </c>
      <c r="BD259" s="69">
        <v>0</v>
      </c>
      <c r="BE259" s="69">
        <v>0</v>
      </c>
      <c r="BF259" s="80">
        <v>7230</v>
      </c>
      <c r="BG259" s="80">
        <v>0</v>
      </c>
      <c r="BH259" s="69">
        <v>0</v>
      </c>
      <c r="BI259" s="69">
        <v>0</v>
      </c>
      <c r="BJ259" s="80">
        <v>0</v>
      </c>
      <c r="BK259" s="80">
        <v>0</v>
      </c>
      <c r="BL259" s="69">
        <v>0</v>
      </c>
      <c r="BM259" s="69">
        <v>0</v>
      </c>
      <c r="BN259" s="80">
        <v>0</v>
      </c>
      <c r="BO259" s="80">
        <v>0</v>
      </c>
      <c r="BP259" s="69">
        <v>0</v>
      </c>
      <c r="BQ259" s="69">
        <v>0</v>
      </c>
      <c r="BR259" s="80">
        <v>0</v>
      </c>
      <c r="BS259" s="80">
        <v>0</v>
      </c>
      <c r="BT259" s="69">
        <v>0</v>
      </c>
      <c r="BU259" s="69">
        <v>0</v>
      </c>
      <c r="BV259" s="80">
        <v>0</v>
      </c>
      <c r="BW259" s="80">
        <v>0</v>
      </c>
      <c r="BX259" s="69">
        <v>0</v>
      </c>
      <c r="BY259" s="69">
        <v>0</v>
      </c>
      <c r="BZ259" s="80">
        <v>0</v>
      </c>
      <c r="CA259" s="80">
        <v>0</v>
      </c>
      <c r="CB259" s="69">
        <v>0</v>
      </c>
      <c r="CC259" s="69">
        <v>0</v>
      </c>
      <c r="CD259" s="80">
        <v>0</v>
      </c>
      <c r="CE259" s="80">
        <v>0</v>
      </c>
      <c r="CF259" s="69">
        <v>0</v>
      </c>
      <c r="CG259" s="69">
        <v>0</v>
      </c>
      <c r="CH259" s="80">
        <v>0</v>
      </c>
      <c r="CI259" s="80">
        <v>0</v>
      </c>
      <c r="CJ259" s="69">
        <v>0</v>
      </c>
      <c r="CK259" s="69">
        <v>0</v>
      </c>
      <c r="CL259" s="80">
        <v>56474</v>
      </c>
      <c r="CM259" s="80">
        <v>0</v>
      </c>
      <c r="CN259" s="67" t="s">
        <v>933</v>
      </c>
      <c r="CO259" s="67" t="s">
        <v>934</v>
      </c>
      <c r="CP259" s="67" t="s">
        <v>709</v>
      </c>
      <c r="CQ259" s="67" t="s">
        <v>709</v>
      </c>
      <c r="CR259" s="67" t="s">
        <v>709</v>
      </c>
      <c r="CS259" s="67" t="s">
        <v>709</v>
      </c>
      <c r="CT259" s="68">
        <v>45918</v>
      </c>
      <c r="CU259" s="67" t="s">
        <v>988</v>
      </c>
      <c r="CV259" s="67" t="s">
        <v>989</v>
      </c>
      <c r="CW259" s="68" t="s">
        <v>168</v>
      </c>
      <c r="CX259" s="68">
        <v>45819</v>
      </c>
      <c r="CY259" s="67" t="s">
        <v>986</v>
      </c>
      <c r="CZ259" s="67" t="s">
        <v>994</v>
      </c>
      <c r="DA259" s="67" t="s">
        <v>1046</v>
      </c>
      <c r="DB259" s="81">
        <v>4898503.1500000004</v>
      </c>
      <c r="DC259" s="67" t="s">
        <v>930</v>
      </c>
      <c r="DD259" s="67" t="s">
        <v>931</v>
      </c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  <c r="AML259"/>
      <c r="AMM259"/>
      <c r="AMN259"/>
      <c r="AMO259"/>
      <c r="AMP259"/>
      <c r="AMQ259"/>
      <c r="AMR259"/>
      <c r="AMS259"/>
      <c r="AMT259"/>
      <c r="AMU259"/>
      <c r="AMV259"/>
      <c r="AMW259"/>
      <c r="AMX259"/>
      <c r="AMY259"/>
      <c r="AMZ259"/>
      <c r="ANA259"/>
      <c r="ANB259"/>
      <c r="ANC259"/>
      <c r="AND259"/>
      <c r="ANE259"/>
      <c r="ANF259"/>
      <c r="ANG259"/>
      <c r="ANH259"/>
      <c r="ANI259"/>
      <c r="ANJ259"/>
      <c r="ANK259"/>
      <c r="ANL259"/>
      <c r="ANM259"/>
      <c r="ANN259"/>
      <c r="ANO259"/>
      <c r="ANP259"/>
      <c r="ANQ259"/>
      <c r="ANR259"/>
      <c r="ANS259"/>
      <c r="ANT259"/>
      <c r="ANU259"/>
      <c r="ANV259"/>
      <c r="ANW259"/>
      <c r="ANX259"/>
      <c r="ANY259"/>
      <c r="ANZ259"/>
      <c r="AOA259"/>
      <c r="AOB259"/>
      <c r="AOC259"/>
      <c r="AOD259"/>
      <c r="AOE259"/>
      <c r="AOF259"/>
      <c r="AOG259"/>
      <c r="AOH259"/>
      <c r="AOI259"/>
      <c r="AOJ259"/>
      <c r="AOK259"/>
      <c r="AOL259"/>
      <c r="AOM259"/>
      <c r="AON259"/>
      <c r="AOO259"/>
      <c r="AOP259"/>
      <c r="AOQ259"/>
      <c r="AOR259"/>
      <c r="AOS259"/>
      <c r="AOT259"/>
      <c r="AOU259"/>
      <c r="AOV259"/>
      <c r="AOW259"/>
      <c r="AOX259"/>
      <c r="AOY259"/>
      <c r="AOZ259"/>
      <c r="APA259"/>
      <c r="APB259"/>
      <c r="APC259"/>
      <c r="APD259"/>
      <c r="APE259"/>
      <c r="APF259"/>
      <c r="APG259"/>
      <c r="APH259"/>
      <c r="API259"/>
      <c r="APJ259"/>
      <c r="APK259"/>
      <c r="APL259"/>
      <c r="APM259"/>
      <c r="APN259"/>
      <c r="APO259"/>
      <c r="APP259"/>
      <c r="APQ259"/>
      <c r="APR259"/>
      <c r="APS259"/>
      <c r="APT259"/>
      <c r="APU259"/>
      <c r="APV259"/>
      <c r="APW259"/>
      <c r="APX259"/>
      <c r="APY259"/>
      <c r="APZ259"/>
      <c r="AQA259"/>
      <c r="AQB259"/>
      <c r="AQC259"/>
      <c r="AQD259"/>
      <c r="AQE259"/>
      <c r="AQF259"/>
      <c r="AQG259"/>
      <c r="AQH259"/>
      <c r="AQI259"/>
      <c r="AQJ259"/>
      <c r="AQK259"/>
      <c r="AQL259"/>
      <c r="AQM259"/>
      <c r="AQN259"/>
      <c r="AQO259"/>
      <c r="AQP259"/>
      <c r="AQQ259"/>
      <c r="AQR259"/>
      <c r="AQS259"/>
      <c r="AQT259"/>
      <c r="AQU259"/>
      <c r="AQV259"/>
      <c r="AQW259"/>
      <c r="AQX259"/>
      <c r="AQY259"/>
      <c r="AQZ259"/>
      <c r="ARA259"/>
      <c r="ARB259"/>
      <c r="ARC259"/>
      <c r="ARD259"/>
      <c r="ARE259"/>
      <c r="ARF259"/>
      <c r="ARG259"/>
      <c r="ARH259"/>
      <c r="ARI259"/>
      <c r="ARJ259"/>
      <c r="ARK259"/>
      <c r="ARL259"/>
      <c r="ARM259"/>
      <c r="ARN259"/>
      <c r="ARO259"/>
      <c r="ARP259"/>
      <c r="ARQ259"/>
      <c r="ARR259"/>
      <c r="ARS259"/>
      <c r="ART259"/>
      <c r="ARU259"/>
      <c r="ARV259"/>
      <c r="ARW259"/>
      <c r="ARX259"/>
      <c r="ARY259"/>
      <c r="ARZ259"/>
      <c r="ASA259"/>
      <c r="ASB259"/>
      <c r="ASC259"/>
      <c r="ASD259"/>
      <c r="ASE259"/>
      <c r="ASF259"/>
      <c r="ASG259"/>
      <c r="ASH259"/>
      <c r="ASI259"/>
      <c r="ASJ259"/>
      <c r="ASK259"/>
      <c r="ASL259"/>
      <c r="ASM259"/>
      <c r="ASN259"/>
      <c r="ASO259"/>
      <c r="ASP259"/>
      <c r="ASQ259"/>
      <c r="ASR259"/>
      <c r="ASS259"/>
      <c r="AST259"/>
      <c r="ASU259"/>
      <c r="ASV259"/>
      <c r="ASW259"/>
      <c r="ASX259"/>
      <c r="ASY259"/>
      <c r="ASZ259"/>
      <c r="ATA259"/>
      <c r="ATB259"/>
      <c r="ATC259"/>
      <c r="ATD259"/>
      <c r="ATE259"/>
      <c r="ATF259"/>
      <c r="ATG259"/>
      <c r="ATH259"/>
      <c r="ATI259"/>
      <c r="ATJ259"/>
      <c r="ATK259"/>
      <c r="ATL259"/>
      <c r="ATM259"/>
      <c r="ATN259"/>
      <c r="ATO259"/>
      <c r="ATP259"/>
      <c r="ATQ259"/>
      <c r="ATR259"/>
      <c r="ATS259"/>
      <c r="ATT259"/>
      <c r="ATU259"/>
      <c r="ATV259"/>
      <c r="ATW259"/>
      <c r="ATX259"/>
      <c r="ATY259"/>
      <c r="ATZ259"/>
      <c r="AUA259"/>
      <c r="AUB259"/>
      <c r="AUC259"/>
      <c r="AUD259"/>
      <c r="AUE259"/>
      <c r="AUF259"/>
      <c r="AUG259"/>
      <c r="AUH259"/>
      <c r="AUI259"/>
      <c r="AUJ259"/>
      <c r="AUK259"/>
      <c r="AUL259"/>
      <c r="AUM259"/>
      <c r="AUN259"/>
      <c r="AUO259"/>
      <c r="AUP259"/>
      <c r="AUQ259"/>
      <c r="AUR259"/>
      <c r="AUS259"/>
      <c r="AUT259"/>
      <c r="AUU259"/>
      <c r="AUV259"/>
      <c r="AUW259"/>
      <c r="AUX259"/>
      <c r="AUY259"/>
      <c r="AUZ259"/>
      <c r="AVA259"/>
      <c r="AVB259"/>
      <c r="AVC259"/>
      <c r="AVD259"/>
      <c r="AVE259"/>
      <c r="AVF259"/>
      <c r="AVG259"/>
      <c r="AVH259"/>
      <c r="AVI259"/>
      <c r="AVJ259"/>
      <c r="AVK259"/>
      <c r="AVL259"/>
      <c r="AVM259"/>
      <c r="AVN259"/>
      <c r="AVO259"/>
      <c r="AVP259"/>
      <c r="AVQ259"/>
      <c r="AVR259"/>
      <c r="AVS259"/>
      <c r="AVT259"/>
      <c r="AVU259"/>
      <c r="AVV259"/>
      <c r="AVW259"/>
      <c r="AVX259"/>
      <c r="AVY259"/>
      <c r="AVZ259"/>
      <c r="AWA259"/>
      <c r="AWB259"/>
      <c r="AWC259"/>
      <c r="AWD259"/>
      <c r="AWE259"/>
      <c r="AWF259"/>
      <c r="AWG259"/>
      <c r="AWH259"/>
      <c r="AWI259"/>
      <c r="AWJ259"/>
      <c r="AWK259"/>
      <c r="AWL259"/>
      <c r="AWM259"/>
      <c r="AWN259"/>
      <c r="AWO259"/>
      <c r="AWP259"/>
      <c r="AWQ259"/>
      <c r="AWR259"/>
      <c r="AWS259"/>
      <c r="AWT259"/>
      <c r="AWU259"/>
      <c r="AWV259"/>
      <c r="AWW259"/>
      <c r="AWX259"/>
      <c r="AWY259"/>
      <c r="AWZ259"/>
      <c r="AXA259"/>
      <c r="AXB259"/>
      <c r="AXC259"/>
      <c r="AXD259"/>
      <c r="AXE259"/>
      <c r="AXF259"/>
      <c r="AXG259"/>
      <c r="AXH259"/>
      <c r="AXI259"/>
      <c r="AXJ259"/>
      <c r="AXK259"/>
      <c r="AXL259"/>
      <c r="AXM259"/>
      <c r="AXN259"/>
      <c r="AXO259"/>
      <c r="AXP259"/>
      <c r="AXQ259"/>
      <c r="AXR259"/>
      <c r="AXS259"/>
      <c r="AXT259"/>
      <c r="AXU259"/>
      <c r="AXV259"/>
      <c r="AXW259"/>
      <c r="AXX259"/>
      <c r="AXY259"/>
      <c r="AXZ259"/>
      <c r="AYA259"/>
      <c r="AYB259"/>
      <c r="AYC259"/>
      <c r="AYD259"/>
      <c r="AYE259"/>
      <c r="AYF259"/>
      <c r="AYG259"/>
      <c r="AYH259"/>
      <c r="AYI259"/>
      <c r="AYJ259"/>
      <c r="AYK259"/>
      <c r="AYL259"/>
      <c r="AYM259"/>
      <c r="AYN259"/>
      <c r="AYO259"/>
      <c r="AYP259"/>
      <c r="AYQ259"/>
      <c r="AYR259"/>
      <c r="AYS259"/>
      <c r="AYT259"/>
      <c r="AYU259"/>
      <c r="AYV259"/>
      <c r="AYW259"/>
      <c r="AYX259"/>
      <c r="AYY259"/>
      <c r="AYZ259"/>
      <c r="AZA259"/>
      <c r="AZB259"/>
      <c r="AZC259"/>
      <c r="AZD259"/>
      <c r="AZE259"/>
      <c r="AZF259"/>
      <c r="AZG259"/>
      <c r="AZH259"/>
      <c r="AZI259"/>
      <c r="AZJ259"/>
      <c r="AZK259"/>
      <c r="AZL259"/>
      <c r="AZM259"/>
      <c r="AZN259"/>
      <c r="AZO259"/>
      <c r="AZP259"/>
      <c r="AZQ259"/>
      <c r="AZR259"/>
      <c r="AZS259"/>
      <c r="AZT259"/>
      <c r="AZU259"/>
      <c r="AZV259"/>
      <c r="AZW259"/>
      <c r="AZX259"/>
      <c r="AZY259"/>
      <c r="AZZ259"/>
      <c r="BAA259"/>
      <c r="BAB259"/>
      <c r="BAC259"/>
      <c r="BAD259"/>
      <c r="BAE259"/>
      <c r="BAF259"/>
      <c r="BAG259"/>
      <c r="BAH259"/>
      <c r="BAI259"/>
      <c r="BAJ259"/>
      <c r="BAK259"/>
      <c r="BAL259"/>
      <c r="BAM259"/>
      <c r="BAN259"/>
      <c r="BAO259"/>
      <c r="BAP259"/>
      <c r="BAQ259"/>
      <c r="BAR259"/>
      <c r="BAS259"/>
      <c r="BAT259"/>
      <c r="BAU259"/>
      <c r="BAV259"/>
      <c r="BAW259"/>
      <c r="BAX259"/>
      <c r="BAY259"/>
      <c r="BAZ259"/>
      <c r="BBA259"/>
      <c r="BBB259"/>
      <c r="BBC259"/>
      <c r="BBD259"/>
      <c r="BBE259"/>
      <c r="BBF259"/>
      <c r="BBG259"/>
      <c r="BBH259"/>
      <c r="BBI259"/>
      <c r="BBJ259"/>
      <c r="BBK259"/>
      <c r="BBL259"/>
      <c r="BBM259"/>
      <c r="BBN259"/>
      <c r="BBO259"/>
      <c r="BBP259"/>
      <c r="BBQ259"/>
      <c r="BBR259"/>
      <c r="BBS259"/>
      <c r="BBT259"/>
      <c r="BBU259"/>
      <c r="BBV259"/>
      <c r="BBW259"/>
      <c r="BBX259"/>
      <c r="BBY259"/>
      <c r="BBZ259"/>
      <c r="BCA259"/>
      <c r="BCB259"/>
      <c r="BCC259"/>
      <c r="BCD259"/>
      <c r="BCE259"/>
      <c r="BCF259"/>
      <c r="BCG259"/>
      <c r="BCH259"/>
      <c r="BCI259"/>
      <c r="BCJ259"/>
      <c r="BCK259"/>
      <c r="BCL259"/>
      <c r="BCM259"/>
      <c r="BCN259"/>
      <c r="BCO259"/>
      <c r="BCP259"/>
      <c r="BCQ259"/>
      <c r="BCR259"/>
      <c r="BCS259"/>
      <c r="BCT259"/>
      <c r="BCU259"/>
      <c r="BCV259"/>
      <c r="BCW259"/>
      <c r="BCX259"/>
      <c r="BCY259"/>
      <c r="BCZ259"/>
      <c r="BDA259"/>
      <c r="BDB259"/>
      <c r="BDC259"/>
      <c r="BDD259"/>
      <c r="BDE259"/>
      <c r="BDF259"/>
      <c r="BDG259"/>
      <c r="BDH259"/>
      <c r="BDI259"/>
      <c r="BDJ259"/>
      <c r="BDK259"/>
      <c r="BDL259"/>
      <c r="BDM259"/>
      <c r="BDN259"/>
      <c r="BDO259"/>
      <c r="BDP259"/>
      <c r="BDQ259"/>
      <c r="BDR259"/>
      <c r="BDS259"/>
      <c r="BDT259"/>
      <c r="BDU259"/>
    </row>
    <row r="260" spans="1:1477" s="69" customFormat="1">
      <c r="A260" s="132"/>
      <c r="B260" s="67" t="s">
        <v>5</v>
      </c>
      <c r="C260" s="67" t="s">
        <v>504</v>
      </c>
      <c r="D260" s="67" t="s">
        <v>505</v>
      </c>
      <c r="E260" s="68">
        <v>45070</v>
      </c>
      <c r="F260" s="67" t="s">
        <v>986</v>
      </c>
      <c r="G260" s="67" t="s">
        <v>995</v>
      </c>
      <c r="H260" s="187">
        <v>4</v>
      </c>
      <c r="I260" s="69">
        <v>6</v>
      </c>
      <c r="J260" s="69">
        <v>340</v>
      </c>
      <c r="K260" s="69">
        <v>533</v>
      </c>
      <c r="L260" s="69">
        <v>513</v>
      </c>
      <c r="M260" s="186">
        <f t="shared" si="75"/>
        <v>0.97941176470588232</v>
      </c>
      <c r="N260" s="69">
        <f t="shared" si="76"/>
        <v>1</v>
      </c>
      <c r="O260" s="69">
        <v>20</v>
      </c>
      <c r="P260" s="69">
        <v>0</v>
      </c>
      <c r="Q260" s="69">
        <v>0</v>
      </c>
      <c r="R260" s="69">
        <v>180</v>
      </c>
      <c r="S260" s="69">
        <v>13</v>
      </c>
      <c r="T260" s="190">
        <v>7844825</v>
      </c>
      <c r="U260" s="190">
        <v>81266</v>
      </c>
      <c r="V260" s="190">
        <v>7763559</v>
      </c>
      <c r="W260" s="190">
        <v>8071972</v>
      </c>
      <c r="X260" s="190">
        <v>8026073</v>
      </c>
      <c r="Y260" s="190">
        <v>0</v>
      </c>
      <c r="Z260" s="190">
        <v>200000</v>
      </c>
      <c r="AA260" s="190">
        <v>200000</v>
      </c>
      <c r="AB260" s="190">
        <v>8226073</v>
      </c>
      <c r="AC260" s="190">
        <v>8025252</v>
      </c>
      <c r="AD260" s="186">
        <f t="shared" si="77"/>
        <v>1.0337078651685394</v>
      </c>
      <c r="AE260" s="69">
        <f t="shared" si="78"/>
        <v>1</v>
      </c>
      <c r="AF260" s="190">
        <v>-200821</v>
      </c>
      <c r="AG260" s="190">
        <v>227147</v>
      </c>
      <c r="AH260" s="69">
        <v>146</v>
      </c>
      <c r="AI260" s="69">
        <v>34</v>
      </c>
      <c r="AJ260" s="69">
        <v>0</v>
      </c>
      <c r="AK260" s="69">
        <v>13</v>
      </c>
      <c r="AL260" s="80">
        <v>211928</v>
      </c>
      <c r="AM260" s="80">
        <v>0</v>
      </c>
      <c r="AN260" s="69">
        <v>0</v>
      </c>
      <c r="AO260" s="69">
        <v>0</v>
      </c>
      <c r="AP260" s="80">
        <v>27940</v>
      </c>
      <c r="AQ260" s="80">
        <v>0</v>
      </c>
      <c r="AR260" s="69">
        <v>0</v>
      </c>
      <c r="AS260" s="69">
        <v>0</v>
      </c>
      <c r="AT260" s="80">
        <v>0</v>
      </c>
      <c r="AU260" s="80">
        <v>0</v>
      </c>
      <c r="AV260" s="69">
        <v>0</v>
      </c>
      <c r="AW260" s="69">
        <v>0</v>
      </c>
      <c r="AX260" s="80">
        <v>0</v>
      </c>
      <c r="AY260" s="80">
        <v>0</v>
      </c>
      <c r="AZ260" s="69">
        <v>0</v>
      </c>
      <c r="BA260" s="69">
        <v>0</v>
      </c>
      <c r="BB260" s="80">
        <v>0</v>
      </c>
      <c r="BC260" s="80">
        <v>0</v>
      </c>
      <c r="BD260" s="69">
        <v>0</v>
      </c>
      <c r="BE260" s="69">
        <v>0</v>
      </c>
      <c r="BF260" s="80">
        <v>0</v>
      </c>
      <c r="BG260" s="80">
        <v>0</v>
      </c>
      <c r="BH260" s="69">
        <v>0</v>
      </c>
      <c r="BI260" s="69">
        <v>0</v>
      </c>
      <c r="BJ260" s="80">
        <v>0</v>
      </c>
      <c r="BK260" s="80">
        <v>0</v>
      </c>
      <c r="BL260" s="69">
        <v>0</v>
      </c>
      <c r="BM260" s="69">
        <v>0</v>
      </c>
      <c r="BN260" s="80">
        <v>0</v>
      </c>
      <c r="BO260" s="80">
        <v>0</v>
      </c>
      <c r="BP260" s="69">
        <v>0</v>
      </c>
      <c r="BQ260" s="69">
        <v>0</v>
      </c>
      <c r="BR260" s="80">
        <v>0</v>
      </c>
      <c r="BS260" s="80">
        <v>0</v>
      </c>
      <c r="BT260" s="69">
        <v>0</v>
      </c>
      <c r="BU260" s="69">
        <v>0</v>
      </c>
      <c r="BV260" s="80">
        <v>0</v>
      </c>
      <c r="BW260" s="80">
        <v>0</v>
      </c>
      <c r="BX260" s="69">
        <v>0</v>
      </c>
      <c r="BY260" s="69">
        <v>0</v>
      </c>
      <c r="BZ260" s="80">
        <v>0</v>
      </c>
      <c r="CA260" s="80">
        <v>0</v>
      </c>
      <c r="CB260" s="69">
        <v>0</v>
      </c>
      <c r="CC260" s="69">
        <v>0</v>
      </c>
      <c r="CD260" s="80">
        <v>0</v>
      </c>
      <c r="CE260" s="80">
        <v>0</v>
      </c>
      <c r="CF260" s="69">
        <v>0</v>
      </c>
      <c r="CG260" s="69">
        <v>0</v>
      </c>
      <c r="CH260" s="80">
        <v>0</v>
      </c>
      <c r="CI260" s="80">
        <v>0</v>
      </c>
      <c r="CJ260" s="69">
        <v>0</v>
      </c>
      <c r="CK260" s="69">
        <v>13</v>
      </c>
      <c r="CL260" s="80">
        <v>239868</v>
      </c>
      <c r="CM260" s="80">
        <v>0</v>
      </c>
      <c r="CN260" s="67" t="s">
        <v>939</v>
      </c>
      <c r="CO260" s="67" t="s">
        <v>940</v>
      </c>
      <c r="CP260" s="67" t="s">
        <v>709</v>
      </c>
      <c r="CQ260" s="67" t="s">
        <v>709</v>
      </c>
      <c r="CR260" s="67" t="s">
        <v>709</v>
      </c>
      <c r="CS260" s="67" t="s">
        <v>709</v>
      </c>
      <c r="CT260" s="68">
        <v>45946</v>
      </c>
      <c r="CU260" s="67" t="s">
        <v>993</v>
      </c>
      <c r="CV260" s="67" t="s">
        <v>989</v>
      </c>
      <c r="CW260" s="68" t="s">
        <v>168</v>
      </c>
      <c r="CX260" s="68">
        <v>45744</v>
      </c>
      <c r="CY260" s="67" t="s">
        <v>991</v>
      </c>
      <c r="CZ260" s="67" t="s">
        <v>994</v>
      </c>
      <c r="DA260" s="67" t="s">
        <v>1047</v>
      </c>
      <c r="DB260" s="81">
        <v>8411804.0999999996</v>
      </c>
      <c r="DC260" s="67" t="s">
        <v>930</v>
      </c>
      <c r="DD260" s="67" t="s">
        <v>931</v>
      </c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  <c r="AML260"/>
      <c r="AMM260"/>
      <c r="AMN260"/>
      <c r="AMO260"/>
      <c r="AMP260"/>
      <c r="AMQ260"/>
      <c r="AMR260"/>
      <c r="AMS260"/>
      <c r="AMT260"/>
      <c r="AMU260"/>
      <c r="AMV260"/>
      <c r="AMW260"/>
      <c r="AMX260"/>
      <c r="AMY260"/>
      <c r="AMZ260"/>
      <c r="ANA260"/>
      <c r="ANB260"/>
      <c r="ANC260"/>
      <c r="AND260"/>
      <c r="ANE260"/>
      <c r="ANF260"/>
      <c r="ANG260"/>
      <c r="ANH260"/>
      <c r="ANI260"/>
      <c r="ANJ260"/>
      <c r="ANK260"/>
      <c r="ANL260"/>
      <c r="ANM260"/>
      <c r="ANN260"/>
      <c r="ANO260"/>
      <c r="ANP260"/>
      <c r="ANQ260"/>
      <c r="ANR260"/>
      <c r="ANS260"/>
      <c r="ANT260"/>
      <c r="ANU260"/>
      <c r="ANV260"/>
      <c r="ANW260"/>
      <c r="ANX260"/>
      <c r="ANY260"/>
      <c r="ANZ260"/>
      <c r="AOA260"/>
      <c r="AOB260"/>
      <c r="AOC260"/>
      <c r="AOD260"/>
      <c r="AOE260"/>
      <c r="AOF260"/>
      <c r="AOG260"/>
      <c r="AOH260"/>
      <c r="AOI260"/>
      <c r="AOJ260"/>
      <c r="AOK260"/>
      <c r="AOL260"/>
      <c r="AOM260"/>
      <c r="AON260"/>
      <c r="AOO260"/>
      <c r="AOP260"/>
      <c r="AOQ260"/>
      <c r="AOR260"/>
      <c r="AOS260"/>
      <c r="AOT260"/>
      <c r="AOU260"/>
      <c r="AOV260"/>
      <c r="AOW260"/>
      <c r="AOX260"/>
      <c r="AOY260"/>
      <c r="AOZ260"/>
      <c r="APA260"/>
      <c r="APB260"/>
      <c r="APC260"/>
      <c r="APD260"/>
      <c r="APE260"/>
      <c r="APF260"/>
      <c r="APG260"/>
      <c r="APH260"/>
      <c r="API260"/>
      <c r="APJ260"/>
      <c r="APK260"/>
      <c r="APL260"/>
      <c r="APM260"/>
      <c r="APN260"/>
      <c r="APO260"/>
      <c r="APP260"/>
      <c r="APQ260"/>
      <c r="APR260"/>
      <c r="APS260"/>
      <c r="APT260"/>
      <c r="APU260"/>
      <c r="APV260"/>
      <c r="APW260"/>
      <c r="APX260"/>
      <c r="APY260"/>
      <c r="APZ260"/>
      <c r="AQA260"/>
      <c r="AQB260"/>
      <c r="AQC260"/>
      <c r="AQD260"/>
      <c r="AQE260"/>
      <c r="AQF260"/>
      <c r="AQG260"/>
      <c r="AQH260"/>
      <c r="AQI260"/>
      <c r="AQJ260"/>
      <c r="AQK260"/>
      <c r="AQL260"/>
      <c r="AQM260"/>
      <c r="AQN260"/>
      <c r="AQO260"/>
      <c r="AQP260"/>
      <c r="AQQ260"/>
      <c r="AQR260"/>
      <c r="AQS260"/>
      <c r="AQT260"/>
      <c r="AQU260"/>
      <c r="AQV260"/>
      <c r="AQW260"/>
      <c r="AQX260"/>
      <c r="AQY260"/>
      <c r="AQZ260"/>
      <c r="ARA260"/>
      <c r="ARB260"/>
      <c r="ARC260"/>
      <c r="ARD260"/>
      <c r="ARE260"/>
      <c r="ARF260"/>
      <c r="ARG260"/>
      <c r="ARH260"/>
      <c r="ARI260"/>
      <c r="ARJ260"/>
      <c r="ARK260"/>
      <c r="ARL260"/>
      <c r="ARM260"/>
      <c r="ARN260"/>
      <c r="ARO260"/>
      <c r="ARP260"/>
      <c r="ARQ260"/>
      <c r="ARR260"/>
      <c r="ARS260"/>
      <c r="ART260"/>
      <c r="ARU260"/>
      <c r="ARV260"/>
      <c r="ARW260"/>
      <c r="ARX260"/>
      <c r="ARY260"/>
      <c r="ARZ260"/>
      <c r="ASA260"/>
      <c r="ASB260"/>
      <c r="ASC260"/>
      <c r="ASD260"/>
      <c r="ASE260"/>
      <c r="ASF260"/>
      <c r="ASG260"/>
      <c r="ASH260"/>
      <c r="ASI260"/>
      <c r="ASJ260"/>
      <c r="ASK260"/>
      <c r="ASL260"/>
      <c r="ASM260"/>
      <c r="ASN260"/>
      <c r="ASO260"/>
      <c r="ASP260"/>
      <c r="ASQ260"/>
      <c r="ASR260"/>
      <c r="ASS260"/>
      <c r="AST260"/>
      <c r="ASU260"/>
      <c r="ASV260"/>
      <c r="ASW260"/>
      <c r="ASX260"/>
      <c r="ASY260"/>
      <c r="ASZ260"/>
      <c r="ATA260"/>
      <c r="ATB260"/>
      <c r="ATC260"/>
      <c r="ATD260"/>
      <c r="ATE260"/>
      <c r="ATF260"/>
      <c r="ATG260"/>
      <c r="ATH260"/>
      <c r="ATI260"/>
      <c r="ATJ260"/>
      <c r="ATK260"/>
      <c r="ATL260"/>
      <c r="ATM260"/>
      <c r="ATN260"/>
      <c r="ATO260"/>
      <c r="ATP260"/>
      <c r="ATQ260"/>
      <c r="ATR260"/>
      <c r="ATS260"/>
      <c r="ATT260"/>
      <c r="ATU260"/>
      <c r="ATV260"/>
      <c r="ATW260"/>
      <c r="ATX260"/>
      <c r="ATY260"/>
      <c r="ATZ260"/>
      <c r="AUA260"/>
      <c r="AUB260"/>
      <c r="AUC260"/>
      <c r="AUD260"/>
      <c r="AUE260"/>
      <c r="AUF260"/>
      <c r="AUG260"/>
      <c r="AUH260"/>
      <c r="AUI260"/>
      <c r="AUJ260"/>
      <c r="AUK260"/>
      <c r="AUL260"/>
      <c r="AUM260"/>
      <c r="AUN260"/>
      <c r="AUO260"/>
      <c r="AUP260"/>
      <c r="AUQ260"/>
      <c r="AUR260"/>
      <c r="AUS260"/>
      <c r="AUT260"/>
      <c r="AUU260"/>
      <c r="AUV260"/>
      <c r="AUW260"/>
      <c r="AUX260"/>
      <c r="AUY260"/>
      <c r="AUZ260"/>
      <c r="AVA260"/>
      <c r="AVB260"/>
      <c r="AVC260"/>
      <c r="AVD260"/>
      <c r="AVE260"/>
      <c r="AVF260"/>
      <c r="AVG260"/>
      <c r="AVH260"/>
      <c r="AVI260"/>
      <c r="AVJ260"/>
      <c r="AVK260"/>
      <c r="AVL260"/>
      <c r="AVM260"/>
      <c r="AVN260"/>
      <c r="AVO260"/>
      <c r="AVP260"/>
      <c r="AVQ260"/>
      <c r="AVR260"/>
      <c r="AVS260"/>
      <c r="AVT260"/>
      <c r="AVU260"/>
      <c r="AVV260"/>
      <c r="AVW260"/>
      <c r="AVX260"/>
      <c r="AVY260"/>
      <c r="AVZ260"/>
      <c r="AWA260"/>
      <c r="AWB260"/>
      <c r="AWC260"/>
      <c r="AWD260"/>
      <c r="AWE260"/>
      <c r="AWF260"/>
      <c r="AWG260"/>
      <c r="AWH260"/>
      <c r="AWI260"/>
      <c r="AWJ260"/>
      <c r="AWK260"/>
      <c r="AWL260"/>
      <c r="AWM260"/>
      <c r="AWN260"/>
      <c r="AWO260"/>
      <c r="AWP260"/>
      <c r="AWQ260"/>
      <c r="AWR260"/>
      <c r="AWS260"/>
      <c r="AWT260"/>
      <c r="AWU260"/>
      <c r="AWV260"/>
      <c r="AWW260"/>
      <c r="AWX260"/>
      <c r="AWY260"/>
      <c r="AWZ260"/>
      <c r="AXA260"/>
      <c r="AXB260"/>
      <c r="AXC260"/>
      <c r="AXD260"/>
      <c r="AXE260"/>
      <c r="AXF260"/>
      <c r="AXG260"/>
      <c r="AXH260"/>
      <c r="AXI260"/>
      <c r="AXJ260"/>
      <c r="AXK260"/>
      <c r="AXL260"/>
      <c r="AXM260"/>
      <c r="AXN260"/>
      <c r="AXO260"/>
      <c r="AXP260"/>
      <c r="AXQ260"/>
      <c r="AXR260"/>
      <c r="AXS260"/>
      <c r="AXT260"/>
      <c r="AXU260"/>
      <c r="AXV260"/>
      <c r="AXW260"/>
      <c r="AXX260"/>
      <c r="AXY260"/>
      <c r="AXZ260"/>
      <c r="AYA260"/>
      <c r="AYB260"/>
      <c r="AYC260"/>
      <c r="AYD260"/>
      <c r="AYE260"/>
      <c r="AYF260"/>
      <c r="AYG260"/>
      <c r="AYH260"/>
      <c r="AYI260"/>
      <c r="AYJ260"/>
      <c r="AYK260"/>
      <c r="AYL260"/>
      <c r="AYM260"/>
      <c r="AYN260"/>
      <c r="AYO260"/>
      <c r="AYP260"/>
      <c r="AYQ260"/>
      <c r="AYR260"/>
      <c r="AYS260"/>
      <c r="AYT260"/>
      <c r="AYU260"/>
      <c r="AYV260"/>
      <c r="AYW260"/>
      <c r="AYX260"/>
      <c r="AYY260"/>
      <c r="AYZ260"/>
      <c r="AZA260"/>
      <c r="AZB260"/>
      <c r="AZC260"/>
      <c r="AZD260"/>
      <c r="AZE260"/>
      <c r="AZF260"/>
      <c r="AZG260"/>
      <c r="AZH260"/>
      <c r="AZI260"/>
      <c r="AZJ260"/>
      <c r="AZK260"/>
      <c r="AZL260"/>
      <c r="AZM260"/>
      <c r="AZN260"/>
      <c r="AZO260"/>
      <c r="AZP260"/>
      <c r="AZQ260"/>
      <c r="AZR260"/>
      <c r="AZS260"/>
      <c r="AZT260"/>
      <c r="AZU260"/>
      <c r="AZV260"/>
      <c r="AZW260"/>
      <c r="AZX260"/>
      <c r="AZY260"/>
      <c r="AZZ260"/>
      <c r="BAA260"/>
      <c r="BAB260"/>
      <c r="BAC260"/>
      <c r="BAD260"/>
      <c r="BAE260"/>
      <c r="BAF260"/>
      <c r="BAG260"/>
      <c r="BAH260"/>
      <c r="BAI260"/>
      <c r="BAJ260"/>
      <c r="BAK260"/>
      <c r="BAL260"/>
      <c r="BAM260"/>
      <c r="BAN260"/>
      <c r="BAO260"/>
      <c r="BAP260"/>
      <c r="BAQ260"/>
      <c r="BAR260"/>
      <c r="BAS260"/>
      <c r="BAT260"/>
      <c r="BAU260"/>
      <c r="BAV260"/>
      <c r="BAW260"/>
      <c r="BAX260"/>
      <c r="BAY260"/>
      <c r="BAZ260"/>
      <c r="BBA260"/>
      <c r="BBB260"/>
      <c r="BBC260"/>
      <c r="BBD260"/>
      <c r="BBE260"/>
      <c r="BBF260"/>
      <c r="BBG260"/>
      <c r="BBH260"/>
      <c r="BBI260"/>
      <c r="BBJ260"/>
      <c r="BBK260"/>
      <c r="BBL260"/>
      <c r="BBM260"/>
      <c r="BBN260"/>
      <c r="BBO260"/>
      <c r="BBP260"/>
      <c r="BBQ260"/>
      <c r="BBR260"/>
      <c r="BBS260"/>
      <c r="BBT260"/>
      <c r="BBU260"/>
      <c r="BBV260"/>
      <c r="BBW260"/>
      <c r="BBX260"/>
      <c r="BBY260"/>
      <c r="BBZ260"/>
      <c r="BCA260"/>
      <c r="BCB260"/>
      <c r="BCC260"/>
      <c r="BCD260"/>
      <c r="BCE260"/>
      <c r="BCF260"/>
      <c r="BCG260"/>
      <c r="BCH260"/>
      <c r="BCI260"/>
      <c r="BCJ260"/>
      <c r="BCK260"/>
      <c r="BCL260"/>
      <c r="BCM260"/>
      <c r="BCN260"/>
      <c r="BCO260"/>
      <c r="BCP260"/>
      <c r="BCQ260"/>
      <c r="BCR260"/>
      <c r="BCS260"/>
      <c r="BCT260"/>
      <c r="BCU260"/>
      <c r="BCV260"/>
      <c r="BCW260"/>
      <c r="BCX260"/>
      <c r="BCY260"/>
      <c r="BCZ260"/>
      <c r="BDA260"/>
      <c r="BDB260"/>
      <c r="BDC260"/>
      <c r="BDD260"/>
      <c r="BDE260"/>
      <c r="BDF260"/>
      <c r="BDG260"/>
      <c r="BDH260"/>
      <c r="BDI260"/>
      <c r="BDJ260"/>
      <c r="BDK260"/>
      <c r="BDL260"/>
      <c r="BDM260"/>
      <c r="BDN260"/>
      <c r="BDO260"/>
      <c r="BDP260"/>
      <c r="BDQ260"/>
      <c r="BDR260"/>
      <c r="BDS260"/>
      <c r="BDT260"/>
      <c r="BDU260"/>
    </row>
    <row r="261" spans="1:1477" s="69" customFormat="1">
      <c r="A261" s="132"/>
      <c r="B261" s="67" t="s">
        <v>5</v>
      </c>
      <c r="C261" s="67" t="s">
        <v>506</v>
      </c>
      <c r="D261" s="67" t="s">
        <v>507</v>
      </c>
      <c r="E261" s="68">
        <v>45042</v>
      </c>
      <c r="F261" s="67" t="s">
        <v>986</v>
      </c>
      <c r="G261" s="67" t="s">
        <v>995</v>
      </c>
      <c r="H261" s="187">
        <v>8</v>
      </c>
      <c r="I261" s="69">
        <v>6</v>
      </c>
      <c r="J261" s="69">
        <v>500</v>
      </c>
      <c r="K261" s="69">
        <v>526</v>
      </c>
      <c r="L261" s="69">
        <v>459</v>
      </c>
      <c r="M261" s="186">
        <f t="shared" si="75"/>
        <v>0.86599999999999999</v>
      </c>
      <c r="N261" s="69">
        <f t="shared" si="76"/>
        <v>1</v>
      </c>
      <c r="O261" s="69">
        <v>67</v>
      </c>
      <c r="P261" s="69">
        <v>0</v>
      </c>
      <c r="Q261" s="69">
        <v>0</v>
      </c>
      <c r="R261" s="69">
        <v>22</v>
      </c>
      <c r="S261" s="69">
        <v>4</v>
      </c>
      <c r="T261" s="190">
        <v>15230513</v>
      </c>
      <c r="U261" s="190">
        <v>150000</v>
      </c>
      <c r="V261" s="190">
        <v>15080513</v>
      </c>
      <c r="W261" s="190">
        <v>15276979</v>
      </c>
      <c r="X261" s="190">
        <v>14673045</v>
      </c>
      <c r="Y261" s="190">
        <v>0</v>
      </c>
      <c r="Z261" s="190">
        <v>440000</v>
      </c>
      <c r="AA261" s="190">
        <v>440000</v>
      </c>
      <c r="AB261" s="190">
        <v>15113045</v>
      </c>
      <c r="AC261" s="190">
        <v>14624087</v>
      </c>
      <c r="AD261" s="186">
        <f t="shared" si="77"/>
        <v>0.96973405347682806</v>
      </c>
      <c r="AE261" s="69">
        <f t="shared" si="78"/>
        <v>1</v>
      </c>
      <c r="AF261" s="190">
        <v>-460650</v>
      </c>
      <c r="AG261" s="190">
        <v>46466</v>
      </c>
      <c r="AH261" s="69">
        <v>10</v>
      </c>
      <c r="AI261" s="69">
        <v>16</v>
      </c>
      <c r="AJ261" s="69">
        <v>0</v>
      </c>
      <c r="AK261" s="69">
        <v>0</v>
      </c>
      <c r="AL261" s="80">
        <v>43405</v>
      </c>
      <c r="AM261" s="80">
        <v>0</v>
      </c>
      <c r="AN261" s="69">
        <v>0</v>
      </c>
      <c r="AO261" s="69">
        <v>0</v>
      </c>
      <c r="AP261" s="80">
        <v>81997</v>
      </c>
      <c r="AQ261" s="80">
        <v>21158</v>
      </c>
      <c r="AR261" s="69">
        <v>0</v>
      </c>
      <c r="AS261" s="69">
        <v>0</v>
      </c>
      <c r="AT261" s="80">
        <v>0</v>
      </c>
      <c r="AU261" s="80">
        <v>0</v>
      </c>
      <c r="AV261" s="69">
        <v>0</v>
      </c>
      <c r="AW261" s="69">
        <v>0</v>
      </c>
      <c r="AX261" s="80">
        <v>0</v>
      </c>
      <c r="AY261" s="80">
        <v>0</v>
      </c>
      <c r="AZ261" s="69">
        <v>0</v>
      </c>
      <c r="BA261" s="69">
        <v>0</v>
      </c>
      <c r="BB261" s="80">
        <v>0</v>
      </c>
      <c r="BC261" s="80">
        <v>0</v>
      </c>
      <c r="BD261" s="69">
        <v>0</v>
      </c>
      <c r="BE261" s="69">
        <v>0</v>
      </c>
      <c r="BF261" s="80">
        <v>17514</v>
      </c>
      <c r="BG261" s="80">
        <v>0</v>
      </c>
      <c r="BH261" s="69">
        <v>0</v>
      </c>
      <c r="BI261" s="69">
        <v>0</v>
      </c>
      <c r="BJ261" s="80">
        <v>2754</v>
      </c>
      <c r="BK261" s="80">
        <v>0</v>
      </c>
      <c r="BL261" s="69">
        <v>0</v>
      </c>
      <c r="BM261" s="69">
        <v>0</v>
      </c>
      <c r="BN261" s="80">
        <v>0</v>
      </c>
      <c r="BO261" s="80">
        <v>0</v>
      </c>
      <c r="BP261" s="69">
        <v>0</v>
      </c>
      <c r="BQ261" s="69">
        <v>0</v>
      </c>
      <c r="BR261" s="80">
        <v>0</v>
      </c>
      <c r="BS261" s="80">
        <v>0</v>
      </c>
      <c r="BT261" s="69">
        <v>0</v>
      </c>
      <c r="BU261" s="69">
        <v>0</v>
      </c>
      <c r="BV261" s="80">
        <v>0</v>
      </c>
      <c r="BW261" s="80">
        <v>0</v>
      </c>
      <c r="BX261" s="69">
        <v>0</v>
      </c>
      <c r="BY261" s="69">
        <v>0</v>
      </c>
      <c r="BZ261" s="80">
        <v>0</v>
      </c>
      <c r="CA261" s="80">
        <v>0</v>
      </c>
      <c r="CB261" s="69">
        <v>0</v>
      </c>
      <c r="CC261" s="69">
        <v>0</v>
      </c>
      <c r="CD261" s="80">
        <v>0</v>
      </c>
      <c r="CE261" s="80">
        <v>0</v>
      </c>
      <c r="CF261" s="69">
        <v>0</v>
      </c>
      <c r="CG261" s="69">
        <v>0</v>
      </c>
      <c r="CH261" s="80">
        <v>-65908</v>
      </c>
      <c r="CI261" s="80">
        <v>0</v>
      </c>
      <c r="CJ261" s="69">
        <v>0</v>
      </c>
      <c r="CK261" s="69">
        <v>0</v>
      </c>
      <c r="CL261" s="80">
        <v>79761</v>
      </c>
      <c r="CM261" s="80">
        <v>21158</v>
      </c>
      <c r="CN261" s="67" t="s">
        <v>941</v>
      </c>
      <c r="CO261" s="67" t="s">
        <v>942</v>
      </c>
      <c r="CP261" s="67" t="s">
        <v>709</v>
      </c>
      <c r="CQ261" s="67" t="s">
        <v>709</v>
      </c>
      <c r="CR261" s="67" t="s">
        <v>709</v>
      </c>
      <c r="CS261" s="67" t="s">
        <v>709</v>
      </c>
      <c r="CT261" s="68">
        <v>45852</v>
      </c>
      <c r="CU261" s="67" t="s">
        <v>988</v>
      </c>
      <c r="CV261" s="67" t="s">
        <v>989</v>
      </c>
      <c r="CW261" s="68" t="s">
        <v>168</v>
      </c>
      <c r="CX261" s="68">
        <v>45715</v>
      </c>
      <c r="CY261" s="67" t="s">
        <v>991</v>
      </c>
      <c r="CZ261" s="67" t="s">
        <v>994</v>
      </c>
      <c r="DA261" s="67" t="s">
        <v>1047</v>
      </c>
      <c r="DB261" s="81">
        <v>16721997.85</v>
      </c>
      <c r="DC261" s="67" t="s">
        <v>928</v>
      </c>
      <c r="DD261" s="67" t="s">
        <v>929</v>
      </c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  <c r="AML261"/>
      <c r="AMM261"/>
      <c r="AMN261"/>
      <c r="AMO261"/>
      <c r="AMP261"/>
      <c r="AMQ261"/>
      <c r="AMR261"/>
      <c r="AMS261"/>
      <c r="AMT261"/>
      <c r="AMU261"/>
      <c r="AMV261"/>
      <c r="AMW261"/>
      <c r="AMX261"/>
      <c r="AMY261"/>
      <c r="AMZ261"/>
      <c r="ANA261"/>
      <c r="ANB261"/>
      <c r="ANC261"/>
      <c r="AND261"/>
      <c r="ANE261"/>
      <c r="ANF261"/>
      <c r="ANG261"/>
      <c r="ANH261"/>
      <c r="ANI261"/>
      <c r="ANJ261"/>
      <c r="ANK261"/>
      <c r="ANL261"/>
      <c r="ANM261"/>
      <c r="ANN261"/>
      <c r="ANO261"/>
      <c r="ANP261"/>
      <c r="ANQ261"/>
      <c r="ANR261"/>
      <c r="ANS261"/>
      <c r="ANT261"/>
      <c r="ANU261"/>
      <c r="ANV261"/>
      <c r="ANW261"/>
      <c r="ANX261"/>
      <c r="ANY261"/>
      <c r="ANZ261"/>
      <c r="AOA261"/>
      <c r="AOB261"/>
      <c r="AOC261"/>
      <c r="AOD261"/>
      <c r="AOE261"/>
      <c r="AOF261"/>
      <c r="AOG261"/>
      <c r="AOH261"/>
      <c r="AOI261"/>
      <c r="AOJ261"/>
      <c r="AOK261"/>
      <c r="AOL261"/>
      <c r="AOM261"/>
      <c r="AON261"/>
      <c r="AOO261"/>
      <c r="AOP261"/>
      <c r="AOQ261"/>
      <c r="AOR261"/>
      <c r="AOS261"/>
      <c r="AOT261"/>
      <c r="AOU261"/>
      <c r="AOV261"/>
      <c r="AOW261"/>
      <c r="AOX261"/>
      <c r="AOY261"/>
      <c r="AOZ261"/>
      <c r="APA261"/>
      <c r="APB261"/>
      <c r="APC261"/>
      <c r="APD261"/>
      <c r="APE261"/>
      <c r="APF261"/>
      <c r="APG261"/>
      <c r="APH261"/>
      <c r="API261"/>
      <c r="APJ261"/>
      <c r="APK261"/>
      <c r="APL261"/>
      <c r="APM261"/>
      <c r="APN261"/>
      <c r="APO261"/>
      <c r="APP261"/>
      <c r="APQ261"/>
      <c r="APR261"/>
      <c r="APS261"/>
      <c r="APT261"/>
      <c r="APU261"/>
      <c r="APV261"/>
      <c r="APW261"/>
      <c r="APX261"/>
      <c r="APY261"/>
      <c r="APZ261"/>
      <c r="AQA261"/>
      <c r="AQB261"/>
      <c r="AQC261"/>
      <c r="AQD261"/>
      <c r="AQE261"/>
      <c r="AQF261"/>
      <c r="AQG261"/>
      <c r="AQH261"/>
      <c r="AQI261"/>
      <c r="AQJ261"/>
      <c r="AQK261"/>
      <c r="AQL261"/>
      <c r="AQM261"/>
      <c r="AQN261"/>
      <c r="AQO261"/>
      <c r="AQP261"/>
      <c r="AQQ261"/>
      <c r="AQR261"/>
      <c r="AQS261"/>
      <c r="AQT261"/>
      <c r="AQU261"/>
      <c r="AQV261"/>
      <c r="AQW261"/>
      <c r="AQX261"/>
      <c r="AQY261"/>
      <c r="AQZ261"/>
      <c r="ARA261"/>
      <c r="ARB261"/>
      <c r="ARC261"/>
      <c r="ARD261"/>
      <c r="ARE261"/>
      <c r="ARF261"/>
      <c r="ARG261"/>
      <c r="ARH261"/>
      <c r="ARI261"/>
      <c r="ARJ261"/>
      <c r="ARK261"/>
      <c r="ARL261"/>
      <c r="ARM261"/>
      <c r="ARN261"/>
      <c r="ARO261"/>
      <c r="ARP261"/>
      <c r="ARQ261"/>
      <c r="ARR261"/>
      <c r="ARS261"/>
      <c r="ART261"/>
      <c r="ARU261"/>
      <c r="ARV261"/>
      <c r="ARW261"/>
      <c r="ARX261"/>
      <c r="ARY261"/>
      <c r="ARZ261"/>
      <c r="ASA261"/>
      <c r="ASB261"/>
      <c r="ASC261"/>
      <c r="ASD261"/>
      <c r="ASE261"/>
      <c r="ASF261"/>
      <c r="ASG261"/>
      <c r="ASH261"/>
      <c r="ASI261"/>
      <c r="ASJ261"/>
      <c r="ASK261"/>
      <c r="ASL261"/>
      <c r="ASM261"/>
      <c r="ASN261"/>
      <c r="ASO261"/>
      <c r="ASP261"/>
      <c r="ASQ261"/>
      <c r="ASR261"/>
      <c r="ASS261"/>
      <c r="AST261"/>
      <c r="ASU261"/>
      <c r="ASV261"/>
      <c r="ASW261"/>
      <c r="ASX261"/>
      <c r="ASY261"/>
      <c r="ASZ261"/>
      <c r="ATA261"/>
      <c r="ATB261"/>
      <c r="ATC261"/>
      <c r="ATD261"/>
      <c r="ATE261"/>
      <c r="ATF261"/>
      <c r="ATG261"/>
      <c r="ATH261"/>
      <c r="ATI261"/>
      <c r="ATJ261"/>
      <c r="ATK261"/>
      <c r="ATL261"/>
      <c r="ATM261"/>
      <c r="ATN261"/>
      <c r="ATO261"/>
      <c r="ATP261"/>
      <c r="ATQ261"/>
      <c r="ATR261"/>
      <c r="ATS261"/>
      <c r="ATT261"/>
      <c r="ATU261"/>
      <c r="ATV261"/>
      <c r="ATW261"/>
      <c r="ATX261"/>
      <c r="ATY261"/>
      <c r="ATZ261"/>
      <c r="AUA261"/>
      <c r="AUB261"/>
      <c r="AUC261"/>
      <c r="AUD261"/>
      <c r="AUE261"/>
      <c r="AUF261"/>
      <c r="AUG261"/>
      <c r="AUH261"/>
      <c r="AUI261"/>
      <c r="AUJ261"/>
      <c r="AUK261"/>
      <c r="AUL261"/>
      <c r="AUM261"/>
      <c r="AUN261"/>
      <c r="AUO261"/>
      <c r="AUP261"/>
      <c r="AUQ261"/>
      <c r="AUR261"/>
      <c r="AUS261"/>
      <c r="AUT261"/>
      <c r="AUU261"/>
      <c r="AUV261"/>
      <c r="AUW261"/>
      <c r="AUX261"/>
      <c r="AUY261"/>
      <c r="AUZ261"/>
      <c r="AVA261"/>
      <c r="AVB261"/>
      <c r="AVC261"/>
      <c r="AVD261"/>
      <c r="AVE261"/>
      <c r="AVF261"/>
      <c r="AVG261"/>
      <c r="AVH261"/>
      <c r="AVI261"/>
      <c r="AVJ261"/>
      <c r="AVK261"/>
      <c r="AVL261"/>
      <c r="AVM261"/>
      <c r="AVN261"/>
      <c r="AVO261"/>
      <c r="AVP261"/>
      <c r="AVQ261"/>
      <c r="AVR261"/>
      <c r="AVS261"/>
      <c r="AVT261"/>
      <c r="AVU261"/>
      <c r="AVV261"/>
      <c r="AVW261"/>
      <c r="AVX261"/>
      <c r="AVY261"/>
      <c r="AVZ261"/>
      <c r="AWA261"/>
      <c r="AWB261"/>
      <c r="AWC261"/>
      <c r="AWD261"/>
      <c r="AWE261"/>
      <c r="AWF261"/>
      <c r="AWG261"/>
      <c r="AWH261"/>
      <c r="AWI261"/>
      <c r="AWJ261"/>
      <c r="AWK261"/>
      <c r="AWL261"/>
      <c r="AWM261"/>
      <c r="AWN261"/>
      <c r="AWO261"/>
      <c r="AWP261"/>
      <c r="AWQ261"/>
      <c r="AWR261"/>
      <c r="AWS261"/>
      <c r="AWT261"/>
      <c r="AWU261"/>
      <c r="AWV261"/>
      <c r="AWW261"/>
      <c r="AWX261"/>
      <c r="AWY261"/>
      <c r="AWZ261"/>
      <c r="AXA261"/>
      <c r="AXB261"/>
      <c r="AXC261"/>
      <c r="AXD261"/>
      <c r="AXE261"/>
      <c r="AXF261"/>
      <c r="AXG261"/>
      <c r="AXH261"/>
      <c r="AXI261"/>
      <c r="AXJ261"/>
      <c r="AXK261"/>
      <c r="AXL261"/>
      <c r="AXM261"/>
      <c r="AXN261"/>
      <c r="AXO261"/>
      <c r="AXP261"/>
      <c r="AXQ261"/>
      <c r="AXR261"/>
      <c r="AXS261"/>
      <c r="AXT261"/>
      <c r="AXU261"/>
      <c r="AXV261"/>
      <c r="AXW261"/>
      <c r="AXX261"/>
      <c r="AXY261"/>
      <c r="AXZ261"/>
      <c r="AYA261"/>
      <c r="AYB261"/>
      <c r="AYC261"/>
      <c r="AYD261"/>
      <c r="AYE261"/>
      <c r="AYF261"/>
      <c r="AYG261"/>
      <c r="AYH261"/>
      <c r="AYI261"/>
      <c r="AYJ261"/>
      <c r="AYK261"/>
      <c r="AYL261"/>
      <c r="AYM261"/>
      <c r="AYN261"/>
      <c r="AYO261"/>
      <c r="AYP261"/>
      <c r="AYQ261"/>
      <c r="AYR261"/>
      <c r="AYS261"/>
      <c r="AYT261"/>
      <c r="AYU261"/>
      <c r="AYV261"/>
      <c r="AYW261"/>
      <c r="AYX261"/>
      <c r="AYY261"/>
      <c r="AYZ261"/>
      <c r="AZA261"/>
      <c r="AZB261"/>
      <c r="AZC261"/>
      <c r="AZD261"/>
      <c r="AZE261"/>
      <c r="AZF261"/>
      <c r="AZG261"/>
      <c r="AZH261"/>
      <c r="AZI261"/>
      <c r="AZJ261"/>
      <c r="AZK261"/>
      <c r="AZL261"/>
      <c r="AZM261"/>
      <c r="AZN261"/>
      <c r="AZO261"/>
      <c r="AZP261"/>
      <c r="AZQ261"/>
      <c r="AZR261"/>
      <c r="AZS261"/>
      <c r="AZT261"/>
      <c r="AZU261"/>
      <c r="AZV261"/>
      <c r="AZW261"/>
      <c r="AZX261"/>
      <c r="AZY261"/>
      <c r="AZZ261"/>
      <c r="BAA261"/>
      <c r="BAB261"/>
      <c r="BAC261"/>
      <c r="BAD261"/>
      <c r="BAE261"/>
      <c r="BAF261"/>
      <c r="BAG261"/>
      <c r="BAH261"/>
      <c r="BAI261"/>
      <c r="BAJ261"/>
      <c r="BAK261"/>
      <c r="BAL261"/>
      <c r="BAM261"/>
      <c r="BAN261"/>
      <c r="BAO261"/>
      <c r="BAP261"/>
      <c r="BAQ261"/>
      <c r="BAR261"/>
      <c r="BAS261"/>
      <c r="BAT261"/>
      <c r="BAU261"/>
      <c r="BAV261"/>
      <c r="BAW261"/>
      <c r="BAX261"/>
      <c r="BAY261"/>
      <c r="BAZ261"/>
      <c r="BBA261"/>
      <c r="BBB261"/>
      <c r="BBC261"/>
      <c r="BBD261"/>
      <c r="BBE261"/>
      <c r="BBF261"/>
      <c r="BBG261"/>
      <c r="BBH261"/>
      <c r="BBI261"/>
      <c r="BBJ261"/>
      <c r="BBK261"/>
      <c r="BBL261"/>
      <c r="BBM261"/>
      <c r="BBN261"/>
      <c r="BBO261"/>
      <c r="BBP261"/>
      <c r="BBQ261"/>
      <c r="BBR261"/>
      <c r="BBS261"/>
      <c r="BBT261"/>
      <c r="BBU261"/>
      <c r="BBV261"/>
      <c r="BBW261"/>
      <c r="BBX261"/>
      <c r="BBY261"/>
      <c r="BBZ261"/>
      <c r="BCA261"/>
      <c r="BCB261"/>
      <c r="BCC261"/>
      <c r="BCD261"/>
      <c r="BCE261"/>
      <c r="BCF261"/>
      <c r="BCG261"/>
      <c r="BCH261"/>
      <c r="BCI261"/>
      <c r="BCJ261"/>
      <c r="BCK261"/>
      <c r="BCL261"/>
      <c r="BCM261"/>
      <c r="BCN261"/>
      <c r="BCO261"/>
      <c r="BCP261"/>
      <c r="BCQ261"/>
      <c r="BCR261"/>
      <c r="BCS261"/>
      <c r="BCT261"/>
      <c r="BCU261"/>
      <c r="BCV261"/>
      <c r="BCW261"/>
      <c r="BCX261"/>
      <c r="BCY261"/>
      <c r="BCZ261"/>
      <c r="BDA261"/>
      <c r="BDB261"/>
      <c r="BDC261"/>
      <c r="BDD261"/>
      <c r="BDE261"/>
      <c r="BDF261"/>
      <c r="BDG261"/>
      <c r="BDH261"/>
      <c r="BDI261"/>
      <c r="BDJ261"/>
      <c r="BDK261"/>
      <c r="BDL261"/>
      <c r="BDM261"/>
      <c r="BDN261"/>
      <c r="BDO261"/>
      <c r="BDP261"/>
      <c r="BDQ261"/>
      <c r="BDR261"/>
      <c r="BDS261"/>
      <c r="BDT261"/>
      <c r="BDU261"/>
    </row>
    <row r="262" spans="1:1477" s="69" customFormat="1">
      <c r="A262" s="132"/>
      <c r="B262" s="67" t="s">
        <v>5</v>
      </c>
      <c r="C262" s="67" t="s">
        <v>508</v>
      </c>
      <c r="D262" s="67" t="s">
        <v>509</v>
      </c>
      <c r="E262" s="68">
        <v>45070</v>
      </c>
      <c r="F262" s="67" t="s">
        <v>986</v>
      </c>
      <c r="G262" s="67" t="s">
        <v>995</v>
      </c>
      <c r="H262" s="187">
        <v>5</v>
      </c>
      <c r="I262" s="69">
        <v>5</v>
      </c>
      <c r="J262" s="69">
        <v>450</v>
      </c>
      <c r="K262" s="69">
        <v>493</v>
      </c>
      <c r="L262" s="69">
        <v>434</v>
      </c>
      <c r="M262" s="186">
        <f t="shared" si="75"/>
        <v>0.86888888888888893</v>
      </c>
      <c r="N262" s="69">
        <f t="shared" si="76"/>
        <v>1</v>
      </c>
      <c r="O262" s="69">
        <v>59</v>
      </c>
      <c r="P262" s="69">
        <v>0</v>
      </c>
      <c r="Q262" s="69">
        <v>0</v>
      </c>
      <c r="R262" s="69">
        <v>43</v>
      </c>
      <c r="S262" s="69">
        <v>0</v>
      </c>
      <c r="T262" s="190">
        <v>12343500</v>
      </c>
      <c r="U262" s="190">
        <v>99969</v>
      </c>
      <c r="V262" s="190">
        <v>12243531</v>
      </c>
      <c r="W262" s="190">
        <v>12329103</v>
      </c>
      <c r="X262" s="190">
        <v>12004695</v>
      </c>
      <c r="Y262" s="190">
        <v>0</v>
      </c>
      <c r="Z262" s="190">
        <v>340000</v>
      </c>
      <c r="AA262" s="190">
        <v>340000</v>
      </c>
      <c r="AB262" s="190">
        <v>12344695</v>
      </c>
      <c r="AC262" s="190">
        <v>12003108</v>
      </c>
      <c r="AD262" s="186">
        <f t="shared" si="77"/>
        <v>0.98036326285284858</v>
      </c>
      <c r="AE262" s="69">
        <f t="shared" si="78"/>
        <v>1</v>
      </c>
      <c r="AF262" s="190">
        <v>-341587</v>
      </c>
      <c r="AG262" s="190">
        <v>-14397</v>
      </c>
      <c r="AH262" s="69">
        <v>13</v>
      </c>
      <c r="AI262" s="69">
        <v>30</v>
      </c>
      <c r="AJ262" s="69">
        <v>0</v>
      </c>
      <c r="AK262" s="69">
        <v>0</v>
      </c>
      <c r="AL262" s="80">
        <v>51988</v>
      </c>
      <c r="AM262" s="80">
        <v>0</v>
      </c>
      <c r="AN262" s="69">
        <v>0</v>
      </c>
      <c r="AO262" s="69">
        <v>0</v>
      </c>
      <c r="AP262" s="80">
        <v>192434</v>
      </c>
      <c r="AQ262" s="80">
        <v>111954</v>
      </c>
      <c r="AR262" s="69">
        <v>0</v>
      </c>
      <c r="AS262" s="69">
        <v>0</v>
      </c>
      <c r="AT262" s="80">
        <v>0</v>
      </c>
      <c r="AU262" s="80">
        <v>0</v>
      </c>
      <c r="AV262" s="69">
        <v>0</v>
      </c>
      <c r="AW262" s="69">
        <v>0</v>
      </c>
      <c r="AX262" s="80">
        <v>0</v>
      </c>
      <c r="AY262" s="80">
        <v>0</v>
      </c>
      <c r="AZ262" s="69">
        <v>0</v>
      </c>
      <c r="BA262" s="69">
        <v>0</v>
      </c>
      <c r="BB262" s="80">
        <v>0</v>
      </c>
      <c r="BC262" s="80">
        <v>0</v>
      </c>
      <c r="BD262" s="69">
        <v>0</v>
      </c>
      <c r="BE262" s="69">
        <v>0</v>
      </c>
      <c r="BF262" s="80">
        <v>6723</v>
      </c>
      <c r="BG262" s="80">
        <v>0</v>
      </c>
      <c r="BH262" s="69">
        <v>0</v>
      </c>
      <c r="BI262" s="69">
        <v>0</v>
      </c>
      <c r="BJ262" s="80">
        <v>1786</v>
      </c>
      <c r="BK262" s="80">
        <v>0</v>
      </c>
      <c r="BL262" s="69">
        <v>0</v>
      </c>
      <c r="BM262" s="69">
        <v>0</v>
      </c>
      <c r="BN262" s="80">
        <v>0</v>
      </c>
      <c r="BO262" s="80">
        <v>0</v>
      </c>
      <c r="BP262" s="69">
        <v>0</v>
      </c>
      <c r="BQ262" s="69">
        <v>0</v>
      </c>
      <c r="BR262" s="80">
        <v>0</v>
      </c>
      <c r="BS262" s="80">
        <v>0</v>
      </c>
      <c r="BT262" s="69">
        <v>0</v>
      </c>
      <c r="BU262" s="69">
        <v>0</v>
      </c>
      <c r="BV262" s="80">
        <v>0</v>
      </c>
      <c r="BW262" s="80">
        <v>0</v>
      </c>
      <c r="BX262" s="69">
        <v>0</v>
      </c>
      <c r="BY262" s="69">
        <v>0</v>
      </c>
      <c r="BZ262" s="80">
        <v>0</v>
      </c>
      <c r="CA262" s="80">
        <v>0</v>
      </c>
      <c r="CB262" s="69">
        <v>0</v>
      </c>
      <c r="CC262" s="69">
        <v>0</v>
      </c>
      <c r="CD262" s="80">
        <v>0</v>
      </c>
      <c r="CE262" s="80">
        <v>0</v>
      </c>
      <c r="CF262" s="69">
        <v>0</v>
      </c>
      <c r="CG262" s="69">
        <v>0</v>
      </c>
      <c r="CH262" s="80">
        <v>-260667</v>
      </c>
      <c r="CI262" s="80">
        <v>0</v>
      </c>
      <c r="CJ262" s="69">
        <v>0</v>
      </c>
      <c r="CK262" s="69">
        <v>0</v>
      </c>
      <c r="CL262" s="80">
        <v>-7736</v>
      </c>
      <c r="CM262" s="80">
        <v>111954</v>
      </c>
      <c r="CN262" s="67" t="s">
        <v>744</v>
      </c>
      <c r="CO262" s="67" t="s">
        <v>745</v>
      </c>
      <c r="CP262" s="67" t="s">
        <v>709</v>
      </c>
      <c r="CQ262" s="67" t="s">
        <v>709</v>
      </c>
      <c r="CR262" s="67" t="s">
        <v>709</v>
      </c>
      <c r="CS262" s="67" t="s">
        <v>709</v>
      </c>
      <c r="CT262" s="68">
        <v>46059</v>
      </c>
      <c r="CU262" s="67" t="s">
        <v>991</v>
      </c>
      <c r="CV262" s="67" t="s">
        <v>989</v>
      </c>
      <c r="CW262" s="68" t="s">
        <v>168</v>
      </c>
      <c r="CX262" s="68">
        <v>45762</v>
      </c>
      <c r="CY262" s="67" t="s">
        <v>986</v>
      </c>
      <c r="CZ262" s="67" t="s">
        <v>994</v>
      </c>
      <c r="DA262" s="67" t="s">
        <v>1047</v>
      </c>
      <c r="DB262" s="81">
        <v>10090244.35</v>
      </c>
      <c r="DC262" s="67" t="s">
        <v>918</v>
      </c>
      <c r="DD262" s="67" t="s">
        <v>919</v>
      </c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  <c r="AML262"/>
      <c r="AMM262"/>
      <c r="AMN262"/>
      <c r="AMO262"/>
      <c r="AMP262"/>
      <c r="AMQ262"/>
      <c r="AMR262"/>
      <c r="AMS262"/>
      <c r="AMT262"/>
      <c r="AMU262"/>
      <c r="AMV262"/>
      <c r="AMW262"/>
      <c r="AMX262"/>
      <c r="AMY262"/>
      <c r="AMZ262"/>
      <c r="ANA262"/>
      <c r="ANB262"/>
      <c r="ANC262"/>
      <c r="AND262"/>
      <c r="ANE262"/>
      <c r="ANF262"/>
      <c r="ANG262"/>
      <c r="ANH262"/>
      <c r="ANI262"/>
      <c r="ANJ262"/>
      <c r="ANK262"/>
      <c r="ANL262"/>
      <c r="ANM262"/>
      <c r="ANN262"/>
      <c r="ANO262"/>
      <c r="ANP262"/>
      <c r="ANQ262"/>
      <c r="ANR262"/>
      <c r="ANS262"/>
      <c r="ANT262"/>
      <c r="ANU262"/>
      <c r="ANV262"/>
      <c r="ANW262"/>
      <c r="ANX262"/>
      <c r="ANY262"/>
      <c r="ANZ262"/>
      <c r="AOA262"/>
      <c r="AOB262"/>
      <c r="AOC262"/>
      <c r="AOD262"/>
      <c r="AOE262"/>
      <c r="AOF262"/>
      <c r="AOG262"/>
      <c r="AOH262"/>
      <c r="AOI262"/>
      <c r="AOJ262"/>
      <c r="AOK262"/>
      <c r="AOL262"/>
      <c r="AOM262"/>
      <c r="AON262"/>
      <c r="AOO262"/>
      <c r="AOP262"/>
      <c r="AOQ262"/>
      <c r="AOR262"/>
      <c r="AOS262"/>
      <c r="AOT262"/>
      <c r="AOU262"/>
      <c r="AOV262"/>
      <c r="AOW262"/>
      <c r="AOX262"/>
      <c r="AOY262"/>
      <c r="AOZ262"/>
      <c r="APA262"/>
      <c r="APB262"/>
      <c r="APC262"/>
      <c r="APD262"/>
      <c r="APE262"/>
      <c r="APF262"/>
      <c r="APG262"/>
      <c r="APH262"/>
      <c r="API262"/>
      <c r="APJ262"/>
      <c r="APK262"/>
      <c r="APL262"/>
      <c r="APM262"/>
      <c r="APN262"/>
      <c r="APO262"/>
      <c r="APP262"/>
      <c r="APQ262"/>
      <c r="APR262"/>
      <c r="APS262"/>
      <c r="APT262"/>
      <c r="APU262"/>
      <c r="APV262"/>
      <c r="APW262"/>
      <c r="APX262"/>
      <c r="APY262"/>
      <c r="APZ262"/>
      <c r="AQA262"/>
      <c r="AQB262"/>
      <c r="AQC262"/>
      <c r="AQD262"/>
      <c r="AQE262"/>
      <c r="AQF262"/>
      <c r="AQG262"/>
      <c r="AQH262"/>
      <c r="AQI262"/>
      <c r="AQJ262"/>
      <c r="AQK262"/>
      <c r="AQL262"/>
      <c r="AQM262"/>
      <c r="AQN262"/>
      <c r="AQO262"/>
      <c r="AQP262"/>
      <c r="AQQ262"/>
      <c r="AQR262"/>
      <c r="AQS262"/>
      <c r="AQT262"/>
      <c r="AQU262"/>
      <c r="AQV262"/>
      <c r="AQW262"/>
      <c r="AQX262"/>
      <c r="AQY262"/>
      <c r="AQZ262"/>
      <c r="ARA262"/>
      <c r="ARB262"/>
      <c r="ARC262"/>
      <c r="ARD262"/>
      <c r="ARE262"/>
      <c r="ARF262"/>
      <c r="ARG262"/>
      <c r="ARH262"/>
      <c r="ARI262"/>
      <c r="ARJ262"/>
      <c r="ARK262"/>
      <c r="ARL262"/>
      <c r="ARM262"/>
      <c r="ARN262"/>
      <c r="ARO262"/>
      <c r="ARP262"/>
      <c r="ARQ262"/>
      <c r="ARR262"/>
      <c r="ARS262"/>
      <c r="ART262"/>
      <c r="ARU262"/>
      <c r="ARV262"/>
      <c r="ARW262"/>
      <c r="ARX262"/>
      <c r="ARY262"/>
      <c r="ARZ262"/>
      <c r="ASA262"/>
      <c r="ASB262"/>
      <c r="ASC262"/>
      <c r="ASD262"/>
      <c r="ASE262"/>
      <c r="ASF262"/>
      <c r="ASG262"/>
      <c r="ASH262"/>
      <c r="ASI262"/>
      <c r="ASJ262"/>
      <c r="ASK262"/>
      <c r="ASL262"/>
      <c r="ASM262"/>
      <c r="ASN262"/>
      <c r="ASO262"/>
      <c r="ASP262"/>
      <c r="ASQ262"/>
      <c r="ASR262"/>
      <c r="ASS262"/>
      <c r="AST262"/>
      <c r="ASU262"/>
      <c r="ASV262"/>
      <c r="ASW262"/>
      <c r="ASX262"/>
      <c r="ASY262"/>
      <c r="ASZ262"/>
      <c r="ATA262"/>
      <c r="ATB262"/>
      <c r="ATC262"/>
      <c r="ATD262"/>
      <c r="ATE262"/>
      <c r="ATF262"/>
      <c r="ATG262"/>
      <c r="ATH262"/>
      <c r="ATI262"/>
      <c r="ATJ262"/>
      <c r="ATK262"/>
      <c r="ATL262"/>
      <c r="ATM262"/>
      <c r="ATN262"/>
      <c r="ATO262"/>
      <c r="ATP262"/>
      <c r="ATQ262"/>
      <c r="ATR262"/>
      <c r="ATS262"/>
      <c r="ATT262"/>
      <c r="ATU262"/>
      <c r="ATV262"/>
      <c r="ATW262"/>
      <c r="ATX262"/>
      <c r="ATY262"/>
      <c r="ATZ262"/>
      <c r="AUA262"/>
      <c r="AUB262"/>
      <c r="AUC262"/>
      <c r="AUD262"/>
      <c r="AUE262"/>
      <c r="AUF262"/>
      <c r="AUG262"/>
      <c r="AUH262"/>
      <c r="AUI262"/>
      <c r="AUJ262"/>
      <c r="AUK262"/>
      <c r="AUL262"/>
      <c r="AUM262"/>
      <c r="AUN262"/>
      <c r="AUO262"/>
      <c r="AUP262"/>
      <c r="AUQ262"/>
      <c r="AUR262"/>
      <c r="AUS262"/>
      <c r="AUT262"/>
      <c r="AUU262"/>
      <c r="AUV262"/>
      <c r="AUW262"/>
      <c r="AUX262"/>
      <c r="AUY262"/>
      <c r="AUZ262"/>
      <c r="AVA262"/>
      <c r="AVB262"/>
      <c r="AVC262"/>
      <c r="AVD262"/>
      <c r="AVE262"/>
      <c r="AVF262"/>
      <c r="AVG262"/>
      <c r="AVH262"/>
      <c r="AVI262"/>
      <c r="AVJ262"/>
      <c r="AVK262"/>
      <c r="AVL262"/>
      <c r="AVM262"/>
      <c r="AVN262"/>
      <c r="AVO262"/>
      <c r="AVP262"/>
      <c r="AVQ262"/>
      <c r="AVR262"/>
      <c r="AVS262"/>
      <c r="AVT262"/>
      <c r="AVU262"/>
      <c r="AVV262"/>
      <c r="AVW262"/>
      <c r="AVX262"/>
      <c r="AVY262"/>
      <c r="AVZ262"/>
      <c r="AWA262"/>
      <c r="AWB262"/>
      <c r="AWC262"/>
      <c r="AWD262"/>
      <c r="AWE262"/>
      <c r="AWF262"/>
      <c r="AWG262"/>
      <c r="AWH262"/>
      <c r="AWI262"/>
      <c r="AWJ262"/>
      <c r="AWK262"/>
      <c r="AWL262"/>
      <c r="AWM262"/>
      <c r="AWN262"/>
      <c r="AWO262"/>
      <c r="AWP262"/>
      <c r="AWQ262"/>
      <c r="AWR262"/>
      <c r="AWS262"/>
      <c r="AWT262"/>
      <c r="AWU262"/>
      <c r="AWV262"/>
      <c r="AWW262"/>
      <c r="AWX262"/>
      <c r="AWY262"/>
      <c r="AWZ262"/>
      <c r="AXA262"/>
      <c r="AXB262"/>
      <c r="AXC262"/>
      <c r="AXD262"/>
      <c r="AXE262"/>
      <c r="AXF262"/>
      <c r="AXG262"/>
      <c r="AXH262"/>
      <c r="AXI262"/>
      <c r="AXJ262"/>
      <c r="AXK262"/>
      <c r="AXL262"/>
      <c r="AXM262"/>
      <c r="AXN262"/>
      <c r="AXO262"/>
      <c r="AXP262"/>
      <c r="AXQ262"/>
      <c r="AXR262"/>
      <c r="AXS262"/>
      <c r="AXT262"/>
      <c r="AXU262"/>
      <c r="AXV262"/>
      <c r="AXW262"/>
      <c r="AXX262"/>
      <c r="AXY262"/>
      <c r="AXZ262"/>
      <c r="AYA262"/>
      <c r="AYB262"/>
      <c r="AYC262"/>
      <c r="AYD262"/>
      <c r="AYE262"/>
      <c r="AYF262"/>
      <c r="AYG262"/>
      <c r="AYH262"/>
      <c r="AYI262"/>
      <c r="AYJ262"/>
      <c r="AYK262"/>
      <c r="AYL262"/>
      <c r="AYM262"/>
      <c r="AYN262"/>
      <c r="AYO262"/>
      <c r="AYP262"/>
      <c r="AYQ262"/>
      <c r="AYR262"/>
      <c r="AYS262"/>
      <c r="AYT262"/>
      <c r="AYU262"/>
      <c r="AYV262"/>
      <c r="AYW262"/>
      <c r="AYX262"/>
      <c r="AYY262"/>
      <c r="AYZ262"/>
      <c r="AZA262"/>
      <c r="AZB262"/>
      <c r="AZC262"/>
      <c r="AZD262"/>
      <c r="AZE262"/>
      <c r="AZF262"/>
      <c r="AZG262"/>
      <c r="AZH262"/>
      <c r="AZI262"/>
      <c r="AZJ262"/>
      <c r="AZK262"/>
      <c r="AZL262"/>
      <c r="AZM262"/>
      <c r="AZN262"/>
      <c r="AZO262"/>
      <c r="AZP262"/>
      <c r="AZQ262"/>
      <c r="AZR262"/>
      <c r="AZS262"/>
      <c r="AZT262"/>
      <c r="AZU262"/>
      <c r="AZV262"/>
      <c r="AZW262"/>
      <c r="AZX262"/>
      <c r="AZY262"/>
      <c r="AZZ262"/>
      <c r="BAA262"/>
      <c r="BAB262"/>
      <c r="BAC262"/>
      <c r="BAD262"/>
      <c r="BAE262"/>
      <c r="BAF262"/>
      <c r="BAG262"/>
      <c r="BAH262"/>
      <c r="BAI262"/>
      <c r="BAJ262"/>
      <c r="BAK262"/>
      <c r="BAL262"/>
      <c r="BAM262"/>
      <c r="BAN262"/>
      <c r="BAO262"/>
      <c r="BAP262"/>
      <c r="BAQ262"/>
      <c r="BAR262"/>
      <c r="BAS262"/>
      <c r="BAT262"/>
      <c r="BAU262"/>
      <c r="BAV262"/>
      <c r="BAW262"/>
      <c r="BAX262"/>
      <c r="BAY262"/>
      <c r="BAZ262"/>
      <c r="BBA262"/>
      <c r="BBB262"/>
      <c r="BBC262"/>
      <c r="BBD262"/>
      <c r="BBE262"/>
      <c r="BBF262"/>
      <c r="BBG262"/>
      <c r="BBH262"/>
      <c r="BBI262"/>
      <c r="BBJ262"/>
      <c r="BBK262"/>
      <c r="BBL262"/>
      <c r="BBM262"/>
      <c r="BBN262"/>
      <c r="BBO262"/>
      <c r="BBP262"/>
      <c r="BBQ262"/>
      <c r="BBR262"/>
      <c r="BBS262"/>
      <c r="BBT262"/>
      <c r="BBU262"/>
      <c r="BBV262"/>
      <c r="BBW262"/>
      <c r="BBX262"/>
      <c r="BBY262"/>
      <c r="BBZ262"/>
      <c r="BCA262"/>
      <c r="BCB262"/>
      <c r="BCC262"/>
      <c r="BCD262"/>
      <c r="BCE262"/>
      <c r="BCF262"/>
      <c r="BCG262"/>
      <c r="BCH262"/>
      <c r="BCI262"/>
      <c r="BCJ262"/>
      <c r="BCK262"/>
      <c r="BCL262"/>
      <c r="BCM262"/>
      <c r="BCN262"/>
      <c r="BCO262"/>
      <c r="BCP262"/>
      <c r="BCQ262"/>
      <c r="BCR262"/>
      <c r="BCS262"/>
      <c r="BCT262"/>
      <c r="BCU262"/>
      <c r="BCV262"/>
      <c r="BCW262"/>
      <c r="BCX262"/>
      <c r="BCY262"/>
      <c r="BCZ262"/>
      <c r="BDA262"/>
      <c r="BDB262"/>
      <c r="BDC262"/>
      <c r="BDD262"/>
      <c r="BDE262"/>
      <c r="BDF262"/>
      <c r="BDG262"/>
      <c r="BDH262"/>
      <c r="BDI262"/>
      <c r="BDJ262"/>
      <c r="BDK262"/>
      <c r="BDL262"/>
      <c r="BDM262"/>
      <c r="BDN262"/>
      <c r="BDO262"/>
      <c r="BDP262"/>
      <c r="BDQ262"/>
      <c r="BDR262"/>
      <c r="BDS262"/>
      <c r="BDT262"/>
      <c r="BDU262"/>
    </row>
    <row r="263" spans="1:1477" s="69" customFormat="1">
      <c r="A263" s="132"/>
      <c r="B263" s="67" t="s">
        <v>5</v>
      </c>
      <c r="C263" s="67" t="s">
        <v>943</v>
      </c>
      <c r="D263" s="67" t="s">
        <v>1048</v>
      </c>
      <c r="E263" s="68">
        <v>45014</v>
      </c>
      <c r="F263" s="67" t="s">
        <v>991</v>
      </c>
      <c r="G263" s="67" t="s">
        <v>995</v>
      </c>
      <c r="H263" s="187">
        <v>6</v>
      </c>
      <c r="I263" s="69">
        <v>0</v>
      </c>
      <c r="J263" s="69">
        <v>400</v>
      </c>
      <c r="K263" s="69">
        <v>455</v>
      </c>
      <c r="L263" s="69">
        <v>384</v>
      </c>
      <c r="M263" s="186">
        <f t="shared" si="75"/>
        <v>0.82250000000000001</v>
      </c>
      <c r="N263" s="69">
        <f t="shared" si="76"/>
        <v>1</v>
      </c>
      <c r="O263" s="69">
        <v>71</v>
      </c>
      <c r="P263" s="69">
        <v>0</v>
      </c>
      <c r="Q263" s="69">
        <v>0</v>
      </c>
      <c r="R263" s="69">
        <v>55</v>
      </c>
      <c r="S263" s="69">
        <v>0</v>
      </c>
      <c r="T263" s="190">
        <v>9816354</v>
      </c>
      <c r="U263" s="190">
        <v>102429</v>
      </c>
      <c r="V263" s="190">
        <v>9713925</v>
      </c>
      <c r="W263" s="190">
        <v>9816354</v>
      </c>
      <c r="X263" s="190">
        <v>9814725</v>
      </c>
      <c r="Y263" s="190">
        <v>0</v>
      </c>
      <c r="Z263" s="190">
        <v>320000</v>
      </c>
      <c r="AA263" s="190">
        <v>320000</v>
      </c>
      <c r="AB263" s="190">
        <v>10134725</v>
      </c>
      <c r="AC263" s="190">
        <v>9792214</v>
      </c>
      <c r="AD263" s="186">
        <f t="shared" si="77"/>
        <v>1.0080594610314575</v>
      </c>
      <c r="AE263" s="69">
        <f t="shared" si="78"/>
        <v>1</v>
      </c>
      <c r="AF263" s="190">
        <v>-342511</v>
      </c>
      <c r="AG263" s="190">
        <v>0</v>
      </c>
      <c r="AH263" s="69">
        <v>39</v>
      </c>
      <c r="AI263" s="69">
        <v>16</v>
      </c>
      <c r="AJ263" s="69">
        <v>0</v>
      </c>
      <c r="AK263" s="69">
        <v>0</v>
      </c>
      <c r="AL263" s="80">
        <v>0</v>
      </c>
      <c r="AM263" s="80">
        <v>0</v>
      </c>
      <c r="AN263" s="69">
        <v>0</v>
      </c>
      <c r="AO263" s="69">
        <v>0</v>
      </c>
      <c r="AP263" s="80">
        <v>0</v>
      </c>
      <c r="AQ263" s="80">
        <v>0</v>
      </c>
      <c r="AR263" s="69">
        <v>0</v>
      </c>
      <c r="AS263" s="69">
        <v>0</v>
      </c>
      <c r="AT263" s="80">
        <v>0</v>
      </c>
      <c r="AU263" s="80">
        <v>0</v>
      </c>
      <c r="AV263" s="69">
        <v>0</v>
      </c>
      <c r="AW263" s="69">
        <v>0</v>
      </c>
      <c r="AX263" s="80">
        <v>0</v>
      </c>
      <c r="AY263" s="80">
        <v>0</v>
      </c>
      <c r="AZ263" s="69">
        <v>0</v>
      </c>
      <c r="BA263" s="69">
        <v>0</v>
      </c>
      <c r="BB263" s="80">
        <v>0</v>
      </c>
      <c r="BC263" s="80">
        <v>0</v>
      </c>
      <c r="BD263" s="69">
        <v>0</v>
      </c>
      <c r="BE263" s="69">
        <v>0</v>
      </c>
      <c r="BF263" s="80">
        <v>0</v>
      </c>
      <c r="BG263" s="80">
        <v>0</v>
      </c>
      <c r="BH263" s="69">
        <v>0</v>
      </c>
      <c r="BI263" s="69">
        <v>0</v>
      </c>
      <c r="BJ263" s="80">
        <v>0</v>
      </c>
      <c r="BK263" s="80">
        <v>0</v>
      </c>
      <c r="BL263" s="69">
        <v>0</v>
      </c>
      <c r="BM263" s="69">
        <v>0</v>
      </c>
      <c r="BN263" s="80">
        <v>0</v>
      </c>
      <c r="BO263" s="80">
        <v>0</v>
      </c>
      <c r="BP263" s="69">
        <v>0</v>
      </c>
      <c r="BQ263" s="69">
        <v>0</v>
      </c>
      <c r="BR263" s="80">
        <v>0</v>
      </c>
      <c r="BS263" s="80">
        <v>0</v>
      </c>
      <c r="BT263" s="69">
        <v>0</v>
      </c>
      <c r="BU263" s="69">
        <v>0</v>
      </c>
      <c r="BV263" s="80">
        <v>0</v>
      </c>
      <c r="BW263" s="80">
        <v>0</v>
      </c>
      <c r="BX263" s="69">
        <v>0</v>
      </c>
      <c r="BY263" s="69">
        <v>0</v>
      </c>
      <c r="BZ263" s="80">
        <v>0</v>
      </c>
      <c r="CA263" s="80">
        <v>0</v>
      </c>
      <c r="CB263" s="69">
        <v>0</v>
      </c>
      <c r="CC263" s="69">
        <v>0</v>
      </c>
      <c r="CD263" s="80">
        <v>0</v>
      </c>
      <c r="CE263" s="80">
        <v>0</v>
      </c>
      <c r="CF263" s="69">
        <v>0</v>
      </c>
      <c r="CG263" s="69">
        <v>0</v>
      </c>
      <c r="CH263" s="80">
        <v>0</v>
      </c>
      <c r="CI263" s="80">
        <v>0</v>
      </c>
      <c r="CJ263" s="69">
        <v>0</v>
      </c>
      <c r="CK263" s="69">
        <v>0</v>
      </c>
      <c r="CL263" s="80">
        <v>0</v>
      </c>
      <c r="CM263" s="80">
        <v>0</v>
      </c>
      <c r="CN263" s="67" t="s">
        <v>847</v>
      </c>
      <c r="CO263" s="67" t="s">
        <v>848</v>
      </c>
      <c r="CP263" s="67" t="s">
        <v>709</v>
      </c>
      <c r="CQ263" s="67" t="s">
        <v>709</v>
      </c>
      <c r="CR263" s="67" t="s">
        <v>709</v>
      </c>
      <c r="CS263" s="67" t="s">
        <v>709</v>
      </c>
      <c r="CT263" s="68">
        <v>45908</v>
      </c>
      <c r="CU263" s="67" t="s">
        <v>988</v>
      </c>
      <c r="CV263" s="67" t="s">
        <v>989</v>
      </c>
      <c r="CW263" s="68" t="s">
        <v>168</v>
      </c>
      <c r="CX263" s="68">
        <v>45677</v>
      </c>
      <c r="CY263" s="67" t="s">
        <v>991</v>
      </c>
      <c r="CZ263" s="67" t="s">
        <v>994</v>
      </c>
      <c r="DA263" s="67" t="s">
        <v>1046</v>
      </c>
      <c r="DB263" s="81">
        <v>10415642.199999999</v>
      </c>
      <c r="DC263" s="67" t="s">
        <v>928</v>
      </c>
      <c r="DD263" s="67" t="s">
        <v>929</v>
      </c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  <c r="AML263"/>
      <c r="AMM263"/>
      <c r="AMN263"/>
      <c r="AMO263"/>
      <c r="AMP263"/>
      <c r="AMQ263"/>
      <c r="AMR263"/>
      <c r="AMS263"/>
      <c r="AMT263"/>
      <c r="AMU263"/>
      <c r="AMV263"/>
      <c r="AMW263"/>
      <c r="AMX263"/>
      <c r="AMY263"/>
      <c r="AMZ263"/>
      <c r="ANA263"/>
      <c r="ANB263"/>
      <c r="ANC263"/>
      <c r="AND263"/>
      <c r="ANE263"/>
      <c r="ANF263"/>
      <c r="ANG263"/>
      <c r="ANH263"/>
      <c r="ANI263"/>
      <c r="ANJ263"/>
      <c r="ANK263"/>
      <c r="ANL263"/>
      <c r="ANM263"/>
      <c r="ANN263"/>
      <c r="ANO263"/>
      <c r="ANP263"/>
      <c r="ANQ263"/>
      <c r="ANR263"/>
      <c r="ANS263"/>
      <c r="ANT263"/>
      <c r="ANU263"/>
      <c r="ANV263"/>
      <c r="ANW263"/>
      <c r="ANX263"/>
      <c r="ANY263"/>
      <c r="ANZ263"/>
      <c r="AOA263"/>
      <c r="AOB263"/>
      <c r="AOC263"/>
      <c r="AOD263"/>
      <c r="AOE263"/>
      <c r="AOF263"/>
      <c r="AOG263"/>
      <c r="AOH263"/>
      <c r="AOI263"/>
      <c r="AOJ263"/>
      <c r="AOK263"/>
      <c r="AOL263"/>
      <c r="AOM263"/>
      <c r="AON263"/>
      <c r="AOO263"/>
      <c r="AOP263"/>
      <c r="AOQ263"/>
      <c r="AOR263"/>
      <c r="AOS263"/>
      <c r="AOT263"/>
      <c r="AOU263"/>
      <c r="AOV263"/>
      <c r="AOW263"/>
      <c r="AOX263"/>
      <c r="AOY263"/>
      <c r="AOZ263"/>
      <c r="APA263"/>
      <c r="APB263"/>
      <c r="APC263"/>
      <c r="APD263"/>
      <c r="APE263"/>
      <c r="APF263"/>
      <c r="APG263"/>
      <c r="APH263"/>
      <c r="API263"/>
      <c r="APJ263"/>
      <c r="APK263"/>
      <c r="APL263"/>
      <c r="APM263"/>
      <c r="APN263"/>
      <c r="APO263"/>
      <c r="APP263"/>
      <c r="APQ263"/>
      <c r="APR263"/>
      <c r="APS263"/>
      <c r="APT263"/>
      <c r="APU263"/>
      <c r="APV263"/>
      <c r="APW263"/>
      <c r="APX263"/>
      <c r="APY263"/>
      <c r="APZ263"/>
      <c r="AQA263"/>
      <c r="AQB263"/>
      <c r="AQC263"/>
      <c r="AQD263"/>
      <c r="AQE263"/>
      <c r="AQF263"/>
      <c r="AQG263"/>
      <c r="AQH263"/>
      <c r="AQI263"/>
      <c r="AQJ263"/>
      <c r="AQK263"/>
      <c r="AQL263"/>
      <c r="AQM263"/>
      <c r="AQN263"/>
      <c r="AQO263"/>
      <c r="AQP263"/>
      <c r="AQQ263"/>
      <c r="AQR263"/>
      <c r="AQS263"/>
      <c r="AQT263"/>
      <c r="AQU263"/>
      <c r="AQV263"/>
      <c r="AQW263"/>
      <c r="AQX263"/>
      <c r="AQY263"/>
      <c r="AQZ263"/>
      <c r="ARA263"/>
      <c r="ARB263"/>
      <c r="ARC263"/>
      <c r="ARD263"/>
      <c r="ARE263"/>
      <c r="ARF263"/>
      <c r="ARG263"/>
      <c r="ARH263"/>
      <c r="ARI263"/>
      <c r="ARJ263"/>
      <c r="ARK263"/>
      <c r="ARL263"/>
      <c r="ARM263"/>
      <c r="ARN263"/>
      <c r="ARO263"/>
      <c r="ARP263"/>
      <c r="ARQ263"/>
      <c r="ARR263"/>
      <c r="ARS263"/>
      <c r="ART263"/>
      <c r="ARU263"/>
      <c r="ARV263"/>
      <c r="ARW263"/>
      <c r="ARX263"/>
      <c r="ARY263"/>
      <c r="ARZ263"/>
      <c r="ASA263"/>
      <c r="ASB263"/>
      <c r="ASC263"/>
      <c r="ASD263"/>
      <c r="ASE263"/>
      <c r="ASF263"/>
      <c r="ASG263"/>
      <c r="ASH263"/>
      <c r="ASI263"/>
      <c r="ASJ263"/>
      <c r="ASK263"/>
      <c r="ASL263"/>
      <c r="ASM263"/>
      <c r="ASN263"/>
      <c r="ASO263"/>
      <c r="ASP263"/>
      <c r="ASQ263"/>
      <c r="ASR263"/>
      <c r="ASS263"/>
      <c r="AST263"/>
      <c r="ASU263"/>
      <c r="ASV263"/>
      <c r="ASW263"/>
      <c r="ASX263"/>
      <c r="ASY263"/>
      <c r="ASZ263"/>
      <c r="ATA263"/>
      <c r="ATB263"/>
      <c r="ATC263"/>
      <c r="ATD263"/>
      <c r="ATE263"/>
      <c r="ATF263"/>
      <c r="ATG263"/>
      <c r="ATH263"/>
      <c r="ATI263"/>
      <c r="ATJ263"/>
      <c r="ATK263"/>
      <c r="ATL263"/>
      <c r="ATM263"/>
      <c r="ATN263"/>
      <c r="ATO263"/>
      <c r="ATP263"/>
      <c r="ATQ263"/>
      <c r="ATR263"/>
      <c r="ATS263"/>
      <c r="ATT263"/>
      <c r="ATU263"/>
      <c r="ATV263"/>
      <c r="ATW263"/>
      <c r="ATX263"/>
      <c r="ATY263"/>
      <c r="ATZ263"/>
      <c r="AUA263"/>
      <c r="AUB263"/>
      <c r="AUC263"/>
      <c r="AUD263"/>
      <c r="AUE263"/>
      <c r="AUF263"/>
      <c r="AUG263"/>
      <c r="AUH263"/>
      <c r="AUI263"/>
      <c r="AUJ263"/>
      <c r="AUK263"/>
      <c r="AUL263"/>
      <c r="AUM263"/>
      <c r="AUN263"/>
      <c r="AUO263"/>
      <c r="AUP263"/>
      <c r="AUQ263"/>
      <c r="AUR263"/>
      <c r="AUS263"/>
      <c r="AUT263"/>
      <c r="AUU263"/>
      <c r="AUV263"/>
      <c r="AUW263"/>
      <c r="AUX263"/>
      <c r="AUY263"/>
      <c r="AUZ263"/>
      <c r="AVA263"/>
      <c r="AVB263"/>
      <c r="AVC263"/>
      <c r="AVD263"/>
      <c r="AVE263"/>
      <c r="AVF263"/>
      <c r="AVG263"/>
      <c r="AVH263"/>
      <c r="AVI263"/>
      <c r="AVJ263"/>
      <c r="AVK263"/>
      <c r="AVL263"/>
      <c r="AVM263"/>
      <c r="AVN263"/>
      <c r="AVO263"/>
      <c r="AVP263"/>
      <c r="AVQ263"/>
      <c r="AVR263"/>
      <c r="AVS263"/>
      <c r="AVT263"/>
      <c r="AVU263"/>
      <c r="AVV263"/>
      <c r="AVW263"/>
      <c r="AVX263"/>
      <c r="AVY263"/>
      <c r="AVZ263"/>
      <c r="AWA263"/>
      <c r="AWB263"/>
      <c r="AWC263"/>
      <c r="AWD263"/>
      <c r="AWE263"/>
      <c r="AWF263"/>
      <c r="AWG263"/>
      <c r="AWH263"/>
      <c r="AWI263"/>
      <c r="AWJ263"/>
      <c r="AWK263"/>
      <c r="AWL263"/>
      <c r="AWM263"/>
      <c r="AWN263"/>
      <c r="AWO263"/>
      <c r="AWP263"/>
      <c r="AWQ263"/>
      <c r="AWR263"/>
      <c r="AWS263"/>
      <c r="AWT263"/>
      <c r="AWU263"/>
      <c r="AWV263"/>
      <c r="AWW263"/>
      <c r="AWX263"/>
      <c r="AWY263"/>
      <c r="AWZ263"/>
      <c r="AXA263"/>
      <c r="AXB263"/>
      <c r="AXC263"/>
      <c r="AXD263"/>
      <c r="AXE263"/>
      <c r="AXF263"/>
      <c r="AXG263"/>
      <c r="AXH263"/>
      <c r="AXI263"/>
      <c r="AXJ263"/>
      <c r="AXK263"/>
      <c r="AXL263"/>
      <c r="AXM263"/>
      <c r="AXN263"/>
      <c r="AXO263"/>
      <c r="AXP263"/>
      <c r="AXQ263"/>
      <c r="AXR263"/>
      <c r="AXS263"/>
      <c r="AXT263"/>
      <c r="AXU263"/>
      <c r="AXV263"/>
      <c r="AXW263"/>
      <c r="AXX263"/>
      <c r="AXY263"/>
      <c r="AXZ263"/>
      <c r="AYA263"/>
      <c r="AYB263"/>
      <c r="AYC263"/>
      <c r="AYD263"/>
      <c r="AYE263"/>
      <c r="AYF263"/>
      <c r="AYG263"/>
      <c r="AYH263"/>
      <c r="AYI263"/>
      <c r="AYJ263"/>
      <c r="AYK263"/>
      <c r="AYL263"/>
      <c r="AYM263"/>
      <c r="AYN263"/>
      <c r="AYO263"/>
      <c r="AYP263"/>
      <c r="AYQ263"/>
      <c r="AYR263"/>
      <c r="AYS263"/>
      <c r="AYT263"/>
      <c r="AYU263"/>
      <c r="AYV263"/>
      <c r="AYW263"/>
      <c r="AYX263"/>
      <c r="AYY263"/>
      <c r="AYZ263"/>
      <c r="AZA263"/>
      <c r="AZB263"/>
      <c r="AZC263"/>
      <c r="AZD263"/>
      <c r="AZE263"/>
      <c r="AZF263"/>
      <c r="AZG263"/>
      <c r="AZH263"/>
      <c r="AZI263"/>
      <c r="AZJ263"/>
      <c r="AZK263"/>
      <c r="AZL263"/>
      <c r="AZM263"/>
      <c r="AZN263"/>
      <c r="AZO263"/>
      <c r="AZP263"/>
      <c r="AZQ263"/>
      <c r="AZR263"/>
      <c r="AZS263"/>
      <c r="AZT263"/>
      <c r="AZU263"/>
      <c r="AZV263"/>
      <c r="AZW263"/>
      <c r="AZX263"/>
      <c r="AZY263"/>
      <c r="AZZ263"/>
      <c r="BAA263"/>
      <c r="BAB263"/>
      <c r="BAC263"/>
      <c r="BAD263"/>
      <c r="BAE263"/>
      <c r="BAF263"/>
      <c r="BAG263"/>
      <c r="BAH263"/>
      <c r="BAI263"/>
      <c r="BAJ263"/>
      <c r="BAK263"/>
      <c r="BAL263"/>
      <c r="BAM263"/>
      <c r="BAN263"/>
      <c r="BAO263"/>
      <c r="BAP263"/>
      <c r="BAQ263"/>
      <c r="BAR263"/>
      <c r="BAS263"/>
      <c r="BAT263"/>
      <c r="BAU263"/>
      <c r="BAV263"/>
      <c r="BAW263"/>
      <c r="BAX263"/>
      <c r="BAY263"/>
      <c r="BAZ263"/>
      <c r="BBA263"/>
      <c r="BBB263"/>
      <c r="BBC263"/>
      <c r="BBD263"/>
      <c r="BBE263"/>
      <c r="BBF263"/>
      <c r="BBG263"/>
      <c r="BBH263"/>
      <c r="BBI263"/>
      <c r="BBJ263"/>
      <c r="BBK263"/>
      <c r="BBL263"/>
      <c r="BBM263"/>
      <c r="BBN263"/>
      <c r="BBO263"/>
      <c r="BBP263"/>
      <c r="BBQ263"/>
      <c r="BBR263"/>
      <c r="BBS263"/>
      <c r="BBT263"/>
      <c r="BBU263"/>
      <c r="BBV263"/>
      <c r="BBW263"/>
      <c r="BBX263"/>
      <c r="BBY263"/>
      <c r="BBZ263"/>
      <c r="BCA263"/>
      <c r="BCB263"/>
      <c r="BCC263"/>
      <c r="BCD263"/>
      <c r="BCE263"/>
      <c r="BCF263"/>
      <c r="BCG263"/>
      <c r="BCH263"/>
      <c r="BCI263"/>
      <c r="BCJ263"/>
      <c r="BCK263"/>
      <c r="BCL263"/>
      <c r="BCM263"/>
      <c r="BCN263"/>
      <c r="BCO263"/>
      <c r="BCP263"/>
      <c r="BCQ263"/>
      <c r="BCR263"/>
      <c r="BCS263"/>
      <c r="BCT263"/>
      <c r="BCU263"/>
      <c r="BCV263"/>
      <c r="BCW263"/>
      <c r="BCX263"/>
      <c r="BCY263"/>
      <c r="BCZ263"/>
      <c r="BDA263"/>
      <c r="BDB263"/>
      <c r="BDC263"/>
      <c r="BDD263"/>
      <c r="BDE263"/>
      <c r="BDF263"/>
      <c r="BDG263"/>
      <c r="BDH263"/>
      <c r="BDI263"/>
      <c r="BDJ263"/>
      <c r="BDK263"/>
      <c r="BDL263"/>
      <c r="BDM263"/>
      <c r="BDN263"/>
      <c r="BDO263"/>
      <c r="BDP263"/>
      <c r="BDQ263"/>
      <c r="BDR263"/>
      <c r="BDS263"/>
      <c r="BDT263"/>
      <c r="BDU263"/>
    </row>
    <row r="264" spans="1:1477" s="69" customFormat="1">
      <c r="A264" s="132"/>
      <c r="B264" s="67" t="s">
        <v>5</v>
      </c>
      <c r="C264" s="67" t="s">
        <v>510</v>
      </c>
      <c r="D264" s="67" t="s">
        <v>511</v>
      </c>
      <c r="E264" s="68">
        <v>45266</v>
      </c>
      <c r="F264" s="67" t="s">
        <v>993</v>
      </c>
      <c r="G264" s="67" t="s">
        <v>990</v>
      </c>
      <c r="H264" s="187">
        <v>2</v>
      </c>
      <c r="I264" s="69">
        <v>2</v>
      </c>
      <c r="J264" s="69">
        <v>240</v>
      </c>
      <c r="K264" s="69">
        <v>259</v>
      </c>
      <c r="L264" s="69">
        <v>219</v>
      </c>
      <c r="M264" s="186">
        <f t="shared" si="75"/>
        <v>0.83333333333333337</v>
      </c>
      <c r="N264" s="69">
        <f t="shared" si="76"/>
        <v>1</v>
      </c>
      <c r="O264" s="69">
        <v>40</v>
      </c>
      <c r="P264" s="69">
        <v>0</v>
      </c>
      <c r="Q264" s="69">
        <v>0</v>
      </c>
      <c r="R264" s="69">
        <v>19</v>
      </c>
      <c r="S264" s="69">
        <v>0</v>
      </c>
      <c r="T264" s="190">
        <v>2427793</v>
      </c>
      <c r="U264" s="190">
        <v>50000</v>
      </c>
      <c r="V264" s="190">
        <v>2377793</v>
      </c>
      <c r="W264" s="190">
        <v>2522356</v>
      </c>
      <c r="X264" s="190">
        <v>2377282</v>
      </c>
      <c r="Y264" s="190">
        <v>0</v>
      </c>
      <c r="Z264" s="190">
        <v>100000</v>
      </c>
      <c r="AA264" s="190">
        <v>100000</v>
      </c>
      <c r="AB264" s="190">
        <v>2477282</v>
      </c>
      <c r="AC264" s="190">
        <v>2374390</v>
      </c>
      <c r="AD264" s="186">
        <f t="shared" si="77"/>
        <v>0.99856884093779397</v>
      </c>
      <c r="AE264" s="69">
        <f t="shared" si="78"/>
        <v>1</v>
      </c>
      <c r="AF264" s="190">
        <v>-102891</v>
      </c>
      <c r="AG264" s="190">
        <v>94563</v>
      </c>
      <c r="AH264" s="69">
        <v>5</v>
      </c>
      <c r="AI264" s="69">
        <v>14</v>
      </c>
      <c r="AJ264" s="69">
        <v>0</v>
      </c>
      <c r="AK264" s="69">
        <v>0</v>
      </c>
      <c r="AL264" s="80">
        <v>13136</v>
      </c>
      <c r="AM264" s="80">
        <v>0</v>
      </c>
      <c r="AN264" s="69">
        <v>0</v>
      </c>
      <c r="AO264" s="69">
        <v>0</v>
      </c>
      <c r="AP264" s="80">
        <v>34463</v>
      </c>
      <c r="AQ264" s="80">
        <v>0</v>
      </c>
      <c r="AR264" s="69">
        <v>0</v>
      </c>
      <c r="AS264" s="69">
        <v>0</v>
      </c>
      <c r="AT264" s="80">
        <v>0</v>
      </c>
      <c r="AU264" s="80">
        <v>0</v>
      </c>
      <c r="AV264" s="69">
        <v>0</v>
      </c>
      <c r="AW264" s="69">
        <v>0</v>
      </c>
      <c r="AX264" s="80">
        <v>0</v>
      </c>
      <c r="AY264" s="80">
        <v>0</v>
      </c>
      <c r="AZ264" s="69">
        <v>0</v>
      </c>
      <c r="BA264" s="69">
        <v>0</v>
      </c>
      <c r="BB264" s="80">
        <v>0</v>
      </c>
      <c r="BC264" s="80">
        <v>0</v>
      </c>
      <c r="BD264" s="69">
        <v>0</v>
      </c>
      <c r="BE264" s="69">
        <v>0</v>
      </c>
      <c r="BF264" s="80">
        <v>54683</v>
      </c>
      <c r="BG264" s="80">
        <v>3620</v>
      </c>
      <c r="BH264" s="69">
        <v>0</v>
      </c>
      <c r="BI264" s="69">
        <v>0</v>
      </c>
      <c r="BJ264" s="80">
        <v>0</v>
      </c>
      <c r="BK264" s="80">
        <v>0</v>
      </c>
      <c r="BL264" s="69">
        <v>0</v>
      </c>
      <c r="BM264" s="69">
        <v>0</v>
      </c>
      <c r="BN264" s="80">
        <v>0</v>
      </c>
      <c r="BO264" s="80">
        <v>0</v>
      </c>
      <c r="BP264" s="69">
        <v>0</v>
      </c>
      <c r="BQ264" s="69">
        <v>0</v>
      </c>
      <c r="BR264" s="80">
        <v>0</v>
      </c>
      <c r="BS264" s="80">
        <v>0</v>
      </c>
      <c r="BT264" s="69">
        <v>0</v>
      </c>
      <c r="BU264" s="69">
        <v>0</v>
      </c>
      <c r="BV264" s="80">
        <v>0</v>
      </c>
      <c r="BW264" s="80">
        <v>0</v>
      </c>
      <c r="BX264" s="69">
        <v>0</v>
      </c>
      <c r="BY264" s="69">
        <v>0</v>
      </c>
      <c r="BZ264" s="80">
        <v>0</v>
      </c>
      <c r="CA264" s="80">
        <v>0</v>
      </c>
      <c r="CB264" s="69">
        <v>0</v>
      </c>
      <c r="CC264" s="69">
        <v>0</v>
      </c>
      <c r="CD264" s="80">
        <v>0</v>
      </c>
      <c r="CE264" s="80">
        <v>0</v>
      </c>
      <c r="CF264" s="69">
        <v>0</v>
      </c>
      <c r="CG264" s="69">
        <v>0</v>
      </c>
      <c r="CH264" s="80">
        <v>0</v>
      </c>
      <c r="CI264" s="80">
        <v>0</v>
      </c>
      <c r="CJ264" s="69">
        <v>0</v>
      </c>
      <c r="CK264" s="69">
        <v>0</v>
      </c>
      <c r="CL264" s="80">
        <v>102281</v>
      </c>
      <c r="CM264" s="80">
        <v>3620</v>
      </c>
      <c r="CN264" s="67" t="s">
        <v>944</v>
      </c>
      <c r="CO264" s="67" t="s">
        <v>945</v>
      </c>
      <c r="CP264" s="67" t="s">
        <v>709</v>
      </c>
      <c r="CQ264" s="67" t="s">
        <v>709</v>
      </c>
      <c r="CR264" s="67" t="s">
        <v>709</v>
      </c>
      <c r="CS264" s="67" t="s">
        <v>709</v>
      </c>
      <c r="CT264" s="68">
        <v>46030</v>
      </c>
      <c r="CU264" s="67" t="s">
        <v>991</v>
      </c>
      <c r="CV264" s="67" t="s">
        <v>989</v>
      </c>
      <c r="CW264" s="68" t="s">
        <v>168</v>
      </c>
      <c r="CX264" s="68">
        <v>45827</v>
      </c>
      <c r="CY264" s="67" t="s">
        <v>986</v>
      </c>
      <c r="CZ264" s="67" t="s">
        <v>994</v>
      </c>
      <c r="DA264" s="67" t="s">
        <v>1047</v>
      </c>
      <c r="DB264" s="81">
        <v>2381685.2999999998</v>
      </c>
      <c r="DC264" s="67" t="s">
        <v>930</v>
      </c>
      <c r="DD264" s="67" t="s">
        <v>931</v>
      </c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  <c r="AML264"/>
      <c r="AMM264"/>
      <c r="AMN264"/>
      <c r="AMO264"/>
      <c r="AMP264"/>
      <c r="AMQ264"/>
      <c r="AMR264"/>
      <c r="AMS264"/>
      <c r="AMT264"/>
      <c r="AMU264"/>
      <c r="AMV264"/>
      <c r="AMW264"/>
      <c r="AMX264"/>
      <c r="AMY264"/>
      <c r="AMZ264"/>
      <c r="ANA264"/>
      <c r="ANB264"/>
      <c r="ANC264"/>
      <c r="AND264"/>
      <c r="ANE264"/>
      <c r="ANF264"/>
      <c r="ANG264"/>
      <c r="ANH264"/>
      <c r="ANI264"/>
      <c r="ANJ264"/>
      <c r="ANK264"/>
      <c r="ANL264"/>
      <c r="ANM264"/>
      <c r="ANN264"/>
      <c r="ANO264"/>
      <c r="ANP264"/>
      <c r="ANQ264"/>
      <c r="ANR264"/>
      <c r="ANS264"/>
      <c r="ANT264"/>
      <c r="ANU264"/>
      <c r="ANV264"/>
      <c r="ANW264"/>
      <c r="ANX264"/>
      <c r="ANY264"/>
      <c r="ANZ264"/>
      <c r="AOA264"/>
      <c r="AOB264"/>
      <c r="AOC264"/>
      <c r="AOD264"/>
      <c r="AOE264"/>
      <c r="AOF264"/>
      <c r="AOG264"/>
      <c r="AOH264"/>
      <c r="AOI264"/>
      <c r="AOJ264"/>
      <c r="AOK264"/>
      <c r="AOL264"/>
      <c r="AOM264"/>
      <c r="AON264"/>
      <c r="AOO264"/>
      <c r="AOP264"/>
      <c r="AOQ264"/>
      <c r="AOR264"/>
      <c r="AOS264"/>
      <c r="AOT264"/>
      <c r="AOU264"/>
      <c r="AOV264"/>
      <c r="AOW264"/>
      <c r="AOX264"/>
      <c r="AOY264"/>
      <c r="AOZ264"/>
      <c r="APA264"/>
      <c r="APB264"/>
      <c r="APC264"/>
      <c r="APD264"/>
      <c r="APE264"/>
      <c r="APF264"/>
      <c r="APG264"/>
      <c r="APH264"/>
      <c r="API264"/>
      <c r="APJ264"/>
      <c r="APK264"/>
      <c r="APL264"/>
      <c r="APM264"/>
      <c r="APN264"/>
      <c r="APO264"/>
      <c r="APP264"/>
      <c r="APQ264"/>
      <c r="APR264"/>
      <c r="APS264"/>
      <c r="APT264"/>
      <c r="APU264"/>
      <c r="APV264"/>
      <c r="APW264"/>
      <c r="APX264"/>
      <c r="APY264"/>
      <c r="APZ264"/>
      <c r="AQA264"/>
      <c r="AQB264"/>
      <c r="AQC264"/>
      <c r="AQD264"/>
      <c r="AQE264"/>
      <c r="AQF264"/>
      <c r="AQG264"/>
      <c r="AQH264"/>
      <c r="AQI264"/>
      <c r="AQJ264"/>
      <c r="AQK264"/>
      <c r="AQL264"/>
      <c r="AQM264"/>
      <c r="AQN264"/>
      <c r="AQO264"/>
      <c r="AQP264"/>
      <c r="AQQ264"/>
      <c r="AQR264"/>
      <c r="AQS264"/>
      <c r="AQT264"/>
      <c r="AQU264"/>
      <c r="AQV264"/>
      <c r="AQW264"/>
      <c r="AQX264"/>
      <c r="AQY264"/>
      <c r="AQZ264"/>
      <c r="ARA264"/>
      <c r="ARB264"/>
      <c r="ARC264"/>
      <c r="ARD264"/>
      <c r="ARE264"/>
      <c r="ARF264"/>
      <c r="ARG264"/>
      <c r="ARH264"/>
      <c r="ARI264"/>
      <c r="ARJ264"/>
      <c r="ARK264"/>
      <c r="ARL264"/>
      <c r="ARM264"/>
      <c r="ARN264"/>
      <c r="ARO264"/>
      <c r="ARP264"/>
      <c r="ARQ264"/>
      <c r="ARR264"/>
      <c r="ARS264"/>
      <c r="ART264"/>
      <c r="ARU264"/>
      <c r="ARV264"/>
      <c r="ARW264"/>
      <c r="ARX264"/>
      <c r="ARY264"/>
      <c r="ARZ264"/>
      <c r="ASA264"/>
      <c r="ASB264"/>
      <c r="ASC264"/>
      <c r="ASD264"/>
      <c r="ASE264"/>
      <c r="ASF264"/>
      <c r="ASG264"/>
      <c r="ASH264"/>
      <c r="ASI264"/>
      <c r="ASJ264"/>
      <c r="ASK264"/>
      <c r="ASL264"/>
      <c r="ASM264"/>
      <c r="ASN264"/>
      <c r="ASO264"/>
      <c r="ASP264"/>
      <c r="ASQ264"/>
      <c r="ASR264"/>
      <c r="ASS264"/>
      <c r="AST264"/>
      <c r="ASU264"/>
      <c r="ASV264"/>
      <c r="ASW264"/>
      <c r="ASX264"/>
      <c r="ASY264"/>
      <c r="ASZ264"/>
      <c r="ATA264"/>
      <c r="ATB264"/>
      <c r="ATC264"/>
      <c r="ATD264"/>
      <c r="ATE264"/>
      <c r="ATF264"/>
      <c r="ATG264"/>
      <c r="ATH264"/>
      <c r="ATI264"/>
      <c r="ATJ264"/>
      <c r="ATK264"/>
      <c r="ATL264"/>
      <c r="ATM264"/>
      <c r="ATN264"/>
      <c r="ATO264"/>
      <c r="ATP264"/>
      <c r="ATQ264"/>
      <c r="ATR264"/>
      <c r="ATS264"/>
      <c r="ATT264"/>
      <c r="ATU264"/>
      <c r="ATV264"/>
      <c r="ATW264"/>
      <c r="ATX264"/>
      <c r="ATY264"/>
      <c r="ATZ264"/>
      <c r="AUA264"/>
      <c r="AUB264"/>
      <c r="AUC264"/>
      <c r="AUD264"/>
      <c r="AUE264"/>
      <c r="AUF264"/>
      <c r="AUG264"/>
      <c r="AUH264"/>
      <c r="AUI264"/>
      <c r="AUJ264"/>
      <c r="AUK264"/>
      <c r="AUL264"/>
      <c r="AUM264"/>
      <c r="AUN264"/>
      <c r="AUO264"/>
      <c r="AUP264"/>
      <c r="AUQ264"/>
      <c r="AUR264"/>
      <c r="AUS264"/>
      <c r="AUT264"/>
      <c r="AUU264"/>
      <c r="AUV264"/>
      <c r="AUW264"/>
      <c r="AUX264"/>
      <c r="AUY264"/>
      <c r="AUZ264"/>
      <c r="AVA264"/>
      <c r="AVB264"/>
      <c r="AVC264"/>
      <c r="AVD264"/>
      <c r="AVE264"/>
      <c r="AVF264"/>
      <c r="AVG264"/>
      <c r="AVH264"/>
      <c r="AVI264"/>
      <c r="AVJ264"/>
      <c r="AVK264"/>
      <c r="AVL264"/>
      <c r="AVM264"/>
      <c r="AVN264"/>
      <c r="AVO264"/>
      <c r="AVP264"/>
      <c r="AVQ264"/>
      <c r="AVR264"/>
      <c r="AVS264"/>
      <c r="AVT264"/>
      <c r="AVU264"/>
      <c r="AVV264"/>
      <c r="AVW264"/>
      <c r="AVX264"/>
      <c r="AVY264"/>
      <c r="AVZ264"/>
      <c r="AWA264"/>
      <c r="AWB264"/>
      <c r="AWC264"/>
      <c r="AWD264"/>
      <c r="AWE264"/>
      <c r="AWF264"/>
      <c r="AWG264"/>
      <c r="AWH264"/>
      <c r="AWI264"/>
      <c r="AWJ264"/>
      <c r="AWK264"/>
      <c r="AWL264"/>
      <c r="AWM264"/>
      <c r="AWN264"/>
      <c r="AWO264"/>
      <c r="AWP264"/>
      <c r="AWQ264"/>
      <c r="AWR264"/>
      <c r="AWS264"/>
      <c r="AWT264"/>
      <c r="AWU264"/>
      <c r="AWV264"/>
      <c r="AWW264"/>
      <c r="AWX264"/>
      <c r="AWY264"/>
      <c r="AWZ264"/>
      <c r="AXA264"/>
      <c r="AXB264"/>
      <c r="AXC264"/>
      <c r="AXD264"/>
      <c r="AXE264"/>
      <c r="AXF264"/>
      <c r="AXG264"/>
      <c r="AXH264"/>
      <c r="AXI264"/>
      <c r="AXJ264"/>
      <c r="AXK264"/>
      <c r="AXL264"/>
      <c r="AXM264"/>
      <c r="AXN264"/>
      <c r="AXO264"/>
      <c r="AXP264"/>
      <c r="AXQ264"/>
      <c r="AXR264"/>
      <c r="AXS264"/>
      <c r="AXT264"/>
      <c r="AXU264"/>
      <c r="AXV264"/>
      <c r="AXW264"/>
      <c r="AXX264"/>
      <c r="AXY264"/>
      <c r="AXZ264"/>
      <c r="AYA264"/>
      <c r="AYB264"/>
      <c r="AYC264"/>
      <c r="AYD264"/>
      <c r="AYE264"/>
      <c r="AYF264"/>
      <c r="AYG264"/>
      <c r="AYH264"/>
      <c r="AYI264"/>
      <c r="AYJ264"/>
      <c r="AYK264"/>
      <c r="AYL264"/>
      <c r="AYM264"/>
      <c r="AYN264"/>
      <c r="AYO264"/>
      <c r="AYP264"/>
      <c r="AYQ264"/>
      <c r="AYR264"/>
      <c r="AYS264"/>
      <c r="AYT264"/>
      <c r="AYU264"/>
      <c r="AYV264"/>
      <c r="AYW264"/>
      <c r="AYX264"/>
      <c r="AYY264"/>
      <c r="AYZ264"/>
      <c r="AZA264"/>
      <c r="AZB264"/>
      <c r="AZC264"/>
      <c r="AZD264"/>
      <c r="AZE264"/>
      <c r="AZF264"/>
      <c r="AZG264"/>
      <c r="AZH264"/>
      <c r="AZI264"/>
      <c r="AZJ264"/>
      <c r="AZK264"/>
      <c r="AZL264"/>
      <c r="AZM264"/>
      <c r="AZN264"/>
      <c r="AZO264"/>
      <c r="AZP264"/>
      <c r="AZQ264"/>
      <c r="AZR264"/>
      <c r="AZS264"/>
      <c r="AZT264"/>
      <c r="AZU264"/>
      <c r="AZV264"/>
      <c r="AZW264"/>
      <c r="AZX264"/>
      <c r="AZY264"/>
      <c r="AZZ264"/>
      <c r="BAA264"/>
      <c r="BAB264"/>
      <c r="BAC264"/>
      <c r="BAD264"/>
      <c r="BAE264"/>
      <c r="BAF264"/>
      <c r="BAG264"/>
      <c r="BAH264"/>
      <c r="BAI264"/>
      <c r="BAJ264"/>
      <c r="BAK264"/>
      <c r="BAL264"/>
      <c r="BAM264"/>
      <c r="BAN264"/>
      <c r="BAO264"/>
      <c r="BAP264"/>
      <c r="BAQ264"/>
      <c r="BAR264"/>
      <c r="BAS264"/>
      <c r="BAT264"/>
      <c r="BAU264"/>
      <c r="BAV264"/>
      <c r="BAW264"/>
      <c r="BAX264"/>
      <c r="BAY264"/>
      <c r="BAZ264"/>
      <c r="BBA264"/>
      <c r="BBB264"/>
      <c r="BBC264"/>
      <c r="BBD264"/>
      <c r="BBE264"/>
      <c r="BBF264"/>
      <c r="BBG264"/>
      <c r="BBH264"/>
      <c r="BBI264"/>
      <c r="BBJ264"/>
      <c r="BBK264"/>
      <c r="BBL264"/>
      <c r="BBM264"/>
      <c r="BBN264"/>
      <c r="BBO264"/>
      <c r="BBP264"/>
      <c r="BBQ264"/>
      <c r="BBR264"/>
      <c r="BBS264"/>
      <c r="BBT264"/>
      <c r="BBU264"/>
      <c r="BBV264"/>
      <c r="BBW264"/>
      <c r="BBX264"/>
      <c r="BBY264"/>
      <c r="BBZ264"/>
      <c r="BCA264"/>
      <c r="BCB264"/>
      <c r="BCC264"/>
      <c r="BCD264"/>
      <c r="BCE264"/>
      <c r="BCF264"/>
      <c r="BCG264"/>
      <c r="BCH264"/>
      <c r="BCI264"/>
      <c r="BCJ264"/>
      <c r="BCK264"/>
      <c r="BCL264"/>
      <c r="BCM264"/>
      <c r="BCN264"/>
      <c r="BCO264"/>
      <c r="BCP264"/>
      <c r="BCQ264"/>
      <c r="BCR264"/>
      <c r="BCS264"/>
      <c r="BCT264"/>
      <c r="BCU264"/>
      <c r="BCV264"/>
      <c r="BCW264"/>
      <c r="BCX264"/>
      <c r="BCY264"/>
      <c r="BCZ264"/>
      <c r="BDA264"/>
      <c r="BDB264"/>
      <c r="BDC264"/>
      <c r="BDD264"/>
      <c r="BDE264"/>
      <c r="BDF264"/>
      <c r="BDG264"/>
      <c r="BDH264"/>
      <c r="BDI264"/>
      <c r="BDJ264"/>
      <c r="BDK264"/>
      <c r="BDL264"/>
      <c r="BDM264"/>
      <c r="BDN264"/>
      <c r="BDO264"/>
      <c r="BDP264"/>
      <c r="BDQ264"/>
      <c r="BDR264"/>
      <c r="BDS264"/>
      <c r="BDT264"/>
      <c r="BDU264"/>
    </row>
    <row r="265" spans="1:1477" s="69" customFormat="1">
      <c r="A265" s="132"/>
      <c r="B265" s="67" t="s">
        <v>5</v>
      </c>
      <c r="C265" s="67" t="s">
        <v>512</v>
      </c>
      <c r="D265" s="67" t="s">
        <v>513</v>
      </c>
      <c r="E265" s="68">
        <v>44979</v>
      </c>
      <c r="F265" s="67" t="s">
        <v>991</v>
      </c>
      <c r="G265" s="67" t="s">
        <v>995</v>
      </c>
      <c r="H265" s="187">
        <v>3</v>
      </c>
      <c r="I265" s="69">
        <v>3</v>
      </c>
      <c r="J265" s="69">
        <v>480</v>
      </c>
      <c r="K265" s="69">
        <v>626</v>
      </c>
      <c r="L265" s="69">
        <v>584</v>
      </c>
      <c r="M265" s="186">
        <f t="shared" si="75"/>
        <v>0.98750000000000004</v>
      </c>
      <c r="N265" s="69">
        <f t="shared" si="76"/>
        <v>1</v>
      </c>
      <c r="O265" s="69">
        <v>42</v>
      </c>
      <c r="P265" s="69">
        <v>0</v>
      </c>
      <c r="Q265" s="69">
        <v>0</v>
      </c>
      <c r="R265" s="69">
        <v>110</v>
      </c>
      <c r="S265" s="69">
        <v>36</v>
      </c>
      <c r="T265" s="190">
        <v>17424162</v>
      </c>
      <c r="U265" s="190">
        <v>150000</v>
      </c>
      <c r="V265" s="190">
        <v>17274162</v>
      </c>
      <c r="W265" s="190">
        <v>17775584</v>
      </c>
      <c r="X265" s="190">
        <v>17807123</v>
      </c>
      <c r="Y265" s="190">
        <v>0</v>
      </c>
      <c r="Z265" s="190">
        <v>360000</v>
      </c>
      <c r="AA265" s="190">
        <v>360000</v>
      </c>
      <c r="AB265" s="190">
        <v>18167123</v>
      </c>
      <c r="AC265" s="190">
        <v>17736459</v>
      </c>
      <c r="AD265" s="186">
        <f t="shared" si="77"/>
        <v>1.0267623401934056</v>
      </c>
      <c r="AE265" s="69">
        <f t="shared" si="78"/>
        <v>1</v>
      </c>
      <c r="AF265" s="190">
        <v>-430664</v>
      </c>
      <c r="AG265" s="190">
        <v>351422</v>
      </c>
      <c r="AH265" s="69">
        <v>80</v>
      </c>
      <c r="AI265" s="69">
        <v>30</v>
      </c>
      <c r="AJ265" s="69">
        <v>0</v>
      </c>
      <c r="AK265" s="69">
        <v>0</v>
      </c>
      <c r="AL265" s="80">
        <v>84168</v>
      </c>
      <c r="AM265" s="80">
        <v>0</v>
      </c>
      <c r="AN265" s="69">
        <v>0</v>
      </c>
      <c r="AO265" s="69">
        <v>36</v>
      </c>
      <c r="AP265" s="80">
        <v>237134</v>
      </c>
      <c r="AQ265" s="80">
        <v>22708</v>
      </c>
      <c r="AR265" s="69">
        <v>0</v>
      </c>
      <c r="AS265" s="69">
        <v>0</v>
      </c>
      <c r="AT265" s="80">
        <v>0</v>
      </c>
      <c r="AU265" s="80">
        <v>0</v>
      </c>
      <c r="AV265" s="69">
        <v>0</v>
      </c>
      <c r="AW265" s="69">
        <v>0</v>
      </c>
      <c r="AX265" s="80">
        <v>0</v>
      </c>
      <c r="AY265" s="80">
        <v>0</v>
      </c>
      <c r="AZ265" s="69">
        <v>0</v>
      </c>
      <c r="BA265" s="69">
        <v>0</v>
      </c>
      <c r="BB265" s="80">
        <v>0</v>
      </c>
      <c r="BC265" s="80">
        <v>0</v>
      </c>
      <c r="BD265" s="69">
        <v>0</v>
      </c>
      <c r="BE265" s="69">
        <v>0</v>
      </c>
      <c r="BF265" s="80">
        <v>122052</v>
      </c>
      <c r="BG265" s="80">
        <v>0</v>
      </c>
      <c r="BH265" s="69">
        <v>0</v>
      </c>
      <c r="BI265" s="69">
        <v>0</v>
      </c>
      <c r="BJ265" s="80">
        <v>0</v>
      </c>
      <c r="BK265" s="80">
        <v>0</v>
      </c>
      <c r="BL265" s="69">
        <v>0</v>
      </c>
      <c r="BM265" s="69">
        <v>0</v>
      </c>
      <c r="BN265" s="80">
        <v>0</v>
      </c>
      <c r="BO265" s="80">
        <v>0</v>
      </c>
      <c r="BP265" s="69">
        <v>0</v>
      </c>
      <c r="BQ265" s="69">
        <v>0</v>
      </c>
      <c r="BR265" s="80">
        <v>0</v>
      </c>
      <c r="BS265" s="80">
        <v>0</v>
      </c>
      <c r="BT265" s="69">
        <v>0</v>
      </c>
      <c r="BU265" s="69">
        <v>0</v>
      </c>
      <c r="BV265" s="80">
        <v>0</v>
      </c>
      <c r="BW265" s="80">
        <v>0</v>
      </c>
      <c r="BX265" s="69">
        <v>0</v>
      </c>
      <c r="BY265" s="69">
        <v>0</v>
      </c>
      <c r="BZ265" s="80">
        <v>0</v>
      </c>
      <c r="CA265" s="80">
        <v>0</v>
      </c>
      <c r="CB265" s="69">
        <v>0</v>
      </c>
      <c r="CC265" s="69">
        <v>0</v>
      </c>
      <c r="CD265" s="80">
        <v>0</v>
      </c>
      <c r="CE265" s="80">
        <v>0</v>
      </c>
      <c r="CF265" s="69">
        <v>0</v>
      </c>
      <c r="CG265" s="69">
        <v>0</v>
      </c>
      <c r="CH265" s="80">
        <v>0</v>
      </c>
      <c r="CI265" s="80">
        <v>0</v>
      </c>
      <c r="CJ265" s="69">
        <v>0</v>
      </c>
      <c r="CK265" s="69">
        <v>36</v>
      </c>
      <c r="CL265" s="80">
        <v>443354</v>
      </c>
      <c r="CM265" s="80">
        <v>22708</v>
      </c>
      <c r="CN265" s="67" t="s">
        <v>847</v>
      </c>
      <c r="CO265" s="67" t="s">
        <v>848</v>
      </c>
      <c r="CP265" s="67" t="s">
        <v>709</v>
      </c>
      <c r="CQ265" s="67" t="s">
        <v>709</v>
      </c>
      <c r="CR265" s="67" t="s">
        <v>709</v>
      </c>
      <c r="CS265" s="67" t="s">
        <v>709</v>
      </c>
      <c r="CT265" s="68">
        <v>46030</v>
      </c>
      <c r="CU265" s="67" t="s">
        <v>991</v>
      </c>
      <c r="CV265" s="67" t="s">
        <v>989</v>
      </c>
      <c r="CW265" s="68" t="s">
        <v>168</v>
      </c>
      <c r="CX265" s="68">
        <v>45786</v>
      </c>
      <c r="CY265" s="67" t="s">
        <v>986</v>
      </c>
      <c r="CZ265" s="67" t="s">
        <v>994</v>
      </c>
      <c r="DA265" s="67" t="s">
        <v>1047</v>
      </c>
      <c r="DB265" s="81">
        <v>16704094.5</v>
      </c>
      <c r="DC265" s="67" t="s">
        <v>937</v>
      </c>
      <c r="DD265" s="67" t="s">
        <v>938</v>
      </c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  <c r="AML265"/>
      <c r="AMM265"/>
      <c r="AMN265"/>
      <c r="AMO265"/>
      <c r="AMP265"/>
      <c r="AMQ265"/>
      <c r="AMR265"/>
      <c r="AMS265"/>
      <c r="AMT265"/>
      <c r="AMU265"/>
      <c r="AMV265"/>
      <c r="AMW265"/>
      <c r="AMX265"/>
      <c r="AMY265"/>
      <c r="AMZ265"/>
      <c r="ANA265"/>
      <c r="ANB265"/>
      <c r="ANC265"/>
      <c r="AND265"/>
      <c r="ANE265"/>
      <c r="ANF265"/>
      <c r="ANG265"/>
      <c r="ANH265"/>
      <c r="ANI265"/>
      <c r="ANJ265"/>
      <c r="ANK265"/>
      <c r="ANL265"/>
      <c r="ANM265"/>
      <c r="ANN265"/>
      <c r="ANO265"/>
      <c r="ANP265"/>
      <c r="ANQ265"/>
      <c r="ANR265"/>
      <c r="ANS265"/>
      <c r="ANT265"/>
      <c r="ANU265"/>
      <c r="ANV265"/>
      <c r="ANW265"/>
      <c r="ANX265"/>
      <c r="ANY265"/>
      <c r="ANZ265"/>
      <c r="AOA265"/>
      <c r="AOB265"/>
      <c r="AOC265"/>
      <c r="AOD265"/>
      <c r="AOE265"/>
      <c r="AOF265"/>
      <c r="AOG265"/>
      <c r="AOH265"/>
      <c r="AOI265"/>
      <c r="AOJ265"/>
      <c r="AOK265"/>
      <c r="AOL265"/>
      <c r="AOM265"/>
      <c r="AON265"/>
      <c r="AOO265"/>
      <c r="AOP265"/>
      <c r="AOQ265"/>
      <c r="AOR265"/>
      <c r="AOS265"/>
      <c r="AOT265"/>
      <c r="AOU265"/>
      <c r="AOV265"/>
      <c r="AOW265"/>
      <c r="AOX265"/>
      <c r="AOY265"/>
      <c r="AOZ265"/>
      <c r="APA265"/>
      <c r="APB265"/>
      <c r="APC265"/>
      <c r="APD265"/>
      <c r="APE265"/>
      <c r="APF265"/>
      <c r="APG265"/>
      <c r="APH265"/>
      <c r="API265"/>
      <c r="APJ265"/>
      <c r="APK265"/>
      <c r="APL265"/>
      <c r="APM265"/>
      <c r="APN265"/>
      <c r="APO265"/>
      <c r="APP265"/>
      <c r="APQ265"/>
      <c r="APR265"/>
      <c r="APS265"/>
      <c r="APT265"/>
      <c r="APU265"/>
      <c r="APV265"/>
      <c r="APW265"/>
      <c r="APX265"/>
      <c r="APY265"/>
      <c r="APZ265"/>
      <c r="AQA265"/>
      <c r="AQB265"/>
      <c r="AQC265"/>
      <c r="AQD265"/>
      <c r="AQE265"/>
      <c r="AQF265"/>
      <c r="AQG265"/>
      <c r="AQH265"/>
      <c r="AQI265"/>
      <c r="AQJ265"/>
      <c r="AQK265"/>
      <c r="AQL265"/>
      <c r="AQM265"/>
      <c r="AQN265"/>
      <c r="AQO265"/>
      <c r="AQP265"/>
      <c r="AQQ265"/>
      <c r="AQR265"/>
      <c r="AQS265"/>
      <c r="AQT265"/>
      <c r="AQU265"/>
      <c r="AQV265"/>
      <c r="AQW265"/>
      <c r="AQX265"/>
      <c r="AQY265"/>
      <c r="AQZ265"/>
      <c r="ARA265"/>
      <c r="ARB265"/>
      <c r="ARC265"/>
      <c r="ARD265"/>
      <c r="ARE265"/>
      <c r="ARF265"/>
      <c r="ARG265"/>
      <c r="ARH265"/>
      <c r="ARI265"/>
      <c r="ARJ265"/>
      <c r="ARK265"/>
      <c r="ARL265"/>
      <c r="ARM265"/>
      <c r="ARN265"/>
      <c r="ARO265"/>
      <c r="ARP265"/>
      <c r="ARQ265"/>
      <c r="ARR265"/>
      <c r="ARS265"/>
      <c r="ART265"/>
      <c r="ARU265"/>
      <c r="ARV265"/>
      <c r="ARW265"/>
      <c r="ARX265"/>
      <c r="ARY265"/>
      <c r="ARZ265"/>
      <c r="ASA265"/>
      <c r="ASB265"/>
      <c r="ASC265"/>
      <c r="ASD265"/>
      <c r="ASE265"/>
      <c r="ASF265"/>
      <c r="ASG265"/>
      <c r="ASH265"/>
      <c r="ASI265"/>
      <c r="ASJ265"/>
      <c r="ASK265"/>
      <c r="ASL265"/>
      <c r="ASM265"/>
      <c r="ASN265"/>
      <c r="ASO265"/>
      <c r="ASP265"/>
      <c r="ASQ265"/>
      <c r="ASR265"/>
      <c r="ASS265"/>
      <c r="AST265"/>
      <c r="ASU265"/>
      <c r="ASV265"/>
      <c r="ASW265"/>
      <c r="ASX265"/>
      <c r="ASY265"/>
      <c r="ASZ265"/>
      <c r="ATA265"/>
      <c r="ATB265"/>
      <c r="ATC265"/>
      <c r="ATD265"/>
      <c r="ATE265"/>
      <c r="ATF265"/>
      <c r="ATG265"/>
      <c r="ATH265"/>
      <c r="ATI265"/>
      <c r="ATJ265"/>
      <c r="ATK265"/>
      <c r="ATL265"/>
      <c r="ATM265"/>
      <c r="ATN265"/>
      <c r="ATO265"/>
      <c r="ATP265"/>
      <c r="ATQ265"/>
      <c r="ATR265"/>
      <c r="ATS265"/>
      <c r="ATT265"/>
      <c r="ATU265"/>
      <c r="ATV265"/>
      <c r="ATW265"/>
      <c r="ATX265"/>
      <c r="ATY265"/>
      <c r="ATZ265"/>
      <c r="AUA265"/>
      <c r="AUB265"/>
      <c r="AUC265"/>
      <c r="AUD265"/>
      <c r="AUE265"/>
      <c r="AUF265"/>
      <c r="AUG265"/>
      <c r="AUH265"/>
      <c r="AUI265"/>
      <c r="AUJ265"/>
      <c r="AUK265"/>
      <c r="AUL265"/>
      <c r="AUM265"/>
      <c r="AUN265"/>
      <c r="AUO265"/>
      <c r="AUP265"/>
      <c r="AUQ265"/>
      <c r="AUR265"/>
      <c r="AUS265"/>
      <c r="AUT265"/>
      <c r="AUU265"/>
      <c r="AUV265"/>
      <c r="AUW265"/>
      <c r="AUX265"/>
      <c r="AUY265"/>
      <c r="AUZ265"/>
      <c r="AVA265"/>
      <c r="AVB265"/>
      <c r="AVC265"/>
      <c r="AVD265"/>
      <c r="AVE265"/>
      <c r="AVF265"/>
      <c r="AVG265"/>
      <c r="AVH265"/>
      <c r="AVI265"/>
      <c r="AVJ265"/>
      <c r="AVK265"/>
      <c r="AVL265"/>
      <c r="AVM265"/>
      <c r="AVN265"/>
      <c r="AVO265"/>
      <c r="AVP265"/>
      <c r="AVQ265"/>
      <c r="AVR265"/>
      <c r="AVS265"/>
      <c r="AVT265"/>
      <c r="AVU265"/>
      <c r="AVV265"/>
      <c r="AVW265"/>
      <c r="AVX265"/>
      <c r="AVY265"/>
      <c r="AVZ265"/>
      <c r="AWA265"/>
      <c r="AWB265"/>
      <c r="AWC265"/>
      <c r="AWD265"/>
      <c r="AWE265"/>
      <c r="AWF265"/>
      <c r="AWG265"/>
      <c r="AWH265"/>
      <c r="AWI265"/>
      <c r="AWJ265"/>
      <c r="AWK265"/>
      <c r="AWL265"/>
      <c r="AWM265"/>
      <c r="AWN265"/>
      <c r="AWO265"/>
      <c r="AWP265"/>
      <c r="AWQ265"/>
      <c r="AWR265"/>
      <c r="AWS265"/>
      <c r="AWT265"/>
      <c r="AWU265"/>
      <c r="AWV265"/>
      <c r="AWW265"/>
      <c r="AWX265"/>
      <c r="AWY265"/>
      <c r="AWZ265"/>
      <c r="AXA265"/>
      <c r="AXB265"/>
      <c r="AXC265"/>
      <c r="AXD265"/>
      <c r="AXE265"/>
      <c r="AXF265"/>
      <c r="AXG265"/>
      <c r="AXH265"/>
      <c r="AXI265"/>
      <c r="AXJ265"/>
      <c r="AXK265"/>
      <c r="AXL265"/>
      <c r="AXM265"/>
      <c r="AXN265"/>
      <c r="AXO265"/>
      <c r="AXP265"/>
      <c r="AXQ265"/>
      <c r="AXR265"/>
      <c r="AXS265"/>
      <c r="AXT265"/>
      <c r="AXU265"/>
      <c r="AXV265"/>
      <c r="AXW265"/>
      <c r="AXX265"/>
      <c r="AXY265"/>
      <c r="AXZ265"/>
      <c r="AYA265"/>
      <c r="AYB265"/>
      <c r="AYC265"/>
      <c r="AYD265"/>
      <c r="AYE265"/>
      <c r="AYF265"/>
      <c r="AYG265"/>
      <c r="AYH265"/>
      <c r="AYI265"/>
      <c r="AYJ265"/>
      <c r="AYK265"/>
      <c r="AYL265"/>
      <c r="AYM265"/>
      <c r="AYN265"/>
      <c r="AYO265"/>
      <c r="AYP265"/>
      <c r="AYQ265"/>
      <c r="AYR265"/>
      <c r="AYS265"/>
      <c r="AYT265"/>
      <c r="AYU265"/>
      <c r="AYV265"/>
      <c r="AYW265"/>
      <c r="AYX265"/>
      <c r="AYY265"/>
      <c r="AYZ265"/>
      <c r="AZA265"/>
      <c r="AZB265"/>
      <c r="AZC265"/>
      <c r="AZD265"/>
      <c r="AZE265"/>
      <c r="AZF265"/>
      <c r="AZG265"/>
      <c r="AZH265"/>
      <c r="AZI265"/>
      <c r="AZJ265"/>
      <c r="AZK265"/>
      <c r="AZL265"/>
      <c r="AZM265"/>
      <c r="AZN265"/>
      <c r="AZO265"/>
      <c r="AZP265"/>
      <c r="AZQ265"/>
      <c r="AZR265"/>
      <c r="AZS265"/>
      <c r="AZT265"/>
      <c r="AZU265"/>
      <c r="AZV265"/>
      <c r="AZW265"/>
      <c r="AZX265"/>
      <c r="AZY265"/>
      <c r="AZZ265"/>
      <c r="BAA265"/>
      <c r="BAB265"/>
      <c r="BAC265"/>
      <c r="BAD265"/>
      <c r="BAE265"/>
      <c r="BAF265"/>
      <c r="BAG265"/>
      <c r="BAH265"/>
      <c r="BAI265"/>
      <c r="BAJ265"/>
      <c r="BAK265"/>
      <c r="BAL265"/>
      <c r="BAM265"/>
      <c r="BAN265"/>
      <c r="BAO265"/>
      <c r="BAP265"/>
      <c r="BAQ265"/>
      <c r="BAR265"/>
      <c r="BAS265"/>
      <c r="BAT265"/>
      <c r="BAU265"/>
      <c r="BAV265"/>
      <c r="BAW265"/>
      <c r="BAX265"/>
      <c r="BAY265"/>
      <c r="BAZ265"/>
      <c r="BBA265"/>
      <c r="BBB265"/>
      <c r="BBC265"/>
      <c r="BBD265"/>
      <c r="BBE265"/>
      <c r="BBF265"/>
      <c r="BBG265"/>
      <c r="BBH265"/>
      <c r="BBI265"/>
      <c r="BBJ265"/>
      <c r="BBK265"/>
      <c r="BBL265"/>
      <c r="BBM265"/>
      <c r="BBN265"/>
      <c r="BBO265"/>
      <c r="BBP265"/>
      <c r="BBQ265"/>
      <c r="BBR265"/>
      <c r="BBS265"/>
      <c r="BBT265"/>
      <c r="BBU265"/>
      <c r="BBV265"/>
      <c r="BBW265"/>
      <c r="BBX265"/>
      <c r="BBY265"/>
      <c r="BBZ265"/>
      <c r="BCA265"/>
      <c r="BCB265"/>
      <c r="BCC265"/>
      <c r="BCD265"/>
      <c r="BCE265"/>
      <c r="BCF265"/>
      <c r="BCG265"/>
      <c r="BCH265"/>
      <c r="BCI265"/>
      <c r="BCJ265"/>
      <c r="BCK265"/>
      <c r="BCL265"/>
      <c r="BCM265"/>
      <c r="BCN265"/>
      <c r="BCO265"/>
      <c r="BCP265"/>
      <c r="BCQ265"/>
      <c r="BCR265"/>
      <c r="BCS265"/>
      <c r="BCT265"/>
      <c r="BCU265"/>
      <c r="BCV265"/>
      <c r="BCW265"/>
      <c r="BCX265"/>
      <c r="BCY265"/>
      <c r="BCZ265"/>
      <c r="BDA265"/>
      <c r="BDB265"/>
      <c r="BDC265"/>
      <c r="BDD265"/>
      <c r="BDE265"/>
      <c r="BDF265"/>
      <c r="BDG265"/>
      <c r="BDH265"/>
      <c r="BDI265"/>
      <c r="BDJ265"/>
      <c r="BDK265"/>
      <c r="BDL265"/>
      <c r="BDM265"/>
      <c r="BDN265"/>
      <c r="BDO265"/>
      <c r="BDP265"/>
      <c r="BDQ265"/>
      <c r="BDR265"/>
      <c r="BDS265"/>
      <c r="BDT265"/>
      <c r="BDU265"/>
    </row>
    <row r="266" spans="1:1477" s="69" customFormat="1">
      <c r="A266" s="132"/>
      <c r="B266" s="67" t="s">
        <v>5</v>
      </c>
      <c r="C266" s="67" t="s">
        <v>514</v>
      </c>
      <c r="D266" s="67" t="s">
        <v>515</v>
      </c>
      <c r="E266" s="68">
        <v>45434</v>
      </c>
      <c r="F266" s="67" t="s">
        <v>986</v>
      </c>
      <c r="G266" s="67" t="s">
        <v>990</v>
      </c>
      <c r="H266" s="187">
        <v>2</v>
      </c>
      <c r="I266" s="69">
        <v>1</v>
      </c>
      <c r="J266" s="69">
        <v>197</v>
      </c>
      <c r="K266" s="69">
        <v>320</v>
      </c>
      <c r="L266" s="69">
        <v>313</v>
      </c>
      <c r="M266" s="186">
        <f t="shared" si="75"/>
        <v>0.96446700507614214</v>
      </c>
      <c r="N266" s="69">
        <f t="shared" si="76"/>
        <v>1</v>
      </c>
      <c r="O266" s="69">
        <v>7</v>
      </c>
      <c r="P266" s="69">
        <v>0</v>
      </c>
      <c r="Q266" s="69">
        <v>0</v>
      </c>
      <c r="R266" s="69">
        <v>123</v>
      </c>
      <c r="S266" s="69">
        <v>0</v>
      </c>
      <c r="T266" s="190">
        <v>1669000</v>
      </c>
      <c r="U266" s="190">
        <v>50000</v>
      </c>
      <c r="V266" s="190">
        <v>1619000</v>
      </c>
      <c r="W266" s="190">
        <v>1695000</v>
      </c>
      <c r="X266" s="190">
        <v>1692054</v>
      </c>
      <c r="Y266" s="190">
        <v>0</v>
      </c>
      <c r="Z266" s="190">
        <v>0</v>
      </c>
      <c r="AA266" s="190">
        <v>0</v>
      </c>
      <c r="AB266" s="190">
        <v>1692054</v>
      </c>
      <c r="AC266" s="190">
        <v>1691797</v>
      </c>
      <c r="AD266" s="186">
        <f t="shared" si="77"/>
        <v>1.0449641754169241</v>
      </c>
      <c r="AE266" s="69">
        <f t="shared" si="78"/>
        <v>1</v>
      </c>
      <c r="AF266" s="190">
        <v>-258</v>
      </c>
      <c r="AG266" s="190">
        <v>26000</v>
      </c>
      <c r="AH266" s="69">
        <v>98</v>
      </c>
      <c r="AI266" s="69">
        <v>25</v>
      </c>
      <c r="AJ266" s="69">
        <v>0</v>
      </c>
      <c r="AK266" s="69">
        <v>0</v>
      </c>
      <c r="AL266" s="80">
        <v>15742</v>
      </c>
      <c r="AM266" s="80">
        <v>0</v>
      </c>
      <c r="AN266" s="69">
        <v>0</v>
      </c>
      <c r="AO266" s="69">
        <v>0</v>
      </c>
      <c r="AP266" s="80">
        <v>0</v>
      </c>
      <c r="AQ266" s="80">
        <v>0</v>
      </c>
      <c r="AR266" s="69">
        <v>0</v>
      </c>
      <c r="AS266" s="69">
        <v>0</v>
      </c>
      <c r="AT266" s="80">
        <v>0</v>
      </c>
      <c r="AU266" s="80">
        <v>0</v>
      </c>
      <c r="AV266" s="69">
        <v>0</v>
      </c>
      <c r="AW266" s="69">
        <v>0</v>
      </c>
      <c r="AX266" s="80">
        <v>0</v>
      </c>
      <c r="AY266" s="80">
        <v>0</v>
      </c>
      <c r="AZ266" s="69">
        <v>0</v>
      </c>
      <c r="BA266" s="69">
        <v>0</v>
      </c>
      <c r="BB266" s="80">
        <v>0</v>
      </c>
      <c r="BC266" s="80">
        <v>0</v>
      </c>
      <c r="BD266" s="69">
        <v>0</v>
      </c>
      <c r="BE266" s="69">
        <v>0</v>
      </c>
      <c r="BF266" s="80">
        <v>0</v>
      </c>
      <c r="BG266" s="80">
        <v>0</v>
      </c>
      <c r="BH266" s="69">
        <v>0</v>
      </c>
      <c r="BI266" s="69">
        <v>0</v>
      </c>
      <c r="BJ266" s="80">
        <v>0</v>
      </c>
      <c r="BK266" s="80">
        <v>0</v>
      </c>
      <c r="BL266" s="69">
        <v>0</v>
      </c>
      <c r="BM266" s="69">
        <v>0</v>
      </c>
      <c r="BN266" s="80">
        <v>0</v>
      </c>
      <c r="BO266" s="80">
        <v>0</v>
      </c>
      <c r="BP266" s="69">
        <v>0</v>
      </c>
      <c r="BQ266" s="69">
        <v>0</v>
      </c>
      <c r="BR266" s="80">
        <v>0</v>
      </c>
      <c r="BS266" s="80">
        <v>0</v>
      </c>
      <c r="BT266" s="69">
        <v>0</v>
      </c>
      <c r="BU266" s="69">
        <v>0</v>
      </c>
      <c r="BV266" s="80">
        <v>0</v>
      </c>
      <c r="BW266" s="80">
        <v>0</v>
      </c>
      <c r="BX266" s="69">
        <v>0</v>
      </c>
      <c r="BY266" s="69">
        <v>0</v>
      </c>
      <c r="BZ266" s="80">
        <v>0</v>
      </c>
      <c r="CA266" s="80">
        <v>0</v>
      </c>
      <c r="CB266" s="69">
        <v>0</v>
      </c>
      <c r="CC266" s="69">
        <v>0</v>
      </c>
      <c r="CD266" s="80">
        <v>0</v>
      </c>
      <c r="CE266" s="80">
        <v>0</v>
      </c>
      <c r="CF266" s="69">
        <v>0</v>
      </c>
      <c r="CG266" s="69">
        <v>0</v>
      </c>
      <c r="CH266" s="80">
        <v>0</v>
      </c>
      <c r="CI266" s="80">
        <v>0</v>
      </c>
      <c r="CJ266" s="69">
        <v>0</v>
      </c>
      <c r="CK266" s="69">
        <v>0</v>
      </c>
      <c r="CL266" s="80">
        <v>15742</v>
      </c>
      <c r="CM266" s="80">
        <v>0</v>
      </c>
      <c r="CN266" s="67" t="s">
        <v>849</v>
      </c>
      <c r="CO266" s="67" t="s">
        <v>850</v>
      </c>
      <c r="CP266" s="67" t="s">
        <v>709</v>
      </c>
      <c r="CQ266" s="67" t="s">
        <v>709</v>
      </c>
      <c r="CR266" s="67" t="s">
        <v>709</v>
      </c>
      <c r="CS266" s="67" t="s">
        <v>709</v>
      </c>
      <c r="CT266" s="68">
        <v>46090</v>
      </c>
      <c r="CU266" s="67" t="s">
        <v>991</v>
      </c>
      <c r="CV266" s="67" t="s">
        <v>989</v>
      </c>
      <c r="CW266" s="68" t="s">
        <v>168</v>
      </c>
      <c r="CX266" s="68">
        <v>46052</v>
      </c>
      <c r="CY266" s="67" t="s">
        <v>991</v>
      </c>
      <c r="CZ266" s="67" t="s">
        <v>989</v>
      </c>
      <c r="DA266" s="67" t="s">
        <v>1046</v>
      </c>
      <c r="DB266" s="81">
        <v>1801028.4</v>
      </c>
      <c r="DC266" s="67"/>
      <c r="DD266" s="67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  <c r="AML266"/>
      <c r="AMM266"/>
      <c r="AMN266"/>
      <c r="AMO266"/>
      <c r="AMP266"/>
      <c r="AMQ266"/>
      <c r="AMR266"/>
      <c r="AMS266"/>
      <c r="AMT266"/>
      <c r="AMU266"/>
      <c r="AMV266"/>
      <c r="AMW266"/>
      <c r="AMX266"/>
      <c r="AMY266"/>
      <c r="AMZ266"/>
      <c r="ANA266"/>
      <c r="ANB266"/>
      <c r="ANC266"/>
      <c r="AND266"/>
      <c r="ANE266"/>
      <c r="ANF266"/>
      <c r="ANG266"/>
      <c r="ANH266"/>
      <c r="ANI266"/>
      <c r="ANJ266"/>
      <c r="ANK266"/>
      <c r="ANL266"/>
      <c r="ANM266"/>
      <c r="ANN266"/>
      <c r="ANO266"/>
      <c r="ANP266"/>
      <c r="ANQ266"/>
      <c r="ANR266"/>
      <c r="ANS266"/>
      <c r="ANT266"/>
      <c r="ANU266"/>
      <c r="ANV266"/>
      <c r="ANW266"/>
      <c r="ANX266"/>
      <c r="ANY266"/>
      <c r="ANZ266"/>
      <c r="AOA266"/>
      <c r="AOB266"/>
      <c r="AOC266"/>
      <c r="AOD266"/>
      <c r="AOE266"/>
      <c r="AOF266"/>
      <c r="AOG266"/>
      <c r="AOH266"/>
      <c r="AOI266"/>
      <c r="AOJ266"/>
      <c r="AOK266"/>
      <c r="AOL266"/>
      <c r="AOM266"/>
      <c r="AON266"/>
      <c r="AOO266"/>
      <c r="AOP266"/>
      <c r="AOQ266"/>
      <c r="AOR266"/>
      <c r="AOS266"/>
      <c r="AOT266"/>
      <c r="AOU266"/>
      <c r="AOV266"/>
      <c r="AOW266"/>
      <c r="AOX266"/>
      <c r="AOY266"/>
      <c r="AOZ266"/>
      <c r="APA266"/>
      <c r="APB266"/>
      <c r="APC266"/>
      <c r="APD266"/>
      <c r="APE266"/>
      <c r="APF266"/>
      <c r="APG266"/>
      <c r="APH266"/>
      <c r="API266"/>
      <c r="APJ266"/>
      <c r="APK266"/>
      <c r="APL266"/>
      <c r="APM266"/>
      <c r="APN266"/>
      <c r="APO266"/>
      <c r="APP266"/>
      <c r="APQ266"/>
      <c r="APR266"/>
      <c r="APS266"/>
      <c r="APT266"/>
      <c r="APU266"/>
      <c r="APV266"/>
      <c r="APW266"/>
      <c r="APX266"/>
      <c r="APY266"/>
      <c r="APZ266"/>
      <c r="AQA266"/>
      <c r="AQB266"/>
      <c r="AQC266"/>
      <c r="AQD266"/>
      <c r="AQE266"/>
      <c r="AQF266"/>
      <c r="AQG266"/>
      <c r="AQH266"/>
      <c r="AQI266"/>
      <c r="AQJ266"/>
      <c r="AQK266"/>
      <c r="AQL266"/>
      <c r="AQM266"/>
      <c r="AQN266"/>
      <c r="AQO266"/>
      <c r="AQP266"/>
      <c r="AQQ266"/>
      <c r="AQR266"/>
      <c r="AQS266"/>
      <c r="AQT266"/>
      <c r="AQU266"/>
      <c r="AQV266"/>
      <c r="AQW266"/>
      <c r="AQX266"/>
      <c r="AQY266"/>
      <c r="AQZ266"/>
      <c r="ARA266"/>
      <c r="ARB266"/>
      <c r="ARC266"/>
      <c r="ARD266"/>
      <c r="ARE266"/>
      <c r="ARF266"/>
      <c r="ARG266"/>
      <c r="ARH266"/>
      <c r="ARI266"/>
      <c r="ARJ266"/>
      <c r="ARK266"/>
      <c r="ARL266"/>
      <c r="ARM266"/>
      <c r="ARN266"/>
      <c r="ARO266"/>
      <c r="ARP266"/>
      <c r="ARQ266"/>
      <c r="ARR266"/>
      <c r="ARS266"/>
      <c r="ART266"/>
      <c r="ARU266"/>
      <c r="ARV266"/>
      <c r="ARW266"/>
      <c r="ARX266"/>
      <c r="ARY266"/>
      <c r="ARZ266"/>
      <c r="ASA266"/>
      <c r="ASB266"/>
      <c r="ASC266"/>
      <c r="ASD266"/>
      <c r="ASE266"/>
      <c r="ASF266"/>
      <c r="ASG266"/>
      <c r="ASH266"/>
      <c r="ASI266"/>
      <c r="ASJ266"/>
      <c r="ASK266"/>
      <c r="ASL266"/>
      <c r="ASM266"/>
      <c r="ASN266"/>
      <c r="ASO266"/>
      <c r="ASP266"/>
      <c r="ASQ266"/>
      <c r="ASR266"/>
      <c r="ASS266"/>
      <c r="AST266"/>
      <c r="ASU266"/>
      <c r="ASV266"/>
      <c r="ASW266"/>
      <c r="ASX266"/>
      <c r="ASY266"/>
      <c r="ASZ266"/>
      <c r="ATA266"/>
      <c r="ATB266"/>
      <c r="ATC266"/>
      <c r="ATD266"/>
      <c r="ATE266"/>
      <c r="ATF266"/>
      <c r="ATG266"/>
      <c r="ATH266"/>
      <c r="ATI266"/>
      <c r="ATJ266"/>
      <c r="ATK266"/>
      <c r="ATL266"/>
      <c r="ATM266"/>
      <c r="ATN266"/>
      <c r="ATO266"/>
      <c r="ATP266"/>
      <c r="ATQ266"/>
      <c r="ATR266"/>
      <c r="ATS266"/>
      <c r="ATT266"/>
      <c r="ATU266"/>
      <c r="ATV266"/>
      <c r="ATW266"/>
      <c r="ATX266"/>
      <c r="ATY266"/>
      <c r="ATZ266"/>
      <c r="AUA266"/>
      <c r="AUB266"/>
      <c r="AUC266"/>
      <c r="AUD266"/>
      <c r="AUE266"/>
      <c r="AUF266"/>
      <c r="AUG266"/>
      <c r="AUH266"/>
      <c r="AUI266"/>
      <c r="AUJ266"/>
      <c r="AUK266"/>
      <c r="AUL266"/>
      <c r="AUM266"/>
      <c r="AUN266"/>
      <c r="AUO266"/>
      <c r="AUP266"/>
      <c r="AUQ266"/>
      <c r="AUR266"/>
      <c r="AUS266"/>
      <c r="AUT266"/>
      <c r="AUU266"/>
      <c r="AUV266"/>
      <c r="AUW266"/>
      <c r="AUX266"/>
      <c r="AUY266"/>
      <c r="AUZ266"/>
      <c r="AVA266"/>
      <c r="AVB266"/>
      <c r="AVC266"/>
      <c r="AVD266"/>
      <c r="AVE266"/>
      <c r="AVF266"/>
      <c r="AVG266"/>
      <c r="AVH266"/>
      <c r="AVI266"/>
      <c r="AVJ266"/>
      <c r="AVK266"/>
      <c r="AVL266"/>
      <c r="AVM266"/>
      <c r="AVN266"/>
      <c r="AVO266"/>
      <c r="AVP266"/>
      <c r="AVQ266"/>
      <c r="AVR266"/>
      <c r="AVS266"/>
      <c r="AVT266"/>
      <c r="AVU266"/>
      <c r="AVV266"/>
      <c r="AVW266"/>
      <c r="AVX266"/>
      <c r="AVY266"/>
      <c r="AVZ266"/>
      <c r="AWA266"/>
      <c r="AWB266"/>
      <c r="AWC266"/>
      <c r="AWD266"/>
      <c r="AWE266"/>
      <c r="AWF266"/>
      <c r="AWG266"/>
      <c r="AWH266"/>
      <c r="AWI266"/>
      <c r="AWJ266"/>
      <c r="AWK266"/>
      <c r="AWL266"/>
      <c r="AWM266"/>
      <c r="AWN266"/>
      <c r="AWO266"/>
      <c r="AWP266"/>
      <c r="AWQ266"/>
      <c r="AWR266"/>
      <c r="AWS266"/>
      <c r="AWT266"/>
      <c r="AWU266"/>
      <c r="AWV266"/>
      <c r="AWW266"/>
      <c r="AWX266"/>
      <c r="AWY266"/>
      <c r="AWZ266"/>
      <c r="AXA266"/>
      <c r="AXB266"/>
      <c r="AXC266"/>
      <c r="AXD266"/>
      <c r="AXE266"/>
      <c r="AXF266"/>
      <c r="AXG266"/>
      <c r="AXH266"/>
      <c r="AXI266"/>
      <c r="AXJ266"/>
      <c r="AXK266"/>
      <c r="AXL266"/>
      <c r="AXM266"/>
      <c r="AXN266"/>
      <c r="AXO266"/>
      <c r="AXP266"/>
      <c r="AXQ266"/>
      <c r="AXR266"/>
      <c r="AXS266"/>
      <c r="AXT266"/>
      <c r="AXU266"/>
      <c r="AXV266"/>
      <c r="AXW266"/>
      <c r="AXX266"/>
      <c r="AXY266"/>
      <c r="AXZ266"/>
      <c r="AYA266"/>
      <c r="AYB266"/>
      <c r="AYC266"/>
      <c r="AYD266"/>
      <c r="AYE266"/>
      <c r="AYF266"/>
      <c r="AYG266"/>
      <c r="AYH266"/>
      <c r="AYI266"/>
      <c r="AYJ266"/>
      <c r="AYK266"/>
      <c r="AYL266"/>
      <c r="AYM266"/>
      <c r="AYN266"/>
      <c r="AYO266"/>
      <c r="AYP266"/>
      <c r="AYQ266"/>
      <c r="AYR266"/>
      <c r="AYS266"/>
      <c r="AYT266"/>
      <c r="AYU266"/>
      <c r="AYV266"/>
      <c r="AYW266"/>
      <c r="AYX266"/>
      <c r="AYY266"/>
      <c r="AYZ266"/>
      <c r="AZA266"/>
      <c r="AZB266"/>
      <c r="AZC266"/>
      <c r="AZD266"/>
      <c r="AZE266"/>
      <c r="AZF266"/>
      <c r="AZG266"/>
      <c r="AZH266"/>
      <c r="AZI266"/>
      <c r="AZJ266"/>
      <c r="AZK266"/>
      <c r="AZL266"/>
      <c r="AZM266"/>
      <c r="AZN266"/>
      <c r="AZO266"/>
      <c r="AZP266"/>
      <c r="AZQ266"/>
      <c r="AZR266"/>
      <c r="AZS266"/>
      <c r="AZT266"/>
      <c r="AZU266"/>
      <c r="AZV266"/>
      <c r="AZW266"/>
      <c r="AZX266"/>
      <c r="AZY266"/>
      <c r="AZZ266"/>
      <c r="BAA266"/>
      <c r="BAB266"/>
      <c r="BAC266"/>
      <c r="BAD266"/>
      <c r="BAE266"/>
      <c r="BAF266"/>
      <c r="BAG266"/>
      <c r="BAH266"/>
      <c r="BAI266"/>
      <c r="BAJ266"/>
      <c r="BAK266"/>
      <c r="BAL266"/>
      <c r="BAM266"/>
      <c r="BAN266"/>
      <c r="BAO266"/>
      <c r="BAP266"/>
      <c r="BAQ266"/>
      <c r="BAR266"/>
      <c r="BAS266"/>
      <c r="BAT266"/>
      <c r="BAU266"/>
      <c r="BAV266"/>
      <c r="BAW266"/>
      <c r="BAX266"/>
      <c r="BAY266"/>
      <c r="BAZ266"/>
      <c r="BBA266"/>
      <c r="BBB266"/>
      <c r="BBC266"/>
      <c r="BBD266"/>
      <c r="BBE266"/>
      <c r="BBF266"/>
      <c r="BBG266"/>
      <c r="BBH266"/>
      <c r="BBI266"/>
      <c r="BBJ266"/>
      <c r="BBK266"/>
      <c r="BBL266"/>
      <c r="BBM266"/>
      <c r="BBN266"/>
      <c r="BBO266"/>
      <c r="BBP266"/>
      <c r="BBQ266"/>
      <c r="BBR266"/>
      <c r="BBS266"/>
      <c r="BBT266"/>
      <c r="BBU266"/>
      <c r="BBV266"/>
      <c r="BBW266"/>
      <c r="BBX266"/>
      <c r="BBY266"/>
      <c r="BBZ266"/>
      <c r="BCA266"/>
      <c r="BCB266"/>
      <c r="BCC266"/>
      <c r="BCD266"/>
      <c r="BCE266"/>
      <c r="BCF266"/>
      <c r="BCG266"/>
      <c r="BCH266"/>
      <c r="BCI266"/>
      <c r="BCJ266"/>
      <c r="BCK266"/>
      <c r="BCL266"/>
      <c r="BCM266"/>
      <c r="BCN266"/>
      <c r="BCO266"/>
      <c r="BCP266"/>
      <c r="BCQ266"/>
      <c r="BCR266"/>
      <c r="BCS266"/>
      <c r="BCT266"/>
      <c r="BCU266"/>
      <c r="BCV266"/>
      <c r="BCW266"/>
      <c r="BCX266"/>
      <c r="BCY266"/>
      <c r="BCZ266"/>
      <c r="BDA266"/>
      <c r="BDB266"/>
      <c r="BDC266"/>
      <c r="BDD266"/>
      <c r="BDE266"/>
      <c r="BDF266"/>
      <c r="BDG266"/>
      <c r="BDH266"/>
      <c r="BDI266"/>
      <c r="BDJ266"/>
      <c r="BDK266"/>
      <c r="BDL266"/>
      <c r="BDM266"/>
      <c r="BDN266"/>
      <c r="BDO266"/>
      <c r="BDP266"/>
      <c r="BDQ266"/>
      <c r="BDR266"/>
      <c r="BDS266"/>
      <c r="BDT266"/>
      <c r="BDU266"/>
    </row>
    <row r="267" spans="1:1477" s="69" customFormat="1">
      <c r="A267" s="132"/>
      <c r="B267" s="67" t="s">
        <v>5</v>
      </c>
      <c r="C267" s="67" t="s">
        <v>946</v>
      </c>
      <c r="D267" s="67" t="s">
        <v>1049</v>
      </c>
      <c r="E267" s="68">
        <v>45532</v>
      </c>
      <c r="F267" s="67" t="s">
        <v>988</v>
      </c>
      <c r="G267" s="67" t="s">
        <v>994</v>
      </c>
      <c r="H267" s="187">
        <v>1</v>
      </c>
      <c r="I267" s="69">
        <v>0</v>
      </c>
      <c r="J267" s="69">
        <v>154</v>
      </c>
      <c r="K267" s="69">
        <v>185</v>
      </c>
      <c r="L267" s="69">
        <v>179</v>
      </c>
      <c r="M267" s="186">
        <f t="shared" si="75"/>
        <v>0.96103896103896103</v>
      </c>
      <c r="N267" s="69">
        <f t="shared" si="76"/>
        <v>1</v>
      </c>
      <c r="O267" s="69">
        <v>6</v>
      </c>
      <c r="P267" s="69">
        <v>0</v>
      </c>
      <c r="Q267" s="69">
        <v>0</v>
      </c>
      <c r="R267" s="69">
        <v>31</v>
      </c>
      <c r="S267" s="69">
        <v>0</v>
      </c>
      <c r="T267" s="190">
        <v>1068800</v>
      </c>
      <c r="U267" s="190">
        <v>50000</v>
      </c>
      <c r="V267" s="190">
        <v>1018800</v>
      </c>
      <c r="W267" s="190">
        <v>1068800</v>
      </c>
      <c r="X267" s="190">
        <v>1002901</v>
      </c>
      <c r="Y267" s="190">
        <v>0</v>
      </c>
      <c r="Z267" s="190">
        <v>0</v>
      </c>
      <c r="AA267" s="190">
        <v>0</v>
      </c>
      <c r="AB267" s="190">
        <v>1002901</v>
      </c>
      <c r="AC267" s="190">
        <v>1002859</v>
      </c>
      <c r="AD267" s="186">
        <f t="shared" si="77"/>
        <v>0.9843531605810758</v>
      </c>
      <c r="AE267" s="69">
        <f t="shared" si="78"/>
        <v>1</v>
      </c>
      <c r="AF267" s="190">
        <v>-41</v>
      </c>
      <c r="AG267" s="190">
        <v>0</v>
      </c>
      <c r="AH267" s="69">
        <v>22</v>
      </c>
      <c r="AI267" s="69">
        <v>9</v>
      </c>
      <c r="AJ267" s="69">
        <v>0</v>
      </c>
      <c r="AK267" s="69">
        <v>0</v>
      </c>
      <c r="AL267" s="80">
        <v>0</v>
      </c>
      <c r="AM267" s="80">
        <v>0</v>
      </c>
      <c r="AN267" s="69">
        <v>0</v>
      </c>
      <c r="AO267" s="69">
        <v>0</v>
      </c>
      <c r="AP267" s="80">
        <v>0</v>
      </c>
      <c r="AQ267" s="80">
        <v>0</v>
      </c>
      <c r="AR267" s="69">
        <v>0</v>
      </c>
      <c r="AS267" s="69">
        <v>0</v>
      </c>
      <c r="AT267" s="80">
        <v>0</v>
      </c>
      <c r="AU267" s="80">
        <v>0</v>
      </c>
      <c r="AV267" s="69">
        <v>0</v>
      </c>
      <c r="AW267" s="69">
        <v>0</v>
      </c>
      <c r="AX267" s="80">
        <v>0</v>
      </c>
      <c r="AY267" s="80">
        <v>0</v>
      </c>
      <c r="AZ267" s="69">
        <v>0</v>
      </c>
      <c r="BA267" s="69">
        <v>0</v>
      </c>
      <c r="BB267" s="80">
        <v>0</v>
      </c>
      <c r="BC267" s="80">
        <v>0</v>
      </c>
      <c r="BD267" s="69">
        <v>0</v>
      </c>
      <c r="BE267" s="69">
        <v>0</v>
      </c>
      <c r="BF267" s="80">
        <v>0</v>
      </c>
      <c r="BG267" s="80">
        <v>0</v>
      </c>
      <c r="BH267" s="69">
        <v>0</v>
      </c>
      <c r="BI267" s="69">
        <v>0</v>
      </c>
      <c r="BJ267" s="80">
        <v>0</v>
      </c>
      <c r="BK267" s="80">
        <v>0</v>
      </c>
      <c r="BL267" s="69">
        <v>0</v>
      </c>
      <c r="BM267" s="69">
        <v>0</v>
      </c>
      <c r="BN267" s="80">
        <v>0</v>
      </c>
      <c r="BO267" s="80">
        <v>0</v>
      </c>
      <c r="BP267" s="69">
        <v>0</v>
      </c>
      <c r="BQ267" s="69">
        <v>0</v>
      </c>
      <c r="BR267" s="80">
        <v>0</v>
      </c>
      <c r="BS267" s="80">
        <v>0</v>
      </c>
      <c r="BT267" s="69">
        <v>0</v>
      </c>
      <c r="BU267" s="69">
        <v>0</v>
      </c>
      <c r="BV267" s="80">
        <v>0</v>
      </c>
      <c r="BW267" s="80">
        <v>0</v>
      </c>
      <c r="BX267" s="69">
        <v>0</v>
      </c>
      <c r="BY267" s="69">
        <v>0</v>
      </c>
      <c r="BZ267" s="80">
        <v>0</v>
      </c>
      <c r="CA267" s="80">
        <v>0</v>
      </c>
      <c r="CB267" s="69">
        <v>0</v>
      </c>
      <c r="CC267" s="69">
        <v>0</v>
      </c>
      <c r="CD267" s="80">
        <v>0</v>
      </c>
      <c r="CE267" s="80">
        <v>0</v>
      </c>
      <c r="CF267" s="69">
        <v>0</v>
      </c>
      <c r="CG267" s="69">
        <v>0</v>
      </c>
      <c r="CH267" s="80">
        <v>0</v>
      </c>
      <c r="CI267" s="80">
        <v>0</v>
      </c>
      <c r="CJ267" s="69">
        <v>0</v>
      </c>
      <c r="CK267" s="69">
        <v>0</v>
      </c>
      <c r="CL267" s="80">
        <v>0</v>
      </c>
      <c r="CM267" s="80">
        <v>0</v>
      </c>
      <c r="CN267" s="67" t="s">
        <v>947</v>
      </c>
      <c r="CO267" s="67" t="s">
        <v>948</v>
      </c>
      <c r="CP267" s="67" t="s">
        <v>709</v>
      </c>
      <c r="CQ267" s="67" t="s">
        <v>709</v>
      </c>
      <c r="CR267" s="67" t="s">
        <v>709</v>
      </c>
      <c r="CS267" s="67" t="s">
        <v>709</v>
      </c>
      <c r="CT267" s="68">
        <v>46044</v>
      </c>
      <c r="CU267" s="67" t="s">
        <v>991</v>
      </c>
      <c r="CV267" s="67" t="s">
        <v>989</v>
      </c>
      <c r="CW267" s="68" t="s">
        <v>168</v>
      </c>
      <c r="CX267" s="68">
        <v>45946</v>
      </c>
      <c r="CY267" s="67" t="s">
        <v>993</v>
      </c>
      <c r="CZ267" s="67" t="s">
        <v>989</v>
      </c>
      <c r="DA267" s="67" t="s">
        <v>1046</v>
      </c>
      <c r="DB267" s="81">
        <v>1151283.3999999999</v>
      </c>
      <c r="DC267" s="67"/>
      <c r="DD267" s="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  <c r="AML267"/>
      <c r="AMM267"/>
      <c r="AMN267"/>
      <c r="AMO267"/>
      <c r="AMP267"/>
      <c r="AMQ267"/>
      <c r="AMR267"/>
      <c r="AMS267"/>
      <c r="AMT267"/>
      <c r="AMU267"/>
      <c r="AMV267"/>
      <c r="AMW267"/>
      <c r="AMX267"/>
      <c r="AMY267"/>
      <c r="AMZ267"/>
      <c r="ANA267"/>
      <c r="ANB267"/>
      <c r="ANC267"/>
      <c r="AND267"/>
      <c r="ANE267"/>
      <c r="ANF267"/>
      <c r="ANG267"/>
      <c r="ANH267"/>
      <c r="ANI267"/>
      <c r="ANJ267"/>
      <c r="ANK267"/>
      <c r="ANL267"/>
      <c r="ANM267"/>
      <c r="ANN267"/>
      <c r="ANO267"/>
      <c r="ANP267"/>
      <c r="ANQ267"/>
      <c r="ANR267"/>
      <c r="ANS267"/>
      <c r="ANT267"/>
      <c r="ANU267"/>
      <c r="ANV267"/>
      <c r="ANW267"/>
      <c r="ANX267"/>
      <c r="ANY267"/>
      <c r="ANZ267"/>
      <c r="AOA267"/>
      <c r="AOB267"/>
      <c r="AOC267"/>
      <c r="AOD267"/>
      <c r="AOE267"/>
      <c r="AOF267"/>
      <c r="AOG267"/>
      <c r="AOH267"/>
      <c r="AOI267"/>
      <c r="AOJ267"/>
      <c r="AOK267"/>
      <c r="AOL267"/>
      <c r="AOM267"/>
      <c r="AON267"/>
      <c r="AOO267"/>
      <c r="AOP267"/>
      <c r="AOQ267"/>
      <c r="AOR267"/>
      <c r="AOS267"/>
      <c r="AOT267"/>
      <c r="AOU267"/>
      <c r="AOV267"/>
      <c r="AOW267"/>
      <c r="AOX267"/>
      <c r="AOY267"/>
      <c r="AOZ267"/>
      <c r="APA267"/>
      <c r="APB267"/>
      <c r="APC267"/>
      <c r="APD267"/>
      <c r="APE267"/>
      <c r="APF267"/>
      <c r="APG267"/>
      <c r="APH267"/>
      <c r="API267"/>
      <c r="APJ267"/>
      <c r="APK267"/>
      <c r="APL267"/>
      <c r="APM267"/>
      <c r="APN267"/>
      <c r="APO267"/>
      <c r="APP267"/>
      <c r="APQ267"/>
      <c r="APR267"/>
      <c r="APS267"/>
      <c r="APT267"/>
      <c r="APU267"/>
      <c r="APV267"/>
      <c r="APW267"/>
      <c r="APX267"/>
      <c r="APY267"/>
      <c r="APZ267"/>
      <c r="AQA267"/>
      <c r="AQB267"/>
      <c r="AQC267"/>
      <c r="AQD267"/>
      <c r="AQE267"/>
      <c r="AQF267"/>
      <c r="AQG267"/>
      <c r="AQH267"/>
      <c r="AQI267"/>
      <c r="AQJ267"/>
      <c r="AQK267"/>
      <c r="AQL267"/>
      <c r="AQM267"/>
      <c r="AQN267"/>
      <c r="AQO267"/>
      <c r="AQP267"/>
      <c r="AQQ267"/>
      <c r="AQR267"/>
      <c r="AQS267"/>
      <c r="AQT267"/>
      <c r="AQU267"/>
      <c r="AQV267"/>
      <c r="AQW267"/>
      <c r="AQX267"/>
      <c r="AQY267"/>
      <c r="AQZ267"/>
      <c r="ARA267"/>
      <c r="ARB267"/>
      <c r="ARC267"/>
      <c r="ARD267"/>
      <c r="ARE267"/>
      <c r="ARF267"/>
      <c r="ARG267"/>
      <c r="ARH267"/>
      <c r="ARI267"/>
      <c r="ARJ267"/>
      <c r="ARK267"/>
      <c r="ARL267"/>
      <c r="ARM267"/>
      <c r="ARN267"/>
      <c r="ARO267"/>
      <c r="ARP267"/>
      <c r="ARQ267"/>
      <c r="ARR267"/>
      <c r="ARS267"/>
      <c r="ART267"/>
      <c r="ARU267"/>
      <c r="ARV267"/>
      <c r="ARW267"/>
      <c r="ARX267"/>
      <c r="ARY267"/>
      <c r="ARZ267"/>
      <c r="ASA267"/>
      <c r="ASB267"/>
      <c r="ASC267"/>
      <c r="ASD267"/>
      <c r="ASE267"/>
      <c r="ASF267"/>
      <c r="ASG267"/>
      <c r="ASH267"/>
      <c r="ASI267"/>
      <c r="ASJ267"/>
      <c r="ASK267"/>
      <c r="ASL267"/>
      <c r="ASM267"/>
      <c r="ASN267"/>
      <c r="ASO267"/>
      <c r="ASP267"/>
      <c r="ASQ267"/>
      <c r="ASR267"/>
      <c r="ASS267"/>
      <c r="AST267"/>
      <c r="ASU267"/>
      <c r="ASV267"/>
      <c r="ASW267"/>
      <c r="ASX267"/>
      <c r="ASY267"/>
      <c r="ASZ267"/>
      <c r="ATA267"/>
      <c r="ATB267"/>
      <c r="ATC267"/>
      <c r="ATD267"/>
      <c r="ATE267"/>
      <c r="ATF267"/>
      <c r="ATG267"/>
      <c r="ATH267"/>
      <c r="ATI267"/>
      <c r="ATJ267"/>
      <c r="ATK267"/>
      <c r="ATL267"/>
      <c r="ATM267"/>
      <c r="ATN267"/>
      <c r="ATO267"/>
      <c r="ATP267"/>
      <c r="ATQ267"/>
      <c r="ATR267"/>
      <c r="ATS267"/>
      <c r="ATT267"/>
      <c r="ATU267"/>
      <c r="ATV267"/>
      <c r="ATW267"/>
      <c r="ATX267"/>
      <c r="ATY267"/>
      <c r="ATZ267"/>
      <c r="AUA267"/>
      <c r="AUB267"/>
      <c r="AUC267"/>
      <c r="AUD267"/>
      <c r="AUE267"/>
      <c r="AUF267"/>
      <c r="AUG267"/>
      <c r="AUH267"/>
      <c r="AUI267"/>
      <c r="AUJ267"/>
      <c r="AUK267"/>
      <c r="AUL267"/>
      <c r="AUM267"/>
      <c r="AUN267"/>
      <c r="AUO267"/>
      <c r="AUP267"/>
      <c r="AUQ267"/>
      <c r="AUR267"/>
      <c r="AUS267"/>
      <c r="AUT267"/>
      <c r="AUU267"/>
      <c r="AUV267"/>
      <c r="AUW267"/>
      <c r="AUX267"/>
      <c r="AUY267"/>
      <c r="AUZ267"/>
      <c r="AVA267"/>
      <c r="AVB267"/>
      <c r="AVC267"/>
      <c r="AVD267"/>
      <c r="AVE267"/>
      <c r="AVF267"/>
      <c r="AVG267"/>
      <c r="AVH267"/>
      <c r="AVI267"/>
      <c r="AVJ267"/>
      <c r="AVK267"/>
      <c r="AVL267"/>
      <c r="AVM267"/>
      <c r="AVN267"/>
      <c r="AVO267"/>
      <c r="AVP267"/>
      <c r="AVQ267"/>
      <c r="AVR267"/>
      <c r="AVS267"/>
      <c r="AVT267"/>
      <c r="AVU267"/>
      <c r="AVV267"/>
      <c r="AVW267"/>
      <c r="AVX267"/>
      <c r="AVY267"/>
      <c r="AVZ267"/>
      <c r="AWA267"/>
      <c r="AWB267"/>
      <c r="AWC267"/>
      <c r="AWD267"/>
      <c r="AWE267"/>
      <c r="AWF267"/>
      <c r="AWG267"/>
      <c r="AWH267"/>
      <c r="AWI267"/>
      <c r="AWJ267"/>
      <c r="AWK267"/>
      <c r="AWL267"/>
      <c r="AWM267"/>
      <c r="AWN267"/>
      <c r="AWO267"/>
      <c r="AWP267"/>
      <c r="AWQ267"/>
      <c r="AWR267"/>
      <c r="AWS267"/>
      <c r="AWT267"/>
      <c r="AWU267"/>
      <c r="AWV267"/>
      <c r="AWW267"/>
      <c r="AWX267"/>
      <c r="AWY267"/>
      <c r="AWZ267"/>
      <c r="AXA267"/>
      <c r="AXB267"/>
      <c r="AXC267"/>
      <c r="AXD267"/>
      <c r="AXE267"/>
      <c r="AXF267"/>
      <c r="AXG267"/>
      <c r="AXH267"/>
      <c r="AXI267"/>
      <c r="AXJ267"/>
      <c r="AXK267"/>
      <c r="AXL267"/>
      <c r="AXM267"/>
      <c r="AXN267"/>
      <c r="AXO267"/>
      <c r="AXP267"/>
      <c r="AXQ267"/>
      <c r="AXR267"/>
      <c r="AXS267"/>
      <c r="AXT267"/>
      <c r="AXU267"/>
      <c r="AXV267"/>
      <c r="AXW267"/>
      <c r="AXX267"/>
      <c r="AXY267"/>
      <c r="AXZ267"/>
      <c r="AYA267"/>
      <c r="AYB267"/>
      <c r="AYC267"/>
      <c r="AYD267"/>
      <c r="AYE267"/>
      <c r="AYF267"/>
      <c r="AYG267"/>
      <c r="AYH267"/>
      <c r="AYI267"/>
      <c r="AYJ267"/>
      <c r="AYK267"/>
      <c r="AYL267"/>
      <c r="AYM267"/>
      <c r="AYN267"/>
      <c r="AYO267"/>
      <c r="AYP267"/>
      <c r="AYQ267"/>
      <c r="AYR267"/>
      <c r="AYS267"/>
      <c r="AYT267"/>
      <c r="AYU267"/>
      <c r="AYV267"/>
      <c r="AYW267"/>
      <c r="AYX267"/>
      <c r="AYY267"/>
      <c r="AYZ267"/>
      <c r="AZA267"/>
      <c r="AZB267"/>
      <c r="AZC267"/>
      <c r="AZD267"/>
      <c r="AZE267"/>
      <c r="AZF267"/>
      <c r="AZG267"/>
      <c r="AZH267"/>
      <c r="AZI267"/>
      <c r="AZJ267"/>
      <c r="AZK267"/>
      <c r="AZL267"/>
      <c r="AZM267"/>
      <c r="AZN267"/>
      <c r="AZO267"/>
      <c r="AZP267"/>
      <c r="AZQ267"/>
      <c r="AZR267"/>
      <c r="AZS267"/>
      <c r="AZT267"/>
      <c r="AZU267"/>
      <c r="AZV267"/>
      <c r="AZW267"/>
      <c r="AZX267"/>
      <c r="AZY267"/>
      <c r="AZZ267"/>
      <c r="BAA267"/>
      <c r="BAB267"/>
      <c r="BAC267"/>
      <c r="BAD267"/>
      <c r="BAE267"/>
      <c r="BAF267"/>
      <c r="BAG267"/>
      <c r="BAH267"/>
      <c r="BAI267"/>
      <c r="BAJ267"/>
      <c r="BAK267"/>
      <c r="BAL267"/>
      <c r="BAM267"/>
      <c r="BAN267"/>
      <c r="BAO267"/>
      <c r="BAP267"/>
      <c r="BAQ267"/>
      <c r="BAR267"/>
      <c r="BAS267"/>
      <c r="BAT267"/>
      <c r="BAU267"/>
      <c r="BAV267"/>
      <c r="BAW267"/>
      <c r="BAX267"/>
      <c r="BAY267"/>
      <c r="BAZ267"/>
      <c r="BBA267"/>
      <c r="BBB267"/>
      <c r="BBC267"/>
      <c r="BBD267"/>
      <c r="BBE267"/>
      <c r="BBF267"/>
      <c r="BBG267"/>
      <c r="BBH267"/>
      <c r="BBI267"/>
      <c r="BBJ267"/>
      <c r="BBK267"/>
      <c r="BBL267"/>
      <c r="BBM267"/>
      <c r="BBN267"/>
      <c r="BBO267"/>
      <c r="BBP267"/>
      <c r="BBQ267"/>
      <c r="BBR267"/>
      <c r="BBS267"/>
      <c r="BBT267"/>
      <c r="BBU267"/>
      <c r="BBV267"/>
      <c r="BBW267"/>
      <c r="BBX267"/>
      <c r="BBY267"/>
      <c r="BBZ267"/>
      <c r="BCA267"/>
      <c r="BCB267"/>
      <c r="BCC267"/>
      <c r="BCD267"/>
      <c r="BCE267"/>
      <c r="BCF267"/>
      <c r="BCG267"/>
      <c r="BCH267"/>
      <c r="BCI267"/>
      <c r="BCJ267"/>
      <c r="BCK267"/>
      <c r="BCL267"/>
      <c r="BCM267"/>
      <c r="BCN267"/>
      <c r="BCO267"/>
      <c r="BCP267"/>
      <c r="BCQ267"/>
      <c r="BCR267"/>
      <c r="BCS267"/>
      <c r="BCT267"/>
      <c r="BCU267"/>
      <c r="BCV267"/>
      <c r="BCW267"/>
      <c r="BCX267"/>
      <c r="BCY267"/>
      <c r="BCZ267"/>
      <c r="BDA267"/>
      <c r="BDB267"/>
      <c r="BDC267"/>
      <c r="BDD267"/>
      <c r="BDE267"/>
      <c r="BDF267"/>
      <c r="BDG267"/>
      <c r="BDH267"/>
      <c r="BDI267"/>
      <c r="BDJ267"/>
      <c r="BDK267"/>
      <c r="BDL267"/>
      <c r="BDM267"/>
      <c r="BDN267"/>
      <c r="BDO267"/>
      <c r="BDP267"/>
      <c r="BDQ267"/>
      <c r="BDR267"/>
      <c r="BDS267"/>
      <c r="BDT267"/>
      <c r="BDU267"/>
    </row>
    <row r="268" spans="1:1477" s="69" customFormat="1">
      <c r="A268" s="132"/>
      <c r="B268" s="67" t="s">
        <v>5</v>
      </c>
      <c r="C268" s="67" t="s">
        <v>516</v>
      </c>
      <c r="D268" s="67" t="s">
        <v>517</v>
      </c>
      <c r="E268" s="68">
        <v>45266</v>
      </c>
      <c r="F268" s="67" t="s">
        <v>993</v>
      </c>
      <c r="G268" s="67" t="s">
        <v>990</v>
      </c>
      <c r="H268" s="187">
        <v>4</v>
      </c>
      <c r="I268" s="69">
        <v>3</v>
      </c>
      <c r="J268" s="69">
        <v>450</v>
      </c>
      <c r="K268" s="69">
        <v>488</v>
      </c>
      <c r="L268" s="69">
        <v>422</v>
      </c>
      <c r="M268" s="186">
        <f t="shared" si="75"/>
        <v>0.85333333333333339</v>
      </c>
      <c r="N268" s="69">
        <f t="shared" si="76"/>
        <v>1</v>
      </c>
      <c r="O268" s="69">
        <v>66</v>
      </c>
      <c r="P268" s="69">
        <v>0</v>
      </c>
      <c r="Q268" s="69">
        <v>0</v>
      </c>
      <c r="R268" s="69">
        <v>38</v>
      </c>
      <c r="S268" s="69">
        <v>0</v>
      </c>
      <c r="T268" s="190">
        <v>7944520</v>
      </c>
      <c r="U268" s="190">
        <v>85047</v>
      </c>
      <c r="V268" s="190">
        <v>7859473</v>
      </c>
      <c r="W268" s="190">
        <v>7965978</v>
      </c>
      <c r="X268" s="190">
        <v>7740756</v>
      </c>
      <c r="Y268" s="190">
        <v>0</v>
      </c>
      <c r="Z268" s="190">
        <v>320000</v>
      </c>
      <c r="AA268" s="190">
        <v>320000</v>
      </c>
      <c r="AB268" s="190">
        <v>8060756</v>
      </c>
      <c r="AC268" s="190">
        <v>7730600</v>
      </c>
      <c r="AD268" s="186">
        <f t="shared" si="77"/>
        <v>0.98360284461820791</v>
      </c>
      <c r="AE268" s="69">
        <f t="shared" si="78"/>
        <v>1</v>
      </c>
      <c r="AF268" s="190">
        <v>-330157</v>
      </c>
      <c r="AG268" s="190">
        <v>21458</v>
      </c>
      <c r="AH268" s="69">
        <v>15</v>
      </c>
      <c r="AI268" s="69">
        <v>23</v>
      </c>
      <c r="AJ268" s="69">
        <v>0</v>
      </c>
      <c r="AK268" s="69">
        <v>0</v>
      </c>
      <c r="AL268" s="80">
        <v>10477</v>
      </c>
      <c r="AM268" s="80">
        <v>0</v>
      </c>
      <c r="AN268" s="69">
        <v>0</v>
      </c>
      <c r="AO268" s="69">
        <v>0</v>
      </c>
      <c r="AP268" s="80">
        <v>0</v>
      </c>
      <c r="AQ268" s="80">
        <v>0</v>
      </c>
      <c r="AR268" s="69">
        <v>0</v>
      </c>
      <c r="AS268" s="69">
        <v>0</v>
      </c>
      <c r="AT268" s="80">
        <v>0</v>
      </c>
      <c r="AU268" s="80">
        <v>0</v>
      </c>
      <c r="AV268" s="69">
        <v>0</v>
      </c>
      <c r="AW268" s="69">
        <v>0</v>
      </c>
      <c r="AX268" s="80">
        <v>0</v>
      </c>
      <c r="AY268" s="80">
        <v>0</v>
      </c>
      <c r="AZ268" s="69">
        <v>0</v>
      </c>
      <c r="BA268" s="69">
        <v>0</v>
      </c>
      <c r="BB268" s="80">
        <v>0</v>
      </c>
      <c r="BC268" s="80">
        <v>0</v>
      </c>
      <c r="BD268" s="69">
        <v>0</v>
      </c>
      <c r="BE268" s="69">
        <v>0</v>
      </c>
      <c r="BF268" s="80">
        <v>0</v>
      </c>
      <c r="BG268" s="80">
        <v>0</v>
      </c>
      <c r="BH268" s="69">
        <v>0</v>
      </c>
      <c r="BI268" s="69">
        <v>0</v>
      </c>
      <c r="BJ268" s="80">
        <v>2205</v>
      </c>
      <c r="BK268" s="80">
        <v>2205</v>
      </c>
      <c r="BL268" s="69">
        <v>0</v>
      </c>
      <c r="BM268" s="69">
        <v>0</v>
      </c>
      <c r="BN268" s="80">
        <v>0</v>
      </c>
      <c r="BO268" s="80">
        <v>0</v>
      </c>
      <c r="BP268" s="69">
        <v>0</v>
      </c>
      <c r="BQ268" s="69">
        <v>0</v>
      </c>
      <c r="BR268" s="80">
        <v>0</v>
      </c>
      <c r="BS268" s="80">
        <v>0</v>
      </c>
      <c r="BT268" s="69">
        <v>0</v>
      </c>
      <c r="BU268" s="69">
        <v>0</v>
      </c>
      <c r="BV268" s="80">
        <v>0</v>
      </c>
      <c r="BW268" s="80">
        <v>0</v>
      </c>
      <c r="BX268" s="69">
        <v>0</v>
      </c>
      <c r="BY268" s="69">
        <v>0</v>
      </c>
      <c r="BZ268" s="80">
        <v>0</v>
      </c>
      <c r="CA268" s="80">
        <v>0</v>
      </c>
      <c r="CB268" s="69">
        <v>0</v>
      </c>
      <c r="CC268" s="69">
        <v>0</v>
      </c>
      <c r="CD268" s="80">
        <v>0</v>
      </c>
      <c r="CE268" s="80">
        <v>0</v>
      </c>
      <c r="CF268" s="69">
        <v>0</v>
      </c>
      <c r="CG268" s="69">
        <v>0</v>
      </c>
      <c r="CH268" s="80">
        <v>0</v>
      </c>
      <c r="CI268" s="80">
        <v>0</v>
      </c>
      <c r="CJ268" s="69">
        <v>0</v>
      </c>
      <c r="CK268" s="69">
        <v>0</v>
      </c>
      <c r="CL268" s="80">
        <v>12682</v>
      </c>
      <c r="CM268" s="80">
        <v>2205</v>
      </c>
      <c r="CN268" s="67" t="s">
        <v>847</v>
      </c>
      <c r="CO268" s="67" t="s">
        <v>848</v>
      </c>
      <c r="CP268" s="67" t="s">
        <v>709</v>
      </c>
      <c r="CQ268" s="67" t="s">
        <v>709</v>
      </c>
      <c r="CR268" s="67" t="s">
        <v>709</v>
      </c>
      <c r="CS268" s="67" t="s">
        <v>709</v>
      </c>
      <c r="CT268" s="68">
        <v>46062</v>
      </c>
      <c r="CU268" s="67" t="s">
        <v>991</v>
      </c>
      <c r="CV268" s="67" t="s">
        <v>989</v>
      </c>
      <c r="CW268" s="68" t="s">
        <v>168</v>
      </c>
      <c r="CX268" s="68">
        <v>45876</v>
      </c>
      <c r="CY268" s="67" t="s">
        <v>988</v>
      </c>
      <c r="CZ268" s="67" t="s">
        <v>989</v>
      </c>
      <c r="DA268" s="67" t="s">
        <v>1047</v>
      </c>
      <c r="DB268" s="81">
        <v>8387398.5499999998</v>
      </c>
      <c r="DC268" s="67" t="s">
        <v>937</v>
      </c>
      <c r="DD268" s="67" t="s">
        <v>938</v>
      </c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  <c r="AML268"/>
      <c r="AMM268"/>
      <c r="AMN268"/>
      <c r="AMO268"/>
      <c r="AMP268"/>
      <c r="AMQ268"/>
      <c r="AMR268"/>
      <c r="AMS268"/>
      <c r="AMT268"/>
      <c r="AMU268"/>
      <c r="AMV268"/>
      <c r="AMW268"/>
      <c r="AMX268"/>
      <c r="AMY268"/>
      <c r="AMZ268"/>
      <c r="ANA268"/>
      <c r="ANB268"/>
      <c r="ANC268"/>
      <c r="AND268"/>
      <c r="ANE268"/>
      <c r="ANF268"/>
      <c r="ANG268"/>
      <c r="ANH268"/>
      <c r="ANI268"/>
      <c r="ANJ268"/>
      <c r="ANK268"/>
      <c r="ANL268"/>
      <c r="ANM268"/>
      <c r="ANN268"/>
      <c r="ANO268"/>
      <c r="ANP268"/>
      <c r="ANQ268"/>
      <c r="ANR268"/>
      <c r="ANS268"/>
      <c r="ANT268"/>
      <c r="ANU268"/>
      <c r="ANV268"/>
      <c r="ANW268"/>
      <c r="ANX268"/>
      <c r="ANY268"/>
      <c r="ANZ268"/>
      <c r="AOA268"/>
      <c r="AOB268"/>
      <c r="AOC268"/>
      <c r="AOD268"/>
      <c r="AOE268"/>
      <c r="AOF268"/>
      <c r="AOG268"/>
      <c r="AOH268"/>
      <c r="AOI268"/>
      <c r="AOJ268"/>
      <c r="AOK268"/>
      <c r="AOL268"/>
      <c r="AOM268"/>
      <c r="AON268"/>
      <c r="AOO268"/>
      <c r="AOP268"/>
      <c r="AOQ268"/>
      <c r="AOR268"/>
      <c r="AOS268"/>
      <c r="AOT268"/>
      <c r="AOU268"/>
      <c r="AOV268"/>
      <c r="AOW268"/>
      <c r="AOX268"/>
      <c r="AOY268"/>
      <c r="AOZ268"/>
      <c r="APA268"/>
      <c r="APB268"/>
      <c r="APC268"/>
      <c r="APD268"/>
      <c r="APE268"/>
      <c r="APF268"/>
      <c r="APG268"/>
      <c r="APH268"/>
      <c r="API268"/>
      <c r="APJ268"/>
      <c r="APK268"/>
      <c r="APL268"/>
      <c r="APM268"/>
      <c r="APN268"/>
      <c r="APO268"/>
      <c r="APP268"/>
      <c r="APQ268"/>
      <c r="APR268"/>
      <c r="APS268"/>
      <c r="APT268"/>
      <c r="APU268"/>
      <c r="APV268"/>
      <c r="APW268"/>
      <c r="APX268"/>
      <c r="APY268"/>
      <c r="APZ268"/>
      <c r="AQA268"/>
      <c r="AQB268"/>
      <c r="AQC268"/>
      <c r="AQD268"/>
      <c r="AQE268"/>
      <c r="AQF268"/>
      <c r="AQG268"/>
      <c r="AQH268"/>
      <c r="AQI268"/>
      <c r="AQJ268"/>
      <c r="AQK268"/>
      <c r="AQL268"/>
      <c r="AQM268"/>
      <c r="AQN268"/>
      <c r="AQO268"/>
      <c r="AQP268"/>
      <c r="AQQ268"/>
      <c r="AQR268"/>
      <c r="AQS268"/>
      <c r="AQT268"/>
      <c r="AQU268"/>
      <c r="AQV268"/>
      <c r="AQW268"/>
      <c r="AQX268"/>
      <c r="AQY268"/>
      <c r="AQZ268"/>
      <c r="ARA268"/>
      <c r="ARB268"/>
      <c r="ARC268"/>
      <c r="ARD268"/>
      <c r="ARE268"/>
      <c r="ARF268"/>
      <c r="ARG268"/>
      <c r="ARH268"/>
      <c r="ARI268"/>
      <c r="ARJ268"/>
      <c r="ARK268"/>
      <c r="ARL268"/>
      <c r="ARM268"/>
      <c r="ARN268"/>
      <c r="ARO268"/>
      <c r="ARP268"/>
      <c r="ARQ268"/>
      <c r="ARR268"/>
      <c r="ARS268"/>
      <c r="ART268"/>
      <c r="ARU268"/>
      <c r="ARV268"/>
      <c r="ARW268"/>
      <c r="ARX268"/>
      <c r="ARY268"/>
      <c r="ARZ268"/>
      <c r="ASA268"/>
      <c r="ASB268"/>
      <c r="ASC268"/>
      <c r="ASD268"/>
      <c r="ASE268"/>
      <c r="ASF268"/>
      <c r="ASG268"/>
      <c r="ASH268"/>
      <c r="ASI268"/>
      <c r="ASJ268"/>
      <c r="ASK268"/>
      <c r="ASL268"/>
      <c r="ASM268"/>
      <c r="ASN268"/>
      <c r="ASO268"/>
      <c r="ASP268"/>
      <c r="ASQ268"/>
      <c r="ASR268"/>
      <c r="ASS268"/>
      <c r="AST268"/>
      <c r="ASU268"/>
      <c r="ASV268"/>
      <c r="ASW268"/>
      <c r="ASX268"/>
      <c r="ASY268"/>
      <c r="ASZ268"/>
      <c r="ATA268"/>
      <c r="ATB268"/>
      <c r="ATC268"/>
      <c r="ATD268"/>
      <c r="ATE268"/>
      <c r="ATF268"/>
      <c r="ATG268"/>
      <c r="ATH268"/>
      <c r="ATI268"/>
      <c r="ATJ268"/>
      <c r="ATK268"/>
      <c r="ATL268"/>
      <c r="ATM268"/>
      <c r="ATN268"/>
      <c r="ATO268"/>
      <c r="ATP268"/>
      <c r="ATQ268"/>
      <c r="ATR268"/>
      <c r="ATS268"/>
      <c r="ATT268"/>
      <c r="ATU268"/>
      <c r="ATV268"/>
      <c r="ATW268"/>
      <c r="ATX268"/>
      <c r="ATY268"/>
      <c r="ATZ268"/>
      <c r="AUA268"/>
      <c r="AUB268"/>
      <c r="AUC268"/>
      <c r="AUD268"/>
      <c r="AUE268"/>
      <c r="AUF268"/>
      <c r="AUG268"/>
      <c r="AUH268"/>
      <c r="AUI268"/>
      <c r="AUJ268"/>
      <c r="AUK268"/>
      <c r="AUL268"/>
      <c r="AUM268"/>
      <c r="AUN268"/>
      <c r="AUO268"/>
      <c r="AUP268"/>
      <c r="AUQ268"/>
      <c r="AUR268"/>
      <c r="AUS268"/>
      <c r="AUT268"/>
      <c r="AUU268"/>
      <c r="AUV268"/>
      <c r="AUW268"/>
      <c r="AUX268"/>
      <c r="AUY268"/>
      <c r="AUZ268"/>
      <c r="AVA268"/>
      <c r="AVB268"/>
      <c r="AVC268"/>
      <c r="AVD268"/>
      <c r="AVE268"/>
      <c r="AVF268"/>
      <c r="AVG268"/>
      <c r="AVH268"/>
      <c r="AVI268"/>
      <c r="AVJ268"/>
      <c r="AVK268"/>
      <c r="AVL268"/>
      <c r="AVM268"/>
      <c r="AVN268"/>
      <c r="AVO268"/>
      <c r="AVP268"/>
      <c r="AVQ268"/>
      <c r="AVR268"/>
      <c r="AVS268"/>
      <c r="AVT268"/>
      <c r="AVU268"/>
      <c r="AVV268"/>
      <c r="AVW268"/>
      <c r="AVX268"/>
      <c r="AVY268"/>
      <c r="AVZ268"/>
      <c r="AWA268"/>
      <c r="AWB268"/>
      <c r="AWC268"/>
      <c r="AWD268"/>
      <c r="AWE268"/>
      <c r="AWF268"/>
      <c r="AWG268"/>
      <c r="AWH268"/>
      <c r="AWI268"/>
      <c r="AWJ268"/>
      <c r="AWK268"/>
      <c r="AWL268"/>
      <c r="AWM268"/>
      <c r="AWN268"/>
      <c r="AWO268"/>
      <c r="AWP268"/>
      <c r="AWQ268"/>
      <c r="AWR268"/>
      <c r="AWS268"/>
      <c r="AWT268"/>
      <c r="AWU268"/>
      <c r="AWV268"/>
      <c r="AWW268"/>
      <c r="AWX268"/>
      <c r="AWY268"/>
      <c r="AWZ268"/>
      <c r="AXA268"/>
      <c r="AXB268"/>
      <c r="AXC268"/>
      <c r="AXD268"/>
      <c r="AXE268"/>
      <c r="AXF268"/>
      <c r="AXG268"/>
      <c r="AXH268"/>
      <c r="AXI268"/>
      <c r="AXJ268"/>
      <c r="AXK268"/>
      <c r="AXL268"/>
      <c r="AXM268"/>
      <c r="AXN268"/>
      <c r="AXO268"/>
      <c r="AXP268"/>
      <c r="AXQ268"/>
      <c r="AXR268"/>
      <c r="AXS268"/>
      <c r="AXT268"/>
      <c r="AXU268"/>
      <c r="AXV268"/>
      <c r="AXW268"/>
      <c r="AXX268"/>
      <c r="AXY268"/>
      <c r="AXZ268"/>
      <c r="AYA268"/>
      <c r="AYB268"/>
      <c r="AYC268"/>
      <c r="AYD268"/>
      <c r="AYE268"/>
      <c r="AYF268"/>
      <c r="AYG268"/>
      <c r="AYH268"/>
      <c r="AYI268"/>
      <c r="AYJ268"/>
      <c r="AYK268"/>
      <c r="AYL268"/>
      <c r="AYM268"/>
      <c r="AYN268"/>
      <c r="AYO268"/>
      <c r="AYP268"/>
      <c r="AYQ268"/>
      <c r="AYR268"/>
      <c r="AYS268"/>
      <c r="AYT268"/>
      <c r="AYU268"/>
      <c r="AYV268"/>
      <c r="AYW268"/>
      <c r="AYX268"/>
      <c r="AYY268"/>
      <c r="AYZ268"/>
      <c r="AZA268"/>
      <c r="AZB268"/>
      <c r="AZC268"/>
      <c r="AZD268"/>
      <c r="AZE268"/>
      <c r="AZF268"/>
      <c r="AZG268"/>
      <c r="AZH268"/>
      <c r="AZI268"/>
      <c r="AZJ268"/>
      <c r="AZK268"/>
      <c r="AZL268"/>
      <c r="AZM268"/>
      <c r="AZN268"/>
      <c r="AZO268"/>
      <c r="AZP268"/>
      <c r="AZQ268"/>
      <c r="AZR268"/>
      <c r="AZS268"/>
      <c r="AZT268"/>
      <c r="AZU268"/>
      <c r="AZV268"/>
      <c r="AZW268"/>
      <c r="AZX268"/>
      <c r="AZY268"/>
      <c r="AZZ268"/>
      <c r="BAA268"/>
      <c r="BAB268"/>
      <c r="BAC268"/>
      <c r="BAD268"/>
      <c r="BAE268"/>
      <c r="BAF268"/>
      <c r="BAG268"/>
      <c r="BAH268"/>
      <c r="BAI268"/>
      <c r="BAJ268"/>
      <c r="BAK268"/>
      <c r="BAL268"/>
      <c r="BAM268"/>
      <c r="BAN268"/>
      <c r="BAO268"/>
      <c r="BAP268"/>
      <c r="BAQ268"/>
      <c r="BAR268"/>
      <c r="BAS268"/>
      <c r="BAT268"/>
      <c r="BAU268"/>
      <c r="BAV268"/>
      <c r="BAW268"/>
      <c r="BAX268"/>
      <c r="BAY268"/>
      <c r="BAZ268"/>
      <c r="BBA268"/>
      <c r="BBB268"/>
      <c r="BBC268"/>
      <c r="BBD268"/>
      <c r="BBE268"/>
      <c r="BBF268"/>
      <c r="BBG268"/>
      <c r="BBH268"/>
      <c r="BBI268"/>
      <c r="BBJ268"/>
      <c r="BBK268"/>
      <c r="BBL268"/>
      <c r="BBM268"/>
      <c r="BBN268"/>
      <c r="BBO268"/>
      <c r="BBP268"/>
      <c r="BBQ268"/>
      <c r="BBR268"/>
      <c r="BBS268"/>
      <c r="BBT268"/>
      <c r="BBU268"/>
      <c r="BBV268"/>
      <c r="BBW268"/>
      <c r="BBX268"/>
      <c r="BBY268"/>
      <c r="BBZ268"/>
      <c r="BCA268"/>
      <c r="BCB268"/>
      <c r="BCC268"/>
      <c r="BCD268"/>
      <c r="BCE268"/>
      <c r="BCF268"/>
      <c r="BCG268"/>
      <c r="BCH268"/>
      <c r="BCI268"/>
      <c r="BCJ268"/>
      <c r="BCK268"/>
      <c r="BCL268"/>
      <c r="BCM268"/>
      <c r="BCN268"/>
      <c r="BCO268"/>
      <c r="BCP268"/>
      <c r="BCQ268"/>
      <c r="BCR268"/>
      <c r="BCS268"/>
      <c r="BCT268"/>
      <c r="BCU268"/>
      <c r="BCV268"/>
      <c r="BCW268"/>
      <c r="BCX268"/>
      <c r="BCY268"/>
      <c r="BCZ268"/>
      <c r="BDA268"/>
      <c r="BDB268"/>
      <c r="BDC268"/>
      <c r="BDD268"/>
      <c r="BDE268"/>
      <c r="BDF268"/>
      <c r="BDG268"/>
      <c r="BDH268"/>
      <c r="BDI268"/>
      <c r="BDJ268"/>
      <c r="BDK268"/>
      <c r="BDL268"/>
      <c r="BDM268"/>
      <c r="BDN268"/>
      <c r="BDO268"/>
      <c r="BDP268"/>
      <c r="BDQ268"/>
      <c r="BDR268"/>
      <c r="BDS268"/>
      <c r="BDT268"/>
      <c r="BDU268"/>
    </row>
    <row r="269" spans="1:1477" s="69" customFormat="1">
      <c r="A269" s="132"/>
      <c r="B269" s="67" t="s">
        <v>5</v>
      </c>
      <c r="C269" s="67" t="s">
        <v>518</v>
      </c>
      <c r="D269" s="67" t="s">
        <v>519</v>
      </c>
      <c r="E269" s="68">
        <v>45224</v>
      </c>
      <c r="F269" s="67" t="s">
        <v>993</v>
      </c>
      <c r="G269" s="67" t="s">
        <v>990</v>
      </c>
      <c r="H269" s="187">
        <v>2</v>
      </c>
      <c r="I269" s="69">
        <v>2</v>
      </c>
      <c r="J269" s="69">
        <v>300</v>
      </c>
      <c r="K269" s="69">
        <v>333</v>
      </c>
      <c r="L269" s="69">
        <v>284</v>
      </c>
      <c r="M269" s="186">
        <f t="shared" si="75"/>
        <v>0.83666666666666667</v>
      </c>
      <c r="N269" s="69">
        <f t="shared" si="76"/>
        <v>1</v>
      </c>
      <c r="O269" s="69">
        <v>49</v>
      </c>
      <c r="P269" s="69">
        <v>0</v>
      </c>
      <c r="Q269" s="69">
        <v>0</v>
      </c>
      <c r="R269" s="69">
        <v>33</v>
      </c>
      <c r="S269" s="69">
        <v>0</v>
      </c>
      <c r="T269" s="190">
        <v>3338573</v>
      </c>
      <c r="U269" s="190">
        <v>50000</v>
      </c>
      <c r="V269" s="190">
        <v>3288573</v>
      </c>
      <c r="W269" s="190">
        <v>3388573</v>
      </c>
      <c r="X269" s="190">
        <v>3361643</v>
      </c>
      <c r="Y269" s="190">
        <v>0</v>
      </c>
      <c r="Z269" s="190">
        <v>100000</v>
      </c>
      <c r="AA269" s="190">
        <v>100000</v>
      </c>
      <c r="AB269" s="190">
        <v>3461643</v>
      </c>
      <c r="AC269" s="190">
        <v>3354655</v>
      </c>
      <c r="AD269" s="186">
        <f t="shared" si="77"/>
        <v>1.0200944300156938</v>
      </c>
      <c r="AE269" s="69">
        <f t="shared" si="78"/>
        <v>1</v>
      </c>
      <c r="AF269" s="190">
        <v>-106988</v>
      </c>
      <c r="AG269" s="190">
        <v>50000</v>
      </c>
      <c r="AH269" s="69">
        <v>23</v>
      </c>
      <c r="AI269" s="69">
        <v>10</v>
      </c>
      <c r="AJ269" s="69">
        <v>0</v>
      </c>
      <c r="AK269" s="69">
        <v>0</v>
      </c>
      <c r="AL269" s="80">
        <v>12008</v>
      </c>
      <c r="AM269" s="80">
        <v>0</v>
      </c>
      <c r="AN269" s="69">
        <v>0</v>
      </c>
      <c r="AO269" s="69">
        <v>0</v>
      </c>
      <c r="AP269" s="80">
        <v>0</v>
      </c>
      <c r="AQ269" s="80">
        <v>0</v>
      </c>
      <c r="AR269" s="69">
        <v>0</v>
      </c>
      <c r="AS269" s="69">
        <v>0</v>
      </c>
      <c r="AT269" s="80">
        <v>0</v>
      </c>
      <c r="AU269" s="80">
        <v>0</v>
      </c>
      <c r="AV269" s="69">
        <v>0</v>
      </c>
      <c r="AW269" s="69">
        <v>0</v>
      </c>
      <c r="AX269" s="80">
        <v>0</v>
      </c>
      <c r="AY269" s="80">
        <v>0</v>
      </c>
      <c r="AZ269" s="69">
        <v>0</v>
      </c>
      <c r="BA269" s="69">
        <v>0</v>
      </c>
      <c r="BB269" s="80">
        <v>0</v>
      </c>
      <c r="BC269" s="80">
        <v>0</v>
      </c>
      <c r="BD269" s="69">
        <v>0</v>
      </c>
      <c r="BE269" s="69">
        <v>0</v>
      </c>
      <c r="BF269" s="80">
        <v>0</v>
      </c>
      <c r="BG269" s="80">
        <v>0</v>
      </c>
      <c r="BH269" s="69">
        <v>0</v>
      </c>
      <c r="BI269" s="69">
        <v>0</v>
      </c>
      <c r="BJ269" s="80">
        <v>21206</v>
      </c>
      <c r="BK269" s="80">
        <v>0</v>
      </c>
      <c r="BL269" s="69">
        <v>0</v>
      </c>
      <c r="BM269" s="69">
        <v>0</v>
      </c>
      <c r="BN269" s="80">
        <v>0</v>
      </c>
      <c r="BO269" s="80">
        <v>0</v>
      </c>
      <c r="BP269" s="69">
        <v>0</v>
      </c>
      <c r="BQ269" s="69">
        <v>0</v>
      </c>
      <c r="BR269" s="80">
        <v>0</v>
      </c>
      <c r="BS269" s="80">
        <v>0</v>
      </c>
      <c r="BT269" s="69">
        <v>0</v>
      </c>
      <c r="BU269" s="69">
        <v>0</v>
      </c>
      <c r="BV269" s="80">
        <v>0</v>
      </c>
      <c r="BW269" s="80">
        <v>0</v>
      </c>
      <c r="BX269" s="69">
        <v>0</v>
      </c>
      <c r="BY269" s="69">
        <v>0</v>
      </c>
      <c r="BZ269" s="80">
        <v>0</v>
      </c>
      <c r="CA269" s="80">
        <v>0</v>
      </c>
      <c r="CB269" s="69">
        <v>0</v>
      </c>
      <c r="CC269" s="69">
        <v>0</v>
      </c>
      <c r="CD269" s="80">
        <v>0</v>
      </c>
      <c r="CE269" s="80">
        <v>0</v>
      </c>
      <c r="CF269" s="69">
        <v>0</v>
      </c>
      <c r="CG269" s="69">
        <v>0</v>
      </c>
      <c r="CH269" s="80">
        <v>0</v>
      </c>
      <c r="CI269" s="80">
        <v>0</v>
      </c>
      <c r="CJ269" s="69">
        <v>0</v>
      </c>
      <c r="CK269" s="69">
        <v>0</v>
      </c>
      <c r="CL269" s="80">
        <v>33215</v>
      </c>
      <c r="CM269" s="80">
        <v>0</v>
      </c>
      <c r="CN269" s="67" t="s">
        <v>941</v>
      </c>
      <c r="CO269" s="67" t="s">
        <v>942</v>
      </c>
      <c r="CP269" s="67" t="s">
        <v>709</v>
      </c>
      <c r="CQ269" s="67" t="s">
        <v>709</v>
      </c>
      <c r="CR269" s="67" t="s">
        <v>709</v>
      </c>
      <c r="CS269" s="67" t="s">
        <v>709</v>
      </c>
      <c r="CT269" s="68">
        <v>45944</v>
      </c>
      <c r="CU269" s="67" t="s">
        <v>993</v>
      </c>
      <c r="CV269" s="67" t="s">
        <v>989</v>
      </c>
      <c r="CW269" s="68" t="s">
        <v>168</v>
      </c>
      <c r="CX269" s="68">
        <v>45743</v>
      </c>
      <c r="CY269" s="67" t="s">
        <v>991</v>
      </c>
      <c r="CZ269" s="67" t="s">
        <v>994</v>
      </c>
      <c r="DA269" s="67" t="s">
        <v>1046</v>
      </c>
      <c r="DB269" s="81">
        <v>3605553.8</v>
      </c>
      <c r="DC269" s="67" t="s">
        <v>930</v>
      </c>
      <c r="DD269" s="67" t="s">
        <v>931</v>
      </c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  <c r="AML269"/>
      <c r="AMM269"/>
      <c r="AMN269"/>
      <c r="AMO269"/>
      <c r="AMP269"/>
      <c r="AMQ269"/>
      <c r="AMR269"/>
      <c r="AMS269"/>
      <c r="AMT269"/>
      <c r="AMU269"/>
      <c r="AMV269"/>
      <c r="AMW269"/>
      <c r="AMX269"/>
      <c r="AMY269"/>
      <c r="AMZ269"/>
      <c r="ANA269"/>
      <c r="ANB269"/>
      <c r="ANC269"/>
      <c r="AND269"/>
      <c r="ANE269"/>
      <c r="ANF269"/>
      <c r="ANG269"/>
      <c r="ANH269"/>
      <c r="ANI269"/>
      <c r="ANJ269"/>
      <c r="ANK269"/>
      <c r="ANL269"/>
      <c r="ANM269"/>
      <c r="ANN269"/>
      <c r="ANO269"/>
      <c r="ANP269"/>
      <c r="ANQ269"/>
      <c r="ANR269"/>
      <c r="ANS269"/>
      <c r="ANT269"/>
      <c r="ANU269"/>
      <c r="ANV269"/>
      <c r="ANW269"/>
      <c r="ANX269"/>
      <c r="ANY269"/>
      <c r="ANZ269"/>
      <c r="AOA269"/>
      <c r="AOB269"/>
      <c r="AOC269"/>
      <c r="AOD269"/>
      <c r="AOE269"/>
      <c r="AOF269"/>
      <c r="AOG269"/>
      <c r="AOH269"/>
      <c r="AOI269"/>
      <c r="AOJ269"/>
      <c r="AOK269"/>
      <c r="AOL269"/>
      <c r="AOM269"/>
      <c r="AON269"/>
      <c r="AOO269"/>
      <c r="AOP269"/>
      <c r="AOQ269"/>
      <c r="AOR269"/>
      <c r="AOS269"/>
      <c r="AOT269"/>
      <c r="AOU269"/>
      <c r="AOV269"/>
      <c r="AOW269"/>
      <c r="AOX269"/>
      <c r="AOY269"/>
      <c r="AOZ269"/>
      <c r="APA269"/>
      <c r="APB269"/>
      <c r="APC269"/>
      <c r="APD269"/>
      <c r="APE269"/>
      <c r="APF269"/>
      <c r="APG269"/>
      <c r="APH269"/>
      <c r="API269"/>
      <c r="APJ269"/>
      <c r="APK269"/>
      <c r="APL269"/>
      <c r="APM269"/>
      <c r="APN269"/>
      <c r="APO269"/>
      <c r="APP269"/>
      <c r="APQ269"/>
      <c r="APR269"/>
      <c r="APS269"/>
      <c r="APT269"/>
      <c r="APU269"/>
      <c r="APV269"/>
      <c r="APW269"/>
      <c r="APX269"/>
      <c r="APY269"/>
      <c r="APZ269"/>
      <c r="AQA269"/>
      <c r="AQB269"/>
      <c r="AQC269"/>
      <c r="AQD269"/>
      <c r="AQE269"/>
      <c r="AQF269"/>
      <c r="AQG269"/>
      <c r="AQH269"/>
      <c r="AQI269"/>
      <c r="AQJ269"/>
      <c r="AQK269"/>
      <c r="AQL269"/>
      <c r="AQM269"/>
      <c r="AQN269"/>
      <c r="AQO269"/>
      <c r="AQP269"/>
      <c r="AQQ269"/>
      <c r="AQR269"/>
      <c r="AQS269"/>
      <c r="AQT269"/>
      <c r="AQU269"/>
      <c r="AQV269"/>
      <c r="AQW269"/>
      <c r="AQX269"/>
      <c r="AQY269"/>
      <c r="AQZ269"/>
      <c r="ARA269"/>
      <c r="ARB269"/>
      <c r="ARC269"/>
      <c r="ARD269"/>
      <c r="ARE269"/>
      <c r="ARF269"/>
      <c r="ARG269"/>
      <c r="ARH269"/>
      <c r="ARI269"/>
      <c r="ARJ269"/>
      <c r="ARK269"/>
      <c r="ARL269"/>
      <c r="ARM269"/>
      <c r="ARN269"/>
      <c r="ARO269"/>
      <c r="ARP269"/>
      <c r="ARQ269"/>
      <c r="ARR269"/>
      <c r="ARS269"/>
      <c r="ART269"/>
      <c r="ARU269"/>
      <c r="ARV269"/>
      <c r="ARW269"/>
      <c r="ARX269"/>
      <c r="ARY269"/>
      <c r="ARZ269"/>
      <c r="ASA269"/>
      <c r="ASB269"/>
      <c r="ASC269"/>
      <c r="ASD269"/>
      <c r="ASE269"/>
      <c r="ASF269"/>
      <c r="ASG269"/>
      <c r="ASH269"/>
      <c r="ASI269"/>
      <c r="ASJ269"/>
      <c r="ASK269"/>
      <c r="ASL269"/>
      <c r="ASM269"/>
      <c r="ASN269"/>
      <c r="ASO269"/>
      <c r="ASP269"/>
      <c r="ASQ269"/>
      <c r="ASR269"/>
      <c r="ASS269"/>
      <c r="AST269"/>
      <c r="ASU269"/>
      <c r="ASV269"/>
      <c r="ASW269"/>
      <c r="ASX269"/>
      <c r="ASY269"/>
      <c r="ASZ269"/>
      <c r="ATA269"/>
      <c r="ATB269"/>
      <c r="ATC269"/>
      <c r="ATD269"/>
      <c r="ATE269"/>
      <c r="ATF269"/>
      <c r="ATG269"/>
      <c r="ATH269"/>
      <c r="ATI269"/>
      <c r="ATJ269"/>
      <c r="ATK269"/>
      <c r="ATL269"/>
      <c r="ATM269"/>
      <c r="ATN269"/>
      <c r="ATO269"/>
      <c r="ATP269"/>
      <c r="ATQ269"/>
      <c r="ATR269"/>
      <c r="ATS269"/>
      <c r="ATT269"/>
      <c r="ATU269"/>
      <c r="ATV269"/>
      <c r="ATW269"/>
      <c r="ATX269"/>
      <c r="ATY269"/>
      <c r="ATZ269"/>
      <c r="AUA269"/>
      <c r="AUB269"/>
      <c r="AUC269"/>
      <c r="AUD269"/>
      <c r="AUE269"/>
      <c r="AUF269"/>
      <c r="AUG269"/>
      <c r="AUH269"/>
      <c r="AUI269"/>
      <c r="AUJ269"/>
      <c r="AUK269"/>
      <c r="AUL269"/>
      <c r="AUM269"/>
      <c r="AUN269"/>
      <c r="AUO269"/>
      <c r="AUP269"/>
      <c r="AUQ269"/>
      <c r="AUR269"/>
      <c r="AUS269"/>
      <c r="AUT269"/>
      <c r="AUU269"/>
      <c r="AUV269"/>
      <c r="AUW269"/>
      <c r="AUX269"/>
      <c r="AUY269"/>
      <c r="AUZ269"/>
      <c r="AVA269"/>
      <c r="AVB269"/>
      <c r="AVC269"/>
      <c r="AVD269"/>
      <c r="AVE269"/>
      <c r="AVF269"/>
      <c r="AVG269"/>
      <c r="AVH269"/>
      <c r="AVI269"/>
      <c r="AVJ269"/>
      <c r="AVK269"/>
      <c r="AVL269"/>
      <c r="AVM269"/>
      <c r="AVN269"/>
      <c r="AVO269"/>
      <c r="AVP269"/>
      <c r="AVQ269"/>
      <c r="AVR269"/>
      <c r="AVS269"/>
      <c r="AVT269"/>
      <c r="AVU269"/>
      <c r="AVV269"/>
      <c r="AVW269"/>
      <c r="AVX269"/>
      <c r="AVY269"/>
      <c r="AVZ269"/>
      <c r="AWA269"/>
      <c r="AWB269"/>
      <c r="AWC269"/>
      <c r="AWD269"/>
      <c r="AWE269"/>
      <c r="AWF269"/>
      <c r="AWG269"/>
      <c r="AWH269"/>
      <c r="AWI269"/>
      <c r="AWJ269"/>
      <c r="AWK269"/>
      <c r="AWL269"/>
      <c r="AWM269"/>
      <c r="AWN269"/>
      <c r="AWO269"/>
      <c r="AWP269"/>
      <c r="AWQ269"/>
      <c r="AWR269"/>
      <c r="AWS269"/>
      <c r="AWT269"/>
      <c r="AWU269"/>
      <c r="AWV269"/>
      <c r="AWW269"/>
      <c r="AWX269"/>
      <c r="AWY269"/>
      <c r="AWZ269"/>
      <c r="AXA269"/>
      <c r="AXB269"/>
      <c r="AXC269"/>
      <c r="AXD269"/>
      <c r="AXE269"/>
      <c r="AXF269"/>
      <c r="AXG269"/>
      <c r="AXH269"/>
      <c r="AXI269"/>
      <c r="AXJ269"/>
      <c r="AXK269"/>
      <c r="AXL269"/>
      <c r="AXM269"/>
      <c r="AXN269"/>
      <c r="AXO269"/>
      <c r="AXP269"/>
      <c r="AXQ269"/>
      <c r="AXR269"/>
      <c r="AXS269"/>
      <c r="AXT269"/>
      <c r="AXU269"/>
      <c r="AXV269"/>
      <c r="AXW269"/>
      <c r="AXX269"/>
      <c r="AXY269"/>
      <c r="AXZ269"/>
      <c r="AYA269"/>
      <c r="AYB269"/>
      <c r="AYC269"/>
      <c r="AYD269"/>
      <c r="AYE269"/>
      <c r="AYF269"/>
      <c r="AYG269"/>
      <c r="AYH269"/>
      <c r="AYI269"/>
      <c r="AYJ269"/>
      <c r="AYK269"/>
      <c r="AYL269"/>
      <c r="AYM269"/>
      <c r="AYN269"/>
      <c r="AYO269"/>
      <c r="AYP269"/>
      <c r="AYQ269"/>
      <c r="AYR269"/>
      <c r="AYS269"/>
      <c r="AYT269"/>
      <c r="AYU269"/>
      <c r="AYV269"/>
      <c r="AYW269"/>
      <c r="AYX269"/>
      <c r="AYY269"/>
      <c r="AYZ269"/>
      <c r="AZA269"/>
      <c r="AZB269"/>
      <c r="AZC269"/>
      <c r="AZD269"/>
      <c r="AZE269"/>
      <c r="AZF269"/>
      <c r="AZG269"/>
      <c r="AZH269"/>
      <c r="AZI269"/>
      <c r="AZJ269"/>
      <c r="AZK269"/>
      <c r="AZL269"/>
      <c r="AZM269"/>
      <c r="AZN269"/>
      <c r="AZO269"/>
      <c r="AZP269"/>
      <c r="AZQ269"/>
      <c r="AZR269"/>
      <c r="AZS269"/>
      <c r="AZT269"/>
      <c r="AZU269"/>
      <c r="AZV269"/>
      <c r="AZW269"/>
      <c r="AZX269"/>
      <c r="AZY269"/>
      <c r="AZZ269"/>
      <c r="BAA269"/>
      <c r="BAB269"/>
      <c r="BAC269"/>
      <c r="BAD269"/>
      <c r="BAE269"/>
      <c r="BAF269"/>
      <c r="BAG269"/>
      <c r="BAH269"/>
      <c r="BAI269"/>
      <c r="BAJ269"/>
      <c r="BAK269"/>
      <c r="BAL269"/>
      <c r="BAM269"/>
      <c r="BAN269"/>
      <c r="BAO269"/>
      <c r="BAP269"/>
      <c r="BAQ269"/>
      <c r="BAR269"/>
      <c r="BAS269"/>
      <c r="BAT269"/>
      <c r="BAU269"/>
      <c r="BAV269"/>
      <c r="BAW269"/>
      <c r="BAX269"/>
      <c r="BAY269"/>
      <c r="BAZ269"/>
      <c r="BBA269"/>
      <c r="BBB269"/>
      <c r="BBC269"/>
      <c r="BBD269"/>
      <c r="BBE269"/>
      <c r="BBF269"/>
      <c r="BBG269"/>
      <c r="BBH269"/>
      <c r="BBI269"/>
      <c r="BBJ269"/>
      <c r="BBK269"/>
      <c r="BBL269"/>
      <c r="BBM269"/>
      <c r="BBN269"/>
      <c r="BBO269"/>
      <c r="BBP269"/>
      <c r="BBQ269"/>
      <c r="BBR269"/>
      <c r="BBS269"/>
      <c r="BBT269"/>
      <c r="BBU269"/>
      <c r="BBV269"/>
      <c r="BBW269"/>
      <c r="BBX269"/>
      <c r="BBY269"/>
      <c r="BBZ269"/>
      <c r="BCA269"/>
      <c r="BCB269"/>
      <c r="BCC269"/>
      <c r="BCD269"/>
      <c r="BCE269"/>
      <c r="BCF269"/>
      <c r="BCG269"/>
      <c r="BCH269"/>
      <c r="BCI269"/>
      <c r="BCJ269"/>
      <c r="BCK269"/>
      <c r="BCL269"/>
      <c r="BCM269"/>
      <c r="BCN269"/>
      <c r="BCO269"/>
      <c r="BCP269"/>
      <c r="BCQ269"/>
      <c r="BCR269"/>
      <c r="BCS269"/>
      <c r="BCT269"/>
      <c r="BCU269"/>
      <c r="BCV269"/>
      <c r="BCW269"/>
      <c r="BCX269"/>
      <c r="BCY269"/>
      <c r="BCZ269"/>
      <c r="BDA269"/>
      <c r="BDB269"/>
      <c r="BDC269"/>
      <c r="BDD269"/>
      <c r="BDE269"/>
      <c r="BDF269"/>
      <c r="BDG269"/>
      <c r="BDH269"/>
      <c r="BDI269"/>
      <c r="BDJ269"/>
      <c r="BDK269"/>
      <c r="BDL269"/>
      <c r="BDM269"/>
      <c r="BDN269"/>
      <c r="BDO269"/>
      <c r="BDP269"/>
      <c r="BDQ269"/>
      <c r="BDR269"/>
      <c r="BDS269"/>
      <c r="BDT269"/>
      <c r="BDU269"/>
    </row>
    <row r="270" spans="1:1477" s="69" customFormat="1">
      <c r="A270" s="132"/>
      <c r="B270" s="67" t="s">
        <v>5</v>
      </c>
      <c r="C270" s="67" t="s">
        <v>520</v>
      </c>
      <c r="D270" s="67" t="s">
        <v>521</v>
      </c>
      <c r="E270" s="68">
        <v>45322</v>
      </c>
      <c r="F270" s="67" t="s">
        <v>991</v>
      </c>
      <c r="G270" s="67" t="s">
        <v>990</v>
      </c>
      <c r="H270" s="187">
        <v>2</v>
      </c>
      <c r="I270" s="69">
        <v>1</v>
      </c>
      <c r="J270" s="69">
        <v>200</v>
      </c>
      <c r="K270" s="69">
        <v>303</v>
      </c>
      <c r="L270" s="69">
        <v>303</v>
      </c>
      <c r="M270" s="186">
        <f t="shared" si="75"/>
        <v>1.1100000000000001</v>
      </c>
      <c r="N270" s="69">
        <f t="shared" si="76"/>
        <v>1</v>
      </c>
      <c r="O270" s="69">
        <v>0</v>
      </c>
      <c r="P270" s="69">
        <v>0</v>
      </c>
      <c r="Q270" s="69">
        <v>0</v>
      </c>
      <c r="R270" s="69">
        <v>103</v>
      </c>
      <c r="S270" s="69">
        <v>0</v>
      </c>
      <c r="T270" s="190">
        <v>4637389</v>
      </c>
      <c r="U270" s="190">
        <v>50000</v>
      </c>
      <c r="V270" s="190">
        <v>4587389</v>
      </c>
      <c r="W270" s="190">
        <v>4652332</v>
      </c>
      <c r="X270" s="190">
        <v>4600291</v>
      </c>
      <c r="Y270" s="190">
        <v>0</v>
      </c>
      <c r="Z270" s="190">
        <v>0</v>
      </c>
      <c r="AA270" s="190">
        <v>0</v>
      </c>
      <c r="AB270" s="190">
        <v>4600291</v>
      </c>
      <c r="AC270" s="190">
        <v>4582375</v>
      </c>
      <c r="AD270" s="186">
        <f t="shared" si="77"/>
        <v>0.99890700352640682</v>
      </c>
      <c r="AE270" s="69">
        <f t="shared" si="78"/>
        <v>1</v>
      </c>
      <c r="AF270" s="190">
        <v>-2973</v>
      </c>
      <c r="AG270" s="190">
        <v>14943</v>
      </c>
      <c r="AH270" s="69">
        <v>59</v>
      </c>
      <c r="AI270" s="69">
        <v>22</v>
      </c>
      <c r="AJ270" s="69">
        <v>0</v>
      </c>
      <c r="AK270" s="69">
        <v>0</v>
      </c>
      <c r="AL270" s="80">
        <v>0</v>
      </c>
      <c r="AM270" s="80">
        <v>0</v>
      </c>
      <c r="AN270" s="69">
        <v>22</v>
      </c>
      <c r="AO270" s="69">
        <v>0</v>
      </c>
      <c r="AP270" s="80">
        <v>0</v>
      </c>
      <c r="AQ270" s="80">
        <v>0</v>
      </c>
      <c r="AR270" s="69">
        <v>0</v>
      </c>
      <c r="AS270" s="69">
        <v>0</v>
      </c>
      <c r="AT270" s="80">
        <v>0</v>
      </c>
      <c r="AU270" s="80">
        <v>0</v>
      </c>
      <c r="AV270" s="69">
        <v>0</v>
      </c>
      <c r="AW270" s="69">
        <v>0</v>
      </c>
      <c r="AX270" s="80">
        <v>0</v>
      </c>
      <c r="AY270" s="80">
        <v>0</v>
      </c>
      <c r="AZ270" s="69">
        <v>0</v>
      </c>
      <c r="BA270" s="69">
        <v>0</v>
      </c>
      <c r="BB270" s="80">
        <v>0</v>
      </c>
      <c r="BC270" s="80">
        <v>0</v>
      </c>
      <c r="BD270" s="69">
        <v>0</v>
      </c>
      <c r="BE270" s="69">
        <v>0</v>
      </c>
      <c r="BF270" s="80">
        <v>0</v>
      </c>
      <c r="BG270" s="80">
        <v>0</v>
      </c>
      <c r="BH270" s="69">
        <v>0</v>
      </c>
      <c r="BI270" s="69">
        <v>0</v>
      </c>
      <c r="BJ270" s="80">
        <v>0</v>
      </c>
      <c r="BK270" s="80">
        <v>0</v>
      </c>
      <c r="BL270" s="69">
        <v>0</v>
      </c>
      <c r="BM270" s="69">
        <v>0</v>
      </c>
      <c r="BN270" s="80">
        <v>0</v>
      </c>
      <c r="BO270" s="80">
        <v>0</v>
      </c>
      <c r="BP270" s="69">
        <v>0</v>
      </c>
      <c r="BQ270" s="69">
        <v>0</v>
      </c>
      <c r="BR270" s="80">
        <v>0</v>
      </c>
      <c r="BS270" s="80">
        <v>0</v>
      </c>
      <c r="BT270" s="69">
        <v>0</v>
      </c>
      <c r="BU270" s="69">
        <v>0</v>
      </c>
      <c r="BV270" s="80">
        <v>0</v>
      </c>
      <c r="BW270" s="80">
        <v>0</v>
      </c>
      <c r="BX270" s="69">
        <v>0</v>
      </c>
      <c r="BY270" s="69">
        <v>0</v>
      </c>
      <c r="BZ270" s="80">
        <v>0</v>
      </c>
      <c r="CA270" s="80">
        <v>0</v>
      </c>
      <c r="CB270" s="69">
        <v>0</v>
      </c>
      <c r="CC270" s="69">
        <v>0</v>
      </c>
      <c r="CD270" s="80">
        <v>0</v>
      </c>
      <c r="CE270" s="80">
        <v>0</v>
      </c>
      <c r="CF270" s="69">
        <v>0</v>
      </c>
      <c r="CG270" s="69">
        <v>0</v>
      </c>
      <c r="CH270" s="80">
        <v>0</v>
      </c>
      <c r="CI270" s="80">
        <v>0</v>
      </c>
      <c r="CJ270" s="69">
        <v>22</v>
      </c>
      <c r="CK270" s="69">
        <v>0</v>
      </c>
      <c r="CL270" s="80">
        <v>0</v>
      </c>
      <c r="CM270" s="80">
        <v>0</v>
      </c>
      <c r="CN270" s="67" t="s">
        <v>847</v>
      </c>
      <c r="CO270" s="67" t="s">
        <v>848</v>
      </c>
      <c r="CP270" s="67" t="s">
        <v>709</v>
      </c>
      <c r="CQ270" s="67" t="s">
        <v>709</v>
      </c>
      <c r="CR270" s="67" t="s">
        <v>709</v>
      </c>
      <c r="CS270" s="67" t="s">
        <v>709</v>
      </c>
      <c r="CT270" s="68">
        <v>45862</v>
      </c>
      <c r="CU270" s="67" t="s">
        <v>988</v>
      </c>
      <c r="CV270" s="67" t="s">
        <v>989</v>
      </c>
      <c r="CW270" s="68" t="s">
        <v>168</v>
      </c>
      <c r="CX270" s="68">
        <v>45748</v>
      </c>
      <c r="CY270" s="67" t="s">
        <v>986</v>
      </c>
      <c r="CZ270" s="67" t="s">
        <v>994</v>
      </c>
      <c r="DA270" s="67" t="s">
        <v>1047</v>
      </c>
      <c r="DB270" s="81">
        <v>4247705.3499999996</v>
      </c>
      <c r="DC270" s="67" t="s">
        <v>930</v>
      </c>
      <c r="DD270" s="67" t="s">
        <v>931</v>
      </c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  <c r="AML270"/>
      <c r="AMM270"/>
      <c r="AMN270"/>
      <c r="AMO270"/>
      <c r="AMP270"/>
      <c r="AMQ270"/>
      <c r="AMR270"/>
      <c r="AMS270"/>
      <c r="AMT270"/>
      <c r="AMU270"/>
      <c r="AMV270"/>
      <c r="AMW270"/>
      <c r="AMX270"/>
      <c r="AMY270"/>
      <c r="AMZ270"/>
      <c r="ANA270"/>
      <c r="ANB270"/>
      <c r="ANC270"/>
      <c r="AND270"/>
      <c r="ANE270"/>
      <c r="ANF270"/>
      <c r="ANG270"/>
      <c r="ANH270"/>
      <c r="ANI270"/>
      <c r="ANJ270"/>
      <c r="ANK270"/>
      <c r="ANL270"/>
      <c r="ANM270"/>
      <c r="ANN270"/>
      <c r="ANO270"/>
      <c r="ANP270"/>
      <c r="ANQ270"/>
      <c r="ANR270"/>
      <c r="ANS270"/>
      <c r="ANT270"/>
      <c r="ANU270"/>
      <c r="ANV270"/>
      <c r="ANW270"/>
      <c r="ANX270"/>
      <c r="ANY270"/>
      <c r="ANZ270"/>
      <c r="AOA270"/>
      <c r="AOB270"/>
      <c r="AOC270"/>
      <c r="AOD270"/>
      <c r="AOE270"/>
      <c r="AOF270"/>
      <c r="AOG270"/>
      <c r="AOH270"/>
      <c r="AOI270"/>
      <c r="AOJ270"/>
      <c r="AOK270"/>
      <c r="AOL270"/>
      <c r="AOM270"/>
      <c r="AON270"/>
      <c r="AOO270"/>
      <c r="AOP270"/>
      <c r="AOQ270"/>
      <c r="AOR270"/>
      <c r="AOS270"/>
      <c r="AOT270"/>
      <c r="AOU270"/>
      <c r="AOV270"/>
      <c r="AOW270"/>
      <c r="AOX270"/>
      <c r="AOY270"/>
      <c r="AOZ270"/>
      <c r="APA270"/>
      <c r="APB270"/>
      <c r="APC270"/>
      <c r="APD270"/>
      <c r="APE270"/>
      <c r="APF270"/>
      <c r="APG270"/>
      <c r="APH270"/>
      <c r="API270"/>
      <c r="APJ270"/>
      <c r="APK270"/>
      <c r="APL270"/>
      <c r="APM270"/>
      <c r="APN270"/>
      <c r="APO270"/>
      <c r="APP270"/>
      <c r="APQ270"/>
      <c r="APR270"/>
      <c r="APS270"/>
      <c r="APT270"/>
      <c r="APU270"/>
      <c r="APV270"/>
      <c r="APW270"/>
      <c r="APX270"/>
      <c r="APY270"/>
      <c r="APZ270"/>
      <c r="AQA270"/>
      <c r="AQB270"/>
      <c r="AQC270"/>
      <c r="AQD270"/>
      <c r="AQE270"/>
      <c r="AQF270"/>
      <c r="AQG270"/>
      <c r="AQH270"/>
      <c r="AQI270"/>
      <c r="AQJ270"/>
      <c r="AQK270"/>
      <c r="AQL270"/>
      <c r="AQM270"/>
      <c r="AQN270"/>
      <c r="AQO270"/>
      <c r="AQP270"/>
      <c r="AQQ270"/>
      <c r="AQR270"/>
      <c r="AQS270"/>
      <c r="AQT270"/>
      <c r="AQU270"/>
      <c r="AQV270"/>
      <c r="AQW270"/>
      <c r="AQX270"/>
      <c r="AQY270"/>
      <c r="AQZ270"/>
      <c r="ARA270"/>
      <c r="ARB270"/>
      <c r="ARC270"/>
      <c r="ARD270"/>
      <c r="ARE270"/>
      <c r="ARF270"/>
      <c r="ARG270"/>
      <c r="ARH270"/>
      <c r="ARI270"/>
      <c r="ARJ270"/>
      <c r="ARK270"/>
      <c r="ARL270"/>
      <c r="ARM270"/>
      <c r="ARN270"/>
      <c r="ARO270"/>
      <c r="ARP270"/>
      <c r="ARQ270"/>
      <c r="ARR270"/>
      <c r="ARS270"/>
      <c r="ART270"/>
      <c r="ARU270"/>
      <c r="ARV270"/>
      <c r="ARW270"/>
      <c r="ARX270"/>
      <c r="ARY270"/>
      <c r="ARZ270"/>
      <c r="ASA270"/>
      <c r="ASB270"/>
      <c r="ASC270"/>
      <c r="ASD270"/>
      <c r="ASE270"/>
      <c r="ASF270"/>
      <c r="ASG270"/>
      <c r="ASH270"/>
      <c r="ASI270"/>
      <c r="ASJ270"/>
      <c r="ASK270"/>
      <c r="ASL270"/>
      <c r="ASM270"/>
      <c r="ASN270"/>
      <c r="ASO270"/>
      <c r="ASP270"/>
      <c r="ASQ270"/>
      <c r="ASR270"/>
      <c r="ASS270"/>
      <c r="AST270"/>
      <c r="ASU270"/>
      <c r="ASV270"/>
      <c r="ASW270"/>
      <c r="ASX270"/>
      <c r="ASY270"/>
      <c r="ASZ270"/>
      <c r="ATA270"/>
      <c r="ATB270"/>
      <c r="ATC270"/>
      <c r="ATD270"/>
      <c r="ATE270"/>
      <c r="ATF270"/>
      <c r="ATG270"/>
      <c r="ATH270"/>
      <c r="ATI270"/>
      <c r="ATJ270"/>
      <c r="ATK270"/>
      <c r="ATL270"/>
      <c r="ATM270"/>
      <c r="ATN270"/>
      <c r="ATO270"/>
      <c r="ATP270"/>
      <c r="ATQ270"/>
      <c r="ATR270"/>
      <c r="ATS270"/>
      <c r="ATT270"/>
      <c r="ATU270"/>
      <c r="ATV270"/>
      <c r="ATW270"/>
      <c r="ATX270"/>
      <c r="ATY270"/>
      <c r="ATZ270"/>
      <c r="AUA270"/>
      <c r="AUB270"/>
      <c r="AUC270"/>
      <c r="AUD270"/>
      <c r="AUE270"/>
      <c r="AUF270"/>
      <c r="AUG270"/>
      <c r="AUH270"/>
      <c r="AUI270"/>
      <c r="AUJ270"/>
      <c r="AUK270"/>
      <c r="AUL270"/>
      <c r="AUM270"/>
      <c r="AUN270"/>
      <c r="AUO270"/>
      <c r="AUP270"/>
      <c r="AUQ270"/>
      <c r="AUR270"/>
      <c r="AUS270"/>
      <c r="AUT270"/>
      <c r="AUU270"/>
      <c r="AUV270"/>
      <c r="AUW270"/>
      <c r="AUX270"/>
      <c r="AUY270"/>
      <c r="AUZ270"/>
      <c r="AVA270"/>
      <c r="AVB270"/>
      <c r="AVC270"/>
      <c r="AVD270"/>
      <c r="AVE270"/>
      <c r="AVF270"/>
      <c r="AVG270"/>
      <c r="AVH270"/>
      <c r="AVI270"/>
      <c r="AVJ270"/>
      <c r="AVK270"/>
      <c r="AVL270"/>
      <c r="AVM270"/>
      <c r="AVN270"/>
      <c r="AVO270"/>
      <c r="AVP270"/>
      <c r="AVQ270"/>
      <c r="AVR270"/>
      <c r="AVS270"/>
      <c r="AVT270"/>
      <c r="AVU270"/>
      <c r="AVV270"/>
      <c r="AVW270"/>
      <c r="AVX270"/>
      <c r="AVY270"/>
      <c r="AVZ270"/>
      <c r="AWA270"/>
      <c r="AWB270"/>
      <c r="AWC270"/>
      <c r="AWD270"/>
      <c r="AWE270"/>
      <c r="AWF270"/>
      <c r="AWG270"/>
      <c r="AWH270"/>
      <c r="AWI270"/>
      <c r="AWJ270"/>
      <c r="AWK270"/>
      <c r="AWL270"/>
      <c r="AWM270"/>
      <c r="AWN270"/>
      <c r="AWO270"/>
      <c r="AWP270"/>
      <c r="AWQ270"/>
      <c r="AWR270"/>
      <c r="AWS270"/>
      <c r="AWT270"/>
      <c r="AWU270"/>
      <c r="AWV270"/>
      <c r="AWW270"/>
      <c r="AWX270"/>
      <c r="AWY270"/>
      <c r="AWZ270"/>
      <c r="AXA270"/>
      <c r="AXB270"/>
      <c r="AXC270"/>
      <c r="AXD270"/>
      <c r="AXE270"/>
      <c r="AXF270"/>
      <c r="AXG270"/>
      <c r="AXH270"/>
      <c r="AXI270"/>
      <c r="AXJ270"/>
      <c r="AXK270"/>
      <c r="AXL270"/>
      <c r="AXM270"/>
      <c r="AXN270"/>
      <c r="AXO270"/>
      <c r="AXP270"/>
      <c r="AXQ270"/>
      <c r="AXR270"/>
      <c r="AXS270"/>
      <c r="AXT270"/>
      <c r="AXU270"/>
      <c r="AXV270"/>
      <c r="AXW270"/>
      <c r="AXX270"/>
      <c r="AXY270"/>
      <c r="AXZ270"/>
      <c r="AYA270"/>
      <c r="AYB270"/>
      <c r="AYC270"/>
      <c r="AYD270"/>
      <c r="AYE270"/>
      <c r="AYF270"/>
      <c r="AYG270"/>
      <c r="AYH270"/>
      <c r="AYI270"/>
      <c r="AYJ270"/>
      <c r="AYK270"/>
      <c r="AYL270"/>
      <c r="AYM270"/>
      <c r="AYN270"/>
      <c r="AYO270"/>
      <c r="AYP270"/>
      <c r="AYQ270"/>
      <c r="AYR270"/>
      <c r="AYS270"/>
      <c r="AYT270"/>
      <c r="AYU270"/>
      <c r="AYV270"/>
      <c r="AYW270"/>
      <c r="AYX270"/>
      <c r="AYY270"/>
      <c r="AYZ270"/>
      <c r="AZA270"/>
      <c r="AZB270"/>
      <c r="AZC270"/>
      <c r="AZD270"/>
      <c r="AZE270"/>
      <c r="AZF270"/>
      <c r="AZG270"/>
      <c r="AZH270"/>
      <c r="AZI270"/>
      <c r="AZJ270"/>
      <c r="AZK270"/>
      <c r="AZL270"/>
      <c r="AZM270"/>
      <c r="AZN270"/>
      <c r="AZO270"/>
      <c r="AZP270"/>
      <c r="AZQ270"/>
      <c r="AZR270"/>
      <c r="AZS270"/>
      <c r="AZT270"/>
      <c r="AZU270"/>
      <c r="AZV270"/>
      <c r="AZW270"/>
      <c r="AZX270"/>
      <c r="AZY270"/>
      <c r="AZZ270"/>
      <c r="BAA270"/>
      <c r="BAB270"/>
      <c r="BAC270"/>
      <c r="BAD270"/>
      <c r="BAE270"/>
      <c r="BAF270"/>
      <c r="BAG270"/>
      <c r="BAH270"/>
      <c r="BAI270"/>
      <c r="BAJ270"/>
      <c r="BAK270"/>
      <c r="BAL270"/>
      <c r="BAM270"/>
      <c r="BAN270"/>
      <c r="BAO270"/>
      <c r="BAP270"/>
      <c r="BAQ270"/>
      <c r="BAR270"/>
      <c r="BAS270"/>
      <c r="BAT270"/>
      <c r="BAU270"/>
      <c r="BAV270"/>
      <c r="BAW270"/>
      <c r="BAX270"/>
      <c r="BAY270"/>
      <c r="BAZ270"/>
      <c r="BBA270"/>
      <c r="BBB270"/>
      <c r="BBC270"/>
      <c r="BBD270"/>
      <c r="BBE270"/>
      <c r="BBF270"/>
      <c r="BBG270"/>
      <c r="BBH270"/>
      <c r="BBI270"/>
      <c r="BBJ270"/>
      <c r="BBK270"/>
      <c r="BBL270"/>
      <c r="BBM270"/>
      <c r="BBN270"/>
      <c r="BBO270"/>
      <c r="BBP270"/>
      <c r="BBQ270"/>
      <c r="BBR270"/>
      <c r="BBS270"/>
      <c r="BBT270"/>
      <c r="BBU270"/>
      <c r="BBV270"/>
      <c r="BBW270"/>
      <c r="BBX270"/>
      <c r="BBY270"/>
      <c r="BBZ270"/>
      <c r="BCA270"/>
      <c r="BCB270"/>
      <c r="BCC270"/>
      <c r="BCD270"/>
      <c r="BCE270"/>
      <c r="BCF270"/>
      <c r="BCG270"/>
      <c r="BCH270"/>
      <c r="BCI270"/>
      <c r="BCJ270"/>
      <c r="BCK270"/>
      <c r="BCL270"/>
      <c r="BCM270"/>
      <c r="BCN270"/>
      <c r="BCO270"/>
      <c r="BCP270"/>
      <c r="BCQ270"/>
      <c r="BCR270"/>
      <c r="BCS270"/>
      <c r="BCT270"/>
      <c r="BCU270"/>
      <c r="BCV270"/>
      <c r="BCW270"/>
      <c r="BCX270"/>
      <c r="BCY270"/>
      <c r="BCZ270"/>
      <c r="BDA270"/>
      <c r="BDB270"/>
      <c r="BDC270"/>
      <c r="BDD270"/>
      <c r="BDE270"/>
      <c r="BDF270"/>
      <c r="BDG270"/>
      <c r="BDH270"/>
      <c r="BDI270"/>
      <c r="BDJ270"/>
      <c r="BDK270"/>
      <c r="BDL270"/>
      <c r="BDM270"/>
      <c r="BDN270"/>
      <c r="BDO270"/>
      <c r="BDP270"/>
      <c r="BDQ270"/>
      <c r="BDR270"/>
      <c r="BDS270"/>
      <c r="BDT270"/>
      <c r="BDU270"/>
    </row>
    <row r="271" spans="1:1477" s="69" customFormat="1">
      <c r="A271" s="132"/>
      <c r="B271" s="67" t="s">
        <v>5</v>
      </c>
      <c r="C271" s="67" t="s">
        <v>522</v>
      </c>
      <c r="D271" s="67" t="s">
        <v>523</v>
      </c>
      <c r="E271" s="68">
        <v>45406</v>
      </c>
      <c r="F271" s="67" t="s">
        <v>986</v>
      </c>
      <c r="G271" s="67" t="s">
        <v>990</v>
      </c>
      <c r="H271" s="187">
        <v>2</v>
      </c>
      <c r="I271" s="69">
        <v>4</v>
      </c>
      <c r="J271" s="69">
        <v>320</v>
      </c>
      <c r="K271" s="69">
        <v>382</v>
      </c>
      <c r="L271" s="69">
        <v>299</v>
      </c>
      <c r="M271" s="186">
        <f t="shared" si="75"/>
        <v>0.74062499999999998</v>
      </c>
      <c r="N271" s="69">
        <f t="shared" si="76"/>
        <v>1</v>
      </c>
      <c r="O271" s="69">
        <v>83</v>
      </c>
      <c r="P271" s="69">
        <v>0</v>
      </c>
      <c r="Q271" s="69">
        <v>0</v>
      </c>
      <c r="R271" s="69">
        <v>62</v>
      </c>
      <c r="S271" s="69">
        <v>0</v>
      </c>
      <c r="T271" s="190">
        <v>4280927</v>
      </c>
      <c r="U271" s="190">
        <v>50000</v>
      </c>
      <c r="V271" s="190">
        <v>4230927</v>
      </c>
      <c r="W271" s="190">
        <v>4380927</v>
      </c>
      <c r="X271" s="190">
        <v>4298470</v>
      </c>
      <c r="Y271" s="190">
        <v>0</v>
      </c>
      <c r="Z271" s="190">
        <v>180000</v>
      </c>
      <c r="AA271" s="190">
        <v>180000</v>
      </c>
      <c r="AB271" s="190">
        <v>4478470</v>
      </c>
      <c r="AC271" s="190">
        <v>4296065</v>
      </c>
      <c r="AD271" s="186">
        <f t="shared" si="77"/>
        <v>1.0153956804265354</v>
      </c>
      <c r="AE271" s="69">
        <f t="shared" si="78"/>
        <v>1</v>
      </c>
      <c r="AF271" s="190">
        <v>-182405</v>
      </c>
      <c r="AG271" s="190">
        <v>100000</v>
      </c>
      <c r="AH271" s="69">
        <v>51</v>
      </c>
      <c r="AI271" s="69">
        <v>11</v>
      </c>
      <c r="AJ271" s="69">
        <v>0</v>
      </c>
      <c r="AK271" s="69">
        <v>0</v>
      </c>
      <c r="AL271" s="80">
        <v>25028</v>
      </c>
      <c r="AM271" s="80">
        <v>0</v>
      </c>
      <c r="AN271" s="69">
        <v>0</v>
      </c>
      <c r="AO271" s="69">
        <v>0</v>
      </c>
      <c r="AP271" s="80">
        <v>21810</v>
      </c>
      <c r="AQ271" s="80">
        <v>0</v>
      </c>
      <c r="AR271" s="69">
        <v>0</v>
      </c>
      <c r="AS271" s="69">
        <v>0</v>
      </c>
      <c r="AT271" s="80">
        <v>0</v>
      </c>
      <c r="AU271" s="80">
        <v>0</v>
      </c>
      <c r="AV271" s="69">
        <v>0</v>
      </c>
      <c r="AW271" s="69">
        <v>0</v>
      </c>
      <c r="AX271" s="80">
        <v>0</v>
      </c>
      <c r="AY271" s="80">
        <v>0</v>
      </c>
      <c r="AZ271" s="69">
        <v>0</v>
      </c>
      <c r="BA271" s="69">
        <v>0</v>
      </c>
      <c r="BB271" s="80">
        <v>0</v>
      </c>
      <c r="BC271" s="80">
        <v>0</v>
      </c>
      <c r="BD271" s="69">
        <v>0</v>
      </c>
      <c r="BE271" s="69">
        <v>0</v>
      </c>
      <c r="BF271" s="80">
        <v>22967</v>
      </c>
      <c r="BG271" s="80">
        <v>0</v>
      </c>
      <c r="BH271" s="69">
        <v>0</v>
      </c>
      <c r="BI271" s="69">
        <v>0</v>
      </c>
      <c r="BJ271" s="80">
        <v>13118</v>
      </c>
      <c r="BK271" s="80">
        <v>2195</v>
      </c>
      <c r="BL271" s="69">
        <v>0</v>
      </c>
      <c r="BM271" s="69">
        <v>0</v>
      </c>
      <c r="BN271" s="80">
        <v>0</v>
      </c>
      <c r="BO271" s="80">
        <v>0</v>
      </c>
      <c r="BP271" s="69">
        <v>0</v>
      </c>
      <c r="BQ271" s="69">
        <v>0</v>
      </c>
      <c r="BR271" s="80">
        <v>0</v>
      </c>
      <c r="BS271" s="80">
        <v>0</v>
      </c>
      <c r="BT271" s="69">
        <v>0</v>
      </c>
      <c r="BU271" s="69">
        <v>0</v>
      </c>
      <c r="BV271" s="80">
        <v>0</v>
      </c>
      <c r="BW271" s="80">
        <v>0</v>
      </c>
      <c r="BX271" s="69">
        <v>0</v>
      </c>
      <c r="BY271" s="69">
        <v>0</v>
      </c>
      <c r="BZ271" s="80">
        <v>0</v>
      </c>
      <c r="CA271" s="80">
        <v>0</v>
      </c>
      <c r="CB271" s="69">
        <v>0</v>
      </c>
      <c r="CC271" s="69">
        <v>0</v>
      </c>
      <c r="CD271" s="80">
        <v>0</v>
      </c>
      <c r="CE271" s="80">
        <v>0</v>
      </c>
      <c r="CF271" s="69">
        <v>0</v>
      </c>
      <c r="CG271" s="69">
        <v>0</v>
      </c>
      <c r="CH271" s="80">
        <v>0</v>
      </c>
      <c r="CI271" s="80">
        <v>0</v>
      </c>
      <c r="CJ271" s="69">
        <v>0</v>
      </c>
      <c r="CK271" s="69">
        <v>0</v>
      </c>
      <c r="CL271" s="80">
        <v>82924</v>
      </c>
      <c r="CM271" s="80">
        <v>2195</v>
      </c>
      <c r="CN271" s="67" t="s">
        <v>949</v>
      </c>
      <c r="CO271" s="67" t="s">
        <v>950</v>
      </c>
      <c r="CP271" s="67" t="s">
        <v>709</v>
      </c>
      <c r="CQ271" s="67" t="s">
        <v>709</v>
      </c>
      <c r="CR271" s="67" t="s">
        <v>709</v>
      </c>
      <c r="CS271" s="67" t="s">
        <v>709</v>
      </c>
      <c r="CT271" s="68">
        <v>46049</v>
      </c>
      <c r="CU271" s="67" t="s">
        <v>991</v>
      </c>
      <c r="CV271" s="67" t="s">
        <v>989</v>
      </c>
      <c r="CW271" s="68" t="s">
        <v>168</v>
      </c>
      <c r="CX271" s="68">
        <v>45996</v>
      </c>
      <c r="CY271" s="67" t="s">
        <v>993</v>
      </c>
      <c r="CZ271" s="67" t="s">
        <v>989</v>
      </c>
      <c r="DA271" s="67" t="s">
        <v>1046</v>
      </c>
      <c r="DB271" s="81">
        <v>4677512.3</v>
      </c>
      <c r="DC271" s="67" t="s">
        <v>930</v>
      </c>
      <c r="DD271" s="67" t="s">
        <v>931</v>
      </c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  <c r="AML271"/>
      <c r="AMM271"/>
      <c r="AMN271"/>
      <c r="AMO271"/>
      <c r="AMP271"/>
      <c r="AMQ271"/>
      <c r="AMR271"/>
      <c r="AMS271"/>
      <c r="AMT271"/>
      <c r="AMU271"/>
      <c r="AMV271"/>
      <c r="AMW271"/>
      <c r="AMX271"/>
      <c r="AMY271"/>
      <c r="AMZ271"/>
      <c r="ANA271"/>
      <c r="ANB271"/>
      <c r="ANC271"/>
      <c r="AND271"/>
      <c r="ANE271"/>
      <c r="ANF271"/>
      <c r="ANG271"/>
      <c r="ANH271"/>
      <c r="ANI271"/>
      <c r="ANJ271"/>
      <c r="ANK271"/>
      <c r="ANL271"/>
      <c r="ANM271"/>
      <c r="ANN271"/>
      <c r="ANO271"/>
      <c r="ANP271"/>
      <c r="ANQ271"/>
      <c r="ANR271"/>
      <c r="ANS271"/>
      <c r="ANT271"/>
      <c r="ANU271"/>
      <c r="ANV271"/>
      <c r="ANW271"/>
      <c r="ANX271"/>
      <c r="ANY271"/>
      <c r="ANZ271"/>
      <c r="AOA271"/>
      <c r="AOB271"/>
      <c r="AOC271"/>
      <c r="AOD271"/>
      <c r="AOE271"/>
      <c r="AOF271"/>
      <c r="AOG271"/>
      <c r="AOH271"/>
      <c r="AOI271"/>
      <c r="AOJ271"/>
      <c r="AOK271"/>
      <c r="AOL271"/>
      <c r="AOM271"/>
      <c r="AON271"/>
      <c r="AOO271"/>
      <c r="AOP271"/>
      <c r="AOQ271"/>
      <c r="AOR271"/>
      <c r="AOS271"/>
      <c r="AOT271"/>
      <c r="AOU271"/>
      <c r="AOV271"/>
      <c r="AOW271"/>
      <c r="AOX271"/>
      <c r="AOY271"/>
      <c r="AOZ271"/>
      <c r="APA271"/>
      <c r="APB271"/>
      <c r="APC271"/>
      <c r="APD271"/>
      <c r="APE271"/>
      <c r="APF271"/>
      <c r="APG271"/>
      <c r="APH271"/>
      <c r="API271"/>
      <c r="APJ271"/>
      <c r="APK271"/>
      <c r="APL271"/>
      <c r="APM271"/>
      <c r="APN271"/>
      <c r="APO271"/>
      <c r="APP271"/>
      <c r="APQ271"/>
      <c r="APR271"/>
      <c r="APS271"/>
      <c r="APT271"/>
      <c r="APU271"/>
      <c r="APV271"/>
      <c r="APW271"/>
      <c r="APX271"/>
      <c r="APY271"/>
      <c r="APZ271"/>
      <c r="AQA271"/>
      <c r="AQB271"/>
      <c r="AQC271"/>
      <c r="AQD271"/>
      <c r="AQE271"/>
      <c r="AQF271"/>
      <c r="AQG271"/>
      <c r="AQH271"/>
      <c r="AQI271"/>
      <c r="AQJ271"/>
      <c r="AQK271"/>
      <c r="AQL271"/>
      <c r="AQM271"/>
      <c r="AQN271"/>
      <c r="AQO271"/>
      <c r="AQP271"/>
      <c r="AQQ271"/>
      <c r="AQR271"/>
      <c r="AQS271"/>
      <c r="AQT271"/>
      <c r="AQU271"/>
      <c r="AQV271"/>
      <c r="AQW271"/>
      <c r="AQX271"/>
      <c r="AQY271"/>
      <c r="AQZ271"/>
      <c r="ARA271"/>
      <c r="ARB271"/>
      <c r="ARC271"/>
      <c r="ARD271"/>
      <c r="ARE271"/>
      <c r="ARF271"/>
      <c r="ARG271"/>
      <c r="ARH271"/>
      <c r="ARI271"/>
      <c r="ARJ271"/>
      <c r="ARK271"/>
      <c r="ARL271"/>
      <c r="ARM271"/>
      <c r="ARN271"/>
      <c r="ARO271"/>
      <c r="ARP271"/>
      <c r="ARQ271"/>
      <c r="ARR271"/>
      <c r="ARS271"/>
      <c r="ART271"/>
      <c r="ARU271"/>
      <c r="ARV271"/>
      <c r="ARW271"/>
      <c r="ARX271"/>
      <c r="ARY271"/>
      <c r="ARZ271"/>
      <c r="ASA271"/>
      <c r="ASB271"/>
      <c r="ASC271"/>
      <c r="ASD271"/>
      <c r="ASE271"/>
      <c r="ASF271"/>
      <c r="ASG271"/>
      <c r="ASH271"/>
      <c r="ASI271"/>
      <c r="ASJ271"/>
      <c r="ASK271"/>
      <c r="ASL271"/>
      <c r="ASM271"/>
      <c r="ASN271"/>
      <c r="ASO271"/>
      <c r="ASP271"/>
      <c r="ASQ271"/>
      <c r="ASR271"/>
      <c r="ASS271"/>
      <c r="AST271"/>
      <c r="ASU271"/>
      <c r="ASV271"/>
      <c r="ASW271"/>
      <c r="ASX271"/>
      <c r="ASY271"/>
      <c r="ASZ271"/>
      <c r="ATA271"/>
      <c r="ATB271"/>
      <c r="ATC271"/>
      <c r="ATD271"/>
      <c r="ATE271"/>
      <c r="ATF271"/>
      <c r="ATG271"/>
      <c r="ATH271"/>
      <c r="ATI271"/>
      <c r="ATJ271"/>
      <c r="ATK271"/>
      <c r="ATL271"/>
      <c r="ATM271"/>
      <c r="ATN271"/>
      <c r="ATO271"/>
      <c r="ATP271"/>
      <c r="ATQ271"/>
      <c r="ATR271"/>
      <c r="ATS271"/>
      <c r="ATT271"/>
      <c r="ATU271"/>
      <c r="ATV271"/>
      <c r="ATW271"/>
      <c r="ATX271"/>
      <c r="ATY271"/>
      <c r="ATZ271"/>
      <c r="AUA271"/>
      <c r="AUB271"/>
      <c r="AUC271"/>
      <c r="AUD271"/>
      <c r="AUE271"/>
      <c r="AUF271"/>
      <c r="AUG271"/>
      <c r="AUH271"/>
      <c r="AUI271"/>
      <c r="AUJ271"/>
      <c r="AUK271"/>
      <c r="AUL271"/>
      <c r="AUM271"/>
      <c r="AUN271"/>
      <c r="AUO271"/>
      <c r="AUP271"/>
      <c r="AUQ271"/>
      <c r="AUR271"/>
      <c r="AUS271"/>
      <c r="AUT271"/>
      <c r="AUU271"/>
      <c r="AUV271"/>
      <c r="AUW271"/>
      <c r="AUX271"/>
      <c r="AUY271"/>
      <c r="AUZ271"/>
      <c r="AVA271"/>
      <c r="AVB271"/>
      <c r="AVC271"/>
      <c r="AVD271"/>
      <c r="AVE271"/>
      <c r="AVF271"/>
      <c r="AVG271"/>
      <c r="AVH271"/>
      <c r="AVI271"/>
      <c r="AVJ271"/>
      <c r="AVK271"/>
      <c r="AVL271"/>
      <c r="AVM271"/>
      <c r="AVN271"/>
      <c r="AVO271"/>
      <c r="AVP271"/>
      <c r="AVQ271"/>
      <c r="AVR271"/>
      <c r="AVS271"/>
      <c r="AVT271"/>
      <c r="AVU271"/>
      <c r="AVV271"/>
      <c r="AVW271"/>
      <c r="AVX271"/>
      <c r="AVY271"/>
      <c r="AVZ271"/>
      <c r="AWA271"/>
      <c r="AWB271"/>
      <c r="AWC271"/>
      <c r="AWD271"/>
      <c r="AWE271"/>
      <c r="AWF271"/>
      <c r="AWG271"/>
      <c r="AWH271"/>
      <c r="AWI271"/>
      <c r="AWJ271"/>
      <c r="AWK271"/>
      <c r="AWL271"/>
      <c r="AWM271"/>
      <c r="AWN271"/>
      <c r="AWO271"/>
      <c r="AWP271"/>
      <c r="AWQ271"/>
      <c r="AWR271"/>
      <c r="AWS271"/>
      <c r="AWT271"/>
      <c r="AWU271"/>
      <c r="AWV271"/>
      <c r="AWW271"/>
      <c r="AWX271"/>
      <c r="AWY271"/>
      <c r="AWZ271"/>
      <c r="AXA271"/>
      <c r="AXB271"/>
      <c r="AXC271"/>
      <c r="AXD271"/>
      <c r="AXE271"/>
      <c r="AXF271"/>
      <c r="AXG271"/>
      <c r="AXH271"/>
      <c r="AXI271"/>
      <c r="AXJ271"/>
      <c r="AXK271"/>
      <c r="AXL271"/>
      <c r="AXM271"/>
      <c r="AXN271"/>
      <c r="AXO271"/>
      <c r="AXP271"/>
      <c r="AXQ271"/>
      <c r="AXR271"/>
      <c r="AXS271"/>
      <c r="AXT271"/>
      <c r="AXU271"/>
      <c r="AXV271"/>
      <c r="AXW271"/>
      <c r="AXX271"/>
      <c r="AXY271"/>
      <c r="AXZ271"/>
      <c r="AYA271"/>
      <c r="AYB271"/>
      <c r="AYC271"/>
      <c r="AYD271"/>
      <c r="AYE271"/>
      <c r="AYF271"/>
      <c r="AYG271"/>
      <c r="AYH271"/>
      <c r="AYI271"/>
      <c r="AYJ271"/>
      <c r="AYK271"/>
      <c r="AYL271"/>
      <c r="AYM271"/>
      <c r="AYN271"/>
      <c r="AYO271"/>
      <c r="AYP271"/>
      <c r="AYQ271"/>
      <c r="AYR271"/>
      <c r="AYS271"/>
      <c r="AYT271"/>
      <c r="AYU271"/>
      <c r="AYV271"/>
      <c r="AYW271"/>
      <c r="AYX271"/>
      <c r="AYY271"/>
      <c r="AYZ271"/>
      <c r="AZA271"/>
      <c r="AZB271"/>
      <c r="AZC271"/>
      <c r="AZD271"/>
      <c r="AZE271"/>
      <c r="AZF271"/>
      <c r="AZG271"/>
      <c r="AZH271"/>
      <c r="AZI271"/>
      <c r="AZJ271"/>
      <c r="AZK271"/>
      <c r="AZL271"/>
      <c r="AZM271"/>
      <c r="AZN271"/>
      <c r="AZO271"/>
      <c r="AZP271"/>
      <c r="AZQ271"/>
      <c r="AZR271"/>
      <c r="AZS271"/>
      <c r="AZT271"/>
      <c r="AZU271"/>
      <c r="AZV271"/>
      <c r="AZW271"/>
      <c r="AZX271"/>
      <c r="AZY271"/>
      <c r="AZZ271"/>
      <c r="BAA271"/>
      <c r="BAB271"/>
      <c r="BAC271"/>
      <c r="BAD271"/>
      <c r="BAE271"/>
      <c r="BAF271"/>
      <c r="BAG271"/>
      <c r="BAH271"/>
      <c r="BAI271"/>
      <c r="BAJ271"/>
      <c r="BAK271"/>
      <c r="BAL271"/>
      <c r="BAM271"/>
      <c r="BAN271"/>
      <c r="BAO271"/>
      <c r="BAP271"/>
      <c r="BAQ271"/>
      <c r="BAR271"/>
      <c r="BAS271"/>
      <c r="BAT271"/>
      <c r="BAU271"/>
      <c r="BAV271"/>
      <c r="BAW271"/>
      <c r="BAX271"/>
      <c r="BAY271"/>
      <c r="BAZ271"/>
      <c r="BBA271"/>
      <c r="BBB271"/>
      <c r="BBC271"/>
      <c r="BBD271"/>
      <c r="BBE271"/>
      <c r="BBF271"/>
      <c r="BBG271"/>
      <c r="BBH271"/>
      <c r="BBI271"/>
      <c r="BBJ271"/>
      <c r="BBK271"/>
      <c r="BBL271"/>
      <c r="BBM271"/>
      <c r="BBN271"/>
      <c r="BBO271"/>
      <c r="BBP271"/>
      <c r="BBQ271"/>
      <c r="BBR271"/>
      <c r="BBS271"/>
      <c r="BBT271"/>
      <c r="BBU271"/>
      <c r="BBV271"/>
      <c r="BBW271"/>
      <c r="BBX271"/>
      <c r="BBY271"/>
      <c r="BBZ271"/>
      <c r="BCA271"/>
      <c r="BCB271"/>
      <c r="BCC271"/>
      <c r="BCD271"/>
      <c r="BCE271"/>
      <c r="BCF271"/>
      <c r="BCG271"/>
      <c r="BCH271"/>
      <c r="BCI271"/>
      <c r="BCJ271"/>
      <c r="BCK271"/>
      <c r="BCL271"/>
      <c r="BCM271"/>
      <c r="BCN271"/>
      <c r="BCO271"/>
      <c r="BCP271"/>
      <c r="BCQ271"/>
      <c r="BCR271"/>
      <c r="BCS271"/>
      <c r="BCT271"/>
      <c r="BCU271"/>
      <c r="BCV271"/>
      <c r="BCW271"/>
      <c r="BCX271"/>
      <c r="BCY271"/>
      <c r="BCZ271"/>
      <c r="BDA271"/>
      <c r="BDB271"/>
      <c r="BDC271"/>
      <c r="BDD271"/>
      <c r="BDE271"/>
      <c r="BDF271"/>
      <c r="BDG271"/>
      <c r="BDH271"/>
      <c r="BDI271"/>
      <c r="BDJ271"/>
      <c r="BDK271"/>
      <c r="BDL271"/>
      <c r="BDM271"/>
      <c r="BDN271"/>
      <c r="BDO271"/>
      <c r="BDP271"/>
      <c r="BDQ271"/>
      <c r="BDR271"/>
      <c r="BDS271"/>
      <c r="BDT271"/>
      <c r="BDU271"/>
    </row>
    <row r="272" spans="1:1477" s="69" customFormat="1">
      <c r="A272" s="132"/>
      <c r="B272" s="67" t="s">
        <v>5</v>
      </c>
      <c r="C272" s="67" t="s">
        <v>524</v>
      </c>
      <c r="D272" s="67" t="s">
        <v>525</v>
      </c>
      <c r="E272" s="68">
        <v>45406</v>
      </c>
      <c r="F272" s="67" t="s">
        <v>986</v>
      </c>
      <c r="G272" s="67" t="s">
        <v>990</v>
      </c>
      <c r="H272" s="187">
        <v>3</v>
      </c>
      <c r="I272" s="69">
        <v>4</v>
      </c>
      <c r="J272" s="69">
        <v>380</v>
      </c>
      <c r="K272" s="69">
        <v>458</v>
      </c>
      <c r="L272" s="69">
        <v>458</v>
      </c>
      <c r="M272" s="186">
        <f t="shared" si="75"/>
        <v>1</v>
      </c>
      <c r="N272" s="69">
        <f t="shared" si="76"/>
        <v>1</v>
      </c>
      <c r="O272" s="69">
        <v>0</v>
      </c>
      <c r="P272" s="69">
        <v>0</v>
      </c>
      <c r="Q272" s="69">
        <v>0</v>
      </c>
      <c r="R272" s="69">
        <v>78</v>
      </c>
      <c r="S272" s="69">
        <v>0</v>
      </c>
      <c r="T272" s="190">
        <v>5947099</v>
      </c>
      <c r="U272" s="190">
        <v>61718</v>
      </c>
      <c r="V272" s="190">
        <v>5885381</v>
      </c>
      <c r="W272" s="190">
        <v>6376641</v>
      </c>
      <c r="X272" s="190">
        <v>6242028</v>
      </c>
      <c r="Y272" s="190">
        <v>0</v>
      </c>
      <c r="Z272" s="190">
        <v>0</v>
      </c>
      <c r="AA272" s="190">
        <v>0</v>
      </c>
      <c r="AB272" s="190">
        <v>6242028</v>
      </c>
      <c r="AC272" s="190">
        <v>6225782</v>
      </c>
      <c r="AD272" s="186">
        <f t="shared" si="77"/>
        <v>1.0578383965286189</v>
      </c>
      <c r="AE272" s="69">
        <f t="shared" si="78"/>
        <v>1</v>
      </c>
      <c r="AF272" s="190">
        <v>-16246</v>
      </c>
      <c r="AG272" s="190">
        <v>429541</v>
      </c>
      <c r="AH272" s="69">
        <v>35</v>
      </c>
      <c r="AI272" s="69">
        <v>43</v>
      </c>
      <c r="AJ272" s="69">
        <v>0</v>
      </c>
      <c r="AK272" s="69">
        <v>0</v>
      </c>
      <c r="AL272" s="80">
        <v>266153</v>
      </c>
      <c r="AM272" s="80">
        <v>1847</v>
      </c>
      <c r="AN272" s="69">
        <v>0</v>
      </c>
      <c r="AO272" s="69">
        <v>0</v>
      </c>
      <c r="AP272" s="80">
        <v>30029</v>
      </c>
      <c r="AQ272" s="80">
        <v>0</v>
      </c>
      <c r="AR272" s="69">
        <v>0</v>
      </c>
      <c r="AS272" s="69">
        <v>0</v>
      </c>
      <c r="AT272" s="80">
        <v>0</v>
      </c>
      <c r="AU272" s="80">
        <v>0</v>
      </c>
      <c r="AV272" s="69">
        <v>0</v>
      </c>
      <c r="AW272" s="69">
        <v>0</v>
      </c>
      <c r="AX272" s="80">
        <v>0</v>
      </c>
      <c r="AY272" s="80">
        <v>0</v>
      </c>
      <c r="AZ272" s="69">
        <v>0</v>
      </c>
      <c r="BA272" s="69">
        <v>0</v>
      </c>
      <c r="BB272" s="80">
        <v>0</v>
      </c>
      <c r="BC272" s="80">
        <v>0</v>
      </c>
      <c r="BD272" s="69">
        <v>0</v>
      </c>
      <c r="BE272" s="69">
        <v>0</v>
      </c>
      <c r="BF272" s="80">
        <v>160523</v>
      </c>
      <c r="BG272" s="80">
        <v>0</v>
      </c>
      <c r="BH272" s="69">
        <v>0</v>
      </c>
      <c r="BI272" s="69">
        <v>0</v>
      </c>
      <c r="BJ272" s="80">
        <v>2939</v>
      </c>
      <c r="BK272" s="80">
        <v>0</v>
      </c>
      <c r="BL272" s="69">
        <v>0</v>
      </c>
      <c r="BM272" s="69">
        <v>0</v>
      </c>
      <c r="BN272" s="80">
        <v>0</v>
      </c>
      <c r="BO272" s="80">
        <v>0</v>
      </c>
      <c r="BP272" s="69">
        <v>0</v>
      </c>
      <c r="BQ272" s="69">
        <v>0</v>
      </c>
      <c r="BR272" s="80">
        <v>0</v>
      </c>
      <c r="BS272" s="80">
        <v>0</v>
      </c>
      <c r="BT272" s="69">
        <v>0</v>
      </c>
      <c r="BU272" s="69">
        <v>0</v>
      </c>
      <c r="BV272" s="80">
        <v>0</v>
      </c>
      <c r="BW272" s="80">
        <v>0</v>
      </c>
      <c r="BX272" s="69">
        <v>0</v>
      </c>
      <c r="BY272" s="69">
        <v>0</v>
      </c>
      <c r="BZ272" s="80">
        <v>0</v>
      </c>
      <c r="CA272" s="80">
        <v>0</v>
      </c>
      <c r="CB272" s="69">
        <v>0</v>
      </c>
      <c r="CC272" s="69">
        <v>0</v>
      </c>
      <c r="CD272" s="80">
        <v>0</v>
      </c>
      <c r="CE272" s="80">
        <v>0</v>
      </c>
      <c r="CF272" s="69">
        <v>0</v>
      </c>
      <c r="CG272" s="69">
        <v>0</v>
      </c>
      <c r="CH272" s="80">
        <v>0</v>
      </c>
      <c r="CI272" s="80">
        <v>0</v>
      </c>
      <c r="CJ272" s="69">
        <v>0</v>
      </c>
      <c r="CK272" s="69">
        <v>0</v>
      </c>
      <c r="CL272" s="80">
        <v>459644</v>
      </c>
      <c r="CM272" s="80">
        <v>1847</v>
      </c>
      <c r="CN272" s="67" t="s">
        <v>949</v>
      </c>
      <c r="CO272" s="67" t="s">
        <v>950</v>
      </c>
      <c r="CP272" s="67" t="s">
        <v>709</v>
      </c>
      <c r="CQ272" s="67" t="s">
        <v>709</v>
      </c>
      <c r="CR272" s="67" t="s">
        <v>709</v>
      </c>
      <c r="CS272" s="67" t="s">
        <v>709</v>
      </c>
      <c r="CT272" s="68">
        <v>46112</v>
      </c>
      <c r="CU272" s="67" t="s">
        <v>991</v>
      </c>
      <c r="CV272" s="67" t="s">
        <v>989</v>
      </c>
      <c r="CW272" s="68" t="s">
        <v>168</v>
      </c>
      <c r="CX272" s="68">
        <v>46057</v>
      </c>
      <c r="CY272" s="67" t="s">
        <v>991</v>
      </c>
      <c r="CZ272" s="67" t="s">
        <v>989</v>
      </c>
      <c r="DA272" s="67" t="s">
        <v>1047</v>
      </c>
      <c r="DB272" s="81">
        <v>6394668.5</v>
      </c>
      <c r="DC272" s="67" t="s">
        <v>937</v>
      </c>
      <c r="DD272" s="67" t="s">
        <v>938</v>
      </c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  <c r="AMK272"/>
      <c r="AML272"/>
      <c r="AMM272"/>
      <c r="AMN272"/>
      <c r="AMO272"/>
      <c r="AMP272"/>
      <c r="AMQ272"/>
      <c r="AMR272"/>
      <c r="AMS272"/>
      <c r="AMT272"/>
      <c r="AMU272"/>
      <c r="AMV272"/>
      <c r="AMW272"/>
      <c r="AMX272"/>
      <c r="AMY272"/>
      <c r="AMZ272"/>
      <c r="ANA272"/>
      <c r="ANB272"/>
      <c r="ANC272"/>
      <c r="AND272"/>
      <c r="ANE272"/>
      <c r="ANF272"/>
      <c r="ANG272"/>
      <c r="ANH272"/>
      <c r="ANI272"/>
      <c r="ANJ272"/>
      <c r="ANK272"/>
      <c r="ANL272"/>
      <c r="ANM272"/>
      <c r="ANN272"/>
      <c r="ANO272"/>
      <c r="ANP272"/>
      <c r="ANQ272"/>
      <c r="ANR272"/>
      <c r="ANS272"/>
      <c r="ANT272"/>
      <c r="ANU272"/>
      <c r="ANV272"/>
      <c r="ANW272"/>
      <c r="ANX272"/>
      <c r="ANY272"/>
      <c r="ANZ272"/>
      <c r="AOA272"/>
      <c r="AOB272"/>
      <c r="AOC272"/>
      <c r="AOD272"/>
      <c r="AOE272"/>
      <c r="AOF272"/>
      <c r="AOG272"/>
      <c r="AOH272"/>
      <c r="AOI272"/>
      <c r="AOJ272"/>
      <c r="AOK272"/>
      <c r="AOL272"/>
      <c r="AOM272"/>
      <c r="AON272"/>
      <c r="AOO272"/>
      <c r="AOP272"/>
      <c r="AOQ272"/>
      <c r="AOR272"/>
      <c r="AOS272"/>
      <c r="AOT272"/>
      <c r="AOU272"/>
      <c r="AOV272"/>
      <c r="AOW272"/>
      <c r="AOX272"/>
      <c r="AOY272"/>
      <c r="AOZ272"/>
      <c r="APA272"/>
      <c r="APB272"/>
      <c r="APC272"/>
      <c r="APD272"/>
      <c r="APE272"/>
      <c r="APF272"/>
      <c r="APG272"/>
      <c r="APH272"/>
      <c r="API272"/>
      <c r="APJ272"/>
      <c r="APK272"/>
      <c r="APL272"/>
      <c r="APM272"/>
      <c r="APN272"/>
      <c r="APO272"/>
      <c r="APP272"/>
      <c r="APQ272"/>
      <c r="APR272"/>
      <c r="APS272"/>
      <c r="APT272"/>
      <c r="APU272"/>
      <c r="APV272"/>
      <c r="APW272"/>
      <c r="APX272"/>
      <c r="APY272"/>
      <c r="APZ272"/>
      <c r="AQA272"/>
      <c r="AQB272"/>
      <c r="AQC272"/>
      <c r="AQD272"/>
      <c r="AQE272"/>
      <c r="AQF272"/>
      <c r="AQG272"/>
      <c r="AQH272"/>
      <c r="AQI272"/>
      <c r="AQJ272"/>
      <c r="AQK272"/>
      <c r="AQL272"/>
      <c r="AQM272"/>
      <c r="AQN272"/>
      <c r="AQO272"/>
      <c r="AQP272"/>
      <c r="AQQ272"/>
      <c r="AQR272"/>
      <c r="AQS272"/>
      <c r="AQT272"/>
      <c r="AQU272"/>
      <c r="AQV272"/>
      <c r="AQW272"/>
      <c r="AQX272"/>
      <c r="AQY272"/>
      <c r="AQZ272"/>
      <c r="ARA272"/>
      <c r="ARB272"/>
      <c r="ARC272"/>
      <c r="ARD272"/>
      <c r="ARE272"/>
      <c r="ARF272"/>
      <c r="ARG272"/>
      <c r="ARH272"/>
      <c r="ARI272"/>
      <c r="ARJ272"/>
      <c r="ARK272"/>
      <c r="ARL272"/>
      <c r="ARM272"/>
      <c r="ARN272"/>
      <c r="ARO272"/>
      <c r="ARP272"/>
      <c r="ARQ272"/>
      <c r="ARR272"/>
      <c r="ARS272"/>
      <c r="ART272"/>
      <c r="ARU272"/>
      <c r="ARV272"/>
      <c r="ARW272"/>
      <c r="ARX272"/>
      <c r="ARY272"/>
      <c r="ARZ272"/>
      <c r="ASA272"/>
      <c r="ASB272"/>
      <c r="ASC272"/>
      <c r="ASD272"/>
      <c r="ASE272"/>
      <c r="ASF272"/>
      <c r="ASG272"/>
      <c r="ASH272"/>
      <c r="ASI272"/>
      <c r="ASJ272"/>
      <c r="ASK272"/>
      <c r="ASL272"/>
      <c r="ASM272"/>
      <c r="ASN272"/>
      <c r="ASO272"/>
      <c r="ASP272"/>
      <c r="ASQ272"/>
      <c r="ASR272"/>
      <c r="ASS272"/>
      <c r="AST272"/>
      <c r="ASU272"/>
      <c r="ASV272"/>
      <c r="ASW272"/>
      <c r="ASX272"/>
      <c r="ASY272"/>
      <c r="ASZ272"/>
      <c r="ATA272"/>
      <c r="ATB272"/>
      <c r="ATC272"/>
      <c r="ATD272"/>
      <c r="ATE272"/>
      <c r="ATF272"/>
      <c r="ATG272"/>
      <c r="ATH272"/>
      <c r="ATI272"/>
      <c r="ATJ272"/>
      <c r="ATK272"/>
      <c r="ATL272"/>
      <c r="ATM272"/>
      <c r="ATN272"/>
      <c r="ATO272"/>
      <c r="ATP272"/>
      <c r="ATQ272"/>
      <c r="ATR272"/>
      <c r="ATS272"/>
      <c r="ATT272"/>
      <c r="ATU272"/>
      <c r="ATV272"/>
      <c r="ATW272"/>
      <c r="ATX272"/>
      <c r="ATY272"/>
      <c r="ATZ272"/>
      <c r="AUA272"/>
      <c r="AUB272"/>
      <c r="AUC272"/>
      <c r="AUD272"/>
      <c r="AUE272"/>
      <c r="AUF272"/>
      <c r="AUG272"/>
      <c r="AUH272"/>
      <c r="AUI272"/>
      <c r="AUJ272"/>
      <c r="AUK272"/>
      <c r="AUL272"/>
      <c r="AUM272"/>
      <c r="AUN272"/>
      <c r="AUO272"/>
      <c r="AUP272"/>
      <c r="AUQ272"/>
      <c r="AUR272"/>
      <c r="AUS272"/>
      <c r="AUT272"/>
      <c r="AUU272"/>
      <c r="AUV272"/>
      <c r="AUW272"/>
      <c r="AUX272"/>
      <c r="AUY272"/>
      <c r="AUZ272"/>
      <c r="AVA272"/>
      <c r="AVB272"/>
      <c r="AVC272"/>
      <c r="AVD272"/>
      <c r="AVE272"/>
      <c r="AVF272"/>
      <c r="AVG272"/>
      <c r="AVH272"/>
      <c r="AVI272"/>
      <c r="AVJ272"/>
      <c r="AVK272"/>
      <c r="AVL272"/>
      <c r="AVM272"/>
      <c r="AVN272"/>
      <c r="AVO272"/>
      <c r="AVP272"/>
      <c r="AVQ272"/>
      <c r="AVR272"/>
      <c r="AVS272"/>
      <c r="AVT272"/>
      <c r="AVU272"/>
      <c r="AVV272"/>
      <c r="AVW272"/>
      <c r="AVX272"/>
      <c r="AVY272"/>
      <c r="AVZ272"/>
      <c r="AWA272"/>
      <c r="AWB272"/>
      <c r="AWC272"/>
      <c r="AWD272"/>
      <c r="AWE272"/>
      <c r="AWF272"/>
      <c r="AWG272"/>
      <c r="AWH272"/>
      <c r="AWI272"/>
      <c r="AWJ272"/>
      <c r="AWK272"/>
      <c r="AWL272"/>
      <c r="AWM272"/>
      <c r="AWN272"/>
      <c r="AWO272"/>
      <c r="AWP272"/>
      <c r="AWQ272"/>
      <c r="AWR272"/>
      <c r="AWS272"/>
      <c r="AWT272"/>
      <c r="AWU272"/>
      <c r="AWV272"/>
      <c r="AWW272"/>
      <c r="AWX272"/>
      <c r="AWY272"/>
      <c r="AWZ272"/>
      <c r="AXA272"/>
      <c r="AXB272"/>
      <c r="AXC272"/>
      <c r="AXD272"/>
      <c r="AXE272"/>
      <c r="AXF272"/>
      <c r="AXG272"/>
      <c r="AXH272"/>
      <c r="AXI272"/>
      <c r="AXJ272"/>
      <c r="AXK272"/>
      <c r="AXL272"/>
      <c r="AXM272"/>
      <c r="AXN272"/>
      <c r="AXO272"/>
      <c r="AXP272"/>
      <c r="AXQ272"/>
      <c r="AXR272"/>
      <c r="AXS272"/>
      <c r="AXT272"/>
      <c r="AXU272"/>
      <c r="AXV272"/>
      <c r="AXW272"/>
      <c r="AXX272"/>
      <c r="AXY272"/>
      <c r="AXZ272"/>
      <c r="AYA272"/>
      <c r="AYB272"/>
      <c r="AYC272"/>
      <c r="AYD272"/>
      <c r="AYE272"/>
      <c r="AYF272"/>
      <c r="AYG272"/>
      <c r="AYH272"/>
      <c r="AYI272"/>
      <c r="AYJ272"/>
      <c r="AYK272"/>
      <c r="AYL272"/>
      <c r="AYM272"/>
      <c r="AYN272"/>
      <c r="AYO272"/>
      <c r="AYP272"/>
      <c r="AYQ272"/>
      <c r="AYR272"/>
      <c r="AYS272"/>
      <c r="AYT272"/>
      <c r="AYU272"/>
      <c r="AYV272"/>
      <c r="AYW272"/>
      <c r="AYX272"/>
      <c r="AYY272"/>
      <c r="AYZ272"/>
      <c r="AZA272"/>
      <c r="AZB272"/>
      <c r="AZC272"/>
      <c r="AZD272"/>
      <c r="AZE272"/>
      <c r="AZF272"/>
      <c r="AZG272"/>
      <c r="AZH272"/>
      <c r="AZI272"/>
      <c r="AZJ272"/>
      <c r="AZK272"/>
      <c r="AZL272"/>
      <c r="AZM272"/>
      <c r="AZN272"/>
      <c r="AZO272"/>
      <c r="AZP272"/>
      <c r="AZQ272"/>
      <c r="AZR272"/>
      <c r="AZS272"/>
      <c r="AZT272"/>
      <c r="AZU272"/>
      <c r="AZV272"/>
      <c r="AZW272"/>
      <c r="AZX272"/>
      <c r="AZY272"/>
      <c r="AZZ272"/>
      <c r="BAA272"/>
      <c r="BAB272"/>
      <c r="BAC272"/>
      <c r="BAD272"/>
      <c r="BAE272"/>
      <c r="BAF272"/>
      <c r="BAG272"/>
      <c r="BAH272"/>
      <c r="BAI272"/>
      <c r="BAJ272"/>
      <c r="BAK272"/>
      <c r="BAL272"/>
      <c r="BAM272"/>
      <c r="BAN272"/>
      <c r="BAO272"/>
      <c r="BAP272"/>
      <c r="BAQ272"/>
      <c r="BAR272"/>
      <c r="BAS272"/>
      <c r="BAT272"/>
      <c r="BAU272"/>
      <c r="BAV272"/>
      <c r="BAW272"/>
      <c r="BAX272"/>
      <c r="BAY272"/>
      <c r="BAZ272"/>
      <c r="BBA272"/>
      <c r="BBB272"/>
      <c r="BBC272"/>
      <c r="BBD272"/>
      <c r="BBE272"/>
      <c r="BBF272"/>
      <c r="BBG272"/>
      <c r="BBH272"/>
      <c r="BBI272"/>
      <c r="BBJ272"/>
      <c r="BBK272"/>
      <c r="BBL272"/>
      <c r="BBM272"/>
      <c r="BBN272"/>
      <c r="BBO272"/>
      <c r="BBP272"/>
      <c r="BBQ272"/>
      <c r="BBR272"/>
      <c r="BBS272"/>
      <c r="BBT272"/>
      <c r="BBU272"/>
      <c r="BBV272"/>
      <c r="BBW272"/>
      <c r="BBX272"/>
      <c r="BBY272"/>
      <c r="BBZ272"/>
      <c r="BCA272"/>
      <c r="BCB272"/>
      <c r="BCC272"/>
      <c r="BCD272"/>
      <c r="BCE272"/>
      <c r="BCF272"/>
      <c r="BCG272"/>
      <c r="BCH272"/>
      <c r="BCI272"/>
      <c r="BCJ272"/>
      <c r="BCK272"/>
      <c r="BCL272"/>
      <c r="BCM272"/>
      <c r="BCN272"/>
      <c r="BCO272"/>
      <c r="BCP272"/>
      <c r="BCQ272"/>
      <c r="BCR272"/>
      <c r="BCS272"/>
      <c r="BCT272"/>
      <c r="BCU272"/>
      <c r="BCV272"/>
      <c r="BCW272"/>
      <c r="BCX272"/>
      <c r="BCY272"/>
      <c r="BCZ272"/>
      <c r="BDA272"/>
      <c r="BDB272"/>
      <c r="BDC272"/>
      <c r="BDD272"/>
      <c r="BDE272"/>
      <c r="BDF272"/>
      <c r="BDG272"/>
      <c r="BDH272"/>
      <c r="BDI272"/>
      <c r="BDJ272"/>
      <c r="BDK272"/>
      <c r="BDL272"/>
      <c r="BDM272"/>
      <c r="BDN272"/>
      <c r="BDO272"/>
      <c r="BDP272"/>
      <c r="BDQ272"/>
      <c r="BDR272"/>
      <c r="BDS272"/>
      <c r="BDT272"/>
      <c r="BDU272"/>
    </row>
    <row r="273" spans="1:1477" s="69" customFormat="1">
      <c r="A273" s="132"/>
      <c r="B273" s="67" t="s">
        <v>5</v>
      </c>
      <c r="C273" s="67" t="s">
        <v>526</v>
      </c>
      <c r="D273" s="67" t="s">
        <v>527</v>
      </c>
      <c r="E273" s="68">
        <v>45378</v>
      </c>
      <c r="F273" s="67" t="s">
        <v>991</v>
      </c>
      <c r="G273" s="67" t="s">
        <v>990</v>
      </c>
      <c r="H273" s="187">
        <v>3</v>
      </c>
      <c r="I273" s="69">
        <v>5</v>
      </c>
      <c r="J273" s="69">
        <v>380</v>
      </c>
      <c r="K273" s="69">
        <v>430</v>
      </c>
      <c r="L273" s="69">
        <v>360</v>
      </c>
      <c r="M273" s="186">
        <f t="shared" si="75"/>
        <v>0.81578947368421051</v>
      </c>
      <c r="N273" s="69">
        <f t="shared" si="76"/>
        <v>1</v>
      </c>
      <c r="O273" s="69">
        <v>70</v>
      </c>
      <c r="P273" s="69">
        <v>0</v>
      </c>
      <c r="Q273" s="69">
        <v>0</v>
      </c>
      <c r="R273" s="69">
        <v>50</v>
      </c>
      <c r="S273" s="69">
        <v>0</v>
      </c>
      <c r="T273" s="190">
        <v>8558846</v>
      </c>
      <c r="U273" s="190">
        <v>77205</v>
      </c>
      <c r="V273" s="190">
        <v>8481641</v>
      </c>
      <c r="W273" s="190">
        <v>8890402</v>
      </c>
      <c r="X273" s="190">
        <v>8748106</v>
      </c>
      <c r="Y273" s="190">
        <v>0</v>
      </c>
      <c r="Z273" s="190">
        <v>220000</v>
      </c>
      <c r="AA273" s="190">
        <v>220000</v>
      </c>
      <c r="AB273" s="190">
        <v>8968106</v>
      </c>
      <c r="AC273" s="190">
        <v>8742165</v>
      </c>
      <c r="AD273" s="186">
        <f t="shared" si="77"/>
        <v>1.0307162257869673</v>
      </c>
      <c r="AE273" s="69">
        <f t="shared" si="78"/>
        <v>1</v>
      </c>
      <c r="AF273" s="190">
        <v>-225941</v>
      </c>
      <c r="AG273" s="190">
        <v>331556</v>
      </c>
      <c r="AH273" s="69">
        <v>27</v>
      </c>
      <c r="AI273" s="69">
        <v>23</v>
      </c>
      <c r="AJ273" s="69">
        <v>0</v>
      </c>
      <c r="AK273" s="69">
        <v>0</v>
      </c>
      <c r="AL273" s="80">
        <v>69085</v>
      </c>
      <c r="AM273" s="80">
        <v>0</v>
      </c>
      <c r="AN273" s="69">
        <v>0</v>
      </c>
      <c r="AO273" s="69">
        <v>0</v>
      </c>
      <c r="AP273" s="80">
        <v>250233</v>
      </c>
      <c r="AQ273" s="80">
        <v>0</v>
      </c>
      <c r="AR273" s="69">
        <v>0</v>
      </c>
      <c r="AS273" s="69">
        <v>0</v>
      </c>
      <c r="AT273" s="80">
        <v>0</v>
      </c>
      <c r="AU273" s="80">
        <v>0</v>
      </c>
      <c r="AV273" s="69">
        <v>0</v>
      </c>
      <c r="AW273" s="69">
        <v>0</v>
      </c>
      <c r="AX273" s="80">
        <v>0</v>
      </c>
      <c r="AY273" s="80">
        <v>0</v>
      </c>
      <c r="AZ273" s="69">
        <v>0</v>
      </c>
      <c r="BA273" s="69">
        <v>0</v>
      </c>
      <c r="BB273" s="80">
        <v>0</v>
      </c>
      <c r="BC273" s="80">
        <v>0</v>
      </c>
      <c r="BD273" s="69">
        <v>0</v>
      </c>
      <c r="BE273" s="69">
        <v>0</v>
      </c>
      <c r="BF273" s="80">
        <v>65727</v>
      </c>
      <c r="BG273" s="80">
        <v>7495</v>
      </c>
      <c r="BH273" s="69">
        <v>0</v>
      </c>
      <c r="BI273" s="69">
        <v>0</v>
      </c>
      <c r="BJ273" s="80">
        <v>7079</v>
      </c>
      <c r="BK273" s="80">
        <v>0</v>
      </c>
      <c r="BL273" s="69">
        <v>0</v>
      </c>
      <c r="BM273" s="69">
        <v>0</v>
      </c>
      <c r="BN273" s="80">
        <v>0</v>
      </c>
      <c r="BO273" s="80">
        <v>0</v>
      </c>
      <c r="BP273" s="69">
        <v>0</v>
      </c>
      <c r="BQ273" s="69">
        <v>0</v>
      </c>
      <c r="BR273" s="80">
        <v>0</v>
      </c>
      <c r="BS273" s="80">
        <v>0</v>
      </c>
      <c r="BT273" s="69">
        <v>0</v>
      </c>
      <c r="BU273" s="69">
        <v>0</v>
      </c>
      <c r="BV273" s="80">
        <v>0</v>
      </c>
      <c r="BW273" s="80">
        <v>0</v>
      </c>
      <c r="BX273" s="69">
        <v>0</v>
      </c>
      <c r="BY273" s="69">
        <v>0</v>
      </c>
      <c r="BZ273" s="80">
        <v>0</v>
      </c>
      <c r="CA273" s="80">
        <v>0</v>
      </c>
      <c r="CB273" s="69">
        <v>0</v>
      </c>
      <c r="CC273" s="69">
        <v>0</v>
      </c>
      <c r="CD273" s="80">
        <v>0</v>
      </c>
      <c r="CE273" s="80">
        <v>0</v>
      </c>
      <c r="CF273" s="69">
        <v>0</v>
      </c>
      <c r="CG273" s="69">
        <v>0</v>
      </c>
      <c r="CH273" s="80">
        <v>0</v>
      </c>
      <c r="CI273" s="80">
        <v>0</v>
      </c>
      <c r="CJ273" s="69">
        <v>0</v>
      </c>
      <c r="CK273" s="69">
        <v>0</v>
      </c>
      <c r="CL273" s="80">
        <v>392125</v>
      </c>
      <c r="CM273" s="80">
        <v>7495</v>
      </c>
      <c r="CN273" s="67" t="s">
        <v>744</v>
      </c>
      <c r="CO273" s="67" t="s">
        <v>745</v>
      </c>
      <c r="CP273" s="67" t="s">
        <v>709</v>
      </c>
      <c r="CQ273" s="67" t="s">
        <v>709</v>
      </c>
      <c r="CR273" s="67" t="s">
        <v>709</v>
      </c>
      <c r="CS273" s="67" t="s">
        <v>709</v>
      </c>
      <c r="CT273" s="68">
        <v>46072</v>
      </c>
      <c r="CU273" s="67" t="s">
        <v>991</v>
      </c>
      <c r="CV273" s="67" t="s">
        <v>989</v>
      </c>
      <c r="CW273" s="68" t="s">
        <v>168</v>
      </c>
      <c r="CX273" s="68">
        <v>45959</v>
      </c>
      <c r="CY273" s="67" t="s">
        <v>993</v>
      </c>
      <c r="CZ273" s="67" t="s">
        <v>989</v>
      </c>
      <c r="DA273" s="67" t="s">
        <v>1046</v>
      </c>
      <c r="DB273" s="81">
        <v>7821851.2000000002</v>
      </c>
      <c r="DC273" s="67" t="s">
        <v>928</v>
      </c>
      <c r="DD273" s="67" t="s">
        <v>929</v>
      </c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  <c r="AMK273"/>
      <c r="AML273"/>
      <c r="AMM273"/>
      <c r="AMN273"/>
      <c r="AMO273"/>
      <c r="AMP273"/>
      <c r="AMQ273"/>
      <c r="AMR273"/>
      <c r="AMS273"/>
      <c r="AMT273"/>
      <c r="AMU273"/>
      <c r="AMV273"/>
      <c r="AMW273"/>
      <c r="AMX273"/>
      <c r="AMY273"/>
      <c r="AMZ273"/>
      <c r="ANA273"/>
      <c r="ANB273"/>
      <c r="ANC273"/>
      <c r="AND273"/>
      <c r="ANE273"/>
      <c r="ANF273"/>
      <c r="ANG273"/>
      <c r="ANH273"/>
      <c r="ANI273"/>
      <c r="ANJ273"/>
      <c r="ANK273"/>
      <c r="ANL273"/>
      <c r="ANM273"/>
      <c r="ANN273"/>
      <c r="ANO273"/>
      <c r="ANP273"/>
      <c r="ANQ273"/>
      <c r="ANR273"/>
      <c r="ANS273"/>
      <c r="ANT273"/>
      <c r="ANU273"/>
      <c r="ANV273"/>
      <c r="ANW273"/>
      <c r="ANX273"/>
      <c r="ANY273"/>
      <c r="ANZ273"/>
      <c r="AOA273"/>
      <c r="AOB273"/>
      <c r="AOC273"/>
      <c r="AOD273"/>
      <c r="AOE273"/>
      <c r="AOF273"/>
      <c r="AOG273"/>
      <c r="AOH273"/>
      <c r="AOI273"/>
      <c r="AOJ273"/>
      <c r="AOK273"/>
      <c r="AOL273"/>
      <c r="AOM273"/>
      <c r="AON273"/>
      <c r="AOO273"/>
      <c r="AOP273"/>
      <c r="AOQ273"/>
      <c r="AOR273"/>
      <c r="AOS273"/>
      <c r="AOT273"/>
      <c r="AOU273"/>
      <c r="AOV273"/>
      <c r="AOW273"/>
      <c r="AOX273"/>
      <c r="AOY273"/>
      <c r="AOZ273"/>
      <c r="APA273"/>
      <c r="APB273"/>
      <c r="APC273"/>
      <c r="APD273"/>
      <c r="APE273"/>
      <c r="APF273"/>
      <c r="APG273"/>
      <c r="APH273"/>
      <c r="API273"/>
      <c r="APJ273"/>
      <c r="APK273"/>
      <c r="APL273"/>
      <c r="APM273"/>
      <c r="APN273"/>
      <c r="APO273"/>
      <c r="APP273"/>
      <c r="APQ273"/>
      <c r="APR273"/>
      <c r="APS273"/>
      <c r="APT273"/>
      <c r="APU273"/>
      <c r="APV273"/>
      <c r="APW273"/>
      <c r="APX273"/>
      <c r="APY273"/>
      <c r="APZ273"/>
      <c r="AQA273"/>
      <c r="AQB273"/>
      <c r="AQC273"/>
      <c r="AQD273"/>
      <c r="AQE273"/>
      <c r="AQF273"/>
      <c r="AQG273"/>
      <c r="AQH273"/>
      <c r="AQI273"/>
      <c r="AQJ273"/>
      <c r="AQK273"/>
      <c r="AQL273"/>
      <c r="AQM273"/>
      <c r="AQN273"/>
      <c r="AQO273"/>
      <c r="AQP273"/>
      <c r="AQQ273"/>
      <c r="AQR273"/>
      <c r="AQS273"/>
      <c r="AQT273"/>
      <c r="AQU273"/>
      <c r="AQV273"/>
      <c r="AQW273"/>
      <c r="AQX273"/>
      <c r="AQY273"/>
      <c r="AQZ273"/>
      <c r="ARA273"/>
      <c r="ARB273"/>
      <c r="ARC273"/>
      <c r="ARD273"/>
      <c r="ARE273"/>
      <c r="ARF273"/>
      <c r="ARG273"/>
      <c r="ARH273"/>
      <c r="ARI273"/>
      <c r="ARJ273"/>
      <c r="ARK273"/>
      <c r="ARL273"/>
      <c r="ARM273"/>
      <c r="ARN273"/>
      <c r="ARO273"/>
      <c r="ARP273"/>
      <c r="ARQ273"/>
      <c r="ARR273"/>
      <c r="ARS273"/>
      <c r="ART273"/>
      <c r="ARU273"/>
      <c r="ARV273"/>
      <c r="ARW273"/>
      <c r="ARX273"/>
      <c r="ARY273"/>
      <c r="ARZ273"/>
      <c r="ASA273"/>
      <c r="ASB273"/>
      <c r="ASC273"/>
      <c r="ASD273"/>
      <c r="ASE273"/>
      <c r="ASF273"/>
      <c r="ASG273"/>
      <c r="ASH273"/>
      <c r="ASI273"/>
      <c r="ASJ273"/>
      <c r="ASK273"/>
      <c r="ASL273"/>
      <c r="ASM273"/>
      <c r="ASN273"/>
      <c r="ASO273"/>
      <c r="ASP273"/>
      <c r="ASQ273"/>
      <c r="ASR273"/>
      <c r="ASS273"/>
      <c r="AST273"/>
      <c r="ASU273"/>
      <c r="ASV273"/>
      <c r="ASW273"/>
      <c r="ASX273"/>
      <c r="ASY273"/>
      <c r="ASZ273"/>
      <c r="ATA273"/>
      <c r="ATB273"/>
      <c r="ATC273"/>
      <c r="ATD273"/>
      <c r="ATE273"/>
      <c r="ATF273"/>
      <c r="ATG273"/>
      <c r="ATH273"/>
      <c r="ATI273"/>
      <c r="ATJ273"/>
      <c r="ATK273"/>
      <c r="ATL273"/>
      <c r="ATM273"/>
      <c r="ATN273"/>
      <c r="ATO273"/>
      <c r="ATP273"/>
      <c r="ATQ273"/>
      <c r="ATR273"/>
      <c r="ATS273"/>
      <c r="ATT273"/>
      <c r="ATU273"/>
      <c r="ATV273"/>
      <c r="ATW273"/>
      <c r="ATX273"/>
      <c r="ATY273"/>
      <c r="ATZ273"/>
      <c r="AUA273"/>
      <c r="AUB273"/>
      <c r="AUC273"/>
      <c r="AUD273"/>
      <c r="AUE273"/>
      <c r="AUF273"/>
      <c r="AUG273"/>
      <c r="AUH273"/>
      <c r="AUI273"/>
      <c r="AUJ273"/>
      <c r="AUK273"/>
      <c r="AUL273"/>
      <c r="AUM273"/>
      <c r="AUN273"/>
      <c r="AUO273"/>
      <c r="AUP273"/>
      <c r="AUQ273"/>
      <c r="AUR273"/>
      <c r="AUS273"/>
      <c r="AUT273"/>
      <c r="AUU273"/>
      <c r="AUV273"/>
      <c r="AUW273"/>
      <c r="AUX273"/>
      <c r="AUY273"/>
      <c r="AUZ273"/>
      <c r="AVA273"/>
      <c r="AVB273"/>
      <c r="AVC273"/>
      <c r="AVD273"/>
      <c r="AVE273"/>
      <c r="AVF273"/>
      <c r="AVG273"/>
      <c r="AVH273"/>
      <c r="AVI273"/>
      <c r="AVJ273"/>
      <c r="AVK273"/>
      <c r="AVL273"/>
      <c r="AVM273"/>
      <c r="AVN273"/>
      <c r="AVO273"/>
      <c r="AVP273"/>
      <c r="AVQ273"/>
      <c r="AVR273"/>
      <c r="AVS273"/>
      <c r="AVT273"/>
      <c r="AVU273"/>
      <c r="AVV273"/>
      <c r="AVW273"/>
      <c r="AVX273"/>
      <c r="AVY273"/>
      <c r="AVZ273"/>
      <c r="AWA273"/>
      <c r="AWB273"/>
      <c r="AWC273"/>
      <c r="AWD273"/>
      <c r="AWE273"/>
      <c r="AWF273"/>
      <c r="AWG273"/>
      <c r="AWH273"/>
      <c r="AWI273"/>
      <c r="AWJ273"/>
      <c r="AWK273"/>
      <c r="AWL273"/>
      <c r="AWM273"/>
      <c r="AWN273"/>
      <c r="AWO273"/>
      <c r="AWP273"/>
      <c r="AWQ273"/>
      <c r="AWR273"/>
      <c r="AWS273"/>
      <c r="AWT273"/>
      <c r="AWU273"/>
      <c r="AWV273"/>
      <c r="AWW273"/>
      <c r="AWX273"/>
      <c r="AWY273"/>
      <c r="AWZ273"/>
      <c r="AXA273"/>
      <c r="AXB273"/>
      <c r="AXC273"/>
      <c r="AXD273"/>
      <c r="AXE273"/>
      <c r="AXF273"/>
      <c r="AXG273"/>
      <c r="AXH273"/>
      <c r="AXI273"/>
      <c r="AXJ273"/>
      <c r="AXK273"/>
      <c r="AXL273"/>
      <c r="AXM273"/>
      <c r="AXN273"/>
      <c r="AXO273"/>
      <c r="AXP273"/>
      <c r="AXQ273"/>
      <c r="AXR273"/>
      <c r="AXS273"/>
      <c r="AXT273"/>
      <c r="AXU273"/>
      <c r="AXV273"/>
      <c r="AXW273"/>
      <c r="AXX273"/>
      <c r="AXY273"/>
      <c r="AXZ273"/>
      <c r="AYA273"/>
      <c r="AYB273"/>
      <c r="AYC273"/>
      <c r="AYD273"/>
      <c r="AYE273"/>
      <c r="AYF273"/>
      <c r="AYG273"/>
      <c r="AYH273"/>
      <c r="AYI273"/>
      <c r="AYJ273"/>
      <c r="AYK273"/>
      <c r="AYL273"/>
      <c r="AYM273"/>
      <c r="AYN273"/>
      <c r="AYO273"/>
      <c r="AYP273"/>
      <c r="AYQ273"/>
      <c r="AYR273"/>
      <c r="AYS273"/>
      <c r="AYT273"/>
      <c r="AYU273"/>
      <c r="AYV273"/>
      <c r="AYW273"/>
      <c r="AYX273"/>
      <c r="AYY273"/>
      <c r="AYZ273"/>
      <c r="AZA273"/>
      <c r="AZB273"/>
      <c r="AZC273"/>
      <c r="AZD273"/>
      <c r="AZE273"/>
      <c r="AZF273"/>
      <c r="AZG273"/>
      <c r="AZH273"/>
      <c r="AZI273"/>
      <c r="AZJ273"/>
      <c r="AZK273"/>
      <c r="AZL273"/>
      <c r="AZM273"/>
      <c r="AZN273"/>
      <c r="AZO273"/>
      <c r="AZP273"/>
      <c r="AZQ273"/>
      <c r="AZR273"/>
      <c r="AZS273"/>
      <c r="AZT273"/>
      <c r="AZU273"/>
      <c r="AZV273"/>
      <c r="AZW273"/>
      <c r="AZX273"/>
      <c r="AZY273"/>
      <c r="AZZ273"/>
      <c r="BAA273"/>
      <c r="BAB273"/>
      <c r="BAC273"/>
      <c r="BAD273"/>
      <c r="BAE273"/>
      <c r="BAF273"/>
      <c r="BAG273"/>
      <c r="BAH273"/>
      <c r="BAI273"/>
      <c r="BAJ273"/>
      <c r="BAK273"/>
      <c r="BAL273"/>
      <c r="BAM273"/>
      <c r="BAN273"/>
      <c r="BAO273"/>
      <c r="BAP273"/>
      <c r="BAQ273"/>
      <c r="BAR273"/>
      <c r="BAS273"/>
      <c r="BAT273"/>
      <c r="BAU273"/>
      <c r="BAV273"/>
      <c r="BAW273"/>
      <c r="BAX273"/>
      <c r="BAY273"/>
      <c r="BAZ273"/>
      <c r="BBA273"/>
      <c r="BBB273"/>
      <c r="BBC273"/>
      <c r="BBD273"/>
      <c r="BBE273"/>
      <c r="BBF273"/>
      <c r="BBG273"/>
      <c r="BBH273"/>
      <c r="BBI273"/>
      <c r="BBJ273"/>
      <c r="BBK273"/>
      <c r="BBL273"/>
      <c r="BBM273"/>
      <c r="BBN273"/>
      <c r="BBO273"/>
      <c r="BBP273"/>
      <c r="BBQ273"/>
      <c r="BBR273"/>
      <c r="BBS273"/>
      <c r="BBT273"/>
      <c r="BBU273"/>
      <c r="BBV273"/>
      <c r="BBW273"/>
      <c r="BBX273"/>
      <c r="BBY273"/>
      <c r="BBZ273"/>
      <c r="BCA273"/>
      <c r="BCB273"/>
      <c r="BCC273"/>
      <c r="BCD273"/>
      <c r="BCE273"/>
      <c r="BCF273"/>
      <c r="BCG273"/>
      <c r="BCH273"/>
      <c r="BCI273"/>
      <c r="BCJ273"/>
      <c r="BCK273"/>
      <c r="BCL273"/>
      <c r="BCM273"/>
      <c r="BCN273"/>
      <c r="BCO273"/>
      <c r="BCP273"/>
      <c r="BCQ273"/>
      <c r="BCR273"/>
      <c r="BCS273"/>
      <c r="BCT273"/>
      <c r="BCU273"/>
      <c r="BCV273"/>
      <c r="BCW273"/>
      <c r="BCX273"/>
      <c r="BCY273"/>
      <c r="BCZ273"/>
      <c r="BDA273"/>
      <c r="BDB273"/>
      <c r="BDC273"/>
      <c r="BDD273"/>
      <c r="BDE273"/>
      <c r="BDF273"/>
      <c r="BDG273"/>
      <c r="BDH273"/>
      <c r="BDI273"/>
      <c r="BDJ273"/>
      <c r="BDK273"/>
      <c r="BDL273"/>
      <c r="BDM273"/>
      <c r="BDN273"/>
      <c r="BDO273"/>
      <c r="BDP273"/>
      <c r="BDQ273"/>
      <c r="BDR273"/>
      <c r="BDS273"/>
      <c r="BDT273"/>
      <c r="BDU273"/>
    </row>
    <row r="274" spans="1:1477" s="69" customFormat="1">
      <c r="A274" s="132"/>
      <c r="B274" s="67" t="s">
        <v>5</v>
      </c>
      <c r="C274" s="67" t="s">
        <v>528</v>
      </c>
      <c r="D274" s="67" t="s">
        <v>529</v>
      </c>
      <c r="E274" s="68">
        <v>45560</v>
      </c>
      <c r="F274" s="67" t="s">
        <v>988</v>
      </c>
      <c r="G274" s="67" t="s">
        <v>994</v>
      </c>
      <c r="H274" s="187">
        <v>2</v>
      </c>
      <c r="I274" s="69">
        <v>1</v>
      </c>
      <c r="J274" s="69">
        <v>240</v>
      </c>
      <c r="K274" s="69">
        <v>271</v>
      </c>
      <c r="L274" s="69">
        <v>220</v>
      </c>
      <c r="M274" s="186">
        <f t="shared" si="75"/>
        <v>0.78749999999999998</v>
      </c>
      <c r="N274" s="69">
        <f t="shared" si="76"/>
        <v>1</v>
      </c>
      <c r="O274" s="69">
        <v>51</v>
      </c>
      <c r="P274" s="69">
        <v>0</v>
      </c>
      <c r="Q274" s="69">
        <v>0</v>
      </c>
      <c r="R274" s="69">
        <v>31</v>
      </c>
      <c r="S274" s="69">
        <v>0</v>
      </c>
      <c r="T274" s="190">
        <v>2627713</v>
      </c>
      <c r="U274" s="190">
        <v>50000</v>
      </c>
      <c r="V274" s="190">
        <v>2577713</v>
      </c>
      <c r="W274" s="190">
        <v>2705308</v>
      </c>
      <c r="X274" s="190">
        <v>2578007</v>
      </c>
      <c r="Y274" s="190">
        <v>0</v>
      </c>
      <c r="Z274" s="190">
        <v>120000</v>
      </c>
      <c r="AA274" s="190">
        <v>120000</v>
      </c>
      <c r="AB274" s="190">
        <v>2698007</v>
      </c>
      <c r="AC274" s="190">
        <v>2578006</v>
      </c>
      <c r="AD274" s="186">
        <f t="shared" si="77"/>
        <v>1.0001136666494679</v>
      </c>
      <c r="AE274" s="69">
        <f t="shared" si="78"/>
        <v>1</v>
      </c>
      <c r="AF274" s="190">
        <v>-120001</v>
      </c>
      <c r="AG274" s="190">
        <v>77594</v>
      </c>
      <c r="AH274" s="69">
        <v>23</v>
      </c>
      <c r="AI274" s="69">
        <v>8</v>
      </c>
      <c r="AJ274" s="69">
        <v>0</v>
      </c>
      <c r="AK274" s="69">
        <v>0</v>
      </c>
      <c r="AL274" s="80">
        <v>11001</v>
      </c>
      <c r="AM274" s="80">
        <v>0</v>
      </c>
      <c r="AN274" s="69">
        <v>0</v>
      </c>
      <c r="AO274" s="69">
        <v>0</v>
      </c>
      <c r="AP274" s="80">
        <v>66593</v>
      </c>
      <c r="AQ274" s="80">
        <v>0</v>
      </c>
      <c r="AR274" s="69">
        <v>0</v>
      </c>
      <c r="AS274" s="69">
        <v>0</v>
      </c>
      <c r="AT274" s="80">
        <v>0</v>
      </c>
      <c r="AU274" s="80">
        <v>0</v>
      </c>
      <c r="AV274" s="69">
        <v>0</v>
      </c>
      <c r="AW274" s="69">
        <v>0</v>
      </c>
      <c r="AX274" s="80">
        <v>0</v>
      </c>
      <c r="AY274" s="80">
        <v>0</v>
      </c>
      <c r="AZ274" s="69">
        <v>0</v>
      </c>
      <c r="BA274" s="69">
        <v>0</v>
      </c>
      <c r="BB274" s="80">
        <v>0</v>
      </c>
      <c r="BC274" s="80">
        <v>0</v>
      </c>
      <c r="BD274" s="69">
        <v>0</v>
      </c>
      <c r="BE274" s="69">
        <v>0</v>
      </c>
      <c r="BF274" s="80">
        <v>0</v>
      </c>
      <c r="BG274" s="80">
        <v>0</v>
      </c>
      <c r="BH274" s="69">
        <v>0</v>
      </c>
      <c r="BI274" s="69">
        <v>0</v>
      </c>
      <c r="BJ274" s="80">
        <v>0</v>
      </c>
      <c r="BK274" s="80">
        <v>0</v>
      </c>
      <c r="BL274" s="69">
        <v>0</v>
      </c>
      <c r="BM274" s="69">
        <v>0</v>
      </c>
      <c r="BN274" s="80">
        <v>0</v>
      </c>
      <c r="BO274" s="80">
        <v>0</v>
      </c>
      <c r="BP274" s="69">
        <v>0</v>
      </c>
      <c r="BQ274" s="69">
        <v>0</v>
      </c>
      <c r="BR274" s="80">
        <v>0</v>
      </c>
      <c r="BS274" s="80">
        <v>0</v>
      </c>
      <c r="BT274" s="69">
        <v>0</v>
      </c>
      <c r="BU274" s="69">
        <v>0</v>
      </c>
      <c r="BV274" s="80">
        <v>0</v>
      </c>
      <c r="BW274" s="80">
        <v>0</v>
      </c>
      <c r="BX274" s="69">
        <v>0</v>
      </c>
      <c r="BY274" s="69">
        <v>0</v>
      </c>
      <c r="BZ274" s="80">
        <v>0</v>
      </c>
      <c r="CA274" s="80">
        <v>0</v>
      </c>
      <c r="CB274" s="69">
        <v>0</v>
      </c>
      <c r="CC274" s="69">
        <v>0</v>
      </c>
      <c r="CD274" s="80">
        <v>0</v>
      </c>
      <c r="CE274" s="80">
        <v>0</v>
      </c>
      <c r="CF274" s="69">
        <v>0</v>
      </c>
      <c r="CG274" s="69">
        <v>0</v>
      </c>
      <c r="CH274" s="80">
        <v>0</v>
      </c>
      <c r="CI274" s="80">
        <v>0</v>
      </c>
      <c r="CJ274" s="69">
        <v>0</v>
      </c>
      <c r="CK274" s="69">
        <v>0</v>
      </c>
      <c r="CL274" s="80">
        <v>77594</v>
      </c>
      <c r="CM274" s="80">
        <v>0</v>
      </c>
      <c r="CN274" s="67" t="s">
        <v>941</v>
      </c>
      <c r="CO274" s="67" t="s">
        <v>942</v>
      </c>
      <c r="CP274" s="67" t="s">
        <v>709</v>
      </c>
      <c r="CQ274" s="67" t="s">
        <v>709</v>
      </c>
      <c r="CR274" s="67" t="s">
        <v>709</v>
      </c>
      <c r="CS274" s="67" t="s">
        <v>709</v>
      </c>
      <c r="CT274" s="68">
        <v>46049</v>
      </c>
      <c r="CU274" s="67" t="s">
        <v>991</v>
      </c>
      <c r="CV274" s="67" t="s">
        <v>989</v>
      </c>
      <c r="CW274" s="68" t="s">
        <v>168</v>
      </c>
      <c r="CX274" s="68">
        <v>45938</v>
      </c>
      <c r="CY274" s="67" t="s">
        <v>993</v>
      </c>
      <c r="CZ274" s="67" t="s">
        <v>989</v>
      </c>
      <c r="DA274" s="67" t="s">
        <v>1047</v>
      </c>
      <c r="DB274" s="81">
        <v>3026337.1</v>
      </c>
      <c r="DC274" s="67" t="s">
        <v>930</v>
      </c>
      <c r="DD274" s="67" t="s">
        <v>931</v>
      </c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  <c r="AMK274"/>
      <c r="AML274"/>
      <c r="AMM274"/>
      <c r="AMN274"/>
      <c r="AMO274"/>
      <c r="AMP274"/>
      <c r="AMQ274"/>
      <c r="AMR274"/>
      <c r="AMS274"/>
      <c r="AMT274"/>
      <c r="AMU274"/>
      <c r="AMV274"/>
      <c r="AMW274"/>
      <c r="AMX274"/>
      <c r="AMY274"/>
      <c r="AMZ274"/>
      <c r="ANA274"/>
      <c r="ANB274"/>
      <c r="ANC274"/>
      <c r="AND274"/>
      <c r="ANE274"/>
      <c r="ANF274"/>
      <c r="ANG274"/>
      <c r="ANH274"/>
      <c r="ANI274"/>
      <c r="ANJ274"/>
      <c r="ANK274"/>
      <c r="ANL274"/>
      <c r="ANM274"/>
      <c r="ANN274"/>
      <c r="ANO274"/>
      <c r="ANP274"/>
      <c r="ANQ274"/>
      <c r="ANR274"/>
      <c r="ANS274"/>
      <c r="ANT274"/>
      <c r="ANU274"/>
      <c r="ANV274"/>
      <c r="ANW274"/>
      <c r="ANX274"/>
      <c r="ANY274"/>
      <c r="ANZ274"/>
      <c r="AOA274"/>
      <c r="AOB274"/>
      <c r="AOC274"/>
      <c r="AOD274"/>
      <c r="AOE274"/>
      <c r="AOF274"/>
      <c r="AOG274"/>
      <c r="AOH274"/>
      <c r="AOI274"/>
      <c r="AOJ274"/>
      <c r="AOK274"/>
      <c r="AOL274"/>
      <c r="AOM274"/>
      <c r="AON274"/>
      <c r="AOO274"/>
      <c r="AOP274"/>
      <c r="AOQ274"/>
      <c r="AOR274"/>
      <c r="AOS274"/>
      <c r="AOT274"/>
      <c r="AOU274"/>
      <c r="AOV274"/>
      <c r="AOW274"/>
      <c r="AOX274"/>
      <c r="AOY274"/>
      <c r="AOZ274"/>
      <c r="APA274"/>
      <c r="APB274"/>
      <c r="APC274"/>
      <c r="APD274"/>
      <c r="APE274"/>
      <c r="APF274"/>
      <c r="APG274"/>
      <c r="APH274"/>
      <c r="API274"/>
      <c r="APJ274"/>
      <c r="APK274"/>
      <c r="APL274"/>
      <c r="APM274"/>
      <c r="APN274"/>
      <c r="APO274"/>
      <c r="APP274"/>
      <c r="APQ274"/>
      <c r="APR274"/>
      <c r="APS274"/>
      <c r="APT274"/>
      <c r="APU274"/>
      <c r="APV274"/>
      <c r="APW274"/>
      <c r="APX274"/>
      <c r="APY274"/>
      <c r="APZ274"/>
      <c r="AQA274"/>
      <c r="AQB274"/>
      <c r="AQC274"/>
      <c r="AQD274"/>
      <c r="AQE274"/>
      <c r="AQF274"/>
      <c r="AQG274"/>
      <c r="AQH274"/>
      <c r="AQI274"/>
      <c r="AQJ274"/>
      <c r="AQK274"/>
      <c r="AQL274"/>
      <c r="AQM274"/>
      <c r="AQN274"/>
      <c r="AQO274"/>
      <c r="AQP274"/>
      <c r="AQQ274"/>
      <c r="AQR274"/>
      <c r="AQS274"/>
      <c r="AQT274"/>
      <c r="AQU274"/>
      <c r="AQV274"/>
      <c r="AQW274"/>
      <c r="AQX274"/>
      <c r="AQY274"/>
      <c r="AQZ274"/>
      <c r="ARA274"/>
      <c r="ARB274"/>
      <c r="ARC274"/>
      <c r="ARD274"/>
      <c r="ARE274"/>
      <c r="ARF274"/>
      <c r="ARG274"/>
      <c r="ARH274"/>
      <c r="ARI274"/>
      <c r="ARJ274"/>
      <c r="ARK274"/>
      <c r="ARL274"/>
      <c r="ARM274"/>
      <c r="ARN274"/>
      <c r="ARO274"/>
      <c r="ARP274"/>
      <c r="ARQ274"/>
      <c r="ARR274"/>
      <c r="ARS274"/>
      <c r="ART274"/>
      <c r="ARU274"/>
      <c r="ARV274"/>
      <c r="ARW274"/>
      <c r="ARX274"/>
      <c r="ARY274"/>
      <c r="ARZ274"/>
      <c r="ASA274"/>
      <c r="ASB274"/>
      <c r="ASC274"/>
      <c r="ASD274"/>
      <c r="ASE274"/>
      <c r="ASF274"/>
      <c r="ASG274"/>
      <c r="ASH274"/>
      <c r="ASI274"/>
      <c r="ASJ274"/>
      <c r="ASK274"/>
      <c r="ASL274"/>
      <c r="ASM274"/>
      <c r="ASN274"/>
      <c r="ASO274"/>
      <c r="ASP274"/>
      <c r="ASQ274"/>
      <c r="ASR274"/>
      <c r="ASS274"/>
      <c r="AST274"/>
      <c r="ASU274"/>
      <c r="ASV274"/>
      <c r="ASW274"/>
      <c r="ASX274"/>
      <c r="ASY274"/>
      <c r="ASZ274"/>
      <c r="ATA274"/>
      <c r="ATB274"/>
      <c r="ATC274"/>
      <c r="ATD274"/>
      <c r="ATE274"/>
      <c r="ATF274"/>
      <c r="ATG274"/>
      <c r="ATH274"/>
      <c r="ATI274"/>
      <c r="ATJ274"/>
      <c r="ATK274"/>
      <c r="ATL274"/>
      <c r="ATM274"/>
      <c r="ATN274"/>
      <c r="ATO274"/>
      <c r="ATP274"/>
      <c r="ATQ274"/>
      <c r="ATR274"/>
      <c r="ATS274"/>
      <c r="ATT274"/>
      <c r="ATU274"/>
      <c r="ATV274"/>
      <c r="ATW274"/>
      <c r="ATX274"/>
      <c r="ATY274"/>
      <c r="ATZ274"/>
      <c r="AUA274"/>
      <c r="AUB274"/>
      <c r="AUC274"/>
      <c r="AUD274"/>
      <c r="AUE274"/>
      <c r="AUF274"/>
      <c r="AUG274"/>
      <c r="AUH274"/>
      <c r="AUI274"/>
      <c r="AUJ274"/>
      <c r="AUK274"/>
      <c r="AUL274"/>
      <c r="AUM274"/>
      <c r="AUN274"/>
      <c r="AUO274"/>
      <c r="AUP274"/>
      <c r="AUQ274"/>
      <c r="AUR274"/>
      <c r="AUS274"/>
      <c r="AUT274"/>
      <c r="AUU274"/>
      <c r="AUV274"/>
      <c r="AUW274"/>
      <c r="AUX274"/>
      <c r="AUY274"/>
      <c r="AUZ274"/>
      <c r="AVA274"/>
      <c r="AVB274"/>
      <c r="AVC274"/>
      <c r="AVD274"/>
      <c r="AVE274"/>
      <c r="AVF274"/>
      <c r="AVG274"/>
      <c r="AVH274"/>
      <c r="AVI274"/>
      <c r="AVJ274"/>
      <c r="AVK274"/>
      <c r="AVL274"/>
      <c r="AVM274"/>
      <c r="AVN274"/>
      <c r="AVO274"/>
      <c r="AVP274"/>
      <c r="AVQ274"/>
      <c r="AVR274"/>
      <c r="AVS274"/>
      <c r="AVT274"/>
      <c r="AVU274"/>
      <c r="AVV274"/>
      <c r="AVW274"/>
      <c r="AVX274"/>
      <c r="AVY274"/>
      <c r="AVZ274"/>
      <c r="AWA274"/>
      <c r="AWB274"/>
      <c r="AWC274"/>
      <c r="AWD274"/>
      <c r="AWE274"/>
      <c r="AWF274"/>
      <c r="AWG274"/>
      <c r="AWH274"/>
      <c r="AWI274"/>
      <c r="AWJ274"/>
      <c r="AWK274"/>
      <c r="AWL274"/>
      <c r="AWM274"/>
      <c r="AWN274"/>
      <c r="AWO274"/>
      <c r="AWP274"/>
      <c r="AWQ274"/>
      <c r="AWR274"/>
      <c r="AWS274"/>
      <c r="AWT274"/>
      <c r="AWU274"/>
      <c r="AWV274"/>
      <c r="AWW274"/>
      <c r="AWX274"/>
      <c r="AWY274"/>
      <c r="AWZ274"/>
      <c r="AXA274"/>
      <c r="AXB274"/>
      <c r="AXC274"/>
      <c r="AXD274"/>
      <c r="AXE274"/>
      <c r="AXF274"/>
      <c r="AXG274"/>
      <c r="AXH274"/>
      <c r="AXI274"/>
      <c r="AXJ274"/>
      <c r="AXK274"/>
      <c r="AXL274"/>
      <c r="AXM274"/>
      <c r="AXN274"/>
      <c r="AXO274"/>
      <c r="AXP274"/>
      <c r="AXQ274"/>
      <c r="AXR274"/>
      <c r="AXS274"/>
      <c r="AXT274"/>
      <c r="AXU274"/>
      <c r="AXV274"/>
      <c r="AXW274"/>
      <c r="AXX274"/>
      <c r="AXY274"/>
      <c r="AXZ274"/>
      <c r="AYA274"/>
      <c r="AYB274"/>
      <c r="AYC274"/>
      <c r="AYD274"/>
      <c r="AYE274"/>
      <c r="AYF274"/>
      <c r="AYG274"/>
      <c r="AYH274"/>
      <c r="AYI274"/>
      <c r="AYJ274"/>
      <c r="AYK274"/>
      <c r="AYL274"/>
      <c r="AYM274"/>
      <c r="AYN274"/>
      <c r="AYO274"/>
      <c r="AYP274"/>
      <c r="AYQ274"/>
      <c r="AYR274"/>
      <c r="AYS274"/>
      <c r="AYT274"/>
      <c r="AYU274"/>
      <c r="AYV274"/>
      <c r="AYW274"/>
      <c r="AYX274"/>
      <c r="AYY274"/>
      <c r="AYZ274"/>
      <c r="AZA274"/>
      <c r="AZB274"/>
      <c r="AZC274"/>
      <c r="AZD274"/>
      <c r="AZE274"/>
      <c r="AZF274"/>
      <c r="AZG274"/>
      <c r="AZH274"/>
      <c r="AZI274"/>
      <c r="AZJ274"/>
      <c r="AZK274"/>
      <c r="AZL274"/>
      <c r="AZM274"/>
      <c r="AZN274"/>
      <c r="AZO274"/>
      <c r="AZP274"/>
      <c r="AZQ274"/>
      <c r="AZR274"/>
      <c r="AZS274"/>
      <c r="AZT274"/>
      <c r="AZU274"/>
      <c r="AZV274"/>
      <c r="AZW274"/>
      <c r="AZX274"/>
      <c r="AZY274"/>
      <c r="AZZ274"/>
      <c r="BAA274"/>
      <c r="BAB274"/>
      <c r="BAC274"/>
      <c r="BAD274"/>
      <c r="BAE274"/>
      <c r="BAF274"/>
      <c r="BAG274"/>
      <c r="BAH274"/>
      <c r="BAI274"/>
      <c r="BAJ274"/>
      <c r="BAK274"/>
      <c r="BAL274"/>
      <c r="BAM274"/>
      <c r="BAN274"/>
      <c r="BAO274"/>
      <c r="BAP274"/>
      <c r="BAQ274"/>
      <c r="BAR274"/>
      <c r="BAS274"/>
      <c r="BAT274"/>
      <c r="BAU274"/>
      <c r="BAV274"/>
      <c r="BAW274"/>
      <c r="BAX274"/>
      <c r="BAY274"/>
      <c r="BAZ274"/>
      <c r="BBA274"/>
      <c r="BBB274"/>
      <c r="BBC274"/>
      <c r="BBD274"/>
      <c r="BBE274"/>
      <c r="BBF274"/>
      <c r="BBG274"/>
      <c r="BBH274"/>
      <c r="BBI274"/>
      <c r="BBJ274"/>
      <c r="BBK274"/>
      <c r="BBL274"/>
      <c r="BBM274"/>
      <c r="BBN274"/>
      <c r="BBO274"/>
      <c r="BBP274"/>
      <c r="BBQ274"/>
      <c r="BBR274"/>
      <c r="BBS274"/>
      <c r="BBT274"/>
      <c r="BBU274"/>
      <c r="BBV274"/>
      <c r="BBW274"/>
      <c r="BBX274"/>
      <c r="BBY274"/>
      <c r="BBZ274"/>
      <c r="BCA274"/>
      <c r="BCB274"/>
      <c r="BCC274"/>
      <c r="BCD274"/>
      <c r="BCE274"/>
      <c r="BCF274"/>
      <c r="BCG274"/>
      <c r="BCH274"/>
      <c r="BCI274"/>
      <c r="BCJ274"/>
      <c r="BCK274"/>
      <c r="BCL274"/>
      <c r="BCM274"/>
      <c r="BCN274"/>
      <c r="BCO274"/>
      <c r="BCP274"/>
      <c r="BCQ274"/>
      <c r="BCR274"/>
      <c r="BCS274"/>
      <c r="BCT274"/>
      <c r="BCU274"/>
      <c r="BCV274"/>
      <c r="BCW274"/>
      <c r="BCX274"/>
      <c r="BCY274"/>
      <c r="BCZ274"/>
      <c r="BDA274"/>
      <c r="BDB274"/>
      <c r="BDC274"/>
      <c r="BDD274"/>
      <c r="BDE274"/>
      <c r="BDF274"/>
      <c r="BDG274"/>
      <c r="BDH274"/>
      <c r="BDI274"/>
      <c r="BDJ274"/>
      <c r="BDK274"/>
      <c r="BDL274"/>
      <c r="BDM274"/>
      <c r="BDN274"/>
      <c r="BDO274"/>
      <c r="BDP274"/>
      <c r="BDQ274"/>
      <c r="BDR274"/>
      <c r="BDS274"/>
      <c r="BDT274"/>
      <c r="BDU274"/>
    </row>
    <row r="275" spans="1:1477" s="5" customFormat="1" ht="12.75" thickBot="1">
      <c r="B275" s="75"/>
      <c r="C275" s="75"/>
      <c r="D275" s="75"/>
      <c r="E275" s="68"/>
      <c r="F275" s="75"/>
      <c r="G275" s="75"/>
      <c r="H275" s="187"/>
      <c r="I275" s="76"/>
      <c r="J275" s="76"/>
      <c r="K275" s="76"/>
      <c r="L275" s="76"/>
      <c r="M275" s="140"/>
      <c r="N275" s="69"/>
      <c r="O275" s="76"/>
      <c r="P275" s="76"/>
      <c r="Q275" s="76"/>
      <c r="R275" s="76"/>
      <c r="S275" s="76"/>
      <c r="T275" s="77"/>
      <c r="U275" s="77"/>
      <c r="V275" s="77"/>
      <c r="W275" s="77"/>
      <c r="X275" s="77"/>
      <c r="Y275" s="190"/>
      <c r="Z275" s="190"/>
      <c r="AA275" s="190"/>
      <c r="AB275" s="190"/>
      <c r="AC275" s="190"/>
      <c r="AD275" s="140"/>
      <c r="AE275" s="69"/>
      <c r="AF275" s="190"/>
      <c r="AG275" s="190"/>
      <c r="AH275" s="76"/>
      <c r="AI275" s="76"/>
      <c r="AJ275" s="78"/>
      <c r="AK275" s="78"/>
      <c r="AL275" s="80"/>
      <c r="AM275" s="80"/>
      <c r="AN275" s="78"/>
      <c r="AO275" s="78"/>
      <c r="AP275" s="80"/>
      <c r="AQ275" s="80"/>
      <c r="AR275" s="78"/>
      <c r="AS275" s="78"/>
      <c r="AT275" s="80"/>
      <c r="AU275" s="80"/>
      <c r="AV275" s="78"/>
      <c r="AW275" s="78"/>
      <c r="AX275" s="80"/>
      <c r="AY275" s="80"/>
      <c r="AZ275" s="78"/>
      <c r="BA275" s="78"/>
      <c r="BB275" s="80"/>
      <c r="BC275" s="80"/>
      <c r="BD275" s="78"/>
      <c r="BE275" s="78"/>
      <c r="BF275" s="80"/>
      <c r="BG275" s="80"/>
      <c r="BH275" s="78"/>
      <c r="BI275" s="78"/>
      <c r="BJ275" s="80"/>
      <c r="BK275" s="80"/>
      <c r="BL275" s="78"/>
      <c r="BM275" s="78"/>
      <c r="BN275" s="80"/>
      <c r="BO275" s="80"/>
      <c r="BP275" s="78"/>
      <c r="BQ275" s="78"/>
      <c r="BR275" s="80"/>
      <c r="BS275" s="80"/>
      <c r="BT275" s="78"/>
      <c r="BU275" s="78"/>
      <c r="BV275" s="80"/>
      <c r="BW275" s="80"/>
      <c r="BX275" s="78"/>
      <c r="BY275" s="78"/>
      <c r="BZ275" s="80"/>
      <c r="CA275" s="80"/>
      <c r="CB275" s="78"/>
      <c r="CC275" s="78"/>
      <c r="CD275" s="80"/>
      <c r="CE275" s="80"/>
      <c r="CF275" s="78"/>
      <c r="CG275" s="78"/>
      <c r="CH275" s="80"/>
      <c r="CI275" s="80"/>
      <c r="CJ275" s="78"/>
      <c r="CK275" s="78"/>
      <c r="CL275" s="80"/>
      <c r="CM275" s="80"/>
      <c r="CN275" s="79"/>
      <c r="CO275" s="79"/>
      <c r="CP275" s="79"/>
      <c r="CQ275" s="79"/>
      <c r="CR275" s="79"/>
      <c r="CS275" s="79"/>
      <c r="CT275" s="68"/>
      <c r="CU275" s="75"/>
      <c r="CV275" s="75"/>
      <c r="CW275" s="68"/>
      <c r="CX275" s="68"/>
      <c r="CY275" s="75"/>
      <c r="CZ275" s="75"/>
      <c r="DA275" s="75"/>
      <c r="DB275" s="77"/>
      <c r="DC275" s="79"/>
      <c r="DD275" s="212"/>
    </row>
    <row r="276" spans="1:1477" s="6" customFormat="1" ht="24" customHeight="1" thickTop="1">
      <c r="B276" s="261" t="s">
        <v>1072</v>
      </c>
      <c r="C276" s="262"/>
      <c r="D276" s="263"/>
      <c r="E276" s="110"/>
      <c r="F276" s="111"/>
      <c r="G276" s="159">
        <f>IF(B257="","",ROWS(B257:B275)-1)</f>
        <v>18</v>
      </c>
      <c r="H276" s="112">
        <f>SUM(H257:H275)</f>
        <v>57</v>
      </c>
      <c r="I276" s="112">
        <f>SUM(I257:I275)</f>
        <v>53</v>
      </c>
      <c r="J276" s="112">
        <f>SUM(J257:J275)</f>
        <v>6041</v>
      </c>
      <c r="K276" s="112">
        <f>SUM(K257:K275)</f>
        <v>7303</v>
      </c>
      <c r="L276" s="112">
        <f>SUM(L257:L275)</f>
        <v>6542</v>
      </c>
      <c r="M276" s="142">
        <f>IF(G276="",0,N276/G276)</f>
        <v>1</v>
      </c>
      <c r="N276" s="112">
        <f t="shared" ref="N276:AC276" si="79">SUM(N257:N275)</f>
        <v>18</v>
      </c>
      <c r="O276" s="112">
        <f t="shared" si="79"/>
        <v>761</v>
      </c>
      <c r="P276" s="112">
        <f t="shared" si="79"/>
        <v>0</v>
      </c>
      <c r="Q276" s="112">
        <f t="shared" si="79"/>
        <v>0</v>
      </c>
      <c r="R276" s="112">
        <f t="shared" si="79"/>
        <v>1153</v>
      </c>
      <c r="S276" s="112">
        <f t="shared" si="79"/>
        <v>109</v>
      </c>
      <c r="T276" s="114">
        <f t="shared" si="79"/>
        <v>124589477</v>
      </c>
      <c r="U276" s="114">
        <f t="shared" si="79"/>
        <v>1356354</v>
      </c>
      <c r="V276" s="114">
        <f t="shared" si="79"/>
        <v>123233123</v>
      </c>
      <c r="W276" s="114">
        <f t="shared" si="79"/>
        <v>126870666</v>
      </c>
      <c r="X276" s="114">
        <f t="shared" si="79"/>
        <v>124575886</v>
      </c>
      <c r="Y276" s="114">
        <f t="shared" si="79"/>
        <v>0</v>
      </c>
      <c r="Z276" s="114">
        <f t="shared" si="79"/>
        <v>3200000</v>
      </c>
      <c r="AA276" s="114">
        <f t="shared" si="79"/>
        <v>3200000</v>
      </c>
      <c r="AB276" s="114">
        <f t="shared" si="79"/>
        <v>127775886</v>
      </c>
      <c r="AC276" s="114">
        <f t="shared" si="79"/>
        <v>124301702</v>
      </c>
      <c r="AD276" s="142">
        <f>IF(G276="",0,AE276/G276)</f>
        <v>1</v>
      </c>
      <c r="AE276" s="144">
        <f t="shared" ref="AE276:CM276" si="80">SUM(AE257:AE275)</f>
        <v>18</v>
      </c>
      <c r="AF276" s="114">
        <f t="shared" si="80"/>
        <v>-3429731</v>
      </c>
      <c r="AG276" s="114">
        <f t="shared" si="80"/>
        <v>2281188</v>
      </c>
      <c r="AH276" s="112">
        <f t="shared" si="80"/>
        <v>729</v>
      </c>
      <c r="AI276" s="112">
        <f t="shared" si="80"/>
        <v>406</v>
      </c>
      <c r="AJ276" s="112">
        <f t="shared" si="80"/>
        <v>0</v>
      </c>
      <c r="AK276" s="112">
        <f t="shared" si="80"/>
        <v>13</v>
      </c>
      <c r="AL276" s="114">
        <f t="shared" si="80"/>
        <v>920000</v>
      </c>
      <c r="AM276" s="114">
        <f t="shared" si="80"/>
        <v>1847</v>
      </c>
      <c r="AN276" s="112">
        <f t="shared" si="80"/>
        <v>22</v>
      </c>
      <c r="AO276" s="112">
        <f t="shared" si="80"/>
        <v>36</v>
      </c>
      <c r="AP276" s="114">
        <f t="shared" si="80"/>
        <v>1029021</v>
      </c>
      <c r="AQ276" s="114">
        <f t="shared" si="80"/>
        <v>155820</v>
      </c>
      <c r="AR276" s="112">
        <f t="shared" si="80"/>
        <v>0</v>
      </c>
      <c r="AS276" s="112">
        <f t="shared" si="80"/>
        <v>0</v>
      </c>
      <c r="AT276" s="114">
        <f t="shared" si="80"/>
        <v>0</v>
      </c>
      <c r="AU276" s="114">
        <f t="shared" si="80"/>
        <v>0</v>
      </c>
      <c r="AV276" s="112">
        <f t="shared" si="80"/>
        <v>0</v>
      </c>
      <c r="AW276" s="112">
        <f t="shared" si="80"/>
        <v>0</v>
      </c>
      <c r="AX276" s="114">
        <f t="shared" si="80"/>
        <v>0</v>
      </c>
      <c r="AY276" s="114">
        <f t="shared" si="80"/>
        <v>0</v>
      </c>
      <c r="AZ276" s="112">
        <f t="shared" si="80"/>
        <v>0</v>
      </c>
      <c r="BA276" s="112">
        <f t="shared" si="80"/>
        <v>0</v>
      </c>
      <c r="BB276" s="114">
        <f t="shared" si="80"/>
        <v>0</v>
      </c>
      <c r="BC276" s="114">
        <f t="shared" si="80"/>
        <v>0</v>
      </c>
      <c r="BD276" s="112">
        <f t="shared" si="80"/>
        <v>0</v>
      </c>
      <c r="BE276" s="112">
        <f t="shared" si="80"/>
        <v>56</v>
      </c>
      <c r="BF276" s="114">
        <f t="shared" si="80"/>
        <v>778037</v>
      </c>
      <c r="BG276" s="114">
        <f t="shared" si="80"/>
        <v>11115</v>
      </c>
      <c r="BH276" s="112">
        <f t="shared" si="80"/>
        <v>0</v>
      </c>
      <c r="BI276" s="112">
        <f t="shared" si="80"/>
        <v>0</v>
      </c>
      <c r="BJ276" s="114">
        <f t="shared" si="80"/>
        <v>51087</v>
      </c>
      <c r="BK276" s="114">
        <f t="shared" si="80"/>
        <v>4400</v>
      </c>
      <c r="BL276" s="112">
        <f t="shared" si="80"/>
        <v>0</v>
      </c>
      <c r="BM276" s="112">
        <f t="shared" si="80"/>
        <v>0</v>
      </c>
      <c r="BN276" s="114">
        <f t="shared" si="80"/>
        <v>0</v>
      </c>
      <c r="BO276" s="114">
        <f t="shared" si="80"/>
        <v>0</v>
      </c>
      <c r="BP276" s="112">
        <f t="shared" si="80"/>
        <v>0</v>
      </c>
      <c r="BQ276" s="112">
        <f t="shared" si="80"/>
        <v>0</v>
      </c>
      <c r="BR276" s="114">
        <f t="shared" si="80"/>
        <v>0</v>
      </c>
      <c r="BS276" s="114">
        <f t="shared" si="80"/>
        <v>0</v>
      </c>
      <c r="BT276" s="112">
        <f t="shared" si="80"/>
        <v>0</v>
      </c>
      <c r="BU276" s="112">
        <f t="shared" si="80"/>
        <v>0</v>
      </c>
      <c r="BV276" s="114">
        <f t="shared" si="80"/>
        <v>0</v>
      </c>
      <c r="BW276" s="114">
        <f t="shared" si="80"/>
        <v>0</v>
      </c>
      <c r="BX276" s="112">
        <f t="shared" si="80"/>
        <v>0</v>
      </c>
      <c r="BY276" s="112">
        <f t="shared" si="80"/>
        <v>0</v>
      </c>
      <c r="BZ276" s="114">
        <f t="shared" si="80"/>
        <v>0</v>
      </c>
      <c r="CA276" s="114">
        <f t="shared" si="80"/>
        <v>0</v>
      </c>
      <c r="CB276" s="112">
        <f t="shared" si="80"/>
        <v>0</v>
      </c>
      <c r="CC276" s="112">
        <f t="shared" si="80"/>
        <v>0</v>
      </c>
      <c r="CD276" s="114">
        <f t="shared" si="80"/>
        <v>0</v>
      </c>
      <c r="CE276" s="114">
        <f t="shared" si="80"/>
        <v>0</v>
      </c>
      <c r="CF276" s="112">
        <f t="shared" si="80"/>
        <v>0</v>
      </c>
      <c r="CG276" s="112">
        <f t="shared" si="80"/>
        <v>0</v>
      </c>
      <c r="CH276" s="114">
        <f t="shared" si="80"/>
        <v>-326575</v>
      </c>
      <c r="CI276" s="114">
        <f t="shared" si="80"/>
        <v>0</v>
      </c>
      <c r="CJ276" s="112">
        <f t="shared" si="80"/>
        <v>22</v>
      </c>
      <c r="CK276" s="112">
        <f t="shared" si="80"/>
        <v>105</v>
      </c>
      <c r="CL276" s="114">
        <f t="shared" si="80"/>
        <v>2451571</v>
      </c>
      <c r="CM276" s="114">
        <f t="shared" si="80"/>
        <v>173182</v>
      </c>
      <c r="CN276" s="116"/>
      <c r="CO276" s="116"/>
      <c r="CP276" s="116"/>
      <c r="CQ276" s="116"/>
      <c r="CR276" s="116"/>
      <c r="CS276" s="116"/>
      <c r="CT276" s="110"/>
      <c r="CU276" s="111"/>
      <c r="CV276" s="111"/>
      <c r="CW276" s="110"/>
      <c r="CX276" s="110"/>
      <c r="CY276" s="111"/>
      <c r="CZ276" s="111"/>
      <c r="DA276" s="111"/>
      <c r="DB276" s="114"/>
      <c r="DC276" s="116"/>
      <c r="DD276" s="210"/>
    </row>
    <row r="277" spans="1:1477" s="69" customFormat="1">
      <c r="B277" s="67" t="s">
        <v>5</v>
      </c>
      <c r="C277" s="67" t="s">
        <v>486</v>
      </c>
      <c r="D277" s="67" t="s">
        <v>487</v>
      </c>
      <c r="E277" s="68">
        <v>44707</v>
      </c>
      <c r="F277" s="67" t="s">
        <v>986</v>
      </c>
      <c r="G277" s="158" t="s">
        <v>992</v>
      </c>
      <c r="H277" s="187">
        <v>9</v>
      </c>
      <c r="I277" s="69">
        <v>6</v>
      </c>
      <c r="J277" s="69">
        <v>800</v>
      </c>
      <c r="K277" s="69">
        <v>926</v>
      </c>
      <c r="L277" s="69">
        <v>890</v>
      </c>
      <c r="M277" s="186">
        <f>IF(J277 = 0,0,(L277-AH277-AI277)/J277)</f>
        <v>0.95499999999999996</v>
      </c>
      <c r="N277" s="69">
        <f>IF(G277&lt;&gt;"",IF(M277&lt;=1.2,1,0),0)</f>
        <v>1</v>
      </c>
      <c r="O277" s="69">
        <v>36</v>
      </c>
      <c r="P277" s="69">
        <v>0</v>
      </c>
      <c r="Q277" s="69">
        <v>0</v>
      </c>
      <c r="R277" s="69">
        <v>126</v>
      </c>
      <c r="S277" s="69">
        <v>0</v>
      </c>
      <c r="T277" s="190">
        <v>28158187</v>
      </c>
      <c r="U277" s="190">
        <v>150000</v>
      </c>
      <c r="V277" s="190">
        <v>28008187</v>
      </c>
      <c r="W277" s="190">
        <v>28920235</v>
      </c>
      <c r="X277" s="190">
        <v>27890563</v>
      </c>
      <c r="Y277" s="190">
        <v>0</v>
      </c>
      <c r="Z277" s="190">
        <v>120000</v>
      </c>
      <c r="AA277" s="190">
        <v>120000</v>
      </c>
      <c r="AB277" s="190">
        <v>28010563</v>
      </c>
      <c r="AC277" s="190">
        <v>27701758</v>
      </c>
      <c r="AD277" s="186">
        <f>IF(V277=0,0,AC277/V277)</f>
        <v>0.98905930612359882</v>
      </c>
      <c r="AE277" s="69">
        <f>IF(AD277 &lt;=1.1,1,0)</f>
        <v>1</v>
      </c>
      <c r="AF277" s="190">
        <v>-239034</v>
      </c>
      <c r="AG277" s="190">
        <v>762049</v>
      </c>
      <c r="AH277" s="69">
        <v>79</v>
      </c>
      <c r="AI277" s="69">
        <v>47</v>
      </c>
      <c r="AJ277" s="69">
        <v>0</v>
      </c>
      <c r="AK277" s="69">
        <v>0</v>
      </c>
      <c r="AL277" s="80">
        <v>54216</v>
      </c>
      <c r="AM277" s="80">
        <v>11723</v>
      </c>
      <c r="AN277" s="69">
        <v>0</v>
      </c>
      <c r="AO277" s="69">
        <v>0</v>
      </c>
      <c r="AP277" s="80">
        <v>229137</v>
      </c>
      <c r="AQ277" s="80">
        <v>0</v>
      </c>
      <c r="AR277" s="69">
        <v>0</v>
      </c>
      <c r="AS277" s="69">
        <v>0</v>
      </c>
      <c r="AT277" s="80">
        <v>0</v>
      </c>
      <c r="AU277" s="80">
        <v>0</v>
      </c>
      <c r="AV277" s="69">
        <v>0</v>
      </c>
      <c r="AW277" s="69">
        <v>0</v>
      </c>
      <c r="AX277" s="80">
        <v>0</v>
      </c>
      <c r="AY277" s="80">
        <v>0</v>
      </c>
      <c r="AZ277" s="69">
        <v>0</v>
      </c>
      <c r="BA277" s="69">
        <v>0</v>
      </c>
      <c r="BB277" s="80">
        <v>0</v>
      </c>
      <c r="BC277" s="80">
        <v>0</v>
      </c>
      <c r="BD277" s="69">
        <v>0</v>
      </c>
      <c r="BE277" s="69">
        <v>0</v>
      </c>
      <c r="BF277" s="80">
        <v>431776</v>
      </c>
      <c r="BG277" s="80">
        <v>0</v>
      </c>
      <c r="BH277" s="69">
        <v>0</v>
      </c>
      <c r="BI277" s="69">
        <v>0</v>
      </c>
      <c r="BJ277" s="80">
        <v>0</v>
      </c>
      <c r="BK277" s="80">
        <v>0</v>
      </c>
      <c r="BL277" s="69">
        <v>0</v>
      </c>
      <c r="BM277" s="69">
        <v>0</v>
      </c>
      <c r="BN277" s="80">
        <v>0</v>
      </c>
      <c r="BO277" s="80">
        <v>0</v>
      </c>
      <c r="BP277" s="69">
        <v>0</v>
      </c>
      <c r="BQ277" s="69">
        <v>0</v>
      </c>
      <c r="BR277" s="80">
        <v>32176</v>
      </c>
      <c r="BS277" s="80">
        <v>0</v>
      </c>
      <c r="BT277" s="69">
        <v>0</v>
      </c>
      <c r="BU277" s="69">
        <v>0</v>
      </c>
      <c r="BV277" s="80">
        <v>0</v>
      </c>
      <c r="BW277" s="80">
        <v>0</v>
      </c>
      <c r="BX277" s="69">
        <v>0</v>
      </c>
      <c r="BY277" s="69">
        <v>0</v>
      </c>
      <c r="BZ277" s="80">
        <v>0</v>
      </c>
      <c r="CA277" s="80">
        <v>0</v>
      </c>
      <c r="CB277" s="69">
        <v>0</v>
      </c>
      <c r="CC277" s="69">
        <v>0</v>
      </c>
      <c r="CD277" s="80">
        <v>0</v>
      </c>
      <c r="CE277" s="80">
        <v>0</v>
      </c>
      <c r="CF277" s="69">
        <v>0</v>
      </c>
      <c r="CG277" s="69">
        <v>0</v>
      </c>
      <c r="CH277" s="80">
        <v>0</v>
      </c>
      <c r="CI277" s="80">
        <v>0</v>
      </c>
      <c r="CJ277" s="69">
        <v>0</v>
      </c>
      <c r="CK277" s="69">
        <v>0</v>
      </c>
      <c r="CL277" s="80">
        <v>747305</v>
      </c>
      <c r="CM277" s="80">
        <v>11723</v>
      </c>
      <c r="CN277" s="67" t="s">
        <v>847</v>
      </c>
      <c r="CO277" s="67" t="s">
        <v>848</v>
      </c>
      <c r="CP277" s="67" t="s">
        <v>709</v>
      </c>
      <c r="CQ277" s="67" t="s">
        <v>709</v>
      </c>
      <c r="CR277" s="67" t="s">
        <v>709</v>
      </c>
      <c r="CS277" s="67" t="s">
        <v>709</v>
      </c>
      <c r="CT277" s="68">
        <v>46066</v>
      </c>
      <c r="CU277" s="67" t="s">
        <v>991</v>
      </c>
      <c r="CV277" s="67" t="s">
        <v>989</v>
      </c>
      <c r="CW277" s="68" t="s">
        <v>168</v>
      </c>
      <c r="CX277" s="68">
        <v>45845</v>
      </c>
      <c r="CY277" s="67" t="s">
        <v>988</v>
      </c>
      <c r="CZ277" s="67" t="s">
        <v>989</v>
      </c>
      <c r="DA277" s="67" t="s">
        <v>1047</v>
      </c>
      <c r="DB277" s="81">
        <v>23137912.5</v>
      </c>
      <c r="DC277" s="67" t="s">
        <v>918</v>
      </c>
      <c r="DD277" s="67" t="s">
        <v>919</v>
      </c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  <c r="AMK277"/>
      <c r="AML277"/>
      <c r="AMM277"/>
      <c r="AMN277"/>
      <c r="AMO277"/>
      <c r="AMP277"/>
      <c r="AMQ277"/>
      <c r="AMR277"/>
      <c r="AMS277"/>
      <c r="AMT277"/>
      <c r="AMU277"/>
      <c r="AMV277"/>
      <c r="AMW277"/>
      <c r="AMX277"/>
      <c r="AMY277"/>
      <c r="AMZ277"/>
      <c r="ANA277"/>
      <c r="ANB277"/>
      <c r="ANC277"/>
      <c r="AND277"/>
      <c r="ANE277"/>
      <c r="ANF277"/>
      <c r="ANG277"/>
      <c r="ANH277"/>
      <c r="ANI277"/>
      <c r="ANJ277"/>
      <c r="ANK277"/>
      <c r="ANL277"/>
      <c r="ANM277"/>
      <c r="ANN277"/>
      <c r="ANO277"/>
      <c r="ANP277"/>
      <c r="ANQ277"/>
      <c r="ANR277"/>
      <c r="ANS277"/>
      <c r="ANT277"/>
      <c r="ANU277"/>
      <c r="ANV277"/>
      <c r="ANW277"/>
      <c r="ANX277"/>
      <c r="ANY277"/>
      <c r="ANZ277"/>
      <c r="AOA277"/>
      <c r="AOB277"/>
      <c r="AOC277"/>
      <c r="AOD277"/>
      <c r="AOE277"/>
      <c r="AOF277"/>
      <c r="AOG277"/>
      <c r="AOH277"/>
      <c r="AOI277"/>
      <c r="AOJ277"/>
      <c r="AOK277"/>
      <c r="AOL277"/>
      <c r="AOM277"/>
      <c r="AON277"/>
      <c r="AOO277"/>
      <c r="AOP277"/>
      <c r="AOQ277"/>
      <c r="AOR277"/>
      <c r="AOS277"/>
      <c r="AOT277"/>
      <c r="AOU277"/>
      <c r="AOV277"/>
      <c r="AOW277"/>
      <c r="AOX277"/>
      <c r="AOY277"/>
      <c r="AOZ277"/>
      <c r="APA277"/>
      <c r="APB277"/>
      <c r="APC277"/>
      <c r="APD277"/>
      <c r="APE277"/>
      <c r="APF277"/>
      <c r="APG277"/>
      <c r="APH277"/>
      <c r="API277"/>
      <c r="APJ277"/>
      <c r="APK277"/>
      <c r="APL277"/>
      <c r="APM277"/>
      <c r="APN277"/>
      <c r="APO277"/>
      <c r="APP277"/>
      <c r="APQ277"/>
      <c r="APR277"/>
      <c r="APS277"/>
      <c r="APT277"/>
      <c r="APU277"/>
      <c r="APV277"/>
      <c r="APW277"/>
      <c r="APX277"/>
      <c r="APY277"/>
      <c r="APZ277"/>
      <c r="AQA277"/>
      <c r="AQB277"/>
      <c r="AQC277"/>
      <c r="AQD277"/>
      <c r="AQE277"/>
      <c r="AQF277"/>
      <c r="AQG277"/>
      <c r="AQH277"/>
      <c r="AQI277"/>
      <c r="AQJ277"/>
      <c r="AQK277"/>
      <c r="AQL277"/>
      <c r="AQM277"/>
      <c r="AQN277"/>
      <c r="AQO277"/>
      <c r="AQP277"/>
      <c r="AQQ277"/>
      <c r="AQR277"/>
      <c r="AQS277"/>
      <c r="AQT277"/>
      <c r="AQU277"/>
      <c r="AQV277"/>
      <c r="AQW277"/>
      <c r="AQX277"/>
      <c r="AQY277"/>
      <c r="AQZ277"/>
      <c r="ARA277"/>
      <c r="ARB277"/>
      <c r="ARC277"/>
      <c r="ARD277"/>
      <c r="ARE277"/>
      <c r="ARF277"/>
      <c r="ARG277"/>
      <c r="ARH277"/>
      <c r="ARI277"/>
      <c r="ARJ277"/>
      <c r="ARK277"/>
      <c r="ARL277"/>
      <c r="ARM277"/>
      <c r="ARN277"/>
      <c r="ARO277"/>
      <c r="ARP277"/>
      <c r="ARQ277"/>
      <c r="ARR277"/>
      <c r="ARS277"/>
      <c r="ART277"/>
      <c r="ARU277"/>
      <c r="ARV277"/>
      <c r="ARW277"/>
      <c r="ARX277"/>
      <c r="ARY277"/>
      <c r="ARZ277"/>
      <c r="ASA277"/>
      <c r="ASB277"/>
      <c r="ASC277"/>
      <c r="ASD277"/>
      <c r="ASE277"/>
      <c r="ASF277"/>
      <c r="ASG277"/>
      <c r="ASH277"/>
      <c r="ASI277"/>
      <c r="ASJ277"/>
      <c r="ASK277"/>
      <c r="ASL277"/>
      <c r="ASM277"/>
      <c r="ASN277"/>
      <c r="ASO277"/>
      <c r="ASP277"/>
      <c r="ASQ277"/>
      <c r="ASR277"/>
      <c r="ASS277"/>
      <c r="AST277"/>
      <c r="ASU277"/>
      <c r="ASV277"/>
      <c r="ASW277"/>
      <c r="ASX277"/>
      <c r="ASY277"/>
      <c r="ASZ277"/>
      <c r="ATA277"/>
      <c r="ATB277"/>
      <c r="ATC277"/>
      <c r="ATD277"/>
      <c r="ATE277"/>
      <c r="ATF277"/>
      <c r="ATG277"/>
      <c r="ATH277"/>
      <c r="ATI277"/>
      <c r="ATJ277"/>
      <c r="ATK277"/>
      <c r="ATL277"/>
      <c r="ATM277"/>
      <c r="ATN277"/>
      <c r="ATO277"/>
      <c r="ATP277"/>
      <c r="ATQ277"/>
      <c r="ATR277"/>
      <c r="ATS277"/>
      <c r="ATT277"/>
      <c r="ATU277"/>
      <c r="ATV277"/>
      <c r="ATW277"/>
      <c r="ATX277"/>
      <c r="ATY277"/>
      <c r="ATZ277"/>
      <c r="AUA277"/>
      <c r="AUB277"/>
      <c r="AUC277"/>
      <c r="AUD277"/>
      <c r="AUE277"/>
      <c r="AUF277"/>
      <c r="AUG277"/>
      <c r="AUH277"/>
      <c r="AUI277"/>
      <c r="AUJ277"/>
      <c r="AUK277"/>
      <c r="AUL277"/>
      <c r="AUM277"/>
      <c r="AUN277"/>
      <c r="AUO277"/>
      <c r="AUP277"/>
      <c r="AUQ277"/>
      <c r="AUR277"/>
      <c r="AUS277"/>
      <c r="AUT277"/>
      <c r="AUU277"/>
      <c r="AUV277"/>
      <c r="AUW277"/>
      <c r="AUX277"/>
      <c r="AUY277"/>
      <c r="AUZ277"/>
      <c r="AVA277"/>
      <c r="AVB277"/>
      <c r="AVC277"/>
      <c r="AVD277"/>
      <c r="AVE277"/>
      <c r="AVF277"/>
      <c r="AVG277"/>
      <c r="AVH277"/>
      <c r="AVI277"/>
      <c r="AVJ277"/>
      <c r="AVK277"/>
      <c r="AVL277"/>
      <c r="AVM277"/>
      <c r="AVN277"/>
      <c r="AVO277"/>
      <c r="AVP277"/>
      <c r="AVQ277"/>
      <c r="AVR277"/>
      <c r="AVS277"/>
      <c r="AVT277"/>
      <c r="AVU277"/>
      <c r="AVV277"/>
      <c r="AVW277"/>
      <c r="AVX277"/>
      <c r="AVY277"/>
      <c r="AVZ277"/>
      <c r="AWA277"/>
      <c r="AWB277"/>
      <c r="AWC277"/>
      <c r="AWD277"/>
      <c r="AWE277"/>
      <c r="AWF277"/>
      <c r="AWG277"/>
      <c r="AWH277"/>
      <c r="AWI277"/>
      <c r="AWJ277"/>
      <c r="AWK277"/>
      <c r="AWL277"/>
      <c r="AWM277"/>
      <c r="AWN277"/>
      <c r="AWO277"/>
      <c r="AWP277"/>
      <c r="AWQ277"/>
      <c r="AWR277"/>
      <c r="AWS277"/>
      <c r="AWT277"/>
      <c r="AWU277"/>
      <c r="AWV277"/>
      <c r="AWW277"/>
      <c r="AWX277"/>
      <c r="AWY277"/>
      <c r="AWZ277"/>
      <c r="AXA277"/>
      <c r="AXB277"/>
      <c r="AXC277"/>
      <c r="AXD277"/>
      <c r="AXE277"/>
      <c r="AXF277"/>
      <c r="AXG277"/>
      <c r="AXH277"/>
      <c r="AXI277"/>
      <c r="AXJ277"/>
      <c r="AXK277"/>
      <c r="AXL277"/>
      <c r="AXM277"/>
      <c r="AXN277"/>
      <c r="AXO277"/>
      <c r="AXP277"/>
      <c r="AXQ277"/>
      <c r="AXR277"/>
      <c r="AXS277"/>
      <c r="AXT277"/>
      <c r="AXU277"/>
      <c r="AXV277"/>
      <c r="AXW277"/>
      <c r="AXX277"/>
      <c r="AXY277"/>
      <c r="AXZ277"/>
      <c r="AYA277"/>
      <c r="AYB277"/>
      <c r="AYC277"/>
      <c r="AYD277"/>
      <c r="AYE277"/>
      <c r="AYF277"/>
      <c r="AYG277"/>
      <c r="AYH277"/>
      <c r="AYI277"/>
      <c r="AYJ277"/>
      <c r="AYK277"/>
      <c r="AYL277"/>
      <c r="AYM277"/>
      <c r="AYN277"/>
      <c r="AYO277"/>
      <c r="AYP277"/>
      <c r="AYQ277"/>
      <c r="AYR277"/>
      <c r="AYS277"/>
      <c r="AYT277"/>
      <c r="AYU277"/>
      <c r="AYV277"/>
      <c r="AYW277"/>
      <c r="AYX277"/>
      <c r="AYY277"/>
      <c r="AYZ277"/>
      <c r="AZA277"/>
      <c r="AZB277"/>
      <c r="AZC277"/>
      <c r="AZD277"/>
      <c r="AZE277"/>
      <c r="AZF277"/>
      <c r="AZG277"/>
      <c r="AZH277"/>
      <c r="AZI277"/>
      <c r="AZJ277"/>
      <c r="AZK277"/>
      <c r="AZL277"/>
      <c r="AZM277"/>
      <c r="AZN277"/>
      <c r="AZO277"/>
      <c r="AZP277"/>
      <c r="AZQ277"/>
      <c r="AZR277"/>
      <c r="AZS277"/>
      <c r="AZT277"/>
      <c r="AZU277"/>
      <c r="AZV277"/>
      <c r="AZW277"/>
      <c r="AZX277"/>
      <c r="AZY277"/>
      <c r="AZZ277"/>
      <c r="BAA277"/>
      <c r="BAB277"/>
      <c r="BAC277"/>
      <c r="BAD277"/>
      <c r="BAE277"/>
      <c r="BAF277"/>
      <c r="BAG277"/>
      <c r="BAH277"/>
      <c r="BAI277"/>
      <c r="BAJ277"/>
      <c r="BAK277"/>
      <c r="BAL277"/>
      <c r="BAM277"/>
      <c r="BAN277"/>
      <c r="BAO277"/>
      <c r="BAP277"/>
      <c r="BAQ277"/>
      <c r="BAR277"/>
      <c r="BAS277"/>
      <c r="BAT277"/>
      <c r="BAU277"/>
      <c r="BAV277"/>
      <c r="BAW277"/>
      <c r="BAX277"/>
      <c r="BAY277"/>
      <c r="BAZ277"/>
      <c r="BBA277"/>
      <c r="BBB277"/>
      <c r="BBC277"/>
      <c r="BBD277"/>
      <c r="BBE277"/>
      <c r="BBF277"/>
      <c r="BBG277"/>
      <c r="BBH277"/>
      <c r="BBI277"/>
      <c r="BBJ277"/>
      <c r="BBK277"/>
      <c r="BBL277"/>
      <c r="BBM277"/>
      <c r="BBN277"/>
      <c r="BBO277"/>
      <c r="BBP277"/>
      <c r="BBQ277"/>
      <c r="BBR277"/>
      <c r="BBS277"/>
      <c r="BBT277"/>
      <c r="BBU277"/>
      <c r="BBV277"/>
      <c r="BBW277"/>
      <c r="BBX277"/>
      <c r="BBY277"/>
      <c r="BBZ277"/>
      <c r="BCA277"/>
      <c r="BCB277"/>
      <c r="BCC277"/>
      <c r="BCD277"/>
      <c r="BCE277"/>
      <c r="BCF277"/>
      <c r="BCG277"/>
      <c r="BCH277"/>
      <c r="BCI277"/>
      <c r="BCJ277"/>
      <c r="BCK277"/>
      <c r="BCL277"/>
      <c r="BCM277"/>
      <c r="BCN277"/>
      <c r="BCO277"/>
      <c r="BCP277"/>
      <c r="BCQ277"/>
      <c r="BCR277"/>
      <c r="BCS277"/>
      <c r="BCT277"/>
      <c r="BCU277"/>
      <c r="BCV277"/>
      <c r="BCW277"/>
      <c r="BCX277"/>
      <c r="BCY277"/>
      <c r="BCZ277"/>
      <c r="BDA277"/>
      <c r="BDB277"/>
      <c r="BDC277"/>
      <c r="BDD277"/>
      <c r="BDE277"/>
      <c r="BDF277"/>
      <c r="BDG277"/>
      <c r="BDH277"/>
      <c r="BDI277"/>
      <c r="BDJ277"/>
      <c r="BDK277"/>
      <c r="BDL277"/>
      <c r="BDM277"/>
      <c r="BDN277"/>
      <c r="BDO277"/>
      <c r="BDP277"/>
      <c r="BDQ277"/>
      <c r="BDR277"/>
      <c r="BDS277"/>
      <c r="BDT277"/>
      <c r="BDU277"/>
    </row>
    <row r="278" spans="1:1477" s="69" customFormat="1">
      <c r="B278" s="67" t="s">
        <v>5</v>
      </c>
      <c r="C278" s="67" t="s">
        <v>488</v>
      </c>
      <c r="D278" s="67" t="s">
        <v>489</v>
      </c>
      <c r="E278" s="68">
        <v>44343</v>
      </c>
      <c r="F278" s="67" t="s">
        <v>986</v>
      </c>
      <c r="G278" s="158" t="s">
        <v>998</v>
      </c>
      <c r="H278" s="187">
        <v>3</v>
      </c>
      <c r="I278" s="69">
        <v>13</v>
      </c>
      <c r="J278" s="69">
        <v>1020</v>
      </c>
      <c r="K278" s="69">
        <v>1267</v>
      </c>
      <c r="L278" s="69">
        <v>1212</v>
      </c>
      <c r="M278" s="186">
        <f t="shared" ref="M278:M284" si="81">IF(J278 = 0,0,(L278-AH278-AI278)/J278)</f>
        <v>1.0333333333333334</v>
      </c>
      <c r="N278" s="69">
        <f t="shared" ref="N278:N284" si="82">IF(G278&lt;&gt;"",IF(M278&lt;=1.2,1,0),0)</f>
        <v>1</v>
      </c>
      <c r="O278" s="69">
        <v>55</v>
      </c>
      <c r="P278" s="69">
        <v>0</v>
      </c>
      <c r="Q278" s="69">
        <v>0</v>
      </c>
      <c r="R278" s="69">
        <v>158</v>
      </c>
      <c r="S278" s="69">
        <v>89</v>
      </c>
      <c r="T278" s="190">
        <v>41366428</v>
      </c>
      <c r="U278" s="190">
        <v>150000</v>
      </c>
      <c r="V278" s="190">
        <v>41216428</v>
      </c>
      <c r="W278" s="190">
        <v>43068537</v>
      </c>
      <c r="X278" s="190">
        <v>43251556</v>
      </c>
      <c r="Y278" s="190">
        <v>0</v>
      </c>
      <c r="Z278" s="190">
        <v>1960000</v>
      </c>
      <c r="AA278" s="190">
        <v>1960000</v>
      </c>
      <c r="AB278" s="190">
        <v>45211556</v>
      </c>
      <c r="AC278" s="190">
        <v>43282192</v>
      </c>
      <c r="AD278" s="186">
        <f t="shared" ref="AD278:AD284" si="83">IF(V278=0,0,AC278/V278)</f>
        <v>1.050119918203489</v>
      </c>
      <c r="AE278" s="69">
        <f t="shared" ref="AE278:AE284" si="84">IF(AD278 &lt;=1.1,1,0)</f>
        <v>1</v>
      </c>
      <c r="AF278" s="190">
        <v>-173492</v>
      </c>
      <c r="AG278" s="190">
        <v>1702108</v>
      </c>
      <c r="AH278" s="69">
        <v>104</v>
      </c>
      <c r="AI278" s="69">
        <v>54</v>
      </c>
      <c r="AJ278" s="69">
        <v>0</v>
      </c>
      <c r="AK278" s="69">
        <v>0</v>
      </c>
      <c r="AL278" s="80">
        <v>601267</v>
      </c>
      <c r="AM278" s="80">
        <v>0</v>
      </c>
      <c r="AN278" s="69">
        <v>0</v>
      </c>
      <c r="AO278" s="69">
        <v>0</v>
      </c>
      <c r="AP278" s="80">
        <v>386677</v>
      </c>
      <c r="AQ278" s="80">
        <v>0</v>
      </c>
      <c r="AR278" s="69">
        <v>0</v>
      </c>
      <c r="AS278" s="69">
        <v>0</v>
      </c>
      <c r="AT278" s="80">
        <v>0</v>
      </c>
      <c r="AU278" s="80">
        <v>0</v>
      </c>
      <c r="AV278" s="69">
        <v>0</v>
      </c>
      <c r="AW278" s="69">
        <v>0</v>
      </c>
      <c r="AX278" s="80">
        <v>0</v>
      </c>
      <c r="AY278" s="80">
        <v>0</v>
      </c>
      <c r="AZ278" s="69">
        <v>0</v>
      </c>
      <c r="BA278" s="69">
        <v>0</v>
      </c>
      <c r="BB278" s="80">
        <v>0</v>
      </c>
      <c r="BC278" s="80">
        <v>0</v>
      </c>
      <c r="BD278" s="69">
        <v>0</v>
      </c>
      <c r="BE278" s="69">
        <v>89</v>
      </c>
      <c r="BF278" s="80">
        <v>685738</v>
      </c>
      <c r="BG278" s="80">
        <v>0</v>
      </c>
      <c r="BH278" s="69">
        <v>0</v>
      </c>
      <c r="BI278" s="69">
        <v>0</v>
      </c>
      <c r="BJ278" s="80">
        <v>73383</v>
      </c>
      <c r="BK278" s="80">
        <v>0</v>
      </c>
      <c r="BL278" s="69">
        <v>0</v>
      </c>
      <c r="BM278" s="69">
        <v>0</v>
      </c>
      <c r="BN278" s="80">
        <v>0</v>
      </c>
      <c r="BO278" s="80">
        <v>0</v>
      </c>
      <c r="BP278" s="69">
        <v>0</v>
      </c>
      <c r="BQ278" s="69">
        <v>0</v>
      </c>
      <c r="BR278" s="80">
        <v>26206</v>
      </c>
      <c r="BS278" s="80">
        <v>0</v>
      </c>
      <c r="BT278" s="69">
        <v>0</v>
      </c>
      <c r="BU278" s="69">
        <v>0</v>
      </c>
      <c r="BV278" s="80">
        <v>0</v>
      </c>
      <c r="BW278" s="80">
        <v>0</v>
      </c>
      <c r="BX278" s="69">
        <v>0</v>
      </c>
      <c r="BY278" s="69">
        <v>0</v>
      </c>
      <c r="BZ278" s="80">
        <v>0</v>
      </c>
      <c r="CA278" s="80">
        <v>0</v>
      </c>
      <c r="CB278" s="69">
        <v>0</v>
      </c>
      <c r="CC278" s="69">
        <v>0</v>
      </c>
      <c r="CD278" s="80">
        <v>0</v>
      </c>
      <c r="CE278" s="80">
        <v>0</v>
      </c>
      <c r="CF278" s="69">
        <v>0</v>
      </c>
      <c r="CG278" s="69">
        <v>0</v>
      </c>
      <c r="CH278" s="80">
        <v>-94401</v>
      </c>
      <c r="CI278" s="80">
        <v>0</v>
      </c>
      <c r="CJ278" s="69">
        <v>0</v>
      </c>
      <c r="CK278" s="69">
        <v>89</v>
      </c>
      <c r="CL278" s="80">
        <v>1678869</v>
      </c>
      <c r="CM278" s="80">
        <v>0</v>
      </c>
      <c r="CN278" s="67" t="s">
        <v>920</v>
      </c>
      <c r="CO278" s="67" t="s">
        <v>921</v>
      </c>
      <c r="CP278" s="67" t="s">
        <v>709</v>
      </c>
      <c r="CQ278" s="67" t="s">
        <v>709</v>
      </c>
      <c r="CR278" s="67" t="s">
        <v>709</v>
      </c>
      <c r="CS278" s="67" t="s">
        <v>709</v>
      </c>
      <c r="CT278" s="68">
        <v>45887</v>
      </c>
      <c r="CU278" s="67" t="s">
        <v>988</v>
      </c>
      <c r="CV278" s="67" t="s">
        <v>989</v>
      </c>
      <c r="CW278" s="68" t="s">
        <v>168</v>
      </c>
      <c r="CX278" s="68">
        <v>45728</v>
      </c>
      <c r="CY278" s="67" t="s">
        <v>991</v>
      </c>
      <c r="CZ278" s="67" t="s">
        <v>994</v>
      </c>
      <c r="DA278" s="67" t="s">
        <v>1046</v>
      </c>
      <c r="DB278" s="81">
        <v>33950112.490000002</v>
      </c>
      <c r="DC278" s="67" t="s">
        <v>922</v>
      </c>
      <c r="DD278" s="67" t="s">
        <v>923</v>
      </c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  <c r="AMK278"/>
      <c r="AML278"/>
      <c r="AMM278"/>
      <c r="AMN278"/>
      <c r="AMO278"/>
      <c r="AMP278"/>
      <c r="AMQ278"/>
      <c r="AMR278"/>
      <c r="AMS278"/>
      <c r="AMT278"/>
      <c r="AMU278"/>
      <c r="AMV278"/>
      <c r="AMW278"/>
      <c r="AMX278"/>
      <c r="AMY278"/>
      <c r="AMZ278"/>
      <c r="ANA278"/>
      <c r="ANB278"/>
      <c r="ANC278"/>
      <c r="AND278"/>
      <c r="ANE278"/>
      <c r="ANF278"/>
      <c r="ANG278"/>
      <c r="ANH278"/>
      <c r="ANI278"/>
      <c r="ANJ278"/>
      <c r="ANK278"/>
      <c r="ANL278"/>
      <c r="ANM278"/>
      <c r="ANN278"/>
      <c r="ANO278"/>
      <c r="ANP278"/>
      <c r="ANQ278"/>
      <c r="ANR278"/>
      <c r="ANS278"/>
      <c r="ANT278"/>
      <c r="ANU278"/>
      <c r="ANV278"/>
      <c r="ANW278"/>
      <c r="ANX278"/>
      <c r="ANY278"/>
      <c r="ANZ278"/>
      <c r="AOA278"/>
      <c r="AOB278"/>
      <c r="AOC278"/>
      <c r="AOD278"/>
      <c r="AOE278"/>
      <c r="AOF278"/>
      <c r="AOG278"/>
      <c r="AOH278"/>
      <c r="AOI278"/>
      <c r="AOJ278"/>
      <c r="AOK278"/>
      <c r="AOL278"/>
      <c r="AOM278"/>
      <c r="AON278"/>
      <c r="AOO278"/>
      <c r="AOP278"/>
      <c r="AOQ278"/>
      <c r="AOR278"/>
      <c r="AOS278"/>
      <c r="AOT278"/>
      <c r="AOU278"/>
      <c r="AOV278"/>
      <c r="AOW278"/>
      <c r="AOX278"/>
      <c r="AOY278"/>
      <c r="AOZ278"/>
      <c r="APA278"/>
      <c r="APB278"/>
      <c r="APC278"/>
      <c r="APD278"/>
      <c r="APE278"/>
      <c r="APF278"/>
      <c r="APG278"/>
      <c r="APH278"/>
      <c r="API278"/>
      <c r="APJ278"/>
      <c r="APK278"/>
      <c r="APL278"/>
      <c r="APM278"/>
      <c r="APN278"/>
      <c r="APO278"/>
      <c r="APP278"/>
      <c r="APQ278"/>
      <c r="APR278"/>
      <c r="APS278"/>
      <c r="APT278"/>
      <c r="APU278"/>
      <c r="APV278"/>
      <c r="APW278"/>
      <c r="APX278"/>
      <c r="APY278"/>
      <c r="APZ278"/>
      <c r="AQA278"/>
      <c r="AQB278"/>
      <c r="AQC278"/>
      <c r="AQD278"/>
      <c r="AQE278"/>
      <c r="AQF278"/>
      <c r="AQG278"/>
      <c r="AQH278"/>
      <c r="AQI278"/>
      <c r="AQJ278"/>
      <c r="AQK278"/>
      <c r="AQL278"/>
      <c r="AQM278"/>
      <c r="AQN278"/>
      <c r="AQO278"/>
      <c r="AQP278"/>
      <c r="AQQ278"/>
      <c r="AQR278"/>
      <c r="AQS278"/>
      <c r="AQT278"/>
      <c r="AQU278"/>
      <c r="AQV278"/>
      <c r="AQW278"/>
      <c r="AQX278"/>
      <c r="AQY278"/>
      <c r="AQZ278"/>
      <c r="ARA278"/>
      <c r="ARB278"/>
      <c r="ARC278"/>
      <c r="ARD278"/>
      <c r="ARE278"/>
      <c r="ARF278"/>
      <c r="ARG278"/>
      <c r="ARH278"/>
      <c r="ARI278"/>
      <c r="ARJ278"/>
      <c r="ARK278"/>
      <c r="ARL278"/>
      <c r="ARM278"/>
      <c r="ARN278"/>
      <c r="ARO278"/>
      <c r="ARP278"/>
      <c r="ARQ278"/>
      <c r="ARR278"/>
      <c r="ARS278"/>
      <c r="ART278"/>
      <c r="ARU278"/>
      <c r="ARV278"/>
      <c r="ARW278"/>
      <c r="ARX278"/>
      <c r="ARY278"/>
      <c r="ARZ278"/>
      <c r="ASA278"/>
      <c r="ASB278"/>
      <c r="ASC278"/>
      <c r="ASD278"/>
      <c r="ASE278"/>
      <c r="ASF278"/>
      <c r="ASG278"/>
      <c r="ASH278"/>
      <c r="ASI278"/>
      <c r="ASJ278"/>
      <c r="ASK278"/>
      <c r="ASL278"/>
      <c r="ASM278"/>
      <c r="ASN278"/>
      <c r="ASO278"/>
      <c r="ASP278"/>
      <c r="ASQ278"/>
      <c r="ASR278"/>
      <c r="ASS278"/>
      <c r="AST278"/>
      <c r="ASU278"/>
      <c r="ASV278"/>
      <c r="ASW278"/>
      <c r="ASX278"/>
      <c r="ASY278"/>
      <c r="ASZ278"/>
      <c r="ATA278"/>
      <c r="ATB278"/>
      <c r="ATC278"/>
      <c r="ATD278"/>
      <c r="ATE278"/>
      <c r="ATF278"/>
      <c r="ATG278"/>
      <c r="ATH278"/>
      <c r="ATI278"/>
      <c r="ATJ278"/>
      <c r="ATK278"/>
      <c r="ATL278"/>
      <c r="ATM278"/>
      <c r="ATN278"/>
      <c r="ATO278"/>
      <c r="ATP278"/>
      <c r="ATQ278"/>
      <c r="ATR278"/>
      <c r="ATS278"/>
      <c r="ATT278"/>
      <c r="ATU278"/>
      <c r="ATV278"/>
      <c r="ATW278"/>
      <c r="ATX278"/>
      <c r="ATY278"/>
      <c r="ATZ278"/>
      <c r="AUA278"/>
      <c r="AUB278"/>
      <c r="AUC278"/>
      <c r="AUD278"/>
      <c r="AUE278"/>
      <c r="AUF278"/>
      <c r="AUG278"/>
      <c r="AUH278"/>
      <c r="AUI278"/>
      <c r="AUJ278"/>
      <c r="AUK278"/>
      <c r="AUL278"/>
      <c r="AUM278"/>
      <c r="AUN278"/>
      <c r="AUO278"/>
      <c r="AUP278"/>
      <c r="AUQ278"/>
      <c r="AUR278"/>
      <c r="AUS278"/>
      <c r="AUT278"/>
      <c r="AUU278"/>
      <c r="AUV278"/>
      <c r="AUW278"/>
      <c r="AUX278"/>
      <c r="AUY278"/>
      <c r="AUZ278"/>
      <c r="AVA278"/>
      <c r="AVB278"/>
      <c r="AVC278"/>
      <c r="AVD278"/>
      <c r="AVE278"/>
      <c r="AVF278"/>
      <c r="AVG278"/>
      <c r="AVH278"/>
      <c r="AVI278"/>
      <c r="AVJ278"/>
      <c r="AVK278"/>
      <c r="AVL278"/>
      <c r="AVM278"/>
      <c r="AVN278"/>
      <c r="AVO278"/>
      <c r="AVP278"/>
      <c r="AVQ278"/>
      <c r="AVR278"/>
      <c r="AVS278"/>
      <c r="AVT278"/>
      <c r="AVU278"/>
      <c r="AVV278"/>
      <c r="AVW278"/>
      <c r="AVX278"/>
      <c r="AVY278"/>
      <c r="AVZ278"/>
      <c r="AWA278"/>
      <c r="AWB278"/>
      <c r="AWC278"/>
      <c r="AWD278"/>
      <c r="AWE278"/>
      <c r="AWF278"/>
      <c r="AWG278"/>
      <c r="AWH278"/>
      <c r="AWI278"/>
      <c r="AWJ278"/>
      <c r="AWK278"/>
      <c r="AWL278"/>
      <c r="AWM278"/>
      <c r="AWN278"/>
      <c r="AWO278"/>
      <c r="AWP278"/>
      <c r="AWQ278"/>
      <c r="AWR278"/>
      <c r="AWS278"/>
      <c r="AWT278"/>
      <c r="AWU278"/>
      <c r="AWV278"/>
      <c r="AWW278"/>
      <c r="AWX278"/>
      <c r="AWY278"/>
      <c r="AWZ278"/>
      <c r="AXA278"/>
      <c r="AXB278"/>
      <c r="AXC278"/>
      <c r="AXD278"/>
      <c r="AXE278"/>
      <c r="AXF278"/>
      <c r="AXG278"/>
      <c r="AXH278"/>
      <c r="AXI278"/>
      <c r="AXJ278"/>
      <c r="AXK278"/>
      <c r="AXL278"/>
      <c r="AXM278"/>
      <c r="AXN278"/>
      <c r="AXO278"/>
      <c r="AXP278"/>
      <c r="AXQ278"/>
      <c r="AXR278"/>
      <c r="AXS278"/>
      <c r="AXT278"/>
      <c r="AXU278"/>
      <c r="AXV278"/>
      <c r="AXW278"/>
      <c r="AXX278"/>
      <c r="AXY278"/>
      <c r="AXZ278"/>
      <c r="AYA278"/>
      <c r="AYB278"/>
      <c r="AYC278"/>
      <c r="AYD278"/>
      <c r="AYE278"/>
      <c r="AYF278"/>
      <c r="AYG278"/>
      <c r="AYH278"/>
      <c r="AYI278"/>
      <c r="AYJ278"/>
      <c r="AYK278"/>
      <c r="AYL278"/>
      <c r="AYM278"/>
      <c r="AYN278"/>
      <c r="AYO278"/>
      <c r="AYP278"/>
      <c r="AYQ278"/>
      <c r="AYR278"/>
      <c r="AYS278"/>
      <c r="AYT278"/>
      <c r="AYU278"/>
      <c r="AYV278"/>
      <c r="AYW278"/>
      <c r="AYX278"/>
      <c r="AYY278"/>
      <c r="AYZ278"/>
      <c r="AZA278"/>
      <c r="AZB278"/>
      <c r="AZC278"/>
      <c r="AZD278"/>
      <c r="AZE278"/>
      <c r="AZF278"/>
      <c r="AZG278"/>
      <c r="AZH278"/>
      <c r="AZI278"/>
      <c r="AZJ278"/>
      <c r="AZK278"/>
      <c r="AZL278"/>
      <c r="AZM278"/>
      <c r="AZN278"/>
      <c r="AZO278"/>
      <c r="AZP278"/>
      <c r="AZQ278"/>
      <c r="AZR278"/>
      <c r="AZS278"/>
      <c r="AZT278"/>
      <c r="AZU278"/>
      <c r="AZV278"/>
      <c r="AZW278"/>
      <c r="AZX278"/>
      <c r="AZY278"/>
      <c r="AZZ278"/>
      <c r="BAA278"/>
      <c r="BAB278"/>
      <c r="BAC278"/>
      <c r="BAD278"/>
      <c r="BAE278"/>
      <c r="BAF278"/>
      <c r="BAG278"/>
      <c r="BAH278"/>
      <c r="BAI278"/>
      <c r="BAJ278"/>
      <c r="BAK278"/>
      <c r="BAL278"/>
      <c r="BAM278"/>
      <c r="BAN278"/>
      <c r="BAO278"/>
      <c r="BAP278"/>
      <c r="BAQ278"/>
      <c r="BAR278"/>
      <c r="BAS278"/>
      <c r="BAT278"/>
      <c r="BAU278"/>
      <c r="BAV278"/>
      <c r="BAW278"/>
      <c r="BAX278"/>
      <c r="BAY278"/>
      <c r="BAZ278"/>
      <c r="BBA278"/>
      <c r="BBB278"/>
      <c r="BBC278"/>
      <c r="BBD278"/>
      <c r="BBE278"/>
      <c r="BBF278"/>
      <c r="BBG278"/>
      <c r="BBH278"/>
      <c r="BBI278"/>
      <c r="BBJ278"/>
      <c r="BBK278"/>
      <c r="BBL278"/>
      <c r="BBM278"/>
      <c r="BBN278"/>
      <c r="BBO278"/>
      <c r="BBP278"/>
      <c r="BBQ278"/>
      <c r="BBR278"/>
      <c r="BBS278"/>
      <c r="BBT278"/>
      <c r="BBU278"/>
      <c r="BBV278"/>
      <c r="BBW278"/>
      <c r="BBX278"/>
      <c r="BBY278"/>
      <c r="BBZ278"/>
      <c r="BCA278"/>
      <c r="BCB278"/>
      <c r="BCC278"/>
      <c r="BCD278"/>
      <c r="BCE278"/>
      <c r="BCF278"/>
      <c r="BCG278"/>
      <c r="BCH278"/>
      <c r="BCI278"/>
      <c r="BCJ278"/>
      <c r="BCK278"/>
      <c r="BCL278"/>
      <c r="BCM278"/>
      <c r="BCN278"/>
      <c r="BCO278"/>
      <c r="BCP278"/>
      <c r="BCQ278"/>
      <c r="BCR278"/>
      <c r="BCS278"/>
      <c r="BCT278"/>
      <c r="BCU278"/>
      <c r="BCV278"/>
      <c r="BCW278"/>
      <c r="BCX278"/>
      <c r="BCY278"/>
      <c r="BCZ278"/>
      <c r="BDA278"/>
      <c r="BDB278"/>
      <c r="BDC278"/>
      <c r="BDD278"/>
      <c r="BDE278"/>
      <c r="BDF278"/>
      <c r="BDG278"/>
      <c r="BDH278"/>
      <c r="BDI278"/>
      <c r="BDJ278"/>
      <c r="BDK278"/>
      <c r="BDL278"/>
      <c r="BDM278"/>
      <c r="BDN278"/>
      <c r="BDO278"/>
      <c r="BDP278"/>
      <c r="BDQ278"/>
      <c r="BDR278"/>
      <c r="BDS278"/>
      <c r="BDT278"/>
      <c r="BDU278"/>
    </row>
    <row r="279" spans="1:1477" s="69" customFormat="1">
      <c r="B279" s="67" t="s">
        <v>5</v>
      </c>
      <c r="C279" s="67" t="s">
        <v>490</v>
      </c>
      <c r="D279" s="67" t="s">
        <v>491</v>
      </c>
      <c r="E279" s="68">
        <v>44452</v>
      </c>
      <c r="F279" s="67" t="s">
        <v>988</v>
      </c>
      <c r="G279" s="158" t="s">
        <v>992</v>
      </c>
      <c r="H279" s="187">
        <v>5</v>
      </c>
      <c r="I279" s="69">
        <v>12</v>
      </c>
      <c r="J279" s="69">
        <v>900</v>
      </c>
      <c r="K279" s="69">
        <v>1272</v>
      </c>
      <c r="L279" s="69">
        <v>1272</v>
      </c>
      <c r="M279" s="186">
        <f t="shared" si="81"/>
        <v>1.1966666666666668</v>
      </c>
      <c r="N279" s="69">
        <f t="shared" si="82"/>
        <v>1</v>
      </c>
      <c r="O279" s="69">
        <v>0</v>
      </c>
      <c r="P279" s="69">
        <v>0</v>
      </c>
      <c r="Q279" s="69">
        <v>0</v>
      </c>
      <c r="R279" s="69">
        <v>195</v>
      </c>
      <c r="S279" s="69">
        <v>177</v>
      </c>
      <c r="T279" s="190">
        <v>66054600</v>
      </c>
      <c r="U279" s="190">
        <v>150000</v>
      </c>
      <c r="V279" s="190">
        <v>65904600</v>
      </c>
      <c r="W279" s="190">
        <v>66794016</v>
      </c>
      <c r="X279" s="190">
        <v>66824078</v>
      </c>
      <c r="Y279" s="190">
        <v>0</v>
      </c>
      <c r="Z279" s="190">
        <v>1200000</v>
      </c>
      <c r="AA279" s="190">
        <v>1200000</v>
      </c>
      <c r="AB279" s="190">
        <v>68024078</v>
      </c>
      <c r="AC279" s="190">
        <v>67015448</v>
      </c>
      <c r="AD279" s="186">
        <f t="shared" si="83"/>
        <v>1.016855394008916</v>
      </c>
      <c r="AE279" s="69">
        <f t="shared" si="84"/>
        <v>1</v>
      </c>
      <c r="AF279" s="190">
        <v>-977158</v>
      </c>
      <c r="AG279" s="190">
        <v>739416</v>
      </c>
      <c r="AH279" s="69">
        <v>132</v>
      </c>
      <c r="AI279" s="69">
        <v>63</v>
      </c>
      <c r="AJ279" s="69">
        <v>0</v>
      </c>
      <c r="AK279" s="69">
        <v>0</v>
      </c>
      <c r="AL279" s="80">
        <v>168972</v>
      </c>
      <c r="AM279" s="80">
        <v>0</v>
      </c>
      <c r="AN279" s="69">
        <v>0</v>
      </c>
      <c r="AO279" s="69">
        <v>177</v>
      </c>
      <c r="AP279" s="80">
        <v>1395729</v>
      </c>
      <c r="AQ279" s="80">
        <v>0</v>
      </c>
      <c r="AR279" s="69">
        <v>0</v>
      </c>
      <c r="AS279" s="69">
        <v>0</v>
      </c>
      <c r="AT279" s="80">
        <v>0</v>
      </c>
      <c r="AU279" s="80">
        <v>0</v>
      </c>
      <c r="AV279" s="69">
        <v>0</v>
      </c>
      <c r="AW279" s="69">
        <v>0</v>
      </c>
      <c r="AX279" s="80">
        <v>0</v>
      </c>
      <c r="AY279" s="80">
        <v>0</v>
      </c>
      <c r="AZ279" s="69">
        <v>0</v>
      </c>
      <c r="BA279" s="69">
        <v>0</v>
      </c>
      <c r="BB279" s="80">
        <v>0</v>
      </c>
      <c r="BC279" s="80">
        <v>0</v>
      </c>
      <c r="BD279" s="69">
        <v>0</v>
      </c>
      <c r="BE279" s="69">
        <v>0</v>
      </c>
      <c r="BF279" s="80">
        <v>1042425</v>
      </c>
      <c r="BG279" s="80">
        <v>0</v>
      </c>
      <c r="BH279" s="69">
        <v>0</v>
      </c>
      <c r="BI279" s="69">
        <v>0</v>
      </c>
      <c r="BJ279" s="80">
        <v>396899</v>
      </c>
      <c r="BK279" s="80">
        <v>0</v>
      </c>
      <c r="BL279" s="69">
        <v>0</v>
      </c>
      <c r="BM279" s="69">
        <v>0</v>
      </c>
      <c r="BN279" s="80">
        <v>0</v>
      </c>
      <c r="BO279" s="80">
        <v>0</v>
      </c>
      <c r="BP279" s="69">
        <v>0</v>
      </c>
      <c r="BQ279" s="69">
        <v>0</v>
      </c>
      <c r="BR279" s="80">
        <v>-994258</v>
      </c>
      <c r="BS279" s="80">
        <v>0</v>
      </c>
      <c r="BT279" s="69">
        <v>0</v>
      </c>
      <c r="BU279" s="69">
        <v>0</v>
      </c>
      <c r="BV279" s="80">
        <v>0</v>
      </c>
      <c r="BW279" s="80">
        <v>0</v>
      </c>
      <c r="BX279" s="69">
        <v>0</v>
      </c>
      <c r="BY279" s="69">
        <v>0</v>
      </c>
      <c r="BZ279" s="80">
        <v>0</v>
      </c>
      <c r="CA279" s="80">
        <v>0</v>
      </c>
      <c r="CB279" s="69">
        <v>0</v>
      </c>
      <c r="CC279" s="69">
        <v>0</v>
      </c>
      <c r="CD279" s="80">
        <v>0</v>
      </c>
      <c r="CE279" s="80">
        <v>0</v>
      </c>
      <c r="CF279" s="69">
        <v>0</v>
      </c>
      <c r="CG279" s="69">
        <v>0</v>
      </c>
      <c r="CH279" s="80">
        <v>-1304449</v>
      </c>
      <c r="CI279" s="80">
        <v>0</v>
      </c>
      <c r="CJ279" s="69">
        <v>0</v>
      </c>
      <c r="CK279" s="69">
        <v>177</v>
      </c>
      <c r="CL279" s="80">
        <v>705319</v>
      </c>
      <c r="CM279" s="80">
        <v>0</v>
      </c>
      <c r="CN279" s="67" t="s">
        <v>924</v>
      </c>
      <c r="CO279" s="67" t="s">
        <v>925</v>
      </c>
      <c r="CP279" s="67" t="s">
        <v>709</v>
      </c>
      <c r="CQ279" s="67" t="s">
        <v>709</v>
      </c>
      <c r="CR279" s="67" t="s">
        <v>709</v>
      </c>
      <c r="CS279" s="67" t="s">
        <v>709</v>
      </c>
      <c r="CT279" s="68">
        <v>46057</v>
      </c>
      <c r="CU279" s="67" t="s">
        <v>991</v>
      </c>
      <c r="CV279" s="67" t="s">
        <v>989</v>
      </c>
      <c r="CW279" s="68" t="s">
        <v>168</v>
      </c>
      <c r="CX279" s="68">
        <v>45863</v>
      </c>
      <c r="CY279" s="67" t="s">
        <v>988</v>
      </c>
      <c r="CZ279" s="67" t="s">
        <v>989</v>
      </c>
      <c r="DA279" s="67" t="s">
        <v>1047</v>
      </c>
      <c r="DB279" s="81">
        <v>34964142.280000001</v>
      </c>
      <c r="DC279" s="67" t="s">
        <v>926</v>
      </c>
      <c r="DD279" s="67" t="s">
        <v>927</v>
      </c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  <c r="AMK279"/>
      <c r="AML279"/>
      <c r="AMM279"/>
      <c r="AMN279"/>
      <c r="AMO279"/>
      <c r="AMP279"/>
      <c r="AMQ279"/>
      <c r="AMR279"/>
      <c r="AMS279"/>
      <c r="AMT279"/>
      <c r="AMU279"/>
      <c r="AMV279"/>
      <c r="AMW279"/>
      <c r="AMX279"/>
      <c r="AMY279"/>
      <c r="AMZ279"/>
      <c r="ANA279"/>
      <c r="ANB279"/>
      <c r="ANC279"/>
      <c r="AND279"/>
      <c r="ANE279"/>
      <c r="ANF279"/>
      <c r="ANG279"/>
      <c r="ANH279"/>
      <c r="ANI279"/>
      <c r="ANJ279"/>
      <c r="ANK279"/>
      <c r="ANL279"/>
      <c r="ANM279"/>
      <c r="ANN279"/>
      <c r="ANO279"/>
      <c r="ANP279"/>
      <c r="ANQ279"/>
      <c r="ANR279"/>
      <c r="ANS279"/>
      <c r="ANT279"/>
      <c r="ANU279"/>
      <c r="ANV279"/>
      <c r="ANW279"/>
      <c r="ANX279"/>
      <c r="ANY279"/>
      <c r="ANZ279"/>
      <c r="AOA279"/>
      <c r="AOB279"/>
      <c r="AOC279"/>
      <c r="AOD279"/>
      <c r="AOE279"/>
      <c r="AOF279"/>
      <c r="AOG279"/>
      <c r="AOH279"/>
      <c r="AOI279"/>
      <c r="AOJ279"/>
      <c r="AOK279"/>
      <c r="AOL279"/>
      <c r="AOM279"/>
      <c r="AON279"/>
      <c r="AOO279"/>
      <c r="AOP279"/>
      <c r="AOQ279"/>
      <c r="AOR279"/>
      <c r="AOS279"/>
      <c r="AOT279"/>
      <c r="AOU279"/>
      <c r="AOV279"/>
      <c r="AOW279"/>
      <c r="AOX279"/>
      <c r="AOY279"/>
      <c r="AOZ279"/>
      <c r="APA279"/>
      <c r="APB279"/>
      <c r="APC279"/>
      <c r="APD279"/>
      <c r="APE279"/>
      <c r="APF279"/>
      <c r="APG279"/>
      <c r="APH279"/>
      <c r="API279"/>
      <c r="APJ279"/>
      <c r="APK279"/>
      <c r="APL279"/>
      <c r="APM279"/>
      <c r="APN279"/>
      <c r="APO279"/>
      <c r="APP279"/>
      <c r="APQ279"/>
      <c r="APR279"/>
      <c r="APS279"/>
      <c r="APT279"/>
      <c r="APU279"/>
      <c r="APV279"/>
      <c r="APW279"/>
      <c r="APX279"/>
      <c r="APY279"/>
      <c r="APZ279"/>
      <c r="AQA279"/>
      <c r="AQB279"/>
      <c r="AQC279"/>
      <c r="AQD279"/>
      <c r="AQE279"/>
      <c r="AQF279"/>
      <c r="AQG279"/>
      <c r="AQH279"/>
      <c r="AQI279"/>
      <c r="AQJ279"/>
      <c r="AQK279"/>
      <c r="AQL279"/>
      <c r="AQM279"/>
      <c r="AQN279"/>
      <c r="AQO279"/>
      <c r="AQP279"/>
      <c r="AQQ279"/>
      <c r="AQR279"/>
      <c r="AQS279"/>
      <c r="AQT279"/>
      <c r="AQU279"/>
      <c r="AQV279"/>
      <c r="AQW279"/>
      <c r="AQX279"/>
      <c r="AQY279"/>
      <c r="AQZ279"/>
      <c r="ARA279"/>
      <c r="ARB279"/>
      <c r="ARC279"/>
      <c r="ARD279"/>
      <c r="ARE279"/>
      <c r="ARF279"/>
      <c r="ARG279"/>
      <c r="ARH279"/>
      <c r="ARI279"/>
      <c r="ARJ279"/>
      <c r="ARK279"/>
      <c r="ARL279"/>
      <c r="ARM279"/>
      <c r="ARN279"/>
      <c r="ARO279"/>
      <c r="ARP279"/>
      <c r="ARQ279"/>
      <c r="ARR279"/>
      <c r="ARS279"/>
      <c r="ART279"/>
      <c r="ARU279"/>
      <c r="ARV279"/>
      <c r="ARW279"/>
      <c r="ARX279"/>
      <c r="ARY279"/>
      <c r="ARZ279"/>
      <c r="ASA279"/>
      <c r="ASB279"/>
      <c r="ASC279"/>
      <c r="ASD279"/>
      <c r="ASE279"/>
      <c r="ASF279"/>
      <c r="ASG279"/>
      <c r="ASH279"/>
      <c r="ASI279"/>
      <c r="ASJ279"/>
      <c r="ASK279"/>
      <c r="ASL279"/>
      <c r="ASM279"/>
      <c r="ASN279"/>
      <c r="ASO279"/>
      <c r="ASP279"/>
      <c r="ASQ279"/>
      <c r="ASR279"/>
      <c r="ASS279"/>
      <c r="AST279"/>
      <c r="ASU279"/>
      <c r="ASV279"/>
      <c r="ASW279"/>
      <c r="ASX279"/>
      <c r="ASY279"/>
      <c r="ASZ279"/>
      <c r="ATA279"/>
      <c r="ATB279"/>
      <c r="ATC279"/>
      <c r="ATD279"/>
      <c r="ATE279"/>
      <c r="ATF279"/>
      <c r="ATG279"/>
      <c r="ATH279"/>
      <c r="ATI279"/>
      <c r="ATJ279"/>
      <c r="ATK279"/>
      <c r="ATL279"/>
      <c r="ATM279"/>
      <c r="ATN279"/>
      <c r="ATO279"/>
      <c r="ATP279"/>
      <c r="ATQ279"/>
      <c r="ATR279"/>
      <c r="ATS279"/>
      <c r="ATT279"/>
      <c r="ATU279"/>
      <c r="ATV279"/>
      <c r="ATW279"/>
      <c r="ATX279"/>
      <c r="ATY279"/>
      <c r="ATZ279"/>
      <c r="AUA279"/>
      <c r="AUB279"/>
      <c r="AUC279"/>
      <c r="AUD279"/>
      <c r="AUE279"/>
      <c r="AUF279"/>
      <c r="AUG279"/>
      <c r="AUH279"/>
      <c r="AUI279"/>
      <c r="AUJ279"/>
      <c r="AUK279"/>
      <c r="AUL279"/>
      <c r="AUM279"/>
      <c r="AUN279"/>
      <c r="AUO279"/>
      <c r="AUP279"/>
      <c r="AUQ279"/>
      <c r="AUR279"/>
      <c r="AUS279"/>
      <c r="AUT279"/>
      <c r="AUU279"/>
      <c r="AUV279"/>
      <c r="AUW279"/>
      <c r="AUX279"/>
      <c r="AUY279"/>
      <c r="AUZ279"/>
      <c r="AVA279"/>
      <c r="AVB279"/>
      <c r="AVC279"/>
      <c r="AVD279"/>
      <c r="AVE279"/>
      <c r="AVF279"/>
      <c r="AVG279"/>
      <c r="AVH279"/>
      <c r="AVI279"/>
      <c r="AVJ279"/>
      <c r="AVK279"/>
      <c r="AVL279"/>
      <c r="AVM279"/>
      <c r="AVN279"/>
      <c r="AVO279"/>
      <c r="AVP279"/>
      <c r="AVQ279"/>
      <c r="AVR279"/>
      <c r="AVS279"/>
      <c r="AVT279"/>
      <c r="AVU279"/>
      <c r="AVV279"/>
      <c r="AVW279"/>
      <c r="AVX279"/>
      <c r="AVY279"/>
      <c r="AVZ279"/>
      <c r="AWA279"/>
      <c r="AWB279"/>
      <c r="AWC279"/>
      <c r="AWD279"/>
      <c r="AWE279"/>
      <c r="AWF279"/>
      <c r="AWG279"/>
      <c r="AWH279"/>
      <c r="AWI279"/>
      <c r="AWJ279"/>
      <c r="AWK279"/>
      <c r="AWL279"/>
      <c r="AWM279"/>
      <c r="AWN279"/>
      <c r="AWO279"/>
      <c r="AWP279"/>
      <c r="AWQ279"/>
      <c r="AWR279"/>
      <c r="AWS279"/>
      <c r="AWT279"/>
      <c r="AWU279"/>
      <c r="AWV279"/>
      <c r="AWW279"/>
      <c r="AWX279"/>
      <c r="AWY279"/>
      <c r="AWZ279"/>
      <c r="AXA279"/>
      <c r="AXB279"/>
      <c r="AXC279"/>
      <c r="AXD279"/>
      <c r="AXE279"/>
      <c r="AXF279"/>
      <c r="AXG279"/>
      <c r="AXH279"/>
      <c r="AXI279"/>
      <c r="AXJ279"/>
      <c r="AXK279"/>
      <c r="AXL279"/>
      <c r="AXM279"/>
      <c r="AXN279"/>
      <c r="AXO279"/>
      <c r="AXP279"/>
      <c r="AXQ279"/>
      <c r="AXR279"/>
      <c r="AXS279"/>
      <c r="AXT279"/>
      <c r="AXU279"/>
      <c r="AXV279"/>
      <c r="AXW279"/>
      <c r="AXX279"/>
      <c r="AXY279"/>
      <c r="AXZ279"/>
      <c r="AYA279"/>
      <c r="AYB279"/>
      <c r="AYC279"/>
      <c r="AYD279"/>
      <c r="AYE279"/>
      <c r="AYF279"/>
      <c r="AYG279"/>
      <c r="AYH279"/>
      <c r="AYI279"/>
      <c r="AYJ279"/>
      <c r="AYK279"/>
      <c r="AYL279"/>
      <c r="AYM279"/>
      <c r="AYN279"/>
      <c r="AYO279"/>
      <c r="AYP279"/>
      <c r="AYQ279"/>
      <c r="AYR279"/>
      <c r="AYS279"/>
      <c r="AYT279"/>
      <c r="AYU279"/>
      <c r="AYV279"/>
      <c r="AYW279"/>
      <c r="AYX279"/>
      <c r="AYY279"/>
      <c r="AYZ279"/>
      <c r="AZA279"/>
      <c r="AZB279"/>
      <c r="AZC279"/>
      <c r="AZD279"/>
      <c r="AZE279"/>
      <c r="AZF279"/>
      <c r="AZG279"/>
      <c r="AZH279"/>
      <c r="AZI279"/>
      <c r="AZJ279"/>
      <c r="AZK279"/>
      <c r="AZL279"/>
      <c r="AZM279"/>
      <c r="AZN279"/>
      <c r="AZO279"/>
      <c r="AZP279"/>
      <c r="AZQ279"/>
      <c r="AZR279"/>
      <c r="AZS279"/>
      <c r="AZT279"/>
      <c r="AZU279"/>
      <c r="AZV279"/>
      <c r="AZW279"/>
      <c r="AZX279"/>
      <c r="AZY279"/>
      <c r="AZZ279"/>
      <c r="BAA279"/>
      <c r="BAB279"/>
      <c r="BAC279"/>
      <c r="BAD279"/>
      <c r="BAE279"/>
      <c r="BAF279"/>
      <c r="BAG279"/>
      <c r="BAH279"/>
      <c r="BAI279"/>
      <c r="BAJ279"/>
      <c r="BAK279"/>
      <c r="BAL279"/>
      <c r="BAM279"/>
      <c r="BAN279"/>
      <c r="BAO279"/>
      <c r="BAP279"/>
      <c r="BAQ279"/>
      <c r="BAR279"/>
      <c r="BAS279"/>
      <c r="BAT279"/>
      <c r="BAU279"/>
      <c r="BAV279"/>
      <c r="BAW279"/>
      <c r="BAX279"/>
      <c r="BAY279"/>
      <c r="BAZ279"/>
      <c r="BBA279"/>
      <c r="BBB279"/>
      <c r="BBC279"/>
      <c r="BBD279"/>
      <c r="BBE279"/>
      <c r="BBF279"/>
      <c r="BBG279"/>
      <c r="BBH279"/>
      <c r="BBI279"/>
      <c r="BBJ279"/>
      <c r="BBK279"/>
      <c r="BBL279"/>
      <c r="BBM279"/>
      <c r="BBN279"/>
      <c r="BBO279"/>
      <c r="BBP279"/>
      <c r="BBQ279"/>
      <c r="BBR279"/>
      <c r="BBS279"/>
      <c r="BBT279"/>
      <c r="BBU279"/>
      <c r="BBV279"/>
      <c r="BBW279"/>
      <c r="BBX279"/>
      <c r="BBY279"/>
      <c r="BBZ279"/>
      <c r="BCA279"/>
      <c r="BCB279"/>
      <c r="BCC279"/>
      <c r="BCD279"/>
      <c r="BCE279"/>
      <c r="BCF279"/>
      <c r="BCG279"/>
      <c r="BCH279"/>
      <c r="BCI279"/>
      <c r="BCJ279"/>
      <c r="BCK279"/>
      <c r="BCL279"/>
      <c r="BCM279"/>
      <c r="BCN279"/>
      <c r="BCO279"/>
      <c r="BCP279"/>
      <c r="BCQ279"/>
      <c r="BCR279"/>
      <c r="BCS279"/>
      <c r="BCT279"/>
      <c r="BCU279"/>
      <c r="BCV279"/>
      <c r="BCW279"/>
      <c r="BCX279"/>
      <c r="BCY279"/>
      <c r="BCZ279"/>
      <c r="BDA279"/>
      <c r="BDB279"/>
      <c r="BDC279"/>
      <c r="BDD279"/>
      <c r="BDE279"/>
      <c r="BDF279"/>
      <c r="BDG279"/>
      <c r="BDH279"/>
      <c r="BDI279"/>
      <c r="BDJ279"/>
      <c r="BDK279"/>
      <c r="BDL279"/>
      <c r="BDM279"/>
      <c r="BDN279"/>
      <c r="BDO279"/>
      <c r="BDP279"/>
      <c r="BDQ279"/>
      <c r="BDR279"/>
      <c r="BDS279"/>
      <c r="BDT279"/>
      <c r="BDU279"/>
    </row>
    <row r="280" spans="1:1477" s="69" customFormat="1">
      <c r="B280" s="67" t="s">
        <v>5</v>
      </c>
      <c r="C280" s="67" t="s">
        <v>671</v>
      </c>
      <c r="D280" s="67" t="s">
        <v>1050</v>
      </c>
      <c r="E280" s="68">
        <v>45071</v>
      </c>
      <c r="F280" s="67" t="s">
        <v>986</v>
      </c>
      <c r="G280" s="158" t="s">
        <v>995</v>
      </c>
      <c r="H280" s="187">
        <v>3</v>
      </c>
      <c r="I280" s="69">
        <v>1</v>
      </c>
      <c r="J280" s="69">
        <v>280</v>
      </c>
      <c r="K280" s="69">
        <v>309</v>
      </c>
      <c r="L280" s="69">
        <v>263</v>
      </c>
      <c r="M280" s="186">
        <f t="shared" si="81"/>
        <v>0.83571428571428574</v>
      </c>
      <c r="N280" s="69">
        <f t="shared" si="82"/>
        <v>1</v>
      </c>
      <c r="O280" s="69">
        <v>46</v>
      </c>
      <c r="P280" s="69">
        <v>0</v>
      </c>
      <c r="Q280" s="69">
        <v>0</v>
      </c>
      <c r="R280" s="69">
        <v>29</v>
      </c>
      <c r="S280" s="69">
        <v>0</v>
      </c>
      <c r="T280" s="190">
        <v>2869869</v>
      </c>
      <c r="U280" s="190">
        <v>50000</v>
      </c>
      <c r="V280" s="190">
        <v>2819869</v>
      </c>
      <c r="W280" s="190">
        <v>2869869</v>
      </c>
      <c r="X280" s="190">
        <v>2778313</v>
      </c>
      <c r="Y280" s="190">
        <v>0</v>
      </c>
      <c r="Z280" s="190">
        <v>140000</v>
      </c>
      <c r="AA280" s="190">
        <v>140000</v>
      </c>
      <c r="AB280" s="190">
        <v>2918313</v>
      </c>
      <c r="AC280" s="190">
        <v>2778250</v>
      </c>
      <c r="AD280" s="186">
        <f t="shared" si="83"/>
        <v>0.98524080373946454</v>
      </c>
      <c r="AE280" s="69">
        <f t="shared" si="84"/>
        <v>1</v>
      </c>
      <c r="AF280" s="190">
        <v>-140063</v>
      </c>
      <c r="AG280" s="190">
        <v>0</v>
      </c>
      <c r="AH280" s="69">
        <v>8</v>
      </c>
      <c r="AI280" s="69">
        <v>21</v>
      </c>
      <c r="AJ280" s="69">
        <v>0</v>
      </c>
      <c r="AK280" s="69">
        <v>0</v>
      </c>
      <c r="AL280" s="80">
        <v>0</v>
      </c>
      <c r="AM280" s="80">
        <v>0</v>
      </c>
      <c r="AN280" s="69">
        <v>0</v>
      </c>
      <c r="AO280" s="69">
        <v>0</v>
      </c>
      <c r="AP280" s="80">
        <v>0</v>
      </c>
      <c r="AQ280" s="80">
        <v>0</v>
      </c>
      <c r="AR280" s="69">
        <v>0</v>
      </c>
      <c r="AS280" s="69">
        <v>0</v>
      </c>
      <c r="AT280" s="80">
        <v>0</v>
      </c>
      <c r="AU280" s="80">
        <v>0</v>
      </c>
      <c r="AV280" s="69">
        <v>0</v>
      </c>
      <c r="AW280" s="69">
        <v>0</v>
      </c>
      <c r="AX280" s="80">
        <v>0</v>
      </c>
      <c r="AY280" s="80">
        <v>0</v>
      </c>
      <c r="AZ280" s="69">
        <v>0</v>
      </c>
      <c r="BA280" s="69">
        <v>0</v>
      </c>
      <c r="BB280" s="80">
        <v>0</v>
      </c>
      <c r="BC280" s="80">
        <v>0</v>
      </c>
      <c r="BD280" s="69">
        <v>0</v>
      </c>
      <c r="BE280" s="69">
        <v>0</v>
      </c>
      <c r="BF280" s="80">
        <v>4113</v>
      </c>
      <c r="BG280" s="80">
        <v>0</v>
      </c>
      <c r="BH280" s="69">
        <v>0</v>
      </c>
      <c r="BI280" s="69">
        <v>0</v>
      </c>
      <c r="BJ280" s="80">
        <v>0</v>
      </c>
      <c r="BK280" s="80">
        <v>0</v>
      </c>
      <c r="BL280" s="69">
        <v>0</v>
      </c>
      <c r="BM280" s="69">
        <v>0</v>
      </c>
      <c r="BN280" s="80">
        <v>0</v>
      </c>
      <c r="BO280" s="80">
        <v>0</v>
      </c>
      <c r="BP280" s="69">
        <v>0</v>
      </c>
      <c r="BQ280" s="69">
        <v>0</v>
      </c>
      <c r="BR280" s="80">
        <v>0</v>
      </c>
      <c r="BS280" s="80">
        <v>0</v>
      </c>
      <c r="BT280" s="69">
        <v>0</v>
      </c>
      <c r="BU280" s="69">
        <v>0</v>
      </c>
      <c r="BV280" s="80">
        <v>0</v>
      </c>
      <c r="BW280" s="80">
        <v>0</v>
      </c>
      <c r="BX280" s="69">
        <v>0</v>
      </c>
      <c r="BY280" s="69">
        <v>0</v>
      </c>
      <c r="BZ280" s="80">
        <v>0</v>
      </c>
      <c r="CA280" s="80">
        <v>0</v>
      </c>
      <c r="CB280" s="69">
        <v>0</v>
      </c>
      <c r="CC280" s="69">
        <v>0</v>
      </c>
      <c r="CD280" s="80">
        <v>0</v>
      </c>
      <c r="CE280" s="80">
        <v>0</v>
      </c>
      <c r="CF280" s="69">
        <v>0</v>
      </c>
      <c r="CG280" s="69">
        <v>0</v>
      </c>
      <c r="CH280" s="80">
        <v>0</v>
      </c>
      <c r="CI280" s="80">
        <v>0</v>
      </c>
      <c r="CJ280" s="69">
        <v>0</v>
      </c>
      <c r="CK280" s="69">
        <v>0</v>
      </c>
      <c r="CL280" s="80">
        <v>4113</v>
      </c>
      <c r="CM280" s="80">
        <v>0</v>
      </c>
      <c r="CN280" s="67" t="s">
        <v>849</v>
      </c>
      <c r="CO280" s="67" t="s">
        <v>850</v>
      </c>
      <c r="CP280" s="67" t="s">
        <v>709</v>
      </c>
      <c r="CQ280" s="67" t="s">
        <v>709</v>
      </c>
      <c r="CR280" s="67" t="s">
        <v>709</v>
      </c>
      <c r="CS280" s="67" t="s">
        <v>709</v>
      </c>
      <c r="CT280" s="68">
        <v>45889</v>
      </c>
      <c r="CU280" s="67" t="s">
        <v>988</v>
      </c>
      <c r="CV280" s="67" t="s">
        <v>989</v>
      </c>
      <c r="CW280" s="68" t="s">
        <v>168</v>
      </c>
      <c r="CX280" s="68">
        <v>45771</v>
      </c>
      <c r="CY280" s="67" t="s">
        <v>986</v>
      </c>
      <c r="CZ280" s="67" t="s">
        <v>994</v>
      </c>
      <c r="DA280" s="67" t="s">
        <v>1047</v>
      </c>
      <c r="DB280" s="81">
        <v>2865779.1</v>
      </c>
      <c r="DC280" s="67" t="s">
        <v>928</v>
      </c>
      <c r="DD280" s="67" t="s">
        <v>929</v>
      </c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  <c r="AMK280"/>
      <c r="AML280"/>
      <c r="AMM280"/>
      <c r="AMN280"/>
      <c r="AMO280"/>
      <c r="AMP280"/>
      <c r="AMQ280"/>
      <c r="AMR280"/>
      <c r="AMS280"/>
      <c r="AMT280"/>
      <c r="AMU280"/>
      <c r="AMV280"/>
      <c r="AMW280"/>
      <c r="AMX280"/>
      <c r="AMY280"/>
      <c r="AMZ280"/>
      <c r="ANA280"/>
      <c r="ANB280"/>
      <c r="ANC280"/>
      <c r="AND280"/>
      <c r="ANE280"/>
      <c r="ANF280"/>
      <c r="ANG280"/>
      <c r="ANH280"/>
      <c r="ANI280"/>
      <c r="ANJ280"/>
      <c r="ANK280"/>
      <c r="ANL280"/>
      <c r="ANM280"/>
      <c r="ANN280"/>
      <c r="ANO280"/>
      <c r="ANP280"/>
      <c r="ANQ280"/>
      <c r="ANR280"/>
      <c r="ANS280"/>
      <c r="ANT280"/>
      <c r="ANU280"/>
      <c r="ANV280"/>
      <c r="ANW280"/>
      <c r="ANX280"/>
      <c r="ANY280"/>
      <c r="ANZ280"/>
      <c r="AOA280"/>
      <c r="AOB280"/>
      <c r="AOC280"/>
      <c r="AOD280"/>
      <c r="AOE280"/>
      <c r="AOF280"/>
      <c r="AOG280"/>
      <c r="AOH280"/>
      <c r="AOI280"/>
      <c r="AOJ280"/>
      <c r="AOK280"/>
      <c r="AOL280"/>
      <c r="AOM280"/>
      <c r="AON280"/>
      <c r="AOO280"/>
      <c r="AOP280"/>
      <c r="AOQ280"/>
      <c r="AOR280"/>
      <c r="AOS280"/>
      <c r="AOT280"/>
      <c r="AOU280"/>
      <c r="AOV280"/>
      <c r="AOW280"/>
      <c r="AOX280"/>
      <c r="AOY280"/>
      <c r="AOZ280"/>
      <c r="APA280"/>
      <c r="APB280"/>
      <c r="APC280"/>
      <c r="APD280"/>
      <c r="APE280"/>
      <c r="APF280"/>
      <c r="APG280"/>
      <c r="APH280"/>
      <c r="API280"/>
      <c r="APJ280"/>
      <c r="APK280"/>
      <c r="APL280"/>
      <c r="APM280"/>
      <c r="APN280"/>
      <c r="APO280"/>
      <c r="APP280"/>
      <c r="APQ280"/>
      <c r="APR280"/>
      <c r="APS280"/>
      <c r="APT280"/>
      <c r="APU280"/>
      <c r="APV280"/>
      <c r="APW280"/>
      <c r="APX280"/>
      <c r="APY280"/>
      <c r="APZ280"/>
      <c r="AQA280"/>
      <c r="AQB280"/>
      <c r="AQC280"/>
      <c r="AQD280"/>
      <c r="AQE280"/>
      <c r="AQF280"/>
      <c r="AQG280"/>
      <c r="AQH280"/>
      <c r="AQI280"/>
      <c r="AQJ280"/>
      <c r="AQK280"/>
      <c r="AQL280"/>
      <c r="AQM280"/>
      <c r="AQN280"/>
      <c r="AQO280"/>
      <c r="AQP280"/>
      <c r="AQQ280"/>
      <c r="AQR280"/>
      <c r="AQS280"/>
      <c r="AQT280"/>
      <c r="AQU280"/>
      <c r="AQV280"/>
      <c r="AQW280"/>
      <c r="AQX280"/>
      <c r="AQY280"/>
      <c r="AQZ280"/>
      <c r="ARA280"/>
      <c r="ARB280"/>
      <c r="ARC280"/>
      <c r="ARD280"/>
      <c r="ARE280"/>
      <c r="ARF280"/>
      <c r="ARG280"/>
      <c r="ARH280"/>
      <c r="ARI280"/>
      <c r="ARJ280"/>
      <c r="ARK280"/>
      <c r="ARL280"/>
      <c r="ARM280"/>
      <c r="ARN280"/>
      <c r="ARO280"/>
      <c r="ARP280"/>
      <c r="ARQ280"/>
      <c r="ARR280"/>
      <c r="ARS280"/>
      <c r="ART280"/>
      <c r="ARU280"/>
      <c r="ARV280"/>
      <c r="ARW280"/>
      <c r="ARX280"/>
      <c r="ARY280"/>
      <c r="ARZ280"/>
      <c r="ASA280"/>
      <c r="ASB280"/>
      <c r="ASC280"/>
      <c r="ASD280"/>
      <c r="ASE280"/>
      <c r="ASF280"/>
      <c r="ASG280"/>
      <c r="ASH280"/>
      <c r="ASI280"/>
      <c r="ASJ280"/>
      <c r="ASK280"/>
      <c r="ASL280"/>
      <c r="ASM280"/>
      <c r="ASN280"/>
      <c r="ASO280"/>
      <c r="ASP280"/>
      <c r="ASQ280"/>
      <c r="ASR280"/>
      <c r="ASS280"/>
      <c r="AST280"/>
      <c r="ASU280"/>
      <c r="ASV280"/>
      <c r="ASW280"/>
      <c r="ASX280"/>
      <c r="ASY280"/>
      <c r="ASZ280"/>
      <c r="ATA280"/>
      <c r="ATB280"/>
      <c r="ATC280"/>
      <c r="ATD280"/>
      <c r="ATE280"/>
      <c r="ATF280"/>
      <c r="ATG280"/>
      <c r="ATH280"/>
      <c r="ATI280"/>
      <c r="ATJ280"/>
      <c r="ATK280"/>
      <c r="ATL280"/>
      <c r="ATM280"/>
      <c r="ATN280"/>
      <c r="ATO280"/>
      <c r="ATP280"/>
      <c r="ATQ280"/>
      <c r="ATR280"/>
      <c r="ATS280"/>
      <c r="ATT280"/>
      <c r="ATU280"/>
      <c r="ATV280"/>
      <c r="ATW280"/>
      <c r="ATX280"/>
      <c r="ATY280"/>
      <c r="ATZ280"/>
      <c r="AUA280"/>
      <c r="AUB280"/>
      <c r="AUC280"/>
      <c r="AUD280"/>
      <c r="AUE280"/>
      <c r="AUF280"/>
      <c r="AUG280"/>
      <c r="AUH280"/>
      <c r="AUI280"/>
      <c r="AUJ280"/>
      <c r="AUK280"/>
      <c r="AUL280"/>
      <c r="AUM280"/>
      <c r="AUN280"/>
      <c r="AUO280"/>
      <c r="AUP280"/>
      <c r="AUQ280"/>
      <c r="AUR280"/>
      <c r="AUS280"/>
      <c r="AUT280"/>
      <c r="AUU280"/>
      <c r="AUV280"/>
      <c r="AUW280"/>
      <c r="AUX280"/>
      <c r="AUY280"/>
      <c r="AUZ280"/>
      <c r="AVA280"/>
      <c r="AVB280"/>
      <c r="AVC280"/>
      <c r="AVD280"/>
      <c r="AVE280"/>
      <c r="AVF280"/>
      <c r="AVG280"/>
      <c r="AVH280"/>
      <c r="AVI280"/>
      <c r="AVJ280"/>
      <c r="AVK280"/>
      <c r="AVL280"/>
      <c r="AVM280"/>
      <c r="AVN280"/>
      <c r="AVO280"/>
      <c r="AVP280"/>
      <c r="AVQ280"/>
      <c r="AVR280"/>
      <c r="AVS280"/>
      <c r="AVT280"/>
      <c r="AVU280"/>
      <c r="AVV280"/>
      <c r="AVW280"/>
      <c r="AVX280"/>
      <c r="AVY280"/>
      <c r="AVZ280"/>
      <c r="AWA280"/>
      <c r="AWB280"/>
      <c r="AWC280"/>
      <c r="AWD280"/>
      <c r="AWE280"/>
      <c r="AWF280"/>
      <c r="AWG280"/>
      <c r="AWH280"/>
      <c r="AWI280"/>
      <c r="AWJ280"/>
      <c r="AWK280"/>
      <c r="AWL280"/>
      <c r="AWM280"/>
      <c r="AWN280"/>
      <c r="AWO280"/>
      <c r="AWP280"/>
      <c r="AWQ280"/>
      <c r="AWR280"/>
      <c r="AWS280"/>
      <c r="AWT280"/>
      <c r="AWU280"/>
      <c r="AWV280"/>
      <c r="AWW280"/>
      <c r="AWX280"/>
      <c r="AWY280"/>
      <c r="AWZ280"/>
      <c r="AXA280"/>
      <c r="AXB280"/>
      <c r="AXC280"/>
      <c r="AXD280"/>
      <c r="AXE280"/>
      <c r="AXF280"/>
      <c r="AXG280"/>
      <c r="AXH280"/>
      <c r="AXI280"/>
      <c r="AXJ280"/>
      <c r="AXK280"/>
      <c r="AXL280"/>
      <c r="AXM280"/>
      <c r="AXN280"/>
      <c r="AXO280"/>
      <c r="AXP280"/>
      <c r="AXQ280"/>
      <c r="AXR280"/>
      <c r="AXS280"/>
      <c r="AXT280"/>
      <c r="AXU280"/>
      <c r="AXV280"/>
      <c r="AXW280"/>
      <c r="AXX280"/>
      <c r="AXY280"/>
      <c r="AXZ280"/>
      <c r="AYA280"/>
      <c r="AYB280"/>
      <c r="AYC280"/>
      <c r="AYD280"/>
      <c r="AYE280"/>
      <c r="AYF280"/>
      <c r="AYG280"/>
      <c r="AYH280"/>
      <c r="AYI280"/>
      <c r="AYJ280"/>
      <c r="AYK280"/>
      <c r="AYL280"/>
      <c r="AYM280"/>
      <c r="AYN280"/>
      <c r="AYO280"/>
      <c r="AYP280"/>
      <c r="AYQ280"/>
      <c r="AYR280"/>
      <c r="AYS280"/>
      <c r="AYT280"/>
      <c r="AYU280"/>
      <c r="AYV280"/>
      <c r="AYW280"/>
      <c r="AYX280"/>
      <c r="AYY280"/>
      <c r="AYZ280"/>
      <c r="AZA280"/>
      <c r="AZB280"/>
      <c r="AZC280"/>
      <c r="AZD280"/>
      <c r="AZE280"/>
      <c r="AZF280"/>
      <c r="AZG280"/>
      <c r="AZH280"/>
      <c r="AZI280"/>
      <c r="AZJ280"/>
      <c r="AZK280"/>
      <c r="AZL280"/>
      <c r="AZM280"/>
      <c r="AZN280"/>
      <c r="AZO280"/>
      <c r="AZP280"/>
      <c r="AZQ280"/>
      <c r="AZR280"/>
      <c r="AZS280"/>
      <c r="AZT280"/>
      <c r="AZU280"/>
      <c r="AZV280"/>
      <c r="AZW280"/>
      <c r="AZX280"/>
      <c r="AZY280"/>
      <c r="AZZ280"/>
      <c r="BAA280"/>
      <c r="BAB280"/>
      <c r="BAC280"/>
      <c r="BAD280"/>
      <c r="BAE280"/>
      <c r="BAF280"/>
      <c r="BAG280"/>
      <c r="BAH280"/>
      <c r="BAI280"/>
      <c r="BAJ280"/>
      <c r="BAK280"/>
      <c r="BAL280"/>
      <c r="BAM280"/>
      <c r="BAN280"/>
      <c r="BAO280"/>
      <c r="BAP280"/>
      <c r="BAQ280"/>
      <c r="BAR280"/>
      <c r="BAS280"/>
      <c r="BAT280"/>
      <c r="BAU280"/>
      <c r="BAV280"/>
      <c r="BAW280"/>
      <c r="BAX280"/>
      <c r="BAY280"/>
      <c r="BAZ280"/>
      <c r="BBA280"/>
      <c r="BBB280"/>
      <c r="BBC280"/>
      <c r="BBD280"/>
      <c r="BBE280"/>
      <c r="BBF280"/>
      <c r="BBG280"/>
      <c r="BBH280"/>
      <c r="BBI280"/>
      <c r="BBJ280"/>
      <c r="BBK280"/>
      <c r="BBL280"/>
      <c r="BBM280"/>
      <c r="BBN280"/>
      <c r="BBO280"/>
      <c r="BBP280"/>
      <c r="BBQ280"/>
      <c r="BBR280"/>
      <c r="BBS280"/>
      <c r="BBT280"/>
      <c r="BBU280"/>
      <c r="BBV280"/>
      <c r="BBW280"/>
      <c r="BBX280"/>
      <c r="BBY280"/>
      <c r="BBZ280"/>
      <c r="BCA280"/>
      <c r="BCB280"/>
      <c r="BCC280"/>
      <c r="BCD280"/>
      <c r="BCE280"/>
      <c r="BCF280"/>
      <c r="BCG280"/>
      <c r="BCH280"/>
      <c r="BCI280"/>
      <c r="BCJ280"/>
      <c r="BCK280"/>
      <c r="BCL280"/>
      <c r="BCM280"/>
      <c r="BCN280"/>
      <c r="BCO280"/>
      <c r="BCP280"/>
      <c r="BCQ280"/>
      <c r="BCR280"/>
      <c r="BCS280"/>
      <c r="BCT280"/>
      <c r="BCU280"/>
      <c r="BCV280"/>
      <c r="BCW280"/>
      <c r="BCX280"/>
      <c r="BCY280"/>
      <c r="BCZ280"/>
      <c r="BDA280"/>
      <c r="BDB280"/>
      <c r="BDC280"/>
      <c r="BDD280"/>
      <c r="BDE280"/>
      <c r="BDF280"/>
      <c r="BDG280"/>
      <c r="BDH280"/>
      <c r="BDI280"/>
      <c r="BDJ280"/>
      <c r="BDK280"/>
      <c r="BDL280"/>
      <c r="BDM280"/>
      <c r="BDN280"/>
      <c r="BDO280"/>
      <c r="BDP280"/>
      <c r="BDQ280"/>
      <c r="BDR280"/>
      <c r="BDS280"/>
      <c r="BDT280"/>
      <c r="BDU280"/>
    </row>
    <row r="281" spans="1:1477" s="69" customFormat="1">
      <c r="B281" s="67" t="s">
        <v>5</v>
      </c>
      <c r="C281" s="67" t="s">
        <v>492</v>
      </c>
      <c r="D281" s="67" t="s">
        <v>493</v>
      </c>
      <c r="E281" s="68">
        <v>44725</v>
      </c>
      <c r="F281" s="67" t="s">
        <v>986</v>
      </c>
      <c r="G281" s="158" t="s">
        <v>992</v>
      </c>
      <c r="H281" s="187">
        <v>2</v>
      </c>
      <c r="I281" s="69">
        <v>3</v>
      </c>
      <c r="J281" s="69">
        <v>628</v>
      </c>
      <c r="K281" s="69">
        <v>1156</v>
      </c>
      <c r="L281" s="69">
        <v>1148</v>
      </c>
      <c r="M281" s="186">
        <f t="shared" si="81"/>
        <v>1.4394904458598725</v>
      </c>
      <c r="N281" s="69">
        <f t="shared" si="82"/>
        <v>0</v>
      </c>
      <c r="O281" s="69">
        <v>8</v>
      </c>
      <c r="P281" s="69">
        <v>0</v>
      </c>
      <c r="Q281" s="69">
        <v>0</v>
      </c>
      <c r="R281" s="69">
        <v>384</v>
      </c>
      <c r="S281" s="69">
        <v>144</v>
      </c>
      <c r="T281" s="190">
        <v>7237000</v>
      </c>
      <c r="U281" s="190">
        <v>51988</v>
      </c>
      <c r="V281" s="190">
        <v>7185012</v>
      </c>
      <c r="W281" s="190">
        <v>7269318</v>
      </c>
      <c r="X281" s="190">
        <v>7237180</v>
      </c>
      <c r="Y281" s="190">
        <v>0</v>
      </c>
      <c r="Z281" s="190">
        <v>0</v>
      </c>
      <c r="AA281" s="190">
        <v>0</v>
      </c>
      <c r="AB281" s="190">
        <v>7237180</v>
      </c>
      <c r="AC281" s="190">
        <v>0</v>
      </c>
      <c r="AD281" s="186">
        <f t="shared" si="83"/>
        <v>0</v>
      </c>
      <c r="AE281" s="69">
        <f t="shared" si="84"/>
        <v>1</v>
      </c>
      <c r="AF281" s="190">
        <v>-7237180</v>
      </c>
      <c r="AG281" s="190">
        <v>32318</v>
      </c>
      <c r="AH281" s="69">
        <v>121</v>
      </c>
      <c r="AI281" s="69">
        <v>123</v>
      </c>
      <c r="AJ281" s="69">
        <v>0</v>
      </c>
      <c r="AK281" s="69">
        <v>0</v>
      </c>
      <c r="AL281" s="80">
        <v>0</v>
      </c>
      <c r="AM281" s="80">
        <v>0</v>
      </c>
      <c r="AN281" s="69">
        <v>0</v>
      </c>
      <c r="AO281" s="69">
        <v>0</v>
      </c>
      <c r="AP281" s="80">
        <v>19850</v>
      </c>
      <c r="AQ281" s="80">
        <v>0</v>
      </c>
      <c r="AR281" s="69">
        <v>0</v>
      </c>
      <c r="AS281" s="69">
        <v>0</v>
      </c>
      <c r="AT281" s="80">
        <v>0</v>
      </c>
      <c r="AU281" s="80">
        <v>0</v>
      </c>
      <c r="AV281" s="69">
        <v>0</v>
      </c>
      <c r="AW281" s="69">
        <v>0</v>
      </c>
      <c r="AX281" s="80">
        <v>0</v>
      </c>
      <c r="AY281" s="80">
        <v>0</v>
      </c>
      <c r="AZ281" s="69">
        <v>0</v>
      </c>
      <c r="BA281" s="69">
        <v>0</v>
      </c>
      <c r="BB281" s="80">
        <v>0</v>
      </c>
      <c r="BC281" s="80">
        <v>0</v>
      </c>
      <c r="BD281" s="69">
        <v>0</v>
      </c>
      <c r="BE281" s="69">
        <v>144</v>
      </c>
      <c r="BF281" s="80">
        <v>32318</v>
      </c>
      <c r="BG281" s="80">
        <v>0</v>
      </c>
      <c r="BH281" s="69">
        <v>0</v>
      </c>
      <c r="BI281" s="69">
        <v>0</v>
      </c>
      <c r="BJ281" s="80">
        <v>0</v>
      </c>
      <c r="BK281" s="80">
        <v>0</v>
      </c>
      <c r="BL281" s="69">
        <v>0</v>
      </c>
      <c r="BM281" s="69">
        <v>0</v>
      </c>
      <c r="BN281" s="80">
        <v>0</v>
      </c>
      <c r="BO281" s="80">
        <v>0</v>
      </c>
      <c r="BP281" s="69">
        <v>0</v>
      </c>
      <c r="BQ281" s="69">
        <v>0</v>
      </c>
      <c r="BR281" s="80">
        <v>0</v>
      </c>
      <c r="BS281" s="80">
        <v>0</v>
      </c>
      <c r="BT281" s="69">
        <v>0</v>
      </c>
      <c r="BU281" s="69">
        <v>0</v>
      </c>
      <c r="BV281" s="80">
        <v>0</v>
      </c>
      <c r="BW281" s="80">
        <v>0</v>
      </c>
      <c r="BX281" s="69">
        <v>0</v>
      </c>
      <c r="BY281" s="69">
        <v>0</v>
      </c>
      <c r="BZ281" s="80">
        <v>0</v>
      </c>
      <c r="CA281" s="80">
        <v>0</v>
      </c>
      <c r="CB281" s="69">
        <v>0</v>
      </c>
      <c r="CC281" s="69">
        <v>0</v>
      </c>
      <c r="CD281" s="80">
        <v>0</v>
      </c>
      <c r="CE281" s="80">
        <v>0</v>
      </c>
      <c r="CF281" s="69">
        <v>0</v>
      </c>
      <c r="CG281" s="69">
        <v>0</v>
      </c>
      <c r="CH281" s="80">
        <v>0</v>
      </c>
      <c r="CI281" s="80">
        <v>0</v>
      </c>
      <c r="CJ281" s="69">
        <v>0</v>
      </c>
      <c r="CK281" s="69">
        <v>144</v>
      </c>
      <c r="CL281" s="80">
        <v>52168</v>
      </c>
      <c r="CM281" s="80">
        <v>0</v>
      </c>
      <c r="CN281" s="67" t="s">
        <v>856</v>
      </c>
      <c r="CO281" s="67" t="s">
        <v>857</v>
      </c>
      <c r="CP281" s="67" t="s">
        <v>709</v>
      </c>
      <c r="CQ281" s="67" t="s">
        <v>709</v>
      </c>
      <c r="CR281" s="67" t="s">
        <v>709</v>
      </c>
      <c r="CS281" s="67" t="s">
        <v>709</v>
      </c>
      <c r="CT281" s="68">
        <v>45995</v>
      </c>
      <c r="CU281" s="67" t="s">
        <v>993</v>
      </c>
      <c r="CV281" s="67" t="s">
        <v>989</v>
      </c>
      <c r="CW281" s="68" t="s">
        <v>168</v>
      </c>
      <c r="CX281" s="68">
        <v>45953</v>
      </c>
      <c r="CY281" s="67" t="s">
        <v>993</v>
      </c>
      <c r="CZ281" s="67" t="s">
        <v>989</v>
      </c>
      <c r="DA281" s="67" t="s">
        <v>1047</v>
      </c>
      <c r="DB281" s="81">
        <v>5284476.93</v>
      </c>
      <c r="DC281" s="67" t="s">
        <v>899</v>
      </c>
      <c r="DD281" s="67" t="s">
        <v>900</v>
      </c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  <c r="AMK281"/>
      <c r="AML281"/>
      <c r="AMM281"/>
      <c r="AMN281"/>
      <c r="AMO281"/>
      <c r="AMP281"/>
      <c r="AMQ281"/>
      <c r="AMR281"/>
      <c r="AMS281"/>
      <c r="AMT281"/>
      <c r="AMU281"/>
      <c r="AMV281"/>
      <c r="AMW281"/>
      <c r="AMX281"/>
      <c r="AMY281"/>
      <c r="AMZ281"/>
      <c r="ANA281"/>
      <c r="ANB281"/>
      <c r="ANC281"/>
      <c r="AND281"/>
      <c r="ANE281"/>
      <c r="ANF281"/>
      <c r="ANG281"/>
      <c r="ANH281"/>
      <c r="ANI281"/>
      <c r="ANJ281"/>
      <c r="ANK281"/>
      <c r="ANL281"/>
      <c r="ANM281"/>
      <c r="ANN281"/>
      <c r="ANO281"/>
      <c r="ANP281"/>
      <c r="ANQ281"/>
      <c r="ANR281"/>
      <c r="ANS281"/>
      <c r="ANT281"/>
      <c r="ANU281"/>
      <c r="ANV281"/>
      <c r="ANW281"/>
      <c r="ANX281"/>
      <c r="ANY281"/>
      <c r="ANZ281"/>
      <c r="AOA281"/>
      <c r="AOB281"/>
      <c r="AOC281"/>
      <c r="AOD281"/>
      <c r="AOE281"/>
      <c r="AOF281"/>
      <c r="AOG281"/>
      <c r="AOH281"/>
      <c r="AOI281"/>
      <c r="AOJ281"/>
      <c r="AOK281"/>
      <c r="AOL281"/>
      <c r="AOM281"/>
      <c r="AON281"/>
      <c r="AOO281"/>
      <c r="AOP281"/>
      <c r="AOQ281"/>
      <c r="AOR281"/>
      <c r="AOS281"/>
      <c r="AOT281"/>
      <c r="AOU281"/>
      <c r="AOV281"/>
      <c r="AOW281"/>
      <c r="AOX281"/>
      <c r="AOY281"/>
      <c r="AOZ281"/>
      <c r="APA281"/>
      <c r="APB281"/>
      <c r="APC281"/>
      <c r="APD281"/>
      <c r="APE281"/>
      <c r="APF281"/>
      <c r="APG281"/>
      <c r="APH281"/>
      <c r="API281"/>
      <c r="APJ281"/>
      <c r="APK281"/>
      <c r="APL281"/>
      <c r="APM281"/>
      <c r="APN281"/>
      <c r="APO281"/>
      <c r="APP281"/>
      <c r="APQ281"/>
      <c r="APR281"/>
      <c r="APS281"/>
      <c r="APT281"/>
      <c r="APU281"/>
      <c r="APV281"/>
      <c r="APW281"/>
      <c r="APX281"/>
      <c r="APY281"/>
      <c r="APZ281"/>
      <c r="AQA281"/>
      <c r="AQB281"/>
      <c r="AQC281"/>
      <c r="AQD281"/>
      <c r="AQE281"/>
      <c r="AQF281"/>
      <c r="AQG281"/>
      <c r="AQH281"/>
      <c r="AQI281"/>
      <c r="AQJ281"/>
      <c r="AQK281"/>
      <c r="AQL281"/>
      <c r="AQM281"/>
      <c r="AQN281"/>
      <c r="AQO281"/>
      <c r="AQP281"/>
      <c r="AQQ281"/>
      <c r="AQR281"/>
      <c r="AQS281"/>
      <c r="AQT281"/>
      <c r="AQU281"/>
      <c r="AQV281"/>
      <c r="AQW281"/>
      <c r="AQX281"/>
      <c r="AQY281"/>
      <c r="AQZ281"/>
      <c r="ARA281"/>
      <c r="ARB281"/>
      <c r="ARC281"/>
      <c r="ARD281"/>
      <c r="ARE281"/>
      <c r="ARF281"/>
      <c r="ARG281"/>
      <c r="ARH281"/>
      <c r="ARI281"/>
      <c r="ARJ281"/>
      <c r="ARK281"/>
      <c r="ARL281"/>
      <c r="ARM281"/>
      <c r="ARN281"/>
      <c r="ARO281"/>
      <c r="ARP281"/>
      <c r="ARQ281"/>
      <c r="ARR281"/>
      <c r="ARS281"/>
      <c r="ART281"/>
      <c r="ARU281"/>
      <c r="ARV281"/>
      <c r="ARW281"/>
      <c r="ARX281"/>
      <c r="ARY281"/>
      <c r="ARZ281"/>
      <c r="ASA281"/>
      <c r="ASB281"/>
      <c r="ASC281"/>
      <c r="ASD281"/>
      <c r="ASE281"/>
      <c r="ASF281"/>
      <c r="ASG281"/>
      <c r="ASH281"/>
      <c r="ASI281"/>
      <c r="ASJ281"/>
      <c r="ASK281"/>
      <c r="ASL281"/>
      <c r="ASM281"/>
      <c r="ASN281"/>
      <c r="ASO281"/>
      <c r="ASP281"/>
      <c r="ASQ281"/>
      <c r="ASR281"/>
      <c r="ASS281"/>
      <c r="AST281"/>
      <c r="ASU281"/>
      <c r="ASV281"/>
      <c r="ASW281"/>
      <c r="ASX281"/>
      <c r="ASY281"/>
      <c r="ASZ281"/>
      <c r="ATA281"/>
      <c r="ATB281"/>
      <c r="ATC281"/>
      <c r="ATD281"/>
      <c r="ATE281"/>
      <c r="ATF281"/>
      <c r="ATG281"/>
      <c r="ATH281"/>
      <c r="ATI281"/>
      <c r="ATJ281"/>
      <c r="ATK281"/>
      <c r="ATL281"/>
      <c r="ATM281"/>
      <c r="ATN281"/>
      <c r="ATO281"/>
      <c r="ATP281"/>
      <c r="ATQ281"/>
      <c r="ATR281"/>
      <c r="ATS281"/>
      <c r="ATT281"/>
      <c r="ATU281"/>
      <c r="ATV281"/>
      <c r="ATW281"/>
      <c r="ATX281"/>
      <c r="ATY281"/>
      <c r="ATZ281"/>
      <c r="AUA281"/>
      <c r="AUB281"/>
      <c r="AUC281"/>
      <c r="AUD281"/>
      <c r="AUE281"/>
      <c r="AUF281"/>
      <c r="AUG281"/>
      <c r="AUH281"/>
      <c r="AUI281"/>
      <c r="AUJ281"/>
      <c r="AUK281"/>
      <c r="AUL281"/>
      <c r="AUM281"/>
      <c r="AUN281"/>
      <c r="AUO281"/>
      <c r="AUP281"/>
      <c r="AUQ281"/>
      <c r="AUR281"/>
      <c r="AUS281"/>
      <c r="AUT281"/>
      <c r="AUU281"/>
      <c r="AUV281"/>
      <c r="AUW281"/>
      <c r="AUX281"/>
      <c r="AUY281"/>
      <c r="AUZ281"/>
      <c r="AVA281"/>
      <c r="AVB281"/>
      <c r="AVC281"/>
      <c r="AVD281"/>
      <c r="AVE281"/>
      <c r="AVF281"/>
      <c r="AVG281"/>
      <c r="AVH281"/>
      <c r="AVI281"/>
      <c r="AVJ281"/>
      <c r="AVK281"/>
      <c r="AVL281"/>
      <c r="AVM281"/>
      <c r="AVN281"/>
      <c r="AVO281"/>
      <c r="AVP281"/>
      <c r="AVQ281"/>
      <c r="AVR281"/>
      <c r="AVS281"/>
      <c r="AVT281"/>
      <c r="AVU281"/>
      <c r="AVV281"/>
      <c r="AVW281"/>
      <c r="AVX281"/>
      <c r="AVY281"/>
      <c r="AVZ281"/>
      <c r="AWA281"/>
      <c r="AWB281"/>
      <c r="AWC281"/>
      <c r="AWD281"/>
      <c r="AWE281"/>
      <c r="AWF281"/>
      <c r="AWG281"/>
      <c r="AWH281"/>
      <c r="AWI281"/>
      <c r="AWJ281"/>
      <c r="AWK281"/>
      <c r="AWL281"/>
      <c r="AWM281"/>
      <c r="AWN281"/>
      <c r="AWO281"/>
      <c r="AWP281"/>
      <c r="AWQ281"/>
      <c r="AWR281"/>
      <c r="AWS281"/>
      <c r="AWT281"/>
      <c r="AWU281"/>
      <c r="AWV281"/>
      <c r="AWW281"/>
      <c r="AWX281"/>
      <c r="AWY281"/>
      <c r="AWZ281"/>
      <c r="AXA281"/>
      <c r="AXB281"/>
      <c r="AXC281"/>
      <c r="AXD281"/>
      <c r="AXE281"/>
      <c r="AXF281"/>
      <c r="AXG281"/>
      <c r="AXH281"/>
      <c r="AXI281"/>
      <c r="AXJ281"/>
      <c r="AXK281"/>
      <c r="AXL281"/>
      <c r="AXM281"/>
      <c r="AXN281"/>
      <c r="AXO281"/>
      <c r="AXP281"/>
      <c r="AXQ281"/>
      <c r="AXR281"/>
      <c r="AXS281"/>
      <c r="AXT281"/>
      <c r="AXU281"/>
      <c r="AXV281"/>
      <c r="AXW281"/>
      <c r="AXX281"/>
      <c r="AXY281"/>
      <c r="AXZ281"/>
      <c r="AYA281"/>
      <c r="AYB281"/>
      <c r="AYC281"/>
      <c r="AYD281"/>
      <c r="AYE281"/>
      <c r="AYF281"/>
      <c r="AYG281"/>
      <c r="AYH281"/>
      <c r="AYI281"/>
      <c r="AYJ281"/>
      <c r="AYK281"/>
      <c r="AYL281"/>
      <c r="AYM281"/>
      <c r="AYN281"/>
      <c r="AYO281"/>
      <c r="AYP281"/>
      <c r="AYQ281"/>
      <c r="AYR281"/>
      <c r="AYS281"/>
      <c r="AYT281"/>
      <c r="AYU281"/>
      <c r="AYV281"/>
      <c r="AYW281"/>
      <c r="AYX281"/>
      <c r="AYY281"/>
      <c r="AYZ281"/>
      <c r="AZA281"/>
      <c r="AZB281"/>
      <c r="AZC281"/>
      <c r="AZD281"/>
      <c r="AZE281"/>
      <c r="AZF281"/>
      <c r="AZG281"/>
      <c r="AZH281"/>
      <c r="AZI281"/>
      <c r="AZJ281"/>
      <c r="AZK281"/>
      <c r="AZL281"/>
      <c r="AZM281"/>
      <c r="AZN281"/>
      <c r="AZO281"/>
      <c r="AZP281"/>
      <c r="AZQ281"/>
      <c r="AZR281"/>
      <c r="AZS281"/>
      <c r="AZT281"/>
      <c r="AZU281"/>
      <c r="AZV281"/>
      <c r="AZW281"/>
      <c r="AZX281"/>
      <c r="AZY281"/>
      <c r="AZZ281"/>
      <c r="BAA281"/>
      <c r="BAB281"/>
      <c r="BAC281"/>
      <c r="BAD281"/>
      <c r="BAE281"/>
      <c r="BAF281"/>
      <c r="BAG281"/>
      <c r="BAH281"/>
      <c r="BAI281"/>
      <c r="BAJ281"/>
      <c r="BAK281"/>
      <c r="BAL281"/>
      <c r="BAM281"/>
      <c r="BAN281"/>
      <c r="BAO281"/>
      <c r="BAP281"/>
      <c r="BAQ281"/>
      <c r="BAR281"/>
      <c r="BAS281"/>
      <c r="BAT281"/>
      <c r="BAU281"/>
      <c r="BAV281"/>
      <c r="BAW281"/>
      <c r="BAX281"/>
      <c r="BAY281"/>
      <c r="BAZ281"/>
      <c r="BBA281"/>
      <c r="BBB281"/>
      <c r="BBC281"/>
      <c r="BBD281"/>
      <c r="BBE281"/>
      <c r="BBF281"/>
      <c r="BBG281"/>
      <c r="BBH281"/>
      <c r="BBI281"/>
      <c r="BBJ281"/>
      <c r="BBK281"/>
      <c r="BBL281"/>
      <c r="BBM281"/>
      <c r="BBN281"/>
      <c r="BBO281"/>
      <c r="BBP281"/>
      <c r="BBQ281"/>
      <c r="BBR281"/>
      <c r="BBS281"/>
      <c r="BBT281"/>
      <c r="BBU281"/>
      <c r="BBV281"/>
      <c r="BBW281"/>
      <c r="BBX281"/>
      <c r="BBY281"/>
      <c r="BBZ281"/>
      <c r="BCA281"/>
      <c r="BCB281"/>
      <c r="BCC281"/>
      <c r="BCD281"/>
      <c r="BCE281"/>
      <c r="BCF281"/>
      <c r="BCG281"/>
      <c r="BCH281"/>
      <c r="BCI281"/>
      <c r="BCJ281"/>
      <c r="BCK281"/>
      <c r="BCL281"/>
      <c r="BCM281"/>
      <c r="BCN281"/>
      <c r="BCO281"/>
      <c r="BCP281"/>
      <c r="BCQ281"/>
      <c r="BCR281"/>
      <c r="BCS281"/>
      <c r="BCT281"/>
      <c r="BCU281"/>
      <c r="BCV281"/>
      <c r="BCW281"/>
      <c r="BCX281"/>
      <c r="BCY281"/>
      <c r="BCZ281"/>
      <c r="BDA281"/>
      <c r="BDB281"/>
      <c r="BDC281"/>
      <c r="BDD281"/>
      <c r="BDE281"/>
      <c r="BDF281"/>
      <c r="BDG281"/>
      <c r="BDH281"/>
      <c r="BDI281"/>
      <c r="BDJ281"/>
      <c r="BDK281"/>
      <c r="BDL281"/>
      <c r="BDM281"/>
      <c r="BDN281"/>
      <c r="BDO281"/>
      <c r="BDP281"/>
      <c r="BDQ281"/>
      <c r="BDR281"/>
      <c r="BDS281"/>
      <c r="BDT281"/>
      <c r="BDU281"/>
    </row>
    <row r="282" spans="1:1477" s="69" customFormat="1">
      <c r="B282" s="67" t="s">
        <v>5</v>
      </c>
      <c r="C282" s="67" t="s">
        <v>494</v>
      </c>
      <c r="D282" s="67" t="s">
        <v>495</v>
      </c>
      <c r="E282" s="68">
        <v>45379</v>
      </c>
      <c r="F282" s="67" t="s">
        <v>991</v>
      </c>
      <c r="G282" s="158" t="s">
        <v>990</v>
      </c>
      <c r="H282" s="187">
        <v>1</v>
      </c>
      <c r="I282" s="69">
        <v>1</v>
      </c>
      <c r="J282" s="69">
        <v>250</v>
      </c>
      <c r="K282" s="69">
        <v>259</v>
      </c>
      <c r="L282" s="69">
        <v>222</v>
      </c>
      <c r="M282" s="186">
        <f t="shared" si="81"/>
        <v>0.85199999999999998</v>
      </c>
      <c r="N282" s="69">
        <f t="shared" si="82"/>
        <v>1</v>
      </c>
      <c r="O282" s="69">
        <v>37</v>
      </c>
      <c r="P282" s="69">
        <v>0</v>
      </c>
      <c r="Q282" s="69">
        <v>0</v>
      </c>
      <c r="R282" s="69">
        <v>9</v>
      </c>
      <c r="S282" s="69">
        <v>0</v>
      </c>
      <c r="T282" s="190">
        <v>3370711</v>
      </c>
      <c r="U282" s="190">
        <v>50000</v>
      </c>
      <c r="V282" s="190">
        <v>3320711</v>
      </c>
      <c r="W282" s="190">
        <v>3853261</v>
      </c>
      <c r="X282" s="190">
        <v>3033601</v>
      </c>
      <c r="Y282" s="190">
        <v>0</v>
      </c>
      <c r="Z282" s="190">
        <v>120000</v>
      </c>
      <c r="AA282" s="190">
        <v>120000</v>
      </c>
      <c r="AB282" s="190">
        <v>3153601</v>
      </c>
      <c r="AC282" s="190">
        <v>3032315</v>
      </c>
      <c r="AD282" s="186">
        <f t="shared" si="83"/>
        <v>0.91315233394294171</v>
      </c>
      <c r="AE282" s="69">
        <f t="shared" si="84"/>
        <v>1</v>
      </c>
      <c r="AF282" s="190">
        <v>-121286</v>
      </c>
      <c r="AG282" s="190">
        <v>482550</v>
      </c>
      <c r="AH282" s="69">
        <v>4</v>
      </c>
      <c r="AI282" s="69">
        <v>5</v>
      </c>
      <c r="AJ282" s="69">
        <v>0</v>
      </c>
      <c r="AK282" s="69">
        <v>0</v>
      </c>
      <c r="AL282" s="80">
        <v>0</v>
      </c>
      <c r="AM282" s="80">
        <v>0</v>
      </c>
      <c r="AN282" s="69">
        <v>0</v>
      </c>
      <c r="AO282" s="69">
        <v>0</v>
      </c>
      <c r="AP282" s="80">
        <v>482550</v>
      </c>
      <c r="AQ282" s="80">
        <v>0</v>
      </c>
      <c r="AR282" s="69">
        <v>0</v>
      </c>
      <c r="AS282" s="69">
        <v>0</v>
      </c>
      <c r="AT282" s="80">
        <v>0</v>
      </c>
      <c r="AU282" s="80">
        <v>0</v>
      </c>
      <c r="AV282" s="69">
        <v>0</v>
      </c>
      <c r="AW282" s="69">
        <v>0</v>
      </c>
      <c r="AX282" s="80">
        <v>0</v>
      </c>
      <c r="AY282" s="80">
        <v>0</v>
      </c>
      <c r="AZ282" s="69">
        <v>0</v>
      </c>
      <c r="BA282" s="69">
        <v>0</v>
      </c>
      <c r="BB282" s="80">
        <v>0</v>
      </c>
      <c r="BC282" s="80">
        <v>0</v>
      </c>
      <c r="BD282" s="69">
        <v>0</v>
      </c>
      <c r="BE282" s="69">
        <v>0</v>
      </c>
      <c r="BF282" s="80">
        <v>0</v>
      </c>
      <c r="BG282" s="80">
        <v>0</v>
      </c>
      <c r="BH282" s="69">
        <v>0</v>
      </c>
      <c r="BI282" s="69">
        <v>0</v>
      </c>
      <c r="BJ282" s="80">
        <v>0</v>
      </c>
      <c r="BK282" s="80">
        <v>0</v>
      </c>
      <c r="BL282" s="69">
        <v>0</v>
      </c>
      <c r="BM282" s="69">
        <v>0</v>
      </c>
      <c r="BN282" s="80">
        <v>0</v>
      </c>
      <c r="BO282" s="80">
        <v>0</v>
      </c>
      <c r="BP282" s="69">
        <v>0</v>
      </c>
      <c r="BQ282" s="69">
        <v>0</v>
      </c>
      <c r="BR282" s="80">
        <v>0</v>
      </c>
      <c r="BS282" s="80">
        <v>0</v>
      </c>
      <c r="BT282" s="69">
        <v>0</v>
      </c>
      <c r="BU282" s="69">
        <v>0</v>
      </c>
      <c r="BV282" s="80">
        <v>0</v>
      </c>
      <c r="BW282" s="80">
        <v>0</v>
      </c>
      <c r="BX282" s="69">
        <v>0</v>
      </c>
      <c r="BY282" s="69">
        <v>0</v>
      </c>
      <c r="BZ282" s="80">
        <v>0</v>
      </c>
      <c r="CA282" s="80">
        <v>0</v>
      </c>
      <c r="CB282" s="69">
        <v>0</v>
      </c>
      <c r="CC282" s="69">
        <v>0</v>
      </c>
      <c r="CD282" s="80">
        <v>0</v>
      </c>
      <c r="CE282" s="80">
        <v>0</v>
      </c>
      <c r="CF282" s="69">
        <v>0</v>
      </c>
      <c r="CG282" s="69">
        <v>0</v>
      </c>
      <c r="CH282" s="80">
        <v>0</v>
      </c>
      <c r="CI282" s="80">
        <v>0</v>
      </c>
      <c r="CJ282" s="69">
        <v>0</v>
      </c>
      <c r="CK282" s="69">
        <v>0</v>
      </c>
      <c r="CL282" s="80">
        <v>482550</v>
      </c>
      <c r="CM282" s="80">
        <v>0</v>
      </c>
      <c r="CN282" s="67" t="s">
        <v>845</v>
      </c>
      <c r="CO282" s="67" t="s">
        <v>846</v>
      </c>
      <c r="CP282" s="67" t="s">
        <v>709</v>
      </c>
      <c r="CQ282" s="67" t="s">
        <v>709</v>
      </c>
      <c r="CR282" s="67" t="s">
        <v>709</v>
      </c>
      <c r="CS282" s="67" t="s">
        <v>709</v>
      </c>
      <c r="CT282" s="68">
        <v>46101</v>
      </c>
      <c r="CU282" s="67" t="s">
        <v>991</v>
      </c>
      <c r="CV282" s="67" t="s">
        <v>989</v>
      </c>
      <c r="CW282" s="68" t="s">
        <v>168</v>
      </c>
      <c r="CX282" s="68">
        <v>45884</v>
      </c>
      <c r="CY282" s="67" t="s">
        <v>988</v>
      </c>
      <c r="CZ282" s="67" t="s">
        <v>989</v>
      </c>
      <c r="DA282" s="67" t="s">
        <v>1046</v>
      </c>
      <c r="DB282" s="81">
        <v>3432003</v>
      </c>
      <c r="DC282" s="67" t="s">
        <v>930</v>
      </c>
      <c r="DD282" s="67" t="s">
        <v>931</v>
      </c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  <c r="AMK282"/>
      <c r="AML282"/>
      <c r="AMM282"/>
      <c r="AMN282"/>
      <c r="AMO282"/>
      <c r="AMP282"/>
      <c r="AMQ282"/>
      <c r="AMR282"/>
      <c r="AMS282"/>
      <c r="AMT282"/>
      <c r="AMU282"/>
      <c r="AMV282"/>
      <c r="AMW282"/>
      <c r="AMX282"/>
      <c r="AMY282"/>
      <c r="AMZ282"/>
      <c r="ANA282"/>
      <c r="ANB282"/>
      <c r="ANC282"/>
      <c r="AND282"/>
      <c r="ANE282"/>
      <c r="ANF282"/>
      <c r="ANG282"/>
      <c r="ANH282"/>
      <c r="ANI282"/>
      <c r="ANJ282"/>
      <c r="ANK282"/>
      <c r="ANL282"/>
      <c r="ANM282"/>
      <c r="ANN282"/>
      <c r="ANO282"/>
      <c r="ANP282"/>
      <c r="ANQ282"/>
      <c r="ANR282"/>
      <c r="ANS282"/>
      <c r="ANT282"/>
      <c r="ANU282"/>
      <c r="ANV282"/>
      <c r="ANW282"/>
      <c r="ANX282"/>
      <c r="ANY282"/>
      <c r="ANZ282"/>
      <c r="AOA282"/>
      <c r="AOB282"/>
      <c r="AOC282"/>
      <c r="AOD282"/>
      <c r="AOE282"/>
      <c r="AOF282"/>
      <c r="AOG282"/>
      <c r="AOH282"/>
      <c r="AOI282"/>
      <c r="AOJ282"/>
      <c r="AOK282"/>
      <c r="AOL282"/>
      <c r="AOM282"/>
      <c r="AON282"/>
      <c r="AOO282"/>
      <c r="AOP282"/>
      <c r="AOQ282"/>
      <c r="AOR282"/>
      <c r="AOS282"/>
      <c r="AOT282"/>
      <c r="AOU282"/>
      <c r="AOV282"/>
      <c r="AOW282"/>
      <c r="AOX282"/>
      <c r="AOY282"/>
      <c r="AOZ282"/>
      <c r="APA282"/>
      <c r="APB282"/>
      <c r="APC282"/>
      <c r="APD282"/>
      <c r="APE282"/>
      <c r="APF282"/>
      <c r="APG282"/>
      <c r="APH282"/>
      <c r="API282"/>
      <c r="APJ282"/>
      <c r="APK282"/>
      <c r="APL282"/>
      <c r="APM282"/>
      <c r="APN282"/>
      <c r="APO282"/>
      <c r="APP282"/>
      <c r="APQ282"/>
      <c r="APR282"/>
      <c r="APS282"/>
      <c r="APT282"/>
      <c r="APU282"/>
      <c r="APV282"/>
      <c r="APW282"/>
      <c r="APX282"/>
      <c r="APY282"/>
      <c r="APZ282"/>
      <c r="AQA282"/>
      <c r="AQB282"/>
      <c r="AQC282"/>
      <c r="AQD282"/>
      <c r="AQE282"/>
      <c r="AQF282"/>
      <c r="AQG282"/>
      <c r="AQH282"/>
      <c r="AQI282"/>
      <c r="AQJ282"/>
      <c r="AQK282"/>
      <c r="AQL282"/>
      <c r="AQM282"/>
      <c r="AQN282"/>
      <c r="AQO282"/>
      <c r="AQP282"/>
      <c r="AQQ282"/>
      <c r="AQR282"/>
      <c r="AQS282"/>
      <c r="AQT282"/>
      <c r="AQU282"/>
      <c r="AQV282"/>
      <c r="AQW282"/>
      <c r="AQX282"/>
      <c r="AQY282"/>
      <c r="AQZ282"/>
      <c r="ARA282"/>
      <c r="ARB282"/>
      <c r="ARC282"/>
      <c r="ARD282"/>
      <c r="ARE282"/>
      <c r="ARF282"/>
      <c r="ARG282"/>
      <c r="ARH282"/>
      <c r="ARI282"/>
      <c r="ARJ282"/>
      <c r="ARK282"/>
      <c r="ARL282"/>
      <c r="ARM282"/>
      <c r="ARN282"/>
      <c r="ARO282"/>
      <c r="ARP282"/>
      <c r="ARQ282"/>
      <c r="ARR282"/>
      <c r="ARS282"/>
      <c r="ART282"/>
      <c r="ARU282"/>
      <c r="ARV282"/>
      <c r="ARW282"/>
      <c r="ARX282"/>
      <c r="ARY282"/>
      <c r="ARZ282"/>
      <c r="ASA282"/>
      <c r="ASB282"/>
      <c r="ASC282"/>
      <c r="ASD282"/>
      <c r="ASE282"/>
      <c r="ASF282"/>
      <c r="ASG282"/>
      <c r="ASH282"/>
      <c r="ASI282"/>
      <c r="ASJ282"/>
      <c r="ASK282"/>
      <c r="ASL282"/>
      <c r="ASM282"/>
      <c r="ASN282"/>
      <c r="ASO282"/>
      <c r="ASP282"/>
      <c r="ASQ282"/>
      <c r="ASR282"/>
      <c r="ASS282"/>
      <c r="AST282"/>
      <c r="ASU282"/>
      <c r="ASV282"/>
      <c r="ASW282"/>
      <c r="ASX282"/>
      <c r="ASY282"/>
      <c r="ASZ282"/>
      <c r="ATA282"/>
      <c r="ATB282"/>
      <c r="ATC282"/>
      <c r="ATD282"/>
      <c r="ATE282"/>
      <c r="ATF282"/>
      <c r="ATG282"/>
      <c r="ATH282"/>
      <c r="ATI282"/>
      <c r="ATJ282"/>
      <c r="ATK282"/>
      <c r="ATL282"/>
      <c r="ATM282"/>
      <c r="ATN282"/>
      <c r="ATO282"/>
      <c r="ATP282"/>
      <c r="ATQ282"/>
      <c r="ATR282"/>
      <c r="ATS282"/>
      <c r="ATT282"/>
      <c r="ATU282"/>
      <c r="ATV282"/>
      <c r="ATW282"/>
      <c r="ATX282"/>
      <c r="ATY282"/>
      <c r="ATZ282"/>
      <c r="AUA282"/>
      <c r="AUB282"/>
      <c r="AUC282"/>
      <c r="AUD282"/>
      <c r="AUE282"/>
      <c r="AUF282"/>
      <c r="AUG282"/>
      <c r="AUH282"/>
      <c r="AUI282"/>
      <c r="AUJ282"/>
      <c r="AUK282"/>
      <c r="AUL282"/>
      <c r="AUM282"/>
      <c r="AUN282"/>
      <c r="AUO282"/>
      <c r="AUP282"/>
      <c r="AUQ282"/>
      <c r="AUR282"/>
      <c r="AUS282"/>
      <c r="AUT282"/>
      <c r="AUU282"/>
      <c r="AUV282"/>
      <c r="AUW282"/>
      <c r="AUX282"/>
      <c r="AUY282"/>
      <c r="AUZ282"/>
      <c r="AVA282"/>
      <c r="AVB282"/>
      <c r="AVC282"/>
      <c r="AVD282"/>
      <c r="AVE282"/>
      <c r="AVF282"/>
      <c r="AVG282"/>
      <c r="AVH282"/>
      <c r="AVI282"/>
      <c r="AVJ282"/>
      <c r="AVK282"/>
      <c r="AVL282"/>
      <c r="AVM282"/>
      <c r="AVN282"/>
      <c r="AVO282"/>
      <c r="AVP282"/>
      <c r="AVQ282"/>
      <c r="AVR282"/>
      <c r="AVS282"/>
      <c r="AVT282"/>
      <c r="AVU282"/>
      <c r="AVV282"/>
      <c r="AVW282"/>
      <c r="AVX282"/>
      <c r="AVY282"/>
      <c r="AVZ282"/>
      <c r="AWA282"/>
      <c r="AWB282"/>
      <c r="AWC282"/>
      <c r="AWD282"/>
      <c r="AWE282"/>
      <c r="AWF282"/>
      <c r="AWG282"/>
      <c r="AWH282"/>
      <c r="AWI282"/>
      <c r="AWJ282"/>
      <c r="AWK282"/>
      <c r="AWL282"/>
      <c r="AWM282"/>
      <c r="AWN282"/>
      <c r="AWO282"/>
      <c r="AWP282"/>
      <c r="AWQ282"/>
      <c r="AWR282"/>
      <c r="AWS282"/>
      <c r="AWT282"/>
      <c r="AWU282"/>
      <c r="AWV282"/>
      <c r="AWW282"/>
      <c r="AWX282"/>
      <c r="AWY282"/>
      <c r="AWZ282"/>
      <c r="AXA282"/>
      <c r="AXB282"/>
      <c r="AXC282"/>
      <c r="AXD282"/>
      <c r="AXE282"/>
      <c r="AXF282"/>
      <c r="AXG282"/>
      <c r="AXH282"/>
      <c r="AXI282"/>
      <c r="AXJ282"/>
      <c r="AXK282"/>
      <c r="AXL282"/>
      <c r="AXM282"/>
      <c r="AXN282"/>
      <c r="AXO282"/>
      <c r="AXP282"/>
      <c r="AXQ282"/>
      <c r="AXR282"/>
      <c r="AXS282"/>
      <c r="AXT282"/>
      <c r="AXU282"/>
      <c r="AXV282"/>
      <c r="AXW282"/>
      <c r="AXX282"/>
      <c r="AXY282"/>
      <c r="AXZ282"/>
      <c r="AYA282"/>
      <c r="AYB282"/>
      <c r="AYC282"/>
      <c r="AYD282"/>
      <c r="AYE282"/>
      <c r="AYF282"/>
      <c r="AYG282"/>
      <c r="AYH282"/>
      <c r="AYI282"/>
      <c r="AYJ282"/>
      <c r="AYK282"/>
      <c r="AYL282"/>
      <c r="AYM282"/>
      <c r="AYN282"/>
      <c r="AYO282"/>
      <c r="AYP282"/>
      <c r="AYQ282"/>
      <c r="AYR282"/>
      <c r="AYS282"/>
      <c r="AYT282"/>
      <c r="AYU282"/>
      <c r="AYV282"/>
      <c r="AYW282"/>
      <c r="AYX282"/>
      <c r="AYY282"/>
      <c r="AYZ282"/>
      <c r="AZA282"/>
      <c r="AZB282"/>
      <c r="AZC282"/>
      <c r="AZD282"/>
      <c r="AZE282"/>
      <c r="AZF282"/>
      <c r="AZG282"/>
      <c r="AZH282"/>
      <c r="AZI282"/>
      <c r="AZJ282"/>
      <c r="AZK282"/>
      <c r="AZL282"/>
      <c r="AZM282"/>
      <c r="AZN282"/>
      <c r="AZO282"/>
      <c r="AZP282"/>
      <c r="AZQ282"/>
      <c r="AZR282"/>
      <c r="AZS282"/>
      <c r="AZT282"/>
      <c r="AZU282"/>
      <c r="AZV282"/>
      <c r="AZW282"/>
      <c r="AZX282"/>
      <c r="AZY282"/>
      <c r="AZZ282"/>
      <c r="BAA282"/>
      <c r="BAB282"/>
      <c r="BAC282"/>
      <c r="BAD282"/>
      <c r="BAE282"/>
      <c r="BAF282"/>
      <c r="BAG282"/>
      <c r="BAH282"/>
      <c r="BAI282"/>
      <c r="BAJ282"/>
      <c r="BAK282"/>
      <c r="BAL282"/>
      <c r="BAM282"/>
      <c r="BAN282"/>
      <c r="BAO282"/>
      <c r="BAP282"/>
      <c r="BAQ282"/>
      <c r="BAR282"/>
      <c r="BAS282"/>
      <c r="BAT282"/>
      <c r="BAU282"/>
      <c r="BAV282"/>
      <c r="BAW282"/>
      <c r="BAX282"/>
      <c r="BAY282"/>
      <c r="BAZ282"/>
      <c r="BBA282"/>
      <c r="BBB282"/>
      <c r="BBC282"/>
      <c r="BBD282"/>
      <c r="BBE282"/>
      <c r="BBF282"/>
      <c r="BBG282"/>
      <c r="BBH282"/>
      <c r="BBI282"/>
      <c r="BBJ282"/>
      <c r="BBK282"/>
      <c r="BBL282"/>
      <c r="BBM282"/>
      <c r="BBN282"/>
      <c r="BBO282"/>
      <c r="BBP282"/>
      <c r="BBQ282"/>
      <c r="BBR282"/>
      <c r="BBS282"/>
      <c r="BBT282"/>
      <c r="BBU282"/>
      <c r="BBV282"/>
      <c r="BBW282"/>
      <c r="BBX282"/>
      <c r="BBY282"/>
      <c r="BBZ282"/>
      <c r="BCA282"/>
      <c r="BCB282"/>
      <c r="BCC282"/>
      <c r="BCD282"/>
      <c r="BCE282"/>
      <c r="BCF282"/>
      <c r="BCG282"/>
      <c r="BCH282"/>
      <c r="BCI282"/>
      <c r="BCJ282"/>
      <c r="BCK282"/>
      <c r="BCL282"/>
      <c r="BCM282"/>
      <c r="BCN282"/>
      <c r="BCO282"/>
      <c r="BCP282"/>
      <c r="BCQ282"/>
      <c r="BCR282"/>
      <c r="BCS282"/>
      <c r="BCT282"/>
      <c r="BCU282"/>
      <c r="BCV282"/>
      <c r="BCW282"/>
      <c r="BCX282"/>
      <c r="BCY282"/>
      <c r="BCZ282"/>
      <c r="BDA282"/>
      <c r="BDB282"/>
      <c r="BDC282"/>
      <c r="BDD282"/>
      <c r="BDE282"/>
      <c r="BDF282"/>
      <c r="BDG282"/>
      <c r="BDH282"/>
      <c r="BDI282"/>
      <c r="BDJ282"/>
      <c r="BDK282"/>
      <c r="BDL282"/>
      <c r="BDM282"/>
      <c r="BDN282"/>
      <c r="BDO282"/>
      <c r="BDP282"/>
      <c r="BDQ282"/>
      <c r="BDR282"/>
      <c r="BDS282"/>
      <c r="BDT282"/>
      <c r="BDU282"/>
    </row>
    <row r="283" spans="1:1477" s="69" customFormat="1">
      <c r="B283" s="67" t="s">
        <v>5</v>
      </c>
      <c r="C283" s="67" t="s">
        <v>932</v>
      </c>
      <c r="D283" s="67" t="s">
        <v>1051</v>
      </c>
      <c r="E283" s="68">
        <v>45404</v>
      </c>
      <c r="F283" s="67" t="s">
        <v>986</v>
      </c>
      <c r="G283" s="158" t="s">
        <v>990</v>
      </c>
      <c r="H283" s="187">
        <v>2</v>
      </c>
      <c r="I283" s="69">
        <v>0</v>
      </c>
      <c r="J283" s="69">
        <v>400</v>
      </c>
      <c r="K283" s="69">
        <v>475</v>
      </c>
      <c r="L283" s="69">
        <v>459</v>
      </c>
      <c r="M283" s="186">
        <f t="shared" si="81"/>
        <v>0.96</v>
      </c>
      <c r="N283" s="69">
        <f t="shared" si="82"/>
        <v>1</v>
      </c>
      <c r="O283" s="69">
        <v>16</v>
      </c>
      <c r="P283" s="69">
        <v>0</v>
      </c>
      <c r="Q283" s="69">
        <v>0</v>
      </c>
      <c r="R283" s="69">
        <v>75</v>
      </c>
      <c r="S283" s="69">
        <v>0</v>
      </c>
      <c r="T283" s="190">
        <v>1315382</v>
      </c>
      <c r="U283" s="190">
        <v>50000</v>
      </c>
      <c r="V283" s="190">
        <v>1265382</v>
      </c>
      <c r="W283" s="190">
        <v>1315382</v>
      </c>
      <c r="X283" s="190">
        <v>1284180</v>
      </c>
      <c r="Y283" s="190">
        <v>0</v>
      </c>
      <c r="Z283" s="190">
        <v>0</v>
      </c>
      <c r="AA283" s="190">
        <v>0</v>
      </c>
      <c r="AB283" s="190">
        <v>1284180</v>
      </c>
      <c r="AC283" s="190">
        <v>0</v>
      </c>
      <c r="AD283" s="186">
        <f t="shared" si="83"/>
        <v>0</v>
      </c>
      <c r="AE283" s="69">
        <f t="shared" si="84"/>
        <v>1</v>
      </c>
      <c r="AF283" s="190">
        <v>-1284180</v>
      </c>
      <c r="AG283" s="190">
        <v>0</v>
      </c>
      <c r="AH283" s="69">
        <v>44</v>
      </c>
      <c r="AI283" s="69">
        <v>31</v>
      </c>
      <c r="AJ283" s="69">
        <v>0</v>
      </c>
      <c r="AK283" s="69">
        <v>0</v>
      </c>
      <c r="AL283" s="80">
        <v>0</v>
      </c>
      <c r="AM283" s="80">
        <v>0</v>
      </c>
      <c r="AN283" s="69">
        <v>0</v>
      </c>
      <c r="AO283" s="69">
        <v>0</v>
      </c>
      <c r="AP283" s="80">
        <v>0</v>
      </c>
      <c r="AQ283" s="80">
        <v>0</v>
      </c>
      <c r="AR283" s="69">
        <v>0</v>
      </c>
      <c r="AS283" s="69">
        <v>0</v>
      </c>
      <c r="AT283" s="80">
        <v>0</v>
      </c>
      <c r="AU283" s="80">
        <v>0</v>
      </c>
      <c r="AV283" s="69">
        <v>0</v>
      </c>
      <c r="AW283" s="69">
        <v>0</v>
      </c>
      <c r="AX283" s="80">
        <v>0</v>
      </c>
      <c r="AY283" s="80">
        <v>0</v>
      </c>
      <c r="AZ283" s="69">
        <v>0</v>
      </c>
      <c r="BA283" s="69">
        <v>0</v>
      </c>
      <c r="BB283" s="80">
        <v>0</v>
      </c>
      <c r="BC283" s="80">
        <v>0</v>
      </c>
      <c r="BD283" s="69">
        <v>0</v>
      </c>
      <c r="BE283" s="69">
        <v>0</v>
      </c>
      <c r="BF283" s="80">
        <v>0</v>
      </c>
      <c r="BG283" s="80">
        <v>0</v>
      </c>
      <c r="BH283" s="69">
        <v>0</v>
      </c>
      <c r="BI283" s="69">
        <v>0</v>
      </c>
      <c r="BJ283" s="80">
        <v>0</v>
      </c>
      <c r="BK283" s="80">
        <v>0</v>
      </c>
      <c r="BL283" s="69">
        <v>0</v>
      </c>
      <c r="BM283" s="69">
        <v>0</v>
      </c>
      <c r="BN283" s="80">
        <v>0</v>
      </c>
      <c r="BO283" s="80">
        <v>0</v>
      </c>
      <c r="BP283" s="69">
        <v>0</v>
      </c>
      <c r="BQ283" s="69">
        <v>0</v>
      </c>
      <c r="BR283" s="80">
        <v>0</v>
      </c>
      <c r="BS283" s="80">
        <v>0</v>
      </c>
      <c r="BT283" s="69">
        <v>0</v>
      </c>
      <c r="BU283" s="69">
        <v>0</v>
      </c>
      <c r="BV283" s="80">
        <v>0</v>
      </c>
      <c r="BW283" s="80">
        <v>0</v>
      </c>
      <c r="BX283" s="69">
        <v>0</v>
      </c>
      <c r="BY283" s="69">
        <v>0</v>
      </c>
      <c r="BZ283" s="80">
        <v>0</v>
      </c>
      <c r="CA283" s="80">
        <v>0</v>
      </c>
      <c r="CB283" s="69">
        <v>0</v>
      </c>
      <c r="CC283" s="69">
        <v>0</v>
      </c>
      <c r="CD283" s="80">
        <v>0</v>
      </c>
      <c r="CE283" s="80">
        <v>0</v>
      </c>
      <c r="CF283" s="69">
        <v>0</v>
      </c>
      <c r="CG283" s="69">
        <v>0</v>
      </c>
      <c r="CH283" s="80">
        <v>0</v>
      </c>
      <c r="CI283" s="80">
        <v>0</v>
      </c>
      <c r="CJ283" s="69">
        <v>0</v>
      </c>
      <c r="CK283" s="69">
        <v>0</v>
      </c>
      <c r="CL283" s="80">
        <v>0</v>
      </c>
      <c r="CM283" s="80">
        <v>0</v>
      </c>
      <c r="CN283" s="67" t="s">
        <v>897</v>
      </c>
      <c r="CO283" s="67" t="s">
        <v>898</v>
      </c>
      <c r="CP283" s="67" t="s">
        <v>709</v>
      </c>
      <c r="CQ283" s="67" t="s">
        <v>709</v>
      </c>
      <c r="CR283" s="67" t="s">
        <v>709</v>
      </c>
      <c r="CS283" s="67" t="s">
        <v>709</v>
      </c>
      <c r="CT283" s="68">
        <v>45974</v>
      </c>
      <c r="CU283" s="67" t="s">
        <v>993</v>
      </c>
      <c r="CV283" s="67" t="s">
        <v>989</v>
      </c>
      <c r="CW283" s="68" t="s">
        <v>168</v>
      </c>
      <c r="CX283" s="68">
        <v>45919</v>
      </c>
      <c r="CY283" s="67" t="s">
        <v>988</v>
      </c>
      <c r="CZ283" s="67" t="s">
        <v>989</v>
      </c>
      <c r="DA283" s="67" t="s">
        <v>1047</v>
      </c>
      <c r="DB283" s="81">
        <v>1725000</v>
      </c>
      <c r="DC283" s="67" t="s">
        <v>710</v>
      </c>
      <c r="DD283" s="67" t="s">
        <v>711</v>
      </c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  <c r="AMK283"/>
      <c r="AML283"/>
      <c r="AMM283"/>
      <c r="AMN283"/>
      <c r="AMO283"/>
      <c r="AMP283"/>
      <c r="AMQ283"/>
      <c r="AMR283"/>
      <c r="AMS283"/>
      <c r="AMT283"/>
      <c r="AMU283"/>
      <c r="AMV283"/>
      <c r="AMW283"/>
      <c r="AMX283"/>
      <c r="AMY283"/>
      <c r="AMZ283"/>
      <c r="ANA283"/>
      <c r="ANB283"/>
      <c r="ANC283"/>
      <c r="AND283"/>
      <c r="ANE283"/>
      <c r="ANF283"/>
      <c r="ANG283"/>
      <c r="ANH283"/>
      <c r="ANI283"/>
      <c r="ANJ283"/>
      <c r="ANK283"/>
      <c r="ANL283"/>
      <c r="ANM283"/>
      <c r="ANN283"/>
      <c r="ANO283"/>
      <c r="ANP283"/>
      <c r="ANQ283"/>
      <c r="ANR283"/>
      <c r="ANS283"/>
      <c r="ANT283"/>
      <c r="ANU283"/>
      <c r="ANV283"/>
      <c r="ANW283"/>
      <c r="ANX283"/>
      <c r="ANY283"/>
      <c r="ANZ283"/>
      <c r="AOA283"/>
      <c r="AOB283"/>
      <c r="AOC283"/>
      <c r="AOD283"/>
      <c r="AOE283"/>
      <c r="AOF283"/>
      <c r="AOG283"/>
      <c r="AOH283"/>
      <c r="AOI283"/>
      <c r="AOJ283"/>
      <c r="AOK283"/>
      <c r="AOL283"/>
      <c r="AOM283"/>
      <c r="AON283"/>
      <c r="AOO283"/>
      <c r="AOP283"/>
      <c r="AOQ283"/>
      <c r="AOR283"/>
      <c r="AOS283"/>
      <c r="AOT283"/>
      <c r="AOU283"/>
      <c r="AOV283"/>
      <c r="AOW283"/>
      <c r="AOX283"/>
      <c r="AOY283"/>
      <c r="AOZ283"/>
      <c r="APA283"/>
      <c r="APB283"/>
      <c r="APC283"/>
      <c r="APD283"/>
      <c r="APE283"/>
      <c r="APF283"/>
      <c r="APG283"/>
      <c r="APH283"/>
      <c r="API283"/>
      <c r="APJ283"/>
      <c r="APK283"/>
      <c r="APL283"/>
      <c r="APM283"/>
      <c r="APN283"/>
      <c r="APO283"/>
      <c r="APP283"/>
      <c r="APQ283"/>
      <c r="APR283"/>
      <c r="APS283"/>
      <c r="APT283"/>
      <c r="APU283"/>
      <c r="APV283"/>
      <c r="APW283"/>
      <c r="APX283"/>
      <c r="APY283"/>
      <c r="APZ283"/>
      <c r="AQA283"/>
      <c r="AQB283"/>
      <c r="AQC283"/>
      <c r="AQD283"/>
      <c r="AQE283"/>
      <c r="AQF283"/>
      <c r="AQG283"/>
      <c r="AQH283"/>
      <c r="AQI283"/>
      <c r="AQJ283"/>
      <c r="AQK283"/>
      <c r="AQL283"/>
      <c r="AQM283"/>
      <c r="AQN283"/>
      <c r="AQO283"/>
      <c r="AQP283"/>
      <c r="AQQ283"/>
      <c r="AQR283"/>
      <c r="AQS283"/>
      <c r="AQT283"/>
      <c r="AQU283"/>
      <c r="AQV283"/>
      <c r="AQW283"/>
      <c r="AQX283"/>
      <c r="AQY283"/>
      <c r="AQZ283"/>
      <c r="ARA283"/>
      <c r="ARB283"/>
      <c r="ARC283"/>
      <c r="ARD283"/>
      <c r="ARE283"/>
      <c r="ARF283"/>
      <c r="ARG283"/>
      <c r="ARH283"/>
      <c r="ARI283"/>
      <c r="ARJ283"/>
      <c r="ARK283"/>
      <c r="ARL283"/>
      <c r="ARM283"/>
      <c r="ARN283"/>
      <c r="ARO283"/>
      <c r="ARP283"/>
      <c r="ARQ283"/>
      <c r="ARR283"/>
      <c r="ARS283"/>
      <c r="ART283"/>
      <c r="ARU283"/>
      <c r="ARV283"/>
      <c r="ARW283"/>
      <c r="ARX283"/>
      <c r="ARY283"/>
      <c r="ARZ283"/>
      <c r="ASA283"/>
      <c r="ASB283"/>
      <c r="ASC283"/>
      <c r="ASD283"/>
      <c r="ASE283"/>
      <c r="ASF283"/>
      <c r="ASG283"/>
      <c r="ASH283"/>
      <c r="ASI283"/>
      <c r="ASJ283"/>
      <c r="ASK283"/>
      <c r="ASL283"/>
      <c r="ASM283"/>
      <c r="ASN283"/>
      <c r="ASO283"/>
      <c r="ASP283"/>
      <c r="ASQ283"/>
      <c r="ASR283"/>
      <c r="ASS283"/>
      <c r="AST283"/>
      <c r="ASU283"/>
      <c r="ASV283"/>
      <c r="ASW283"/>
      <c r="ASX283"/>
      <c r="ASY283"/>
      <c r="ASZ283"/>
      <c r="ATA283"/>
      <c r="ATB283"/>
      <c r="ATC283"/>
      <c r="ATD283"/>
      <c r="ATE283"/>
      <c r="ATF283"/>
      <c r="ATG283"/>
      <c r="ATH283"/>
      <c r="ATI283"/>
      <c r="ATJ283"/>
      <c r="ATK283"/>
      <c r="ATL283"/>
      <c r="ATM283"/>
      <c r="ATN283"/>
      <c r="ATO283"/>
      <c r="ATP283"/>
      <c r="ATQ283"/>
      <c r="ATR283"/>
      <c r="ATS283"/>
      <c r="ATT283"/>
      <c r="ATU283"/>
      <c r="ATV283"/>
      <c r="ATW283"/>
      <c r="ATX283"/>
      <c r="ATY283"/>
      <c r="ATZ283"/>
      <c r="AUA283"/>
      <c r="AUB283"/>
      <c r="AUC283"/>
      <c r="AUD283"/>
      <c r="AUE283"/>
      <c r="AUF283"/>
      <c r="AUG283"/>
      <c r="AUH283"/>
      <c r="AUI283"/>
      <c r="AUJ283"/>
      <c r="AUK283"/>
      <c r="AUL283"/>
      <c r="AUM283"/>
      <c r="AUN283"/>
      <c r="AUO283"/>
      <c r="AUP283"/>
      <c r="AUQ283"/>
      <c r="AUR283"/>
      <c r="AUS283"/>
      <c r="AUT283"/>
      <c r="AUU283"/>
      <c r="AUV283"/>
      <c r="AUW283"/>
      <c r="AUX283"/>
      <c r="AUY283"/>
      <c r="AUZ283"/>
      <c r="AVA283"/>
      <c r="AVB283"/>
      <c r="AVC283"/>
      <c r="AVD283"/>
      <c r="AVE283"/>
      <c r="AVF283"/>
      <c r="AVG283"/>
      <c r="AVH283"/>
      <c r="AVI283"/>
      <c r="AVJ283"/>
      <c r="AVK283"/>
      <c r="AVL283"/>
      <c r="AVM283"/>
      <c r="AVN283"/>
      <c r="AVO283"/>
      <c r="AVP283"/>
      <c r="AVQ283"/>
      <c r="AVR283"/>
      <c r="AVS283"/>
      <c r="AVT283"/>
      <c r="AVU283"/>
      <c r="AVV283"/>
      <c r="AVW283"/>
      <c r="AVX283"/>
      <c r="AVY283"/>
      <c r="AVZ283"/>
      <c r="AWA283"/>
      <c r="AWB283"/>
      <c r="AWC283"/>
      <c r="AWD283"/>
      <c r="AWE283"/>
      <c r="AWF283"/>
      <c r="AWG283"/>
      <c r="AWH283"/>
      <c r="AWI283"/>
      <c r="AWJ283"/>
      <c r="AWK283"/>
      <c r="AWL283"/>
      <c r="AWM283"/>
      <c r="AWN283"/>
      <c r="AWO283"/>
      <c r="AWP283"/>
      <c r="AWQ283"/>
      <c r="AWR283"/>
      <c r="AWS283"/>
      <c r="AWT283"/>
      <c r="AWU283"/>
      <c r="AWV283"/>
      <c r="AWW283"/>
      <c r="AWX283"/>
      <c r="AWY283"/>
      <c r="AWZ283"/>
      <c r="AXA283"/>
      <c r="AXB283"/>
      <c r="AXC283"/>
      <c r="AXD283"/>
      <c r="AXE283"/>
      <c r="AXF283"/>
      <c r="AXG283"/>
      <c r="AXH283"/>
      <c r="AXI283"/>
      <c r="AXJ283"/>
      <c r="AXK283"/>
      <c r="AXL283"/>
      <c r="AXM283"/>
      <c r="AXN283"/>
      <c r="AXO283"/>
      <c r="AXP283"/>
      <c r="AXQ283"/>
      <c r="AXR283"/>
      <c r="AXS283"/>
      <c r="AXT283"/>
      <c r="AXU283"/>
      <c r="AXV283"/>
      <c r="AXW283"/>
      <c r="AXX283"/>
      <c r="AXY283"/>
      <c r="AXZ283"/>
      <c r="AYA283"/>
      <c r="AYB283"/>
      <c r="AYC283"/>
      <c r="AYD283"/>
      <c r="AYE283"/>
      <c r="AYF283"/>
      <c r="AYG283"/>
      <c r="AYH283"/>
      <c r="AYI283"/>
      <c r="AYJ283"/>
      <c r="AYK283"/>
      <c r="AYL283"/>
      <c r="AYM283"/>
      <c r="AYN283"/>
      <c r="AYO283"/>
      <c r="AYP283"/>
      <c r="AYQ283"/>
      <c r="AYR283"/>
      <c r="AYS283"/>
      <c r="AYT283"/>
      <c r="AYU283"/>
      <c r="AYV283"/>
      <c r="AYW283"/>
      <c r="AYX283"/>
      <c r="AYY283"/>
      <c r="AYZ283"/>
      <c r="AZA283"/>
      <c r="AZB283"/>
      <c r="AZC283"/>
      <c r="AZD283"/>
      <c r="AZE283"/>
      <c r="AZF283"/>
      <c r="AZG283"/>
      <c r="AZH283"/>
      <c r="AZI283"/>
      <c r="AZJ283"/>
      <c r="AZK283"/>
      <c r="AZL283"/>
      <c r="AZM283"/>
      <c r="AZN283"/>
      <c r="AZO283"/>
      <c r="AZP283"/>
      <c r="AZQ283"/>
      <c r="AZR283"/>
      <c r="AZS283"/>
      <c r="AZT283"/>
      <c r="AZU283"/>
      <c r="AZV283"/>
      <c r="AZW283"/>
      <c r="AZX283"/>
      <c r="AZY283"/>
      <c r="AZZ283"/>
      <c r="BAA283"/>
      <c r="BAB283"/>
      <c r="BAC283"/>
      <c r="BAD283"/>
      <c r="BAE283"/>
      <c r="BAF283"/>
      <c r="BAG283"/>
      <c r="BAH283"/>
      <c r="BAI283"/>
      <c r="BAJ283"/>
      <c r="BAK283"/>
      <c r="BAL283"/>
      <c r="BAM283"/>
      <c r="BAN283"/>
      <c r="BAO283"/>
      <c r="BAP283"/>
      <c r="BAQ283"/>
      <c r="BAR283"/>
      <c r="BAS283"/>
      <c r="BAT283"/>
      <c r="BAU283"/>
      <c r="BAV283"/>
      <c r="BAW283"/>
      <c r="BAX283"/>
      <c r="BAY283"/>
      <c r="BAZ283"/>
      <c r="BBA283"/>
      <c r="BBB283"/>
      <c r="BBC283"/>
      <c r="BBD283"/>
      <c r="BBE283"/>
      <c r="BBF283"/>
      <c r="BBG283"/>
      <c r="BBH283"/>
      <c r="BBI283"/>
      <c r="BBJ283"/>
      <c r="BBK283"/>
      <c r="BBL283"/>
      <c r="BBM283"/>
      <c r="BBN283"/>
      <c r="BBO283"/>
      <c r="BBP283"/>
      <c r="BBQ283"/>
      <c r="BBR283"/>
      <c r="BBS283"/>
      <c r="BBT283"/>
      <c r="BBU283"/>
      <c r="BBV283"/>
      <c r="BBW283"/>
      <c r="BBX283"/>
      <c r="BBY283"/>
      <c r="BBZ283"/>
      <c r="BCA283"/>
      <c r="BCB283"/>
      <c r="BCC283"/>
      <c r="BCD283"/>
      <c r="BCE283"/>
      <c r="BCF283"/>
      <c r="BCG283"/>
      <c r="BCH283"/>
      <c r="BCI283"/>
      <c r="BCJ283"/>
      <c r="BCK283"/>
      <c r="BCL283"/>
      <c r="BCM283"/>
      <c r="BCN283"/>
      <c r="BCO283"/>
      <c r="BCP283"/>
      <c r="BCQ283"/>
      <c r="BCR283"/>
      <c r="BCS283"/>
      <c r="BCT283"/>
      <c r="BCU283"/>
      <c r="BCV283"/>
      <c r="BCW283"/>
      <c r="BCX283"/>
      <c r="BCY283"/>
      <c r="BCZ283"/>
      <c r="BDA283"/>
      <c r="BDB283"/>
      <c r="BDC283"/>
      <c r="BDD283"/>
      <c r="BDE283"/>
      <c r="BDF283"/>
      <c r="BDG283"/>
      <c r="BDH283"/>
      <c r="BDI283"/>
      <c r="BDJ283"/>
      <c r="BDK283"/>
      <c r="BDL283"/>
      <c r="BDM283"/>
      <c r="BDN283"/>
      <c r="BDO283"/>
      <c r="BDP283"/>
      <c r="BDQ283"/>
      <c r="BDR283"/>
      <c r="BDS283"/>
      <c r="BDT283"/>
      <c r="BDU283"/>
    </row>
    <row r="284" spans="1:1477" s="69" customFormat="1">
      <c r="B284" s="67" t="s">
        <v>5</v>
      </c>
      <c r="C284" s="67" t="s">
        <v>496</v>
      </c>
      <c r="D284" s="67" t="s">
        <v>497</v>
      </c>
      <c r="E284" s="68">
        <v>45379</v>
      </c>
      <c r="F284" s="67" t="s">
        <v>991</v>
      </c>
      <c r="G284" s="158" t="s">
        <v>990</v>
      </c>
      <c r="H284" s="187">
        <v>1</v>
      </c>
      <c r="I284" s="69">
        <v>7</v>
      </c>
      <c r="J284" s="69">
        <v>340</v>
      </c>
      <c r="K284" s="69">
        <v>363</v>
      </c>
      <c r="L284" s="69">
        <v>320</v>
      </c>
      <c r="M284" s="186">
        <f t="shared" si="81"/>
        <v>0.87352941176470589</v>
      </c>
      <c r="N284" s="69">
        <f t="shared" si="82"/>
        <v>1</v>
      </c>
      <c r="O284" s="69">
        <v>43</v>
      </c>
      <c r="P284" s="69">
        <v>0</v>
      </c>
      <c r="Q284" s="69">
        <v>0</v>
      </c>
      <c r="R284" s="69">
        <v>23</v>
      </c>
      <c r="S284" s="69">
        <v>0</v>
      </c>
      <c r="T284" s="190">
        <v>5790735</v>
      </c>
      <c r="U284" s="190">
        <v>50000</v>
      </c>
      <c r="V284" s="190">
        <v>5740735</v>
      </c>
      <c r="W284" s="190">
        <v>6121430</v>
      </c>
      <c r="X284" s="190">
        <v>5667306</v>
      </c>
      <c r="Y284" s="190">
        <v>0</v>
      </c>
      <c r="Z284" s="190">
        <v>100000</v>
      </c>
      <c r="AA284" s="190">
        <v>100000</v>
      </c>
      <c r="AB284" s="190">
        <v>5767306</v>
      </c>
      <c r="AC284" s="190">
        <v>5665707</v>
      </c>
      <c r="AD284" s="186">
        <f t="shared" si="83"/>
        <v>0.98693059338220623</v>
      </c>
      <c r="AE284" s="69">
        <f t="shared" si="84"/>
        <v>1</v>
      </c>
      <c r="AF284" s="190">
        <v>-101599</v>
      </c>
      <c r="AG284" s="190">
        <v>330695</v>
      </c>
      <c r="AH284" s="69">
        <v>13</v>
      </c>
      <c r="AI284" s="69">
        <v>10</v>
      </c>
      <c r="AJ284" s="69">
        <v>0</v>
      </c>
      <c r="AK284" s="69">
        <v>0</v>
      </c>
      <c r="AL284" s="80">
        <v>58475</v>
      </c>
      <c r="AM284" s="80">
        <v>0</v>
      </c>
      <c r="AN284" s="69">
        <v>0</v>
      </c>
      <c r="AO284" s="69">
        <v>0</v>
      </c>
      <c r="AP284" s="80">
        <v>97436</v>
      </c>
      <c r="AQ284" s="80">
        <v>21191</v>
      </c>
      <c r="AR284" s="69">
        <v>0</v>
      </c>
      <c r="AS284" s="69">
        <v>0</v>
      </c>
      <c r="AT284" s="80">
        <v>0</v>
      </c>
      <c r="AU284" s="80">
        <v>0</v>
      </c>
      <c r="AV284" s="69">
        <v>0</v>
      </c>
      <c r="AW284" s="69">
        <v>0</v>
      </c>
      <c r="AX284" s="80">
        <v>0</v>
      </c>
      <c r="AY284" s="80">
        <v>0</v>
      </c>
      <c r="AZ284" s="69">
        <v>0</v>
      </c>
      <c r="BA284" s="69">
        <v>0</v>
      </c>
      <c r="BB284" s="80">
        <v>0</v>
      </c>
      <c r="BC284" s="80">
        <v>0</v>
      </c>
      <c r="BD284" s="69">
        <v>0</v>
      </c>
      <c r="BE284" s="69">
        <v>0</v>
      </c>
      <c r="BF284" s="80">
        <v>113461</v>
      </c>
      <c r="BG284" s="80">
        <v>0</v>
      </c>
      <c r="BH284" s="69">
        <v>0</v>
      </c>
      <c r="BI284" s="69">
        <v>0</v>
      </c>
      <c r="BJ284" s="80">
        <v>0</v>
      </c>
      <c r="BK284" s="80">
        <v>0</v>
      </c>
      <c r="BL284" s="69">
        <v>0</v>
      </c>
      <c r="BM284" s="69">
        <v>0</v>
      </c>
      <c r="BN284" s="80">
        <v>0</v>
      </c>
      <c r="BO284" s="80">
        <v>0</v>
      </c>
      <c r="BP284" s="69">
        <v>0</v>
      </c>
      <c r="BQ284" s="69">
        <v>0</v>
      </c>
      <c r="BR284" s="80">
        <v>0</v>
      </c>
      <c r="BS284" s="80">
        <v>0</v>
      </c>
      <c r="BT284" s="69">
        <v>0</v>
      </c>
      <c r="BU284" s="69">
        <v>0</v>
      </c>
      <c r="BV284" s="80">
        <v>0</v>
      </c>
      <c r="BW284" s="80">
        <v>0</v>
      </c>
      <c r="BX284" s="69">
        <v>0</v>
      </c>
      <c r="BY284" s="69">
        <v>0</v>
      </c>
      <c r="BZ284" s="80">
        <v>47458</v>
      </c>
      <c r="CA284" s="80">
        <v>32917</v>
      </c>
      <c r="CB284" s="69">
        <v>0</v>
      </c>
      <c r="CC284" s="69">
        <v>0</v>
      </c>
      <c r="CD284" s="80">
        <v>0</v>
      </c>
      <c r="CE284" s="80">
        <v>0</v>
      </c>
      <c r="CF284" s="69">
        <v>0</v>
      </c>
      <c r="CG284" s="69">
        <v>0</v>
      </c>
      <c r="CH284" s="80">
        <v>0</v>
      </c>
      <c r="CI284" s="80">
        <v>0</v>
      </c>
      <c r="CJ284" s="69">
        <v>0</v>
      </c>
      <c r="CK284" s="69">
        <v>0</v>
      </c>
      <c r="CL284" s="80">
        <v>316829</v>
      </c>
      <c r="CM284" s="80">
        <v>54108</v>
      </c>
      <c r="CN284" s="67" t="s">
        <v>933</v>
      </c>
      <c r="CO284" s="67" t="s">
        <v>934</v>
      </c>
      <c r="CP284" s="67" t="s">
        <v>709</v>
      </c>
      <c r="CQ284" s="67" t="s">
        <v>709</v>
      </c>
      <c r="CR284" s="67" t="s">
        <v>709</v>
      </c>
      <c r="CS284" s="67" t="s">
        <v>709</v>
      </c>
      <c r="CT284" s="68">
        <v>46049</v>
      </c>
      <c r="CU284" s="67" t="s">
        <v>991</v>
      </c>
      <c r="CV284" s="67" t="s">
        <v>989</v>
      </c>
      <c r="CW284" s="68" t="s">
        <v>168</v>
      </c>
      <c r="CX284" s="68">
        <v>45982</v>
      </c>
      <c r="CY284" s="67" t="s">
        <v>993</v>
      </c>
      <c r="CZ284" s="67" t="s">
        <v>989</v>
      </c>
      <c r="DA284" s="67" t="s">
        <v>168</v>
      </c>
      <c r="DB284" s="81">
        <v>4862238.6500000004</v>
      </c>
      <c r="DC284" s="67" t="s">
        <v>930</v>
      </c>
      <c r="DD284" s="67" t="s">
        <v>931</v>
      </c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  <c r="AML284"/>
      <c r="AMM284"/>
      <c r="AMN284"/>
      <c r="AMO284"/>
      <c r="AMP284"/>
      <c r="AMQ284"/>
      <c r="AMR284"/>
      <c r="AMS284"/>
      <c r="AMT284"/>
      <c r="AMU284"/>
      <c r="AMV284"/>
      <c r="AMW284"/>
      <c r="AMX284"/>
      <c r="AMY284"/>
      <c r="AMZ284"/>
      <c r="ANA284"/>
      <c r="ANB284"/>
      <c r="ANC284"/>
      <c r="AND284"/>
      <c r="ANE284"/>
      <c r="ANF284"/>
      <c r="ANG284"/>
      <c r="ANH284"/>
      <c r="ANI284"/>
      <c r="ANJ284"/>
      <c r="ANK284"/>
      <c r="ANL284"/>
      <c r="ANM284"/>
      <c r="ANN284"/>
      <c r="ANO284"/>
      <c r="ANP284"/>
      <c r="ANQ284"/>
      <c r="ANR284"/>
      <c r="ANS284"/>
      <c r="ANT284"/>
      <c r="ANU284"/>
      <c r="ANV284"/>
      <c r="ANW284"/>
      <c r="ANX284"/>
      <c r="ANY284"/>
      <c r="ANZ284"/>
      <c r="AOA284"/>
      <c r="AOB284"/>
      <c r="AOC284"/>
      <c r="AOD284"/>
      <c r="AOE284"/>
      <c r="AOF284"/>
      <c r="AOG284"/>
      <c r="AOH284"/>
      <c r="AOI284"/>
      <c r="AOJ284"/>
      <c r="AOK284"/>
      <c r="AOL284"/>
      <c r="AOM284"/>
      <c r="AON284"/>
      <c r="AOO284"/>
      <c r="AOP284"/>
      <c r="AOQ284"/>
      <c r="AOR284"/>
      <c r="AOS284"/>
      <c r="AOT284"/>
      <c r="AOU284"/>
      <c r="AOV284"/>
      <c r="AOW284"/>
      <c r="AOX284"/>
      <c r="AOY284"/>
      <c r="AOZ284"/>
      <c r="APA284"/>
      <c r="APB284"/>
      <c r="APC284"/>
      <c r="APD284"/>
      <c r="APE284"/>
      <c r="APF284"/>
      <c r="APG284"/>
      <c r="APH284"/>
      <c r="API284"/>
      <c r="APJ284"/>
      <c r="APK284"/>
      <c r="APL284"/>
      <c r="APM284"/>
      <c r="APN284"/>
      <c r="APO284"/>
      <c r="APP284"/>
      <c r="APQ284"/>
      <c r="APR284"/>
      <c r="APS284"/>
      <c r="APT284"/>
      <c r="APU284"/>
      <c r="APV284"/>
      <c r="APW284"/>
      <c r="APX284"/>
      <c r="APY284"/>
      <c r="APZ284"/>
      <c r="AQA284"/>
      <c r="AQB284"/>
      <c r="AQC284"/>
      <c r="AQD284"/>
      <c r="AQE284"/>
      <c r="AQF284"/>
      <c r="AQG284"/>
      <c r="AQH284"/>
      <c r="AQI284"/>
      <c r="AQJ284"/>
      <c r="AQK284"/>
      <c r="AQL284"/>
      <c r="AQM284"/>
      <c r="AQN284"/>
      <c r="AQO284"/>
      <c r="AQP284"/>
      <c r="AQQ284"/>
      <c r="AQR284"/>
      <c r="AQS284"/>
      <c r="AQT284"/>
      <c r="AQU284"/>
      <c r="AQV284"/>
      <c r="AQW284"/>
      <c r="AQX284"/>
      <c r="AQY284"/>
      <c r="AQZ284"/>
      <c r="ARA284"/>
      <c r="ARB284"/>
      <c r="ARC284"/>
      <c r="ARD284"/>
      <c r="ARE284"/>
      <c r="ARF284"/>
      <c r="ARG284"/>
      <c r="ARH284"/>
      <c r="ARI284"/>
      <c r="ARJ284"/>
      <c r="ARK284"/>
      <c r="ARL284"/>
      <c r="ARM284"/>
      <c r="ARN284"/>
      <c r="ARO284"/>
      <c r="ARP284"/>
      <c r="ARQ284"/>
      <c r="ARR284"/>
      <c r="ARS284"/>
      <c r="ART284"/>
      <c r="ARU284"/>
      <c r="ARV284"/>
      <c r="ARW284"/>
      <c r="ARX284"/>
      <c r="ARY284"/>
      <c r="ARZ284"/>
      <c r="ASA284"/>
      <c r="ASB284"/>
      <c r="ASC284"/>
      <c r="ASD284"/>
      <c r="ASE284"/>
      <c r="ASF284"/>
      <c r="ASG284"/>
      <c r="ASH284"/>
      <c r="ASI284"/>
      <c r="ASJ284"/>
      <c r="ASK284"/>
      <c r="ASL284"/>
      <c r="ASM284"/>
      <c r="ASN284"/>
      <c r="ASO284"/>
      <c r="ASP284"/>
      <c r="ASQ284"/>
      <c r="ASR284"/>
      <c r="ASS284"/>
      <c r="AST284"/>
      <c r="ASU284"/>
      <c r="ASV284"/>
      <c r="ASW284"/>
      <c r="ASX284"/>
      <c r="ASY284"/>
      <c r="ASZ284"/>
      <c r="ATA284"/>
      <c r="ATB284"/>
      <c r="ATC284"/>
      <c r="ATD284"/>
      <c r="ATE284"/>
      <c r="ATF284"/>
      <c r="ATG284"/>
      <c r="ATH284"/>
      <c r="ATI284"/>
      <c r="ATJ284"/>
      <c r="ATK284"/>
      <c r="ATL284"/>
      <c r="ATM284"/>
      <c r="ATN284"/>
      <c r="ATO284"/>
      <c r="ATP284"/>
      <c r="ATQ284"/>
      <c r="ATR284"/>
      <c r="ATS284"/>
      <c r="ATT284"/>
      <c r="ATU284"/>
      <c r="ATV284"/>
      <c r="ATW284"/>
      <c r="ATX284"/>
      <c r="ATY284"/>
      <c r="ATZ284"/>
      <c r="AUA284"/>
      <c r="AUB284"/>
      <c r="AUC284"/>
      <c r="AUD284"/>
      <c r="AUE284"/>
      <c r="AUF284"/>
      <c r="AUG284"/>
      <c r="AUH284"/>
      <c r="AUI284"/>
      <c r="AUJ284"/>
      <c r="AUK284"/>
      <c r="AUL284"/>
      <c r="AUM284"/>
      <c r="AUN284"/>
      <c r="AUO284"/>
      <c r="AUP284"/>
      <c r="AUQ284"/>
      <c r="AUR284"/>
      <c r="AUS284"/>
      <c r="AUT284"/>
      <c r="AUU284"/>
      <c r="AUV284"/>
      <c r="AUW284"/>
      <c r="AUX284"/>
      <c r="AUY284"/>
      <c r="AUZ284"/>
      <c r="AVA284"/>
      <c r="AVB284"/>
      <c r="AVC284"/>
      <c r="AVD284"/>
      <c r="AVE284"/>
      <c r="AVF284"/>
      <c r="AVG284"/>
      <c r="AVH284"/>
      <c r="AVI284"/>
      <c r="AVJ284"/>
      <c r="AVK284"/>
      <c r="AVL284"/>
      <c r="AVM284"/>
      <c r="AVN284"/>
      <c r="AVO284"/>
      <c r="AVP284"/>
      <c r="AVQ284"/>
      <c r="AVR284"/>
      <c r="AVS284"/>
      <c r="AVT284"/>
      <c r="AVU284"/>
      <c r="AVV284"/>
      <c r="AVW284"/>
      <c r="AVX284"/>
      <c r="AVY284"/>
      <c r="AVZ284"/>
      <c r="AWA284"/>
      <c r="AWB284"/>
      <c r="AWC284"/>
      <c r="AWD284"/>
      <c r="AWE284"/>
      <c r="AWF284"/>
      <c r="AWG284"/>
      <c r="AWH284"/>
      <c r="AWI284"/>
      <c r="AWJ284"/>
      <c r="AWK284"/>
      <c r="AWL284"/>
      <c r="AWM284"/>
      <c r="AWN284"/>
      <c r="AWO284"/>
      <c r="AWP284"/>
      <c r="AWQ284"/>
      <c r="AWR284"/>
      <c r="AWS284"/>
      <c r="AWT284"/>
      <c r="AWU284"/>
      <c r="AWV284"/>
      <c r="AWW284"/>
      <c r="AWX284"/>
      <c r="AWY284"/>
      <c r="AWZ284"/>
      <c r="AXA284"/>
      <c r="AXB284"/>
      <c r="AXC284"/>
      <c r="AXD284"/>
      <c r="AXE284"/>
      <c r="AXF284"/>
      <c r="AXG284"/>
      <c r="AXH284"/>
      <c r="AXI284"/>
      <c r="AXJ284"/>
      <c r="AXK284"/>
      <c r="AXL284"/>
      <c r="AXM284"/>
      <c r="AXN284"/>
      <c r="AXO284"/>
      <c r="AXP284"/>
      <c r="AXQ284"/>
      <c r="AXR284"/>
      <c r="AXS284"/>
      <c r="AXT284"/>
      <c r="AXU284"/>
      <c r="AXV284"/>
      <c r="AXW284"/>
      <c r="AXX284"/>
      <c r="AXY284"/>
      <c r="AXZ284"/>
      <c r="AYA284"/>
      <c r="AYB284"/>
      <c r="AYC284"/>
      <c r="AYD284"/>
      <c r="AYE284"/>
      <c r="AYF284"/>
      <c r="AYG284"/>
      <c r="AYH284"/>
      <c r="AYI284"/>
      <c r="AYJ284"/>
      <c r="AYK284"/>
      <c r="AYL284"/>
      <c r="AYM284"/>
      <c r="AYN284"/>
      <c r="AYO284"/>
      <c r="AYP284"/>
      <c r="AYQ284"/>
      <c r="AYR284"/>
      <c r="AYS284"/>
      <c r="AYT284"/>
      <c r="AYU284"/>
      <c r="AYV284"/>
      <c r="AYW284"/>
      <c r="AYX284"/>
      <c r="AYY284"/>
      <c r="AYZ284"/>
      <c r="AZA284"/>
      <c r="AZB284"/>
      <c r="AZC284"/>
      <c r="AZD284"/>
      <c r="AZE284"/>
      <c r="AZF284"/>
      <c r="AZG284"/>
      <c r="AZH284"/>
      <c r="AZI284"/>
      <c r="AZJ284"/>
      <c r="AZK284"/>
      <c r="AZL284"/>
      <c r="AZM284"/>
      <c r="AZN284"/>
      <c r="AZO284"/>
      <c r="AZP284"/>
      <c r="AZQ284"/>
      <c r="AZR284"/>
      <c r="AZS284"/>
      <c r="AZT284"/>
      <c r="AZU284"/>
      <c r="AZV284"/>
      <c r="AZW284"/>
      <c r="AZX284"/>
      <c r="AZY284"/>
      <c r="AZZ284"/>
      <c r="BAA284"/>
      <c r="BAB284"/>
      <c r="BAC284"/>
      <c r="BAD284"/>
      <c r="BAE284"/>
      <c r="BAF284"/>
      <c r="BAG284"/>
      <c r="BAH284"/>
      <c r="BAI284"/>
      <c r="BAJ284"/>
      <c r="BAK284"/>
      <c r="BAL284"/>
      <c r="BAM284"/>
      <c r="BAN284"/>
      <c r="BAO284"/>
      <c r="BAP284"/>
      <c r="BAQ284"/>
      <c r="BAR284"/>
      <c r="BAS284"/>
      <c r="BAT284"/>
      <c r="BAU284"/>
      <c r="BAV284"/>
      <c r="BAW284"/>
      <c r="BAX284"/>
      <c r="BAY284"/>
      <c r="BAZ284"/>
      <c r="BBA284"/>
      <c r="BBB284"/>
      <c r="BBC284"/>
      <c r="BBD284"/>
      <c r="BBE284"/>
      <c r="BBF284"/>
      <c r="BBG284"/>
      <c r="BBH284"/>
      <c r="BBI284"/>
      <c r="BBJ284"/>
      <c r="BBK284"/>
      <c r="BBL284"/>
      <c r="BBM284"/>
      <c r="BBN284"/>
      <c r="BBO284"/>
      <c r="BBP284"/>
      <c r="BBQ284"/>
      <c r="BBR284"/>
      <c r="BBS284"/>
      <c r="BBT284"/>
      <c r="BBU284"/>
      <c r="BBV284"/>
      <c r="BBW284"/>
      <c r="BBX284"/>
      <c r="BBY284"/>
      <c r="BBZ284"/>
      <c r="BCA284"/>
      <c r="BCB284"/>
      <c r="BCC284"/>
      <c r="BCD284"/>
      <c r="BCE284"/>
      <c r="BCF284"/>
      <c r="BCG284"/>
      <c r="BCH284"/>
      <c r="BCI284"/>
      <c r="BCJ284"/>
      <c r="BCK284"/>
      <c r="BCL284"/>
      <c r="BCM284"/>
      <c r="BCN284"/>
      <c r="BCO284"/>
      <c r="BCP284"/>
      <c r="BCQ284"/>
      <c r="BCR284"/>
      <c r="BCS284"/>
      <c r="BCT284"/>
      <c r="BCU284"/>
      <c r="BCV284"/>
      <c r="BCW284"/>
      <c r="BCX284"/>
      <c r="BCY284"/>
      <c r="BCZ284"/>
      <c r="BDA284"/>
      <c r="BDB284"/>
      <c r="BDC284"/>
      <c r="BDD284"/>
      <c r="BDE284"/>
      <c r="BDF284"/>
      <c r="BDG284"/>
      <c r="BDH284"/>
      <c r="BDI284"/>
      <c r="BDJ284"/>
      <c r="BDK284"/>
      <c r="BDL284"/>
      <c r="BDM284"/>
      <c r="BDN284"/>
      <c r="BDO284"/>
      <c r="BDP284"/>
      <c r="BDQ284"/>
      <c r="BDR284"/>
      <c r="BDS284"/>
      <c r="BDT284"/>
      <c r="BDU284"/>
    </row>
    <row r="285" spans="1:1477" s="98" customFormat="1" ht="12.75" thickBot="1">
      <c r="A285" s="134"/>
      <c r="B285" s="99"/>
      <c r="C285" s="99"/>
      <c r="D285" s="99"/>
      <c r="E285" s="197"/>
      <c r="F285" s="99"/>
      <c r="G285" s="99"/>
      <c r="H285" s="198"/>
      <c r="T285" s="100"/>
      <c r="U285" s="100"/>
      <c r="V285" s="100"/>
      <c r="W285" s="100"/>
      <c r="X285" s="100"/>
      <c r="Y285" s="193"/>
      <c r="Z285" s="193"/>
      <c r="AA285" s="193"/>
      <c r="AB285" s="193"/>
      <c r="AC285" s="193"/>
      <c r="AF285" s="193"/>
      <c r="AG285" s="193"/>
      <c r="AL285" s="100"/>
      <c r="AM285" s="100"/>
      <c r="AP285" s="100"/>
      <c r="AQ285" s="100"/>
      <c r="AT285" s="100"/>
      <c r="AU285" s="100"/>
      <c r="AX285" s="100"/>
      <c r="AY285" s="100"/>
      <c r="BB285" s="100"/>
      <c r="BC285" s="100"/>
      <c r="BF285" s="100"/>
      <c r="BG285" s="100"/>
      <c r="BJ285" s="100"/>
      <c r="BK285" s="100"/>
      <c r="BN285" s="100"/>
      <c r="BO285" s="100"/>
      <c r="BR285" s="100"/>
      <c r="BS285" s="100"/>
      <c r="BV285" s="100"/>
      <c r="BW285" s="100"/>
      <c r="BZ285" s="100"/>
      <c r="CA285" s="100"/>
      <c r="CD285" s="100"/>
      <c r="CE285" s="100"/>
      <c r="CH285" s="100"/>
      <c r="CI285" s="100"/>
      <c r="CL285" s="100"/>
      <c r="CM285" s="100"/>
      <c r="CN285" s="99"/>
      <c r="CO285" s="99"/>
      <c r="CP285" s="99"/>
      <c r="CQ285" s="99"/>
      <c r="CR285" s="99"/>
      <c r="CS285" s="99"/>
      <c r="CT285" s="197"/>
      <c r="CU285" s="99"/>
      <c r="CV285" s="99"/>
      <c r="CW285" s="197"/>
      <c r="CX285" s="197"/>
      <c r="CY285" s="99"/>
      <c r="CZ285" s="99"/>
      <c r="DB285" s="101"/>
      <c r="DC285" s="99"/>
      <c r="DD285" s="212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  <c r="AMK285"/>
      <c r="AML285"/>
      <c r="AMM285"/>
      <c r="AMN285"/>
      <c r="AMO285"/>
      <c r="AMP285"/>
      <c r="AMQ285"/>
      <c r="AMR285"/>
      <c r="AMS285"/>
      <c r="AMT285"/>
      <c r="AMU285"/>
      <c r="AMV285"/>
      <c r="AMW285"/>
      <c r="AMX285"/>
      <c r="AMY285"/>
      <c r="AMZ285"/>
      <c r="ANA285"/>
      <c r="ANB285"/>
      <c r="ANC285"/>
      <c r="AND285"/>
      <c r="ANE285"/>
      <c r="ANF285"/>
      <c r="ANG285"/>
      <c r="ANH285"/>
      <c r="ANI285"/>
      <c r="ANJ285"/>
      <c r="ANK285"/>
      <c r="ANL285"/>
      <c r="ANM285"/>
      <c r="ANN285"/>
      <c r="ANO285"/>
      <c r="ANP285"/>
      <c r="ANQ285"/>
      <c r="ANR285"/>
      <c r="ANS285"/>
      <c r="ANT285"/>
      <c r="ANU285"/>
      <c r="ANV285"/>
      <c r="ANW285"/>
      <c r="ANX285"/>
      <c r="ANY285"/>
      <c r="ANZ285"/>
      <c r="AOA285"/>
      <c r="AOB285"/>
      <c r="AOC285"/>
      <c r="AOD285"/>
      <c r="AOE285"/>
      <c r="AOF285"/>
      <c r="AOG285"/>
      <c r="AOH285"/>
      <c r="AOI285"/>
      <c r="AOJ285"/>
      <c r="AOK285"/>
      <c r="AOL285"/>
      <c r="AOM285"/>
      <c r="AON285"/>
      <c r="AOO285"/>
      <c r="AOP285"/>
      <c r="AOQ285"/>
      <c r="AOR285"/>
      <c r="AOS285"/>
      <c r="AOT285"/>
      <c r="AOU285"/>
      <c r="AOV285"/>
      <c r="AOW285"/>
      <c r="AOX285"/>
      <c r="AOY285"/>
      <c r="AOZ285"/>
      <c r="APA285"/>
      <c r="APB285"/>
      <c r="APC285"/>
      <c r="APD285"/>
      <c r="APE285"/>
      <c r="APF285"/>
      <c r="APG285"/>
      <c r="APH285"/>
      <c r="API285"/>
      <c r="APJ285"/>
      <c r="APK285"/>
      <c r="APL285"/>
      <c r="APM285"/>
      <c r="APN285"/>
      <c r="APO285"/>
      <c r="APP285"/>
      <c r="APQ285"/>
      <c r="APR285"/>
      <c r="APS285"/>
      <c r="APT285"/>
      <c r="APU285"/>
      <c r="APV285"/>
      <c r="APW285"/>
      <c r="APX285"/>
      <c r="APY285"/>
      <c r="APZ285"/>
      <c r="AQA285"/>
      <c r="AQB285"/>
      <c r="AQC285"/>
      <c r="AQD285"/>
      <c r="AQE285"/>
      <c r="AQF285"/>
      <c r="AQG285"/>
      <c r="AQH285"/>
      <c r="AQI285"/>
      <c r="AQJ285"/>
      <c r="AQK285"/>
      <c r="AQL285"/>
      <c r="AQM285"/>
      <c r="AQN285"/>
      <c r="AQO285"/>
      <c r="AQP285"/>
      <c r="AQQ285"/>
      <c r="AQR285"/>
      <c r="AQS285"/>
      <c r="AQT285"/>
      <c r="AQU285"/>
      <c r="AQV285"/>
      <c r="AQW285"/>
      <c r="AQX285"/>
      <c r="AQY285"/>
      <c r="AQZ285"/>
      <c r="ARA285"/>
      <c r="ARB285"/>
      <c r="ARC285"/>
      <c r="ARD285"/>
      <c r="ARE285"/>
      <c r="ARF285"/>
      <c r="ARG285"/>
      <c r="ARH285"/>
      <c r="ARI285"/>
      <c r="ARJ285"/>
      <c r="ARK285"/>
      <c r="ARL285"/>
      <c r="ARM285"/>
      <c r="ARN285"/>
      <c r="ARO285"/>
      <c r="ARP285"/>
      <c r="ARQ285"/>
      <c r="ARR285"/>
      <c r="ARS285"/>
      <c r="ART285"/>
      <c r="ARU285"/>
      <c r="ARV285"/>
      <c r="ARW285"/>
      <c r="ARX285"/>
      <c r="ARY285"/>
      <c r="ARZ285"/>
      <c r="ASA285"/>
      <c r="ASB285"/>
      <c r="ASC285"/>
      <c r="ASD285"/>
      <c r="ASE285"/>
      <c r="ASF285"/>
      <c r="ASG285"/>
      <c r="ASH285"/>
      <c r="ASI285"/>
      <c r="ASJ285"/>
      <c r="ASK285"/>
      <c r="ASL285"/>
      <c r="ASM285"/>
      <c r="ASN285"/>
      <c r="ASO285"/>
      <c r="ASP285"/>
      <c r="ASQ285"/>
      <c r="ASR285"/>
      <c r="ASS285"/>
      <c r="AST285"/>
      <c r="ASU285"/>
      <c r="ASV285"/>
      <c r="ASW285"/>
      <c r="ASX285"/>
      <c r="ASY285"/>
      <c r="ASZ285"/>
      <c r="ATA285"/>
      <c r="ATB285"/>
      <c r="ATC285"/>
      <c r="ATD285"/>
      <c r="ATE285"/>
      <c r="ATF285"/>
      <c r="ATG285"/>
      <c r="ATH285"/>
      <c r="ATI285"/>
      <c r="ATJ285"/>
      <c r="ATK285"/>
      <c r="ATL285"/>
      <c r="ATM285"/>
      <c r="ATN285"/>
      <c r="ATO285"/>
      <c r="ATP285"/>
      <c r="ATQ285"/>
      <c r="ATR285"/>
      <c r="ATS285"/>
      <c r="ATT285"/>
      <c r="ATU285"/>
      <c r="ATV285"/>
      <c r="ATW285"/>
      <c r="ATX285"/>
      <c r="ATY285"/>
      <c r="ATZ285"/>
      <c r="AUA285"/>
      <c r="AUB285"/>
      <c r="AUC285"/>
      <c r="AUD285"/>
      <c r="AUE285"/>
      <c r="AUF285"/>
      <c r="AUG285"/>
      <c r="AUH285"/>
      <c r="AUI285"/>
      <c r="AUJ285"/>
      <c r="AUK285"/>
      <c r="AUL285"/>
      <c r="AUM285"/>
      <c r="AUN285"/>
      <c r="AUO285"/>
      <c r="AUP285"/>
      <c r="AUQ285"/>
      <c r="AUR285"/>
      <c r="AUS285"/>
      <c r="AUT285"/>
      <c r="AUU285"/>
      <c r="AUV285"/>
      <c r="AUW285"/>
      <c r="AUX285"/>
      <c r="AUY285"/>
      <c r="AUZ285"/>
      <c r="AVA285"/>
      <c r="AVB285"/>
      <c r="AVC285"/>
      <c r="AVD285"/>
      <c r="AVE285"/>
      <c r="AVF285"/>
      <c r="AVG285"/>
      <c r="AVH285"/>
      <c r="AVI285"/>
      <c r="AVJ285"/>
      <c r="AVK285"/>
      <c r="AVL285"/>
      <c r="AVM285"/>
      <c r="AVN285"/>
      <c r="AVO285"/>
      <c r="AVP285"/>
      <c r="AVQ285"/>
      <c r="AVR285"/>
      <c r="AVS285"/>
      <c r="AVT285"/>
      <c r="AVU285"/>
      <c r="AVV285"/>
      <c r="AVW285"/>
      <c r="AVX285"/>
      <c r="AVY285"/>
      <c r="AVZ285"/>
      <c r="AWA285"/>
      <c r="AWB285"/>
      <c r="AWC285"/>
      <c r="AWD285"/>
      <c r="AWE285"/>
      <c r="AWF285"/>
      <c r="AWG285"/>
      <c r="AWH285"/>
      <c r="AWI285"/>
      <c r="AWJ285"/>
      <c r="AWK285"/>
      <c r="AWL285"/>
      <c r="AWM285"/>
      <c r="AWN285"/>
      <c r="AWO285"/>
      <c r="AWP285"/>
      <c r="AWQ285"/>
      <c r="AWR285"/>
      <c r="AWS285"/>
      <c r="AWT285"/>
      <c r="AWU285"/>
      <c r="AWV285"/>
      <c r="AWW285"/>
      <c r="AWX285"/>
      <c r="AWY285"/>
      <c r="AWZ285"/>
      <c r="AXA285"/>
      <c r="AXB285"/>
      <c r="AXC285"/>
      <c r="AXD285"/>
      <c r="AXE285"/>
      <c r="AXF285"/>
      <c r="AXG285"/>
      <c r="AXH285"/>
      <c r="AXI285"/>
      <c r="AXJ285"/>
      <c r="AXK285"/>
      <c r="AXL285"/>
      <c r="AXM285"/>
      <c r="AXN285"/>
      <c r="AXO285"/>
      <c r="AXP285"/>
      <c r="AXQ285"/>
      <c r="AXR285"/>
      <c r="AXS285"/>
      <c r="AXT285"/>
      <c r="AXU285"/>
      <c r="AXV285"/>
      <c r="AXW285"/>
      <c r="AXX285"/>
      <c r="AXY285"/>
      <c r="AXZ285"/>
      <c r="AYA285"/>
      <c r="AYB285"/>
      <c r="AYC285"/>
      <c r="AYD285"/>
      <c r="AYE285"/>
      <c r="AYF285"/>
      <c r="AYG285"/>
      <c r="AYH285"/>
      <c r="AYI285"/>
      <c r="AYJ285"/>
      <c r="AYK285"/>
      <c r="AYL285"/>
      <c r="AYM285"/>
      <c r="AYN285"/>
      <c r="AYO285"/>
      <c r="AYP285"/>
      <c r="AYQ285"/>
      <c r="AYR285"/>
      <c r="AYS285"/>
      <c r="AYT285"/>
      <c r="AYU285"/>
      <c r="AYV285"/>
      <c r="AYW285"/>
      <c r="AYX285"/>
      <c r="AYY285"/>
      <c r="AYZ285"/>
      <c r="AZA285"/>
      <c r="AZB285"/>
      <c r="AZC285"/>
      <c r="AZD285"/>
      <c r="AZE285"/>
      <c r="AZF285"/>
      <c r="AZG285"/>
      <c r="AZH285"/>
      <c r="AZI285"/>
      <c r="AZJ285"/>
      <c r="AZK285"/>
      <c r="AZL285"/>
      <c r="AZM285"/>
      <c r="AZN285"/>
      <c r="AZO285"/>
      <c r="AZP285"/>
      <c r="AZQ285"/>
      <c r="AZR285"/>
      <c r="AZS285"/>
      <c r="AZT285"/>
      <c r="AZU285"/>
      <c r="AZV285"/>
      <c r="AZW285"/>
      <c r="AZX285"/>
      <c r="AZY285"/>
      <c r="AZZ285"/>
      <c r="BAA285"/>
      <c r="BAB285"/>
      <c r="BAC285"/>
      <c r="BAD285"/>
      <c r="BAE285"/>
      <c r="BAF285"/>
      <c r="BAG285"/>
      <c r="BAH285"/>
      <c r="BAI285"/>
      <c r="BAJ285"/>
      <c r="BAK285"/>
      <c r="BAL285"/>
      <c r="BAM285"/>
      <c r="BAN285"/>
      <c r="BAO285"/>
      <c r="BAP285"/>
      <c r="BAQ285"/>
      <c r="BAR285"/>
      <c r="BAS285"/>
      <c r="BAT285"/>
      <c r="BAU285"/>
      <c r="BAV285"/>
      <c r="BAW285"/>
      <c r="BAX285"/>
      <c r="BAY285"/>
      <c r="BAZ285"/>
      <c r="BBA285"/>
      <c r="BBB285"/>
      <c r="BBC285"/>
      <c r="BBD285"/>
      <c r="BBE285"/>
      <c r="BBF285"/>
      <c r="BBG285"/>
      <c r="BBH285"/>
      <c r="BBI285"/>
      <c r="BBJ285"/>
      <c r="BBK285"/>
      <c r="BBL285"/>
      <c r="BBM285"/>
      <c r="BBN285"/>
      <c r="BBO285"/>
      <c r="BBP285"/>
      <c r="BBQ285"/>
      <c r="BBR285"/>
      <c r="BBS285"/>
      <c r="BBT285"/>
      <c r="BBU285"/>
      <c r="BBV285"/>
      <c r="BBW285"/>
      <c r="BBX285"/>
      <c r="BBY285"/>
      <c r="BBZ285"/>
      <c r="BCA285"/>
      <c r="BCB285"/>
      <c r="BCC285"/>
      <c r="BCD285"/>
      <c r="BCE285"/>
      <c r="BCF285"/>
      <c r="BCG285"/>
      <c r="BCH285"/>
      <c r="BCI285"/>
      <c r="BCJ285"/>
      <c r="BCK285"/>
      <c r="BCL285"/>
      <c r="BCM285"/>
      <c r="BCN285"/>
      <c r="BCO285"/>
      <c r="BCP285"/>
      <c r="BCQ285"/>
      <c r="BCR285"/>
      <c r="BCS285"/>
      <c r="BCT285"/>
      <c r="BCU285"/>
      <c r="BCV285"/>
      <c r="BCW285"/>
      <c r="BCX285"/>
      <c r="BCY285"/>
      <c r="BCZ285"/>
      <c r="BDA285"/>
      <c r="BDB285"/>
      <c r="BDC285"/>
      <c r="BDD285"/>
      <c r="BDE285"/>
      <c r="BDF285"/>
      <c r="BDG285"/>
      <c r="BDH285"/>
      <c r="BDI285"/>
      <c r="BDJ285"/>
      <c r="BDK285"/>
      <c r="BDL285"/>
      <c r="BDM285"/>
      <c r="BDN285"/>
      <c r="BDO285"/>
      <c r="BDP285"/>
      <c r="BDQ285"/>
      <c r="BDR285"/>
      <c r="BDS285"/>
      <c r="BDT285"/>
      <c r="BDU285"/>
    </row>
    <row r="286" spans="1:1477" s="6" customFormat="1" ht="24" customHeight="1" thickTop="1" thickBot="1">
      <c r="A286" s="135"/>
      <c r="B286" s="258" t="s">
        <v>1073</v>
      </c>
      <c r="C286" s="259"/>
      <c r="D286" s="260"/>
      <c r="E286" s="91"/>
      <c r="F286" s="92"/>
      <c r="G286" s="159">
        <f>IF(B277="","",ROWS(B277:B285)-1)</f>
        <v>8</v>
      </c>
      <c r="H286" s="93">
        <f>SUM(H277:H285)</f>
        <v>26</v>
      </c>
      <c r="I286" s="93">
        <f>SUM(I277:I285)</f>
        <v>43</v>
      </c>
      <c r="J286" s="93">
        <f>SUM(J277:J285)</f>
        <v>4618</v>
      </c>
      <c r="K286" s="93">
        <f>SUM(K277:K285)</f>
        <v>6027</v>
      </c>
      <c r="L286" s="93">
        <f>SUM(L277:L285)</f>
        <v>5786</v>
      </c>
      <c r="M286" s="142">
        <f>IF(G286="",0,N286/G286)</f>
        <v>0.875</v>
      </c>
      <c r="N286" s="93">
        <f t="shared" ref="N286:AC286" si="85">SUM(N277:N285)</f>
        <v>7</v>
      </c>
      <c r="O286" s="93">
        <f t="shared" si="85"/>
        <v>241</v>
      </c>
      <c r="P286" s="94">
        <f t="shared" si="85"/>
        <v>0</v>
      </c>
      <c r="Q286" s="94">
        <f t="shared" si="85"/>
        <v>0</v>
      </c>
      <c r="R286" s="93">
        <f t="shared" si="85"/>
        <v>999</v>
      </c>
      <c r="S286" s="93">
        <f t="shared" si="85"/>
        <v>410</v>
      </c>
      <c r="T286" s="95">
        <f t="shared" si="85"/>
        <v>156162912</v>
      </c>
      <c r="U286" s="95">
        <f t="shared" si="85"/>
        <v>701988</v>
      </c>
      <c r="V286" s="95">
        <f t="shared" si="85"/>
        <v>155460924</v>
      </c>
      <c r="W286" s="95">
        <f t="shared" si="85"/>
        <v>160212048</v>
      </c>
      <c r="X286" s="95">
        <f t="shared" si="85"/>
        <v>157966777</v>
      </c>
      <c r="Y286" s="95">
        <f t="shared" si="85"/>
        <v>0</v>
      </c>
      <c r="Z286" s="95">
        <f t="shared" si="85"/>
        <v>3640000</v>
      </c>
      <c r="AA286" s="95">
        <f t="shared" si="85"/>
        <v>3640000</v>
      </c>
      <c r="AB286" s="95">
        <f t="shared" si="85"/>
        <v>161606777</v>
      </c>
      <c r="AC286" s="95">
        <f t="shared" si="85"/>
        <v>149475670</v>
      </c>
      <c r="AD286" s="142">
        <f>IF(G286="",0,AE286/G286)</f>
        <v>1</v>
      </c>
      <c r="AE286" s="147">
        <f t="shared" ref="AE286:CM286" si="86">SUM(AE277:AE285)</f>
        <v>8</v>
      </c>
      <c r="AF286" s="95">
        <f t="shared" si="86"/>
        <v>-10273992</v>
      </c>
      <c r="AG286" s="95">
        <f t="shared" si="86"/>
        <v>4049136</v>
      </c>
      <c r="AH286" s="96">
        <f t="shared" si="86"/>
        <v>505</v>
      </c>
      <c r="AI286" s="96">
        <f t="shared" si="86"/>
        <v>354</v>
      </c>
      <c r="AJ286" s="96">
        <f t="shared" si="86"/>
        <v>0</v>
      </c>
      <c r="AK286" s="96">
        <f t="shared" si="86"/>
        <v>0</v>
      </c>
      <c r="AL286" s="95">
        <f t="shared" si="86"/>
        <v>882930</v>
      </c>
      <c r="AM286" s="95">
        <f t="shared" si="86"/>
        <v>11723</v>
      </c>
      <c r="AN286" s="96">
        <f t="shared" si="86"/>
        <v>0</v>
      </c>
      <c r="AO286" s="96">
        <f t="shared" si="86"/>
        <v>177</v>
      </c>
      <c r="AP286" s="95">
        <f t="shared" si="86"/>
        <v>2611379</v>
      </c>
      <c r="AQ286" s="95">
        <f t="shared" si="86"/>
        <v>21191</v>
      </c>
      <c r="AR286" s="96">
        <f t="shared" si="86"/>
        <v>0</v>
      </c>
      <c r="AS286" s="96">
        <f t="shared" si="86"/>
        <v>0</v>
      </c>
      <c r="AT286" s="95">
        <f t="shared" si="86"/>
        <v>0</v>
      </c>
      <c r="AU286" s="95">
        <f t="shared" si="86"/>
        <v>0</v>
      </c>
      <c r="AV286" s="96">
        <f t="shared" si="86"/>
        <v>0</v>
      </c>
      <c r="AW286" s="96">
        <f t="shared" si="86"/>
        <v>0</v>
      </c>
      <c r="AX286" s="95">
        <f t="shared" si="86"/>
        <v>0</v>
      </c>
      <c r="AY286" s="95">
        <f t="shared" si="86"/>
        <v>0</v>
      </c>
      <c r="AZ286" s="96">
        <f t="shared" si="86"/>
        <v>0</v>
      </c>
      <c r="BA286" s="96">
        <f t="shared" si="86"/>
        <v>0</v>
      </c>
      <c r="BB286" s="95">
        <f t="shared" si="86"/>
        <v>0</v>
      </c>
      <c r="BC286" s="95">
        <f t="shared" si="86"/>
        <v>0</v>
      </c>
      <c r="BD286" s="96">
        <f t="shared" si="86"/>
        <v>0</v>
      </c>
      <c r="BE286" s="96">
        <f t="shared" si="86"/>
        <v>233</v>
      </c>
      <c r="BF286" s="95">
        <f t="shared" si="86"/>
        <v>2309831</v>
      </c>
      <c r="BG286" s="95">
        <f t="shared" si="86"/>
        <v>0</v>
      </c>
      <c r="BH286" s="96">
        <f t="shared" si="86"/>
        <v>0</v>
      </c>
      <c r="BI286" s="96">
        <f t="shared" si="86"/>
        <v>0</v>
      </c>
      <c r="BJ286" s="95">
        <f t="shared" si="86"/>
        <v>470282</v>
      </c>
      <c r="BK286" s="95">
        <f t="shared" si="86"/>
        <v>0</v>
      </c>
      <c r="BL286" s="96">
        <f t="shared" si="86"/>
        <v>0</v>
      </c>
      <c r="BM286" s="96">
        <f t="shared" si="86"/>
        <v>0</v>
      </c>
      <c r="BN286" s="95">
        <f t="shared" si="86"/>
        <v>0</v>
      </c>
      <c r="BO286" s="95">
        <f t="shared" si="86"/>
        <v>0</v>
      </c>
      <c r="BP286" s="96">
        <f t="shared" si="86"/>
        <v>0</v>
      </c>
      <c r="BQ286" s="96">
        <f t="shared" si="86"/>
        <v>0</v>
      </c>
      <c r="BR286" s="95">
        <f t="shared" si="86"/>
        <v>-935876</v>
      </c>
      <c r="BS286" s="95">
        <f t="shared" si="86"/>
        <v>0</v>
      </c>
      <c r="BT286" s="96">
        <f t="shared" si="86"/>
        <v>0</v>
      </c>
      <c r="BU286" s="96">
        <f t="shared" si="86"/>
        <v>0</v>
      </c>
      <c r="BV286" s="95">
        <f t="shared" si="86"/>
        <v>0</v>
      </c>
      <c r="BW286" s="95">
        <f t="shared" si="86"/>
        <v>0</v>
      </c>
      <c r="BX286" s="96">
        <f t="shared" si="86"/>
        <v>0</v>
      </c>
      <c r="BY286" s="96">
        <f t="shared" si="86"/>
        <v>0</v>
      </c>
      <c r="BZ286" s="95">
        <f t="shared" si="86"/>
        <v>47458</v>
      </c>
      <c r="CA286" s="95">
        <f t="shared" si="86"/>
        <v>32917</v>
      </c>
      <c r="CB286" s="96">
        <f t="shared" si="86"/>
        <v>0</v>
      </c>
      <c r="CC286" s="96">
        <f t="shared" si="86"/>
        <v>0</v>
      </c>
      <c r="CD286" s="95">
        <f t="shared" si="86"/>
        <v>0</v>
      </c>
      <c r="CE286" s="95">
        <f t="shared" si="86"/>
        <v>0</v>
      </c>
      <c r="CF286" s="96">
        <f t="shared" si="86"/>
        <v>0</v>
      </c>
      <c r="CG286" s="96">
        <f t="shared" si="86"/>
        <v>0</v>
      </c>
      <c r="CH286" s="95">
        <f t="shared" si="86"/>
        <v>-1398850</v>
      </c>
      <c r="CI286" s="95">
        <f t="shared" si="86"/>
        <v>0</v>
      </c>
      <c r="CJ286" s="96">
        <f t="shared" si="86"/>
        <v>0</v>
      </c>
      <c r="CK286" s="96">
        <f t="shared" si="86"/>
        <v>410</v>
      </c>
      <c r="CL286" s="95">
        <f t="shared" si="86"/>
        <v>3987153</v>
      </c>
      <c r="CM286" s="95">
        <f t="shared" si="86"/>
        <v>65831</v>
      </c>
      <c r="CN286" s="97"/>
      <c r="CO286" s="97"/>
      <c r="CP286" s="97"/>
      <c r="CQ286" s="97"/>
      <c r="CR286" s="97"/>
      <c r="CS286" s="97"/>
      <c r="CT286" s="91"/>
      <c r="CU286" s="92"/>
      <c r="CV286" s="92"/>
      <c r="CW286" s="91"/>
      <c r="CX286" s="91"/>
      <c r="CY286" s="92"/>
      <c r="CZ286" s="92"/>
      <c r="DA286" s="92"/>
      <c r="DB286" s="95"/>
      <c r="DC286" s="97"/>
      <c r="DD286" s="15"/>
    </row>
    <row r="287" spans="1:1477" s="6" customFormat="1" ht="24" customHeight="1" thickTop="1">
      <c r="B287" s="261" t="s">
        <v>37</v>
      </c>
      <c r="C287" s="262"/>
      <c r="D287" s="263"/>
      <c r="E287" s="110"/>
      <c r="F287" s="111"/>
      <c r="G287" s="112">
        <f t="shared" ref="G287:L287" si="87">SUM(G286,G276)</f>
        <v>26</v>
      </c>
      <c r="H287" s="112">
        <f t="shared" si="87"/>
        <v>83</v>
      </c>
      <c r="I287" s="112">
        <f t="shared" si="87"/>
        <v>96</v>
      </c>
      <c r="J287" s="112">
        <f t="shared" si="87"/>
        <v>10659</v>
      </c>
      <c r="K287" s="112">
        <f t="shared" si="87"/>
        <v>13330</v>
      </c>
      <c r="L287" s="112">
        <f t="shared" si="87"/>
        <v>12328</v>
      </c>
      <c r="M287" s="142">
        <f>IF(G287=0,0,N287/G287)</f>
        <v>0.96153846153846156</v>
      </c>
      <c r="N287" s="112">
        <f t="shared" ref="N287:AC287" si="88">SUM(N286,N276)</f>
        <v>25</v>
      </c>
      <c r="O287" s="112">
        <f t="shared" si="88"/>
        <v>1002</v>
      </c>
      <c r="P287" s="113">
        <f t="shared" si="88"/>
        <v>0</v>
      </c>
      <c r="Q287" s="113">
        <f t="shared" si="88"/>
        <v>0</v>
      </c>
      <c r="R287" s="112">
        <f t="shared" si="88"/>
        <v>2152</v>
      </c>
      <c r="S287" s="112">
        <f t="shared" si="88"/>
        <v>519</v>
      </c>
      <c r="T287" s="114">
        <f t="shared" si="88"/>
        <v>280752389</v>
      </c>
      <c r="U287" s="114">
        <f t="shared" si="88"/>
        <v>2058342</v>
      </c>
      <c r="V287" s="114">
        <f t="shared" si="88"/>
        <v>278694047</v>
      </c>
      <c r="W287" s="114">
        <f t="shared" si="88"/>
        <v>287082714</v>
      </c>
      <c r="X287" s="114">
        <f t="shared" si="88"/>
        <v>282542663</v>
      </c>
      <c r="Y287" s="114">
        <f t="shared" si="88"/>
        <v>0</v>
      </c>
      <c r="Z287" s="114">
        <f t="shared" si="88"/>
        <v>6840000</v>
      </c>
      <c r="AA287" s="114">
        <f t="shared" si="88"/>
        <v>6840000</v>
      </c>
      <c r="AB287" s="114">
        <f t="shared" si="88"/>
        <v>289382663</v>
      </c>
      <c r="AC287" s="114">
        <f t="shared" si="88"/>
        <v>273777372</v>
      </c>
      <c r="AD287" s="142">
        <f>IF(G287=0,0,AE287/G287)</f>
        <v>1</v>
      </c>
      <c r="AE287" s="144">
        <f t="shared" ref="AE287:CM287" si="89">SUM(AE286,AE276)</f>
        <v>26</v>
      </c>
      <c r="AF287" s="114">
        <f t="shared" si="89"/>
        <v>-13703723</v>
      </c>
      <c r="AG287" s="114">
        <f t="shared" si="89"/>
        <v>6330324</v>
      </c>
      <c r="AH287" s="115">
        <f t="shared" si="89"/>
        <v>1234</v>
      </c>
      <c r="AI287" s="115">
        <f t="shared" si="89"/>
        <v>760</v>
      </c>
      <c r="AJ287" s="115">
        <f t="shared" si="89"/>
        <v>0</v>
      </c>
      <c r="AK287" s="115">
        <f t="shared" si="89"/>
        <v>13</v>
      </c>
      <c r="AL287" s="114">
        <f t="shared" si="89"/>
        <v>1802930</v>
      </c>
      <c r="AM287" s="114">
        <f t="shared" si="89"/>
        <v>13570</v>
      </c>
      <c r="AN287" s="115">
        <f t="shared" si="89"/>
        <v>22</v>
      </c>
      <c r="AO287" s="115">
        <f t="shared" si="89"/>
        <v>213</v>
      </c>
      <c r="AP287" s="114">
        <f t="shared" si="89"/>
        <v>3640400</v>
      </c>
      <c r="AQ287" s="114">
        <f t="shared" si="89"/>
        <v>177011</v>
      </c>
      <c r="AR287" s="115">
        <f t="shared" si="89"/>
        <v>0</v>
      </c>
      <c r="AS287" s="115">
        <f t="shared" si="89"/>
        <v>0</v>
      </c>
      <c r="AT287" s="114">
        <f t="shared" si="89"/>
        <v>0</v>
      </c>
      <c r="AU287" s="114">
        <f t="shared" si="89"/>
        <v>0</v>
      </c>
      <c r="AV287" s="115">
        <f t="shared" si="89"/>
        <v>0</v>
      </c>
      <c r="AW287" s="115">
        <f t="shared" si="89"/>
        <v>0</v>
      </c>
      <c r="AX287" s="114">
        <f t="shared" si="89"/>
        <v>0</v>
      </c>
      <c r="AY287" s="114">
        <f t="shared" si="89"/>
        <v>0</v>
      </c>
      <c r="AZ287" s="115">
        <f t="shared" si="89"/>
        <v>0</v>
      </c>
      <c r="BA287" s="115">
        <f t="shared" si="89"/>
        <v>0</v>
      </c>
      <c r="BB287" s="114">
        <f t="shared" si="89"/>
        <v>0</v>
      </c>
      <c r="BC287" s="114">
        <f t="shared" si="89"/>
        <v>0</v>
      </c>
      <c r="BD287" s="115">
        <f t="shared" si="89"/>
        <v>0</v>
      </c>
      <c r="BE287" s="115">
        <f t="shared" si="89"/>
        <v>289</v>
      </c>
      <c r="BF287" s="114">
        <f t="shared" si="89"/>
        <v>3087868</v>
      </c>
      <c r="BG287" s="114">
        <f t="shared" si="89"/>
        <v>11115</v>
      </c>
      <c r="BH287" s="115">
        <f t="shared" si="89"/>
        <v>0</v>
      </c>
      <c r="BI287" s="115">
        <f t="shared" si="89"/>
        <v>0</v>
      </c>
      <c r="BJ287" s="114">
        <f t="shared" si="89"/>
        <v>521369</v>
      </c>
      <c r="BK287" s="114">
        <f t="shared" si="89"/>
        <v>4400</v>
      </c>
      <c r="BL287" s="115">
        <f t="shared" si="89"/>
        <v>0</v>
      </c>
      <c r="BM287" s="115">
        <f t="shared" si="89"/>
        <v>0</v>
      </c>
      <c r="BN287" s="114">
        <f t="shared" si="89"/>
        <v>0</v>
      </c>
      <c r="BO287" s="114">
        <f t="shared" si="89"/>
        <v>0</v>
      </c>
      <c r="BP287" s="115">
        <f t="shared" si="89"/>
        <v>0</v>
      </c>
      <c r="BQ287" s="115">
        <f t="shared" si="89"/>
        <v>0</v>
      </c>
      <c r="BR287" s="114">
        <f t="shared" si="89"/>
        <v>-935876</v>
      </c>
      <c r="BS287" s="114">
        <f t="shared" si="89"/>
        <v>0</v>
      </c>
      <c r="BT287" s="115">
        <f t="shared" si="89"/>
        <v>0</v>
      </c>
      <c r="BU287" s="115">
        <f t="shared" si="89"/>
        <v>0</v>
      </c>
      <c r="BV287" s="114">
        <f t="shared" si="89"/>
        <v>0</v>
      </c>
      <c r="BW287" s="114">
        <f t="shared" si="89"/>
        <v>0</v>
      </c>
      <c r="BX287" s="115">
        <f t="shared" si="89"/>
        <v>0</v>
      </c>
      <c r="BY287" s="115">
        <f t="shared" si="89"/>
        <v>0</v>
      </c>
      <c r="BZ287" s="114">
        <f t="shared" si="89"/>
        <v>47458</v>
      </c>
      <c r="CA287" s="114">
        <f t="shared" si="89"/>
        <v>32917</v>
      </c>
      <c r="CB287" s="115">
        <f t="shared" si="89"/>
        <v>0</v>
      </c>
      <c r="CC287" s="115">
        <f t="shared" si="89"/>
        <v>0</v>
      </c>
      <c r="CD287" s="114">
        <f t="shared" si="89"/>
        <v>0</v>
      </c>
      <c r="CE287" s="114">
        <f t="shared" si="89"/>
        <v>0</v>
      </c>
      <c r="CF287" s="115">
        <f t="shared" si="89"/>
        <v>0</v>
      </c>
      <c r="CG287" s="115">
        <f t="shared" si="89"/>
        <v>0</v>
      </c>
      <c r="CH287" s="114">
        <f t="shared" si="89"/>
        <v>-1725425</v>
      </c>
      <c r="CI287" s="114">
        <f t="shared" si="89"/>
        <v>0</v>
      </c>
      <c r="CJ287" s="115">
        <f t="shared" si="89"/>
        <v>22</v>
      </c>
      <c r="CK287" s="115">
        <f t="shared" si="89"/>
        <v>515</v>
      </c>
      <c r="CL287" s="114">
        <f t="shared" si="89"/>
        <v>6438724</v>
      </c>
      <c r="CM287" s="114">
        <f t="shared" si="89"/>
        <v>239013</v>
      </c>
      <c r="CN287" s="116"/>
      <c r="CO287" s="116"/>
      <c r="CP287" s="116"/>
      <c r="CQ287" s="116"/>
      <c r="CR287" s="116"/>
      <c r="CS287" s="116"/>
      <c r="CT287" s="110"/>
      <c r="CU287" s="111"/>
      <c r="CV287" s="111"/>
      <c r="CW287" s="110"/>
      <c r="CX287" s="110"/>
      <c r="CY287" s="111"/>
      <c r="CZ287" s="111"/>
      <c r="DA287" s="111"/>
      <c r="DB287" s="114"/>
      <c r="DC287" s="116"/>
      <c r="DD287" s="116"/>
    </row>
    <row r="288" spans="1:1477" s="69" customFormat="1">
      <c r="B288" s="67" t="s">
        <v>6</v>
      </c>
      <c r="C288" s="67" t="s">
        <v>556</v>
      </c>
      <c r="D288" s="67" t="s">
        <v>557</v>
      </c>
      <c r="E288" s="68">
        <v>43677</v>
      </c>
      <c r="F288" s="67" t="s">
        <v>988</v>
      </c>
      <c r="G288" s="67" t="s">
        <v>987</v>
      </c>
      <c r="H288" s="187">
        <v>4</v>
      </c>
      <c r="I288" s="69">
        <v>12</v>
      </c>
      <c r="J288" s="69">
        <v>1200</v>
      </c>
      <c r="K288" s="69">
        <v>1366</v>
      </c>
      <c r="L288" s="69">
        <v>1366</v>
      </c>
      <c r="M288" s="186">
        <f>IF(J288 = 0,0,(L288-AH288-AI288)/J288)</f>
        <v>1</v>
      </c>
      <c r="N288" s="69">
        <f>IF(G288&lt;&gt;"",IF(M288&lt;=1.2,1,0),0)</f>
        <v>1</v>
      </c>
      <c r="O288" s="69">
        <v>0</v>
      </c>
      <c r="P288" s="69">
        <v>0</v>
      </c>
      <c r="Q288" s="69">
        <v>0</v>
      </c>
      <c r="R288" s="69">
        <v>166</v>
      </c>
      <c r="S288" s="69">
        <v>0</v>
      </c>
      <c r="T288" s="190">
        <v>55832153</v>
      </c>
      <c r="U288" s="190">
        <v>444272</v>
      </c>
      <c r="V288" s="190">
        <v>55387881</v>
      </c>
      <c r="W288" s="190">
        <v>56499915</v>
      </c>
      <c r="X288" s="190">
        <v>56120655</v>
      </c>
      <c r="Y288" s="190">
        <v>0</v>
      </c>
      <c r="Z288" s="190">
        <v>875160</v>
      </c>
      <c r="AA288" s="190">
        <v>875160</v>
      </c>
      <c r="AB288" s="190">
        <v>56995815</v>
      </c>
      <c r="AC288" s="190">
        <v>56570953</v>
      </c>
      <c r="AD288" s="186">
        <f>IF(V288=0,0,AC288/V288)</f>
        <v>1.0213597627972082</v>
      </c>
      <c r="AE288" s="69">
        <f>IF(AD288 &lt;=1.1,1,0)</f>
        <v>1</v>
      </c>
      <c r="AF288" s="190">
        <v>-113501</v>
      </c>
      <c r="AG288" s="190">
        <v>667762</v>
      </c>
      <c r="AH288" s="69">
        <v>87</v>
      </c>
      <c r="AI288" s="69">
        <v>79</v>
      </c>
      <c r="AJ288" s="69">
        <v>0</v>
      </c>
      <c r="AK288" s="69">
        <v>0</v>
      </c>
      <c r="AL288" s="80">
        <v>537977</v>
      </c>
      <c r="AM288" s="80">
        <v>184519</v>
      </c>
      <c r="AN288" s="69">
        <v>0</v>
      </c>
      <c r="AO288" s="69">
        <v>0</v>
      </c>
      <c r="AP288" s="80">
        <v>204897</v>
      </c>
      <c r="AQ288" s="80">
        <v>116725</v>
      </c>
      <c r="AR288" s="69">
        <v>0</v>
      </c>
      <c r="AS288" s="69">
        <v>0</v>
      </c>
      <c r="AT288" s="80">
        <v>0</v>
      </c>
      <c r="AU288" s="80">
        <v>0</v>
      </c>
      <c r="AV288" s="69">
        <v>0</v>
      </c>
      <c r="AW288" s="69">
        <v>0</v>
      </c>
      <c r="AX288" s="80">
        <v>0</v>
      </c>
      <c r="AY288" s="80">
        <v>0</v>
      </c>
      <c r="AZ288" s="69">
        <v>0</v>
      </c>
      <c r="BA288" s="69">
        <v>0</v>
      </c>
      <c r="BB288" s="80">
        <v>0</v>
      </c>
      <c r="BC288" s="80">
        <v>0</v>
      </c>
      <c r="BD288" s="69">
        <v>0</v>
      </c>
      <c r="BE288" s="69">
        <v>0</v>
      </c>
      <c r="BF288" s="80">
        <v>0</v>
      </c>
      <c r="BG288" s="80">
        <v>0</v>
      </c>
      <c r="BH288" s="69">
        <v>0</v>
      </c>
      <c r="BI288" s="69">
        <v>0</v>
      </c>
      <c r="BJ288" s="80">
        <v>0</v>
      </c>
      <c r="BK288" s="80">
        <v>0</v>
      </c>
      <c r="BL288" s="69">
        <v>0</v>
      </c>
      <c r="BM288" s="69">
        <v>0</v>
      </c>
      <c r="BN288" s="80">
        <v>0</v>
      </c>
      <c r="BO288" s="80">
        <v>0</v>
      </c>
      <c r="BP288" s="69">
        <v>0</v>
      </c>
      <c r="BQ288" s="69">
        <v>0</v>
      </c>
      <c r="BR288" s="80">
        <v>92173</v>
      </c>
      <c r="BS288" s="80">
        <v>0</v>
      </c>
      <c r="BT288" s="69">
        <v>0</v>
      </c>
      <c r="BU288" s="69">
        <v>0</v>
      </c>
      <c r="BV288" s="80">
        <v>0</v>
      </c>
      <c r="BW288" s="80">
        <v>0</v>
      </c>
      <c r="BX288" s="69">
        <v>0</v>
      </c>
      <c r="BY288" s="69">
        <v>0</v>
      </c>
      <c r="BZ288" s="80">
        <v>0</v>
      </c>
      <c r="CA288" s="80">
        <v>0</v>
      </c>
      <c r="CB288" s="69">
        <v>0</v>
      </c>
      <c r="CC288" s="69">
        <v>0</v>
      </c>
      <c r="CD288" s="80">
        <v>0</v>
      </c>
      <c r="CE288" s="80">
        <v>0</v>
      </c>
      <c r="CF288" s="69">
        <v>0</v>
      </c>
      <c r="CG288" s="69">
        <v>0</v>
      </c>
      <c r="CH288" s="80">
        <v>0</v>
      </c>
      <c r="CI288" s="80">
        <v>0</v>
      </c>
      <c r="CJ288" s="69">
        <v>0</v>
      </c>
      <c r="CK288" s="69">
        <v>0</v>
      </c>
      <c r="CL288" s="80">
        <v>835048</v>
      </c>
      <c r="CM288" s="80">
        <v>301244</v>
      </c>
      <c r="CN288" s="67" t="s">
        <v>953</v>
      </c>
      <c r="CO288" s="67" t="s">
        <v>954</v>
      </c>
      <c r="CP288" s="67" t="s">
        <v>709</v>
      </c>
      <c r="CQ288" s="67" t="s">
        <v>709</v>
      </c>
      <c r="CR288" s="67" t="s">
        <v>709</v>
      </c>
      <c r="CS288" s="67" t="s">
        <v>709</v>
      </c>
      <c r="CT288" s="68">
        <v>45959</v>
      </c>
      <c r="CU288" s="67" t="s">
        <v>993</v>
      </c>
      <c r="CV288" s="67" t="s">
        <v>989</v>
      </c>
      <c r="CW288" s="68" t="s">
        <v>168</v>
      </c>
      <c r="CX288" s="68">
        <v>45124</v>
      </c>
      <c r="CY288" s="67" t="s">
        <v>988</v>
      </c>
      <c r="CZ288" s="67" t="s">
        <v>990</v>
      </c>
      <c r="DA288" s="67" t="s">
        <v>1052</v>
      </c>
      <c r="DB288" s="81">
        <v>63202968.189999998</v>
      </c>
      <c r="DC288" s="69" t="s">
        <v>971</v>
      </c>
      <c r="DD288" s="67" t="s">
        <v>972</v>
      </c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  <c r="AMK288"/>
      <c r="AML288"/>
      <c r="AMM288"/>
      <c r="AMN288"/>
      <c r="AMO288"/>
      <c r="AMP288"/>
      <c r="AMQ288"/>
      <c r="AMR288"/>
      <c r="AMS288"/>
      <c r="AMT288"/>
      <c r="AMU288"/>
      <c r="AMV288"/>
      <c r="AMW288"/>
      <c r="AMX288"/>
      <c r="AMY288"/>
      <c r="AMZ288"/>
      <c r="ANA288"/>
      <c r="ANB288"/>
      <c r="ANC288"/>
      <c r="AND288"/>
      <c r="ANE288"/>
      <c r="ANF288"/>
      <c r="ANG288"/>
      <c r="ANH288"/>
      <c r="ANI288"/>
      <c r="ANJ288"/>
      <c r="ANK288"/>
      <c r="ANL288"/>
      <c r="ANM288"/>
      <c r="ANN288"/>
      <c r="ANO288"/>
      <c r="ANP288"/>
      <c r="ANQ288"/>
      <c r="ANR288"/>
      <c r="ANS288"/>
      <c r="ANT288"/>
      <c r="ANU288"/>
      <c r="ANV288"/>
      <c r="ANW288"/>
      <c r="ANX288"/>
      <c r="ANY288"/>
      <c r="ANZ288"/>
      <c r="AOA288"/>
      <c r="AOB288"/>
      <c r="AOC288"/>
      <c r="AOD288"/>
      <c r="AOE288"/>
      <c r="AOF288"/>
      <c r="AOG288"/>
      <c r="AOH288"/>
      <c r="AOI288"/>
      <c r="AOJ288"/>
      <c r="AOK288"/>
      <c r="AOL288"/>
      <c r="AOM288"/>
      <c r="AON288"/>
      <c r="AOO288"/>
      <c r="AOP288"/>
      <c r="AOQ288"/>
      <c r="AOR288"/>
      <c r="AOS288"/>
      <c r="AOT288"/>
      <c r="AOU288"/>
      <c r="AOV288"/>
      <c r="AOW288"/>
      <c r="AOX288"/>
      <c r="AOY288"/>
      <c r="AOZ288"/>
      <c r="APA288"/>
      <c r="APB288"/>
      <c r="APC288"/>
      <c r="APD288"/>
      <c r="APE288"/>
      <c r="APF288"/>
      <c r="APG288"/>
      <c r="APH288"/>
      <c r="API288"/>
      <c r="APJ288"/>
      <c r="APK288"/>
      <c r="APL288"/>
      <c r="APM288"/>
      <c r="APN288"/>
      <c r="APO288"/>
      <c r="APP288"/>
      <c r="APQ288"/>
      <c r="APR288"/>
      <c r="APS288"/>
      <c r="APT288"/>
      <c r="APU288"/>
      <c r="APV288"/>
      <c r="APW288"/>
      <c r="APX288"/>
      <c r="APY288"/>
      <c r="APZ288"/>
      <c r="AQA288"/>
      <c r="AQB288"/>
      <c r="AQC288"/>
      <c r="AQD288"/>
      <c r="AQE288"/>
      <c r="AQF288"/>
      <c r="AQG288"/>
      <c r="AQH288"/>
      <c r="AQI288"/>
      <c r="AQJ288"/>
      <c r="AQK288"/>
      <c r="AQL288"/>
      <c r="AQM288"/>
      <c r="AQN288"/>
      <c r="AQO288"/>
      <c r="AQP288"/>
      <c r="AQQ288"/>
      <c r="AQR288"/>
      <c r="AQS288"/>
      <c r="AQT288"/>
      <c r="AQU288"/>
      <c r="AQV288"/>
      <c r="AQW288"/>
      <c r="AQX288"/>
      <c r="AQY288"/>
      <c r="AQZ288"/>
      <c r="ARA288"/>
      <c r="ARB288"/>
      <c r="ARC288"/>
      <c r="ARD288"/>
      <c r="ARE288"/>
      <c r="ARF288"/>
      <c r="ARG288"/>
      <c r="ARH288"/>
      <c r="ARI288"/>
      <c r="ARJ288"/>
      <c r="ARK288"/>
      <c r="ARL288"/>
      <c r="ARM288"/>
      <c r="ARN288"/>
      <c r="ARO288"/>
      <c r="ARP288"/>
      <c r="ARQ288"/>
      <c r="ARR288"/>
      <c r="ARS288"/>
      <c r="ART288"/>
      <c r="ARU288"/>
      <c r="ARV288"/>
      <c r="ARW288"/>
      <c r="ARX288"/>
      <c r="ARY288"/>
      <c r="ARZ288"/>
      <c r="ASA288"/>
      <c r="ASB288"/>
      <c r="ASC288"/>
      <c r="ASD288"/>
      <c r="ASE288"/>
      <c r="ASF288"/>
      <c r="ASG288"/>
      <c r="ASH288"/>
      <c r="ASI288"/>
      <c r="ASJ288"/>
      <c r="ASK288"/>
      <c r="ASL288"/>
      <c r="ASM288"/>
      <c r="ASN288"/>
      <c r="ASO288"/>
      <c r="ASP288"/>
      <c r="ASQ288"/>
      <c r="ASR288"/>
      <c r="ASS288"/>
      <c r="AST288"/>
      <c r="ASU288"/>
      <c r="ASV288"/>
      <c r="ASW288"/>
      <c r="ASX288"/>
      <c r="ASY288"/>
      <c r="ASZ288"/>
      <c r="ATA288"/>
      <c r="ATB288"/>
      <c r="ATC288"/>
      <c r="ATD288"/>
      <c r="ATE288"/>
      <c r="ATF288"/>
      <c r="ATG288"/>
      <c r="ATH288"/>
      <c r="ATI288"/>
      <c r="ATJ288"/>
      <c r="ATK288"/>
      <c r="ATL288"/>
      <c r="ATM288"/>
      <c r="ATN288"/>
      <c r="ATO288"/>
      <c r="ATP288"/>
      <c r="ATQ288"/>
      <c r="ATR288"/>
      <c r="ATS288"/>
      <c r="ATT288"/>
      <c r="ATU288"/>
      <c r="ATV288"/>
      <c r="ATW288"/>
      <c r="ATX288"/>
      <c r="ATY288"/>
      <c r="ATZ288"/>
      <c r="AUA288"/>
      <c r="AUB288"/>
      <c r="AUC288"/>
      <c r="AUD288"/>
      <c r="AUE288"/>
      <c r="AUF288"/>
      <c r="AUG288"/>
      <c r="AUH288"/>
      <c r="AUI288"/>
      <c r="AUJ288"/>
      <c r="AUK288"/>
      <c r="AUL288"/>
      <c r="AUM288"/>
      <c r="AUN288"/>
      <c r="AUO288"/>
      <c r="AUP288"/>
      <c r="AUQ288"/>
      <c r="AUR288"/>
      <c r="AUS288"/>
      <c r="AUT288"/>
      <c r="AUU288"/>
      <c r="AUV288"/>
      <c r="AUW288"/>
      <c r="AUX288"/>
      <c r="AUY288"/>
      <c r="AUZ288"/>
      <c r="AVA288"/>
      <c r="AVB288"/>
      <c r="AVC288"/>
      <c r="AVD288"/>
      <c r="AVE288"/>
      <c r="AVF288"/>
      <c r="AVG288"/>
      <c r="AVH288"/>
      <c r="AVI288"/>
      <c r="AVJ288"/>
      <c r="AVK288"/>
      <c r="AVL288"/>
      <c r="AVM288"/>
      <c r="AVN288"/>
      <c r="AVO288"/>
      <c r="AVP288"/>
      <c r="AVQ288"/>
      <c r="AVR288"/>
      <c r="AVS288"/>
      <c r="AVT288"/>
      <c r="AVU288"/>
      <c r="AVV288"/>
      <c r="AVW288"/>
      <c r="AVX288"/>
      <c r="AVY288"/>
      <c r="AVZ288"/>
      <c r="AWA288"/>
      <c r="AWB288"/>
      <c r="AWC288"/>
      <c r="AWD288"/>
      <c r="AWE288"/>
      <c r="AWF288"/>
      <c r="AWG288"/>
      <c r="AWH288"/>
      <c r="AWI288"/>
      <c r="AWJ288"/>
      <c r="AWK288"/>
      <c r="AWL288"/>
      <c r="AWM288"/>
      <c r="AWN288"/>
      <c r="AWO288"/>
      <c r="AWP288"/>
      <c r="AWQ288"/>
      <c r="AWR288"/>
      <c r="AWS288"/>
      <c r="AWT288"/>
      <c r="AWU288"/>
      <c r="AWV288"/>
      <c r="AWW288"/>
      <c r="AWX288"/>
      <c r="AWY288"/>
      <c r="AWZ288"/>
      <c r="AXA288"/>
      <c r="AXB288"/>
      <c r="AXC288"/>
      <c r="AXD288"/>
      <c r="AXE288"/>
      <c r="AXF288"/>
      <c r="AXG288"/>
      <c r="AXH288"/>
      <c r="AXI288"/>
      <c r="AXJ288"/>
      <c r="AXK288"/>
      <c r="AXL288"/>
      <c r="AXM288"/>
      <c r="AXN288"/>
      <c r="AXO288"/>
      <c r="AXP288"/>
      <c r="AXQ288"/>
      <c r="AXR288"/>
      <c r="AXS288"/>
      <c r="AXT288"/>
      <c r="AXU288"/>
      <c r="AXV288"/>
      <c r="AXW288"/>
      <c r="AXX288"/>
      <c r="AXY288"/>
      <c r="AXZ288"/>
      <c r="AYA288"/>
      <c r="AYB288"/>
      <c r="AYC288"/>
      <c r="AYD288"/>
      <c r="AYE288"/>
      <c r="AYF288"/>
      <c r="AYG288"/>
      <c r="AYH288"/>
      <c r="AYI288"/>
      <c r="AYJ288"/>
      <c r="AYK288"/>
      <c r="AYL288"/>
      <c r="AYM288"/>
      <c r="AYN288"/>
      <c r="AYO288"/>
      <c r="AYP288"/>
      <c r="AYQ288"/>
      <c r="AYR288"/>
      <c r="AYS288"/>
      <c r="AYT288"/>
      <c r="AYU288"/>
      <c r="AYV288"/>
      <c r="AYW288"/>
      <c r="AYX288"/>
      <c r="AYY288"/>
      <c r="AYZ288"/>
      <c r="AZA288"/>
      <c r="AZB288"/>
      <c r="AZC288"/>
      <c r="AZD288"/>
      <c r="AZE288"/>
      <c r="AZF288"/>
      <c r="AZG288"/>
      <c r="AZH288"/>
      <c r="AZI288"/>
      <c r="AZJ288"/>
      <c r="AZK288"/>
      <c r="AZL288"/>
      <c r="AZM288"/>
      <c r="AZN288"/>
      <c r="AZO288"/>
      <c r="AZP288"/>
      <c r="AZQ288"/>
      <c r="AZR288"/>
      <c r="AZS288"/>
      <c r="AZT288"/>
      <c r="AZU288"/>
      <c r="AZV288"/>
      <c r="AZW288"/>
      <c r="AZX288"/>
      <c r="AZY288"/>
      <c r="AZZ288"/>
      <c r="BAA288"/>
      <c r="BAB288"/>
      <c r="BAC288"/>
      <c r="BAD288"/>
      <c r="BAE288"/>
      <c r="BAF288"/>
      <c r="BAG288"/>
      <c r="BAH288"/>
      <c r="BAI288"/>
      <c r="BAJ288"/>
      <c r="BAK288"/>
      <c r="BAL288"/>
      <c r="BAM288"/>
      <c r="BAN288"/>
      <c r="BAO288"/>
      <c r="BAP288"/>
      <c r="BAQ288"/>
      <c r="BAR288"/>
      <c r="BAS288"/>
      <c r="BAT288"/>
      <c r="BAU288"/>
      <c r="BAV288"/>
      <c r="BAW288"/>
      <c r="BAX288"/>
      <c r="BAY288"/>
      <c r="BAZ288"/>
      <c r="BBA288"/>
      <c r="BBB288"/>
      <c r="BBC288"/>
      <c r="BBD288"/>
      <c r="BBE288"/>
      <c r="BBF288"/>
      <c r="BBG288"/>
      <c r="BBH288"/>
      <c r="BBI288"/>
      <c r="BBJ288"/>
      <c r="BBK288"/>
      <c r="BBL288"/>
      <c r="BBM288"/>
      <c r="BBN288"/>
      <c r="BBO288"/>
      <c r="BBP288"/>
      <c r="BBQ288"/>
      <c r="BBR288"/>
      <c r="BBS288"/>
      <c r="BBT288"/>
      <c r="BBU288"/>
      <c r="BBV288"/>
      <c r="BBW288"/>
      <c r="BBX288"/>
      <c r="BBY288"/>
      <c r="BBZ288"/>
      <c r="BCA288"/>
      <c r="BCB288"/>
      <c r="BCC288"/>
      <c r="BCD288"/>
      <c r="BCE288"/>
      <c r="BCF288"/>
      <c r="BCG288"/>
      <c r="BCH288"/>
      <c r="BCI288"/>
      <c r="BCJ288"/>
      <c r="BCK288"/>
      <c r="BCL288"/>
      <c r="BCM288"/>
      <c r="BCN288"/>
      <c r="BCO288"/>
      <c r="BCP288"/>
      <c r="BCQ288"/>
      <c r="BCR288"/>
      <c r="BCS288"/>
      <c r="BCT288"/>
      <c r="BCU288"/>
      <c r="BCV288"/>
      <c r="BCW288"/>
      <c r="BCX288"/>
      <c r="BCY288"/>
      <c r="BCZ288"/>
      <c r="BDA288"/>
      <c r="BDB288"/>
      <c r="BDC288"/>
      <c r="BDD288"/>
      <c r="BDE288"/>
      <c r="BDF288"/>
      <c r="BDG288"/>
      <c r="BDH288"/>
      <c r="BDI288"/>
      <c r="BDJ288"/>
      <c r="BDK288"/>
      <c r="BDL288"/>
      <c r="BDM288"/>
      <c r="BDN288"/>
      <c r="BDO288"/>
      <c r="BDP288"/>
      <c r="BDQ288"/>
      <c r="BDR288"/>
      <c r="BDS288"/>
      <c r="BDT288"/>
      <c r="BDU288"/>
    </row>
    <row r="289" spans="2:1477" s="69" customFormat="1">
      <c r="B289" s="67" t="s">
        <v>6</v>
      </c>
      <c r="C289" s="67" t="s">
        <v>558</v>
      </c>
      <c r="D289" s="67" t="s">
        <v>559</v>
      </c>
      <c r="E289" s="68">
        <v>44342</v>
      </c>
      <c r="F289" s="67" t="s">
        <v>986</v>
      </c>
      <c r="G289" s="67" t="s">
        <v>998</v>
      </c>
      <c r="H289" s="187">
        <v>2</v>
      </c>
      <c r="I289" s="69">
        <v>24</v>
      </c>
      <c r="J289" s="69">
        <v>1200</v>
      </c>
      <c r="K289" s="69">
        <v>1362</v>
      </c>
      <c r="L289" s="69">
        <v>1223</v>
      </c>
      <c r="M289" s="186">
        <f t="shared" ref="M289:M304" si="90">IF(J289 = 0,0,(L289-AH289-AI289)/J289)</f>
        <v>0.90416666666666667</v>
      </c>
      <c r="N289" s="69">
        <f t="shared" ref="N289:N304" si="91">IF(G289&lt;&gt;"",IF(M289&lt;=1.2,1,0),0)</f>
        <v>1</v>
      </c>
      <c r="O289" s="69">
        <v>139</v>
      </c>
      <c r="P289" s="69">
        <v>0</v>
      </c>
      <c r="Q289" s="69">
        <v>0</v>
      </c>
      <c r="R289" s="69">
        <v>138</v>
      </c>
      <c r="S289" s="69">
        <v>24</v>
      </c>
      <c r="T289" s="190">
        <v>85239705</v>
      </c>
      <c r="U289" s="190">
        <v>150000</v>
      </c>
      <c r="V289" s="190">
        <v>85089705</v>
      </c>
      <c r="W289" s="190">
        <v>94443373</v>
      </c>
      <c r="X289" s="190">
        <v>95456225</v>
      </c>
      <c r="Y289" s="190">
        <v>0</v>
      </c>
      <c r="Z289" s="190">
        <v>0</v>
      </c>
      <c r="AA289" s="190">
        <v>0</v>
      </c>
      <c r="AB289" s="190">
        <v>95456225</v>
      </c>
      <c r="AC289" s="190">
        <v>95322196</v>
      </c>
      <c r="AD289" s="186">
        <f t="shared" ref="AD289:AD304" si="92">IF(V289=0,0,AC289/V289)</f>
        <v>1.120255335237089</v>
      </c>
      <c r="AE289" s="69">
        <f t="shared" ref="AE289:AE304" si="93">IF(AD289 &lt;=1.1,1,0)</f>
        <v>0</v>
      </c>
      <c r="AF289" s="190">
        <v>2218662</v>
      </c>
      <c r="AG289" s="190">
        <v>9203668</v>
      </c>
      <c r="AH289" s="69">
        <v>61</v>
      </c>
      <c r="AI289" s="69">
        <v>77</v>
      </c>
      <c r="AJ289" s="69">
        <v>0</v>
      </c>
      <c r="AK289" s="69">
        <v>0</v>
      </c>
      <c r="AL289" s="80">
        <v>459126</v>
      </c>
      <c r="AM289" s="80">
        <v>0</v>
      </c>
      <c r="AN289" s="69">
        <v>0</v>
      </c>
      <c r="AO289" s="69">
        <v>21</v>
      </c>
      <c r="AP289" s="80">
        <v>3062413</v>
      </c>
      <c r="AQ289" s="80">
        <v>383024</v>
      </c>
      <c r="AR289" s="69">
        <v>0</v>
      </c>
      <c r="AS289" s="69">
        <v>0</v>
      </c>
      <c r="AT289" s="80">
        <v>0</v>
      </c>
      <c r="AU289" s="80">
        <v>0</v>
      </c>
      <c r="AV289" s="69">
        <v>0</v>
      </c>
      <c r="AW289" s="69">
        <v>0</v>
      </c>
      <c r="AX289" s="80">
        <v>0</v>
      </c>
      <c r="AY289" s="80">
        <v>0</v>
      </c>
      <c r="AZ289" s="69">
        <v>0</v>
      </c>
      <c r="BA289" s="69">
        <v>0</v>
      </c>
      <c r="BB289" s="80">
        <v>0</v>
      </c>
      <c r="BC289" s="80">
        <v>0</v>
      </c>
      <c r="BD289" s="69">
        <v>0</v>
      </c>
      <c r="BE289" s="69">
        <v>72</v>
      </c>
      <c r="BF289" s="80">
        <v>5033268</v>
      </c>
      <c r="BG289" s="80">
        <v>721885</v>
      </c>
      <c r="BH289" s="69">
        <v>0</v>
      </c>
      <c r="BI289" s="69">
        <v>0</v>
      </c>
      <c r="BJ289" s="80">
        <v>886815</v>
      </c>
      <c r="BK289" s="80">
        <v>335970</v>
      </c>
      <c r="BL289" s="69">
        <v>0</v>
      </c>
      <c r="BM289" s="69">
        <v>0</v>
      </c>
      <c r="BN289" s="80">
        <v>0</v>
      </c>
      <c r="BO289" s="80">
        <v>0</v>
      </c>
      <c r="BP289" s="69">
        <v>0</v>
      </c>
      <c r="BQ289" s="69">
        <v>0</v>
      </c>
      <c r="BR289" s="80">
        <v>177538</v>
      </c>
      <c r="BS289" s="80">
        <v>160277</v>
      </c>
      <c r="BT289" s="69">
        <v>0</v>
      </c>
      <c r="BU289" s="69">
        <v>0</v>
      </c>
      <c r="BV289" s="80">
        <v>0</v>
      </c>
      <c r="BW289" s="80">
        <v>0</v>
      </c>
      <c r="BX289" s="69">
        <v>0</v>
      </c>
      <c r="BY289" s="69">
        <v>0</v>
      </c>
      <c r="BZ289" s="80">
        <v>0</v>
      </c>
      <c r="CA289" s="80">
        <v>0</v>
      </c>
      <c r="CB289" s="69">
        <v>0</v>
      </c>
      <c r="CC289" s="69">
        <v>0</v>
      </c>
      <c r="CD289" s="80">
        <v>0</v>
      </c>
      <c r="CE289" s="80">
        <v>0</v>
      </c>
      <c r="CF289" s="69">
        <v>0</v>
      </c>
      <c r="CG289" s="69">
        <v>0</v>
      </c>
      <c r="CH289" s="80">
        <v>-1334779</v>
      </c>
      <c r="CI289" s="80">
        <v>0</v>
      </c>
      <c r="CJ289" s="69">
        <v>0</v>
      </c>
      <c r="CK289" s="69">
        <v>93</v>
      </c>
      <c r="CL289" s="80">
        <v>8284381</v>
      </c>
      <c r="CM289" s="80">
        <v>1601156</v>
      </c>
      <c r="CN289" s="67" t="s">
        <v>901</v>
      </c>
      <c r="CO289" s="67" t="s">
        <v>902</v>
      </c>
      <c r="CP289" s="67" t="s">
        <v>709</v>
      </c>
      <c r="CQ289" s="67" t="s">
        <v>709</v>
      </c>
      <c r="CR289" s="67" t="s">
        <v>709</v>
      </c>
      <c r="CS289" s="67" t="s">
        <v>709</v>
      </c>
      <c r="CT289" s="68">
        <v>45930</v>
      </c>
      <c r="CU289" s="67" t="s">
        <v>988</v>
      </c>
      <c r="CV289" s="67" t="s">
        <v>989</v>
      </c>
      <c r="CW289" s="68" t="s">
        <v>168</v>
      </c>
      <c r="CX289" s="68">
        <v>45716</v>
      </c>
      <c r="CY289" s="67" t="s">
        <v>991</v>
      </c>
      <c r="CZ289" s="67" t="s">
        <v>994</v>
      </c>
      <c r="DA289" s="67" t="s">
        <v>1053</v>
      </c>
      <c r="DB289" s="81">
        <v>78472500</v>
      </c>
      <c r="DC289" s="69" t="s">
        <v>930</v>
      </c>
      <c r="DD289" s="67" t="s">
        <v>931</v>
      </c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  <c r="AMK289"/>
      <c r="AML289"/>
      <c r="AMM289"/>
      <c r="AMN289"/>
      <c r="AMO289"/>
      <c r="AMP289"/>
      <c r="AMQ289"/>
      <c r="AMR289"/>
      <c r="AMS289"/>
      <c r="AMT289"/>
      <c r="AMU289"/>
      <c r="AMV289"/>
      <c r="AMW289"/>
      <c r="AMX289"/>
      <c r="AMY289"/>
      <c r="AMZ289"/>
      <c r="ANA289"/>
      <c r="ANB289"/>
      <c r="ANC289"/>
      <c r="AND289"/>
      <c r="ANE289"/>
      <c r="ANF289"/>
      <c r="ANG289"/>
      <c r="ANH289"/>
      <c r="ANI289"/>
      <c r="ANJ289"/>
      <c r="ANK289"/>
      <c r="ANL289"/>
      <c r="ANM289"/>
      <c r="ANN289"/>
      <c r="ANO289"/>
      <c r="ANP289"/>
      <c r="ANQ289"/>
      <c r="ANR289"/>
      <c r="ANS289"/>
      <c r="ANT289"/>
      <c r="ANU289"/>
      <c r="ANV289"/>
      <c r="ANW289"/>
      <c r="ANX289"/>
      <c r="ANY289"/>
      <c r="ANZ289"/>
      <c r="AOA289"/>
      <c r="AOB289"/>
      <c r="AOC289"/>
      <c r="AOD289"/>
      <c r="AOE289"/>
      <c r="AOF289"/>
      <c r="AOG289"/>
      <c r="AOH289"/>
      <c r="AOI289"/>
      <c r="AOJ289"/>
      <c r="AOK289"/>
      <c r="AOL289"/>
      <c r="AOM289"/>
      <c r="AON289"/>
      <c r="AOO289"/>
      <c r="AOP289"/>
      <c r="AOQ289"/>
      <c r="AOR289"/>
      <c r="AOS289"/>
      <c r="AOT289"/>
      <c r="AOU289"/>
      <c r="AOV289"/>
      <c r="AOW289"/>
      <c r="AOX289"/>
      <c r="AOY289"/>
      <c r="AOZ289"/>
      <c r="APA289"/>
      <c r="APB289"/>
      <c r="APC289"/>
      <c r="APD289"/>
      <c r="APE289"/>
      <c r="APF289"/>
      <c r="APG289"/>
      <c r="APH289"/>
      <c r="API289"/>
      <c r="APJ289"/>
      <c r="APK289"/>
      <c r="APL289"/>
      <c r="APM289"/>
      <c r="APN289"/>
      <c r="APO289"/>
      <c r="APP289"/>
      <c r="APQ289"/>
      <c r="APR289"/>
      <c r="APS289"/>
      <c r="APT289"/>
      <c r="APU289"/>
      <c r="APV289"/>
      <c r="APW289"/>
      <c r="APX289"/>
      <c r="APY289"/>
      <c r="APZ289"/>
      <c r="AQA289"/>
      <c r="AQB289"/>
      <c r="AQC289"/>
      <c r="AQD289"/>
      <c r="AQE289"/>
      <c r="AQF289"/>
      <c r="AQG289"/>
      <c r="AQH289"/>
      <c r="AQI289"/>
      <c r="AQJ289"/>
      <c r="AQK289"/>
      <c r="AQL289"/>
      <c r="AQM289"/>
      <c r="AQN289"/>
      <c r="AQO289"/>
      <c r="AQP289"/>
      <c r="AQQ289"/>
      <c r="AQR289"/>
      <c r="AQS289"/>
      <c r="AQT289"/>
      <c r="AQU289"/>
      <c r="AQV289"/>
      <c r="AQW289"/>
      <c r="AQX289"/>
      <c r="AQY289"/>
      <c r="AQZ289"/>
      <c r="ARA289"/>
      <c r="ARB289"/>
      <c r="ARC289"/>
      <c r="ARD289"/>
      <c r="ARE289"/>
      <c r="ARF289"/>
      <c r="ARG289"/>
      <c r="ARH289"/>
      <c r="ARI289"/>
      <c r="ARJ289"/>
      <c r="ARK289"/>
      <c r="ARL289"/>
      <c r="ARM289"/>
      <c r="ARN289"/>
      <c r="ARO289"/>
      <c r="ARP289"/>
      <c r="ARQ289"/>
      <c r="ARR289"/>
      <c r="ARS289"/>
      <c r="ART289"/>
      <c r="ARU289"/>
      <c r="ARV289"/>
      <c r="ARW289"/>
      <c r="ARX289"/>
      <c r="ARY289"/>
      <c r="ARZ289"/>
      <c r="ASA289"/>
      <c r="ASB289"/>
      <c r="ASC289"/>
      <c r="ASD289"/>
      <c r="ASE289"/>
      <c r="ASF289"/>
      <c r="ASG289"/>
      <c r="ASH289"/>
      <c r="ASI289"/>
      <c r="ASJ289"/>
      <c r="ASK289"/>
      <c r="ASL289"/>
      <c r="ASM289"/>
      <c r="ASN289"/>
      <c r="ASO289"/>
      <c r="ASP289"/>
      <c r="ASQ289"/>
      <c r="ASR289"/>
      <c r="ASS289"/>
      <c r="AST289"/>
      <c r="ASU289"/>
      <c r="ASV289"/>
      <c r="ASW289"/>
      <c r="ASX289"/>
      <c r="ASY289"/>
      <c r="ASZ289"/>
      <c r="ATA289"/>
      <c r="ATB289"/>
      <c r="ATC289"/>
      <c r="ATD289"/>
      <c r="ATE289"/>
      <c r="ATF289"/>
      <c r="ATG289"/>
      <c r="ATH289"/>
      <c r="ATI289"/>
      <c r="ATJ289"/>
      <c r="ATK289"/>
      <c r="ATL289"/>
      <c r="ATM289"/>
      <c r="ATN289"/>
      <c r="ATO289"/>
      <c r="ATP289"/>
      <c r="ATQ289"/>
      <c r="ATR289"/>
      <c r="ATS289"/>
      <c r="ATT289"/>
      <c r="ATU289"/>
      <c r="ATV289"/>
      <c r="ATW289"/>
      <c r="ATX289"/>
      <c r="ATY289"/>
      <c r="ATZ289"/>
      <c r="AUA289"/>
      <c r="AUB289"/>
      <c r="AUC289"/>
      <c r="AUD289"/>
      <c r="AUE289"/>
      <c r="AUF289"/>
      <c r="AUG289"/>
      <c r="AUH289"/>
      <c r="AUI289"/>
      <c r="AUJ289"/>
      <c r="AUK289"/>
      <c r="AUL289"/>
      <c r="AUM289"/>
      <c r="AUN289"/>
      <c r="AUO289"/>
      <c r="AUP289"/>
      <c r="AUQ289"/>
      <c r="AUR289"/>
      <c r="AUS289"/>
      <c r="AUT289"/>
      <c r="AUU289"/>
      <c r="AUV289"/>
      <c r="AUW289"/>
      <c r="AUX289"/>
      <c r="AUY289"/>
      <c r="AUZ289"/>
      <c r="AVA289"/>
      <c r="AVB289"/>
      <c r="AVC289"/>
      <c r="AVD289"/>
      <c r="AVE289"/>
      <c r="AVF289"/>
      <c r="AVG289"/>
      <c r="AVH289"/>
      <c r="AVI289"/>
      <c r="AVJ289"/>
      <c r="AVK289"/>
      <c r="AVL289"/>
      <c r="AVM289"/>
      <c r="AVN289"/>
      <c r="AVO289"/>
      <c r="AVP289"/>
      <c r="AVQ289"/>
      <c r="AVR289"/>
      <c r="AVS289"/>
      <c r="AVT289"/>
      <c r="AVU289"/>
      <c r="AVV289"/>
      <c r="AVW289"/>
      <c r="AVX289"/>
      <c r="AVY289"/>
      <c r="AVZ289"/>
      <c r="AWA289"/>
      <c r="AWB289"/>
      <c r="AWC289"/>
      <c r="AWD289"/>
      <c r="AWE289"/>
      <c r="AWF289"/>
      <c r="AWG289"/>
      <c r="AWH289"/>
      <c r="AWI289"/>
      <c r="AWJ289"/>
      <c r="AWK289"/>
      <c r="AWL289"/>
      <c r="AWM289"/>
      <c r="AWN289"/>
      <c r="AWO289"/>
      <c r="AWP289"/>
      <c r="AWQ289"/>
      <c r="AWR289"/>
      <c r="AWS289"/>
      <c r="AWT289"/>
      <c r="AWU289"/>
      <c r="AWV289"/>
      <c r="AWW289"/>
      <c r="AWX289"/>
      <c r="AWY289"/>
      <c r="AWZ289"/>
      <c r="AXA289"/>
      <c r="AXB289"/>
      <c r="AXC289"/>
      <c r="AXD289"/>
      <c r="AXE289"/>
      <c r="AXF289"/>
      <c r="AXG289"/>
      <c r="AXH289"/>
      <c r="AXI289"/>
      <c r="AXJ289"/>
      <c r="AXK289"/>
      <c r="AXL289"/>
      <c r="AXM289"/>
      <c r="AXN289"/>
      <c r="AXO289"/>
      <c r="AXP289"/>
      <c r="AXQ289"/>
      <c r="AXR289"/>
      <c r="AXS289"/>
      <c r="AXT289"/>
      <c r="AXU289"/>
      <c r="AXV289"/>
      <c r="AXW289"/>
      <c r="AXX289"/>
      <c r="AXY289"/>
      <c r="AXZ289"/>
      <c r="AYA289"/>
      <c r="AYB289"/>
      <c r="AYC289"/>
      <c r="AYD289"/>
      <c r="AYE289"/>
      <c r="AYF289"/>
      <c r="AYG289"/>
      <c r="AYH289"/>
      <c r="AYI289"/>
      <c r="AYJ289"/>
      <c r="AYK289"/>
      <c r="AYL289"/>
      <c r="AYM289"/>
      <c r="AYN289"/>
      <c r="AYO289"/>
      <c r="AYP289"/>
      <c r="AYQ289"/>
      <c r="AYR289"/>
      <c r="AYS289"/>
      <c r="AYT289"/>
      <c r="AYU289"/>
      <c r="AYV289"/>
      <c r="AYW289"/>
      <c r="AYX289"/>
      <c r="AYY289"/>
      <c r="AYZ289"/>
      <c r="AZA289"/>
      <c r="AZB289"/>
      <c r="AZC289"/>
      <c r="AZD289"/>
      <c r="AZE289"/>
      <c r="AZF289"/>
      <c r="AZG289"/>
      <c r="AZH289"/>
      <c r="AZI289"/>
      <c r="AZJ289"/>
      <c r="AZK289"/>
      <c r="AZL289"/>
      <c r="AZM289"/>
      <c r="AZN289"/>
      <c r="AZO289"/>
      <c r="AZP289"/>
      <c r="AZQ289"/>
      <c r="AZR289"/>
      <c r="AZS289"/>
      <c r="AZT289"/>
      <c r="AZU289"/>
      <c r="AZV289"/>
      <c r="AZW289"/>
      <c r="AZX289"/>
      <c r="AZY289"/>
      <c r="AZZ289"/>
      <c r="BAA289"/>
      <c r="BAB289"/>
      <c r="BAC289"/>
      <c r="BAD289"/>
      <c r="BAE289"/>
      <c r="BAF289"/>
      <c r="BAG289"/>
      <c r="BAH289"/>
      <c r="BAI289"/>
      <c r="BAJ289"/>
      <c r="BAK289"/>
      <c r="BAL289"/>
      <c r="BAM289"/>
      <c r="BAN289"/>
      <c r="BAO289"/>
      <c r="BAP289"/>
      <c r="BAQ289"/>
      <c r="BAR289"/>
      <c r="BAS289"/>
      <c r="BAT289"/>
      <c r="BAU289"/>
      <c r="BAV289"/>
      <c r="BAW289"/>
      <c r="BAX289"/>
      <c r="BAY289"/>
      <c r="BAZ289"/>
      <c r="BBA289"/>
      <c r="BBB289"/>
      <c r="BBC289"/>
      <c r="BBD289"/>
      <c r="BBE289"/>
      <c r="BBF289"/>
      <c r="BBG289"/>
      <c r="BBH289"/>
      <c r="BBI289"/>
      <c r="BBJ289"/>
      <c r="BBK289"/>
      <c r="BBL289"/>
      <c r="BBM289"/>
      <c r="BBN289"/>
      <c r="BBO289"/>
      <c r="BBP289"/>
      <c r="BBQ289"/>
      <c r="BBR289"/>
      <c r="BBS289"/>
      <c r="BBT289"/>
      <c r="BBU289"/>
      <c r="BBV289"/>
      <c r="BBW289"/>
      <c r="BBX289"/>
      <c r="BBY289"/>
      <c r="BBZ289"/>
      <c r="BCA289"/>
      <c r="BCB289"/>
      <c r="BCC289"/>
      <c r="BCD289"/>
      <c r="BCE289"/>
      <c r="BCF289"/>
      <c r="BCG289"/>
      <c r="BCH289"/>
      <c r="BCI289"/>
      <c r="BCJ289"/>
      <c r="BCK289"/>
      <c r="BCL289"/>
      <c r="BCM289"/>
      <c r="BCN289"/>
      <c r="BCO289"/>
      <c r="BCP289"/>
      <c r="BCQ289"/>
      <c r="BCR289"/>
      <c r="BCS289"/>
      <c r="BCT289"/>
      <c r="BCU289"/>
      <c r="BCV289"/>
      <c r="BCW289"/>
      <c r="BCX289"/>
      <c r="BCY289"/>
      <c r="BCZ289"/>
      <c r="BDA289"/>
      <c r="BDB289"/>
      <c r="BDC289"/>
      <c r="BDD289"/>
      <c r="BDE289"/>
      <c r="BDF289"/>
      <c r="BDG289"/>
      <c r="BDH289"/>
      <c r="BDI289"/>
      <c r="BDJ289"/>
      <c r="BDK289"/>
      <c r="BDL289"/>
      <c r="BDM289"/>
      <c r="BDN289"/>
      <c r="BDO289"/>
      <c r="BDP289"/>
      <c r="BDQ289"/>
      <c r="BDR289"/>
      <c r="BDS289"/>
      <c r="BDT289"/>
      <c r="BDU289"/>
    </row>
    <row r="290" spans="2:1477" s="69" customFormat="1">
      <c r="B290" s="67" t="s">
        <v>6</v>
      </c>
      <c r="C290" s="67" t="s">
        <v>560</v>
      </c>
      <c r="D290" s="67" t="s">
        <v>561</v>
      </c>
      <c r="E290" s="68">
        <v>45070</v>
      </c>
      <c r="F290" s="67" t="s">
        <v>986</v>
      </c>
      <c r="G290" s="67" t="s">
        <v>995</v>
      </c>
      <c r="H290" s="187">
        <v>2</v>
      </c>
      <c r="I290" s="69">
        <v>6</v>
      </c>
      <c r="J290" s="69">
        <v>450</v>
      </c>
      <c r="K290" s="69">
        <v>530</v>
      </c>
      <c r="L290" s="69">
        <v>530</v>
      </c>
      <c r="M290" s="186">
        <f t="shared" si="90"/>
        <v>1</v>
      </c>
      <c r="N290" s="69">
        <f t="shared" si="91"/>
        <v>1</v>
      </c>
      <c r="O290" s="69">
        <v>0</v>
      </c>
      <c r="P290" s="69">
        <v>0</v>
      </c>
      <c r="Q290" s="69">
        <v>0</v>
      </c>
      <c r="R290" s="69">
        <v>80</v>
      </c>
      <c r="S290" s="69">
        <v>0</v>
      </c>
      <c r="T290" s="190">
        <v>13856415</v>
      </c>
      <c r="U290" s="190">
        <v>100000</v>
      </c>
      <c r="V290" s="190">
        <v>13756415</v>
      </c>
      <c r="W290" s="190">
        <v>13819912</v>
      </c>
      <c r="X290" s="190">
        <v>13656236</v>
      </c>
      <c r="Y290" s="190">
        <v>0</v>
      </c>
      <c r="Z290" s="190">
        <v>0</v>
      </c>
      <c r="AA290" s="190">
        <v>0</v>
      </c>
      <c r="AB290" s="190">
        <v>13656236</v>
      </c>
      <c r="AC290" s="190">
        <v>13594713</v>
      </c>
      <c r="AD290" s="186">
        <f t="shared" si="92"/>
        <v>0.98824533862928676</v>
      </c>
      <c r="AE290" s="69">
        <f t="shared" si="93"/>
        <v>1</v>
      </c>
      <c r="AF290" s="190">
        <v>-2106</v>
      </c>
      <c r="AG290" s="190">
        <v>-36503</v>
      </c>
      <c r="AH290" s="69">
        <v>45</v>
      </c>
      <c r="AI290" s="69">
        <v>35</v>
      </c>
      <c r="AJ290" s="69">
        <v>0</v>
      </c>
      <c r="AK290" s="69">
        <v>0</v>
      </c>
      <c r="AL290" s="80">
        <v>25728</v>
      </c>
      <c r="AM290" s="80">
        <v>22538</v>
      </c>
      <c r="AN290" s="69">
        <v>0</v>
      </c>
      <c r="AO290" s="69">
        <v>0</v>
      </c>
      <c r="AP290" s="80">
        <v>-116398</v>
      </c>
      <c r="AQ290" s="80">
        <v>38900</v>
      </c>
      <c r="AR290" s="69">
        <v>0</v>
      </c>
      <c r="AS290" s="69">
        <v>0</v>
      </c>
      <c r="AT290" s="80">
        <v>0</v>
      </c>
      <c r="AU290" s="80">
        <v>0</v>
      </c>
      <c r="AV290" s="69">
        <v>0</v>
      </c>
      <c r="AW290" s="69">
        <v>0</v>
      </c>
      <c r="AX290" s="80">
        <v>0</v>
      </c>
      <c r="AY290" s="80">
        <v>0</v>
      </c>
      <c r="AZ290" s="69">
        <v>0</v>
      </c>
      <c r="BA290" s="69">
        <v>0</v>
      </c>
      <c r="BB290" s="80">
        <v>0</v>
      </c>
      <c r="BC290" s="80">
        <v>0</v>
      </c>
      <c r="BD290" s="69">
        <v>0</v>
      </c>
      <c r="BE290" s="69">
        <v>0</v>
      </c>
      <c r="BF290" s="80">
        <v>0</v>
      </c>
      <c r="BG290" s="80">
        <v>0</v>
      </c>
      <c r="BH290" s="69">
        <v>0</v>
      </c>
      <c r="BI290" s="69">
        <v>0</v>
      </c>
      <c r="BJ290" s="80">
        <v>0</v>
      </c>
      <c r="BK290" s="80">
        <v>0</v>
      </c>
      <c r="BL290" s="69">
        <v>0</v>
      </c>
      <c r="BM290" s="69">
        <v>0</v>
      </c>
      <c r="BN290" s="80">
        <v>0</v>
      </c>
      <c r="BO290" s="80">
        <v>0</v>
      </c>
      <c r="BP290" s="69">
        <v>0</v>
      </c>
      <c r="BQ290" s="69">
        <v>0</v>
      </c>
      <c r="BR290" s="80">
        <v>0</v>
      </c>
      <c r="BS290" s="80">
        <v>0</v>
      </c>
      <c r="BT290" s="69">
        <v>0</v>
      </c>
      <c r="BU290" s="69">
        <v>0</v>
      </c>
      <c r="BV290" s="80">
        <v>0</v>
      </c>
      <c r="BW290" s="80">
        <v>0</v>
      </c>
      <c r="BX290" s="69">
        <v>0</v>
      </c>
      <c r="BY290" s="69">
        <v>0</v>
      </c>
      <c r="BZ290" s="80">
        <v>0</v>
      </c>
      <c r="CA290" s="80">
        <v>0</v>
      </c>
      <c r="CB290" s="69">
        <v>0</v>
      </c>
      <c r="CC290" s="69">
        <v>0</v>
      </c>
      <c r="CD290" s="80">
        <v>0</v>
      </c>
      <c r="CE290" s="80">
        <v>0</v>
      </c>
      <c r="CF290" s="69">
        <v>0</v>
      </c>
      <c r="CG290" s="69">
        <v>0</v>
      </c>
      <c r="CH290" s="80">
        <v>0</v>
      </c>
      <c r="CI290" s="80">
        <v>0</v>
      </c>
      <c r="CJ290" s="69">
        <v>0</v>
      </c>
      <c r="CK290" s="69">
        <v>0</v>
      </c>
      <c r="CL290" s="80">
        <v>-90670</v>
      </c>
      <c r="CM290" s="80">
        <v>61438</v>
      </c>
      <c r="CN290" s="67" t="s">
        <v>735</v>
      </c>
      <c r="CO290" s="67" t="s">
        <v>736</v>
      </c>
      <c r="CP290" s="67" t="s">
        <v>709</v>
      </c>
      <c r="CQ290" s="67" t="s">
        <v>709</v>
      </c>
      <c r="CR290" s="67" t="s">
        <v>709</v>
      </c>
      <c r="CS290" s="67" t="s">
        <v>709</v>
      </c>
      <c r="CT290" s="68">
        <v>46037</v>
      </c>
      <c r="CU290" s="67" t="s">
        <v>991</v>
      </c>
      <c r="CV290" s="67" t="s">
        <v>989</v>
      </c>
      <c r="CW290" s="68" t="s">
        <v>168</v>
      </c>
      <c r="CX290" s="68">
        <v>45796</v>
      </c>
      <c r="CY290" s="67" t="s">
        <v>986</v>
      </c>
      <c r="CZ290" s="67" t="s">
        <v>994</v>
      </c>
      <c r="DA290" s="67" t="s">
        <v>1054</v>
      </c>
      <c r="DB290" s="81">
        <v>14165000</v>
      </c>
      <c r="DD290" s="67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  <c r="AMK290"/>
      <c r="AML290"/>
      <c r="AMM290"/>
      <c r="AMN290"/>
      <c r="AMO290"/>
      <c r="AMP290"/>
      <c r="AMQ290"/>
      <c r="AMR290"/>
      <c r="AMS290"/>
      <c r="AMT290"/>
      <c r="AMU290"/>
      <c r="AMV290"/>
      <c r="AMW290"/>
      <c r="AMX290"/>
      <c r="AMY290"/>
      <c r="AMZ290"/>
      <c r="ANA290"/>
      <c r="ANB290"/>
      <c r="ANC290"/>
      <c r="AND290"/>
      <c r="ANE290"/>
      <c r="ANF290"/>
      <c r="ANG290"/>
      <c r="ANH290"/>
      <c r="ANI290"/>
      <c r="ANJ290"/>
      <c r="ANK290"/>
      <c r="ANL290"/>
      <c r="ANM290"/>
      <c r="ANN290"/>
      <c r="ANO290"/>
      <c r="ANP290"/>
      <c r="ANQ290"/>
      <c r="ANR290"/>
      <c r="ANS290"/>
      <c r="ANT290"/>
      <c r="ANU290"/>
      <c r="ANV290"/>
      <c r="ANW290"/>
      <c r="ANX290"/>
      <c r="ANY290"/>
      <c r="ANZ290"/>
      <c r="AOA290"/>
      <c r="AOB290"/>
      <c r="AOC290"/>
      <c r="AOD290"/>
      <c r="AOE290"/>
      <c r="AOF290"/>
      <c r="AOG290"/>
      <c r="AOH290"/>
      <c r="AOI290"/>
      <c r="AOJ290"/>
      <c r="AOK290"/>
      <c r="AOL290"/>
      <c r="AOM290"/>
      <c r="AON290"/>
      <c r="AOO290"/>
      <c r="AOP290"/>
      <c r="AOQ290"/>
      <c r="AOR290"/>
      <c r="AOS290"/>
      <c r="AOT290"/>
      <c r="AOU290"/>
      <c r="AOV290"/>
      <c r="AOW290"/>
      <c r="AOX290"/>
      <c r="AOY290"/>
      <c r="AOZ290"/>
      <c r="APA290"/>
      <c r="APB290"/>
      <c r="APC290"/>
      <c r="APD290"/>
      <c r="APE290"/>
      <c r="APF290"/>
      <c r="APG290"/>
      <c r="APH290"/>
      <c r="API290"/>
      <c r="APJ290"/>
      <c r="APK290"/>
      <c r="APL290"/>
      <c r="APM290"/>
      <c r="APN290"/>
      <c r="APO290"/>
      <c r="APP290"/>
      <c r="APQ290"/>
      <c r="APR290"/>
      <c r="APS290"/>
      <c r="APT290"/>
      <c r="APU290"/>
      <c r="APV290"/>
      <c r="APW290"/>
      <c r="APX290"/>
      <c r="APY290"/>
      <c r="APZ290"/>
      <c r="AQA290"/>
      <c r="AQB290"/>
      <c r="AQC290"/>
      <c r="AQD290"/>
      <c r="AQE290"/>
      <c r="AQF290"/>
      <c r="AQG290"/>
      <c r="AQH290"/>
      <c r="AQI290"/>
      <c r="AQJ290"/>
      <c r="AQK290"/>
      <c r="AQL290"/>
      <c r="AQM290"/>
      <c r="AQN290"/>
      <c r="AQO290"/>
      <c r="AQP290"/>
      <c r="AQQ290"/>
      <c r="AQR290"/>
      <c r="AQS290"/>
      <c r="AQT290"/>
      <c r="AQU290"/>
      <c r="AQV290"/>
      <c r="AQW290"/>
      <c r="AQX290"/>
      <c r="AQY290"/>
      <c r="AQZ290"/>
      <c r="ARA290"/>
      <c r="ARB290"/>
      <c r="ARC290"/>
      <c r="ARD290"/>
      <c r="ARE290"/>
      <c r="ARF290"/>
      <c r="ARG290"/>
      <c r="ARH290"/>
      <c r="ARI290"/>
      <c r="ARJ290"/>
      <c r="ARK290"/>
      <c r="ARL290"/>
      <c r="ARM290"/>
      <c r="ARN290"/>
      <c r="ARO290"/>
      <c r="ARP290"/>
      <c r="ARQ290"/>
      <c r="ARR290"/>
      <c r="ARS290"/>
      <c r="ART290"/>
      <c r="ARU290"/>
      <c r="ARV290"/>
      <c r="ARW290"/>
      <c r="ARX290"/>
      <c r="ARY290"/>
      <c r="ARZ290"/>
      <c r="ASA290"/>
      <c r="ASB290"/>
      <c r="ASC290"/>
      <c r="ASD290"/>
      <c r="ASE290"/>
      <c r="ASF290"/>
      <c r="ASG290"/>
      <c r="ASH290"/>
      <c r="ASI290"/>
      <c r="ASJ290"/>
      <c r="ASK290"/>
      <c r="ASL290"/>
      <c r="ASM290"/>
      <c r="ASN290"/>
      <c r="ASO290"/>
      <c r="ASP290"/>
      <c r="ASQ290"/>
      <c r="ASR290"/>
      <c r="ASS290"/>
      <c r="AST290"/>
      <c r="ASU290"/>
      <c r="ASV290"/>
      <c r="ASW290"/>
      <c r="ASX290"/>
      <c r="ASY290"/>
      <c r="ASZ290"/>
      <c r="ATA290"/>
      <c r="ATB290"/>
      <c r="ATC290"/>
      <c r="ATD290"/>
      <c r="ATE290"/>
      <c r="ATF290"/>
      <c r="ATG290"/>
      <c r="ATH290"/>
      <c r="ATI290"/>
      <c r="ATJ290"/>
      <c r="ATK290"/>
      <c r="ATL290"/>
      <c r="ATM290"/>
      <c r="ATN290"/>
      <c r="ATO290"/>
      <c r="ATP290"/>
      <c r="ATQ290"/>
      <c r="ATR290"/>
      <c r="ATS290"/>
      <c r="ATT290"/>
      <c r="ATU290"/>
      <c r="ATV290"/>
      <c r="ATW290"/>
      <c r="ATX290"/>
      <c r="ATY290"/>
      <c r="ATZ290"/>
      <c r="AUA290"/>
      <c r="AUB290"/>
      <c r="AUC290"/>
      <c r="AUD290"/>
      <c r="AUE290"/>
      <c r="AUF290"/>
      <c r="AUG290"/>
      <c r="AUH290"/>
      <c r="AUI290"/>
      <c r="AUJ290"/>
      <c r="AUK290"/>
      <c r="AUL290"/>
      <c r="AUM290"/>
      <c r="AUN290"/>
      <c r="AUO290"/>
      <c r="AUP290"/>
      <c r="AUQ290"/>
      <c r="AUR290"/>
      <c r="AUS290"/>
      <c r="AUT290"/>
      <c r="AUU290"/>
      <c r="AUV290"/>
      <c r="AUW290"/>
      <c r="AUX290"/>
      <c r="AUY290"/>
      <c r="AUZ290"/>
      <c r="AVA290"/>
      <c r="AVB290"/>
      <c r="AVC290"/>
      <c r="AVD290"/>
      <c r="AVE290"/>
      <c r="AVF290"/>
      <c r="AVG290"/>
      <c r="AVH290"/>
      <c r="AVI290"/>
      <c r="AVJ290"/>
      <c r="AVK290"/>
      <c r="AVL290"/>
      <c r="AVM290"/>
      <c r="AVN290"/>
      <c r="AVO290"/>
      <c r="AVP290"/>
      <c r="AVQ290"/>
      <c r="AVR290"/>
      <c r="AVS290"/>
      <c r="AVT290"/>
      <c r="AVU290"/>
      <c r="AVV290"/>
      <c r="AVW290"/>
      <c r="AVX290"/>
      <c r="AVY290"/>
      <c r="AVZ290"/>
      <c r="AWA290"/>
      <c r="AWB290"/>
      <c r="AWC290"/>
      <c r="AWD290"/>
      <c r="AWE290"/>
      <c r="AWF290"/>
      <c r="AWG290"/>
      <c r="AWH290"/>
      <c r="AWI290"/>
      <c r="AWJ290"/>
      <c r="AWK290"/>
      <c r="AWL290"/>
      <c r="AWM290"/>
      <c r="AWN290"/>
      <c r="AWO290"/>
      <c r="AWP290"/>
      <c r="AWQ290"/>
      <c r="AWR290"/>
      <c r="AWS290"/>
      <c r="AWT290"/>
      <c r="AWU290"/>
      <c r="AWV290"/>
      <c r="AWW290"/>
      <c r="AWX290"/>
      <c r="AWY290"/>
      <c r="AWZ290"/>
      <c r="AXA290"/>
      <c r="AXB290"/>
      <c r="AXC290"/>
      <c r="AXD290"/>
      <c r="AXE290"/>
      <c r="AXF290"/>
      <c r="AXG290"/>
      <c r="AXH290"/>
      <c r="AXI290"/>
      <c r="AXJ290"/>
      <c r="AXK290"/>
      <c r="AXL290"/>
      <c r="AXM290"/>
      <c r="AXN290"/>
      <c r="AXO290"/>
      <c r="AXP290"/>
      <c r="AXQ290"/>
      <c r="AXR290"/>
      <c r="AXS290"/>
      <c r="AXT290"/>
      <c r="AXU290"/>
      <c r="AXV290"/>
      <c r="AXW290"/>
      <c r="AXX290"/>
      <c r="AXY290"/>
      <c r="AXZ290"/>
      <c r="AYA290"/>
      <c r="AYB290"/>
      <c r="AYC290"/>
      <c r="AYD290"/>
      <c r="AYE290"/>
      <c r="AYF290"/>
      <c r="AYG290"/>
      <c r="AYH290"/>
      <c r="AYI290"/>
      <c r="AYJ290"/>
      <c r="AYK290"/>
      <c r="AYL290"/>
      <c r="AYM290"/>
      <c r="AYN290"/>
      <c r="AYO290"/>
      <c r="AYP290"/>
      <c r="AYQ290"/>
      <c r="AYR290"/>
      <c r="AYS290"/>
      <c r="AYT290"/>
      <c r="AYU290"/>
      <c r="AYV290"/>
      <c r="AYW290"/>
      <c r="AYX290"/>
      <c r="AYY290"/>
      <c r="AYZ290"/>
      <c r="AZA290"/>
      <c r="AZB290"/>
      <c r="AZC290"/>
      <c r="AZD290"/>
      <c r="AZE290"/>
      <c r="AZF290"/>
      <c r="AZG290"/>
      <c r="AZH290"/>
      <c r="AZI290"/>
      <c r="AZJ290"/>
      <c r="AZK290"/>
      <c r="AZL290"/>
      <c r="AZM290"/>
      <c r="AZN290"/>
      <c r="AZO290"/>
      <c r="AZP290"/>
      <c r="AZQ290"/>
      <c r="AZR290"/>
      <c r="AZS290"/>
      <c r="AZT290"/>
      <c r="AZU290"/>
      <c r="AZV290"/>
      <c r="AZW290"/>
      <c r="AZX290"/>
      <c r="AZY290"/>
      <c r="AZZ290"/>
      <c r="BAA290"/>
      <c r="BAB290"/>
      <c r="BAC290"/>
      <c r="BAD290"/>
      <c r="BAE290"/>
      <c r="BAF290"/>
      <c r="BAG290"/>
      <c r="BAH290"/>
      <c r="BAI290"/>
      <c r="BAJ290"/>
      <c r="BAK290"/>
      <c r="BAL290"/>
      <c r="BAM290"/>
      <c r="BAN290"/>
      <c r="BAO290"/>
      <c r="BAP290"/>
      <c r="BAQ290"/>
      <c r="BAR290"/>
      <c r="BAS290"/>
      <c r="BAT290"/>
      <c r="BAU290"/>
      <c r="BAV290"/>
      <c r="BAW290"/>
      <c r="BAX290"/>
      <c r="BAY290"/>
      <c r="BAZ290"/>
      <c r="BBA290"/>
      <c r="BBB290"/>
      <c r="BBC290"/>
      <c r="BBD290"/>
      <c r="BBE290"/>
      <c r="BBF290"/>
      <c r="BBG290"/>
      <c r="BBH290"/>
      <c r="BBI290"/>
      <c r="BBJ290"/>
      <c r="BBK290"/>
      <c r="BBL290"/>
      <c r="BBM290"/>
      <c r="BBN290"/>
      <c r="BBO290"/>
      <c r="BBP290"/>
      <c r="BBQ290"/>
      <c r="BBR290"/>
      <c r="BBS290"/>
      <c r="BBT290"/>
      <c r="BBU290"/>
      <c r="BBV290"/>
      <c r="BBW290"/>
      <c r="BBX290"/>
      <c r="BBY290"/>
      <c r="BBZ290"/>
      <c r="BCA290"/>
      <c r="BCB290"/>
      <c r="BCC290"/>
      <c r="BCD290"/>
      <c r="BCE290"/>
      <c r="BCF290"/>
      <c r="BCG290"/>
      <c r="BCH290"/>
      <c r="BCI290"/>
      <c r="BCJ290"/>
      <c r="BCK290"/>
      <c r="BCL290"/>
      <c r="BCM290"/>
      <c r="BCN290"/>
      <c r="BCO290"/>
      <c r="BCP290"/>
      <c r="BCQ290"/>
      <c r="BCR290"/>
      <c r="BCS290"/>
      <c r="BCT290"/>
      <c r="BCU290"/>
      <c r="BCV290"/>
      <c r="BCW290"/>
      <c r="BCX290"/>
      <c r="BCY290"/>
      <c r="BCZ290"/>
      <c r="BDA290"/>
      <c r="BDB290"/>
      <c r="BDC290"/>
      <c r="BDD290"/>
      <c r="BDE290"/>
      <c r="BDF290"/>
      <c r="BDG290"/>
      <c r="BDH290"/>
      <c r="BDI290"/>
      <c r="BDJ290"/>
      <c r="BDK290"/>
      <c r="BDL290"/>
      <c r="BDM290"/>
      <c r="BDN290"/>
      <c r="BDO290"/>
      <c r="BDP290"/>
      <c r="BDQ290"/>
      <c r="BDR290"/>
      <c r="BDS290"/>
      <c r="BDT290"/>
      <c r="BDU290"/>
    </row>
    <row r="291" spans="2:1477" s="69" customFormat="1">
      <c r="B291" s="67" t="s">
        <v>6</v>
      </c>
      <c r="C291" s="67" t="s">
        <v>562</v>
      </c>
      <c r="D291" s="67" t="s">
        <v>563</v>
      </c>
      <c r="E291" s="68">
        <v>45063</v>
      </c>
      <c r="F291" s="67" t="s">
        <v>986</v>
      </c>
      <c r="G291" s="67" t="s">
        <v>995</v>
      </c>
      <c r="H291" s="187">
        <v>2</v>
      </c>
      <c r="I291" s="69">
        <v>4</v>
      </c>
      <c r="J291" s="69">
        <v>700</v>
      </c>
      <c r="K291" s="69">
        <v>758</v>
      </c>
      <c r="L291" s="69">
        <v>563</v>
      </c>
      <c r="M291" s="186">
        <f t="shared" si="90"/>
        <v>0.67142857142857137</v>
      </c>
      <c r="N291" s="69">
        <f t="shared" si="91"/>
        <v>1</v>
      </c>
      <c r="O291" s="69">
        <v>195</v>
      </c>
      <c r="P291" s="69">
        <v>0</v>
      </c>
      <c r="Q291" s="69">
        <v>0</v>
      </c>
      <c r="R291" s="69">
        <v>93</v>
      </c>
      <c r="S291" s="69">
        <v>-35</v>
      </c>
      <c r="T291" s="190">
        <v>22407724</v>
      </c>
      <c r="U291" s="190">
        <v>150000</v>
      </c>
      <c r="V291" s="190">
        <v>22257724</v>
      </c>
      <c r="W291" s="190">
        <v>24195428</v>
      </c>
      <c r="X291" s="190">
        <v>26279346</v>
      </c>
      <c r="Y291" s="190">
        <v>0</v>
      </c>
      <c r="Z291" s="190">
        <v>-10000</v>
      </c>
      <c r="AA291" s="190">
        <v>-10000</v>
      </c>
      <c r="AB291" s="190">
        <v>26269346</v>
      </c>
      <c r="AC291" s="190">
        <v>25478372</v>
      </c>
      <c r="AD291" s="186">
        <f t="shared" si="92"/>
        <v>1.1446979933797363</v>
      </c>
      <c r="AE291" s="69">
        <f t="shared" si="93"/>
        <v>0</v>
      </c>
      <c r="AF291" s="190">
        <v>-2078</v>
      </c>
      <c r="AG291" s="190">
        <v>1787704</v>
      </c>
      <c r="AH291" s="69">
        <v>50</v>
      </c>
      <c r="AI291" s="69">
        <v>43</v>
      </c>
      <c r="AJ291" s="69">
        <v>0</v>
      </c>
      <c r="AK291" s="69">
        <v>0</v>
      </c>
      <c r="AL291" s="80">
        <v>-250600</v>
      </c>
      <c r="AM291" s="80">
        <v>0</v>
      </c>
      <c r="AN291" s="69">
        <v>0</v>
      </c>
      <c r="AO291" s="69">
        <v>0</v>
      </c>
      <c r="AP291" s="80">
        <v>189104</v>
      </c>
      <c r="AQ291" s="80">
        <v>0</v>
      </c>
      <c r="AR291" s="69">
        <v>0</v>
      </c>
      <c r="AS291" s="69">
        <v>0</v>
      </c>
      <c r="AT291" s="80">
        <v>0</v>
      </c>
      <c r="AU291" s="80">
        <v>0</v>
      </c>
      <c r="AV291" s="69">
        <v>0</v>
      </c>
      <c r="AW291" s="69">
        <v>0</v>
      </c>
      <c r="AX291" s="80">
        <v>0</v>
      </c>
      <c r="AY291" s="80">
        <v>0</v>
      </c>
      <c r="AZ291" s="69">
        <v>0</v>
      </c>
      <c r="BA291" s="69">
        <v>0</v>
      </c>
      <c r="BB291" s="80">
        <v>0</v>
      </c>
      <c r="BC291" s="80">
        <v>0</v>
      </c>
      <c r="BD291" s="69">
        <v>0</v>
      </c>
      <c r="BE291" s="69">
        <v>0</v>
      </c>
      <c r="BF291" s="80">
        <v>0</v>
      </c>
      <c r="BG291" s="80">
        <v>0</v>
      </c>
      <c r="BH291" s="69">
        <v>0</v>
      </c>
      <c r="BI291" s="69">
        <v>0</v>
      </c>
      <c r="BJ291" s="80">
        <v>9188</v>
      </c>
      <c r="BK291" s="80">
        <v>0</v>
      </c>
      <c r="BL291" s="69">
        <v>0</v>
      </c>
      <c r="BM291" s="69">
        <v>0</v>
      </c>
      <c r="BN291" s="80">
        <v>0</v>
      </c>
      <c r="BO291" s="80">
        <v>0</v>
      </c>
      <c r="BP291" s="69">
        <v>0</v>
      </c>
      <c r="BQ291" s="69">
        <v>0</v>
      </c>
      <c r="BR291" s="80">
        <v>74142</v>
      </c>
      <c r="BS291" s="80">
        <v>0</v>
      </c>
      <c r="BT291" s="69">
        <v>0</v>
      </c>
      <c r="BU291" s="69">
        <v>0</v>
      </c>
      <c r="BV291" s="80">
        <v>0</v>
      </c>
      <c r="BW291" s="80">
        <v>0</v>
      </c>
      <c r="BX291" s="69">
        <v>0</v>
      </c>
      <c r="BY291" s="69">
        <v>0</v>
      </c>
      <c r="BZ291" s="80">
        <v>0</v>
      </c>
      <c r="CA291" s="80">
        <v>0</v>
      </c>
      <c r="CB291" s="69">
        <v>0</v>
      </c>
      <c r="CC291" s="69">
        <v>0</v>
      </c>
      <c r="CD291" s="80">
        <v>0</v>
      </c>
      <c r="CE291" s="80">
        <v>0</v>
      </c>
      <c r="CF291" s="69">
        <v>0</v>
      </c>
      <c r="CG291" s="69">
        <v>0</v>
      </c>
      <c r="CH291" s="80">
        <v>0</v>
      </c>
      <c r="CI291" s="80">
        <v>0</v>
      </c>
      <c r="CJ291" s="69">
        <v>0</v>
      </c>
      <c r="CK291" s="69">
        <v>0</v>
      </c>
      <c r="CL291" s="80">
        <v>21834</v>
      </c>
      <c r="CM291" s="80">
        <v>0</v>
      </c>
      <c r="CN291" s="67" t="s">
        <v>973</v>
      </c>
      <c r="CO291" s="67" t="s">
        <v>974</v>
      </c>
      <c r="CP291" s="67" t="s">
        <v>709</v>
      </c>
      <c r="CQ291" s="67" t="s">
        <v>709</v>
      </c>
      <c r="CR291" s="67" t="s">
        <v>709</v>
      </c>
      <c r="CS291" s="67" t="s">
        <v>709</v>
      </c>
      <c r="CT291" s="68">
        <v>46063</v>
      </c>
      <c r="CU291" s="67" t="s">
        <v>991</v>
      </c>
      <c r="CV291" s="67" t="s">
        <v>989</v>
      </c>
      <c r="CW291" s="68" t="s">
        <v>168</v>
      </c>
      <c r="CX291" s="68">
        <v>45814</v>
      </c>
      <c r="CY291" s="67" t="s">
        <v>986</v>
      </c>
      <c r="CZ291" s="67" t="s">
        <v>994</v>
      </c>
      <c r="DA291" s="67" t="s">
        <v>1053</v>
      </c>
      <c r="DB291" s="81">
        <v>23830100</v>
      </c>
      <c r="DD291" s="67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  <c r="AMK291"/>
      <c r="AML291"/>
      <c r="AMM291"/>
      <c r="AMN291"/>
      <c r="AMO291"/>
      <c r="AMP291"/>
      <c r="AMQ291"/>
      <c r="AMR291"/>
      <c r="AMS291"/>
      <c r="AMT291"/>
      <c r="AMU291"/>
      <c r="AMV291"/>
      <c r="AMW291"/>
      <c r="AMX291"/>
      <c r="AMY291"/>
      <c r="AMZ291"/>
      <c r="ANA291"/>
      <c r="ANB291"/>
      <c r="ANC291"/>
      <c r="AND291"/>
      <c r="ANE291"/>
      <c r="ANF291"/>
      <c r="ANG291"/>
      <c r="ANH291"/>
      <c r="ANI291"/>
      <c r="ANJ291"/>
      <c r="ANK291"/>
      <c r="ANL291"/>
      <c r="ANM291"/>
      <c r="ANN291"/>
      <c r="ANO291"/>
      <c r="ANP291"/>
      <c r="ANQ291"/>
      <c r="ANR291"/>
      <c r="ANS291"/>
      <c r="ANT291"/>
      <c r="ANU291"/>
      <c r="ANV291"/>
      <c r="ANW291"/>
      <c r="ANX291"/>
      <c r="ANY291"/>
      <c r="ANZ291"/>
      <c r="AOA291"/>
      <c r="AOB291"/>
      <c r="AOC291"/>
      <c r="AOD291"/>
      <c r="AOE291"/>
      <c r="AOF291"/>
      <c r="AOG291"/>
      <c r="AOH291"/>
      <c r="AOI291"/>
      <c r="AOJ291"/>
      <c r="AOK291"/>
      <c r="AOL291"/>
      <c r="AOM291"/>
      <c r="AON291"/>
      <c r="AOO291"/>
      <c r="AOP291"/>
      <c r="AOQ291"/>
      <c r="AOR291"/>
      <c r="AOS291"/>
      <c r="AOT291"/>
      <c r="AOU291"/>
      <c r="AOV291"/>
      <c r="AOW291"/>
      <c r="AOX291"/>
      <c r="AOY291"/>
      <c r="AOZ291"/>
      <c r="APA291"/>
      <c r="APB291"/>
      <c r="APC291"/>
      <c r="APD291"/>
      <c r="APE291"/>
      <c r="APF291"/>
      <c r="APG291"/>
      <c r="APH291"/>
      <c r="API291"/>
      <c r="APJ291"/>
      <c r="APK291"/>
      <c r="APL291"/>
      <c r="APM291"/>
      <c r="APN291"/>
      <c r="APO291"/>
      <c r="APP291"/>
      <c r="APQ291"/>
      <c r="APR291"/>
      <c r="APS291"/>
      <c r="APT291"/>
      <c r="APU291"/>
      <c r="APV291"/>
      <c r="APW291"/>
      <c r="APX291"/>
      <c r="APY291"/>
      <c r="APZ291"/>
      <c r="AQA291"/>
      <c r="AQB291"/>
      <c r="AQC291"/>
      <c r="AQD291"/>
      <c r="AQE291"/>
      <c r="AQF291"/>
      <c r="AQG291"/>
      <c r="AQH291"/>
      <c r="AQI291"/>
      <c r="AQJ291"/>
      <c r="AQK291"/>
      <c r="AQL291"/>
      <c r="AQM291"/>
      <c r="AQN291"/>
      <c r="AQO291"/>
      <c r="AQP291"/>
      <c r="AQQ291"/>
      <c r="AQR291"/>
      <c r="AQS291"/>
      <c r="AQT291"/>
      <c r="AQU291"/>
      <c r="AQV291"/>
      <c r="AQW291"/>
      <c r="AQX291"/>
      <c r="AQY291"/>
      <c r="AQZ291"/>
      <c r="ARA291"/>
      <c r="ARB291"/>
      <c r="ARC291"/>
      <c r="ARD291"/>
      <c r="ARE291"/>
      <c r="ARF291"/>
      <c r="ARG291"/>
      <c r="ARH291"/>
      <c r="ARI291"/>
      <c r="ARJ291"/>
      <c r="ARK291"/>
      <c r="ARL291"/>
      <c r="ARM291"/>
      <c r="ARN291"/>
      <c r="ARO291"/>
      <c r="ARP291"/>
      <c r="ARQ291"/>
      <c r="ARR291"/>
      <c r="ARS291"/>
      <c r="ART291"/>
      <c r="ARU291"/>
      <c r="ARV291"/>
      <c r="ARW291"/>
      <c r="ARX291"/>
      <c r="ARY291"/>
      <c r="ARZ291"/>
      <c r="ASA291"/>
      <c r="ASB291"/>
      <c r="ASC291"/>
      <c r="ASD291"/>
      <c r="ASE291"/>
      <c r="ASF291"/>
      <c r="ASG291"/>
      <c r="ASH291"/>
      <c r="ASI291"/>
      <c r="ASJ291"/>
      <c r="ASK291"/>
      <c r="ASL291"/>
      <c r="ASM291"/>
      <c r="ASN291"/>
      <c r="ASO291"/>
      <c r="ASP291"/>
      <c r="ASQ291"/>
      <c r="ASR291"/>
      <c r="ASS291"/>
      <c r="AST291"/>
      <c r="ASU291"/>
      <c r="ASV291"/>
      <c r="ASW291"/>
      <c r="ASX291"/>
      <c r="ASY291"/>
      <c r="ASZ291"/>
      <c r="ATA291"/>
      <c r="ATB291"/>
      <c r="ATC291"/>
      <c r="ATD291"/>
      <c r="ATE291"/>
      <c r="ATF291"/>
      <c r="ATG291"/>
      <c r="ATH291"/>
      <c r="ATI291"/>
      <c r="ATJ291"/>
      <c r="ATK291"/>
      <c r="ATL291"/>
      <c r="ATM291"/>
      <c r="ATN291"/>
      <c r="ATO291"/>
      <c r="ATP291"/>
      <c r="ATQ291"/>
      <c r="ATR291"/>
      <c r="ATS291"/>
      <c r="ATT291"/>
      <c r="ATU291"/>
      <c r="ATV291"/>
      <c r="ATW291"/>
      <c r="ATX291"/>
      <c r="ATY291"/>
      <c r="ATZ291"/>
      <c r="AUA291"/>
      <c r="AUB291"/>
      <c r="AUC291"/>
      <c r="AUD291"/>
      <c r="AUE291"/>
      <c r="AUF291"/>
      <c r="AUG291"/>
      <c r="AUH291"/>
      <c r="AUI291"/>
      <c r="AUJ291"/>
      <c r="AUK291"/>
      <c r="AUL291"/>
      <c r="AUM291"/>
      <c r="AUN291"/>
      <c r="AUO291"/>
      <c r="AUP291"/>
      <c r="AUQ291"/>
      <c r="AUR291"/>
      <c r="AUS291"/>
      <c r="AUT291"/>
      <c r="AUU291"/>
      <c r="AUV291"/>
      <c r="AUW291"/>
      <c r="AUX291"/>
      <c r="AUY291"/>
      <c r="AUZ291"/>
      <c r="AVA291"/>
      <c r="AVB291"/>
      <c r="AVC291"/>
      <c r="AVD291"/>
      <c r="AVE291"/>
      <c r="AVF291"/>
      <c r="AVG291"/>
      <c r="AVH291"/>
      <c r="AVI291"/>
      <c r="AVJ291"/>
      <c r="AVK291"/>
      <c r="AVL291"/>
      <c r="AVM291"/>
      <c r="AVN291"/>
      <c r="AVO291"/>
      <c r="AVP291"/>
      <c r="AVQ291"/>
      <c r="AVR291"/>
      <c r="AVS291"/>
      <c r="AVT291"/>
      <c r="AVU291"/>
      <c r="AVV291"/>
      <c r="AVW291"/>
      <c r="AVX291"/>
      <c r="AVY291"/>
      <c r="AVZ291"/>
      <c r="AWA291"/>
      <c r="AWB291"/>
      <c r="AWC291"/>
      <c r="AWD291"/>
      <c r="AWE291"/>
      <c r="AWF291"/>
      <c r="AWG291"/>
      <c r="AWH291"/>
      <c r="AWI291"/>
      <c r="AWJ291"/>
      <c r="AWK291"/>
      <c r="AWL291"/>
      <c r="AWM291"/>
      <c r="AWN291"/>
      <c r="AWO291"/>
      <c r="AWP291"/>
      <c r="AWQ291"/>
      <c r="AWR291"/>
      <c r="AWS291"/>
      <c r="AWT291"/>
      <c r="AWU291"/>
      <c r="AWV291"/>
      <c r="AWW291"/>
      <c r="AWX291"/>
      <c r="AWY291"/>
      <c r="AWZ291"/>
      <c r="AXA291"/>
      <c r="AXB291"/>
      <c r="AXC291"/>
      <c r="AXD291"/>
      <c r="AXE291"/>
      <c r="AXF291"/>
      <c r="AXG291"/>
      <c r="AXH291"/>
      <c r="AXI291"/>
      <c r="AXJ291"/>
      <c r="AXK291"/>
      <c r="AXL291"/>
      <c r="AXM291"/>
      <c r="AXN291"/>
      <c r="AXO291"/>
      <c r="AXP291"/>
      <c r="AXQ291"/>
      <c r="AXR291"/>
      <c r="AXS291"/>
      <c r="AXT291"/>
      <c r="AXU291"/>
      <c r="AXV291"/>
      <c r="AXW291"/>
      <c r="AXX291"/>
      <c r="AXY291"/>
      <c r="AXZ291"/>
      <c r="AYA291"/>
      <c r="AYB291"/>
      <c r="AYC291"/>
      <c r="AYD291"/>
      <c r="AYE291"/>
      <c r="AYF291"/>
      <c r="AYG291"/>
      <c r="AYH291"/>
      <c r="AYI291"/>
      <c r="AYJ291"/>
      <c r="AYK291"/>
      <c r="AYL291"/>
      <c r="AYM291"/>
      <c r="AYN291"/>
      <c r="AYO291"/>
      <c r="AYP291"/>
      <c r="AYQ291"/>
      <c r="AYR291"/>
      <c r="AYS291"/>
      <c r="AYT291"/>
      <c r="AYU291"/>
      <c r="AYV291"/>
      <c r="AYW291"/>
      <c r="AYX291"/>
      <c r="AYY291"/>
      <c r="AYZ291"/>
      <c r="AZA291"/>
      <c r="AZB291"/>
      <c r="AZC291"/>
      <c r="AZD291"/>
      <c r="AZE291"/>
      <c r="AZF291"/>
      <c r="AZG291"/>
      <c r="AZH291"/>
      <c r="AZI291"/>
      <c r="AZJ291"/>
      <c r="AZK291"/>
      <c r="AZL291"/>
      <c r="AZM291"/>
      <c r="AZN291"/>
      <c r="AZO291"/>
      <c r="AZP291"/>
      <c r="AZQ291"/>
      <c r="AZR291"/>
      <c r="AZS291"/>
      <c r="AZT291"/>
      <c r="AZU291"/>
      <c r="AZV291"/>
      <c r="AZW291"/>
      <c r="AZX291"/>
      <c r="AZY291"/>
      <c r="AZZ291"/>
      <c r="BAA291"/>
      <c r="BAB291"/>
      <c r="BAC291"/>
      <c r="BAD291"/>
      <c r="BAE291"/>
      <c r="BAF291"/>
      <c r="BAG291"/>
      <c r="BAH291"/>
      <c r="BAI291"/>
      <c r="BAJ291"/>
      <c r="BAK291"/>
      <c r="BAL291"/>
      <c r="BAM291"/>
      <c r="BAN291"/>
      <c r="BAO291"/>
      <c r="BAP291"/>
      <c r="BAQ291"/>
      <c r="BAR291"/>
      <c r="BAS291"/>
      <c r="BAT291"/>
      <c r="BAU291"/>
      <c r="BAV291"/>
      <c r="BAW291"/>
      <c r="BAX291"/>
      <c r="BAY291"/>
      <c r="BAZ291"/>
      <c r="BBA291"/>
      <c r="BBB291"/>
      <c r="BBC291"/>
      <c r="BBD291"/>
      <c r="BBE291"/>
      <c r="BBF291"/>
      <c r="BBG291"/>
      <c r="BBH291"/>
      <c r="BBI291"/>
      <c r="BBJ291"/>
      <c r="BBK291"/>
      <c r="BBL291"/>
      <c r="BBM291"/>
      <c r="BBN291"/>
      <c r="BBO291"/>
      <c r="BBP291"/>
      <c r="BBQ291"/>
      <c r="BBR291"/>
      <c r="BBS291"/>
      <c r="BBT291"/>
      <c r="BBU291"/>
      <c r="BBV291"/>
      <c r="BBW291"/>
      <c r="BBX291"/>
      <c r="BBY291"/>
      <c r="BBZ291"/>
      <c r="BCA291"/>
      <c r="BCB291"/>
      <c r="BCC291"/>
      <c r="BCD291"/>
      <c r="BCE291"/>
      <c r="BCF291"/>
      <c r="BCG291"/>
      <c r="BCH291"/>
      <c r="BCI291"/>
      <c r="BCJ291"/>
      <c r="BCK291"/>
      <c r="BCL291"/>
      <c r="BCM291"/>
      <c r="BCN291"/>
      <c r="BCO291"/>
      <c r="BCP291"/>
      <c r="BCQ291"/>
      <c r="BCR291"/>
      <c r="BCS291"/>
      <c r="BCT291"/>
      <c r="BCU291"/>
      <c r="BCV291"/>
      <c r="BCW291"/>
      <c r="BCX291"/>
      <c r="BCY291"/>
      <c r="BCZ291"/>
      <c r="BDA291"/>
      <c r="BDB291"/>
      <c r="BDC291"/>
      <c r="BDD291"/>
      <c r="BDE291"/>
      <c r="BDF291"/>
      <c r="BDG291"/>
      <c r="BDH291"/>
      <c r="BDI291"/>
      <c r="BDJ291"/>
      <c r="BDK291"/>
      <c r="BDL291"/>
      <c r="BDM291"/>
      <c r="BDN291"/>
      <c r="BDO291"/>
      <c r="BDP291"/>
      <c r="BDQ291"/>
      <c r="BDR291"/>
      <c r="BDS291"/>
      <c r="BDT291"/>
      <c r="BDU291"/>
    </row>
    <row r="292" spans="2:1477" s="69" customFormat="1">
      <c r="B292" s="67" t="s">
        <v>6</v>
      </c>
      <c r="C292" s="67" t="s">
        <v>564</v>
      </c>
      <c r="D292" s="67" t="s">
        <v>565</v>
      </c>
      <c r="E292" s="68">
        <v>44979</v>
      </c>
      <c r="F292" s="67" t="s">
        <v>991</v>
      </c>
      <c r="G292" s="67" t="s">
        <v>995</v>
      </c>
      <c r="H292" s="187">
        <v>1</v>
      </c>
      <c r="I292" s="69">
        <v>3</v>
      </c>
      <c r="J292" s="69">
        <v>225</v>
      </c>
      <c r="K292" s="69">
        <v>324</v>
      </c>
      <c r="L292" s="69">
        <v>324</v>
      </c>
      <c r="M292" s="186">
        <f t="shared" si="90"/>
        <v>1.1288888888888888</v>
      </c>
      <c r="N292" s="69">
        <f t="shared" si="91"/>
        <v>1</v>
      </c>
      <c r="O292" s="69">
        <v>0</v>
      </c>
      <c r="P292" s="69">
        <v>0</v>
      </c>
      <c r="Q292" s="69">
        <v>0</v>
      </c>
      <c r="R292" s="69">
        <v>99</v>
      </c>
      <c r="S292" s="69">
        <v>0</v>
      </c>
      <c r="T292" s="190">
        <v>8085082</v>
      </c>
      <c r="U292" s="190">
        <v>90000</v>
      </c>
      <c r="V292" s="190">
        <v>7995082</v>
      </c>
      <c r="W292" s="190">
        <v>8115381</v>
      </c>
      <c r="X292" s="190">
        <v>7967342</v>
      </c>
      <c r="Y292" s="190">
        <v>0</v>
      </c>
      <c r="Z292" s="190">
        <v>0</v>
      </c>
      <c r="AA292" s="190">
        <v>0</v>
      </c>
      <c r="AB292" s="190">
        <v>7967342</v>
      </c>
      <c r="AC292" s="190">
        <v>7885022</v>
      </c>
      <c r="AD292" s="186">
        <f t="shared" si="92"/>
        <v>0.98623403737447601</v>
      </c>
      <c r="AE292" s="69">
        <f t="shared" si="93"/>
        <v>1</v>
      </c>
      <c r="AF292" s="190">
        <v>-54392</v>
      </c>
      <c r="AG292" s="190">
        <v>30299</v>
      </c>
      <c r="AH292" s="69">
        <v>59</v>
      </c>
      <c r="AI292" s="69">
        <v>11</v>
      </c>
      <c r="AJ292" s="69">
        <v>0</v>
      </c>
      <c r="AK292" s="69">
        <v>0</v>
      </c>
      <c r="AL292" s="80">
        <v>0</v>
      </c>
      <c r="AM292" s="80">
        <v>0</v>
      </c>
      <c r="AN292" s="69">
        <v>0</v>
      </c>
      <c r="AO292" s="69">
        <v>0</v>
      </c>
      <c r="AP292" s="80">
        <v>4879</v>
      </c>
      <c r="AQ292" s="80">
        <v>0</v>
      </c>
      <c r="AR292" s="69">
        <v>0</v>
      </c>
      <c r="AS292" s="69">
        <v>0</v>
      </c>
      <c r="AT292" s="80">
        <v>0</v>
      </c>
      <c r="AU292" s="80">
        <v>0</v>
      </c>
      <c r="AV292" s="69">
        <v>0</v>
      </c>
      <c r="AW292" s="69">
        <v>0</v>
      </c>
      <c r="AX292" s="80">
        <v>0</v>
      </c>
      <c r="AY292" s="80">
        <v>0</v>
      </c>
      <c r="AZ292" s="69">
        <v>0</v>
      </c>
      <c r="BA292" s="69">
        <v>0</v>
      </c>
      <c r="BB292" s="80">
        <v>0</v>
      </c>
      <c r="BC292" s="80">
        <v>0</v>
      </c>
      <c r="BD292" s="69">
        <v>29</v>
      </c>
      <c r="BE292" s="69">
        <v>0</v>
      </c>
      <c r="BF292" s="80">
        <v>0</v>
      </c>
      <c r="BG292" s="80">
        <v>0</v>
      </c>
      <c r="BH292" s="69">
        <v>0</v>
      </c>
      <c r="BI292" s="69">
        <v>0</v>
      </c>
      <c r="BJ292" s="80">
        <v>0</v>
      </c>
      <c r="BK292" s="80">
        <v>0</v>
      </c>
      <c r="BL292" s="69">
        <v>0</v>
      </c>
      <c r="BM292" s="69">
        <v>0</v>
      </c>
      <c r="BN292" s="80">
        <v>0</v>
      </c>
      <c r="BO292" s="80">
        <v>0</v>
      </c>
      <c r="BP292" s="69">
        <v>0</v>
      </c>
      <c r="BQ292" s="69">
        <v>0</v>
      </c>
      <c r="BR292" s="80">
        <v>0</v>
      </c>
      <c r="BS292" s="80">
        <v>0</v>
      </c>
      <c r="BT292" s="69">
        <v>0</v>
      </c>
      <c r="BU292" s="69">
        <v>0</v>
      </c>
      <c r="BV292" s="80">
        <v>0</v>
      </c>
      <c r="BW292" s="80">
        <v>0</v>
      </c>
      <c r="BX292" s="69">
        <v>0</v>
      </c>
      <c r="BY292" s="69">
        <v>0</v>
      </c>
      <c r="BZ292" s="80">
        <v>0</v>
      </c>
      <c r="CA292" s="80">
        <v>0</v>
      </c>
      <c r="CB292" s="69">
        <v>0</v>
      </c>
      <c r="CC292" s="69">
        <v>0</v>
      </c>
      <c r="CD292" s="80">
        <v>0</v>
      </c>
      <c r="CE292" s="80">
        <v>0</v>
      </c>
      <c r="CF292" s="69">
        <v>0</v>
      </c>
      <c r="CG292" s="69">
        <v>0</v>
      </c>
      <c r="CH292" s="80">
        <v>0</v>
      </c>
      <c r="CI292" s="80">
        <v>0</v>
      </c>
      <c r="CJ292" s="69">
        <v>29</v>
      </c>
      <c r="CK292" s="69">
        <v>0</v>
      </c>
      <c r="CL292" s="80">
        <v>4879</v>
      </c>
      <c r="CM292" s="80">
        <v>0</v>
      </c>
      <c r="CN292" s="67" t="s">
        <v>730</v>
      </c>
      <c r="CO292" s="67" t="s">
        <v>731</v>
      </c>
      <c r="CP292" s="67" t="s">
        <v>709</v>
      </c>
      <c r="CQ292" s="67" t="s">
        <v>709</v>
      </c>
      <c r="CR292" s="67" t="s">
        <v>709</v>
      </c>
      <c r="CS292" s="67" t="s">
        <v>709</v>
      </c>
      <c r="CT292" s="68">
        <v>45891</v>
      </c>
      <c r="CU292" s="67" t="s">
        <v>988</v>
      </c>
      <c r="CV292" s="67" t="s">
        <v>989</v>
      </c>
      <c r="CW292" s="68" t="s">
        <v>168</v>
      </c>
      <c r="CX292" s="68">
        <v>45617</v>
      </c>
      <c r="CY292" s="67" t="s">
        <v>993</v>
      </c>
      <c r="CZ292" s="67" t="s">
        <v>994</v>
      </c>
      <c r="DA292" s="67" t="s">
        <v>1055</v>
      </c>
      <c r="DB292" s="81">
        <v>9550800</v>
      </c>
      <c r="DD292" s="67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  <c r="AMK292"/>
      <c r="AML292"/>
      <c r="AMM292"/>
      <c r="AMN292"/>
      <c r="AMO292"/>
      <c r="AMP292"/>
      <c r="AMQ292"/>
      <c r="AMR292"/>
      <c r="AMS292"/>
      <c r="AMT292"/>
      <c r="AMU292"/>
      <c r="AMV292"/>
      <c r="AMW292"/>
      <c r="AMX292"/>
      <c r="AMY292"/>
      <c r="AMZ292"/>
      <c r="ANA292"/>
      <c r="ANB292"/>
      <c r="ANC292"/>
      <c r="AND292"/>
      <c r="ANE292"/>
      <c r="ANF292"/>
      <c r="ANG292"/>
      <c r="ANH292"/>
      <c r="ANI292"/>
      <c r="ANJ292"/>
      <c r="ANK292"/>
      <c r="ANL292"/>
      <c r="ANM292"/>
      <c r="ANN292"/>
      <c r="ANO292"/>
      <c r="ANP292"/>
      <c r="ANQ292"/>
      <c r="ANR292"/>
      <c r="ANS292"/>
      <c r="ANT292"/>
      <c r="ANU292"/>
      <c r="ANV292"/>
      <c r="ANW292"/>
      <c r="ANX292"/>
      <c r="ANY292"/>
      <c r="ANZ292"/>
      <c r="AOA292"/>
      <c r="AOB292"/>
      <c r="AOC292"/>
      <c r="AOD292"/>
      <c r="AOE292"/>
      <c r="AOF292"/>
      <c r="AOG292"/>
      <c r="AOH292"/>
      <c r="AOI292"/>
      <c r="AOJ292"/>
      <c r="AOK292"/>
      <c r="AOL292"/>
      <c r="AOM292"/>
      <c r="AON292"/>
      <c r="AOO292"/>
      <c r="AOP292"/>
      <c r="AOQ292"/>
      <c r="AOR292"/>
      <c r="AOS292"/>
      <c r="AOT292"/>
      <c r="AOU292"/>
      <c r="AOV292"/>
      <c r="AOW292"/>
      <c r="AOX292"/>
      <c r="AOY292"/>
      <c r="AOZ292"/>
      <c r="APA292"/>
      <c r="APB292"/>
      <c r="APC292"/>
      <c r="APD292"/>
      <c r="APE292"/>
      <c r="APF292"/>
      <c r="APG292"/>
      <c r="APH292"/>
      <c r="API292"/>
      <c r="APJ292"/>
      <c r="APK292"/>
      <c r="APL292"/>
      <c r="APM292"/>
      <c r="APN292"/>
      <c r="APO292"/>
      <c r="APP292"/>
      <c r="APQ292"/>
      <c r="APR292"/>
      <c r="APS292"/>
      <c r="APT292"/>
      <c r="APU292"/>
      <c r="APV292"/>
      <c r="APW292"/>
      <c r="APX292"/>
      <c r="APY292"/>
      <c r="APZ292"/>
      <c r="AQA292"/>
      <c r="AQB292"/>
      <c r="AQC292"/>
      <c r="AQD292"/>
      <c r="AQE292"/>
      <c r="AQF292"/>
      <c r="AQG292"/>
      <c r="AQH292"/>
      <c r="AQI292"/>
      <c r="AQJ292"/>
      <c r="AQK292"/>
      <c r="AQL292"/>
      <c r="AQM292"/>
      <c r="AQN292"/>
      <c r="AQO292"/>
      <c r="AQP292"/>
      <c r="AQQ292"/>
      <c r="AQR292"/>
      <c r="AQS292"/>
      <c r="AQT292"/>
      <c r="AQU292"/>
      <c r="AQV292"/>
      <c r="AQW292"/>
      <c r="AQX292"/>
      <c r="AQY292"/>
      <c r="AQZ292"/>
      <c r="ARA292"/>
      <c r="ARB292"/>
      <c r="ARC292"/>
      <c r="ARD292"/>
      <c r="ARE292"/>
      <c r="ARF292"/>
      <c r="ARG292"/>
      <c r="ARH292"/>
      <c r="ARI292"/>
      <c r="ARJ292"/>
      <c r="ARK292"/>
      <c r="ARL292"/>
      <c r="ARM292"/>
      <c r="ARN292"/>
      <c r="ARO292"/>
      <c r="ARP292"/>
      <c r="ARQ292"/>
      <c r="ARR292"/>
      <c r="ARS292"/>
      <c r="ART292"/>
      <c r="ARU292"/>
      <c r="ARV292"/>
      <c r="ARW292"/>
      <c r="ARX292"/>
      <c r="ARY292"/>
      <c r="ARZ292"/>
      <c r="ASA292"/>
      <c r="ASB292"/>
      <c r="ASC292"/>
      <c r="ASD292"/>
      <c r="ASE292"/>
      <c r="ASF292"/>
      <c r="ASG292"/>
      <c r="ASH292"/>
      <c r="ASI292"/>
      <c r="ASJ292"/>
      <c r="ASK292"/>
      <c r="ASL292"/>
      <c r="ASM292"/>
      <c r="ASN292"/>
      <c r="ASO292"/>
      <c r="ASP292"/>
      <c r="ASQ292"/>
      <c r="ASR292"/>
      <c r="ASS292"/>
      <c r="AST292"/>
      <c r="ASU292"/>
      <c r="ASV292"/>
      <c r="ASW292"/>
      <c r="ASX292"/>
      <c r="ASY292"/>
      <c r="ASZ292"/>
      <c r="ATA292"/>
      <c r="ATB292"/>
      <c r="ATC292"/>
      <c r="ATD292"/>
      <c r="ATE292"/>
      <c r="ATF292"/>
      <c r="ATG292"/>
      <c r="ATH292"/>
      <c r="ATI292"/>
      <c r="ATJ292"/>
      <c r="ATK292"/>
      <c r="ATL292"/>
      <c r="ATM292"/>
      <c r="ATN292"/>
      <c r="ATO292"/>
      <c r="ATP292"/>
      <c r="ATQ292"/>
      <c r="ATR292"/>
      <c r="ATS292"/>
      <c r="ATT292"/>
      <c r="ATU292"/>
      <c r="ATV292"/>
      <c r="ATW292"/>
      <c r="ATX292"/>
      <c r="ATY292"/>
      <c r="ATZ292"/>
      <c r="AUA292"/>
      <c r="AUB292"/>
      <c r="AUC292"/>
      <c r="AUD292"/>
      <c r="AUE292"/>
      <c r="AUF292"/>
      <c r="AUG292"/>
      <c r="AUH292"/>
      <c r="AUI292"/>
      <c r="AUJ292"/>
      <c r="AUK292"/>
      <c r="AUL292"/>
      <c r="AUM292"/>
      <c r="AUN292"/>
      <c r="AUO292"/>
      <c r="AUP292"/>
      <c r="AUQ292"/>
      <c r="AUR292"/>
      <c r="AUS292"/>
      <c r="AUT292"/>
      <c r="AUU292"/>
      <c r="AUV292"/>
      <c r="AUW292"/>
      <c r="AUX292"/>
      <c r="AUY292"/>
      <c r="AUZ292"/>
      <c r="AVA292"/>
      <c r="AVB292"/>
      <c r="AVC292"/>
      <c r="AVD292"/>
      <c r="AVE292"/>
      <c r="AVF292"/>
      <c r="AVG292"/>
      <c r="AVH292"/>
      <c r="AVI292"/>
      <c r="AVJ292"/>
      <c r="AVK292"/>
      <c r="AVL292"/>
      <c r="AVM292"/>
      <c r="AVN292"/>
      <c r="AVO292"/>
      <c r="AVP292"/>
      <c r="AVQ292"/>
      <c r="AVR292"/>
      <c r="AVS292"/>
      <c r="AVT292"/>
      <c r="AVU292"/>
      <c r="AVV292"/>
      <c r="AVW292"/>
      <c r="AVX292"/>
      <c r="AVY292"/>
      <c r="AVZ292"/>
      <c r="AWA292"/>
      <c r="AWB292"/>
      <c r="AWC292"/>
      <c r="AWD292"/>
      <c r="AWE292"/>
      <c r="AWF292"/>
      <c r="AWG292"/>
      <c r="AWH292"/>
      <c r="AWI292"/>
      <c r="AWJ292"/>
      <c r="AWK292"/>
      <c r="AWL292"/>
      <c r="AWM292"/>
      <c r="AWN292"/>
      <c r="AWO292"/>
      <c r="AWP292"/>
      <c r="AWQ292"/>
      <c r="AWR292"/>
      <c r="AWS292"/>
      <c r="AWT292"/>
      <c r="AWU292"/>
      <c r="AWV292"/>
      <c r="AWW292"/>
      <c r="AWX292"/>
      <c r="AWY292"/>
      <c r="AWZ292"/>
      <c r="AXA292"/>
      <c r="AXB292"/>
      <c r="AXC292"/>
      <c r="AXD292"/>
      <c r="AXE292"/>
      <c r="AXF292"/>
      <c r="AXG292"/>
      <c r="AXH292"/>
      <c r="AXI292"/>
      <c r="AXJ292"/>
      <c r="AXK292"/>
      <c r="AXL292"/>
      <c r="AXM292"/>
      <c r="AXN292"/>
      <c r="AXO292"/>
      <c r="AXP292"/>
      <c r="AXQ292"/>
      <c r="AXR292"/>
      <c r="AXS292"/>
      <c r="AXT292"/>
      <c r="AXU292"/>
      <c r="AXV292"/>
      <c r="AXW292"/>
      <c r="AXX292"/>
      <c r="AXY292"/>
      <c r="AXZ292"/>
      <c r="AYA292"/>
      <c r="AYB292"/>
      <c r="AYC292"/>
      <c r="AYD292"/>
      <c r="AYE292"/>
      <c r="AYF292"/>
      <c r="AYG292"/>
      <c r="AYH292"/>
      <c r="AYI292"/>
      <c r="AYJ292"/>
      <c r="AYK292"/>
      <c r="AYL292"/>
      <c r="AYM292"/>
      <c r="AYN292"/>
      <c r="AYO292"/>
      <c r="AYP292"/>
      <c r="AYQ292"/>
      <c r="AYR292"/>
      <c r="AYS292"/>
      <c r="AYT292"/>
      <c r="AYU292"/>
      <c r="AYV292"/>
      <c r="AYW292"/>
      <c r="AYX292"/>
      <c r="AYY292"/>
      <c r="AYZ292"/>
      <c r="AZA292"/>
      <c r="AZB292"/>
      <c r="AZC292"/>
      <c r="AZD292"/>
      <c r="AZE292"/>
      <c r="AZF292"/>
      <c r="AZG292"/>
      <c r="AZH292"/>
      <c r="AZI292"/>
      <c r="AZJ292"/>
      <c r="AZK292"/>
      <c r="AZL292"/>
      <c r="AZM292"/>
      <c r="AZN292"/>
      <c r="AZO292"/>
      <c r="AZP292"/>
      <c r="AZQ292"/>
      <c r="AZR292"/>
      <c r="AZS292"/>
      <c r="AZT292"/>
      <c r="AZU292"/>
      <c r="AZV292"/>
      <c r="AZW292"/>
      <c r="AZX292"/>
      <c r="AZY292"/>
      <c r="AZZ292"/>
      <c r="BAA292"/>
      <c r="BAB292"/>
      <c r="BAC292"/>
      <c r="BAD292"/>
      <c r="BAE292"/>
      <c r="BAF292"/>
      <c r="BAG292"/>
      <c r="BAH292"/>
      <c r="BAI292"/>
      <c r="BAJ292"/>
      <c r="BAK292"/>
      <c r="BAL292"/>
      <c r="BAM292"/>
      <c r="BAN292"/>
      <c r="BAO292"/>
      <c r="BAP292"/>
      <c r="BAQ292"/>
      <c r="BAR292"/>
      <c r="BAS292"/>
      <c r="BAT292"/>
      <c r="BAU292"/>
      <c r="BAV292"/>
      <c r="BAW292"/>
      <c r="BAX292"/>
      <c r="BAY292"/>
      <c r="BAZ292"/>
      <c r="BBA292"/>
      <c r="BBB292"/>
      <c r="BBC292"/>
      <c r="BBD292"/>
      <c r="BBE292"/>
      <c r="BBF292"/>
      <c r="BBG292"/>
      <c r="BBH292"/>
      <c r="BBI292"/>
      <c r="BBJ292"/>
      <c r="BBK292"/>
      <c r="BBL292"/>
      <c r="BBM292"/>
      <c r="BBN292"/>
      <c r="BBO292"/>
      <c r="BBP292"/>
      <c r="BBQ292"/>
      <c r="BBR292"/>
      <c r="BBS292"/>
      <c r="BBT292"/>
      <c r="BBU292"/>
      <c r="BBV292"/>
      <c r="BBW292"/>
      <c r="BBX292"/>
      <c r="BBY292"/>
      <c r="BBZ292"/>
      <c r="BCA292"/>
      <c r="BCB292"/>
      <c r="BCC292"/>
      <c r="BCD292"/>
      <c r="BCE292"/>
      <c r="BCF292"/>
      <c r="BCG292"/>
      <c r="BCH292"/>
      <c r="BCI292"/>
      <c r="BCJ292"/>
      <c r="BCK292"/>
      <c r="BCL292"/>
      <c r="BCM292"/>
      <c r="BCN292"/>
      <c r="BCO292"/>
      <c r="BCP292"/>
      <c r="BCQ292"/>
      <c r="BCR292"/>
      <c r="BCS292"/>
      <c r="BCT292"/>
      <c r="BCU292"/>
      <c r="BCV292"/>
      <c r="BCW292"/>
      <c r="BCX292"/>
      <c r="BCY292"/>
      <c r="BCZ292"/>
      <c r="BDA292"/>
      <c r="BDB292"/>
      <c r="BDC292"/>
      <c r="BDD292"/>
      <c r="BDE292"/>
      <c r="BDF292"/>
      <c r="BDG292"/>
      <c r="BDH292"/>
      <c r="BDI292"/>
      <c r="BDJ292"/>
      <c r="BDK292"/>
      <c r="BDL292"/>
      <c r="BDM292"/>
      <c r="BDN292"/>
      <c r="BDO292"/>
      <c r="BDP292"/>
      <c r="BDQ292"/>
      <c r="BDR292"/>
      <c r="BDS292"/>
      <c r="BDT292"/>
      <c r="BDU292"/>
    </row>
    <row r="293" spans="2:1477" s="69" customFormat="1">
      <c r="B293" s="67" t="s">
        <v>6</v>
      </c>
      <c r="C293" s="67" t="s">
        <v>566</v>
      </c>
      <c r="D293" s="67" t="s">
        <v>567</v>
      </c>
      <c r="E293" s="68">
        <v>45091</v>
      </c>
      <c r="F293" s="67" t="s">
        <v>986</v>
      </c>
      <c r="G293" s="67" t="s">
        <v>995</v>
      </c>
      <c r="H293" s="187">
        <v>2</v>
      </c>
      <c r="I293" s="69">
        <v>3</v>
      </c>
      <c r="J293" s="69">
        <v>210</v>
      </c>
      <c r="K293" s="69">
        <v>477</v>
      </c>
      <c r="L293" s="69">
        <v>477</v>
      </c>
      <c r="M293" s="186">
        <f t="shared" si="90"/>
        <v>1.1285714285714286</v>
      </c>
      <c r="N293" s="69">
        <f t="shared" si="91"/>
        <v>1</v>
      </c>
      <c r="O293" s="69">
        <v>0</v>
      </c>
      <c r="P293" s="69">
        <v>0</v>
      </c>
      <c r="Q293" s="69">
        <v>0</v>
      </c>
      <c r="R293" s="69">
        <v>230</v>
      </c>
      <c r="S293" s="69">
        <v>37</v>
      </c>
      <c r="T293" s="190">
        <v>6290573</v>
      </c>
      <c r="U293" s="190">
        <v>50000</v>
      </c>
      <c r="V293" s="190">
        <v>6240573</v>
      </c>
      <c r="W293" s="190">
        <v>6754957</v>
      </c>
      <c r="X293" s="190">
        <v>7072599</v>
      </c>
      <c r="Y293" s="190">
        <v>0</v>
      </c>
      <c r="Z293" s="190">
        <v>0</v>
      </c>
      <c r="AA293" s="190">
        <v>0</v>
      </c>
      <c r="AB293" s="190">
        <v>7072599</v>
      </c>
      <c r="AC293" s="190">
        <v>6755948</v>
      </c>
      <c r="AD293" s="186">
        <f t="shared" si="92"/>
        <v>1.0825845639494962</v>
      </c>
      <c r="AE293" s="69">
        <f t="shared" si="93"/>
        <v>1</v>
      </c>
      <c r="AF293" s="190">
        <v>-125</v>
      </c>
      <c r="AG293" s="190">
        <v>464384</v>
      </c>
      <c r="AH293" s="69">
        <v>209</v>
      </c>
      <c r="AI293" s="69">
        <v>31</v>
      </c>
      <c r="AJ293" s="69">
        <v>0</v>
      </c>
      <c r="AK293" s="69">
        <v>20</v>
      </c>
      <c r="AL293" s="80">
        <v>65635</v>
      </c>
      <c r="AM293" s="80">
        <v>0</v>
      </c>
      <c r="AN293" s="69">
        <v>0</v>
      </c>
      <c r="AO293" s="69">
        <v>7</v>
      </c>
      <c r="AP293" s="80">
        <v>7306</v>
      </c>
      <c r="AQ293" s="80">
        <v>0</v>
      </c>
      <c r="AR293" s="69">
        <v>0</v>
      </c>
      <c r="AS293" s="69">
        <v>0</v>
      </c>
      <c r="AT293" s="80">
        <v>82224</v>
      </c>
      <c r="AU293" s="80">
        <v>0</v>
      </c>
      <c r="AV293" s="69">
        <v>0</v>
      </c>
      <c r="AW293" s="69">
        <v>0</v>
      </c>
      <c r="AX293" s="80">
        <v>0</v>
      </c>
      <c r="AY293" s="80">
        <v>0</v>
      </c>
      <c r="AZ293" s="69">
        <v>0</v>
      </c>
      <c r="BA293" s="69">
        <v>0</v>
      </c>
      <c r="BB293" s="80">
        <v>0</v>
      </c>
      <c r="BC293" s="80">
        <v>0</v>
      </c>
      <c r="BD293" s="69">
        <v>0</v>
      </c>
      <c r="BE293" s="69">
        <v>0</v>
      </c>
      <c r="BF293" s="80">
        <v>2262</v>
      </c>
      <c r="BG293" s="80">
        <v>0</v>
      </c>
      <c r="BH293" s="69">
        <v>0</v>
      </c>
      <c r="BI293" s="69">
        <v>0</v>
      </c>
      <c r="BJ293" s="80">
        <v>0</v>
      </c>
      <c r="BK293" s="80">
        <v>0</v>
      </c>
      <c r="BL293" s="69">
        <v>0</v>
      </c>
      <c r="BM293" s="69">
        <v>0</v>
      </c>
      <c r="BN293" s="80">
        <v>0</v>
      </c>
      <c r="BO293" s="80">
        <v>0</v>
      </c>
      <c r="BP293" s="69">
        <v>0</v>
      </c>
      <c r="BQ293" s="69">
        <v>0</v>
      </c>
      <c r="BR293" s="80">
        <v>0</v>
      </c>
      <c r="BS293" s="80">
        <v>0</v>
      </c>
      <c r="BT293" s="69">
        <v>0</v>
      </c>
      <c r="BU293" s="69">
        <v>0</v>
      </c>
      <c r="BV293" s="80">
        <v>0</v>
      </c>
      <c r="BW293" s="80">
        <v>0</v>
      </c>
      <c r="BX293" s="69">
        <v>0</v>
      </c>
      <c r="BY293" s="69">
        <v>0</v>
      </c>
      <c r="BZ293" s="80">
        <v>0</v>
      </c>
      <c r="CA293" s="80">
        <v>0</v>
      </c>
      <c r="CB293" s="69">
        <v>0</v>
      </c>
      <c r="CC293" s="69">
        <v>0</v>
      </c>
      <c r="CD293" s="80">
        <v>0</v>
      </c>
      <c r="CE293" s="80">
        <v>0</v>
      </c>
      <c r="CF293" s="69">
        <v>0</v>
      </c>
      <c r="CG293" s="69">
        <v>0</v>
      </c>
      <c r="CH293" s="80">
        <v>0</v>
      </c>
      <c r="CI293" s="80">
        <v>0</v>
      </c>
      <c r="CJ293" s="69">
        <v>0</v>
      </c>
      <c r="CK293" s="69">
        <v>27</v>
      </c>
      <c r="CL293" s="80">
        <v>157426</v>
      </c>
      <c r="CM293" s="80">
        <v>0</v>
      </c>
      <c r="CN293" s="67" t="s">
        <v>730</v>
      </c>
      <c r="CO293" s="67" t="s">
        <v>731</v>
      </c>
      <c r="CP293" s="67" t="s">
        <v>709</v>
      </c>
      <c r="CQ293" s="67" t="s">
        <v>709</v>
      </c>
      <c r="CR293" s="67" t="s">
        <v>709</v>
      </c>
      <c r="CS293" s="67" t="s">
        <v>709</v>
      </c>
      <c r="CT293" s="68">
        <v>45978</v>
      </c>
      <c r="CU293" s="67" t="s">
        <v>993</v>
      </c>
      <c r="CV293" s="67" t="s">
        <v>989</v>
      </c>
      <c r="CW293" s="68" t="s">
        <v>168</v>
      </c>
      <c r="CX293" s="68">
        <v>45775</v>
      </c>
      <c r="CY293" s="67" t="s">
        <v>986</v>
      </c>
      <c r="CZ293" s="67" t="s">
        <v>994</v>
      </c>
      <c r="DA293" s="67" t="s">
        <v>1054</v>
      </c>
      <c r="DB293" s="81">
        <v>6135700</v>
      </c>
      <c r="DD293" s="67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  <c r="AMK293"/>
      <c r="AML293"/>
      <c r="AMM293"/>
      <c r="AMN293"/>
      <c r="AMO293"/>
      <c r="AMP293"/>
      <c r="AMQ293"/>
      <c r="AMR293"/>
      <c r="AMS293"/>
      <c r="AMT293"/>
      <c r="AMU293"/>
      <c r="AMV293"/>
      <c r="AMW293"/>
      <c r="AMX293"/>
      <c r="AMY293"/>
      <c r="AMZ293"/>
      <c r="ANA293"/>
      <c r="ANB293"/>
      <c r="ANC293"/>
      <c r="AND293"/>
      <c r="ANE293"/>
      <c r="ANF293"/>
      <c r="ANG293"/>
      <c r="ANH293"/>
      <c r="ANI293"/>
      <c r="ANJ293"/>
      <c r="ANK293"/>
      <c r="ANL293"/>
      <c r="ANM293"/>
      <c r="ANN293"/>
      <c r="ANO293"/>
      <c r="ANP293"/>
      <c r="ANQ293"/>
      <c r="ANR293"/>
      <c r="ANS293"/>
      <c r="ANT293"/>
      <c r="ANU293"/>
      <c r="ANV293"/>
      <c r="ANW293"/>
      <c r="ANX293"/>
      <c r="ANY293"/>
      <c r="ANZ293"/>
      <c r="AOA293"/>
      <c r="AOB293"/>
      <c r="AOC293"/>
      <c r="AOD293"/>
      <c r="AOE293"/>
      <c r="AOF293"/>
      <c r="AOG293"/>
      <c r="AOH293"/>
      <c r="AOI293"/>
      <c r="AOJ293"/>
      <c r="AOK293"/>
      <c r="AOL293"/>
      <c r="AOM293"/>
      <c r="AON293"/>
      <c r="AOO293"/>
      <c r="AOP293"/>
      <c r="AOQ293"/>
      <c r="AOR293"/>
      <c r="AOS293"/>
      <c r="AOT293"/>
      <c r="AOU293"/>
      <c r="AOV293"/>
      <c r="AOW293"/>
      <c r="AOX293"/>
      <c r="AOY293"/>
      <c r="AOZ293"/>
      <c r="APA293"/>
      <c r="APB293"/>
      <c r="APC293"/>
      <c r="APD293"/>
      <c r="APE293"/>
      <c r="APF293"/>
      <c r="APG293"/>
      <c r="APH293"/>
      <c r="API293"/>
      <c r="APJ293"/>
      <c r="APK293"/>
      <c r="APL293"/>
      <c r="APM293"/>
      <c r="APN293"/>
      <c r="APO293"/>
      <c r="APP293"/>
      <c r="APQ293"/>
      <c r="APR293"/>
      <c r="APS293"/>
      <c r="APT293"/>
      <c r="APU293"/>
      <c r="APV293"/>
      <c r="APW293"/>
      <c r="APX293"/>
      <c r="APY293"/>
      <c r="APZ293"/>
      <c r="AQA293"/>
      <c r="AQB293"/>
      <c r="AQC293"/>
      <c r="AQD293"/>
      <c r="AQE293"/>
      <c r="AQF293"/>
      <c r="AQG293"/>
      <c r="AQH293"/>
      <c r="AQI293"/>
      <c r="AQJ293"/>
      <c r="AQK293"/>
      <c r="AQL293"/>
      <c r="AQM293"/>
      <c r="AQN293"/>
      <c r="AQO293"/>
      <c r="AQP293"/>
      <c r="AQQ293"/>
      <c r="AQR293"/>
      <c r="AQS293"/>
      <c r="AQT293"/>
      <c r="AQU293"/>
      <c r="AQV293"/>
      <c r="AQW293"/>
      <c r="AQX293"/>
      <c r="AQY293"/>
      <c r="AQZ293"/>
      <c r="ARA293"/>
      <c r="ARB293"/>
      <c r="ARC293"/>
      <c r="ARD293"/>
      <c r="ARE293"/>
      <c r="ARF293"/>
      <c r="ARG293"/>
      <c r="ARH293"/>
      <c r="ARI293"/>
      <c r="ARJ293"/>
      <c r="ARK293"/>
      <c r="ARL293"/>
      <c r="ARM293"/>
      <c r="ARN293"/>
      <c r="ARO293"/>
      <c r="ARP293"/>
      <c r="ARQ293"/>
      <c r="ARR293"/>
      <c r="ARS293"/>
      <c r="ART293"/>
      <c r="ARU293"/>
      <c r="ARV293"/>
      <c r="ARW293"/>
      <c r="ARX293"/>
      <c r="ARY293"/>
      <c r="ARZ293"/>
      <c r="ASA293"/>
      <c r="ASB293"/>
      <c r="ASC293"/>
      <c r="ASD293"/>
      <c r="ASE293"/>
      <c r="ASF293"/>
      <c r="ASG293"/>
      <c r="ASH293"/>
      <c r="ASI293"/>
      <c r="ASJ293"/>
      <c r="ASK293"/>
      <c r="ASL293"/>
      <c r="ASM293"/>
      <c r="ASN293"/>
      <c r="ASO293"/>
      <c r="ASP293"/>
      <c r="ASQ293"/>
      <c r="ASR293"/>
      <c r="ASS293"/>
      <c r="AST293"/>
      <c r="ASU293"/>
      <c r="ASV293"/>
      <c r="ASW293"/>
      <c r="ASX293"/>
      <c r="ASY293"/>
      <c r="ASZ293"/>
      <c r="ATA293"/>
      <c r="ATB293"/>
      <c r="ATC293"/>
      <c r="ATD293"/>
      <c r="ATE293"/>
      <c r="ATF293"/>
      <c r="ATG293"/>
      <c r="ATH293"/>
      <c r="ATI293"/>
      <c r="ATJ293"/>
      <c r="ATK293"/>
      <c r="ATL293"/>
      <c r="ATM293"/>
      <c r="ATN293"/>
      <c r="ATO293"/>
      <c r="ATP293"/>
      <c r="ATQ293"/>
      <c r="ATR293"/>
      <c r="ATS293"/>
      <c r="ATT293"/>
      <c r="ATU293"/>
      <c r="ATV293"/>
      <c r="ATW293"/>
      <c r="ATX293"/>
      <c r="ATY293"/>
      <c r="ATZ293"/>
      <c r="AUA293"/>
      <c r="AUB293"/>
      <c r="AUC293"/>
      <c r="AUD293"/>
      <c r="AUE293"/>
      <c r="AUF293"/>
      <c r="AUG293"/>
      <c r="AUH293"/>
      <c r="AUI293"/>
      <c r="AUJ293"/>
      <c r="AUK293"/>
      <c r="AUL293"/>
      <c r="AUM293"/>
      <c r="AUN293"/>
      <c r="AUO293"/>
      <c r="AUP293"/>
      <c r="AUQ293"/>
      <c r="AUR293"/>
      <c r="AUS293"/>
      <c r="AUT293"/>
      <c r="AUU293"/>
      <c r="AUV293"/>
      <c r="AUW293"/>
      <c r="AUX293"/>
      <c r="AUY293"/>
      <c r="AUZ293"/>
      <c r="AVA293"/>
      <c r="AVB293"/>
      <c r="AVC293"/>
      <c r="AVD293"/>
      <c r="AVE293"/>
      <c r="AVF293"/>
      <c r="AVG293"/>
      <c r="AVH293"/>
      <c r="AVI293"/>
      <c r="AVJ293"/>
      <c r="AVK293"/>
      <c r="AVL293"/>
      <c r="AVM293"/>
      <c r="AVN293"/>
      <c r="AVO293"/>
      <c r="AVP293"/>
      <c r="AVQ293"/>
      <c r="AVR293"/>
      <c r="AVS293"/>
      <c r="AVT293"/>
      <c r="AVU293"/>
      <c r="AVV293"/>
      <c r="AVW293"/>
      <c r="AVX293"/>
      <c r="AVY293"/>
      <c r="AVZ293"/>
      <c r="AWA293"/>
      <c r="AWB293"/>
      <c r="AWC293"/>
      <c r="AWD293"/>
      <c r="AWE293"/>
      <c r="AWF293"/>
      <c r="AWG293"/>
      <c r="AWH293"/>
      <c r="AWI293"/>
      <c r="AWJ293"/>
      <c r="AWK293"/>
      <c r="AWL293"/>
      <c r="AWM293"/>
      <c r="AWN293"/>
      <c r="AWO293"/>
      <c r="AWP293"/>
      <c r="AWQ293"/>
      <c r="AWR293"/>
      <c r="AWS293"/>
      <c r="AWT293"/>
      <c r="AWU293"/>
      <c r="AWV293"/>
      <c r="AWW293"/>
      <c r="AWX293"/>
      <c r="AWY293"/>
      <c r="AWZ293"/>
      <c r="AXA293"/>
      <c r="AXB293"/>
      <c r="AXC293"/>
      <c r="AXD293"/>
      <c r="AXE293"/>
      <c r="AXF293"/>
      <c r="AXG293"/>
      <c r="AXH293"/>
      <c r="AXI293"/>
      <c r="AXJ293"/>
      <c r="AXK293"/>
      <c r="AXL293"/>
      <c r="AXM293"/>
      <c r="AXN293"/>
      <c r="AXO293"/>
      <c r="AXP293"/>
      <c r="AXQ293"/>
      <c r="AXR293"/>
      <c r="AXS293"/>
      <c r="AXT293"/>
      <c r="AXU293"/>
      <c r="AXV293"/>
      <c r="AXW293"/>
      <c r="AXX293"/>
      <c r="AXY293"/>
      <c r="AXZ293"/>
      <c r="AYA293"/>
      <c r="AYB293"/>
      <c r="AYC293"/>
      <c r="AYD293"/>
      <c r="AYE293"/>
      <c r="AYF293"/>
      <c r="AYG293"/>
      <c r="AYH293"/>
      <c r="AYI293"/>
      <c r="AYJ293"/>
      <c r="AYK293"/>
      <c r="AYL293"/>
      <c r="AYM293"/>
      <c r="AYN293"/>
      <c r="AYO293"/>
      <c r="AYP293"/>
      <c r="AYQ293"/>
      <c r="AYR293"/>
      <c r="AYS293"/>
      <c r="AYT293"/>
      <c r="AYU293"/>
      <c r="AYV293"/>
      <c r="AYW293"/>
      <c r="AYX293"/>
      <c r="AYY293"/>
      <c r="AYZ293"/>
      <c r="AZA293"/>
      <c r="AZB293"/>
      <c r="AZC293"/>
      <c r="AZD293"/>
      <c r="AZE293"/>
      <c r="AZF293"/>
      <c r="AZG293"/>
      <c r="AZH293"/>
      <c r="AZI293"/>
      <c r="AZJ293"/>
      <c r="AZK293"/>
      <c r="AZL293"/>
      <c r="AZM293"/>
      <c r="AZN293"/>
      <c r="AZO293"/>
      <c r="AZP293"/>
      <c r="AZQ293"/>
      <c r="AZR293"/>
      <c r="AZS293"/>
      <c r="AZT293"/>
      <c r="AZU293"/>
      <c r="AZV293"/>
      <c r="AZW293"/>
      <c r="AZX293"/>
      <c r="AZY293"/>
      <c r="AZZ293"/>
      <c r="BAA293"/>
      <c r="BAB293"/>
      <c r="BAC293"/>
      <c r="BAD293"/>
      <c r="BAE293"/>
      <c r="BAF293"/>
      <c r="BAG293"/>
      <c r="BAH293"/>
      <c r="BAI293"/>
      <c r="BAJ293"/>
      <c r="BAK293"/>
      <c r="BAL293"/>
      <c r="BAM293"/>
      <c r="BAN293"/>
      <c r="BAO293"/>
      <c r="BAP293"/>
      <c r="BAQ293"/>
      <c r="BAR293"/>
      <c r="BAS293"/>
      <c r="BAT293"/>
      <c r="BAU293"/>
      <c r="BAV293"/>
      <c r="BAW293"/>
      <c r="BAX293"/>
      <c r="BAY293"/>
      <c r="BAZ293"/>
      <c r="BBA293"/>
      <c r="BBB293"/>
      <c r="BBC293"/>
      <c r="BBD293"/>
      <c r="BBE293"/>
      <c r="BBF293"/>
      <c r="BBG293"/>
      <c r="BBH293"/>
      <c r="BBI293"/>
      <c r="BBJ293"/>
      <c r="BBK293"/>
      <c r="BBL293"/>
      <c r="BBM293"/>
      <c r="BBN293"/>
      <c r="BBO293"/>
      <c r="BBP293"/>
      <c r="BBQ293"/>
      <c r="BBR293"/>
      <c r="BBS293"/>
      <c r="BBT293"/>
      <c r="BBU293"/>
      <c r="BBV293"/>
      <c r="BBW293"/>
      <c r="BBX293"/>
      <c r="BBY293"/>
      <c r="BBZ293"/>
      <c r="BCA293"/>
      <c r="BCB293"/>
      <c r="BCC293"/>
      <c r="BCD293"/>
      <c r="BCE293"/>
      <c r="BCF293"/>
      <c r="BCG293"/>
      <c r="BCH293"/>
      <c r="BCI293"/>
      <c r="BCJ293"/>
      <c r="BCK293"/>
      <c r="BCL293"/>
      <c r="BCM293"/>
      <c r="BCN293"/>
      <c r="BCO293"/>
      <c r="BCP293"/>
      <c r="BCQ293"/>
      <c r="BCR293"/>
      <c r="BCS293"/>
      <c r="BCT293"/>
      <c r="BCU293"/>
      <c r="BCV293"/>
      <c r="BCW293"/>
      <c r="BCX293"/>
      <c r="BCY293"/>
      <c r="BCZ293"/>
      <c r="BDA293"/>
      <c r="BDB293"/>
      <c r="BDC293"/>
      <c r="BDD293"/>
      <c r="BDE293"/>
      <c r="BDF293"/>
      <c r="BDG293"/>
      <c r="BDH293"/>
      <c r="BDI293"/>
      <c r="BDJ293"/>
      <c r="BDK293"/>
      <c r="BDL293"/>
      <c r="BDM293"/>
      <c r="BDN293"/>
      <c r="BDO293"/>
      <c r="BDP293"/>
      <c r="BDQ293"/>
      <c r="BDR293"/>
      <c r="BDS293"/>
      <c r="BDT293"/>
      <c r="BDU293"/>
    </row>
    <row r="294" spans="2:1477" s="69" customFormat="1">
      <c r="B294" s="67" t="s">
        <v>6</v>
      </c>
      <c r="C294" s="67" t="s">
        <v>569</v>
      </c>
      <c r="D294" s="67" t="s">
        <v>570</v>
      </c>
      <c r="E294" s="68">
        <v>45196</v>
      </c>
      <c r="F294" s="67" t="s">
        <v>988</v>
      </c>
      <c r="G294" s="67" t="s">
        <v>990</v>
      </c>
      <c r="H294" s="187">
        <v>1</v>
      </c>
      <c r="I294" s="69">
        <v>2</v>
      </c>
      <c r="J294" s="69">
        <v>150</v>
      </c>
      <c r="K294" s="69">
        <v>311</v>
      </c>
      <c r="L294" s="69">
        <v>311</v>
      </c>
      <c r="M294" s="186">
        <f t="shared" si="90"/>
        <v>1</v>
      </c>
      <c r="N294" s="69">
        <f t="shared" si="91"/>
        <v>1</v>
      </c>
      <c r="O294" s="69">
        <v>0</v>
      </c>
      <c r="P294" s="69">
        <v>0</v>
      </c>
      <c r="Q294" s="69">
        <v>0</v>
      </c>
      <c r="R294" s="69">
        <v>161</v>
      </c>
      <c r="S294" s="69">
        <v>0</v>
      </c>
      <c r="T294" s="190">
        <v>2469300</v>
      </c>
      <c r="U294" s="190">
        <v>50000</v>
      </c>
      <c r="V294" s="190">
        <v>2419300</v>
      </c>
      <c r="W294" s="190">
        <v>2490043</v>
      </c>
      <c r="X294" s="190">
        <v>2487609</v>
      </c>
      <c r="Y294" s="190">
        <v>0</v>
      </c>
      <c r="Z294" s="190">
        <v>0</v>
      </c>
      <c r="AA294" s="190">
        <v>0</v>
      </c>
      <c r="AB294" s="190">
        <v>2487609</v>
      </c>
      <c r="AC294" s="190">
        <v>2486604</v>
      </c>
      <c r="AD294" s="186">
        <f t="shared" si="92"/>
        <v>1.0278196172446576</v>
      </c>
      <c r="AE294" s="69">
        <f t="shared" si="93"/>
        <v>1</v>
      </c>
      <c r="AF294" s="190">
        <v>-1005</v>
      </c>
      <c r="AG294" s="190">
        <v>20743</v>
      </c>
      <c r="AH294" s="69">
        <v>111</v>
      </c>
      <c r="AI294" s="69">
        <v>50</v>
      </c>
      <c r="AJ294" s="69">
        <v>0</v>
      </c>
      <c r="AK294" s="69">
        <v>0</v>
      </c>
      <c r="AL294" s="80">
        <v>31460</v>
      </c>
      <c r="AM294" s="80">
        <v>0</v>
      </c>
      <c r="AN294" s="69">
        <v>0</v>
      </c>
      <c r="AO294" s="69">
        <v>0</v>
      </c>
      <c r="AP294" s="80">
        <v>8461</v>
      </c>
      <c r="AQ294" s="80">
        <v>0</v>
      </c>
      <c r="AR294" s="69">
        <v>0</v>
      </c>
      <c r="AS294" s="69">
        <v>0</v>
      </c>
      <c r="AT294" s="80">
        <v>0</v>
      </c>
      <c r="AU294" s="80">
        <v>0</v>
      </c>
      <c r="AV294" s="69">
        <v>0</v>
      </c>
      <c r="AW294" s="69">
        <v>0</v>
      </c>
      <c r="AX294" s="80">
        <v>0</v>
      </c>
      <c r="AY294" s="80">
        <v>0</v>
      </c>
      <c r="AZ294" s="69">
        <v>0</v>
      </c>
      <c r="BA294" s="69">
        <v>0</v>
      </c>
      <c r="BB294" s="80">
        <v>0</v>
      </c>
      <c r="BC294" s="80">
        <v>0</v>
      </c>
      <c r="BD294" s="69">
        <v>0</v>
      </c>
      <c r="BE294" s="69">
        <v>0</v>
      </c>
      <c r="BF294" s="80">
        <v>0</v>
      </c>
      <c r="BG294" s="80">
        <v>0</v>
      </c>
      <c r="BH294" s="69">
        <v>0</v>
      </c>
      <c r="BI294" s="69">
        <v>0</v>
      </c>
      <c r="BJ294" s="80">
        <v>0</v>
      </c>
      <c r="BK294" s="80">
        <v>0</v>
      </c>
      <c r="BL294" s="69">
        <v>0</v>
      </c>
      <c r="BM294" s="69">
        <v>0</v>
      </c>
      <c r="BN294" s="80">
        <v>0</v>
      </c>
      <c r="BO294" s="80">
        <v>0</v>
      </c>
      <c r="BP294" s="69">
        <v>0</v>
      </c>
      <c r="BQ294" s="69">
        <v>0</v>
      </c>
      <c r="BR294" s="80">
        <v>0</v>
      </c>
      <c r="BS294" s="80">
        <v>0</v>
      </c>
      <c r="BT294" s="69">
        <v>0</v>
      </c>
      <c r="BU294" s="69">
        <v>0</v>
      </c>
      <c r="BV294" s="80">
        <v>0</v>
      </c>
      <c r="BW294" s="80">
        <v>0</v>
      </c>
      <c r="BX294" s="69">
        <v>0</v>
      </c>
      <c r="BY294" s="69">
        <v>0</v>
      </c>
      <c r="BZ294" s="80">
        <v>0</v>
      </c>
      <c r="CA294" s="80">
        <v>0</v>
      </c>
      <c r="CB294" s="69">
        <v>0</v>
      </c>
      <c r="CC294" s="69">
        <v>0</v>
      </c>
      <c r="CD294" s="80">
        <v>0</v>
      </c>
      <c r="CE294" s="80">
        <v>0</v>
      </c>
      <c r="CF294" s="69">
        <v>0</v>
      </c>
      <c r="CG294" s="69">
        <v>0</v>
      </c>
      <c r="CH294" s="80">
        <v>0</v>
      </c>
      <c r="CI294" s="80">
        <v>0</v>
      </c>
      <c r="CJ294" s="69">
        <v>0</v>
      </c>
      <c r="CK294" s="69">
        <v>0</v>
      </c>
      <c r="CL294" s="80">
        <v>39921</v>
      </c>
      <c r="CM294" s="80">
        <v>0</v>
      </c>
      <c r="CN294" s="67" t="s">
        <v>730</v>
      </c>
      <c r="CO294" s="67" t="s">
        <v>731</v>
      </c>
      <c r="CP294" s="67" t="s">
        <v>709</v>
      </c>
      <c r="CQ294" s="67" t="s">
        <v>709</v>
      </c>
      <c r="CR294" s="67" t="s">
        <v>709</v>
      </c>
      <c r="CS294" s="67" t="s">
        <v>709</v>
      </c>
      <c r="CT294" s="68">
        <v>45887</v>
      </c>
      <c r="CU294" s="67" t="s">
        <v>988</v>
      </c>
      <c r="CV294" s="67" t="s">
        <v>989</v>
      </c>
      <c r="CW294" s="68" t="s">
        <v>168</v>
      </c>
      <c r="CX294" s="68">
        <v>45750</v>
      </c>
      <c r="CY294" s="67" t="s">
        <v>986</v>
      </c>
      <c r="CZ294" s="67" t="s">
        <v>994</v>
      </c>
      <c r="DA294" s="67" t="s">
        <v>1054</v>
      </c>
      <c r="DB294" s="81">
        <v>2285000</v>
      </c>
      <c r="DD294" s="67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  <c r="AMK294"/>
      <c r="AML294"/>
      <c r="AMM294"/>
      <c r="AMN294"/>
      <c r="AMO294"/>
      <c r="AMP294"/>
      <c r="AMQ294"/>
      <c r="AMR294"/>
      <c r="AMS294"/>
      <c r="AMT294"/>
      <c r="AMU294"/>
      <c r="AMV294"/>
      <c r="AMW294"/>
      <c r="AMX294"/>
      <c r="AMY294"/>
      <c r="AMZ294"/>
      <c r="ANA294"/>
      <c r="ANB294"/>
      <c r="ANC294"/>
      <c r="AND294"/>
      <c r="ANE294"/>
      <c r="ANF294"/>
      <c r="ANG294"/>
      <c r="ANH294"/>
      <c r="ANI294"/>
      <c r="ANJ294"/>
      <c r="ANK294"/>
      <c r="ANL294"/>
      <c r="ANM294"/>
      <c r="ANN294"/>
      <c r="ANO294"/>
      <c r="ANP294"/>
      <c r="ANQ294"/>
      <c r="ANR294"/>
      <c r="ANS294"/>
      <c r="ANT294"/>
      <c r="ANU294"/>
      <c r="ANV294"/>
      <c r="ANW294"/>
      <c r="ANX294"/>
      <c r="ANY294"/>
      <c r="ANZ294"/>
      <c r="AOA294"/>
      <c r="AOB294"/>
      <c r="AOC294"/>
      <c r="AOD294"/>
      <c r="AOE294"/>
      <c r="AOF294"/>
      <c r="AOG294"/>
      <c r="AOH294"/>
      <c r="AOI294"/>
      <c r="AOJ294"/>
      <c r="AOK294"/>
      <c r="AOL294"/>
      <c r="AOM294"/>
      <c r="AON294"/>
      <c r="AOO294"/>
      <c r="AOP294"/>
      <c r="AOQ294"/>
      <c r="AOR294"/>
      <c r="AOS294"/>
      <c r="AOT294"/>
      <c r="AOU294"/>
      <c r="AOV294"/>
      <c r="AOW294"/>
      <c r="AOX294"/>
      <c r="AOY294"/>
      <c r="AOZ294"/>
      <c r="APA294"/>
      <c r="APB294"/>
      <c r="APC294"/>
      <c r="APD294"/>
      <c r="APE294"/>
      <c r="APF294"/>
      <c r="APG294"/>
      <c r="APH294"/>
      <c r="API294"/>
      <c r="APJ294"/>
      <c r="APK294"/>
      <c r="APL294"/>
      <c r="APM294"/>
      <c r="APN294"/>
      <c r="APO294"/>
      <c r="APP294"/>
      <c r="APQ294"/>
      <c r="APR294"/>
      <c r="APS294"/>
      <c r="APT294"/>
      <c r="APU294"/>
      <c r="APV294"/>
      <c r="APW294"/>
      <c r="APX294"/>
      <c r="APY294"/>
      <c r="APZ294"/>
      <c r="AQA294"/>
      <c r="AQB294"/>
      <c r="AQC294"/>
      <c r="AQD294"/>
      <c r="AQE294"/>
      <c r="AQF294"/>
      <c r="AQG294"/>
      <c r="AQH294"/>
      <c r="AQI294"/>
      <c r="AQJ294"/>
      <c r="AQK294"/>
      <c r="AQL294"/>
      <c r="AQM294"/>
      <c r="AQN294"/>
      <c r="AQO294"/>
      <c r="AQP294"/>
      <c r="AQQ294"/>
      <c r="AQR294"/>
      <c r="AQS294"/>
      <c r="AQT294"/>
      <c r="AQU294"/>
      <c r="AQV294"/>
      <c r="AQW294"/>
      <c r="AQX294"/>
      <c r="AQY294"/>
      <c r="AQZ294"/>
      <c r="ARA294"/>
      <c r="ARB294"/>
      <c r="ARC294"/>
      <c r="ARD294"/>
      <c r="ARE294"/>
      <c r="ARF294"/>
      <c r="ARG294"/>
      <c r="ARH294"/>
      <c r="ARI294"/>
      <c r="ARJ294"/>
      <c r="ARK294"/>
      <c r="ARL294"/>
      <c r="ARM294"/>
      <c r="ARN294"/>
      <c r="ARO294"/>
      <c r="ARP294"/>
      <c r="ARQ294"/>
      <c r="ARR294"/>
      <c r="ARS294"/>
      <c r="ART294"/>
      <c r="ARU294"/>
      <c r="ARV294"/>
      <c r="ARW294"/>
      <c r="ARX294"/>
      <c r="ARY294"/>
      <c r="ARZ294"/>
      <c r="ASA294"/>
      <c r="ASB294"/>
      <c r="ASC294"/>
      <c r="ASD294"/>
      <c r="ASE294"/>
      <c r="ASF294"/>
      <c r="ASG294"/>
      <c r="ASH294"/>
      <c r="ASI294"/>
      <c r="ASJ294"/>
      <c r="ASK294"/>
      <c r="ASL294"/>
      <c r="ASM294"/>
      <c r="ASN294"/>
      <c r="ASO294"/>
      <c r="ASP294"/>
      <c r="ASQ294"/>
      <c r="ASR294"/>
      <c r="ASS294"/>
      <c r="AST294"/>
      <c r="ASU294"/>
      <c r="ASV294"/>
      <c r="ASW294"/>
      <c r="ASX294"/>
      <c r="ASY294"/>
      <c r="ASZ294"/>
      <c r="ATA294"/>
      <c r="ATB294"/>
      <c r="ATC294"/>
      <c r="ATD294"/>
      <c r="ATE294"/>
      <c r="ATF294"/>
      <c r="ATG294"/>
      <c r="ATH294"/>
      <c r="ATI294"/>
      <c r="ATJ294"/>
      <c r="ATK294"/>
      <c r="ATL294"/>
      <c r="ATM294"/>
      <c r="ATN294"/>
      <c r="ATO294"/>
      <c r="ATP294"/>
      <c r="ATQ294"/>
      <c r="ATR294"/>
      <c r="ATS294"/>
      <c r="ATT294"/>
      <c r="ATU294"/>
      <c r="ATV294"/>
      <c r="ATW294"/>
      <c r="ATX294"/>
      <c r="ATY294"/>
      <c r="ATZ294"/>
      <c r="AUA294"/>
      <c r="AUB294"/>
      <c r="AUC294"/>
      <c r="AUD294"/>
      <c r="AUE294"/>
      <c r="AUF294"/>
      <c r="AUG294"/>
      <c r="AUH294"/>
      <c r="AUI294"/>
      <c r="AUJ294"/>
      <c r="AUK294"/>
      <c r="AUL294"/>
      <c r="AUM294"/>
      <c r="AUN294"/>
      <c r="AUO294"/>
      <c r="AUP294"/>
      <c r="AUQ294"/>
      <c r="AUR294"/>
      <c r="AUS294"/>
      <c r="AUT294"/>
      <c r="AUU294"/>
      <c r="AUV294"/>
      <c r="AUW294"/>
      <c r="AUX294"/>
      <c r="AUY294"/>
      <c r="AUZ294"/>
      <c r="AVA294"/>
      <c r="AVB294"/>
      <c r="AVC294"/>
      <c r="AVD294"/>
      <c r="AVE294"/>
      <c r="AVF294"/>
      <c r="AVG294"/>
      <c r="AVH294"/>
      <c r="AVI294"/>
      <c r="AVJ294"/>
      <c r="AVK294"/>
      <c r="AVL294"/>
      <c r="AVM294"/>
      <c r="AVN294"/>
      <c r="AVO294"/>
      <c r="AVP294"/>
      <c r="AVQ294"/>
      <c r="AVR294"/>
      <c r="AVS294"/>
      <c r="AVT294"/>
      <c r="AVU294"/>
      <c r="AVV294"/>
      <c r="AVW294"/>
      <c r="AVX294"/>
      <c r="AVY294"/>
      <c r="AVZ294"/>
      <c r="AWA294"/>
      <c r="AWB294"/>
      <c r="AWC294"/>
      <c r="AWD294"/>
      <c r="AWE294"/>
      <c r="AWF294"/>
      <c r="AWG294"/>
      <c r="AWH294"/>
      <c r="AWI294"/>
      <c r="AWJ294"/>
      <c r="AWK294"/>
      <c r="AWL294"/>
      <c r="AWM294"/>
      <c r="AWN294"/>
      <c r="AWO294"/>
      <c r="AWP294"/>
      <c r="AWQ294"/>
      <c r="AWR294"/>
      <c r="AWS294"/>
      <c r="AWT294"/>
      <c r="AWU294"/>
      <c r="AWV294"/>
      <c r="AWW294"/>
      <c r="AWX294"/>
      <c r="AWY294"/>
      <c r="AWZ294"/>
      <c r="AXA294"/>
      <c r="AXB294"/>
      <c r="AXC294"/>
      <c r="AXD294"/>
      <c r="AXE294"/>
      <c r="AXF294"/>
      <c r="AXG294"/>
      <c r="AXH294"/>
      <c r="AXI294"/>
      <c r="AXJ294"/>
      <c r="AXK294"/>
      <c r="AXL294"/>
      <c r="AXM294"/>
      <c r="AXN294"/>
      <c r="AXO294"/>
      <c r="AXP294"/>
      <c r="AXQ294"/>
      <c r="AXR294"/>
      <c r="AXS294"/>
      <c r="AXT294"/>
      <c r="AXU294"/>
      <c r="AXV294"/>
      <c r="AXW294"/>
      <c r="AXX294"/>
      <c r="AXY294"/>
      <c r="AXZ294"/>
      <c r="AYA294"/>
      <c r="AYB294"/>
      <c r="AYC294"/>
      <c r="AYD294"/>
      <c r="AYE294"/>
      <c r="AYF294"/>
      <c r="AYG294"/>
      <c r="AYH294"/>
      <c r="AYI294"/>
      <c r="AYJ294"/>
      <c r="AYK294"/>
      <c r="AYL294"/>
      <c r="AYM294"/>
      <c r="AYN294"/>
      <c r="AYO294"/>
      <c r="AYP294"/>
      <c r="AYQ294"/>
      <c r="AYR294"/>
      <c r="AYS294"/>
      <c r="AYT294"/>
      <c r="AYU294"/>
      <c r="AYV294"/>
      <c r="AYW294"/>
      <c r="AYX294"/>
      <c r="AYY294"/>
      <c r="AYZ294"/>
      <c r="AZA294"/>
      <c r="AZB294"/>
      <c r="AZC294"/>
      <c r="AZD294"/>
      <c r="AZE294"/>
      <c r="AZF294"/>
      <c r="AZG294"/>
      <c r="AZH294"/>
      <c r="AZI294"/>
      <c r="AZJ294"/>
      <c r="AZK294"/>
      <c r="AZL294"/>
      <c r="AZM294"/>
      <c r="AZN294"/>
      <c r="AZO294"/>
      <c r="AZP294"/>
      <c r="AZQ294"/>
      <c r="AZR294"/>
      <c r="AZS294"/>
      <c r="AZT294"/>
      <c r="AZU294"/>
      <c r="AZV294"/>
      <c r="AZW294"/>
      <c r="AZX294"/>
      <c r="AZY294"/>
      <c r="AZZ294"/>
      <c r="BAA294"/>
      <c r="BAB294"/>
      <c r="BAC294"/>
      <c r="BAD294"/>
      <c r="BAE294"/>
      <c r="BAF294"/>
      <c r="BAG294"/>
      <c r="BAH294"/>
      <c r="BAI294"/>
      <c r="BAJ294"/>
      <c r="BAK294"/>
      <c r="BAL294"/>
      <c r="BAM294"/>
      <c r="BAN294"/>
      <c r="BAO294"/>
      <c r="BAP294"/>
      <c r="BAQ294"/>
      <c r="BAR294"/>
      <c r="BAS294"/>
      <c r="BAT294"/>
      <c r="BAU294"/>
      <c r="BAV294"/>
      <c r="BAW294"/>
      <c r="BAX294"/>
      <c r="BAY294"/>
      <c r="BAZ294"/>
      <c r="BBA294"/>
      <c r="BBB294"/>
      <c r="BBC294"/>
      <c r="BBD294"/>
      <c r="BBE294"/>
      <c r="BBF294"/>
      <c r="BBG294"/>
      <c r="BBH294"/>
      <c r="BBI294"/>
      <c r="BBJ294"/>
      <c r="BBK294"/>
      <c r="BBL294"/>
      <c r="BBM294"/>
      <c r="BBN294"/>
      <c r="BBO294"/>
      <c r="BBP294"/>
      <c r="BBQ294"/>
      <c r="BBR294"/>
      <c r="BBS294"/>
      <c r="BBT294"/>
      <c r="BBU294"/>
      <c r="BBV294"/>
      <c r="BBW294"/>
      <c r="BBX294"/>
      <c r="BBY294"/>
      <c r="BBZ294"/>
      <c r="BCA294"/>
      <c r="BCB294"/>
      <c r="BCC294"/>
      <c r="BCD294"/>
      <c r="BCE294"/>
      <c r="BCF294"/>
      <c r="BCG294"/>
      <c r="BCH294"/>
      <c r="BCI294"/>
      <c r="BCJ294"/>
      <c r="BCK294"/>
      <c r="BCL294"/>
      <c r="BCM294"/>
      <c r="BCN294"/>
      <c r="BCO294"/>
      <c r="BCP294"/>
      <c r="BCQ294"/>
      <c r="BCR294"/>
      <c r="BCS294"/>
      <c r="BCT294"/>
      <c r="BCU294"/>
      <c r="BCV294"/>
      <c r="BCW294"/>
      <c r="BCX294"/>
      <c r="BCY294"/>
      <c r="BCZ294"/>
      <c r="BDA294"/>
      <c r="BDB294"/>
      <c r="BDC294"/>
      <c r="BDD294"/>
      <c r="BDE294"/>
      <c r="BDF294"/>
      <c r="BDG294"/>
      <c r="BDH294"/>
      <c r="BDI294"/>
      <c r="BDJ294"/>
      <c r="BDK294"/>
      <c r="BDL294"/>
      <c r="BDM294"/>
      <c r="BDN294"/>
      <c r="BDO294"/>
      <c r="BDP294"/>
      <c r="BDQ294"/>
      <c r="BDR294"/>
      <c r="BDS294"/>
      <c r="BDT294"/>
      <c r="BDU294"/>
    </row>
    <row r="295" spans="2:1477" s="69" customFormat="1">
      <c r="B295" s="67" t="s">
        <v>6</v>
      </c>
      <c r="C295" s="67" t="s">
        <v>571</v>
      </c>
      <c r="D295" s="67" t="s">
        <v>572</v>
      </c>
      <c r="E295" s="68">
        <v>45091</v>
      </c>
      <c r="F295" s="67" t="s">
        <v>986</v>
      </c>
      <c r="G295" s="67" t="s">
        <v>995</v>
      </c>
      <c r="H295" s="187">
        <v>2</v>
      </c>
      <c r="I295" s="69">
        <v>10</v>
      </c>
      <c r="J295" s="69">
        <v>300</v>
      </c>
      <c r="K295" s="69">
        <v>571</v>
      </c>
      <c r="L295" s="69">
        <v>566</v>
      </c>
      <c r="M295" s="186">
        <f t="shared" si="90"/>
        <v>1.1766666666666667</v>
      </c>
      <c r="N295" s="69">
        <f t="shared" si="91"/>
        <v>1</v>
      </c>
      <c r="O295" s="69">
        <v>5</v>
      </c>
      <c r="P295" s="69">
        <v>0</v>
      </c>
      <c r="Q295" s="69">
        <v>0</v>
      </c>
      <c r="R295" s="69">
        <v>271</v>
      </c>
      <c r="S295" s="69">
        <v>0</v>
      </c>
      <c r="T295" s="190">
        <v>13134873</v>
      </c>
      <c r="U295" s="190">
        <v>115000</v>
      </c>
      <c r="V295" s="190">
        <v>13019873</v>
      </c>
      <c r="W295" s="190">
        <v>13851674</v>
      </c>
      <c r="X295" s="190">
        <v>14146391</v>
      </c>
      <c r="Y295" s="190">
        <v>0</v>
      </c>
      <c r="Z295" s="190">
        <v>0</v>
      </c>
      <c r="AA295" s="190">
        <v>0</v>
      </c>
      <c r="AB295" s="190">
        <v>14146391</v>
      </c>
      <c r="AC295" s="190">
        <v>14074398</v>
      </c>
      <c r="AD295" s="186">
        <f t="shared" si="92"/>
        <v>1.0809934935617267</v>
      </c>
      <c r="AE295" s="69">
        <f t="shared" si="93"/>
        <v>1</v>
      </c>
      <c r="AF295" s="190">
        <v>-29541</v>
      </c>
      <c r="AG295" s="190">
        <v>716801</v>
      </c>
      <c r="AH295" s="69">
        <v>160</v>
      </c>
      <c r="AI295" s="69">
        <v>53</v>
      </c>
      <c r="AJ295" s="69">
        <v>9</v>
      </c>
      <c r="AK295" s="69">
        <v>0</v>
      </c>
      <c r="AL295" s="80">
        <v>197732</v>
      </c>
      <c r="AM295" s="80">
        <v>0</v>
      </c>
      <c r="AN295" s="69">
        <v>0</v>
      </c>
      <c r="AO295" s="69">
        <v>0</v>
      </c>
      <c r="AP295" s="80">
        <v>430314</v>
      </c>
      <c r="AQ295" s="80">
        <v>44320</v>
      </c>
      <c r="AR295" s="69">
        <v>0</v>
      </c>
      <c r="AS295" s="69">
        <v>0</v>
      </c>
      <c r="AT295" s="80">
        <v>0</v>
      </c>
      <c r="AU295" s="80">
        <v>0</v>
      </c>
      <c r="AV295" s="69">
        <v>0</v>
      </c>
      <c r="AW295" s="69">
        <v>0</v>
      </c>
      <c r="AX295" s="80">
        <v>0</v>
      </c>
      <c r="AY295" s="80">
        <v>0</v>
      </c>
      <c r="AZ295" s="69">
        <v>0</v>
      </c>
      <c r="BA295" s="69">
        <v>0</v>
      </c>
      <c r="BB295" s="80">
        <v>0</v>
      </c>
      <c r="BC295" s="80">
        <v>0</v>
      </c>
      <c r="BD295" s="69">
        <v>0</v>
      </c>
      <c r="BE295" s="69">
        <v>0</v>
      </c>
      <c r="BF295" s="80">
        <v>12435</v>
      </c>
      <c r="BG295" s="80">
        <v>0</v>
      </c>
      <c r="BH295" s="69">
        <v>0</v>
      </c>
      <c r="BI295" s="69">
        <v>0</v>
      </c>
      <c r="BJ295" s="80">
        <v>0</v>
      </c>
      <c r="BK295" s="80">
        <v>0</v>
      </c>
      <c r="BL295" s="69">
        <v>0</v>
      </c>
      <c r="BM295" s="69">
        <v>0</v>
      </c>
      <c r="BN295" s="80">
        <v>0</v>
      </c>
      <c r="BO295" s="80">
        <v>0</v>
      </c>
      <c r="BP295" s="69">
        <v>0</v>
      </c>
      <c r="BQ295" s="69">
        <v>0</v>
      </c>
      <c r="BR295" s="80">
        <v>0</v>
      </c>
      <c r="BS295" s="80">
        <v>0</v>
      </c>
      <c r="BT295" s="69">
        <v>0</v>
      </c>
      <c r="BU295" s="69">
        <v>0</v>
      </c>
      <c r="BV295" s="80">
        <v>0</v>
      </c>
      <c r="BW295" s="80">
        <v>0</v>
      </c>
      <c r="BX295" s="69">
        <v>49</v>
      </c>
      <c r="BY295" s="69">
        <v>0</v>
      </c>
      <c r="BZ295" s="80">
        <v>0</v>
      </c>
      <c r="CA295" s="80">
        <v>0</v>
      </c>
      <c r="CB295" s="69">
        <v>0</v>
      </c>
      <c r="CC295" s="69">
        <v>0</v>
      </c>
      <c r="CD295" s="80">
        <v>0</v>
      </c>
      <c r="CE295" s="80">
        <v>0</v>
      </c>
      <c r="CF295" s="69">
        <v>0</v>
      </c>
      <c r="CG295" s="69">
        <v>0</v>
      </c>
      <c r="CH295" s="80">
        <v>0</v>
      </c>
      <c r="CI295" s="80">
        <v>0</v>
      </c>
      <c r="CJ295" s="69">
        <v>58</v>
      </c>
      <c r="CK295" s="69">
        <v>0</v>
      </c>
      <c r="CL295" s="80">
        <v>640481</v>
      </c>
      <c r="CM295" s="80">
        <v>44320</v>
      </c>
      <c r="CN295" s="67" t="s">
        <v>720</v>
      </c>
      <c r="CO295" s="67" t="s">
        <v>721</v>
      </c>
      <c r="CP295" s="67" t="s">
        <v>709</v>
      </c>
      <c r="CQ295" s="67" t="s">
        <v>709</v>
      </c>
      <c r="CR295" s="67" t="s">
        <v>709</v>
      </c>
      <c r="CS295" s="67" t="s">
        <v>709</v>
      </c>
      <c r="CT295" s="68">
        <v>46092</v>
      </c>
      <c r="CU295" s="67" t="s">
        <v>991</v>
      </c>
      <c r="CV295" s="67" t="s">
        <v>989</v>
      </c>
      <c r="CW295" s="68" t="s">
        <v>168</v>
      </c>
      <c r="CX295" s="68">
        <v>45860</v>
      </c>
      <c r="CY295" s="67" t="s">
        <v>988</v>
      </c>
      <c r="CZ295" s="67" t="s">
        <v>989</v>
      </c>
      <c r="DA295" s="67" t="s">
        <v>1055</v>
      </c>
      <c r="DB295" s="81">
        <v>13139100</v>
      </c>
      <c r="DD295" s="67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  <c r="AMK295"/>
      <c r="AML295"/>
      <c r="AMM295"/>
      <c r="AMN295"/>
      <c r="AMO295"/>
      <c r="AMP295"/>
      <c r="AMQ295"/>
      <c r="AMR295"/>
      <c r="AMS295"/>
      <c r="AMT295"/>
      <c r="AMU295"/>
      <c r="AMV295"/>
      <c r="AMW295"/>
      <c r="AMX295"/>
      <c r="AMY295"/>
      <c r="AMZ295"/>
      <c r="ANA295"/>
      <c r="ANB295"/>
      <c r="ANC295"/>
      <c r="AND295"/>
      <c r="ANE295"/>
      <c r="ANF295"/>
      <c r="ANG295"/>
      <c r="ANH295"/>
      <c r="ANI295"/>
      <c r="ANJ295"/>
      <c r="ANK295"/>
      <c r="ANL295"/>
      <c r="ANM295"/>
      <c r="ANN295"/>
      <c r="ANO295"/>
      <c r="ANP295"/>
      <c r="ANQ295"/>
      <c r="ANR295"/>
      <c r="ANS295"/>
      <c r="ANT295"/>
      <c r="ANU295"/>
      <c r="ANV295"/>
      <c r="ANW295"/>
      <c r="ANX295"/>
      <c r="ANY295"/>
      <c r="ANZ295"/>
      <c r="AOA295"/>
      <c r="AOB295"/>
      <c r="AOC295"/>
      <c r="AOD295"/>
      <c r="AOE295"/>
      <c r="AOF295"/>
      <c r="AOG295"/>
      <c r="AOH295"/>
      <c r="AOI295"/>
      <c r="AOJ295"/>
      <c r="AOK295"/>
      <c r="AOL295"/>
      <c r="AOM295"/>
      <c r="AON295"/>
      <c r="AOO295"/>
      <c r="AOP295"/>
      <c r="AOQ295"/>
      <c r="AOR295"/>
      <c r="AOS295"/>
      <c r="AOT295"/>
      <c r="AOU295"/>
      <c r="AOV295"/>
      <c r="AOW295"/>
      <c r="AOX295"/>
      <c r="AOY295"/>
      <c r="AOZ295"/>
      <c r="APA295"/>
      <c r="APB295"/>
      <c r="APC295"/>
      <c r="APD295"/>
      <c r="APE295"/>
      <c r="APF295"/>
      <c r="APG295"/>
      <c r="APH295"/>
      <c r="API295"/>
      <c r="APJ295"/>
      <c r="APK295"/>
      <c r="APL295"/>
      <c r="APM295"/>
      <c r="APN295"/>
      <c r="APO295"/>
      <c r="APP295"/>
      <c r="APQ295"/>
      <c r="APR295"/>
      <c r="APS295"/>
      <c r="APT295"/>
      <c r="APU295"/>
      <c r="APV295"/>
      <c r="APW295"/>
      <c r="APX295"/>
      <c r="APY295"/>
      <c r="APZ295"/>
      <c r="AQA295"/>
      <c r="AQB295"/>
      <c r="AQC295"/>
      <c r="AQD295"/>
      <c r="AQE295"/>
      <c r="AQF295"/>
      <c r="AQG295"/>
      <c r="AQH295"/>
      <c r="AQI295"/>
      <c r="AQJ295"/>
      <c r="AQK295"/>
      <c r="AQL295"/>
      <c r="AQM295"/>
      <c r="AQN295"/>
      <c r="AQO295"/>
      <c r="AQP295"/>
      <c r="AQQ295"/>
      <c r="AQR295"/>
      <c r="AQS295"/>
      <c r="AQT295"/>
      <c r="AQU295"/>
      <c r="AQV295"/>
      <c r="AQW295"/>
      <c r="AQX295"/>
      <c r="AQY295"/>
      <c r="AQZ295"/>
      <c r="ARA295"/>
      <c r="ARB295"/>
      <c r="ARC295"/>
      <c r="ARD295"/>
      <c r="ARE295"/>
      <c r="ARF295"/>
      <c r="ARG295"/>
      <c r="ARH295"/>
      <c r="ARI295"/>
      <c r="ARJ295"/>
      <c r="ARK295"/>
      <c r="ARL295"/>
      <c r="ARM295"/>
      <c r="ARN295"/>
      <c r="ARO295"/>
      <c r="ARP295"/>
      <c r="ARQ295"/>
      <c r="ARR295"/>
      <c r="ARS295"/>
      <c r="ART295"/>
      <c r="ARU295"/>
      <c r="ARV295"/>
      <c r="ARW295"/>
      <c r="ARX295"/>
      <c r="ARY295"/>
      <c r="ARZ295"/>
      <c r="ASA295"/>
      <c r="ASB295"/>
      <c r="ASC295"/>
      <c r="ASD295"/>
      <c r="ASE295"/>
      <c r="ASF295"/>
      <c r="ASG295"/>
      <c r="ASH295"/>
      <c r="ASI295"/>
      <c r="ASJ295"/>
      <c r="ASK295"/>
      <c r="ASL295"/>
      <c r="ASM295"/>
      <c r="ASN295"/>
      <c r="ASO295"/>
      <c r="ASP295"/>
      <c r="ASQ295"/>
      <c r="ASR295"/>
      <c r="ASS295"/>
      <c r="AST295"/>
      <c r="ASU295"/>
      <c r="ASV295"/>
      <c r="ASW295"/>
      <c r="ASX295"/>
      <c r="ASY295"/>
      <c r="ASZ295"/>
      <c r="ATA295"/>
      <c r="ATB295"/>
      <c r="ATC295"/>
      <c r="ATD295"/>
      <c r="ATE295"/>
      <c r="ATF295"/>
      <c r="ATG295"/>
      <c r="ATH295"/>
      <c r="ATI295"/>
      <c r="ATJ295"/>
      <c r="ATK295"/>
      <c r="ATL295"/>
      <c r="ATM295"/>
      <c r="ATN295"/>
      <c r="ATO295"/>
      <c r="ATP295"/>
      <c r="ATQ295"/>
      <c r="ATR295"/>
      <c r="ATS295"/>
      <c r="ATT295"/>
      <c r="ATU295"/>
      <c r="ATV295"/>
      <c r="ATW295"/>
      <c r="ATX295"/>
      <c r="ATY295"/>
      <c r="ATZ295"/>
      <c r="AUA295"/>
      <c r="AUB295"/>
      <c r="AUC295"/>
      <c r="AUD295"/>
      <c r="AUE295"/>
      <c r="AUF295"/>
      <c r="AUG295"/>
      <c r="AUH295"/>
      <c r="AUI295"/>
      <c r="AUJ295"/>
      <c r="AUK295"/>
      <c r="AUL295"/>
      <c r="AUM295"/>
      <c r="AUN295"/>
      <c r="AUO295"/>
      <c r="AUP295"/>
      <c r="AUQ295"/>
      <c r="AUR295"/>
      <c r="AUS295"/>
      <c r="AUT295"/>
      <c r="AUU295"/>
      <c r="AUV295"/>
      <c r="AUW295"/>
      <c r="AUX295"/>
      <c r="AUY295"/>
      <c r="AUZ295"/>
      <c r="AVA295"/>
      <c r="AVB295"/>
      <c r="AVC295"/>
      <c r="AVD295"/>
      <c r="AVE295"/>
      <c r="AVF295"/>
      <c r="AVG295"/>
      <c r="AVH295"/>
      <c r="AVI295"/>
      <c r="AVJ295"/>
      <c r="AVK295"/>
      <c r="AVL295"/>
      <c r="AVM295"/>
      <c r="AVN295"/>
      <c r="AVO295"/>
      <c r="AVP295"/>
      <c r="AVQ295"/>
      <c r="AVR295"/>
      <c r="AVS295"/>
      <c r="AVT295"/>
      <c r="AVU295"/>
      <c r="AVV295"/>
      <c r="AVW295"/>
      <c r="AVX295"/>
      <c r="AVY295"/>
      <c r="AVZ295"/>
      <c r="AWA295"/>
      <c r="AWB295"/>
      <c r="AWC295"/>
      <c r="AWD295"/>
      <c r="AWE295"/>
      <c r="AWF295"/>
      <c r="AWG295"/>
      <c r="AWH295"/>
      <c r="AWI295"/>
      <c r="AWJ295"/>
      <c r="AWK295"/>
      <c r="AWL295"/>
      <c r="AWM295"/>
      <c r="AWN295"/>
      <c r="AWO295"/>
      <c r="AWP295"/>
      <c r="AWQ295"/>
      <c r="AWR295"/>
      <c r="AWS295"/>
      <c r="AWT295"/>
      <c r="AWU295"/>
      <c r="AWV295"/>
      <c r="AWW295"/>
      <c r="AWX295"/>
      <c r="AWY295"/>
      <c r="AWZ295"/>
      <c r="AXA295"/>
      <c r="AXB295"/>
      <c r="AXC295"/>
      <c r="AXD295"/>
      <c r="AXE295"/>
      <c r="AXF295"/>
      <c r="AXG295"/>
      <c r="AXH295"/>
      <c r="AXI295"/>
      <c r="AXJ295"/>
      <c r="AXK295"/>
      <c r="AXL295"/>
      <c r="AXM295"/>
      <c r="AXN295"/>
      <c r="AXO295"/>
      <c r="AXP295"/>
      <c r="AXQ295"/>
      <c r="AXR295"/>
      <c r="AXS295"/>
      <c r="AXT295"/>
      <c r="AXU295"/>
      <c r="AXV295"/>
      <c r="AXW295"/>
      <c r="AXX295"/>
      <c r="AXY295"/>
      <c r="AXZ295"/>
      <c r="AYA295"/>
      <c r="AYB295"/>
      <c r="AYC295"/>
      <c r="AYD295"/>
      <c r="AYE295"/>
      <c r="AYF295"/>
      <c r="AYG295"/>
      <c r="AYH295"/>
      <c r="AYI295"/>
      <c r="AYJ295"/>
      <c r="AYK295"/>
      <c r="AYL295"/>
      <c r="AYM295"/>
      <c r="AYN295"/>
      <c r="AYO295"/>
      <c r="AYP295"/>
      <c r="AYQ295"/>
      <c r="AYR295"/>
      <c r="AYS295"/>
      <c r="AYT295"/>
      <c r="AYU295"/>
      <c r="AYV295"/>
      <c r="AYW295"/>
      <c r="AYX295"/>
      <c r="AYY295"/>
      <c r="AYZ295"/>
      <c r="AZA295"/>
      <c r="AZB295"/>
      <c r="AZC295"/>
      <c r="AZD295"/>
      <c r="AZE295"/>
      <c r="AZF295"/>
      <c r="AZG295"/>
      <c r="AZH295"/>
      <c r="AZI295"/>
      <c r="AZJ295"/>
      <c r="AZK295"/>
      <c r="AZL295"/>
      <c r="AZM295"/>
      <c r="AZN295"/>
      <c r="AZO295"/>
      <c r="AZP295"/>
      <c r="AZQ295"/>
      <c r="AZR295"/>
      <c r="AZS295"/>
      <c r="AZT295"/>
      <c r="AZU295"/>
      <c r="AZV295"/>
      <c r="AZW295"/>
      <c r="AZX295"/>
      <c r="AZY295"/>
      <c r="AZZ295"/>
      <c r="BAA295"/>
      <c r="BAB295"/>
      <c r="BAC295"/>
      <c r="BAD295"/>
      <c r="BAE295"/>
      <c r="BAF295"/>
      <c r="BAG295"/>
      <c r="BAH295"/>
      <c r="BAI295"/>
      <c r="BAJ295"/>
      <c r="BAK295"/>
      <c r="BAL295"/>
      <c r="BAM295"/>
      <c r="BAN295"/>
      <c r="BAO295"/>
      <c r="BAP295"/>
      <c r="BAQ295"/>
      <c r="BAR295"/>
      <c r="BAS295"/>
      <c r="BAT295"/>
      <c r="BAU295"/>
      <c r="BAV295"/>
      <c r="BAW295"/>
      <c r="BAX295"/>
      <c r="BAY295"/>
      <c r="BAZ295"/>
      <c r="BBA295"/>
      <c r="BBB295"/>
      <c r="BBC295"/>
      <c r="BBD295"/>
      <c r="BBE295"/>
      <c r="BBF295"/>
      <c r="BBG295"/>
      <c r="BBH295"/>
      <c r="BBI295"/>
      <c r="BBJ295"/>
      <c r="BBK295"/>
      <c r="BBL295"/>
      <c r="BBM295"/>
      <c r="BBN295"/>
      <c r="BBO295"/>
      <c r="BBP295"/>
      <c r="BBQ295"/>
      <c r="BBR295"/>
      <c r="BBS295"/>
      <c r="BBT295"/>
      <c r="BBU295"/>
      <c r="BBV295"/>
      <c r="BBW295"/>
      <c r="BBX295"/>
      <c r="BBY295"/>
      <c r="BBZ295"/>
      <c r="BCA295"/>
      <c r="BCB295"/>
      <c r="BCC295"/>
      <c r="BCD295"/>
      <c r="BCE295"/>
      <c r="BCF295"/>
      <c r="BCG295"/>
      <c r="BCH295"/>
      <c r="BCI295"/>
      <c r="BCJ295"/>
      <c r="BCK295"/>
      <c r="BCL295"/>
      <c r="BCM295"/>
      <c r="BCN295"/>
      <c r="BCO295"/>
      <c r="BCP295"/>
      <c r="BCQ295"/>
      <c r="BCR295"/>
      <c r="BCS295"/>
      <c r="BCT295"/>
      <c r="BCU295"/>
      <c r="BCV295"/>
      <c r="BCW295"/>
      <c r="BCX295"/>
      <c r="BCY295"/>
      <c r="BCZ295"/>
      <c r="BDA295"/>
      <c r="BDB295"/>
      <c r="BDC295"/>
      <c r="BDD295"/>
      <c r="BDE295"/>
      <c r="BDF295"/>
      <c r="BDG295"/>
      <c r="BDH295"/>
      <c r="BDI295"/>
      <c r="BDJ295"/>
      <c r="BDK295"/>
      <c r="BDL295"/>
      <c r="BDM295"/>
      <c r="BDN295"/>
      <c r="BDO295"/>
      <c r="BDP295"/>
      <c r="BDQ295"/>
      <c r="BDR295"/>
      <c r="BDS295"/>
      <c r="BDT295"/>
      <c r="BDU295"/>
    </row>
    <row r="296" spans="2:1477" s="69" customFormat="1">
      <c r="B296" s="67" t="s">
        <v>6</v>
      </c>
      <c r="C296" s="67" t="s">
        <v>573</v>
      </c>
      <c r="D296" s="67" t="s">
        <v>574</v>
      </c>
      <c r="E296" s="68">
        <v>45091</v>
      </c>
      <c r="F296" s="67" t="s">
        <v>986</v>
      </c>
      <c r="G296" s="67" t="s">
        <v>995</v>
      </c>
      <c r="H296" s="187">
        <v>1</v>
      </c>
      <c r="I296" s="69">
        <v>2</v>
      </c>
      <c r="J296" s="69">
        <v>230</v>
      </c>
      <c r="K296" s="69">
        <v>430</v>
      </c>
      <c r="L296" s="69">
        <v>430</v>
      </c>
      <c r="M296" s="186">
        <f t="shared" si="90"/>
        <v>1.0826086956521739</v>
      </c>
      <c r="N296" s="69">
        <f t="shared" si="91"/>
        <v>1</v>
      </c>
      <c r="O296" s="69">
        <v>0</v>
      </c>
      <c r="P296" s="69">
        <v>0</v>
      </c>
      <c r="Q296" s="69">
        <v>0</v>
      </c>
      <c r="R296" s="69">
        <v>181</v>
      </c>
      <c r="S296" s="69">
        <v>19</v>
      </c>
      <c r="T296" s="190">
        <v>6730280</v>
      </c>
      <c r="U296" s="190">
        <v>60000</v>
      </c>
      <c r="V296" s="190">
        <v>6670280</v>
      </c>
      <c r="W296" s="190">
        <v>6779810</v>
      </c>
      <c r="X296" s="190">
        <v>6697913</v>
      </c>
      <c r="Y296" s="190">
        <v>0</v>
      </c>
      <c r="Z296" s="190">
        <v>0</v>
      </c>
      <c r="AA296" s="190">
        <v>0</v>
      </c>
      <c r="AB296" s="190">
        <v>6697913</v>
      </c>
      <c r="AC296" s="190">
        <v>6687877</v>
      </c>
      <c r="AD296" s="186">
        <f t="shared" si="92"/>
        <v>1.0026381201388848</v>
      </c>
      <c r="AE296" s="69">
        <f t="shared" si="93"/>
        <v>1</v>
      </c>
      <c r="AF296" s="190">
        <v>-10036</v>
      </c>
      <c r="AG296" s="190">
        <v>49529</v>
      </c>
      <c r="AH296" s="69">
        <v>152</v>
      </c>
      <c r="AI296" s="69">
        <v>29</v>
      </c>
      <c r="AJ296" s="69">
        <v>0</v>
      </c>
      <c r="AK296" s="69">
        <v>0</v>
      </c>
      <c r="AL296" s="80">
        <v>9983</v>
      </c>
      <c r="AM296" s="80">
        <v>0</v>
      </c>
      <c r="AN296" s="69">
        <v>0</v>
      </c>
      <c r="AO296" s="69">
        <v>19</v>
      </c>
      <c r="AP296" s="80">
        <v>66053</v>
      </c>
      <c r="AQ296" s="80">
        <v>39546</v>
      </c>
      <c r="AR296" s="69">
        <v>0</v>
      </c>
      <c r="AS296" s="69">
        <v>0</v>
      </c>
      <c r="AT296" s="80">
        <v>0</v>
      </c>
      <c r="AU296" s="80">
        <v>0</v>
      </c>
      <c r="AV296" s="69">
        <v>0</v>
      </c>
      <c r="AW296" s="69">
        <v>0</v>
      </c>
      <c r="AX296" s="80">
        <v>0</v>
      </c>
      <c r="AY296" s="80">
        <v>0</v>
      </c>
      <c r="AZ296" s="69">
        <v>0</v>
      </c>
      <c r="BA296" s="69">
        <v>0</v>
      </c>
      <c r="BB296" s="80">
        <v>0</v>
      </c>
      <c r="BC296" s="80">
        <v>0</v>
      </c>
      <c r="BD296" s="69">
        <v>0</v>
      </c>
      <c r="BE296" s="69">
        <v>0</v>
      </c>
      <c r="BF296" s="80">
        <v>0</v>
      </c>
      <c r="BG296" s="80">
        <v>0</v>
      </c>
      <c r="BH296" s="69">
        <v>0</v>
      </c>
      <c r="BI296" s="69">
        <v>0</v>
      </c>
      <c r="BJ296" s="80">
        <v>0</v>
      </c>
      <c r="BK296" s="80">
        <v>0</v>
      </c>
      <c r="BL296" s="69">
        <v>0</v>
      </c>
      <c r="BM296" s="69">
        <v>0</v>
      </c>
      <c r="BN296" s="80">
        <v>0</v>
      </c>
      <c r="BO296" s="80">
        <v>0</v>
      </c>
      <c r="BP296" s="69">
        <v>51</v>
      </c>
      <c r="BQ296" s="69">
        <v>0</v>
      </c>
      <c r="BR296" s="80">
        <v>0</v>
      </c>
      <c r="BS296" s="80">
        <v>0</v>
      </c>
      <c r="BT296" s="69">
        <v>0</v>
      </c>
      <c r="BU296" s="69">
        <v>0</v>
      </c>
      <c r="BV296" s="80">
        <v>0</v>
      </c>
      <c r="BW296" s="80">
        <v>0</v>
      </c>
      <c r="BX296" s="69">
        <v>0</v>
      </c>
      <c r="BY296" s="69">
        <v>0</v>
      </c>
      <c r="BZ296" s="80">
        <v>0</v>
      </c>
      <c r="CA296" s="80">
        <v>0</v>
      </c>
      <c r="CB296" s="69">
        <v>0</v>
      </c>
      <c r="CC296" s="69">
        <v>0</v>
      </c>
      <c r="CD296" s="80">
        <v>0</v>
      </c>
      <c r="CE296" s="80">
        <v>0</v>
      </c>
      <c r="CF296" s="69">
        <v>0</v>
      </c>
      <c r="CG296" s="69">
        <v>0</v>
      </c>
      <c r="CH296" s="80">
        <v>0</v>
      </c>
      <c r="CI296" s="80">
        <v>0</v>
      </c>
      <c r="CJ296" s="69">
        <v>51</v>
      </c>
      <c r="CK296" s="69">
        <v>19</v>
      </c>
      <c r="CL296" s="80">
        <v>76037</v>
      </c>
      <c r="CM296" s="80">
        <v>39546</v>
      </c>
      <c r="CN296" s="67" t="s">
        <v>975</v>
      </c>
      <c r="CO296" s="67" t="s">
        <v>976</v>
      </c>
      <c r="CP296" s="67" t="s">
        <v>709</v>
      </c>
      <c r="CQ296" s="67" t="s">
        <v>709</v>
      </c>
      <c r="CR296" s="67" t="s">
        <v>709</v>
      </c>
      <c r="CS296" s="67" t="s">
        <v>709</v>
      </c>
      <c r="CT296" s="68">
        <v>45940</v>
      </c>
      <c r="CU296" s="67" t="s">
        <v>993</v>
      </c>
      <c r="CV296" s="67" t="s">
        <v>989</v>
      </c>
      <c r="CW296" s="68" t="s">
        <v>168</v>
      </c>
      <c r="CX296" s="68">
        <v>45630</v>
      </c>
      <c r="CY296" s="67" t="s">
        <v>993</v>
      </c>
      <c r="CZ296" s="67" t="s">
        <v>994</v>
      </c>
      <c r="DA296" s="67" t="s">
        <v>1052</v>
      </c>
      <c r="DB296" s="81">
        <v>7050800</v>
      </c>
      <c r="DD296" s="67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  <c r="AMK296"/>
      <c r="AML296"/>
      <c r="AMM296"/>
      <c r="AMN296"/>
      <c r="AMO296"/>
      <c r="AMP296"/>
      <c r="AMQ296"/>
      <c r="AMR296"/>
      <c r="AMS296"/>
      <c r="AMT296"/>
      <c r="AMU296"/>
      <c r="AMV296"/>
      <c r="AMW296"/>
      <c r="AMX296"/>
      <c r="AMY296"/>
      <c r="AMZ296"/>
      <c r="ANA296"/>
      <c r="ANB296"/>
      <c r="ANC296"/>
      <c r="AND296"/>
      <c r="ANE296"/>
      <c r="ANF296"/>
      <c r="ANG296"/>
      <c r="ANH296"/>
      <c r="ANI296"/>
      <c r="ANJ296"/>
      <c r="ANK296"/>
      <c r="ANL296"/>
      <c r="ANM296"/>
      <c r="ANN296"/>
      <c r="ANO296"/>
      <c r="ANP296"/>
      <c r="ANQ296"/>
      <c r="ANR296"/>
      <c r="ANS296"/>
      <c r="ANT296"/>
      <c r="ANU296"/>
      <c r="ANV296"/>
      <c r="ANW296"/>
      <c r="ANX296"/>
      <c r="ANY296"/>
      <c r="ANZ296"/>
      <c r="AOA296"/>
      <c r="AOB296"/>
      <c r="AOC296"/>
      <c r="AOD296"/>
      <c r="AOE296"/>
      <c r="AOF296"/>
      <c r="AOG296"/>
      <c r="AOH296"/>
      <c r="AOI296"/>
      <c r="AOJ296"/>
      <c r="AOK296"/>
      <c r="AOL296"/>
      <c r="AOM296"/>
      <c r="AON296"/>
      <c r="AOO296"/>
      <c r="AOP296"/>
      <c r="AOQ296"/>
      <c r="AOR296"/>
      <c r="AOS296"/>
      <c r="AOT296"/>
      <c r="AOU296"/>
      <c r="AOV296"/>
      <c r="AOW296"/>
      <c r="AOX296"/>
      <c r="AOY296"/>
      <c r="AOZ296"/>
      <c r="APA296"/>
      <c r="APB296"/>
      <c r="APC296"/>
      <c r="APD296"/>
      <c r="APE296"/>
      <c r="APF296"/>
      <c r="APG296"/>
      <c r="APH296"/>
      <c r="API296"/>
      <c r="APJ296"/>
      <c r="APK296"/>
      <c r="APL296"/>
      <c r="APM296"/>
      <c r="APN296"/>
      <c r="APO296"/>
      <c r="APP296"/>
      <c r="APQ296"/>
      <c r="APR296"/>
      <c r="APS296"/>
      <c r="APT296"/>
      <c r="APU296"/>
      <c r="APV296"/>
      <c r="APW296"/>
      <c r="APX296"/>
      <c r="APY296"/>
      <c r="APZ296"/>
      <c r="AQA296"/>
      <c r="AQB296"/>
      <c r="AQC296"/>
      <c r="AQD296"/>
      <c r="AQE296"/>
      <c r="AQF296"/>
      <c r="AQG296"/>
      <c r="AQH296"/>
      <c r="AQI296"/>
      <c r="AQJ296"/>
      <c r="AQK296"/>
      <c r="AQL296"/>
      <c r="AQM296"/>
      <c r="AQN296"/>
      <c r="AQO296"/>
      <c r="AQP296"/>
      <c r="AQQ296"/>
      <c r="AQR296"/>
      <c r="AQS296"/>
      <c r="AQT296"/>
      <c r="AQU296"/>
      <c r="AQV296"/>
      <c r="AQW296"/>
      <c r="AQX296"/>
      <c r="AQY296"/>
      <c r="AQZ296"/>
      <c r="ARA296"/>
      <c r="ARB296"/>
      <c r="ARC296"/>
      <c r="ARD296"/>
      <c r="ARE296"/>
      <c r="ARF296"/>
      <c r="ARG296"/>
      <c r="ARH296"/>
      <c r="ARI296"/>
      <c r="ARJ296"/>
      <c r="ARK296"/>
      <c r="ARL296"/>
      <c r="ARM296"/>
      <c r="ARN296"/>
      <c r="ARO296"/>
      <c r="ARP296"/>
      <c r="ARQ296"/>
      <c r="ARR296"/>
      <c r="ARS296"/>
      <c r="ART296"/>
      <c r="ARU296"/>
      <c r="ARV296"/>
      <c r="ARW296"/>
      <c r="ARX296"/>
      <c r="ARY296"/>
      <c r="ARZ296"/>
      <c r="ASA296"/>
      <c r="ASB296"/>
      <c r="ASC296"/>
      <c r="ASD296"/>
      <c r="ASE296"/>
      <c r="ASF296"/>
      <c r="ASG296"/>
      <c r="ASH296"/>
      <c r="ASI296"/>
      <c r="ASJ296"/>
      <c r="ASK296"/>
      <c r="ASL296"/>
      <c r="ASM296"/>
      <c r="ASN296"/>
      <c r="ASO296"/>
      <c r="ASP296"/>
      <c r="ASQ296"/>
      <c r="ASR296"/>
      <c r="ASS296"/>
      <c r="AST296"/>
      <c r="ASU296"/>
      <c r="ASV296"/>
      <c r="ASW296"/>
      <c r="ASX296"/>
      <c r="ASY296"/>
      <c r="ASZ296"/>
      <c r="ATA296"/>
      <c r="ATB296"/>
      <c r="ATC296"/>
      <c r="ATD296"/>
      <c r="ATE296"/>
      <c r="ATF296"/>
      <c r="ATG296"/>
      <c r="ATH296"/>
      <c r="ATI296"/>
      <c r="ATJ296"/>
      <c r="ATK296"/>
      <c r="ATL296"/>
      <c r="ATM296"/>
      <c r="ATN296"/>
      <c r="ATO296"/>
      <c r="ATP296"/>
      <c r="ATQ296"/>
      <c r="ATR296"/>
      <c r="ATS296"/>
      <c r="ATT296"/>
      <c r="ATU296"/>
      <c r="ATV296"/>
      <c r="ATW296"/>
      <c r="ATX296"/>
      <c r="ATY296"/>
      <c r="ATZ296"/>
      <c r="AUA296"/>
      <c r="AUB296"/>
      <c r="AUC296"/>
      <c r="AUD296"/>
      <c r="AUE296"/>
      <c r="AUF296"/>
      <c r="AUG296"/>
      <c r="AUH296"/>
      <c r="AUI296"/>
      <c r="AUJ296"/>
      <c r="AUK296"/>
      <c r="AUL296"/>
      <c r="AUM296"/>
      <c r="AUN296"/>
      <c r="AUO296"/>
      <c r="AUP296"/>
      <c r="AUQ296"/>
      <c r="AUR296"/>
      <c r="AUS296"/>
      <c r="AUT296"/>
      <c r="AUU296"/>
      <c r="AUV296"/>
      <c r="AUW296"/>
      <c r="AUX296"/>
      <c r="AUY296"/>
      <c r="AUZ296"/>
      <c r="AVA296"/>
      <c r="AVB296"/>
      <c r="AVC296"/>
      <c r="AVD296"/>
      <c r="AVE296"/>
      <c r="AVF296"/>
      <c r="AVG296"/>
      <c r="AVH296"/>
      <c r="AVI296"/>
      <c r="AVJ296"/>
      <c r="AVK296"/>
      <c r="AVL296"/>
      <c r="AVM296"/>
      <c r="AVN296"/>
      <c r="AVO296"/>
      <c r="AVP296"/>
      <c r="AVQ296"/>
      <c r="AVR296"/>
      <c r="AVS296"/>
      <c r="AVT296"/>
      <c r="AVU296"/>
      <c r="AVV296"/>
      <c r="AVW296"/>
      <c r="AVX296"/>
      <c r="AVY296"/>
      <c r="AVZ296"/>
      <c r="AWA296"/>
      <c r="AWB296"/>
      <c r="AWC296"/>
      <c r="AWD296"/>
      <c r="AWE296"/>
      <c r="AWF296"/>
      <c r="AWG296"/>
      <c r="AWH296"/>
      <c r="AWI296"/>
      <c r="AWJ296"/>
      <c r="AWK296"/>
      <c r="AWL296"/>
      <c r="AWM296"/>
      <c r="AWN296"/>
      <c r="AWO296"/>
      <c r="AWP296"/>
      <c r="AWQ296"/>
      <c r="AWR296"/>
      <c r="AWS296"/>
      <c r="AWT296"/>
      <c r="AWU296"/>
      <c r="AWV296"/>
      <c r="AWW296"/>
      <c r="AWX296"/>
      <c r="AWY296"/>
      <c r="AWZ296"/>
      <c r="AXA296"/>
      <c r="AXB296"/>
      <c r="AXC296"/>
      <c r="AXD296"/>
      <c r="AXE296"/>
      <c r="AXF296"/>
      <c r="AXG296"/>
      <c r="AXH296"/>
      <c r="AXI296"/>
      <c r="AXJ296"/>
      <c r="AXK296"/>
      <c r="AXL296"/>
      <c r="AXM296"/>
      <c r="AXN296"/>
      <c r="AXO296"/>
      <c r="AXP296"/>
      <c r="AXQ296"/>
      <c r="AXR296"/>
      <c r="AXS296"/>
      <c r="AXT296"/>
      <c r="AXU296"/>
      <c r="AXV296"/>
      <c r="AXW296"/>
      <c r="AXX296"/>
      <c r="AXY296"/>
      <c r="AXZ296"/>
      <c r="AYA296"/>
      <c r="AYB296"/>
      <c r="AYC296"/>
      <c r="AYD296"/>
      <c r="AYE296"/>
      <c r="AYF296"/>
      <c r="AYG296"/>
      <c r="AYH296"/>
      <c r="AYI296"/>
      <c r="AYJ296"/>
      <c r="AYK296"/>
      <c r="AYL296"/>
      <c r="AYM296"/>
      <c r="AYN296"/>
      <c r="AYO296"/>
      <c r="AYP296"/>
      <c r="AYQ296"/>
      <c r="AYR296"/>
      <c r="AYS296"/>
      <c r="AYT296"/>
      <c r="AYU296"/>
      <c r="AYV296"/>
      <c r="AYW296"/>
      <c r="AYX296"/>
      <c r="AYY296"/>
      <c r="AYZ296"/>
      <c r="AZA296"/>
      <c r="AZB296"/>
      <c r="AZC296"/>
      <c r="AZD296"/>
      <c r="AZE296"/>
      <c r="AZF296"/>
      <c r="AZG296"/>
      <c r="AZH296"/>
      <c r="AZI296"/>
      <c r="AZJ296"/>
      <c r="AZK296"/>
      <c r="AZL296"/>
      <c r="AZM296"/>
      <c r="AZN296"/>
      <c r="AZO296"/>
      <c r="AZP296"/>
      <c r="AZQ296"/>
      <c r="AZR296"/>
      <c r="AZS296"/>
      <c r="AZT296"/>
      <c r="AZU296"/>
      <c r="AZV296"/>
      <c r="AZW296"/>
      <c r="AZX296"/>
      <c r="AZY296"/>
      <c r="AZZ296"/>
      <c r="BAA296"/>
      <c r="BAB296"/>
      <c r="BAC296"/>
      <c r="BAD296"/>
      <c r="BAE296"/>
      <c r="BAF296"/>
      <c r="BAG296"/>
      <c r="BAH296"/>
      <c r="BAI296"/>
      <c r="BAJ296"/>
      <c r="BAK296"/>
      <c r="BAL296"/>
      <c r="BAM296"/>
      <c r="BAN296"/>
      <c r="BAO296"/>
      <c r="BAP296"/>
      <c r="BAQ296"/>
      <c r="BAR296"/>
      <c r="BAS296"/>
      <c r="BAT296"/>
      <c r="BAU296"/>
      <c r="BAV296"/>
      <c r="BAW296"/>
      <c r="BAX296"/>
      <c r="BAY296"/>
      <c r="BAZ296"/>
      <c r="BBA296"/>
      <c r="BBB296"/>
      <c r="BBC296"/>
      <c r="BBD296"/>
      <c r="BBE296"/>
      <c r="BBF296"/>
      <c r="BBG296"/>
      <c r="BBH296"/>
      <c r="BBI296"/>
      <c r="BBJ296"/>
      <c r="BBK296"/>
      <c r="BBL296"/>
      <c r="BBM296"/>
      <c r="BBN296"/>
      <c r="BBO296"/>
      <c r="BBP296"/>
      <c r="BBQ296"/>
      <c r="BBR296"/>
      <c r="BBS296"/>
      <c r="BBT296"/>
      <c r="BBU296"/>
      <c r="BBV296"/>
      <c r="BBW296"/>
      <c r="BBX296"/>
      <c r="BBY296"/>
      <c r="BBZ296"/>
      <c r="BCA296"/>
      <c r="BCB296"/>
      <c r="BCC296"/>
      <c r="BCD296"/>
      <c r="BCE296"/>
      <c r="BCF296"/>
      <c r="BCG296"/>
      <c r="BCH296"/>
      <c r="BCI296"/>
      <c r="BCJ296"/>
      <c r="BCK296"/>
      <c r="BCL296"/>
      <c r="BCM296"/>
      <c r="BCN296"/>
      <c r="BCO296"/>
      <c r="BCP296"/>
      <c r="BCQ296"/>
      <c r="BCR296"/>
      <c r="BCS296"/>
      <c r="BCT296"/>
      <c r="BCU296"/>
      <c r="BCV296"/>
      <c r="BCW296"/>
      <c r="BCX296"/>
      <c r="BCY296"/>
      <c r="BCZ296"/>
      <c r="BDA296"/>
      <c r="BDB296"/>
      <c r="BDC296"/>
      <c r="BDD296"/>
      <c r="BDE296"/>
      <c r="BDF296"/>
      <c r="BDG296"/>
      <c r="BDH296"/>
      <c r="BDI296"/>
      <c r="BDJ296"/>
      <c r="BDK296"/>
      <c r="BDL296"/>
      <c r="BDM296"/>
      <c r="BDN296"/>
      <c r="BDO296"/>
      <c r="BDP296"/>
      <c r="BDQ296"/>
      <c r="BDR296"/>
      <c r="BDS296"/>
      <c r="BDT296"/>
      <c r="BDU296"/>
    </row>
    <row r="297" spans="2:1477" s="69" customFormat="1">
      <c r="B297" s="67" t="s">
        <v>6</v>
      </c>
      <c r="C297" s="67" t="s">
        <v>674</v>
      </c>
      <c r="D297" s="67" t="s">
        <v>675</v>
      </c>
      <c r="E297" s="68">
        <v>45224</v>
      </c>
      <c r="F297" s="67" t="s">
        <v>993</v>
      </c>
      <c r="G297" s="67" t="s">
        <v>990</v>
      </c>
      <c r="H297" s="187">
        <v>1</v>
      </c>
      <c r="I297" s="69">
        <v>0</v>
      </c>
      <c r="J297" s="69">
        <v>196</v>
      </c>
      <c r="K297" s="69">
        <v>316</v>
      </c>
      <c r="L297" s="69">
        <v>315</v>
      </c>
      <c r="M297" s="186">
        <f t="shared" si="90"/>
        <v>0.99489795918367352</v>
      </c>
      <c r="N297" s="69">
        <f t="shared" si="91"/>
        <v>1</v>
      </c>
      <c r="O297" s="69">
        <v>1</v>
      </c>
      <c r="P297" s="69">
        <v>0</v>
      </c>
      <c r="Q297" s="69">
        <v>0</v>
      </c>
      <c r="R297" s="69">
        <v>120</v>
      </c>
      <c r="S297" s="69">
        <v>0</v>
      </c>
      <c r="T297" s="190">
        <v>2049777</v>
      </c>
      <c r="U297" s="190">
        <v>50000</v>
      </c>
      <c r="V297" s="190">
        <v>1999777</v>
      </c>
      <c r="W297" s="190">
        <v>2049777</v>
      </c>
      <c r="X297" s="190">
        <v>2101379</v>
      </c>
      <c r="Y297" s="190">
        <v>0</v>
      </c>
      <c r="Z297" s="190">
        <v>0</v>
      </c>
      <c r="AA297" s="190">
        <v>0</v>
      </c>
      <c r="AB297" s="190">
        <v>2101379</v>
      </c>
      <c r="AC297" s="190">
        <v>2098362</v>
      </c>
      <c r="AD297" s="186">
        <f t="shared" si="92"/>
        <v>1.0492979967266349</v>
      </c>
      <c r="AE297" s="69">
        <f t="shared" si="93"/>
        <v>1</v>
      </c>
      <c r="AF297" s="190">
        <v>-3017</v>
      </c>
      <c r="AG297" s="190">
        <v>0</v>
      </c>
      <c r="AH297" s="69">
        <v>95</v>
      </c>
      <c r="AI297" s="69">
        <v>25</v>
      </c>
      <c r="AJ297" s="69">
        <v>0</v>
      </c>
      <c r="AK297" s="69">
        <v>0</v>
      </c>
      <c r="AL297" s="80">
        <v>2635</v>
      </c>
      <c r="AM297" s="80">
        <v>0</v>
      </c>
      <c r="AN297" s="69">
        <v>0</v>
      </c>
      <c r="AO297" s="69">
        <v>0</v>
      </c>
      <c r="AP297" s="80">
        <v>36652</v>
      </c>
      <c r="AQ297" s="80">
        <v>0</v>
      </c>
      <c r="AR297" s="69">
        <v>0</v>
      </c>
      <c r="AS297" s="69">
        <v>0</v>
      </c>
      <c r="AT297" s="80">
        <v>0</v>
      </c>
      <c r="AU297" s="80">
        <v>0</v>
      </c>
      <c r="AV297" s="69">
        <v>0</v>
      </c>
      <c r="AW297" s="69">
        <v>0</v>
      </c>
      <c r="AX297" s="80">
        <v>0</v>
      </c>
      <c r="AY297" s="80">
        <v>0</v>
      </c>
      <c r="AZ297" s="69">
        <v>0</v>
      </c>
      <c r="BA297" s="69">
        <v>0</v>
      </c>
      <c r="BB297" s="80">
        <v>0</v>
      </c>
      <c r="BC297" s="80">
        <v>0</v>
      </c>
      <c r="BD297" s="69">
        <v>0</v>
      </c>
      <c r="BE297" s="69">
        <v>0</v>
      </c>
      <c r="BF297" s="80">
        <v>0</v>
      </c>
      <c r="BG297" s="80">
        <v>0</v>
      </c>
      <c r="BH297" s="69">
        <v>0</v>
      </c>
      <c r="BI297" s="69">
        <v>0</v>
      </c>
      <c r="BJ297" s="80">
        <v>0</v>
      </c>
      <c r="BK297" s="80">
        <v>0</v>
      </c>
      <c r="BL297" s="69">
        <v>0</v>
      </c>
      <c r="BM297" s="69">
        <v>0</v>
      </c>
      <c r="BN297" s="80">
        <v>0</v>
      </c>
      <c r="BO297" s="80">
        <v>0</v>
      </c>
      <c r="BP297" s="69">
        <v>0</v>
      </c>
      <c r="BQ297" s="69">
        <v>0</v>
      </c>
      <c r="BR297" s="80">
        <v>0</v>
      </c>
      <c r="BS297" s="80">
        <v>0</v>
      </c>
      <c r="BT297" s="69">
        <v>0</v>
      </c>
      <c r="BU297" s="69">
        <v>0</v>
      </c>
      <c r="BV297" s="80">
        <v>0</v>
      </c>
      <c r="BW297" s="80">
        <v>0</v>
      </c>
      <c r="BX297" s="69">
        <v>0</v>
      </c>
      <c r="BY297" s="69">
        <v>0</v>
      </c>
      <c r="BZ297" s="80">
        <v>0</v>
      </c>
      <c r="CA297" s="80">
        <v>0</v>
      </c>
      <c r="CB297" s="69">
        <v>0</v>
      </c>
      <c r="CC297" s="69">
        <v>0</v>
      </c>
      <c r="CD297" s="80">
        <v>0</v>
      </c>
      <c r="CE297" s="80">
        <v>0</v>
      </c>
      <c r="CF297" s="69">
        <v>0</v>
      </c>
      <c r="CG297" s="69">
        <v>0</v>
      </c>
      <c r="CH297" s="80">
        <v>0</v>
      </c>
      <c r="CI297" s="80">
        <v>0</v>
      </c>
      <c r="CJ297" s="69">
        <v>0</v>
      </c>
      <c r="CK297" s="69">
        <v>0</v>
      </c>
      <c r="CL297" s="80">
        <v>39287</v>
      </c>
      <c r="CM297" s="80">
        <v>0</v>
      </c>
      <c r="CN297" s="67" t="s">
        <v>730</v>
      </c>
      <c r="CO297" s="67" t="s">
        <v>731</v>
      </c>
      <c r="CP297" s="67" t="s">
        <v>709</v>
      </c>
      <c r="CQ297" s="67" t="s">
        <v>709</v>
      </c>
      <c r="CR297" s="67" t="s">
        <v>709</v>
      </c>
      <c r="CS297" s="67" t="s">
        <v>709</v>
      </c>
      <c r="CT297" s="68">
        <v>45884</v>
      </c>
      <c r="CU297" s="67" t="s">
        <v>988</v>
      </c>
      <c r="CV297" s="67" t="s">
        <v>989</v>
      </c>
      <c r="CW297" s="68" t="s">
        <v>168</v>
      </c>
      <c r="CX297" s="68">
        <v>45730</v>
      </c>
      <c r="CY297" s="67" t="s">
        <v>991</v>
      </c>
      <c r="CZ297" s="67" t="s">
        <v>994</v>
      </c>
      <c r="DA297" s="67" t="s">
        <v>1055</v>
      </c>
      <c r="DB297" s="81">
        <v>2385840</v>
      </c>
      <c r="DD297" s="6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  <c r="AMK297"/>
      <c r="AML297"/>
      <c r="AMM297"/>
      <c r="AMN297"/>
      <c r="AMO297"/>
      <c r="AMP297"/>
      <c r="AMQ297"/>
      <c r="AMR297"/>
      <c r="AMS297"/>
      <c r="AMT297"/>
      <c r="AMU297"/>
      <c r="AMV297"/>
      <c r="AMW297"/>
      <c r="AMX297"/>
      <c r="AMY297"/>
      <c r="AMZ297"/>
      <c r="ANA297"/>
      <c r="ANB297"/>
      <c r="ANC297"/>
      <c r="AND297"/>
      <c r="ANE297"/>
      <c r="ANF297"/>
      <c r="ANG297"/>
      <c r="ANH297"/>
      <c r="ANI297"/>
      <c r="ANJ297"/>
      <c r="ANK297"/>
      <c r="ANL297"/>
      <c r="ANM297"/>
      <c r="ANN297"/>
      <c r="ANO297"/>
      <c r="ANP297"/>
      <c r="ANQ297"/>
      <c r="ANR297"/>
      <c r="ANS297"/>
      <c r="ANT297"/>
      <c r="ANU297"/>
      <c r="ANV297"/>
      <c r="ANW297"/>
      <c r="ANX297"/>
      <c r="ANY297"/>
      <c r="ANZ297"/>
      <c r="AOA297"/>
      <c r="AOB297"/>
      <c r="AOC297"/>
      <c r="AOD297"/>
      <c r="AOE297"/>
      <c r="AOF297"/>
      <c r="AOG297"/>
      <c r="AOH297"/>
      <c r="AOI297"/>
      <c r="AOJ297"/>
      <c r="AOK297"/>
      <c r="AOL297"/>
      <c r="AOM297"/>
      <c r="AON297"/>
      <c r="AOO297"/>
      <c r="AOP297"/>
      <c r="AOQ297"/>
      <c r="AOR297"/>
      <c r="AOS297"/>
      <c r="AOT297"/>
      <c r="AOU297"/>
      <c r="AOV297"/>
      <c r="AOW297"/>
      <c r="AOX297"/>
      <c r="AOY297"/>
      <c r="AOZ297"/>
      <c r="APA297"/>
      <c r="APB297"/>
      <c r="APC297"/>
      <c r="APD297"/>
      <c r="APE297"/>
      <c r="APF297"/>
      <c r="APG297"/>
      <c r="APH297"/>
      <c r="API297"/>
      <c r="APJ297"/>
      <c r="APK297"/>
      <c r="APL297"/>
      <c r="APM297"/>
      <c r="APN297"/>
      <c r="APO297"/>
      <c r="APP297"/>
      <c r="APQ297"/>
      <c r="APR297"/>
      <c r="APS297"/>
      <c r="APT297"/>
      <c r="APU297"/>
      <c r="APV297"/>
      <c r="APW297"/>
      <c r="APX297"/>
      <c r="APY297"/>
      <c r="APZ297"/>
      <c r="AQA297"/>
      <c r="AQB297"/>
      <c r="AQC297"/>
      <c r="AQD297"/>
      <c r="AQE297"/>
      <c r="AQF297"/>
      <c r="AQG297"/>
      <c r="AQH297"/>
      <c r="AQI297"/>
      <c r="AQJ297"/>
      <c r="AQK297"/>
      <c r="AQL297"/>
      <c r="AQM297"/>
      <c r="AQN297"/>
      <c r="AQO297"/>
      <c r="AQP297"/>
      <c r="AQQ297"/>
      <c r="AQR297"/>
      <c r="AQS297"/>
      <c r="AQT297"/>
      <c r="AQU297"/>
      <c r="AQV297"/>
      <c r="AQW297"/>
      <c r="AQX297"/>
      <c r="AQY297"/>
      <c r="AQZ297"/>
      <c r="ARA297"/>
      <c r="ARB297"/>
      <c r="ARC297"/>
      <c r="ARD297"/>
      <c r="ARE297"/>
      <c r="ARF297"/>
      <c r="ARG297"/>
      <c r="ARH297"/>
      <c r="ARI297"/>
      <c r="ARJ297"/>
      <c r="ARK297"/>
      <c r="ARL297"/>
      <c r="ARM297"/>
      <c r="ARN297"/>
      <c r="ARO297"/>
      <c r="ARP297"/>
      <c r="ARQ297"/>
      <c r="ARR297"/>
      <c r="ARS297"/>
      <c r="ART297"/>
      <c r="ARU297"/>
      <c r="ARV297"/>
      <c r="ARW297"/>
      <c r="ARX297"/>
      <c r="ARY297"/>
      <c r="ARZ297"/>
      <c r="ASA297"/>
      <c r="ASB297"/>
      <c r="ASC297"/>
      <c r="ASD297"/>
      <c r="ASE297"/>
      <c r="ASF297"/>
      <c r="ASG297"/>
      <c r="ASH297"/>
      <c r="ASI297"/>
      <c r="ASJ297"/>
      <c r="ASK297"/>
      <c r="ASL297"/>
      <c r="ASM297"/>
      <c r="ASN297"/>
      <c r="ASO297"/>
      <c r="ASP297"/>
      <c r="ASQ297"/>
      <c r="ASR297"/>
      <c r="ASS297"/>
      <c r="AST297"/>
      <c r="ASU297"/>
      <c r="ASV297"/>
      <c r="ASW297"/>
      <c r="ASX297"/>
      <c r="ASY297"/>
      <c r="ASZ297"/>
      <c r="ATA297"/>
      <c r="ATB297"/>
      <c r="ATC297"/>
      <c r="ATD297"/>
      <c r="ATE297"/>
      <c r="ATF297"/>
      <c r="ATG297"/>
      <c r="ATH297"/>
      <c r="ATI297"/>
      <c r="ATJ297"/>
      <c r="ATK297"/>
      <c r="ATL297"/>
      <c r="ATM297"/>
      <c r="ATN297"/>
      <c r="ATO297"/>
      <c r="ATP297"/>
      <c r="ATQ297"/>
      <c r="ATR297"/>
      <c r="ATS297"/>
      <c r="ATT297"/>
      <c r="ATU297"/>
      <c r="ATV297"/>
      <c r="ATW297"/>
      <c r="ATX297"/>
      <c r="ATY297"/>
      <c r="ATZ297"/>
      <c r="AUA297"/>
      <c r="AUB297"/>
      <c r="AUC297"/>
      <c r="AUD297"/>
      <c r="AUE297"/>
      <c r="AUF297"/>
      <c r="AUG297"/>
      <c r="AUH297"/>
      <c r="AUI297"/>
      <c r="AUJ297"/>
      <c r="AUK297"/>
      <c r="AUL297"/>
      <c r="AUM297"/>
      <c r="AUN297"/>
      <c r="AUO297"/>
      <c r="AUP297"/>
      <c r="AUQ297"/>
      <c r="AUR297"/>
      <c r="AUS297"/>
      <c r="AUT297"/>
      <c r="AUU297"/>
      <c r="AUV297"/>
      <c r="AUW297"/>
      <c r="AUX297"/>
      <c r="AUY297"/>
      <c r="AUZ297"/>
      <c r="AVA297"/>
      <c r="AVB297"/>
      <c r="AVC297"/>
      <c r="AVD297"/>
      <c r="AVE297"/>
      <c r="AVF297"/>
      <c r="AVG297"/>
      <c r="AVH297"/>
      <c r="AVI297"/>
      <c r="AVJ297"/>
      <c r="AVK297"/>
      <c r="AVL297"/>
      <c r="AVM297"/>
      <c r="AVN297"/>
      <c r="AVO297"/>
      <c r="AVP297"/>
      <c r="AVQ297"/>
      <c r="AVR297"/>
      <c r="AVS297"/>
      <c r="AVT297"/>
      <c r="AVU297"/>
      <c r="AVV297"/>
      <c r="AVW297"/>
      <c r="AVX297"/>
      <c r="AVY297"/>
      <c r="AVZ297"/>
      <c r="AWA297"/>
      <c r="AWB297"/>
      <c r="AWC297"/>
      <c r="AWD297"/>
      <c r="AWE297"/>
      <c r="AWF297"/>
      <c r="AWG297"/>
      <c r="AWH297"/>
      <c r="AWI297"/>
      <c r="AWJ297"/>
      <c r="AWK297"/>
      <c r="AWL297"/>
      <c r="AWM297"/>
      <c r="AWN297"/>
      <c r="AWO297"/>
      <c r="AWP297"/>
      <c r="AWQ297"/>
      <c r="AWR297"/>
      <c r="AWS297"/>
      <c r="AWT297"/>
      <c r="AWU297"/>
      <c r="AWV297"/>
      <c r="AWW297"/>
      <c r="AWX297"/>
      <c r="AWY297"/>
      <c r="AWZ297"/>
      <c r="AXA297"/>
      <c r="AXB297"/>
      <c r="AXC297"/>
      <c r="AXD297"/>
      <c r="AXE297"/>
      <c r="AXF297"/>
      <c r="AXG297"/>
      <c r="AXH297"/>
      <c r="AXI297"/>
      <c r="AXJ297"/>
      <c r="AXK297"/>
      <c r="AXL297"/>
      <c r="AXM297"/>
      <c r="AXN297"/>
      <c r="AXO297"/>
      <c r="AXP297"/>
      <c r="AXQ297"/>
      <c r="AXR297"/>
      <c r="AXS297"/>
      <c r="AXT297"/>
      <c r="AXU297"/>
      <c r="AXV297"/>
      <c r="AXW297"/>
      <c r="AXX297"/>
      <c r="AXY297"/>
      <c r="AXZ297"/>
      <c r="AYA297"/>
      <c r="AYB297"/>
      <c r="AYC297"/>
      <c r="AYD297"/>
      <c r="AYE297"/>
      <c r="AYF297"/>
      <c r="AYG297"/>
      <c r="AYH297"/>
      <c r="AYI297"/>
      <c r="AYJ297"/>
      <c r="AYK297"/>
      <c r="AYL297"/>
      <c r="AYM297"/>
      <c r="AYN297"/>
      <c r="AYO297"/>
      <c r="AYP297"/>
      <c r="AYQ297"/>
      <c r="AYR297"/>
      <c r="AYS297"/>
      <c r="AYT297"/>
      <c r="AYU297"/>
      <c r="AYV297"/>
      <c r="AYW297"/>
      <c r="AYX297"/>
      <c r="AYY297"/>
      <c r="AYZ297"/>
      <c r="AZA297"/>
      <c r="AZB297"/>
      <c r="AZC297"/>
      <c r="AZD297"/>
      <c r="AZE297"/>
      <c r="AZF297"/>
      <c r="AZG297"/>
      <c r="AZH297"/>
      <c r="AZI297"/>
      <c r="AZJ297"/>
      <c r="AZK297"/>
      <c r="AZL297"/>
      <c r="AZM297"/>
      <c r="AZN297"/>
      <c r="AZO297"/>
      <c r="AZP297"/>
      <c r="AZQ297"/>
      <c r="AZR297"/>
      <c r="AZS297"/>
      <c r="AZT297"/>
      <c r="AZU297"/>
      <c r="AZV297"/>
      <c r="AZW297"/>
      <c r="AZX297"/>
      <c r="AZY297"/>
      <c r="AZZ297"/>
      <c r="BAA297"/>
      <c r="BAB297"/>
      <c r="BAC297"/>
      <c r="BAD297"/>
      <c r="BAE297"/>
      <c r="BAF297"/>
      <c r="BAG297"/>
      <c r="BAH297"/>
      <c r="BAI297"/>
      <c r="BAJ297"/>
      <c r="BAK297"/>
      <c r="BAL297"/>
      <c r="BAM297"/>
      <c r="BAN297"/>
      <c r="BAO297"/>
      <c r="BAP297"/>
      <c r="BAQ297"/>
      <c r="BAR297"/>
      <c r="BAS297"/>
      <c r="BAT297"/>
      <c r="BAU297"/>
      <c r="BAV297"/>
      <c r="BAW297"/>
      <c r="BAX297"/>
      <c r="BAY297"/>
      <c r="BAZ297"/>
      <c r="BBA297"/>
      <c r="BBB297"/>
      <c r="BBC297"/>
      <c r="BBD297"/>
      <c r="BBE297"/>
      <c r="BBF297"/>
      <c r="BBG297"/>
      <c r="BBH297"/>
      <c r="BBI297"/>
      <c r="BBJ297"/>
      <c r="BBK297"/>
      <c r="BBL297"/>
      <c r="BBM297"/>
      <c r="BBN297"/>
      <c r="BBO297"/>
      <c r="BBP297"/>
      <c r="BBQ297"/>
      <c r="BBR297"/>
      <c r="BBS297"/>
      <c r="BBT297"/>
      <c r="BBU297"/>
      <c r="BBV297"/>
      <c r="BBW297"/>
      <c r="BBX297"/>
      <c r="BBY297"/>
      <c r="BBZ297"/>
      <c r="BCA297"/>
      <c r="BCB297"/>
      <c r="BCC297"/>
      <c r="BCD297"/>
      <c r="BCE297"/>
      <c r="BCF297"/>
      <c r="BCG297"/>
      <c r="BCH297"/>
      <c r="BCI297"/>
      <c r="BCJ297"/>
      <c r="BCK297"/>
      <c r="BCL297"/>
      <c r="BCM297"/>
      <c r="BCN297"/>
      <c r="BCO297"/>
      <c r="BCP297"/>
      <c r="BCQ297"/>
      <c r="BCR297"/>
      <c r="BCS297"/>
      <c r="BCT297"/>
      <c r="BCU297"/>
      <c r="BCV297"/>
      <c r="BCW297"/>
      <c r="BCX297"/>
      <c r="BCY297"/>
      <c r="BCZ297"/>
      <c r="BDA297"/>
      <c r="BDB297"/>
      <c r="BDC297"/>
      <c r="BDD297"/>
      <c r="BDE297"/>
      <c r="BDF297"/>
      <c r="BDG297"/>
      <c r="BDH297"/>
      <c r="BDI297"/>
      <c r="BDJ297"/>
      <c r="BDK297"/>
      <c r="BDL297"/>
      <c r="BDM297"/>
      <c r="BDN297"/>
      <c r="BDO297"/>
      <c r="BDP297"/>
      <c r="BDQ297"/>
      <c r="BDR297"/>
      <c r="BDS297"/>
      <c r="BDT297"/>
      <c r="BDU297"/>
    </row>
    <row r="298" spans="2:1477" s="69" customFormat="1">
      <c r="B298" s="67" t="s">
        <v>6</v>
      </c>
      <c r="C298" s="67" t="s">
        <v>977</v>
      </c>
      <c r="D298" s="67" t="s">
        <v>1056</v>
      </c>
      <c r="E298" s="68">
        <v>45378</v>
      </c>
      <c r="F298" s="67" t="s">
        <v>991</v>
      </c>
      <c r="G298" s="67" t="s">
        <v>990</v>
      </c>
      <c r="H298" s="187">
        <v>1</v>
      </c>
      <c r="I298" s="69">
        <v>0</v>
      </c>
      <c r="J298" s="69">
        <v>200</v>
      </c>
      <c r="K298" s="69">
        <v>262</v>
      </c>
      <c r="L298" s="69">
        <v>262</v>
      </c>
      <c r="M298" s="186">
        <f t="shared" si="90"/>
        <v>1</v>
      </c>
      <c r="N298" s="69">
        <f t="shared" si="91"/>
        <v>1</v>
      </c>
      <c r="O298" s="69">
        <v>0</v>
      </c>
      <c r="P298" s="69">
        <v>0</v>
      </c>
      <c r="Q298" s="69">
        <v>0</v>
      </c>
      <c r="R298" s="69">
        <v>62</v>
      </c>
      <c r="S298" s="69">
        <v>0</v>
      </c>
      <c r="T298" s="190">
        <v>1336107</v>
      </c>
      <c r="U298" s="190">
        <v>50000</v>
      </c>
      <c r="V298" s="190">
        <v>1286107</v>
      </c>
      <c r="W298" s="190">
        <v>1336107</v>
      </c>
      <c r="X298" s="190">
        <v>1267198</v>
      </c>
      <c r="Y298" s="190">
        <v>0</v>
      </c>
      <c r="Z298" s="190">
        <v>0</v>
      </c>
      <c r="AA298" s="190">
        <v>0</v>
      </c>
      <c r="AB298" s="190">
        <v>1267198</v>
      </c>
      <c r="AC298" s="190">
        <v>1266909</v>
      </c>
      <c r="AD298" s="186">
        <f t="shared" si="92"/>
        <v>0.98507278165813572</v>
      </c>
      <c r="AE298" s="69">
        <f t="shared" si="93"/>
        <v>1</v>
      </c>
      <c r="AF298" s="190">
        <v>-289</v>
      </c>
      <c r="AG298" s="190">
        <v>0</v>
      </c>
      <c r="AH298" s="69">
        <v>41</v>
      </c>
      <c r="AI298" s="69">
        <v>21</v>
      </c>
      <c r="AJ298" s="69">
        <v>0</v>
      </c>
      <c r="AK298" s="69">
        <v>0</v>
      </c>
      <c r="AL298" s="80">
        <v>0</v>
      </c>
      <c r="AM298" s="80">
        <v>0</v>
      </c>
      <c r="AN298" s="69">
        <v>0</v>
      </c>
      <c r="AO298" s="69">
        <v>0</v>
      </c>
      <c r="AP298" s="80">
        <v>0</v>
      </c>
      <c r="AQ298" s="80">
        <v>0</v>
      </c>
      <c r="AR298" s="69">
        <v>0</v>
      </c>
      <c r="AS298" s="69">
        <v>0</v>
      </c>
      <c r="AT298" s="80">
        <v>0</v>
      </c>
      <c r="AU298" s="80">
        <v>0</v>
      </c>
      <c r="AV298" s="69">
        <v>0</v>
      </c>
      <c r="AW298" s="69">
        <v>0</v>
      </c>
      <c r="AX298" s="80">
        <v>0</v>
      </c>
      <c r="AY298" s="80">
        <v>0</v>
      </c>
      <c r="AZ298" s="69">
        <v>0</v>
      </c>
      <c r="BA298" s="69">
        <v>0</v>
      </c>
      <c r="BB298" s="80">
        <v>0</v>
      </c>
      <c r="BC298" s="80">
        <v>0</v>
      </c>
      <c r="BD298" s="69">
        <v>0</v>
      </c>
      <c r="BE298" s="69">
        <v>0</v>
      </c>
      <c r="BF298" s="80">
        <v>0</v>
      </c>
      <c r="BG298" s="80">
        <v>0</v>
      </c>
      <c r="BH298" s="69">
        <v>0</v>
      </c>
      <c r="BI298" s="69">
        <v>0</v>
      </c>
      <c r="BJ298" s="80">
        <v>0</v>
      </c>
      <c r="BK298" s="80">
        <v>0</v>
      </c>
      <c r="BL298" s="69">
        <v>0</v>
      </c>
      <c r="BM298" s="69">
        <v>0</v>
      </c>
      <c r="BN298" s="80">
        <v>0</v>
      </c>
      <c r="BO298" s="80">
        <v>0</v>
      </c>
      <c r="BP298" s="69">
        <v>0</v>
      </c>
      <c r="BQ298" s="69">
        <v>0</v>
      </c>
      <c r="BR298" s="80">
        <v>0</v>
      </c>
      <c r="BS298" s="80">
        <v>0</v>
      </c>
      <c r="BT298" s="69">
        <v>0</v>
      </c>
      <c r="BU298" s="69">
        <v>0</v>
      </c>
      <c r="BV298" s="80">
        <v>0</v>
      </c>
      <c r="BW298" s="80">
        <v>0</v>
      </c>
      <c r="BX298" s="69">
        <v>0</v>
      </c>
      <c r="BY298" s="69">
        <v>0</v>
      </c>
      <c r="BZ298" s="80">
        <v>0</v>
      </c>
      <c r="CA298" s="80">
        <v>0</v>
      </c>
      <c r="CB298" s="69">
        <v>0</v>
      </c>
      <c r="CC298" s="69">
        <v>0</v>
      </c>
      <c r="CD298" s="80">
        <v>0</v>
      </c>
      <c r="CE298" s="80">
        <v>0</v>
      </c>
      <c r="CF298" s="69">
        <v>0</v>
      </c>
      <c r="CG298" s="69">
        <v>0</v>
      </c>
      <c r="CH298" s="80">
        <v>0</v>
      </c>
      <c r="CI298" s="80">
        <v>0</v>
      </c>
      <c r="CJ298" s="69">
        <v>0</v>
      </c>
      <c r="CK298" s="69">
        <v>0</v>
      </c>
      <c r="CL298" s="80">
        <v>0</v>
      </c>
      <c r="CM298" s="80">
        <v>0</v>
      </c>
      <c r="CN298" s="67" t="s">
        <v>969</v>
      </c>
      <c r="CO298" s="67" t="s">
        <v>970</v>
      </c>
      <c r="CP298" s="67" t="s">
        <v>709</v>
      </c>
      <c r="CQ298" s="67" t="s">
        <v>709</v>
      </c>
      <c r="CR298" s="67" t="s">
        <v>709</v>
      </c>
      <c r="CS298" s="67" t="s">
        <v>709</v>
      </c>
      <c r="CT298" s="68">
        <v>45978</v>
      </c>
      <c r="CU298" s="67" t="s">
        <v>993</v>
      </c>
      <c r="CV298" s="67" t="s">
        <v>989</v>
      </c>
      <c r="CW298" s="68" t="s">
        <v>168</v>
      </c>
      <c r="CX298" s="68">
        <v>45805</v>
      </c>
      <c r="CY298" s="67" t="s">
        <v>986</v>
      </c>
      <c r="CZ298" s="67" t="s">
        <v>994</v>
      </c>
      <c r="DA298" s="67" t="s">
        <v>1054</v>
      </c>
      <c r="DB298" s="81">
        <v>1581132</v>
      </c>
      <c r="DD298" s="67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  <c r="AML298"/>
      <c r="AMM298"/>
      <c r="AMN298"/>
      <c r="AMO298"/>
      <c r="AMP298"/>
      <c r="AMQ298"/>
      <c r="AMR298"/>
      <c r="AMS298"/>
      <c r="AMT298"/>
      <c r="AMU298"/>
      <c r="AMV298"/>
      <c r="AMW298"/>
      <c r="AMX298"/>
      <c r="AMY298"/>
      <c r="AMZ298"/>
      <c r="ANA298"/>
      <c r="ANB298"/>
      <c r="ANC298"/>
      <c r="AND298"/>
      <c r="ANE298"/>
      <c r="ANF298"/>
      <c r="ANG298"/>
      <c r="ANH298"/>
      <c r="ANI298"/>
      <c r="ANJ298"/>
      <c r="ANK298"/>
      <c r="ANL298"/>
      <c r="ANM298"/>
      <c r="ANN298"/>
      <c r="ANO298"/>
      <c r="ANP298"/>
      <c r="ANQ298"/>
      <c r="ANR298"/>
      <c r="ANS298"/>
      <c r="ANT298"/>
      <c r="ANU298"/>
      <c r="ANV298"/>
      <c r="ANW298"/>
      <c r="ANX298"/>
      <c r="ANY298"/>
      <c r="ANZ298"/>
      <c r="AOA298"/>
      <c r="AOB298"/>
      <c r="AOC298"/>
      <c r="AOD298"/>
      <c r="AOE298"/>
      <c r="AOF298"/>
      <c r="AOG298"/>
      <c r="AOH298"/>
      <c r="AOI298"/>
      <c r="AOJ298"/>
      <c r="AOK298"/>
      <c r="AOL298"/>
      <c r="AOM298"/>
      <c r="AON298"/>
      <c r="AOO298"/>
      <c r="AOP298"/>
      <c r="AOQ298"/>
      <c r="AOR298"/>
      <c r="AOS298"/>
      <c r="AOT298"/>
      <c r="AOU298"/>
      <c r="AOV298"/>
      <c r="AOW298"/>
      <c r="AOX298"/>
      <c r="AOY298"/>
      <c r="AOZ298"/>
      <c r="APA298"/>
      <c r="APB298"/>
      <c r="APC298"/>
      <c r="APD298"/>
      <c r="APE298"/>
      <c r="APF298"/>
      <c r="APG298"/>
      <c r="APH298"/>
      <c r="API298"/>
      <c r="APJ298"/>
      <c r="APK298"/>
      <c r="APL298"/>
      <c r="APM298"/>
      <c r="APN298"/>
      <c r="APO298"/>
      <c r="APP298"/>
      <c r="APQ298"/>
      <c r="APR298"/>
      <c r="APS298"/>
      <c r="APT298"/>
      <c r="APU298"/>
      <c r="APV298"/>
      <c r="APW298"/>
      <c r="APX298"/>
      <c r="APY298"/>
      <c r="APZ298"/>
      <c r="AQA298"/>
      <c r="AQB298"/>
      <c r="AQC298"/>
      <c r="AQD298"/>
      <c r="AQE298"/>
      <c r="AQF298"/>
      <c r="AQG298"/>
      <c r="AQH298"/>
      <c r="AQI298"/>
      <c r="AQJ298"/>
      <c r="AQK298"/>
      <c r="AQL298"/>
      <c r="AQM298"/>
      <c r="AQN298"/>
      <c r="AQO298"/>
      <c r="AQP298"/>
      <c r="AQQ298"/>
      <c r="AQR298"/>
      <c r="AQS298"/>
      <c r="AQT298"/>
      <c r="AQU298"/>
      <c r="AQV298"/>
      <c r="AQW298"/>
      <c r="AQX298"/>
      <c r="AQY298"/>
      <c r="AQZ298"/>
      <c r="ARA298"/>
      <c r="ARB298"/>
      <c r="ARC298"/>
      <c r="ARD298"/>
      <c r="ARE298"/>
      <c r="ARF298"/>
      <c r="ARG298"/>
      <c r="ARH298"/>
      <c r="ARI298"/>
      <c r="ARJ298"/>
      <c r="ARK298"/>
      <c r="ARL298"/>
      <c r="ARM298"/>
      <c r="ARN298"/>
      <c r="ARO298"/>
      <c r="ARP298"/>
      <c r="ARQ298"/>
      <c r="ARR298"/>
      <c r="ARS298"/>
      <c r="ART298"/>
      <c r="ARU298"/>
      <c r="ARV298"/>
      <c r="ARW298"/>
      <c r="ARX298"/>
      <c r="ARY298"/>
      <c r="ARZ298"/>
      <c r="ASA298"/>
      <c r="ASB298"/>
      <c r="ASC298"/>
      <c r="ASD298"/>
      <c r="ASE298"/>
      <c r="ASF298"/>
      <c r="ASG298"/>
      <c r="ASH298"/>
      <c r="ASI298"/>
      <c r="ASJ298"/>
      <c r="ASK298"/>
      <c r="ASL298"/>
      <c r="ASM298"/>
      <c r="ASN298"/>
      <c r="ASO298"/>
      <c r="ASP298"/>
      <c r="ASQ298"/>
      <c r="ASR298"/>
      <c r="ASS298"/>
      <c r="AST298"/>
      <c r="ASU298"/>
      <c r="ASV298"/>
      <c r="ASW298"/>
      <c r="ASX298"/>
      <c r="ASY298"/>
      <c r="ASZ298"/>
      <c r="ATA298"/>
      <c r="ATB298"/>
      <c r="ATC298"/>
      <c r="ATD298"/>
      <c r="ATE298"/>
      <c r="ATF298"/>
      <c r="ATG298"/>
      <c r="ATH298"/>
      <c r="ATI298"/>
      <c r="ATJ298"/>
      <c r="ATK298"/>
      <c r="ATL298"/>
      <c r="ATM298"/>
      <c r="ATN298"/>
      <c r="ATO298"/>
      <c r="ATP298"/>
      <c r="ATQ298"/>
      <c r="ATR298"/>
      <c r="ATS298"/>
      <c r="ATT298"/>
      <c r="ATU298"/>
      <c r="ATV298"/>
      <c r="ATW298"/>
      <c r="ATX298"/>
      <c r="ATY298"/>
      <c r="ATZ298"/>
      <c r="AUA298"/>
      <c r="AUB298"/>
      <c r="AUC298"/>
      <c r="AUD298"/>
      <c r="AUE298"/>
      <c r="AUF298"/>
      <c r="AUG298"/>
      <c r="AUH298"/>
      <c r="AUI298"/>
      <c r="AUJ298"/>
      <c r="AUK298"/>
      <c r="AUL298"/>
      <c r="AUM298"/>
      <c r="AUN298"/>
      <c r="AUO298"/>
      <c r="AUP298"/>
      <c r="AUQ298"/>
      <c r="AUR298"/>
      <c r="AUS298"/>
      <c r="AUT298"/>
      <c r="AUU298"/>
      <c r="AUV298"/>
      <c r="AUW298"/>
      <c r="AUX298"/>
      <c r="AUY298"/>
      <c r="AUZ298"/>
      <c r="AVA298"/>
      <c r="AVB298"/>
      <c r="AVC298"/>
      <c r="AVD298"/>
      <c r="AVE298"/>
      <c r="AVF298"/>
      <c r="AVG298"/>
      <c r="AVH298"/>
      <c r="AVI298"/>
      <c r="AVJ298"/>
      <c r="AVK298"/>
      <c r="AVL298"/>
      <c r="AVM298"/>
      <c r="AVN298"/>
      <c r="AVO298"/>
      <c r="AVP298"/>
      <c r="AVQ298"/>
      <c r="AVR298"/>
      <c r="AVS298"/>
      <c r="AVT298"/>
      <c r="AVU298"/>
      <c r="AVV298"/>
      <c r="AVW298"/>
      <c r="AVX298"/>
      <c r="AVY298"/>
      <c r="AVZ298"/>
      <c r="AWA298"/>
      <c r="AWB298"/>
      <c r="AWC298"/>
      <c r="AWD298"/>
      <c r="AWE298"/>
      <c r="AWF298"/>
      <c r="AWG298"/>
      <c r="AWH298"/>
      <c r="AWI298"/>
      <c r="AWJ298"/>
      <c r="AWK298"/>
      <c r="AWL298"/>
      <c r="AWM298"/>
      <c r="AWN298"/>
      <c r="AWO298"/>
      <c r="AWP298"/>
      <c r="AWQ298"/>
      <c r="AWR298"/>
      <c r="AWS298"/>
      <c r="AWT298"/>
      <c r="AWU298"/>
      <c r="AWV298"/>
      <c r="AWW298"/>
      <c r="AWX298"/>
      <c r="AWY298"/>
      <c r="AWZ298"/>
      <c r="AXA298"/>
      <c r="AXB298"/>
      <c r="AXC298"/>
      <c r="AXD298"/>
      <c r="AXE298"/>
      <c r="AXF298"/>
      <c r="AXG298"/>
      <c r="AXH298"/>
      <c r="AXI298"/>
      <c r="AXJ298"/>
      <c r="AXK298"/>
      <c r="AXL298"/>
      <c r="AXM298"/>
      <c r="AXN298"/>
      <c r="AXO298"/>
      <c r="AXP298"/>
      <c r="AXQ298"/>
      <c r="AXR298"/>
      <c r="AXS298"/>
      <c r="AXT298"/>
      <c r="AXU298"/>
      <c r="AXV298"/>
      <c r="AXW298"/>
      <c r="AXX298"/>
      <c r="AXY298"/>
      <c r="AXZ298"/>
      <c r="AYA298"/>
      <c r="AYB298"/>
      <c r="AYC298"/>
      <c r="AYD298"/>
      <c r="AYE298"/>
      <c r="AYF298"/>
      <c r="AYG298"/>
      <c r="AYH298"/>
      <c r="AYI298"/>
      <c r="AYJ298"/>
      <c r="AYK298"/>
      <c r="AYL298"/>
      <c r="AYM298"/>
      <c r="AYN298"/>
      <c r="AYO298"/>
      <c r="AYP298"/>
      <c r="AYQ298"/>
      <c r="AYR298"/>
      <c r="AYS298"/>
      <c r="AYT298"/>
      <c r="AYU298"/>
      <c r="AYV298"/>
      <c r="AYW298"/>
      <c r="AYX298"/>
      <c r="AYY298"/>
      <c r="AYZ298"/>
      <c r="AZA298"/>
      <c r="AZB298"/>
      <c r="AZC298"/>
      <c r="AZD298"/>
      <c r="AZE298"/>
      <c r="AZF298"/>
      <c r="AZG298"/>
      <c r="AZH298"/>
      <c r="AZI298"/>
      <c r="AZJ298"/>
      <c r="AZK298"/>
      <c r="AZL298"/>
      <c r="AZM298"/>
      <c r="AZN298"/>
      <c r="AZO298"/>
      <c r="AZP298"/>
      <c r="AZQ298"/>
      <c r="AZR298"/>
      <c r="AZS298"/>
      <c r="AZT298"/>
      <c r="AZU298"/>
      <c r="AZV298"/>
      <c r="AZW298"/>
      <c r="AZX298"/>
      <c r="AZY298"/>
      <c r="AZZ298"/>
      <c r="BAA298"/>
      <c r="BAB298"/>
      <c r="BAC298"/>
      <c r="BAD298"/>
      <c r="BAE298"/>
      <c r="BAF298"/>
      <c r="BAG298"/>
      <c r="BAH298"/>
      <c r="BAI298"/>
      <c r="BAJ298"/>
      <c r="BAK298"/>
      <c r="BAL298"/>
      <c r="BAM298"/>
      <c r="BAN298"/>
      <c r="BAO298"/>
      <c r="BAP298"/>
      <c r="BAQ298"/>
      <c r="BAR298"/>
      <c r="BAS298"/>
      <c r="BAT298"/>
      <c r="BAU298"/>
      <c r="BAV298"/>
      <c r="BAW298"/>
      <c r="BAX298"/>
      <c r="BAY298"/>
      <c r="BAZ298"/>
      <c r="BBA298"/>
      <c r="BBB298"/>
      <c r="BBC298"/>
      <c r="BBD298"/>
      <c r="BBE298"/>
      <c r="BBF298"/>
      <c r="BBG298"/>
      <c r="BBH298"/>
      <c r="BBI298"/>
      <c r="BBJ298"/>
      <c r="BBK298"/>
      <c r="BBL298"/>
      <c r="BBM298"/>
      <c r="BBN298"/>
      <c r="BBO298"/>
      <c r="BBP298"/>
      <c r="BBQ298"/>
      <c r="BBR298"/>
      <c r="BBS298"/>
      <c r="BBT298"/>
      <c r="BBU298"/>
      <c r="BBV298"/>
      <c r="BBW298"/>
      <c r="BBX298"/>
      <c r="BBY298"/>
      <c r="BBZ298"/>
      <c r="BCA298"/>
      <c r="BCB298"/>
      <c r="BCC298"/>
      <c r="BCD298"/>
      <c r="BCE298"/>
      <c r="BCF298"/>
      <c r="BCG298"/>
      <c r="BCH298"/>
      <c r="BCI298"/>
      <c r="BCJ298"/>
      <c r="BCK298"/>
      <c r="BCL298"/>
      <c r="BCM298"/>
      <c r="BCN298"/>
      <c r="BCO298"/>
      <c r="BCP298"/>
      <c r="BCQ298"/>
      <c r="BCR298"/>
      <c r="BCS298"/>
      <c r="BCT298"/>
      <c r="BCU298"/>
      <c r="BCV298"/>
      <c r="BCW298"/>
      <c r="BCX298"/>
      <c r="BCY298"/>
      <c r="BCZ298"/>
      <c r="BDA298"/>
      <c r="BDB298"/>
      <c r="BDC298"/>
      <c r="BDD298"/>
      <c r="BDE298"/>
      <c r="BDF298"/>
      <c r="BDG298"/>
      <c r="BDH298"/>
      <c r="BDI298"/>
      <c r="BDJ298"/>
      <c r="BDK298"/>
      <c r="BDL298"/>
      <c r="BDM298"/>
      <c r="BDN298"/>
      <c r="BDO298"/>
      <c r="BDP298"/>
      <c r="BDQ298"/>
      <c r="BDR298"/>
      <c r="BDS298"/>
      <c r="BDT298"/>
      <c r="BDU298"/>
    </row>
    <row r="299" spans="2:1477" s="69" customFormat="1">
      <c r="B299" s="67" t="s">
        <v>6</v>
      </c>
      <c r="C299" s="67" t="s">
        <v>705</v>
      </c>
      <c r="D299" s="67" t="s">
        <v>1057</v>
      </c>
      <c r="E299" s="68">
        <v>45427</v>
      </c>
      <c r="F299" s="67" t="s">
        <v>986</v>
      </c>
      <c r="G299" s="67" t="s">
        <v>990</v>
      </c>
      <c r="H299" s="187">
        <v>1</v>
      </c>
      <c r="I299" s="69">
        <v>0</v>
      </c>
      <c r="J299" s="69">
        <v>100</v>
      </c>
      <c r="K299" s="69">
        <v>122</v>
      </c>
      <c r="L299" s="69">
        <v>122</v>
      </c>
      <c r="M299" s="186">
        <f t="shared" si="90"/>
        <v>1.1499999999999999</v>
      </c>
      <c r="N299" s="69">
        <f t="shared" si="91"/>
        <v>1</v>
      </c>
      <c r="O299" s="69">
        <v>0</v>
      </c>
      <c r="P299" s="69">
        <v>0</v>
      </c>
      <c r="Q299" s="69">
        <v>0</v>
      </c>
      <c r="R299" s="69">
        <v>22</v>
      </c>
      <c r="S299" s="69">
        <v>0</v>
      </c>
      <c r="T299" s="190">
        <v>545691</v>
      </c>
      <c r="U299" s="190">
        <v>22198</v>
      </c>
      <c r="V299" s="190">
        <v>523493</v>
      </c>
      <c r="W299" s="190">
        <v>545691</v>
      </c>
      <c r="X299" s="190">
        <v>518518</v>
      </c>
      <c r="Y299" s="190">
        <v>0</v>
      </c>
      <c r="Z299" s="190">
        <v>0</v>
      </c>
      <c r="AA299" s="190">
        <v>0</v>
      </c>
      <c r="AB299" s="190">
        <v>518518</v>
      </c>
      <c r="AC299" s="190">
        <v>518518</v>
      </c>
      <c r="AD299" s="186">
        <f t="shared" si="92"/>
        <v>0.99049653003956117</v>
      </c>
      <c r="AE299" s="69">
        <f t="shared" si="93"/>
        <v>1</v>
      </c>
      <c r="AF299" s="190">
        <v>0</v>
      </c>
      <c r="AG299" s="190">
        <v>0</v>
      </c>
      <c r="AH299" s="69">
        <v>7</v>
      </c>
      <c r="AI299" s="69">
        <v>0</v>
      </c>
      <c r="AJ299" s="69">
        <v>0</v>
      </c>
      <c r="AK299" s="69">
        <v>0</v>
      </c>
      <c r="AL299" s="80">
        <v>0</v>
      </c>
      <c r="AM299" s="80">
        <v>0</v>
      </c>
      <c r="AN299" s="69">
        <v>15</v>
      </c>
      <c r="AO299" s="69">
        <v>0</v>
      </c>
      <c r="AP299" s="80">
        <v>0</v>
      </c>
      <c r="AQ299" s="80">
        <v>0</v>
      </c>
      <c r="AR299" s="69">
        <v>0</v>
      </c>
      <c r="AS299" s="69">
        <v>0</v>
      </c>
      <c r="AT299" s="80">
        <v>0</v>
      </c>
      <c r="AU299" s="80">
        <v>0</v>
      </c>
      <c r="AV299" s="69">
        <v>0</v>
      </c>
      <c r="AW299" s="69">
        <v>0</v>
      </c>
      <c r="AX299" s="80">
        <v>0</v>
      </c>
      <c r="AY299" s="80">
        <v>0</v>
      </c>
      <c r="AZ299" s="69">
        <v>0</v>
      </c>
      <c r="BA299" s="69">
        <v>0</v>
      </c>
      <c r="BB299" s="80">
        <v>0</v>
      </c>
      <c r="BC299" s="80">
        <v>0</v>
      </c>
      <c r="BD299" s="69">
        <v>0</v>
      </c>
      <c r="BE299" s="69">
        <v>0</v>
      </c>
      <c r="BF299" s="80">
        <v>0</v>
      </c>
      <c r="BG299" s="80">
        <v>0</v>
      </c>
      <c r="BH299" s="69">
        <v>0</v>
      </c>
      <c r="BI299" s="69">
        <v>0</v>
      </c>
      <c r="BJ299" s="80">
        <v>0</v>
      </c>
      <c r="BK299" s="80">
        <v>0</v>
      </c>
      <c r="BL299" s="69">
        <v>0</v>
      </c>
      <c r="BM299" s="69">
        <v>0</v>
      </c>
      <c r="BN299" s="80">
        <v>0</v>
      </c>
      <c r="BO299" s="80">
        <v>0</v>
      </c>
      <c r="BP299" s="69">
        <v>0</v>
      </c>
      <c r="BQ299" s="69">
        <v>0</v>
      </c>
      <c r="BR299" s="80">
        <v>0</v>
      </c>
      <c r="BS299" s="80">
        <v>0</v>
      </c>
      <c r="BT299" s="69">
        <v>0</v>
      </c>
      <c r="BU299" s="69">
        <v>0</v>
      </c>
      <c r="BV299" s="80">
        <v>0</v>
      </c>
      <c r="BW299" s="80">
        <v>0</v>
      </c>
      <c r="BX299" s="69">
        <v>0</v>
      </c>
      <c r="BY299" s="69">
        <v>0</v>
      </c>
      <c r="BZ299" s="80">
        <v>0</v>
      </c>
      <c r="CA299" s="80">
        <v>0</v>
      </c>
      <c r="CB299" s="69">
        <v>0</v>
      </c>
      <c r="CC299" s="69">
        <v>0</v>
      </c>
      <c r="CD299" s="80">
        <v>0</v>
      </c>
      <c r="CE299" s="80">
        <v>0</v>
      </c>
      <c r="CF299" s="69">
        <v>0</v>
      </c>
      <c r="CG299" s="69">
        <v>0</v>
      </c>
      <c r="CH299" s="80">
        <v>0</v>
      </c>
      <c r="CI299" s="80">
        <v>0</v>
      </c>
      <c r="CJ299" s="69">
        <v>15</v>
      </c>
      <c r="CK299" s="69">
        <v>0</v>
      </c>
      <c r="CL299" s="80">
        <v>0</v>
      </c>
      <c r="CM299" s="80">
        <v>0</v>
      </c>
      <c r="CN299" s="67" t="s">
        <v>730</v>
      </c>
      <c r="CO299" s="67" t="s">
        <v>731</v>
      </c>
      <c r="CP299" s="67" t="s">
        <v>709</v>
      </c>
      <c r="CQ299" s="67" t="s">
        <v>709</v>
      </c>
      <c r="CR299" s="67" t="s">
        <v>709</v>
      </c>
      <c r="CS299" s="67" t="s">
        <v>709</v>
      </c>
      <c r="CT299" s="68">
        <v>45848</v>
      </c>
      <c r="CU299" s="67" t="s">
        <v>988</v>
      </c>
      <c r="CV299" s="67" t="s">
        <v>989</v>
      </c>
      <c r="CW299" s="68" t="s">
        <v>168</v>
      </c>
      <c r="CX299" s="68">
        <v>45785</v>
      </c>
      <c r="CY299" s="67" t="s">
        <v>986</v>
      </c>
      <c r="CZ299" s="67" t="s">
        <v>994</v>
      </c>
      <c r="DA299" s="67" t="s">
        <v>1055</v>
      </c>
      <c r="DB299" s="81">
        <v>611133</v>
      </c>
      <c r="DD299" s="67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  <c r="AMK299"/>
      <c r="AML299"/>
      <c r="AMM299"/>
      <c r="AMN299"/>
      <c r="AMO299"/>
      <c r="AMP299"/>
      <c r="AMQ299"/>
      <c r="AMR299"/>
      <c r="AMS299"/>
      <c r="AMT299"/>
      <c r="AMU299"/>
      <c r="AMV299"/>
      <c r="AMW299"/>
      <c r="AMX299"/>
      <c r="AMY299"/>
      <c r="AMZ299"/>
      <c r="ANA299"/>
      <c r="ANB299"/>
      <c r="ANC299"/>
      <c r="AND299"/>
      <c r="ANE299"/>
      <c r="ANF299"/>
      <c r="ANG299"/>
      <c r="ANH299"/>
      <c r="ANI299"/>
      <c r="ANJ299"/>
      <c r="ANK299"/>
      <c r="ANL299"/>
      <c r="ANM299"/>
      <c r="ANN299"/>
      <c r="ANO299"/>
      <c r="ANP299"/>
      <c r="ANQ299"/>
      <c r="ANR299"/>
      <c r="ANS299"/>
      <c r="ANT299"/>
      <c r="ANU299"/>
      <c r="ANV299"/>
      <c r="ANW299"/>
      <c r="ANX299"/>
      <c r="ANY299"/>
      <c r="ANZ299"/>
      <c r="AOA299"/>
      <c r="AOB299"/>
      <c r="AOC299"/>
      <c r="AOD299"/>
      <c r="AOE299"/>
      <c r="AOF299"/>
      <c r="AOG299"/>
      <c r="AOH299"/>
      <c r="AOI299"/>
      <c r="AOJ299"/>
      <c r="AOK299"/>
      <c r="AOL299"/>
      <c r="AOM299"/>
      <c r="AON299"/>
      <c r="AOO299"/>
      <c r="AOP299"/>
      <c r="AOQ299"/>
      <c r="AOR299"/>
      <c r="AOS299"/>
      <c r="AOT299"/>
      <c r="AOU299"/>
      <c r="AOV299"/>
      <c r="AOW299"/>
      <c r="AOX299"/>
      <c r="AOY299"/>
      <c r="AOZ299"/>
      <c r="APA299"/>
      <c r="APB299"/>
      <c r="APC299"/>
      <c r="APD299"/>
      <c r="APE299"/>
      <c r="APF299"/>
      <c r="APG299"/>
      <c r="APH299"/>
      <c r="API299"/>
      <c r="APJ299"/>
      <c r="APK299"/>
      <c r="APL299"/>
      <c r="APM299"/>
      <c r="APN299"/>
      <c r="APO299"/>
      <c r="APP299"/>
      <c r="APQ299"/>
      <c r="APR299"/>
      <c r="APS299"/>
      <c r="APT299"/>
      <c r="APU299"/>
      <c r="APV299"/>
      <c r="APW299"/>
      <c r="APX299"/>
      <c r="APY299"/>
      <c r="APZ299"/>
      <c r="AQA299"/>
      <c r="AQB299"/>
      <c r="AQC299"/>
      <c r="AQD299"/>
      <c r="AQE299"/>
      <c r="AQF299"/>
      <c r="AQG299"/>
      <c r="AQH299"/>
      <c r="AQI299"/>
      <c r="AQJ299"/>
      <c r="AQK299"/>
      <c r="AQL299"/>
      <c r="AQM299"/>
      <c r="AQN299"/>
      <c r="AQO299"/>
      <c r="AQP299"/>
      <c r="AQQ299"/>
      <c r="AQR299"/>
      <c r="AQS299"/>
      <c r="AQT299"/>
      <c r="AQU299"/>
      <c r="AQV299"/>
      <c r="AQW299"/>
      <c r="AQX299"/>
      <c r="AQY299"/>
      <c r="AQZ299"/>
      <c r="ARA299"/>
      <c r="ARB299"/>
      <c r="ARC299"/>
      <c r="ARD299"/>
      <c r="ARE299"/>
      <c r="ARF299"/>
      <c r="ARG299"/>
      <c r="ARH299"/>
      <c r="ARI299"/>
      <c r="ARJ299"/>
      <c r="ARK299"/>
      <c r="ARL299"/>
      <c r="ARM299"/>
      <c r="ARN299"/>
      <c r="ARO299"/>
      <c r="ARP299"/>
      <c r="ARQ299"/>
      <c r="ARR299"/>
      <c r="ARS299"/>
      <c r="ART299"/>
      <c r="ARU299"/>
      <c r="ARV299"/>
      <c r="ARW299"/>
      <c r="ARX299"/>
      <c r="ARY299"/>
      <c r="ARZ299"/>
      <c r="ASA299"/>
      <c r="ASB299"/>
      <c r="ASC299"/>
      <c r="ASD299"/>
      <c r="ASE299"/>
      <c r="ASF299"/>
      <c r="ASG299"/>
      <c r="ASH299"/>
      <c r="ASI299"/>
      <c r="ASJ299"/>
      <c r="ASK299"/>
      <c r="ASL299"/>
      <c r="ASM299"/>
      <c r="ASN299"/>
      <c r="ASO299"/>
      <c r="ASP299"/>
      <c r="ASQ299"/>
      <c r="ASR299"/>
      <c r="ASS299"/>
      <c r="AST299"/>
      <c r="ASU299"/>
      <c r="ASV299"/>
      <c r="ASW299"/>
      <c r="ASX299"/>
      <c r="ASY299"/>
      <c r="ASZ299"/>
      <c r="ATA299"/>
      <c r="ATB299"/>
      <c r="ATC299"/>
      <c r="ATD299"/>
      <c r="ATE299"/>
      <c r="ATF299"/>
      <c r="ATG299"/>
      <c r="ATH299"/>
      <c r="ATI299"/>
      <c r="ATJ299"/>
      <c r="ATK299"/>
      <c r="ATL299"/>
      <c r="ATM299"/>
      <c r="ATN299"/>
      <c r="ATO299"/>
      <c r="ATP299"/>
      <c r="ATQ299"/>
      <c r="ATR299"/>
      <c r="ATS299"/>
      <c r="ATT299"/>
      <c r="ATU299"/>
      <c r="ATV299"/>
      <c r="ATW299"/>
      <c r="ATX299"/>
      <c r="ATY299"/>
      <c r="ATZ299"/>
      <c r="AUA299"/>
      <c r="AUB299"/>
      <c r="AUC299"/>
      <c r="AUD299"/>
      <c r="AUE299"/>
      <c r="AUF299"/>
      <c r="AUG299"/>
      <c r="AUH299"/>
      <c r="AUI299"/>
      <c r="AUJ299"/>
      <c r="AUK299"/>
      <c r="AUL299"/>
      <c r="AUM299"/>
      <c r="AUN299"/>
      <c r="AUO299"/>
      <c r="AUP299"/>
      <c r="AUQ299"/>
      <c r="AUR299"/>
      <c r="AUS299"/>
      <c r="AUT299"/>
      <c r="AUU299"/>
      <c r="AUV299"/>
      <c r="AUW299"/>
      <c r="AUX299"/>
      <c r="AUY299"/>
      <c r="AUZ299"/>
      <c r="AVA299"/>
      <c r="AVB299"/>
      <c r="AVC299"/>
      <c r="AVD299"/>
      <c r="AVE299"/>
      <c r="AVF299"/>
      <c r="AVG299"/>
      <c r="AVH299"/>
      <c r="AVI299"/>
      <c r="AVJ299"/>
      <c r="AVK299"/>
      <c r="AVL299"/>
      <c r="AVM299"/>
      <c r="AVN299"/>
      <c r="AVO299"/>
      <c r="AVP299"/>
      <c r="AVQ299"/>
      <c r="AVR299"/>
      <c r="AVS299"/>
      <c r="AVT299"/>
      <c r="AVU299"/>
      <c r="AVV299"/>
      <c r="AVW299"/>
      <c r="AVX299"/>
      <c r="AVY299"/>
      <c r="AVZ299"/>
      <c r="AWA299"/>
      <c r="AWB299"/>
      <c r="AWC299"/>
      <c r="AWD299"/>
      <c r="AWE299"/>
      <c r="AWF299"/>
      <c r="AWG299"/>
      <c r="AWH299"/>
      <c r="AWI299"/>
      <c r="AWJ299"/>
      <c r="AWK299"/>
      <c r="AWL299"/>
      <c r="AWM299"/>
      <c r="AWN299"/>
      <c r="AWO299"/>
      <c r="AWP299"/>
      <c r="AWQ299"/>
      <c r="AWR299"/>
      <c r="AWS299"/>
      <c r="AWT299"/>
      <c r="AWU299"/>
      <c r="AWV299"/>
      <c r="AWW299"/>
      <c r="AWX299"/>
      <c r="AWY299"/>
      <c r="AWZ299"/>
      <c r="AXA299"/>
      <c r="AXB299"/>
      <c r="AXC299"/>
      <c r="AXD299"/>
      <c r="AXE299"/>
      <c r="AXF299"/>
      <c r="AXG299"/>
      <c r="AXH299"/>
      <c r="AXI299"/>
      <c r="AXJ299"/>
      <c r="AXK299"/>
      <c r="AXL299"/>
      <c r="AXM299"/>
      <c r="AXN299"/>
      <c r="AXO299"/>
      <c r="AXP299"/>
      <c r="AXQ299"/>
      <c r="AXR299"/>
      <c r="AXS299"/>
      <c r="AXT299"/>
      <c r="AXU299"/>
      <c r="AXV299"/>
      <c r="AXW299"/>
      <c r="AXX299"/>
      <c r="AXY299"/>
      <c r="AXZ299"/>
      <c r="AYA299"/>
      <c r="AYB299"/>
      <c r="AYC299"/>
      <c r="AYD299"/>
      <c r="AYE299"/>
      <c r="AYF299"/>
      <c r="AYG299"/>
      <c r="AYH299"/>
      <c r="AYI299"/>
      <c r="AYJ299"/>
      <c r="AYK299"/>
      <c r="AYL299"/>
      <c r="AYM299"/>
      <c r="AYN299"/>
      <c r="AYO299"/>
      <c r="AYP299"/>
      <c r="AYQ299"/>
      <c r="AYR299"/>
      <c r="AYS299"/>
      <c r="AYT299"/>
      <c r="AYU299"/>
      <c r="AYV299"/>
      <c r="AYW299"/>
      <c r="AYX299"/>
      <c r="AYY299"/>
      <c r="AYZ299"/>
      <c r="AZA299"/>
      <c r="AZB299"/>
      <c r="AZC299"/>
      <c r="AZD299"/>
      <c r="AZE299"/>
      <c r="AZF299"/>
      <c r="AZG299"/>
      <c r="AZH299"/>
      <c r="AZI299"/>
      <c r="AZJ299"/>
      <c r="AZK299"/>
      <c r="AZL299"/>
      <c r="AZM299"/>
      <c r="AZN299"/>
      <c r="AZO299"/>
      <c r="AZP299"/>
      <c r="AZQ299"/>
      <c r="AZR299"/>
      <c r="AZS299"/>
      <c r="AZT299"/>
      <c r="AZU299"/>
      <c r="AZV299"/>
      <c r="AZW299"/>
      <c r="AZX299"/>
      <c r="AZY299"/>
      <c r="AZZ299"/>
      <c r="BAA299"/>
      <c r="BAB299"/>
      <c r="BAC299"/>
      <c r="BAD299"/>
      <c r="BAE299"/>
      <c r="BAF299"/>
      <c r="BAG299"/>
      <c r="BAH299"/>
      <c r="BAI299"/>
      <c r="BAJ299"/>
      <c r="BAK299"/>
      <c r="BAL299"/>
      <c r="BAM299"/>
      <c r="BAN299"/>
      <c r="BAO299"/>
      <c r="BAP299"/>
      <c r="BAQ299"/>
      <c r="BAR299"/>
      <c r="BAS299"/>
      <c r="BAT299"/>
      <c r="BAU299"/>
      <c r="BAV299"/>
      <c r="BAW299"/>
      <c r="BAX299"/>
      <c r="BAY299"/>
      <c r="BAZ299"/>
      <c r="BBA299"/>
      <c r="BBB299"/>
      <c r="BBC299"/>
      <c r="BBD299"/>
      <c r="BBE299"/>
      <c r="BBF299"/>
      <c r="BBG299"/>
      <c r="BBH299"/>
      <c r="BBI299"/>
      <c r="BBJ299"/>
      <c r="BBK299"/>
      <c r="BBL299"/>
      <c r="BBM299"/>
      <c r="BBN299"/>
      <c r="BBO299"/>
      <c r="BBP299"/>
      <c r="BBQ299"/>
      <c r="BBR299"/>
      <c r="BBS299"/>
      <c r="BBT299"/>
      <c r="BBU299"/>
      <c r="BBV299"/>
      <c r="BBW299"/>
      <c r="BBX299"/>
      <c r="BBY299"/>
      <c r="BBZ299"/>
      <c r="BCA299"/>
      <c r="BCB299"/>
      <c r="BCC299"/>
      <c r="BCD299"/>
      <c r="BCE299"/>
      <c r="BCF299"/>
      <c r="BCG299"/>
      <c r="BCH299"/>
      <c r="BCI299"/>
      <c r="BCJ299"/>
      <c r="BCK299"/>
      <c r="BCL299"/>
      <c r="BCM299"/>
      <c r="BCN299"/>
      <c r="BCO299"/>
      <c r="BCP299"/>
      <c r="BCQ299"/>
      <c r="BCR299"/>
      <c r="BCS299"/>
      <c r="BCT299"/>
      <c r="BCU299"/>
      <c r="BCV299"/>
      <c r="BCW299"/>
      <c r="BCX299"/>
      <c r="BCY299"/>
      <c r="BCZ299"/>
      <c r="BDA299"/>
      <c r="BDB299"/>
      <c r="BDC299"/>
      <c r="BDD299"/>
      <c r="BDE299"/>
      <c r="BDF299"/>
      <c r="BDG299"/>
      <c r="BDH299"/>
      <c r="BDI299"/>
      <c r="BDJ299"/>
      <c r="BDK299"/>
      <c r="BDL299"/>
      <c r="BDM299"/>
      <c r="BDN299"/>
      <c r="BDO299"/>
      <c r="BDP299"/>
      <c r="BDQ299"/>
      <c r="BDR299"/>
      <c r="BDS299"/>
      <c r="BDT299"/>
      <c r="BDU299"/>
    </row>
    <row r="300" spans="2:1477" s="69" customFormat="1">
      <c r="B300" s="67" t="s">
        <v>6</v>
      </c>
      <c r="C300" s="67" t="s">
        <v>575</v>
      </c>
      <c r="D300" s="67" t="s">
        <v>576</v>
      </c>
      <c r="E300" s="68">
        <v>45399</v>
      </c>
      <c r="F300" s="67" t="s">
        <v>986</v>
      </c>
      <c r="G300" s="67" t="s">
        <v>990</v>
      </c>
      <c r="H300" s="187">
        <v>1</v>
      </c>
      <c r="I300" s="69">
        <v>2</v>
      </c>
      <c r="J300" s="69">
        <v>240</v>
      </c>
      <c r="K300" s="69">
        <v>275</v>
      </c>
      <c r="L300" s="69">
        <v>259</v>
      </c>
      <c r="M300" s="186">
        <f t="shared" si="90"/>
        <v>0.93333333333333335</v>
      </c>
      <c r="N300" s="69">
        <f t="shared" si="91"/>
        <v>1</v>
      </c>
      <c r="O300" s="69">
        <v>16</v>
      </c>
      <c r="P300" s="69">
        <v>0</v>
      </c>
      <c r="Q300" s="69">
        <v>0</v>
      </c>
      <c r="R300" s="69">
        <v>35</v>
      </c>
      <c r="S300" s="69">
        <v>0</v>
      </c>
      <c r="T300" s="190">
        <v>7475300</v>
      </c>
      <c r="U300" s="190">
        <v>55000</v>
      </c>
      <c r="V300" s="190">
        <v>7420300</v>
      </c>
      <c r="W300" s="190">
        <v>7428809</v>
      </c>
      <c r="X300" s="190">
        <v>7644411</v>
      </c>
      <c r="Y300" s="190">
        <v>0</v>
      </c>
      <c r="Z300" s="190">
        <v>0</v>
      </c>
      <c r="AA300" s="190">
        <v>0</v>
      </c>
      <c r="AB300" s="190">
        <v>7644411</v>
      </c>
      <c r="AC300" s="190">
        <v>7629621</v>
      </c>
      <c r="AD300" s="186">
        <f t="shared" si="92"/>
        <v>1.0282092368233091</v>
      </c>
      <c r="AE300" s="69">
        <f t="shared" si="93"/>
        <v>1</v>
      </c>
      <c r="AF300" s="190">
        <v>-14790</v>
      </c>
      <c r="AG300" s="190">
        <v>-46492</v>
      </c>
      <c r="AH300" s="69">
        <v>13</v>
      </c>
      <c r="AI300" s="69">
        <v>22</v>
      </c>
      <c r="AJ300" s="69">
        <v>0</v>
      </c>
      <c r="AK300" s="69">
        <v>0</v>
      </c>
      <c r="AL300" s="80">
        <v>569898</v>
      </c>
      <c r="AM300" s="80">
        <v>120795</v>
      </c>
      <c r="AN300" s="69">
        <v>0</v>
      </c>
      <c r="AO300" s="69">
        <v>0</v>
      </c>
      <c r="AP300" s="80">
        <v>-594629</v>
      </c>
      <c r="AQ300" s="80">
        <v>0</v>
      </c>
      <c r="AR300" s="69">
        <v>0</v>
      </c>
      <c r="AS300" s="69">
        <v>0</v>
      </c>
      <c r="AT300" s="80">
        <v>0</v>
      </c>
      <c r="AU300" s="80">
        <v>0</v>
      </c>
      <c r="AV300" s="69">
        <v>0</v>
      </c>
      <c r="AW300" s="69">
        <v>0</v>
      </c>
      <c r="AX300" s="80">
        <v>0</v>
      </c>
      <c r="AY300" s="80">
        <v>0</v>
      </c>
      <c r="AZ300" s="69">
        <v>0</v>
      </c>
      <c r="BA300" s="69">
        <v>0</v>
      </c>
      <c r="BB300" s="80">
        <v>0</v>
      </c>
      <c r="BC300" s="80">
        <v>0</v>
      </c>
      <c r="BD300" s="69">
        <v>0</v>
      </c>
      <c r="BE300" s="69">
        <v>0</v>
      </c>
      <c r="BF300" s="80">
        <v>0</v>
      </c>
      <c r="BG300" s="80">
        <v>0</v>
      </c>
      <c r="BH300" s="69">
        <v>0</v>
      </c>
      <c r="BI300" s="69">
        <v>0</v>
      </c>
      <c r="BJ300" s="80">
        <v>0</v>
      </c>
      <c r="BK300" s="80">
        <v>0</v>
      </c>
      <c r="BL300" s="69">
        <v>0</v>
      </c>
      <c r="BM300" s="69">
        <v>0</v>
      </c>
      <c r="BN300" s="80">
        <v>0</v>
      </c>
      <c r="BO300" s="80">
        <v>0</v>
      </c>
      <c r="BP300" s="69">
        <v>0</v>
      </c>
      <c r="BQ300" s="69">
        <v>0</v>
      </c>
      <c r="BR300" s="80">
        <v>0</v>
      </c>
      <c r="BS300" s="80">
        <v>0</v>
      </c>
      <c r="BT300" s="69">
        <v>0</v>
      </c>
      <c r="BU300" s="69">
        <v>0</v>
      </c>
      <c r="BV300" s="80">
        <v>0</v>
      </c>
      <c r="BW300" s="80">
        <v>0</v>
      </c>
      <c r="BX300" s="69">
        <v>0</v>
      </c>
      <c r="BY300" s="69">
        <v>0</v>
      </c>
      <c r="BZ300" s="80">
        <v>0</v>
      </c>
      <c r="CA300" s="80">
        <v>0</v>
      </c>
      <c r="CB300" s="69">
        <v>0</v>
      </c>
      <c r="CC300" s="69">
        <v>0</v>
      </c>
      <c r="CD300" s="80">
        <v>0</v>
      </c>
      <c r="CE300" s="80">
        <v>0</v>
      </c>
      <c r="CF300" s="69">
        <v>0</v>
      </c>
      <c r="CG300" s="69">
        <v>0</v>
      </c>
      <c r="CH300" s="80">
        <v>0</v>
      </c>
      <c r="CI300" s="80">
        <v>0</v>
      </c>
      <c r="CJ300" s="69">
        <v>0</v>
      </c>
      <c r="CK300" s="69">
        <v>0</v>
      </c>
      <c r="CL300" s="80">
        <v>-24731</v>
      </c>
      <c r="CM300" s="80">
        <v>120795</v>
      </c>
      <c r="CN300" s="67" t="s">
        <v>751</v>
      </c>
      <c r="CO300" s="67" t="s">
        <v>752</v>
      </c>
      <c r="CP300" s="67" t="s">
        <v>709</v>
      </c>
      <c r="CQ300" s="67" t="s">
        <v>709</v>
      </c>
      <c r="CR300" s="67" t="s">
        <v>709</v>
      </c>
      <c r="CS300" s="67" t="s">
        <v>709</v>
      </c>
      <c r="CT300" s="68">
        <v>45940</v>
      </c>
      <c r="CU300" s="67" t="s">
        <v>993</v>
      </c>
      <c r="CV300" s="67" t="s">
        <v>989</v>
      </c>
      <c r="CW300" s="68" t="s">
        <v>168</v>
      </c>
      <c r="CX300" s="68">
        <v>45852</v>
      </c>
      <c r="CY300" s="67" t="s">
        <v>988</v>
      </c>
      <c r="CZ300" s="67" t="s">
        <v>989</v>
      </c>
      <c r="DA300" s="67" t="s">
        <v>1052</v>
      </c>
      <c r="DB300" s="81">
        <v>8386992</v>
      </c>
      <c r="DD300" s="67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  <c r="AMK300"/>
      <c r="AML300"/>
      <c r="AMM300"/>
      <c r="AMN300"/>
      <c r="AMO300"/>
      <c r="AMP300"/>
      <c r="AMQ300"/>
      <c r="AMR300"/>
      <c r="AMS300"/>
      <c r="AMT300"/>
      <c r="AMU300"/>
      <c r="AMV300"/>
      <c r="AMW300"/>
      <c r="AMX300"/>
      <c r="AMY300"/>
      <c r="AMZ300"/>
      <c r="ANA300"/>
      <c r="ANB300"/>
      <c r="ANC300"/>
      <c r="AND300"/>
      <c r="ANE300"/>
      <c r="ANF300"/>
      <c r="ANG300"/>
      <c r="ANH300"/>
      <c r="ANI300"/>
      <c r="ANJ300"/>
      <c r="ANK300"/>
      <c r="ANL300"/>
      <c r="ANM300"/>
      <c r="ANN300"/>
      <c r="ANO300"/>
      <c r="ANP300"/>
      <c r="ANQ300"/>
      <c r="ANR300"/>
      <c r="ANS300"/>
      <c r="ANT300"/>
      <c r="ANU300"/>
      <c r="ANV300"/>
      <c r="ANW300"/>
      <c r="ANX300"/>
      <c r="ANY300"/>
      <c r="ANZ300"/>
      <c r="AOA300"/>
      <c r="AOB300"/>
      <c r="AOC300"/>
      <c r="AOD300"/>
      <c r="AOE300"/>
      <c r="AOF300"/>
      <c r="AOG300"/>
      <c r="AOH300"/>
      <c r="AOI300"/>
      <c r="AOJ300"/>
      <c r="AOK300"/>
      <c r="AOL300"/>
      <c r="AOM300"/>
      <c r="AON300"/>
      <c r="AOO300"/>
      <c r="AOP300"/>
      <c r="AOQ300"/>
      <c r="AOR300"/>
      <c r="AOS300"/>
      <c r="AOT300"/>
      <c r="AOU300"/>
      <c r="AOV300"/>
      <c r="AOW300"/>
      <c r="AOX300"/>
      <c r="AOY300"/>
      <c r="AOZ300"/>
      <c r="APA300"/>
      <c r="APB300"/>
      <c r="APC300"/>
      <c r="APD300"/>
      <c r="APE300"/>
      <c r="APF300"/>
      <c r="APG300"/>
      <c r="APH300"/>
      <c r="API300"/>
      <c r="APJ300"/>
      <c r="APK300"/>
      <c r="APL300"/>
      <c r="APM300"/>
      <c r="APN300"/>
      <c r="APO300"/>
      <c r="APP300"/>
      <c r="APQ300"/>
      <c r="APR300"/>
      <c r="APS300"/>
      <c r="APT300"/>
      <c r="APU300"/>
      <c r="APV300"/>
      <c r="APW300"/>
      <c r="APX300"/>
      <c r="APY300"/>
      <c r="APZ300"/>
      <c r="AQA300"/>
      <c r="AQB300"/>
      <c r="AQC300"/>
      <c r="AQD300"/>
      <c r="AQE300"/>
      <c r="AQF300"/>
      <c r="AQG300"/>
      <c r="AQH300"/>
      <c r="AQI300"/>
      <c r="AQJ300"/>
      <c r="AQK300"/>
      <c r="AQL300"/>
      <c r="AQM300"/>
      <c r="AQN300"/>
      <c r="AQO300"/>
      <c r="AQP300"/>
      <c r="AQQ300"/>
      <c r="AQR300"/>
      <c r="AQS300"/>
      <c r="AQT300"/>
      <c r="AQU300"/>
      <c r="AQV300"/>
      <c r="AQW300"/>
      <c r="AQX300"/>
      <c r="AQY300"/>
      <c r="AQZ300"/>
      <c r="ARA300"/>
      <c r="ARB300"/>
      <c r="ARC300"/>
      <c r="ARD300"/>
      <c r="ARE300"/>
      <c r="ARF300"/>
      <c r="ARG300"/>
      <c r="ARH300"/>
      <c r="ARI300"/>
      <c r="ARJ300"/>
      <c r="ARK300"/>
      <c r="ARL300"/>
      <c r="ARM300"/>
      <c r="ARN300"/>
      <c r="ARO300"/>
      <c r="ARP300"/>
      <c r="ARQ300"/>
      <c r="ARR300"/>
      <c r="ARS300"/>
      <c r="ART300"/>
      <c r="ARU300"/>
      <c r="ARV300"/>
      <c r="ARW300"/>
      <c r="ARX300"/>
      <c r="ARY300"/>
      <c r="ARZ300"/>
      <c r="ASA300"/>
      <c r="ASB300"/>
      <c r="ASC300"/>
      <c r="ASD300"/>
      <c r="ASE300"/>
      <c r="ASF300"/>
      <c r="ASG300"/>
      <c r="ASH300"/>
      <c r="ASI300"/>
      <c r="ASJ300"/>
      <c r="ASK300"/>
      <c r="ASL300"/>
      <c r="ASM300"/>
      <c r="ASN300"/>
      <c r="ASO300"/>
      <c r="ASP300"/>
      <c r="ASQ300"/>
      <c r="ASR300"/>
      <c r="ASS300"/>
      <c r="AST300"/>
      <c r="ASU300"/>
      <c r="ASV300"/>
      <c r="ASW300"/>
      <c r="ASX300"/>
      <c r="ASY300"/>
      <c r="ASZ300"/>
      <c r="ATA300"/>
      <c r="ATB300"/>
      <c r="ATC300"/>
      <c r="ATD300"/>
      <c r="ATE300"/>
      <c r="ATF300"/>
      <c r="ATG300"/>
      <c r="ATH300"/>
      <c r="ATI300"/>
      <c r="ATJ300"/>
      <c r="ATK300"/>
      <c r="ATL300"/>
      <c r="ATM300"/>
      <c r="ATN300"/>
      <c r="ATO300"/>
      <c r="ATP300"/>
      <c r="ATQ300"/>
      <c r="ATR300"/>
      <c r="ATS300"/>
      <c r="ATT300"/>
      <c r="ATU300"/>
      <c r="ATV300"/>
      <c r="ATW300"/>
      <c r="ATX300"/>
      <c r="ATY300"/>
      <c r="ATZ300"/>
      <c r="AUA300"/>
      <c r="AUB300"/>
      <c r="AUC300"/>
      <c r="AUD300"/>
      <c r="AUE300"/>
      <c r="AUF300"/>
      <c r="AUG300"/>
      <c r="AUH300"/>
      <c r="AUI300"/>
      <c r="AUJ300"/>
      <c r="AUK300"/>
      <c r="AUL300"/>
      <c r="AUM300"/>
      <c r="AUN300"/>
      <c r="AUO300"/>
      <c r="AUP300"/>
      <c r="AUQ300"/>
      <c r="AUR300"/>
      <c r="AUS300"/>
      <c r="AUT300"/>
      <c r="AUU300"/>
      <c r="AUV300"/>
      <c r="AUW300"/>
      <c r="AUX300"/>
      <c r="AUY300"/>
      <c r="AUZ300"/>
      <c r="AVA300"/>
      <c r="AVB300"/>
      <c r="AVC300"/>
      <c r="AVD300"/>
      <c r="AVE300"/>
      <c r="AVF300"/>
      <c r="AVG300"/>
      <c r="AVH300"/>
      <c r="AVI300"/>
      <c r="AVJ300"/>
      <c r="AVK300"/>
      <c r="AVL300"/>
      <c r="AVM300"/>
      <c r="AVN300"/>
      <c r="AVO300"/>
      <c r="AVP300"/>
      <c r="AVQ300"/>
      <c r="AVR300"/>
      <c r="AVS300"/>
      <c r="AVT300"/>
      <c r="AVU300"/>
      <c r="AVV300"/>
      <c r="AVW300"/>
      <c r="AVX300"/>
      <c r="AVY300"/>
      <c r="AVZ300"/>
      <c r="AWA300"/>
      <c r="AWB300"/>
      <c r="AWC300"/>
      <c r="AWD300"/>
      <c r="AWE300"/>
      <c r="AWF300"/>
      <c r="AWG300"/>
      <c r="AWH300"/>
      <c r="AWI300"/>
      <c r="AWJ300"/>
      <c r="AWK300"/>
      <c r="AWL300"/>
      <c r="AWM300"/>
      <c r="AWN300"/>
      <c r="AWO300"/>
      <c r="AWP300"/>
      <c r="AWQ300"/>
      <c r="AWR300"/>
      <c r="AWS300"/>
      <c r="AWT300"/>
      <c r="AWU300"/>
      <c r="AWV300"/>
      <c r="AWW300"/>
      <c r="AWX300"/>
      <c r="AWY300"/>
      <c r="AWZ300"/>
      <c r="AXA300"/>
      <c r="AXB300"/>
      <c r="AXC300"/>
      <c r="AXD300"/>
      <c r="AXE300"/>
      <c r="AXF300"/>
      <c r="AXG300"/>
      <c r="AXH300"/>
      <c r="AXI300"/>
      <c r="AXJ300"/>
      <c r="AXK300"/>
      <c r="AXL300"/>
      <c r="AXM300"/>
      <c r="AXN300"/>
      <c r="AXO300"/>
      <c r="AXP300"/>
      <c r="AXQ300"/>
      <c r="AXR300"/>
      <c r="AXS300"/>
      <c r="AXT300"/>
      <c r="AXU300"/>
      <c r="AXV300"/>
      <c r="AXW300"/>
      <c r="AXX300"/>
      <c r="AXY300"/>
      <c r="AXZ300"/>
      <c r="AYA300"/>
      <c r="AYB300"/>
      <c r="AYC300"/>
      <c r="AYD300"/>
      <c r="AYE300"/>
      <c r="AYF300"/>
      <c r="AYG300"/>
      <c r="AYH300"/>
      <c r="AYI300"/>
      <c r="AYJ300"/>
      <c r="AYK300"/>
      <c r="AYL300"/>
      <c r="AYM300"/>
      <c r="AYN300"/>
      <c r="AYO300"/>
      <c r="AYP300"/>
      <c r="AYQ300"/>
      <c r="AYR300"/>
      <c r="AYS300"/>
      <c r="AYT300"/>
      <c r="AYU300"/>
      <c r="AYV300"/>
      <c r="AYW300"/>
      <c r="AYX300"/>
      <c r="AYY300"/>
      <c r="AYZ300"/>
      <c r="AZA300"/>
      <c r="AZB300"/>
      <c r="AZC300"/>
      <c r="AZD300"/>
      <c r="AZE300"/>
      <c r="AZF300"/>
      <c r="AZG300"/>
      <c r="AZH300"/>
      <c r="AZI300"/>
      <c r="AZJ300"/>
      <c r="AZK300"/>
      <c r="AZL300"/>
      <c r="AZM300"/>
      <c r="AZN300"/>
      <c r="AZO300"/>
      <c r="AZP300"/>
      <c r="AZQ300"/>
      <c r="AZR300"/>
      <c r="AZS300"/>
      <c r="AZT300"/>
      <c r="AZU300"/>
      <c r="AZV300"/>
      <c r="AZW300"/>
      <c r="AZX300"/>
      <c r="AZY300"/>
      <c r="AZZ300"/>
      <c r="BAA300"/>
      <c r="BAB300"/>
      <c r="BAC300"/>
      <c r="BAD300"/>
      <c r="BAE300"/>
      <c r="BAF300"/>
      <c r="BAG300"/>
      <c r="BAH300"/>
      <c r="BAI300"/>
      <c r="BAJ300"/>
      <c r="BAK300"/>
      <c r="BAL300"/>
      <c r="BAM300"/>
      <c r="BAN300"/>
      <c r="BAO300"/>
      <c r="BAP300"/>
      <c r="BAQ300"/>
      <c r="BAR300"/>
      <c r="BAS300"/>
      <c r="BAT300"/>
      <c r="BAU300"/>
      <c r="BAV300"/>
      <c r="BAW300"/>
      <c r="BAX300"/>
      <c r="BAY300"/>
      <c r="BAZ300"/>
      <c r="BBA300"/>
      <c r="BBB300"/>
      <c r="BBC300"/>
      <c r="BBD300"/>
      <c r="BBE300"/>
      <c r="BBF300"/>
      <c r="BBG300"/>
      <c r="BBH300"/>
      <c r="BBI300"/>
      <c r="BBJ300"/>
      <c r="BBK300"/>
      <c r="BBL300"/>
      <c r="BBM300"/>
      <c r="BBN300"/>
      <c r="BBO300"/>
      <c r="BBP300"/>
      <c r="BBQ300"/>
      <c r="BBR300"/>
      <c r="BBS300"/>
      <c r="BBT300"/>
      <c r="BBU300"/>
      <c r="BBV300"/>
      <c r="BBW300"/>
      <c r="BBX300"/>
      <c r="BBY300"/>
      <c r="BBZ300"/>
      <c r="BCA300"/>
      <c r="BCB300"/>
      <c r="BCC300"/>
      <c r="BCD300"/>
      <c r="BCE300"/>
      <c r="BCF300"/>
      <c r="BCG300"/>
      <c r="BCH300"/>
      <c r="BCI300"/>
      <c r="BCJ300"/>
      <c r="BCK300"/>
      <c r="BCL300"/>
      <c r="BCM300"/>
      <c r="BCN300"/>
      <c r="BCO300"/>
      <c r="BCP300"/>
      <c r="BCQ300"/>
      <c r="BCR300"/>
      <c r="BCS300"/>
      <c r="BCT300"/>
      <c r="BCU300"/>
      <c r="BCV300"/>
      <c r="BCW300"/>
      <c r="BCX300"/>
      <c r="BCY300"/>
      <c r="BCZ300"/>
      <c r="BDA300"/>
      <c r="BDB300"/>
      <c r="BDC300"/>
      <c r="BDD300"/>
      <c r="BDE300"/>
      <c r="BDF300"/>
      <c r="BDG300"/>
      <c r="BDH300"/>
      <c r="BDI300"/>
      <c r="BDJ300"/>
      <c r="BDK300"/>
      <c r="BDL300"/>
      <c r="BDM300"/>
      <c r="BDN300"/>
      <c r="BDO300"/>
      <c r="BDP300"/>
      <c r="BDQ300"/>
      <c r="BDR300"/>
      <c r="BDS300"/>
      <c r="BDT300"/>
      <c r="BDU300"/>
    </row>
    <row r="301" spans="2:1477" s="69" customFormat="1">
      <c r="B301" s="67" t="s">
        <v>6</v>
      </c>
      <c r="C301" s="67" t="s">
        <v>577</v>
      </c>
      <c r="D301" s="67" t="s">
        <v>578</v>
      </c>
      <c r="E301" s="68">
        <v>45427</v>
      </c>
      <c r="F301" s="67" t="s">
        <v>986</v>
      </c>
      <c r="G301" s="67" t="s">
        <v>990</v>
      </c>
      <c r="H301" s="187">
        <v>1</v>
      </c>
      <c r="I301" s="69">
        <v>4</v>
      </c>
      <c r="J301" s="69">
        <v>140</v>
      </c>
      <c r="K301" s="69">
        <v>214</v>
      </c>
      <c r="L301" s="69">
        <v>213</v>
      </c>
      <c r="M301" s="186">
        <f t="shared" si="90"/>
        <v>1.4</v>
      </c>
      <c r="N301" s="69">
        <f t="shared" si="91"/>
        <v>0</v>
      </c>
      <c r="O301" s="69">
        <v>1</v>
      </c>
      <c r="P301" s="69">
        <v>0</v>
      </c>
      <c r="Q301" s="69">
        <v>0</v>
      </c>
      <c r="R301" s="69">
        <v>17</v>
      </c>
      <c r="S301" s="69">
        <v>57</v>
      </c>
      <c r="T301" s="190">
        <v>2173906</v>
      </c>
      <c r="U301" s="190">
        <v>50000</v>
      </c>
      <c r="V301" s="190">
        <v>2123906</v>
      </c>
      <c r="W301" s="190">
        <v>2247825</v>
      </c>
      <c r="X301" s="190">
        <v>2217265</v>
      </c>
      <c r="Y301" s="190">
        <v>0</v>
      </c>
      <c r="Z301" s="190">
        <v>0</v>
      </c>
      <c r="AA301" s="190">
        <v>0</v>
      </c>
      <c r="AB301" s="190">
        <v>2217265</v>
      </c>
      <c r="AC301" s="190">
        <v>2216464</v>
      </c>
      <c r="AD301" s="186">
        <f t="shared" si="92"/>
        <v>1.0435791414497628</v>
      </c>
      <c r="AE301" s="69">
        <f t="shared" si="93"/>
        <v>1</v>
      </c>
      <c r="AF301" s="190">
        <v>-801</v>
      </c>
      <c r="AG301" s="190">
        <v>73919</v>
      </c>
      <c r="AH301" s="69">
        <v>13</v>
      </c>
      <c r="AI301" s="69">
        <v>4</v>
      </c>
      <c r="AJ301" s="69">
        <v>0</v>
      </c>
      <c r="AK301" s="69">
        <v>36</v>
      </c>
      <c r="AL301" s="80">
        <v>77735</v>
      </c>
      <c r="AM301" s="80">
        <v>0</v>
      </c>
      <c r="AN301" s="69">
        <v>0</v>
      </c>
      <c r="AO301" s="69">
        <v>21</v>
      </c>
      <c r="AP301" s="80">
        <v>8103</v>
      </c>
      <c r="AQ301" s="80">
        <v>0</v>
      </c>
      <c r="AR301" s="69">
        <v>0</v>
      </c>
      <c r="AS301" s="69">
        <v>0</v>
      </c>
      <c r="AT301" s="80">
        <v>0</v>
      </c>
      <c r="AU301" s="80">
        <v>0</v>
      </c>
      <c r="AV301" s="69">
        <v>0</v>
      </c>
      <c r="AW301" s="69">
        <v>0</v>
      </c>
      <c r="AX301" s="80">
        <v>0</v>
      </c>
      <c r="AY301" s="80">
        <v>0</v>
      </c>
      <c r="AZ301" s="69">
        <v>0</v>
      </c>
      <c r="BA301" s="69">
        <v>0</v>
      </c>
      <c r="BB301" s="80">
        <v>0</v>
      </c>
      <c r="BC301" s="80">
        <v>0</v>
      </c>
      <c r="BD301" s="69">
        <v>0</v>
      </c>
      <c r="BE301" s="69">
        <v>0</v>
      </c>
      <c r="BF301" s="80">
        <v>0</v>
      </c>
      <c r="BG301" s="80">
        <v>0</v>
      </c>
      <c r="BH301" s="69">
        <v>0</v>
      </c>
      <c r="BI301" s="69">
        <v>0</v>
      </c>
      <c r="BJ301" s="80">
        <v>15816</v>
      </c>
      <c r="BK301" s="80">
        <v>15816</v>
      </c>
      <c r="BL301" s="69">
        <v>0</v>
      </c>
      <c r="BM301" s="69">
        <v>0</v>
      </c>
      <c r="BN301" s="80">
        <v>0</v>
      </c>
      <c r="BO301" s="80">
        <v>0</v>
      </c>
      <c r="BP301" s="69">
        <v>0</v>
      </c>
      <c r="BQ301" s="69">
        <v>0</v>
      </c>
      <c r="BR301" s="80">
        <v>0</v>
      </c>
      <c r="BS301" s="80">
        <v>0</v>
      </c>
      <c r="BT301" s="69">
        <v>0</v>
      </c>
      <c r="BU301" s="69">
        <v>0</v>
      </c>
      <c r="BV301" s="80">
        <v>0</v>
      </c>
      <c r="BW301" s="80">
        <v>0</v>
      </c>
      <c r="BX301" s="69">
        <v>0</v>
      </c>
      <c r="BY301" s="69">
        <v>0</v>
      </c>
      <c r="BZ301" s="80">
        <v>0</v>
      </c>
      <c r="CA301" s="80">
        <v>0</v>
      </c>
      <c r="CB301" s="69">
        <v>0</v>
      </c>
      <c r="CC301" s="69">
        <v>0</v>
      </c>
      <c r="CD301" s="80">
        <v>0</v>
      </c>
      <c r="CE301" s="80">
        <v>0</v>
      </c>
      <c r="CF301" s="69">
        <v>0</v>
      </c>
      <c r="CG301" s="69">
        <v>0</v>
      </c>
      <c r="CH301" s="80">
        <v>0</v>
      </c>
      <c r="CI301" s="80">
        <v>0</v>
      </c>
      <c r="CJ301" s="69">
        <v>0</v>
      </c>
      <c r="CK301" s="69">
        <v>57</v>
      </c>
      <c r="CL301" s="80">
        <v>101654</v>
      </c>
      <c r="CM301" s="80">
        <v>15816</v>
      </c>
      <c r="CN301" s="67" t="s">
        <v>978</v>
      </c>
      <c r="CO301" s="67" t="s">
        <v>979</v>
      </c>
      <c r="CP301" s="67" t="s">
        <v>709</v>
      </c>
      <c r="CQ301" s="67" t="s">
        <v>709</v>
      </c>
      <c r="CR301" s="67" t="s">
        <v>709</v>
      </c>
      <c r="CS301" s="67" t="s">
        <v>709</v>
      </c>
      <c r="CT301" s="68">
        <v>46059</v>
      </c>
      <c r="CU301" s="67" t="s">
        <v>991</v>
      </c>
      <c r="CV301" s="67" t="s">
        <v>989</v>
      </c>
      <c r="CW301" s="68" t="s">
        <v>168</v>
      </c>
      <c r="CX301" s="68">
        <v>45875</v>
      </c>
      <c r="CY301" s="67" t="s">
        <v>988</v>
      </c>
      <c r="CZ301" s="67" t="s">
        <v>989</v>
      </c>
      <c r="DA301" s="67" t="s">
        <v>1052</v>
      </c>
      <c r="DB301" s="81">
        <v>1912820</v>
      </c>
      <c r="DD301" s="67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  <c r="AML301"/>
      <c r="AMM301"/>
      <c r="AMN301"/>
      <c r="AMO301"/>
      <c r="AMP301"/>
      <c r="AMQ301"/>
      <c r="AMR301"/>
      <c r="AMS301"/>
      <c r="AMT301"/>
      <c r="AMU301"/>
      <c r="AMV301"/>
      <c r="AMW301"/>
      <c r="AMX301"/>
      <c r="AMY301"/>
      <c r="AMZ301"/>
      <c r="ANA301"/>
      <c r="ANB301"/>
      <c r="ANC301"/>
      <c r="AND301"/>
      <c r="ANE301"/>
      <c r="ANF301"/>
      <c r="ANG301"/>
      <c r="ANH301"/>
      <c r="ANI301"/>
      <c r="ANJ301"/>
      <c r="ANK301"/>
      <c r="ANL301"/>
      <c r="ANM301"/>
      <c r="ANN301"/>
      <c r="ANO301"/>
      <c r="ANP301"/>
      <c r="ANQ301"/>
      <c r="ANR301"/>
      <c r="ANS301"/>
      <c r="ANT301"/>
      <c r="ANU301"/>
      <c r="ANV301"/>
      <c r="ANW301"/>
      <c r="ANX301"/>
      <c r="ANY301"/>
      <c r="ANZ301"/>
      <c r="AOA301"/>
      <c r="AOB301"/>
      <c r="AOC301"/>
      <c r="AOD301"/>
      <c r="AOE301"/>
      <c r="AOF301"/>
      <c r="AOG301"/>
      <c r="AOH301"/>
      <c r="AOI301"/>
      <c r="AOJ301"/>
      <c r="AOK301"/>
      <c r="AOL301"/>
      <c r="AOM301"/>
      <c r="AON301"/>
      <c r="AOO301"/>
      <c r="AOP301"/>
      <c r="AOQ301"/>
      <c r="AOR301"/>
      <c r="AOS301"/>
      <c r="AOT301"/>
      <c r="AOU301"/>
      <c r="AOV301"/>
      <c r="AOW301"/>
      <c r="AOX301"/>
      <c r="AOY301"/>
      <c r="AOZ301"/>
      <c r="APA301"/>
      <c r="APB301"/>
      <c r="APC301"/>
      <c r="APD301"/>
      <c r="APE301"/>
      <c r="APF301"/>
      <c r="APG301"/>
      <c r="APH301"/>
      <c r="API301"/>
      <c r="APJ301"/>
      <c r="APK301"/>
      <c r="APL301"/>
      <c r="APM301"/>
      <c r="APN301"/>
      <c r="APO301"/>
      <c r="APP301"/>
      <c r="APQ301"/>
      <c r="APR301"/>
      <c r="APS301"/>
      <c r="APT301"/>
      <c r="APU301"/>
      <c r="APV301"/>
      <c r="APW301"/>
      <c r="APX301"/>
      <c r="APY301"/>
      <c r="APZ301"/>
      <c r="AQA301"/>
      <c r="AQB301"/>
      <c r="AQC301"/>
      <c r="AQD301"/>
      <c r="AQE301"/>
      <c r="AQF301"/>
      <c r="AQG301"/>
      <c r="AQH301"/>
      <c r="AQI301"/>
      <c r="AQJ301"/>
      <c r="AQK301"/>
      <c r="AQL301"/>
      <c r="AQM301"/>
      <c r="AQN301"/>
      <c r="AQO301"/>
      <c r="AQP301"/>
      <c r="AQQ301"/>
      <c r="AQR301"/>
      <c r="AQS301"/>
      <c r="AQT301"/>
      <c r="AQU301"/>
      <c r="AQV301"/>
      <c r="AQW301"/>
      <c r="AQX301"/>
      <c r="AQY301"/>
      <c r="AQZ301"/>
      <c r="ARA301"/>
      <c r="ARB301"/>
      <c r="ARC301"/>
      <c r="ARD301"/>
      <c r="ARE301"/>
      <c r="ARF301"/>
      <c r="ARG301"/>
      <c r="ARH301"/>
      <c r="ARI301"/>
      <c r="ARJ301"/>
      <c r="ARK301"/>
      <c r="ARL301"/>
      <c r="ARM301"/>
      <c r="ARN301"/>
      <c r="ARO301"/>
      <c r="ARP301"/>
      <c r="ARQ301"/>
      <c r="ARR301"/>
      <c r="ARS301"/>
      <c r="ART301"/>
      <c r="ARU301"/>
      <c r="ARV301"/>
      <c r="ARW301"/>
      <c r="ARX301"/>
      <c r="ARY301"/>
      <c r="ARZ301"/>
      <c r="ASA301"/>
      <c r="ASB301"/>
      <c r="ASC301"/>
      <c r="ASD301"/>
      <c r="ASE301"/>
      <c r="ASF301"/>
      <c r="ASG301"/>
      <c r="ASH301"/>
      <c r="ASI301"/>
      <c r="ASJ301"/>
      <c r="ASK301"/>
      <c r="ASL301"/>
      <c r="ASM301"/>
      <c r="ASN301"/>
      <c r="ASO301"/>
      <c r="ASP301"/>
      <c r="ASQ301"/>
      <c r="ASR301"/>
      <c r="ASS301"/>
      <c r="AST301"/>
      <c r="ASU301"/>
      <c r="ASV301"/>
      <c r="ASW301"/>
      <c r="ASX301"/>
      <c r="ASY301"/>
      <c r="ASZ301"/>
      <c r="ATA301"/>
      <c r="ATB301"/>
      <c r="ATC301"/>
      <c r="ATD301"/>
      <c r="ATE301"/>
      <c r="ATF301"/>
      <c r="ATG301"/>
      <c r="ATH301"/>
      <c r="ATI301"/>
      <c r="ATJ301"/>
      <c r="ATK301"/>
      <c r="ATL301"/>
      <c r="ATM301"/>
      <c r="ATN301"/>
      <c r="ATO301"/>
      <c r="ATP301"/>
      <c r="ATQ301"/>
      <c r="ATR301"/>
      <c r="ATS301"/>
      <c r="ATT301"/>
      <c r="ATU301"/>
      <c r="ATV301"/>
      <c r="ATW301"/>
      <c r="ATX301"/>
      <c r="ATY301"/>
      <c r="ATZ301"/>
      <c r="AUA301"/>
      <c r="AUB301"/>
      <c r="AUC301"/>
      <c r="AUD301"/>
      <c r="AUE301"/>
      <c r="AUF301"/>
      <c r="AUG301"/>
      <c r="AUH301"/>
      <c r="AUI301"/>
      <c r="AUJ301"/>
      <c r="AUK301"/>
      <c r="AUL301"/>
      <c r="AUM301"/>
      <c r="AUN301"/>
      <c r="AUO301"/>
      <c r="AUP301"/>
      <c r="AUQ301"/>
      <c r="AUR301"/>
      <c r="AUS301"/>
      <c r="AUT301"/>
      <c r="AUU301"/>
      <c r="AUV301"/>
      <c r="AUW301"/>
      <c r="AUX301"/>
      <c r="AUY301"/>
      <c r="AUZ301"/>
      <c r="AVA301"/>
      <c r="AVB301"/>
      <c r="AVC301"/>
      <c r="AVD301"/>
      <c r="AVE301"/>
      <c r="AVF301"/>
      <c r="AVG301"/>
      <c r="AVH301"/>
      <c r="AVI301"/>
      <c r="AVJ301"/>
      <c r="AVK301"/>
      <c r="AVL301"/>
      <c r="AVM301"/>
      <c r="AVN301"/>
      <c r="AVO301"/>
      <c r="AVP301"/>
      <c r="AVQ301"/>
      <c r="AVR301"/>
      <c r="AVS301"/>
      <c r="AVT301"/>
      <c r="AVU301"/>
      <c r="AVV301"/>
      <c r="AVW301"/>
      <c r="AVX301"/>
      <c r="AVY301"/>
      <c r="AVZ301"/>
      <c r="AWA301"/>
      <c r="AWB301"/>
      <c r="AWC301"/>
      <c r="AWD301"/>
      <c r="AWE301"/>
      <c r="AWF301"/>
      <c r="AWG301"/>
      <c r="AWH301"/>
      <c r="AWI301"/>
      <c r="AWJ301"/>
      <c r="AWK301"/>
      <c r="AWL301"/>
      <c r="AWM301"/>
      <c r="AWN301"/>
      <c r="AWO301"/>
      <c r="AWP301"/>
      <c r="AWQ301"/>
      <c r="AWR301"/>
      <c r="AWS301"/>
      <c r="AWT301"/>
      <c r="AWU301"/>
      <c r="AWV301"/>
      <c r="AWW301"/>
      <c r="AWX301"/>
      <c r="AWY301"/>
      <c r="AWZ301"/>
      <c r="AXA301"/>
      <c r="AXB301"/>
      <c r="AXC301"/>
      <c r="AXD301"/>
      <c r="AXE301"/>
      <c r="AXF301"/>
      <c r="AXG301"/>
      <c r="AXH301"/>
      <c r="AXI301"/>
      <c r="AXJ301"/>
      <c r="AXK301"/>
      <c r="AXL301"/>
      <c r="AXM301"/>
      <c r="AXN301"/>
      <c r="AXO301"/>
      <c r="AXP301"/>
      <c r="AXQ301"/>
      <c r="AXR301"/>
      <c r="AXS301"/>
      <c r="AXT301"/>
      <c r="AXU301"/>
      <c r="AXV301"/>
      <c r="AXW301"/>
      <c r="AXX301"/>
      <c r="AXY301"/>
      <c r="AXZ301"/>
      <c r="AYA301"/>
      <c r="AYB301"/>
      <c r="AYC301"/>
      <c r="AYD301"/>
      <c r="AYE301"/>
      <c r="AYF301"/>
      <c r="AYG301"/>
      <c r="AYH301"/>
      <c r="AYI301"/>
      <c r="AYJ301"/>
      <c r="AYK301"/>
      <c r="AYL301"/>
      <c r="AYM301"/>
      <c r="AYN301"/>
      <c r="AYO301"/>
      <c r="AYP301"/>
      <c r="AYQ301"/>
      <c r="AYR301"/>
      <c r="AYS301"/>
      <c r="AYT301"/>
      <c r="AYU301"/>
      <c r="AYV301"/>
      <c r="AYW301"/>
      <c r="AYX301"/>
      <c r="AYY301"/>
      <c r="AYZ301"/>
      <c r="AZA301"/>
      <c r="AZB301"/>
      <c r="AZC301"/>
      <c r="AZD301"/>
      <c r="AZE301"/>
      <c r="AZF301"/>
      <c r="AZG301"/>
      <c r="AZH301"/>
      <c r="AZI301"/>
      <c r="AZJ301"/>
      <c r="AZK301"/>
      <c r="AZL301"/>
      <c r="AZM301"/>
      <c r="AZN301"/>
      <c r="AZO301"/>
      <c r="AZP301"/>
      <c r="AZQ301"/>
      <c r="AZR301"/>
      <c r="AZS301"/>
      <c r="AZT301"/>
      <c r="AZU301"/>
      <c r="AZV301"/>
      <c r="AZW301"/>
      <c r="AZX301"/>
      <c r="AZY301"/>
      <c r="AZZ301"/>
      <c r="BAA301"/>
      <c r="BAB301"/>
      <c r="BAC301"/>
      <c r="BAD301"/>
      <c r="BAE301"/>
      <c r="BAF301"/>
      <c r="BAG301"/>
      <c r="BAH301"/>
      <c r="BAI301"/>
      <c r="BAJ301"/>
      <c r="BAK301"/>
      <c r="BAL301"/>
      <c r="BAM301"/>
      <c r="BAN301"/>
      <c r="BAO301"/>
      <c r="BAP301"/>
      <c r="BAQ301"/>
      <c r="BAR301"/>
      <c r="BAS301"/>
      <c r="BAT301"/>
      <c r="BAU301"/>
      <c r="BAV301"/>
      <c r="BAW301"/>
      <c r="BAX301"/>
      <c r="BAY301"/>
      <c r="BAZ301"/>
      <c r="BBA301"/>
      <c r="BBB301"/>
      <c r="BBC301"/>
      <c r="BBD301"/>
      <c r="BBE301"/>
      <c r="BBF301"/>
      <c r="BBG301"/>
      <c r="BBH301"/>
      <c r="BBI301"/>
      <c r="BBJ301"/>
      <c r="BBK301"/>
      <c r="BBL301"/>
      <c r="BBM301"/>
      <c r="BBN301"/>
      <c r="BBO301"/>
      <c r="BBP301"/>
      <c r="BBQ301"/>
      <c r="BBR301"/>
      <c r="BBS301"/>
      <c r="BBT301"/>
      <c r="BBU301"/>
      <c r="BBV301"/>
      <c r="BBW301"/>
      <c r="BBX301"/>
      <c r="BBY301"/>
      <c r="BBZ301"/>
      <c r="BCA301"/>
      <c r="BCB301"/>
      <c r="BCC301"/>
      <c r="BCD301"/>
      <c r="BCE301"/>
      <c r="BCF301"/>
      <c r="BCG301"/>
      <c r="BCH301"/>
      <c r="BCI301"/>
      <c r="BCJ301"/>
      <c r="BCK301"/>
      <c r="BCL301"/>
      <c r="BCM301"/>
      <c r="BCN301"/>
      <c r="BCO301"/>
      <c r="BCP301"/>
      <c r="BCQ301"/>
      <c r="BCR301"/>
      <c r="BCS301"/>
      <c r="BCT301"/>
      <c r="BCU301"/>
      <c r="BCV301"/>
      <c r="BCW301"/>
      <c r="BCX301"/>
      <c r="BCY301"/>
      <c r="BCZ301"/>
      <c r="BDA301"/>
      <c r="BDB301"/>
      <c r="BDC301"/>
      <c r="BDD301"/>
      <c r="BDE301"/>
      <c r="BDF301"/>
      <c r="BDG301"/>
      <c r="BDH301"/>
      <c r="BDI301"/>
      <c r="BDJ301"/>
      <c r="BDK301"/>
      <c r="BDL301"/>
      <c r="BDM301"/>
      <c r="BDN301"/>
      <c r="BDO301"/>
      <c r="BDP301"/>
      <c r="BDQ301"/>
      <c r="BDR301"/>
      <c r="BDS301"/>
      <c r="BDT301"/>
      <c r="BDU301"/>
    </row>
    <row r="302" spans="2:1477" s="69" customFormat="1">
      <c r="B302" s="67" t="s">
        <v>6</v>
      </c>
      <c r="C302" s="67" t="s">
        <v>706</v>
      </c>
      <c r="D302" s="67" t="s">
        <v>1058</v>
      </c>
      <c r="E302" s="68">
        <v>45427</v>
      </c>
      <c r="F302" s="67" t="s">
        <v>986</v>
      </c>
      <c r="G302" s="67" t="s">
        <v>990</v>
      </c>
      <c r="H302" s="187">
        <v>1</v>
      </c>
      <c r="I302" s="69">
        <v>0</v>
      </c>
      <c r="J302" s="69">
        <v>97</v>
      </c>
      <c r="K302" s="69">
        <v>113</v>
      </c>
      <c r="L302" s="69">
        <v>113</v>
      </c>
      <c r="M302" s="186">
        <f t="shared" si="90"/>
        <v>1.1030927835051547</v>
      </c>
      <c r="N302" s="69">
        <f t="shared" si="91"/>
        <v>1</v>
      </c>
      <c r="O302" s="69">
        <v>0</v>
      </c>
      <c r="P302" s="69">
        <v>0</v>
      </c>
      <c r="Q302" s="69">
        <v>0</v>
      </c>
      <c r="R302" s="69">
        <v>16</v>
      </c>
      <c r="S302" s="69">
        <v>0</v>
      </c>
      <c r="T302" s="190">
        <v>654321</v>
      </c>
      <c r="U302" s="190">
        <v>27192</v>
      </c>
      <c r="V302" s="190">
        <v>627129</v>
      </c>
      <c r="W302" s="190">
        <v>654321</v>
      </c>
      <c r="X302" s="190">
        <v>610593</v>
      </c>
      <c r="Y302" s="190">
        <v>0</v>
      </c>
      <c r="Z302" s="190">
        <v>0</v>
      </c>
      <c r="AA302" s="190">
        <v>0</v>
      </c>
      <c r="AB302" s="190">
        <v>610593</v>
      </c>
      <c r="AC302" s="190">
        <v>610593</v>
      </c>
      <c r="AD302" s="186">
        <f t="shared" si="92"/>
        <v>0.97363221920848819</v>
      </c>
      <c r="AE302" s="69">
        <f t="shared" si="93"/>
        <v>1</v>
      </c>
      <c r="AF302" s="190">
        <v>0</v>
      </c>
      <c r="AG302" s="190">
        <v>0</v>
      </c>
      <c r="AH302" s="69">
        <v>5</v>
      </c>
      <c r="AI302" s="69">
        <v>1</v>
      </c>
      <c r="AJ302" s="69">
        <v>0</v>
      </c>
      <c r="AK302" s="69">
        <v>0</v>
      </c>
      <c r="AL302" s="80">
        <v>0</v>
      </c>
      <c r="AM302" s="80">
        <v>0</v>
      </c>
      <c r="AN302" s="69">
        <v>0</v>
      </c>
      <c r="AO302" s="69">
        <v>0</v>
      </c>
      <c r="AP302" s="80">
        <v>0</v>
      </c>
      <c r="AQ302" s="80">
        <v>0</v>
      </c>
      <c r="AR302" s="69">
        <v>0</v>
      </c>
      <c r="AS302" s="69">
        <v>0</v>
      </c>
      <c r="AT302" s="80">
        <v>0</v>
      </c>
      <c r="AU302" s="80">
        <v>0</v>
      </c>
      <c r="AV302" s="69">
        <v>0</v>
      </c>
      <c r="AW302" s="69">
        <v>0</v>
      </c>
      <c r="AX302" s="80">
        <v>0</v>
      </c>
      <c r="AY302" s="80">
        <v>0</v>
      </c>
      <c r="AZ302" s="69">
        <v>0</v>
      </c>
      <c r="BA302" s="69">
        <v>0</v>
      </c>
      <c r="BB302" s="80">
        <v>0</v>
      </c>
      <c r="BC302" s="80">
        <v>0</v>
      </c>
      <c r="BD302" s="69">
        <v>0</v>
      </c>
      <c r="BE302" s="69">
        <v>0</v>
      </c>
      <c r="BF302" s="80">
        <v>0</v>
      </c>
      <c r="BG302" s="80">
        <v>0</v>
      </c>
      <c r="BH302" s="69">
        <v>10</v>
      </c>
      <c r="BI302" s="69">
        <v>0</v>
      </c>
      <c r="BJ302" s="80">
        <v>0</v>
      </c>
      <c r="BK302" s="80">
        <v>0</v>
      </c>
      <c r="BL302" s="69">
        <v>0</v>
      </c>
      <c r="BM302" s="69">
        <v>0</v>
      </c>
      <c r="BN302" s="80">
        <v>0</v>
      </c>
      <c r="BO302" s="80">
        <v>0</v>
      </c>
      <c r="BP302" s="69">
        <v>0</v>
      </c>
      <c r="BQ302" s="69">
        <v>0</v>
      </c>
      <c r="BR302" s="80">
        <v>0</v>
      </c>
      <c r="BS302" s="80">
        <v>0</v>
      </c>
      <c r="BT302" s="69">
        <v>0</v>
      </c>
      <c r="BU302" s="69">
        <v>0</v>
      </c>
      <c r="BV302" s="80">
        <v>0</v>
      </c>
      <c r="BW302" s="80">
        <v>0</v>
      </c>
      <c r="BX302" s="69">
        <v>0</v>
      </c>
      <c r="BY302" s="69">
        <v>0</v>
      </c>
      <c r="BZ302" s="80">
        <v>0</v>
      </c>
      <c r="CA302" s="80">
        <v>0</v>
      </c>
      <c r="CB302" s="69">
        <v>0</v>
      </c>
      <c r="CC302" s="69">
        <v>0</v>
      </c>
      <c r="CD302" s="80">
        <v>0</v>
      </c>
      <c r="CE302" s="80">
        <v>0</v>
      </c>
      <c r="CF302" s="69">
        <v>0</v>
      </c>
      <c r="CG302" s="69">
        <v>0</v>
      </c>
      <c r="CH302" s="80">
        <v>0</v>
      </c>
      <c r="CI302" s="80">
        <v>0</v>
      </c>
      <c r="CJ302" s="69">
        <v>10</v>
      </c>
      <c r="CK302" s="69">
        <v>0</v>
      </c>
      <c r="CL302" s="80">
        <v>0</v>
      </c>
      <c r="CM302" s="80">
        <v>0</v>
      </c>
      <c r="CN302" s="67" t="s">
        <v>969</v>
      </c>
      <c r="CO302" s="67" t="s">
        <v>970</v>
      </c>
      <c r="CP302" s="67" t="s">
        <v>709</v>
      </c>
      <c r="CQ302" s="67" t="s">
        <v>709</v>
      </c>
      <c r="CR302" s="67" t="s">
        <v>709</v>
      </c>
      <c r="CS302" s="67" t="s">
        <v>709</v>
      </c>
      <c r="CT302" s="68">
        <v>45966</v>
      </c>
      <c r="CU302" s="67" t="s">
        <v>993</v>
      </c>
      <c r="CV302" s="67" t="s">
        <v>989</v>
      </c>
      <c r="CW302" s="68" t="s">
        <v>168</v>
      </c>
      <c r="CX302" s="68">
        <v>45775</v>
      </c>
      <c r="CY302" s="67" t="s">
        <v>986</v>
      </c>
      <c r="CZ302" s="67" t="s">
        <v>994</v>
      </c>
      <c r="DA302" s="67" t="s">
        <v>1054</v>
      </c>
      <c r="DB302" s="81">
        <v>826944</v>
      </c>
      <c r="DD302" s="67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  <c r="AML302"/>
      <c r="AMM302"/>
      <c r="AMN302"/>
      <c r="AMO302"/>
      <c r="AMP302"/>
      <c r="AMQ302"/>
      <c r="AMR302"/>
      <c r="AMS302"/>
      <c r="AMT302"/>
      <c r="AMU302"/>
      <c r="AMV302"/>
      <c r="AMW302"/>
      <c r="AMX302"/>
      <c r="AMY302"/>
      <c r="AMZ302"/>
      <c r="ANA302"/>
      <c r="ANB302"/>
      <c r="ANC302"/>
      <c r="AND302"/>
      <c r="ANE302"/>
      <c r="ANF302"/>
      <c r="ANG302"/>
      <c r="ANH302"/>
      <c r="ANI302"/>
      <c r="ANJ302"/>
      <c r="ANK302"/>
      <c r="ANL302"/>
      <c r="ANM302"/>
      <c r="ANN302"/>
      <c r="ANO302"/>
      <c r="ANP302"/>
      <c r="ANQ302"/>
      <c r="ANR302"/>
      <c r="ANS302"/>
      <c r="ANT302"/>
      <c r="ANU302"/>
      <c r="ANV302"/>
      <c r="ANW302"/>
      <c r="ANX302"/>
      <c r="ANY302"/>
      <c r="ANZ302"/>
      <c r="AOA302"/>
      <c r="AOB302"/>
      <c r="AOC302"/>
      <c r="AOD302"/>
      <c r="AOE302"/>
      <c r="AOF302"/>
      <c r="AOG302"/>
      <c r="AOH302"/>
      <c r="AOI302"/>
      <c r="AOJ302"/>
      <c r="AOK302"/>
      <c r="AOL302"/>
      <c r="AOM302"/>
      <c r="AON302"/>
      <c r="AOO302"/>
      <c r="AOP302"/>
      <c r="AOQ302"/>
      <c r="AOR302"/>
      <c r="AOS302"/>
      <c r="AOT302"/>
      <c r="AOU302"/>
      <c r="AOV302"/>
      <c r="AOW302"/>
      <c r="AOX302"/>
      <c r="AOY302"/>
      <c r="AOZ302"/>
      <c r="APA302"/>
      <c r="APB302"/>
      <c r="APC302"/>
      <c r="APD302"/>
      <c r="APE302"/>
      <c r="APF302"/>
      <c r="APG302"/>
      <c r="APH302"/>
      <c r="API302"/>
      <c r="APJ302"/>
      <c r="APK302"/>
      <c r="APL302"/>
      <c r="APM302"/>
      <c r="APN302"/>
      <c r="APO302"/>
      <c r="APP302"/>
      <c r="APQ302"/>
      <c r="APR302"/>
      <c r="APS302"/>
      <c r="APT302"/>
      <c r="APU302"/>
      <c r="APV302"/>
      <c r="APW302"/>
      <c r="APX302"/>
      <c r="APY302"/>
      <c r="APZ302"/>
      <c r="AQA302"/>
      <c r="AQB302"/>
      <c r="AQC302"/>
      <c r="AQD302"/>
      <c r="AQE302"/>
      <c r="AQF302"/>
      <c r="AQG302"/>
      <c r="AQH302"/>
      <c r="AQI302"/>
      <c r="AQJ302"/>
      <c r="AQK302"/>
      <c r="AQL302"/>
      <c r="AQM302"/>
      <c r="AQN302"/>
      <c r="AQO302"/>
      <c r="AQP302"/>
      <c r="AQQ302"/>
      <c r="AQR302"/>
      <c r="AQS302"/>
      <c r="AQT302"/>
      <c r="AQU302"/>
      <c r="AQV302"/>
      <c r="AQW302"/>
      <c r="AQX302"/>
      <c r="AQY302"/>
      <c r="AQZ302"/>
      <c r="ARA302"/>
      <c r="ARB302"/>
      <c r="ARC302"/>
      <c r="ARD302"/>
      <c r="ARE302"/>
      <c r="ARF302"/>
      <c r="ARG302"/>
      <c r="ARH302"/>
      <c r="ARI302"/>
      <c r="ARJ302"/>
      <c r="ARK302"/>
      <c r="ARL302"/>
      <c r="ARM302"/>
      <c r="ARN302"/>
      <c r="ARO302"/>
      <c r="ARP302"/>
      <c r="ARQ302"/>
      <c r="ARR302"/>
      <c r="ARS302"/>
      <c r="ART302"/>
      <c r="ARU302"/>
      <c r="ARV302"/>
      <c r="ARW302"/>
      <c r="ARX302"/>
      <c r="ARY302"/>
      <c r="ARZ302"/>
      <c r="ASA302"/>
      <c r="ASB302"/>
      <c r="ASC302"/>
      <c r="ASD302"/>
      <c r="ASE302"/>
      <c r="ASF302"/>
      <c r="ASG302"/>
      <c r="ASH302"/>
      <c r="ASI302"/>
      <c r="ASJ302"/>
      <c r="ASK302"/>
      <c r="ASL302"/>
      <c r="ASM302"/>
      <c r="ASN302"/>
      <c r="ASO302"/>
      <c r="ASP302"/>
      <c r="ASQ302"/>
      <c r="ASR302"/>
      <c r="ASS302"/>
      <c r="AST302"/>
      <c r="ASU302"/>
      <c r="ASV302"/>
      <c r="ASW302"/>
      <c r="ASX302"/>
      <c r="ASY302"/>
      <c r="ASZ302"/>
      <c r="ATA302"/>
      <c r="ATB302"/>
      <c r="ATC302"/>
      <c r="ATD302"/>
      <c r="ATE302"/>
      <c r="ATF302"/>
      <c r="ATG302"/>
      <c r="ATH302"/>
      <c r="ATI302"/>
      <c r="ATJ302"/>
      <c r="ATK302"/>
      <c r="ATL302"/>
      <c r="ATM302"/>
      <c r="ATN302"/>
      <c r="ATO302"/>
      <c r="ATP302"/>
      <c r="ATQ302"/>
      <c r="ATR302"/>
      <c r="ATS302"/>
      <c r="ATT302"/>
      <c r="ATU302"/>
      <c r="ATV302"/>
      <c r="ATW302"/>
      <c r="ATX302"/>
      <c r="ATY302"/>
      <c r="ATZ302"/>
      <c r="AUA302"/>
      <c r="AUB302"/>
      <c r="AUC302"/>
      <c r="AUD302"/>
      <c r="AUE302"/>
      <c r="AUF302"/>
      <c r="AUG302"/>
      <c r="AUH302"/>
      <c r="AUI302"/>
      <c r="AUJ302"/>
      <c r="AUK302"/>
      <c r="AUL302"/>
      <c r="AUM302"/>
      <c r="AUN302"/>
      <c r="AUO302"/>
      <c r="AUP302"/>
      <c r="AUQ302"/>
      <c r="AUR302"/>
      <c r="AUS302"/>
      <c r="AUT302"/>
      <c r="AUU302"/>
      <c r="AUV302"/>
      <c r="AUW302"/>
      <c r="AUX302"/>
      <c r="AUY302"/>
      <c r="AUZ302"/>
      <c r="AVA302"/>
      <c r="AVB302"/>
      <c r="AVC302"/>
      <c r="AVD302"/>
      <c r="AVE302"/>
      <c r="AVF302"/>
      <c r="AVG302"/>
      <c r="AVH302"/>
      <c r="AVI302"/>
      <c r="AVJ302"/>
      <c r="AVK302"/>
      <c r="AVL302"/>
      <c r="AVM302"/>
      <c r="AVN302"/>
      <c r="AVO302"/>
      <c r="AVP302"/>
      <c r="AVQ302"/>
      <c r="AVR302"/>
      <c r="AVS302"/>
      <c r="AVT302"/>
      <c r="AVU302"/>
      <c r="AVV302"/>
      <c r="AVW302"/>
      <c r="AVX302"/>
      <c r="AVY302"/>
      <c r="AVZ302"/>
      <c r="AWA302"/>
      <c r="AWB302"/>
      <c r="AWC302"/>
      <c r="AWD302"/>
      <c r="AWE302"/>
      <c r="AWF302"/>
      <c r="AWG302"/>
      <c r="AWH302"/>
      <c r="AWI302"/>
      <c r="AWJ302"/>
      <c r="AWK302"/>
      <c r="AWL302"/>
      <c r="AWM302"/>
      <c r="AWN302"/>
      <c r="AWO302"/>
      <c r="AWP302"/>
      <c r="AWQ302"/>
      <c r="AWR302"/>
      <c r="AWS302"/>
      <c r="AWT302"/>
      <c r="AWU302"/>
      <c r="AWV302"/>
      <c r="AWW302"/>
      <c r="AWX302"/>
      <c r="AWY302"/>
      <c r="AWZ302"/>
      <c r="AXA302"/>
      <c r="AXB302"/>
      <c r="AXC302"/>
      <c r="AXD302"/>
      <c r="AXE302"/>
      <c r="AXF302"/>
      <c r="AXG302"/>
      <c r="AXH302"/>
      <c r="AXI302"/>
      <c r="AXJ302"/>
      <c r="AXK302"/>
      <c r="AXL302"/>
      <c r="AXM302"/>
      <c r="AXN302"/>
      <c r="AXO302"/>
      <c r="AXP302"/>
      <c r="AXQ302"/>
      <c r="AXR302"/>
      <c r="AXS302"/>
      <c r="AXT302"/>
      <c r="AXU302"/>
      <c r="AXV302"/>
      <c r="AXW302"/>
      <c r="AXX302"/>
      <c r="AXY302"/>
      <c r="AXZ302"/>
      <c r="AYA302"/>
      <c r="AYB302"/>
      <c r="AYC302"/>
      <c r="AYD302"/>
      <c r="AYE302"/>
      <c r="AYF302"/>
      <c r="AYG302"/>
      <c r="AYH302"/>
      <c r="AYI302"/>
      <c r="AYJ302"/>
      <c r="AYK302"/>
      <c r="AYL302"/>
      <c r="AYM302"/>
      <c r="AYN302"/>
      <c r="AYO302"/>
      <c r="AYP302"/>
      <c r="AYQ302"/>
      <c r="AYR302"/>
      <c r="AYS302"/>
      <c r="AYT302"/>
      <c r="AYU302"/>
      <c r="AYV302"/>
      <c r="AYW302"/>
      <c r="AYX302"/>
      <c r="AYY302"/>
      <c r="AYZ302"/>
      <c r="AZA302"/>
      <c r="AZB302"/>
      <c r="AZC302"/>
      <c r="AZD302"/>
      <c r="AZE302"/>
      <c r="AZF302"/>
      <c r="AZG302"/>
      <c r="AZH302"/>
      <c r="AZI302"/>
      <c r="AZJ302"/>
      <c r="AZK302"/>
      <c r="AZL302"/>
      <c r="AZM302"/>
      <c r="AZN302"/>
      <c r="AZO302"/>
      <c r="AZP302"/>
      <c r="AZQ302"/>
      <c r="AZR302"/>
      <c r="AZS302"/>
      <c r="AZT302"/>
      <c r="AZU302"/>
      <c r="AZV302"/>
      <c r="AZW302"/>
      <c r="AZX302"/>
      <c r="AZY302"/>
      <c r="AZZ302"/>
      <c r="BAA302"/>
      <c r="BAB302"/>
      <c r="BAC302"/>
      <c r="BAD302"/>
      <c r="BAE302"/>
      <c r="BAF302"/>
      <c r="BAG302"/>
      <c r="BAH302"/>
      <c r="BAI302"/>
      <c r="BAJ302"/>
      <c r="BAK302"/>
      <c r="BAL302"/>
      <c r="BAM302"/>
      <c r="BAN302"/>
      <c r="BAO302"/>
      <c r="BAP302"/>
      <c r="BAQ302"/>
      <c r="BAR302"/>
      <c r="BAS302"/>
      <c r="BAT302"/>
      <c r="BAU302"/>
      <c r="BAV302"/>
      <c r="BAW302"/>
      <c r="BAX302"/>
      <c r="BAY302"/>
      <c r="BAZ302"/>
      <c r="BBA302"/>
      <c r="BBB302"/>
      <c r="BBC302"/>
      <c r="BBD302"/>
      <c r="BBE302"/>
      <c r="BBF302"/>
      <c r="BBG302"/>
      <c r="BBH302"/>
      <c r="BBI302"/>
      <c r="BBJ302"/>
      <c r="BBK302"/>
      <c r="BBL302"/>
      <c r="BBM302"/>
      <c r="BBN302"/>
      <c r="BBO302"/>
      <c r="BBP302"/>
      <c r="BBQ302"/>
      <c r="BBR302"/>
      <c r="BBS302"/>
      <c r="BBT302"/>
      <c r="BBU302"/>
      <c r="BBV302"/>
      <c r="BBW302"/>
      <c r="BBX302"/>
      <c r="BBY302"/>
      <c r="BBZ302"/>
      <c r="BCA302"/>
      <c r="BCB302"/>
      <c r="BCC302"/>
      <c r="BCD302"/>
      <c r="BCE302"/>
      <c r="BCF302"/>
      <c r="BCG302"/>
      <c r="BCH302"/>
      <c r="BCI302"/>
      <c r="BCJ302"/>
      <c r="BCK302"/>
      <c r="BCL302"/>
      <c r="BCM302"/>
      <c r="BCN302"/>
      <c r="BCO302"/>
      <c r="BCP302"/>
      <c r="BCQ302"/>
      <c r="BCR302"/>
      <c r="BCS302"/>
      <c r="BCT302"/>
      <c r="BCU302"/>
      <c r="BCV302"/>
      <c r="BCW302"/>
      <c r="BCX302"/>
      <c r="BCY302"/>
      <c r="BCZ302"/>
      <c r="BDA302"/>
      <c r="BDB302"/>
      <c r="BDC302"/>
      <c r="BDD302"/>
      <c r="BDE302"/>
      <c r="BDF302"/>
      <c r="BDG302"/>
      <c r="BDH302"/>
      <c r="BDI302"/>
      <c r="BDJ302"/>
      <c r="BDK302"/>
      <c r="BDL302"/>
      <c r="BDM302"/>
      <c r="BDN302"/>
      <c r="BDO302"/>
      <c r="BDP302"/>
      <c r="BDQ302"/>
      <c r="BDR302"/>
      <c r="BDS302"/>
      <c r="BDT302"/>
      <c r="BDU302"/>
    </row>
    <row r="303" spans="2:1477" s="69" customFormat="1">
      <c r="B303" s="67" t="s">
        <v>6</v>
      </c>
      <c r="C303" s="67" t="s">
        <v>579</v>
      </c>
      <c r="D303" s="67" t="s">
        <v>580</v>
      </c>
      <c r="E303" s="68">
        <v>45714</v>
      </c>
      <c r="F303" s="67" t="s">
        <v>991</v>
      </c>
      <c r="G303" s="67" t="s">
        <v>994</v>
      </c>
      <c r="H303" s="187">
        <v>1</v>
      </c>
      <c r="I303" s="69">
        <v>1</v>
      </c>
      <c r="J303" s="69">
        <v>205</v>
      </c>
      <c r="K303" s="69">
        <v>224</v>
      </c>
      <c r="L303" s="69">
        <v>157</v>
      </c>
      <c r="M303" s="186">
        <f t="shared" si="90"/>
        <v>0.67317073170731712</v>
      </c>
      <c r="N303" s="69">
        <f t="shared" si="91"/>
        <v>1</v>
      </c>
      <c r="O303" s="69">
        <v>67</v>
      </c>
      <c r="P303" s="69">
        <v>0</v>
      </c>
      <c r="Q303" s="69">
        <v>0</v>
      </c>
      <c r="R303" s="69">
        <v>19</v>
      </c>
      <c r="S303" s="69">
        <v>0</v>
      </c>
      <c r="T303" s="190">
        <v>5942087</v>
      </c>
      <c r="U303" s="190">
        <v>79500</v>
      </c>
      <c r="V303" s="190">
        <v>5862587</v>
      </c>
      <c r="W303" s="190">
        <v>5942922</v>
      </c>
      <c r="X303" s="190">
        <v>5968673</v>
      </c>
      <c r="Y303" s="190">
        <v>0</v>
      </c>
      <c r="Z303" s="190">
        <v>0</v>
      </c>
      <c r="AA303" s="190">
        <v>0</v>
      </c>
      <c r="AB303" s="190">
        <v>5968673</v>
      </c>
      <c r="AC303" s="190">
        <v>5968280</v>
      </c>
      <c r="AD303" s="186">
        <f t="shared" si="92"/>
        <v>1.0180283891735851</v>
      </c>
      <c r="AE303" s="69">
        <f t="shared" si="93"/>
        <v>1</v>
      </c>
      <c r="AF303" s="190">
        <v>-393</v>
      </c>
      <c r="AG303" s="190">
        <v>835</v>
      </c>
      <c r="AH303" s="69">
        <v>11</v>
      </c>
      <c r="AI303" s="69">
        <v>8</v>
      </c>
      <c r="AJ303" s="69">
        <v>0</v>
      </c>
      <c r="AK303" s="69">
        <v>0</v>
      </c>
      <c r="AL303" s="80">
        <v>0</v>
      </c>
      <c r="AM303" s="80">
        <v>0</v>
      </c>
      <c r="AN303" s="69">
        <v>0</v>
      </c>
      <c r="AO303" s="69">
        <v>0</v>
      </c>
      <c r="AP303" s="80">
        <v>835</v>
      </c>
      <c r="AQ303" s="80">
        <v>0</v>
      </c>
      <c r="AR303" s="69">
        <v>0</v>
      </c>
      <c r="AS303" s="69">
        <v>0</v>
      </c>
      <c r="AT303" s="80">
        <v>0</v>
      </c>
      <c r="AU303" s="80">
        <v>0</v>
      </c>
      <c r="AV303" s="69">
        <v>0</v>
      </c>
      <c r="AW303" s="69">
        <v>0</v>
      </c>
      <c r="AX303" s="80">
        <v>0</v>
      </c>
      <c r="AY303" s="80">
        <v>0</v>
      </c>
      <c r="AZ303" s="69">
        <v>0</v>
      </c>
      <c r="BA303" s="69">
        <v>0</v>
      </c>
      <c r="BB303" s="80">
        <v>0</v>
      </c>
      <c r="BC303" s="80">
        <v>0</v>
      </c>
      <c r="BD303" s="69">
        <v>0</v>
      </c>
      <c r="BE303" s="69">
        <v>0</v>
      </c>
      <c r="BF303" s="80">
        <v>0</v>
      </c>
      <c r="BG303" s="80">
        <v>0</v>
      </c>
      <c r="BH303" s="69">
        <v>0</v>
      </c>
      <c r="BI303" s="69">
        <v>0</v>
      </c>
      <c r="BJ303" s="80">
        <v>0</v>
      </c>
      <c r="BK303" s="80">
        <v>0</v>
      </c>
      <c r="BL303" s="69">
        <v>0</v>
      </c>
      <c r="BM303" s="69">
        <v>0</v>
      </c>
      <c r="BN303" s="80">
        <v>0</v>
      </c>
      <c r="BO303" s="80">
        <v>0</v>
      </c>
      <c r="BP303" s="69">
        <v>0</v>
      </c>
      <c r="BQ303" s="69">
        <v>0</v>
      </c>
      <c r="BR303" s="80">
        <v>0</v>
      </c>
      <c r="BS303" s="80">
        <v>0</v>
      </c>
      <c r="BT303" s="69">
        <v>0</v>
      </c>
      <c r="BU303" s="69">
        <v>0</v>
      </c>
      <c r="BV303" s="80">
        <v>0</v>
      </c>
      <c r="BW303" s="80">
        <v>0</v>
      </c>
      <c r="BX303" s="69">
        <v>0</v>
      </c>
      <c r="BY303" s="69">
        <v>0</v>
      </c>
      <c r="BZ303" s="80">
        <v>0</v>
      </c>
      <c r="CA303" s="80">
        <v>0</v>
      </c>
      <c r="CB303" s="69">
        <v>0</v>
      </c>
      <c r="CC303" s="69">
        <v>0</v>
      </c>
      <c r="CD303" s="80">
        <v>0</v>
      </c>
      <c r="CE303" s="80">
        <v>0</v>
      </c>
      <c r="CF303" s="69">
        <v>0</v>
      </c>
      <c r="CG303" s="69">
        <v>0</v>
      </c>
      <c r="CH303" s="80">
        <v>0</v>
      </c>
      <c r="CI303" s="80">
        <v>0</v>
      </c>
      <c r="CJ303" s="69">
        <v>0</v>
      </c>
      <c r="CK303" s="69">
        <v>0</v>
      </c>
      <c r="CL303" s="80">
        <v>835</v>
      </c>
      <c r="CM303" s="80">
        <v>0</v>
      </c>
      <c r="CN303" s="67" t="s">
        <v>735</v>
      </c>
      <c r="CO303" s="67" t="s">
        <v>736</v>
      </c>
      <c r="CP303" s="67" t="s">
        <v>709</v>
      </c>
      <c r="CQ303" s="67" t="s">
        <v>709</v>
      </c>
      <c r="CR303" s="67" t="s">
        <v>709</v>
      </c>
      <c r="CS303" s="67" t="s">
        <v>709</v>
      </c>
      <c r="CT303" s="68">
        <v>46013</v>
      </c>
      <c r="CU303" s="67" t="s">
        <v>993</v>
      </c>
      <c r="CV303" s="67" t="s">
        <v>989</v>
      </c>
      <c r="CW303" s="68" t="s">
        <v>168</v>
      </c>
      <c r="CX303" s="68">
        <v>45952</v>
      </c>
      <c r="CY303" s="67" t="s">
        <v>993</v>
      </c>
      <c r="CZ303" s="67" t="s">
        <v>989</v>
      </c>
      <c r="DA303" s="67" t="s">
        <v>1052</v>
      </c>
      <c r="DB303" s="81">
        <v>7672150</v>
      </c>
      <c r="DD303" s="67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  <c r="AML303"/>
      <c r="AMM303"/>
      <c r="AMN303"/>
      <c r="AMO303"/>
      <c r="AMP303"/>
      <c r="AMQ303"/>
      <c r="AMR303"/>
      <c r="AMS303"/>
      <c r="AMT303"/>
      <c r="AMU303"/>
      <c r="AMV303"/>
      <c r="AMW303"/>
      <c r="AMX303"/>
      <c r="AMY303"/>
      <c r="AMZ303"/>
      <c r="ANA303"/>
      <c r="ANB303"/>
      <c r="ANC303"/>
      <c r="AND303"/>
      <c r="ANE303"/>
      <c r="ANF303"/>
      <c r="ANG303"/>
      <c r="ANH303"/>
      <c r="ANI303"/>
      <c r="ANJ303"/>
      <c r="ANK303"/>
      <c r="ANL303"/>
      <c r="ANM303"/>
      <c r="ANN303"/>
      <c r="ANO303"/>
      <c r="ANP303"/>
      <c r="ANQ303"/>
      <c r="ANR303"/>
      <c r="ANS303"/>
      <c r="ANT303"/>
      <c r="ANU303"/>
      <c r="ANV303"/>
      <c r="ANW303"/>
      <c r="ANX303"/>
      <c r="ANY303"/>
      <c r="ANZ303"/>
      <c r="AOA303"/>
      <c r="AOB303"/>
      <c r="AOC303"/>
      <c r="AOD303"/>
      <c r="AOE303"/>
      <c r="AOF303"/>
      <c r="AOG303"/>
      <c r="AOH303"/>
      <c r="AOI303"/>
      <c r="AOJ303"/>
      <c r="AOK303"/>
      <c r="AOL303"/>
      <c r="AOM303"/>
      <c r="AON303"/>
      <c r="AOO303"/>
      <c r="AOP303"/>
      <c r="AOQ303"/>
      <c r="AOR303"/>
      <c r="AOS303"/>
      <c r="AOT303"/>
      <c r="AOU303"/>
      <c r="AOV303"/>
      <c r="AOW303"/>
      <c r="AOX303"/>
      <c r="AOY303"/>
      <c r="AOZ303"/>
      <c r="APA303"/>
      <c r="APB303"/>
      <c r="APC303"/>
      <c r="APD303"/>
      <c r="APE303"/>
      <c r="APF303"/>
      <c r="APG303"/>
      <c r="APH303"/>
      <c r="API303"/>
      <c r="APJ303"/>
      <c r="APK303"/>
      <c r="APL303"/>
      <c r="APM303"/>
      <c r="APN303"/>
      <c r="APO303"/>
      <c r="APP303"/>
      <c r="APQ303"/>
      <c r="APR303"/>
      <c r="APS303"/>
      <c r="APT303"/>
      <c r="APU303"/>
      <c r="APV303"/>
      <c r="APW303"/>
      <c r="APX303"/>
      <c r="APY303"/>
      <c r="APZ303"/>
      <c r="AQA303"/>
      <c r="AQB303"/>
      <c r="AQC303"/>
      <c r="AQD303"/>
      <c r="AQE303"/>
      <c r="AQF303"/>
      <c r="AQG303"/>
      <c r="AQH303"/>
      <c r="AQI303"/>
      <c r="AQJ303"/>
      <c r="AQK303"/>
      <c r="AQL303"/>
      <c r="AQM303"/>
      <c r="AQN303"/>
      <c r="AQO303"/>
      <c r="AQP303"/>
      <c r="AQQ303"/>
      <c r="AQR303"/>
      <c r="AQS303"/>
      <c r="AQT303"/>
      <c r="AQU303"/>
      <c r="AQV303"/>
      <c r="AQW303"/>
      <c r="AQX303"/>
      <c r="AQY303"/>
      <c r="AQZ303"/>
      <c r="ARA303"/>
      <c r="ARB303"/>
      <c r="ARC303"/>
      <c r="ARD303"/>
      <c r="ARE303"/>
      <c r="ARF303"/>
      <c r="ARG303"/>
      <c r="ARH303"/>
      <c r="ARI303"/>
      <c r="ARJ303"/>
      <c r="ARK303"/>
      <c r="ARL303"/>
      <c r="ARM303"/>
      <c r="ARN303"/>
      <c r="ARO303"/>
      <c r="ARP303"/>
      <c r="ARQ303"/>
      <c r="ARR303"/>
      <c r="ARS303"/>
      <c r="ART303"/>
      <c r="ARU303"/>
      <c r="ARV303"/>
      <c r="ARW303"/>
      <c r="ARX303"/>
      <c r="ARY303"/>
      <c r="ARZ303"/>
      <c r="ASA303"/>
      <c r="ASB303"/>
      <c r="ASC303"/>
      <c r="ASD303"/>
      <c r="ASE303"/>
      <c r="ASF303"/>
      <c r="ASG303"/>
      <c r="ASH303"/>
      <c r="ASI303"/>
      <c r="ASJ303"/>
      <c r="ASK303"/>
      <c r="ASL303"/>
      <c r="ASM303"/>
      <c r="ASN303"/>
      <c r="ASO303"/>
      <c r="ASP303"/>
      <c r="ASQ303"/>
      <c r="ASR303"/>
      <c r="ASS303"/>
      <c r="AST303"/>
      <c r="ASU303"/>
      <c r="ASV303"/>
      <c r="ASW303"/>
      <c r="ASX303"/>
      <c r="ASY303"/>
      <c r="ASZ303"/>
      <c r="ATA303"/>
      <c r="ATB303"/>
      <c r="ATC303"/>
      <c r="ATD303"/>
      <c r="ATE303"/>
      <c r="ATF303"/>
      <c r="ATG303"/>
      <c r="ATH303"/>
      <c r="ATI303"/>
      <c r="ATJ303"/>
      <c r="ATK303"/>
      <c r="ATL303"/>
      <c r="ATM303"/>
      <c r="ATN303"/>
      <c r="ATO303"/>
      <c r="ATP303"/>
      <c r="ATQ303"/>
      <c r="ATR303"/>
      <c r="ATS303"/>
      <c r="ATT303"/>
      <c r="ATU303"/>
      <c r="ATV303"/>
      <c r="ATW303"/>
      <c r="ATX303"/>
      <c r="ATY303"/>
      <c r="ATZ303"/>
      <c r="AUA303"/>
      <c r="AUB303"/>
      <c r="AUC303"/>
      <c r="AUD303"/>
      <c r="AUE303"/>
      <c r="AUF303"/>
      <c r="AUG303"/>
      <c r="AUH303"/>
      <c r="AUI303"/>
      <c r="AUJ303"/>
      <c r="AUK303"/>
      <c r="AUL303"/>
      <c r="AUM303"/>
      <c r="AUN303"/>
      <c r="AUO303"/>
      <c r="AUP303"/>
      <c r="AUQ303"/>
      <c r="AUR303"/>
      <c r="AUS303"/>
      <c r="AUT303"/>
      <c r="AUU303"/>
      <c r="AUV303"/>
      <c r="AUW303"/>
      <c r="AUX303"/>
      <c r="AUY303"/>
      <c r="AUZ303"/>
      <c r="AVA303"/>
      <c r="AVB303"/>
      <c r="AVC303"/>
      <c r="AVD303"/>
      <c r="AVE303"/>
      <c r="AVF303"/>
      <c r="AVG303"/>
      <c r="AVH303"/>
      <c r="AVI303"/>
      <c r="AVJ303"/>
      <c r="AVK303"/>
      <c r="AVL303"/>
      <c r="AVM303"/>
      <c r="AVN303"/>
      <c r="AVO303"/>
      <c r="AVP303"/>
      <c r="AVQ303"/>
      <c r="AVR303"/>
      <c r="AVS303"/>
      <c r="AVT303"/>
      <c r="AVU303"/>
      <c r="AVV303"/>
      <c r="AVW303"/>
      <c r="AVX303"/>
      <c r="AVY303"/>
      <c r="AVZ303"/>
      <c r="AWA303"/>
      <c r="AWB303"/>
      <c r="AWC303"/>
      <c r="AWD303"/>
      <c r="AWE303"/>
      <c r="AWF303"/>
      <c r="AWG303"/>
      <c r="AWH303"/>
      <c r="AWI303"/>
      <c r="AWJ303"/>
      <c r="AWK303"/>
      <c r="AWL303"/>
      <c r="AWM303"/>
      <c r="AWN303"/>
      <c r="AWO303"/>
      <c r="AWP303"/>
      <c r="AWQ303"/>
      <c r="AWR303"/>
      <c r="AWS303"/>
      <c r="AWT303"/>
      <c r="AWU303"/>
      <c r="AWV303"/>
      <c r="AWW303"/>
      <c r="AWX303"/>
      <c r="AWY303"/>
      <c r="AWZ303"/>
      <c r="AXA303"/>
      <c r="AXB303"/>
      <c r="AXC303"/>
      <c r="AXD303"/>
      <c r="AXE303"/>
      <c r="AXF303"/>
      <c r="AXG303"/>
      <c r="AXH303"/>
      <c r="AXI303"/>
      <c r="AXJ303"/>
      <c r="AXK303"/>
      <c r="AXL303"/>
      <c r="AXM303"/>
      <c r="AXN303"/>
      <c r="AXO303"/>
      <c r="AXP303"/>
      <c r="AXQ303"/>
      <c r="AXR303"/>
      <c r="AXS303"/>
      <c r="AXT303"/>
      <c r="AXU303"/>
      <c r="AXV303"/>
      <c r="AXW303"/>
      <c r="AXX303"/>
      <c r="AXY303"/>
      <c r="AXZ303"/>
      <c r="AYA303"/>
      <c r="AYB303"/>
      <c r="AYC303"/>
      <c r="AYD303"/>
      <c r="AYE303"/>
      <c r="AYF303"/>
      <c r="AYG303"/>
      <c r="AYH303"/>
      <c r="AYI303"/>
      <c r="AYJ303"/>
      <c r="AYK303"/>
      <c r="AYL303"/>
      <c r="AYM303"/>
      <c r="AYN303"/>
      <c r="AYO303"/>
      <c r="AYP303"/>
      <c r="AYQ303"/>
      <c r="AYR303"/>
      <c r="AYS303"/>
      <c r="AYT303"/>
      <c r="AYU303"/>
      <c r="AYV303"/>
      <c r="AYW303"/>
      <c r="AYX303"/>
      <c r="AYY303"/>
      <c r="AYZ303"/>
      <c r="AZA303"/>
      <c r="AZB303"/>
      <c r="AZC303"/>
      <c r="AZD303"/>
      <c r="AZE303"/>
      <c r="AZF303"/>
      <c r="AZG303"/>
      <c r="AZH303"/>
      <c r="AZI303"/>
      <c r="AZJ303"/>
      <c r="AZK303"/>
      <c r="AZL303"/>
      <c r="AZM303"/>
      <c r="AZN303"/>
      <c r="AZO303"/>
      <c r="AZP303"/>
      <c r="AZQ303"/>
      <c r="AZR303"/>
      <c r="AZS303"/>
      <c r="AZT303"/>
      <c r="AZU303"/>
      <c r="AZV303"/>
      <c r="AZW303"/>
      <c r="AZX303"/>
      <c r="AZY303"/>
      <c r="AZZ303"/>
      <c r="BAA303"/>
      <c r="BAB303"/>
      <c r="BAC303"/>
      <c r="BAD303"/>
      <c r="BAE303"/>
      <c r="BAF303"/>
      <c r="BAG303"/>
      <c r="BAH303"/>
      <c r="BAI303"/>
      <c r="BAJ303"/>
      <c r="BAK303"/>
      <c r="BAL303"/>
      <c r="BAM303"/>
      <c r="BAN303"/>
      <c r="BAO303"/>
      <c r="BAP303"/>
      <c r="BAQ303"/>
      <c r="BAR303"/>
      <c r="BAS303"/>
      <c r="BAT303"/>
      <c r="BAU303"/>
      <c r="BAV303"/>
      <c r="BAW303"/>
      <c r="BAX303"/>
      <c r="BAY303"/>
      <c r="BAZ303"/>
      <c r="BBA303"/>
      <c r="BBB303"/>
      <c r="BBC303"/>
      <c r="BBD303"/>
      <c r="BBE303"/>
      <c r="BBF303"/>
      <c r="BBG303"/>
      <c r="BBH303"/>
      <c r="BBI303"/>
      <c r="BBJ303"/>
      <c r="BBK303"/>
      <c r="BBL303"/>
      <c r="BBM303"/>
      <c r="BBN303"/>
      <c r="BBO303"/>
      <c r="BBP303"/>
      <c r="BBQ303"/>
      <c r="BBR303"/>
      <c r="BBS303"/>
      <c r="BBT303"/>
      <c r="BBU303"/>
      <c r="BBV303"/>
      <c r="BBW303"/>
      <c r="BBX303"/>
      <c r="BBY303"/>
      <c r="BBZ303"/>
      <c r="BCA303"/>
      <c r="BCB303"/>
      <c r="BCC303"/>
      <c r="BCD303"/>
      <c r="BCE303"/>
      <c r="BCF303"/>
      <c r="BCG303"/>
      <c r="BCH303"/>
      <c r="BCI303"/>
      <c r="BCJ303"/>
      <c r="BCK303"/>
      <c r="BCL303"/>
      <c r="BCM303"/>
      <c r="BCN303"/>
      <c r="BCO303"/>
      <c r="BCP303"/>
      <c r="BCQ303"/>
      <c r="BCR303"/>
      <c r="BCS303"/>
      <c r="BCT303"/>
      <c r="BCU303"/>
      <c r="BCV303"/>
      <c r="BCW303"/>
      <c r="BCX303"/>
      <c r="BCY303"/>
      <c r="BCZ303"/>
      <c r="BDA303"/>
      <c r="BDB303"/>
      <c r="BDC303"/>
      <c r="BDD303"/>
      <c r="BDE303"/>
      <c r="BDF303"/>
      <c r="BDG303"/>
      <c r="BDH303"/>
      <c r="BDI303"/>
      <c r="BDJ303"/>
      <c r="BDK303"/>
      <c r="BDL303"/>
      <c r="BDM303"/>
      <c r="BDN303"/>
      <c r="BDO303"/>
      <c r="BDP303"/>
      <c r="BDQ303"/>
      <c r="BDR303"/>
      <c r="BDS303"/>
      <c r="BDT303"/>
      <c r="BDU303"/>
    </row>
    <row r="304" spans="2:1477" s="69" customFormat="1">
      <c r="B304" s="67" t="s">
        <v>6</v>
      </c>
      <c r="C304" s="67" t="s">
        <v>581</v>
      </c>
      <c r="D304" s="67" t="s">
        <v>582</v>
      </c>
      <c r="E304" s="68">
        <v>45742</v>
      </c>
      <c r="F304" s="67" t="s">
        <v>991</v>
      </c>
      <c r="G304" s="67" t="s">
        <v>994</v>
      </c>
      <c r="H304" s="187">
        <v>1</v>
      </c>
      <c r="I304" s="69">
        <v>2</v>
      </c>
      <c r="J304" s="69">
        <v>65</v>
      </c>
      <c r="K304" s="69">
        <v>88</v>
      </c>
      <c r="L304" s="69">
        <v>87</v>
      </c>
      <c r="M304" s="186">
        <f t="shared" si="90"/>
        <v>0.98461538461538467</v>
      </c>
      <c r="N304" s="69">
        <f t="shared" si="91"/>
        <v>1</v>
      </c>
      <c r="O304" s="69">
        <v>1</v>
      </c>
      <c r="P304" s="69">
        <v>0</v>
      </c>
      <c r="Q304" s="69">
        <v>0</v>
      </c>
      <c r="R304" s="69">
        <v>23</v>
      </c>
      <c r="S304" s="69">
        <v>0</v>
      </c>
      <c r="T304" s="190">
        <v>365071</v>
      </c>
      <c r="U304" s="190">
        <v>21000</v>
      </c>
      <c r="V304" s="190">
        <v>344071</v>
      </c>
      <c r="W304" s="190">
        <v>370411</v>
      </c>
      <c r="X304" s="190">
        <v>359883</v>
      </c>
      <c r="Y304" s="190">
        <v>0</v>
      </c>
      <c r="Z304" s="190">
        <v>0</v>
      </c>
      <c r="AA304" s="190">
        <v>0</v>
      </c>
      <c r="AB304" s="190">
        <v>359883</v>
      </c>
      <c r="AC304" s="190">
        <v>354442</v>
      </c>
      <c r="AD304" s="186">
        <f t="shared" si="92"/>
        <v>1.0301420346381998</v>
      </c>
      <c r="AE304" s="69">
        <f t="shared" si="93"/>
        <v>1</v>
      </c>
      <c r="AF304" s="190">
        <v>-5442</v>
      </c>
      <c r="AG304" s="190">
        <v>5340</v>
      </c>
      <c r="AH304" s="69">
        <v>21</v>
      </c>
      <c r="AI304" s="69">
        <v>2</v>
      </c>
      <c r="AJ304" s="69">
        <v>0</v>
      </c>
      <c r="AK304" s="69">
        <v>0</v>
      </c>
      <c r="AL304" s="80">
        <v>0</v>
      </c>
      <c r="AM304" s="80">
        <v>0</v>
      </c>
      <c r="AN304" s="69">
        <v>0</v>
      </c>
      <c r="AO304" s="69">
        <v>0</v>
      </c>
      <c r="AP304" s="80">
        <v>6494</v>
      </c>
      <c r="AQ304" s="80">
        <v>0</v>
      </c>
      <c r="AR304" s="69">
        <v>0</v>
      </c>
      <c r="AS304" s="69">
        <v>0</v>
      </c>
      <c r="AT304" s="80">
        <v>0</v>
      </c>
      <c r="AU304" s="80">
        <v>0</v>
      </c>
      <c r="AV304" s="69">
        <v>0</v>
      </c>
      <c r="AW304" s="69">
        <v>0</v>
      </c>
      <c r="AX304" s="80">
        <v>0</v>
      </c>
      <c r="AY304" s="80">
        <v>0</v>
      </c>
      <c r="AZ304" s="69">
        <v>0</v>
      </c>
      <c r="BA304" s="69">
        <v>0</v>
      </c>
      <c r="BB304" s="80">
        <v>0</v>
      </c>
      <c r="BC304" s="80">
        <v>0</v>
      </c>
      <c r="BD304" s="69">
        <v>0</v>
      </c>
      <c r="BE304" s="69">
        <v>0</v>
      </c>
      <c r="BF304" s="80">
        <v>0</v>
      </c>
      <c r="BG304" s="80">
        <v>0</v>
      </c>
      <c r="BH304" s="69">
        <v>0</v>
      </c>
      <c r="BI304" s="69">
        <v>0</v>
      </c>
      <c r="BJ304" s="80">
        <v>0</v>
      </c>
      <c r="BK304" s="80">
        <v>0</v>
      </c>
      <c r="BL304" s="69">
        <v>0</v>
      </c>
      <c r="BM304" s="69">
        <v>0</v>
      </c>
      <c r="BN304" s="80">
        <v>0</v>
      </c>
      <c r="BO304" s="80">
        <v>0</v>
      </c>
      <c r="BP304" s="69">
        <v>0</v>
      </c>
      <c r="BQ304" s="69">
        <v>0</v>
      </c>
      <c r="BR304" s="80">
        <v>0</v>
      </c>
      <c r="BS304" s="80">
        <v>0</v>
      </c>
      <c r="BT304" s="69">
        <v>0</v>
      </c>
      <c r="BU304" s="69">
        <v>0</v>
      </c>
      <c r="BV304" s="80">
        <v>0</v>
      </c>
      <c r="BW304" s="80">
        <v>0</v>
      </c>
      <c r="BX304" s="69">
        <v>0</v>
      </c>
      <c r="BY304" s="69">
        <v>0</v>
      </c>
      <c r="BZ304" s="80">
        <v>0</v>
      </c>
      <c r="CA304" s="80">
        <v>0</v>
      </c>
      <c r="CB304" s="69">
        <v>0</v>
      </c>
      <c r="CC304" s="69">
        <v>0</v>
      </c>
      <c r="CD304" s="80">
        <v>0</v>
      </c>
      <c r="CE304" s="80">
        <v>0</v>
      </c>
      <c r="CF304" s="69">
        <v>0</v>
      </c>
      <c r="CG304" s="69">
        <v>0</v>
      </c>
      <c r="CH304" s="80">
        <v>0</v>
      </c>
      <c r="CI304" s="80">
        <v>0</v>
      </c>
      <c r="CJ304" s="69">
        <v>0</v>
      </c>
      <c r="CK304" s="69">
        <v>0</v>
      </c>
      <c r="CL304" s="80">
        <v>6494</v>
      </c>
      <c r="CM304" s="80">
        <v>0</v>
      </c>
      <c r="CN304" s="67" t="s">
        <v>980</v>
      </c>
      <c r="CO304" s="67" t="s">
        <v>981</v>
      </c>
      <c r="CP304" s="67" t="s">
        <v>709</v>
      </c>
      <c r="CQ304" s="67" t="s">
        <v>709</v>
      </c>
      <c r="CR304" s="67" t="s">
        <v>709</v>
      </c>
      <c r="CS304" s="67" t="s">
        <v>709</v>
      </c>
      <c r="CT304" s="68">
        <v>45978</v>
      </c>
      <c r="CU304" s="67" t="s">
        <v>993</v>
      </c>
      <c r="CV304" s="67" t="s">
        <v>989</v>
      </c>
      <c r="CW304" s="68" t="s">
        <v>168</v>
      </c>
      <c r="CX304" s="68">
        <v>45898</v>
      </c>
      <c r="CY304" s="67" t="s">
        <v>988</v>
      </c>
      <c r="CZ304" s="67" t="s">
        <v>989</v>
      </c>
      <c r="DA304" s="67" t="s">
        <v>1055</v>
      </c>
      <c r="DB304" s="81">
        <v>528390</v>
      </c>
      <c r="DD304" s="67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  <c r="AML304"/>
      <c r="AMM304"/>
      <c r="AMN304"/>
      <c r="AMO304"/>
      <c r="AMP304"/>
      <c r="AMQ304"/>
      <c r="AMR304"/>
      <c r="AMS304"/>
      <c r="AMT304"/>
      <c r="AMU304"/>
      <c r="AMV304"/>
      <c r="AMW304"/>
      <c r="AMX304"/>
      <c r="AMY304"/>
      <c r="AMZ304"/>
      <c r="ANA304"/>
      <c r="ANB304"/>
      <c r="ANC304"/>
      <c r="AND304"/>
      <c r="ANE304"/>
      <c r="ANF304"/>
      <c r="ANG304"/>
      <c r="ANH304"/>
      <c r="ANI304"/>
      <c r="ANJ304"/>
      <c r="ANK304"/>
      <c r="ANL304"/>
      <c r="ANM304"/>
      <c r="ANN304"/>
      <c r="ANO304"/>
      <c r="ANP304"/>
      <c r="ANQ304"/>
      <c r="ANR304"/>
      <c r="ANS304"/>
      <c r="ANT304"/>
      <c r="ANU304"/>
      <c r="ANV304"/>
      <c r="ANW304"/>
      <c r="ANX304"/>
      <c r="ANY304"/>
      <c r="ANZ304"/>
      <c r="AOA304"/>
      <c r="AOB304"/>
      <c r="AOC304"/>
      <c r="AOD304"/>
      <c r="AOE304"/>
      <c r="AOF304"/>
      <c r="AOG304"/>
      <c r="AOH304"/>
      <c r="AOI304"/>
      <c r="AOJ304"/>
      <c r="AOK304"/>
      <c r="AOL304"/>
      <c r="AOM304"/>
      <c r="AON304"/>
      <c r="AOO304"/>
      <c r="AOP304"/>
      <c r="AOQ304"/>
      <c r="AOR304"/>
      <c r="AOS304"/>
      <c r="AOT304"/>
      <c r="AOU304"/>
      <c r="AOV304"/>
      <c r="AOW304"/>
      <c r="AOX304"/>
      <c r="AOY304"/>
      <c r="AOZ304"/>
      <c r="APA304"/>
      <c r="APB304"/>
      <c r="APC304"/>
      <c r="APD304"/>
      <c r="APE304"/>
      <c r="APF304"/>
      <c r="APG304"/>
      <c r="APH304"/>
      <c r="API304"/>
      <c r="APJ304"/>
      <c r="APK304"/>
      <c r="APL304"/>
      <c r="APM304"/>
      <c r="APN304"/>
      <c r="APO304"/>
      <c r="APP304"/>
      <c r="APQ304"/>
      <c r="APR304"/>
      <c r="APS304"/>
      <c r="APT304"/>
      <c r="APU304"/>
      <c r="APV304"/>
      <c r="APW304"/>
      <c r="APX304"/>
      <c r="APY304"/>
      <c r="APZ304"/>
      <c r="AQA304"/>
      <c r="AQB304"/>
      <c r="AQC304"/>
      <c r="AQD304"/>
      <c r="AQE304"/>
      <c r="AQF304"/>
      <c r="AQG304"/>
      <c r="AQH304"/>
      <c r="AQI304"/>
      <c r="AQJ304"/>
      <c r="AQK304"/>
      <c r="AQL304"/>
      <c r="AQM304"/>
      <c r="AQN304"/>
      <c r="AQO304"/>
      <c r="AQP304"/>
      <c r="AQQ304"/>
      <c r="AQR304"/>
      <c r="AQS304"/>
      <c r="AQT304"/>
      <c r="AQU304"/>
      <c r="AQV304"/>
      <c r="AQW304"/>
      <c r="AQX304"/>
      <c r="AQY304"/>
      <c r="AQZ304"/>
      <c r="ARA304"/>
      <c r="ARB304"/>
      <c r="ARC304"/>
      <c r="ARD304"/>
      <c r="ARE304"/>
      <c r="ARF304"/>
      <c r="ARG304"/>
      <c r="ARH304"/>
      <c r="ARI304"/>
      <c r="ARJ304"/>
      <c r="ARK304"/>
      <c r="ARL304"/>
      <c r="ARM304"/>
      <c r="ARN304"/>
      <c r="ARO304"/>
      <c r="ARP304"/>
      <c r="ARQ304"/>
      <c r="ARR304"/>
      <c r="ARS304"/>
      <c r="ART304"/>
      <c r="ARU304"/>
      <c r="ARV304"/>
      <c r="ARW304"/>
      <c r="ARX304"/>
      <c r="ARY304"/>
      <c r="ARZ304"/>
      <c r="ASA304"/>
      <c r="ASB304"/>
      <c r="ASC304"/>
      <c r="ASD304"/>
      <c r="ASE304"/>
      <c r="ASF304"/>
      <c r="ASG304"/>
      <c r="ASH304"/>
      <c r="ASI304"/>
      <c r="ASJ304"/>
      <c r="ASK304"/>
      <c r="ASL304"/>
      <c r="ASM304"/>
      <c r="ASN304"/>
      <c r="ASO304"/>
      <c r="ASP304"/>
      <c r="ASQ304"/>
      <c r="ASR304"/>
      <c r="ASS304"/>
      <c r="AST304"/>
      <c r="ASU304"/>
      <c r="ASV304"/>
      <c r="ASW304"/>
      <c r="ASX304"/>
      <c r="ASY304"/>
      <c r="ASZ304"/>
      <c r="ATA304"/>
      <c r="ATB304"/>
      <c r="ATC304"/>
      <c r="ATD304"/>
      <c r="ATE304"/>
      <c r="ATF304"/>
      <c r="ATG304"/>
      <c r="ATH304"/>
      <c r="ATI304"/>
      <c r="ATJ304"/>
      <c r="ATK304"/>
      <c r="ATL304"/>
      <c r="ATM304"/>
      <c r="ATN304"/>
      <c r="ATO304"/>
      <c r="ATP304"/>
      <c r="ATQ304"/>
      <c r="ATR304"/>
      <c r="ATS304"/>
      <c r="ATT304"/>
      <c r="ATU304"/>
      <c r="ATV304"/>
      <c r="ATW304"/>
      <c r="ATX304"/>
      <c r="ATY304"/>
      <c r="ATZ304"/>
      <c r="AUA304"/>
      <c r="AUB304"/>
      <c r="AUC304"/>
      <c r="AUD304"/>
      <c r="AUE304"/>
      <c r="AUF304"/>
      <c r="AUG304"/>
      <c r="AUH304"/>
      <c r="AUI304"/>
      <c r="AUJ304"/>
      <c r="AUK304"/>
      <c r="AUL304"/>
      <c r="AUM304"/>
      <c r="AUN304"/>
      <c r="AUO304"/>
      <c r="AUP304"/>
      <c r="AUQ304"/>
      <c r="AUR304"/>
      <c r="AUS304"/>
      <c r="AUT304"/>
      <c r="AUU304"/>
      <c r="AUV304"/>
      <c r="AUW304"/>
      <c r="AUX304"/>
      <c r="AUY304"/>
      <c r="AUZ304"/>
      <c r="AVA304"/>
      <c r="AVB304"/>
      <c r="AVC304"/>
      <c r="AVD304"/>
      <c r="AVE304"/>
      <c r="AVF304"/>
      <c r="AVG304"/>
      <c r="AVH304"/>
      <c r="AVI304"/>
      <c r="AVJ304"/>
      <c r="AVK304"/>
      <c r="AVL304"/>
      <c r="AVM304"/>
      <c r="AVN304"/>
      <c r="AVO304"/>
      <c r="AVP304"/>
      <c r="AVQ304"/>
      <c r="AVR304"/>
      <c r="AVS304"/>
      <c r="AVT304"/>
      <c r="AVU304"/>
      <c r="AVV304"/>
      <c r="AVW304"/>
      <c r="AVX304"/>
      <c r="AVY304"/>
      <c r="AVZ304"/>
      <c r="AWA304"/>
      <c r="AWB304"/>
      <c r="AWC304"/>
      <c r="AWD304"/>
      <c r="AWE304"/>
      <c r="AWF304"/>
      <c r="AWG304"/>
      <c r="AWH304"/>
      <c r="AWI304"/>
      <c r="AWJ304"/>
      <c r="AWK304"/>
      <c r="AWL304"/>
      <c r="AWM304"/>
      <c r="AWN304"/>
      <c r="AWO304"/>
      <c r="AWP304"/>
      <c r="AWQ304"/>
      <c r="AWR304"/>
      <c r="AWS304"/>
      <c r="AWT304"/>
      <c r="AWU304"/>
      <c r="AWV304"/>
      <c r="AWW304"/>
      <c r="AWX304"/>
      <c r="AWY304"/>
      <c r="AWZ304"/>
      <c r="AXA304"/>
      <c r="AXB304"/>
      <c r="AXC304"/>
      <c r="AXD304"/>
      <c r="AXE304"/>
      <c r="AXF304"/>
      <c r="AXG304"/>
      <c r="AXH304"/>
      <c r="AXI304"/>
      <c r="AXJ304"/>
      <c r="AXK304"/>
      <c r="AXL304"/>
      <c r="AXM304"/>
      <c r="AXN304"/>
      <c r="AXO304"/>
      <c r="AXP304"/>
      <c r="AXQ304"/>
      <c r="AXR304"/>
      <c r="AXS304"/>
      <c r="AXT304"/>
      <c r="AXU304"/>
      <c r="AXV304"/>
      <c r="AXW304"/>
      <c r="AXX304"/>
      <c r="AXY304"/>
      <c r="AXZ304"/>
      <c r="AYA304"/>
      <c r="AYB304"/>
      <c r="AYC304"/>
      <c r="AYD304"/>
      <c r="AYE304"/>
      <c r="AYF304"/>
      <c r="AYG304"/>
      <c r="AYH304"/>
      <c r="AYI304"/>
      <c r="AYJ304"/>
      <c r="AYK304"/>
      <c r="AYL304"/>
      <c r="AYM304"/>
      <c r="AYN304"/>
      <c r="AYO304"/>
      <c r="AYP304"/>
      <c r="AYQ304"/>
      <c r="AYR304"/>
      <c r="AYS304"/>
      <c r="AYT304"/>
      <c r="AYU304"/>
      <c r="AYV304"/>
      <c r="AYW304"/>
      <c r="AYX304"/>
      <c r="AYY304"/>
      <c r="AYZ304"/>
      <c r="AZA304"/>
      <c r="AZB304"/>
      <c r="AZC304"/>
      <c r="AZD304"/>
      <c r="AZE304"/>
      <c r="AZF304"/>
      <c r="AZG304"/>
      <c r="AZH304"/>
      <c r="AZI304"/>
      <c r="AZJ304"/>
      <c r="AZK304"/>
      <c r="AZL304"/>
      <c r="AZM304"/>
      <c r="AZN304"/>
      <c r="AZO304"/>
      <c r="AZP304"/>
      <c r="AZQ304"/>
      <c r="AZR304"/>
      <c r="AZS304"/>
      <c r="AZT304"/>
      <c r="AZU304"/>
      <c r="AZV304"/>
      <c r="AZW304"/>
      <c r="AZX304"/>
      <c r="AZY304"/>
      <c r="AZZ304"/>
      <c r="BAA304"/>
      <c r="BAB304"/>
      <c r="BAC304"/>
      <c r="BAD304"/>
      <c r="BAE304"/>
      <c r="BAF304"/>
      <c r="BAG304"/>
      <c r="BAH304"/>
      <c r="BAI304"/>
      <c r="BAJ304"/>
      <c r="BAK304"/>
      <c r="BAL304"/>
      <c r="BAM304"/>
      <c r="BAN304"/>
      <c r="BAO304"/>
      <c r="BAP304"/>
      <c r="BAQ304"/>
      <c r="BAR304"/>
      <c r="BAS304"/>
      <c r="BAT304"/>
      <c r="BAU304"/>
      <c r="BAV304"/>
      <c r="BAW304"/>
      <c r="BAX304"/>
      <c r="BAY304"/>
      <c r="BAZ304"/>
      <c r="BBA304"/>
      <c r="BBB304"/>
      <c r="BBC304"/>
      <c r="BBD304"/>
      <c r="BBE304"/>
      <c r="BBF304"/>
      <c r="BBG304"/>
      <c r="BBH304"/>
      <c r="BBI304"/>
      <c r="BBJ304"/>
      <c r="BBK304"/>
      <c r="BBL304"/>
      <c r="BBM304"/>
      <c r="BBN304"/>
      <c r="BBO304"/>
      <c r="BBP304"/>
      <c r="BBQ304"/>
      <c r="BBR304"/>
      <c r="BBS304"/>
      <c r="BBT304"/>
      <c r="BBU304"/>
      <c r="BBV304"/>
      <c r="BBW304"/>
      <c r="BBX304"/>
      <c r="BBY304"/>
      <c r="BBZ304"/>
      <c r="BCA304"/>
      <c r="BCB304"/>
      <c r="BCC304"/>
      <c r="BCD304"/>
      <c r="BCE304"/>
      <c r="BCF304"/>
      <c r="BCG304"/>
      <c r="BCH304"/>
      <c r="BCI304"/>
      <c r="BCJ304"/>
      <c r="BCK304"/>
      <c r="BCL304"/>
      <c r="BCM304"/>
      <c r="BCN304"/>
      <c r="BCO304"/>
      <c r="BCP304"/>
      <c r="BCQ304"/>
      <c r="BCR304"/>
      <c r="BCS304"/>
      <c r="BCT304"/>
      <c r="BCU304"/>
      <c r="BCV304"/>
      <c r="BCW304"/>
      <c r="BCX304"/>
      <c r="BCY304"/>
      <c r="BCZ304"/>
      <c r="BDA304"/>
      <c r="BDB304"/>
      <c r="BDC304"/>
      <c r="BDD304"/>
      <c r="BDE304"/>
      <c r="BDF304"/>
      <c r="BDG304"/>
      <c r="BDH304"/>
      <c r="BDI304"/>
      <c r="BDJ304"/>
      <c r="BDK304"/>
      <c r="BDL304"/>
      <c r="BDM304"/>
      <c r="BDN304"/>
      <c r="BDO304"/>
      <c r="BDP304"/>
      <c r="BDQ304"/>
      <c r="BDR304"/>
      <c r="BDS304"/>
      <c r="BDT304"/>
      <c r="BDU304"/>
    </row>
    <row r="305" spans="1:1477" s="103" customFormat="1" ht="12.75" thickBot="1">
      <c r="A305" s="130"/>
      <c r="B305" s="104"/>
      <c r="C305" s="104"/>
      <c r="D305" s="104"/>
      <c r="E305" s="68"/>
      <c r="F305" s="104"/>
      <c r="G305" s="104"/>
      <c r="H305" s="187"/>
      <c r="I305" s="105"/>
      <c r="J305" s="105"/>
      <c r="K305" s="105"/>
      <c r="L305" s="105"/>
      <c r="M305" s="140"/>
      <c r="N305" s="69"/>
      <c r="O305" s="105"/>
      <c r="P305" s="105"/>
      <c r="Q305" s="105"/>
      <c r="R305" s="105"/>
      <c r="S305" s="105"/>
      <c r="T305" s="106"/>
      <c r="U305" s="106"/>
      <c r="V305" s="106"/>
      <c r="W305" s="106"/>
      <c r="X305" s="106"/>
      <c r="Y305" s="190"/>
      <c r="Z305" s="190"/>
      <c r="AA305" s="190"/>
      <c r="AB305" s="190"/>
      <c r="AC305" s="190"/>
      <c r="AD305" s="140"/>
      <c r="AE305" s="69"/>
      <c r="AF305" s="190"/>
      <c r="AG305" s="190"/>
      <c r="AH305" s="105"/>
      <c r="AI305" s="105"/>
      <c r="AJ305" s="107"/>
      <c r="AK305" s="107"/>
      <c r="AL305" s="80"/>
      <c r="AM305" s="80"/>
      <c r="AN305" s="107"/>
      <c r="AO305" s="107"/>
      <c r="AP305" s="80"/>
      <c r="AQ305" s="80"/>
      <c r="AR305" s="107"/>
      <c r="AS305" s="107"/>
      <c r="AT305" s="80"/>
      <c r="AU305" s="80"/>
      <c r="AV305" s="107"/>
      <c r="AW305" s="107"/>
      <c r="AX305" s="80"/>
      <c r="AY305" s="80"/>
      <c r="AZ305" s="107"/>
      <c r="BA305" s="107"/>
      <c r="BB305" s="80"/>
      <c r="BC305" s="80"/>
      <c r="BD305" s="107"/>
      <c r="BE305" s="107"/>
      <c r="BF305" s="80"/>
      <c r="BG305" s="80"/>
      <c r="BH305" s="107"/>
      <c r="BI305" s="107"/>
      <c r="BJ305" s="80"/>
      <c r="BK305" s="80"/>
      <c r="BL305" s="107"/>
      <c r="BM305" s="107"/>
      <c r="BN305" s="80"/>
      <c r="BO305" s="80"/>
      <c r="BP305" s="107"/>
      <c r="BQ305" s="107"/>
      <c r="BR305" s="80"/>
      <c r="BS305" s="80"/>
      <c r="BT305" s="107"/>
      <c r="BU305" s="107"/>
      <c r="BV305" s="80"/>
      <c r="BW305" s="80"/>
      <c r="BX305" s="107"/>
      <c r="BY305" s="107"/>
      <c r="BZ305" s="80"/>
      <c r="CA305" s="80"/>
      <c r="CB305" s="107"/>
      <c r="CC305" s="107"/>
      <c r="CD305" s="80"/>
      <c r="CE305" s="80"/>
      <c r="CF305" s="107"/>
      <c r="CG305" s="107"/>
      <c r="CH305" s="80"/>
      <c r="CI305" s="80"/>
      <c r="CJ305" s="107"/>
      <c r="CK305" s="107"/>
      <c r="CL305" s="80"/>
      <c r="CM305" s="80"/>
      <c r="CN305" s="108"/>
      <c r="CO305" s="108"/>
      <c r="CP305" s="108"/>
      <c r="CQ305" s="108"/>
      <c r="CR305" s="108"/>
      <c r="CS305" s="108"/>
      <c r="CT305" s="68"/>
      <c r="CU305" s="104"/>
      <c r="CV305" s="104"/>
      <c r="CW305" s="68"/>
      <c r="CX305" s="68"/>
      <c r="CY305" s="104"/>
      <c r="CZ305" s="104"/>
      <c r="DA305" s="104"/>
      <c r="DB305" s="106"/>
      <c r="DC305" s="105"/>
      <c r="DD305" s="212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  <c r="IA305" s="5"/>
      <c r="IB305" s="5"/>
      <c r="IC305" s="5"/>
      <c r="ID305" s="5"/>
      <c r="IE305" s="5"/>
      <c r="IF305" s="5"/>
      <c r="IG305" s="5"/>
      <c r="IH305" s="5"/>
      <c r="II305" s="5"/>
      <c r="IJ305" s="5"/>
      <c r="IK305" s="5"/>
      <c r="IL305" s="5"/>
      <c r="IM305" s="5"/>
      <c r="IN305" s="5"/>
      <c r="IO305" s="5"/>
      <c r="IP305" s="5"/>
      <c r="IQ305" s="5"/>
      <c r="IR305" s="5"/>
      <c r="IS305" s="5"/>
      <c r="IT305" s="5"/>
      <c r="IU305" s="5"/>
      <c r="IV305" s="5"/>
      <c r="IW305" s="5"/>
      <c r="IX305" s="5"/>
      <c r="IY305" s="5"/>
      <c r="IZ305" s="5"/>
      <c r="JA305" s="5"/>
      <c r="JB305" s="5"/>
      <c r="JC305" s="5"/>
      <c r="JD305" s="5"/>
      <c r="JE305" s="5"/>
      <c r="JF305" s="5"/>
      <c r="JG305" s="5"/>
      <c r="JH305" s="5"/>
      <c r="JI305" s="5"/>
      <c r="JJ305" s="5"/>
      <c r="JK305" s="5"/>
      <c r="JL305" s="5"/>
      <c r="JM305" s="5"/>
      <c r="JN305" s="5"/>
      <c r="JO305" s="5"/>
      <c r="JP305" s="5"/>
      <c r="JQ305" s="5"/>
      <c r="JR305" s="5"/>
      <c r="JS305" s="5"/>
      <c r="JT305" s="5"/>
      <c r="JU305" s="5"/>
      <c r="JV305" s="5"/>
      <c r="JW305" s="5"/>
      <c r="JX305" s="5"/>
      <c r="JY305" s="5"/>
      <c r="JZ305" s="5"/>
      <c r="KA305" s="5"/>
      <c r="KB305" s="5"/>
      <c r="KC305" s="5"/>
      <c r="KD305" s="5"/>
      <c r="KE305" s="5"/>
      <c r="KF305" s="5"/>
      <c r="KG305" s="5"/>
      <c r="KH305" s="5"/>
      <c r="KI305" s="5"/>
      <c r="KJ305" s="5"/>
      <c r="KK305" s="5"/>
      <c r="KL305" s="5"/>
      <c r="KM305" s="5"/>
      <c r="KN305" s="5"/>
      <c r="KO305" s="5"/>
      <c r="KP305" s="5"/>
      <c r="KQ305" s="5"/>
      <c r="KR305" s="5"/>
      <c r="KS305" s="5"/>
      <c r="KT305" s="5"/>
      <c r="KU305" s="5"/>
      <c r="KV305" s="5"/>
      <c r="KW305" s="5"/>
      <c r="KX305" s="5"/>
      <c r="KY305" s="5"/>
      <c r="KZ305" s="5"/>
      <c r="LA305" s="5"/>
      <c r="LB305" s="5"/>
      <c r="LC305" s="5"/>
      <c r="LD305" s="5"/>
      <c r="LE305" s="5"/>
      <c r="LF305" s="5"/>
      <c r="LG305" s="5"/>
      <c r="LH305" s="5"/>
      <c r="LI305" s="5"/>
      <c r="LJ305" s="5"/>
      <c r="LK305" s="5"/>
      <c r="LL305" s="5"/>
      <c r="LM305" s="5"/>
      <c r="LN305" s="5"/>
      <c r="LO305" s="5"/>
      <c r="LP305" s="5"/>
      <c r="LQ305" s="5"/>
      <c r="LR305" s="5"/>
      <c r="LS305" s="5"/>
      <c r="LT305" s="5"/>
      <c r="LU305" s="5"/>
      <c r="LV305" s="5"/>
      <c r="LW305" s="5"/>
      <c r="LX305" s="5"/>
      <c r="LY305" s="5"/>
      <c r="LZ305" s="5"/>
      <c r="MA305" s="5"/>
      <c r="MB305" s="5"/>
      <c r="MC305" s="5"/>
      <c r="MD305" s="5"/>
      <c r="ME305" s="5"/>
      <c r="MF305" s="5"/>
      <c r="MG305" s="5"/>
      <c r="MH305" s="5"/>
      <c r="MI305" s="5"/>
      <c r="MJ305" s="5"/>
      <c r="MK305" s="5"/>
      <c r="ML305" s="5"/>
      <c r="MM305" s="5"/>
      <c r="MN305" s="5"/>
      <c r="MO305" s="5"/>
      <c r="MP305" s="5"/>
      <c r="MQ305" s="5"/>
      <c r="MR305" s="5"/>
      <c r="MS305" s="5"/>
      <c r="MT305" s="5"/>
      <c r="MU305" s="5"/>
      <c r="MV305" s="5"/>
      <c r="MW305" s="5"/>
      <c r="MX305" s="5"/>
      <c r="MY305" s="5"/>
      <c r="MZ305" s="5"/>
      <c r="NA305" s="5"/>
      <c r="NB305" s="5"/>
      <c r="NC305" s="5"/>
      <c r="ND305" s="5"/>
      <c r="NE305" s="5"/>
      <c r="NF305" s="5"/>
      <c r="NG305" s="5"/>
      <c r="NH305" s="5"/>
      <c r="NI305" s="5"/>
      <c r="NJ305" s="5"/>
      <c r="NK305" s="5"/>
      <c r="NL305" s="5"/>
      <c r="NM305" s="5"/>
      <c r="NN305" s="5"/>
      <c r="NO305" s="5"/>
      <c r="NP305" s="5"/>
      <c r="NQ305" s="5"/>
      <c r="NR305" s="5"/>
      <c r="NS305" s="5"/>
      <c r="NT305" s="5"/>
      <c r="NU305" s="5"/>
      <c r="NV305" s="5"/>
      <c r="NW305" s="5"/>
      <c r="NX305" s="5"/>
      <c r="NY305" s="5"/>
      <c r="NZ305" s="5"/>
      <c r="OA305" s="5"/>
      <c r="OB305" s="5"/>
      <c r="OC305" s="5"/>
      <c r="OD305" s="5"/>
      <c r="OE305" s="5"/>
      <c r="OF305" s="5"/>
      <c r="OG305" s="5"/>
      <c r="OH305" s="5"/>
      <c r="OI305" s="5"/>
      <c r="OJ305" s="5"/>
      <c r="OK305" s="5"/>
      <c r="OL305" s="5"/>
      <c r="OM305" s="5"/>
      <c r="ON305" s="5"/>
      <c r="OO305" s="5"/>
      <c r="OP305" s="5"/>
      <c r="OQ305" s="5"/>
      <c r="OR305" s="5"/>
      <c r="OS305" s="5"/>
      <c r="OT305" s="5"/>
      <c r="OU305" s="5"/>
      <c r="OV305" s="5"/>
      <c r="OW305" s="5"/>
      <c r="OX305" s="5"/>
      <c r="OY305" s="5"/>
      <c r="OZ305" s="5"/>
      <c r="PA305" s="5"/>
      <c r="PB305" s="5"/>
      <c r="PC305" s="5"/>
      <c r="PD305" s="5"/>
      <c r="PE305" s="5"/>
      <c r="PF305" s="5"/>
      <c r="PG305" s="5"/>
      <c r="PH305" s="5"/>
      <c r="PI305" s="5"/>
      <c r="PJ305" s="5"/>
      <c r="PK305" s="5"/>
      <c r="PL305" s="5"/>
      <c r="PM305" s="5"/>
      <c r="PN305" s="5"/>
      <c r="PO305" s="5"/>
      <c r="PP305" s="5"/>
      <c r="PQ305" s="5"/>
      <c r="PR305" s="5"/>
      <c r="PS305" s="5"/>
      <c r="PT305" s="5"/>
      <c r="PU305" s="5"/>
      <c r="PV305" s="5"/>
      <c r="PW305" s="5"/>
      <c r="PX305" s="5"/>
      <c r="PY305" s="5"/>
      <c r="PZ305" s="5"/>
      <c r="QA305" s="5"/>
      <c r="QB305" s="5"/>
      <c r="QC305" s="5"/>
      <c r="QD305" s="5"/>
      <c r="QE305" s="5"/>
      <c r="QF305" s="5"/>
      <c r="QG305" s="5"/>
      <c r="QH305" s="5"/>
      <c r="QI305" s="5"/>
      <c r="QJ305" s="5"/>
      <c r="QK305" s="5"/>
      <c r="QL305" s="5"/>
      <c r="QM305" s="5"/>
      <c r="QN305" s="5"/>
      <c r="QO305" s="5"/>
      <c r="QP305" s="5"/>
      <c r="QQ305" s="5"/>
      <c r="QR305" s="5"/>
      <c r="QS305" s="5"/>
      <c r="QT305" s="5"/>
      <c r="QU305" s="5"/>
      <c r="QV305" s="5"/>
      <c r="QW305" s="5"/>
      <c r="QX305" s="5"/>
      <c r="QY305" s="5"/>
      <c r="QZ305" s="5"/>
      <c r="RA305" s="5"/>
      <c r="RB305" s="5"/>
      <c r="RC305" s="5"/>
      <c r="RD305" s="5"/>
      <c r="RE305" s="5"/>
      <c r="RF305" s="5"/>
      <c r="RG305" s="5"/>
      <c r="RH305" s="5"/>
      <c r="RI305" s="5"/>
      <c r="RJ305" s="5"/>
      <c r="RK305" s="5"/>
      <c r="RL305" s="5"/>
      <c r="RM305" s="5"/>
      <c r="RN305" s="5"/>
      <c r="RO305" s="5"/>
      <c r="RP305" s="5"/>
      <c r="RQ305" s="5"/>
      <c r="RR305" s="5"/>
      <c r="RS305" s="5"/>
      <c r="RT305" s="5"/>
      <c r="RU305" s="5"/>
      <c r="RV305" s="5"/>
      <c r="RW305" s="5"/>
      <c r="RX305" s="5"/>
      <c r="RY305" s="5"/>
      <c r="RZ305" s="5"/>
      <c r="SA305" s="5"/>
      <c r="SB305" s="5"/>
      <c r="SC305" s="5"/>
      <c r="SD305" s="5"/>
      <c r="SE305" s="5"/>
      <c r="SF305" s="5"/>
      <c r="SG305" s="5"/>
      <c r="SH305" s="5"/>
      <c r="SI305" s="5"/>
      <c r="SJ305" s="5"/>
      <c r="SK305" s="5"/>
      <c r="SL305" s="5"/>
      <c r="SM305" s="5"/>
      <c r="SN305" s="5"/>
      <c r="SO305" s="5"/>
      <c r="SP305" s="5"/>
      <c r="SQ305" s="5"/>
      <c r="SR305" s="5"/>
      <c r="SS305" s="5"/>
      <c r="ST305" s="5"/>
      <c r="SU305" s="5"/>
      <c r="SV305" s="5"/>
      <c r="SW305" s="5"/>
      <c r="SX305" s="5"/>
      <c r="SY305" s="5"/>
      <c r="SZ305" s="5"/>
      <c r="TA305" s="5"/>
      <c r="TB305" s="5"/>
      <c r="TC305" s="5"/>
      <c r="TD305" s="5"/>
      <c r="TE305" s="5"/>
      <c r="TF305" s="5"/>
      <c r="TG305" s="5"/>
      <c r="TH305" s="5"/>
      <c r="TI305" s="5"/>
      <c r="TJ305" s="5"/>
      <c r="TK305" s="5"/>
      <c r="TL305" s="5"/>
      <c r="TM305" s="5"/>
      <c r="TN305" s="5"/>
      <c r="TO305" s="5"/>
      <c r="TP305" s="5"/>
      <c r="TQ305" s="5"/>
      <c r="TR305" s="5"/>
      <c r="TS305" s="5"/>
      <c r="TT305" s="5"/>
      <c r="TU305" s="5"/>
      <c r="TV305" s="5"/>
      <c r="TW305" s="5"/>
      <c r="TX305" s="5"/>
      <c r="TY305" s="5"/>
      <c r="TZ305" s="5"/>
      <c r="UA305" s="5"/>
      <c r="UB305" s="5"/>
      <c r="UC305" s="5"/>
      <c r="UD305" s="5"/>
      <c r="UE305" s="5"/>
      <c r="UF305" s="5"/>
      <c r="UG305" s="5"/>
      <c r="UH305" s="5"/>
      <c r="UI305" s="5"/>
      <c r="UJ305" s="5"/>
      <c r="UK305" s="5"/>
      <c r="UL305" s="5"/>
      <c r="UM305" s="5"/>
      <c r="UN305" s="5"/>
      <c r="UO305" s="5"/>
      <c r="UP305" s="5"/>
      <c r="UQ305" s="5"/>
      <c r="UR305" s="5"/>
      <c r="US305" s="5"/>
      <c r="UT305" s="5"/>
      <c r="UU305" s="5"/>
      <c r="UV305" s="5"/>
      <c r="UW305" s="5"/>
      <c r="UX305" s="5"/>
      <c r="UY305" s="5"/>
      <c r="UZ305" s="5"/>
      <c r="VA305" s="5"/>
      <c r="VB305" s="5"/>
      <c r="VC305" s="5"/>
      <c r="VD305" s="5"/>
      <c r="VE305" s="5"/>
      <c r="VF305" s="5"/>
      <c r="VG305" s="5"/>
      <c r="VH305" s="5"/>
      <c r="VI305" s="5"/>
      <c r="VJ305" s="5"/>
      <c r="VK305" s="5"/>
      <c r="VL305" s="5"/>
      <c r="VM305" s="5"/>
      <c r="VN305" s="5"/>
      <c r="VO305" s="5"/>
      <c r="VP305" s="5"/>
      <c r="VQ305" s="5"/>
      <c r="VR305" s="5"/>
      <c r="VS305" s="5"/>
      <c r="VT305" s="5"/>
      <c r="VU305" s="5"/>
      <c r="VV305" s="5"/>
      <c r="VW305" s="5"/>
      <c r="VX305" s="5"/>
      <c r="VY305" s="5"/>
      <c r="VZ305" s="5"/>
      <c r="WA305" s="5"/>
      <c r="WB305" s="5"/>
      <c r="WC305" s="5"/>
      <c r="WD305" s="5"/>
      <c r="WE305" s="5"/>
      <c r="WF305" s="5"/>
      <c r="WG305" s="5"/>
      <c r="WH305" s="5"/>
      <c r="WI305" s="5"/>
      <c r="WJ305" s="5"/>
      <c r="WK305" s="5"/>
      <c r="WL305" s="5"/>
      <c r="WM305" s="5"/>
      <c r="WN305" s="5"/>
      <c r="WO305" s="5"/>
      <c r="WP305" s="5"/>
      <c r="WQ305" s="5"/>
      <c r="WR305" s="5"/>
      <c r="WS305" s="5"/>
      <c r="WT305" s="5"/>
      <c r="WU305" s="5"/>
      <c r="WV305" s="5"/>
      <c r="WW305" s="5"/>
      <c r="WX305" s="5"/>
      <c r="WY305" s="5"/>
      <c r="WZ305" s="5"/>
      <c r="XA305" s="5"/>
      <c r="XB305" s="5"/>
      <c r="XC305" s="5"/>
      <c r="XD305" s="5"/>
      <c r="XE305" s="5"/>
      <c r="XF305" s="5"/>
      <c r="XG305" s="5"/>
      <c r="XH305" s="5"/>
      <c r="XI305" s="5"/>
      <c r="XJ305" s="5"/>
      <c r="XK305" s="5"/>
      <c r="XL305" s="5"/>
      <c r="XM305" s="5"/>
      <c r="XN305" s="5"/>
      <c r="XO305" s="5"/>
      <c r="XP305" s="5"/>
      <c r="XQ305" s="5"/>
      <c r="XR305" s="5"/>
      <c r="XS305" s="5"/>
      <c r="XT305" s="5"/>
      <c r="XU305" s="5"/>
      <c r="XV305" s="5"/>
      <c r="XW305" s="5"/>
      <c r="XX305" s="5"/>
      <c r="XY305" s="5"/>
      <c r="XZ305" s="5"/>
      <c r="YA305" s="5"/>
      <c r="YB305" s="5"/>
      <c r="YC305" s="5"/>
      <c r="YD305" s="5"/>
      <c r="YE305" s="5"/>
      <c r="YF305" s="5"/>
      <c r="YG305" s="5"/>
      <c r="YH305" s="5"/>
      <c r="YI305" s="5"/>
      <c r="YJ305" s="5"/>
      <c r="YK305" s="5"/>
      <c r="YL305" s="5"/>
      <c r="YM305" s="5"/>
      <c r="YN305" s="5"/>
      <c r="YO305" s="5"/>
      <c r="YP305" s="5"/>
      <c r="YQ305" s="5"/>
      <c r="YR305" s="5"/>
      <c r="YS305" s="5"/>
      <c r="YT305" s="5"/>
      <c r="YU305" s="5"/>
      <c r="YV305" s="5"/>
      <c r="YW305" s="5"/>
      <c r="YX305" s="5"/>
      <c r="YY305" s="5"/>
      <c r="YZ305" s="5"/>
      <c r="ZA305" s="5"/>
      <c r="ZB305" s="5"/>
      <c r="ZC305" s="5"/>
      <c r="ZD305" s="5"/>
      <c r="ZE305" s="5"/>
      <c r="ZF305" s="5"/>
      <c r="ZG305" s="5"/>
      <c r="ZH305" s="5"/>
      <c r="ZI305" s="5"/>
      <c r="ZJ305" s="5"/>
      <c r="ZK305" s="5"/>
      <c r="ZL305" s="5"/>
      <c r="ZM305" s="5"/>
      <c r="ZN305" s="5"/>
      <c r="ZO305" s="5"/>
      <c r="ZP305" s="5"/>
      <c r="ZQ305" s="5"/>
      <c r="ZR305" s="5"/>
      <c r="ZS305" s="5"/>
      <c r="ZT305" s="5"/>
      <c r="ZU305" s="5"/>
      <c r="ZV305" s="5"/>
      <c r="ZW305" s="5"/>
      <c r="ZX305" s="5"/>
      <c r="ZY305" s="5"/>
      <c r="ZZ305" s="5"/>
      <c r="AAA305" s="5"/>
      <c r="AAB305" s="5"/>
      <c r="AAC305" s="5"/>
      <c r="AAD305" s="5"/>
      <c r="AAE305" s="5"/>
      <c r="AAF305" s="5"/>
      <c r="AAG305" s="5"/>
      <c r="AAH305" s="5"/>
      <c r="AAI305" s="5"/>
      <c r="AAJ305" s="5"/>
      <c r="AAK305" s="5"/>
      <c r="AAL305" s="5"/>
      <c r="AAM305" s="5"/>
      <c r="AAN305" s="5"/>
      <c r="AAO305" s="5"/>
      <c r="AAP305" s="5"/>
      <c r="AAQ305" s="5"/>
      <c r="AAR305" s="5"/>
      <c r="AAS305" s="5"/>
      <c r="AAT305" s="5"/>
      <c r="AAU305" s="5"/>
      <c r="AAV305" s="5"/>
      <c r="AAW305" s="5"/>
      <c r="AAX305" s="5"/>
      <c r="AAY305" s="5"/>
      <c r="AAZ305" s="5"/>
      <c r="ABA305" s="5"/>
      <c r="ABB305" s="5"/>
      <c r="ABC305" s="5"/>
      <c r="ABD305" s="5"/>
      <c r="ABE305" s="5"/>
      <c r="ABF305" s="5"/>
      <c r="ABG305" s="5"/>
      <c r="ABH305" s="5"/>
      <c r="ABI305" s="5"/>
      <c r="ABJ305" s="5"/>
      <c r="ABK305" s="5"/>
      <c r="ABL305" s="5"/>
      <c r="ABM305" s="5"/>
      <c r="ABN305" s="5"/>
      <c r="ABO305" s="5"/>
      <c r="ABP305" s="5"/>
      <c r="ABQ305" s="5"/>
      <c r="ABR305" s="5"/>
      <c r="ABS305" s="5"/>
      <c r="ABT305" s="5"/>
      <c r="ABU305" s="5"/>
      <c r="ABV305" s="5"/>
      <c r="ABW305" s="5"/>
      <c r="ABX305" s="5"/>
      <c r="ABY305" s="5"/>
      <c r="ABZ305" s="5"/>
      <c r="ACA305" s="5"/>
      <c r="ACB305" s="5"/>
      <c r="ACC305" s="5"/>
      <c r="ACD305" s="5"/>
      <c r="ACE305" s="5"/>
      <c r="ACF305" s="5"/>
      <c r="ACG305" s="5"/>
      <c r="ACH305" s="5"/>
      <c r="ACI305" s="5"/>
      <c r="ACJ305" s="5"/>
      <c r="ACK305" s="5"/>
      <c r="ACL305" s="5"/>
      <c r="ACM305" s="5"/>
      <c r="ACN305" s="5"/>
      <c r="ACO305" s="5"/>
      <c r="ACP305" s="5"/>
      <c r="ACQ305" s="5"/>
      <c r="ACR305" s="5"/>
      <c r="ACS305" s="5"/>
      <c r="ACT305" s="5"/>
      <c r="ACU305" s="5"/>
      <c r="ACV305" s="5"/>
      <c r="ACW305" s="5"/>
      <c r="ACX305" s="5"/>
      <c r="ACY305" s="5"/>
      <c r="ACZ305" s="5"/>
      <c r="ADA305" s="5"/>
      <c r="ADB305" s="5"/>
      <c r="ADC305" s="5"/>
      <c r="ADD305" s="5"/>
      <c r="ADE305" s="5"/>
      <c r="ADF305" s="5"/>
      <c r="ADG305" s="5"/>
      <c r="ADH305" s="5"/>
      <c r="ADI305" s="5"/>
      <c r="ADJ305" s="5"/>
      <c r="ADK305" s="5"/>
      <c r="ADL305" s="5"/>
      <c r="ADM305" s="5"/>
      <c r="ADN305" s="5"/>
      <c r="ADO305" s="5"/>
      <c r="ADP305" s="5"/>
      <c r="ADQ305" s="5"/>
      <c r="ADR305" s="5"/>
      <c r="ADS305" s="5"/>
      <c r="ADT305" s="5"/>
      <c r="ADU305" s="5"/>
      <c r="ADV305" s="5"/>
      <c r="ADW305" s="5"/>
      <c r="ADX305" s="5"/>
      <c r="ADY305" s="5"/>
      <c r="ADZ305" s="5"/>
      <c r="AEA305" s="5"/>
      <c r="AEB305" s="5"/>
      <c r="AEC305" s="5"/>
      <c r="AED305" s="5"/>
      <c r="AEE305" s="5"/>
      <c r="AEF305" s="5"/>
      <c r="AEG305" s="5"/>
      <c r="AEH305" s="5"/>
      <c r="AEI305" s="5"/>
      <c r="AEJ305" s="5"/>
      <c r="AEK305" s="5"/>
      <c r="AEL305" s="5"/>
      <c r="AEM305" s="5"/>
      <c r="AEN305" s="5"/>
      <c r="AEO305" s="5"/>
      <c r="AEP305" s="5"/>
      <c r="AEQ305" s="5"/>
      <c r="AER305" s="5"/>
      <c r="AES305" s="5"/>
      <c r="AET305" s="5"/>
      <c r="AEU305" s="5"/>
      <c r="AEV305" s="5"/>
      <c r="AEW305" s="5"/>
      <c r="AEX305" s="5"/>
      <c r="AEY305" s="5"/>
      <c r="AEZ305" s="5"/>
      <c r="AFA305" s="5"/>
      <c r="AFB305" s="5"/>
      <c r="AFC305" s="5"/>
      <c r="AFD305" s="5"/>
      <c r="AFE305" s="5"/>
      <c r="AFF305" s="5"/>
      <c r="AFG305" s="5"/>
      <c r="AFH305" s="5"/>
      <c r="AFI305" s="5"/>
      <c r="AFJ305" s="5"/>
      <c r="AFK305" s="5"/>
      <c r="AFL305" s="5"/>
      <c r="AFM305" s="5"/>
      <c r="AFN305" s="5"/>
      <c r="AFO305" s="5"/>
      <c r="AFP305" s="5"/>
      <c r="AFQ305" s="5"/>
      <c r="AFR305" s="5"/>
      <c r="AFS305" s="5"/>
      <c r="AFT305" s="5"/>
      <c r="AFU305" s="5"/>
      <c r="AFV305" s="5"/>
      <c r="AFW305" s="5"/>
      <c r="AFX305" s="5"/>
      <c r="AFY305" s="5"/>
      <c r="AFZ305" s="5"/>
      <c r="AGA305" s="5"/>
      <c r="AGB305" s="5"/>
      <c r="AGC305" s="5"/>
      <c r="AGD305" s="5"/>
      <c r="AGE305" s="5"/>
      <c r="AGF305" s="5"/>
      <c r="AGG305" s="5"/>
      <c r="AGH305" s="5"/>
      <c r="AGI305" s="5"/>
      <c r="AGJ305" s="5"/>
      <c r="AGK305" s="5"/>
      <c r="AGL305" s="5"/>
      <c r="AGM305" s="5"/>
      <c r="AGN305" s="5"/>
      <c r="AGO305" s="5"/>
      <c r="AGP305" s="5"/>
      <c r="AGQ305" s="5"/>
      <c r="AGR305" s="5"/>
      <c r="AGS305" s="5"/>
      <c r="AGT305" s="5"/>
      <c r="AGU305" s="5"/>
      <c r="AGV305" s="5"/>
      <c r="AGW305" s="5"/>
      <c r="AGX305" s="5"/>
      <c r="AGY305" s="5"/>
      <c r="AGZ305" s="5"/>
      <c r="AHA305" s="5"/>
      <c r="AHB305" s="5"/>
      <c r="AHC305" s="5"/>
      <c r="AHD305" s="5"/>
      <c r="AHE305" s="5"/>
      <c r="AHF305" s="5"/>
      <c r="AHG305" s="5"/>
      <c r="AHH305" s="5"/>
      <c r="AHI305" s="5"/>
      <c r="AHJ305" s="5"/>
      <c r="AHK305" s="5"/>
      <c r="AHL305" s="5"/>
      <c r="AHM305" s="5"/>
      <c r="AHN305" s="5"/>
      <c r="AHO305" s="5"/>
      <c r="AHP305" s="5"/>
      <c r="AHQ305" s="5"/>
      <c r="AHR305" s="5"/>
      <c r="AHS305" s="5"/>
      <c r="AHT305" s="5"/>
      <c r="AHU305" s="5"/>
      <c r="AHV305" s="5"/>
      <c r="AHW305" s="5"/>
      <c r="AHX305" s="5"/>
      <c r="AHY305" s="5"/>
      <c r="AHZ305" s="5"/>
      <c r="AIA305" s="5"/>
      <c r="AIB305" s="5"/>
      <c r="AIC305" s="5"/>
      <c r="AID305" s="5"/>
      <c r="AIE305" s="5"/>
      <c r="AIF305" s="5"/>
      <c r="AIG305" s="5"/>
      <c r="AIH305" s="5"/>
      <c r="AII305" s="5"/>
      <c r="AIJ305" s="5"/>
      <c r="AIK305" s="5"/>
      <c r="AIL305" s="5"/>
      <c r="AIM305" s="5"/>
      <c r="AIN305" s="5"/>
      <c r="AIO305" s="5"/>
      <c r="AIP305" s="5"/>
      <c r="AIQ305" s="5"/>
      <c r="AIR305" s="5"/>
      <c r="AIS305" s="5"/>
      <c r="AIT305" s="5"/>
      <c r="AIU305" s="5"/>
      <c r="AIV305" s="5"/>
      <c r="AIW305" s="5"/>
      <c r="AIX305" s="5"/>
      <c r="AIY305" s="5"/>
      <c r="AIZ305" s="5"/>
      <c r="AJA305" s="5"/>
      <c r="AJB305" s="5"/>
      <c r="AJC305" s="5"/>
      <c r="AJD305" s="5"/>
      <c r="AJE305" s="5"/>
      <c r="AJF305" s="5"/>
      <c r="AJG305" s="5"/>
      <c r="AJH305" s="5"/>
      <c r="AJI305" s="5"/>
      <c r="AJJ305" s="5"/>
      <c r="AJK305" s="5"/>
      <c r="AJL305" s="5"/>
      <c r="AJM305" s="5"/>
      <c r="AJN305" s="5"/>
      <c r="AJO305" s="5"/>
      <c r="AJP305" s="5"/>
      <c r="AJQ305" s="5"/>
      <c r="AJR305" s="5"/>
      <c r="AJS305" s="5"/>
      <c r="AJT305" s="5"/>
      <c r="AJU305" s="5"/>
      <c r="AJV305" s="5"/>
      <c r="AJW305" s="5"/>
      <c r="AJX305" s="5"/>
      <c r="AJY305" s="5"/>
      <c r="AJZ305" s="5"/>
      <c r="AKA305" s="5"/>
      <c r="AKB305" s="5"/>
      <c r="AKC305" s="5"/>
      <c r="AKD305" s="5"/>
      <c r="AKE305" s="5"/>
      <c r="AKF305" s="5"/>
      <c r="AKG305" s="5"/>
      <c r="AKH305" s="5"/>
      <c r="AKI305" s="5"/>
      <c r="AKJ305" s="5"/>
      <c r="AKK305" s="5"/>
      <c r="AKL305" s="5"/>
      <c r="AKM305" s="5"/>
      <c r="AKN305" s="5"/>
      <c r="AKO305" s="5"/>
      <c r="AKP305" s="5"/>
      <c r="AKQ305" s="5"/>
      <c r="AKR305" s="5"/>
      <c r="AKS305" s="5"/>
      <c r="AKT305" s="5"/>
      <c r="AKU305" s="5"/>
      <c r="AKV305" s="5"/>
      <c r="AKW305" s="5"/>
      <c r="AKX305" s="5"/>
      <c r="AKY305" s="5"/>
      <c r="AKZ305" s="5"/>
      <c r="ALA305" s="5"/>
      <c r="ALB305" s="5"/>
      <c r="ALC305" s="5"/>
      <c r="ALD305" s="5"/>
      <c r="ALE305" s="5"/>
      <c r="ALF305" s="5"/>
      <c r="ALG305" s="5"/>
      <c r="ALH305" s="5"/>
      <c r="ALI305" s="5"/>
      <c r="ALJ305" s="5"/>
      <c r="ALK305" s="5"/>
      <c r="ALL305" s="5"/>
      <c r="ALM305" s="5"/>
      <c r="ALN305" s="5"/>
      <c r="ALO305" s="5"/>
      <c r="ALP305" s="5"/>
      <c r="ALQ305" s="5"/>
      <c r="ALR305" s="5"/>
      <c r="ALS305" s="5"/>
      <c r="ALT305" s="5"/>
      <c r="ALU305" s="5"/>
      <c r="ALV305" s="5"/>
      <c r="ALW305" s="5"/>
      <c r="ALX305" s="5"/>
      <c r="ALY305" s="5"/>
      <c r="ALZ305" s="5"/>
      <c r="AMA305" s="5"/>
      <c r="AMB305" s="5"/>
      <c r="AMC305" s="5"/>
      <c r="AMD305" s="5"/>
      <c r="AME305" s="5"/>
      <c r="AMF305" s="5"/>
      <c r="AMG305" s="5"/>
      <c r="AMH305" s="5"/>
      <c r="AMI305" s="5"/>
      <c r="AMJ305" s="5"/>
      <c r="AMK305" s="5"/>
      <c r="AML305" s="5"/>
      <c r="AMM305" s="5"/>
      <c r="AMN305" s="5"/>
      <c r="AMO305" s="5"/>
      <c r="AMP305" s="5"/>
      <c r="AMQ305" s="5"/>
      <c r="AMR305" s="5"/>
      <c r="AMS305" s="5"/>
      <c r="AMT305" s="5"/>
      <c r="AMU305" s="5"/>
      <c r="AMV305" s="5"/>
      <c r="AMW305" s="5"/>
      <c r="AMX305" s="5"/>
      <c r="AMY305" s="5"/>
      <c r="AMZ305" s="5"/>
      <c r="ANA305" s="5"/>
      <c r="ANB305" s="5"/>
      <c r="ANC305" s="5"/>
      <c r="AND305" s="5"/>
      <c r="ANE305" s="5"/>
      <c r="ANF305" s="5"/>
      <c r="ANG305" s="5"/>
      <c r="ANH305" s="5"/>
      <c r="ANI305" s="5"/>
      <c r="ANJ305" s="5"/>
      <c r="ANK305" s="5"/>
      <c r="ANL305" s="5"/>
      <c r="ANM305" s="5"/>
      <c r="ANN305" s="5"/>
      <c r="ANO305" s="5"/>
      <c r="ANP305" s="5"/>
      <c r="ANQ305" s="5"/>
      <c r="ANR305" s="5"/>
      <c r="ANS305" s="5"/>
      <c r="ANT305" s="5"/>
      <c r="ANU305" s="5"/>
      <c r="ANV305" s="5"/>
      <c r="ANW305" s="5"/>
      <c r="ANX305" s="5"/>
      <c r="ANY305" s="5"/>
      <c r="ANZ305" s="5"/>
      <c r="AOA305" s="5"/>
      <c r="AOB305" s="5"/>
      <c r="AOC305" s="5"/>
      <c r="AOD305" s="5"/>
      <c r="AOE305" s="5"/>
      <c r="AOF305" s="5"/>
      <c r="AOG305" s="5"/>
      <c r="AOH305" s="5"/>
      <c r="AOI305" s="5"/>
      <c r="AOJ305" s="5"/>
      <c r="AOK305" s="5"/>
      <c r="AOL305" s="5"/>
      <c r="AOM305" s="5"/>
      <c r="AON305" s="5"/>
      <c r="AOO305" s="5"/>
      <c r="AOP305" s="5"/>
      <c r="AOQ305" s="5"/>
      <c r="AOR305" s="5"/>
      <c r="AOS305" s="5"/>
      <c r="AOT305" s="5"/>
      <c r="AOU305" s="5"/>
      <c r="AOV305" s="5"/>
      <c r="AOW305" s="5"/>
      <c r="AOX305" s="5"/>
      <c r="AOY305" s="5"/>
      <c r="AOZ305" s="5"/>
      <c r="APA305" s="5"/>
      <c r="APB305" s="5"/>
      <c r="APC305" s="5"/>
      <c r="APD305" s="5"/>
      <c r="APE305" s="5"/>
      <c r="APF305" s="5"/>
      <c r="APG305" s="5"/>
      <c r="APH305" s="5"/>
      <c r="API305" s="5"/>
      <c r="APJ305" s="5"/>
      <c r="APK305" s="5"/>
      <c r="APL305" s="5"/>
      <c r="APM305" s="5"/>
      <c r="APN305" s="5"/>
      <c r="APO305" s="5"/>
      <c r="APP305" s="5"/>
      <c r="APQ305" s="5"/>
      <c r="APR305" s="5"/>
      <c r="APS305" s="5"/>
      <c r="APT305" s="5"/>
      <c r="APU305" s="5"/>
      <c r="APV305" s="5"/>
      <c r="APW305" s="5"/>
      <c r="APX305" s="5"/>
      <c r="APY305" s="5"/>
      <c r="APZ305" s="5"/>
      <c r="AQA305" s="5"/>
      <c r="AQB305" s="5"/>
      <c r="AQC305" s="5"/>
      <c r="AQD305" s="5"/>
      <c r="AQE305" s="5"/>
      <c r="AQF305" s="5"/>
      <c r="AQG305" s="5"/>
      <c r="AQH305" s="5"/>
      <c r="AQI305" s="5"/>
      <c r="AQJ305" s="5"/>
      <c r="AQK305" s="5"/>
      <c r="AQL305" s="5"/>
      <c r="AQM305" s="5"/>
      <c r="AQN305" s="5"/>
      <c r="AQO305" s="5"/>
      <c r="AQP305" s="5"/>
      <c r="AQQ305" s="5"/>
      <c r="AQR305" s="5"/>
      <c r="AQS305" s="5"/>
      <c r="AQT305" s="5"/>
      <c r="AQU305" s="5"/>
      <c r="AQV305" s="5"/>
      <c r="AQW305" s="5"/>
      <c r="AQX305" s="5"/>
      <c r="AQY305" s="5"/>
      <c r="AQZ305" s="5"/>
      <c r="ARA305" s="5"/>
      <c r="ARB305" s="5"/>
      <c r="ARC305" s="5"/>
      <c r="ARD305" s="5"/>
      <c r="ARE305" s="5"/>
      <c r="ARF305" s="5"/>
      <c r="ARG305" s="5"/>
      <c r="ARH305" s="5"/>
      <c r="ARI305" s="5"/>
      <c r="ARJ305" s="5"/>
      <c r="ARK305" s="5"/>
      <c r="ARL305" s="5"/>
      <c r="ARM305" s="5"/>
      <c r="ARN305" s="5"/>
      <c r="ARO305" s="5"/>
      <c r="ARP305" s="5"/>
      <c r="ARQ305" s="5"/>
      <c r="ARR305" s="5"/>
      <c r="ARS305" s="5"/>
      <c r="ART305" s="5"/>
      <c r="ARU305" s="5"/>
      <c r="ARV305" s="5"/>
      <c r="ARW305" s="5"/>
      <c r="ARX305" s="5"/>
      <c r="ARY305" s="5"/>
      <c r="ARZ305" s="5"/>
      <c r="ASA305" s="5"/>
      <c r="ASB305" s="5"/>
      <c r="ASC305" s="5"/>
      <c r="ASD305" s="5"/>
      <c r="ASE305" s="5"/>
      <c r="ASF305" s="5"/>
      <c r="ASG305" s="5"/>
      <c r="ASH305" s="5"/>
      <c r="ASI305" s="5"/>
      <c r="ASJ305" s="5"/>
      <c r="ASK305" s="5"/>
      <c r="ASL305" s="5"/>
      <c r="ASM305" s="5"/>
      <c r="ASN305" s="5"/>
      <c r="ASO305" s="5"/>
      <c r="ASP305" s="5"/>
      <c r="ASQ305" s="5"/>
      <c r="ASR305" s="5"/>
      <c r="ASS305" s="5"/>
      <c r="AST305" s="5"/>
      <c r="ASU305" s="5"/>
      <c r="ASV305" s="5"/>
      <c r="ASW305" s="5"/>
      <c r="ASX305" s="5"/>
      <c r="ASY305" s="5"/>
      <c r="ASZ305" s="5"/>
      <c r="ATA305" s="5"/>
      <c r="ATB305" s="5"/>
      <c r="ATC305" s="5"/>
      <c r="ATD305" s="5"/>
      <c r="ATE305" s="5"/>
      <c r="ATF305" s="5"/>
      <c r="ATG305" s="5"/>
      <c r="ATH305" s="5"/>
      <c r="ATI305" s="5"/>
      <c r="ATJ305" s="5"/>
      <c r="ATK305" s="5"/>
      <c r="ATL305" s="5"/>
      <c r="ATM305" s="5"/>
      <c r="ATN305" s="5"/>
      <c r="ATO305" s="5"/>
      <c r="ATP305" s="5"/>
      <c r="ATQ305" s="5"/>
      <c r="ATR305" s="5"/>
      <c r="ATS305" s="5"/>
      <c r="ATT305" s="5"/>
      <c r="ATU305" s="5"/>
      <c r="ATV305" s="5"/>
      <c r="ATW305" s="5"/>
      <c r="ATX305" s="5"/>
      <c r="ATY305" s="5"/>
      <c r="ATZ305" s="5"/>
      <c r="AUA305" s="5"/>
      <c r="AUB305" s="5"/>
      <c r="AUC305" s="5"/>
      <c r="AUD305" s="5"/>
      <c r="AUE305" s="5"/>
      <c r="AUF305" s="5"/>
      <c r="AUG305" s="5"/>
      <c r="AUH305" s="5"/>
      <c r="AUI305" s="5"/>
      <c r="AUJ305" s="5"/>
      <c r="AUK305" s="5"/>
      <c r="AUL305" s="5"/>
      <c r="AUM305" s="5"/>
      <c r="AUN305" s="5"/>
      <c r="AUO305" s="5"/>
      <c r="AUP305" s="5"/>
      <c r="AUQ305" s="5"/>
      <c r="AUR305" s="5"/>
      <c r="AUS305" s="5"/>
      <c r="AUT305" s="5"/>
      <c r="AUU305" s="5"/>
      <c r="AUV305" s="5"/>
      <c r="AUW305" s="5"/>
      <c r="AUX305" s="5"/>
      <c r="AUY305" s="5"/>
      <c r="AUZ305" s="5"/>
      <c r="AVA305" s="5"/>
      <c r="AVB305" s="5"/>
      <c r="AVC305" s="5"/>
      <c r="AVD305" s="5"/>
      <c r="AVE305" s="5"/>
      <c r="AVF305" s="5"/>
      <c r="AVG305" s="5"/>
      <c r="AVH305" s="5"/>
      <c r="AVI305" s="5"/>
      <c r="AVJ305" s="5"/>
      <c r="AVK305" s="5"/>
      <c r="AVL305" s="5"/>
      <c r="AVM305" s="5"/>
      <c r="AVN305" s="5"/>
      <c r="AVO305" s="5"/>
      <c r="AVP305" s="5"/>
      <c r="AVQ305" s="5"/>
      <c r="AVR305" s="5"/>
      <c r="AVS305" s="5"/>
      <c r="AVT305" s="5"/>
      <c r="AVU305" s="5"/>
      <c r="AVV305" s="5"/>
      <c r="AVW305" s="5"/>
      <c r="AVX305" s="5"/>
      <c r="AVY305" s="5"/>
      <c r="AVZ305" s="5"/>
      <c r="AWA305" s="5"/>
      <c r="AWB305" s="5"/>
      <c r="AWC305" s="5"/>
      <c r="AWD305" s="5"/>
      <c r="AWE305" s="5"/>
      <c r="AWF305" s="5"/>
      <c r="AWG305" s="5"/>
      <c r="AWH305" s="5"/>
      <c r="AWI305" s="5"/>
      <c r="AWJ305" s="5"/>
      <c r="AWK305" s="5"/>
      <c r="AWL305" s="5"/>
      <c r="AWM305" s="5"/>
      <c r="AWN305" s="5"/>
      <c r="AWO305" s="5"/>
      <c r="AWP305" s="5"/>
      <c r="AWQ305" s="5"/>
      <c r="AWR305" s="5"/>
      <c r="AWS305" s="5"/>
      <c r="AWT305" s="5"/>
      <c r="AWU305" s="5"/>
      <c r="AWV305" s="5"/>
      <c r="AWW305" s="5"/>
      <c r="AWX305" s="5"/>
      <c r="AWY305" s="5"/>
      <c r="AWZ305" s="5"/>
      <c r="AXA305" s="5"/>
      <c r="AXB305" s="5"/>
      <c r="AXC305" s="5"/>
      <c r="AXD305" s="5"/>
      <c r="AXE305" s="5"/>
      <c r="AXF305" s="5"/>
      <c r="AXG305" s="5"/>
      <c r="AXH305" s="5"/>
      <c r="AXI305" s="5"/>
      <c r="AXJ305" s="5"/>
      <c r="AXK305" s="5"/>
      <c r="AXL305" s="5"/>
      <c r="AXM305" s="5"/>
      <c r="AXN305" s="5"/>
      <c r="AXO305" s="5"/>
      <c r="AXP305" s="5"/>
      <c r="AXQ305" s="5"/>
      <c r="AXR305" s="5"/>
      <c r="AXS305" s="5"/>
      <c r="AXT305" s="5"/>
      <c r="AXU305" s="5"/>
      <c r="AXV305" s="5"/>
      <c r="AXW305" s="5"/>
      <c r="AXX305" s="5"/>
      <c r="AXY305" s="5"/>
      <c r="AXZ305" s="5"/>
      <c r="AYA305" s="5"/>
      <c r="AYB305" s="5"/>
      <c r="AYC305" s="5"/>
      <c r="AYD305" s="5"/>
      <c r="AYE305" s="5"/>
      <c r="AYF305" s="5"/>
      <c r="AYG305" s="5"/>
      <c r="AYH305" s="5"/>
      <c r="AYI305" s="5"/>
      <c r="AYJ305" s="5"/>
      <c r="AYK305" s="5"/>
      <c r="AYL305" s="5"/>
      <c r="AYM305" s="5"/>
      <c r="AYN305" s="5"/>
      <c r="AYO305" s="5"/>
      <c r="AYP305" s="5"/>
      <c r="AYQ305" s="5"/>
      <c r="AYR305" s="5"/>
      <c r="AYS305" s="5"/>
      <c r="AYT305" s="5"/>
      <c r="AYU305" s="5"/>
      <c r="AYV305" s="5"/>
      <c r="AYW305" s="5"/>
      <c r="AYX305" s="5"/>
      <c r="AYY305" s="5"/>
      <c r="AYZ305" s="5"/>
      <c r="AZA305" s="5"/>
      <c r="AZB305" s="5"/>
      <c r="AZC305" s="5"/>
      <c r="AZD305" s="5"/>
      <c r="AZE305" s="5"/>
      <c r="AZF305" s="5"/>
      <c r="AZG305" s="5"/>
      <c r="AZH305" s="5"/>
      <c r="AZI305" s="5"/>
      <c r="AZJ305" s="5"/>
      <c r="AZK305" s="5"/>
      <c r="AZL305" s="5"/>
      <c r="AZM305" s="5"/>
      <c r="AZN305" s="5"/>
      <c r="AZO305" s="5"/>
      <c r="AZP305" s="5"/>
      <c r="AZQ305" s="5"/>
      <c r="AZR305" s="5"/>
      <c r="AZS305" s="5"/>
      <c r="AZT305" s="5"/>
      <c r="AZU305" s="5"/>
      <c r="AZV305" s="5"/>
      <c r="AZW305" s="5"/>
      <c r="AZX305" s="5"/>
      <c r="AZY305" s="5"/>
      <c r="AZZ305" s="5"/>
      <c r="BAA305" s="5"/>
      <c r="BAB305" s="5"/>
      <c r="BAC305" s="5"/>
      <c r="BAD305" s="5"/>
      <c r="BAE305" s="5"/>
      <c r="BAF305" s="5"/>
      <c r="BAG305" s="5"/>
      <c r="BAH305" s="5"/>
      <c r="BAI305" s="5"/>
      <c r="BAJ305" s="5"/>
      <c r="BAK305" s="5"/>
      <c r="BAL305" s="5"/>
      <c r="BAM305" s="5"/>
      <c r="BAN305" s="5"/>
      <c r="BAO305" s="5"/>
      <c r="BAP305" s="5"/>
      <c r="BAQ305" s="5"/>
      <c r="BAR305" s="5"/>
      <c r="BAS305" s="5"/>
      <c r="BAT305" s="5"/>
      <c r="BAU305" s="5"/>
      <c r="BAV305" s="5"/>
      <c r="BAW305" s="5"/>
      <c r="BAX305" s="5"/>
      <c r="BAY305" s="5"/>
      <c r="BAZ305" s="5"/>
      <c r="BBA305" s="5"/>
      <c r="BBB305" s="5"/>
      <c r="BBC305" s="5"/>
      <c r="BBD305" s="5"/>
      <c r="BBE305" s="5"/>
      <c r="BBF305" s="5"/>
      <c r="BBG305" s="5"/>
      <c r="BBH305" s="5"/>
      <c r="BBI305" s="5"/>
      <c r="BBJ305" s="5"/>
      <c r="BBK305" s="5"/>
      <c r="BBL305" s="5"/>
      <c r="BBM305" s="5"/>
      <c r="BBN305" s="5"/>
      <c r="BBO305" s="5"/>
      <c r="BBP305" s="5"/>
      <c r="BBQ305" s="5"/>
      <c r="BBR305" s="5"/>
      <c r="BBS305" s="5"/>
      <c r="BBT305" s="5"/>
      <c r="BBU305" s="5"/>
      <c r="BBV305" s="5"/>
      <c r="BBW305" s="5"/>
      <c r="BBX305" s="5"/>
      <c r="BBY305" s="5"/>
      <c r="BBZ305" s="5"/>
      <c r="BCA305" s="5"/>
      <c r="BCB305" s="5"/>
      <c r="BCC305" s="5"/>
      <c r="BCD305" s="5"/>
      <c r="BCE305" s="5"/>
      <c r="BCF305" s="5"/>
      <c r="BCG305" s="5"/>
      <c r="BCH305" s="5"/>
      <c r="BCI305" s="5"/>
      <c r="BCJ305" s="5"/>
      <c r="BCK305" s="5"/>
      <c r="BCL305" s="5"/>
      <c r="BCM305" s="5"/>
      <c r="BCN305" s="5"/>
      <c r="BCO305" s="5"/>
      <c r="BCP305" s="5"/>
      <c r="BCQ305" s="5"/>
      <c r="BCR305" s="5"/>
      <c r="BCS305" s="5"/>
      <c r="BCT305" s="5"/>
      <c r="BCU305" s="5"/>
      <c r="BCV305" s="5"/>
      <c r="BCW305" s="5"/>
      <c r="BCX305" s="5"/>
      <c r="BCY305" s="5"/>
      <c r="BCZ305" s="5"/>
      <c r="BDA305" s="5"/>
      <c r="BDB305" s="5"/>
      <c r="BDC305" s="5"/>
      <c r="BDD305" s="5"/>
      <c r="BDE305" s="5"/>
      <c r="BDF305" s="5"/>
      <c r="BDG305" s="5"/>
      <c r="BDH305" s="5"/>
      <c r="BDI305" s="5"/>
      <c r="BDJ305" s="5"/>
      <c r="BDK305" s="5"/>
      <c r="BDL305" s="5"/>
      <c r="BDM305" s="5"/>
      <c r="BDN305" s="5"/>
      <c r="BDO305" s="5"/>
      <c r="BDP305" s="5"/>
      <c r="BDQ305" s="5"/>
      <c r="BDR305" s="5"/>
      <c r="BDS305" s="5"/>
      <c r="BDT305" s="5"/>
      <c r="BDU305" s="5"/>
    </row>
    <row r="306" spans="1:1477" s="124" customFormat="1" ht="24" customHeight="1" thickTop="1">
      <c r="A306" s="136"/>
      <c r="B306" s="261" t="s">
        <v>1074</v>
      </c>
      <c r="C306" s="262"/>
      <c r="D306" s="263"/>
      <c r="E306" s="110"/>
      <c r="F306" s="111"/>
      <c r="G306" s="159">
        <f>IF(B288="","",ROWS(B288:B305)-1)</f>
        <v>17</v>
      </c>
      <c r="H306" s="112">
        <f>SUM(H288:H305)</f>
        <v>25</v>
      </c>
      <c r="I306" s="112">
        <f>SUM(I288:I305)</f>
        <v>75</v>
      </c>
      <c r="J306" s="112">
        <f>SUM(J288:J305)</f>
        <v>5908</v>
      </c>
      <c r="K306" s="112">
        <f>SUM(K288:K305)</f>
        <v>7743</v>
      </c>
      <c r="L306" s="112">
        <f>SUM(L288:L305)</f>
        <v>7318</v>
      </c>
      <c r="M306" s="142">
        <f>IF(G306="",0,N306/G306)</f>
        <v>0.94117647058823528</v>
      </c>
      <c r="N306" s="112">
        <f t="shared" ref="N306:AC306" si="94">SUM(N288:N305)</f>
        <v>16</v>
      </c>
      <c r="O306" s="112">
        <f t="shared" si="94"/>
        <v>425</v>
      </c>
      <c r="P306" s="113">
        <f t="shared" si="94"/>
        <v>0</v>
      </c>
      <c r="Q306" s="113">
        <f t="shared" si="94"/>
        <v>0</v>
      </c>
      <c r="R306" s="112">
        <f t="shared" si="94"/>
        <v>1733</v>
      </c>
      <c r="S306" s="112">
        <f t="shared" si="94"/>
        <v>102</v>
      </c>
      <c r="T306" s="114">
        <f t="shared" si="94"/>
        <v>234588365</v>
      </c>
      <c r="U306" s="114">
        <f t="shared" si="94"/>
        <v>1564162</v>
      </c>
      <c r="V306" s="114">
        <f t="shared" si="94"/>
        <v>233024203</v>
      </c>
      <c r="W306" s="114">
        <f t="shared" si="94"/>
        <v>247526356</v>
      </c>
      <c r="X306" s="114">
        <f t="shared" si="94"/>
        <v>250572236</v>
      </c>
      <c r="Y306" s="114">
        <f t="shared" si="94"/>
        <v>0</v>
      </c>
      <c r="Z306" s="114">
        <f t="shared" si="94"/>
        <v>865160</v>
      </c>
      <c r="AA306" s="114">
        <f t="shared" si="94"/>
        <v>865160</v>
      </c>
      <c r="AB306" s="114">
        <f t="shared" si="94"/>
        <v>251437396</v>
      </c>
      <c r="AC306" s="114">
        <f t="shared" si="94"/>
        <v>249519272</v>
      </c>
      <c r="AD306" s="142">
        <f>IF(G306="",0,AE306/G306)</f>
        <v>0.88235294117647056</v>
      </c>
      <c r="AE306" s="144">
        <f t="shared" ref="AE306:CM306" si="95">SUM(AE288:AE305)</f>
        <v>15</v>
      </c>
      <c r="AF306" s="114">
        <f t="shared" si="95"/>
        <v>1981146</v>
      </c>
      <c r="AG306" s="114">
        <f t="shared" si="95"/>
        <v>12937989</v>
      </c>
      <c r="AH306" s="115">
        <f t="shared" si="95"/>
        <v>1140</v>
      </c>
      <c r="AI306" s="115">
        <f t="shared" si="95"/>
        <v>491</v>
      </c>
      <c r="AJ306" s="115">
        <f t="shared" si="95"/>
        <v>9</v>
      </c>
      <c r="AK306" s="115">
        <f t="shared" si="95"/>
        <v>56</v>
      </c>
      <c r="AL306" s="114">
        <f t="shared" si="95"/>
        <v>1727309</v>
      </c>
      <c r="AM306" s="114">
        <f t="shared" si="95"/>
        <v>327852</v>
      </c>
      <c r="AN306" s="115">
        <f t="shared" si="95"/>
        <v>15</v>
      </c>
      <c r="AO306" s="115">
        <f t="shared" si="95"/>
        <v>68</v>
      </c>
      <c r="AP306" s="114">
        <f t="shared" si="95"/>
        <v>3314484</v>
      </c>
      <c r="AQ306" s="114">
        <f t="shared" si="95"/>
        <v>622515</v>
      </c>
      <c r="AR306" s="115">
        <f t="shared" si="95"/>
        <v>0</v>
      </c>
      <c r="AS306" s="115">
        <f t="shared" si="95"/>
        <v>0</v>
      </c>
      <c r="AT306" s="114">
        <f t="shared" si="95"/>
        <v>82224</v>
      </c>
      <c r="AU306" s="114">
        <f t="shared" si="95"/>
        <v>0</v>
      </c>
      <c r="AV306" s="115">
        <f t="shared" si="95"/>
        <v>0</v>
      </c>
      <c r="AW306" s="115">
        <f t="shared" si="95"/>
        <v>0</v>
      </c>
      <c r="AX306" s="114">
        <f t="shared" si="95"/>
        <v>0</v>
      </c>
      <c r="AY306" s="114">
        <f t="shared" si="95"/>
        <v>0</v>
      </c>
      <c r="AZ306" s="115">
        <f t="shared" si="95"/>
        <v>0</v>
      </c>
      <c r="BA306" s="115">
        <f t="shared" si="95"/>
        <v>0</v>
      </c>
      <c r="BB306" s="114">
        <f t="shared" si="95"/>
        <v>0</v>
      </c>
      <c r="BC306" s="114">
        <f t="shared" si="95"/>
        <v>0</v>
      </c>
      <c r="BD306" s="115">
        <f t="shared" si="95"/>
        <v>29</v>
      </c>
      <c r="BE306" s="115">
        <f t="shared" si="95"/>
        <v>72</v>
      </c>
      <c r="BF306" s="114">
        <f t="shared" si="95"/>
        <v>5047965</v>
      </c>
      <c r="BG306" s="114">
        <f t="shared" si="95"/>
        <v>721885</v>
      </c>
      <c r="BH306" s="115">
        <f t="shared" si="95"/>
        <v>10</v>
      </c>
      <c r="BI306" s="115">
        <f t="shared" si="95"/>
        <v>0</v>
      </c>
      <c r="BJ306" s="114">
        <f t="shared" si="95"/>
        <v>911819</v>
      </c>
      <c r="BK306" s="114">
        <f t="shared" si="95"/>
        <v>351786</v>
      </c>
      <c r="BL306" s="115">
        <f t="shared" si="95"/>
        <v>0</v>
      </c>
      <c r="BM306" s="115">
        <f t="shared" si="95"/>
        <v>0</v>
      </c>
      <c r="BN306" s="114">
        <f t="shared" si="95"/>
        <v>0</v>
      </c>
      <c r="BO306" s="114">
        <f t="shared" si="95"/>
        <v>0</v>
      </c>
      <c r="BP306" s="115">
        <f t="shared" si="95"/>
        <v>51</v>
      </c>
      <c r="BQ306" s="115">
        <f t="shared" si="95"/>
        <v>0</v>
      </c>
      <c r="BR306" s="114">
        <f t="shared" si="95"/>
        <v>343853</v>
      </c>
      <c r="BS306" s="114">
        <f t="shared" si="95"/>
        <v>160277</v>
      </c>
      <c r="BT306" s="115">
        <f t="shared" si="95"/>
        <v>0</v>
      </c>
      <c r="BU306" s="115">
        <f t="shared" si="95"/>
        <v>0</v>
      </c>
      <c r="BV306" s="114">
        <f t="shared" si="95"/>
        <v>0</v>
      </c>
      <c r="BW306" s="114">
        <f t="shared" si="95"/>
        <v>0</v>
      </c>
      <c r="BX306" s="115">
        <f t="shared" si="95"/>
        <v>49</v>
      </c>
      <c r="BY306" s="115">
        <f t="shared" si="95"/>
        <v>0</v>
      </c>
      <c r="BZ306" s="114">
        <f t="shared" si="95"/>
        <v>0</v>
      </c>
      <c r="CA306" s="114">
        <f t="shared" si="95"/>
        <v>0</v>
      </c>
      <c r="CB306" s="115">
        <f t="shared" si="95"/>
        <v>0</v>
      </c>
      <c r="CC306" s="115">
        <f t="shared" si="95"/>
        <v>0</v>
      </c>
      <c r="CD306" s="114">
        <f t="shared" si="95"/>
        <v>0</v>
      </c>
      <c r="CE306" s="114">
        <f t="shared" si="95"/>
        <v>0</v>
      </c>
      <c r="CF306" s="115">
        <f t="shared" si="95"/>
        <v>0</v>
      </c>
      <c r="CG306" s="115">
        <f t="shared" si="95"/>
        <v>0</v>
      </c>
      <c r="CH306" s="114">
        <f t="shared" si="95"/>
        <v>-1334779</v>
      </c>
      <c r="CI306" s="114">
        <f t="shared" si="95"/>
        <v>0</v>
      </c>
      <c r="CJ306" s="115">
        <f t="shared" si="95"/>
        <v>163</v>
      </c>
      <c r="CK306" s="115">
        <f t="shared" si="95"/>
        <v>196</v>
      </c>
      <c r="CL306" s="114">
        <f t="shared" si="95"/>
        <v>10092876</v>
      </c>
      <c r="CM306" s="114">
        <f t="shared" si="95"/>
        <v>2184315</v>
      </c>
      <c r="CN306" s="116"/>
      <c r="CO306" s="116"/>
      <c r="CP306" s="116"/>
      <c r="CQ306" s="116"/>
      <c r="CR306" s="116"/>
      <c r="CS306" s="116"/>
      <c r="CT306" s="110"/>
      <c r="CU306" s="111"/>
      <c r="CV306" s="111"/>
      <c r="CW306" s="110"/>
      <c r="CX306" s="110"/>
      <c r="CY306" s="111"/>
      <c r="CZ306" s="111"/>
      <c r="DA306" s="111"/>
      <c r="DB306" s="114"/>
      <c r="DC306" s="116"/>
      <c r="DD306" s="11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  <c r="MA306" s="6"/>
      <c r="MB306" s="6"/>
      <c r="MC306" s="6"/>
      <c r="MD306" s="6"/>
      <c r="ME306" s="6"/>
      <c r="MF306" s="6"/>
      <c r="MG306" s="6"/>
      <c r="MH306" s="6"/>
      <c r="MI306" s="6"/>
      <c r="MJ306" s="6"/>
      <c r="MK306" s="6"/>
      <c r="ML306" s="6"/>
      <c r="MM306" s="6"/>
      <c r="MN306" s="6"/>
      <c r="MO306" s="6"/>
      <c r="MP306" s="6"/>
      <c r="MQ306" s="6"/>
      <c r="MR306" s="6"/>
      <c r="MS306" s="6"/>
      <c r="MT306" s="6"/>
      <c r="MU306" s="6"/>
      <c r="MV306" s="6"/>
      <c r="MW306" s="6"/>
      <c r="MX306" s="6"/>
      <c r="MY306" s="6"/>
      <c r="MZ306" s="6"/>
      <c r="NA306" s="6"/>
      <c r="NB306" s="6"/>
      <c r="NC306" s="6"/>
      <c r="ND306" s="6"/>
      <c r="NE306" s="6"/>
      <c r="NF306" s="6"/>
      <c r="NG306" s="6"/>
      <c r="NH306" s="6"/>
      <c r="NI306" s="6"/>
      <c r="NJ306" s="6"/>
      <c r="NK306" s="6"/>
      <c r="NL306" s="6"/>
      <c r="NM306" s="6"/>
      <c r="NN306" s="6"/>
      <c r="NO306" s="6"/>
      <c r="NP306" s="6"/>
      <c r="NQ306" s="6"/>
      <c r="NR306" s="6"/>
      <c r="NS306" s="6"/>
      <c r="NT306" s="6"/>
      <c r="NU306" s="6"/>
      <c r="NV306" s="6"/>
      <c r="NW306" s="6"/>
      <c r="NX306" s="6"/>
      <c r="NY306" s="6"/>
      <c r="NZ306" s="6"/>
      <c r="OA306" s="6"/>
      <c r="OB306" s="6"/>
      <c r="OC306" s="6"/>
      <c r="OD306" s="6"/>
      <c r="OE306" s="6"/>
      <c r="OF306" s="6"/>
      <c r="OG306" s="6"/>
      <c r="OH306" s="6"/>
      <c r="OI306" s="6"/>
      <c r="OJ306" s="6"/>
      <c r="OK306" s="6"/>
      <c r="OL306" s="6"/>
      <c r="OM306" s="6"/>
      <c r="ON306" s="6"/>
      <c r="OO306" s="6"/>
      <c r="OP306" s="6"/>
      <c r="OQ306" s="6"/>
      <c r="OR306" s="6"/>
      <c r="OS306" s="6"/>
      <c r="OT306" s="6"/>
      <c r="OU306" s="6"/>
      <c r="OV306" s="6"/>
      <c r="OW306" s="6"/>
      <c r="OX306" s="6"/>
      <c r="OY306" s="6"/>
      <c r="OZ306" s="6"/>
      <c r="PA306" s="6"/>
      <c r="PB306" s="6"/>
      <c r="PC306" s="6"/>
      <c r="PD306" s="6"/>
      <c r="PE306" s="6"/>
      <c r="PF306" s="6"/>
      <c r="PG306" s="6"/>
      <c r="PH306" s="6"/>
      <c r="PI306" s="6"/>
      <c r="PJ306" s="6"/>
      <c r="PK306" s="6"/>
      <c r="PL306" s="6"/>
      <c r="PM306" s="6"/>
      <c r="PN306" s="6"/>
      <c r="PO306" s="6"/>
      <c r="PP306" s="6"/>
      <c r="PQ306" s="6"/>
      <c r="PR306" s="6"/>
      <c r="PS306" s="6"/>
      <c r="PT306" s="6"/>
      <c r="PU306" s="6"/>
      <c r="PV306" s="6"/>
      <c r="PW306" s="6"/>
      <c r="PX306" s="6"/>
      <c r="PY306" s="6"/>
      <c r="PZ306" s="6"/>
      <c r="QA306" s="6"/>
      <c r="QB306" s="6"/>
      <c r="QC306" s="6"/>
      <c r="QD306" s="6"/>
      <c r="QE306" s="6"/>
      <c r="QF306" s="6"/>
      <c r="QG306" s="6"/>
      <c r="QH306" s="6"/>
      <c r="QI306" s="6"/>
      <c r="QJ306" s="6"/>
      <c r="QK306" s="6"/>
      <c r="QL306" s="6"/>
      <c r="QM306" s="6"/>
      <c r="QN306" s="6"/>
      <c r="QO306" s="6"/>
      <c r="QP306" s="6"/>
      <c r="QQ306" s="6"/>
      <c r="QR306" s="6"/>
      <c r="QS306" s="6"/>
      <c r="QT306" s="6"/>
      <c r="QU306" s="6"/>
      <c r="QV306" s="6"/>
      <c r="QW306" s="6"/>
      <c r="QX306" s="6"/>
      <c r="QY306" s="6"/>
      <c r="QZ306" s="6"/>
      <c r="RA306" s="6"/>
      <c r="RB306" s="6"/>
      <c r="RC306" s="6"/>
      <c r="RD306" s="6"/>
      <c r="RE306" s="6"/>
      <c r="RF306" s="6"/>
      <c r="RG306" s="6"/>
      <c r="RH306" s="6"/>
      <c r="RI306" s="6"/>
      <c r="RJ306" s="6"/>
      <c r="RK306" s="6"/>
      <c r="RL306" s="6"/>
      <c r="RM306" s="6"/>
      <c r="RN306" s="6"/>
      <c r="RO306" s="6"/>
      <c r="RP306" s="6"/>
      <c r="RQ306" s="6"/>
      <c r="RR306" s="6"/>
      <c r="RS306" s="6"/>
      <c r="RT306" s="6"/>
      <c r="RU306" s="6"/>
      <c r="RV306" s="6"/>
      <c r="RW306" s="6"/>
      <c r="RX306" s="6"/>
      <c r="RY306" s="6"/>
      <c r="RZ306" s="6"/>
      <c r="SA306" s="6"/>
      <c r="SB306" s="6"/>
      <c r="SC306" s="6"/>
      <c r="SD306" s="6"/>
      <c r="SE306" s="6"/>
      <c r="SF306" s="6"/>
      <c r="SG306" s="6"/>
      <c r="SH306" s="6"/>
      <c r="SI306" s="6"/>
      <c r="SJ306" s="6"/>
      <c r="SK306" s="6"/>
      <c r="SL306" s="6"/>
      <c r="SM306" s="6"/>
      <c r="SN306" s="6"/>
      <c r="SO306" s="6"/>
      <c r="SP306" s="6"/>
      <c r="SQ306" s="6"/>
      <c r="SR306" s="6"/>
      <c r="SS306" s="6"/>
      <c r="ST306" s="6"/>
      <c r="SU306" s="6"/>
      <c r="SV306" s="6"/>
      <c r="SW306" s="6"/>
      <c r="SX306" s="6"/>
      <c r="SY306" s="6"/>
      <c r="SZ306" s="6"/>
      <c r="TA306" s="6"/>
      <c r="TB306" s="6"/>
      <c r="TC306" s="6"/>
      <c r="TD306" s="6"/>
      <c r="TE306" s="6"/>
      <c r="TF306" s="6"/>
      <c r="TG306" s="6"/>
      <c r="TH306" s="6"/>
      <c r="TI306" s="6"/>
      <c r="TJ306" s="6"/>
      <c r="TK306" s="6"/>
      <c r="TL306" s="6"/>
      <c r="TM306" s="6"/>
      <c r="TN306" s="6"/>
      <c r="TO306" s="6"/>
      <c r="TP306" s="6"/>
      <c r="TQ306" s="6"/>
      <c r="TR306" s="6"/>
      <c r="TS306" s="6"/>
      <c r="TT306" s="6"/>
      <c r="TU306" s="6"/>
      <c r="TV306" s="6"/>
      <c r="TW306" s="6"/>
      <c r="TX306" s="6"/>
      <c r="TY306" s="6"/>
      <c r="TZ306" s="6"/>
      <c r="UA306" s="6"/>
      <c r="UB306" s="6"/>
      <c r="UC306" s="6"/>
      <c r="UD306" s="6"/>
      <c r="UE306" s="6"/>
      <c r="UF306" s="6"/>
      <c r="UG306" s="6"/>
      <c r="UH306" s="6"/>
      <c r="UI306" s="6"/>
      <c r="UJ306" s="6"/>
      <c r="UK306" s="6"/>
      <c r="UL306" s="6"/>
      <c r="UM306" s="6"/>
      <c r="UN306" s="6"/>
      <c r="UO306" s="6"/>
      <c r="UP306" s="6"/>
      <c r="UQ306" s="6"/>
      <c r="UR306" s="6"/>
      <c r="US306" s="6"/>
      <c r="UT306" s="6"/>
      <c r="UU306" s="6"/>
      <c r="UV306" s="6"/>
      <c r="UW306" s="6"/>
      <c r="UX306" s="6"/>
      <c r="UY306" s="6"/>
      <c r="UZ306" s="6"/>
      <c r="VA306" s="6"/>
      <c r="VB306" s="6"/>
      <c r="VC306" s="6"/>
      <c r="VD306" s="6"/>
      <c r="VE306" s="6"/>
      <c r="VF306" s="6"/>
      <c r="VG306" s="6"/>
      <c r="VH306" s="6"/>
      <c r="VI306" s="6"/>
      <c r="VJ306" s="6"/>
      <c r="VK306" s="6"/>
      <c r="VL306" s="6"/>
      <c r="VM306" s="6"/>
      <c r="VN306" s="6"/>
      <c r="VO306" s="6"/>
      <c r="VP306" s="6"/>
      <c r="VQ306" s="6"/>
      <c r="VR306" s="6"/>
      <c r="VS306" s="6"/>
      <c r="VT306" s="6"/>
      <c r="VU306" s="6"/>
      <c r="VV306" s="6"/>
      <c r="VW306" s="6"/>
      <c r="VX306" s="6"/>
      <c r="VY306" s="6"/>
      <c r="VZ306" s="6"/>
      <c r="WA306" s="6"/>
      <c r="WB306" s="6"/>
      <c r="WC306" s="6"/>
      <c r="WD306" s="6"/>
      <c r="WE306" s="6"/>
      <c r="WF306" s="6"/>
      <c r="WG306" s="6"/>
      <c r="WH306" s="6"/>
      <c r="WI306" s="6"/>
      <c r="WJ306" s="6"/>
      <c r="WK306" s="6"/>
      <c r="WL306" s="6"/>
      <c r="WM306" s="6"/>
      <c r="WN306" s="6"/>
      <c r="WO306" s="6"/>
      <c r="WP306" s="6"/>
      <c r="WQ306" s="6"/>
      <c r="WR306" s="6"/>
      <c r="WS306" s="6"/>
      <c r="WT306" s="6"/>
      <c r="WU306" s="6"/>
      <c r="WV306" s="6"/>
      <c r="WW306" s="6"/>
      <c r="WX306" s="6"/>
      <c r="WY306" s="6"/>
      <c r="WZ306" s="6"/>
      <c r="XA306" s="6"/>
      <c r="XB306" s="6"/>
      <c r="XC306" s="6"/>
      <c r="XD306" s="6"/>
      <c r="XE306" s="6"/>
      <c r="XF306" s="6"/>
      <c r="XG306" s="6"/>
      <c r="XH306" s="6"/>
      <c r="XI306" s="6"/>
      <c r="XJ306" s="6"/>
      <c r="XK306" s="6"/>
      <c r="XL306" s="6"/>
      <c r="XM306" s="6"/>
      <c r="XN306" s="6"/>
      <c r="XO306" s="6"/>
      <c r="XP306" s="6"/>
      <c r="XQ306" s="6"/>
      <c r="XR306" s="6"/>
      <c r="XS306" s="6"/>
      <c r="XT306" s="6"/>
      <c r="XU306" s="6"/>
      <c r="XV306" s="6"/>
      <c r="XW306" s="6"/>
      <c r="XX306" s="6"/>
      <c r="XY306" s="6"/>
      <c r="XZ306" s="6"/>
      <c r="YA306" s="6"/>
      <c r="YB306" s="6"/>
      <c r="YC306" s="6"/>
      <c r="YD306" s="6"/>
      <c r="YE306" s="6"/>
      <c r="YF306" s="6"/>
      <c r="YG306" s="6"/>
      <c r="YH306" s="6"/>
      <c r="YI306" s="6"/>
      <c r="YJ306" s="6"/>
      <c r="YK306" s="6"/>
      <c r="YL306" s="6"/>
      <c r="YM306" s="6"/>
      <c r="YN306" s="6"/>
      <c r="YO306" s="6"/>
      <c r="YP306" s="6"/>
      <c r="YQ306" s="6"/>
      <c r="YR306" s="6"/>
      <c r="YS306" s="6"/>
      <c r="YT306" s="6"/>
      <c r="YU306" s="6"/>
      <c r="YV306" s="6"/>
      <c r="YW306" s="6"/>
      <c r="YX306" s="6"/>
      <c r="YY306" s="6"/>
      <c r="YZ306" s="6"/>
      <c r="ZA306" s="6"/>
      <c r="ZB306" s="6"/>
      <c r="ZC306" s="6"/>
      <c r="ZD306" s="6"/>
      <c r="ZE306" s="6"/>
      <c r="ZF306" s="6"/>
      <c r="ZG306" s="6"/>
      <c r="ZH306" s="6"/>
      <c r="ZI306" s="6"/>
      <c r="ZJ306" s="6"/>
      <c r="ZK306" s="6"/>
      <c r="ZL306" s="6"/>
      <c r="ZM306" s="6"/>
      <c r="ZN306" s="6"/>
      <c r="ZO306" s="6"/>
      <c r="ZP306" s="6"/>
      <c r="ZQ306" s="6"/>
      <c r="ZR306" s="6"/>
      <c r="ZS306" s="6"/>
      <c r="ZT306" s="6"/>
      <c r="ZU306" s="6"/>
      <c r="ZV306" s="6"/>
      <c r="ZW306" s="6"/>
      <c r="ZX306" s="6"/>
      <c r="ZY306" s="6"/>
      <c r="ZZ306" s="6"/>
      <c r="AAA306" s="6"/>
      <c r="AAB306" s="6"/>
      <c r="AAC306" s="6"/>
      <c r="AAD306" s="6"/>
      <c r="AAE306" s="6"/>
      <c r="AAF306" s="6"/>
      <c r="AAG306" s="6"/>
      <c r="AAH306" s="6"/>
      <c r="AAI306" s="6"/>
      <c r="AAJ306" s="6"/>
      <c r="AAK306" s="6"/>
      <c r="AAL306" s="6"/>
      <c r="AAM306" s="6"/>
      <c r="AAN306" s="6"/>
      <c r="AAO306" s="6"/>
      <c r="AAP306" s="6"/>
      <c r="AAQ306" s="6"/>
      <c r="AAR306" s="6"/>
      <c r="AAS306" s="6"/>
      <c r="AAT306" s="6"/>
      <c r="AAU306" s="6"/>
      <c r="AAV306" s="6"/>
      <c r="AAW306" s="6"/>
      <c r="AAX306" s="6"/>
      <c r="AAY306" s="6"/>
      <c r="AAZ306" s="6"/>
      <c r="ABA306" s="6"/>
      <c r="ABB306" s="6"/>
      <c r="ABC306" s="6"/>
      <c r="ABD306" s="6"/>
      <c r="ABE306" s="6"/>
      <c r="ABF306" s="6"/>
      <c r="ABG306" s="6"/>
      <c r="ABH306" s="6"/>
      <c r="ABI306" s="6"/>
      <c r="ABJ306" s="6"/>
      <c r="ABK306" s="6"/>
      <c r="ABL306" s="6"/>
      <c r="ABM306" s="6"/>
      <c r="ABN306" s="6"/>
      <c r="ABO306" s="6"/>
      <c r="ABP306" s="6"/>
      <c r="ABQ306" s="6"/>
      <c r="ABR306" s="6"/>
      <c r="ABS306" s="6"/>
      <c r="ABT306" s="6"/>
      <c r="ABU306" s="6"/>
      <c r="ABV306" s="6"/>
      <c r="ABW306" s="6"/>
      <c r="ABX306" s="6"/>
      <c r="ABY306" s="6"/>
      <c r="ABZ306" s="6"/>
      <c r="ACA306" s="6"/>
      <c r="ACB306" s="6"/>
      <c r="ACC306" s="6"/>
      <c r="ACD306" s="6"/>
      <c r="ACE306" s="6"/>
      <c r="ACF306" s="6"/>
      <c r="ACG306" s="6"/>
      <c r="ACH306" s="6"/>
      <c r="ACI306" s="6"/>
      <c r="ACJ306" s="6"/>
      <c r="ACK306" s="6"/>
      <c r="ACL306" s="6"/>
      <c r="ACM306" s="6"/>
      <c r="ACN306" s="6"/>
      <c r="ACO306" s="6"/>
      <c r="ACP306" s="6"/>
      <c r="ACQ306" s="6"/>
      <c r="ACR306" s="6"/>
      <c r="ACS306" s="6"/>
      <c r="ACT306" s="6"/>
      <c r="ACU306" s="6"/>
      <c r="ACV306" s="6"/>
      <c r="ACW306" s="6"/>
      <c r="ACX306" s="6"/>
      <c r="ACY306" s="6"/>
      <c r="ACZ306" s="6"/>
      <c r="ADA306" s="6"/>
      <c r="ADB306" s="6"/>
      <c r="ADC306" s="6"/>
      <c r="ADD306" s="6"/>
      <c r="ADE306" s="6"/>
      <c r="ADF306" s="6"/>
      <c r="ADG306" s="6"/>
      <c r="ADH306" s="6"/>
      <c r="ADI306" s="6"/>
      <c r="ADJ306" s="6"/>
      <c r="ADK306" s="6"/>
      <c r="ADL306" s="6"/>
      <c r="ADM306" s="6"/>
      <c r="ADN306" s="6"/>
      <c r="ADO306" s="6"/>
      <c r="ADP306" s="6"/>
      <c r="ADQ306" s="6"/>
      <c r="ADR306" s="6"/>
      <c r="ADS306" s="6"/>
      <c r="ADT306" s="6"/>
      <c r="ADU306" s="6"/>
      <c r="ADV306" s="6"/>
      <c r="ADW306" s="6"/>
      <c r="ADX306" s="6"/>
      <c r="ADY306" s="6"/>
      <c r="ADZ306" s="6"/>
      <c r="AEA306" s="6"/>
      <c r="AEB306" s="6"/>
      <c r="AEC306" s="6"/>
      <c r="AED306" s="6"/>
      <c r="AEE306" s="6"/>
      <c r="AEF306" s="6"/>
      <c r="AEG306" s="6"/>
      <c r="AEH306" s="6"/>
      <c r="AEI306" s="6"/>
      <c r="AEJ306" s="6"/>
      <c r="AEK306" s="6"/>
      <c r="AEL306" s="6"/>
      <c r="AEM306" s="6"/>
      <c r="AEN306" s="6"/>
      <c r="AEO306" s="6"/>
      <c r="AEP306" s="6"/>
      <c r="AEQ306" s="6"/>
      <c r="AER306" s="6"/>
      <c r="AES306" s="6"/>
      <c r="AET306" s="6"/>
      <c r="AEU306" s="6"/>
      <c r="AEV306" s="6"/>
      <c r="AEW306" s="6"/>
      <c r="AEX306" s="6"/>
      <c r="AEY306" s="6"/>
      <c r="AEZ306" s="6"/>
      <c r="AFA306" s="6"/>
      <c r="AFB306" s="6"/>
      <c r="AFC306" s="6"/>
      <c r="AFD306" s="6"/>
      <c r="AFE306" s="6"/>
      <c r="AFF306" s="6"/>
      <c r="AFG306" s="6"/>
      <c r="AFH306" s="6"/>
      <c r="AFI306" s="6"/>
      <c r="AFJ306" s="6"/>
      <c r="AFK306" s="6"/>
      <c r="AFL306" s="6"/>
      <c r="AFM306" s="6"/>
      <c r="AFN306" s="6"/>
      <c r="AFO306" s="6"/>
      <c r="AFP306" s="6"/>
      <c r="AFQ306" s="6"/>
      <c r="AFR306" s="6"/>
      <c r="AFS306" s="6"/>
      <c r="AFT306" s="6"/>
      <c r="AFU306" s="6"/>
      <c r="AFV306" s="6"/>
      <c r="AFW306" s="6"/>
      <c r="AFX306" s="6"/>
      <c r="AFY306" s="6"/>
      <c r="AFZ306" s="6"/>
      <c r="AGA306" s="6"/>
      <c r="AGB306" s="6"/>
      <c r="AGC306" s="6"/>
      <c r="AGD306" s="6"/>
      <c r="AGE306" s="6"/>
      <c r="AGF306" s="6"/>
      <c r="AGG306" s="6"/>
      <c r="AGH306" s="6"/>
      <c r="AGI306" s="6"/>
      <c r="AGJ306" s="6"/>
      <c r="AGK306" s="6"/>
      <c r="AGL306" s="6"/>
      <c r="AGM306" s="6"/>
      <c r="AGN306" s="6"/>
      <c r="AGO306" s="6"/>
      <c r="AGP306" s="6"/>
      <c r="AGQ306" s="6"/>
      <c r="AGR306" s="6"/>
      <c r="AGS306" s="6"/>
      <c r="AGT306" s="6"/>
      <c r="AGU306" s="6"/>
      <c r="AGV306" s="6"/>
      <c r="AGW306" s="6"/>
      <c r="AGX306" s="6"/>
      <c r="AGY306" s="6"/>
      <c r="AGZ306" s="6"/>
      <c r="AHA306" s="6"/>
      <c r="AHB306" s="6"/>
      <c r="AHC306" s="6"/>
      <c r="AHD306" s="6"/>
      <c r="AHE306" s="6"/>
      <c r="AHF306" s="6"/>
      <c r="AHG306" s="6"/>
      <c r="AHH306" s="6"/>
      <c r="AHI306" s="6"/>
      <c r="AHJ306" s="6"/>
      <c r="AHK306" s="6"/>
      <c r="AHL306" s="6"/>
      <c r="AHM306" s="6"/>
      <c r="AHN306" s="6"/>
      <c r="AHO306" s="6"/>
      <c r="AHP306" s="6"/>
      <c r="AHQ306" s="6"/>
      <c r="AHR306" s="6"/>
      <c r="AHS306" s="6"/>
      <c r="AHT306" s="6"/>
      <c r="AHU306" s="6"/>
      <c r="AHV306" s="6"/>
      <c r="AHW306" s="6"/>
      <c r="AHX306" s="6"/>
      <c r="AHY306" s="6"/>
      <c r="AHZ306" s="6"/>
      <c r="AIA306" s="6"/>
      <c r="AIB306" s="6"/>
      <c r="AIC306" s="6"/>
      <c r="AID306" s="6"/>
      <c r="AIE306" s="6"/>
      <c r="AIF306" s="6"/>
      <c r="AIG306" s="6"/>
      <c r="AIH306" s="6"/>
      <c r="AII306" s="6"/>
      <c r="AIJ306" s="6"/>
      <c r="AIK306" s="6"/>
      <c r="AIL306" s="6"/>
      <c r="AIM306" s="6"/>
      <c r="AIN306" s="6"/>
      <c r="AIO306" s="6"/>
      <c r="AIP306" s="6"/>
      <c r="AIQ306" s="6"/>
      <c r="AIR306" s="6"/>
      <c r="AIS306" s="6"/>
      <c r="AIT306" s="6"/>
      <c r="AIU306" s="6"/>
      <c r="AIV306" s="6"/>
      <c r="AIW306" s="6"/>
      <c r="AIX306" s="6"/>
      <c r="AIY306" s="6"/>
      <c r="AIZ306" s="6"/>
      <c r="AJA306" s="6"/>
      <c r="AJB306" s="6"/>
      <c r="AJC306" s="6"/>
      <c r="AJD306" s="6"/>
      <c r="AJE306" s="6"/>
      <c r="AJF306" s="6"/>
      <c r="AJG306" s="6"/>
      <c r="AJH306" s="6"/>
      <c r="AJI306" s="6"/>
      <c r="AJJ306" s="6"/>
      <c r="AJK306" s="6"/>
      <c r="AJL306" s="6"/>
      <c r="AJM306" s="6"/>
      <c r="AJN306" s="6"/>
      <c r="AJO306" s="6"/>
      <c r="AJP306" s="6"/>
      <c r="AJQ306" s="6"/>
      <c r="AJR306" s="6"/>
      <c r="AJS306" s="6"/>
      <c r="AJT306" s="6"/>
      <c r="AJU306" s="6"/>
      <c r="AJV306" s="6"/>
      <c r="AJW306" s="6"/>
      <c r="AJX306" s="6"/>
      <c r="AJY306" s="6"/>
      <c r="AJZ306" s="6"/>
      <c r="AKA306" s="6"/>
      <c r="AKB306" s="6"/>
      <c r="AKC306" s="6"/>
      <c r="AKD306" s="6"/>
      <c r="AKE306" s="6"/>
      <c r="AKF306" s="6"/>
      <c r="AKG306" s="6"/>
      <c r="AKH306" s="6"/>
      <c r="AKI306" s="6"/>
      <c r="AKJ306" s="6"/>
      <c r="AKK306" s="6"/>
      <c r="AKL306" s="6"/>
      <c r="AKM306" s="6"/>
      <c r="AKN306" s="6"/>
      <c r="AKO306" s="6"/>
      <c r="AKP306" s="6"/>
      <c r="AKQ306" s="6"/>
      <c r="AKR306" s="6"/>
      <c r="AKS306" s="6"/>
      <c r="AKT306" s="6"/>
      <c r="AKU306" s="6"/>
      <c r="AKV306" s="6"/>
      <c r="AKW306" s="6"/>
      <c r="AKX306" s="6"/>
      <c r="AKY306" s="6"/>
      <c r="AKZ306" s="6"/>
      <c r="ALA306" s="6"/>
      <c r="ALB306" s="6"/>
      <c r="ALC306" s="6"/>
      <c r="ALD306" s="6"/>
      <c r="ALE306" s="6"/>
      <c r="ALF306" s="6"/>
      <c r="ALG306" s="6"/>
      <c r="ALH306" s="6"/>
      <c r="ALI306" s="6"/>
      <c r="ALJ306" s="6"/>
      <c r="ALK306" s="6"/>
      <c r="ALL306" s="6"/>
      <c r="ALM306" s="6"/>
      <c r="ALN306" s="6"/>
      <c r="ALO306" s="6"/>
      <c r="ALP306" s="6"/>
      <c r="ALQ306" s="6"/>
      <c r="ALR306" s="6"/>
      <c r="ALS306" s="6"/>
      <c r="ALT306" s="6"/>
      <c r="ALU306" s="6"/>
      <c r="ALV306" s="6"/>
      <c r="ALW306" s="6"/>
      <c r="ALX306" s="6"/>
      <c r="ALY306" s="6"/>
      <c r="ALZ306" s="6"/>
      <c r="AMA306" s="6"/>
      <c r="AMB306" s="6"/>
      <c r="AMC306" s="6"/>
      <c r="AMD306" s="6"/>
      <c r="AME306" s="6"/>
      <c r="AMF306" s="6"/>
      <c r="AMG306" s="6"/>
      <c r="AMH306" s="6"/>
      <c r="AMI306" s="6"/>
      <c r="AMJ306" s="6"/>
      <c r="AMK306" s="6"/>
      <c r="AML306" s="6"/>
      <c r="AMM306" s="6"/>
      <c r="AMN306" s="6"/>
      <c r="AMO306" s="6"/>
      <c r="AMP306" s="6"/>
      <c r="AMQ306" s="6"/>
      <c r="AMR306" s="6"/>
      <c r="AMS306" s="6"/>
      <c r="AMT306" s="6"/>
      <c r="AMU306" s="6"/>
      <c r="AMV306" s="6"/>
      <c r="AMW306" s="6"/>
      <c r="AMX306" s="6"/>
      <c r="AMY306" s="6"/>
      <c r="AMZ306" s="6"/>
      <c r="ANA306" s="6"/>
      <c r="ANB306" s="6"/>
      <c r="ANC306" s="6"/>
      <c r="AND306" s="6"/>
      <c r="ANE306" s="6"/>
      <c r="ANF306" s="6"/>
      <c r="ANG306" s="6"/>
      <c r="ANH306" s="6"/>
      <c r="ANI306" s="6"/>
      <c r="ANJ306" s="6"/>
      <c r="ANK306" s="6"/>
      <c r="ANL306" s="6"/>
      <c r="ANM306" s="6"/>
      <c r="ANN306" s="6"/>
      <c r="ANO306" s="6"/>
      <c r="ANP306" s="6"/>
      <c r="ANQ306" s="6"/>
      <c r="ANR306" s="6"/>
      <c r="ANS306" s="6"/>
      <c r="ANT306" s="6"/>
      <c r="ANU306" s="6"/>
      <c r="ANV306" s="6"/>
      <c r="ANW306" s="6"/>
      <c r="ANX306" s="6"/>
      <c r="ANY306" s="6"/>
      <c r="ANZ306" s="6"/>
      <c r="AOA306" s="6"/>
      <c r="AOB306" s="6"/>
      <c r="AOC306" s="6"/>
      <c r="AOD306" s="6"/>
      <c r="AOE306" s="6"/>
      <c r="AOF306" s="6"/>
      <c r="AOG306" s="6"/>
      <c r="AOH306" s="6"/>
      <c r="AOI306" s="6"/>
      <c r="AOJ306" s="6"/>
      <c r="AOK306" s="6"/>
      <c r="AOL306" s="6"/>
      <c r="AOM306" s="6"/>
      <c r="AON306" s="6"/>
      <c r="AOO306" s="6"/>
      <c r="AOP306" s="6"/>
      <c r="AOQ306" s="6"/>
      <c r="AOR306" s="6"/>
      <c r="AOS306" s="6"/>
      <c r="AOT306" s="6"/>
      <c r="AOU306" s="6"/>
      <c r="AOV306" s="6"/>
      <c r="AOW306" s="6"/>
      <c r="AOX306" s="6"/>
      <c r="AOY306" s="6"/>
      <c r="AOZ306" s="6"/>
      <c r="APA306" s="6"/>
      <c r="APB306" s="6"/>
      <c r="APC306" s="6"/>
      <c r="APD306" s="6"/>
      <c r="APE306" s="6"/>
      <c r="APF306" s="6"/>
      <c r="APG306" s="6"/>
      <c r="APH306" s="6"/>
      <c r="API306" s="6"/>
      <c r="APJ306" s="6"/>
      <c r="APK306" s="6"/>
      <c r="APL306" s="6"/>
      <c r="APM306" s="6"/>
      <c r="APN306" s="6"/>
      <c r="APO306" s="6"/>
      <c r="APP306" s="6"/>
      <c r="APQ306" s="6"/>
      <c r="APR306" s="6"/>
      <c r="APS306" s="6"/>
      <c r="APT306" s="6"/>
      <c r="APU306" s="6"/>
      <c r="APV306" s="6"/>
      <c r="APW306" s="6"/>
      <c r="APX306" s="6"/>
      <c r="APY306" s="6"/>
      <c r="APZ306" s="6"/>
      <c r="AQA306" s="6"/>
      <c r="AQB306" s="6"/>
      <c r="AQC306" s="6"/>
      <c r="AQD306" s="6"/>
      <c r="AQE306" s="6"/>
      <c r="AQF306" s="6"/>
      <c r="AQG306" s="6"/>
      <c r="AQH306" s="6"/>
      <c r="AQI306" s="6"/>
      <c r="AQJ306" s="6"/>
      <c r="AQK306" s="6"/>
      <c r="AQL306" s="6"/>
      <c r="AQM306" s="6"/>
      <c r="AQN306" s="6"/>
      <c r="AQO306" s="6"/>
      <c r="AQP306" s="6"/>
      <c r="AQQ306" s="6"/>
      <c r="AQR306" s="6"/>
      <c r="AQS306" s="6"/>
      <c r="AQT306" s="6"/>
      <c r="AQU306" s="6"/>
      <c r="AQV306" s="6"/>
      <c r="AQW306" s="6"/>
      <c r="AQX306" s="6"/>
      <c r="AQY306" s="6"/>
      <c r="AQZ306" s="6"/>
      <c r="ARA306" s="6"/>
      <c r="ARB306" s="6"/>
      <c r="ARC306" s="6"/>
      <c r="ARD306" s="6"/>
      <c r="ARE306" s="6"/>
      <c r="ARF306" s="6"/>
      <c r="ARG306" s="6"/>
      <c r="ARH306" s="6"/>
      <c r="ARI306" s="6"/>
      <c r="ARJ306" s="6"/>
      <c r="ARK306" s="6"/>
      <c r="ARL306" s="6"/>
      <c r="ARM306" s="6"/>
      <c r="ARN306" s="6"/>
      <c r="ARO306" s="6"/>
      <c r="ARP306" s="6"/>
      <c r="ARQ306" s="6"/>
      <c r="ARR306" s="6"/>
      <c r="ARS306" s="6"/>
      <c r="ART306" s="6"/>
      <c r="ARU306" s="6"/>
      <c r="ARV306" s="6"/>
      <c r="ARW306" s="6"/>
      <c r="ARX306" s="6"/>
      <c r="ARY306" s="6"/>
      <c r="ARZ306" s="6"/>
      <c r="ASA306" s="6"/>
      <c r="ASB306" s="6"/>
      <c r="ASC306" s="6"/>
      <c r="ASD306" s="6"/>
      <c r="ASE306" s="6"/>
      <c r="ASF306" s="6"/>
      <c r="ASG306" s="6"/>
      <c r="ASH306" s="6"/>
      <c r="ASI306" s="6"/>
      <c r="ASJ306" s="6"/>
      <c r="ASK306" s="6"/>
      <c r="ASL306" s="6"/>
      <c r="ASM306" s="6"/>
      <c r="ASN306" s="6"/>
      <c r="ASO306" s="6"/>
      <c r="ASP306" s="6"/>
      <c r="ASQ306" s="6"/>
      <c r="ASR306" s="6"/>
      <c r="ASS306" s="6"/>
      <c r="AST306" s="6"/>
      <c r="ASU306" s="6"/>
      <c r="ASV306" s="6"/>
      <c r="ASW306" s="6"/>
      <c r="ASX306" s="6"/>
      <c r="ASY306" s="6"/>
      <c r="ASZ306" s="6"/>
      <c r="ATA306" s="6"/>
      <c r="ATB306" s="6"/>
      <c r="ATC306" s="6"/>
      <c r="ATD306" s="6"/>
      <c r="ATE306" s="6"/>
      <c r="ATF306" s="6"/>
      <c r="ATG306" s="6"/>
      <c r="ATH306" s="6"/>
      <c r="ATI306" s="6"/>
      <c r="ATJ306" s="6"/>
      <c r="ATK306" s="6"/>
      <c r="ATL306" s="6"/>
      <c r="ATM306" s="6"/>
      <c r="ATN306" s="6"/>
      <c r="ATO306" s="6"/>
      <c r="ATP306" s="6"/>
      <c r="ATQ306" s="6"/>
      <c r="ATR306" s="6"/>
      <c r="ATS306" s="6"/>
      <c r="ATT306" s="6"/>
      <c r="ATU306" s="6"/>
      <c r="ATV306" s="6"/>
      <c r="ATW306" s="6"/>
      <c r="ATX306" s="6"/>
      <c r="ATY306" s="6"/>
      <c r="ATZ306" s="6"/>
      <c r="AUA306" s="6"/>
      <c r="AUB306" s="6"/>
      <c r="AUC306" s="6"/>
      <c r="AUD306" s="6"/>
      <c r="AUE306" s="6"/>
      <c r="AUF306" s="6"/>
      <c r="AUG306" s="6"/>
      <c r="AUH306" s="6"/>
      <c r="AUI306" s="6"/>
      <c r="AUJ306" s="6"/>
      <c r="AUK306" s="6"/>
      <c r="AUL306" s="6"/>
      <c r="AUM306" s="6"/>
      <c r="AUN306" s="6"/>
      <c r="AUO306" s="6"/>
      <c r="AUP306" s="6"/>
      <c r="AUQ306" s="6"/>
      <c r="AUR306" s="6"/>
      <c r="AUS306" s="6"/>
      <c r="AUT306" s="6"/>
      <c r="AUU306" s="6"/>
      <c r="AUV306" s="6"/>
      <c r="AUW306" s="6"/>
      <c r="AUX306" s="6"/>
      <c r="AUY306" s="6"/>
      <c r="AUZ306" s="6"/>
      <c r="AVA306" s="6"/>
      <c r="AVB306" s="6"/>
      <c r="AVC306" s="6"/>
      <c r="AVD306" s="6"/>
      <c r="AVE306" s="6"/>
      <c r="AVF306" s="6"/>
      <c r="AVG306" s="6"/>
      <c r="AVH306" s="6"/>
      <c r="AVI306" s="6"/>
      <c r="AVJ306" s="6"/>
      <c r="AVK306" s="6"/>
      <c r="AVL306" s="6"/>
      <c r="AVM306" s="6"/>
      <c r="AVN306" s="6"/>
      <c r="AVO306" s="6"/>
      <c r="AVP306" s="6"/>
      <c r="AVQ306" s="6"/>
      <c r="AVR306" s="6"/>
      <c r="AVS306" s="6"/>
      <c r="AVT306" s="6"/>
      <c r="AVU306" s="6"/>
      <c r="AVV306" s="6"/>
      <c r="AVW306" s="6"/>
      <c r="AVX306" s="6"/>
      <c r="AVY306" s="6"/>
      <c r="AVZ306" s="6"/>
      <c r="AWA306" s="6"/>
      <c r="AWB306" s="6"/>
      <c r="AWC306" s="6"/>
      <c r="AWD306" s="6"/>
      <c r="AWE306" s="6"/>
      <c r="AWF306" s="6"/>
      <c r="AWG306" s="6"/>
      <c r="AWH306" s="6"/>
      <c r="AWI306" s="6"/>
      <c r="AWJ306" s="6"/>
      <c r="AWK306" s="6"/>
      <c r="AWL306" s="6"/>
      <c r="AWM306" s="6"/>
      <c r="AWN306" s="6"/>
      <c r="AWO306" s="6"/>
      <c r="AWP306" s="6"/>
      <c r="AWQ306" s="6"/>
      <c r="AWR306" s="6"/>
      <c r="AWS306" s="6"/>
      <c r="AWT306" s="6"/>
      <c r="AWU306" s="6"/>
      <c r="AWV306" s="6"/>
      <c r="AWW306" s="6"/>
      <c r="AWX306" s="6"/>
      <c r="AWY306" s="6"/>
      <c r="AWZ306" s="6"/>
      <c r="AXA306" s="6"/>
      <c r="AXB306" s="6"/>
      <c r="AXC306" s="6"/>
      <c r="AXD306" s="6"/>
      <c r="AXE306" s="6"/>
      <c r="AXF306" s="6"/>
      <c r="AXG306" s="6"/>
      <c r="AXH306" s="6"/>
      <c r="AXI306" s="6"/>
      <c r="AXJ306" s="6"/>
      <c r="AXK306" s="6"/>
      <c r="AXL306" s="6"/>
      <c r="AXM306" s="6"/>
      <c r="AXN306" s="6"/>
      <c r="AXO306" s="6"/>
      <c r="AXP306" s="6"/>
      <c r="AXQ306" s="6"/>
      <c r="AXR306" s="6"/>
      <c r="AXS306" s="6"/>
      <c r="AXT306" s="6"/>
      <c r="AXU306" s="6"/>
      <c r="AXV306" s="6"/>
      <c r="AXW306" s="6"/>
      <c r="AXX306" s="6"/>
      <c r="AXY306" s="6"/>
      <c r="AXZ306" s="6"/>
      <c r="AYA306" s="6"/>
      <c r="AYB306" s="6"/>
      <c r="AYC306" s="6"/>
      <c r="AYD306" s="6"/>
      <c r="AYE306" s="6"/>
      <c r="AYF306" s="6"/>
      <c r="AYG306" s="6"/>
      <c r="AYH306" s="6"/>
      <c r="AYI306" s="6"/>
      <c r="AYJ306" s="6"/>
      <c r="AYK306" s="6"/>
      <c r="AYL306" s="6"/>
      <c r="AYM306" s="6"/>
      <c r="AYN306" s="6"/>
      <c r="AYO306" s="6"/>
      <c r="AYP306" s="6"/>
      <c r="AYQ306" s="6"/>
      <c r="AYR306" s="6"/>
      <c r="AYS306" s="6"/>
      <c r="AYT306" s="6"/>
      <c r="AYU306" s="6"/>
      <c r="AYV306" s="6"/>
      <c r="AYW306" s="6"/>
      <c r="AYX306" s="6"/>
      <c r="AYY306" s="6"/>
      <c r="AYZ306" s="6"/>
      <c r="AZA306" s="6"/>
      <c r="AZB306" s="6"/>
      <c r="AZC306" s="6"/>
      <c r="AZD306" s="6"/>
      <c r="AZE306" s="6"/>
      <c r="AZF306" s="6"/>
      <c r="AZG306" s="6"/>
      <c r="AZH306" s="6"/>
      <c r="AZI306" s="6"/>
      <c r="AZJ306" s="6"/>
      <c r="AZK306" s="6"/>
      <c r="AZL306" s="6"/>
      <c r="AZM306" s="6"/>
      <c r="AZN306" s="6"/>
      <c r="AZO306" s="6"/>
      <c r="AZP306" s="6"/>
      <c r="AZQ306" s="6"/>
      <c r="AZR306" s="6"/>
      <c r="AZS306" s="6"/>
      <c r="AZT306" s="6"/>
      <c r="AZU306" s="6"/>
      <c r="AZV306" s="6"/>
      <c r="AZW306" s="6"/>
      <c r="AZX306" s="6"/>
      <c r="AZY306" s="6"/>
      <c r="AZZ306" s="6"/>
      <c r="BAA306" s="6"/>
      <c r="BAB306" s="6"/>
      <c r="BAC306" s="6"/>
      <c r="BAD306" s="6"/>
      <c r="BAE306" s="6"/>
      <c r="BAF306" s="6"/>
      <c r="BAG306" s="6"/>
      <c r="BAH306" s="6"/>
      <c r="BAI306" s="6"/>
      <c r="BAJ306" s="6"/>
      <c r="BAK306" s="6"/>
      <c r="BAL306" s="6"/>
      <c r="BAM306" s="6"/>
      <c r="BAN306" s="6"/>
      <c r="BAO306" s="6"/>
      <c r="BAP306" s="6"/>
      <c r="BAQ306" s="6"/>
      <c r="BAR306" s="6"/>
      <c r="BAS306" s="6"/>
      <c r="BAT306" s="6"/>
      <c r="BAU306" s="6"/>
      <c r="BAV306" s="6"/>
      <c r="BAW306" s="6"/>
      <c r="BAX306" s="6"/>
      <c r="BAY306" s="6"/>
      <c r="BAZ306" s="6"/>
      <c r="BBA306" s="6"/>
      <c r="BBB306" s="6"/>
      <c r="BBC306" s="6"/>
      <c r="BBD306" s="6"/>
      <c r="BBE306" s="6"/>
      <c r="BBF306" s="6"/>
      <c r="BBG306" s="6"/>
      <c r="BBH306" s="6"/>
      <c r="BBI306" s="6"/>
      <c r="BBJ306" s="6"/>
      <c r="BBK306" s="6"/>
      <c r="BBL306" s="6"/>
      <c r="BBM306" s="6"/>
      <c r="BBN306" s="6"/>
      <c r="BBO306" s="6"/>
      <c r="BBP306" s="6"/>
      <c r="BBQ306" s="6"/>
      <c r="BBR306" s="6"/>
      <c r="BBS306" s="6"/>
      <c r="BBT306" s="6"/>
      <c r="BBU306" s="6"/>
      <c r="BBV306" s="6"/>
      <c r="BBW306" s="6"/>
      <c r="BBX306" s="6"/>
      <c r="BBY306" s="6"/>
      <c r="BBZ306" s="6"/>
      <c r="BCA306" s="6"/>
      <c r="BCB306" s="6"/>
      <c r="BCC306" s="6"/>
      <c r="BCD306" s="6"/>
      <c r="BCE306" s="6"/>
      <c r="BCF306" s="6"/>
      <c r="BCG306" s="6"/>
      <c r="BCH306" s="6"/>
      <c r="BCI306" s="6"/>
      <c r="BCJ306" s="6"/>
      <c r="BCK306" s="6"/>
      <c r="BCL306" s="6"/>
      <c r="BCM306" s="6"/>
      <c r="BCN306" s="6"/>
      <c r="BCO306" s="6"/>
      <c r="BCP306" s="6"/>
      <c r="BCQ306" s="6"/>
      <c r="BCR306" s="6"/>
      <c r="BCS306" s="6"/>
      <c r="BCT306" s="6"/>
      <c r="BCU306" s="6"/>
      <c r="BCV306" s="6"/>
      <c r="BCW306" s="6"/>
      <c r="BCX306" s="6"/>
      <c r="BCY306" s="6"/>
      <c r="BCZ306" s="6"/>
      <c r="BDA306" s="6"/>
      <c r="BDB306" s="6"/>
      <c r="BDC306" s="6"/>
      <c r="BDD306" s="6"/>
      <c r="BDE306" s="6"/>
      <c r="BDF306" s="6"/>
      <c r="BDG306" s="6"/>
      <c r="BDH306" s="6"/>
      <c r="BDI306" s="6"/>
      <c r="BDJ306" s="6"/>
      <c r="BDK306" s="6"/>
      <c r="BDL306" s="6"/>
      <c r="BDM306" s="6"/>
      <c r="BDN306" s="6"/>
      <c r="BDO306" s="6"/>
      <c r="BDP306" s="6"/>
      <c r="BDQ306" s="6"/>
      <c r="BDR306" s="6"/>
      <c r="BDS306" s="6"/>
      <c r="BDT306" s="6"/>
      <c r="BDU306" s="6"/>
    </row>
    <row r="307" spans="1:1477" s="69" customFormat="1">
      <c r="B307" s="67" t="s">
        <v>6</v>
      </c>
      <c r="C307" s="67" t="s">
        <v>530</v>
      </c>
      <c r="D307" s="67" t="s">
        <v>531</v>
      </c>
      <c r="E307" s="68">
        <v>44708</v>
      </c>
      <c r="F307" s="67" t="s">
        <v>986</v>
      </c>
      <c r="G307" s="158" t="s">
        <v>992</v>
      </c>
      <c r="H307" s="187">
        <v>1</v>
      </c>
      <c r="I307" s="69">
        <v>8</v>
      </c>
      <c r="J307" s="69">
        <v>650</v>
      </c>
      <c r="K307" s="69">
        <v>716</v>
      </c>
      <c r="L307" s="69">
        <v>649</v>
      </c>
      <c r="M307" s="186">
        <f>IF(J307 = 0,0,(L307-AH307-AI307)/J307)</f>
        <v>0.89692307692307693</v>
      </c>
      <c r="N307" s="69">
        <f>IF(G307&lt;&gt;"",IF(M307&lt;=1.2,1,0),0)</f>
        <v>1</v>
      </c>
      <c r="O307" s="69">
        <v>67</v>
      </c>
      <c r="P307" s="69">
        <v>0</v>
      </c>
      <c r="Q307" s="69">
        <v>0</v>
      </c>
      <c r="R307" s="69">
        <v>66</v>
      </c>
      <c r="S307" s="69">
        <v>0</v>
      </c>
      <c r="T307" s="190">
        <v>19975000</v>
      </c>
      <c r="U307" s="190">
        <v>130000</v>
      </c>
      <c r="V307" s="190">
        <v>19845000</v>
      </c>
      <c r="W307" s="190">
        <v>20432970</v>
      </c>
      <c r="X307" s="190">
        <v>21351585</v>
      </c>
      <c r="Y307" s="190">
        <v>0</v>
      </c>
      <c r="Z307" s="190">
        <v>0</v>
      </c>
      <c r="AA307" s="190">
        <v>0</v>
      </c>
      <c r="AB307" s="190">
        <v>21351585</v>
      </c>
      <c r="AC307" s="190">
        <v>21249872</v>
      </c>
      <c r="AD307" s="186">
        <f>IF(V307=0,0,AC307/V307)</f>
        <v>1.0707922398589065</v>
      </c>
      <c r="AE307" s="69">
        <f>IF(AD307 &lt;=1.1,1,0)</f>
        <v>1</v>
      </c>
      <c r="AF307" s="190">
        <v>-59788</v>
      </c>
      <c r="AG307" s="190">
        <v>457970</v>
      </c>
      <c r="AH307" s="69">
        <v>29</v>
      </c>
      <c r="AI307" s="69">
        <v>37</v>
      </c>
      <c r="AJ307" s="69">
        <v>0</v>
      </c>
      <c r="AK307" s="69">
        <v>0</v>
      </c>
      <c r="AL307" s="80">
        <v>362725</v>
      </c>
      <c r="AM307" s="80">
        <v>71071</v>
      </c>
      <c r="AN307" s="69">
        <v>0</v>
      </c>
      <c r="AO307" s="69">
        <v>0</v>
      </c>
      <c r="AP307" s="80">
        <v>34483</v>
      </c>
      <c r="AQ307" s="80">
        <v>2375</v>
      </c>
      <c r="AR307" s="69">
        <v>0</v>
      </c>
      <c r="AS307" s="69">
        <v>0</v>
      </c>
      <c r="AT307" s="80">
        <v>0</v>
      </c>
      <c r="AU307" s="80">
        <v>0</v>
      </c>
      <c r="AV307" s="69">
        <v>0</v>
      </c>
      <c r="AW307" s="69">
        <v>0</v>
      </c>
      <c r="AX307" s="80">
        <v>0</v>
      </c>
      <c r="AY307" s="80">
        <v>0</v>
      </c>
      <c r="AZ307" s="69">
        <v>0</v>
      </c>
      <c r="BA307" s="69">
        <v>0</v>
      </c>
      <c r="BB307" s="80">
        <v>0</v>
      </c>
      <c r="BC307" s="80">
        <v>0</v>
      </c>
      <c r="BD307" s="69">
        <v>0</v>
      </c>
      <c r="BE307" s="69">
        <v>0</v>
      </c>
      <c r="BF307" s="80">
        <v>0</v>
      </c>
      <c r="BG307" s="80">
        <v>0</v>
      </c>
      <c r="BH307" s="69">
        <v>0</v>
      </c>
      <c r="BI307" s="69">
        <v>0</v>
      </c>
      <c r="BJ307" s="80">
        <v>0</v>
      </c>
      <c r="BK307" s="80">
        <v>0</v>
      </c>
      <c r="BL307" s="69">
        <v>0</v>
      </c>
      <c r="BM307" s="69">
        <v>0</v>
      </c>
      <c r="BN307" s="80">
        <v>0</v>
      </c>
      <c r="BO307" s="80">
        <v>0</v>
      </c>
      <c r="BP307" s="69">
        <v>0</v>
      </c>
      <c r="BQ307" s="69">
        <v>0</v>
      </c>
      <c r="BR307" s="80">
        <v>64230</v>
      </c>
      <c r="BS307" s="80">
        <v>0</v>
      </c>
      <c r="BT307" s="69">
        <v>0</v>
      </c>
      <c r="BU307" s="69">
        <v>0</v>
      </c>
      <c r="BV307" s="80">
        <v>0</v>
      </c>
      <c r="BW307" s="80">
        <v>0</v>
      </c>
      <c r="BX307" s="69">
        <v>0</v>
      </c>
      <c r="BY307" s="69">
        <v>0</v>
      </c>
      <c r="BZ307" s="80">
        <v>125141</v>
      </c>
      <c r="CA307" s="80">
        <v>125141</v>
      </c>
      <c r="CB307" s="69">
        <v>0</v>
      </c>
      <c r="CC307" s="69">
        <v>0</v>
      </c>
      <c r="CD307" s="80">
        <v>0</v>
      </c>
      <c r="CE307" s="80">
        <v>0</v>
      </c>
      <c r="CF307" s="69">
        <v>0</v>
      </c>
      <c r="CG307" s="69">
        <v>0</v>
      </c>
      <c r="CH307" s="80">
        <v>0</v>
      </c>
      <c r="CI307" s="80">
        <v>0</v>
      </c>
      <c r="CJ307" s="69">
        <v>0</v>
      </c>
      <c r="CK307" s="69">
        <v>0</v>
      </c>
      <c r="CL307" s="80">
        <v>586579</v>
      </c>
      <c r="CM307" s="80">
        <v>198586</v>
      </c>
      <c r="CN307" s="67" t="s">
        <v>951</v>
      </c>
      <c r="CO307" s="67" t="s">
        <v>952</v>
      </c>
      <c r="CP307" s="67" t="s">
        <v>709</v>
      </c>
      <c r="CQ307" s="67" t="s">
        <v>709</v>
      </c>
      <c r="CR307" s="67" t="s">
        <v>709</v>
      </c>
      <c r="CS307" s="67" t="s">
        <v>709</v>
      </c>
      <c r="CT307" s="68">
        <v>46042</v>
      </c>
      <c r="CU307" s="67" t="s">
        <v>991</v>
      </c>
      <c r="CV307" s="67" t="s">
        <v>989</v>
      </c>
      <c r="CW307" s="68" t="s">
        <v>168</v>
      </c>
      <c r="CX307" s="68">
        <v>45464</v>
      </c>
      <c r="CY307" s="67" t="s">
        <v>986</v>
      </c>
      <c r="CZ307" s="67" t="s">
        <v>990</v>
      </c>
      <c r="DA307" s="67" t="s">
        <v>1052</v>
      </c>
      <c r="DB307" s="81">
        <v>15858300</v>
      </c>
      <c r="DD307" s="6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  <c r="AML307"/>
      <c r="AMM307"/>
      <c r="AMN307"/>
      <c r="AMO307"/>
      <c r="AMP307"/>
      <c r="AMQ307"/>
      <c r="AMR307"/>
      <c r="AMS307"/>
      <c r="AMT307"/>
      <c r="AMU307"/>
      <c r="AMV307"/>
      <c r="AMW307"/>
      <c r="AMX307"/>
      <c r="AMY307"/>
      <c r="AMZ307"/>
      <c r="ANA307"/>
      <c r="ANB307"/>
      <c r="ANC307"/>
      <c r="AND307"/>
      <c r="ANE307"/>
      <c r="ANF307"/>
      <c r="ANG307"/>
      <c r="ANH307"/>
      <c r="ANI307"/>
      <c r="ANJ307"/>
      <c r="ANK307"/>
      <c r="ANL307"/>
      <c r="ANM307"/>
      <c r="ANN307"/>
      <c r="ANO307"/>
      <c r="ANP307"/>
      <c r="ANQ307"/>
      <c r="ANR307"/>
      <c r="ANS307"/>
      <c r="ANT307"/>
      <c r="ANU307"/>
      <c r="ANV307"/>
      <c r="ANW307"/>
      <c r="ANX307"/>
      <c r="ANY307"/>
      <c r="ANZ307"/>
      <c r="AOA307"/>
      <c r="AOB307"/>
      <c r="AOC307"/>
      <c r="AOD307"/>
      <c r="AOE307"/>
      <c r="AOF307"/>
      <c r="AOG307"/>
      <c r="AOH307"/>
      <c r="AOI307"/>
      <c r="AOJ307"/>
      <c r="AOK307"/>
      <c r="AOL307"/>
      <c r="AOM307"/>
      <c r="AON307"/>
      <c r="AOO307"/>
      <c r="AOP307"/>
      <c r="AOQ307"/>
      <c r="AOR307"/>
      <c r="AOS307"/>
      <c r="AOT307"/>
      <c r="AOU307"/>
      <c r="AOV307"/>
      <c r="AOW307"/>
      <c r="AOX307"/>
      <c r="AOY307"/>
      <c r="AOZ307"/>
      <c r="APA307"/>
      <c r="APB307"/>
      <c r="APC307"/>
      <c r="APD307"/>
      <c r="APE307"/>
      <c r="APF307"/>
      <c r="APG307"/>
      <c r="APH307"/>
      <c r="API307"/>
      <c r="APJ307"/>
      <c r="APK307"/>
      <c r="APL307"/>
      <c r="APM307"/>
      <c r="APN307"/>
      <c r="APO307"/>
      <c r="APP307"/>
      <c r="APQ307"/>
      <c r="APR307"/>
      <c r="APS307"/>
      <c r="APT307"/>
      <c r="APU307"/>
      <c r="APV307"/>
      <c r="APW307"/>
      <c r="APX307"/>
      <c r="APY307"/>
      <c r="APZ307"/>
      <c r="AQA307"/>
      <c r="AQB307"/>
      <c r="AQC307"/>
      <c r="AQD307"/>
      <c r="AQE307"/>
      <c r="AQF307"/>
      <c r="AQG307"/>
      <c r="AQH307"/>
      <c r="AQI307"/>
      <c r="AQJ307"/>
      <c r="AQK307"/>
      <c r="AQL307"/>
      <c r="AQM307"/>
      <c r="AQN307"/>
      <c r="AQO307"/>
      <c r="AQP307"/>
      <c r="AQQ307"/>
      <c r="AQR307"/>
      <c r="AQS307"/>
      <c r="AQT307"/>
      <c r="AQU307"/>
      <c r="AQV307"/>
      <c r="AQW307"/>
      <c r="AQX307"/>
      <c r="AQY307"/>
      <c r="AQZ307"/>
      <c r="ARA307"/>
      <c r="ARB307"/>
      <c r="ARC307"/>
      <c r="ARD307"/>
      <c r="ARE307"/>
      <c r="ARF307"/>
      <c r="ARG307"/>
      <c r="ARH307"/>
      <c r="ARI307"/>
      <c r="ARJ307"/>
      <c r="ARK307"/>
      <c r="ARL307"/>
      <c r="ARM307"/>
      <c r="ARN307"/>
      <c r="ARO307"/>
      <c r="ARP307"/>
      <c r="ARQ307"/>
      <c r="ARR307"/>
      <c r="ARS307"/>
      <c r="ART307"/>
      <c r="ARU307"/>
      <c r="ARV307"/>
      <c r="ARW307"/>
      <c r="ARX307"/>
      <c r="ARY307"/>
      <c r="ARZ307"/>
      <c r="ASA307"/>
      <c r="ASB307"/>
      <c r="ASC307"/>
      <c r="ASD307"/>
      <c r="ASE307"/>
      <c r="ASF307"/>
      <c r="ASG307"/>
      <c r="ASH307"/>
      <c r="ASI307"/>
      <c r="ASJ307"/>
      <c r="ASK307"/>
      <c r="ASL307"/>
      <c r="ASM307"/>
      <c r="ASN307"/>
      <c r="ASO307"/>
      <c r="ASP307"/>
      <c r="ASQ307"/>
      <c r="ASR307"/>
      <c r="ASS307"/>
      <c r="AST307"/>
      <c r="ASU307"/>
      <c r="ASV307"/>
      <c r="ASW307"/>
      <c r="ASX307"/>
      <c r="ASY307"/>
      <c r="ASZ307"/>
      <c r="ATA307"/>
      <c r="ATB307"/>
      <c r="ATC307"/>
      <c r="ATD307"/>
      <c r="ATE307"/>
      <c r="ATF307"/>
      <c r="ATG307"/>
      <c r="ATH307"/>
      <c r="ATI307"/>
      <c r="ATJ307"/>
      <c r="ATK307"/>
      <c r="ATL307"/>
      <c r="ATM307"/>
      <c r="ATN307"/>
      <c r="ATO307"/>
      <c r="ATP307"/>
      <c r="ATQ307"/>
      <c r="ATR307"/>
      <c r="ATS307"/>
      <c r="ATT307"/>
      <c r="ATU307"/>
      <c r="ATV307"/>
      <c r="ATW307"/>
      <c r="ATX307"/>
      <c r="ATY307"/>
      <c r="ATZ307"/>
      <c r="AUA307"/>
      <c r="AUB307"/>
      <c r="AUC307"/>
      <c r="AUD307"/>
      <c r="AUE307"/>
      <c r="AUF307"/>
      <c r="AUG307"/>
      <c r="AUH307"/>
      <c r="AUI307"/>
      <c r="AUJ307"/>
      <c r="AUK307"/>
      <c r="AUL307"/>
      <c r="AUM307"/>
      <c r="AUN307"/>
      <c r="AUO307"/>
      <c r="AUP307"/>
      <c r="AUQ307"/>
      <c r="AUR307"/>
      <c r="AUS307"/>
      <c r="AUT307"/>
      <c r="AUU307"/>
      <c r="AUV307"/>
      <c r="AUW307"/>
      <c r="AUX307"/>
      <c r="AUY307"/>
      <c r="AUZ307"/>
      <c r="AVA307"/>
      <c r="AVB307"/>
      <c r="AVC307"/>
      <c r="AVD307"/>
      <c r="AVE307"/>
      <c r="AVF307"/>
      <c r="AVG307"/>
      <c r="AVH307"/>
      <c r="AVI307"/>
      <c r="AVJ307"/>
      <c r="AVK307"/>
      <c r="AVL307"/>
      <c r="AVM307"/>
      <c r="AVN307"/>
      <c r="AVO307"/>
      <c r="AVP307"/>
      <c r="AVQ307"/>
      <c r="AVR307"/>
      <c r="AVS307"/>
      <c r="AVT307"/>
      <c r="AVU307"/>
      <c r="AVV307"/>
      <c r="AVW307"/>
      <c r="AVX307"/>
      <c r="AVY307"/>
      <c r="AVZ307"/>
      <c r="AWA307"/>
      <c r="AWB307"/>
      <c r="AWC307"/>
      <c r="AWD307"/>
      <c r="AWE307"/>
      <c r="AWF307"/>
      <c r="AWG307"/>
      <c r="AWH307"/>
      <c r="AWI307"/>
      <c r="AWJ307"/>
      <c r="AWK307"/>
      <c r="AWL307"/>
      <c r="AWM307"/>
      <c r="AWN307"/>
      <c r="AWO307"/>
      <c r="AWP307"/>
      <c r="AWQ307"/>
      <c r="AWR307"/>
      <c r="AWS307"/>
      <c r="AWT307"/>
      <c r="AWU307"/>
      <c r="AWV307"/>
      <c r="AWW307"/>
      <c r="AWX307"/>
      <c r="AWY307"/>
      <c r="AWZ307"/>
      <c r="AXA307"/>
      <c r="AXB307"/>
      <c r="AXC307"/>
      <c r="AXD307"/>
      <c r="AXE307"/>
      <c r="AXF307"/>
      <c r="AXG307"/>
      <c r="AXH307"/>
      <c r="AXI307"/>
      <c r="AXJ307"/>
      <c r="AXK307"/>
      <c r="AXL307"/>
      <c r="AXM307"/>
      <c r="AXN307"/>
      <c r="AXO307"/>
      <c r="AXP307"/>
      <c r="AXQ307"/>
      <c r="AXR307"/>
      <c r="AXS307"/>
      <c r="AXT307"/>
      <c r="AXU307"/>
      <c r="AXV307"/>
      <c r="AXW307"/>
      <c r="AXX307"/>
      <c r="AXY307"/>
      <c r="AXZ307"/>
      <c r="AYA307"/>
      <c r="AYB307"/>
      <c r="AYC307"/>
      <c r="AYD307"/>
      <c r="AYE307"/>
      <c r="AYF307"/>
      <c r="AYG307"/>
      <c r="AYH307"/>
      <c r="AYI307"/>
      <c r="AYJ307"/>
      <c r="AYK307"/>
      <c r="AYL307"/>
      <c r="AYM307"/>
      <c r="AYN307"/>
      <c r="AYO307"/>
      <c r="AYP307"/>
      <c r="AYQ307"/>
      <c r="AYR307"/>
      <c r="AYS307"/>
      <c r="AYT307"/>
      <c r="AYU307"/>
      <c r="AYV307"/>
      <c r="AYW307"/>
      <c r="AYX307"/>
      <c r="AYY307"/>
      <c r="AYZ307"/>
      <c r="AZA307"/>
      <c r="AZB307"/>
      <c r="AZC307"/>
      <c r="AZD307"/>
      <c r="AZE307"/>
      <c r="AZF307"/>
      <c r="AZG307"/>
      <c r="AZH307"/>
      <c r="AZI307"/>
      <c r="AZJ307"/>
      <c r="AZK307"/>
      <c r="AZL307"/>
      <c r="AZM307"/>
      <c r="AZN307"/>
      <c r="AZO307"/>
      <c r="AZP307"/>
      <c r="AZQ307"/>
      <c r="AZR307"/>
      <c r="AZS307"/>
      <c r="AZT307"/>
      <c r="AZU307"/>
      <c r="AZV307"/>
      <c r="AZW307"/>
      <c r="AZX307"/>
      <c r="AZY307"/>
      <c r="AZZ307"/>
      <c r="BAA307"/>
      <c r="BAB307"/>
      <c r="BAC307"/>
      <c r="BAD307"/>
      <c r="BAE307"/>
      <c r="BAF307"/>
      <c r="BAG307"/>
      <c r="BAH307"/>
      <c r="BAI307"/>
      <c r="BAJ307"/>
      <c r="BAK307"/>
      <c r="BAL307"/>
      <c r="BAM307"/>
      <c r="BAN307"/>
      <c r="BAO307"/>
      <c r="BAP307"/>
      <c r="BAQ307"/>
      <c r="BAR307"/>
      <c r="BAS307"/>
      <c r="BAT307"/>
      <c r="BAU307"/>
      <c r="BAV307"/>
      <c r="BAW307"/>
      <c r="BAX307"/>
      <c r="BAY307"/>
      <c r="BAZ307"/>
      <c r="BBA307"/>
      <c r="BBB307"/>
      <c r="BBC307"/>
      <c r="BBD307"/>
      <c r="BBE307"/>
      <c r="BBF307"/>
      <c r="BBG307"/>
      <c r="BBH307"/>
      <c r="BBI307"/>
      <c r="BBJ307"/>
      <c r="BBK307"/>
      <c r="BBL307"/>
      <c r="BBM307"/>
      <c r="BBN307"/>
      <c r="BBO307"/>
      <c r="BBP307"/>
      <c r="BBQ307"/>
      <c r="BBR307"/>
      <c r="BBS307"/>
      <c r="BBT307"/>
      <c r="BBU307"/>
      <c r="BBV307"/>
      <c r="BBW307"/>
      <c r="BBX307"/>
      <c r="BBY307"/>
      <c r="BBZ307"/>
      <c r="BCA307"/>
      <c r="BCB307"/>
      <c r="BCC307"/>
      <c r="BCD307"/>
      <c r="BCE307"/>
      <c r="BCF307"/>
      <c r="BCG307"/>
      <c r="BCH307"/>
      <c r="BCI307"/>
      <c r="BCJ307"/>
      <c r="BCK307"/>
      <c r="BCL307"/>
      <c r="BCM307"/>
      <c r="BCN307"/>
      <c r="BCO307"/>
      <c r="BCP307"/>
      <c r="BCQ307"/>
      <c r="BCR307"/>
      <c r="BCS307"/>
      <c r="BCT307"/>
      <c r="BCU307"/>
      <c r="BCV307"/>
      <c r="BCW307"/>
      <c r="BCX307"/>
      <c r="BCY307"/>
      <c r="BCZ307"/>
      <c r="BDA307"/>
      <c r="BDB307"/>
      <c r="BDC307"/>
      <c r="BDD307"/>
      <c r="BDE307"/>
      <c r="BDF307"/>
      <c r="BDG307"/>
      <c r="BDH307"/>
      <c r="BDI307"/>
      <c r="BDJ307"/>
      <c r="BDK307"/>
      <c r="BDL307"/>
      <c r="BDM307"/>
      <c r="BDN307"/>
      <c r="BDO307"/>
      <c r="BDP307"/>
      <c r="BDQ307"/>
      <c r="BDR307"/>
      <c r="BDS307"/>
      <c r="BDT307"/>
      <c r="BDU307"/>
    </row>
    <row r="308" spans="1:1477" s="69" customFormat="1">
      <c r="B308" s="67" t="s">
        <v>6</v>
      </c>
      <c r="C308" s="67" t="s">
        <v>532</v>
      </c>
      <c r="D308" s="67" t="s">
        <v>533</v>
      </c>
      <c r="E308" s="68">
        <v>45056</v>
      </c>
      <c r="F308" s="67" t="s">
        <v>986</v>
      </c>
      <c r="G308" s="158" t="s">
        <v>995</v>
      </c>
      <c r="H308" s="187">
        <v>1</v>
      </c>
      <c r="I308" s="69">
        <v>2</v>
      </c>
      <c r="J308" s="69">
        <v>150</v>
      </c>
      <c r="K308" s="69">
        <v>247</v>
      </c>
      <c r="L308" s="69">
        <v>247</v>
      </c>
      <c r="M308" s="186">
        <f t="shared" ref="M308:M322" si="96">IF(J308 = 0,0,(L308-AH308-AI308)/J308)</f>
        <v>1.18</v>
      </c>
      <c r="N308" s="69">
        <f t="shared" ref="N308:N322" si="97">IF(G308&lt;&gt;"",IF(M308&lt;=1.2,1,0),0)</f>
        <v>1</v>
      </c>
      <c r="O308" s="69">
        <v>0</v>
      </c>
      <c r="P308" s="69">
        <v>0</v>
      </c>
      <c r="Q308" s="69">
        <v>0</v>
      </c>
      <c r="R308" s="69">
        <v>70</v>
      </c>
      <c r="S308" s="69">
        <v>27</v>
      </c>
      <c r="T308" s="190">
        <v>3366760</v>
      </c>
      <c r="U308" s="190">
        <v>50000</v>
      </c>
      <c r="V308" s="190">
        <v>3316760</v>
      </c>
      <c r="W308" s="190">
        <v>3493112</v>
      </c>
      <c r="X308" s="190">
        <v>3363518</v>
      </c>
      <c r="Y308" s="190">
        <v>0</v>
      </c>
      <c r="Z308" s="190">
        <v>300000</v>
      </c>
      <c r="AA308" s="190">
        <v>300000</v>
      </c>
      <c r="AB308" s="190">
        <v>3663518</v>
      </c>
      <c r="AC308" s="190">
        <v>3363518</v>
      </c>
      <c r="AD308" s="186">
        <f t="shared" ref="AD308:AD322" si="98">IF(V308=0,0,AC308/V308)</f>
        <v>1.0140974927338728</v>
      </c>
      <c r="AE308" s="69">
        <f t="shared" ref="AE308:AE322" si="99">IF(AD308 &lt;=1.1,1,0)</f>
        <v>1</v>
      </c>
      <c r="AF308" s="190">
        <v>-300000</v>
      </c>
      <c r="AG308" s="190">
        <v>126352</v>
      </c>
      <c r="AH308" s="69">
        <v>45</v>
      </c>
      <c r="AI308" s="69">
        <v>25</v>
      </c>
      <c r="AJ308" s="69">
        <v>0</v>
      </c>
      <c r="AK308" s="69">
        <v>22</v>
      </c>
      <c r="AL308" s="80">
        <v>20037</v>
      </c>
      <c r="AM308" s="80">
        <v>0</v>
      </c>
      <c r="AN308" s="69">
        <v>0</v>
      </c>
      <c r="AO308" s="69">
        <v>5</v>
      </c>
      <c r="AP308" s="80">
        <v>4509</v>
      </c>
      <c r="AQ308" s="80">
        <v>0</v>
      </c>
      <c r="AR308" s="69">
        <v>0</v>
      </c>
      <c r="AS308" s="69">
        <v>0</v>
      </c>
      <c r="AT308" s="80">
        <v>0</v>
      </c>
      <c r="AU308" s="80">
        <v>0</v>
      </c>
      <c r="AV308" s="69">
        <v>0</v>
      </c>
      <c r="AW308" s="69">
        <v>0</v>
      </c>
      <c r="AX308" s="80">
        <v>0</v>
      </c>
      <c r="AY308" s="80">
        <v>0</v>
      </c>
      <c r="AZ308" s="69">
        <v>0</v>
      </c>
      <c r="BA308" s="69">
        <v>0</v>
      </c>
      <c r="BB308" s="80">
        <v>0</v>
      </c>
      <c r="BC308" s="80">
        <v>0</v>
      </c>
      <c r="BD308" s="69">
        <v>0</v>
      </c>
      <c r="BE308" s="69">
        <v>0</v>
      </c>
      <c r="BF308" s="80">
        <v>110879</v>
      </c>
      <c r="BG308" s="80">
        <v>0</v>
      </c>
      <c r="BH308" s="69">
        <v>0</v>
      </c>
      <c r="BI308" s="69">
        <v>0</v>
      </c>
      <c r="BJ308" s="80">
        <v>0</v>
      </c>
      <c r="BK308" s="80">
        <v>0</v>
      </c>
      <c r="BL308" s="69">
        <v>0</v>
      </c>
      <c r="BM308" s="69">
        <v>0</v>
      </c>
      <c r="BN308" s="80">
        <v>0</v>
      </c>
      <c r="BO308" s="80">
        <v>0</v>
      </c>
      <c r="BP308" s="69">
        <v>0</v>
      </c>
      <c r="BQ308" s="69">
        <v>0</v>
      </c>
      <c r="BR308" s="80">
        <v>0</v>
      </c>
      <c r="BS308" s="80">
        <v>0</v>
      </c>
      <c r="BT308" s="69">
        <v>0</v>
      </c>
      <c r="BU308" s="69">
        <v>0</v>
      </c>
      <c r="BV308" s="80">
        <v>0</v>
      </c>
      <c r="BW308" s="80">
        <v>0</v>
      </c>
      <c r="BX308" s="69">
        <v>0</v>
      </c>
      <c r="BY308" s="69">
        <v>0</v>
      </c>
      <c r="BZ308" s="80">
        <v>0</v>
      </c>
      <c r="CA308" s="80">
        <v>0</v>
      </c>
      <c r="CB308" s="69">
        <v>0</v>
      </c>
      <c r="CC308" s="69">
        <v>0</v>
      </c>
      <c r="CD308" s="80">
        <v>0</v>
      </c>
      <c r="CE308" s="80">
        <v>0</v>
      </c>
      <c r="CF308" s="69">
        <v>0</v>
      </c>
      <c r="CG308" s="69">
        <v>0</v>
      </c>
      <c r="CH308" s="80">
        <v>0</v>
      </c>
      <c r="CI308" s="80">
        <v>0</v>
      </c>
      <c r="CJ308" s="69">
        <v>0</v>
      </c>
      <c r="CK308" s="69">
        <v>27</v>
      </c>
      <c r="CL308" s="80">
        <v>135426</v>
      </c>
      <c r="CM308" s="80">
        <v>0</v>
      </c>
      <c r="CN308" s="67" t="s">
        <v>803</v>
      </c>
      <c r="CO308" s="67" t="s">
        <v>804</v>
      </c>
      <c r="CP308" s="67" t="s">
        <v>709</v>
      </c>
      <c r="CQ308" s="67" t="s">
        <v>709</v>
      </c>
      <c r="CR308" s="67" t="s">
        <v>709</v>
      </c>
      <c r="CS308" s="67" t="s">
        <v>709</v>
      </c>
      <c r="CT308" s="68">
        <v>45868</v>
      </c>
      <c r="CU308" s="67" t="s">
        <v>988</v>
      </c>
      <c r="CV308" s="67" t="s">
        <v>989</v>
      </c>
      <c r="CW308" s="68" t="s">
        <v>168</v>
      </c>
      <c r="CX308" s="68">
        <v>45693</v>
      </c>
      <c r="CY308" s="67" t="s">
        <v>991</v>
      </c>
      <c r="CZ308" s="67" t="s">
        <v>994</v>
      </c>
      <c r="DA308" s="67" t="s">
        <v>1054</v>
      </c>
      <c r="DB308" s="81">
        <v>3104100</v>
      </c>
      <c r="DC308" s="69" t="s">
        <v>907</v>
      </c>
      <c r="DD308" s="67" t="s">
        <v>908</v>
      </c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  <c r="AMK308"/>
      <c r="AML308"/>
      <c r="AMM308"/>
      <c r="AMN308"/>
      <c r="AMO308"/>
      <c r="AMP308"/>
      <c r="AMQ308"/>
      <c r="AMR308"/>
      <c r="AMS308"/>
      <c r="AMT308"/>
      <c r="AMU308"/>
      <c r="AMV308"/>
      <c r="AMW308"/>
      <c r="AMX308"/>
      <c r="AMY308"/>
      <c r="AMZ308"/>
      <c r="ANA308"/>
      <c r="ANB308"/>
      <c r="ANC308"/>
      <c r="AND308"/>
      <c r="ANE308"/>
      <c r="ANF308"/>
      <c r="ANG308"/>
      <c r="ANH308"/>
      <c r="ANI308"/>
      <c r="ANJ308"/>
      <c r="ANK308"/>
      <c r="ANL308"/>
      <c r="ANM308"/>
      <c r="ANN308"/>
      <c r="ANO308"/>
      <c r="ANP308"/>
      <c r="ANQ308"/>
      <c r="ANR308"/>
      <c r="ANS308"/>
      <c r="ANT308"/>
      <c r="ANU308"/>
      <c r="ANV308"/>
      <c r="ANW308"/>
      <c r="ANX308"/>
      <c r="ANY308"/>
      <c r="ANZ308"/>
      <c r="AOA308"/>
      <c r="AOB308"/>
      <c r="AOC308"/>
      <c r="AOD308"/>
      <c r="AOE308"/>
      <c r="AOF308"/>
      <c r="AOG308"/>
      <c r="AOH308"/>
      <c r="AOI308"/>
      <c r="AOJ308"/>
      <c r="AOK308"/>
      <c r="AOL308"/>
      <c r="AOM308"/>
      <c r="AON308"/>
      <c r="AOO308"/>
      <c r="AOP308"/>
      <c r="AOQ308"/>
      <c r="AOR308"/>
      <c r="AOS308"/>
      <c r="AOT308"/>
      <c r="AOU308"/>
      <c r="AOV308"/>
      <c r="AOW308"/>
      <c r="AOX308"/>
      <c r="AOY308"/>
      <c r="AOZ308"/>
      <c r="APA308"/>
      <c r="APB308"/>
      <c r="APC308"/>
      <c r="APD308"/>
      <c r="APE308"/>
      <c r="APF308"/>
      <c r="APG308"/>
      <c r="APH308"/>
      <c r="API308"/>
      <c r="APJ308"/>
      <c r="APK308"/>
      <c r="APL308"/>
      <c r="APM308"/>
      <c r="APN308"/>
      <c r="APO308"/>
      <c r="APP308"/>
      <c r="APQ308"/>
      <c r="APR308"/>
      <c r="APS308"/>
      <c r="APT308"/>
      <c r="APU308"/>
      <c r="APV308"/>
      <c r="APW308"/>
      <c r="APX308"/>
      <c r="APY308"/>
      <c r="APZ308"/>
      <c r="AQA308"/>
      <c r="AQB308"/>
      <c r="AQC308"/>
      <c r="AQD308"/>
      <c r="AQE308"/>
      <c r="AQF308"/>
      <c r="AQG308"/>
      <c r="AQH308"/>
      <c r="AQI308"/>
      <c r="AQJ308"/>
      <c r="AQK308"/>
      <c r="AQL308"/>
      <c r="AQM308"/>
      <c r="AQN308"/>
      <c r="AQO308"/>
      <c r="AQP308"/>
      <c r="AQQ308"/>
      <c r="AQR308"/>
      <c r="AQS308"/>
      <c r="AQT308"/>
      <c r="AQU308"/>
      <c r="AQV308"/>
      <c r="AQW308"/>
      <c r="AQX308"/>
      <c r="AQY308"/>
      <c r="AQZ308"/>
      <c r="ARA308"/>
      <c r="ARB308"/>
      <c r="ARC308"/>
      <c r="ARD308"/>
      <c r="ARE308"/>
      <c r="ARF308"/>
      <c r="ARG308"/>
      <c r="ARH308"/>
      <c r="ARI308"/>
      <c r="ARJ308"/>
      <c r="ARK308"/>
      <c r="ARL308"/>
      <c r="ARM308"/>
      <c r="ARN308"/>
      <c r="ARO308"/>
      <c r="ARP308"/>
      <c r="ARQ308"/>
      <c r="ARR308"/>
      <c r="ARS308"/>
      <c r="ART308"/>
      <c r="ARU308"/>
      <c r="ARV308"/>
      <c r="ARW308"/>
      <c r="ARX308"/>
      <c r="ARY308"/>
      <c r="ARZ308"/>
      <c r="ASA308"/>
      <c r="ASB308"/>
      <c r="ASC308"/>
      <c r="ASD308"/>
      <c r="ASE308"/>
      <c r="ASF308"/>
      <c r="ASG308"/>
      <c r="ASH308"/>
      <c r="ASI308"/>
      <c r="ASJ308"/>
      <c r="ASK308"/>
      <c r="ASL308"/>
      <c r="ASM308"/>
      <c r="ASN308"/>
      <c r="ASO308"/>
      <c r="ASP308"/>
      <c r="ASQ308"/>
      <c r="ASR308"/>
      <c r="ASS308"/>
      <c r="AST308"/>
      <c r="ASU308"/>
      <c r="ASV308"/>
      <c r="ASW308"/>
      <c r="ASX308"/>
      <c r="ASY308"/>
      <c r="ASZ308"/>
      <c r="ATA308"/>
      <c r="ATB308"/>
      <c r="ATC308"/>
      <c r="ATD308"/>
      <c r="ATE308"/>
      <c r="ATF308"/>
      <c r="ATG308"/>
      <c r="ATH308"/>
      <c r="ATI308"/>
      <c r="ATJ308"/>
      <c r="ATK308"/>
      <c r="ATL308"/>
      <c r="ATM308"/>
      <c r="ATN308"/>
      <c r="ATO308"/>
      <c r="ATP308"/>
      <c r="ATQ308"/>
      <c r="ATR308"/>
      <c r="ATS308"/>
      <c r="ATT308"/>
      <c r="ATU308"/>
      <c r="ATV308"/>
      <c r="ATW308"/>
      <c r="ATX308"/>
      <c r="ATY308"/>
      <c r="ATZ308"/>
      <c r="AUA308"/>
      <c r="AUB308"/>
      <c r="AUC308"/>
      <c r="AUD308"/>
      <c r="AUE308"/>
      <c r="AUF308"/>
      <c r="AUG308"/>
      <c r="AUH308"/>
      <c r="AUI308"/>
      <c r="AUJ308"/>
      <c r="AUK308"/>
      <c r="AUL308"/>
      <c r="AUM308"/>
      <c r="AUN308"/>
      <c r="AUO308"/>
      <c r="AUP308"/>
      <c r="AUQ308"/>
      <c r="AUR308"/>
      <c r="AUS308"/>
      <c r="AUT308"/>
      <c r="AUU308"/>
      <c r="AUV308"/>
      <c r="AUW308"/>
      <c r="AUX308"/>
      <c r="AUY308"/>
      <c r="AUZ308"/>
      <c r="AVA308"/>
      <c r="AVB308"/>
      <c r="AVC308"/>
      <c r="AVD308"/>
      <c r="AVE308"/>
      <c r="AVF308"/>
      <c r="AVG308"/>
      <c r="AVH308"/>
      <c r="AVI308"/>
      <c r="AVJ308"/>
      <c r="AVK308"/>
      <c r="AVL308"/>
      <c r="AVM308"/>
      <c r="AVN308"/>
      <c r="AVO308"/>
      <c r="AVP308"/>
      <c r="AVQ308"/>
      <c r="AVR308"/>
      <c r="AVS308"/>
      <c r="AVT308"/>
      <c r="AVU308"/>
      <c r="AVV308"/>
      <c r="AVW308"/>
      <c r="AVX308"/>
      <c r="AVY308"/>
      <c r="AVZ308"/>
      <c r="AWA308"/>
      <c r="AWB308"/>
      <c r="AWC308"/>
      <c r="AWD308"/>
      <c r="AWE308"/>
      <c r="AWF308"/>
      <c r="AWG308"/>
      <c r="AWH308"/>
      <c r="AWI308"/>
      <c r="AWJ308"/>
      <c r="AWK308"/>
      <c r="AWL308"/>
      <c r="AWM308"/>
      <c r="AWN308"/>
      <c r="AWO308"/>
      <c r="AWP308"/>
      <c r="AWQ308"/>
      <c r="AWR308"/>
      <c r="AWS308"/>
      <c r="AWT308"/>
      <c r="AWU308"/>
      <c r="AWV308"/>
      <c r="AWW308"/>
      <c r="AWX308"/>
      <c r="AWY308"/>
      <c r="AWZ308"/>
      <c r="AXA308"/>
      <c r="AXB308"/>
      <c r="AXC308"/>
      <c r="AXD308"/>
      <c r="AXE308"/>
      <c r="AXF308"/>
      <c r="AXG308"/>
      <c r="AXH308"/>
      <c r="AXI308"/>
      <c r="AXJ308"/>
      <c r="AXK308"/>
      <c r="AXL308"/>
      <c r="AXM308"/>
      <c r="AXN308"/>
      <c r="AXO308"/>
      <c r="AXP308"/>
      <c r="AXQ308"/>
      <c r="AXR308"/>
      <c r="AXS308"/>
      <c r="AXT308"/>
      <c r="AXU308"/>
      <c r="AXV308"/>
      <c r="AXW308"/>
      <c r="AXX308"/>
      <c r="AXY308"/>
      <c r="AXZ308"/>
      <c r="AYA308"/>
      <c r="AYB308"/>
      <c r="AYC308"/>
      <c r="AYD308"/>
      <c r="AYE308"/>
      <c r="AYF308"/>
      <c r="AYG308"/>
      <c r="AYH308"/>
      <c r="AYI308"/>
      <c r="AYJ308"/>
      <c r="AYK308"/>
      <c r="AYL308"/>
      <c r="AYM308"/>
      <c r="AYN308"/>
      <c r="AYO308"/>
      <c r="AYP308"/>
      <c r="AYQ308"/>
      <c r="AYR308"/>
      <c r="AYS308"/>
      <c r="AYT308"/>
      <c r="AYU308"/>
      <c r="AYV308"/>
      <c r="AYW308"/>
      <c r="AYX308"/>
      <c r="AYY308"/>
      <c r="AYZ308"/>
      <c r="AZA308"/>
      <c r="AZB308"/>
      <c r="AZC308"/>
      <c r="AZD308"/>
      <c r="AZE308"/>
      <c r="AZF308"/>
      <c r="AZG308"/>
      <c r="AZH308"/>
      <c r="AZI308"/>
      <c r="AZJ308"/>
      <c r="AZK308"/>
      <c r="AZL308"/>
      <c r="AZM308"/>
      <c r="AZN308"/>
      <c r="AZO308"/>
      <c r="AZP308"/>
      <c r="AZQ308"/>
      <c r="AZR308"/>
      <c r="AZS308"/>
      <c r="AZT308"/>
      <c r="AZU308"/>
      <c r="AZV308"/>
      <c r="AZW308"/>
      <c r="AZX308"/>
      <c r="AZY308"/>
      <c r="AZZ308"/>
      <c r="BAA308"/>
      <c r="BAB308"/>
      <c r="BAC308"/>
      <c r="BAD308"/>
      <c r="BAE308"/>
      <c r="BAF308"/>
      <c r="BAG308"/>
      <c r="BAH308"/>
      <c r="BAI308"/>
      <c r="BAJ308"/>
      <c r="BAK308"/>
      <c r="BAL308"/>
      <c r="BAM308"/>
      <c r="BAN308"/>
      <c r="BAO308"/>
      <c r="BAP308"/>
      <c r="BAQ308"/>
      <c r="BAR308"/>
      <c r="BAS308"/>
      <c r="BAT308"/>
      <c r="BAU308"/>
      <c r="BAV308"/>
      <c r="BAW308"/>
      <c r="BAX308"/>
      <c r="BAY308"/>
      <c r="BAZ308"/>
      <c r="BBA308"/>
      <c r="BBB308"/>
      <c r="BBC308"/>
      <c r="BBD308"/>
      <c r="BBE308"/>
      <c r="BBF308"/>
      <c r="BBG308"/>
      <c r="BBH308"/>
      <c r="BBI308"/>
      <c r="BBJ308"/>
      <c r="BBK308"/>
      <c r="BBL308"/>
      <c r="BBM308"/>
      <c r="BBN308"/>
      <c r="BBO308"/>
      <c r="BBP308"/>
      <c r="BBQ308"/>
      <c r="BBR308"/>
      <c r="BBS308"/>
      <c r="BBT308"/>
      <c r="BBU308"/>
      <c r="BBV308"/>
      <c r="BBW308"/>
      <c r="BBX308"/>
      <c r="BBY308"/>
      <c r="BBZ308"/>
      <c r="BCA308"/>
      <c r="BCB308"/>
      <c r="BCC308"/>
      <c r="BCD308"/>
      <c r="BCE308"/>
      <c r="BCF308"/>
      <c r="BCG308"/>
      <c r="BCH308"/>
      <c r="BCI308"/>
      <c r="BCJ308"/>
      <c r="BCK308"/>
      <c r="BCL308"/>
      <c r="BCM308"/>
      <c r="BCN308"/>
      <c r="BCO308"/>
      <c r="BCP308"/>
      <c r="BCQ308"/>
      <c r="BCR308"/>
      <c r="BCS308"/>
      <c r="BCT308"/>
      <c r="BCU308"/>
      <c r="BCV308"/>
      <c r="BCW308"/>
      <c r="BCX308"/>
      <c r="BCY308"/>
      <c r="BCZ308"/>
      <c r="BDA308"/>
      <c r="BDB308"/>
      <c r="BDC308"/>
      <c r="BDD308"/>
      <c r="BDE308"/>
      <c r="BDF308"/>
      <c r="BDG308"/>
      <c r="BDH308"/>
      <c r="BDI308"/>
      <c r="BDJ308"/>
      <c r="BDK308"/>
      <c r="BDL308"/>
      <c r="BDM308"/>
      <c r="BDN308"/>
      <c r="BDO308"/>
      <c r="BDP308"/>
      <c r="BDQ308"/>
      <c r="BDR308"/>
      <c r="BDS308"/>
      <c r="BDT308"/>
      <c r="BDU308"/>
    </row>
    <row r="309" spans="1:1477" s="69" customFormat="1">
      <c r="B309" s="67" t="s">
        <v>6</v>
      </c>
      <c r="C309" s="67" t="s">
        <v>534</v>
      </c>
      <c r="D309" s="67" t="s">
        <v>535</v>
      </c>
      <c r="E309" s="68">
        <v>45056</v>
      </c>
      <c r="F309" s="67" t="s">
        <v>986</v>
      </c>
      <c r="G309" s="158" t="s">
        <v>995</v>
      </c>
      <c r="H309" s="187">
        <v>2</v>
      </c>
      <c r="I309" s="69">
        <v>7</v>
      </c>
      <c r="J309" s="69">
        <v>330</v>
      </c>
      <c r="K309" s="69">
        <v>477</v>
      </c>
      <c r="L309" s="69">
        <v>477</v>
      </c>
      <c r="M309" s="186">
        <f t="shared" si="96"/>
        <v>1.187878787878788</v>
      </c>
      <c r="N309" s="69">
        <f t="shared" si="97"/>
        <v>1</v>
      </c>
      <c r="O309" s="69">
        <v>0</v>
      </c>
      <c r="P309" s="69">
        <v>0</v>
      </c>
      <c r="Q309" s="69">
        <v>0</v>
      </c>
      <c r="R309" s="69">
        <v>147</v>
      </c>
      <c r="S309" s="69">
        <v>0</v>
      </c>
      <c r="T309" s="190">
        <v>6147921</v>
      </c>
      <c r="U309" s="190">
        <v>52728</v>
      </c>
      <c r="V309" s="190">
        <v>6095192</v>
      </c>
      <c r="W309" s="190">
        <v>6373747</v>
      </c>
      <c r="X309" s="190">
        <v>6357061</v>
      </c>
      <c r="Y309" s="190">
        <v>0</v>
      </c>
      <c r="Z309" s="190">
        <v>0</v>
      </c>
      <c r="AA309" s="190">
        <v>0</v>
      </c>
      <c r="AB309" s="190">
        <v>6357061</v>
      </c>
      <c r="AC309" s="190">
        <v>6311539</v>
      </c>
      <c r="AD309" s="186">
        <f t="shared" si="98"/>
        <v>1.0354946981161546</v>
      </c>
      <c r="AE309" s="69">
        <f t="shared" si="99"/>
        <v>1</v>
      </c>
      <c r="AF309" s="190">
        <v>-1706</v>
      </c>
      <c r="AG309" s="190">
        <v>225826</v>
      </c>
      <c r="AH309" s="69">
        <v>61</v>
      </c>
      <c r="AI309" s="69">
        <v>24</v>
      </c>
      <c r="AJ309" s="69">
        <v>0</v>
      </c>
      <c r="AK309" s="69">
        <v>0</v>
      </c>
      <c r="AL309" s="80">
        <v>-18522</v>
      </c>
      <c r="AM309" s="80">
        <v>0</v>
      </c>
      <c r="AN309" s="69">
        <v>0</v>
      </c>
      <c r="AO309" s="69">
        <v>0</v>
      </c>
      <c r="AP309" s="80">
        <v>84658</v>
      </c>
      <c r="AQ309" s="80">
        <v>0</v>
      </c>
      <c r="AR309" s="69">
        <v>0</v>
      </c>
      <c r="AS309" s="69">
        <v>0</v>
      </c>
      <c r="AT309" s="80">
        <v>0</v>
      </c>
      <c r="AU309" s="80">
        <v>0</v>
      </c>
      <c r="AV309" s="69">
        <v>0</v>
      </c>
      <c r="AW309" s="69">
        <v>0</v>
      </c>
      <c r="AX309" s="80">
        <v>0</v>
      </c>
      <c r="AY309" s="80">
        <v>0</v>
      </c>
      <c r="AZ309" s="69">
        <v>0</v>
      </c>
      <c r="BA309" s="69">
        <v>0</v>
      </c>
      <c r="BB309" s="80">
        <v>0</v>
      </c>
      <c r="BC309" s="80">
        <v>0</v>
      </c>
      <c r="BD309" s="69">
        <v>0</v>
      </c>
      <c r="BE309" s="69">
        <v>0</v>
      </c>
      <c r="BF309" s="80">
        <v>84397</v>
      </c>
      <c r="BG309" s="80">
        <v>0</v>
      </c>
      <c r="BH309" s="69">
        <v>4</v>
      </c>
      <c r="BI309" s="69">
        <v>0</v>
      </c>
      <c r="BJ309" s="80">
        <v>0</v>
      </c>
      <c r="BK309" s="80">
        <v>0</v>
      </c>
      <c r="BL309" s="69">
        <v>0</v>
      </c>
      <c r="BM309" s="69">
        <v>0</v>
      </c>
      <c r="BN309" s="80">
        <v>0</v>
      </c>
      <c r="BO309" s="80">
        <v>0</v>
      </c>
      <c r="BP309" s="69">
        <v>0</v>
      </c>
      <c r="BQ309" s="69">
        <v>0</v>
      </c>
      <c r="BR309" s="80">
        <v>0</v>
      </c>
      <c r="BS309" s="80">
        <v>0</v>
      </c>
      <c r="BT309" s="69">
        <v>0</v>
      </c>
      <c r="BU309" s="69">
        <v>0</v>
      </c>
      <c r="BV309" s="80">
        <v>0</v>
      </c>
      <c r="BW309" s="80">
        <v>0</v>
      </c>
      <c r="BX309" s="69">
        <v>58</v>
      </c>
      <c r="BY309" s="69">
        <v>0</v>
      </c>
      <c r="BZ309" s="80">
        <v>42409</v>
      </c>
      <c r="CA309" s="80">
        <v>34565</v>
      </c>
      <c r="CB309" s="69">
        <v>0</v>
      </c>
      <c r="CC309" s="69">
        <v>0</v>
      </c>
      <c r="CD309" s="80">
        <v>0</v>
      </c>
      <c r="CE309" s="80">
        <v>0</v>
      </c>
      <c r="CF309" s="69">
        <v>0</v>
      </c>
      <c r="CG309" s="69">
        <v>0</v>
      </c>
      <c r="CH309" s="80">
        <v>0</v>
      </c>
      <c r="CI309" s="80">
        <v>0</v>
      </c>
      <c r="CJ309" s="69">
        <v>62</v>
      </c>
      <c r="CK309" s="69">
        <v>0</v>
      </c>
      <c r="CL309" s="80">
        <v>192942</v>
      </c>
      <c r="CM309" s="80">
        <v>34565</v>
      </c>
      <c r="CN309" s="67" t="s">
        <v>953</v>
      </c>
      <c r="CO309" s="67" t="s">
        <v>954</v>
      </c>
      <c r="CP309" s="67" t="s">
        <v>709</v>
      </c>
      <c r="CQ309" s="67" t="s">
        <v>709</v>
      </c>
      <c r="CR309" s="67" t="s">
        <v>709</v>
      </c>
      <c r="CS309" s="67" t="s">
        <v>709</v>
      </c>
      <c r="CT309" s="68">
        <v>46042</v>
      </c>
      <c r="CU309" s="67" t="s">
        <v>991</v>
      </c>
      <c r="CV309" s="67" t="s">
        <v>989</v>
      </c>
      <c r="CW309" s="68" t="s">
        <v>168</v>
      </c>
      <c r="CX309" s="68">
        <v>45775</v>
      </c>
      <c r="CY309" s="67" t="s">
        <v>986</v>
      </c>
      <c r="CZ309" s="67" t="s">
        <v>994</v>
      </c>
      <c r="DA309" s="67" t="s">
        <v>1053</v>
      </c>
      <c r="DB309" s="81">
        <v>5831100</v>
      </c>
      <c r="DD309" s="67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  <c r="AMK309"/>
      <c r="AML309"/>
      <c r="AMM309"/>
      <c r="AMN309"/>
      <c r="AMO309"/>
      <c r="AMP309"/>
      <c r="AMQ309"/>
      <c r="AMR309"/>
      <c r="AMS309"/>
      <c r="AMT309"/>
      <c r="AMU309"/>
      <c r="AMV309"/>
      <c r="AMW309"/>
      <c r="AMX309"/>
      <c r="AMY309"/>
      <c r="AMZ309"/>
      <c r="ANA309"/>
      <c r="ANB309"/>
      <c r="ANC309"/>
      <c r="AND309"/>
      <c r="ANE309"/>
      <c r="ANF309"/>
      <c r="ANG309"/>
      <c r="ANH309"/>
      <c r="ANI309"/>
      <c r="ANJ309"/>
      <c r="ANK309"/>
      <c r="ANL309"/>
      <c r="ANM309"/>
      <c r="ANN309"/>
      <c r="ANO309"/>
      <c r="ANP309"/>
      <c r="ANQ309"/>
      <c r="ANR309"/>
      <c r="ANS309"/>
      <c r="ANT309"/>
      <c r="ANU309"/>
      <c r="ANV309"/>
      <c r="ANW309"/>
      <c r="ANX309"/>
      <c r="ANY309"/>
      <c r="ANZ309"/>
      <c r="AOA309"/>
      <c r="AOB309"/>
      <c r="AOC309"/>
      <c r="AOD309"/>
      <c r="AOE309"/>
      <c r="AOF309"/>
      <c r="AOG309"/>
      <c r="AOH309"/>
      <c r="AOI309"/>
      <c r="AOJ309"/>
      <c r="AOK309"/>
      <c r="AOL309"/>
      <c r="AOM309"/>
      <c r="AON309"/>
      <c r="AOO309"/>
      <c r="AOP309"/>
      <c r="AOQ309"/>
      <c r="AOR309"/>
      <c r="AOS309"/>
      <c r="AOT309"/>
      <c r="AOU309"/>
      <c r="AOV309"/>
      <c r="AOW309"/>
      <c r="AOX309"/>
      <c r="AOY309"/>
      <c r="AOZ309"/>
      <c r="APA309"/>
      <c r="APB309"/>
      <c r="APC309"/>
      <c r="APD309"/>
      <c r="APE309"/>
      <c r="APF309"/>
      <c r="APG309"/>
      <c r="APH309"/>
      <c r="API309"/>
      <c r="APJ309"/>
      <c r="APK309"/>
      <c r="APL309"/>
      <c r="APM309"/>
      <c r="APN309"/>
      <c r="APO309"/>
      <c r="APP309"/>
      <c r="APQ309"/>
      <c r="APR309"/>
      <c r="APS309"/>
      <c r="APT309"/>
      <c r="APU309"/>
      <c r="APV309"/>
      <c r="APW309"/>
      <c r="APX309"/>
      <c r="APY309"/>
      <c r="APZ309"/>
      <c r="AQA309"/>
      <c r="AQB309"/>
      <c r="AQC309"/>
      <c r="AQD309"/>
      <c r="AQE309"/>
      <c r="AQF309"/>
      <c r="AQG309"/>
      <c r="AQH309"/>
      <c r="AQI309"/>
      <c r="AQJ309"/>
      <c r="AQK309"/>
      <c r="AQL309"/>
      <c r="AQM309"/>
      <c r="AQN309"/>
      <c r="AQO309"/>
      <c r="AQP309"/>
      <c r="AQQ309"/>
      <c r="AQR309"/>
      <c r="AQS309"/>
      <c r="AQT309"/>
      <c r="AQU309"/>
      <c r="AQV309"/>
      <c r="AQW309"/>
      <c r="AQX309"/>
      <c r="AQY309"/>
      <c r="AQZ309"/>
      <c r="ARA309"/>
      <c r="ARB309"/>
      <c r="ARC309"/>
      <c r="ARD309"/>
      <c r="ARE309"/>
      <c r="ARF309"/>
      <c r="ARG309"/>
      <c r="ARH309"/>
      <c r="ARI309"/>
      <c r="ARJ309"/>
      <c r="ARK309"/>
      <c r="ARL309"/>
      <c r="ARM309"/>
      <c r="ARN309"/>
      <c r="ARO309"/>
      <c r="ARP309"/>
      <c r="ARQ309"/>
      <c r="ARR309"/>
      <c r="ARS309"/>
      <c r="ART309"/>
      <c r="ARU309"/>
      <c r="ARV309"/>
      <c r="ARW309"/>
      <c r="ARX309"/>
      <c r="ARY309"/>
      <c r="ARZ309"/>
      <c r="ASA309"/>
      <c r="ASB309"/>
      <c r="ASC309"/>
      <c r="ASD309"/>
      <c r="ASE309"/>
      <c r="ASF309"/>
      <c r="ASG309"/>
      <c r="ASH309"/>
      <c r="ASI309"/>
      <c r="ASJ309"/>
      <c r="ASK309"/>
      <c r="ASL309"/>
      <c r="ASM309"/>
      <c r="ASN309"/>
      <c r="ASO309"/>
      <c r="ASP309"/>
      <c r="ASQ309"/>
      <c r="ASR309"/>
      <c r="ASS309"/>
      <c r="AST309"/>
      <c r="ASU309"/>
      <c r="ASV309"/>
      <c r="ASW309"/>
      <c r="ASX309"/>
      <c r="ASY309"/>
      <c r="ASZ309"/>
      <c r="ATA309"/>
      <c r="ATB309"/>
      <c r="ATC309"/>
      <c r="ATD309"/>
      <c r="ATE309"/>
      <c r="ATF309"/>
      <c r="ATG309"/>
      <c r="ATH309"/>
      <c r="ATI309"/>
      <c r="ATJ309"/>
      <c r="ATK309"/>
      <c r="ATL309"/>
      <c r="ATM309"/>
      <c r="ATN309"/>
      <c r="ATO309"/>
      <c r="ATP309"/>
      <c r="ATQ309"/>
      <c r="ATR309"/>
      <c r="ATS309"/>
      <c r="ATT309"/>
      <c r="ATU309"/>
      <c r="ATV309"/>
      <c r="ATW309"/>
      <c r="ATX309"/>
      <c r="ATY309"/>
      <c r="ATZ309"/>
      <c r="AUA309"/>
      <c r="AUB309"/>
      <c r="AUC309"/>
      <c r="AUD309"/>
      <c r="AUE309"/>
      <c r="AUF309"/>
      <c r="AUG309"/>
      <c r="AUH309"/>
      <c r="AUI309"/>
      <c r="AUJ309"/>
      <c r="AUK309"/>
      <c r="AUL309"/>
      <c r="AUM309"/>
      <c r="AUN309"/>
      <c r="AUO309"/>
      <c r="AUP309"/>
      <c r="AUQ309"/>
      <c r="AUR309"/>
      <c r="AUS309"/>
      <c r="AUT309"/>
      <c r="AUU309"/>
      <c r="AUV309"/>
      <c r="AUW309"/>
      <c r="AUX309"/>
      <c r="AUY309"/>
      <c r="AUZ309"/>
      <c r="AVA309"/>
      <c r="AVB309"/>
      <c r="AVC309"/>
      <c r="AVD309"/>
      <c r="AVE309"/>
      <c r="AVF309"/>
      <c r="AVG309"/>
      <c r="AVH309"/>
      <c r="AVI309"/>
      <c r="AVJ309"/>
      <c r="AVK309"/>
      <c r="AVL309"/>
      <c r="AVM309"/>
      <c r="AVN309"/>
      <c r="AVO309"/>
      <c r="AVP309"/>
      <c r="AVQ309"/>
      <c r="AVR309"/>
      <c r="AVS309"/>
      <c r="AVT309"/>
      <c r="AVU309"/>
      <c r="AVV309"/>
      <c r="AVW309"/>
      <c r="AVX309"/>
      <c r="AVY309"/>
      <c r="AVZ309"/>
      <c r="AWA309"/>
      <c r="AWB309"/>
      <c r="AWC309"/>
      <c r="AWD309"/>
      <c r="AWE309"/>
      <c r="AWF309"/>
      <c r="AWG309"/>
      <c r="AWH309"/>
      <c r="AWI309"/>
      <c r="AWJ309"/>
      <c r="AWK309"/>
      <c r="AWL309"/>
      <c r="AWM309"/>
      <c r="AWN309"/>
      <c r="AWO309"/>
      <c r="AWP309"/>
      <c r="AWQ309"/>
      <c r="AWR309"/>
      <c r="AWS309"/>
      <c r="AWT309"/>
      <c r="AWU309"/>
      <c r="AWV309"/>
      <c r="AWW309"/>
      <c r="AWX309"/>
      <c r="AWY309"/>
      <c r="AWZ309"/>
      <c r="AXA309"/>
      <c r="AXB309"/>
      <c r="AXC309"/>
      <c r="AXD309"/>
      <c r="AXE309"/>
      <c r="AXF309"/>
      <c r="AXG309"/>
      <c r="AXH309"/>
      <c r="AXI309"/>
      <c r="AXJ309"/>
      <c r="AXK309"/>
      <c r="AXL309"/>
      <c r="AXM309"/>
      <c r="AXN309"/>
      <c r="AXO309"/>
      <c r="AXP309"/>
      <c r="AXQ309"/>
      <c r="AXR309"/>
      <c r="AXS309"/>
      <c r="AXT309"/>
      <c r="AXU309"/>
      <c r="AXV309"/>
      <c r="AXW309"/>
      <c r="AXX309"/>
      <c r="AXY309"/>
      <c r="AXZ309"/>
      <c r="AYA309"/>
      <c r="AYB309"/>
      <c r="AYC309"/>
      <c r="AYD309"/>
      <c r="AYE309"/>
      <c r="AYF309"/>
      <c r="AYG309"/>
      <c r="AYH309"/>
      <c r="AYI309"/>
      <c r="AYJ309"/>
      <c r="AYK309"/>
      <c r="AYL309"/>
      <c r="AYM309"/>
      <c r="AYN309"/>
      <c r="AYO309"/>
      <c r="AYP309"/>
      <c r="AYQ309"/>
      <c r="AYR309"/>
      <c r="AYS309"/>
      <c r="AYT309"/>
      <c r="AYU309"/>
      <c r="AYV309"/>
      <c r="AYW309"/>
      <c r="AYX309"/>
      <c r="AYY309"/>
      <c r="AYZ309"/>
      <c r="AZA309"/>
      <c r="AZB309"/>
      <c r="AZC309"/>
      <c r="AZD309"/>
      <c r="AZE309"/>
      <c r="AZF309"/>
      <c r="AZG309"/>
      <c r="AZH309"/>
      <c r="AZI309"/>
      <c r="AZJ309"/>
      <c r="AZK309"/>
      <c r="AZL309"/>
      <c r="AZM309"/>
      <c r="AZN309"/>
      <c r="AZO309"/>
      <c r="AZP309"/>
      <c r="AZQ309"/>
      <c r="AZR309"/>
      <c r="AZS309"/>
      <c r="AZT309"/>
      <c r="AZU309"/>
      <c r="AZV309"/>
      <c r="AZW309"/>
      <c r="AZX309"/>
      <c r="AZY309"/>
      <c r="AZZ309"/>
      <c r="BAA309"/>
      <c r="BAB309"/>
      <c r="BAC309"/>
      <c r="BAD309"/>
      <c r="BAE309"/>
      <c r="BAF309"/>
      <c r="BAG309"/>
      <c r="BAH309"/>
      <c r="BAI309"/>
      <c r="BAJ309"/>
      <c r="BAK309"/>
      <c r="BAL309"/>
      <c r="BAM309"/>
      <c r="BAN309"/>
      <c r="BAO309"/>
      <c r="BAP309"/>
      <c r="BAQ309"/>
      <c r="BAR309"/>
      <c r="BAS309"/>
      <c r="BAT309"/>
      <c r="BAU309"/>
      <c r="BAV309"/>
      <c r="BAW309"/>
      <c r="BAX309"/>
      <c r="BAY309"/>
      <c r="BAZ309"/>
      <c r="BBA309"/>
      <c r="BBB309"/>
      <c r="BBC309"/>
      <c r="BBD309"/>
      <c r="BBE309"/>
      <c r="BBF309"/>
      <c r="BBG309"/>
      <c r="BBH309"/>
      <c r="BBI309"/>
      <c r="BBJ309"/>
      <c r="BBK309"/>
      <c r="BBL309"/>
      <c r="BBM309"/>
      <c r="BBN309"/>
      <c r="BBO309"/>
      <c r="BBP309"/>
      <c r="BBQ309"/>
      <c r="BBR309"/>
      <c r="BBS309"/>
      <c r="BBT309"/>
      <c r="BBU309"/>
      <c r="BBV309"/>
      <c r="BBW309"/>
      <c r="BBX309"/>
      <c r="BBY309"/>
      <c r="BBZ309"/>
      <c r="BCA309"/>
      <c r="BCB309"/>
      <c r="BCC309"/>
      <c r="BCD309"/>
      <c r="BCE309"/>
      <c r="BCF309"/>
      <c r="BCG309"/>
      <c r="BCH309"/>
      <c r="BCI309"/>
      <c r="BCJ309"/>
      <c r="BCK309"/>
      <c r="BCL309"/>
      <c r="BCM309"/>
      <c r="BCN309"/>
      <c r="BCO309"/>
      <c r="BCP309"/>
      <c r="BCQ309"/>
      <c r="BCR309"/>
      <c r="BCS309"/>
      <c r="BCT309"/>
      <c r="BCU309"/>
      <c r="BCV309"/>
      <c r="BCW309"/>
      <c r="BCX309"/>
      <c r="BCY309"/>
      <c r="BCZ309"/>
      <c r="BDA309"/>
      <c r="BDB309"/>
      <c r="BDC309"/>
      <c r="BDD309"/>
      <c r="BDE309"/>
      <c r="BDF309"/>
      <c r="BDG309"/>
      <c r="BDH309"/>
      <c r="BDI309"/>
      <c r="BDJ309"/>
      <c r="BDK309"/>
      <c r="BDL309"/>
      <c r="BDM309"/>
      <c r="BDN309"/>
      <c r="BDO309"/>
      <c r="BDP309"/>
      <c r="BDQ309"/>
      <c r="BDR309"/>
      <c r="BDS309"/>
      <c r="BDT309"/>
      <c r="BDU309"/>
    </row>
    <row r="310" spans="1:1477" s="69" customFormat="1">
      <c r="B310" s="67" t="s">
        <v>6</v>
      </c>
      <c r="C310" s="67" t="s">
        <v>536</v>
      </c>
      <c r="D310" s="67" t="s">
        <v>537</v>
      </c>
      <c r="E310" s="68">
        <v>45273</v>
      </c>
      <c r="F310" s="67" t="s">
        <v>993</v>
      </c>
      <c r="G310" s="158" t="s">
        <v>990</v>
      </c>
      <c r="H310" s="187">
        <v>1</v>
      </c>
      <c r="I310" s="69">
        <v>3</v>
      </c>
      <c r="J310" s="69">
        <v>125</v>
      </c>
      <c r="K310" s="69">
        <v>238</v>
      </c>
      <c r="L310" s="69">
        <v>240</v>
      </c>
      <c r="M310" s="186">
        <f t="shared" si="96"/>
        <v>1.016</v>
      </c>
      <c r="N310" s="69">
        <f t="shared" si="97"/>
        <v>1</v>
      </c>
      <c r="O310" s="69">
        <v>-2</v>
      </c>
      <c r="P310" s="69">
        <v>2</v>
      </c>
      <c r="Q310" s="69">
        <v>0</v>
      </c>
      <c r="R310" s="69">
        <v>113</v>
      </c>
      <c r="S310" s="69">
        <v>0</v>
      </c>
      <c r="T310" s="190">
        <v>1681476</v>
      </c>
      <c r="U310" s="190">
        <v>50000</v>
      </c>
      <c r="V310" s="190">
        <v>1631476</v>
      </c>
      <c r="W310" s="190">
        <v>1805476</v>
      </c>
      <c r="X310" s="190">
        <v>1410753</v>
      </c>
      <c r="Y310" s="190">
        <v>-3398</v>
      </c>
      <c r="Z310" s="190">
        <v>0</v>
      </c>
      <c r="AA310" s="190">
        <v>-3398</v>
      </c>
      <c r="AB310" s="190">
        <v>1407355</v>
      </c>
      <c r="AC310" s="190">
        <v>1374355</v>
      </c>
      <c r="AD310" s="186">
        <f t="shared" si="98"/>
        <v>0.84239976561101726</v>
      </c>
      <c r="AE310" s="69">
        <f t="shared" si="99"/>
        <v>1</v>
      </c>
      <c r="AF310" s="190">
        <v>0</v>
      </c>
      <c r="AG310" s="190">
        <v>124000</v>
      </c>
      <c r="AH310" s="69">
        <v>98</v>
      </c>
      <c r="AI310" s="69">
        <v>15</v>
      </c>
      <c r="AJ310" s="69">
        <v>0</v>
      </c>
      <c r="AK310" s="69">
        <v>0</v>
      </c>
      <c r="AL310" s="80">
        <v>0</v>
      </c>
      <c r="AM310" s="80">
        <v>0</v>
      </c>
      <c r="AN310" s="69">
        <v>0</v>
      </c>
      <c r="AO310" s="69">
        <v>0</v>
      </c>
      <c r="AP310" s="80">
        <v>91000</v>
      </c>
      <c r="AQ310" s="80">
        <v>0</v>
      </c>
      <c r="AR310" s="69">
        <v>0</v>
      </c>
      <c r="AS310" s="69">
        <v>0</v>
      </c>
      <c r="AT310" s="80">
        <v>0</v>
      </c>
      <c r="AU310" s="80">
        <v>0</v>
      </c>
      <c r="AV310" s="69">
        <v>0</v>
      </c>
      <c r="AW310" s="69">
        <v>0</v>
      </c>
      <c r="AX310" s="80">
        <v>0</v>
      </c>
      <c r="AY310" s="80">
        <v>0</v>
      </c>
      <c r="AZ310" s="69">
        <v>0</v>
      </c>
      <c r="BA310" s="69">
        <v>0</v>
      </c>
      <c r="BB310" s="80">
        <v>0</v>
      </c>
      <c r="BC310" s="80">
        <v>0</v>
      </c>
      <c r="BD310" s="69">
        <v>0</v>
      </c>
      <c r="BE310" s="69">
        <v>0</v>
      </c>
      <c r="BF310" s="80">
        <v>0</v>
      </c>
      <c r="BG310" s="80">
        <v>0</v>
      </c>
      <c r="BH310" s="69">
        <v>0</v>
      </c>
      <c r="BI310" s="69">
        <v>0</v>
      </c>
      <c r="BJ310" s="80">
        <v>0</v>
      </c>
      <c r="BK310" s="80">
        <v>0</v>
      </c>
      <c r="BL310" s="69">
        <v>0</v>
      </c>
      <c r="BM310" s="69">
        <v>0</v>
      </c>
      <c r="BN310" s="80">
        <v>0</v>
      </c>
      <c r="BO310" s="80">
        <v>0</v>
      </c>
      <c r="BP310" s="69">
        <v>0</v>
      </c>
      <c r="BQ310" s="69">
        <v>0</v>
      </c>
      <c r="BR310" s="80">
        <v>0</v>
      </c>
      <c r="BS310" s="80">
        <v>0</v>
      </c>
      <c r="BT310" s="69">
        <v>0</v>
      </c>
      <c r="BU310" s="69">
        <v>0</v>
      </c>
      <c r="BV310" s="80">
        <v>0</v>
      </c>
      <c r="BW310" s="80">
        <v>0</v>
      </c>
      <c r="BX310" s="69">
        <v>0</v>
      </c>
      <c r="BY310" s="69">
        <v>0</v>
      </c>
      <c r="BZ310" s="80">
        <v>0</v>
      </c>
      <c r="CA310" s="80">
        <v>0</v>
      </c>
      <c r="CB310" s="69">
        <v>0</v>
      </c>
      <c r="CC310" s="69">
        <v>0</v>
      </c>
      <c r="CD310" s="80">
        <v>0</v>
      </c>
      <c r="CE310" s="80">
        <v>0</v>
      </c>
      <c r="CF310" s="69">
        <v>0</v>
      </c>
      <c r="CG310" s="69">
        <v>0</v>
      </c>
      <c r="CH310" s="80">
        <v>0</v>
      </c>
      <c r="CI310" s="80">
        <v>0</v>
      </c>
      <c r="CJ310" s="69">
        <v>0</v>
      </c>
      <c r="CK310" s="69">
        <v>0</v>
      </c>
      <c r="CL310" s="80">
        <v>91000</v>
      </c>
      <c r="CM310" s="80">
        <v>0</v>
      </c>
      <c r="CN310" s="67" t="s">
        <v>821</v>
      </c>
      <c r="CO310" s="67" t="s">
        <v>822</v>
      </c>
      <c r="CP310" s="67" t="s">
        <v>709</v>
      </c>
      <c r="CQ310" s="67" t="s">
        <v>709</v>
      </c>
      <c r="CR310" s="67" t="s">
        <v>709</v>
      </c>
      <c r="CS310" s="67" t="s">
        <v>709</v>
      </c>
      <c r="CT310" s="68">
        <v>45848</v>
      </c>
      <c r="CU310" s="67" t="s">
        <v>988</v>
      </c>
      <c r="CV310" s="67" t="s">
        <v>989</v>
      </c>
      <c r="CW310" s="68" t="s">
        <v>168</v>
      </c>
      <c r="CX310" s="68">
        <v>45636</v>
      </c>
      <c r="CY310" s="67" t="s">
        <v>993</v>
      </c>
      <c r="CZ310" s="67" t="s">
        <v>994</v>
      </c>
      <c r="DA310" s="67" t="s">
        <v>1054</v>
      </c>
      <c r="DB310" s="81">
        <v>1673100</v>
      </c>
      <c r="DD310" s="67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  <c r="AMK310"/>
      <c r="AML310"/>
      <c r="AMM310"/>
      <c r="AMN310"/>
      <c r="AMO310"/>
      <c r="AMP310"/>
      <c r="AMQ310"/>
      <c r="AMR310"/>
      <c r="AMS310"/>
      <c r="AMT310"/>
      <c r="AMU310"/>
      <c r="AMV310"/>
      <c r="AMW310"/>
      <c r="AMX310"/>
      <c r="AMY310"/>
      <c r="AMZ310"/>
      <c r="ANA310"/>
      <c r="ANB310"/>
      <c r="ANC310"/>
      <c r="AND310"/>
      <c r="ANE310"/>
      <c r="ANF310"/>
      <c r="ANG310"/>
      <c r="ANH310"/>
      <c r="ANI310"/>
      <c r="ANJ310"/>
      <c r="ANK310"/>
      <c r="ANL310"/>
      <c r="ANM310"/>
      <c r="ANN310"/>
      <c r="ANO310"/>
      <c r="ANP310"/>
      <c r="ANQ310"/>
      <c r="ANR310"/>
      <c r="ANS310"/>
      <c r="ANT310"/>
      <c r="ANU310"/>
      <c r="ANV310"/>
      <c r="ANW310"/>
      <c r="ANX310"/>
      <c r="ANY310"/>
      <c r="ANZ310"/>
      <c r="AOA310"/>
      <c r="AOB310"/>
      <c r="AOC310"/>
      <c r="AOD310"/>
      <c r="AOE310"/>
      <c r="AOF310"/>
      <c r="AOG310"/>
      <c r="AOH310"/>
      <c r="AOI310"/>
      <c r="AOJ310"/>
      <c r="AOK310"/>
      <c r="AOL310"/>
      <c r="AOM310"/>
      <c r="AON310"/>
      <c r="AOO310"/>
      <c r="AOP310"/>
      <c r="AOQ310"/>
      <c r="AOR310"/>
      <c r="AOS310"/>
      <c r="AOT310"/>
      <c r="AOU310"/>
      <c r="AOV310"/>
      <c r="AOW310"/>
      <c r="AOX310"/>
      <c r="AOY310"/>
      <c r="AOZ310"/>
      <c r="APA310"/>
      <c r="APB310"/>
      <c r="APC310"/>
      <c r="APD310"/>
      <c r="APE310"/>
      <c r="APF310"/>
      <c r="APG310"/>
      <c r="APH310"/>
      <c r="API310"/>
      <c r="APJ310"/>
      <c r="APK310"/>
      <c r="APL310"/>
      <c r="APM310"/>
      <c r="APN310"/>
      <c r="APO310"/>
      <c r="APP310"/>
      <c r="APQ310"/>
      <c r="APR310"/>
      <c r="APS310"/>
      <c r="APT310"/>
      <c r="APU310"/>
      <c r="APV310"/>
      <c r="APW310"/>
      <c r="APX310"/>
      <c r="APY310"/>
      <c r="APZ310"/>
      <c r="AQA310"/>
      <c r="AQB310"/>
      <c r="AQC310"/>
      <c r="AQD310"/>
      <c r="AQE310"/>
      <c r="AQF310"/>
      <c r="AQG310"/>
      <c r="AQH310"/>
      <c r="AQI310"/>
      <c r="AQJ310"/>
      <c r="AQK310"/>
      <c r="AQL310"/>
      <c r="AQM310"/>
      <c r="AQN310"/>
      <c r="AQO310"/>
      <c r="AQP310"/>
      <c r="AQQ310"/>
      <c r="AQR310"/>
      <c r="AQS310"/>
      <c r="AQT310"/>
      <c r="AQU310"/>
      <c r="AQV310"/>
      <c r="AQW310"/>
      <c r="AQX310"/>
      <c r="AQY310"/>
      <c r="AQZ310"/>
      <c r="ARA310"/>
      <c r="ARB310"/>
      <c r="ARC310"/>
      <c r="ARD310"/>
      <c r="ARE310"/>
      <c r="ARF310"/>
      <c r="ARG310"/>
      <c r="ARH310"/>
      <c r="ARI310"/>
      <c r="ARJ310"/>
      <c r="ARK310"/>
      <c r="ARL310"/>
      <c r="ARM310"/>
      <c r="ARN310"/>
      <c r="ARO310"/>
      <c r="ARP310"/>
      <c r="ARQ310"/>
      <c r="ARR310"/>
      <c r="ARS310"/>
      <c r="ART310"/>
      <c r="ARU310"/>
      <c r="ARV310"/>
      <c r="ARW310"/>
      <c r="ARX310"/>
      <c r="ARY310"/>
      <c r="ARZ310"/>
      <c r="ASA310"/>
      <c r="ASB310"/>
      <c r="ASC310"/>
      <c r="ASD310"/>
      <c r="ASE310"/>
      <c r="ASF310"/>
      <c r="ASG310"/>
      <c r="ASH310"/>
      <c r="ASI310"/>
      <c r="ASJ310"/>
      <c r="ASK310"/>
      <c r="ASL310"/>
      <c r="ASM310"/>
      <c r="ASN310"/>
      <c r="ASO310"/>
      <c r="ASP310"/>
      <c r="ASQ310"/>
      <c r="ASR310"/>
      <c r="ASS310"/>
      <c r="AST310"/>
      <c r="ASU310"/>
      <c r="ASV310"/>
      <c r="ASW310"/>
      <c r="ASX310"/>
      <c r="ASY310"/>
      <c r="ASZ310"/>
      <c r="ATA310"/>
      <c r="ATB310"/>
      <c r="ATC310"/>
      <c r="ATD310"/>
      <c r="ATE310"/>
      <c r="ATF310"/>
      <c r="ATG310"/>
      <c r="ATH310"/>
      <c r="ATI310"/>
      <c r="ATJ310"/>
      <c r="ATK310"/>
      <c r="ATL310"/>
      <c r="ATM310"/>
      <c r="ATN310"/>
      <c r="ATO310"/>
      <c r="ATP310"/>
      <c r="ATQ310"/>
      <c r="ATR310"/>
      <c r="ATS310"/>
      <c r="ATT310"/>
      <c r="ATU310"/>
      <c r="ATV310"/>
      <c r="ATW310"/>
      <c r="ATX310"/>
      <c r="ATY310"/>
      <c r="ATZ310"/>
      <c r="AUA310"/>
      <c r="AUB310"/>
      <c r="AUC310"/>
      <c r="AUD310"/>
      <c r="AUE310"/>
      <c r="AUF310"/>
      <c r="AUG310"/>
      <c r="AUH310"/>
      <c r="AUI310"/>
      <c r="AUJ310"/>
      <c r="AUK310"/>
      <c r="AUL310"/>
      <c r="AUM310"/>
      <c r="AUN310"/>
      <c r="AUO310"/>
      <c r="AUP310"/>
      <c r="AUQ310"/>
      <c r="AUR310"/>
      <c r="AUS310"/>
      <c r="AUT310"/>
      <c r="AUU310"/>
      <c r="AUV310"/>
      <c r="AUW310"/>
      <c r="AUX310"/>
      <c r="AUY310"/>
      <c r="AUZ310"/>
      <c r="AVA310"/>
      <c r="AVB310"/>
      <c r="AVC310"/>
      <c r="AVD310"/>
      <c r="AVE310"/>
      <c r="AVF310"/>
      <c r="AVG310"/>
      <c r="AVH310"/>
      <c r="AVI310"/>
      <c r="AVJ310"/>
      <c r="AVK310"/>
      <c r="AVL310"/>
      <c r="AVM310"/>
      <c r="AVN310"/>
      <c r="AVO310"/>
      <c r="AVP310"/>
      <c r="AVQ310"/>
      <c r="AVR310"/>
      <c r="AVS310"/>
      <c r="AVT310"/>
      <c r="AVU310"/>
      <c r="AVV310"/>
      <c r="AVW310"/>
      <c r="AVX310"/>
      <c r="AVY310"/>
      <c r="AVZ310"/>
      <c r="AWA310"/>
      <c r="AWB310"/>
      <c r="AWC310"/>
      <c r="AWD310"/>
      <c r="AWE310"/>
      <c r="AWF310"/>
      <c r="AWG310"/>
      <c r="AWH310"/>
      <c r="AWI310"/>
      <c r="AWJ310"/>
      <c r="AWK310"/>
      <c r="AWL310"/>
      <c r="AWM310"/>
      <c r="AWN310"/>
      <c r="AWO310"/>
      <c r="AWP310"/>
      <c r="AWQ310"/>
      <c r="AWR310"/>
      <c r="AWS310"/>
      <c r="AWT310"/>
      <c r="AWU310"/>
      <c r="AWV310"/>
      <c r="AWW310"/>
      <c r="AWX310"/>
      <c r="AWY310"/>
      <c r="AWZ310"/>
      <c r="AXA310"/>
      <c r="AXB310"/>
      <c r="AXC310"/>
      <c r="AXD310"/>
      <c r="AXE310"/>
      <c r="AXF310"/>
      <c r="AXG310"/>
      <c r="AXH310"/>
      <c r="AXI310"/>
      <c r="AXJ310"/>
      <c r="AXK310"/>
      <c r="AXL310"/>
      <c r="AXM310"/>
      <c r="AXN310"/>
      <c r="AXO310"/>
      <c r="AXP310"/>
      <c r="AXQ310"/>
      <c r="AXR310"/>
      <c r="AXS310"/>
      <c r="AXT310"/>
      <c r="AXU310"/>
      <c r="AXV310"/>
      <c r="AXW310"/>
      <c r="AXX310"/>
      <c r="AXY310"/>
      <c r="AXZ310"/>
      <c r="AYA310"/>
      <c r="AYB310"/>
      <c r="AYC310"/>
      <c r="AYD310"/>
      <c r="AYE310"/>
      <c r="AYF310"/>
      <c r="AYG310"/>
      <c r="AYH310"/>
      <c r="AYI310"/>
      <c r="AYJ310"/>
      <c r="AYK310"/>
      <c r="AYL310"/>
      <c r="AYM310"/>
      <c r="AYN310"/>
      <c r="AYO310"/>
      <c r="AYP310"/>
      <c r="AYQ310"/>
      <c r="AYR310"/>
      <c r="AYS310"/>
      <c r="AYT310"/>
      <c r="AYU310"/>
      <c r="AYV310"/>
      <c r="AYW310"/>
      <c r="AYX310"/>
      <c r="AYY310"/>
      <c r="AYZ310"/>
      <c r="AZA310"/>
      <c r="AZB310"/>
      <c r="AZC310"/>
      <c r="AZD310"/>
      <c r="AZE310"/>
      <c r="AZF310"/>
      <c r="AZG310"/>
      <c r="AZH310"/>
      <c r="AZI310"/>
      <c r="AZJ310"/>
      <c r="AZK310"/>
      <c r="AZL310"/>
      <c r="AZM310"/>
      <c r="AZN310"/>
      <c r="AZO310"/>
      <c r="AZP310"/>
      <c r="AZQ310"/>
      <c r="AZR310"/>
      <c r="AZS310"/>
      <c r="AZT310"/>
      <c r="AZU310"/>
      <c r="AZV310"/>
      <c r="AZW310"/>
      <c r="AZX310"/>
      <c r="AZY310"/>
      <c r="AZZ310"/>
      <c r="BAA310"/>
      <c r="BAB310"/>
      <c r="BAC310"/>
      <c r="BAD310"/>
      <c r="BAE310"/>
      <c r="BAF310"/>
      <c r="BAG310"/>
      <c r="BAH310"/>
      <c r="BAI310"/>
      <c r="BAJ310"/>
      <c r="BAK310"/>
      <c r="BAL310"/>
      <c r="BAM310"/>
      <c r="BAN310"/>
      <c r="BAO310"/>
      <c r="BAP310"/>
      <c r="BAQ310"/>
      <c r="BAR310"/>
      <c r="BAS310"/>
      <c r="BAT310"/>
      <c r="BAU310"/>
      <c r="BAV310"/>
      <c r="BAW310"/>
      <c r="BAX310"/>
      <c r="BAY310"/>
      <c r="BAZ310"/>
      <c r="BBA310"/>
      <c r="BBB310"/>
      <c r="BBC310"/>
      <c r="BBD310"/>
      <c r="BBE310"/>
      <c r="BBF310"/>
      <c r="BBG310"/>
      <c r="BBH310"/>
      <c r="BBI310"/>
      <c r="BBJ310"/>
      <c r="BBK310"/>
      <c r="BBL310"/>
      <c r="BBM310"/>
      <c r="BBN310"/>
      <c r="BBO310"/>
      <c r="BBP310"/>
      <c r="BBQ310"/>
      <c r="BBR310"/>
      <c r="BBS310"/>
      <c r="BBT310"/>
      <c r="BBU310"/>
      <c r="BBV310"/>
      <c r="BBW310"/>
      <c r="BBX310"/>
      <c r="BBY310"/>
      <c r="BBZ310"/>
      <c r="BCA310"/>
      <c r="BCB310"/>
      <c r="BCC310"/>
      <c r="BCD310"/>
      <c r="BCE310"/>
      <c r="BCF310"/>
      <c r="BCG310"/>
      <c r="BCH310"/>
      <c r="BCI310"/>
      <c r="BCJ310"/>
      <c r="BCK310"/>
      <c r="BCL310"/>
      <c r="BCM310"/>
      <c r="BCN310"/>
      <c r="BCO310"/>
      <c r="BCP310"/>
      <c r="BCQ310"/>
      <c r="BCR310"/>
      <c r="BCS310"/>
      <c r="BCT310"/>
      <c r="BCU310"/>
      <c r="BCV310"/>
      <c r="BCW310"/>
      <c r="BCX310"/>
      <c r="BCY310"/>
      <c r="BCZ310"/>
      <c r="BDA310"/>
      <c r="BDB310"/>
      <c r="BDC310"/>
      <c r="BDD310"/>
      <c r="BDE310"/>
      <c r="BDF310"/>
      <c r="BDG310"/>
      <c r="BDH310"/>
      <c r="BDI310"/>
      <c r="BDJ310"/>
      <c r="BDK310"/>
      <c r="BDL310"/>
      <c r="BDM310"/>
      <c r="BDN310"/>
      <c r="BDO310"/>
      <c r="BDP310"/>
      <c r="BDQ310"/>
      <c r="BDR310"/>
      <c r="BDS310"/>
      <c r="BDT310"/>
      <c r="BDU310"/>
    </row>
    <row r="311" spans="1:1477" s="69" customFormat="1">
      <c r="B311" s="67" t="s">
        <v>6</v>
      </c>
      <c r="C311" s="67" t="s">
        <v>955</v>
      </c>
      <c r="D311" s="67" t="s">
        <v>1059</v>
      </c>
      <c r="E311" s="68">
        <v>45336</v>
      </c>
      <c r="F311" s="67" t="s">
        <v>991</v>
      </c>
      <c r="G311" s="158" t="s">
        <v>990</v>
      </c>
      <c r="H311" s="187">
        <v>2</v>
      </c>
      <c r="I311" s="69">
        <v>0</v>
      </c>
      <c r="J311" s="69">
        <v>284</v>
      </c>
      <c r="K311" s="69">
        <v>330</v>
      </c>
      <c r="L311" s="69">
        <v>326</v>
      </c>
      <c r="M311" s="186">
        <f t="shared" si="96"/>
        <v>0.9859154929577465</v>
      </c>
      <c r="N311" s="69">
        <f t="shared" si="97"/>
        <v>1</v>
      </c>
      <c r="O311" s="69">
        <v>4</v>
      </c>
      <c r="P311" s="69">
        <v>0</v>
      </c>
      <c r="Q311" s="69">
        <v>0</v>
      </c>
      <c r="R311" s="69">
        <v>46</v>
      </c>
      <c r="S311" s="69">
        <v>0</v>
      </c>
      <c r="T311" s="190">
        <v>1714027</v>
      </c>
      <c r="U311" s="190">
        <v>50000</v>
      </c>
      <c r="V311" s="190">
        <v>1664027</v>
      </c>
      <c r="W311" s="190">
        <v>1714027</v>
      </c>
      <c r="X311" s="190">
        <v>1704720</v>
      </c>
      <c r="Y311" s="190">
        <v>0</v>
      </c>
      <c r="Z311" s="190">
        <v>0</v>
      </c>
      <c r="AA311" s="190">
        <v>0</v>
      </c>
      <c r="AB311" s="190">
        <v>1704720</v>
      </c>
      <c r="AC311" s="190">
        <v>1704720</v>
      </c>
      <c r="AD311" s="186">
        <f t="shared" si="98"/>
        <v>1.0244545310863344</v>
      </c>
      <c r="AE311" s="69">
        <f t="shared" si="99"/>
        <v>1</v>
      </c>
      <c r="AF311" s="190">
        <v>0</v>
      </c>
      <c r="AG311" s="190">
        <v>0</v>
      </c>
      <c r="AH311" s="69">
        <v>20</v>
      </c>
      <c r="AI311" s="69">
        <v>26</v>
      </c>
      <c r="AJ311" s="69">
        <v>0</v>
      </c>
      <c r="AK311" s="69">
        <v>0</v>
      </c>
      <c r="AL311" s="80">
        <v>0</v>
      </c>
      <c r="AM311" s="80">
        <v>0</v>
      </c>
      <c r="AN311" s="69">
        <v>0</v>
      </c>
      <c r="AO311" s="69">
        <v>0</v>
      </c>
      <c r="AP311" s="80">
        <v>0</v>
      </c>
      <c r="AQ311" s="80">
        <v>0</v>
      </c>
      <c r="AR311" s="69">
        <v>0</v>
      </c>
      <c r="AS311" s="69">
        <v>0</v>
      </c>
      <c r="AT311" s="80">
        <v>0</v>
      </c>
      <c r="AU311" s="80">
        <v>0</v>
      </c>
      <c r="AV311" s="69">
        <v>0</v>
      </c>
      <c r="AW311" s="69">
        <v>0</v>
      </c>
      <c r="AX311" s="80">
        <v>0</v>
      </c>
      <c r="AY311" s="80">
        <v>0</v>
      </c>
      <c r="AZ311" s="69">
        <v>0</v>
      </c>
      <c r="BA311" s="69">
        <v>0</v>
      </c>
      <c r="BB311" s="80">
        <v>0</v>
      </c>
      <c r="BC311" s="80">
        <v>0</v>
      </c>
      <c r="BD311" s="69">
        <v>0</v>
      </c>
      <c r="BE311" s="69">
        <v>0</v>
      </c>
      <c r="BF311" s="80">
        <v>0</v>
      </c>
      <c r="BG311" s="80">
        <v>0</v>
      </c>
      <c r="BH311" s="69">
        <v>0</v>
      </c>
      <c r="BI311" s="69">
        <v>0</v>
      </c>
      <c r="BJ311" s="80">
        <v>0</v>
      </c>
      <c r="BK311" s="80">
        <v>0</v>
      </c>
      <c r="BL311" s="69">
        <v>0</v>
      </c>
      <c r="BM311" s="69">
        <v>0</v>
      </c>
      <c r="BN311" s="80">
        <v>0</v>
      </c>
      <c r="BO311" s="80">
        <v>0</v>
      </c>
      <c r="BP311" s="69">
        <v>0</v>
      </c>
      <c r="BQ311" s="69">
        <v>0</v>
      </c>
      <c r="BR311" s="80">
        <v>0</v>
      </c>
      <c r="BS311" s="80">
        <v>0</v>
      </c>
      <c r="BT311" s="69">
        <v>0</v>
      </c>
      <c r="BU311" s="69">
        <v>0</v>
      </c>
      <c r="BV311" s="80">
        <v>0</v>
      </c>
      <c r="BW311" s="80">
        <v>0</v>
      </c>
      <c r="BX311" s="69">
        <v>0</v>
      </c>
      <c r="BY311" s="69">
        <v>0</v>
      </c>
      <c r="BZ311" s="80">
        <v>0</v>
      </c>
      <c r="CA311" s="80">
        <v>0</v>
      </c>
      <c r="CB311" s="69">
        <v>0</v>
      </c>
      <c r="CC311" s="69">
        <v>0</v>
      </c>
      <c r="CD311" s="80">
        <v>0</v>
      </c>
      <c r="CE311" s="80">
        <v>0</v>
      </c>
      <c r="CF311" s="69">
        <v>0</v>
      </c>
      <c r="CG311" s="69">
        <v>0</v>
      </c>
      <c r="CH311" s="80">
        <v>0</v>
      </c>
      <c r="CI311" s="80">
        <v>0</v>
      </c>
      <c r="CJ311" s="69">
        <v>0</v>
      </c>
      <c r="CK311" s="69">
        <v>0</v>
      </c>
      <c r="CL311" s="80">
        <v>0</v>
      </c>
      <c r="CM311" s="80">
        <v>0</v>
      </c>
      <c r="CN311" s="67" t="s">
        <v>812</v>
      </c>
      <c r="CO311" s="67" t="s">
        <v>813</v>
      </c>
      <c r="CP311" s="67" t="s">
        <v>709</v>
      </c>
      <c r="CQ311" s="67" t="s">
        <v>709</v>
      </c>
      <c r="CR311" s="67" t="s">
        <v>709</v>
      </c>
      <c r="CS311" s="67" t="s">
        <v>709</v>
      </c>
      <c r="CT311" s="68">
        <v>45978</v>
      </c>
      <c r="CU311" s="67" t="s">
        <v>993</v>
      </c>
      <c r="CV311" s="67" t="s">
        <v>989</v>
      </c>
      <c r="CW311" s="68" t="s">
        <v>168</v>
      </c>
      <c r="CX311" s="68">
        <v>45895</v>
      </c>
      <c r="CY311" s="67" t="s">
        <v>988</v>
      </c>
      <c r="CZ311" s="67" t="s">
        <v>989</v>
      </c>
      <c r="DA311" s="67" t="s">
        <v>1054</v>
      </c>
      <c r="DB311" s="81">
        <v>3483914</v>
      </c>
      <c r="DD311" s="67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  <c r="AMK311"/>
      <c r="AML311"/>
      <c r="AMM311"/>
      <c r="AMN311"/>
      <c r="AMO311"/>
      <c r="AMP311"/>
      <c r="AMQ311"/>
      <c r="AMR311"/>
      <c r="AMS311"/>
      <c r="AMT311"/>
      <c r="AMU311"/>
      <c r="AMV311"/>
      <c r="AMW311"/>
      <c r="AMX311"/>
      <c r="AMY311"/>
      <c r="AMZ311"/>
      <c r="ANA311"/>
      <c r="ANB311"/>
      <c r="ANC311"/>
      <c r="AND311"/>
      <c r="ANE311"/>
      <c r="ANF311"/>
      <c r="ANG311"/>
      <c r="ANH311"/>
      <c r="ANI311"/>
      <c r="ANJ311"/>
      <c r="ANK311"/>
      <c r="ANL311"/>
      <c r="ANM311"/>
      <c r="ANN311"/>
      <c r="ANO311"/>
      <c r="ANP311"/>
      <c r="ANQ311"/>
      <c r="ANR311"/>
      <c r="ANS311"/>
      <c r="ANT311"/>
      <c r="ANU311"/>
      <c r="ANV311"/>
      <c r="ANW311"/>
      <c r="ANX311"/>
      <c r="ANY311"/>
      <c r="ANZ311"/>
      <c r="AOA311"/>
      <c r="AOB311"/>
      <c r="AOC311"/>
      <c r="AOD311"/>
      <c r="AOE311"/>
      <c r="AOF311"/>
      <c r="AOG311"/>
      <c r="AOH311"/>
      <c r="AOI311"/>
      <c r="AOJ311"/>
      <c r="AOK311"/>
      <c r="AOL311"/>
      <c r="AOM311"/>
      <c r="AON311"/>
      <c r="AOO311"/>
      <c r="AOP311"/>
      <c r="AOQ311"/>
      <c r="AOR311"/>
      <c r="AOS311"/>
      <c r="AOT311"/>
      <c r="AOU311"/>
      <c r="AOV311"/>
      <c r="AOW311"/>
      <c r="AOX311"/>
      <c r="AOY311"/>
      <c r="AOZ311"/>
      <c r="APA311"/>
      <c r="APB311"/>
      <c r="APC311"/>
      <c r="APD311"/>
      <c r="APE311"/>
      <c r="APF311"/>
      <c r="APG311"/>
      <c r="APH311"/>
      <c r="API311"/>
      <c r="APJ311"/>
      <c r="APK311"/>
      <c r="APL311"/>
      <c r="APM311"/>
      <c r="APN311"/>
      <c r="APO311"/>
      <c r="APP311"/>
      <c r="APQ311"/>
      <c r="APR311"/>
      <c r="APS311"/>
      <c r="APT311"/>
      <c r="APU311"/>
      <c r="APV311"/>
      <c r="APW311"/>
      <c r="APX311"/>
      <c r="APY311"/>
      <c r="APZ311"/>
      <c r="AQA311"/>
      <c r="AQB311"/>
      <c r="AQC311"/>
      <c r="AQD311"/>
      <c r="AQE311"/>
      <c r="AQF311"/>
      <c r="AQG311"/>
      <c r="AQH311"/>
      <c r="AQI311"/>
      <c r="AQJ311"/>
      <c r="AQK311"/>
      <c r="AQL311"/>
      <c r="AQM311"/>
      <c r="AQN311"/>
      <c r="AQO311"/>
      <c r="AQP311"/>
      <c r="AQQ311"/>
      <c r="AQR311"/>
      <c r="AQS311"/>
      <c r="AQT311"/>
      <c r="AQU311"/>
      <c r="AQV311"/>
      <c r="AQW311"/>
      <c r="AQX311"/>
      <c r="AQY311"/>
      <c r="AQZ311"/>
      <c r="ARA311"/>
      <c r="ARB311"/>
      <c r="ARC311"/>
      <c r="ARD311"/>
      <c r="ARE311"/>
      <c r="ARF311"/>
      <c r="ARG311"/>
      <c r="ARH311"/>
      <c r="ARI311"/>
      <c r="ARJ311"/>
      <c r="ARK311"/>
      <c r="ARL311"/>
      <c r="ARM311"/>
      <c r="ARN311"/>
      <c r="ARO311"/>
      <c r="ARP311"/>
      <c r="ARQ311"/>
      <c r="ARR311"/>
      <c r="ARS311"/>
      <c r="ART311"/>
      <c r="ARU311"/>
      <c r="ARV311"/>
      <c r="ARW311"/>
      <c r="ARX311"/>
      <c r="ARY311"/>
      <c r="ARZ311"/>
      <c r="ASA311"/>
      <c r="ASB311"/>
      <c r="ASC311"/>
      <c r="ASD311"/>
      <c r="ASE311"/>
      <c r="ASF311"/>
      <c r="ASG311"/>
      <c r="ASH311"/>
      <c r="ASI311"/>
      <c r="ASJ311"/>
      <c r="ASK311"/>
      <c r="ASL311"/>
      <c r="ASM311"/>
      <c r="ASN311"/>
      <c r="ASO311"/>
      <c r="ASP311"/>
      <c r="ASQ311"/>
      <c r="ASR311"/>
      <c r="ASS311"/>
      <c r="AST311"/>
      <c r="ASU311"/>
      <c r="ASV311"/>
      <c r="ASW311"/>
      <c r="ASX311"/>
      <c r="ASY311"/>
      <c r="ASZ311"/>
      <c r="ATA311"/>
      <c r="ATB311"/>
      <c r="ATC311"/>
      <c r="ATD311"/>
      <c r="ATE311"/>
      <c r="ATF311"/>
      <c r="ATG311"/>
      <c r="ATH311"/>
      <c r="ATI311"/>
      <c r="ATJ311"/>
      <c r="ATK311"/>
      <c r="ATL311"/>
      <c r="ATM311"/>
      <c r="ATN311"/>
      <c r="ATO311"/>
      <c r="ATP311"/>
      <c r="ATQ311"/>
      <c r="ATR311"/>
      <c r="ATS311"/>
      <c r="ATT311"/>
      <c r="ATU311"/>
      <c r="ATV311"/>
      <c r="ATW311"/>
      <c r="ATX311"/>
      <c r="ATY311"/>
      <c r="ATZ311"/>
      <c r="AUA311"/>
      <c r="AUB311"/>
      <c r="AUC311"/>
      <c r="AUD311"/>
      <c r="AUE311"/>
      <c r="AUF311"/>
      <c r="AUG311"/>
      <c r="AUH311"/>
      <c r="AUI311"/>
      <c r="AUJ311"/>
      <c r="AUK311"/>
      <c r="AUL311"/>
      <c r="AUM311"/>
      <c r="AUN311"/>
      <c r="AUO311"/>
      <c r="AUP311"/>
      <c r="AUQ311"/>
      <c r="AUR311"/>
      <c r="AUS311"/>
      <c r="AUT311"/>
      <c r="AUU311"/>
      <c r="AUV311"/>
      <c r="AUW311"/>
      <c r="AUX311"/>
      <c r="AUY311"/>
      <c r="AUZ311"/>
      <c r="AVA311"/>
      <c r="AVB311"/>
      <c r="AVC311"/>
      <c r="AVD311"/>
      <c r="AVE311"/>
      <c r="AVF311"/>
      <c r="AVG311"/>
      <c r="AVH311"/>
      <c r="AVI311"/>
      <c r="AVJ311"/>
      <c r="AVK311"/>
      <c r="AVL311"/>
      <c r="AVM311"/>
      <c r="AVN311"/>
      <c r="AVO311"/>
      <c r="AVP311"/>
      <c r="AVQ311"/>
      <c r="AVR311"/>
      <c r="AVS311"/>
      <c r="AVT311"/>
      <c r="AVU311"/>
      <c r="AVV311"/>
      <c r="AVW311"/>
      <c r="AVX311"/>
      <c r="AVY311"/>
      <c r="AVZ311"/>
      <c r="AWA311"/>
      <c r="AWB311"/>
      <c r="AWC311"/>
      <c r="AWD311"/>
      <c r="AWE311"/>
      <c r="AWF311"/>
      <c r="AWG311"/>
      <c r="AWH311"/>
      <c r="AWI311"/>
      <c r="AWJ311"/>
      <c r="AWK311"/>
      <c r="AWL311"/>
      <c r="AWM311"/>
      <c r="AWN311"/>
      <c r="AWO311"/>
      <c r="AWP311"/>
      <c r="AWQ311"/>
      <c r="AWR311"/>
      <c r="AWS311"/>
      <c r="AWT311"/>
      <c r="AWU311"/>
      <c r="AWV311"/>
      <c r="AWW311"/>
      <c r="AWX311"/>
      <c r="AWY311"/>
      <c r="AWZ311"/>
      <c r="AXA311"/>
      <c r="AXB311"/>
      <c r="AXC311"/>
      <c r="AXD311"/>
      <c r="AXE311"/>
      <c r="AXF311"/>
      <c r="AXG311"/>
      <c r="AXH311"/>
      <c r="AXI311"/>
      <c r="AXJ311"/>
      <c r="AXK311"/>
      <c r="AXL311"/>
      <c r="AXM311"/>
      <c r="AXN311"/>
      <c r="AXO311"/>
      <c r="AXP311"/>
      <c r="AXQ311"/>
      <c r="AXR311"/>
      <c r="AXS311"/>
      <c r="AXT311"/>
      <c r="AXU311"/>
      <c r="AXV311"/>
      <c r="AXW311"/>
      <c r="AXX311"/>
      <c r="AXY311"/>
      <c r="AXZ311"/>
      <c r="AYA311"/>
      <c r="AYB311"/>
      <c r="AYC311"/>
      <c r="AYD311"/>
      <c r="AYE311"/>
      <c r="AYF311"/>
      <c r="AYG311"/>
      <c r="AYH311"/>
      <c r="AYI311"/>
      <c r="AYJ311"/>
      <c r="AYK311"/>
      <c r="AYL311"/>
      <c r="AYM311"/>
      <c r="AYN311"/>
      <c r="AYO311"/>
      <c r="AYP311"/>
      <c r="AYQ311"/>
      <c r="AYR311"/>
      <c r="AYS311"/>
      <c r="AYT311"/>
      <c r="AYU311"/>
      <c r="AYV311"/>
      <c r="AYW311"/>
      <c r="AYX311"/>
      <c r="AYY311"/>
      <c r="AYZ311"/>
      <c r="AZA311"/>
      <c r="AZB311"/>
      <c r="AZC311"/>
      <c r="AZD311"/>
      <c r="AZE311"/>
      <c r="AZF311"/>
      <c r="AZG311"/>
      <c r="AZH311"/>
      <c r="AZI311"/>
      <c r="AZJ311"/>
      <c r="AZK311"/>
      <c r="AZL311"/>
      <c r="AZM311"/>
      <c r="AZN311"/>
      <c r="AZO311"/>
      <c r="AZP311"/>
      <c r="AZQ311"/>
      <c r="AZR311"/>
      <c r="AZS311"/>
      <c r="AZT311"/>
      <c r="AZU311"/>
      <c r="AZV311"/>
      <c r="AZW311"/>
      <c r="AZX311"/>
      <c r="AZY311"/>
      <c r="AZZ311"/>
      <c r="BAA311"/>
      <c r="BAB311"/>
      <c r="BAC311"/>
      <c r="BAD311"/>
      <c r="BAE311"/>
      <c r="BAF311"/>
      <c r="BAG311"/>
      <c r="BAH311"/>
      <c r="BAI311"/>
      <c r="BAJ311"/>
      <c r="BAK311"/>
      <c r="BAL311"/>
      <c r="BAM311"/>
      <c r="BAN311"/>
      <c r="BAO311"/>
      <c r="BAP311"/>
      <c r="BAQ311"/>
      <c r="BAR311"/>
      <c r="BAS311"/>
      <c r="BAT311"/>
      <c r="BAU311"/>
      <c r="BAV311"/>
      <c r="BAW311"/>
      <c r="BAX311"/>
      <c r="BAY311"/>
      <c r="BAZ311"/>
      <c r="BBA311"/>
      <c r="BBB311"/>
      <c r="BBC311"/>
      <c r="BBD311"/>
      <c r="BBE311"/>
      <c r="BBF311"/>
      <c r="BBG311"/>
      <c r="BBH311"/>
      <c r="BBI311"/>
      <c r="BBJ311"/>
      <c r="BBK311"/>
      <c r="BBL311"/>
      <c r="BBM311"/>
      <c r="BBN311"/>
      <c r="BBO311"/>
      <c r="BBP311"/>
      <c r="BBQ311"/>
      <c r="BBR311"/>
      <c r="BBS311"/>
      <c r="BBT311"/>
      <c r="BBU311"/>
      <c r="BBV311"/>
      <c r="BBW311"/>
      <c r="BBX311"/>
      <c r="BBY311"/>
      <c r="BBZ311"/>
      <c r="BCA311"/>
      <c r="BCB311"/>
      <c r="BCC311"/>
      <c r="BCD311"/>
      <c r="BCE311"/>
      <c r="BCF311"/>
      <c r="BCG311"/>
      <c r="BCH311"/>
      <c r="BCI311"/>
      <c r="BCJ311"/>
      <c r="BCK311"/>
      <c r="BCL311"/>
      <c r="BCM311"/>
      <c r="BCN311"/>
      <c r="BCO311"/>
      <c r="BCP311"/>
      <c r="BCQ311"/>
      <c r="BCR311"/>
      <c r="BCS311"/>
      <c r="BCT311"/>
      <c r="BCU311"/>
      <c r="BCV311"/>
      <c r="BCW311"/>
      <c r="BCX311"/>
      <c r="BCY311"/>
      <c r="BCZ311"/>
      <c r="BDA311"/>
      <c r="BDB311"/>
      <c r="BDC311"/>
      <c r="BDD311"/>
      <c r="BDE311"/>
      <c r="BDF311"/>
      <c r="BDG311"/>
      <c r="BDH311"/>
      <c r="BDI311"/>
      <c r="BDJ311"/>
      <c r="BDK311"/>
      <c r="BDL311"/>
      <c r="BDM311"/>
      <c r="BDN311"/>
      <c r="BDO311"/>
      <c r="BDP311"/>
      <c r="BDQ311"/>
      <c r="BDR311"/>
      <c r="BDS311"/>
      <c r="BDT311"/>
      <c r="BDU311"/>
    </row>
    <row r="312" spans="1:1477" s="69" customFormat="1">
      <c r="B312" s="67" t="s">
        <v>6</v>
      </c>
      <c r="C312" s="67" t="s">
        <v>538</v>
      </c>
      <c r="D312" s="67" t="s">
        <v>539</v>
      </c>
      <c r="E312" s="68">
        <v>45420</v>
      </c>
      <c r="F312" s="67" t="s">
        <v>986</v>
      </c>
      <c r="G312" s="158" t="s">
        <v>990</v>
      </c>
      <c r="H312" s="187">
        <v>1</v>
      </c>
      <c r="I312" s="69">
        <v>2</v>
      </c>
      <c r="J312" s="69">
        <v>230</v>
      </c>
      <c r="K312" s="69">
        <v>260</v>
      </c>
      <c r="L312" s="69">
        <v>210</v>
      </c>
      <c r="M312" s="186">
        <f t="shared" si="96"/>
        <v>0.78260869565217395</v>
      </c>
      <c r="N312" s="69">
        <f t="shared" si="97"/>
        <v>1</v>
      </c>
      <c r="O312" s="69">
        <v>50</v>
      </c>
      <c r="P312" s="69">
        <v>0</v>
      </c>
      <c r="Q312" s="69">
        <v>0</v>
      </c>
      <c r="R312" s="69">
        <v>30</v>
      </c>
      <c r="S312" s="69">
        <v>0</v>
      </c>
      <c r="T312" s="190">
        <v>1599000</v>
      </c>
      <c r="U312" s="190">
        <v>50000</v>
      </c>
      <c r="V312" s="190">
        <v>1549000</v>
      </c>
      <c r="W312" s="190">
        <v>1601196</v>
      </c>
      <c r="X312" s="190">
        <v>1343560</v>
      </c>
      <c r="Y312" s="190">
        <v>0</v>
      </c>
      <c r="Z312" s="190">
        <v>0</v>
      </c>
      <c r="AA312" s="190">
        <v>0</v>
      </c>
      <c r="AB312" s="190">
        <v>1343560</v>
      </c>
      <c r="AC312" s="190">
        <v>1341365</v>
      </c>
      <c r="AD312" s="186">
        <f t="shared" si="98"/>
        <v>0.8659554551323434</v>
      </c>
      <c r="AE312" s="69">
        <f t="shared" si="99"/>
        <v>1</v>
      </c>
      <c r="AF312" s="190">
        <v>0</v>
      </c>
      <c r="AG312" s="190">
        <v>2196</v>
      </c>
      <c r="AH312" s="69">
        <v>17</v>
      </c>
      <c r="AI312" s="69">
        <v>13</v>
      </c>
      <c r="AJ312" s="69">
        <v>0</v>
      </c>
      <c r="AK312" s="69">
        <v>0</v>
      </c>
      <c r="AL312" s="80">
        <v>516</v>
      </c>
      <c r="AM312" s="80">
        <v>0</v>
      </c>
      <c r="AN312" s="69">
        <v>0</v>
      </c>
      <c r="AO312" s="69">
        <v>0</v>
      </c>
      <c r="AP312" s="80">
        <v>0</v>
      </c>
      <c r="AQ312" s="80">
        <v>0</v>
      </c>
      <c r="AR312" s="69">
        <v>0</v>
      </c>
      <c r="AS312" s="69">
        <v>0</v>
      </c>
      <c r="AT312" s="80">
        <v>0</v>
      </c>
      <c r="AU312" s="80">
        <v>0</v>
      </c>
      <c r="AV312" s="69">
        <v>0</v>
      </c>
      <c r="AW312" s="69">
        <v>0</v>
      </c>
      <c r="AX312" s="80">
        <v>0</v>
      </c>
      <c r="AY312" s="80">
        <v>0</v>
      </c>
      <c r="AZ312" s="69">
        <v>0</v>
      </c>
      <c r="BA312" s="69">
        <v>0</v>
      </c>
      <c r="BB312" s="80">
        <v>0</v>
      </c>
      <c r="BC312" s="80">
        <v>0</v>
      </c>
      <c r="BD312" s="69">
        <v>0</v>
      </c>
      <c r="BE312" s="69">
        <v>0</v>
      </c>
      <c r="BF312" s="80">
        <v>0</v>
      </c>
      <c r="BG312" s="80">
        <v>0</v>
      </c>
      <c r="BH312" s="69">
        <v>0</v>
      </c>
      <c r="BI312" s="69">
        <v>0</v>
      </c>
      <c r="BJ312" s="80">
        <v>0</v>
      </c>
      <c r="BK312" s="80">
        <v>0</v>
      </c>
      <c r="BL312" s="69">
        <v>0</v>
      </c>
      <c r="BM312" s="69">
        <v>0</v>
      </c>
      <c r="BN312" s="80">
        <v>0</v>
      </c>
      <c r="BO312" s="80">
        <v>0</v>
      </c>
      <c r="BP312" s="69">
        <v>0</v>
      </c>
      <c r="BQ312" s="69">
        <v>0</v>
      </c>
      <c r="BR312" s="80">
        <v>0</v>
      </c>
      <c r="BS312" s="80">
        <v>0</v>
      </c>
      <c r="BT312" s="69">
        <v>0</v>
      </c>
      <c r="BU312" s="69">
        <v>0</v>
      </c>
      <c r="BV312" s="80">
        <v>0</v>
      </c>
      <c r="BW312" s="80">
        <v>0</v>
      </c>
      <c r="BX312" s="69">
        <v>0</v>
      </c>
      <c r="BY312" s="69">
        <v>0</v>
      </c>
      <c r="BZ312" s="80">
        <v>0</v>
      </c>
      <c r="CA312" s="80">
        <v>0</v>
      </c>
      <c r="CB312" s="69">
        <v>0</v>
      </c>
      <c r="CC312" s="69">
        <v>0</v>
      </c>
      <c r="CD312" s="80">
        <v>0</v>
      </c>
      <c r="CE312" s="80">
        <v>0</v>
      </c>
      <c r="CF312" s="69">
        <v>0</v>
      </c>
      <c r="CG312" s="69">
        <v>0</v>
      </c>
      <c r="CH312" s="80">
        <v>0</v>
      </c>
      <c r="CI312" s="80">
        <v>0</v>
      </c>
      <c r="CJ312" s="69">
        <v>0</v>
      </c>
      <c r="CK312" s="69">
        <v>0</v>
      </c>
      <c r="CL312" s="80">
        <v>516</v>
      </c>
      <c r="CM312" s="80">
        <v>0</v>
      </c>
      <c r="CN312" s="67" t="s">
        <v>738</v>
      </c>
      <c r="CO312" s="67" t="s">
        <v>739</v>
      </c>
      <c r="CP312" s="67" t="s">
        <v>709</v>
      </c>
      <c r="CQ312" s="67" t="s">
        <v>709</v>
      </c>
      <c r="CR312" s="67" t="s">
        <v>709</v>
      </c>
      <c r="CS312" s="67" t="s">
        <v>709</v>
      </c>
      <c r="CT312" s="68">
        <v>45846</v>
      </c>
      <c r="CU312" s="67" t="s">
        <v>988</v>
      </c>
      <c r="CV312" s="67" t="s">
        <v>989</v>
      </c>
      <c r="CW312" s="68" t="s">
        <v>168</v>
      </c>
      <c r="CX312" s="68">
        <v>45760</v>
      </c>
      <c r="CY312" s="67" t="s">
        <v>986</v>
      </c>
      <c r="CZ312" s="67" t="s">
        <v>994</v>
      </c>
      <c r="DA312" s="67" t="s">
        <v>1055</v>
      </c>
      <c r="DB312" s="81">
        <v>1936163</v>
      </c>
      <c r="DD312" s="67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  <c r="AMK312"/>
      <c r="AML312"/>
      <c r="AMM312"/>
      <c r="AMN312"/>
      <c r="AMO312"/>
      <c r="AMP312"/>
      <c r="AMQ312"/>
      <c r="AMR312"/>
      <c r="AMS312"/>
      <c r="AMT312"/>
      <c r="AMU312"/>
      <c r="AMV312"/>
      <c r="AMW312"/>
      <c r="AMX312"/>
      <c r="AMY312"/>
      <c r="AMZ312"/>
      <c r="ANA312"/>
      <c r="ANB312"/>
      <c r="ANC312"/>
      <c r="AND312"/>
      <c r="ANE312"/>
      <c r="ANF312"/>
      <c r="ANG312"/>
      <c r="ANH312"/>
      <c r="ANI312"/>
      <c r="ANJ312"/>
      <c r="ANK312"/>
      <c r="ANL312"/>
      <c r="ANM312"/>
      <c r="ANN312"/>
      <c r="ANO312"/>
      <c r="ANP312"/>
      <c r="ANQ312"/>
      <c r="ANR312"/>
      <c r="ANS312"/>
      <c r="ANT312"/>
      <c r="ANU312"/>
      <c r="ANV312"/>
      <c r="ANW312"/>
      <c r="ANX312"/>
      <c r="ANY312"/>
      <c r="ANZ312"/>
      <c r="AOA312"/>
      <c r="AOB312"/>
      <c r="AOC312"/>
      <c r="AOD312"/>
      <c r="AOE312"/>
      <c r="AOF312"/>
      <c r="AOG312"/>
      <c r="AOH312"/>
      <c r="AOI312"/>
      <c r="AOJ312"/>
      <c r="AOK312"/>
      <c r="AOL312"/>
      <c r="AOM312"/>
      <c r="AON312"/>
      <c r="AOO312"/>
      <c r="AOP312"/>
      <c r="AOQ312"/>
      <c r="AOR312"/>
      <c r="AOS312"/>
      <c r="AOT312"/>
      <c r="AOU312"/>
      <c r="AOV312"/>
      <c r="AOW312"/>
      <c r="AOX312"/>
      <c r="AOY312"/>
      <c r="AOZ312"/>
      <c r="APA312"/>
      <c r="APB312"/>
      <c r="APC312"/>
      <c r="APD312"/>
      <c r="APE312"/>
      <c r="APF312"/>
      <c r="APG312"/>
      <c r="APH312"/>
      <c r="API312"/>
      <c r="APJ312"/>
      <c r="APK312"/>
      <c r="APL312"/>
      <c r="APM312"/>
      <c r="APN312"/>
      <c r="APO312"/>
      <c r="APP312"/>
      <c r="APQ312"/>
      <c r="APR312"/>
      <c r="APS312"/>
      <c r="APT312"/>
      <c r="APU312"/>
      <c r="APV312"/>
      <c r="APW312"/>
      <c r="APX312"/>
      <c r="APY312"/>
      <c r="APZ312"/>
      <c r="AQA312"/>
      <c r="AQB312"/>
      <c r="AQC312"/>
      <c r="AQD312"/>
      <c r="AQE312"/>
      <c r="AQF312"/>
      <c r="AQG312"/>
      <c r="AQH312"/>
      <c r="AQI312"/>
      <c r="AQJ312"/>
      <c r="AQK312"/>
      <c r="AQL312"/>
      <c r="AQM312"/>
      <c r="AQN312"/>
      <c r="AQO312"/>
      <c r="AQP312"/>
      <c r="AQQ312"/>
      <c r="AQR312"/>
      <c r="AQS312"/>
      <c r="AQT312"/>
      <c r="AQU312"/>
      <c r="AQV312"/>
      <c r="AQW312"/>
      <c r="AQX312"/>
      <c r="AQY312"/>
      <c r="AQZ312"/>
      <c r="ARA312"/>
      <c r="ARB312"/>
      <c r="ARC312"/>
      <c r="ARD312"/>
      <c r="ARE312"/>
      <c r="ARF312"/>
      <c r="ARG312"/>
      <c r="ARH312"/>
      <c r="ARI312"/>
      <c r="ARJ312"/>
      <c r="ARK312"/>
      <c r="ARL312"/>
      <c r="ARM312"/>
      <c r="ARN312"/>
      <c r="ARO312"/>
      <c r="ARP312"/>
      <c r="ARQ312"/>
      <c r="ARR312"/>
      <c r="ARS312"/>
      <c r="ART312"/>
      <c r="ARU312"/>
      <c r="ARV312"/>
      <c r="ARW312"/>
      <c r="ARX312"/>
      <c r="ARY312"/>
      <c r="ARZ312"/>
      <c r="ASA312"/>
      <c r="ASB312"/>
      <c r="ASC312"/>
      <c r="ASD312"/>
      <c r="ASE312"/>
      <c r="ASF312"/>
      <c r="ASG312"/>
      <c r="ASH312"/>
      <c r="ASI312"/>
      <c r="ASJ312"/>
      <c r="ASK312"/>
      <c r="ASL312"/>
      <c r="ASM312"/>
      <c r="ASN312"/>
      <c r="ASO312"/>
      <c r="ASP312"/>
      <c r="ASQ312"/>
      <c r="ASR312"/>
      <c r="ASS312"/>
      <c r="AST312"/>
      <c r="ASU312"/>
      <c r="ASV312"/>
      <c r="ASW312"/>
      <c r="ASX312"/>
      <c r="ASY312"/>
      <c r="ASZ312"/>
      <c r="ATA312"/>
      <c r="ATB312"/>
      <c r="ATC312"/>
      <c r="ATD312"/>
      <c r="ATE312"/>
      <c r="ATF312"/>
      <c r="ATG312"/>
      <c r="ATH312"/>
      <c r="ATI312"/>
      <c r="ATJ312"/>
      <c r="ATK312"/>
      <c r="ATL312"/>
      <c r="ATM312"/>
      <c r="ATN312"/>
      <c r="ATO312"/>
      <c r="ATP312"/>
      <c r="ATQ312"/>
      <c r="ATR312"/>
      <c r="ATS312"/>
      <c r="ATT312"/>
      <c r="ATU312"/>
      <c r="ATV312"/>
      <c r="ATW312"/>
      <c r="ATX312"/>
      <c r="ATY312"/>
      <c r="ATZ312"/>
      <c r="AUA312"/>
      <c r="AUB312"/>
      <c r="AUC312"/>
      <c r="AUD312"/>
      <c r="AUE312"/>
      <c r="AUF312"/>
      <c r="AUG312"/>
      <c r="AUH312"/>
      <c r="AUI312"/>
      <c r="AUJ312"/>
      <c r="AUK312"/>
      <c r="AUL312"/>
      <c r="AUM312"/>
      <c r="AUN312"/>
      <c r="AUO312"/>
      <c r="AUP312"/>
      <c r="AUQ312"/>
      <c r="AUR312"/>
      <c r="AUS312"/>
      <c r="AUT312"/>
      <c r="AUU312"/>
      <c r="AUV312"/>
      <c r="AUW312"/>
      <c r="AUX312"/>
      <c r="AUY312"/>
      <c r="AUZ312"/>
      <c r="AVA312"/>
      <c r="AVB312"/>
      <c r="AVC312"/>
      <c r="AVD312"/>
      <c r="AVE312"/>
      <c r="AVF312"/>
      <c r="AVG312"/>
      <c r="AVH312"/>
      <c r="AVI312"/>
      <c r="AVJ312"/>
      <c r="AVK312"/>
      <c r="AVL312"/>
      <c r="AVM312"/>
      <c r="AVN312"/>
      <c r="AVO312"/>
      <c r="AVP312"/>
      <c r="AVQ312"/>
      <c r="AVR312"/>
      <c r="AVS312"/>
      <c r="AVT312"/>
      <c r="AVU312"/>
      <c r="AVV312"/>
      <c r="AVW312"/>
      <c r="AVX312"/>
      <c r="AVY312"/>
      <c r="AVZ312"/>
      <c r="AWA312"/>
      <c r="AWB312"/>
      <c r="AWC312"/>
      <c r="AWD312"/>
      <c r="AWE312"/>
      <c r="AWF312"/>
      <c r="AWG312"/>
      <c r="AWH312"/>
      <c r="AWI312"/>
      <c r="AWJ312"/>
      <c r="AWK312"/>
      <c r="AWL312"/>
      <c r="AWM312"/>
      <c r="AWN312"/>
      <c r="AWO312"/>
      <c r="AWP312"/>
      <c r="AWQ312"/>
      <c r="AWR312"/>
      <c r="AWS312"/>
      <c r="AWT312"/>
      <c r="AWU312"/>
      <c r="AWV312"/>
      <c r="AWW312"/>
      <c r="AWX312"/>
      <c r="AWY312"/>
      <c r="AWZ312"/>
      <c r="AXA312"/>
      <c r="AXB312"/>
      <c r="AXC312"/>
      <c r="AXD312"/>
      <c r="AXE312"/>
      <c r="AXF312"/>
      <c r="AXG312"/>
      <c r="AXH312"/>
      <c r="AXI312"/>
      <c r="AXJ312"/>
      <c r="AXK312"/>
      <c r="AXL312"/>
      <c r="AXM312"/>
      <c r="AXN312"/>
      <c r="AXO312"/>
      <c r="AXP312"/>
      <c r="AXQ312"/>
      <c r="AXR312"/>
      <c r="AXS312"/>
      <c r="AXT312"/>
      <c r="AXU312"/>
      <c r="AXV312"/>
      <c r="AXW312"/>
      <c r="AXX312"/>
      <c r="AXY312"/>
      <c r="AXZ312"/>
      <c r="AYA312"/>
      <c r="AYB312"/>
      <c r="AYC312"/>
      <c r="AYD312"/>
      <c r="AYE312"/>
      <c r="AYF312"/>
      <c r="AYG312"/>
      <c r="AYH312"/>
      <c r="AYI312"/>
      <c r="AYJ312"/>
      <c r="AYK312"/>
      <c r="AYL312"/>
      <c r="AYM312"/>
      <c r="AYN312"/>
      <c r="AYO312"/>
      <c r="AYP312"/>
      <c r="AYQ312"/>
      <c r="AYR312"/>
      <c r="AYS312"/>
      <c r="AYT312"/>
      <c r="AYU312"/>
      <c r="AYV312"/>
      <c r="AYW312"/>
      <c r="AYX312"/>
      <c r="AYY312"/>
      <c r="AYZ312"/>
      <c r="AZA312"/>
      <c r="AZB312"/>
      <c r="AZC312"/>
      <c r="AZD312"/>
      <c r="AZE312"/>
      <c r="AZF312"/>
      <c r="AZG312"/>
      <c r="AZH312"/>
      <c r="AZI312"/>
      <c r="AZJ312"/>
      <c r="AZK312"/>
      <c r="AZL312"/>
      <c r="AZM312"/>
      <c r="AZN312"/>
      <c r="AZO312"/>
      <c r="AZP312"/>
      <c r="AZQ312"/>
      <c r="AZR312"/>
      <c r="AZS312"/>
      <c r="AZT312"/>
      <c r="AZU312"/>
      <c r="AZV312"/>
      <c r="AZW312"/>
      <c r="AZX312"/>
      <c r="AZY312"/>
      <c r="AZZ312"/>
      <c r="BAA312"/>
      <c r="BAB312"/>
      <c r="BAC312"/>
      <c r="BAD312"/>
      <c r="BAE312"/>
      <c r="BAF312"/>
      <c r="BAG312"/>
      <c r="BAH312"/>
      <c r="BAI312"/>
      <c r="BAJ312"/>
      <c r="BAK312"/>
      <c r="BAL312"/>
      <c r="BAM312"/>
      <c r="BAN312"/>
      <c r="BAO312"/>
      <c r="BAP312"/>
      <c r="BAQ312"/>
      <c r="BAR312"/>
      <c r="BAS312"/>
      <c r="BAT312"/>
      <c r="BAU312"/>
      <c r="BAV312"/>
      <c r="BAW312"/>
      <c r="BAX312"/>
      <c r="BAY312"/>
      <c r="BAZ312"/>
      <c r="BBA312"/>
      <c r="BBB312"/>
      <c r="BBC312"/>
      <c r="BBD312"/>
      <c r="BBE312"/>
      <c r="BBF312"/>
      <c r="BBG312"/>
      <c r="BBH312"/>
      <c r="BBI312"/>
      <c r="BBJ312"/>
      <c r="BBK312"/>
      <c r="BBL312"/>
      <c r="BBM312"/>
      <c r="BBN312"/>
      <c r="BBO312"/>
      <c r="BBP312"/>
      <c r="BBQ312"/>
      <c r="BBR312"/>
      <c r="BBS312"/>
      <c r="BBT312"/>
      <c r="BBU312"/>
      <c r="BBV312"/>
      <c r="BBW312"/>
      <c r="BBX312"/>
      <c r="BBY312"/>
      <c r="BBZ312"/>
      <c r="BCA312"/>
      <c r="BCB312"/>
      <c r="BCC312"/>
      <c r="BCD312"/>
      <c r="BCE312"/>
      <c r="BCF312"/>
      <c r="BCG312"/>
      <c r="BCH312"/>
      <c r="BCI312"/>
      <c r="BCJ312"/>
      <c r="BCK312"/>
      <c r="BCL312"/>
      <c r="BCM312"/>
      <c r="BCN312"/>
      <c r="BCO312"/>
      <c r="BCP312"/>
      <c r="BCQ312"/>
      <c r="BCR312"/>
      <c r="BCS312"/>
      <c r="BCT312"/>
      <c r="BCU312"/>
      <c r="BCV312"/>
      <c r="BCW312"/>
      <c r="BCX312"/>
      <c r="BCY312"/>
      <c r="BCZ312"/>
      <c r="BDA312"/>
      <c r="BDB312"/>
      <c r="BDC312"/>
      <c r="BDD312"/>
      <c r="BDE312"/>
      <c r="BDF312"/>
      <c r="BDG312"/>
      <c r="BDH312"/>
      <c r="BDI312"/>
      <c r="BDJ312"/>
      <c r="BDK312"/>
      <c r="BDL312"/>
      <c r="BDM312"/>
      <c r="BDN312"/>
      <c r="BDO312"/>
      <c r="BDP312"/>
      <c r="BDQ312"/>
      <c r="BDR312"/>
      <c r="BDS312"/>
      <c r="BDT312"/>
      <c r="BDU312"/>
    </row>
    <row r="313" spans="1:1477" s="69" customFormat="1">
      <c r="B313" s="67" t="s">
        <v>6</v>
      </c>
      <c r="C313" s="67" t="s">
        <v>540</v>
      </c>
      <c r="D313" s="67" t="s">
        <v>541</v>
      </c>
      <c r="E313" s="68">
        <v>45364</v>
      </c>
      <c r="F313" s="67" t="s">
        <v>991</v>
      </c>
      <c r="G313" s="158" t="s">
        <v>990</v>
      </c>
      <c r="H313" s="187">
        <v>1</v>
      </c>
      <c r="I313" s="69">
        <v>3</v>
      </c>
      <c r="J313" s="69">
        <v>150</v>
      </c>
      <c r="K313" s="69">
        <v>272</v>
      </c>
      <c r="L313" s="69">
        <v>272</v>
      </c>
      <c r="M313" s="186">
        <f t="shared" si="96"/>
        <v>1.1933333333333334</v>
      </c>
      <c r="N313" s="69">
        <f t="shared" si="97"/>
        <v>1</v>
      </c>
      <c r="O313" s="69">
        <v>0</v>
      </c>
      <c r="P313" s="69">
        <v>0</v>
      </c>
      <c r="Q313" s="69">
        <v>0</v>
      </c>
      <c r="R313" s="69">
        <v>93</v>
      </c>
      <c r="S313" s="69">
        <v>29</v>
      </c>
      <c r="T313" s="190">
        <v>4066019</v>
      </c>
      <c r="U313" s="190">
        <v>50000</v>
      </c>
      <c r="V313" s="190">
        <v>4016019</v>
      </c>
      <c r="W313" s="190">
        <v>4201769</v>
      </c>
      <c r="X313" s="190">
        <v>4164473</v>
      </c>
      <c r="Y313" s="190">
        <v>0</v>
      </c>
      <c r="Z313" s="190">
        <v>0</v>
      </c>
      <c r="AA313" s="190">
        <v>0</v>
      </c>
      <c r="AB313" s="190">
        <v>4164473</v>
      </c>
      <c r="AC313" s="190">
        <v>4071753</v>
      </c>
      <c r="AD313" s="186">
        <f t="shared" si="98"/>
        <v>1.0138779223903074</v>
      </c>
      <c r="AE313" s="69">
        <f t="shared" si="99"/>
        <v>1</v>
      </c>
      <c r="AF313" s="190">
        <v>-92719</v>
      </c>
      <c r="AG313" s="190">
        <v>135750</v>
      </c>
      <c r="AH313" s="69">
        <v>67</v>
      </c>
      <c r="AI313" s="69">
        <v>26</v>
      </c>
      <c r="AJ313" s="69">
        <v>0</v>
      </c>
      <c r="AK313" s="69">
        <v>0</v>
      </c>
      <c r="AL313" s="80">
        <v>0</v>
      </c>
      <c r="AM313" s="80">
        <v>0</v>
      </c>
      <c r="AN313" s="69">
        <v>0</v>
      </c>
      <c r="AO313" s="69">
        <v>0</v>
      </c>
      <c r="AP313" s="80">
        <v>95050</v>
      </c>
      <c r="AQ313" s="80">
        <v>87989</v>
      </c>
      <c r="AR313" s="69">
        <v>0</v>
      </c>
      <c r="AS313" s="69">
        <v>0</v>
      </c>
      <c r="AT313" s="80">
        <v>0</v>
      </c>
      <c r="AU313" s="80">
        <v>0</v>
      </c>
      <c r="AV313" s="69">
        <v>0</v>
      </c>
      <c r="AW313" s="69">
        <v>0</v>
      </c>
      <c r="AX313" s="80">
        <v>0</v>
      </c>
      <c r="AY313" s="80">
        <v>0</v>
      </c>
      <c r="AZ313" s="69">
        <v>0</v>
      </c>
      <c r="BA313" s="69">
        <v>0</v>
      </c>
      <c r="BB313" s="80">
        <v>0</v>
      </c>
      <c r="BC313" s="80">
        <v>0</v>
      </c>
      <c r="BD313" s="69">
        <v>0</v>
      </c>
      <c r="BE313" s="69">
        <v>0</v>
      </c>
      <c r="BF313" s="80">
        <v>47761</v>
      </c>
      <c r="BG313" s="80">
        <v>0</v>
      </c>
      <c r="BH313" s="69">
        <v>0</v>
      </c>
      <c r="BI313" s="69">
        <v>0</v>
      </c>
      <c r="BJ313" s="80">
        <v>0</v>
      </c>
      <c r="BK313" s="80">
        <v>0</v>
      </c>
      <c r="BL313" s="69">
        <v>0</v>
      </c>
      <c r="BM313" s="69">
        <v>0</v>
      </c>
      <c r="BN313" s="80">
        <v>0</v>
      </c>
      <c r="BO313" s="80">
        <v>0</v>
      </c>
      <c r="BP313" s="69">
        <v>19</v>
      </c>
      <c r="BQ313" s="69">
        <v>0</v>
      </c>
      <c r="BR313" s="80">
        <v>0</v>
      </c>
      <c r="BS313" s="80">
        <v>0</v>
      </c>
      <c r="BT313" s="69">
        <v>0</v>
      </c>
      <c r="BU313" s="69">
        <v>0</v>
      </c>
      <c r="BV313" s="80">
        <v>0</v>
      </c>
      <c r="BW313" s="80">
        <v>0</v>
      </c>
      <c r="BX313" s="69">
        <v>0</v>
      </c>
      <c r="BY313" s="69">
        <v>29</v>
      </c>
      <c r="BZ313" s="80">
        <v>6641</v>
      </c>
      <c r="CA313" s="80">
        <v>0</v>
      </c>
      <c r="CB313" s="69">
        <v>0</v>
      </c>
      <c r="CC313" s="69">
        <v>0</v>
      </c>
      <c r="CD313" s="80">
        <v>0</v>
      </c>
      <c r="CE313" s="80">
        <v>0</v>
      </c>
      <c r="CF313" s="69">
        <v>0</v>
      </c>
      <c r="CG313" s="69">
        <v>0</v>
      </c>
      <c r="CH313" s="80">
        <v>0</v>
      </c>
      <c r="CI313" s="80">
        <v>0</v>
      </c>
      <c r="CJ313" s="69">
        <v>19</v>
      </c>
      <c r="CK313" s="69">
        <v>29</v>
      </c>
      <c r="CL313" s="80">
        <v>149452</v>
      </c>
      <c r="CM313" s="80">
        <v>87989</v>
      </c>
      <c r="CN313" s="67" t="s">
        <v>730</v>
      </c>
      <c r="CO313" s="67" t="s">
        <v>731</v>
      </c>
      <c r="CP313" s="67" t="s">
        <v>709</v>
      </c>
      <c r="CQ313" s="67" t="s">
        <v>709</v>
      </c>
      <c r="CR313" s="67" t="s">
        <v>709</v>
      </c>
      <c r="CS313" s="67" t="s">
        <v>709</v>
      </c>
      <c r="CT313" s="68">
        <v>46013</v>
      </c>
      <c r="CU313" s="67" t="s">
        <v>993</v>
      </c>
      <c r="CV313" s="67" t="s">
        <v>989</v>
      </c>
      <c r="CW313" s="68" t="s">
        <v>168</v>
      </c>
      <c r="CX313" s="68">
        <v>45809</v>
      </c>
      <c r="CY313" s="67" t="s">
        <v>986</v>
      </c>
      <c r="CZ313" s="67" t="s">
        <v>994</v>
      </c>
      <c r="DA313" s="67" t="s">
        <v>1055</v>
      </c>
      <c r="DB313" s="81">
        <v>4234476</v>
      </c>
      <c r="DD313" s="67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  <c r="AMK313"/>
      <c r="AML313"/>
      <c r="AMM313"/>
      <c r="AMN313"/>
      <c r="AMO313"/>
      <c r="AMP313"/>
      <c r="AMQ313"/>
      <c r="AMR313"/>
      <c r="AMS313"/>
      <c r="AMT313"/>
      <c r="AMU313"/>
      <c r="AMV313"/>
      <c r="AMW313"/>
      <c r="AMX313"/>
      <c r="AMY313"/>
      <c r="AMZ313"/>
      <c r="ANA313"/>
      <c r="ANB313"/>
      <c r="ANC313"/>
      <c r="AND313"/>
      <c r="ANE313"/>
      <c r="ANF313"/>
      <c r="ANG313"/>
      <c r="ANH313"/>
      <c r="ANI313"/>
      <c r="ANJ313"/>
      <c r="ANK313"/>
      <c r="ANL313"/>
      <c r="ANM313"/>
      <c r="ANN313"/>
      <c r="ANO313"/>
      <c r="ANP313"/>
      <c r="ANQ313"/>
      <c r="ANR313"/>
      <c r="ANS313"/>
      <c r="ANT313"/>
      <c r="ANU313"/>
      <c r="ANV313"/>
      <c r="ANW313"/>
      <c r="ANX313"/>
      <c r="ANY313"/>
      <c r="ANZ313"/>
      <c r="AOA313"/>
      <c r="AOB313"/>
      <c r="AOC313"/>
      <c r="AOD313"/>
      <c r="AOE313"/>
      <c r="AOF313"/>
      <c r="AOG313"/>
      <c r="AOH313"/>
      <c r="AOI313"/>
      <c r="AOJ313"/>
      <c r="AOK313"/>
      <c r="AOL313"/>
      <c r="AOM313"/>
      <c r="AON313"/>
      <c r="AOO313"/>
      <c r="AOP313"/>
      <c r="AOQ313"/>
      <c r="AOR313"/>
      <c r="AOS313"/>
      <c r="AOT313"/>
      <c r="AOU313"/>
      <c r="AOV313"/>
      <c r="AOW313"/>
      <c r="AOX313"/>
      <c r="AOY313"/>
      <c r="AOZ313"/>
      <c r="APA313"/>
      <c r="APB313"/>
      <c r="APC313"/>
      <c r="APD313"/>
      <c r="APE313"/>
      <c r="APF313"/>
      <c r="APG313"/>
      <c r="APH313"/>
      <c r="API313"/>
      <c r="APJ313"/>
      <c r="APK313"/>
      <c r="APL313"/>
      <c r="APM313"/>
      <c r="APN313"/>
      <c r="APO313"/>
      <c r="APP313"/>
      <c r="APQ313"/>
      <c r="APR313"/>
      <c r="APS313"/>
      <c r="APT313"/>
      <c r="APU313"/>
      <c r="APV313"/>
      <c r="APW313"/>
      <c r="APX313"/>
      <c r="APY313"/>
      <c r="APZ313"/>
      <c r="AQA313"/>
      <c r="AQB313"/>
      <c r="AQC313"/>
      <c r="AQD313"/>
      <c r="AQE313"/>
      <c r="AQF313"/>
      <c r="AQG313"/>
      <c r="AQH313"/>
      <c r="AQI313"/>
      <c r="AQJ313"/>
      <c r="AQK313"/>
      <c r="AQL313"/>
      <c r="AQM313"/>
      <c r="AQN313"/>
      <c r="AQO313"/>
      <c r="AQP313"/>
      <c r="AQQ313"/>
      <c r="AQR313"/>
      <c r="AQS313"/>
      <c r="AQT313"/>
      <c r="AQU313"/>
      <c r="AQV313"/>
      <c r="AQW313"/>
      <c r="AQX313"/>
      <c r="AQY313"/>
      <c r="AQZ313"/>
      <c r="ARA313"/>
      <c r="ARB313"/>
      <c r="ARC313"/>
      <c r="ARD313"/>
      <c r="ARE313"/>
      <c r="ARF313"/>
      <c r="ARG313"/>
      <c r="ARH313"/>
      <c r="ARI313"/>
      <c r="ARJ313"/>
      <c r="ARK313"/>
      <c r="ARL313"/>
      <c r="ARM313"/>
      <c r="ARN313"/>
      <c r="ARO313"/>
      <c r="ARP313"/>
      <c r="ARQ313"/>
      <c r="ARR313"/>
      <c r="ARS313"/>
      <c r="ART313"/>
      <c r="ARU313"/>
      <c r="ARV313"/>
      <c r="ARW313"/>
      <c r="ARX313"/>
      <c r="ARY313"/>
      <c r="ARZ313"/>
      <c r="ASA313"/>
      <c r="ASB313"/>
      <c r="ASC313"/>
      <c r="ASD313"/>
      <c r="ASE313"/>
      <c r="ASF313"/>
      <c r="ASG313"/>
      <c r="ASH313"/>
      <c r="ASI313"/>
      <c r="ASJ313"/>
      <c r="ASK313"/>
      <c r="ASL313"/>
      <c r="ASM313"/>
      <c r="ASN313"/>
      <c r="ASO313"/>
      <c r="ASP313"/>
      <c r="ASQ313"/>
      <c r="ASR313"/>
      <c r="ASS313"/>
      <c r="AST313"/>
      <c r="ASU313"/>
      <c r="ASV313"/>
      <c r="ASW313"/>
      <c r="ASX313"/>
      <c r="ASY313"/>
      <c r="ASZ313"/>
      <c r="ATA313"/>
      <c r="ATB313"/>
      <c r="ATC313"/>
      <c r="ATD313"/>
      <c r="ATE313"/>
      <c r="ATF313"/>
      <c r="ATG313"/>
      <c r="ATH313"/>
      <c r="ATI313"/>
      <c r="ATJ313"/>
      <c r="ATK313"/>
      <c r="ATL313"/>
      <c r="ATM313"/>
      <c r="ATN313"/>
      <c r="ATO313"/>
      <c r="ATP313"/>
      <c r="ATQ313"/>
      <c r="ATR313"/>
      <c r="ATS313"/>
      <c r="ATT313"/>
      <c r="ATU313"/>
      <c r="ATV313"/>
      <c r="ATW313"/>
      <c r="ATX313"/>
      <c r="ATY313"/>
      <c r="ATZ313"/>
      <c r="AUA313"/>
      <c r="AUB313"/>
      <c r="AUC313"/>
      <c r="AUD313"/>
      <c r="AUE313"/>
      <c r="AUF313"/>
      <c r="AUG313"/>
      <c r="AUH313"/>
      <c r="AUI313"/>
      <c r="AUJ313"/>
      <c r="AUK313"/>
      <c r="AUL313"/>
      <c r="AUM313"/>
      <c r="AUN313"/>
      <c r="AUO313"/>
      <c r="AUP313"/>
      <c r="AUQ313"/>
      <c r="AUR313"/>
      <c r="AUS313"/>
      <c r="AUT313"/>
      <c r="AUU313"/>
      <c r="AUV313"/>
      <c r="AUW313"/>
      <c r="AUX313"/>
      <c r="AUY313"/>
      <c r="AUZ313"/>
      <c r="AVA313"/>
      <c r="AVB313"/>
      <c r="AVC313"/>
      <c r="AVD313"/>
      <c r="AVE313"/>
      <c r="AVF313"/>
      <c r="AVG313"/>
      <c r="AVH313"/>
      <c r="AVI313"/>
      <c r="AVJ313"/>
      <c r="AVK313"/>
      <c r="AVL313"/>
      <c r="AVM313"/>
      <c r="AVN313"/>
      <c r="AVO313"/>
      <c r="AVP313"/>
      <c r="AVQ313"/>
      <c r="AVR313"/>
      <c r="AVS313"/>
      <c r="AVT313"/>
      <c r="AVU313"/>
      <c r="AVV313"/>
      <c r="AVW313"/>
      <c r="AVX313"/>
      <c r="AVY313"/>
      <c r="AVZ313"/>
      <c r="AWA313"/>
      <c r="AWB313"/>
      <c r="AWC313"/>
      <c r="AWD313"/>
      <c r="AWE313"/>
      <c r="AWF313"/>
      <c r="AWG313"/>
      <c r="AWH313"/>
      <c r="AWI313"/>
      <c r="AWJ313"/>
      <c r="AWK313"/>
      <c r="AWL313"/>
      <c r="AWM313"/>
      <c r="AWN313"/>
      <c r="AWO313"/>
      <c r="AWP313"/>
      <c r="AWQ313"/>
      <c r="AWR313"/>
      <c r="AWS313"/>
      <c r="AWT313"/>
      <c r="AWU313"/>
      <c r="AWV313"/>
      <c r="AWW313"/>
      <c r="AWX313"/>
      <c r="AWY313"/>
      <c r="AWZ313"/>
      <c r="AXA313"/>
      <c r="AXB313"/>
      <c r="AXC313"/>
      <c r="AXD313"/>
      <c r="AXE313"/>
      <c r="AXF313"/>
      <c r="AXG313"/>
      <c r="AXH313"/>
      <c r="AXI313"/>
      <c r="AXJ313"/>
      <c r="AXK313"/>
      <c r="AXL313"/>
      <c r="AXM313"/>
      <c r="AXN313"/>
      <c r="AXO313"/>
      <c r="AXP313"/>
      <c r="AXQ313"/>
      <c r="AXR313"/>
      <c r="AXS313"/>
      <c r="AXT313"/>
      <c r="AXU313"/>
      <c r="AXV313"/>
      <c r="AXW313"/>
      <c r="AXX313"/>
      <c r="AXY313"/>
      <c r="AXZ313"/>
      <c r="AYA313"/>
      <c r="AYB313"/>
      <c r="AYC313"/>
      <c r="AYD313"/>
      <c r="AYE313"/>
      <c r="AYF313"/>
      <c r="AYG313"/>
      <c r="AYH313"/>
      <c r="AYI313"/>
      <c r="AYJ313"/>
      <c r="AYK313"/>
      <c r="AYL313"/>
      <c r="AYM313"/>
      <c r="AYN313"/>
      <c r="AYO313"/>
      <c r="AYP313"/>
      <c r="AYQ313"/>
      <c r="AYR313"/>
      <c r="AYS313"/>
      <c r="AYT313"/>
      <c r="AYU313"/>
      <c r="AYV313"/>
      <c r="AYW313"/>
      <c r="AYX313"/>
      <c r="AYY313"/>
      <c r="AYZ313"/>
      <c r="AZA313"/>
      <c r="AZB313"/>
      <c r="AZC313"/>
      <c r="AZD313"/>
      <c r="AZE313"/>
      <c r="AZF313"/>
      <c r="AZG313"/>
      <c r="AZH313"/>
      <c r="AZI313"/>
      <c r="AZJ313"/>
      <c r="AZK313"/>
      <c r="AZL313"/>
      <c r="AZM313"/>
      <c r="AZN313"/>
      <c r="AZO313"/>
      <c r="AZP313"/>
      <c r="AZQ313"/>
      <c r="AZR313"/>
      <c r="AZS313"/>
      <c r="AZT313"/>
      <c r="AZU313"/>
      <c r="AZV313"/>
      <c r="AZW313"/>
      <c r="AZX313"/>
      <c r="AZY313"/>
      <c r="AZZ313"/>
      <c r="BAA313"/>
      <c r="BAB313"/>
      <c r="BAC313"/>
      <c r="BAD313"/>
      <c r="BAE313"/>
      <c r="BAF313"/>
      <c r="BAG313"/>
      <c r="BAH313"/>
      <c r="BAI313"/>
      <c r="BAJ313"/>
      <c r="BAK313"/>
      <c r="BAL313"/>
      <c r="BAM313"/>
      <c r="BAN313"/>
      <c r="BAO313"/>
      <c r="BAP313"/>
      <c r="BAQ313"/>
      <c r="BAR313"/>
      <c r="BAS313"/>
      <c r="BAT313"/>
      <c r="BAU313"/>
      <c r="BAV313"/>
      <c r="BAW313"/>
      <c r="BAX313"/>
      <c r="BAY313"/>
      <c r="BAZ313"/>
      <c r="BBA313"/>
      <c r="BBB313"/>
      <c r="BBC313"/>
      <c r="BBD313"/>
      <c r="BBE313"/>
      <c r="BBF313"/>
      <c r="BBG313"/>
      <c r="BBH313"/>
      <c r="BBI313"/>
      <c r="BBJ313"/>
      <c r="BBK313"/>
      <c r="BBL313"/>
      <c r="BBM313"/>
      <c r="BBN313"/>
      <c r="BBO313"/>
      <c r="BBP313"/>
      <c r="BBQ313"/>
      <c r="BBR313"/>
      <c r="BBS313"/>
      <c r="BBT313"/>
      <c r="BBU313"/>
      <c r="BBV313"/>
      <c r="BBW313"/>
      <c r="BBX313"/>
      <c r="BBY313"/>
      <c r="BBZ313"/>
      <c r="BCA313"/>
      <c r="BCB313"/>
      <c r="BCC313"/>
      <c r="BCD313"/>
      <c r="BCE313"/>
      <c r="BCF313"/>
      <c r="BCG313"/>
      <c r="BCH313"/>
      <c r="BCI313"/>
      <c r="BCJ313"/>
      <c r="BCK313"/>
      <c r="BCL313"/>
      <c r="BCM313"/>
      <c r="BCN313"/>
      <c r="BCO313"/>
      <c r="BCP313"/>
      <c r="BCQ313"/>
      <c r="BCR313"/>
      <c r="BCS313"/>
      <c r="BCT313"/>
      <c r="BCU313"/>
      <c r="BCV313"/>
      <c r="BCW313"/>
      <c r="BCX313"/>
      <c r="BCY313"/>
      <c r="BCZ313"/>
      <c r="BDA313"/>
      <c r="BDB313"/>
      <c r="BDC313"/>
      <c r="BDD313"/>
      <c r="BDE313"/>
      <c r="BDF313"/>
      <c r="BDG313"/>
      <c r="BDH313"/>
      <c r="BDI313"/>
      <c r="BDJ313"/>
      <c r="BDK313"/>
      <c r="BDL313"/>
      <c r="BDM313"/>
      <c r="BDN313"/>
      <c r="BDO313"/>
      <c r="BDP313"/>
      <c r="BDQ313"/>
      <c r="BDR313"/>
      <c r="BDS313"/>
      <c r="BDT313"/>
      <c r="BDU313"/>
    </row>
    <row r="314" spans="1:1477" s="69" customFormat="1">
      <c r="B314" s="67" t="s">
        <v>6</v>
      </c>
      <c r="C314" s="67" t="s">
        <v>542</v>
      </c>
      <c r="D314" s="67" t="s">
        <v>543</v>
      </c>
      <c r="E314" s="68">
        <v>45455</v>
      </c>
      <c r="F314" s="67" t="s">
        <v>986</v>
      </c>
      <c r="G314" s="158" t="s">
        <v>990</v>
      </c>
      <c r="H314" s="187">
        <v>1</v>
      </c>
      <c r="I314" s="69">
        <v>2</v>
      </c>
      <c r="J314" s="69">
        <v>80</v>
      </c>
      <c r="K314" s="69">
        <v>151</v>
      </c>
      <c r="L314" s="69">
        <v>151</v>
      </c>
      <c r="M314" s="186">
        <f t="shared" si="96"/>
        <v>1</v>
      </c>
      <c r="N314" s="69">
        <f t="shared" si="97"/>
        <v>1</v>
      </c>
      <c r="O314" s="69">
        <v>0</v>
      </c>
      <c r="P314" s="69">
        <v>0</v>
      </c>
      <c r="Q314" s="69">
        <v>0</v>
      </c>
      <c r="R314" s="69">
        <v>71</v>
      </c>
      <c r="S314" s="69">
        <v>0</v>
      </c>
      <c r="T314" s="190">
        <v>1296714</v>
      </c>
      <c r="U314" s="190">
        <v>50000</v>
      </c>
      <c r="V314" s="190">
        <v>1246714</v>
      </c>
      <c r="W314" s="190">
        <v>1381899</v>
      </c>
      <c r="X314" s="190">
        <v>1384246</v>
      </c>
      <c r="Y314" s="190">
        <v>0</v>
      </c>
      <c r="Z314" s="190">
        <v>0</v>
      </c>
      <c r="AA314" s="190">
        <v>0</v>
      </c>
      <c r="AB314" s="190">
        <v>1384246</v>
      </c>
      <c r="AC314" s="190">
        <v>1371017</v>
      </c>
      <c r="AD314" s="186">
        <f t="shared" si="98"/>
        <v>1.0997045031980068</v>
      </c>
      <c r="AE314" s="69">
        <f t="shared" si="99"/>
        <v>1</v>
      </c>
      <c r="AF314" s="190">
        <v>0</v>
      </c>
      <c r="AG314" s="190">
        <v>85185</v>
      </c>
      <c r="AH314" s="69">
        <v>50</v>
      </c>
      <c r="AI314" s="69">
        <v>21</v>
      </c>
      <c r="AJ314" s="69">
        <v>0</v>
      </c>
      <c r="AK314" s="69">
        <v>0</v>
      </c>
      <c r="AL314" s="80">
        <v>71957</v>
      </c>
      <c r="AM314" s="80">
        <v>0</v>
      </c>
      <c r="AN314" s="69">
        <v>0</v>
      </c>
      <c r="AO314" s="69">
        <v>0</v>
      </c>
      <c r="AP314" s="80">
        <v>0</v>
      </c>
      <c r="AQ314" s="80">
        <v>0</v>
      </c>
      <c r="AR314" s="69">
        <v>0</v>
      </c>
      <c r="AS314" s="69">
        <v>0</v>
      </c>
      <c r="AT314" s="80">
        <v>0</v>
      </c>
      <c r="AU314" s="80">
        <v>0</v>
      </c>
      <c r="AV314" s="69">
        <v>0</v>
      </c>
      <c r="AW314" s="69">
        <v>0</v>
      </c>
      <c r="AX314" s="80">
        <v>0</v>
      </c>
      <c r="AY314" s="80">
        <v>0</v>
      </c>
      <c r="AZ314" s="69">
        <v>0</v>
      </c>
      <c r="BA314" s="69">
        <v>0</v>
      </c>
      <c r="BB314" s="80">
        <v>0</v>
      </c>
      <c r="BC314" s="80">
        <v>0</v>
      </c>
      <c r="BD314" s="69">
        <v>0</v>
      </c>
      <c r="BE314" s="69">
        <v>0</v>
      </c>
      <c r="BF314" s="80">
        <v>0</v>
      </c>
      <c r="BG314" s="80">
        <v>0</v>
      </c>
      <c r="BH314" s="69">
        <v>0</v>
      </c>
      <c r="BI314" s="69">
        <v>0</v>
      </c>
      <c r="BJ314" s="80">
        <v>0</v>
      </c>
      <c r="BK314" s="80">
        <v>0</v>
      </c>
      <c r="BL314" s="69">
        <v>0</v>
      </c>
      <c r="BM314" s="69">
        <v>0</v>
      </c>
      <c r="BN314" s="80">
        <v>0</v>
      </c>
      <c r="BO314" s="80">
        <v>0</v>
      </c>
      <c r="BP314" s="69">
        <v>0</v>
      </c>
      <c r="BQ314" s="69">
        <v>0</v>
      </c>
      <c r="BR314" s="80">
        <v>0</v>
      </c>
      <c r="BS314" s="80">
        <v>0</v>
      </c>
      <c r="BT314" s="69">
        <v>0</v>
      </c>
      <c r="BU314" s="69">
        <v>0</v>
      </c>
      <c r="BV314" s="80">
        <v>0</v>
      </c>
      <c r="BW314" s="80">
        <v>0</v>
      </c>
      <c r="BX314" s="69">
        <v>0</v>
      </c>
      <c r="BY314" s="69">
        <v>0</v>
      </c>
      <c r="BZ314" s="80">
        <v>0</v>
      </c>
      <c r="CA314" s="80">
        <v>0</v>
      </c>
      <c r="CB314" s="69">
        <v>0</v>
      </c>
      <c r="CC314" s="69">
        <v>0</v>
      </c>
      <c r="CD314" s="80">
        <v>0</v>
      </c>
      <c r="CE314" s="80">
        <v>0</v>
      </c>
      <c r="CF314" s="69">
        <v>0</v>
      </c>
      <c r="CG314" s="69">
        <v>0</v>
      </c>
      <c r="CH314" s="80">
        <v>0</v>
      </c>
      <c r="CI314" s="80">
        <v>0</v>
      </c>
      <c r="CJ314" s="69">
        <v>0</v>
      </c>
      <c r="CK314" s="69">
        <v>0</v>
      </c>
      <c r="CL314" s="80">
        <v>71957</v>
      </c>
      <c r="CM314" s="80">
        <v>0</v>
      </c>
      <c r="CN314" s="67" t="s">
        <v>720</v>
      </c>
      <c r="CO314" s="67" t="s">
        <v>721</v>
      </c>
      <c r="CP314" s="67" t="s">
        <v>709</v>
      </c>
      <c r="CQ314" s="67" t="s">
        <v>709</v>
      </c>
      <c r="CR314" s="67" t="s">
        <v>709</v>
      </c>
      <c r="CS314" s="67" t="s">
        <v>709</v>
      </c>
      <c r="CT314" s="68">
        <v>45909</v>
      </c>
      <c r="CU314" s="67" t="s">
        <v>988</v>
      </c>
      <c r="CV314" s="67" t="s">
        <v>989</v>
      </c>
      <c r="CW314" s="68" t="s">
        <v>168</v>
      </c>
      <c r="CX314" s="68">
        <v>45684</v>
      </c>
      <c r="CY314" s="67" t="s">
        <v>991</v>
      </c>
      <c r="CZ314" s="67" t="s">
        <v>994</v>
      </c>
      <c r="DA314" s="67" t="s">
        <v>1052</v>
      </c>
      <c r="DB314" s="81">
        <v>1695805</v>
      </c>
      <c r="DD314" s="67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  <c r="AMK314"/>
      <c r="AML314"/>
      <c r="AMM314"/>
      <c r="AMN314"/>
      <c r="AMO314"/>
      <c r="AMP314"/>
      <c r="AMQ314"/>
      <c r="AMR314"/>
      <c r="AMS314"/>
      <c r="AMT314"/>
      <c r="AMU314"/>
      <c r="AMV314"/>
      <c r="AMW314"/>
      <c r="AMX314"/>
      <c r="AMY314"/>
      <c r="AMZ314"/>
      <c r="ANA314"/>
      <c r="ANB314"/>
      <c r="ANC314"/>
      <c r="AND314"/>
      <c r="ANE314"/>
      <c r="ANF314"/>
      <c r="ANG314"/>
      <c r="ANH314"/>
      <c r="ANI314"/>
      <c r="ANJ314"/>
      <c r="ANK314"/>
      <c r="ANL314"/>
      <c r="ANM314"/>
      <c r="ANN314"/>
      <c r="ANO314"/>
      <c r="ANP314"/>
      <c r="ANQ314"/>
      <c r="ANR314"/>
      <c r="ANS314"/>
      <c r="ANT314"/>
      <c r="ANU314"/>
      <c r="ANV314"/>
      <c r="ANW314"/>
      <c r="ANX314"/>
      <c r="ANY314"/>
      <c r="ANZ314"/>
      <c r="AOA314"/>
      <c r="AOB314"/>
      <c r="AOC314"/>
      <c r="AOD314"/>
      <c r="AOE314"/>
      <c r="AOF314"/>
      <c r="AOG314"/>
      <c r="AOH314"/>
      <c r="AOI314"/>
      <c r="AOJ314"/>
      <c r="AOK314"/>
      <c r="AOL314"/>
      <c r="AOM314"/>
      <c r="AON314"/>
      <c r="AOO314"/>
      <c r="AOP314"/>
      <c r="AOQ314"/>
      <c r="AOR314"/>
      <c r="AOS314"/>
      <c r="AOT314"/>
      <c r="AOU314"/>
      <c r="AOV314"/>
      <c r="AOW314"/>
      <c r="AOX314"/>
      <c r="AOY314"/>
      <c r="AOZ314"/>
      <c r="APA314"/>
      <c r="APB314"/>
      <c r="APC314"/>
      <c r="APD314"/>
      <c r="APE314"/>
      <c r="APF314"/>
      <c r="APG314"/>
      <c r="APH314"/>
      <c r="API314"/>
      <c r="APJ314"/>
      <c r="APK314"/>
      <c r="APL314"/>
      <c r="APM314"/>
      <c r="APN314"/>
      <c r="APO314"/>
      <c r="APP314"/>
      <c r="APQ314"/>
      <c r="APR314"/>
      <c r="APS314"/>
      <c r="APT314"/>
      <c r="APU314"/>
      <c r="APV314"/>
      <c r="APW314"/>
      <c r="APX314"/>
      <c r="APY314"/>
      <c r="APZ314"/>
      <c r="AQA314"/>
      <c r="AQB314"/>
      <c r="AQC314"/>
      <c r="AQD314"/>
      <c r="AQE314"/>
      <c r="AQF314"/>
      <c r="AQG314"/>
      <c r="AQH314"/>
      <c r="AQI314"/>
      <c r="AQJ314"/>
      <c r="AQK314"/>
      <c r="AQL314"/>
      <c r="AQM314"/>
      <c r="AQN314"/>
      <c r="AQO314"/>
      <c r="AQP314"/>
      <c r="AQQ314"/>
      <c r="AQR314"/>
      <c r="AQS314"/>
      <c r="AQT314"/>
      <c r="AQU314"/>
      <c r="AQV314"/>
      <c r="AQW314"/>
      <c r="AQX314"/>
      <c r="AQY314"/>
      <c r="AQZ314"/>
      <c r="ARA314"/>
      <c r="ARB314"/>
      <c r="ARC314"/>
      <c r="ARD314"/>
      <c r="ARE314"/>
      <c r="ARF314"/>
      <c r="ARG314"/>
      <c r="ARH314"/>
      <c r="ARI314"/>
      <c r="ARJ314"/>
      <c r="ARK314"/>
      <c r="ARL314"/>
      <c r="ARM314"/>
      <c r="ARN314"/>
      <c r="ARO314"/>
      <c r="ARP314"/>
      <c r="ARQ314"/>
      <c r="ARR314"/>
      <c r="ARS314"/>
      <c r="ART314"/>
      <c r="ARU314"/>
      <c r="ARV314"/>
      <c r="ARW314"/>
      <c r="ARX314"/>
      <c r="ARY314"/>
      <c r="ARZ314"/>
      <c r="ASA314"/>
      <c r="ASB314"/>
      <c r="ASC314"/>
      <c r="ASD314"/>
      <c r="ASE314"/>
      <c r="ASF314"/>
      <c r="ASG314"/>
      <c r="ASH314"/>
      <c r="ASI314"/>
      <c r="ASJ314"/>
      <c r="ASK314"/>
      <c r="ASL314"/>
      <c r="ASM314"/>
      <c r="ASN314"/>
      <c r="ASO314"/>
      <c r="ASP314"/>
      <c r="ASQ314"/>
      <c r="ASR314"/>
      <c r="ASS314"/>
      <c r="AST314"/>
      <c r="ASU314"/>
      <c r="ASV314"/>
      <c r="ASW314"/>
      <c r="ASX314"/>
      <c r="ASY314"/>
      <c r="ASZ314"/>
      <c r="ATA314"/>
      <c r="ATB314"/>
      <c r="ATC314"/>
      <c r="ATD314"/>
      <c r="ATE314"/>
      <c r="ATF314"/>
      <c r="ATG314"/>
      <c r="ATH314"/>
      <c r="ATI314"/>
      <c r="ATJ314"/>
      <c r="ATK314"/>
      <c r="ATL314"/>
      <c r="ATM314"/>
      <c r="ATN314"/>
      <c r="ATO314"/>
      <c r="ATP314"/>
      <c r="ATQ314"/>
      <c r="ATR314"/>
      <c r="ATS314"/>
      <c r="ATT314"/>
      <c r="ATU314"/>
      <c r="ATV314"/>
      <c r="ATW314"/>
      <c r="ATX314"/>
      <c r="ATY314"/>
      <c r="ATZ314"/>
      <c r="AUA314"/>
      <c r="AUB314"/>
      <c r="AUC314"/>
      <c r="AUD314"/>
      <c r="AUE314"/>
      <c r="AUF314"/>
      <c r="AUG314"/>
      <c r="AUH314"/>
      <c r="AUI314"/>
      <c r="AUJ314"/>
      <c r="AUK314"/>
      <c r="AUL314"/>
      <c r="AUM314"/>
      <c r="AUN314"/>
      <c r="AUO314"/>
      <c r="AUP314"/>
      <c r="AUQ314"/>
      <c r="AUR314"/>
      <c r="AUS314"/>
      <c r="AUT314"/>
      <c r="AUU314"/>
      <c r="AUV314"/>
      <c r="AUW314"/>
      <c r="AUX314"/>
      <c r="AUY314"/>
      <c r="AUZ314"/>
      <c r="AVA314"/>
      <c r="AVB314"/>
      <c r="AVC314"/>
      <c r="AVD314"/>
      <c r="AVE314"/>
      <c r="AVF314"/>
      <c r="AVG314"/>
      <c r="AVH314"/>
      <c r="AVI314"/>
      <c r="AVJ314"/>
      <c r="AVK314"/>
      <c r="AVL314"/>
      <c r="AVM314"/>
      <c r="AVN314"/>
      <c r="AVO314"/>
      <c r="AVP314"/>
      <c r="AVQ314"/>
      <c r="AVR314"/>
      <c r="AVS314"/>
      <c r="AVT314"/>
      <c r="AVU314"/>
      <c r="AVV314"/>
      <c r="AVW314"/>
      <c r="AVX314"/>
      <c r="AVY314"/>
      <c r="AVZ314"/>
      <c r="AWA314"/>
      <c r="AWB314"/>
      <c r="AWC314"/>
      <c r="AWD314"/>
      <c r="AWE314"/>
      <c r="AWF314"/>
      <c r="AWG314"/>
      <c r="AWH314"/>
      <c r="AWI314"/>
      <c r="AWJ314"/>
      <c r="AWK314"/>
      <c r="AWL314"/>
      <c r="AWM314"/>
      <c r="AWN314"/>
      <c r="AWO314"/>
      <c r="AWP314"/>
      <c r="AWQ314"/>
      <c r="AWR314"/>
      <c r="AWS314"/>
      <c r="AWT314"/>
      <c r="AWU314"/>
      <c r="AWV314"/>
      <c r="AWW314"/>
      <c r="AWX314"/>
      <c r="AWY314"/>
      <c r="AWZ314"/>
      <c r="AXA314"/>
      <c r="AXB314"/>
      <c r="AXC314"/>
      <c r="AXD314"/>
      <c r="AXE314"/>
      <c r="AXF314"/>
      <c r="AXG314"/>
      <c r="AXH314"/>
      <c r="AXI314"/>
      <c r="AXJ314"/>
      <c r="AXK314"/>
      <c r="AXL314"/>
      <c r="AXM314"/>
      <c r="AXN314"/>
      <c r="AXO314"/>
      <c r="AXP314"/>
      <c r="AXQ314"/>
      <c r="AXR314"/>
      <c r="AXS314"/>
      <c r="AXT314"/>
      <c r="AXU314"/>
      <c r="AXV314"/>
      <c r="AXW314"/>
      <c r="AXX314"/>
      <c r="AXY314"/>
      <c r="AXZ314"/>
      <c r="AYA314"/>
      <c r="AYB314"/>
      <c r="AYC314"/>
      <c r="AYD314"/>
      <c r="AYE314"/>
      <c r="AYF314"/>
      <c r="AYG314"/>
      <c r="AYH314"/>
      <c r="AYI314"/>
      <c r="AYJ314"/>
      <c r="AYK314"/>
      <c r="AYL314"/>
      <c r="AYM314"/>
      <c r="AYN314"/>
      <c r="AYO314"/>
      <c r="AYP314"/>
      <c r="AYQ314"/>
      <c r="AYR314"/>
      <c r="AYS314"/>
      <c r="AYT314"/>
      <c r="AYU314"/>
      <c r="AYV314"/>
      <c r="AYW314"/>
      <c r="AYX314"/>
      <c r="AYY314"/>
      <c r="AYZ314"/>
      <c r="AZA314"/>
      <c r="AZB314"/>
      <c r="AZC314"/>
      <c r="AZD314"/>
      <c r="AZE314"/>
      <c r="AZF314"/>
      <c r="AZG314"/>
      <c r="AZH314"/>
      <c r="AZI314"/>
      <c r="AZJ314"/>
      <c r="AZK314"/>
      <c r="AZL314"/>
      <c r="AZM314"/>
      <c r="AZN314"/>
      <c r="AZO314"/>
      <c r="AZP314"/>
      <c r="AZQ314"/>
      <c r="AZR314"/>
      <c r="AZS314"/>
      <c r="AZT314"/>
      <c r="AZU314"/>
      <c r="AZV314"/>
      <c r="AZW314"/>
      <c r="AZX314"/>
      <c r="AZY314"/>
      <c r="AZZ314"/>
      <c r="BAA314"/>
      <c r="BAB314"/>
      <c r="BAC314"/>
      <c r="BAD314"/>
      <c r="BAE314"/>
      <c r="BAF314"/>
      <c r="BAG314"/>
      <c r="BAH314"/>
      <c r="BAI314"/>
      <c r="BAJ314"/>
      <c r="BAK314"/>
      <c r="BAL314"/>
      <c r="BAM314"/>
      <c r="BAN314"/>
      <c r="BAO314"/>
      <c r="BAP314"/>
      <c r="BAQ314"/>
      <c r="BAR314"/>
      <c r="BAS314"/>
      <c r="BAT314"/>
      <c r="BAU314"/>
      <c r="BAV314"/>
      <c r="BAW314"/>
      <c r="BAX314"/>
      <c r="BAY314"/>
      <c r="BAZ314"/>
      <c r="BBA314"/>
      <c r="BBB314"/>
      <c r="BBC314"/>
      <c r="BBD314"/>
      <c r="BBE314"/>
      <c r="BBF314"/>
      <c r="BBG314"/>
      <c r="BBH314"/>
      <c r="BBI314"/>
      <c r="BBJ314"/>
      <c r="BBK314"/>
      <c r="BBL314"/>
      <c r="BBM314"/>
      <c r="BBN314"/>
      <c r="BBO314"/>
      <c r="BBP314"/>
      <c r="BBQ314"/>
      <c r="BBR314"/>
      <c r="BBS314"/>
      <c r="BBT314"/>
      <c r="BBU314"/>
      <c r="BBV314"/>
      <c r="BBW314"/>
      <c r="BBX314"/>
      <c r="BBY314"/>
      <c r="BBZ314"/>
      <c r="BCA314"/>
      <c r="BCB314"/>
      <c r="BCC314"/>
      <c r="BCD314"/>
      <c r="BCE314"/>
      <c r="BCF314"/>
      <c r="BCG314"/>
      <c r="BCH314"/>
      <c r="BCI314"/>
      <c r="BCJ314"/>
      <c r="BCK314"/>
      <c r="BCL314"/>
      <c r="BCM314"/>
      <c r="BCN314"/>
      <c r="BCO314"/>
      <c r="BCP314"/>
      <c r="BCQ314"/>
      <c r="BCR314"/>
      <c r="BCS314"/>
      <c r="BCT314"/>
      <c r="BCU314"/>
      <c r="BCV314"/>
      <c r="BCW314"/>
      <c r="BCX314"/>
      <c r="BCY314"/>
      <c r="BCZ314"/>
      <c r="BDA314"/>
      <c r="BDB314"/>
      <c r="BDC314"/>
      <c r="BDD314"/>
      <c r="BDE314"/>
      <c r="BDF314"/>
      <c r="BDG314"/>
      <c r="BDH314"/>
      <c r="BDI314"/>
      <c r="BDJ314"/>
      <c r="BDK314"/>
      <c r="BDL314"/>
      <c r="BDM314"/>
      <c r="BDN314"/>
      <c r="BDO314"/>
      <c r="BDP314"/>
      <c r="BDQ314"/>
      <c r="BDR314"/>
      <c r="BDS314"/>
      <c r="BDT314"/>
      <c r="BDU314"/>
    </row>
    <row r="315" spans="1:1477" s="69" customFormat="1">
      <c r="B315" s="67" t="s">
        <v>6</v>
      </c>
      <c r="C315" s="67" t="s">
        <v>956</v>
      </c>
      <c r="D315" s="67" t="s">
        <v>1060</v>
      </c>
      <c r="E315" s="68">
        <v>45637</v>
      </c>
      <c r="F315" s="67" t="s">
        <v>993</v>
      </c>
      <c r="G315" s="158" t="s">
        <v>994</v>
      </c>
      <c r="H315" s="187">
        <v>1</v>
      </c>
      <c r="I315" s="69">
        <v>0</v>
      </c>
      <c r="J315" s="69">
        <v>30</v>
      </c>
      <c r="K315" s="69">
        <v>33</v>
      </c>
      <c r="L315" s="69">
        <v>29</v>
      </c>
      <c r="M315" s="186">
        <f t="shared" si="96"/>
        <v>0.8666666666666667</v>
      </c>
      <c r="N315" s="69">
        <f t="shared" si="97"/>
        <v>1</v>
      </c>
      <c r="O315" s="69">
        <v>4</v>
      </c>
      <c r="P315" s="69">
        <v>0</v>
      </c>
      <c r="Q315" s="69">
        <v>0</v>
      </c>
      <c r="R315" s="69">
        <v>3</v>
      </c>
      <c r="S315" s="69">
        <v>0</v>
      </c>
      <c r="T315" s="190">
        <v>259111</v>
      </c>
      <c r="U315" s="190">
        <v>23000</v>
      </c>
      <c r="V315" s="190">
        <v>236111</v>
      </c>
      <c r="W315" s="190">
        <v>259111</v>
      </c>
      <c r="X315" s="190">
        <v>235124</v>
      </c>
      <c r="Y315" s="190">
        <v>0</v>
      </c>
      <c r="Z315" s="190">
        <v>0</v>
      </c>
      <c r="AA315" s="190">
        <v>0</v>
      </c>
      <c r="AB315" s="190">
        <v>235124</v>
      </c>
      <c r="AC315" s="190">
        <v>235124</v>
      </c>
      <c r="AD315" s="186">
        <f t="shared" si="98"/>
        <v>0.99581976273871187</v>
      </c>
      <c r="AE315" s="69">
        <f t="shared" si="99"/>
        <v>1</v>
      </c>
      <c r="AF315" s="190">
        <v>0</v>
      </c>
      <c r="AG315" s="190">
        <v>0</v>
      </c>
      <c r="AH315" s="69">
        <v>1</v>
      </c>
      <c r="AI315" s="69">
        <v>2</v>
      </c>
      <c r="AJ315" s="69">
        <v>0</v>
      </c>
      <c r="AK315" s="69">
        <v>0</v>
      </c>
      <c r="AL315" s="80">
        <v>0</v>
      </c>
      <c r="AM315" s="80">
        <v>0</v>
      </c>
      <c r="AN315" s="69">
        <v>0</v>
      </c>
      <c r="AO315" s="69">
        <v>0</v>
      </c>
      <c r="AP315" s="80">
        <v>0</v>
      </c>
      <c r="AQ315" s="80">
        <v>0</v>
      </c>
      <c r="AR315" s="69">
        <v>0</v>
      </c>
      <c r="AS315" s="69">
        <v>0</v>
      </c>
      <c r="AT315" s="80">
        <v>0</v>
      </c>
      <c r="AU315" s="80">
        <v>0</v>
      </c>
      <c r="AV315" s="69">
        <v>0</v>
      </c>
      <c r="AW315" s="69">
        <v>0</v>
      </c>
      <c r="AX315" s="80">
        <v>0</v>
      </c>
      <c r="AY315" s="80">
        <v>0</v>
      </c>
      <c r="AZ315" s="69">
        <v>0</v>
      </c>
      <c r="BA315" s="69">
        <v>0</v>
      </c>
      <c r="BB315" s="80">
        <v>0</v>
      </c>
      <c r="BC315" s="80">
        <v>0</v>
      </c>
      <c r="BD315" s="69">
        <v>0</v>
      </c>
      <c r="BE315" s="69">
        <v>0</v>
      </c>
      <c r="BF315" s="80">
        <v>0</v>
      </c>
      <c r="BG315" s="80">
        <v>0</v>
      </c>
      <c r="BH315" s="69">
        <v>0</v>
      </c>
      <c r="BI315" s="69">
        <v>0</v>
      </c>
      <c r="BJ315" s="80">
        <v>0</v>
      </c>
      <c r="BK315" s="80">
        <v>0</v>
      </c>
      <c r="BL315" s="69">
        <v>0</v>
      </c>
      <c r="BM315" s="69">
        <v>0</v>
      </c>
      <c r="BN315" s="80">
        <v>0</v>
      </c>
      <c r="BO315" s="80">
        <v>0</v>
      </c>
      <c r="BP315" s="69">
        <v>0</v>
      </c>
      <c r="BQ315" s="69">
        <v>0</v>
      </c>
      <c r="BR315" s="80">
        <v>0</v>
      </c>
      <c r="BS315" s="80">
        <v>0</v>
      </c>
      <c r="BT315" s="69">
        <v>0</v>
      </c>
      <c r="BU315" s="69">
        <v>0</v>
      </c>
      <c r="BV315" s="80">
        <v>0</v>
      </c>
      <c r="BW315" s="80">
        <v>0</v>
      </c>
      <c r="BX315" s="69">
        <v>0</v>
      </c>
      <c r="BY315" s="69">
        <v>0</v>
      </c>
      <c r="BZ315" s="80">
        <v>0</v>
      </c>
      <c r="CA315" s="80">
        <v>0</v>
      </c>
      <c r="CB315" s="69">
        <v>0</v>
      </c>
      <c r="CC315" s="69">
        <v>0</v>
      </c>
      <c r="CD315" s="80">
        <v>0</v>
      </c>
      <c r="CE315" s="80">
        <v>0</v>
      </c>
      <c r="CF315" s="69">
        <v>0</v>
      </c>
      <c r="CG315" s="69">
        <v>0</v>
      </c>
      <c r="CH315" s="80">
        <v>0</v>
      </c>
      <c r="CI315" s="80">
        <v>0</v>
      </c>
      <c r="CJ315" s="69">
        <v>0</v>
      </c>
      <c r="CK315" s="69">
        <v>0</v>
      </c>
      <c r="CL315" s="80">
        <v>0</v>
      </c>
      <c r="CM315" s="80">
        <v>0</v>
      </c>
      <c r="CN315" s="67" t="s">
        <v>812</v>
      </c>
      <c r="CO315" s="67" t="s">
        <v>813</v>
      </c>
      <c r="CP315" s="67" t="s">
        <v>709</v>
      </c>
      <c r="CQ315" s="67" t="s">
        <v>709</v>
      </c>
      <c r="CR315" s="67" t="s">
        <v>709</v>
      </c>
      <c r="CS315" s="67" t="s">
        <v>709</v>
      </c>
      <c r="CT315" s="68">
        <v>45910</v>
      </c>
      <c r="CU315" s="67" t="s">
        <v>988</v>
      </c>
      <c r="CV315" s="67" t="s">
        <v>989</v>
      </c>
      <c r="CW315" s="68" t="s">
        <v>168</v>
      </c>
      <c r="CX315" s="68">
        <v>45852</v>
      </c>
      <c r="CY315" s="67" t="s">
        <v>988</v>
      </c>
      <c r="CZ315" s="67" t="s">
        <v>989</v>
      </c>
      <c r="DA315" s="67" t="s">
        <v>1055</v>
      </c>
      <c r="DB315" s="81">
        <v>516283</v>
      </c>
      <c r="DD315" s="67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  <c r="AMK315"/>
      <c r="AML315"/>
      <c r="AMM315"/>
      <c r="AMN315"/>
      <c r="AMO315"/>
      <c r="AMP315"/>
      <c r="AMQ315"/>
      <c r="AMR315"/>
      <c r="AMS315"/>
      <c r="AMT315"/>
      <c r="AMU315"/>
      <c r="AMV315"/>
      <c r="AMW315"/>
      <c r="AMX315"/>
      <c r="AMY315"/>
      <c r="AMZ315"/>
      <c r="ANA315"/>
      <c r="ANB315"/>
      <c r="ANC315"/>
      <c r="AND315"/>
      <c r="ANE315"/>
      <c r="ANF315"/>
      <c r="ANG315"/>
      <c r="ANH315"/>
      <c r="ANI315"/>
      <c r="ANJ315"/>
      <c r="ANK315"/>
      <c r="ANL315"/>
      <c r="ANM315"/>
      <c r="ANN315"/>
      <c r="ANO315"/>
      <c r="ANP315"/>
      <c r="ANQ315"/>
      <c r="ANR315"/>
      <c r="ANS315"/>
      <c r="ANT315"/>
      <c r="ANU315"/>
      <c r="ANV315"/>
      <c r="ANW315"/>
      <c r="ANX315"/>
      <c r="ANY315"/>
      <c r="ANZ315"/>
      <c r="AOA315"/>
      <c r="AOB315"/>
      <c r="AOC315"/>
      <c r="AOD315"/>
      <c r="AOE315"/>
      <c r="AOF315"/>
      <c r="AOG315"/>
      <c r="AOH315"/>
      <c r="AOI315"/>
      <c r="AOJ315"/>
      <c r="AOK315"/>
      <c r="AOL315"/>
      <c r="AOM315"/>
      <c r="AON315"/>
      <c r="AOO315"/>
      <c r="AOP315"/>
      <c r="AOQ315"/>
      <c r="AOR315"/>
      <c r="AOS315"/>
      <c r="AOT315"/>
      <c r="AOU315"/>
      <c r="AOV315"/>
      <c r="AOW315"/>
      <c r="AOX315"/>
      <c r="AOY315"/>
      <c r="AOZ315"/>
      <c r="APA315"/>
      <c r="APB315"/>
      <c r="APC315"/>
      <c r="APD315"/>
      <c r="APE315"/>
      <c r="APF315"/>
      <c r="APG315"/>
      <c r="APH315"/>
      <c r="API315"/>
      <c r="APJ315"/>
      <c r="APK315"/>
      <c r="APL315"/>
      <c r="APM315"/>
      <c r="APN315"/>
      <c r="APO315"/>
      <c r="APP315"/>
      <c r="APQ315"/>
      <c r="APR315"/>
      <c r="APS315"/>
      <c r="APT315"/>
      <c r="APU315"/>
      <c r="APV315"/>
      <c r="APW315"/>
      <c r="APX315"/>
      <c r="APY315"/>
      <c r="APZ315"/>
      <c r="AQA315"/>
      <c r="AQB315"/>
      <c r="AQC315"/>
      <c r="AQD315"/>
      <c r="AQE315"/>
      <c r="AQF315"/>
      <c r="AQG315"/>
      <c r="AQH315"/>
      <c r="AQI315"/>
      <c r="AQJ315"/>
      <c r="AQK315"/>
      <c r="AQL315"/>
      <c r="AQM315"/>
      <c r="AQN315"/>
      <c r="AQO315"/>
      <c r="AQP315"/>
      <c r="AQQ315"/>
      <c r="AQR315"/>
      <c r="AQS315"/>
      <c r="AQT315"/>
      <c r="AQU315"/>
      <c r="AQV315"/>
      <c r="AQW315"/>
      <c r="AQX315"/>
      <c r="AQY315"/>
      <c r="AQZ315"/>
      <c r="ARA315"/>
      <c r="ARB315"/>
      <c r="ARC315"/>
      <c r="ARD315"/>
      <c r="ARE315"/>
      <c r="ARF315"/>
      <c r="ARG315"/>
      <c r="ARH315"/>
      <c r="ARI315"/>
      <c r="ARJ315"/>
      <c r="ARK315"/>
      <c r="ARL315"/>
      <c r="ARM315"/>
      <c r="ARN315"/>
      <c r="ARO315"/>
      <c r="ARP315"/>
      <c r="ARQ315"/>
      <c r="ARR315"/>
      <c r="ARS315"/>
      <c r="ART315"/>
      <c r="ARU315"/>
      <c r="ARV315"/>
      <c r="ARW315"/>
      <c r="ARX315"/>
      <c r="ARY315"/>
      <c r="ARZ315"/>
      <c r="ASA315"/>
      <c r="ASB315"/>
      <c r="ASC315"/>
      <c r="ASD315"/>
      <c r="ASE315"/>
      <c r="ASF315"/>
      <c r="ASG315"/>
      <c r="ASH315"/>
      <c r="ASI315"/>
      <c r="ASJ315"/>
      <c r="ASK315"/>
      <c r="ASL315"/>
      <c r="ASM315"/>
      <c r="ASN315"/>
      <c r="ASO315"/>
      <c r="ASP315"/>
      <c r="ASQ315"/>
      <c r="ASR315"/>
      <c r="ASS315"/>
      <c r="AST315"/>
      <c r="ASU315"/>
      <c r="ASV315"/>
      <c r="ASW315"/>
      <c r="ASX315"/>
      <c r="ASY315"/>
      <c r="ASZ315"/>
      <c r="ATA315"/>
      <c r="ATB315"/>
      <c r="ATC315"/>
      <c r="ATD315"/>
      <c r="ATE315"/>
      <c r="ATF315"/>
      <c r="ATG315"/>
      <c r="ATH315"/>
      <c r="ATI315"/>
      <c r="ATJ315"/>
      <c r="ATK315"/>
      <c r="ATL315"/>
      <c r="ATM315"/>
      <c r="ATN315"/>
      <c r="ATO315"/>
      <c r="ATP315"/>
      <c r="ATQ315"/>
      <c r="ATR315"/>
      <c r="ATS315"/>
      <c r="ATT315"/>
      <c r="ATU315"/>
      <c r="ATV315"/>
      <c r="ATW315"/>
      <c r="ATX315"/>
      <c r="ATY315"/>
      <c r="ATZ315"/>
      <c r="AUA315"/>
      <c r="AUB315"/>
      <c r="AUC315"/>
      <c r="AUD315"/>
      <c r="AUE315"/>
      <c r="AUF315"/>
      <c r="AUG315"/>
      <c r="AUH315"/>
      <c r="AUI315"/>
      <c r="AUJ315"/>
      <c r="AUK315"/>
      <c r="AUL315"/>
      <c r="AUM315"/>
      <c r="AUN315"/>
      <c r="AUO315"/>
      <c r="AUP315"/>
      <c r="AUQ315"/>
      <c r="AUR315"/>
      <c r="AUS315"/>
      <c r="AUT315"/>
      <c r="AUU315"/>
      <c r="AUV315"/>
      <c r="AUW315"/>
      <c r="AUX315"/>
      <c r="AUY315"/>
      <c r="AUZ315"/>
      <c r="AVA315"/>
      <c r="AVB315"/>
      <c r="AVC315"/>
      <c r="AVD315"/>
      <c r="AVE315"/>
      <c r="AVF315"/>
      <c r="AVG315"/>
      <c r="AVH315"/>
      <c r="AVI315"/>
      <c r="AVJ315"/>
      <c r="AVK315"/>
      <c r="AVL315"/>
      <c r="AVM315"/>
      <c r="AVN315"/>
      <c r="AVO315"/>
      <c r="AVP315"/>
      <c r="AVQ315"/>
      <c r="AVR315"/>
      <c r="AVS315"/>
      <c r="AVT315"/>
      <c r="AVU315"/>
      <c r="AVV315"/>
      <c r="AVW315"/>
      <c r="AVX315"/>
      <c r="AVY315"/>
      <c r="AVZ315"/>
      <c r="AWA315"/>
      <c r="AWB315"/>
      <c r="AWC315"/>
      <c r="AWD315"/>
      <c r="AWE315"/>
      <c r="AWF315"/>
      <c r="AWG315"/>
      <c r="AWH315"/>
      <c r="AWI315"/>
      <c r="AWJ315"/>
      <c r="AWK315"/>
      <c r="AWL315"/>
      <c r="AWM315"/>
      <c r="AWN315"/>
      <c r="AWO315"/>
      <c r="AWP315"/>
      <c r="AWQ315"/>
      <c r="AWR315"/>
      <c r="AWS315"/>
      <c r="AWT315"/>
      <c r="AWU315"/>
      <c r="AWV315"/>
      <c r="AWW315"/>
      <c r="AWX315"/>
      <c r="AWY315"/>
      <c r="AWZ315"/>
      <c r="AXA315"/>
      <c r="AXB315"/>
      <c r="AXC315"/>
      <c r="AXD315"/>
      <c r="AXE315"/>
      <c r="AXF315"/>
      <c r="AXG315"/>
      <c r="AXH315"/>
      <c r="AXI315"/>
      <c r="AXJ315"/>
      <c r="AXK315"/>
      <c r="AXL315"/>
      <c r="AXM315"/>
      <c r="AXN315"/>
      <c r="AXO315"/>
      <c r="AXP315"/>
      <c r="AXQ315"/>
      <c r="AXR315"/>
      <c r="AXS315"/>
      <c r="AXT315"/>
      <c r="AXU315"/>
      <c r="AXV315"/>
      <c r="AXW315"/>
      <c r="AXX315"/>
      <c r="AXY315"/>
      <c r="AXZ315"/>
      <c r="AYA315"/>
      <c r="AYB315"/>
      <c r="AYC315"/>
      <c r="AYD315"/>
      <c r="AYE315"/>
      <c r="AYF315"/>
      <c r="AYG315"/>
      <c r="AYH315"/>
      <c r="AYI315"/>
      <c r="AYJ315"/>
      <c r="AYK315"/>
      <c r="AYL315"/>
      <c r="AYM315"/>
      <c r="AYN315"/>
      <c r="AYO315"/>
      <c r="AYP315"/>
      <c r="AYQ315"/>
      <c r="AYR315"/>
      <c r="AYS315"/>
      <c r="AYT315"/>
      <c r="AYU315"/>
      <c r="AYV315"/>
      <c r="AYW315"/>
      <c r="AYX315"/>
      <c r="AYY315"/>
      <c r="AYZ315"/>
      <c r="AZA315"/>
      <c r="AZB315"/>
      <c r="AZC315"/>
      <c r="AZD315"/>
      <c r="AZE315"/>
      <c r="AZF315"/>
      <c r="AZG315"/>
      <c r="AZH315"/>
      <c r="AZI315"/>
      <c r="AZJ315"/>
      <c r="AZK315"/>
      <c r="AZL315"/>
      <c r="AZM315"/>
      <c r="AZN315"/>
      <c r="AZO315"/>
      <c r="AZP315"/>
      <c r="AZQ315"/>
      <c r="AZR315"/>
      <c r="AZS315"/>
      <c r="AZT315"/>
      <c r="AZU315"/>
      <c r="AZV315"/>
      <c r="AZW315"/>
      <c r="AZX315"/>
      <c r="AZY315"/>
      <c r="AZZ315"/>
      <c r="BAA315"/>
      <c r="BAB315"/>
      <c r="BAC315"/>
      <c r="BAD315"/>
      <c r="BAE315"/>
      <c r="BAF315"/>
      <c r="BAG315"/>
      <c r="BAH315"/>
      <c r="BAI315"/>
      <c r="BAJ315"/>
      <c r="BAK315"/>
      <c r="BAL315"/>
      <c r="BAM315"/>
      <c r="BAN315"/>
      <c r="BAO315"/>
      <c r="BAP315"/>
      <c r="BAQ315"/>
      <c r="BAR315"/>
      <c r="BAS315"/>
      <c r="BAT315"/>
      <c r="BAU315"/>
      <c r="BAV315"/>
      <c r="BAW315"/>
      <c r="BAX315"/>
      <c r="BAY315"/>
      <c r="BAZ315"/>
      <c r="BBA315"/>
      <c r="BBB315"/>
      <c r="BBC315"/>
      <c r="BBD315"/>
      <c r="BBE315"/>
      <c r="BBF315"/>
      <c r="BBG315"/>
      <c r="BBH315"/>
      <c r="BBI315"/>
      <c r="BBJ315"/>
      <c r="BBK315"/>
      <c r="BBL315"/>
      <c r="BBM315"/>
      <c r="BBN315"/>
      <c r="BBO315"/>
      <c r="BBP315"/>
      <c r="BBQ315"/>
      <c r="BBR315"/>
      <c r="BBS315"/>
      <c r="BBT315"/>
      <c r="BBU315"/>
      <c r="BBV315"/>
      <c r="BBW315"/>
      <c r="BBX315"/>
      <c r="BBY315"/>
      <c r="BBZ315"/>
      <c r="BCA315"/>
      <c r="BCB315"/>
      <c r="BCC315"/>
      <c r="BCD315"/>
      <c r="BCE315"/>
      <c r="BCF315"/>
      <c r="BCG315"/>
      <c r="BCH315"/>
      <c r="BCI315"/>
      <c r="BCJ315"/>
      <c r="BCK315"/>
      <c r="BCL315"/>
      <c r="BCM315"/>
      <c r="BCN315"/>
      <c r="BCO315"/>
      <c r="BCP315"/>
      <c r="BCQ315"/>
      <c r="BCR315"/>
      <c r="BCS315"/>
      <c r="BCT315"/>
      <c r="BCU315"/>
      <c r="BCV315"/>
      <c r="BCW315"/>
      <c r="BCX315"/>
      <c r="BCY315"/>
      <c r="BCZ315"/>
      <c r="BDA315"/>
      <c r="BDB315"/>
      <c r="BDC315"/>
      <c r="BDD315"/>
      <c r="BDE315"/>
      <c r="BDF315"/>
      <c r="BDG315"/>
      <c r="BDH315"/>
      <c r="BDI315"/>
      <c r="BDJ315"/>
      <c r="BDK315"/>
      <c r="BDL315"/>
      <c r="BDM315"/>
      <c r="BDN315"/>
      <c r="BDO315"/>
      <c r="BDP315"/>
      <c r="BDQ315"/>
      <c r="BDR315"/>
      <c r="BDS315"/>
      <c r="BDT315"/>
      <c r="BDU315"/>
    </row>
    <row r="316" spans="1:1477" s="69" customFormat="1">
      <c r="B316" s="67" t="s">
        <v>6</v>
      </c>
      <c r="C316" s="67" t="s">
        <v>544</v>
      </c>
      <c r="D316" s="67" t="s">
        <v>545</v>
      </c>
      <c r="E316" s="68">
        <v>44225</v>
      </c>
      <c r="F316" s="67" t="s">
        <v>991</v>
      </c>
      <c r="G316" s="158" t="s">
        <v>998</v>
      </c>
      <c r="H316" s="187">
        <v>4</v>
      </c>
      <c r="I316" s="69">
        <v>2</v>
      </c>
      <c r="J316" s="69">
        <v>450</v>
      </c>
      <c r="K316" s="69">
        <v>724</v>
      </c>
      <c r="L316" s="69">
        <v>724</v>
      </c>
      <c r="M316" s="186">
        <f t="shared" si="96"/>
        <v>1</v>
      </c>
      <c r="N316" s="69">
        <f t="shared" si="97"/>
        <v>1</v>
      </c>
      <c r="O316" s="69">
        <v>0</v>
      </c>
      <c r="P316" s="69">
        <v>0</v>
      </c>
      <c r="Q316" s="69">
        <v>0</v>
      </c>
      <c r="R316" s="69">
        <v>274</v>
      </c>
      <c r="S316" s="69">
        <v>0</v>
      </c>
      <c r="T316" s="190">
        <v>21358193</v>
      </c>
      <c r="U316" s="190">
        <v>150000</v>
      </c>
      <c r="V316" s="190">
        <v>21208193</v>
      </c>
      <c r="W316" s="190">
        <v>21288752</v>
      </c>
      <c r="X316" s="190">
        <v>21103200</v>
      </c>
      <c r="Y316" s="190">
        <v>0</v>
      </c>
      <c r="Z316" s="190">
        <v>1150000</v>
      </c>
      <c r="AA316" s="190">
        <v>1150000</v>
      </c>
      <c r="AB316" s="190">
        <v>22253200</v>
      </c>
      <c r="AC316" s="190">
        <v>21628021</v>
      </c>
      <c r="AD316" s="186">
        <f t="shared" si="98"/>
        <v>1.0197955573112711</v>
      </c>
      <c r="AE316" s="69">
        <f t="shared" si="99"/>
        <v>1</v>
      </c>
      <c r="AF316" s="190">
        <v>-335192</v>
      </c>
      <c r="AG316" s="190">
        <v>-69440</v>
      </c>
      <c r="AH316" s="69">
        <v>226</v>
      </c>
      <c r="AI316" s="69">
        <v>48</v>
      </c>
      <c r="AJ316" s="69">
        <v>0</v>
      </c>
      <c r="AK316" s="69">
        <v>0</v>
      </c>
      <c r="AL316" s="80">
        <v>12752</v>
      </c>
      <c r="AM316" s="80">
        <v>0</v>
      </c>
      <c r="AN316" s="69">
        <v>0</v>
      </c>
      <c r="AO316" s="69">
        <v>0</v>
      </c>
      <c r="AP316" s="80">
        <v>107114</v>
      </c>
      <c r="AQ316" s="80">
        <v>0</v>
      </c>
      <c r="AR316" s="69">
        <v>0</v>
      </c>
      <c r="AS316" s="69">
        <v>0</v>
      </c>
      <c r="AT316" s="80">
        <v>0</v>
      </c>
      <c r="AU316" s="80">
        <v>0</v>
      </c>
      <c r="AV316" s="69">
        <v>0</v>
      </c>
      <c r="AW316" s="69">
        <v>0</v>
      </c>
      <c r="AX316" s="80">
        <v>0</v>
      </c>
      <c r="AY316" s="80">
        <v>0</v>
      </c>
      <c r="AZ316" s="69">
        <v>0</v>
      </c>
      <c r="BA316" s="69">
        <v>0</v>
      </c>
      <c r="BB316" s="80">
        <v>0</v>
      </c>
      <c r="BC316" s="80">
        <v>0</v>
      </c>
      <c r="BD316" s="69">
        <v>0</v>
      </c>
      <c r="BE316" s="69">
        <v>0</v>
      </c>
      <c r="BF316" s="80">
        <v>0</v>
      </c>
      <c r="BG316" s="80">
        <v>0</v>
      </c>
      <c r="BH316" s="69">
        <v>0</v>
      </c>
      <c r="BI316" s="69">
        <v>0</v>
      </c>
      <c r="BJ316" s="80">
        <v>0</v>
      </c>
      <c r="BK316" s="80">
        <v>0</v>
      </c>
      <c r="BL316" s="69">
        <v>0</v>
      </c>
      <c r="BM316" s="69">
        <v>0</v>
      </c>
      <c r="BN316" s="80">
        <v>0</v>
      </c>
      <c r="BO316" s="80">
        <v>0</v>
      </c>
      <c r="BP316" s="69">
        <v>185</v>
      </c>
      <c r="BQ316" s="69">
        <v>0</v>
      </c>
      <c r="BR316" s="80">
        <v>0</v>
      </c>
      <c r="BS316" s="80">
        <v>0</v>
      </c>
      <c r="BT316" s="69">
        <v>0</v>
      </c>
      <c r="BU316" s="69">
        <v>0</v>
      </c>
      <c r="BV316" s="80">
        <v>0</v>
      </c>
      <c r="BW316" s="80">
        <v>0</v>
      </c>
      <c r="BX316" s="69">
        <v>0</v>
      </c>
      <c r="BY316" s="69">
        <v>0</v>
      </c>
      <c r="BZ316" s="80">
        <v>0</v>
      </c>
      <c r="CA316" s="80">
        <v>0</v>
      </c>
      <c r="CB316" s="69">
        <v>0</v>
      </c>
      <c r="CC316" s="69">
        <v>0</v>
      </c>
      <c r="CD316" s="80">
        <v>0</v>
      </c>
      <c r="CE316" s="80">
        <v>0</v>
      </c>
      <c r="CF316" s="69">
        <v>0</v>
      </c>
      <c r="CG316" s="69">
        <v>0</v>
      </c>
      <c r="CH316" s="80">
        <v>-69440</v>
      </c>
      <c r="CI316" s="80">
        <v>0</v>
      </c>
      <c r="CJ316" s="69">
        <v>185</v>
      </c>
      <c r="CK316" s="69">
        <v>0</v>
      </c>
      <c r="CL316" s="80">
        <v>50426</v>
      </c>
      <c r="CM316" s="80">
        <v>0</v>
      </c>
      <c r="CN316" s="67" t="s">
        <v>720</v>
      </c>
      <c r="CO316" s="67" t="s">
        <v>721</v>
      </c>
      <c r="CP316" s="67" t="s">
        <v>709</v>
      </c>
      <c r="CQ316" s="67" t="s">
        <v>709</v>
      </c>
      <c r="CR316" s="67" t="s">
        <v>709</v>
      </c>
      <c r="CS316" s="67" t="s">
        <v>709</v>
      </c>
      <c r="CT316" s="68">
        <v>46002</v>
      </c>
      <c r="CU316" s="67" t="s">
        <v>993</v>
      </c>
      <c r="CV316" s="67" t="s">
        <v>989</v>
      </c>
      <c r="CW316" s="68" t="s">
        <v>168</v>
      </c>
      <c r="CX316" s="68">
        <v>45135</v>
      </c>
      <c r="CY316" s="67" t="s">
        <v>988</v>
      </c>
      <c r="CZ316" s="67" t="s">
        <v>990</v>
      </c>
      <c r="DA316" s="67" t="s">
        <v>1054</v>
      </c>
      <c r="DB316" s="81">
        <v>26431774</v>
      </c>
      <c r="DC316" s="69" t="s">
        <v>957</v>
      </c>
      <c r="DD316" s="67" t="s">
        <v>958</v>
      </c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  <c r="AMK316"/>
      <c r="AML316"/>
      <c r="AMM316"/>
      <c r="AMN316"/>
      <c r="AMO316"/>
      <c r="AMP316"/>
      <c r="AMQ316"/>
      <c r="AMR316"/>
      <c r="AMS316"/>
      <c r="AMT316"/>
      <c r="AMU316"/>
      <c r="AMV316"/>
      <c r="AMW316"/>
      <c r="AMX316"/>
      <c r="AMY316"/>
      <c r="AMZ316"/>
      <c r="ANA316"/>
      <c r="ANB316"/>
      <c r="ANC316"/>
      <c r="AND316"/>
      <c r="ANE316"/>
      <c r="ANF316"/>
      <c r="ANG316"/>
      <c r="ANH316"/>
      <c r="ANI316"/>
      <c r="ANJ316"/>
      <c r="ANK316"/>
      <c r="ANL316"/>
      <c r="ANM316"/>
      <c r="ANN316"/>
      <c r="ANO316"/>
      <c r="ANP316"/>
      <c r="ANQ316"/>
      <c r="ANR316"/>
      <c r="ANS316"/>
      <c r="ANT316"/>
      <c r="ANU316"/>
      <c r="ANV316"/>
      <c r="ANW316"/>
      <c r="ANX316"/>
      <c r="ANY316"/>
      <c r="ANZ316"/>
      <c r="AOA316"/>
      <c r="AOB316"/>
      <c r="AOC316"/>
      <c r="AOD316"/>
      <c r="AOE316"/>
      <c r="AOF316"/>
      <c r="AOG316"/>
      <c r="AOH316"/>
      <c r="AOI316"/>
      <c r="AOJ316"/>
      <c r="AOK316"/>
      <c r="AOL316"/>
      <c r="AOM316"/>
      <c r="AON316"/>
      <c r="AOO316"/>
      <c r="AOP316"/>
      <c r="AOQ316"/>
      <c r="AOR316"/>
      <c r="AOS316"/>
      <c r="AOT316"/>
      <c r="AOU316"/>
      <c r="AOV316"/>
      <c r="AOW316"/>
      <c r="AOX316"/>
      <c r="AOY316"/>
      <c r="AOZ316"/>
      <c r="APA316"/>
      <c r="APB316"/>
      <c r="APC316"/>
      <c r="APD316"/>
      <c r="APE316"/>
      <c r="APF316"/>
      <c r="APG316"/>
      <c r="APH316"/>
      <c r="API316"/>
      <c r="APJ316"/>
      <c r="APK316"/>
      <c r="APL316"/>
      <c r="APM316"/>
      <c r="APN316"/>
      <c r="APO316"/>
      <c r="APP316"/>
      <c r="APQ316"/>
      <c r="APR316"/>
      <c r="APS316"/>
      <c r="APT316"/>
      <c r="APU316"/>
      <c r="APV316"/>
      <c r="APW316"/>
      <c r="APX316"/>
      <c r="APY316"/>
      <c r="APZ316"/>
      <c r="AQA316"/>
      <c r="AQB316"/>
      <c r="AQC316"/>
      <c r="AQD316"/>
      <c r="AQE316"/>
      <c r="AQF316"/>
      <c r="AQG316"/>
      <c r="AQH316"/>
      <c r="AQI316"/>
      <c r="AQJ316"/>
      <c r="AQK316"/>
      <c r="AQL316"/>
      <c r="AQM316"/>
      <c r="AQN316"/>
      <c r="AQO316"/>
      <c r="AQP316"/>
      <c r="AQQ316"/>
      <c r="AQR316"/>
      <c r="AQS316"/>
      <c r="AQT316"/>
      <c r="AQU316"/>
      <c r="AQV316"/>
      <c r="AQW316"/>
      <c r="AQX316"/>
      <c r="AQY316"/>
      <c r="AQZ316"/>
      <c r="ARA316"/>
      <c r="ARB316"/>
      <c r="ARC316"/>
      <c r="ARD316"/>
      <c r="ARE316"/>
      <c r="ARF316"/>
      <c r="ARG316"/>
      <c r="ARH316"/>
      <c r="ARI316"/>
      <c r="ARJ316"/>
      <c r="ARK316"/>
      <c r="ARL316"/>
      <c r="ARM316"/>
      <c r="ARN316"/>
      <c r="ARO316"/>
      <c r="ARP316"/>
      <c r="ARQ316"/>
      <c r="ARR316"/>
      <c r="ARS316"/>
      <c r="ART316"/>
      <c r="ARU316"/>
      <c r="ARV316"/>
      <c r="ARW316"/>
      <c r="ARX316"/>
      <c r="ARY316"/>
      <c r="ARZ316"/>
      <c r="ASA316"/>
      <c r="ASB316"/>
      <c r="ASC316"/>
      <c r="ASD316"/>
      <c r="ASE316"/>
      <c r="ASF316"/>
      <c r="ASG316"/>
      <c r="ASH316"/>
      <c r="ASI316"/>
      <c r="ASJ316"/>
      <c r="ASK316"/>
      <c r="ASL316"/>
      <c r="ASM316"/>
      <c r="ASN316"/>
      <c r="ASO316"/>
      <c r="ASP316"/>
      <c r="ASQ316"/>
      <c r="ASR316"/>
      <c r="ASS316"/>
      <c r="AST316"/>
      <c r="ASU316"/>
      <c r="ASV316"/>
      <c r="ASW316"/>
      <c r="ASX316"/>
      <c r="ASY316"/>
      <c r="ASZ316"/>
      <c r="ATA316"/>
      <c r="ATB316"/>
      <c r="ATC316"/>
      <c r="ATD316"/>
      <c r="ATE316"/>
      <c r="ATF316"/>
      <c r="ATG316"/>
      <c r="ATH316"/>
      <c r="ATI316"/>
      <c r="ATJ316"/>
      <c r="ATK316"/>
      <c r="ATL316"/>
      <c r="ATM316"/>
      <c r="ATN316"/>
      <c r="ATO316"/>
      <c r="ATP316"/>
      <c r="ATQ316"/>
      <c r="ATR316"/>
      <c r="ATS316"/>
      <c r="ATT316"/>
      <c r="ATU316"/>
      <c r="ATV316"/>
      <c r="ATW316"/>
      <c r="ATX316"/>
      <c r="ATY316"/>
      <c r="ATZ316"/>
      <c r="AUA316"/>
      <c r="AUB316"/>
      <c r="AUC316"/>
      <c r="AUD316"/>
      <c r="AUE316"/>
      <c r="AUF316"/>
      <c r="AUG316"/>
      <c r="AUH316"/>
      <c r="AUI316"/>
      <c r="AUJ316"/>
      <c r="AUK316"/>
      <c r="AUL316"/>
      <c r="AUM316"/>
      <c r="AUN316"/>
      <c r="AUO316"/>
      <c r="AUP316"/>
      <c r="AUQ316"/>
      <c r="AUR316"/>
      <c r="AUS316"/>
      <c r="AUT316"/>
      <c r="AUU316"/>
      <c r="AUV316"/>
      <c r="AUW316"/>
      <c r="AUX316"/>
      <c r="AUY316"/>
      <c r="AUZ316"/>
      <c r="AVA316"/>
      <c r="AVB316"/>
      <c r="AVC316"/>
      <c r="AVD316"/>
      <c r="AVE316"/>
      <c r="AVF316"/>
      <c r="AVG316"/>
      <c r="AVH316"/>
      <c r="AVI316"/>
      <c r="AVJ316"/>
      <c r="AVK316"/>
      <c r="AVL316"/>
      <c r="AVM316"/>
      <c r="AVN316"/>
      <c r="AVO316"/>
      <c r="AVP316"/>
      <c r="AVQ316"/>
      <c r="AVR316"/>
      <c r="AVS316"/>
      <c r="AVT316"/>
      <c r="AVU316"/>
      <c r="AVV316"/>
      <c r="AVW316"/>
      <c r="AVX316"/>
      <c r="AVY316"/>
      <c r="AVZ316"/>
      <c r="AWA316"/>
      <c r="AWB316"/>
      <c r="AWC316"/>
      <c r="AWD316"/>
      <c r="AWE316"/>
      <c r="AWF316"/>
      <c r="AWG316"/>
      <c r="AWH316"/>
      <c r="AWI316"/>
      <c r="AWJ316"/>
      <c r="AWK316"/>
      <c r="AWL316"/>
      <c r="AWM316"/>
      <c r="AWN316"/>
      <c r="AWO316"/>
      <c r="AWP316"/>
      <c r="AWQ316"/>
      <c r="AWR316"/>
      <c r="AWS316"/>
      <c r="AWT316"/>
      <c r="AWU316"/>
      <c r="AWV316"/>
      <c r="AWW316"/>
      <c r="AWX316"/>
      <c r="AWY316"/>
      <c r="AWZ316"/>
      <c r="AXA316"/>
      <c r="AXB316"/>
      <c r="AXC316"/>
      <c r="AXD316"/>
      <c r="AXE316"/>
      <c r="AXF316"/>
      <c r="AXG316"/>
      <c r="AXH316"/>
      <c r="AXI316"/>
      <c r="AXJ316"/>
      <c r="AXK316"/>
      <c r="AXL316"/>
      <c r="AXM316"/>
      <c r="AXN316"/>
      <c r="AXO316"/>
      <c r="AXP316"/>
      <c r="AXQ316"/>
      <c r="AXR316"/>
      <c r="AXS316"/>
      <c r="AXT316"/>
      <c r="AXU316"/>
      <c r="AXV316"/>
      <c r="AXW316"/>
      <c r="AXX316"/>
      <c r="AXY316"/>
      <c r="AXZ316"/>
      <c r="AYA316"/>
      <c r="AYB316"/>
      <c r="AYC316"/>
      <c r="AYD316"/>
      <c r="AYE316"/>
      <c r="AYF316"/>
      <c r="AYG316"/>
      <c r="AYH316"/>
      <c r="AYI316"/>
      <c r="AYJ316"/>
      <c r="AYK316"/>
      <c r="AYL316"/>
      <c r="AYM316"/>
      <c r="AYN316"/>
      <c r="AYO316"/>
      <c r="AYP316"/>
      <c r="AYQ316"/>
      <c r="AYR316"/>
      <c r="AYS316"/>
      <c r="AYT316"/>
      <c r="AYU316"/>
      <c r="AYV316"/>
      <c r="AYW316"/>
      <c r="AYX316"/>
      <c r="AYY316"/>
      <c r="AYZ316"/>
      <c r="AZA316"/>
      <c r="AZB316"/>
      <c r="AZC316"/>
      <c r="AZD316"/>
      <c r="AZE316"/>
      <c r="AZF316"/>
      <c r="AZG316"/>
      <c r="AZH316"/>
      <c r="AZI316"/>
      <c r="AZJ316"/>
      <c r="AZK316"/>
      <c r="AZL316"/>
      <c r="AZM316"/>
      <c r="AZN316"/>
      <c r="AZO316"/>
      <c r="AZP316"/>
      <c r="AZQ316"/>
      <c r="AZR316"/>
      <c r="AZS316"/>
      <c r="AZT316"/>
      <c r="AZU316"/>
      <c r="AZV316"/>
      <c r="AZW316"/>
      <c r="AZX316"/>
      <c r="AZY316"/>
      <c r="AZZ316"/>
      <c r="BAA316"/>
      <c r="BAB316"/>
      <c r="BAC316"/>
      <c r="BAD316"/>
      <c r="BAE316"/>
      <c r="BAF316"/>
      <c r="BAG316"/>
      <c r="BAH316"/>
      <c r="BAI316"/>
      <c r="BAJ316"/>
      <c r="BAK316"/>
      <c r="BAL316"/>
      <c r="BAM316"/>
      <c r="BAN316"/>
      <c r="BAO316"/>
      <c r="BAP316"/>
      <c r="BAQ316"/>
      <c r="BAR316"/>
      <c r="BAS316"/>
      <c r="BAT316"/>
      <c r="BAU316"/>
      <c r="BAV316"/>
      <c r="BAW316"/>
      <c r="BAX316"/>
      <c r="BAY316"/>
      <c r="BAZ316"/>
      <c r="BBA316"/>
      <c r="BBB316"/>
      <c r="BBC316"/>
      <c r="BBD316"/>
      <c r="BBE316"/>
      <c r="BBF316"/>
      <c r="BBG316"/>
      <c r="BBH316"/>
      <c r="BBI316"/>
      <c r="BBJ316"/>
      <c r="BBK316"/>
      <c r="BBL316"/>
      <c r="BBM316"/>
      <c r="BBN316"/>
      <c r="BBO316"/>
      <c r="BBP316"/>
      <c r="BBQ316"/>
      <c r="BBR316"/>
      <c r="BBS316"/>
      <c r="BBT316"/>
      <c r="BBU316"/>
      <c r="BBV316"/>
      <c r="BBW316"/>
      <c r="BBX316"/>
      <c r="BBY316"/>
      <c r="BBZ316"/>
      <c r="BCA316"/>
      <c r="BCB316"/>
      <c r="BCC316"/>
      <c r="BCD316"/>
      <c r="BCE316"/>
      <c r="BCF316"/>
      <c r="BCG316"/>
      <c r="BCH316"/>
      <c r="BCI316"/>
      <c r="BCJ316"/>
      <c r="BCK316"/>
      <c r="BCL316"/>
      <c r="BCM316"/>
      <c r="BCN316"/>
      <c r="BCO316"/>
      <c r="BCP316"/>
      <c r="BCQ316"/>
      <c r="BCR316"/>
      <c r="BCS316"/>
      <c r="BCT316"/>
      <c r="BCU316"/>
      <c r="BCV316"/>
      <c r="BCW316"/>
      <c r="BCX316"/>
      <c r="BCY316"/>
      <c r="BCZ316"/>
      <c r="BDA316"/>
      <c r="BDB316"/>
      <c r="BDC316"/>
      <c r="BDD316"/>
      <c r="BDE316"/>
      <c r="BDF316"/>
      <c r="BDG316"/>
      <c r="BDH316"/>
      <c r="BDI316"/>
      <c r="BDJ316"/>
      <c r="BDK316"/>
      <c r="BDL316"/>
      <c r="BDM316"/>
      <c r="BDN316"/>
      <c r="BDO316"/>
      <c r="BDP316"/>
      <c r="BDQ316"/>
      <c r="BDR316"/>
      <c r="BDS316"/>
      <c r="BDT316"/>
      <c r="BDU316"/>
    </row>
    <row r="317" spans="1:1477" s="69" customFormat="1">
      <c r="B317" s="67" t="s">
        <v>6</v>
      </c>
      <c r="C317" s="67" t="s">
        <v>546</v>
      </c>
      <c r="D317" s="67" t="s">
        <v>547</v>
      </c>
      <c r="E317" s="68">
        <v>44336</v>
      </c>
      <c r="F317" s="67" t="s">
        <v>986</v>
      </c>
      <c r="G317" s="158" t="s">
        <v>998</v>
      </c>
      <c r="H317" s="187">
        <v>3</v>
      </c>
      <c r="I317" s="69">
        <v>16</v>
      </c>
      <c r="J317" s="69">
        <v>1115</v>
      </c>
      <c r="K317" s="69">
        <v>1616</v>
      </c>
      <c r="L317" s="69">
        <v>1308</v>
      </c>
      <c r="M317" s="186">
        <f t="shared" si="96"/>
        <v>1.0080717488789237</v>
      </c>
      <c r="N317" s="69">
        <f t="shared" si="97"/>
        <v>1</v>
      </c>
      <c r="O317" s="69">
        <v>308</v>
      </c>
      <c r="P317" s="69">
        <v>0</v>
      </c>
      <c r="Q317" s="69">
        <v>0</v>
      </c>
      <c r="R317" s="69">
        <v>184</v>
      </c>
      <c r="S317" s="69">
        <v>317</v>
      </c>
      <c r="T317" s="190">
        <v>81649200</v>
      </c>
      <c r="U317" s="190">
        <v>150000</v>
      </c>
      <c r="V317" s="190">
        <v>81499200</v>
      </c>
      <c r="W317" s="190">
        <v>89787672</v>
      </c>
      <c r="X317" s="190">
        <v>90056090</v>
      </c>
      <c r="Y317" s="190">
        <v>0</v>
      </c>
      <c r="Z317" s="190">
        <v>0</v>
      </c>
      <c r="AA317" s="190">
        <v>0</v>
      </c>
      <c r="AB317" s="190">
        <v>90056090</v>
      </c>
      <c r="AC317" s="190">
        <v>89818079</v>
      </c>
      <c r="AD317" s="186">
        <f t="shared" si="98"/>
        <v>1.1020731369142274</v>
      </c>
      <c r="AE317" s="69">
        <f t="shared" si="99"/>
        <v>0</v>
      </c>
      <c r="AF317" s="190">
        <v>1620860</v>
      </c>
      <c r="AG317" s="190">
        <v>8138472</v>
      </c>
      <c r="AH317" s="69">
        <v>120</v>
      </c>
      <c r="AI317" s="69">
        <v>64</v>
      </c>
      <c r="AJ317" s="69">
        <v>0</v>
      </c>
      <c r="AK317" s="69">
        <v>228</v>
      </c>
      <c r="AL317" s="80">
        <v>2666076</v>
      </c>
      <c r="AM317" s="80">
        <v>316345</v>
      </c>
      <c r="AN317" s="69">
        <v>0</v>
      </c>
      <c r="AO317" s="69">
        <v>0</v>
      </c>
      <c r="AP317" s="80">
        <v>1680130</v>
      </c>
      <c r="AQ317" s="80">
        <v>35860</v>
      </c>
      <c r="AR317" s="69">
        <v>0</v>
      </c>
      <c r="AS317" s="69">
        <v>0</v>
      </c>
      <c r="AT317" s="80">
        <v>0</v>
      </c>
      <c r="AU317" s="80">
        <v>0</v>
      </c>
      <c r="AV317" s="69">
        <v>0</v>
      </c>
      <c r="AW317" s="69">
        <v>0</v>
      </c>
      <c r="AX317" s="80">
        <v>0</v>
      </c>
      <c r="AY317" s="80">
        <v>0</v>
      </c>
      <c r="AZ317" s="69">
        <v>0</v>
      </c>
      <c r="BA317" s="69">
        <v>0</v>
      </c>
      <c r="BB317" s="80">
        <v>0</v>
      </c>
      <c r="BC317" s="80">
        <v>0</v>
      </c>
      <c r="BD317" s="69">
        <v>0</v>
      </c>
      <c r="BE317" s="69">
        <v>0</v>
      </c>
      <c r="BF317" s="80">
        <v>0</v>
      </c>
      <c r="BG317" s="80">
        <v>0</v>
      </c>
      <c r="BH317" s="69">
        <v>0</v>
      </c>
      <c r="BI317" s="69">
        <v>0</v>
      </c>
      <c r="BJ317" s="80">
        <v>0</v>
      </c>
      <c r="BK317" s="80">
        <v>0</v>
      </c>
      <c r="BL317" s="69">
        <v>0</v>
      </c>
      <c r="BM317" s="69">
        <v>0</v>
      </c>
      <c r="BN317" s="80">
        <v>0</v>
      </c>
      <c r="BO317" s="80">
        <v>0</v>
      </c>
      <c r="BP317" s="69">
        <v>0</v>
      </c>
      <c r="BQ317" s="69">
        <v>0</v>
      </c>
      <c r="BR317" s="80">
        <v>316666</v>
      </c>
      <c r="BS317" s="80">
        <v>208207</v>
      </c>
      <c r="BT317" s="69">
        <v>0</v>
      </c>
      <c r="BU317" s="69">
        <v>0</v>
      </c>
      <c r="BV317" s="80">
        <v>0</v>
      </c>
      <c r="BW317" s="80">
        <v>0</v>
      </c>
      <c r="BX317" s="69">
        <v>0</v>
      </c>
      <c r="BY317" s="69">
        <v>145</v>
      </c>
      <c r="BZ317" s="80">
        <v>451154</v>
      </c>
      <c r="CA317" s="80">
        <v>451154</v>
      </c>
      <c r="CB317" s="69">
        <v>0</v>
      </c>
      <c r="CC317" s="69">
        <v>0</v>
      </c>
      <c r="CD317" s="80">
        <v>0</v>
      </c>
      <c r="CE317" s="80">
        <v>0</v>
      </c>
      <c r="CF317" s="69">
        <v>0</v>
      </c>
      <c r="CG317" s="69">
        <v>0</v>
      </c>
      <c r="CH317" s="80">
        <v>-117901</v>
      </c>
      <c r="CI317" s="80">
        <v>0</v>
      </c>
      <c r="CJ317" s="69">
        <v>0</v>
      </c>
      <c r="CK317" s="69">
        <v>373</v>
      </c>
      <c r="CL317" s="80">
        <v>4996124</v>
      </c>
      <c r="CM317" s="80">
        <v>1011566</v>
      </c>
      <c r="CN317" s="67" t="s">
        <v>707</v>
      </c>
      <c r="CO317" s="67" t="s">
        <v>708</v>
      </c>
      <c r="CP317" s="67" t="s">
        <v>709</v>
      </c>
      <c r="CQ317" s="67" t="s">
        <v>709</v>
      </c>
      <c r="CR317" s="67" t="s">
        <v>709</v>
      </c>
      <c r="CS317" s="67" t="s">
        <v>709</v>
      </c>
      <c r="CT317" s="68">
        <v>45848</v>
      </c>
      <c r="CU317" s="67" t="s">
        <v>988</v>
      </c>
      <c r="CV317" s="67" t="s">
        <v>989</v>
      </c>
      <c r="CW317" s="68" t="s">
        <v>168</v>
      </c>
      <c r="CX317" s="68">
        <v>45724</v>
      </c>
      <c r="CY317" s="67" t="s">
        <v>991</v>
      </c>
      <c r="CZ317" s="67" t="s">
        <v>994</v>
      </c>
      <c r="DA317" s="67" t="s">
        <v>1053</v>
      </c>
      <c r="DB317" s="81">
        <v>87776800</v>
      </c>
      <c r="DC317" s="69" t="s">
        <v>959</v>
      </c>
      <c r="DD317" s="67" t="s">
        <v>960</v>
      </c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  <c r="AML317"/>
      <c r="AMM317"/>
      <c r="AMN317"/>
      <c r="AMO317"/>
      <c r="AMP317"/>
      <c r="AMQ317"/>
      <c r="AMR317"/>
      <c r="AMS317"/>
      <c r="AMT317"/>
      <c r="AMU317"/>
      <c r="AMV317"/>
      <c r="AMW317"/>
      <c r="AMX317"/>
      <c r="AMY317"/>
      <c r="AMZ317"/>
      <c r="ANA317"/>
      <c r="ANB317"/>
      <c r="ANC317"/>
      <c r="AND317"/>
      <c r="ANE317"/>
      <c r="ANF317"/>
      <c r="ANG317"/>
      <c r="ANH317"/>
      <c r="ANI317"/>
      <c r="ANJ317"/>
      <c r="ANK317"/>
      <c r="ANL317"/>
      <c r="ANM317"/>
      <c r="ANN317"/>
      <c r="ANO317"/>
      <c r="ANP317"/>
      <c r="ANQ317"/>
      <c r="ANR317"/>
      <c r="ANS317"/>
      <c r="ANT317"/>
      <c r="ANU317"/>
      <c r="ANV317"/>
      <c r="ANW317"/>
      <c r="ANX317"/>
      <c r="ANY317"/>
      <c r="ANZ317"/>
      <c r="AOA317"/>
      <c r="AOB317"/>
      <c r="AOC317"/>
      <c r="AOD317"/>
      <c r="AOE317"/>
      <c r="AOF317"/>
      <c r="AOG317"/>
      <c r="AOH317"/>
      <c r="AOI317"/>
      <c r="AOJ317"/>
      <c r="AOK317"/>
      <c r="AOL317"/>
      <c r="AOM317"/>
      <c r="AON317"/>
      <c r="AOO317"/>
      <c r="AOP317"/>
      <c r="AOQ317"/>
      <c r="AOR317"/>
      <c r="AOS317"/>
      <c r="AOT317"/>
      <c r="AOU317"/>
      <c r="AOV317"/>
      <c r="AOW317"/>
      <c r="AOX317"/>
      <c r="AOY317"/>
      <c r="AOZ317"/>
      <c r="APA317"/>
      <c r="APB317"/>
      <c r="APC317"/>
      <c r="APD317"/>
      <c r="APE317"/>
      <c r="APF317"/>
      <c r="APG317"/>
      <c r="APH317"/>
      <c r="API317"/>
      <c r="APJ317"/>
      <c r="APK317"/>
      <c r="APL317"/>
      <c r="APM317"/>
      <c r="APN317"/>
      <c r="APO317"/>
      <c r="APP317"/>
      <c r="APQ317"/>
      <c r="APR317"/>
      <c r="APS317"/>
      <c r="APT317"/>
      <c r="APU317"/>
      <c r="APV317"/>
      <c r="APW317"/>
      <c r="APX317"/>
      <c r="APY317"/>
      <c r="APZ317"/>
      <c r="AQA317"/>
      <c r="AQB317"/>
      <c r="AQC317"/>
      <c r="AQD317"/>
      <c r="AQE317"/>
      <c r="AQF317"/>
      <c r="AQG317"/>
      <c r="AQH317"/>
      <c r="AQI317"/>
      <c r="AQJ317"/>
      <c r="AQK317"/>
      <c r="AQL317"/>
      <c r="AQM317"/>
      <c r="AQN317"/>
      <c r="AQO317"/>
      <c r="AQP317"/>
      <c r="AQQ317"/>
      <c r="AQR317"/>
      <c r="AQS317"/>
      <c r="AQT317"/>
      <c r="AQU317"/>
      <c r="AQV317"/>
      <c r="AQW317"/>
      <c r="AQX317"/>
      <c r="AQY317"/>
      <c r="AQZ317"/>
      <c r="ARA317"/>
      <c r="ARB317"/>
      <c r="ARC317"/>
      <c r="ARD317"/>
      <c r="ARE317"/>
      <c r="ARF317"/>
      <c r="ARG317"/>
      <c r="ARH317"/>
      <c r="ARI317"/>
      <c r="ARJ317"/>
      <c r="ARK317"/>
      <c r="ARL317"/>
      <c r="ARM317"/>
      <c r="ARN317"/>
      <c r="ARO317"/>
      <c r="ARP317"/>
      <c r="ARQ317"/>
      <c r="ARR317"/>
      <c r="ARS317"/>
      <c r="ART317"/>
      <c r="ARU317"/>
      <c r="ARV317"/>
      <c r="ARW317"/>
      <c r="ARX317"/>
      <c r="ARY317"/>
      <c r="ARZ317"/>
      <c r="ASA317"/>
      <c r="ASB317"/>
      <c r="ASC317"/>
      <c r="ASD317"/>
      <c r="ASE317"/>
      <c r="ASF317"/>
      <c r="ASG317"/>
      <c r="ASH317"/>
      <c r="ASI317"/>
      <c r="ASJ317"/>
      <c r="ASK317"/>
      <c r="ASL317"/>
      <c r="ASM317"/>
      <c r="ASN317"/>
      <c r="ASO317"/>
      <c r="ASP317"/>
      <c r="ASQ317"/>
      <c r="ASR317"/>
      <c r="ASS317"/>
      <c r="AST317"/>
      <c r="ASU317"/>
      <c r="ASV317"/>
      <c r="ASW317"/>
      <c r="ASX317"/>
      <c r="ASY317"/>
      <c r="ASZ317"/>
      <c r="ATA317"/>
      <c r="ATB317"/>
      <c r="ATC317"/>
      <c r="ATD317"/>
      <c r="ATE317"/>
      <c r="ATF317"/>
      <c r="ATG317"/>
      <c r="ATH317"/>
      <c r="ATI317"/>
      <c r="ATJ317"/>
      <c r="ATK317"/>
      <c r="ATL317"/>
      <c r="ATM317"/>
      <c r="ATN317"/>
      <c r="ATO317"/>
      <c r="ATP317"/>
      <c r="ATQ317"/>
      <c r="ATR317"/>
      <c r="ATS317"/>
      <c r="ATT317"/>
      <c r="ATU317"/>
      <c r="ATV317"/>
      <c r="ATW317"/>
      <c r="ATX317"/>
      <c r="ATY317"/>
      <c r="ATZ317"/>
      <c r="AUA317"/>
      <c r="AUB317"/>
      <c r="AUC317"/>
      <c r="AUD317"/>
      <c r="AUE317"/>
      <c r="AUF317"/>
      <c r="AUG317"/>
      <c r="AUH317"/>
      <c r="AUI317"/>
      <c r="AUJ317"/>
      <c r="AUK317"/>
      <c r="AUL317"/>
      <c r="AUM317"/>
      <c r="AUN317"/>
      <c r="AUO317"/>
      <c r="AUP317"/>
      <c r="AUQ317"/>
      <c r="AUR317"/>
      <c r="AUS317"/>
      <c r="AUT317"/>
      <c r="AUU317"/>
      <c r="AUV317"/>
      <c r="AUW317"/>
      <c r="AUX317"/>
      <c r="AUY317"/>
      <c r="AUZ317"/>
      <c r="AVA317"/>
      <c r="AVB317"/>
      <c r="AVC317"/>
      <c r="AVD317"/>
      <c r="AVE317"/>
      <c r="AVF317"/>
      <c r="AVG317"/>
      <c r="AVH317"/>
      <c r="AVI317"/>
      <c r="AVJ317"/>
      <c r="AVK317"/>
      <c r="AVL317"/>
      <c r="AVM317"/>
      <c r="AVN317"/>
      <c r="AVO317"/>
      <c r="AVP317"/>
      <c r="AVQ317"/>
      <c r="AVR317"/>
      <c r="AVS317"/>
      <c r="AVT317"/>
      <c r="AVU317"/>
      <c r="AVV317"/>
      <c r="AVW317"/>
      <c r="AVX317"/>
      <c r="AVY317"/>
      <c r="AVZ317"/>
      <c r="AWA317"/>
      <c r="AWB317"/>
      <c r="AWC317"/>
      <c r="AWD317"/>
      <c r="AWE317"/>
      <c r="AWF317"/>
      <c r="AWG317"/>
      <c r="AWH317"/>
      <c r="AWI317"/>
      <c r="AWJ317"/>
      <c r="AWK317"/>
      <c r="AWL317"/>
      <c r="AWM317"/>
      <c r="AWN317"/>
      <c r="AWO317"/>
      <c r="AWP317"/>
      <c r="AWQ317"/>
      <c r="AWR317"/>
      <c r="AWS317"/>
      <c r="AWT317"/>
      <c r="AWU317"/>
      <c r="AWV317"/>
      <c r="AWW317"/>
      <c r="AWX317"/>
      <c r="AWY317"/>
      <c r="AWZ317"/>
      <c r="AXA317"/>
      <c r="AXB317"/>
      <c r="AXC317"/>
      <c r="AXD317"/>
      <c r="AXE317"/>
      <c r="AXF317"/>
      <c r="AXG317"/>
      <c r="AXH317"/>
      <c r="AXI317"/>
      <c r="AXJ317"/>
      <c r="AXK317"/>
      <c r="AXL317"/>
      <c r="AXM317"/>
      <c r="AXN317"/>
      <c r="AXO317"/>
      <c r="AXP317"/>
      <c r="AXQ317"/>
      <c r="AXR317"/>
      <c r="AXS317"/>
      <c r="AXT317"/>
      <c r="AXU317"/>
      <c r="AXV317"/>
      <c r="AXW317"/>
      <c r="AXX317"/>
      <c r="AXY317"/>
      <c r="AXZ317"/>
      <c r="AYA317"/>
      <c r="AYB317"/>
      <c r="AYC317"/>
      <c r="AYD317"/>
      <c r="AYE317"/>
      <c r="AYF317"/>
      <c r="AYG317"/>
      <c r="AYH317"/>
      <c r="AYI317"/>
      <c r="AYJ317"/>
      <c r="AYK317"/>
      <c r="AYL317"/>
      <c r="AYM317"/>
      <c r="AYN317"/>
      <c r="AYO317"/>
      <c r="AYP317"/>
      <c r="AYQ317"/>
      <c r="AYR317"/>
      <c r="AYS317"/>
      <c r="AYT317"/>
      <c r="AYU317"/>
      <c r="AYV317"/>
      <c r="AYW317"/>
      <c r="AYX317"/>
      <c r="AYY317"/>
      <c r="AYZ317"/>
      <c r="AZA317"/>
      <c r="AZB317"/>
      <c r="AZC317"/>
      <c r="AZD317"/>
      <c r="AZE317"/>
      <c r="AZF317"/>
      <c r="AZG317"/>
      <c r="AZH317"/>
      <c r="AZI317"/>
      <c r="AZJ317"/>
      <c r="AZK317"/>
      <c r="AZL317"/>
      <c r="AZM317"/>
      <c r="AZN317"/>
      <c r="AZO317"/>
      <c r="AZP317"/>
      <c r="AZQ317"/>
      <c r="AZR317"/>
      <c r="AZS317"/>
      <c r="AZT317"/>
      <c r="AZU317"/>
      <c r="AZV317"/>
      <c r="AZW317"/>
      <c r="AZX317"/>
      <c r="AZY317"/>
      <c r="AZZ317"/>
      <c r="BAA317"/>
      <c r="BAB317"/>
      <c r="BAC317"/>
      <c r="BAD317"/>
      <c r="BAE317"/>
      <c r="BAF317"/>
      <c r="BAG317"/>
      <c r="BAH317"/>
      <c r="BAI317"/>
      <c r="BAJ317"/>
      <c r="BAK317"/>
      <c r="BAL317"/>
      <c r="BAM317"/>
      <c r="BAN317"/>
      <c r="BAO317"/>
      <c r="BAP317"/>
      <c r="BAQ317"/>
      <c r="BAR317"/>
      <c r="BAS317"/>
      <c r="BAT317"/>
      <c r="BAU317"/>
      <c r="BAV317"/>
      <c r="BAW317"/>
      <c r="BAX317"/>
      <c r="BAY317"/>
      <c r="BAZ317"/>
      <c r="BBA317"/>
      <c r="BBB317"/>
      <c r="BBC317"/>
      <c r="BBD317"/>
      <c r="BBE317"/>
      <c r="BBF317"/>
      <c r="BBG317"/>
      <c r="BBH317"/>
      <c r="BBI317"/>
      <c r="BBJ317"/>
      <c r="BBK317"/>
      <c r="BBL317"/>
      <c r="BBM317"/>
      <c r="BBN317"/>
      <c r="BBO317"/>
      <c r="BBP317"/>
      <c r="BBQ317"/>
      <c r="BBR317"/>
      <c r="BBS317"/>
      <c r="BBT317"/>
      <c r="BBU317"/>
      <c r="BBV317"/>
      <c r="BBW317"/>
      <c r="BBX317"/>
      <c r="BBY317"/>
      <c r="BBZ317"/>
      <c r="BCA317"/>
      <c r="BCB317"/>
      <c r="BCC317"/>
      <c r="BCD317"/>
      <c r="BCE317"/>
      <c r="BCF317"/>
      <c r="BCG317"/>
      <c r="BCH317"/>
      <c r="BCI317"/>
      <c r="BCJ317"/>
      <c r="BCK317"/>
      <c r="BCL317"/>
      <c r="BCM317"/>
      <c r="BCN317"/>
      <c r="BCO317"/>
      <c r="BCP317"/>
      <c r="BCQ317"/>
      <c r="BCR317"/>
      <c r="BCS317"/>
      <c r="BCT317"/>
      <c r="BCU317"/>
      <c r="BCV317"/>
      <c r="BCW317"/>
      <c r="BCX317"/>
      <c r="BCY317"/>
      <c r="BCZ317"/>
      <c r="BDA317"/>
      <c r="BDB317"/>
      <c r="BDC317"/>
      <c r="BDD317"/>
      <c r="BDE317"/>
      <c r="BDF317"/>
      <c r="BDG317"/>
      <c r="BDH317"/>
      <c r="BDI317"/>
      <c r="BDJ317"/>
      <c r="BDK317"/>
      <c r="BDL317"/>
      <c r="BDM317"/>
      <c r="BDN317"/>
      <c r="BDO317"/>
      <c r="BDP317"/>
      <c r="BDQ317"/>
      <c r="BDR317"/>
      <c r="BDS317"/>
      <c r="BDT317"/>
      <c r="BDU317"/>
    </row>
    <row r="318" spans="1:1477" s="69" customFormat="1">
      <c r="B318" s="67" t="s">
        <v>6</v>
      </c>
      <c r="C318" s="67" t="s">
        <v>548</v>
      </c>
      <c r="D318" s="67" t="s">
        <v>549</v>
      </c>
      <c r="E318" s="68">
        <v>44777</v>
      </c>
      <c r="F318" s="67" t="s">
        <v>988</v>
      </c>
      <c r="G318" s="158" t="s">
        <v>995</v>
      </c>
      <c r="H318" s="187">
        <v>1</v>
      </c>
      <c r="I318" s="69">
        <v>1</v>
      </c>
      <c r="J318" s="69">
        <v>580</v>
      </c>
      <c r="K318" s="69">
        <v>797</v>
      </c>
      <c r="L318" s="69">
        <v>779</v>
      </c>
      <c r="M318" s="186">
        <f t="shared" si="96"/>
        <v>0.96896551724137936</v>
      </c>
      <c r="N318" s="69">
        <f t="shared" si="97"/>
        <v>1</v>
      </c>
      <c r="O318" s="69">
        <v>18</v>
      </c>
      <c r="P318" s="69">
        <v>0</v>
      </c>
      <c r="Q318" s="69">
        <v>0</v>
      </c>
      <c r="R318" s="69">
        <v>217</v>
      </c>
      <c r="S318" s="69">
        <v>0</v>
      </c>
      <c r="T318" s="190">
        <v>6997500</v>
      </c>
      <c r="U318" s="190">
        <v>69934</v>
      </c>
      <c r="V318" s="190">
        <v>6927567</v>
      </c>
      <c r="W318" s="190">
        <v>7112720</v>
      </c>
      <c r="X318" s="190">
        <v>7042786</v>
      </c>
      <c r="Y318" s="190">
        <v>0</v>
      </c>
      <c r="Z318" s="190">
        <v>0</v>
      </c>
      <c r="AA318" s="190">
        <v>0</v>
      </c>
      <c r="AB318" s="190">
        <v>7042786</v>
      </c>
      <c r="AC318" s="190">
        <v>7042581</v>
      </c>
      <c r="AD318" s="186">
        <f t="shared" si="98"/>
        <v>1.0166023655924223</v>
      </c>
      <c r="AE318" s="69">
        <f t="shared" si="99"/>
        <v>1</v>
      </c>
      <c r="AF318" s="190">
        <v>-205</v>
      </c>
      <c r="AG318" s="190">
        <v>115220</v>
      </c>
      <c r="AH318" s="69">
        <v>163</v>
      </c>
      <c r="AI318" s="69">
        <v>54</v>
      </c>
      <c r="AJ318" s="69">
        <v>0</v>
      </c>
      <c r="AK318" s="69">
        <v>0</v>
      </c>
      <c r="AL318" s="80">
        <v>0</v>
      </c>
      <c r="AM318" s="80">
        <v>0</v>
      </c>
      <c r="AN318" s="69">
        <v>0</v>
      </c>
      <c r="AO318" s="69">
        <v>0</v>
      </c>
      <c r="AP318" s="80">
        <v>115220</v>
      </c>
      <c r="AQ318" s="80">
        <v>0</v>
      </c>
      <c r="AR318" s="69">
        <v>0</v>
      </c>
      <c r="AS318" s="69">
        <v>0</v>
      </c>
      <c r="AT318" s="80">
        <v>0</v>
      </c>
      <c r="AU318" s="80">
        <v>0</v>
      </c>
      <c r="AV318" s="69">
        <v>0</v>
      </c>
      <c r="AW318" s="69">
        <v>0</v>
      </c>
      <c r="AX318" s="80">
        <v>0</v>
      </c>
      <c r="AY318" s="80">
        <v>0</v>
      </c>
      <c r="AZ318" s="69">
        <v>0</v>
      </c>
      <c r="BA318" s="69">
        <v>0</v>
      </c>
      <c r="BB318" s="80">
        <v>0</v>
      </c>
      <c r="BC318" s="80">
        <v>0</v>
      </c>
      <c r="BD318" s="69">
        <v>0</v>
      </c>
      <c r="BE318" s="69">
        <v>0</v>
      </c>
      <c r="BF318" s="80">
        <v>0</v>
      </c>
      <c r="BG318" s="80">
        <v>0</v>
      </c>
      <c r="BH318" s="69">
        <v>0</v>
      </c>
      <c r="BI318" s="69">
        <v>0</v>
      </c>
      <c r="BJ318" s="80">
        <v>0</v>
      </c>
      <c r="BK318" s="80">
        <v>0</v>
      </c>
      <c r="BL318" s="69">
        <v>0</v>
      </c>
      <c r="BM318" s="69">
        <v>0</v>
      </c>
      <c r="BN318" s="80">
        <v>0</v>
      </c>
      <c r="BO318" s="80">
        <v>0</v>
      </c>
      <c r="BP318" s="69">
        <v>0</v>
      </c>
      <c r="BQ318" s="69">
        <v>0</v>
      </c>
      <c r="BR318" s="80">
        <v>0</v>
      </c>
      <c r="BS318" s="80">
        <v>0</v>
      </c>
      <c r="BT318" s="69">
        <v>0</v>
      </c>
      <c r="BU318" s="69">
        <v>0</v>
      </c>
      <c r="BV318" s="80">
        <v>0</v>
      </c>
      <c r="BW318" s="80">
        <v>0</v>
      </c>
      <c r="BX318" s="69">
        <v>0</v>
      </c>
      <c r="BY318" s="69">
        <v>0</v>
      </c>
      <c r="BZ318" s="80">
        <v>0</v>
      </c>
      <c r="CA318" s="80">
        <v>0</v>
      </c>
      <c r="CB318" s="69">
        <v>0</v>
      </c>
      <c r="CC318" s="69">
        <v>0</v>
      </c>
      <c r="CD318" s="80">
        <v>0</v>
      </c>
      <c r="CE318" s="80">
        <v>0</v>
      </c>
      <c r="CF318" s="69">
        <v>0</v>
      </c>
      <c r="CG318" s="69">
        <v>0</v>
      </c>
      <c r="CH318" s="80">
        <v>0</v>
      </c>
      <c r="CI318" s="80">
        <v>0</v>
      </c>
      <c r="CJ318" s="69">
        <v>0</v>
      </c>
      <c r="CK318" s="69">
        <v>0</v>
      </c>
      <c r="CL318" s="80">
        <v>115220</v>
      </c>
      <c r="CM318" s="80">
        <v>0</v>
      </c>
      <c r="CN318" s="67" t="s">
        <v>961</v>
      </c>
      <c r="CO318" s="67" t="s">
        <v>962</v>
      </c>
      <c r="CP318" s="67" t="s">
        <v>709</v>
      </c>
      <c r="CQ318" s="67" t="s">
        <v>709</v>
      </c>
      <c r="CR318" s="67" t="s">
        <v>709</v>
      </c>
      <c r="CS318" s="67" t="s">
        <v>709</v>
      </c>
      <c r="CT318" s="68">
        <v>45965</v>
      </c>
      <c r="CU318" s="67" t="s">
        <v>993</v>
      </c>
      <c r="CV318" s="67" t="s">
        <v>989</v>
      </c>
      <c r="CW318" s="68" t="s">
        <v>168</v>
      </c>
      <c r="CX318" s="68">
        <v>45744</v>
      </c>
      <c r="CY318" s="67" t="s">
        <v>991</v>
      </c>
      <c r="CZ318" s="67" t="s">
        <v>994</v>
      </c>
      <c r="DA318" s="67" t="s">
        <v>1052</v>
      </c>
      <c r="DB318" s="81">
        <v>13119000</v>
      </c>
      <c r="DD318" s="67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  <c r="AML318"/>
      <c r="AMM318"/>
      <c r="AMN318"/>
      <c r="AMO318"/>
      <c r="AMP318"/>
      <c r="AMQ318"/>
      <c r="AMR318"/>
      <c r="AMS318"/>
      <c r="AMT318"/>
      <c r="AMU318"/>
      <c r="AMV318"/>
      <c r="AMW318"/>
      <c r="AMX318"/>
      <c r="AMY318"/>
      <c r="AMZ318"/>
      <c r="ANA318"/>
      <c r="ANB318"/>
      <c r="ANC318"/>
      <c r="AND318"/>
      <c r="ANE318"/>
      <c r="ANF318"/>
      <c r="ANG318"/>
      <c r="ANH318"/>
      <c r="ANI318"/>
      <c r="ANJ318"/>
      <c r="ANK318"/>
      <c r="ANL318"/>
      <c r="ANM318"/>
      <c r="ANN318"/>
      <c r="ANO318"/>
      <c r="ANP318"/>
      <c r="ANQ318"/>
      <c r="ANR318"/>
      <c r="ANS318"/>
      <c r="ANT318"/>
      <c r="ANU318"/>
      <c r="ANV318"/>
      <c r="ANW318"/>
      <c r="ANX318"/>
      <c r="ANY318"/>
      <c r="ANZ318"/>
      <c r="AOA318"/>
      <c r="AOB318"/>
      <c r="AOC318"/>
      <c r="AOD318"/>
      <c r="AOE318"/>
      <c r="AOF318"/>
      <c r="AOG318"/>
      <c r="AOH318"/>
      <c r="AOI318"/>
      <c r="AOJ318"/>
      <c r="AOK318"/>
      <c r="AOL318"/>
      <c r="AOM318"/>
      <c r="AON318"/>
      <c r="AOO318"/>
      <c r="AOP318"/>
      <c r="AOQ318"/>
      <c r="AOR318"/>
      <c r="AOS318"/>
      <c r="AOT318"/>
      <c r="AOU318"/>
      <c r="AOV318"/>
      <c r="AOW318"/>
      <c r="AOX318"/>
      <c r="AOY318"/>
      <c r="AOZ318"/>
      <c r="APA318"/>
      <c r="APB318"/>
      <c r="APC318"/>
      <c r="APD318"/>
      <c r="APE318"/>
      <c r="APF318"/>
      <c r="APG318"/>
      <c r="APH318"/>
      <c r="API318"/>
      <c r="APJ318"/>
      <c r="APK318"/>
      <c r="APL318"/>
      <c r="APM318"/>
      <c r="APN318"/>
      <c r="APO318"/>
      <c r="APP318"/>
      <c r="APQ318"/>
      <c r="APR318"/>
      <c r="APS318"/>
      <c r="APT318"/>
      <c r="APU318"/>
      <c r="APV318"/>
      <c r="APW318"/>
      <c r="APX318"/>
      <c r="APY318"/>
      <c r="APZ318"/>
      <c r="AQA318"/>
      <c r="AQB318"/>
      <c r="AQC318"/>
      <c r="AQD318"/>
      <c r="AQE318"/>
      <c r="AQF318"/>
      <c r="AQG318"/>
      <c r="AQH318"/>
      <c r="AQI318"/>
      <c r="AQJ318"/>
      <c r="AQK318"/>
      <c r="AQL318"/>
      <c r="AQM318"/>
      <c r="AQN318"/>
      <c r="AQO318"/>
      <c r="AQP318"/>
      <c r="AQQ318"/>
      <c r="AQR318"/>
      <c r="AQS318"/>
      <c r="AQT318"/>
      <c r="AQU318"/>
      <c r="AQV318"/>
      <c r="AQW318"/>
      <c r="AQX318"/>
      <c r="AQY318"/>
      <c r="AQZ318"/>
      <c r="ARA318"/>
      <c r="ARB318"/>
      <c r="ARC318"/>
      <c r="ARD318"/>
      <c r="ARE318"/>
      <c r="ARF318"/>
      <c r="ARG318"/>
      <c r="ARH318"/>
      <c r="ARI318"/>
      <c r="ARJ318"/>
      <c r="ARK318"/>
      <c r="ARL318"/>
      <c r="ARM318"/>
      <c r="ARN318"/>
      <c r="ARO318"/>
      <c r="ARP318"/>
      <c r="ARQ318"/>
      <c r="ARR318"/>
      <c r="ARS318"/>
      <c r="ART318"/>
      <c r="ARU318"/>
      <c r="ARV318"/>
      <c r="ARW318"/>
      <c r="ARX318"/>
      <c r="ARY318"/>
      <c r="ARZ318"/>
      <c r="ASA318"/>
      <c r="ASB318"/>
      <c r="ASC318"/>
      <c r="ASD318"/>
      <c r="ASE318"/>
      <c r="ASF318"/>
      <c r="ASG318"/>
      <c r="ASH318"/>
      <c r="ASI318"/>
      <c r="ASJ318"/>
      <c r="ASK318"/>
      <c r="ASL318"/>
      <c r="ASM318"/>
      <c r="ASN318"/>
      <c r="ASO318"/>
      <c r="ASP318"/>
      <c r="ASQ318"/>
      <c r="ASR318"/>
      <c r="ASS318"/>
      <c r="AST318"/>
      <c r="ASU318"/>
      <c r="ASV318"/>
      <c r="ASW318"/>
      <c r="ASX318"/>
      <c r="ASY318"/>
      <c r="ASZ318"/>
      <c r="ATA318"/>
      <c r="ATB318"/>
      <c r="ATC318"/>
      <c r="ATD318"/>
      <c r="ATE318"/>
      <c r="ATF318"/>
      <c r="ATG318"/>
      <c r="ATH318"/>
      <c r="ATI318"/>
      <c r="ATJ318"/>
      <c r="ATK318"/>
      <c r="ATL318"/>
      <c r="ATM318"/>
      <c r="ATN318"/>
      <c r="ATO318"/>
      <c r="ATP318"/>
      <c r="ATQ318"/>
      <c r="ATR318"/>
      <c r="ATS318"/>
      <c r="ATT318"/>
      <c r="ATU318"/>
      <c r="ATV318"/>
      <c r="ATW318"/>
      <c r="ATX318"/>
      <c r="ATY318"/>
      <c r="ATZ318"/>
      <c r="AUA318"/>
      <c r="AUB318"/>
      <c r="AUC318"/>
      <c r="AUD318"/>
      <c r="AUE318"/>
      <c r="AUF318"/>
      <c r="AUG318"/>
      <c r="AUH318"/>
      <c r="AUI318"/>
      <c r="AUJ318"/>
      <c r="AUK318"/>
      <c r="AUL318"/>
      <c r="AUM318"/>
      <c r="AUN318"/>
      <c r="AUO318"/>
      <c r="AUP318"/>
      <c r="AUQ318"/>
      <c r="AUR318"/>
      <c r="AUS318"/>
      <c r="AUT318"/>
      <c r="AUU318"/>
      <c r="AUV318"/>
      <c r="AUW318"/>
      <c r="AUX318"/>
      <c r="AUY318"/>
      <c r="AUZ318"/>
      <c r="AVA318"/>
      <c r="AVB318"/>
      <c r="AVC318"/>
      <c r="AVD318"/>
      <c r="AVE318"/>
      <c r="AVF318"/>
      <c r="AVG318"/>
      <c r="AVH318"/>
      <c r="AVI318"/>
      <c r="AVJ318"/>
      <c r="AVK318"/>
      <c r="AVL318"/>
      <c r="AVM318"/>
      <c r="AVN318"/>
      <c r="AVO318"/>
      <c r="AVP318"/>
      <c r="AVQ318"/>
      <c r="AVR318"/>
      <c r="AVS318"/>
      <c r="AVT318"/>
      <c r="AVU318"/>
      <c r="AVV318"/>
      <c r="AVW318"/>
      <c r="AVX318"/>
      <c r="AVY318"/>
      <c r="AVZ318"/>
      <c r="AWA318"/>
      <c r="AWB318"/>
      <c r="AWC318"/>
      <c r="AWD318"/>
      <c r="AWE318"/>
      <c r="AWF318"/>
      <c r="AWG318"/>
      <c r="AWH318"/>
      <c r="AWI318"/>
      <c r="AWJ318"/>
      <c r="AWK318"/>
      <c r="AWL318"/>
      <c r="AWM318"/>
      <c r="AWN318"/>
      <c r="AWO318"/>
      <c r="AWP318"/>
      <c r="AWQ318"/>
      <c r="AWR318"/>
      <c r="AWS318"/>
      <c r="AWT318"/>
      <c r="AWU318"/>
      <c r="AWV318"/>
      <c r="AWW318"/>
      <c r="AWX318"/>
      <c r="AWY318"/>
      <c r="AWZ318"/>
      <c r="AXA318"/>
      <c r="AXB318"/>
      <c r="AXC318"/>
      <c r="AXD318"/>
      <c r="AXE318"/>
      <c r="AXF318"/>
      <c r="AXG318"/>
      <c r="AXH318"/>
      <c r="AXI318"/>
      <c r="AXJ318"/>
      <c r="AXK318"/>
      <c r="AXL318"/>
      <c r="AXM318"/>
      <c r="AXN318"/>
      <c r="AXO318"/>
      <c r="AXP318"/>
      <c r="AXQ318"/>
      <c r="AXR318"/>
      <c r="AXS318"/>
      <c r="AXT318"/>
      <c r="AXU318"/>
      <c r="AXV318"/>
      <c r="AXW318"/>
      <c r="AXX318"/>
      <c r="AXY318"/>
      <c r="AXZ318"/>
      <c r="AYA318"/>
      <c r="AYB318"/>
      <c r="AYC318"/>
      <c r="AYD318"/>
      <c r="AYE318"/>
      <c r="AYF318"/>
      <c r="AYG318"/>
      <c r="AYH318"/>
      <c r="AYI318"/>
      <c r="AYJ318"/>
      <c r="AYK318"/>
      <c r="AYL318"/>
      <c r="AYM318"/>
      <c r="AYN318"/>
      <c r="AYO318"/>
      <c r="AYP318"/>
      <c r="AYQ318"/>
      <c r="AYR318"/>
      <c r="AYS318"/>
      <c r="AYT318"/>
      <c r="AYU318"/>
      <c r="AYV318"/>
      <c r="AYW318"/>
      <c r="AYX318"/>
      <c r="AYY318"/>
      <c r="AYZ318"/>
      <c r="AZA318"/>
      <c r="AZB318"/>
      <c r="AZC318"/>
      <c r="AZD318"/>
      <c r="AZE318"/>
      <c r="AZF318"/>
      <c r="AZG318"/>
      <c r="AZH318"/>
      <c r="AZI318"/>
      <c r="AZJ318"/>
      <c r="AZK318"/>
      <c r="AZL318"/>
      <c r="AZM318"/>
      <c r="AZN318"/>
      <c r="AZO318"/>
      <c r="AZP318"/>
      <c r="AZQ318"/>
      <c r="AZR318"/>
      <c r="AZS318"/>
      <c r="AZT318"/>
      <c r="AZU318"/>
      <c r="AZV318"/>
      <c r="AZW318"/>
      <c r="AZX318"/>
      <c r="AZY318"/>
      <c r="AZZ318"/>
      <c r="BAA318"/>
      <c r="BAB318"/>
      <c r="BAC318"/>
      <c r="BAD318"/>
      <c r="BAE318"/>
      <c r="BAF318"/>
      <c r="BAG318"/>
      <c r="BAH318"/>
      <c r="BAI318"/>
      <c r="BAJ318"/>
      <c r="BAK318"/>
      <c r="BAL318"/>
      <c r="BAM318"/>
      <c r="BAN318"/>
      <c r="BAO318"/>
      <c r="BAP318"/>
      <c r="BAQ318"/>
      <c r="BAR318"/>
      <c r="BAS318"/>
      <c r="BAT318"/>
      <c r="BAU318"/>
      <c r="BAV318"/>
      <c r="BAW318"/>
      <c r="BAX318"/>
      <c r="BAY318"/>
      <c r="BAZ318"/>
      <c r="BBA318"/>
      <c r="BBB318"/>
      <c r="BBC318"/>
      <c r="BBD318"/>
      <c r="BBE318"/>
      <c r="BBF318"/>
      <c r="BBG318"/>
      <c r="BBH318"/>
      <c r="BBI318"/>
      <c r="BBJ318"/>
      <c r="BBK318"/>
      <c r="BBL318"/>
      <c r="BBM318"/>
      <c r="BBN318"/>
      <c r="BBO318"/>
      <c r="BBP318"/>
      <c r="BBQ318"/>
      <c r="BBR318"/>
      <c r="BBS318"/>
      <c r="BBT318"/>
      <c r="BBU318"/>
      <c r="BBV318"/>
      <c r="BBW318"/>
      <c r="BBX318"/>
      <c r="BBY318"/>
      <c r="BBZ318"/>
      <c r="BCA318"/>
      <c r="BCB318"/>
      <c r="BCC318"/>
      <c r="BCD318"/>
      <c r="BCE318"/>
      <c r="BCF318"/>
      <c r="BCG318"/>
      <c r="BCH318"/>
      <c r="BCI318"/>
      <c r="BCJ318"/>
      <c r="BCK318"/>
      <c r="BCL318"/>
      <c r="BCM318"/>
      <c r="BCN318"/>
      <c r="BCO318"/>
      <c r="BCP318"/>
      <c r="BCQ318"/>
      <c r="BCR318"/>
      <c r="BCS318"/>
      <c r="BCT318"/>
      <c r="BCU318"/>
      <c r="BCV318"/>
      <c r="BCW318"/>
      <c r="BCX318"/>
      <c r="BCY318"/>
      <c r="BCZ318"/>
      <c r="BDA318"/>
      <c r="BDB318"/>
      <c r="BDC318"/>
      <c r="BDD318"/>
      <c r="BDE318"/>
      <c r="BDF318"/>
      <c r="BDG318"/>
      <c r="BDH318"/>
      <c r="BDI318"/>
      <c r="BDJ318"/>
      <c r="BDK318"/>
      <c r="BDL318"/>
      <c r="BDM318"/>
      <c r="BDN318"/>
      <c r="BDO318"/>
      <c r="BDP318"/>
      <c r="BDQ318"/>
      <c r="BDR318"/>
      <c r="BDS318"/>
      <c r="BDT318"/>
      <c r="BDU318"/>
    </row>
    <row r="319" spans="1:1477" s="69" customFormat="1">
      <c r="B319" s="67" t="s">
        <v>6</v>
      </c>
      <c r="C319" s="67" t="s">
        <v>550</v>
      </c>
      <c r="D319" s="67" t="s">
        <v>551</v>
      </c>
      <c r="E319" s="68">
        <v>44364</v>
      </c>
      <c r="F319" s="67" t="s">
        <v>986</v>
      </c>
      <c r="G319" s="158" t="s">
        <v>998</v>
      </c>
      <c r="H319" s="187">
        <v>5</v>
      </c>
      <c r="I319" s="69">
        <v>22</v>
      </c>
      <c r="J319" s="69">
        <v>1100</v>
      </c>
      <c r="K319" s="69">
        <v>1415</v>
      </c>
      <c r="L319" s="69">
        <v>1414</v>
      </c>
      <c r="M319" s="186">
        <f t="shared" si="96"/>
        <v>1.1254545454545455</v>
      </c>
      <c r="N319" s="69">
        <f t="shared" si="97"/>
        <v>1</v>
      </c>
      <c r="O319" s="69">
        <v>1</v>
      </c>
      <c r="P319" s="69">
        <v>0</v>
      </c>
      <c r="Q319" s="69">
        <v>0</v>
      </c>
      <c r="R319" s="69">
        <v>176</v>
      </c>
      <c r="S319" s="69">
        <v>139</v>
      </c>
      <c r="T319" s="190">
        <v>89691574</v>
      </c>
      <c r="U319" s="190">
        <v>162717</v>
      </c>
      <c r="V319" s="190">
        <v>89528857</v>
      </c>
      <c r="W319" s="190">
        <v>96531643</v>
      </c>
      <c r="X319" s="190">
        <v>96716929</v>
      </c>
      <c r="Y319" s="190">
        <v>-45000</v>
      </c>
      <c r="Z319" s="190">
        <v>0</v>
      </c>
      <c r="AA319" s="190">
        <v>-45000</v>
      </c>
      <c r="AB319" s="190">
        <v>96671929</v>
      </c>
      <c r="AC319" s="190">
        <v>96896327</v>
      </c>
      <c r="AD319" s="186">
        <f t="shared" si="98"/>
        <v>1.0822915677344123</v>
      </c>
      <c r="AE319" s="69">
        <f t="shared" si="99"/>
        <v>1</v>
      </c>
      <c r="AF319" s="190">
        <v>1490307</v>
      </c>
      <c r="AG319" s="190">
        <v>6840069</v>
      </c>
      <c r="AH319" s="69">
        <v>90</v>
      </c>
      <c r="AI319" s="69">
        <v>86</v>
      </c>
      <c r="AJ319" s="69">
        <v>0</v>
      </c>
      <c r="AK319" s="69">
        <v>119</v>
      </c>
      <c r="AL319" s="80">
        <v>5277897</v>
      </c>
      <c r="AM319" s="80">
        <v>81590</v>
      </c>
      <c r="AN319" s="69">
        <v>0</v>
      </c>
      <c r="AO319" s="69">
        <v>20</v>
      </c>
      <c r="AP319" s="80">
        <v>1067716</v>
      </c>
      <c r="AQ319" s="80">
        <v>347957</v>
      </c>
      <c r="AR319" s="69">
        <v>0</v>
      </c>
      <c r="AS319" s="69">
        <v>0</v>
      </c>
      <c r="AT319" s="80">
        <v>0</v>
      </c>
      <c r="AU319" s="80">
        <v>0</v>
      </c>
      <c r="AV319" s="69">
        <v>0</v>
      </c>
      <c r="AW319" s="69">
        <v>0</v>
      </c>
      <c r="AX319" s="80">
        <v>0</v>
      </c>
      <c r="AY319" s="80">
        <v>0</v>
      </c>
      <c r="AZ319" s="69">
        <v>0</v>
      </c>
      <c r="BA319" s="69">
        <v>0</v>
      </c>
      <c r="BB319" s="80">
        <v>0</v>
      </c>
      <c r="BC319" s="80">
        <v>0</v>
      </c>
      <c r="BD319" s="69">
        <v>0</v>
      </c>
      <c r="BE319" s="69">
        <v>0</v>
      </c>
      <c r="BF319" s="80">
        <v>49676</v>
      </c>
      <c r="BG319" s="80">
        <v>0</v>
      </c>
      <c r="BH319" s="69">
        <v>0</v>
      </c>
      <c r="BI319" s="69">
        <v>0</v>
      </c>
      <c r="BJ319" s="80">
        <v>8310</v>
      </c>
      <c r="BK319" s="80">
        <v>0</v>
      </c>
      <c r="BL319" s="69">
        <v>0</v>
      </c>
      <c r="BM319" s="69">
        <v>0</v>
      </c>
      <c r="BN319" s="80">
        <v>0</v>
      </c>
      <c r="BO319" s="80">
        <v>0</v>
      </c>
      <c r="BP319" s="69">
        <v>0</v>
      </c>
      <c r="BQ319" s="69">
        <v>0</v>
      </c>
      <c r="BR319" s="80">
        <v>149800</v>
      </c>
      <c r="BS319" s="80">
        <v>0</v>
      </c>
      <c r="BT319" s="69">
        <v>0</v>
      </c>
      <c r="BU319" s="69">
        <v>0</v>
      </c>
      <c r="BV319" s="80">
        <v>0</v>
      </c>
      <c r="BW319" s="80">
        <v>0</v>
      </c>
      <c r="BX319" s="69">
        <v>0</v>
      </c>
      <c r="BY319" s="69">
        <v>0</v>
      </c>
      <c r="BZ319" s="80">
        <v>0</v>
      </c>
      <c r="CA319" s="80">
        <v>0</v>
      </c>
      <c r="CB319" s="69">
        <v>0</v>
      </c>
      <c r="CC319" s="69">
        <v>0</v>
      </c>
      <c r="CD319" s="80">
        <v>0</v>
      </c>
      <c r="CE319" s="80">
        <v>0</v>
      </c>
      <c r="CF319" s="69">
        <v>0</v>
      </c>
      <c r="CG319" s="69">
        <v>0</v>
      </c>
      <c r="CH319" s="80">
        <v>0</v>
      </c>
      <c r="CI319" s="80">
        <v>0</v>
      </c>
      <c r="CJ319" s="69">
        <v>0</v>
      </c>
      <c r="CK319" s="69">
        <v>139</v>
      </c>
      <c r="CL319" s="80">
        <v>6553399</v>
      </c>
      <c r="CM319" s="80">
        <v>429547</v>
      </c>
      <c r="CN319" s="67" t="s">
        <v>963</v>
      </c>
      <c r="CO319" s="67" t="s">
        <v>964</v>
      </c>
      <c r="CP319" s="67" t="s">
        <v>709</v>
      </c>
      <c r="CQ319" s="67" t="s">
        <v>709</v>
      </c>
      <c r="CR319" s="67" t="s">
        <v>709</v>
      </c>
      <c r="CS319" s="67" t="s">
        <v>709</v>
      </c>
      <c r="CT319" s="68">
        <v>46007</v>
      </c>
      <c r="CU319" s="67" t="s">
        <v>993</v>
      </c>
      <c r="CV319" s="67" t="s">
        <v>989</v>
      </c>
      <c r="CW319" s="68" t="s">
        <v>168</v>
      </c>
      <c r="CX319" s="68">
        <v>45840</v>
      </c>
      <c r="CY319" s="67" t="s">
        <v>988</v>
      </c>
      <c r="CZ319" s="67" t="s">
        <v>989</v>
      </c>
      <c r="DA319" s="67" t="s">
        <v>1053</v>
      </c>
      <c r="DB319" s="81">
        <v>100030998</v>
      </c>
      <c r="DC319" s="69" t="s">
        <v>959</v>
      </c>
      <c r="DD319" s="67" t="s">
        <v>960</v>
      </c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  <c r="AMK319"/>
      <c r="AML319"/>
      <c r="AMM319"/>
      <c r="AMN319"/>
      <c r="AMO319"/>
      <c r="AMP319"/>
      <c r="AMQ319"/>
      <c r="AMR319"/>
      <c r="AMS319"/>
      <c r="AMT319"/>
      <c r="AMU319"/>
      <c r="AMV319"/>
      <c r="AMW319"/>
      <c r="AMX319"/>
      <c r="AMY319"/>
      <c r="AMZ319"/>
      <c r="ANA319"/>
      <c r="ANB319"/>
      <c r="ANC319"/>
      <c r="AND319"/>
      <c r="ANE319"/>
      <c r="ANF319"/>
      <c r="ANG319"/>
      <c r="ANH319"/>
      <c r="ANI319"/>
      <c r="ANJ319"/>
      <c r="ANK319"/>
      <c r="ANL319"/>
      <c r="ANM319"/>
      <c r="ANN319"/>
      <c r="ANO319"/>
      <c r="ANP319"/>
      <c r="ANQ319"/>
      <c r="ANR319"/>
      <c r="ANS319"/>
      <c r="ANT319"/>
      <c r="ANU319"/>
      <c r="ANV319"/>
      <c r="ANW319"/>
      <c r="ANX319"/>
      <c r="ANY319"/>
      <c r="ANZ319"/>
      <c r="AOA319"/>
      <c r="AOB319"/>
      <c r="AOC319"/>
      <c r="AOD319"/>
      <c r="AOE319"/>
      <c r="AOF319"/>
      <c r="AOG319"/>
      <c r="AOH319"/>
      <c r="AOI319"/>
      <c r="AOJ319"/>
      <c r="AOK319"/>
      <c r="AOL319"/>
      <c r="AOM319"/>
      <c r="AON319"/>
      <c r="AOO319"/>
      <c r="AOP319"/>
      <c r="AOQ319"/>
      <c r="AOR319"/>
      <c r="AOS319"/>
      <c r="AOT319"/>
      <c r="AOU319"/>
      <c r="AOV319"/>
      <c r="AOW319"/>
      <c r="AOX319"/>
      <c r="AOY319"/>
      <c r="AOZ319"/>
      <c r="APA319"/>
      <c r="APB319"/>
      <c r="APC319"/>
      <c r="APD319"/>
      <c r="APE319"/>
      <c r="APF319"/>
      <c r="APG319"/>
      <c r="APH319"/>
      <c r="API319"/>
      <c r="APJ319"/>
      <c r="APK319"/>
      <c r="APL319"/>
      <c r="APM319"/>
      <c r="APN319"/>
      <c r="APO319"/>
      <c r="APP319"/>
      <c r="APQ319"/>
      <c r="APR319"/>
      <c r="APS319"/>
      <c r="APT319"/>
      <c r="APU319"/>
      <c r="APV319"/>
      <c r="APW319"/>
      <c r="APX319"/>
      <c r="APY319"/>
      <c r="APZ319"/>
      <c r="AQA319"/>
      <c r="AQB319"/>
      <c r="AQC319"/>
      <c r="AQD319"/>
      <c r="AQE319"/>
      <c r="AQF319"/>
      <c r="AQG319"/>
      <c r="AQH319"/>
      <c r="AQI319"/>
      <c r="AQJ319"/>
      <c r="AQK319"/>
      <c r="AQL319"/>
      <c r="AQM319"/>
      <c r="AQN319"/>
      <c r="AQO319"/>
      <c r="AQP319"/>
      <c r="AQQ319"/>
      <c r="AQR319"/>
      <c r="AQS319"/>
      <c r="AQT319"/>
      <c r="AQU319"/>
      <c r="AQV319"/>
      <c r="AQW319"/>
      <c r="AQX319"/>
      <c r="AQY319"/>
      <c r="AQZ319"/>
      <c r="ARA319"/>
      <c r="ARB319"/>
      <c r="ARC319"/>
      <c r="ARD319"/>
      <c r="ARE319"/>
      <c r="ARF319"/>
      <c r="ARG319"/>
      <c r="ARH319"/>
      <c r="ARI319"/>
      <c r="ARJ319"/>
      <c r="ARK319"/>
      <c r="ARL319"/>
      <c r="ARM319"/>
      <c r="ARN319"/>
      <c r="ARO319"/>
      <c r="ARP319"/>
      <c r="ARQ319"/>
      <c r="ARR319"/>
      <c r="ARS319"/>
      <c r="ART319"/>
      <c r="ARU319"/>
      <c r="ARV319"/>
      <c r="ARW319"/>
      <c r="ARX319"/>
      <c r="ARY319"/>
      <c r="ARZ319"/>
      <c r="ASA319"/>
      <c r="ASB319"/>
      <c r="ASC319"/>
      <c r="ASD319"/>
      <c r="ASE319"/>
      <c r="ASF319"/>
      <c r="ASG319"/>
      <c r="ASH319"/>
      <c r="ASI319"/>
      <c r="ASJ319"/>
      <c r="ASK319"/>
      <c r="ASL319"/>
      <c r="ASM319"/>
      <c r="ASN319"/>
      <c r="ASO319"/>
      <c r="ASP319"/>
      <c r="ASQ319"/>
      <c r="ASR319"/>
      <c r="ASS319"/>
      <c r="AST319"/>
      <c r="ASU319"/>
      <c r="ASV319"/>
      <c r="ASW319"/>
      <c r="ASX319"/>
      <c r="ASY319"/>
      <c r="ASZ319"/>
      <c r="ATA319"/>
      <c r="ATB319"/>
      <c r="ATC319"/>
      <c r="ATD319"/>
      <c r="ATE319"/>
      <c r="ATF319"/>
      <c r="ATG319"/>
      <c r="ATH319"/>
      <c r="ATI319"/>
      <c r="ATJ319"/>
      <c r="ATK319"/>
      <c r="ATL319"/>
      <c r="ATM319"/>
      <c r="ATN319"/>
      <c r="ATO319"/>
      <c r="ATP319"/>
      <c r="ATQ319"/>
      <c r="ATR319"/>
      <c r="ATS319"/>
      <c r="ATT319"/>
      <c r="ATU319"/>
      <c r="ATV319"/>
      <c r="ATW319"/>
      <c r="ATX319"/>
      <c r="ATY319"/>
      <c r="ATZ319"/>
      <c r="AUA319"/>
      <c r="AUB319"/>
      <c r="AUC319"/>
      <c r="AUD319"/>
      <c r="AUE319"/>
      <c r="AUF319"/>
      <c r="AUG319"/>
      <c r="AUH319"/>
      <c r="AUI319"/>
      <c r="AUJ319"/>
      <c r="AUK319"/>
      <c r="AUL319"/>
      <c r="AUM319"/>
      <c r="AUN319"/>
      <c r="AUO319"/>
      <c r="AUP319"/>
      <c r="AUQ319"/>
      <c r="AUR319"/>
      <c r="AUS319"/>
      <c r="AUT319"/>
      <c r="AUU319"/>
      <c r="AUV319"/>
      <c r="AUW319"/>
      <c r="AUX319"/>
      <c r="AUY319"/>
      <c r="AUZ319"/>
      <c r="AVA319"/>
      <c r="AVB319"/>
      <c r="AVC319"/>
      <c r="AVD319"/>
      <c r="AVE319"/>
      <c r="AVF319"/>
      <c r="AVG319"/>
      <c r="AVH319"/>
      <c r="AVI319"/>
      <c r="AVJ319"/>
      <c r="AVK319"/>
      <c r="AVL319"/>
      <c r="AVM319"/>
      <c r="AVN319"/>
      <c r="AVO319"/>
      <c r="AVP319"/>
      <c r="AVQ319"/>
      <c r="AVR319"/>
      <c r="AVS319"/>
      <c r="AVT319"/>
      <c r="AVU319"/>
      <c r="AVV319"/>
      <c r="AVW319"/>
      <c r="AVX319"/>
      <c r="AVY319"/>
      <c r="AVZ319"/>
      <c r="AWA319"/>
      <c r="AWB319"/>
      <c r="AWC319"/>
      <c r="AWD319"/>
      <c r="AWE319"/>
      <c r="AWF319"/>
      <c r="AWG319"/>
      <c r="AWH319"/>
      <c r="AWI319"/>
      <c r="AWJ319"/>
      <c r="AWK319"/>
      <c r="AWL319"/>
      <c r="AWM319"/>
      <c r="AWN319"/>
      <c r="AWO319"/>
      <c r="AWP319"/>
      <c r="AWQ319"/>
      <c r="AWR319"/>
      <c r="AWS319"/>
      <c r="AWT319"/>
      <c r="AWU319"/>
      <c r="AWV319"/>
      <c r="AWW319"/>
      <c r="AWX319"/>
      <c r="AWY319"/>
      <c r="AWZ319"/>
      <c r="AXA319"/>
      <c r="AXB319"/>
      <c r="AXC319"/>
      <c r="AXD319"/>
      <c r="AXE319"/>
      <c r="AXF319"/>
      <c r="AXG319"/>
      <c r="AXH319"/>
      <c r="AXI319"/>
      <c r="AXJ319"/>
      <c r="AXK319"/>
      <c r="AXL319"/>
      <c r="AXM319"/>
      <c r="AXN319"/>
      <c r="AXO319"/>
      <c r="AXP319"/>
      <c r="AXQ319"/>
      <c r="AXR319"/>
      <c r="AXS319"/>
      <c r="AXT319"/>
      <c r="AXU319"/>
      <c r="AXV319"/>
      <c r="AXW319"/>
      <c r="AXX319"/>
      <c r="AXY319"/>
      <c r="AXZ319"/>
      <c r="AYA319"/>
      <c r="AYB319"/>
      <c r="AYC319"/>
      <c r="AYD319"/>
      <c r="AYE319"/>
      <c r="AYF319"/>
      <c r="AYG319"/>
      <c r="AYH319"/>
      <c r="AYI319"/>
      <c r="AYJ319"/>
      <c r="AYK319"/>
      <c r="AYL319"/>
      <c r="AYM319"/>
      <c r="AYN319"/>
      <c r="AYO319"/>
      <c r="AYP319"/>
      <c r="AYQ319"/>
      <c r="AYR319"/>
      <c r="AYS319"/>
      <c r="AYT319"/>
      <c r="AYU319"/>
      <c r="AYV319"/>
      <c r="AYW319"/>
      <c r="AYX319"/>
      <c r="AYY319"/>
      <c r="AYZ319"/>
      <c r="AZA319"/>
      <c r="AZB319"/>
      <c r="AZC319"/>
      <c r="AZD319"/>
      <c r="AZE319"/>
      <c r="AZF319"/>
      <c r="AZG319"/>
      <c r="AZH319"/>
      <c r="AZI319"/>
      <c r="AZJ319"/>
      <c r="AZK319"/>
      <c r="AZL319"/>
      <c r="AZM319"/>
      <c r="AZN319"/>
      <c r="AZO319"/>
      <c r="AZP319"/>
      <c r="AZQ319"/>
      <c r="AZR319"/>
      <c r="AZS319"/>
      <c r="AZT319"/>
      <c r="AZU319"/>
      <c r="AZV319"/>
      <c r="AZW319"/>
      <c r="AZX319"/>
      <c r="AZY319"/>
      <c r="AZZ319"/>
      <c r="BAA319"/>
      <c r="BAB319"/>
      <c r="BAC319"/>
      <c r="BAD319"/>
      <c r="BAE319"/>
      <c r="BAF319"/>
      <c r="BAG319"/>
      <c r="BAH319"/>
      <c r="BAI319"/>
      <c r="BAJ319"/>
      <c r="BAK319"/>
      <c r="BAL319"/>
      <c r="BAM319"/>
      <c r="BAN319"/>
      <c r="BAO319"/>
      <c r="BAP319"/>
      <c r="BAQ319"/>
      <c r="BAR319"/>
      <c r="BAS319"/>
      <c r="BAT319"/>
      <c r="BAU319"/>
      <c r="BAV319"/>
      <c r="BAW319"/>
      <c r="BAX319"/>
      <c r="BAY319"/>
      <c r="BAZ319"/>
      <c r="BBA319"/>
      <c r="BBB319"/>
      <c r="BBC319"/>
      <c r="BBD319"/>
      <c r="BBE319"/>
      <c r="BBF319"/>
      <c r="BBG319"/>
      <c r="BBH319"/>
      <c r="BBI319"/>
      <c r="BBJ319"/>
      <c r="BBK319"/>
      <c r="BBL319"/>
      <c r="BBM319"/>
      <c r="BBN319"/>
      <c r="BBO319"/>
      <c r="BBP319"/>
      <c r="BBQ319"/>
      <c r="BBR319"/>
      <c r="BBS319"/>
      <c r="BBT319"/>
      <c r="BBU319"/>
      <c r="BBV319"/>
      <c r="BBW319"/>
      <c r="BBX319"/>
      <c r="BBY319"/>
      <c r="BBZ319"/>
      <c r="BCA319"/>
      <c r="BCB319"/>
      <c r="BCC319"/>
      <c r="BCD319"/>
      <c r="BCE319"/>
      <c r="BCF319"/>
      <c r="BCG319"/>
      <c r="BCH319"/>
      <c r="BCI319"/>
      <c r="BCJ319"/>
      <c r="BCK319"/>
      <c r="BCL319"/>
      <c r="BCM319"/>
      <c r="BCN319"/>
      <c r="BCO319"/>
      <c r="BCP319"/>
      <c r="BCQ319"/>
      <c r="BCR319"/>
      <c r="BCS319"/>
      <c r="BCT319"/>
      <c r="BCU319"/>
      <c r="BCV319"/>
      <c r="BCW319"/>
      <c r="BCX319"/>
      <c r="BCY319"/>
      <c r="BCZ319"/>
      <c r="BDA319"/>
      <c r="BDB319"/>
      <c r="BDC319"/>
      <c r="BDD319"/>
      <c r="BDE319"/>
      <c r="BDF319"/>
      <c r="BDG319"/>
      <c r="BDH319"/>
      <c r="BDI319"/>
      <c r="BDJ319"/>
      <c r="BDK319"/>
      <c r="BDL319"/>
      <c r="BDM319"/>
      <c r="BDN319"/>
      <c r="BDO319"/>
      <c r="BDP319"/>
      <c r="BDQ319"/>
      <c r="BDR319"/>
      <c r="BDS319"/>
      <c r="BDT319"/>
      <c r="BDU319"/>
    </row>
    <row r="320" spans="1:1477" s="69" customFormat="1">
      <c r="B320" s="67" t="s">
        <v>6</v>
      </c>
      <c r="C320" s="67" t="s">
        <v>552</v>
      </c>
      <c r="D320" s="67" t="s">
        <v>553</v>
      </c>
      <c r="E320" s="68">
        <v>45071</v>
      </c>
      <c r="F320" s="67" t="s">
        <v>986</v>
      </c>
      <c r="G320" s="158" t="s">
        <v>995</v>
      </c>
      <c r="H320" s="187">
        <v>3</v>
      </c>
      <c r="I320" s="69">
        <v>4</v>
      </c>
      <c r="J320" s="69">
        <v>580</v>
      </c>
      <c r="K320" s="69">
        <v>697</v>
      </c>
      <c r="L320" s="69">
        <v>697</v>
      </c>
      <c r="M320" s="186">
        <f t="shared" si="96"/>
        <v>1</v>
      </c>
      <c r="N320" s="69">
        <f t="shared" si="97"/>
        <v>1</v>
      </c>
      <c r="O320" s="69">
        <v>0</v>
      </c>
      <c r="P320" s="69">
        <v>0</v>
      </c>
      <c r="Q320" s="69">
        <v>0</v>
      </c>
      <c r="R320" s="69">
        <v>117</v>
      </c>
      <c r="S320" s="69">
        <v>0</v>
      </c>
      <c r="T320" s="190">
        <v>10158800</v>
      </c>
      <c r="U320" s="190">
        <v>110000</v>
      </c>
      <c r="V320" s="190">
        <v>10048800</v>
      </c>
      <c r="W320" s="190">
        <v>10244736</v>
      </c>
      <c r="X320" s="190">
        <v>10281972</v>
      </c>
      <c r="Y320" s="190">
        <v>0</v>
      </c>
      <c r="Z320" s="190">
        <v>0</v>
      </c>
      <c r="AA320" s="190">
        <v>0</v>
      </c>
      <c r="AB320" s="190">
        <v>10281972</v>
      </c>
      <c r="AC320" s="190">
        <v>10243690</v>
      </c>
      <c r="AD320" s="186">
        <f t="shared" si="98"/>
        <v>1.0193943555449407</v>
      </c>
      <c r="AE320" s="69">
        <f t="shared" si="99"/>
        <v>1</v>
      </c>
      <c r="AF320" s="190">
        <v>-3637</v>
      </c>
      <c r="AG320" s="190">
        <v>85936</v>
      </c>
      <c r="AH320" s="69">
        <v>86</v>
      </c>
      <c r="AI320" s="69">
        <v>31</v>
      </c>
      <c r="AJ320" s="69">
        <v>0</v>
      </c>
      <c r="AK320" s="69">
        <v>0</v>
      </c>
      <c r="AL320" s="80">
        <v>51291</v>
      </c>
      <c r="AM320" s="80">
        <v>0</v>
      </c>
      <c r="AN320" s="69">
        <v>0</v>
      </c>
      <c r="AO320" s="69">
        <v>0</v>
      </c>
      <c r="AP320" s="80">
        <v>0</v>
      </c>
      <c r="AQ320" s="80">
        <v>0</v>
      </c>
      <c r="AR320" s="69">
        <v>0</v>
      </c>
      <c r="AS320" s="69">
        <v>0</v>
      </c>
      <c r="AT320" s="80">
        <v>0</v>
      </c>
      <c r="AU320" s="80">
        <v>0</v>
      </c>
      <c r="AV320" s="69">
        <v>0</v>
      </c>
      <c r="AW320" s="69">
        <v>0</v>
      </c>
      <c r="AX320" s="80">
        <v>0</v>
      </c>
      <c r="AY320" s="80">
        <v>0</v>
      </c>
      <c r="AZ320" s="69">
        <v>0</v>
      </c>
      <c r="BA320" s="69">
        <v>0</v>
      </c>
      <c r="BB320" s="80">
        <v>0</v>
      </c>
      <c r="BC320" s="80">
        <v>0</v>
      </c>
      <c r="BD320" s="69">
        <v>0</v>
      </c>
      <c r="BE320" s="69">
        <v>0</v>
      </c>
      <c r="BF320" s="80">
        <v>0</v>
      </c>
      <c r="BG320" s="80">
        <v>0</v>
      </c>
      <c r="BH320" s="69">
        <v>0</v>
      </c>
      <c r="BI320" s="69">
        <v>0</v>
      </c>
      <c r="BJ320" s="80">
        <v>0</v>
      </c>
      <c r="BK320" s="80">
        <v>0</v>
      </c>
      <c r="BL320" s="69">
        <v>0</v>
      </c>
      <c r="BM320" s="69">
        <v>0</v>
      </c>
      <c r="BN320" s="80">
        <v>0</v>
      </c>
      <c r="BO320" s="80">
        <v>0</v>
      </c>
      <c r="BP320" s="69">
        <v>0</v>
      </c>
      <c r="BQ320" s="69">
        <v>0</v>
      </c>
      <c r="BR320" s="80">
        <v>0</v>
      </c>
      <c r="BS320" s="80">
        <v>0</v>
      </c>
      <c r="BT320" s="69">
        <v>0</v>
      </c>
      <c r="BU320" s="69">
        <v>0</v>
      </c>
      <c r="BV320" s="80">
        <v>0</v>
      </c>
      <c r="BW320" s="80">
        <v>0</v>
      </c>
      <c r="BX320" s="69">
        <v>0</v>
      </c>
      <c r="BY320" s="69">
        <v>0</v>
      </c>
      <c r="BZ320" s="80">
        <v>0</v>
      </c>
      <c r="CA320" s="80">
        <v>0</v>
      </c>
      <c r="CB320" s="69">
        <v>0</v>
      </c>
      <c r="CC320" s="69">
        <v>0</v>
      </c>
      <c r="CD320" s="80">
        <v>0</v>
      </c>
      <c r="CE320" s="80">
        <v>0</v>
      </c>
      <c r="CF320" s="69">
        <v>0</v>
      </c>
      <c r="CG320" s="69">
        <v>0</v>
      </c>
      <c r="CH320" s="80">
        <v>0</v>
      </c>
      <c r="CI320" s="80">
        <v>0</v>
      </c>
      <c r="CJ320" s="69">
        <v>0</v>
      </c>
      <c r="CK320" s="69">
        <v>0</v>
      </c>
      <c r="CL320" s="80">
        <v>51291</v>
      </c>
      <c r="CM320" s="80">
        <v>0</v>
      </c>
      <c r="CN320" s="67" t="s">
        <v>774</v>
      </c>
      <c r="CO320" s="67" t="s">
        <v>775</v>
      </c>
      <c r="CP320" s="67" t="s">
        <v>709</v>
      </c>
      <c r="CQ320" s="67" t="s">
        <v>709</v>
      </c>
      <c r="CR320" s="67" t="s">
        <v>709</v>
      </c>
      <c r="CS320" s="67" t="s">
        <v>709</v>
      </c>
      <c r="CT320" s="68">
        <v>46044</v>
      </c>
      <c r="CU320" s="67" t="s">
        <v>991</v>
      </c>
      <c r="CV320" s="67" t="s">
        <v>989</v>
      </c>
      <c r="CW320" s="68" t="s">
        <v>168</v>
      </c>
      <c r="CX320" s="68">
        <v>45831</v>
      </c>
      <c r="CY320" s="67" t="s">
        <v>986</v>
      </c>
      <c r="CZ320" s="67" t="s">
        <v>994</v>
      </c>
      <c r="DA320" s="67" t="s">
        <v>1052</v>
      </c>
      <c r="DB320" s="81">
        <v>12981331</v>
      </c>
      <c r="DC320" s="69" t="s">
        <v>965</v>
      </c>
      <c r="DD320" s="67" t="s">
        <v>966</v>
      </c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  <c r="AMK320"/>
      <c r="AML320"/>
      <c r="AMM320"/>
      <c r="AMN320"/>
      <c r="AMO320"/>
      <c r="AMP320"/>
      <c r="AMQ320"/>
      <c r="AMR320"/>
      <c r="AMS320"/>
      <c r="AMT320"/>
      <c r="AMU320"/>
      <c r="AMV320"/>
      <c r="AMW320"/>
      <c r="AMX320"/>
      <c r="AMY320"/>
      <c r="AMZ320"/>
      <c r="ANA320"/>
      <c r="ANB320"/>
      <c r="ANC320"/>
      <c r="AND320"/>
      <c r="ANE320"/>
      <c r="ANF320"/>
      <c r="ANG320"/>
      <c r="ANH320"/>
      <c r="ANI320"/>
      <c r="ANJ320"/>
      <c r="ANK320"/>
      <c r="ANL320"/>
      <c r="ANM320"/>
      <c r="ANN320"/>
      <c r="ANO320"/>
      <c r="ANP320"/>
      <c r="ANQ320"/>
      <c r="ANR320"/>
      <c r="ANS320"/>
      <c r="ANT320"/>
      <c r="ANU320"/>
      <c r="ANV320"/>
      <c r="ANW320"/>
      <c r="ANX320"/>
      <c r="ANY320"/>
      <c r="ANZ320"/>
      <c r="AOA320"/>
      <c r="AOB320"/>
      <c r="AOC320"/>
      <c r="AOD320"/>
      <c r="AOE320"/>
      <c r="AOF320"/>
      <c r="AOG320"/>
      <c r="AOH320"/>
      <c r="AOI320"/>
      <c r="AOJ320"/>
      <c r="AOK320"/>
      <c r="AOL320"/>
      <c r="AOM320"/>
      <c r="AON320"/>
      <c r="AOO320"/>
      <c r="AOP320"/>
      <c r="AOQ320"/>
      <c r="AOR320"/>
      <c r="AOS320"/>
      <c r="AOT320"/>
      <c r="AOU320"/>
      <c r="AOV320"/>
      <c r="AOW320"/>
      <c r="AOX320"/>
      <c r="AOY320"/>
      <c r="AOZ320"/>
      <c r="APA320"/>
      <c r="APB320"/>
      <c r="APC320"/>
      <c r="APD320"/>
      <c r="APE320"/>
      <c r="APF320"/>
      <c r="APG320"/>
      <c r="APH320"/>
      <c r="API320"/>
      <c r="APJ320"/>
      <c r="APK320"/>
      <c r="APL320"/>
      <c r="APM320"/>
      <c r="APN320"/>
      <c r="APO320"/>
      <c r="APP320"/>
      <c r="APQ320"/>
      <c r="APR320"/>
      <c r="APS320"/>
      <c r="APT320"/>
      <c r="APU320"/>
      <c r="APV320"/>
      <c r="APW320"/>
      <c r="APX320"/>
      <c r="APY320"/>
      <c r="APZ320"/>
      <c r="AQA320"/>
      <c r="AQB320"/>
      <c r="AQC320"/>
      <c r="AQD320"/>
      <c r="AQE320"/>
      <c r="AQF320"/>
      <c r="AQG320"/>
      <c r="AQH320"/>
      <c r="AQI320"/>
      <c r="AQJ320"/>
      <c r="AQK320"/>
      <c r="AQL320"/>
      <c r="AQM320"/>
      <c r="AQN320"/>
      <c r="AQO320"/>
      <c r="AQP320"/>
      <c r="AQQ320"/>
      <c r="AQR320"/>
      <c r="AQS320"/>
      <c r="AQT320"/>
      <c r="AQU320"/>
      <c r="AQV320"/>
      <c r="AQW320"/>
      <c r="AQX320"/>
      <c r="AQY320"/>
      <c r="AQZ320"/>
      <c r="ARA320"/>
      <c r="ARB320"/>
      <c r="ARC320"/>
      <c r="ARD320"/>
      <c r="ARE320"/>
      <c r="ARF320"/>
      <c r="ARG320"/>
      <c r="ARH320"/>
      <c r="ARI320"/>
      <c r="ARJ320"/>
      <c r="ARK320"/>
      <c r="ARL320"/>
      <c r="ARM320"/>
      <c r="ARN320"/>
      <c r="ARO320"/>
      <c r="ARP320"/>
      <c r="ARQ320"/>
      <c r="ARR320"/>
      <c r="ARS320"/>
      <c r="ART320"/>
      <c r="ARU320"/>
      <c r="ARV320"/>
      <c r="ARW320"/>
      <c r="ARX320"/>
      <c r="ARY320"/>
      <c r="ARZ320"/>
      <c r="ASA320"/>
      <c r="ASB320"/>
      <c r="ASC320"/>
      <c r="ASD320"/>
      <c r="ASE320"/>
      <c r="ASF320"/>
      <c r="ASG320"/>
      <c r="ASH320"/>
      <c r="ASI320"/>
      <c r="ASJ320"/>
      <c r="ASK320"/>
      <c r="ASL320"/>
      <c r="ASM320"/>
      <c r="ASN320"/>
      <c r="ASO320"/>
      <c r="ASP320"/>
      <c r="ASQ320"/>
      <c r="ASR320"/>
      <c r="ASS320"/>
      <c r="AST320"/>
      <c r="ASU320"/>
      <c r="ASV320"/>
      <c r="ASW320"/>
      <c r="ASX320"/>
      <c r="ASY320"/>
      <c r="ASZ320"/>
      <c r="ATA320"/>
      <c r="ATB320"/>
      <c r="ATC320"/>
      <c r="ATD320"/>
      <c r="ATE320"/>
      <c r="ATF320"/>
      <c r="ATG320"/>
      <c r="ATH320"/>
      <c r="ATI320"/>
      <c r="ATJ320"/>
      <c r="ATK320"/>
      <c r="ATL320"/>
      <c r="ATM320"/>
      <c r="ATN320"/>
      <c r="ATO320"/>
      <c r="ATP320"/>
      <c r="ATQ320"/>
      <c r="ATR320"/>
      <c r="ATS320"/>
      <c r="ATT320"/>
      <c r="ATU320"/>
      <c r="ATV320"/>
      <c r="ATW320"/>
      <c r="ATX320"/>
      <c r="ATY320"/>
      <c r="ATZ320"/>
      <c r="AUA320"/>
      <c r="AUB320"/>
      <c r="AUC320"/>
      <c r="AUD320"/>
      <c r="AUE320"/>
      <c r="AUF320"/>
      <c r="AUG320"/>
      <c r="AUH320"/>
      <c r="AUI320"/>
      <c r="AUJ320"/>
      <c r="AUK320"/>
      <c r="AUL320"/>
      <c r="AUM320"/>
      <c r="AUN320"/>
      <c r="AUO320"/>
      <c r="AUP320"/>
      <c r="AUQ320"/>
      <c r="AUR320"/>
      <c r="AUS320"/>
      <c r="AUT320"/>
      <c r="AUU320"/>
      <c r="AUV320"/>
      <c r="AUW320"/>
      <c r="AUX320"/>
      <c r="AUY320"/>
      <c r="AUZ320"/>
      <c r="AVA320"/>
      <c r="AVB320"/>
      <c r="AVC320"/>
      <c r="AVD320"/>
      <c r="AVE320"/>
      <c r="AVF320"/>
      <c r="AVG320"/>
      <c r="AVH320"/>
      <c r="AVI320"/>
      <c r="AVJ320"/>
      <c r="AVK320"/>
      <c r="AVL320"/>
      <c r="AVM320"/>
      <c r="AVN320"/>
      <c r="AVO320"/>
      <c r="AVP320"/>
      <c r="AVQ320"/>
      <c r="AVR320"/>
      <c r="AVS320"/>
      <c r="AVT320"/>
      <c r="AVU320"/>
      <c r="AVV320"/>
      <c r="AVW320"/>
      <c r="AVX320"/>
      <c r="AVY320"/>
      <c r="AVZ320"/>
      <c r="AWA320"/>
      <c r="AWB320"/>
      <c r="AWC320"/>
      <c r="AWD320"/>
      <c r="AWE320"/>
      <c r="AWF320"/>
      <c r="AWG320"/>
      <c r="AWH320"/>
      <c r="AWI320"/>
      <c r="AWJ320"/>
      <c r="AWK320"/>
      <c r="AWL320"/>
      <c r="AWM320"/>
      <c r="AWN320"/>
      <c r="AWO320"/>
      <c r="AWP320"/>
      <c r="AWQ320"/>
      <c r="AWR320"/>
      <c r="AWS320"/>
      <c r="AWT320"/>
      <c r="AWU320"/>
      <c r="AWV320"/>
      <c r="AWW320"/>
      <c r="AWX320"/>
      <c r="AWY320"/>
      <c r="AWZ320"/>
      <c r="AXA320"/>
      <c r="AXB320"/>
      <c r="AXC320"/>
      <c r="AXD320"/>
      <c r="AXE320"/>
      <c r="AXF320"/>
      <c r="AXG320"/>
      <c r="AXH320"/>
      <c r="AXI320"/>
      <c r="AXJ320"/>
      <c r="AXK320"/>
      <c r="AXL320"/>
      <c r="AXM320"/>
      <c r="AXN320"/>
      <c r="AXO320"/>
      <c r="AXP320"/>
      <c r="AXQ320"/>
      <c r="AXR320"/>
      <c r="AXS320"/>
      <c r="AXT320"/>
      <c r="AXU320"/>
      <c r="AXV320"/>
      <c r="AXW320"/>
      <c r="AXX320"/>
      <c r="AXY320"/>
      <c r="AXZ320"/>
      <c r="AYA320"/>
      <c r="AYB320"/>
      <c r="AYC320"/>
      <c r="AYD320"/>
      <c r="AYE320"/>
      <c r="AYF320"/>
      <c r="AYG320"/>
      <c r="AYH320"/>
      <c r="AYI320"/>
      <c r="AYJ320"/>
      <c r="AYK320"/>
      <c r="AYL320"/>
      <c r="AYM320"/>
      <c r="AYN320"/>
      <c r="AYO320"/>
      <c r="AYP320"/>
      <c r="AYQ320"/>
      <c r="AYR320"/>
      <c r="AYS320"/>
      <c r="AYT320"/>
      <c r="AYU320"/>
      <c r="AYV320"/>
      <c r="AYW320"/>
      <c r="AYX320"/>
      <c r="AYY320"/>
      <c r="AYZ320"/>
      <c r="AZA320"/>
      <c r="AZB320"/>
      <c r="AZC320"/>
      <c r="AZD320"/>
      <c r="AZE320"/>
      <c r="AZF320"/>
      <c r="AZG320"/>
      <c r="AZH320"/>
      <c r="AZI320"/>
      <c r="AZJ320"/>
      <c r="AZK320"/>
      <c r="AZL320"/>
      <c r="AZM320"/>
      <c r="AZN320"/>
      <c r="AZO320"/>
      <c r="AZP320"/>
      <c r="AZQ320"/>
      <c r="AZR320"/>
      <c r="AZS320"/>
      <c r="AZT320"/>
      <c r="AZU320"/>
      <c r="AZV320"/>
      <c r="AZW320"/>
      <c r="AZX320"/>
      <c r="AZY320"/>
      <c r="AZZ320"/>
      <c r="BAA320"/>
      <c r="BAB320"/>
      <c r="BAC320"/>
      <c r="BAD320"/>
      <c r="BAE320"/>
      <c r="BAF320"/>
      <c r="BAG320"/>
      <c r="BAH320"/>
      <c r="BAI320"/>
      <c r="BAJ320"/>
      <c r="BAK320"/>
      <c r="BAL320"/>
      <c r="BAM320"/>
      <c r="BAN320"/>
      <c r="BAO320"/>
      <c r="BAP320"/>
      <c r="BAQ320"/>
      <c r="BAR320"/>
      <c r="BAS320"/>
      <c r="BAT320"/>
      <c r="BAU320"/>
      <c r="BAV320"/>
      <c r="BAW320"/>
      <c r="BAX320"/>
      <c r="BAY320"/>
      <c r="BAZ320"/>
      <c r="BBA320"/>
      <c r="BBB320"/>
      <c r="BBC320"/>
      <c r="BBD320"/>
      <c r="BBE320"/>
      <c r="BBF320"/>
      <c r="BBG320"/>
      <c r="BBH320"/>
      <c r="BBI320"/>
      <c r="BBJ320"/>
      <c r="BBK320"/>
      <c r="BBL320"/>
      <c r="BBM320"/>
      <c r="BBN320"/>
      <c r="BBO320"/>
      <c r="BBP320"/>
      <c r="BBQ320"/>
      <c r="BBR320"/>
      <c r="BBS320"/>
      <c r="BBT320"/>
      <c r="BBU320"/>
      <c r="BBV320"/>
      <c r="BBW320"/>
      <c r="BBX320"/>
      <c r="BBY320"/>
      <c r="BBZ320"/>
      <c r="BCA320"/>
      <c r="BCB320"/>
      <c r="BCC320"/>
      <c r="BCD320"/>
      <c r="BCE320"/>
      <c r="BCF320"/>
      <c r="BCG320"/>
      <c r="BCH320"/>
      <c r="BCI320"/>
      <c r="BCJ320"/>
      <c r="BCK320"/>
      <c r="BCL320"/>
      <c r="BCM320"/>
      <c r="BCN320"/>
      <c r="BCO320"/>
      <c r="BCP320"/>
      <c r="BCQ320"/>
      <c r="BCR320"/>
      <c r="BCS320"/>
      <c r="BCT320"/>
      <c r="BCU320"/>
      <c r="BCV320"/>
      <c r="BCW320"/>
      <c r="BCX320"/>
      <c r="BCY320"/>
      <c r="BCZ320"/>
      <c r="BDA320"/>
      <c r="BDB320"/>
      <c r="BDC320"/>
      <c r="BDD320"/>
      <c r="BDE320"/>
      <c r="BDF320"/>
      <c r="BDG320"/>
      <c r="BDH320"/>
      <c r="BDI320"/>
      <c r="BDJ320"/>
      <c r="BDK320"/>
      <c r="BDL320"/>
      <c r="BDM320"/>
      <c r="BDN320"/>
      <c r="BDO320"/>
      <c r="BDP320"/>
      <c r="BDQ320"/>
      <c r="BDR320"/>
      <c r="BDS320"/>
      <c r="BDT320"/>
      <c r="BDU320"/>
    </row>
    <row r="321" spans="1:1477" s="69" customFormat="1">
      <c r="B321" s="67" t="s">
        <v>6</v>
      </c>
      <c r="C321" s="67" t="s">
        <v>554</v>
      </c>
      <c r="D321" s="67" t="s">
        <v>555</v>
      </c>
      <c r="E321" s="68">
        <v>45358</v>
      </c>
      <c r="F321" s="67" t="s">
        <v>991</v>
      </c>
      <c r="G321" s="158" t="s">
        <v>990</v>
      </c>
      <c r="H321" s="187">
        <v>1</v>
      </c>
      <c r="I321" s="69">
        <v>2</v>
      </c>
      <c r="J321" s="69">
        <v>200</v>
      </c>
      <c r="K321" s="69">
        <v>285</v>
      </c>
      <c r="L321" s="69">
        <v>274</v>
      </c>
      <c r="M321" s="186">
        <f t="shared" si="96"/>
        <v>0.94499999999999995</v>
      </c>
      <c r="N321" s="69">
        <f t="shared" si="97"/>
        <v>1</v>
      </c>
      <c r="O321" s="69">
        <v>11</v>
      </c>
      <c r="P321" s="69">
        <v>0</v>
      </c>
      <c r="Q321" s="69">
        <v>0</v>
      </c>
      <c r="R321" s="69">
        <v>85</v>
      </c>
      <c r="S321" s="69">
        <v>0</v>
      </c>
      <c r="T321" s="190">
        <v>1322000</v>
      </c>
      <c r="U321" s="190">
        <v>50000</v>
      </c>
      <c r="V321" s="190">
        <v>1272000</v>
      </c>
      <c r="W321" s="190">
        <v>1334250</v>
      </c>
      <c r="X321" s="190">
        <v>1257998</v>
      </c>
      <c r="Y321" s="190">
        <v>0</v>
      </c>
      <c r="Z321" s="190">
        <v>0</v>
      </c>
      <c r="AA321" s="190">
        <v>0</v>
      </c>
      <c r="AB321" s="190">
        <v>1257998</v>
      </c>
      <c r="AC321" s="190">
        <v>1250561</v>
      </c>
      <c r="AD321" s="186">
        <f t="shared" si="98"/>
        <v>0.98314544025157236</v>
      </c>
      <c r="AE321" s="69">
        <f t="shared" si="99"/>
        <v>1</v>
      </c>
      <c r="AF321" s="190">
        <v>-4137</v>
      </c>
      <c r="AG321" s="190">
        <v>12250</v>
      </c>
      <c r="AH321" s="69">
        <v>46</v>
      </c>
      <c r="AI321" s="69">
        <v>39</v>
      </c>
      <c r="AJ321" s="69">
        <v>0</v>
      </c>
      <c r="AK321" s="69">
        <v>0</v>
      </c>
      <c r="AL321" s="80">
        <v>4515</v>
      </c>
      <c r="AM321" s="80">
        <v>0</v>
      </c>
      <c r="AN321" s="69">
        <v>0</v>
      </c>
      <c r="AO321" s="69">
        <v>0</v>
      </c>
      <c r="AP321" s="80">
        <v>4435</v>
      </c>
      <c r="AQ321" s="80">
        <v>0</v>
      </c>
      <c r="AR321" s="69">
        <v>0</v>
      </c>
      <c r="AS321" s="69">
        <v>0</v>
      </c>
      <c r="AT321" s="80">
        <v>0</v>
      </c>
      <c r="AU321" s="80">
        <v>0</v>
      </c>
      <c r="AV321" s="69">
        <v>0</v>
      </c>
      <c r="AW321" s="69">
        <v>0</v>
      </c>
      <c r="AX321" s="80">
        <v>0</v>
      </c>
      <c r="AY321" s="80">
        <v>0</v>
      </c>
      <c r="AZ321" s="69">
        <v>0</v>
      </c>
      <c r="BA321" s="69">
        <v>0</v>
      </c>
      <c r="BB321" s="80">
        <v>0</v>
      </c>
      <c r="BC321" s="80">
        <v>0</v>
      </c>
      <c r="BD321" s="69">
        <v>0</v>
      </c>
      <c r="BE321" s="69">
        <v>0</v>
      </c>
      <c r="BF321" s="80">
        <v>0</v>
      </c>
      <c r="BG321" s="80">
        <v>0</v>
      </c>
      <c r="BH321" s="69">
        <v>0</v>
      </c>
      <c r="BI321" s="69">
        <v>0</v>
      </c>
      <c r="BJ321" s="80">
        <v>0</v>
      </c>
      <c r="BK321" s="80">
        <v>0</v>
      </c>
      <c r="BL321" s="69">
        <v>0</v>
      </c>
      <c r="BM321" s="69">
        <v>0</v>
      </c>
      <c r="BN321" s="80">
        <v>0</v>
      </c>
      <c r="BO321" s="80">
        <v>0</v>
      </c>
      <c r="BP321" s="69">
        <v>0</v>
      </c>
      <c r="BQ321" s="69">
        <v>0</v>
      </c>
      <c r="BR321" s="80">
        <v>0</v>
      </c>
      <c r="BS321" s="80">
        <v>0</v>
      </c>
      <c r="BT321" s="69">
        <v>0</v>
      </c>
      <c r="BU321" s="69">
        <v>0</v>
      </c>
      <c r="BV321" s="80">
        <v>0</v>
      </c>
      <c r="BW321" s="80">
        <v>0</v>
      </c>
      <c r="BX321" s="69">
        <v>0</v>
      </c>
      <c r="BY321" s="69">
        <v>0</v>
      </c>
      <c r="BZ321" s="80">
        <v>0</v>
      </c>
      <c r="CA321" s="80">
        <v>0</v>
      </c>
      <c r="CB321" s="69">
        <v>0</v>
      </c>
      <c r="CC321" s="69">
        <v>0</v>
      </c>
      <c r="CD321" s="80">
        <v>0</v>
      </c>
      <c r="CE321" s="80">
        <v>0</v>
      </c>
      <c r="CF321" s="69">
        <v>0</v>
      </c>
      <c r="CG321" s="69">
        <v>0</v>
      </c>
      <c r="CH321" s="80">
        <v>0</v>
      </c>
      <c r="CI321" s="80">
        <v>0</v>
      </c>
      <c r="CJ321" s="69">
        <v>0</v>
      </c>
      <c r="CK321" s="69">
        <v>0</v>
      </c>
      <c r="CL321" s="80">
        <v>8950</v>
      </c>
      <c r="CM321" s="80">
        <v>0</v>
      </c>
      <c r="CN321" s="67" t="s">
        <v>720</v>
      </c>
      <c r="CO321" s="67" t="s">
        <v>721</v>
      </c>
      <c r="CP321" s="67" t="s">
        <v>709</v>
      </c>
      <c r="CQ321" s="67" t="s">
        <v>709</v>
      </c>
      <c r="CR321" s="67" t="s">
        <v>709</v>
      </c>
      <c r="CS321" s="67" t="s">
        <v>709</v>
      </c>
      <c r="CT321" s="68">
        <v>45891</v>
      </c>
      <c r="CU321" s="67" t="s">
        <v>988</v>
      </c>
      <c r="CV321" s="67" t="s">
        <v>989</v>
      </c>
      <c r="CW321" s="68" t="s">
        <v>168</v>
      </c>
      <c r="CX321" s="68">
        <v>45691</v>
      </c>
      <c r="CY321" s="67" t="s">
        <v>991</v>
      </c>
      <c r="CZ321" s="67" t="s">
        <v>994</v>
      </c>
      <c r="DA321" s="67" t="s">
        <v>1052</v>
      </c>
      <c r="DB321" s="81">
        <v>1543770</v>
      </c>
      <c r="DC321" s="69" t="s">
        <v>967</v>
      </c>
      <c r="DD321" s="67" t="s">
        <v>968</v>
      </c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  <c r="AMK321"/>
      <c r="AML321"/>
      <c r="AMM321"/>
      <c r="AMN321"/>
      <c r="AMO321"/>
      <c r="AMP321"/>
      <c r="AMQ321"/>
      <c r="AMR321"/>
      <c r="AMS321"/>
      <c r="AMT321"/>
      <c r="AMU321"/>
      <c r="AMV321"/>
      <c r="AMW321"/>
      <c r="AMX321"/>
      <c r="AMY321"/>
      <c r="AMZ321"/>
      <c r="ANA321"/>
      <c r="ANB321"/>
      <c r="ANC321"/>
      <c r="AND321"/>
      <c r="ANE321"/>
      <c r="ANF321"/>
      <c r="ANG321"/>
      <c r="ANH321"/>
      <c r="ANI321"/>
      <c r="ANJ321"/>
      <c r="ANK321"/>
      <c r="ANL321"/>
      <c r="ANM321"/>
      <c r="ANN321"/>
      <c r="ANO321"/>
      <c r="ANP321"/>
      <c r="ANQ321"/>
      <c r="ANR321"/>
      <c r="ANS321"/>
      <c r="ANT321"/>
      <c r="ANU321"/>
      <c r="ANV321"/>
      <c r="ANW321"/>
      <c r="ANX321"/>
      <c r="ANY321"/>
      <c r="ANZ321"/>
      <c r="AOA321"/>
      <c r="AOB321"/>
      <c r="AOC321"/>
      <c r="AOD321"/>
      <c r="AOE321"/>
      <c r="AOF321"/>
      <c r="AOG321"/>
      <c r="AOH321"/>
      <c r="AOI321"/>
      <c r="AOJ321"/>
      <c r="AOK321"/>
      <c r="AOL321"/>
      <c r="AOM321"/>
      <c r="AON321"/>
      <c r="AOO321"/>
      <c r="AOP321"/>
      <c r="AOQ321"/>
      <c r="AOR321"/>
      <c r="AOS321"/>
      <c r="AOT321"/>
      <c r="AOU321"/>
      <c r="AOV321"/>
      <c r="AOW321"/>
      <c r="AOX321"/>
      <c r="AOY321"/>
      <c r="AOZ321"/>
      <c r="APA321"/>
      <c r="APB321"/>
      <c r="APC321"/>
      <c r="APD321"/>
      <c r="APE321"/>
      <c r="APF321"/>
      <c r="APG321"/>
      <c r="APH321"/>
      <c r="API321"/>
      <c r="APJ321"/>
      <c r="APK321"/>
      <c r="APL321"/>
      <c r="APM321"/>
      <c r="APN321"/>
      <c r="APO321"/>
      <c r="APP321"/>
      <c r="APQ321"/>
      <c r="APR321"/>
      <c r="APS321"/>
      <c r="APT321"/>
      <c r="APU321"/>
      <c r="APV321"/>
      <c r="APW321"/>
      <c r="APX321"/>
      <c r="APY321"/>
      <c r="APZ321"/>
      <c r="AQA321"/>
      <c r="AQB321"/>
      <c r="AQC321"/>
      <c r="AQD321"/>
      <c r="AQE321"/>
      <c r="AQF321"/>
      <c r="AQG321"/>
      <c r="AQH321"/>
      <c r="AQI321"/>
      <c r="AQJ321"/>
      <c r="AQK321"/>
      <c r="AQL321"/>
      <c r="AQM321"/>
      <c r="AQN321"/>
      <c r="AQO321"/>
      <c r="AQP321"/>
      <c r="AQQ321"/>
      <c r="AQR321"/>
      <c r="AQS321"/>
      <c r="AQT321"/>
      <c r="AQU321"/>
      <c r="AQV321"/>
      <c r="AQW321"/>
      <c r="AQX321"/>
      <c r="AQY321"/>
      <c r="AQZ321"/>
      <c r="ARA321"/>
      <c r="ARB321"/>
      <c r="ARC321"/>
      <c r="ARD321"/>
      <c r="ARE321"/>
      <c r="ARF321"/>
      <c r="ARG321"/>
      <c r="ARH321"/>
      <c r="ARI321"/>
      <c r="ARJ321"/>
      <c r="ARK321"/>
      <c r="ARL321"/>
      <c r="ARM321"/>
      <c r="ARN321"/>
      <c r="ARO321"/>
      <c r="ARP321"/>
      <c r="ARQ321"/>
      <c r="ARR321"/>
      <c r="ARS321"/>
      <c r="ART321"/>
      <c r="ARU321"/>
      <c r="ARV321"/>
      <c r="ARW321"/>
      <c r="ARX321"/>
      <c r="ARY321"/>
      <c r="ARZ321"/>
      <c r="ASA321"/>
      <c r="ASB321"/>
      <c r="ASC321"/>
      <c r="ASD321"/>
      <c r="ASE321"/>
      <c r="ASF321"/>
      <c r="ASG321"/>
      <c r="ASH321"/>
      <c r="ASI321"/>
      <c r="ASJ321"/>
      <c r="ASK321"/>
      <c r="ASL321"/>
      <c r="ASM321"/>
      <c r="ASN321"/>
      <c r="ASO321"/>
      <c r="ASP321"/>
      <c r="ASQ321"/>
      <c r="ASR321"/>
      <c r="ASS321"/>
      <c r="AST321"/>
      <c r="ASU321"/>
      <c r="ASV321"/>
      <c r="ASW321"/>
      <c r="ASX321"/>
      <c r="ASY321"/>
      <c r="ASZ321"/>
      <c r="ATA321"/>
      <c r="ATB321"/>
      <c r="ATC321"/>
      <c r="ATD321"/>
      <c r="ATE321"/>
      <c r="ATF321"/>
      <c r="ATG321"/>
      <c r="ATH321"/>
      <c r="ATI321"/>
      <c r="ATJ321"/>
      <c r="ATK321"/>
      <c r="ATL321"/>
      <c r="ATM321"/>
      <c r="ATN321"/>
      <c r="ATO321"/>
      <c r="ATP321"/>
      <c r="ATQ321"/>
      <c r="ATR321"/>
      <c r="ATS321"/>
      <c r="ATT321"/>
      <c r="ATU321"/>
      <c r="ATV321"/>
      <c r="ATW321"/>
      <c r="ATX321"/>
      <c r="ATY321"/>
      <c r="ATZ321"/>
      <c r="AUA321"/>
      <c r="AUB321"/>
      <c r="AUC321"/>
      <c r="AUD321"/>
      <c r="AUE321"/>
      <c r="AUF321"/>
      <c r="AUG321"/>
      <c r="AUH321"/>
      <c r="AUI321"/>
      <c r="AUJ321"/>
      <c r="AUK321"/>
      <c r="AUL321"/>
      <c r="AUM321"/>
      <c r="AUN321"/>
      <c r="AUO321"/>
      <c r="AUP321"/>
      <c r="AUQ321"/>
      <c r="AUR321"/>
      <c r="AUS321"/>
      <c r="AUT321"/>
      <c r="AUU321"/>
      <c r="AUV321"/>
      <c r="AUW321"/>
      <c r="AUX321"/>
      <c r="AUY321"/>
      <c r="AUZ321"/>
      <c r="AVA321"/>
      <c r="AVB321"/>
      <c r="AVC321"/>
      <c r="AVD321"/>
      <c r="AVE321"/>
      <c r="AVF321"/>
      <c r="AVG321"/>
      <c r="AVH321"/>
      <c r="AVI321"/>
      <c r="AVJ321"/>
      <c r="AVK321"/>
      <c r="AVL321"/>
      <c r="AVM321"/>
      <c r="AVN321"/>
      <c r="AVO321"/>
      <c r="AVP321"/>
      <c r="AVQ321"/>
      <c r="AVR321"/>
      <c r="AVS321"/>
      <c r="AVT321"/>
      <c r="AVU321"/>
      <c r="AVV321"/>
      <c r="AVW321"/>
      <c r="AVX321"/>
      <c r="AVY321"/>
      <c r="AVZ321"/>
      <c r="AWA321"/>
      <c r="AWB321"/>
      <c r="AWC321"/>
      <c r="AWD321"/>
      <c r="AWE321"/>
      <c r="AWF321"/>
      <c r="AWG321"/>
      <c r="AWH321"/>
      <c r="AWI321"/>
      <c r="AWJ321"/>
      <c r="AWK321"/>
      <c r="AWL321"/>
      <c r="AWM321"/>
      <c r="AWN321"/>
      <c r="AWO321"/>
      <c r="AWP321"/>
      <c r="AWQ321"/>
      <c r="AWR321"/>
      <c r="AWS321"/>
      <c r="AWT321"/>
      <c r="AWU321"/>
      <c r="AWV321"/>
      <c r="AWW321"/>
      <c r="AWX321"/>
      <c r="AWY321"/>
      <c r="AWZ321"/>
      <c r="AXA321"/>
      <c r="AXB321"/>
      <c r="AXC321"/>
      <c r="AXD321"/>
      <c r="AXE321"/>
      <c r="AXF321"/>
      <c r="AXG321"/>
      <c r="AXH321"/>
      <c r="AXI321"/>
      <c r="AXJ321"/>
      <c r="AXK321"/>
      <c r="AXL321"/>
      <c r="AXM321"/>
      <c r="AXN321"/>
      <c r="AXO321"/>
      <c r="AXP321"/>
      <c r="AXQ321"/>
      <c r="AXR321"/>
      <c r="AXS321"/>
      <c r="AXT321"/>
      <c r="AXU321"/>
      <c r="AXV321"/>
      <c r="AXW321"/>
      <c r="AXX321"/>
      <c r="AXY321"/>
      <c r="AXZ321"/>
      <c r="AYA321"/>
      <c r="AYB321"/>
      <c r="AYC321"/>
      <c r="AYD321"/>
      <c r="AYE321"/>
      <c r="AYF321"/>
      <c r="AYG321"/>
      <c r="AYH321"/>
      <c r="AYI321"/>
      <c r="AYJ321"/>
      <c r="AYK321"/>
      <c r="AYL321"/>
      <c r="AYM321"/>
      <c r="AYN321"/>
      <c r="AYO321"/>
      <c r="AYP321"/>
      <c r="AYQ321"/>
      <c r="AYR321"/>
      <c r="AYS321"/>
      <c r="AYT321"/>
      <c r="AYU321"/>
      <c r="AYV321"/>
      <c r="AYW321"/>
      <c r="AYX321"/>
      <c r="AYY321"/>
      <c r="AYZ321"/>
      <c r="AZA321"/>
      <c r="AZB321"/>
      <c r="AZC321"/>
      <c r="AZD321"/>
      <c r="AZE321"/>
      <c r="AZF321"/>
      <c r="AZG321"/>
      <c r="AZH321"/>
      <c r="AZI321"/>
      <c r="AZJ321"/>
      <c r="AZK321"/>
      <c r="AZL321"/>
      <c r="AZM321"/>
      <c r="AZN321"/>
      <c r="AZO321"/>
      <c r="AZP321"/>
      <c r="AZQ321"/>
      <c r="AZR321"/>
      <c r="AZS321"/>
      <c r="AZT321"/>
      <c r="AZU321"/>
      <c r="AZV321"/>
      <c r="AZW321"/>
      <c r="AZX321"/>
      <c r="AZY321"/>
      <c r="AZZ321"/>
      <c r="BAA321"/>
      <c r="BAB321"/>
      <c r="BAC321"/>
      <c r="BAD321"/>
      <c r="BAE321"/>
      <c r="BAF321"/>
      <c r="BAG321"/>
      <c r="BAH321"/>
      <c r="BAI321"/>
      <c r="BAJ321"/>
      <c r="BAK321"/>
      <c r="BAL321"/>
      <c r="BAM321"/>
      <c r="BAN321"/>
      <c r="BAO321"/>
      <c r="BAP321"/>
      <c r="BAQ321"/>
      <c r="BAR321"/>
      <c r="BAS321"/>
      <c r="BAT321"/>
      <c r="BAU321"/>
      <c r="BAV321"/>
      <c r="BAW321"/>
      <c r="BAX321"/>
      <c r="BAY321"/>
      <c r="BAZ321"/>
      <c r="BBA321"/>
      <c r="BBB321"/>
      <c r="BBC321"/>
      <c r="BBD321"/>
      <c r="BBE321"/>
      <c r="BBF321"/>
      <c r="BBG321"/>
      <c r="BBH321"/>
      <c r="BBI321"/>
      <c r="BBJ321"/>
      <c r="BBK321"/>
      <c r="BBL321"/>
      <c r="BBM321"/>
      <c r="BBN321"/>
      <c r="BBO321"/>
      <c r="BBP321"/>
      <c r="BBQ321"/>
      <c r="BBR321"/>
      <c r="BBS321"/>
      <c r="BBT321"/>
      <c r="BBU321"/>
      <c r="BBV321"/>
      <c r="BBW321"/>
      <c r="BBX321"/>
      <c r="BBY321"/>
      <c r="BBZ321"/>
      <c r="BCA321"/>
      <c r="BCB321"/>
      <c r="BCC321"/>
      <c r="BCD321"/>
      <c r="BCE321"/>
      <c r="BCF321"/>
      <c r="BCG321"/>
      <c r="BCH321"/>
      <c r="BCI321"/>
      <c r="BCJ321"/>
      <c r="BCK321"/>
      <c r="BCL321"/>
      <c r="BCM321"/>
      <c r="BCN321"/>
      <c r="BCO321"/>
      <c r="BCP321"/>
      <c r="BCQ321"/>
      <c r="BCR321"/>
      <c r="BCS321"/>
      <c r="BCT321"/>
      <c r="BCU321"/>
      <c r="BCV321"/>
      <c r="BCW321"/>
      <c r="BCX321"/>
      <c r="BCY321"/>
      <c r="BCZ321"/>
      <c r="BDA321"/>
      <c r="BDB321"/>
      <c r="BDC321"/>
      <c r="BDD321"/>
      <c r="BDE321"/>
      <c r="BDF321"/>
      <c r="BDG321"/>
      <c r="BDH321"/>
      <c r="BDI321"/>
      <c r="BDJ321"/>
      <c r="BDK321"/>
      <c r="BDL321"/>
      <c r="BDM321"/>
      <c r="BDN321"/>
      <c r="BDO321"/>
      <c r="BDP321"/>
      <c r="BDQ321"/>
      <c r="BDR321"/>
      <c r="BDS321"/>
      <c r="BDT321"/>
      <c r="BDU321"/>
    </row>
    <row r="322" spans="1:1477" s="69" customFormat="1">
      <c r="B322" s="67" t="s">
        <v>6</v>
      </c>
      <c r="C322" s="67" t="s">
        <v>672</v>
      </c>
      <c r="D322" s="67" t="s">
        <v>673</v>
      </c>
      <c r="E322" s="68">
        <v>45546</v>
      </c>
      <c r="F322" s="67" t="s">
        <v>988</v>
      </c>
      <c r="G322" s="158" t="s">
        <v>994</v>
      </c>
      <c r="H322" s="187">
        <v>1</v>
      </c>
      <c r="I322" s="69">
        <v>1</v>
      </c>
      <c r="J322" s="69">
        <v>200</v>
      </c>
      <c r="K322" s="69">
        <v>251</v>
      </c>
      <c r="L322" s="69">
        <v>251</v>
      </c>
      <c r="M322" s="186">
        <f t="shared" si="96"/>
        <v>1.0900000000000001</v>
      </c>
      <c r="N322" s="69">
        <f t="shared" si="97"/>
        <v>1</v>
      </c>
      <c r="O322" s="69">
        <v>0</v>
      </c>
      <c r="P322" s="69">
        <v>0</v>
      </c>
      <c r="Q322" s="69">
        <v>0</v>
      </c>
      <c r="R322" s="69">
        <v>33</v>
      </c>
      <c r="S322" s="69">
        <v>18</v>
      </c>
      <c r="T322" s="190">
        <v>3709156</v>
      </c>
      <c r="U322" s="190">
        <v>50000</v>
      </c>
      <c r="V322" s="190">
        <v>3659156</v>
      </c>
      <c r="W322" s="190">
        <v>3709156</v>
      </c>
      <c r="X322" s="190">
        <v>3454248</v>
      </c>
      <c r="Y322" s="190">
        <v>0</v>
      </c>
      <c r="Z322" s="190">
        <v>0</v>
      </c>
      <c r="AA322" s="190">
        <v>0</v>
      </c>
      <c r="AB322" s="190">
        <v>3454248</v>
      </c>
      <c r="AC322" s="190">
        <v>3454248</v>
      </c>
      <c r="AD322" s="186">
        <f t="shared" si="98"/>
        <v>0.94400129428753521</v>
      </c>
      <c r="AE322" s="69">
        <f t="shared" si="99"/>
        <v>1</v>
      </c>
      <c r="AF322" s="190">
        <v>0</v>
      </c>
      <c r="AG322" s="190">
        <v>0</v>
      </c>
      <c r="AH322" s="69">
        <v>19</v>
      </c>
      <c r="AI322" s="69">
        <v>14</v>
      </c>
      <c r="AJ322" s="69">
        <v>0</v>
      </c>
      <c r="AK322" s="69">
        <v>0</v>
      </c>
      <c r="AL322" s="80">
        <v>0</v>
      </c>
      <c r="AM322" s="80">
        <v>0</v>
      </c>
      <c r="AN322" s="69">
        <v>0</v>
      </c>
      <c r="AO322" s="69">
        <v>18</v>
      </c>
      <c r="AP322" s="80">
        <v>0</v>
      </c>
      <c r="AQ322" s="80">
        <v>0</v>
      </c>
      <c r="AR322" s="69">
        <v>0</v>
      </c>
      <c r="AS322" s="69">
        <v>0</v>
      </c>
      <c r="AT322" s="80">
        <v>0</v>
      </c>
      <c r="AU322" s="80">
        <v>0</v>
      </c>
      <c r="AV322" s="69">
        <v>0</v>
      </c>
      <c r="AW322" s="69">
        <v>0</v>
      </c>
      <c r="AX322" s="80">
        <v>0</v>
      </c>
      <c r="AY322" s="80">
        <v>0</v>
      </c>
      <c r="AZ322" s="69">
        <v>0</v>
      </c>
      <c r="BA322" s="69">
        <v>0</v>
      </c>
      <c r="BB322" s="80">
        <v>0</v>
      </c>
      <c r="BC322" s="80">
        <v>0</v>
      </c>
      <c r="BD322" s="69">
        <v>0</v>
      </c>
      <c r="BE322" s="69">
        <v>0</v>
      </c>
      <c r="BF322" s="80">
        <v>0</v>
      </c>
      <c r="BG322" s="80">
        <v>0</v>
      </c>
      <c r="BH322" s="69">
        <v>0</v>
      </c>
      <c r="BI322" s="69">
        <v>0</v>
      </c>
      <c r="BJ322" s="80">
        <v>0</v>
      </c>
      <c r="BK322" s="80">
        <v>0</v>
      </c>
      <c r="BL322" s="69">
        <v>0</v>
      </c>
      <c r="BM322" s="69">
        <v>0</v>
      </c>
      <c r="BN322" s="80">
        <v>0</v>
      </c>
      <c r="BO322" s="80">
        <v>0</v>
      </c>
      <c r="BP322" s="69">
        <v>0</v>
      </c>
      <c r="BQ322" s="69">
        <v>0</v>
      </c>
      <c r="BR322" s="80">
        <v>0</v>
      </c>
      <c r="BS322" s="80">
        <v>0</v>
      </c>
      <c r="BT322" s="69">
        <v>0</v>
      </c>
      <c r="BU322" s="69">
        <v>0</v>
      </c>
      <c r="BV322" s="80">
        <v>0</v>
      </c>
      <c r="BW322" s="80">
        <v>0</v>
      </c>
      <c r="BX322" s="69">
        <v>0</v>
      </c>
      <c r="BY322" s="69">
        <v>0</v>
      </c>
      <c r="BZ322" s="80">
        <v>0</v>
      </c>
      <c r="CA322" s="80">
        <v>0</v>
      </c>
      <c r="CB322" s="69">
        <v>0</v>
      </c>
      <c r="CC322" s="69">
        <v>0</v>
      </c>
      <c r="CD322" s="80">
        <v>0</v>
      </c>
      <c r="CE322" s="80">
        <v>0</v>
      </c>
      <c r="CF322" s="69">
        <v>0</v>
      </c>
      <c r="CG322" s="69">
        <v>0</v>
      </c>
      <c r="CH322" s="80">
        <v>0</v>
      </c>
      <c r="CI322" s="80">
        <v>0</v>
      </c>
      <c r="CJ322" s="69">
        <v>0</v>
      </c>
      <c r="CK322" s="69">
        <v>18</v>
      </c>
      <c r="CL322" s="80">
        <v>0</v>
      </c>
      <c r="CM322" s="80">
        <v>0</v>
      </c>
      <c r="CN322" s="67" t="s">
        <v>969</v>
      </c>
      <c r="CO322" s="67" t="s">
        <v>970</v>
      </c>
      <c r="CP322" s="67" t="s">
        <v>709</v>
      </c>
      <c r="CQ322" s="67" t="s">
        <v>709</v>
      </c>
      <c r="CR322" s="67" t="s">
        <v>709</v>
      </c>
      <c r="CS322" s="67" t="s">
        <v>709</v>
      </c>
      <c r="CT322" s="68">
        <v>46101</v>
      </c>
      <c r="CU322" s="67" t="s">
        <v>991</v>
      </c>
      <c r="CV322" s="67" t="s">
        <v>989</v>
      </c>
      <c r="CW322" s="68" t="s">
        <v>168</v>
      </c>
      <c r="CX322" s="68">
        <v>46001</v>
      </c>
      <c r="CY322" s="67" t="s">
        <v>993</v>
      </c>
      <c r="CZ322" s="67" t="s">
        <v>989</v>
      </c>
      <c r="DA322" s="67" t="s">
        <v>1054</v>
      </c>
      <c r="DB322" s="81">
        <v>3944855</v>
      </c>
      <c r="DD322" s="67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  <c r="AMK322"/>
      <c r="AML322"/>
      <c r="AMM322"/>
      <c r="AMN322"/>
      <c r="AMO322"/>
      <c r="AMP322"/>
      <c r="AMQ322"/>
      <c r="AMR322"/>
      <c r="AMS322"/>
      <c r="AMT322"/>
      <c r="AMU322"/>
      <c r="AMV322"/>
      <c r="AMW322"/>
      <c r="AMX322"/>
      <c r="AMY322"/>
      <c r="AMZ322"/>
      <c r="ANA322"/>
      <c r="ANB322"/>
      <c r="ANC322"/>
      <c r="AND322"/>
      <c r="ANE322"/>
      <c r="ANF322"/>
      <c r="ANG322"/>
      <c r="ANH322"/>
      <c r="ANI322"/>
      <c r="ANJ322"/>
      <c r="ANK322"/>
      <c r="ANL322"/>
      <c r="ANM322"/>
      <c r="ANN322"/>
      <c r="ANO322"/>
      <c r="ANP322"/>
      <c r="ANQ322"/>
      <c r="ANR322"/>
      <c r="ANS322"/>
      <c r="ANT322"/>
      <c r="ANU322"/>
      <c r="ANV322"/>
      <c r="ANW322"/>
      <c r="ANX322"/>
      <c r="ANY322"/>
      <c r="ANZ322"/>
      <c r="AOA322"/>
      <c r="AOB322"/>
      <c r="AOC322"/>
      <c r="AOD322"/>
      <c r="AOE322"/>
      <c r="AOF322"/>
      <c r="AOG322"/>
      <c r="AOH322"/>
      <c r="AOI322"/>
      <c r="AOJ322"/>
      <c r="AOK322"/>
      <c r="AOL322"/>
      <c r="AOM322"/>
      <c r="AON322"/>
      <c r="AOO322"/>
      <c r="AOP322"/>
      <c r="AOQ322"/>
      <c r="AOR322"/>
      <c r="AOS322"/>
      <c r="AOT322"/>
      <c r="AOU322"/>
      <c r="AOV322"/>
      <c r="AOW322"/>
      <c r="AOX322"/>
      <c r="AOY322"/>
      <c r="AOZ322"/>
      <c r="APA322"/>
      <c r="APB322"/>
      <c r="APC322"/>
      <c r="APD322"/>
      <c r="APE322"/>
      <c r="APF322"/>
      <c r="APG322"/>
      <c r="APH322"/>
      <c r="API322"/>
      <c r="APJ322"/>
      <c r="APK322"/>
      <c r="APL322"/>
      <c r="APM322"/>
      <c r="APN322"/>
      <c r="APO322"/>
      <c r="APP322"/>
      <c r="APQ322"/>
      <c r="APR322"/>
      <c r="APS322"/>
      <c r="APT322"/>
      <c r="APU322"/>
      <c r="APV322"/>
      <c r="APW322"/>
      <c r="APX322"/>
      <c r="APY322"/>
      <c r="APZ322"/>
      <c r="AQA322"/>
      <c r="AQB322"/>
      <c r="AQC322"/>
      <c r="AQD322"/>
      <c r="AQE322"/>
      <c r="AQF322"/>
      <c r="AQG322"/>
      <c r="AQH322"/>
      <c r="AQI322"/>
      <c r="AQJ322"/>
      <c r="AQK322"/>
      <c r="AQL322"/>
      <c r="AQM322"/>
      <c r="AQN322"/>
      <c r="AQO322"/>
      <c r="AQP322"/>
      <c r="AQQ322"/>
      <c r="AQR322"/>
      <c r="AQS322"/>
      <c r="AQT322"/>
      <c r="AQU322"/>
      <c r="AQV322"/>
      <c r="AQW322"/>
      <c r="AQX322"/>
      <c r="AQY322"/>
      <c r="AQZ322"/>
      <c r="ARA322"/>
      <c r="ARB322"/>
      <c r="ARC322"/>
      <c r="ARD322"/>
      <c r="ARE322"/>
      <c r="ARF322"/>
      <c r="ARG322"/>
      <c r="ARH322"/>
      <c r="ARI322"/>
      <c r="ARJ322"/>
      <c r="ARK322"/>
      <c r="ARL322"/>
      <c r="ARM322"/>
      <c r="ARN322"/>
      <c r="ARO322"/>
      <c r="ARP322"/>
      <c r="ARQ322"/>
      <c r="ARR322"/>
      <c r="ARS322"/>
      <c r="ART322"/>
      <c r="ARU322"/>
      <c r="ARV322"/>
      <c r="ARW322"/>
      <c r="ARX322"/>
      <c r="ARY322"/>
      <c r="ARZ322"/>
      <c r="ASA322"/>
      <c r="ASB322"/>
      <c r="ASC322"/>
      <c r="ASD322"/>
      <c r="ASE322"/>
      <c r="ASF322"/>
      <c r="ASG322"/>
      <c r="ASH322"/>
      <c r="ASI322"/>
      <c r="ASJ322"/>
      <c r="ASK322"/>
      <c r="ASL322"/>
      <c r="ASM322"/>
      <c r="ASN322"/>
      <c r="ASO322"/>
      <c r="ASP322"/>
      <c r="ASQ322"/>
      <c r="ASR322"/>
      <c r="ASS322"/>
      <c r="AST322"/>
      <c r="ASU322"/>
      <c r="ASV322"/>
      <c r="ASW322"/>
      <c r="ASX322"/>
      <c r="ASY322"/>
      <c r="ASZ322"/>
      <c r="ATA322"/>
      <c r="ATB322"/>
      <c r="ATC322"/>
      <c r="ATD322"/>
      <c r="ATE322"/>
      <c r="ATF322"/>
      <c r="ATG322"/>
      <c r="ATH322"/>
      <c r="ATI322"/>
      <c r="ATJ322"/>
      <c r="ATK322"/>
      <c r="ATL322"/>
      <c r="ATM322"/>
      <c r="ATN322"/>
      <c r="ATO322"/>
      <c r="ATP322"/>
      <c r="ATQ322"/>
      <c r="ATR322"/>
      <c r="ATS322"/>
      <c r="ATT322"/>
      <c r="ATU322"/>
      <c r="ATV322"/>
      <c r="ATW322"/>
      <c r="ATX322"/>
      <c r="ATY322"/>
      <c r="ATZ322"/>
      <c r="AUA322"/>
      <c r="AUB322"/>
      <c r="AUC322"/>
      <c r="AUD322"/>
      <c r="AUE322"/>
      <c r="AUF322"/>
      <c r="AUG322"/>
      <c r="AUH322"/>
      <c r="AUI322"/>
      <c r="AUJ322"/>
      <c r="AUK322"/>
      <c r="AUL322"/>
      <c r="AUM322"/>
      <c r="AUN322"/>
      <c r="AUO322"/>
      <c r="AUP322"/>
      <c r="AUQ322"/>
      <c r="AUR322"/>
      <c r="AUS322"/>
      <c r="AUT322"/>
      <c r="AUU322"/>
      <c r="AUV322"/>
      <c r="AUW322"/>
      <c r="AUX322"/>
      <c r="AUY322"/>
      <c r="AUZ322"/>
      <c r="AVA322"/>
      <c r="AVB322"/>
      <c r="AVC322"/>
      <c r="AVD322"/>
      <c r="AVE322"/>
      <c r="AVF322"/>
      <c r="AVG322"/>
      <c r="AVH322"/>
      <c r="AVI322"/>
      <c r="AVJ322"/>
      <c r="AVK322"/>
      <c r="AVL322"/>
      <c r="AVM322"/>
      <c r="AVN322"/>
      <c r="AVO322"/>
      <c r="AVP322"/>
      <c r="AVQ322"/>
      <c r="AVR322"/>
      <c r="AVS322"/>
      <c r="AVT322"/>
      <c r="AVU322"/>
      <c r="AVV322"/>
      <c r="AVW322"/>
      <c r="AVX322"/>
      <c r="AVY322"/>
      <c r="AVZ322"/>
      <c r="AWA322"/>
      <c r="AWB322"/>
      <c r="AWC322"/>
      <c r="AWD322"/>
      <c r="AWE322"/>
      <c r="AWF322"/>
      <c r="AWG322"/>
      <c r="AWH322"/>
      <c r="AWI322"/>
      <c r="AWJ322"/>
      <c r="AWK322"/>
      <c r="AWL322"/>
      <c r="AWM322"/>
      <c r="AWN322"/>
      <c r="AWO322"/>
      <c r="AWP322"/>
      <c r="AWQ322"/>
      <c r="AWR322"/>
      <c r="AWS322"/>
      <c r="AWT322"/>
      <c r="AWU322"/>
      <c r="AWV322"/>
      <c r="AWW322"/>
      <c r="AWX322"/>
      <c r="AWY322"/>
      <c r="AWZ322"/>
      <c r="AXA322"/>
      <c r="AXB322"/>
      <c r="AXC322"/>
      <c r="AXD322"/>
      <c r="AXE322"/>
      <c r="AXF322"/>
      <c r="AXG322"/>
      <c r="AXH322"/>
      <c r="AXI322"/>
      <c r="AXJ322"/>
      <c r="AXK322"/>
      <c r="AXL322"/>
      <c r="AXM322"/>
      <c r="AXN322"/>
      <c r="AXO322"/>
      <c r="AXP322"/>
      <c r="AXQ322"/>
      <c r="AXR322"/>
      <c r="AXS322"/>
      <c r="AXT322"/>
      <c r="AXU322"/>
      <c r="AXV322"/>
      <c r="AXW322"/>
      <c r="AXX322"/>
      <c r="AXY322"/>
      <c r="AXZ322"/>
      <c r="AYA322"/>
      <c r="AYB322"/>
      <c r="AYC322"/>
      <c r="AYD322"/>
      <c r="AYE322"/>
      <c r="AYF322"/>
      <c r="AYG322"/>
      <c r="AYH322"/>
      <c r="AYI322"/>
      <c r="AYJ322"/>
      <c r="AYK322"/>
      <c r="AYL322"/>
      <c r="AYM322"/>
      <c r="AYN322"/>
      <c r="AYO322"/>
      <c r="AYP322"/>
      <c r="AYQ322"/>
      <c r="AYR322"/>
      <c r="AYS322"/>
      <c r="AYT322"/>
      <c r="AYU322"/>
      <c r="AYV322"/>
      <c r="AYW322"/>
      <c r="AYX322"/>
      <c r="AYY322"/>
      <c r="AYZ322"/>
      <c r="AZA322"/>
      <c r="AZB322"/>
      <c r="AZC322"/>
      <c r="AZD322"/>
      <c r="AZE322"/>
      <c r="AZF322"/>
      <c r="AZG322"/>
      <c r="AZH322"/>
      <c r="AZI322"/>
      <c r="AZJ322"/>
      <c r="AZK322"/>
      <c r="AZL322"/>
      <c r="AZM322"/>
      <c r="AZN322"/>
      <c r="AZO322"/>
      <c r="AZP322"/>
      <c r="AZQ322"/>
      <c r="AZR322"/>
      <c r="AZS322"/>
      <c r="AZT322"/>
      <c r="AZU322"/>
      <c r="AZV322"/>
      <c r="AZW322"/>
      <c r="AZX322"/>
      <c r="AZY322"/>
      <c r="AZZ322"/>
      <c r="BAA322"/>
      <c r="BAB322"/>
      <c r="BAC322"/>
      <c r="BAD322"/>
      <c r="BAE322"/>
      <c r="BAF322"/>
      <c r="BAG322"/>
      <c r="BAH322"/>
      <c r="BAI322"/>
      <c r="BAJ322"/>
      <c r="BAK322"/>
      <c r="BAL322"/>
      <c r="BAM322"/>
      <c r="BAN322"/>
      <c r="BAO322"/>
      <c r="BAP322"/>
      <c r="BAQ322"/>
      <c r="BAR322"/>
      <c r="BAS322"/>
      <c r="BAT322"/>
      <c r="BAU322"/>
      <c r="BAV322"/>
      <c r="BAW322"/>
      <c r="BAX322"/>
      <c r="BAY322"/>
      <c r="BAZ322"/>
      <c r="BBA322"/>
      <c r="BBB322"/>
      <c r="BBC322"/>
      <c r="BBD322"/>
      <c r="BBE322"/>
      <c r="BBF322"/>
      <c r="BBG322"/>
      <c r="BBH322"/>
      <c r="BBI322"/>
      <c r="BBJ322"/>
      <c r="BBK322"/>
      <c r="BBL322"/>
      <c r="BBM322"/>
      <c r="BBN322"/>
      <c r="BBO322"/>
      <c r="BBP322"/>
      <c r="BBQ322"/>
      <c r="BBR322"/>
      <c r="BBS322"/>
      <c r="BBT322"/>
      <c r="BBU322"/>
      <c r="BBV322"/>
      <c r="BBW322"/>
      <c r="BBX322"/>
      <c r="BBY322"/>
      <c r="BBZ322"/>
      <c r="BCA322"/>
      <c r="BCB322"/>
      <c r="BCC322"/>
      <c r="BCD322"/>
      <c r="BCE322"/>
      <c r="BCF322"/>
      <c r="BCG322"/>
      <c r="BCH322"/>
      <c r="BCI322"/>
      <c r="BCJ322"/>
      <c r="BCK322"/>
      <c r="BCL322"/>
      <c r="BCM322"/>
      <c r="BCN322"/>
      <c r="BCO322"/>
      <c r="BCP322"/>
      <c r="BCQ322"/>
      <c r="BCR322"/>
      <c r="BCS322"/>
      <c r="BCT322"/>
      <c r="BCU322"/>
      <c r="BCV322"/>
      <c r="BCW322"/>
      <c r="BCX322"/>
      <c r="BCY322"/>
      <c r="BCZ322"/>
      <c r="BDA322"/>
      <c r="BDB322"/>
      <c r="BDC322"/>
      <c r="BDD322"/>
      <c r="BDE322"/>
      <c r="BDF322"/>
      <c r="BDG322"/>
      <c r="BDH322"/>
      <c r="BDI322"/>
      <c r="BDJ322"/>
      <c r="BDK322"/>
      <c r="BDL322"/>
      <c r="BDM322"/>
      <c r="BDN322"/>
      <c r="BDO322"/>
      <c r="BDP322"/>
      <c r="BDQ322"/>
      <c r="BDR322"/>
      <c r="BDS322"/>
      <c r="BDT322"/>
      <c r="BDU322"/>
    </row>
    <row r="323" spans="1:1477" s="5" customFormat="1" ht="12.75" thickBot="1">
      <c r="B323" s="75"/>
      <c r="C323" s="75"/>
      <c r="D323" s="75"/>
      <c r="E323" s="68"/>
      <c r="F323" s="75"/>
      <c r="G323" s="75"/>
      <c r="H323" s="187"/>
      <c r="I323" s="76"/>
      <c r="J323" s="76"/>
      <c r="K323" s="76"/>
      <c r="L323" s="76"/>
      <c r="M323" s="140"/>
      <c r="N323" s="69"/>
      <c r="O323" s="76"/>
      <c r="P323" s="76"/>
      <c r="Q323" s="76"/>
      <c r="R323" s="76"/>
      <c r="S323" s="76"/>
      <c r="T323" s="77"/>
      <c r="U323" s="77"/>
      <c r="V323" s="77"/>
      <c r="W323" s="77"/>
      <c r="X323" s="77"/>
      <c r="Y323" s="190"/>
      <c r="Z323" s="190"/>
      <c r="AA323" s="190"/>
      <c r="AB323" s="190"/>
      <c r="AC323" s="190"/>
      <c r="AD323" s="140"/>
      <c r="AE323" s="69"/>
      <c r="AF323" s="190"/>
      <c r="AG323" s="190"/>
      <c r="AH323" s="76"/>
      <c r="AI323" s="76"/>
      <c r="AJ323" s="78"/>
      <c r="AK323" s="78"/>
      <c r="AL323" s="80"/>
      <c r="AM323" s="80"/>
      <c r="AN323" s="78"/>
      <c r="AO323" s="78"/>
      <c r="AP323" s="80"/>
      <c r="AQ323" s="80"/>
      <c r="AR323" s="78"/>
      <c r="AS323" s="78"/>
      <c r="AT323" s="80"/>
      <c r="AU323" s="80"/>
      <c r="AV323" s="78"/>
      <c r="AW323" s="78"/>
      <c r="AX323" s="80"/>
      <c r="AY323" s="80"/>
      <c r="AZ323" s="78"/>
      <c r="BA323" s="78"/>
      <c r="BB323" s="80"/>
      <c r="BC323" s="80"/>
      <c r="BD323" s="78"/>
      <c r="BE323" s="78"/>
      <c r="BF323" s="80"/>
      <c r="BG323" s="80"/>
      <c r="BH323" s="78"/>
      <c r="BI323" s="78"/>
      <c r="BJ323" s="80"/>
      <c r="BK323" s="80"/>
      <c r="BL323" s="78"/>
      <c r="BM323" s="78"/>
      <c r="BN323" s="80"/>
      <c r="BO323" s="80"/>
      <c r="BP323" s="78"/>
      <c r="BQ323" s="78"/>
      <c r="BR323" s="80"/>
      <c r="BS323" s="80"/>
      <c r="BT323" s="78"/>
      <c r="BU323" s="78"/>
      <c r="BV323" s="80"/>
      <c r="BW323" s="80"/>
      <c r="BX323" s="78"/>
      <c r="BY323" s="78"/>
      <c r="BZ323" s="80"/>
      <c r="CA323" s="80"/>
      <c r="CB323" s="78"/>
      <c r="CC323" s="78"/>
      <c r="CD323" s="80"/>
      <c r="CE323" s="80"/>
      <c r="CF323" s="78"/>
      <c r="CG323" s="78"/>
      <c r="CH323" s="80"/>
      <c r="CI323" s="80"/>
      <c r="CJ323" s="78"/>
      <c r="CK323" s="78"/>
      <c r="CL323" s="80"/>
      <c r="CM323" s="80"/>
      <c r="CN323" s="79"/>
      <c r="CO323" s="79"/>
      <c r="CP323" s="79"/>
      <c r="CQ323" s="79"/>
      <c r="CR323" s="79"/>
      <c r="CS323" s="79"/>
      <c r="CT323" s="68"/>
      <c r="CU323" s="75"/>
      <c r="CV323" s="75"/>
      <c r="CW323" s="68"/>
      <c r="CX323" s="68"/>
      <c r="CY323" s="75"/>
      <c r="CZ323" s="75"/>
      <c r="DA323" s="75"/>
      <c r="DB323" s="77"/>
      <c r="DC323" s="76"/>
      <c r="DD323" s="212"/>
    </row>
    <row r="324" spans="1:1477" s="102" customFormat="1" ht="24" customHeight="1" thickTop="1" thickBot="1">
      <c r="A324" s="137"/>
      <c r="B324" s="246" t="s">
        <v>1075</v>
      </c>
      <c r="C324" s="247"/>
      <c r="D324" s="248"/>
      <c r="E324" s="7"/>
      <c r="F324" s="8"/>
      <c r="G324" s="159">
        <f>IF(B307="","",ROWS(B307:B323)-1)</f>
        <v>16</v>
      </c>
      <c r="H324" s="9">
        <f>SUM(H307:H323)</f>
        <v>29</v>
      </c>
      <c r="I324" s="9">
        <f>SUM(I307:I323)</f>
        <v>75</v>
      </c>
      <c r="J324" s="9">
        <f>SUM(J307:J323)</f>
        <v>6254</v>
      </c>
      <c r="K324" s="9">
        <f>SUM(K307:K323)</f>
        <v>8509</v>
      </c>
      <c r="L324" s="9">
        <f>SUM(L307:L323)</f>
        <v>8048</v>
      </c>
      <c r="M324" s="142">
        <f>IF(G324="",0,N324/G324)</f>
        <v>1</v>
      </c>
      <c r="N324" s="9">
        <f t="shared" ref="N324:AC324" si="100">SUM(N307:N323)</f>
        <v>16</v>
      </c>
      <c r="O324" s="9">
        <f t="shared" si="100"/>
        <v>461</v>
      </c>
      <c r="P324" s="10">
        <f t="shared" si="100"/>
        <v>2</v>
      </c>
      <c r="Q324" s="10">
        <f t="shared" si="100"/>
        <v>0</v>
      </c>
      <c r="R324" s="9">
        <f t="shared" si="100"/>
        <v>1725</v>
      </c>
      <c r="S324" s="9">
        <f t="shared" si="100"/>
        <v>530</v>
      </c>
      <c r="T324" s="11">
        <f t="shared" si="100"/>
        <v>254992451</v>
      </c>
      <c r="U324" s="11">
        <f t="shared" si="100"/>
        <v>1248379</v>
      </c>
      <c r="V324" s="11">
        <f t="shared" si="100"/>
        <v>253744072</v>
      </c>
      <c r="W324" s="11">
        <f t="shared" si="100"/>
        <v>271272236</v>
      </c>
      <c r="X324" s="11">
        <f t="shared" si="100"/>
        <v>271228263</v>
      </c>
      <c r="Y324" s="11">
        <f t="shared" si="100"/>
        <v>-48398</v>
      </c>
      <c r="Z324" s="11">
        <f t="shared" si="100"/>
        <v>1450000</v>
      </c>
      <c r="AA324" s="11">
        <f t="shared" si="100"/>
        <v>1401602</v>
      </c>
      <c r="AB324" s="11">
        <f t="shared" si="100"/>
        <v>272629865</v>
      </c>
      <c r="AC324" s="11">
        <f t="shared" si="100"/>
        <v>271356770</v>
      </c>
      <c r="AD324" s="142">
        <f>IF(G324="",0,AE324/G324)</f>
        <v>0.9375</v>
      </c>
      <c r="AE324" s="145">
        <f t="shared" ref="AE324:CM324" si="101">SUM(AE307:AE323)</f>
        <v>15</v>
      </c>
      <c r="AF324" s="11">
        <f t="shared" si="101"/>
        <v>2313783</v>
      </c>
      <c r="AG324" s="11">
        <f t="shared" si="101"/>
        <v>16279786</v>
      </c>
      <c r="AH324" s="12">
        <f t="shared" si="101"/>
        <v>1138</v>
      </c>
      <c r="AI324" s="12">
        <f t="shared" si="101"/>
        <v>525</v>
      </c>
      <c r="AJ324" s="12">
        <f t="shared" si="101"/>
        <v>0</v>
      </c>
      <c r="AK324" s="12">
        <f t="shared" si="101"/>
        <v>369</v>
      </c>
      <c r="AL324" s="11">
        <f t="shared" si="101"/>
        <v>8449244</v>
      </c>
      <c r="AM324" s="11">
        <f t="shared" si="101"/>
        <v>469006</v>
      </c>
      <c r="AN324" s="12">
        <f t="shared" si="101"/>
        <v>0</v>
      </c>
      <c r="AO324" s="12">
        <f t="shared" si="101"/>
        <v>43</v>
      </c>
      <c r="AP324" s="11">
        <f t="shared" si="101"/>
        <v>3284315</v>
      </c>
      <c r="AQ324" s="11">
        <f t="shared" si="101"/>
        <v>474181</v>
      </c>
      <c r="AR324" s="12">
        <f t="shared" si="101"/>
        <v>0</v>
      </c>
      <c r="AS324" s="12">
        <f t="shared" si="101"/>
        <v>0</v>
      </c>
      <c r="AT324" s="11">
        <f t="shared" si="101"/>
        <v>0</v>
      </c>
      <c r="AU324" s="11">
        <f t="shared" si="101"/>
        <v>0</v>
      </c>
      <c r="AV324" s="12">
        <f t="shared" si="101"/>
        <v>0</v>
      </c>
      <c r="AW324" s="12">
        <f t="shared" si="101"/>
        <v>0</v>
      </c>
      <c r="AX324" s="11">
        <f t="shared" si="101"/>
        <v>0</v>
      </c>
      <c r="AY324" s="11">
        <f t="shared" si="101"/>
        <v>0</v>
      </c>
      <c r="AZ324" s="12">
        <f t="shared" si="101"/>
        <v>0</v>
      </c>
      <c r="BA324" s="12">
        <f t="shared" si="101"/>
        <v>0</v>
      </c>
      <c r="BB324" s="11">
        <f t="shared" si="101"/>
        <v>0</v>
      </c>
      <c r="BC324" s="11">
        <f t="shared" si="101"/>
        <v>0</v>
      </c>
      <c r="BD324" s="12">
        <f t="shared" si="101"/>
        <v>0</v>
      </c>
      <c r="BE324" s="12">
        <f t="shared" si="101"/>
        <v>0</v>
      </c>
      <c r="BF324" s="11">
        <f t="shared" si="101"/>
        <v>292713</v>
      </c>
      <c r="BG324" s="11">
        <f t="shared" si="101"/>
        <v>0</v>
      </c>
      <c r="BH324" s="12">
        <f t="shared" si="101"/>
        <v>4</v>
      </c>
      <c r="BI324" s="12">
        <f t="shared" si="101"/>
        <v>0</v>
      </c>
      <c r="BJ324" s="11">
        <f t="shared" si="101"/>
        <v>8310</v>
      </c>
      <c r="BK324" s="11">
        <f t="shared" si="101"/>
        <v>0</v>
      </c>
      <c r="BL324" s="12">
        <f t="shared" si="101"/>
        <v>0</v>
      </c>
      <c r="BM324" s="12">
        <f t="shared" si="101"/>
        <v>0</v>
      </c>
      <c r="BN324" s="11">
        <f t="shared" si="101"/>
        <v>0</v>
      </c>
      <c r="BO324" s="11">
        <f t="shared" si="101"/>
        <v>0</v>
      </c>
      <c r="BP324" s="12">
        <f t="shared" si="101"/>
        <v>204</v>
      </c>
      <c r="BQ324" s="12">
        <f t="shared" si="101"/>
        <v>0</v>
      </c>
      <c r="BR324" s="11">
        <f t="shared" si="101"/>
        <v>530696</v>
      </c>
      <c r="BS324" s="11">
        <f t="shared" si="101"/>
        <v>208207</v>
      </c>
      <c r="BT324" s="12">
        <f t="shared" si="101"/>
        <v>0</v>
      </c>
      <c r="BU324" s="12">
        <f t="shared" si="101"/>
        <v>0</v>
      </c>
      <c r="BV324" s="11">
        <f t="shared" si="101"/>
        <v>0</v>
      </c>
      <c r="BW324" s="11">
        <f t="shared" si="101"/>
        <v>0</v>
      </c>
      <c r="BX324" s="12">
        <f t="shared" si="101"/>
        <v>58</v>
      </c>
      <c r="BY324" s="12">
        <f t="shared" si="101"/>
        <v>174</v>
      </c>
      <c r="BZ324" s="11">
        <f t="shared" si="101"/>
        <v>625345</v>
      </c>
      <c r="CA324" s="11">
        <f t="shared" si="101"/>
        <v>610860</v>
      </c>
      <c r="CB324" s="12">
        <f t="shared" si="101"/>
        <v>0</v>
      </c>
      <c r="CC324" s="12">
        <f t="shared" si="101"/>
        <v>0</v>
      </c>
      <c r="CD324" s="11">
        <f t="shared" si="101"/>
        <v>0</v>
      </c>
      <c r="CE324" s="11">
        <f t="shared" si="101"/>
        <v>0</v>
      </c>
      <c r="CF324" s="12">
        <f t="shared" si="101"/>
        <v>0</v>
      </c>
      <c r="CG324" s="12">
        <f t="shared" si="101"/>
        <v>0</v>
      </c>
      <c r="CH324" s="11">
        <f t="shared" si="101"/>
        <v>-187341</v>
      </c>
      <c r="CI324" s="11">
        <f t="shared" si="101"/>
        <v>0</v>
      </c>
      <c r="CJ324" s="12">
        <f t="shared" si="101"/>
        <v>266</v>
      </c>
      <c r="CK324" s="12">
        <f t="shared" si="101"/>
        <v>586</v>
      </c>
      <c r="CL324" s="11">
        <f t="shared" si="101"/>
        <v>13003282</v>
      </c>
      <c r="CM324" s="11">
        <f t="shared" si="101"/>
        <v>1762253</v>
      </c>
      <c r="CN324" s="13"/>
      <c r="CO324" s="13"/>
      <c r="CP324" s="13"/>
      <c r="CQ324" s="13"/>
      <c r="CR324" s="13"/>
      <c r="CS324" s="13"/>
      <c r="CT324" s="7"/>
      <c r="CU324" s="8"/>
      <c r="CV324" s="8"/>
      <c r="CW324" s="7"/>
      <c r="CX324" s="7"/>
      <c r="CY324" s="8"/>
      <c r="CZ324" s="8"/>
      <c r="DA324" s="8"/>
      <c r="DB324" s="11"/>
      <c r="DC324" s="13"/>
      <c r="DD324" s="15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/>
      <c r="LP324" s="6"/>
      <c r="LQ324" s="6"/>
      <c r="LR324" s="6"/>
      <c r="LS324" s="6"/>
      <c r="LT324" s="6"/>
      <c r="LU324" s="6"/>
      <c r="LV324" s="6"/>
      <c r="LW324" s="6"/>
      <c r="LX324" s="6"/>
      <c r="LY324" s="6"/>
      <c r="LZ324" s="6"/>
      <c r="MA324" s="6"/>
      <c r="MB324" s="6"/>
      <c r="MC324" s="6"/>
      <c r="MD324" s="6"/>
      <c r="ME324" s="6"/>
      <c r="MF324" s="6"/>
      <c r="MG324" s="6"/>
      <c r="MH324" s="6"/>
      <c r="MI324" s="6"/>
      <c r="MJ324" s="6"/>
      <c r="MK324" s="6"/>
      <c r="ML324" s="6"/>
      <c r="MM324" s="6"/>
      <c r="MN324" s="6"/>
      <c r="MO324" s="6"/>
      <c r="MP324" s="6"/>
      <c r="MQ324" s="6"/>
      <c r="MR324" s="6"/>
      <c r="MS324" s="6"/>
      <c r="MT324" s="6"/>
      <c r="MU324" s="6"/>
      <c r="MV324" s="6"/>
      <c r="MW324" s="6"/>
      <c r="MX324" s="6"/>
      <c r="MY324" s="6"/>
      <c r="MZ324" s="6"/>
      <c r="NA324" s="6"/>
      <c r="NB324" s="6"/>
      <c r="NC324" s="6"/>
      <c r="ND324" s="6"/>
      <c r="NE324" s="6"/>
      <c r="NF324" s="6"/>
      <c r="NG324" s="6"/>
      <c r="NH324" s="6"/>
      <c r="NI324" s="6"/>
      <c r="NJ324" s="6"/>
      <c r="NK324" s="6"/>
      <c r="NL324" s="6"/>
      <c r="NM324" s="6"/>
      <c r="NN324" s="6"/>
      <c r="NO324" s="6"/>
      <c r="NP324" s="6"/>
      <c r="NQ324" s="6"/>
      <c r="NR324" s="6"/>
      <c r="NS324" s="6"/>
      <c r="NT324" s="6"/>
      <c r="NU324" s="6"/>
      <c r="NV324" s="6"/>
      <c r="NW324" s="6"/>
      <c r="NX324" s="6"/>
      <c r="NY324" s="6"/>
      <c r="NZ324" s="6"/>
      <c r="OA324" s="6"/>
      <c r="OB324" s="6"/>
      <c r="OC324" s="6"/>
      <c r="OD324" s="6"/>
      <c r="OE324" s="6"/>
      <c r="OF324" s="6"/>
      <c r="OG324" s="6"/>
      <c r="OH324" s="6"/>
      <c r="OI324" s="6"/>
      <c r="OJ324" s="6"/>
      <c r="OK324" s="6"/>
      <c r="OL324" s="6"/>
      <c r="OM324" s="6"/>
      <c r="ON324" s="6"/>
      <c r="OO324" s="6"/>
      <c r="OP324" s="6"/>
      <c r="OQ324" s="6"/>
      <c r="OR324" s="6"/>
      <c r="OS324" s="6"/>
      <c r="OT324" s="6"/>
      <c r="OU324" s="6"/>
      <c r="OV324" s="6"/>
      <c r="OW324" s="6"/>
      <c r="OX324" s="6"/>
      <c r="OY324" s="6"/>
      <c r="OZ324" s="6"/>
      <c r="PA324" s="6"/>
      <c r="PB324" s="6"/>
      <c r="PC324" s="6"/>
      <c r="PD324" s="6"/>
      <c r="PE324" s="6"/>
      <c r="PF324" s="6"/>
      <c r="PG324" s="6"/>
      <c r="PH324" s="6"/>
      <c r="PI324" s="6"/>
      <c r="PJ324" s="6"/>
      <c r="PK324" s="6"/>
      <c r="PL324" s="6"/>
      <c r="PM324" s="6"/>
      <c r="PN324" s="6"/>
      <c r="PO324" s="6"/>
      <c r="PP324" s="6"/>
      <c r="PQ324" s="6"/>
      <c r="PR324" s="6"/>
      <c r="PS324" s="6"/>
      <c r="PT324" s="6"/>
      <c r="PU324" s="6"/>
      <c r="PV324" s="6"/>
      <c r="PW324" s="6"/>
      <c r="PX324" s="6"/>
      <c r="PY324" s="6"/>
      <c r="PZ324" s="6"/>
      <c r="QA324" s="6"/>
      <c r="QB324" s="6"/>
      <c r="QC324" s="6"/>
      <c r="QD324" s="6"/>
      <c r="QE324" s="6"/>
      <c r="QF324" s="6"/>
      <c r="QG324" s="6"/>
      <c r="QH324" s="6"/>
      <c r="QI324" s="6"/>
      <c r="QJ324" s="6"/>
      <c r="QK324" s="6"/>
      <c r="QL324" s="6"/>
      <c r="QM324" s="6"/>
      <c r="QN324" s="6"/>
      <c r="QO324" s="6"/>
      <c r="QP324" s="6"/>
      <c r="QQ324" s="6"/>
      <c r="QR324" s="6"/>
      <c r="QS324" s="6"/>
      <c r="QT324" s="6"/>
      <c r="QU324" s="6"/>
      <c r="QV324" s="6"/>
      <c r="QW324" s="6"/>
      <c r="QX324" s="6"/>
      <c r="QY324" s="6"/>
      <c r="QZ324" s="6"/>
      <c r="RA324" s="6"/>
      <c r="RB324" s="6"/>
      <c r="RC324" s="6"/>
      <c r="RD324" s="6"/>
      <c r="RE324" s="6"/>
      <c r="RF324" s="6"/>
      <c r="RG324" s="6"/>
      <c r="RH324" s="6"/>
      <c r="RI324" s="6"/>
      <c r="RJ324" s="6"/>
      <c r="RK324" s="6"/>
      <c r="RL324" s="6"/>
      <c r="RM324" s="6"/>
      <c r="RN324" s="6"/>
      <c r="RO324" s="6"/>
      <c r="RP324" s="6"/>
      <c r="RQ324" s="6"/>
      <c r="RR324" s="6"/>
      <c r="RS324" s="6"/>
      <c r="RT324" s="6"/>
      <c r="RU324" s="6"/>
      <c r="RV324" s="6"/>
      <c r="RW324" s="6"/>
      <c r="RX324" s="6"/>
      <c r="RY324" s="6"/>
      <c r="RZ324" s="6"/>
      <c r="SA324" s="6"/>
      <c r="SB324" s="6"/>
      <c r="SC324" s="6"/>
      <c r="SD324" s="6"/>
      <c r="SE324" s="6"/>
      <c r="SF324" s="6"/>
      <c r="SG324" s="6"/>
      <c r="SH324" s="6"/>
      <c r="SI324" s="6"/>
      <c r="SJ324" s="6"/>
      <c r="SK324" s="6"/>
      <c r="SL324" s="6"/>
      <c r="SM324" s="6"/>
      <c r="SN324" s="6"/>
      <c r="SO324" s="6"/>
      <c r="SP324" s="6"/>
      <c r="SQ324" s="6"/>
      <c r="SR324" s="6"/>
      <c r="SS324" s="6"/>
      <c r="ST324" s="6"/>
      <c r="SU324" s="6"/>
      <c r="SV324" s="6"/>
      <c r="SW324" s="6"/>
      <c r="SX324" s="6"/>
      <c r="SY324" s="6"/>
      <c r="SZ324" s="6"/>
      <c r="TA324" s="6"/>
      <c r="TB324" s="6"/>
      <c r="TC324" s="6"/>
      <c r="TD324" s="6"/>
      <c r="TE324" s="6"/>
      <c r="TF324" s="6"/>
      <c r="TG324" s="6"/>
      <c r="TH324" s="6"/>
      <c r="TI324" s="6"/>
      <c r="TJ324" s="6"/>
      <c r="TK324" s="6"/>
      <c r="TL324" s="6"/>
      <c r="TM324" s="6"/>
      <c r="TN324" s="6"/>
      <c r="TO324" s="6"/>
      <c r="TP324" s="6"/>
      <c r="TQ324" s="6"/>
      <c r="TR324" s="6"/>
      <c r="TS324" s="6"/>
      <c r="TT324" s="6"/>
      <c r="TU324" s="6"/>
      <c r="TV324" s="6"/>
      <c r="TW324" s="6"/>
      <c r="TX324" s="6"/>
      <c r="TY324" s="6"/>
      <c r="TZ324" s="6"/>
      <c r="UA324" s="6"/>
      <c r="UB324" s="6"/>
      <c r="UC324" s="6"/>
      <c r="UD324" s="6"/>
      <c r="UE324" s="6"/>
      <c r="UF324" s="6"/>
      <c r="UG324" s="6"/>
      <c r="UH324" s="6"/>
      <c r="UI324" s="6"/>
      <c r="UJ324" s="6"/>
      <c r="UK324" s="6"/>
      <c r="UL324" s="6"/>
      <c r="UM324" s="6"/>
      <c r="UN324" s="6"/>
      <c r="UO324" s="6"/>
      <c r="UP324" s="6"/>
      <c r="UQ324" s="6"/>
      <c r="UR324" s="6"/>
      <c r="US324" s="6"/>
      <c r="UT324" s="6"/>
      <c r="UU324" s="6"/>
      <c r="UV324" s="6"/>
      <c r="UW324" s="6"/>
      <c r="UX324" s="6"/>
      <c r="UY324" s="6"/>
      <c r="UZ324" s="6"/>
      <c r="VA324" s="6"/>
      <c r="VB324" s="6"/>
      <c r="VC324" s="6"/>
      <c r="VD324" s="6"/>
      <c r="VE324" s="6"/>
      <c r="VF324" s="6"/>
      <c r="VG324" s="6"/>
      <c r="VH324" s="6"/>
      <c r="VI324" s="6"/>
      <c r="VJ324" s="6"/>
      <c r="VK324" s="6"/>
      <c r="VL324" s="6"/>
      <c r="VM324" s="6"/>
      <c r="VN324" s="6"/>
      <c r="VO324" s="6"/>
      <c r="VP324" s="6"/>
      <c r="VQ324" s="6"/>
      <c r="VR324" s="6"/>
      <c r="VS324" s="6"/>
      <c r="VT324" s="6"/>
      <c r="VU324" s="6"/>
      <c r="VV324" s="6"/>
      <c r="VW324" s="6"/>
      <c r="VX324" s="6"/>
      <c r="VY324" s="6"/>
      <c r="VZ324" s="6"/>
      <c r="WA324" s="6"/>
      <c r="WB324" s="6"/>
      <c r="WC324" s="6"/>
      <c r="WD324" s="6"/>
      <c r="WE324" s="6"/>
      <c r="WF324" s="6"/>
      <c r="WG324" s="6"/>
      <c r="WH324" s="6"/>
      <c r="WI324" s="6"/>
      <c r="WJ324" s="6"/>
      <c r="WK324" s="6"/>
      <c r="WL324" s="6"/>
      <c r="WM324" s="6"/>
      <c r="WN324" s="6"/>
      <c r="WO324" s="6"/>
      <c r="WP324" s="6"/>
      <c r="WQ324" s="6"/>
      <c r="WR324" s="6"/>
      <c r="WS324" s="6"/>
      <c r="WT324" s="6"/>
      <c r="WU324" s="6"/>
      <c r="WV324" s="6"/>
      <c r="WW324" s="6"/>
      <c r="WX324" s="6"/>
      <c r="WY324" s="6"/>
      <c r="WZ324" s="6"/>
      <c r="XA324" s="6"/>
      <c r="XB324" s="6"/>
      <c r="XC324" s="6"/>
      <c r="XD324" s="6"/>
      <c r="XE324" s="6"/>
      <c r="XF324" s="6"/>
      <c r="XG324" s="6"/>
      <c r="XH324" s="6"/>
      <c r="XI324" s="6"/>
      <c r="XJ324" s="6"/>
      <c r="XK324" s="6"/>
      <c r="XL324" s="6"/>
      <c r="XM324" s="6"/>
      <c r="XN324" s="6"/>
      <c r="XO324" s="6"/>
      <c r="XP324" s="6"/>
      <c r="XQ324" s="6"/>
      <c r="XR324" s="6"/>
      <c r="XS324" s="6"/>
      <c r="XT324" s="6"/>
      <c r="XU324" s="6"/>
      <c r="XV324" s="6"/>
      <c r="XW324" s="6"/>
      <c r="XX324" s="6"/>
      <c r="XY324" s="6"/>
      <c r="XZ324" s="6"/>
      <c r="YA324" s="6"/>
      <c r="YB324" s="6"/>
      <c r="YC324" s="6"/>
      <c r="YD324" s="6"/>
      <c r="YE324" s="6"/>
      <c r="YF324" s="6"/>
      <c r="YG324" s="6"/>
      <c r="YH324" s="6"/>
      <c r="YI324" s="6"/>
      <c r="YJ324" s="6"/>
      <c r="YK324" s="6"/>
      <c r="YL324" s="6"/>
      <c r="YM324" s="6"/>
      <c r="YN324" s="6"/>
      <c r="YO324" s="6"/>
      <c r="YP324" s="6"/>
      <c r="YQ324" s="6"/>
      <c r="YR324" s="6"/>
      <c r="YS324" s="6"/>
      <c r="YT324" s="6"/>
      <c r="YU324" s="6"/>
      <c r="YV324" s="6"/>
      <c r="YW324" s="6"/>
      <c r="YX324" s="6"/>
      <c r="YY324" s="6"/>
      <c r="YZ324" s="6"/>
      <c r="ZA324" s="6"/>
      <c r="ZB324" s="6"/>
      <c r="ZC324" s="6"/>
      <c r="ZD324" s="6"/>
      <c r="ZE324" s="6"/>
      <c r="ZF324" s="6"/>
      <c r="ZG324" s="6"/>
      <c r="ZH324" s="6"/>
      <c r="ZI324" s="6"/>
      <c r="ZJ324" s="6"/>
      <c r="ZK324" s="6"/>
      <c r="ZL324" s="6"/>
      <c r="ZM324" s="6"/>
      <c r="ZN324" s="6"/>
      <c r="ZO324" s="6"/>
      <c r="ZP324" s="6"/>
      <c r="ZQ324" s="6"/>
      <c r="ZR324" s="6"/>
      <c r="ZS324" s="6"/>
      <c r="ZT324" s="6"/>
      <c r="ZU324" s="6"/>
      <c r="ZV324" s="6"/>
      <c r="ZW324" s="6"/>
      <c r="ZX324" s="6"/>
      <c r="ZY324" s="6"/>
      <c r="ZZ324" s="6"/>
      <c r="AAA324" s="6"/>
      <c r="AAB324" s="6"/>
      <c r="AAC324" s="6"/>
      <c r="AAD324" s="6"/>
      <c r="AAE324" s="6"/>
      <c r="AAF324" s="6"/>
      <c r="AAG324" s="6"/>
      <c r="AAH324" s="6"/>
      <c r="AAI324" s="6"/>
      <c r="AAJ324" s="6"/>
      <c r="AAK324" s="6"/>
      <c r="AAL324" s="6"/>
      <c r="AAM324" s="6"/>
      <c r="AAN324" s="6"/>
      <c r="AAO324" s="6"/>
      <c r="AAP324" s="6"/>
      <c r="AAQ324" s="6"/>
      <c r="AAR324" s="6"/>
      <c r="AAS324" s="6"/>
      <c r="AAT324" s="6"/>
      <c r="AAU324" s="6"/>
      <c r="AAV324" s="6"/>
      <c r="AAW324" s="6"/>
      <c r="AAX324" s="6"/>
      <c r="AAY324" s="6"/>
      <c r="AAZ324" s="6"/>
      <c r="ABA324" s="6"/>
      <c r="ABB324" s="6"/>
      <c r="ABC324" s="6"/>
      <c r="ABD324" s="6"/>
      <c r="ABE324" s="6"/>
      <c r="ABF324" s="6"/>
      <c r="ABG324" s="6"/>
      <c r="ABH324" s="6"/>
      <c r="ABI324" s="6"/>
      <c r="ABJ324" s="6"/>
      <c r="ABK324" s="6"/>
      <c r="ABL324" s="6"/>
      <c r="ABM324" s="6"/>
      <c r="ABN324" s="6"/>
      <c r="ABO324" s="6"/>
      <c r="ABP324" s="6"/>
      <c r="ABQ324" s="6"/>
      <c r="ABR324" s="6"/>
      <c r="ABS324" s="6"/>
      <c r="ABT324" s="6"/>
      <c r="ABU324" s="6"/>
      <c r="ABV324" s="6"/>
      <c r="ABW324" s="6"/>
      <c r="ABX324" s="6"/>
      <c r="ABY324" s="6"/>
      <c r="ABZ324" s="6"/>
      <c r="ACA324" s="6"/>
      <c r="ACB324" s="6"/>
      <c r="ACC324" s="6"/>
      <c r="ACD324" s="6"/>
      <c r="ACE324" s="6"/>
      <c r="ACF324" s="6"/>
      <c r="ACG324" s="6"/>
      <c r="ACH324" s="6"/>
      <c r="ACI324" s="6"/>
      <c r="ACJ324" s="6"/>
      <c r="ACK324" s="6"/>
      <c r="ACL324" s="6"/>
      <c r="ACM324" s="6"/>
      <c r="ACN324" s="6"/>
      <c r="ACO324" s="6"/>
      <c r="ACP324" s="6"/>
      <c r="ACQ324" s="6"/>
      <c r="ACR324" s="6"/>
      <c r="ACS324" s="6"/>
      <c r="ACT324" s="6"/>
      <c r="ACU324" s="6"/>
      <c r="ACV324" s="6"/>
      <c r="ACW324" s="6"/>
      <c r="ACX324" s="6"/>
      <c r="ACY324" s="6"/>
      <c r="ACZ324" s="6"/>
      <c r="ADA324" s="6"/>
      <c r="ADB324" s="6"/>
      <c r="ADC324" s="6"/>
      <c r="ADD324" s="6"/>
      <c r="ADE324" s="6"/>
      <c r="ADF324" s="6"/>
      <c r="ADG324" s="6"/>
      <c r="ADH324" s="6"/>
      <c r="ADI324" s="6"/>
      <c r="ADJ324" s="6"/>
      <c r="ADK324" s="6"/>
      <c r="ADL324" s="6"/>
      <c r="ADM324" s="6"/>
      <c r="ADN324" s="6"/>
      <c r="ADO324" s="6"/>
      <c r="ADP324" s="6"/>
      <c r="ADQ324" s="6"/>
      <c r="ADR324" s="6"/>
      <c r="ADS324" s="6"/>
      <c r="ADT324" s="6"/>
      <c r="ADU324" s="6"/>
      <c r="ADV324" s="6"/>
      <c r="ADW324" s="6"/>
      <c r="ADX324" s="6"/>
      <c r="ADY324" s="6"/>
      <c r="ADZ324" s="6"/>
      <c r="AEA324" s="6"/>
      <c r="AEB324" s="6"/>
      <c r="AEC324" s="6"/>
      <c r="AED324" s="6"/>
      <c r="AEE324" s="6"/>
      <c r="AEF324" s="6"/>
      <c r="AEG324" s="6"/>
      <c r="AEH324" s="6"/>
      <c r="AEI324" s="6"/>
      <c r="AEJ324" s="6"/>
      <c r="AEK324" s="6"/>
      <c r="AEL324" s="6"/>
      <c r="AEM324" s="6"/>
      <c r="AEN324" s="6"/>
      <c r="AEO324" s="6"/>
      <c r="AEP324" s="6"/>
      <c r="AEQ324" s="6"/>
      <c r="AER324" s="6"/>
      <c r="AES324" s="6"/>
      <c r="AET324" s="6"/>
      <c r="AEU324" s="6"/>
      <c r="AEV324" s="6"/>
      <c r="AEW324" s="6"/>
      <c r="AEX324" s="6"/>
      <c r="AEY324" s="6"/>
      <c r="AEZ324" s="6"/>
      <c r="AFA324" s="6"/>
      <c r="AFB324" s="6"/>
      <c r="AFC324" s="6"/>
      <c r="AFD324" s="6"/>
      <c r="AFE324" s="6"/>
      <c r="AFF324" s="6"/>
      <c r="AFG324" s="6"/>
      <c r="AFH324" s="6"/>
      <c r="AFI324" s="6"/>
      <c r="AFJ324" s="6"/>
      <c r="AFK324" s="6"/>
      <c r="AFL324" s="6"/>
      <c r="AFM324" s="6"/>
      <c r="AFN324" s="6"/>
      <c r="AFO324" s="6"/>
      <c r="AFP324" s="6"/>
      <c r="AFQ324" s="6"/>
      <c r="AFR324" s="6"/>
      <c r="AFS324" s="6"/>
      <c r="AFT324" s="6"/>
      <c r="AFU324" s="6"/>
      <c r="AFV324" s="6"/>
      <c r="AFW324" s="6"/>
      <c r="AFX324" s="6"/>
      <c r="AFY324" s="6"/>
      <c r="AFZ324" s="6"/>
      <c r="AGA324" s="6"/>
      <c r="AGB324" s="6"/>
      <c r="AGC324" s="6"/>
      <c r="AGD324" s="6"/>
      <c r="AGE324" s="6"/>
      <c r="AGF324" s="6"/>
      <c r="AGG324" s="6"/>
      <c r="AGH324" s="6"/>
      <c r="AGI324" s="6"/>
      <c r="AGJ324" s="6"/>
      <c r="AGK324" s="6"/>
      <c r="AGL324" s="6"/>
      <c r="AGM324" s="6"/>
      <c r="AGN324" s="6"/>
      <c r="AGO324" s="6"/>
      <c r="AGP324" s="6"/>
      <c r="AGQ324" s="6"/>
      <c r="AGR324" s="6"/>
      <c r="AGS324" s="6"/>
      <c r="AGT324" s="6"/>
      <c r="AGU324" s="6"/>
      <c r="AGV324" s="6"/>
      <c r="AGW324" s="6"/>
      <c r="AGX324" s="6"/>
      <c r="AGY324" s="6"/>
      <c r="AGZ324" s="6"/>
      <c r="AHA324" s="6"/>
      <c r="AHB324" s="6"/>
      <c r="AHC324" s="6"/>
      <c r="AHD324" s="6"/>
      <c r="AHE324" s="6"/>
      <c r="AHF324" s="6"/>
      <c r="AHG324" s="6"/>
      <c r="AHH324" s="6"/>
      <c r="AHI324" s="6"/>
      <c r="AHJ324" s="6"/>
      <c r="AHK324" s="6"/>
      <c r="AHL324" s="6"/>
      <c r="AHM324" s="6"/>
      <c r="AHN324" s="6"/>
      <c r="AHO324" s="6"/>
      <c r="AHP324" s="6"/>
      <c r="AHQ324" s="6"/>
      <c r="AHR324" s="6"/>
      <c r="AHS324" s="6"/>
      <c r="AHT324" s="6"/>
      <c r="AHU324" s="6"/>
      <c r="AHV324" s="6"/>
      <c r="AHW324" s="6"/>
      <c r="AHX324" s="6"/>
      <c r="AHY324" s="6"/>
      <c r="AHZ324" s="6"/>
      <c r="AIA324" s="6"/>
      <c r="AIB324" s="6"/>
      <c r="AIC324" s="6"/>
      <c r="AID324" s="6"/>
      <c r="AIE324" s="6"/>
      <c r="AIF324" s="6"/>
      <c r="AIG324" s="6"/>
      <c r="AIH324" s="6"/>
      <c r="AII324" s="6"/>
      <c r="AIJ324" s="6"/>
      <c r="AIK324" s="6"/>
      <c r="AIL324" s="6"/>
      <c r="AIM324" s="6"/>
      <c r="AIN324" s="6"/>
      <c r="AIO324" s="6"/>
      <c r="AIP324" s="6"/>
      <c r="AIQ324" s="6"/>
      <c r="AIR324" s="6"/>
      <c r="AIS324" s="6"/>
      <c r="AIT324" s="6"/>
      <c r="AIU324" s="6"/>
      <c r="AIV324" s="6"/>
      <c r="AIW324" s="6"/>
      <c r="AIX324" s="6"/>
      <c r="AIY324" s="6"/>
      <c r="AIZ324" s="6"/>
      <c r="AJA324" s="6"/>
      <c r="AJB324" s="6"/>
      <c r="AJC324" s="6"/>
      <c r="AJD324" s="6"/>
      <c r="AJE324" s="6"/>
      <c r="AJF324" s="6"/>
      <c r="AJG324" s="6"/>
      <c r="AJH324" s="6"/>
      <c r="AJI324" s="6"/>
      <c r="AJJ324" s="6"/>
      <c r="AJK324" s="6"/>
      <c r="AJL324" s="6"/>
      <c r="AJM324" s="6"/>
      <c r="AJN324" s="6"/>
      <c r="AJO324" s="6"/>
      <c r="AJP324" s="6"/>
      <c r="AJQ324" s="6"/>
      <c r="AJR324" s="6"/>
      <c r="AJS324" s="6"/>
      <c r="AJT324" s="6"/>
      <c r="AJU324" s="6"/>
      <c r="AJV324" s="6"/>
      <c r="AJW324" s="6"/>
      <c r="AJX324" s="6"/>
      <c r="AJY324" s="6"/>
      <c r="AJZ324" s="6"/>
      <c r="AKA324" s="6"/>
      <c r="AKB324" s="6"/>
      <c r="AKC324" s="6"/>
      <c r="AKD324" s="6"/>
      <c r="AKE324" s="6"/>
      <c r="AKF324" s="6"/>
      <c r="AKG324" s="6"/>
      <c r="AKH324" s="6"/>
      <c r="AKI324" s="6"/>
      <c r="AKJ324" s="6"/>
      <c r="AKK324" s="6"/>
      <c r="AKL324" s="6"/>
      <c r="AKM324" s="6"/>
      <c r="AKN324" s="6"/>
      <c r="AKO324" s="6"/>
      <c r="AKP324" s="6"/>
      <c r="AKQ324" s="6"/>
      <c r="AKR324" s="6"/>
      <c r="AKS324" s="6"/>
      <c r="AKT324" s="6"/>
      <c r="AKU324" s="6"/>
      <c r="AKV324" s="6"/>
      <c r="AKW324" s="6"/>
      <c r="AKX324" s="6"/>
      <c r="AKY324" s="6"/>
      <c r="AKZ324" s="6"/>
      <c r="ALA324" s="6"/>
      <c r="ALB324" s="6"/>
      <c r="ALC324" s="6"/>
      <c r="ALD324" s="6"/>
      <c r="ALE324" s="6"/>
      <c r="ALF324" s="6"/>
      <c r="ALG324" s="6"/>
      <c r="ALH324" s="6"/>
      <c r="ALI324" s="6"/>
      <c r="ALJ324" s="6"/>
      <c r="ALK324" s="6"/>
      <c r="ALL324" s="6"/>
      <c r="ALM324" s="6"/>
      <c r="ALN324" s="6"/>
      <c r="ALO324" s="6"/>
      <c r="ALP324" s="6"/>
      <c r="ALQ324" s="6"/>
      <c r="ALR324" s="6"/>
      <c r="ALS324" s="6"/>
      <c r="ALT324" s="6"/>
      <c r="ALU324" s="6"/>
      <c r="ALV324" s="6"/>
      <c r="ALW324" s="6"/>
      <c r="ALX324" s="6"/>
      <c r="ALY324" s="6"/>
      <c r="ALZ324" s="6"/>
      <c r="AMA324" s="6"/>
      <c r="AMB324" s="6"/>
      <c r="AMC324" s="6"/>
      <c r="AMD324" s="6"/>
      <c r="AME324" s="6"/>
      <c r="AMF324" s="6"/>
      <c r="AMG324" s="6"/>
      <c r="AMH324" s="6"/>
      <c r="AMI324" s="6"/>
      <c r="AMJ324" s="6"/>
      <c r="AMK324" s="6"/>
      <c r="AML324" s="6"/>
      <c r="AMM324" s="6"/>
      <c r="AMN324" s="6"/>
      <c r="AMO324" s="6"/>
      <c r="AMP324" s="6"/>
      <c r="AMQ324" s="6"/>
      <c r="AMR324" s="6"/>
      <c r="AMS324" s="6"/>
      <c r="AMT324" s="6"/>
      <c r="AMU324" s="6"/>
      <c r="AMV324" s="6"/>
      <c r="AMW324" s="6"/>
      <c r="AMX324" s="6"/>
      <c r="AMY324" s="6"/>
      <c r="AMZ324" s="6"/>
      <c r="ANA324" s="6"/>
      <c r="ANB324" s="6"/>
      <c r="ANC324" s="6"/>
      <c r="AND324" s="6"/>
      <c r="ANE324" s="6"/>
      <c r="ANF324" s="6"/>
      <c r="ANG324" s="6"/>
      <c r="ANH324" s="6"/>
      <c r="ANI324" s="6"/>
      <c r="ANJ324" s="6"/>
      <c r="ANK324" s="6"/>
      <c r="ANL324" s="6"/>
      <c r="ANM324" s="6"/>
      <c r="ANN324" s="6"/>
      <c r="ANO324" s="6"/>
      <c r="ANP324" s="6"/>
      <c r="ANQ324" s="6"/>
      <c r="ANR324" s="6"/>
      <c r="ANS324" s="6"/>
      <c r="ANT324" s="6"/>
      <c r="ANU324" s="6"/>
      <c r="ANV324" s="6"/>
      <c r="ANW324" s="6"/>
      <c r="ANX324" s="6"/>
      <c r="ANY324" s="6"/>
      <c r="ANZ324" s="6"/>
      <c r="AOA324" s="6"/>
      <c r="AOB324" s="6"/>
      <c r="AOC324" s="6"/>
      <c r="AOD324" s="6"/>
      <c r="AOE324" s="6"/>
      <c r="AOF324" s="6"/>
      <c r="AOG324" s="6"/>
      <c r="AOH324" s="6"/>
      <c r="AOI324" s="6"/>
      <c r="AOJ324" s="6"/>
      <c r="AOK324" s="6"/>
      <c r="AOL324" s="6"/>
      <c r="AOM324" s="6"/>
      <c r="AON324" s="6"/>
      <c r="AOO324" s="6"/>
      <c r="AOP324" s="6"/>
      <c r="AOQ324" s="6"/>
      <c r="AOR324" s="6"/>
      <c r="AOS324" s="6"/>
      <c r="AOT324" s="6"/>
      <c r="AOU324" s="6"/>
      <c r="AOV324" s="6"/>
      <c r="AOW324" s="6"/>
      <c r="AOX324" s="6"/>
      <c r="AOY324" s="6"/>
      <c r="AOZ324" s="6"/>
      <c r="APA324" s="6"/>
      <c r="APB324" s="6"/>
      <c r="APC324" s="6"/>
      <c r="APD324" s="6"/>
      <c r="APE324" s="6"/>
      <c r="APF324" s="6"/>
      <c r="APG324" s="6"/>
      <c r="APH324" s="6"/>
      <c r="API324" s="6"/>
      <c r="APJ324" s="6"/>
      <c r="APK324" s="6"/>
      <c r="APL324" s="6"/>
      <c r="APM324" s="6"/>
      <c r="APN324" s="6"/>
      <c r="APO324" s="6"/>
      <c r="APP324" s="6"/>
      <c r="APQ324" s="6"/>
      <c r="APR324" s="6"/>
      <c r="APS324" s="6"/>
      <c r="APT324" s="6"/>
      <c r="APU324" s="6"/>
      <c r="APV324" s="6"/>
      <c r="APW324" s="6"/>
      <c r="APX324" s="6"/>
      <c r="APY324" s="6"/>
      <c r="APZ324" s="6"/>
      <c r="AQA324" s="6"/>
      <c r="AQB324" s="6"/>
      <c r="AQC324" s="6"/>
      <c r="AQD324" s="6"/>
      <c r="AQE324" s="6"/>
      <c r="AQF324" s="6"/>
      <c r="AQG324" s="6"/>
      <c r="AQH324" s="6"/>
      <c r="AQI324" s="6"/>
      <c r="AQJ324" s="6"/>
      <c r="AQK324" s="6"/>
      <c r="AQL324" s="6"/>
      <c r="AQM324" s="6"/>
      <c r="AQN324" s="6"/>
      <c r="AQO324" s="6"/>
      <c r="AQP324" s="6"/>
      <c r="AQQ324" s="6"/>
      <c r="AQR324" s="6"/>
      <c r="AQS324" s="6"/>
      <c r="AQT324" s="6"/>
      <c r="AQU324" s="6"/>
      <c r="AQV324" s="6"/>
      <c r="AQW324" s="6"/>
      <c r="AQX324" s="6"/>
      <c r="AQY324" s="6"/>
      <c r="AQZ324" s="6"/>
      <c r="ARA324" s="6"/>
      <c r="ARB324" s="6"/>
      <c r="ARC324" s="6"/>
      <c r="ARD324" s="6"/>
      <c r="ARE324" s="6"/>
      <c r="ARF324" s="6"/>
      <c r="ARG324" s="6"/>
      <c r="ARH324" s="6"/>
      <c r="ARI324" s="6"/>
      <c r="ARJ324" s="6"/>
      <c r="ARK324" s="6"/>
      <c r="ARL324" s="6"/>
      <c r="ARM324" s="6"/>
      <c r="ARN324" s="6"/>
      <c r="ARO324" s="6"/>
      <c r="ARP324" s="6"/>
      <c r="ARQ324" s="6"/>
      <c r="ARR324" s="6"/>
      <c r="ARS324" s="6"/>
      <c r="ART324" s="6"/>
      <c r="ARU324" s="6"/>
      <c r="ARV324" s="6"/>
      <c r="ARW324" s="6"/>
      <c r="ARX324" s="6"/>
      <c r="ARY324" s="6"/>
      <c r="ARZ324" s="6"/>
      <c r="ASA324" s="6"/>
      <c r="ASB324" s="6"/>
      <c r="ASC324" s="6"/>
      <c r="ASD324" s="6"/>
      <c r="ASE324" s="6"/>
      <c r="ASF324" s="6"/>
      <c r="ASG324" s="6"/>
      <c r="ASH324" s="6"/>
      <c r="ASI324" s="6"/>
      <c r="ASJ324" s="6"/>
      <c r="ASK324" s="6"/>
      <c r="ASL324" s="6"/>
      <c r="ASM324" s="6"/>
      <c r="ASN324" s="6"/>
      <c r="ASO324" s="6"/>
      <c r="ASP324" s="6"/>
      <c r="ASQ324" s="6"/>
      <c r="ASR324" s="6"/>
      <c r="ASS324" s="6"/>
      <c r="AST324" s="6"/>
      <c r="ASU324" s="6"/>
      <c r="ASV324" s="6"/>
      <c r="ASW324" s="6"/>
      <c r="ASX324" s="6"/>
      <c r="ASY324" s="6"/>
      <c r="ASZ324" s="6"/>
      <c r="ATA324" s="6"/>
      <c r="ATB324" s="6"/>
      <c r="ATC324" s="6"/>
      <c r="ATD324" s="6"/>
      <c r="ATE324" s="6"/>
      <c r="ATF324" s="6"/>
      <c r="ATG324" s="6"/>
      <c r="ATH324" s="6"/>
      <c r="ATI324" s="6"/>
      <c r="ATJ324" s="6"/>
      <c r="ATK324" s="6"/>
      <c r="ATL324" s="6"/>
      <c r="ATM324" s="6"/>
      <c r="ATN324" s="6"/>
      <c r="ATO324" s="6"/>
      <c r="ATP324" s="6"/>
      <c r="ATQ324" s="6"/>
      <c r="ATR324" s="6"/>
      <c r="ATS324" s="6"/>
      <c r="ATT324" s="6"/>
      <c r="ATU324" s="6"/>
      <c r="ATV324" s="6"/>
      <c r="ATW324" s="6"/>
      <c r="ATX324" s="6"/>
      <c r="ATY324" s="6"/>
      <c r="ATZ324" s="6"/>
      <c r="AUA324" s="6"/>
      <c r="AUB324" s="6"/>
      <c r="AUC324" s="6"/>
      <c r="AUD324" s="6"/>
      <c r="AUE324" s="6"/>
      <c r="AUF324" s="6"/>
      <c r="AUG324" s="6"/>
      <c r="AUH324" s="6"/>
      <c r="AUI324" s="6"/>
      <c r="AUJ324" s="6"/>
      <c r="AUK324" s="6"/>
      <c r="AUL324" s="6"/>
      <c r="AUM324" s="6"/>
      <c r="AUN324" s="6"/>
      <c r="AUO324" s="6"/>
      <c r="AUP324" s="6"/>
      <c r="AUQ324" s="6"/>
      <c r="AUR324" s="6"/>
      <c r="AUS324" s="6"/>
      <c r="AUT324" s="6"/>
      <c r="AUU324" s="6"/>
      <c r="AUV324" s="6"/>
      <c r="AUW324" s="6"/>
      <c r="AUX324" s="6"/>
      <c r="AUY324" s="6"/>
      <c r="AUZ324" s="6"/>
      <c r="AVA324" s="6"/>
      <c r="AVB324" s="6"/>
      <c r="AVC324" s="6"/>
      <c r="AVD324" s="6"/>
      <c r="AVE324" s="6"/>
      <c r="AVF324" s="6"/>
      <c r="AVG324" s="6"/>
      <c r="AVH324" s="6"/>
      <c r="AVI324" s="6"/>
      <c r="AVJ324" s="6"/>
      <c r="AVK324" s="6"/>
      <c r="AVL324" s="6"/>
      <c r="AVM324" s="6"/>
      <c r="AVN324" s="6"/>
      <c r="AVO324" s="6"/>
      <c r="AVP324" s="6"/>
      <c r="AVQ324" s="6"/>
      <c r="AVR324" s="6"/>
      <c r="AVS324" s="6"/>
      <c r="AVT324" s="6"/>
      <c r="AVU324" s="6"/>
      <c r="AVV324" s="6"/>
      <c r="AVW324" s="6"/>
      <c r="AVX324" s="6"/>
      <c r="AVY324" s="6"/>
      <c r="AVZ324" s="6"/>
      <c r="AWA324" s="6"/>
      <c r="AWB324" s="6"/>
      <c r="AWC324" s="6"/>
      <c r="AWD324" s="6"/>
      <c r="AWE324" s="6"/>
      <c r="AWF324" s="6"/>
      <c r="AWG324" s="6"/>
      <c r="AWH324" s="6"/>
      <c r="AWI324" s="6"/>
      <c r="AWJ324" s="6"/>
      <c r="AWK324" s="6"/>
      <c r="AWL324" s="6"/>
      <c r="AWM324" s="6"/>
      <c r="AWN324" s="6"/>
      <c r="AWO324" s="6"/>
      <c r="AWP324" s="6"/>
      <c r="AWQ324" s="6"/>
      <c r="AWR324" s="6"/>
      <c r="AWS324" s="6"/>
      <c r="AWT324" s="6"/>
      <c r="AWU324" s="6"/>
      <c r="AWV324" s="6"/>
      <c r="AWW324" s="6"/>
      <c r="AWX324" s="6"/>
      <c r="AWY324" s="6"/>
      <c r="AWZ324" s="6"/>
      <c r="AXA324" s="6"/>
      <c r="AXB324" s="6"/>
      <c r="AXC324" s="6"/>
      <c r="AXD324" s="6"/>
      <c r="AXE324" s="6"/>
      <c r="AXF324" s="6"/>
      <c r="AXG324" s="6"/>
      <c r="AXH324" s="6"/>
      <c r="AXI324" s="6"/>
      <c r="AXJ324" s="6"/>
      <c r="AXK324" s="6"/>
      <c r="AXL324" s="6"/>
      <c r="AXM324" s="6"/>
      <c r="AXN324" s="6"/>
      <c r="AXO324" s="6"/>
      <c r="AXP324" s="6"/>
      <c r="AXQ324" s="6"/>
      <c r="AXR324" s="6"/>
      <c r="AXS324" s="6"/>
      <c r="AXT324" s="6"/>
      <c r="AXU324" s="6"/>
      <c r="AXV324" s="6"/>
      <c r="AXW324" s="6"/>
      <c r="AXX324" s="6"/>
      <c r="AXY324" s="6"/>
      <c r="AXZ324" s="6"/>
      <c r="AYA324" s="6"/>
      <c r="AYB324" s="6"/>
      <c r="AYC324" s="6"/>
      <c r="AYD324" s="6"/>
      <c r="AYE324" s="6"/>
      <c r="AYF324" s="6"/>
      <c r="AYG324" s="6"/>
      <c r="AYH324" s="6"/>
      <c r="AYI324" s="6"/>
      <c r="AYJ324" s="6"/>
      <c r="AYK324" s="6"/>
      <c r="AYL324" s="6"/>
      <c r="AYM324" s="6"/>
      <c r="AYN324" s="6"/>
      <c r="AYO324" s="6"/>
      <c r="AYP324" s="6"/>
      <c r="AYQ324" s="6"/>
      <c r="AYR324" s="6"/>
      <c r="AYS324" s="6"/>
      <c r="AYT324" s="6"/>
      <c r="AYU324" s="6"/>
      <c r="AYV324" s="6"/>
      <c r="AYW324" s="6"/>
      <c r="AYX324" s="6"/>
      <c r="AYY324" s="6"/>
      <c r="AYZ324" s="6"/>
      <c r="AZA324" s="6"/>
      <c r="AZB324" s="6"/>
      <c r="AZC324" s="6"/>
      <c r="AZD324" s="6"/>
      <c r="AZE324" s="6"/>
      <c r="AZF324" s="6"/>
      <c r="AZG324" s="6"/>
      <c r="AZH324" s="6"/>
      <c r="AZI324" s="6"/>
      <c r="AZJ324" s="6"/>
      <c r="AZK324" s="6"/>
      <c r="AZL324" s="6"/>
      <c r="AZM324" s="6"/>
      <c r="AZN324" s="6"/>
      <c r="AZO324" s="6"/>
      <c r="AZP324" s="6"/>
      <c r="AZQ324" s="6"/>
      <c r="AZR324" s="6"/>
      <c r="AZS324" s="6"/>
      <c r="AZT324" s="6"/>
      <c r="AZU324" s="6"/>
      <c r="AZV324" s="6"/>
      <c r="AZW324" s="6"/>
      <c r="AZX324" s="6"/>
      <c r="AZY324" s="6"/>
      <c r="AZZ324" s="6"/>
      <c r="BAA324" s="6"/>
      <c r="BAB324" s="6"/>
      <c r="BAC324" s="6"/>
      <c r="BAD324" s="6"/>
      <c r="BAE324" s="6"/>
      <c r="BAF324" s="6"/>
      <c r="BAG324" s="6"/>
      <c r="BAH324" s="6"/>
      <c r="BAI324" s="6"/>
      <c r="BAJ324" s="6"/>
      <c r="BAK324" s="6"/>
      <c r="BAL324" s="6"/>
      <c r="BAM324" s="6"/>
      <c r="BAN324" s="6"/>
      <c r="BAO324" s="6"/>
      <c r="BAP324" s="6"/>
      <c r="BAQ324" s="6"/>
      <c r="BAR324" s="6"/>
      <c r="BAS324" s="6"/>
      <c r="BAT324" s="6"/>
      <c r="BAU324" s="6"/>
      <c r="BAV324" s="6"/>
      <c r="BAW324" s="6"/>
      <c r="BAX324" s="6"/>
      <c r="BAY324" s="6"/>
      <c r="BAZ324" s="6"/>
      <c r="BBA324" s="6"/>
      <c r="BBB324" s="6"/>
      <c r="BBC324" s="6"/>
      <c r="BBD324" s="6"/>
      <c r="BBE324" s="6"/>
      <c r="BBF324" s="6"/>
      <c r="BBG324" s="6"/>
      <c r="BBH324" s="6"/>
      <c r="BBI324" s="6"/>
      <c r="BBJ324" s="6"/>
      <c r="BBK324" s="6"/>
      <c r="BBL324" s="6"/>
      <c r="BBM324" s="6"/>
      <c r="BBN324" s="6"/>
      <c r="BBO324" s="6"/>
      <c r="BBP324" s="6"/>
      <c r="BBQ324" s="6"/>
      <c r="BBR324" s="6"/>
      <c r="BBS324" s="6"/>
      <c r="BBT324" s="6"/>
      <c r="BBU324" s="6"/>
      <c r="BBV324" s="6"/>
      <c r="BBW324" s="6"/>
      <c r="BBX324" s="6"/>
      <c r="BBY324" s="6"/>
      <c r="BBZ324" s="6"/>
      <c r="BCA324" s="6"/>
      <c r="BCB324" s="6"/>
      <c r="BCC324" s="6"/>
      <c r="BCD324" s="6"/>
      <c r="BCE324" s="6"/>
      <c r="BCF324" s="6"/>
      <c r="BCG324" s="6"/>
      <c r="BCH324" s="6"/>
      <c r="BCI324" s="6"/>
      <c r="BCJ324" s="6"/>
      <c r="BCK324" s="6"/>
      <c r="BCL324" s="6"/>
      <c r="BCM324" s="6"/>
      <c r="BCN324" s="6"/>
      <c r="BCO324" s="6"/>
      <c r="BCP324" s="6"/>
      <c r="BCQ324" s="6"/>
      <c r="BCR324" s="6"/>
      <c r="BCS324" s="6"/>
      <c r="BCT324" s="6"/>
      <c r="BCU324" s="6"/>
      <c r="BCV324" s="6"/>
      <c r="BCW324" s="6"/>
      <c r="BCX324" s="6"/>
      <c r="BCY324" s="6"/>
      <c r="BCZ324" s="6"/>
      <c r="BDA324" s="6"/>
      <c r="BDB324" s="6"/>
      <c r="BDC324" s="6"/>
      <c r="BDD324" s="6"/>
      <c r="BDE324" s="6"/>
      <c r="BDF324" s="6"/>
      <c r="BDG324" s="6"/>
      <c r="BDH324" s="6"/>
      <c r="BDI324" s="6"/>
      <c r="BDJ324" s="6"/>
      <c r="BDK324" s="6"/>
      <c r="BDL324" s="6"/>
      <c r="BDM324" s="6"/>
      <c r="BDN324" s="6"/>
      <c r="BDO324" s="6"/>
      <c r="BDP324" s="6"/>
      <c r="BDQ324" s="6"/>
      <c r="BDR324" s="6"/>
      <c r="BDS324" s="6"/>
      <c r="BDT324" s="6"/>
      <c r="BDU324" s="6"/>
    </row>
    <row r="325" spans="1:1477" s="6" customFormat="1" ht="24" customHeight="1" thickTop="1">
      <c r="B325" s="252" t="s">
        <v>38</v>
      </c>
      <c r="C325" s="253"/>
      <c r="D325" s="254"/>
      <c r="E325" s="119"/>
      <c r="F325" s="118"/>
      <c r="G325" s="112">
        <f t="shared" ref="G325:L325" si="102">SUM(G306,G324)</f>
        <v>33</v>
      </c>
      <c r="H325" s="117">
        <f t="shared" si="102"/>
        <v>54</v>
      </c>
      <c r="I325" s="117">
        <f t="shared" si="102"/>
        <v>150</v>
      </c>
      <c r="J325" s="117">
        <f t="shared" si="102"/>
        <v>12162</v>
      </c>
      <c r="K325" s="117">
        <f t="shared" si="102"/>
        <v>16252</v>
      </c>
      <c r="L325" s="117">
        <f t="shared" si="102"/>
        <v>15366</v>
      </c>
      <c r="M325" s="142">
        <f>IF(G325=0,0,N325/G325)</f>
        <v>0.96969696969696972</v>
      </c>
      <c r="N325" s="117">
        <f t="shared" ref="N325:AC325" si="103">SUM(N306,N324)</f>
        <v>32</v>
      </c>
      <c r="O325" s="117">
        <f t="shared" si="103"/>
        <v>886</v>
      </c>
      <c r="P325" s="120">
        <f t="shared" si="103"/>
        <v>2</v>
      </c>
      <c r="Q325" s="120">
        <f t="shared" si="103"/>
        <v>0</v>
      </c>
      <c r="R325" s="117">
        <f t="shared" si="103"/>
        <v>3458</v>
      </c>
      <c r="S325" s="117">
        <f t="shared" si="103"/>
        <v>632</v>
      </c>
      <c r="T325" s="121">
        <f t="shared" si="103"/>
        <v>489580816</v>
      </c>
      <c r="U325" s="121">
        <f t="shared" si="103"/>
        <v>2812541</v>
      </c>
      <c r="V325" s="121">
        <f t="shared" si="103"/>
        <v>486768275</v>
      </c>
      <c r="W325" s="121">
        <f t="shared" si="103"/>
        <v>518798592</v>
      </c>
      <c r="X325" s="121">
        <f t="shared" si="103"/>
        <v>521800499</v>
      </c>
      <c r="Y325" s="121">
        <f t="shared" si="103"/>
        <v>-48398</v>
      </c>
      <c r="Z325" s="121">
        <f t="shared" si="103"/>
        <v>2315160</v>
      </c>
      <c r="AA325" s="121">
        <f t="shared" si="103"/>
        <v>2266762</v>
      </c>
      <c r="AB325" s="121">
        <f t="shared" si="103"/>
        <v>524067261</v>
      </c>
      <c r="AC325" s="121">
        <f t="shared" si="103"/>
        <v>520876042</v>
      </c>
      <c r="AD325" s="142">
        <f>IF(G325=0,0,AE325/G325)</f>
        <v>0.90909090909090906</v>
      </c>
      <c r="AE325" s="146">
        <f t="shared" ref="AE325:CM325" si="104">SUM(AE306,AE324)</f>
        <v>30</v>
      </c>
      <c r="AF325" s="121">
        <f t="shared" si="104"/>
        <v>4294929</v>
      </c>
      <c r="AG325" s="121">
        <f t="shared" si="104"/>
        <v>29217775</v>
      </c>
      <c r="AH325" s="122">
        <f t="shared" si="104"/>
        <v>2278</v>
      </c>
      <c r="AI325" s="122">
        <f t="shared" si="104"/>
        <v>1016</v>
      </c>
      <c r="AJ325" s="122">
        <f t="shared" si="104"/>
        <v>9</v>
      </c>
      <c r="AK325" s="122">
        <f t="shared" si="104"/>
        <v>425</v>
      </c>
      <c r="AL325" s="121">
        <f t="shared" si="104"/>
        <v>10176553</v>
      </c>
      <c r="AM325" s="121">
        <f t="shared" si="104"/>
        <v>796858</v>
      </c>
      <c r="AN325" s="122">
        <f t="shared" si="104"/>
        <v>15</v>
      </c>
      <c r="AO325" s="122">
        <f t="shared" si="104"/>
        <v>111</v>
      </c>
      <c r="AP325" s="121">
        <f t="shared" si="104"/>
        <v>6598799</v>
      </c>
      <c r="AQ325" s="121">
        <f t="shared" si="104"/>
        <v>1096696</v>
      </c>
      <c r="AR325" s="122">
        <f t="shared" si="104"/>
        <v>0</v>
      </c>
      <c r="AS325" s="122">
        <f t="shared" si="104"/>
        <v>0</v>
      </c>
      <c r="AT325" s="121">
        <f t="shared" si="104"/>
        <v>82224</v>
      </c>
      <c r="AU325" s="121">
        <f t="shared" si="104"/>
        <v>0</v>
      </c>
      <c r="AV325" s="122">
        <f t="shared" si="104"/>
        <v>0</v>
      </c>
      <c r="AW325" s="122">
        <f t="shared" si="104"/>
        <v>0</v>
      </c>
      <c r="AX325" s="121">
        <f t="shared" si="104"/>
        <v>0</v>
      </c>
      <c r="AY325" s="121">
        <f t="shared" si="104"/>
        <v>0</v>
      </c>
      <c r="AZ325" s="122">
        <f t="shared" si="104"/>
        <v>0</v>
      </c>
      <c r="BA325" s="122">
        <f t="shared" si="104"/>
        <v>0</v>
      </c>
      <c r="BB325" s="121">
        <f t="shared" si="104"/>
        <v>0</v>
      </c>
      <c r="BC325" s="121">
        <f t="shared" si="104"/>
        <v>0</v>
      </c>
      <c r="BD325" s="122">
        <f t="shared" si="104"/>
        <v>29</v>
      </c>
      <c r="BE325" s="122">
        <f t="shared" si="104"/>
        <v>72</v>
      </c>
      <c r="BF325" s="121">
        <f t="shared" si="104"/>
        <v>5340678</v>
      </c>
      <c r="BG325" s="121">
        <f t="shared" si="104"/>
        <v>721885</v>
      </c>
      <c r="BH325" s="122">
        <f t="shared" si="104"/>
        <v>14</v>
      </c>
      <c r="BI325" s="122">
        <f t="shared" si="104"/>
        <v>0</v>
      </c>
      <c r="BJ325" s="121">
        <f t="shared" si="104"/>
        <v>920129</v>
      </c>
      <c r="BK325" s="121">
        <f t="shared" si="104"/>
        <v>351786</v>
      </c>
      <c r="BL325" s="122">
        <f t="shared" si="104"/>
        <v>0</v>
      </c>
      <c r="BM325" s="122">
        <f t="shared" si="104"/>
        <v>0</v>
      </c>
      <c r="BN325" s="121">
        <f t="shared" si="104"/>
        <v>0</v>
      </c>
      <c r="BO325" s="121">
        <f t="shared" si="104"/>
        <v>0</v>
      </c>
      <c r="BP325" s="122">
        <f t="shared" si="104"/>
        <v>255</v>
      </c>
      <c r="BQ325" s="122">
        <f t="shared" si="104"/>
        <v>0</v>
      </c>
      <c r="BR325" s="121">
        <f t="shared" si="104"/>
        <v>874549</v>
      </c>
      <c r="BS325" s="121">
        <f t="shared" si="104"/>
        <v>368484</v>
      </c>
      <c r="BT325" s="122">
        <f t="shared" si="104"/>
        <v>0</v>
      </c>
      <c r="BU325" s="122">
        <f t="shared" si="104"/>
        <v>0</v>
      </c>
      <c r="BV325" s="121">
        <f t="shared" si="104"/>
        <v>0</v>
      </c>
      <c r="BW325" s="121">
        <f t="shared" si="104"/>
        <v>0</v>
      </c>
      <c r="BX325" s="122">
        <f t="shared" si="104"/>
        <v>107</v>
      </c>
      <c r="BY325" s="122">
        <f t="shared" si="104"/>
        <v>174</v>
      </c>
      <c r="BZ325" s="121">
        <f t="shared" si="104"/>
        <v>625345</v>
      </c>
      <c r="CA325" s="121">
        <f t="shared" si="104"/>
        <v>610860</v>
      </c>
      <c r="CB325" s="122">
        <f t="shared" si="104"/>
        <v>0</v>
      </c>
      <c r="CC325" s="122">
        <f t="shared" si="104"/>
        <v>0</v>
      </c>
      <c r="CD325" s="121">
        <f t="shared" si="104"/>
        <v>0</v>
      </c>
      <c r="CE325" s="121">
        <f t="shared" si="104"/>
        <v>0</v>
      </c>
      <c r="CF325" s="122">
        <f t="shared" si="104"/>
        <v>0</v>
      </c>
      <c r="CG325" s="122">
        <f t="shared" si="104"/>
        <v>0</v>
      </c>
      <c r="CH325" s="121">
        <f t="shared" si="104"/>
        <v>-1522120</v>
      </c>
      <c r="CI325" s="121">
        <f t="shared" si="104"/>
        <v>0</v>
      </c>
      <c r="CJ325" s="122">
        <f t="shared" si="104"/>
        <v>429</v>
      </c>
      <c r="CK325" s="122">
        <f t="shared" si="104"/>
        <v>782</v>
      </c>
      <c r="CL325" s="121">
        <f t="shared" si="104"/>
        <v>23096158</v>
      </c>
      <c r="CM325" s="121">
        <f t="shared" si="104"/>
        <v>3946568</v>
      </c>
      <c r="CN325" s="123"/>
      <c r="CO325" s="123"/>
      <c r="CP325" s="123"/>
      <c r="CQ325" s="123"/>
      <c r="CR325" s="123"/>
      <c r="CS325" s="123"/>
      <c r="CT325" s="119"/>
      <c r="CU325" s="118"/>
      <c r="CV325" s="118"/>
      <c r="CW325" s="119"/>
      <c r="CX325" s="119"/>
      <c r="CY325" s="118"/>
      <c r="CZ325" s="118"/>
      <c r="DA325" s="118"/>
      <c r="DB325" s="121"/>
      <c r="DC325" s="123"/>
      <c r="DD325" s="116"/>
    </row>
    <row r="326" spans="1:1477" s="69" customFormat="1" ht="12.75" thickBot="1">
      <c r="B326" s="67"/>
      <c r="C326" s="67"/>
      <c r="D326" s="67"/>
      <c r="E326" s="68"/>
      <c r="F326" s="67"/>
      <c r="G326" s="67"/>
      <c r="H326" s="187"/>
      <c r="M326" s="186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86" t="str">
        <f>IF(C326="","",IF(V326=0,0,AC326/V326))</f>
        <v/>
      </c>
      <c r="AE326" s="69" t="str">
        <f>IF(C326="","",IF(AD326 &lt;=1.1,1,0))</f>
        <v/>
      </c>
      <c r="AF326" s="188"/>
      <c r="AG326" s="188"/>
      <c r="AL326" s="80"/>
      <c r="AM326" s="80"/>
      <c r="AP326" s="80"/>
      <c r="AQ326" s="80"/>
      <c r="AT326" s="80"/>
      <c r="AU326" s="80"/>
      <c r="AX326" s="80"/>
      <c r="AY326" s="80"/>
      <c r="BB326" s="80"/>
      <c r="BC326" s="80"/>
      <c r="BF326" s="80"/>
      <c r="BG326" s="80"/>
      <c r="BJ326" s="80"/>
      <c r="BK326" s="80"/>
      <c r="BN326" s="80"/>
      <c r="BO326" s="80"/>
      <c r="BR326" s="80"/>
      <c r="BS326" s="80"/>
      <c r="BV326" s="80"/>
      <c r="BW326" s="80"/>
      <c r="BZ326" s="80"/>
      <c r="CA326" s="80"/>
      <c r="CD326" s="80"/>
      <c r="CE326" s="80"/>
      <c r="CH326" s="80"/>
      <c r="CI326" s="80"/>
      <c r="CL326" s="80"/>
      <c r="CM326" s="80"/>
      <c r="CN326" s="67"/>
      <c r="CO326" s="67"/>
      <c r="CP326" s="67"/>
      <c r="CQ326" s="67"/>
      <c r="CR326" s="67"/>
      <c r="CS326" s="67"/>
      <c r="CT326" s="68"/>
      <c r="CU326" s="67"/>
      <c r="CV326" s="67"/>
      <c r="CW326" s="68"/>
      <c r="CX326" s="68"/>
      <c r="CY326" s="67"/>
      <c r="CZ326" s="67"/>
      <c r="DA326" s="67"/>
      <c r="DB326" s="81"/>
      <c r="DC326" s="67"/>
      <c r="DD326" s="67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  <c r="AKK326"/>
      <c r="AKL326"/>
      <c r="AKM326"/>
      <c r="AKN326"/>
      <c r="AKO326"/>
      <c r="AKP326"/>
      <c r="AKQ326"/>
      <c r="AKR326"/>
      <c r="AKS326"/>
      <c r="AKT326"/>
      <c r="AKU326"/>
      <c r="AKV326"/>
      <c r="AKW326"/>
      <c r="AKX326"/>
      <c r="AKY326"/>
      <c r="AKZ326"/>
      <c r="ALA326"/>
      <c r="ALB326"/>
      <c r="ALC326"/>
      <c r="ALD326"/>
      <c r="ALE326"/>
      <c r="ALF326"/>
      <c r="ALG326"/>
      <c r="ALH326"/>
      <c r="ALI326"/>
      <c r="ALJ326"/>
      <c r="ALK326"/>
      <c r="ALL326"/>
      <c r="ALM326"/>
      <c r="ALN326"/>
      <c r="ALO326"/>
      <c r="ALP326"/>
      <c r="ALQ326"/>
      <c r="ALR326"/>
      <c r="ALS326"/>
      <c r="ALT326"/>
      <c r="ALU326"/>
      <c r="ALV326"/>
      <c r="ALW326"/>
      <c r="ALX326"/>
      <c r="ALY326"/>
      <c r="ALZ326"/>
      <c r="AMA326"/>
      <c r="AMB326"/>
      <c r="AMC326"/>
      <c r="AMD326"/>
      <c r="AME326"/>
      <c r="AMF326"/>
      <c r="AMG326"/>
      <c r="AMH326"/>
      <c r="AMI326"/>
      <c r="AMJ326"/>
      <c r="AMK326"/>
      <c r="AML326"/>
      <c r="AMM326"/>
      <c r="AMN326"/>
      <c r="AMO326"/>
      <c r="AMP326"/>
      <c r="AMQ326"/>
      <c r="AMR326"/>
      <c r="AMS326"/>
      <c r="AMT326"/>
      <c r="AMU326"/>
      <c r="AMV326"/>
      <c r="AMW326"/>
      <c r="AMX326"/>
      <c r="AMY326"/>
      <c r="AMZ326"/>
      <c r="ANA326"/>
      <c r="ANB326"/>
      <c r="ANC326"/>
      <c r="AND326"/>
      <c r="ANE326"/>
      <c r="ANF326"/>
      <c r="ANG326"/>
      <c r="ANH326"/>
      <c r="ANI326"/>
      <c r="ANJ326"/>
      <c r="ANK326"/>
      <c r="ANL326"/>
      <c r="ANM326"/>
      <c r="ANN326"/>
      <c r="ANO326"/>
      <c r="ANP326"/>
      <c r="ANQ326"/>
      <c r="ANR326"/>
      <c r="ANS326"/>
      <c r="ANT326"/>
      <c r="ANU326"/>
      <c r="ANV326"/>
      <c r="ANW326"/>
      <c r="ANX326"/>
      <c r="ANY326"/>
      <c r="ANZ326"/>
      <c r="AOA326"/>
      <c r="AOB326"/>
      <c r="AOC326"/>
      <c r="AOD326"/>
      <c r="AOE326"/>
      <c r="AOF326"/>
      <c r="AOG326"/>
      <c r="AOH326"/>
      <c r="AOI326"/>
      <c r="AOJ326"/>
      <c r="AOK326"/>
      <c r="AOL326"/>
      <c r="AOM326"/>
      <c r="AON326"/>
      <c r="AOO326"/>
      <c r="AOP326"/>
      <c r="AOQ326"/>
      <c r="AOR326"/>
      <c r="AOS326"/>
      <c r="AOT326"/>
      <c r="AOU326"/>
      <c r="AOV326"/>
      <c r="AOW326"/>
      <c r="AOX326"/>
      <c r="AOY326"/>
      <c r="AOZ326"/>
      <c r="APA326"/>
      <c r="APB326"/>
      <c r="APC326"/>
      <c r="APD326"/>
      <c r="APE326"/>
      <c r="APF326"/>
      <c r="APG326"/>
      <c r="APH326"/>
      <c r="API326"/>
      <c r="APJ326"/>
      <c r="APK326"/>
      <c r="APL326"/>
      <c r="APM326"/>
      <c r="APN326"/>
      <c r="APO326"/>
      <c r="APP326"/>
      <c r="APQ326"/>
      <c r="APR326"/>
      <c r="APS326"/>
      <c r="APT326"/>
      <c r="APU326"/>
      <c r="APV326"/>
      <c r="APW326"/>
      <c r="APX326"/>
      <c r="APY326"/>
      <c r="APZ326"/>
      <c r="AQA326"/>
      <c r="AQB326"/>
      <c r="AQC326"/>
      <c r="AQD326"/>
      <c r="AQE326"/>
      <c r="AQF326"/>
      <c r="AQG326"/>
      <c r="AQH326"/>
      <c r="AQI326"/>
      <c r="AQJ326"/>
      <c r="AQK326"/>
      <c r="AQL326"/>
      <c r="AQM326"/>
      <c r="AQN326"/>
      <c r="AQO326"/>
      <c r="AQP326"/>
      <c r="AQQ326"/>
      <c r="AQR326"/>
      <c r="AQS326"/>
      <c r="AQT326"/>
      <c r="AQU326"/>
      <c r="AQV326"/>
      <c r="AQW326"/>
      <c r="AQX326"/>
      <c r="AQY326"/>
      <c r="AQZ326"/>
      <c r="ARA326"/>
      <c r="ARB326"/>
      <c r="ARC326"/>
      <c r="ARD326"/>
      <c r="ARE326"/>
      <c r="ARF326"/>
      <c r="ARG326"/>
      <c r="ARH326"/>
      <c r="ARI326"/>
      <c r="ARJ326"/>
      <c r="ARK326"/>
      <c r="ARL326"/>
      <c r="ARM326"/>
      <c r="ARN326"/>
      <c r="ARO326"/>
      <c r="ARP326"/>
      <c r="ARQ326"/>
      <c r="ARR326"/>
      <c r="ARS326"/>
      <c r="ART326"/>
      <c r="ARU326"/>
      <c r="ARV326"/>
      <c r="ARW326"/>
      <c r="ARX326"/>
      <c r="ARY326"/>
      <c r="ARZ326"/>
      <c r="ASA326"/>
      <c r="ASB326"/>
      <c r="ASC326"/>
      <c r="ASD326"/>
      <c r="ASE326"/>
      <c r="ASF326"/>
      <c r="ASG326"/>
      <c r="ASH326"/>
      <c r="ASI326"/>
      <c r="ASJ326"/>
      <c r="ASK326"/>
      <c r="ASL326"/>
      <c r="ASM326"/>
      <c r="ASN326"/>
      <c r="ASO326"/>
      <c r="ASP326"/>
      <c r="ASQ326"/>
      <c r="ASR326"/>
      <c r="ASS326"/>
      <c r="AST326"/>
      <c r="ASU326"/>
      <c r="ASV326"/>
      <c r="ASW326"/>
      <c r="ASX326"/>
      <c r="ASY326"/>
      <c r="ASZ326"/>
      <c r="ATA326"/>
      <c r="ATB326"/>
      <c r="ATC326"/>
      <c r="ATD326"/>
      <c r="ATE326"/>
      <c r="ATF326"/>
      <c r="ATG326"/>
      <c r="ATH326"/>
      <c r="ATI326"/>
      <c r="ATJ326"/>
      <c r="ATK326"/>
      <c r="ATL326"/>
      <c r="ATM326"/>
      <c r="ATN326"/>
      <c r="ATO326"/>
      <c r="ATP326"/>
      <c r="ATQ326"/>
      <c r="ATR326"/>
      <c r="ATS326"/>
      <c r="ATT326"/>
      <c r="ATU326"/>
      <c r="ATV326"/>
      <c r="ATW326"/>
      <c r="ATX326"/>
      <c r="ATY326"/>
      <c r="ATZ326"/>
      <c r="AUA326"/>
      <c r="AUB326"/>
      <c r="AUC326"/>
      <c r="AUD326"/>
      <c r="AUE326"/>
      <c r="AUF326"/>
      <c r="AUG326"/>
      <c r="AUH326"/>
      <c r="AUI326"/>
      <c r="AUJ326"/>
      <c r="AUK326"/>
      <c r="AUL326"/>
      <c r="AUM326"/>
      <c r="AUN326"/>
      <c r="AUO326"/>
      <c r="AUP326"/>
      <c r="AUQ326"/>
      <c r="AUR326"/>
      <c r="AUS326"/>
      <c r="AUT326"/>
      <c r="AUU326"/>
      <c r="AUV326"/>
      <c r="AUW326"/>
      <c r="AUX326"/>
      <c r="AUY326"/>
      <c r="AUZ326"/>
      <c r="AVA326"/>
      <c r="AVB326"/>
      <c r="AVC326"/>
      <c r="AVD326"/>
      <c r="AVE326"/>
      <c r="AVF326"/>
      <c r="AVG326"/>
      <c r="AVH326"/>
      <c r="AVI326"/>
      <c r="AVJ326"/>
      <c r="AVK326"/>
      <c r="AVL326"/>
      <c r="AVM326"/>
      <c r="AVN326"/>
      <c r="AVO326"/>
      <c r="AVP326"/>
      <c r="AVQ326"/>
      <c r="AVR326"/>
      <c r="AVS326"/>
      <c r="AVT326"/>
      <c r="AVU326"/>
      <c r="AVV326"/>
      <c r="AVW326"/>
      <c r="AVX326"/>
      <c r="AVY326"/>
      <c r="AVZ326"/>
      <c r="AWA326"/>
      <c r="AWB326"/>
      <c r="AWC326"/>
      <c r="AWD326"/>
      <c r="AWE326"/>
      <c r="AWF326"/>
      <c r="AWG326"/>
      <c r="AWH326"/>
      <c r="AWI326"/>
      <c r="AWJ326"/>
      <c r="AWK326"/>
      <c r="AWL326"/>
      <c r="AWM326"/>
      <c r="AWN326"/>
      <c r="AWO326"/>
      <c r="AWP326"/>
      <c r="AWQ326"/>
      <c r="AWR326"/>
      <c r="AWS326"/>
      <c r="AWT326"/>
      <c r="AWU326"/>
      <c r="AWV326"/>
      <c r="AWW326"/>
      <c r="AWX326"/>
      <c r="AWY326"/>
      <c r="AWZ326"/>
      <c r="AXA326"/>
      <c r="AXB326"/>
      <c r="AXC326"/>
      <c r="AXD326"/>
      <c r="AXE326"/>
      <c r="AXF326"/>
      <c r="AXG326"/>
      <c r="AXH326"/>
      <c r="AXI326"/>
      <c r="AXJ326"/>
      <c r="AXK326"/>
      <c r="AXL326"/>
      <c r="AXM326"/>
      <c r="AXN326"/>
      <c r="AXO326"/>
      <c r="AXP326"/>
      <c r="AXQ326"/>
      <c r="AXR326"/>
      <c r="AXS326"/>
      <c r="AXT326"/>
      <c r="AXU326"/>
      <c r="AXV326"/>
      <c r="AXW326"/>
      <c r="AXX326"/>
      <c r="AXY326"/>
      <c r="AXZ326"/>
      <c r="AYA326"/>
      <c r="AYB326"/>
      <c r="AYC326"/>
      <c r="AYD326"/>
      <c r="AYE326"/>
      <c r="AYF326"/>
      <c r="AYG326"/>
      <c r="AYH326"/>
      <c r="AYI326"/>
      <c r="AYJ326"/>
      <c r="AYK326"/>
      <c r="AYL326"/>
      <c r="AYM326"/>
      <c r="AYN326"/>
      <c r="AYO326"/>
      <c r="AYP326"/>
      <c r="AYQ326"/>
      <c r="AYR326"/>
      <c r="AYS326"/>
      <c r="AYT326"/>
      <c r="AYU326"/>
      <c r="AYV326"/>
      <c r="AYW326"/>
      <c r="AYX326"/>
      <c r="AYY326"/>
      <c r="AYZ326"/>
      <c r="AZA326"/>
      <c r="AZB326"/>
      <c r="AZC326"/>
      <c r="AZD326"/>
      <c r="AZE326"/>
      <c r="AZF326"/>
      <c r="AZG326"/>
      <c r="AZH326"/>
      <c r="AZI326"/>
      <c r="AZJ326"/>
      <c r="AZK326"/>
      <c r="AZL326"/>
      <c r="AZM326"/>
      <c r="AZN326"/>
      <c r="AZO326"/>
      <c r="AZP326"/>
      <c r="AZQ326"/>
      <c r="AZR326"/>
      <c r="AZS326"/>
      <c r="AZT326"/>
      <c r="AZU326"/>
      <c r="AZV326"/>
      <c r="AZW326"/>
      <c r="AZX326"/>
      <c r="AZY326"/>
      <c r="AZZ326"/>
      <c r="BAA326"/>
      <c r="BAB326"/>
      <c r="BAC326"/>
      <c r="BAD326"/>
      <c r="BAE326"/>
      <c r="BAF326"/>
      <c r="BAG326"/>
      <c r="BAH326"/>
      <c r="BAI326"/>
      <c r="BAJ326"/>
      <c r="BAK326"/>
      <c r="BAL326"/>
      <c r="BAM326"/>
      <c r="BAN326"/>
      <c r="BAO326"/>
      <c r="BAP326"/>
      <c r="BAQ326"/>
      <c r="BAR326"/>
      <c r="BAS326"/>
      <c r="BAT326"/>
      <c r="BAU326"/>
      <c r="BAV326"/>
      <c r="BAW326"/>
      <c r="BAX326"/>
      <c r="BAY326"/>
      <c r="BAZ326"/>
      <c r="BBA326"/>
      <c r="BBB326"/>
      <c r="BBC326"/>
      <c r="BBD326"/>
      <c r="BBE326"/>
      <c r="BBF326"/>
      <c r="BBG326"/>
      <c r="BBH326"/>
      <c r="BBI326"/>
      <c r="BBJ326"/>
      <c r="BBK326"/>
      <c r="BBL326"/>
      <c r="BBM326"/>
      <c r="BBN326"/>
      <c r="BBO326"/>
      <c r="BBP326"/>
      <c r="BBQ326"/>
      <c r="BBR326"/>
      <c r="BBS326"/>
      <c r="BBT326"/>
      <c r="BBU326"/>
      <c r="BBV326"/>
      <c r="BBW326"/>
      <c r="BBX326"/>
      <c r="BBY326"/>
      <c r="BBZ326"/>
      <c r="BCA326"/>
      <c r="BCB326"/>
      <c r="BCC326"/>
      <c r="BCD326"/>
      <c r="BCE326"/>
      <c r="BCF326"/>
      <c r="BCG326"/>
      <c r="BCH326"/>
      <c r="BCI326"/>
      <c r="BCJ326"/>
      <c r="BCK326"/>
      <c r="BCL326"/>
      <c r="BCM326"/>
      <c r="BCN326"/>
      <c r="BCO326"/>
      <c r="BCP326"/>
      <c r="BCQ326"/>
      <c r="BCR326"/>
      <c r="BCS326"/>
      <c r="BCT326"/>
      <c r="BCU326"/>
      <c r="BCV326"/>
      <c r="BCW326"/>
      <c r="BCX326"/>
      <c r="BCY326"/>
      <c r="BCZ326"/>
      <c r="BDA326"/>
      <c r="BDB326"/>
      <c r="BDC326"/>
      <c r="BDD326"/>
      <c r="BDE326"/>
      <c r="BDF326"/>
      <c r="BDG326"/>
      <c r="BDH326"/>
      <c r="BDI326"/>
      <c r="BDJ326"/>
      <c r="BDK326"/>
      <c r="BDL326"/>
      <c r="BDM326"/>
      <c r="BDN326"/>
      <c r="BDO326"/>
      <c r="BDP326"/>
      <c r="BDQ326"/>
      <c r="BDR326"/>
      <c r="BDS326"/>
      <c r="BDT326"/>
      <c r="BDU326"/>
    </row>
    <row r="327" spans="1:1477" s="6" customFormat="1" ht="24" customHeight="1" thickTop="1">
      <c r="A327" s="196"/>
      <c r="B327" s="255" t="s">
        <v>1078</v>
      </c>
      <c r="C327" s="256"/>
      <c r="D327" s="257"/>
      <c r="E327" s="199"/>
      <c r="F327" s="201"/>
      <c r="G327" s="159" t="str">
        <f>IF(C326="","",ROWS(B326:B326)-1)</f>
        <v/>
      </c>
      <c r="H327" s="202">
        <f>SUM(H326:H326)</f>
        <v>0</v>
      </c>
      <c r="I327" s="202">
        <f>SUM(I326:I326)</f>
        <v>0</v>
      </c>
      <c r="J327" s="203">
        <f>SUM(J326:J326)</f>
        <v>0</v>
      </c>
      <c r="K327" s="202">
        <f>SUM(K326:K326)</f>
        <v>0</v>
      </c>
      <c r="L327" s="202">
        <f>SUM(L326:L326)</f>
        <v>0</v>
      </c>
      <c r="M327" s="204">
        <f>IF(G327="",0,N327/G327)</f>
        <v>0</v>
      </c>
      <c r="N327" s="202">
        <f t="shared" ref="N327:AC327" si="105">SUM(N326:N326)</f>
        <v>0</v>
      </c>
      <c r="O327" s="202">
        <f t="shared" si="105"/>
        <v>0</v>
      </c>
      <c r="P327" s="205">
        <f t="shared" si="105"/>
        <v>0</v>
      </c>
      <c r="Q327" s="205">
        <f t="shared" si="105"/>
        <v>0</v>
      </c>
      <c r="R327" s="202">
        <f t="shared" si="105"/>
        <v>0</v>
      </c>
      <c r="S327" s="202">
        <f t="shared" si="105"/>
        <v>0</v>
      </c>
      <c r="T327" s="206">
        <f t="shared" si="105"/>
        <v>0</v>
      </c>
      <c r="U327" s="206">
        <f t="shared" si="105"/>
        <v>0</v>
      </c>
      <c r="V327" s="206">
        <f t="shared" si="105"/>
        <v>0</v>
      </c>
      <c r="W327" s="206">
        <f t="shared" si="105"/>
        <v>0</v>
      </c>
      <c r="X327" s="206">
        <f t="shared" si="105"/>
        <v>0</v>
      </c>
      <c r="Y327" s="206">
        <f t="shared" si="105"/>
        <v>0</v>
      </c>
      <c r="Z327" s="206">
        <f t="shared" si="105"/>
        <v>0</v>
      </c>
      <c r="AA327" s="206">
        <f t="shared" si="105"/>
        <v>0</v>
      </c>
      <c r="AB327" s="206">
        <f t="shared" si="105"/>
        <v>0</v>
      </c>
      <c r="AC327" s="206">
        <f t="shared" si="105"/>
        <v>0</v>
      </c>
      <c r="AD327" s="204">
        <v>0</v>
      </c>
      <c r="AE327" s="207">
        <f t="shared" ref="AE327:BJ327" si="106">SUM(AE326:AE326)</f>
        <v>0</v>
      </c>
      <c r="AF327" s="206">
        <f t="shared" si="106"/>
        <v>0</v>
      </c>
      <c r="AG327" s="206">
        <f t="shared" si="106"/>
        <v>0</v>
      </c>
      <c r="AH327" s="207">
        <f t="shared" si="106"/>
        <v>0</v>
      </c>
      <c r="AI327" s="207">
        <f t="shared" si="106"/>
        <v>0</v>
      </c>
      <c r="AJ327" s="207">
        <f t="shared" si="106"/>
        <v>0</v>
      </c>
      <c r="AK327" s="207">
        <f t="shared" si="106"/>
        <v>0</v>
      </c>
      <c r="AL327" s="206">
        <f t="shared" si="106"/>
        <v>0</v>
      </c>
      <c r="AM327" s="206">
        <f t="shared" si="106"/>
        <v>0</v>
      </c>
      <c r="AN327" s="207">
        <f t="shared" si="106"/>
        <v>0</v>
      </c>
      <c r="AO327" s="207">
        <f t="shared" si="106"/>
        <v>0</v>
      </c>
      <c r="AP327" s="206">
        <f t="shared" si="106"/>
        <v>0</v>
      </c>
      <c r="AQ327" s="206">
        <f t="shared" si="106"/>
        <v>0</v>
      </c>
      <c r="AR327" s="208">
        <f t="shared" si="106"/>
        <v>0</v>
      </c>
      <c r="AS327" s="208">
        <f t="shared" si="106"/>
        <v>0</v>
      </c>
      <c r="AT327" s="206">
        <f t="shared" si="106"/>
        <v>0</v>
      </c>
      <c r="AU327" s="206">
        <f t="shared" si="106"/>
        <v>0</v>
      </c>
      <c r="AV327" s="208">
        <f t="shared" si="106"/>
        <v>0</v>
      </c>
      <c r="AW327" s="208">
        <f t="shared" si="106"/>
        <v>0</v>
      </c>
      <c r="AX327" s="206">
        <f t="shared" si="106"/>
        <v>0</v>
      </c>
      <c r="AY327" s="206">
        <f t="shared" si="106"/>
        <v>0</v>
      </c>
      <c r="AZ327" s="208">
        <f t="shared" si="106"/>
        <v>0</v>
      </c>
      <c r="BA327" s="208">
        <f t="shared" si="106"/>
        <v>0</v>
      </c>
      <c r="BB327" s="206">
        <f t="shared" si="106"/>
        <v>0</v>
      </c>
      <c r="BC327" s="206">
        <f t="shared" si="106"/>
        <v>0</v>
      </c>
      <c r="BD327" s="208">
        <f t="shared" si="106"/>
        <v>0</v>
      </c>
      <c r="BE327" s="208">
        <f t="shared" si="106"/>
        <v>0</v>
      </c>
      <c r="BF327" s="206">
        <f t="shared" si="106"/>
        <v>0</v>
      </c>
      <c r="BG327" s="206">
        <f t="shared" si="106"/>
        <v>0</v>
      </c>
      <c r="BH327" s="208">
        <f t="shared" si="106"/>
        <v>0</v>
      </c>
      <c r="BI327" s="208">
        <f t="shared" si="106"/>
        <v>0</v>
      </c>
      <c r="BJ327" s="206">
        <f t="shared" si="106"/>
        <v>0</v>
      </c>
      <c r="BK327" s="206">
        <f t="shared" ref="BK327:CM327" si="107">SUM(BK326:BK326)</f>
        <v>0</v>
      </c>
      <c r="BL327" s="208">
        <f t="shared" si="107"/>
        <v>0</v>
      </c>
      <c r="BM327" s="208">
        <f t="shared" si="107"/>
        <v>0</v>
      </c>
      <c r="BN327" s="206">
        <f t="shared" si="107"/>
        <v>0</v>
      </c>
      <c r="BO327" s="206">
        <f t="shared" si="107"/>
        <v>0</v>
      </c>
      <c r="BP327" s="208">
        <f t="shared" si="107"/>
        <v>0</v>
      </c>
      <c r="BQ327" s="208">
        <f t="shared" si="107"/>
        <v>0</v>
      </c>
      <c r="BR327" s="206">
        <f t="shared" si="107"/>
        <v>0</v>
      </c>
      <c r="BS327" s="206">
        <f t="shared" si="107"/>
        <v>0</v>
      </c>
      <c r="BT327" s="208">
        <f t="shared" si="107"/>
        <v>0</v>
      </c>
      <c r="BU327" s="208">
        <f t="shared" si="107"/>
        <v>0</v>
      </c>
      <c r="BV327" s="206">
        <f t="shared" si="107"/>
        <v>0</v>
      </c>
      <c r="BW327" s="206">
        <f t="shared" si="107"/>
        <v>0</v>
      </c>
      <c r="BX327" s="208">
        <f t="shared" si="107"/>
        <v>0</v>
      </c>
      <c r="BY327" s="208">
        <f t="shared" si="107"/>
        <v>0</v>
      </c>
      <c r="BZ327" s="206">
        <f t="shared" si="107"/>
        <v>0</v>
      </c>
      <c r="CA327" s="206">
        <f t="shared" si="107"/>
        <v>0</v>
      </c>
      <c r="CB327" s="208">
        <f t="shared" si="107"/>
        <v>0</v>
      </c>
      <c r="CC327" s="208">
        <f t="shared" si="107"/>
        <v>0</v>
      </c>
      <c r="CD327" s="206">
        <f t="shared" si="107"/>
        <v>0</v>
      </c>
      <c r="CE327" s="206">
        <f t="shared" si="107"/>
        <v>0</v>
      </c>
      <c r="CF327" s="208">
        <f t="shared" si="107"/>
        <v>0</v>
      </c>
      <c r="CG327" s="208">
        <f t="shared" si="107"/>
        <v>0</v>
      </c>
      <c r="CH327" s="206">
        <f t="shared" si="107"/>
        <v>0</v>
      </c>
      <c r="CI327" s="206">
        <f t="shared" si="107"/>
        <v>0</v>
      </c>
      <c r="CJ327" s="208">
        <f t="shared" si="107"/>
        <v>0</v>
      </c>
      <c r="CK327" s="208">
        <f t="shared" si="107"/>
        <v>0</v>
      </c>
      <c r="CL327" s="206">
        <f t="shared" si="107"/>
        <v>0</v>
      </c>
      <c r="CM327" s="206">
        <f t="shared" si="107"/>
        <v>0</v>
      </c>
      <c r="CN327" s="209"/>
      <c r="CO327" s="209"/>
      <c r="CP327" s="209"/>
      <c r="CQ327" s="209"/>
      <c r="CR327" s="209"/>
      <c r="CS327" s="209"/>
      <c r="CT327" s="199"/>
      <c r="CU327" s="201"/>
      <c r="CV327" s="201"/>
      <c r="CW327" s="199"/>
      <c r="CX327" s="199"/>
      <c r="CY327" s="201"/>
      <c r="CZ327" s="201"/>
      <c r="DA327" s="201"/>
      <c r="DB327" s="206"/>
      <c r="DC327" s="209"/>
      <c r="DD327" s="210"/>
    </row>
    <row r="328" spans="1:1477" s="69" customFormat="1">
      <c r="B328" s="158" t="s">
        <v>7</v>
      </c>
      <c r="C328" s="158" t="s">
        <v>583</v>
      </c>
      <c r="D328" s="158" t="s">
        <v>584</v>
      </c>
      <c r="E328" s="194">
        <v>43419</v>
      </c>
      <c r="F328" s="158" t="s">
        <v>993</v>
      </c>
      <c r="G328" s="158" t="s">
        <v>1045</v>
      </c>
      <c r="H328" s="195">
        <v>3</v>
      </c>
      <c r="I328" s="132">
        <v>22</v>
      </c>
      <c r="J328" s="132">
        <v>928</v>
      </c>
      <c r="K328" s="132">
        <v>1578</v>
      </c>
      <c r="L328" s="132">
        <v>1578</v>
      </c>
      <c r="M328" s="192">
        <f>IF(J328 = 0,0,(L328-AH328-AI328)/J328)</f>
        <v>1.15625</v>
      </c>
      <c r="N328" s="69">
        <f>IF(G328&lt;&gt;"",IF(M328&lt;=1.2,1,0),0)</f>
        <v>1</v>
      </c>
      <c r="O328" s="132">
        <v>0</v>
      </c>
      <c r="P328" s="132">
        <v>0</v>
      </c>
      <c r="Q328" s="132">
        <v>0</v>
      </c>
      <c r="R328" s="132">
        <v>505</v>
      </c>
      <c r="S328" s="132">
        <v>145</v>
      </c>
      <c r="T328" s="191">
        <v>33928239</v>
      </c>
      <c r="U328" s="191">
        <v>150000</v>
      </c>
      <c r="V328" s="191">
        <v>33778239</v>
      </c>
      <c r="W328" s="191">
        <v>47651600</v>
      </c>
      <c r="X328" s="191">
        <v>47943952</v>
      </c>
      <c r="Y328" s="191">
        <v>0</v>
      </c>
      <c r="Z328" s="191">
        <v>0</v>
      </c>
      <c r="AA328" s="191">
        <v>0</v>
      </c>
      <c r="AB328" s="191">
        <v>47943952</v>
      </c>
      <c r="AC328" s="191">
        <v>47859737</v>
      </c>
      <c r="AD328" s="192">
        <f>IF(C328="","",IF(V328=0,0,AC328/V328))</f>
        <v>1.4168807616051269</v>
      </c>
      <c r="AE328" s="132">
        <f>IF(C328="","",IF(AD328 &lt;=1.1,1,0))</f>
        <v>0</v>
      </c>
      <c r="AF328" s="191">
        <v>-39220</v>
      </c>
      <c r="AG328" s="191">
        <v>13723361</v>
      </c>
      <c r="AH328" s="132">
        <v>337</v>
      </c>
      <c r="AI328" s="132">
        <v>168</v>
      </c>
      <c r="AJ328" s="132">
        <v>0</v>
      </c>
      <c r="AK328" s="132">
        <v>4</v>
      </c>
      <c r="AL328" s="80">
        <v>678065</v>
      </c>
      <c r="AM328" s="80">
        <v>0</v>
      </c>
      <c r="AN328" s="132">
        <v>0</v>
      </c>
      <c r="AO328" s="132">
        <v>0</v>
      </c>
      <c r="AP328" s="80">
        <v>444720</v>
      </c>
      <c r="AQ328" s="80">
        <v>0</v>
      </c>
      <c r="AR328" s="132">
        <v>0</v>
      </c>
      <c r="AS328" s="132">
        <v>0</v>
      </c>
      <c r="AT328" s="80">
        <v>1494</v>
      </c>
      <c r="AU328" s="80">
        <v>0</v>
      </c>
      <c r="AV328" s="132">
        <v>0</v>
      </c>
      <c r="AW328" s="132">
        <v>0</v>
      </c>
      <c r="AX328" s="80">
        <v>0</v>
      </c>
      <c r="AY328" s="80">
        <v>0</v>
      </c>
      <c r="AZ328" s="132">
        <v>0</v>
      </c>
      <c r="BA328" s="132">
        <v>0</v>
      </c>
      <c r="BB328" s="80">
        <v>0</v>
      </c>
      <c r="BC328" s="80">
        <v>0</v>
      </c>
      <c r="BD328" s="132">
        <v>0</v>
      </c>
      <c r="BE328" s="132">
        <v>140</v>
      </c>
      <c r="BF328" s="80">
        <v>11027592</v>
      </c>
      <c r="BG328" s="80">
        <v>0</v>
      </c>
      <c r="BH328" s="132">
        <v>0</v>
      </c>
      <c r="BI328" s="132">
        <v>0</v>
      </c>
      <c r="BJ328" s="80">
        <v>1427834</v>
      </c>
      <c r="BK328" s="80">
        <v>0</v>
      </c>
      <c r="BL328" s="132">
        <v>0</v>
      </c>
      <c r="BM328" s="132">
        <v>0</v>
      </c>
      <c r="BN328" s="80">
        <v>0</v>
      </c>
      <c r="BO328" s="80">
        <v>0</v>
      </c>
      <c r="BP328" s="132">
        <v>92</v>
      </c>
      <c r="BQ328" s="132">
        <v>1</v>
      </c>
      <c r="BR328" s="80">
        <v>75513</v>
      </c>
      <c r="BS328" s="80">
        <v>0</v>
      </c>
      <c r="BT328" s="132">
        <v>0</v>
      </c>
      <c r="BU328" s="132">
        <v>0</v>
      </c>
      <c r="BV328" s="80">
        <v>0</v>
      </c>
      <c r="BW328" s="80">
        <v>0</v>
      </c>
      <c r="BX328" s="132">
        <v>0</v>
      </c>
      <c r="BY328" s="132">
        <v>0</v>
      </c>
      <c r="BZ328" s="80">
        <v>0</v>
      </c>
      <c r="CA328" s="80">
        <v>0</v>
      </c>
      <c r="CB328" s="132">
        <v>0</v>
      </c>
      <c r="CC328" s="132">
        <v>0</v>
      </c>
      <c r="CD328" s="80">
        <v>0</v>
      </c>
      <c r="CE328" s="80">
        <v>0</v>
      </c>
      <c r="CF328" s="132">
        <v>0</v>
      </c>
      <c r="CG328" s="132">
        <v>0</v>
      </c>
      <c r="CH328" s="80">
        <v>0</v>
      </c>
      <c r="CI328" s="80">
        <v>0</v>
      </c>
      <c r="CJ328" s="132">
        <v>92</v>
      </c>
      <c r="CK328" s="132">
        <v>145</v>
      </c>
      <c r="CL328" s="80">
        <v>13655217</v>
      </c>
      <c r="CM328" s="80">
        <v>0</v>
      </c>
      <c r="CN328" s="158" t="s">
        <v>982</v>
      </c>
      <c r="CO328" s="158" t="s">
        <v>983</v>
      </c>
      <c r="CP328" s="158" t="s">
        <v>709</v>
      </c>
      <c r="CQ328" s="158" t="s">
        <v>709</v>
      </c>
      <c r="CR328" s="158" t="s">
        <v>709</v>
      </c>
      <c r="CS328" s="158" t="s">
        <v>709</v>
      </c>
      <c r="CT328" s="194">
        <v>45965</v>
      </c>
      <c r="CU328" s="158" t="s">
        <v>993</v>
      </c>
      <c r="CV328" s="158" t="s">
        <v>989</v>
      </c>
      <c r="CW328" s="194" t="s">
        <v>168</v>
      </c>
      <c r="CX328" s="194">
        <v>45219</v>
      </c>
      <c r="CY328" s="158" t="s">
        <v>993</v>
      </c>
      <c r="CZ328" s="158" t="s">
        <v>990</v>
      </c>
      <c r="DA328" s="158" t="s">
        <v>1061</v>
      </c>
      <c r="DB328" s="200">
        <v>41184698.490000002</v>
      </c>
      <c r="DC328" s="158"/>
      <c r="DD328" s="67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  <c r="AKK328"/>
      <c r="AKL328"/>
      <c r="AKM328"/>
      <c r="AKN328"/>
      <c r="AKO328"/>
      <c r="AKP328"/>
      <c r="AKQ328"/>
      <c r="AKR328"/>
      <c r="AKS328"/>
      <c r="AKT328"/>
      <c r="AKU328"/>
      <c r="AKV328"/>
      <c r="AKW328"/>
      <c r="AKX328"/>
      <c r="AKY328"/>
      <c r="AKZ328"/>
      <c r="ALA328"/>
      <c r="ALB328"/>
      <c r="ALC328"/>
      <c r="ALD328"/>
      <c r="ALE328"/>
      <c r="ALF328"/>
      <c r="ALG328"/>
      <c r="ALH328"/>
      <c r="ALI328"/>
      <c r="ALJ328"/>
      <c r="ALK328"/>
      <c r="ALL328"/>
      <c r="ALM328"/>
      <c r="ALN328"/>
      <c r="ALO328"/>
      <c r="ALP328"/>
      <c r="ALQ328"/>
      <c r="ALR328"/>
      <c r="ALS328"/>
      <c r="ALT328"/>
      <c r="ALU328"/>
      <c r="ALV328"/>
      <c r="ALW328"/>
      <c r="ALX328"/>
      <c r="ALY328"/>
      <c r="ALZ328"/>
      <c r="AMA328"/>
      <c r="AMB328"/>
      <c r="AMC328"/>
      <c r="AMD328"/>
      <c r="AME328"/>
      <c r="AMF328"/>
      <c r="AMG328"/>
      <c r="AMH328"/>
      <c r="AMI328"/>
      <c r="AMJ328"/>
      <c r="AMK328"/>
      <c r="AML328"/>
      <c r="AMM328"/>
      <c r="AMN328"/>
      <c r="AMO328"/>
      <c r="AMP328"/>
      <c r="AMQ328"/>
      <c r="AMR328"/>
      <c r="AMS328"/>
      <c r="AMT328"/>
      <c r="AMU328"/>
      <c r="AMV328"/>
      <c r="AMW328"/>
      <c r="AMX328"/>
      <c r="AMY328"/>
      <c r="AMZ328"/>
      <c r="ANA328"/>
      <c r="ANB328"/>
      <c r="ANC328"/>
      <c r="AND328"/>
      <c r="ANE328"/>
      <c r="ANF328"/>
      <c r="ANG328"/>
      <c r="ANH328"/>
      <c r="ANI328"/>
      <c r="ANJ328"/>
      <c r="ANK328"/>
      <c r="ANL328"/>
      <c r="ANM328"/>
      <c r="ANN328"/>
      <c r="ANO328"/>
      <c r="ANP328"/>
      <c r="ANQ328"/>
      <c r="ANR328"/>
      <c r="ANS328"/>
      <c r="ANT328"/>
      <c r="ANU328"/>
      <c r="ANV328"/>
      <c r="ANW328"/>
      <c r="ANX328"/>
      <c r="ANY328"/>
      <c r="ANZ328"/>
      <c r="AOA328"/>
      <c r="AOB328"/>
      <c r="AOC328"/>
      <c r="AOD328"/>
      <c r="AOE328"/>
      <c r="AOF328"/>
      <c r="AOG328"/>
      <c r="AOH328"/>
      <c r="AOI328"/>
      <c r="AOJ328"/>
      <c r="AOK328"/>
      <c r="AOL328"/>
      <c r="AOM328"/>
      <c r="AON328"/>
      <c r="AOO328"/>
      <c r="AOP328"/>
      <c r="AOQ328"/>
      <c r="AOR328"/>
      <c r="AOS328"/>
      <c r="AOT328"/>
      <c r="AOU328"/>
      <c r="AOV328"/>
      <c r="AOW328"/>
      <c r="AOX328"/>
      <c r="AOY328"/>
      <c r="AOZ328"/>
      <c r="APA328"/>
      <c r="APB328"/>
      <c r="APC328"/>
      <c r="APD328"/>
      <c r="APE328"/>
      <c r="APF328"/>
      <c r="APG328"/>
      <c r="APH328"/>
      <c r="API328"/>
      <c r="APJ328"/>
      <c r="APK328"/>
      <c r="APL328"/>
      <c r="APM328"/>
      <c r="APN328"/>
      <c r="APO328"/>
      <c r="APP328"/>
      <c r="APQ328"/>
      <c r="APR328"/>
      <c r="APS328"/>
      <c r="APT328"/>
      <c r="APU328"/>
      <c r="APV328"/>
      <c r="APW328"/>
      <c r="APX328"/>
      <c r="APY328"/>
      <c r="APZ328"/>
      <c r="AQA328"/>
      <c r="AQB328"/>
      <c r="AQC328"/>
      <c r="AQD328"/>
      <c r="AQE328"/>
      <c r="AQF328"/>
      <c r="AQG328"/>
      <c r="AQH328"/>
      <c r="AQI328"/>
      <c r="AQJ328"/>
      <c r="AQK328"/>
      <c r="AQL328"/>
      <c r="AQM328"/>
      <c r="AQN328"/>
      <c r="AQO328"/>
      <c r="AQP328"/>
      <c r="AQQ328"/>
      <c r="AQR328"/>
      <c r="AQS328"/>
      <c r="AQT328"/>
      <c r="AQU328"/>
      <c r="AQV328"/>
      <c r="AQW328"/>
      <c r="AQX328"/>
      <c r="AQY328"/>
      <c r="AQZ328"/>
      <c r="ARA328"/>
      <c r="ARB328"/>
      <c r="ARC328"/>
      <c r="ARD328"/>
      <c r="ARE328"/>
      <c r="ARF328"/>
      <c r="ARG328"/>
      <c r="ARH328"/>
      <c r="ARI328"/>
      <c r="ARJ328"/>
      <c r="ARK328"/>
      <c r="ARL328"/>
      <c r="ARM328"/>
      <c r="ARN328"/>
      <c r="ARO328"/>
      <c r="ARP328"/>
      <c r="ARQ328"/>
      <c r="ARR328"/>
      <c r="ARS328"/>
      <c r="ART328"/>
      <c r="ARU328"/>
      <c r="ARV328"/>
      <c r="ARW328"/>
      <c r="ARX328"/>
      <c r="ARY328"/>
      <c r="ARZ328"/>
      <c r="ASA328"/>
      <c r="ASB328"/>
      <c r="ASC328"/>
      <c r="ASD328"/>
      <c r="ASE328"/>
      <c r="ASF328"/>
      <c r="ASG328"/>
      <c r="ASH328"/>
      <c r="ASI328"/>
      <c r="ASJ328"/>
      <c r="ASK328"/>
      <c r="ASL328"/>
      <c r="ASM328"/>
      <c r="ASN328"/>
      <c r="ASO328"/>
      <c r="ASP328"/>
      <c r="ASQ328"/>
      <c r="ASR328"/>
      <c r="ASS328"/>
      <c r="AST328"/>
      <c r="ASU328"/>
      <c r="ASV328"/>
      <c r="ASW328"/>
      <c r="ASX328"/>
      <c r="ASY328"/>
      <c r="ASZ328"/>
      <c r="ATA328"/>
      <c r="ATB328"/>
      <c r="ATC328"/>
      <c r="ATD328"/>
      <c r="ATE328"/>
      <c r="ATF328"/>
      <c r="ATG328"/>
      <c r="ATH328"/>
      <c r="ATI328"/>
      <c r="ATJ328"/>
      <c r="ATK328"/>
      <c r="ATL328"/>
      <c r="ATM328"/>
      <c r="ATN328"/>
      <c r="ATO328"/>
      <c r="ATP328"/>
      <c r="ATQ328"/>
      <c r="ATR328"/>
      <c r="ATS328"/>
      <c r="ATT328"/>
      <c r="ATU328"/>
      <c r="ATV328"/>
      <c r="ATW328"/>
      <c r="ATX328"/>
      <c r="ATY328"/>
      <c r="ATZ328"/>
      <c r="AUA328"/>
      <c r="AUB328"/>
      <c r="AUC328"/>
      <c r="AUD328"/>
      <c r="AUE328"/>
      <c r="AUF328"/>
      <c r="AUG328"/>
      <c r="AUH328"/>
      <c r="AUI328"/>
      <c r="AUJ328"/>
      <c r="AUK328"/>
      <c r="AUL328"/>
      <c r="AUM328"/>
      <c r="AUN328"/>
      <c r="AUO328"/>
      <c r="AUP328"/>
      <c r="AUQ328"/>
      <c r="AUR328"/>
      <c r="AUS328"/>
      <c r="AUT328"/>
      <c r="AUU328"/>
      <c r="AUV328"/>
      <c r="AUW328"/>
      <c r="AUX328"/>
      <c r="AUY328"/>
      <c r="AUZ328"/>
      <c r="AVA328"/>
      <c r="AVB328"/>
      <c r="AVC328"/>
      <c r="AVD328"/>
      <c r="AVE328"/>
      <c r="AVF328"/>
      <c r="AVG328"/>
      <c r="AVH328"/>
      <c r="AVI328"/>
      <c r="AVJ328"/>
      <c r="AVK328"/>
      <c r="AVL328"/>
      <c r="AVM328"/>
      <c r="AVN328"/>
      <c r="AVO328"/>
      <c r="AVP328"/>
      <c r="AVQ328"/>
      <c r="AVR328"/>
      <c r="AVS328"/>
      <c r="AVT328"/>
      <c r="AVU328"/>
      <c r="AVV328"/>
      <c r="AVW328"/>
      <c r="AVX328"/>
      <c r="AVY328"/>
      <c r="AVZ328"/>
      <c r="AWA328"/>
      <c r="AWB328"/>
      <c r="AWC328"/>
      <c r="AWD328"/>
      <c r="AWE328"/>
      <c r="AWF328"/>
      <c r="AWG328"/>
      <c r="AWH328"/>
      <c r="AWI328"/>
      <c r="AWJ328"/>
      <c r="AWK328"/>
      <c r="AWL328"/>
      <c r="AWM328"/>
      <c r="AWN328"/>
      <c r="AWO328"/>
      <c r="AWP328"/>
      <c r="AWQ328"/>
      <c r="AWR328"/>
      <c r="AWS328"/>
      <c r="AWT328"/>
      <c r="AWU328"/>
      <c r="AWV328"/>
      <c r="AWW328"/>
      <c r="AWX328"/>
      <c r="AWY328"/>
      <c r="AWZ328"/>
      <c r="AXA328"/>
      <c r="AXB328"/>
      <c r="AXC328"/>
      <c r="AXD328"/>
      <c r="AXE328"/>
      <c r="AXF328"/>
      <c r="AXG328"/>
      <c r="AXH328"/>
      <c r="AXI328"/>
      <c r="AXJ328"/>
      <c r="AXK328"/>
      <c r="AXL328"/>
      <c r="AXM328"/>
      <c r="AXN328"/>
      <c r="AXO328"/>
      <c r="AXP328"/>
      <c r="AXQ328"/>
      <c r="AXR328"/>
      <c r="AXS328"/>
      <c r="AXT328"/>
      <c r="AXU328"/>
      <c r="AXV328"/>
      <c r="AXW328"/>
      <c r="AXX328"/>
      <c r="AXY328"/>
      <c r="AXZ328"/>
      <c r="AYA328"/>
      <c r="AYB328"/>
      <c r="AYC328"/>
      <c r="AYD328"/>
      <c r="AYE328"/>
      <c r="AYF328"/>
      <c r="AYG328"/>
      <c r="AYH328"/>
      <c r="AYI328"/>
      <c r="AYJ328"/>
      <c r="AYK328"/>
      <c r="AYL328"/>
      <c r="AYM328"/>
      <c r="AYN328"/>
      <c r="AYO328"/>
      <c r="AYP328"/>
      <c r="AYQ328"/>
      <c r="AYR328"/>
      <c r="AYS328"/>
      <c r="AYT328"/>
      <c r="AYU328"/>
      <c r="AYV328"/>
      <c r="AYW328"/>
      <c r="AYX328"/>
      <c r="AYY328"/>
      <c r="AYZ328"/>
      <c r="AZA328"/>
      <c r="AZB328"/>
      <c r="AZC328"/>
      <c r="AZD328"/>
      <c r="AZE328"/>
      <c r="AZF328"/>
      <c r="AZG328"/>
      <c r="AZH328"/>
      <c r="AZI328"/>
      <c r="AZJ328"/>
      <c r="AZK328"/>
      <c r="AZL328"/>
      <c r="AZM328"/>
      <c r="AZN328"/>
      <c r="AZO328"/>
      <c r="AZP328"/>
      <c r="AZQ328"/>
      <c r="AZR328"/>
      <c r="AZS328"/>
      <c r="AZT328"/>
      <c r="AZU328"/>
      <c r="AZV328"/>
      <c r="AZW328"/>
      <c r="AZX328"/>
      <c r="AZY328"/>
      <c r="AZZ328"/>
      <c r="BAA328"/>
      <c r="BAB328"/>
      <c r="BAC328"/>
      <c r="BAD328"/>
      <c r="BAE328"/>
      <c r="BAF328"/>
      <c r="BAG328"/>
      <c r="BAH328"/>
      <c r="BAI328"/>
      <c r="BAJ328"/>
      <c r="BAK328"/>
      <c r="BAL328"/>
      <c r="BAM328"/>
      <c r="BAN328"/>
      <c r="BAO328"/>
      <c r="BAP328"/>
      <c r="BAQ328"/>
      <c r="BAR328"/>
      <c r="BAS328"/>
      <c r="BAT328"/>
      <c r="BAU328"/>
      <c r="BAV328"/>
      <c r="BAW328"/>
      <c r="BAX328"/>
      <c r="BAY328"/>
      <c r="BAZ328"/>
      <c r="BBA328"/>
      <c r="BBB328"/>
      <c r="BBC328"/>
      <c r="BBD328"/>
      <c r="BBE328"/>
      <c r="BBF328"/>
      <c r="BBG328"/>
      <c r="BBH328"/>
      <c r="BBI328"/>
      <c r="BBJ328"/>
      <c r="BBK328"/>
      <c r="BBL328"/>
      <c r="BBM328"/>
      <c r="BBN328"/>
      <c r="BBO328"/>
      <c r="BBP328"/>
      <c r="BBQ328"/>
      <c r="BBR328"/>
      <c r="BBS328"/>
      <c r="BBT328"/>
      <c r="BBU328"/>
      <c r="BBV328"/>
      <c r="BBW328"/>
      <c r="BBX328"/>
      <c r="BBY328"/>
      <c r="BBZ328"/>
      <c r="BCA328"/>
      <c r="BCB328"/>
      <c r="BCC328"/>
      <c r="BCD328"/>
      <c r="BCE328"/>
      <c r="BCF328"/>
      <c r="BCG328"/>
      <c r="BCH328"/>
      <c r="BCI328"/>
      <c r="BCJ328"/>
      <c r="BCK328"/>
      <c r="BCL328"/>
      <c r="BCM328"/>
      <c r="BCN328"/>
      <c r="BCO328"/>
      <c r="BCP328"/>
      <c r="BCQ328"/>
      <c r="BCR328"/>
      <c r="BCS328"/>
      <c r="BCT328"/>
      <c r="BCU328"/>
      <c r="BCV328"/>
      <c r="BCW328"/>
      <c r="BCX328"/>
      <c r="BCY328"/>
      <c r="BCZ328"/>
      <c r="BDA328"/>
      <c r="BDB328"/>
      <c r="BDC328"/>
      <c r="BDD328"/>
      <c r="BDE328"/>
      <c r="BDF328"/>
      <c r="BDG328"/>
      <c r="BDH328"/>
      <c r="BDI328"/>
      <c r="BDJ328"/>
      <c r="BDK328"/>
      <c r="BDL328"/>
      <c r="BDM328"/>
      <c r="BDN328"/>
      <c r="BDO328"/>
      <c r="BDP328"/>
      <c r="BDQ328"/>
      <c r="BDR328"/>
      <c r="BDS328"/>
      <c r="BDT328"/>
      <c r="BDU328"/>
    </row>
    <row r="329" spans="1:1477" s="69" customFormat="1">
      <c r="B329" s="158" t="s">
        <v>7</v>
      </c>
      <c r="C329" s="158" t="s">
        <v>585</v>
      </c>
      <c r="D329" s="158" t="s">
        <v>586</v>
      </c>
      <c r="E329" s="194">
        <v>44670</v>
      </c>
      <c r="F329" s="158" t="s">
        <v>986</v>
      </c>
      <c r="G329" s="158" t="s">
        <v>992</v>
      </c>
      <c r="H329" s="195">
        <v>1</v>
      </c>
      <c r="I329" s="132">
        <v>2</v>
      </c>
      <c r="J329" s="132">
        <v>1128</v>
      </c>
      <c r="K329" s="132">
        <v>1286</v>
      </c>
      <c r="L329" s="132">
        <v>1283</v>
      </c>
      <c r="M329" s="192">
        <f t="shared" ref="M329:M341" si="108">IF(J329 = 0,0,(L329-AH329-AI329)/J329)</f>
        <v>1.0265957446808511</v>
      </c>
      <c r="N329" s="69">
        <f t="shared" ref="N329:N341" si="109">IF(G329&lt;&gt;"",IF(M329&lt;=1.2,1,0),0)</f>
        <v>1</v>
      </c>
      <c r="O329" s="132">
        <v>3</v>
      </c>
      <c r="P329" s="132">
        <v>0</v>
      </c>
      <c r="Q329" s="132">
        <v>0</v>
      </c>
      <c r="R329" s="132">
        <v>125</v>
      </c>
      <c r="S329" s="132">
        <v>33</v>
      </c>
      <c r="T329" s="191">
        <v>10781928</v>
      </c>
      <c r="U329" s="191">
        <v>108430</v>
      </c>
      <c r="V329" s="191">
        <v>10673498</v>
      </c>
      <c r="W329" s="191">
        <v>10718856</v>
      </c>
      <c r="X329" s="191">
        <v>10512572</v>
      </c>
      <c r="Y329" s="191">
        <v>0</v>
      </c>
      <c r="Z329" s="191">
        <v>0</v>
      </c>
      <c r="AA329" s="191">
        <v>0</v>
      </c>
      <c r="AB329" s="191">
        <v>10512572</v>
      </c>
      <c r="AC329" s="191">
        <v>10512572</v>
      </c>
      <c r="AD329" s="192">
        <f t="shared" ref="AD329:AD341" si="110">IF(C329="","",IF(V329=0,0,AC329/V329))</f>
        <v>0.98492284347643111</v>
      </c>
      <c r="AE329" s="132">
        <f t="shared" ref="AE329:AE341" si="111">IF(C329="","",IF(AD329 &lt;=1.1,1,0))</f>
        <v>1</v>
      </c>
      <c r="AF329" s="191">
        <v>0</v>
      </c>
      <c r="AG329" s="191">
        <v>-63072</v>
      </c>
      <c r="AH329" s="132">
        <v>40</v>
      </c>
      <c r="AI329" s="132">
        <v>85</v>
      </c>
      <c r="AJ329" s="132">
        <v>0</v>
      </c>
      <c r="AK329" s="132">
        <v>33</v>
      </c>
      <c r="AL329" s="80">
        <v>-9109</v>
      </c>
      <c r="AM329" s="80">
        <v>0</v>
      </c>
      <c r="AN329" s="132">
        <v>0</v>
      </c>
      <c r="AO329" s="132">
        <v>0</v>
      </c>
      <c r="AP329" s="80">
        <v>0</v>
      </c>
      <c r="AQ329" s="80">
        <v>0</v>
      </c>
      <c r="AR329" s="132">
        <v>0</v>
      </c>
      <c r="AS329" s="132">
        <v>0</v>
      </c>
      <c r="AT329" s="80">
        <v>0</v>
      </c>
      <c r="AU329" s="80">
        <v>0</v>
      </c>
      <c r="AV329" s="132">
        <v>0</v>
      </c>
      <c r="AW329" s="132">
        <v>0</v>
      </c>
      <c r="AX329" s="80">
        <v>0</v>
      </c>
      <c r="AY329" s="80">
        <v>0</v>
      </c>
      <c r="AZ329" s="132">
        <v>0</v>
      </c>
      <c r="BA329" s="132">
        <v>0</v>
      </c>
      <c r="BB329" s="80">
        <v>0</v>
      </c>
      <c r="BC329" s="80">
        <v>0</v>
      </c>
      <c r="BD329" s="132">
        <v>0</v>
      </c>
      <c r="BE329" s="132">
        <v>0</v>
      </c>
      <c r="BF329" s="80">
        <v>28279</v>
      </c>
      <c r="BG329" s="80">
        <v>0</v>
      </c>
      <c r="BH329" s="132">
        <v>0</v>
      </c>
      <c r="BI329" s="132">
        <v>0</v>
      </c>
      <c r="BJ329" s="80">
        <v>8634</v>
      </c>
      <c r="BK329" s="80">
        <v>0</v>
      </c>
      <c r="BL329" s="132">
        <v>0</v>
      </c>
      <c r="BM329" s="132">
        <v>0</v>
      </c>
      <c r="BN329" s="80">
        <v>0</v>
      </c>
      <c r="BO329" s="80">
        <v>0</v>
      </c>
      <c r="BP329" s="132">
        <v>0</v>
      </c>
      <c r="BQ329" s="132">
        <v>0</v>
      </c>
      <c r="BR329" s="80">
        <v>0</v>
      </c>
      <c r="BS329" s="80">
        <v>0</v>
      </c>
      <c r="BT329" s="132">
        <v>0</v>
      </c>
      <c r="BU329" s="132">
        <v>0</v>
      </c>
      <c r="BV329" s="80">
        <v>0</v>
      </c>
      <c r="BW329" s="80">
        <v>0</v>
      </c>
      <c r="BX329" s="132">
        <v>0</v>
      </c>
      <c r="BY329" s="132">
        <v>0</v>
      </c>
      <c r="BZ329" s="80">
        <v>0</v>
      </c>
      <c r="CA329" s="80">
        <v>0</v>
      </c>
      <c r="CB329" s="132">
        <v>0</v>
      </c>
      <c r="CC329" s="132">
        <v>0</v>
      </c>
      <c r="CD329" s="80">
        <v>0</v>
      </c>
      <c r="CE329" s="80">
        <v>0</v>
      </c>
      <c r="CF329" s="132">
        <v>0</v>
      </c>
      <c r="CG329" s="132">
        <v>0</v>
      </c>
      <c r="CH329" s="80">
        <v>0</v>
      </c>
      <c r="CI329" s="80">
        <v>0</v>
      </c>
      <c r="CJ329" s="132">
        <v>0</v>
      </c>
      <c r="CK329" s="132">
        <v>33</v>
      </c>
      <c r="CL329" s="80">
        <v>27804</v>
      </c>
      <c r="CM329" s="80">
        <v>0</v>
      </c>
      <c r="CN329" s="158" t="s">
        <v>897</v>
      </c>
      <c r="CO329" s="158" t="s">
        <v>898</v>
      </c>
      <c r="CP329" s="158" t="s">
        <v>709</v>
      </c>
      <c r="CQ329" s="158" t="s">
        <v>709</v>
      </c>
      <c r="CR329" s="158" t="s">
        <v>709</v>
      </c>
      <c r="CS329" s="158" t="s">
        <v>709</v>
      </c>
      <c r="CT329" s="194">
        <v>46057</v>
      </c>
      <c r="CU329" s="158" t="s">
        <v>991</v>
      </c>
      <c r="CV329" s="158" t="s">
        <v>989</v>
      </c>
      <c r="CW329" s="194" t="s">
        <v>168</v>
      </c>
      <c r="CX329" s="194">
        <v>46009</v>
      </c>
      <c r="CY329" s="158" t="s">
        <v>993</v>
      </c>
      <c r="CZ329" s="158" t="s">
        <v>989</v>
      </c>
      <c r="DA329" s="158" t="s">
        <v>1061</v>
      </c>
      <c r="DB329" s="200">
        <v>11904888.560000001</v>
      </c>
      <c r="DC329" s="158" t="s">
        <v>899</v>
      </c>
      <c r="DD329" s="67" t="s">
        <v>900</v>
      </c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  <c r="AKK329"/>
      <c r="AKL329"/>
      <c r="AKM329"/>
      <c r="AKN329"/>
      <c r="AKO329"/>
      <c r="AKP329"/>
      <c r="AKQ329"/>
      <c r="AKR329"/>
      <c r="AKS329"/>
      <c r="AKT329"/>
      <c r="AKU329"/>
      <c r="AKV329"/>
      <c r="AKW329"/>
      <c r="AKX329"/>
      <c r="AKY329"/>
      <c r="AKZ329"/>
      <c r="ALA329"/>
      <c r="ALB329"/>
      <c r="ALC329"/>
      <c r="ALD329"/>
      <c r="ALE329"/>
      <c r="ALF329"/>
      <c r="ALG329"/>
      <c r="ALH329"/>
      <c r="ALI329"/>
      <c r="ALJ329"/>
      <c r="ALK329"/>
      <c r="ALL329"/>
      <c r="ALM329"/>
      <c r="ALN329"/>
      <c r="ALO329"/>
      <c r="ALP329"/>
      <c r="ALQ329"/>
      <c r="ALR329"/>
      <c r="ALS329"/>
      <c r="ALT329"/>
      <c r="ALU329"/>
      <c r="ALV329"/>
      <c r="ALW329"/>
      <c r="ALX329"/>
      <c r="ALY329"/>
      <c r="ALZ329"/>
      <c r="AMA329"/>
      <c r="AMB329"/>
      <c r="AMC329"/>
      <c r="AMD329"/>
      <c r="AME329"/>
      <c r="AMF329"/>
      <c r="AMG329"/>
      <c r="AMH329"/>
      <c r="AMI329"/>
      <c r="AMJ329"/>
      <c r="AMK329"/>
      <c r="AML329"/>
      <c r="AMM329"/>
      <c r="AMN329"/>
      <c r="AMO329"/>
      <c r="AMP329"/>
      <c r="AMQ329"/>
      <c r="AMR329"/>
      <c r="AMS329"/>
      <c r="AMT329"/>
      <c r="AMU329"/>
      <c r="AMV329"/>
      <c r="AMW329"/>
      <c r="AMX329"/>
      <c r="AMY329"/>
      <c r="AMZ329"/>
      <c r="ANA329"/>
      <c r="ANB329"/>
      <c r="ANC329"/>
      <c r="AND329"/>
      <c r="ANE329"/>
      <c r="ANF329"/>
      <c r="ANG329"/>
      <c r="ANH329"/>
      <c r="ANI329"/>
      <c r="ANJ329"/>
      <c r="ANK329"/>
      <c r="ANL329"/>
      <c r="ANM329"/>
      <c r="ANN329"/>
      <c r="ANO329"/>
      <c r="ANP329"/>
      <c r="ANQ329"/>
      <c r="ANR329"/>
      <c r="ANS329"/>
      <c r="ANT329"/>
      <c r="ANU329"/>
      <c r="ANV329"/>
      <c r="ANW329"/>
      <c r="ANX329"/>
      <c r="ANY329"/>
      <c r="ANZ329"/>
      <c r="AOA329"/>
      <c r="AOB329"/>
      <c r="AOC329"/>
      <c r="AOD329"/>
      <c r="AOE329"/>
      <c r="AOF329"/>
      <c r="AOG329"/>
      <c r="AOH329"/>
      <c r="AOI329"/>
      <c r="AOJ329"/>
      <c r="AOK329"/>
      <c r="AOL329"/>
      <c r="AOM329"/>
      <c r="AON329"/>
      <c r="AOO329"/>
      <c r="AOP329"/>
      <c r="AOQ329"/>
      <c r="AOR329"/>
      <c r="AOS329"/>
      <c r="AOT329"/>
      <c r="AOU329"/>
      <c r="AOV329"/>
      <c r="AOW329"/>
      <c r="AOX329"/>
      <c r="AOY329"/>
      <c r="AOZ329"/>
      <c r="APA329"/>
      <c r="APB329"/>
      <c r="APC329"/>
      <c r="APD329"/>
      <c r="APE329"/>
      <c r="APF329"/>
      <c r="APG329"/>
      <c r="APH329"/>
      <c r="API329"/>
      <c r="APJ329"/>
      <c r="APK329"/>
      <c r="APL329"/>
      <c r="APM329"/>
      <c r="APN329"/>
      <c r="APO329"/>
      <c r="APP329"/>
      <c r="APQ329"/>
      <c r="APR329"/>
      <c r="APS329"/>
      <c r="APT329"/>
      <c r="APU329"/>
      <c r="APV329"/>
      <c r="APW329"/>
      <c r="APX329"/>
      <c r="APY329"/>
      <c r="APZ329"/>
      <c r="AQA329"/>
      <c r="AQB329"/>
      <c r="AQC329"/>
      <c r="AQD329"/>
      <c r="AQE329"/>
      <c r="AQF329"/>
      <c r="AQG329"/>
      <c r="AQH329"/>
      <c r="AQI329"/>
      <c r="AQJ329"/>
      <c r="AQK329"/>
      <c r="AQL329"/>
      <c r="AQM329"/>
      <c r="AQN329"/>
      <c r="AQO329"/>
      <c r="AQP329"/>
      <c r="AQQ329"/>
      <c r="AQR329"/>
      <c r="AQS329"/>
      <c r="AQT329"/>
      <c r="AQU329"/>
      <c r="AQV329"/>
      <c r="AQW329"/>
      <c r="AQX329"/>
      <c r="AQY329"/>
      <c r="AQZ329"/>
      <c r="ARA329"/>
      <c r="ARB329"/>
      <c r="ARC329"/>
      <c r="ARD329"/>
      <c r="ARE329"/>
      <c r="ARF329"/>
      <c r="ARG329"/>
      <c r="ARH329"/>
      <c r="ARI329"/>
      <c r="ARJ329"/>
      <c r="ARK329"/>
      <c r="ARL329"/>
      <c r="ARM329"/>
      <c r="ARN329"/>
      <c r="ARO329"/>
      <c r="ARP329"/>
      <c r="ARQ329"/>
      <c r="ARR329"/>
      <c r="ARS329"/>
      <c r="ART329"/>
      <c r="ARU329"/>
      <c r="ARV329"/>
      <c r="ARW329"/>
      <c r="ARX329"/>
      <c r="ARY329"/>
      <c r="ARZ329"/>
      <c r="ASA329"/>
      <c r="ASB329"/>
      <c r="ASC329"/>
      <c r="ASD329"/>
      <c r="ASE329"/>
      <c r="ASF329"/>
      <c r="ASG329"/>
      <c r="ASH329"/>
      <c r="ASI329"/>
      <c r="ASJ329"/>
      <c r="ASK329"/>
      <c r="ASL329"/>
      <c r="ASM329"/>
      <c r="ASN329"/>
      <c r="ASO329"/>
      <c r="ASP329"/>
      <c r="ASQ329"/>
      <c r="ASR329"/>
      <c r="ASS329"/>
      <c r="AST329"/>
      <c r="ASU329"/>
      <c r="ASV329"/>
      <c r="ASW329"/>
      <c r="ASX329"/>
      <c r="ASY329"/>
      <c r="ASZ329"/>
      <c r="ATA329"/>
      <c r="ATB329"/>
      <c r="ATC329"/>
      <c r="ATD329"/>
      <c r="ATE329"/>
      <c r="ATF329"/>
      <c r="ATG329"/>
      <c r="ATH329"/>
      <c r="ATI329"/>
      <c r="ATJ329"/>
      <c r="ATK329"/>
      <c r="ATL329"/>
      <c r="ATM329"/>
      <c r="ATN329"/>
      <c r="ATO329"/>
      <c r="ATP329"/>
      <c r="ATQ329"/>
      <c r="ATR329"/>
      <c r="ATS329"/>
      <c r="ATT329"/>
      <c r="ATU329"/>
      <c r="ATV329"/>
      <c r="ATW329"/>
      <c r="ATX329"/>
      <c r="ATY329"/>
      <c r="ATZ329"/>
      <c r="AUA329"/>
      <c r="AUB329"/>
      <c r="AUC329"/>
      <c r="AUD329"/>
      <c r="AUE329"/>
      <c r="AUF329"/>
      <c r="AUG329"/>
      <c r="AUH329"/>
      <c r="AUI329"/>
      <c r="AUJ329"/>
      <c r="AUK329"/>
      <c r="AUL329"/>
      <c r="AUM329"/>
      <c r="AUN329"/>
      <c r="AUO329"/>
      <c r="AUP329"/>
      <c r="AUQ329"/>
      <c r="AUR329"/>
      <c r="AUS329"/>
      <c r="AUT329"/>
      <c r="AUU329"/>
      <c r="AUV329"/>
      <c r="AUW329"/>
      <c r="AUX329"/>
      <c r="AUY329"/>
      <c r="AUZ329"/>
      <c r="AVA329"/>
      <c r="AVB329"/>
      <c r="AVC329"/>
      <c r="AVD329"/>
      <c r="AVE329"/>
      <c r="AVF329"/>
      <c r="AVG329"/>
      <c r="AVH329"/>
      <c r="AVI329"/>
      <c r="AVJ329"/>
      <c r="AVK329"/>
      <c r="AVL329"/>
      <c r="AVM329"/>
      <c r="AVN329"/>
      <c r="AVO329"/>
      <c r="AVP329"/>
      <c r="AVQ329"/>
      <c r="AVR329"/>
      <c r="AVS329"/>
      <c r="AVT329"/>
      <c r="AVU329"/>
      <c r="AVV329"/>
      <c r="AVW329"/>
      <c r="AVX329"/>
      <c r="AVY329"/>
      <c r="AVZ329"/>
      <c r="AWA329"/>
      <c r="AWB329"/>
      <c r="AWC329"/>
      <c r="AWD329"/>
      <c r="AWE329"/>
      <c r="AWF329"/>
      <c r="AWG329"/>
      <c r="AWH329"/>
      <c r="AWI329"/>
      <c r="AWJ329"/>
      <c r="AWK329"/>
      <c r="AWL329"/>
      <c r="AWM329"/>
      <c r="AWN329"/>
      <c r="AWO329"/>
      <c r="AWP329"/>
      <c r="AWQ329"/>
      <c r="AWR329"/>
      <c r="AWS329"/>
      <c r="AWT329"/>
      <c r="AWU329"/>
      <c r="AWV329"/>
      <c r="AWW329"/>
      <c r="AWX329"/>
      <c r="AWY329"/>
      <c r="AWZ329"/>
      <c r="AXA329"/>
      <c r="AXB329"/>
      <c r="AXC329"/>
      <c r="AXD329"/>
      <c r="AXE329"/>
      <c r="AXF329"/>
      <c r="AXG329"/>
      <c r="AXH329"/>
      <c r="AXI329"/>
      <c r="AXJ329"/>
      <c r="AXK329"/>
      <c r="AXL329"/>
      <c r="AXM329"/>
      <c r="AXN329"/>
      <c r="AXO329"/>
      <c r="AXP329"/>
      <c r="AXQ329"/>
      <c r="AXR329"/>
      <c r="AXS329"/>
      <c r="AXT329"/>
      <c r="AXU329"/>
      <c r="AXV329"/>
      <c r="AXW329"/>
      <c r="AXX329"/>
      <c r="AXY329"/>
      <c r="AXZ329"/>
      <c r="AYA329"/>
      <c r="AYB329"/>
      <c r="AYC329"/>
      <c r="AYD329"/>
      <c r="AYE329"/>
      <c r="AYF329"/>
      <c r="AYG329"/>
      <c r="AYH329"/>
      <c r="AYI329"/>
      <c r="AYJ329"/>
      <c r="AYK329"/>
      <c r="AYL329"/>
      <c r="AYM329"/>
      <c r="AYN329"/>
      <c r="AYO329"/>
      <c r="AYP329"/>
      <c r="AYQ329"/>
      <c r="AYR329"/>
      <c r="AYS329"/>
      <c r="AYT329"/>
      <c r="AYU329"/>
      <c r="AYV329"/>
      <c r="AYW329"/>
      <c r="AYX329"/>
      <c r="AYY329"/>
      <c r="AYZ329"/>
      <c r="AZA329"/>
      <c r="AZB329"/>
      <c r="AZC329"/>
      <c r="AZD329"/>
      <c r="AZE329"/>
      <c r="AZF329"/>
      <c r="AZG329"/>
      <c r="AZH329"/>
      <c r="AZI329"/>
      <c r="AZJ329"/>
      <c r="AZK329"/>
      <c r="AZL329"/>
      <c r="AZM329"/>
      <c r="AZN329"/>
      <c r="AZO329"/>
      <c r="AZP329"/>
      <c r="AZQ329"/>
      <c r="AZR329"/>
      <c r="AZS329"/>
      <c r="AZT329"/>
      <c r="AZU329"/>
      <c r="AZV329"/>
      <c r="AZW329"/>
      <c r="AZX329"/>
      <c r="AZY329"/>
      <c r="AZZ329"/>
      <c r="BAA329"/>
      <c r="BAB329"/>
      <c r="BAC329"/>
      <c r="BAD329"/>
      <c r="BAE329"/>
      <c r="BAF329"/>
      <c r="BAG329"/>
      <c r="BAH329"/>
      <c r="BAI329"/>
      <c r="BAJ329"/>
      <c r="BAK329"/>
      <c r="BAL329"/>
      <c r="BAM329"/>
      <c r="BAN329"/>
      <c r="BAO329"/>
      <c r="BAP329"/>
      <c r="BAQ329"/>
      <c r="BAR329"/>
      <c r="BAS329"/>
      <c r="BAT329"/>
      <c r="BAU329"/>
      <c r="BAV329"/>
      <c r="BAW329"/>
      <c r="BAX329"/>
      <c r="BAY329"/>
      <c r="BAZ329"/>
      <c r="BBA329"/>
      <c r="BBB329"/>
      <c r="BBC329"/>
      <c r="BBD329"/>
      <c r="BBE329"/>
      <c r="BBF329"/>
      <c r="BBG329"/>
      <c r="BBH329"/>
      <c r="BBI329"/>
      <c r="BBJ329"/>
      <c r="BBK329"/>
      <c r="BBL329"/>
      <c r="BBM329"/>
      <c r="BBN329"/>
      <c r="BBO329"/>
      <c r="BBP329"/>
      <c r="BBQ329"/>
      <c r="BBR329"/>
      <c r="BBS329"/>
      <c r="BBT329"/>
      <c r="BBU329"/>
      <c r="BBV329"/>
      <c r="BBW329"/>
      <c r="BBX329"/>
      <c r="BBY329"/>
      <c r="BBZ329"/>
      <c r="BCA329"/>
      <c r="BCB329"/>
      <c r="BCC329"/>
      <c r="BCD329"/>
      <c r="BCE329"/>
      <c r="BCF329"/>
      <c r="BCG329"/>
      <c r="BCH329"/>
      <c r="BCI329"/>
      <c r="BCJ329"/>
      <c r="BCK329"/>
      <c r="BCL329"/>
      <c r="BCM329"/>
      <c r="BCN329"/>
      <c r="BCO329"/>
      <c r="BCP329"/>
      <c r="BCQ329"/>
      <c r="BCR329"/>
      <c r="BCS329"/>
      <c r="BCT329"/>
      <c r="BCU329"/>
      <c r="BCV329"/>
      <c r="BCW329"/>
      <c r="BCX329"/>
      <c r="BCY329"/>
      <c r="BCZ329"/>
      <c r="BDA329"/>
      <c r="BDB329"/>
      <c r="BDC329"/>
      <c r="BDD329"/>
      <c r="BDE329"/>
      <c r="BDF329"/>
      <c r="BDG329"/>
      <c r="BDH329"/>
      <c r="BDI329"/>
      <c r="BDJ329"/>
      <c r="BDK329"/>
      <c r="BDL329"/>
      <c r="BDM329"/>
      <c r="BDN329"/>
      <c r="BDO329"/>
      <c r="BDP329"/>
      <c r="BDQ329"/>
      <c r="BDR329"/>
      <c r="BDS329"/>
      <c r="BDT329"/>
      <c r="BDU329"/>
    </row>
    <row r="330" spans="1:1477" s="69" customFormat="1">
      <c r="B330" s="158" t="s">
        <v>7</v>
      </c>
      <c r="C330" s="158" t="s">
        <v>587</v>
      </c>
      <c r="D330" s="158" t="s">
        <v>588</v>
      </c>
      <c r="E330" s="194">
        <v>44824</v>
      </c>
      <c r="F330" s="158" t="s">
        <v>988</v>
      </c>
      <c r="G330" s="158" t="s">
        <v>995</v>
      </c>
      <c r="H330" s="195">
        <v>1</v>
      </c>
      <c r="I330" s="132">
        <v>4</v>
      </c>
      <c r="J330" s="132">
        <v>1277</v>
      </c>
      <c r="K330" s="132">
        <v>1339</v>
      </c>
      <c r="L330" s="132">
        <v>892</v>
      </c>
      <c r="M330" s="192">
        <f t="shared" si="108"/>
        <v>0.5982772122161315</v>
      </c>
      <c r="N330" s="69">
        <f t="shared" si="109"/>
        <v>1</v>
      </c>
      <c r="O330" s="132">
        <v>447</v>
      </c>
      <c r="P330" s="132">
        <v>0</v>
      </c>
      <c r="Q330" s="132">
        <v>0</v>
      </c>
      <c r="R330" s="132">
        <v>128</v>
      </c>
      <c r="S330" s="132">
        <v>-66</v>
      </c>
      <c r="T330" s="191">
        <v>102999958</v>
      </c>
      <c r="U330" s="191">
        <v>150000</v>
      </c>
      <c r="V330" s="191">
        <v>102849958</v>
      </c>
      <c r="W330" s="191">
        <v>103423210</v>
      </c>
      <c r="X330" s="191">
        <v>104129622</v>
      </c>
      <c r="Y330" s="191">
        <v>0</v>
      </c>
      <c r="Z330" s="191">
        <v>4744548</v>
      </c>
      <c r="AA330" s="191">
        <v>4744548</v>
      </c>
      <c r="AB330" s="191">
        <v>108874170</v>
      </c>
      <c r="AC330" s="191">
        <v>102351127</v>
      </c>
      <c r="AD330" s="192">
        <f t="shared" si="110"/>
        <v>0.99514991537478314</v>
      </c>
      <c r="AE330" s="132">
        <f t="shared" si="111"/>
        <v>1</v>
      </c>
      <c r="AF330" s="191">
        <v>-6249791</v>
      </c>
      <c r="AG330" s="191">
        <v>423252</v>
      </c>
      <c r="AH330" s="132">
        <v>65</v>
      </c>
      <c r="AI330" s="132">
        <v>63</v>
      </c>
      <c r="AJ330" s="132">
        <v>0</v>
      </c>
      <c r="AK330" s="132">
        <v>0</v>
      </c>
      <c r="AL330" s="80">
        <v>108966</v>
      </c>
      <c r="AM330" s="80">
        <v>0</v>
      </c>
      <c r="AN330" s="132">
        <v>0</v>
      </c>
      <c r="AO330" s="132">
        <v>0</v>
      </c>
      <c r="AP330" s="80">
        <v>78741</v>
      </c>
      <c r="AQ330" s="80">
        <v>0</v>
      </c>
      <c r="AR330" s="132">
        <v>0</v>
      </c>
      <c r="AS330" s="132">
        <v>0</v>
      </c>
      <c r="AT330" s="80">
        <v>0</v>
      </c>
      <c r="AU330" s="80">
        <v>0</v>
      </c>
      <c r="AV330" s="132">
        <v>0</v>
      </c>
      <c r="AW330" s="132">
        <v>0</v>
      </c>
      <c r="AX330" s="80">
        <v>0</v>
      </c>
      <c r="AY330" s="80">
        <v>0</v>
      </c>
      <c r="AZ330" s="132">
        <v>0</v>
      </c>
      <c r="BA330" s="132">
        <v>0</v>
      </c>
      <c r="BB330" s="80">
        <v>0</v>
      </c>
      <c r="BC330" s="80">
        <v>0</v>
      </c>
      <c r="BD330" s="132">
        <v>0</v>
      </c>
      <c r="BE330" s="132">
        <v>0</v>
      </c>
      <c r="BF330" s="80">
        <v>37076</v>
      </c>
      <c r="BG330" s="80">
        <v>0</v>
      </c>
      <c r="BH330" s="132">
        <v>0</v>
      </c>
      <c r="BI330" s="132">
        <v>0</v>
      </c>
      <c r="BJ330" s="80">
        <v>2530</v>
      </c>
      <c r="BK330" s="80">
        <v>0</v>
      </c>
      <c r="BL330" s="132">
        <v>0</v>
      </c>
      <c r="BM330" s="132">
        <v>0</v>
      </c>
      <c r="BN330" s="80">
        <v>0</v>
      </c>
      <c r="BO330" s="80">
        <v>0</v>
      </c>
      <c r="BP330" s="132">
        <v>0</v>
      </c>
      <c r="BQ330" s="132">
        <v>0</v>
      </c>
      <c r="BR330" s="80">
        <v>0</v>
      </c>
      <c r="BS330" s="80">
        <v>0</v>
      </c>
      <c r="BT330" s="132">
        <v>0</v>
      </c>
      <c r="BU330" s="132">
        <v>0</v>
      </c>
      <c r="BV330" s="80">
        <v>0</v>
      </c>
      <c r="BW330" s="80">
        <v>0</v>
      </c>
      <c r="BX330" s="132">
        <v>0</v>
      </c>
      <c r="BY330" s="132">
        <v>0</v>
      </c>
      <c r="BZ330" s="80">
        <v>0</v>
      </c>
      <c r="CA330" s="80">
        <v>0</v>
      </c>
      <c r="CB330" s="132">
        <v>0</v>
      </c>
      <c r="CC330" s="132">
        <v>0</v>
      </c>
      <c r="CD330" s="80">
        <v>0</v>
      </c>
      <c r="CE330" s="80">
        <v>0</v>
      </c>
      <c r="CF330" s="132">
        <v>0</v>
      </c>
      <c r="CG330" s="132">
        <v>-66</v>
      </c>
      <c r="CH330" s="80">
        <v>0</v>
      </c>
      <c r="CI330" s="80">
        <v>0</v>
      </c>
      <c r="CJ330" s="132">
        <v>0</v>
      </c>
      <c r="CK330" s="132">
        <v>-66</v>
      </c>
      <c r="CL330" s="80">
        <v>227314</v>
      </c>
      <c r="CM330" s="80">
        <v>0</v>
      </c>
      <c r="CN330" s="158" t="s">
        <v>768</v>
      </c>
      <c r="CO330" s="158" t="s">
        <v>769</v>
      </c>
      <c r="CP330" s="158" t="s">
        <v>709</v>
      </c>
      <c r="CQ330" s="158" t="s">
        <v>709</v>
      </c>
      <c r="CR330" s="158" t="s">
        <v>709</v>
      </c>
      <c r="CS330" s="158" t="s">
        <v>709</v>
      </c>
      <c r="CT330" s="194">
        <v>46108</v>
      </c>
      <c r="CU330" s="158" t="s">
        <v>991</v>
      </c>
      <c r="CV330" s="158" t="s">
        <v>989</v>
      </c>
      <c r="CW330" s="194" t="s">
        <v>168</v>
      </c>
      <c r="CX330" s="194">
        <v>45910</v>
      </c>
      <c r="CY330" s="158" t="s">
        <v>988</v>
      </c>
      <c r="CZ330" s="158" t="s">
        <v>989</v>
      </c>
      <c r="DA330" s="158" t="s">
        <v>1061</v>
      </c>
      <c r="DB330" s="200">
        <v>121233962.23</v>
      </c>
      <c r="DC330" s="158" t="s">
        <v>930</v>
      </c>
      <c r="DD330" s="67" t="s">
        <v>931</v>
      </c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  <c r="AKK330"/>
      <c r="AKL330"/>
      <c r="AKM330"/>
      <c r="AKN330"/>
      <c r="AKO330"/>
      <c r="AKP330"/>
      <c r="AKQ330"/>
      <c r="AKR330"/>
      <c r="AKS330"/>
      <c r="AKT330"/>
      <c r="AKU330"/>
      <c r="AKV330"/>
      <c r="AKW330"/>
      <c r="AKX330"/>
      <c r="AKY330"/>
      <c r="AKZ330"/>
      <c r="ALA330"/>
      <c r="ALB330"/>
      <c r="ALC330"/>
      <c r="ALD330"/>
      <c r="ALE330"/>
      <c r="ALF330"/>
      <c r="ALG330"/>
      <c r="ALH330"/>
      <c r="ALI330"/>
      <c r="ALJ330"/>
      <c r="ALK330"/>
      <c r="ALL330"/>
      <c r="ALM330"/>
      <c r="ALN330"/>
      <c r="ALO330"/>
      <c r="ALP330"/>
      <c r="ALQ330"/>
      <c r="ALR330"/>
      <c r="ALS330"/>
      <c r="ALT330"/>
      <c r="ALU330"/>
      <c r="ALV330"/>
      <c r="ALW330"/>
      <c r="ALX330"/>
      <c r="ALY330"/>
      <c r="ALZ330"/>
      <c r="AMA330"/>
      <c r="AMB330"/>
      <c r="AMC330"/>
      <c r="AMD330"/>
      <c r="AME330"/>
      <c r="AMF330"/>
      <c r="AMG330"/>
      <c r="AMH330"/>
      <c r="AMI330"/>
      <c r="AMJ330"/>
      <c r="AMK330"/>
      <c r="AML330"/>
      <c r="AMM330"/>
      <c r="AMN330"/>
      <c r="AMO330"/>
      <c r="AMP330"/>
      <c r="AMQ330"/>
      <c r="AMR330"/>
      <c r="AMS330"/>
      <c r="AMT330"/>
      <c r="AMU330"/>
      <c r="AMV330"/>
      <c r="AMW330"/>
      <c r="AMX330"/>
      <c r="AMY330"/>
      <c r="AMZ330"/>
      <c r="ANA330"/>
      <c r="ANB330"/>
      <c r="ANC330"/>
      <c r="AND330"/>
      <c r="ANE330"/>
      <c r="ANF330"/>
      <c r="ANG330"/>
      <c r="ANH330"/>
      <c r="ANI330"/>
      <c r="ANJ330"/>
      <c r="ANK330"/>
      <c r="ANL330"/>
      <c r="ANM330"/>
      <c r="ANN330"/>
      <c r="ANO330"/>
      <c r="ANP330"/>
      <c r="ANQ330"/>
      <c r="ANR330"/>
      <c r="ANS330"/>
      <c r="ANT330"/>
      <c r="ANU330"/>
      <c r="ANV330"/>
      <c r="ANW330"/>
      <c r="ANX330"/>
      <c r="ANY330"/>
      <c r="ANZ330"/>
      <c r="AOA330"/>
      <c r="AOB330"/>
      <c r="AOC330"/>
      <c r="AOD330"/>
      <c r="AOE330"/>
      <c r="AOF330"/>
      <c r="AOG330"/>
      <c r="AOH330"/>
      <c r="AOI330"/>
      <c r="AOJ330"/>
      <c r="AOK330"/>
      <c r="AOL330"/>
      <c r="AOM330"/>
      <c r="AON330"/>
      <c r="AOO330"/>
      <c r="AOP330"/>
      <c r="AOQ330"/>
      <c r="AOR330"/>
      <c r="AOS330"/>
      <c r="AOT330"/>
      <c r="AOU330"/>
      <c r="AOV330"/>
      <c r="AOW330"/>
      <c r="AOX330"/>
      <c r="AOY330"/>
      <c r="AOZ330"/>
      <c r="APA330"/>
      <c r="APB330"/>
      <c r="APC330"/>
      <c r="APD330"/>
      <c r="APE330"/>
      <c r="APF330"/>
      <c r="APG330"/>
      <c r="APH330"/>
      <c r="API330"/>
      <c r="APJ330"/>
      <c r="APK330"/>
      <c r="APL330"/>
      <c r="APM330"/>
      <c r="APN330"/>
      <c r="APO330"/>
      <c r="APP330"/>
      <c r="APQ330"/>
      <c r="APR330"/>
      <c r="APS330"/>
      <c r="APT330"/>
      <c r="APU330"/>
      <c r="APV330"/>
      <c r="APW330"/>
      <c r="APX330"/>
      <c r="APY330"/>
      <c r="APZ330"/>
      <c r="AQA330"/>
      <c r="AQB330"/>
      <c r="AQC330"/>
      <c r="AQD330"/>
      <c r="AQE330"/>
      <c r="AQF330"/>
      <c r="AQG330"/>
      <c r="AQH330"/>
      <c r="AQI330"/>
      <c r="AQJ330"/>
      <c r="AQK330"/>
      <c r="AQL330"/>
      <c r="AQM330"/>
      <c r="AQN330"/>
      <c r="AQO330"/>
      <c r="AQP330"/>
      <c r="AQQ330"/>
      <c r="AQR330"/>
      <c r="AQS330"/>
      <c r="AQT330"/>
      <c r="AQU330"/>
      <c r="AQV330"/>
      <c r="AQW330"/>
      <c r="AQX330"/>
      <c r="AQY330"/>
      <c r="AQZ330"/>
      <c r="ARA330"/>
      <c r="ARB330"/>
      <c r="ARC330"/>
      <c r="ARD330"/>
      <c r="ARE330"/>
      <c r="ARF330"/>
      <c r="ARG330"/>
      <c r="ARH330"/>
      <c r="ARI330"/>
      <c r="ARJ330"/>
      <c r="ARK330"/>
      <c r="ARL330"/>
      <c r="ARM330"/>
      <c r="ARN330"/>
      <c r="ARO330"/>
      <c r="ARP330"/>
      <c r="ARQ330"/>
      <c r="ARR330"/>
      <c r="ARS330"/>
      <c r="ART330"/>
      <c r="ARU330"/>
      <c r="ARV330"/>
      <c r="ARW330"/>
      <c r="ARX330"/>
      <c r="ARY330"/>
      <c r="ARZ330"/>
      <c r="ASA330"/>
      <c r="ASB330"/>
      <c r="ASC330"/>
      <c r="ASD330"/>
      <c r="ASE330"/>
      <c r="ASF330"/>
      <c r="ASG330"/>
      <c r="ASH330"/>
      <c r="ASI330"/>
      <c r="ASJ330"/>
      <c r="ASK330"/>
      <c r="ASL330"/>
      <c r="ASM330"/>
      <c r="ASN330"/>
      <c r="ASO330"/>
      <c r="ASP330"/>
      <c r="ASQ330"/>
      <c r="ASR330"/>
      <c r="ASS330"/>
      <c r="AST330"/>
      <c r="ASU330"/>
      <c r="ASV330"/>
      <c r="ASW330"/>
      <c r="ASX330"/>
      <c r="ASY330"/>
      <c r="ASZ330"/>
      <c r="ATA330"/>
      <c r="ATB330"/>
      <c r="ATC330"/>
      <c r="ATD330"/>
      <c r="ATE330"/>
      <c r="ATF330"/>
      <c r="ATG330"/>
      <c r="ATH330"/>
      <c r="ATI330"/>
      <c r="ATJ330"/>
      <c r="ATK330"/>
      <c r="ATL330"/>
      <c r="ATM330"/>
      <c r="ATN330"/>
      <c r="ATO330"/>
      <c r="ATP330"/>
      <c r="ATQ330"/>
      <c r="ATR330"/>
      <c r="ATS330"/>
      <c r="ATT330"/>
      <c r="ATU330"/>
      <c r="ATV330"/>
      <c r="ATW330"/>
      <c r="ATX330"/>
      <c r="ATY330"/>
      <c r="ATZ330"/>
      <c r="AUA330"/>
      <c r="AUB330"/>
      <c r="AUC330"/>
      <c r="AUD330"/>
      <c r="AUE330"/>
      <c r="AUF330"/>
      <c r="AUG330"/>
      <c r="AUH330"/>
      <c r="AUI330"/>
      <c r="AUJ330"/>
      <c r="AUK330"/>
      <c r="AUL330"/>
      <c r="AUM330"/>
      <c r="AUN330"/>
      <c r="AUO330"/>
      <c r="AUP330"/>
      <c r="AUQ330"/>
      <c r="AUR330"/>
      <c r="AUS330"/>
      <c r="AUT330"/>
      <c r="AUU330"/>
      <c r="AUV330"/>
      <c r="AUW330"/>
      <c r="AUX330"/>
      <c r="AUY330"/>
      <c r="AUZ330"/>
      <c r="AVA330"/>
      <c r="AVB330"/>
      <c r="AVC330"/>
      <c r="AVD330"/>
      <c r="AVE330"/>
      <c r="AVF330"/>
      <c r="AVG330"/>
      <c r="AVH330"/>
      <c r="AVI330"/>
      <c r="AVJ330"/>
      <c r="AVK330"/>
      <c r="AVL330"/>
      <c r="AVM330"/>
      <c r="AVN330"/>
      <c r="AVO330"/>
      <c r="AVP330"/>
      <c r="AVQ330"/>
      <c r="AVR330"/>
      <c r="AVS330"/>
      <c r="AVT330"/>
      <c r="AVU330"/>
      <c r="AVV330"/>
      <c r="AVW330"/>
      <c r="AVX330"/>
      <c r="AVY330"/>
      <c r="AVZ330"/>
      <c r="AWA330"/>
      <c r="AWB330"/>
      <c r="AWC330"/>
      <c r="AWD330"/>
      <c r="AWE330"/>
      <c r="AWF330"/>
      <c r="AWG330"/>
      <c r="AWH330"/>
      <c r="AWI330"/>
      <c r="AWJ330"/>
      <c r="AWK330"/>
      <c r="AWL330"/>
      <c r="AWM330"/>
      <c r="AWN330"/>
      <c r="AWO330"/>
      <c r="AWP330"/>
      <c r="AWQ330"/>
      <c r="AWR330"/>
      <c r="AWS330"/>
      <c r="AWT330"/>
      <c r="AWU330"/>
      <c r="AWV330"/>
      <c r="AWW330"/>
      <c r="AWX330"/>
      <c r="AWY330"/>
      <c r="AWZ330"/>
      <c r="AXA330"/>
      <c r="AXB330"/>
      <c r="AXC330"/>
      <c r="AXD330"/>
      <c r="AXE330"/>
      <c r="AXF330"/>
      <c r="AXG330"/>
      <c r="AXH330"/>
      <c r="AXI330"/>
      <c r="AXJ330"/>
      <c r="AXK330"/>
      <c r="AXL330"/>
      <c r="AXM330"/>
      <c r="AXN330"/>
      <c r="AXO330"/>
      <c r="AXP330"/>
      <c r="AXQ330"/>
      <c r="AXR330"/>
      <c r="AXS330"/>
      <c r="AXT330"/>
      <c r="AXU330"/>
      <c r="AXV330"/>
      <c r="AXW330"/>
      <c r="AXX330"/>
      <c r="AXY330"/>
      <c r="AXZ330"/>
      <c r="AYA330"/>
      <c r="AYB330"/>
      <c r="AYC330"/>
      <c r="AYD330"/>
      <c r="AYE330"/>
      <c r="AYF330"/>
      <c r="AYG330"/>
      <c r="AYH330"/>
      <c r="AYI330"/>
      <c r="AYJ330"/>
      <c r="AYK330"/>
      <c r="AYL330"/>
      <c r="AYM330"/>
      <c r="AYN330"/>
      <c r="AYO330"/>
      <c r="AYP330"/>
      <c r="AYQ330"/>
      <c r="AYR330"/>
      <c r="AYS330"/>
      <c r="AYT330"/>
      <c r="AYU330"/>
      <c r="AYV330"/>
      <c r="AYW330"/>
      <c r="AYX330"/>
      <c r="AYY330"/>
      <c r="AYZ330"/>
      <c r="AZA330"/>
      <c r="AZB330"/>
      <c r="AZC330"/>
      <c r="AZD330"/>
      <c r="AZE330"/>
      <c r="AZF330"/>
      <c r="AZG330"/>
      <c r="AZH330"/>
      <c r="AZI330"/>
      <c r="AZJ330"/>
      <c r="AZK330"/>
      <c r="AZL330"/>
      <c r="AZM330"/>
      <c r="AZN330"/>
      <c r="AZO330"/>
      <c r="AZP330"/>
      <c r="AZQ330"/>
      <c r="AZR330"/>
      <c r="AZS330"/>
      <c r="AZT330"/>
      <c r="AZU330"/>
      <c r="AZV330"/>
      <c r="AZW330"/>
      <c r="AZX330"/>
      <c r="AZY330"/>
      <c r="AZZ330"/>
      <c r="BAA330"/>
      <c r="BAB330"/>
      <c r="BAC330"/>
      <c r="BAD330"/>
      <c r="BAE330"/>
      <c r="BAF330"/>
      <c r="BAG330"/>
      <c r="BAH330"/>
      <c r="BAI330"/>
      <c r="BAJ330"/>
      <c r="BAK330"/>
      <c r="BAL330"/>
      <c r="BAM330"/>
      <c r="BAN330"/>
      <c r="BAO330"/>
      <c r="BAP330"/>
      <c r="BAQ330"/>
      <c r="BAR330"/>
      <c r="BAS330"/>
      <c r="BAT330"/>
      <c r="BAU330"/>
      <c r="BAV330"/>
      <c r="BAW330"/>
      <c r="BAX330"/>
      <c r="BAY330"/>
      <c r="BAZ330"/>
      <c r="BBA330"/>
      <c r="BBB330"/>
      <c r="BBC330"/>
      <c r="BBD330"/>
      <c r="BBE330"/>
      <c r="BBF330"/>
      <c r="BBG330"/>
      <c r="BBH330"/>
      <c r="BBI330"/>
      <c r="BBJ330"/>
      <c r="BBK330"/>
      <c r="BBL330"/>
      <c r="BBM330"/>
      <c r="BBN330"/>
      <c r="BBO330"/>
      <c r="BBP330"/>
      <c r="BBQ330"/>
      <c r="BBR330"/>
      <c r="BBS330"/>
      <c r="BBT330"/>
      <c r="BBU330"/>
      <c r="BBV330"/>
      <c r="BBW330"/>
      <c r="BBX330"/>
      <c r="BBY330"/>
      <c r="BBZ330"/>
      <c r="BCA330"/>
      <c r="BCB330"/>
      <c r="BCC330"/>
      <c r="BCD330"/>
      <c r="BCE330"/>
      <c r="BCF330"/>
      <c r="BCG330"/>
      <c r="BCH330"/>
      <c r="BCI330"/>
      <c r="BCJ330"/>
      <c r="BCK330"/>
      <c r="BCL330"/>
      <c r="BCM330"/>
      <c r="BCN330"/>
      <c r="BCO330"/>
      <c r="BCP330"/>
      <c r="BCQ330"/>
      <c r="BCR330"/>
      <c r="BCS330"/>
      <c r="BCT330"/>
      <c r="BCU330"/>
      <c r="BCV330"/>
      <c r="BCW330"/>
      <c r="BCX330"/>
      <c r="BCY330"/>
      <c r="BCZ330"/>
      <c r="BDA330"/>
      <c r="BDB330"/>
      <c r="BDC330"/>
      <c r="BDD330"/>
      <c r="BDE330"/>
      <c r="BDF330"/>
      <c r="BDG330"/>
      <c r="BDH330"/>
      <c r="BDI330"/>
      <c r="BDJ330"/>
      <c r="BDK330"/>
      <c r="BDL330"/>
      <c r="BDM330"/>
      <c r="BDN330"/>
      <c r="BDO330"/>
      <c r="BDP330"/>
      <c r="BDQ330"/>
      <c r="BDR330"/>
      <c r="BDS330"/>
      <c r="BDT330"/>
      <c r="BDU330"/>
    </row>
    <row r="331" spans="1:1477" s="69" customFormat="1">
      <c r="B331" s="158" t="s">
        <v>7</v>
      </c>
      <c r="C331" s="158" t="s">
        <v>589</v>
      </c>
      <c r="D331" s="158" t="s">
        <v>590</v>
      </c>
      <c r="E331" s="194">
        <v>45006</v>
      </c>
      <c r="F331" s="158" t="s">
        <v>991</v>
      </c>
      <c r="G331" s="158" t="s">
        <v>995</v>
      </c>
      <c r="H331" s="195">
        <v>3</v>
      </c>
      <c r="I331" s="132">
        <v>8</v>
      </c>
      <c r="J331" s="132">
        <v>386</v>
      </c>
      <c r="K331" s="132">
        <v>505</v>
      </c>
      <c r="L331" s="132">
        <v>502</v>
      </c>
      <c r="M331" s="192">
        <f t="shared" si="108"/>
        <v>1.044041450777202</v>
      </c>
      <c r="N331" s="69">
        <f t="shared" si="109"/>
        <v>1</v>
      </c>
      <c r="O331" s="132">
        <v>3</v>
      </c>
      <c r="P331" s="132">
        <v>0</v>
      </c>
      <c r="Q331" s="132">
        <v>0</v>
      </c>
      <c r="R331" s="132">
        <v>99</v>
      </c>
      <c r="S331" s="132">
        <v>20</v>
      </c>
      <c r="T331" s="191">
        <v>16184460</v>
      </c>
      <c r="U331" s="191">
        <v>150000</v>
      </c>
      <c r="V331" s="191">
        <v>16034460</v>
      </c>
      <c r="W331" s="191">
        <v>17190583</v>
      </c>
      <c r="X331" s="191">
        <v>16458548</v>
      </c>
      <c r="Y331" s="191">
        <v>0</v>
      </c>
      <c r="Z331" s="191">
        <v>0</v>
      </c>
      <c r="AA331" s="191">
        <v>0</v>
      </c>
      <c r="AB331" s="191">
        <v>16458548</v>
      </c>
      <c r="AC331" s="191">
        <v>16378636</v>
      </c>
      <c r="AD331" s="192">
        <f t="shared" si="110"/>
        <v>1.0214647702510717</v>
      </c>
      <c r="AE331" s="132">
        <f t="shared" si="111"/>
        <v>1</v>
      </c>
      <c r="AF331" s="191">
        <v>-46667</v>
      </c>
      <c r="AG331" s="191">
        <v>1006123</v>
      </c>
      <c r="AH331" s="132">
        <v>45</v>
      </c>
      <c r="AI331" s="132">
        <v>54</v>
      </c>
      <c r="AJ331" s="132">
        <v>0</v>
      </c>
      <c r="AK331" s="132">
        <v>0</v>
      </c>
      <c r="AL331" s="80">
        <v>188590</v>
      </c>
      <c r="AM331" s="80">
        <v>0</v>
      </c>
      <c r="AN331" s="132">
        <v>0</v>
      </c>
      <c r="AO331" s="132">
        <v>0</v>
      </c>
      <c r="AP331" s="80">
        <v>366919</v>
      </c>
      <c r="AQ331" s="80">
        <v>0</v>
      </c>
      <c r="AR331" s="132">
        <v>0</v>
      </c>
      <c r="AS331" s="132">
        <v>0</v>
      </c>
      <c r="AT331" s="80">
        <v>0</v>
      </c>
      <c r="AU331" s="80">
        <v>0</v>
      </c>
      <c r="AV331" s="132">
        <v>0</v>
      </c>
      <c r="AW331" s="132">
        <v>0</v>
      </c>
      <c r="AX331" s="80">
        <v>0</v>
      </c>
      <c r="AY331" s="80">
        <v>0</v>
      </c>
      <c r="AZ331" s="132">
        <v>0</v>
      </c>
      <c r="BA331" s="132">
        <v>0</v>
      </c>
      <c r="BB331" s="80">
        <v>0</v>
      </c>
      <c r="BC331" s="80">
        <v>0</v>
      </c>
      <c r="BD331" s="132">
        <v>0</v>
      </c>
      <c r="BE331" s="132">
        <v>20</v>
      </c>
      <c r="BF331" s="80">
        <v>463107</v>
      </c>
      <c r="BG331" s="80">
        <v>0</v>
      </c>
      <c r="BH331" s="132">
        <v>0</v>
      </c>
      <c r="BI331" s="132">
        <v>0</v>
      </c>
      <c r="BJ331" s="80">
        <v>50339</v>
      </c>
      <c r="BK331" s="80">
        <v>0</v>
      </c>
      <c r="BL331" s="132">
        <v>0</v>
      </c>
      <c r="BM331" s="132">
        <v>0</v>
      </c>
      <c r="BN331" s="80">
        <v>0</v>
      </c>
      <c r="BO331" s="80">
        <v>0</v>
      </c>
      <c r="BP331" s="132">
        <v>0</v>
      </c>
      <c r="BQ331" s="132">
        <v>0</v>
      </c>
      <c r="BR331" s="80">
        <v>0</v>
      </c>
      <c r="BS331" s="80">
        <v>0</v>
      </c>
      <c r="BT331" s="132">
        <v>0</v>
      </c>
      <c r="BU331" s="132">
        <v>0</v>
      </c>
      <c r="BV331" s="80">
        <v>0</v>
      </c>
      <c r="BW331" s="80">
        <v>0</v>
      </c>
      <c r="BX331" s="132">
        <v>0</v>
      </c>
      <c r="BY331" s="132">
        <v>0</v>
      </c>
      <c r="BZ331" s="80">
        <v>0</v>
      </c>
      <c r="CA331" s="80">
        <v>0</v>
      </c>
      <c r="CB331" s="132">
        <v>0</v>
      </c>
      <c r="CC331" s="132">
        <v>0</v>
      </c>
      <c r="CD331" s="80">
        <v>0</v>
      </c>
      <c r="CE331" s="80">
        <v>0</v>
      </c>
      <c r="CF331" s="132">
        <v>0</v>
      </c>
      <c r="CG331" s="132">
        <v>0</v>
      </c>
      <c r="CH331" s="80">
        <v>0</v>
      </c>
      <c r="CI331" s="80">
        <v>0</v>
      </c>
      <c r="CJ331" s="132">
        <v>0</v>
      </c>
      <c r="CK331" s="132">
        <v>20</v>
      </c>
      <c r="CL331" s="80">
        <v>1068954</v>
      </c>
      <c r="CM331" s="80">
        <v>0</v>
      </c>
      <c r="CN331" s="158" t="s">
        <v>853</v>
      </c>
      <c r="CO331" s="158" t="s">
        <v>854</v>
      </c>
      <c r="CP331" s="158" t="s">
        <v>709</v>
      </c>
      <c r="CQ331" s="158" t="s">
        <v>709</v>
      </c>
      <c r="CR331" s="158" t="s">
        <v>709</v>
      </c>
      <c r="CS331" s="158" t="s">
        <v>709</v>
      </c>
      <c r="CT331" s="194">
        <v>45839</v>
      </c>
      <c r="CU331" s="158" t="s">
        <v>988</v>
      </c>
      <c r="CV331" s="158" t="s">
        <v>989</v>
      </c>
      <c r="CW331" s="194" t="s">
        <v>168</v>
      </c>
      <c r="CX331" s="194">
        <v>45730</v>
      </c>
      <c r="CY331" s="158" t="s">
        <v>991</v>
      </c>
      <c r="CZ331" s="158" t="s">
        <v>994</v>
      </c>
      <c r="DA331" s="158" t="s">
        <v>1061</v>
      </c>
      <c r="DB331" s="200">
        <v>18390076.739999998</v>
      </c>
      <c r="DC331" s="158"/>
      <c r="DD331" s="67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  <c r="AKK331"/>
      <c r="AKL331"/>
      <c r="AKM331"/>
      <c r="AKN331"/>
      <c r="AKO331"/>
      <c r="AKP331"/>
      <c r="AKQ331"/>
      <c r="AKR331"/>
      <c r="AKS331"/>
      <c r="AKT331"/>
      <c r="AKU331"/>
      <c r="AKV331"/>
      <c r="AKW331"/>
      <c r="AKX331"/>
      <c r="AKY331"/>
      <c r="AKZ331"/>
      <c r="ALA331"/>
      <c r="ALB331"/>
      <c r="ALC331"/>
      <c r="ALD331"/>
      <c r="ALE331"/>
      <c r="ALF331"/>
      <c r="ALG331"/>
      <c r="ALH331"/>
      <c r="ALI331"/>
      <c r="ALJ331"/>
      <c r="ALK331"/>
      <c r="ALL331"/>
      <c r="ALM331"/>
      <c r="ALN331"/>
      <c r="ALO331"/>
      <c r="ALP331"/>
      <c r="ALQ331"/>
      <c r="ALR331"/>
      <c r="ALS331"/>
      <c r="ALT331"/>
      <c r="ALU331"/>
      <c r="ALV331"/>
      <c r="ALW331"/>
      <c r="ALX331"/>
      <c r="ALY331"/>
      <c r="ALZ331"/>
      <c r="AMA331"/>
      <c r="AMB331"/>
      <c r="AMC331"/>
      <c r="AMD331"/>
      <c r="AME331"/>
      <c r="AMF331"/>
      <c r="AMG331"/>
      <c r="AMH331"/>
      <c r="AMI331"/>
      <c r="AMJ331"/>
      <c r="AMK331"/>
      <c r="AML331"/>
      <c r="AMM331"/>
      <c r="AMN331"/>
      <c r="AMO331"/>
      <c r="AMP331"/>
      <c r="AMQ331"/>
      <c r="AMR331"/>
      <c r="AMS331"/>
      <c r="AMT331"/>
      <c r="AMU331"/>
      <c r="AMV331"/>
      <c r="AMW331"/>
      <c r="AMX331"/>
      <c r="AMY331"/>
      <c r="AMZ331"/>
      <c r="ANA331"/>
      <c r="ANB331"/>
      <c r="ANC331"/>
      <c r="AND331"/>
      <c r="ANE331"/>
      <c r="ANF331"/>
      <c r="ANG331"/>
      <c r="ANH331"/>
      <c r="ANI331"/>
      <c r="ANJ331"/>
      <c r="ANK331"/>
      <c r="ANL331"/>
      <c r="ANM331"/>
      <c r="ANN331"/>
      <c r="ANO331"/>
      <c r="ANP331"/>
      <c r="ANQ331"/>
      <c r="ANR331"/>
      <c r="ANS331"/>
      <c r="ANT331"/>
      <c r="ANU331"/>
      <c r="ANV331"/>
      <c r="ANW331"/>
      <c r="ANX331"/>
      <c r="ANY331"/>
      <c r="ANZ331"/>
      <c r="AOA331"/>
      <c r="AOB331"/>
      <c r="AOC331"/>
      <c r="AOD331"/>
      <c r="AOE331"/>
      <c r="AOF331"/>
      <c r="AOG331"/>
      <c r="AOH331"/>
      <c r="AOI331"/>
      <c r="AOJ331"/>
      <c r="AOK331"/>
      <c r="AOL331"/>
      <c r="AOM331"/>
      <c r="AON331"/>
      <c r="AOO331"/>
      <c r="AOP331"/>
      <c r="AOQ331"/>
      <c r="AOR331"/>
      <c r="AOS331"/>
      <c r="AOT331"/>
      <c r="AOU331"/>
      <c r="AOV331"/>
      <c r="AOW331"/>
      <c r="AOX331"/>
      <c r="AOY331"/>
      <c r="AOZ331"/>
      <c r="APA331"/>
      <c r="APB331"/>
      <c r="APC331"/>
      <c r="APD331"/>
      <c r="APE331"/>
      <c r="APF331"/>
      <c r="APG331"/>
      <c r="APH331"/>
      <c r="API331"/>
      <c r="APJ331"/>
      <c r="APK331"/>
      <c r="APL331"/>
      <c r="APM331"/>
      <c r="APN331"/>
      <c r="APO331"/>
      <c r="APP331"/>
      <c r="APQ331"/>
      <c r="APR331"/>
      <c r="APS331"/>
      <c r="APT331"/>
      <c r="APU331"/>
      <c r="APV331"/>
      <c r="APW331"/>
      <c r="APX331"/>
      <c r="APY331"/>
      <c r="APZ331"/>
      <c r="AQA331"/>
      <c r="AQB331"/>
      <c r="AQC331"/>
      <c r="AQD331"/>
      <c r="AQE331"/>
      <c r="AQF331"/>
      <c r="AQG331"/>
      <c r="AQH331"/>
      <c r="AQI331"/>
      <c r="AQJ331"/>
      <c r="AQK331"/>
      <c r="AQL331"/>
      <c r="AQM331"/>
      <c r="AQN331"/>
      <c r="AQO331"/>
      <c r="AQP331"/>
      <c r="AQQ331"/>
      <c r="AQR331"/>
      <c r="AQS331"/>
      <c r="AQT331"/>
      <c r="AQU331"/>
      <c r="AQV331"/>
      <c r="AQW331"/>
      <c r="AQX331"/>
      <c r="AQY331"/>
      <c r="AQZ331"/>
      <c r="ARA331"/>
      <c r="ARB331"/>
      <c r="ARC331"/>
      <c r="ARD331"/>
      <c r="ARE331"/>
      <c r="ARF331"/>
      <c r="ARG331"/>
      <c r="ARH331"/>
      <c r="ARI331"/>
      <c r="ARJ331"/>
      <c r="ARK331"/>
      <c r="ARL331"/>
      <c r="ARM331"/>
      <c r="ARN331"/>
      <c r="ARO331"/>
      <c r="ARP331"/>
      <c r="ARQ331"/>
      <c r="ARR331"/>
      <c r="ARS331"/>
      <c r="ART331"/>
      <c r="ARU331"/>
      <c r="ARV331"/>
      <c r="ARW331"/>
      <c r="ARX331"/>
      <c r="ARY331"/>
      <c r="ARZ331"/>
      <c r="ASA331"/>
      <c r="ASB331"/>
      <c r="ASC331"/>
      <c r="ASD331"/>
      <c r="ASE331"/>
      <c r="ASF331"/>
      <c r="ASG331"/>
      <c r="ASH331"/>
      <c r="ASI331"/>
      <c r="ASJ331"/>
      <c r="ASK331"/>
      <c r="ASL331"/>
      <c r="ASM331"/>
      <c r="ASN331"/>
      <c r="ASO331"/>
      <c r="ASP331"/>
      <c r="ASQ331"/>
      <c r="ASR331"/>
      <c r="ASS331"/>
      <c r="AST331"/>
      <c r="ASU331"/>
      <c r="ASV331"/>
      <c r="ASW331"/>
      <c r="ASX331"/>
      <c r="ASY331"/>
      <c r="ASZ331"/>
      <c r="ATA331"/>
      <c r="ATB331"/>
      <c r="ATC331"/>
      <c r="ATD331"/>
      <c r="ATE331"/>
      <c r="ATF331"/>
      <c r="ATG331"/>
      <c r="ATH331"/>
      <c r="ATI331"/>
      <c r="ATJ331"/>
      <c r="ATK331"/>
      <c r="ATL331"/>
      <c r="ATM331"/>
      <c r="ATN331"/>
      <c r="ATO331"/>
      <c r="ATP331"/>
      <c r="ATQ331"/>
      <c r="ATR331"/>
      <c r="ATS331"/>
      <c r="ATT331"/>
      <c r="ATU331"/>
      <c r="ATV331"/>
      <c r="ATW331"/>
      <c r="ATX331"/>
      <c r="ATY331"/>
      <c r="ATZ331"/>
      <c r="AUA331"/>
      <c r="AUB331"/>
      <c r="AUC331"/>
      <c r="AUD331"/>
      <c r="AUE331"/>
      <c r="AUF331"/>
      <c r="AUG331"/>
      <c r="AUH331"/>
      <c r="AUI331"/>
      <c r="AUJ331"/>
      <c r="AUK331"/>
      <c r="AUL331"/>
      <c r="AUM331"/>
      <c r="AUN331"/>
      <c r="AUO331"/>
      <c r="AUP331"/>
      <c r="AUQ331"/>
      <c r="AUR331"/>
      <c r="AUS331"/>
      <c r="AUT331"/>
      <c r="AUU331"/>
      <c r="AUV331"/>
      <c r="AUW331"/>
      <c r="AUX331"/>
      <c r="AUY331"/>
      <c r="AUZ331"/>
      <c r="AVA331"/>
      <c r="AVB331"/>
      <c r="AVC331"/>
      <c r="AVD331"/>
      <c r="AVE331"/>
      <c r="AVF331"/>
      <c r="AVG331"/>
      <c r="AVH331"/>
      <c r="AVI331"/>
      <c r="AVJ331"/>
      <c r="AVK331"/>
      <c r="AVL331"/>
      <c r="AVM331"/>
      <c r="AVN331"/>
      <c r="AVO331"/>
      <c r="AVP331"/>
      <c r="AVQ331"/>
      <c r="AVR331"/>
      <c r="AVS331"/>
      <c r="AVT331"/>
      <c r="AVU331"/>
      <c r="AVV331"/>
      <c r="AVW331"/>
      <c r="AVX331"/>
      <c r="AVY331"/>
      <c r="AVZ331"/>
      <c r="AWA331"/>
      <c r="AWB331"/>
      <c r="AWC331"/>
      <c r="AWD331"/>
      <c r="AWE331"/>
      <c r="AWF331"/>
      <c r="AWG331"/>
      <c r="AWH331"/>
      <c r="AWI331"/>
      <c r="AWJ331"/>
      <c r="AWK331"/>
      <c r="AWL331"/>
      <c r="AWM331"/>
      <c r="AWN331"/>
      <c r="AWO331"/>
      <c r="AWP331"/>
      <c r="AWQ331"/>
      <c r="AWR331"/>
      <c r="AWS331"/>
      <c r="AWT331"/>
      <c r="AWU331"/>
      <c r="AWV331"/>
      <c r="AWW331"/>
      <c r="AWX331"/>
      <c r="AWY331"/>
      <c r="AWZ331"/>
      <c r="AXA331"/>
      <c r="AXB331"/>
      <c r="AXC331"/>
      <c r="AXD331"/>
      <c r="AXE331"/>
      <c r="AXF331"/>
      <c r="AXG331"/>
      <c r="AXH331"/>
      <c r="AXI331"/>
      <c r="AXJ331"/>
      <c r="AXK331"/>
      <c r="AXL331"/>
      <c r="AXM331"/>
      <c r="AXN331"/>
      <c r="AXO331"/>
      <c r="AXP331"/>
      <c r="AXQ331"/>
      <c r="AXR331"/>
      <c r="AXS331"/>
      <c r="AXT331"/>
      <c r="AXU331"/>
      <c r="AXV331"/>
      <c r="AXW331"/>
      <c r="AXX331"/>
      <c r="AXY331"/>
      <c r="AXZ331"/>
      <c r="AYA331"/>
      <c r="AYB331"/>
      <c r="AYC331"/>
      <c r="AYD331"/>
      <c r="AYE331"/>
      <c r="AYF331"/>
      <c r="AYG331"/>
      <c r="AYH331"/>
      <c r="AYI331"/>
      <c r="AYJ331"/>
      <c r="AYK331"/>
      <c r="AYL331"/>
      <c r="AYM331"/>
      <c r="AYN331"/>
      <c r="AYO331"/>
      <c r="AYP331"/>
      <c r="AYQ331"/>
      <c r="AYR331"/>
      <c r="AYS331"/>
      <c r="AYT331"/>
      <c r="AYU331"/>
      <c r="AYV331"/>
      <c r="AYW331"/>
      <c r="AYX331"/>
      <c r="AYY331"/>
      <c r="AYZ331"/>
      <c r="AZA331"/>
      <c r="AZB331"/>
      <c r="AZC331"/>
      <c r="AZD331"/>
      <c r="AZE331"/>
      <c r="AZF331"/>
      <c r="AZG331"/>
      <c r="AZH331"/>
      <c r="AZI331"/>
      <c r="AZJ331"/>
      <c r="AZK331"/>
      <c r="AZL331"/>
      <c r="AZM331"/>
      <c r="AZN331"/>
      <c r="AZO331"/>
      <c r="AZP331"/>
      <c r="AZQ331"/>
      <c r="AZR331"/>
      <c r="AZS331"/>
      <c r="AZT331"/>
      <c r="AZU331"/>
      <c r="AZV331"/>
      <c r="AZW331"/>
      <c r="AZX331"/>
      <c r="AZY331"/>
      <c r="AZZ331"/>
      <c r="BAA331"/>
      <c r="BAB331"/>
      <c r="BAC331"/>
      <c r="BAD331"/>
      <c r="BAE331"/>
      <c r="BAF331"/>
      <c r="BAG331"/>
      <c r="BAH331"/>
      <c r="BAI331"/>
      <c r="BAJ331"/>
      <c r="BAK331"/>
      <c r="BAL331"/>
      <c r="BAM331"/>
      <c r="BAN331"/>
      <c r="BAO331"/>
      <c r="BAP331"/>
      <c r="BAQ331"/>
      <c r="BAR331"/>
      <c r="BAS331"/>
      <c r="BAT331"/>
      <c r="BAU331"/>
      <c r="BAV331"/>
      <c r="BAW331"/>
      <c r="BAX331"/>
      <c r="BAY331"/>
      <c r="BAZ331"/>
      <c r="BBA331"/>
      <c r="BBB331"/>
      <c r="BBC331"/>
      <c r="BBD331"/>
      <c r="BBE331"/>
      <c r="BBF331"/>
      <c r="BBG331"/>
      <c r="BBH331"/>
      <c r="BBI331"/>
      <c r="BBJ331"/>
      <c r="BBK331"/>
      <c r="BBL331"/>
      <c r="BBM331"/>
      <c r="BBN331"/>
      <c r="BBO331"/>
      <c r="BBP331"/>
      <c r="BBQ331"/>
      <c r="BBR331"/>
      <c r="BBS331"/>
      <c r="BBT331"/>
      <c r="BBU331"/>
      <c r="BBV331"/>
      <c r="BBW331"/>
      <c r="BBX331"/>
      <c r="BBY331"/>
      <c r="BBZ331"/>
      <c r="BCA331"/>
      <c r="BCB331"/>
      <c r="BCC331"/>
      <c r="BCD331"/>
      <c r="BCE331"/>
      <c r="BCF331"/>
      <c r="BCG331"/>
      <c r="BCH331"/>
      <c r="BCI331"/>
      <c r="BCJ331"/>
      <c r="BCK331"/>
      <c r="BCL331"/>
      <c r="BCM331"/>
      <c r="BCN331"/>
      <c r="BCO331"/>
      <c r="BCP331"/>
      <c r="BCQ331"/>
      <c r="BCR331"/>
      <c r="BCS331"/>
      <c r="BCT331"/>
      <c r="BCU331"/>
      <c r="BCV331"/>
      <c r="BCW331"/>
      <c r="BCX331"/>
      <c r="BCY331"/>
      <c r="BCZ331"/>
      <c r="BDA331"/>
      <c r="BDB331"/>
      <c r="BDC331"/>
      <c r="BDD331"/>
      <c r="BDE331"/>
      <c r="BDF331"/>
      <c r="BDG331"/>
      <c r="BDH331"/>
      <c r="BDI331"/>
      <c r="BDJ331"/>
      <c r="BDK331"/>
      <c r="BDL331"/>
      <c r="BDM331"/>
      <c r="BDN331"/>
      <c r="BDO331"/>
      <c r="BDP331"/>
      <c r="BDQ331"/>
      <c r="BDR331"/>
      <c r="BDS331"/>
      <c r="BDT331"/>
      <c r="BDU331"/>
    </row>
    <row r="332" spans="1:1477" s="69" customFormat="1">
      <c r="B332" s="158" t="s">
        <v>7</v>
      </c>
      <c r="C332" s="158" t="s">
        <v>591</v>
      </c>
      <c r="D332" s="158" t="s">
        <v>592</v>
      </c>
      <c r="E332" s="194">
        <v>45027</v>
      </c>
      <c r="F332" s="158" t="s">
        <v>986</v>
      </c>
      <c r="G332" s="158" t="s">
        <v>995</v>
      </c>
      <c r="H332" s="195">
        <v>2</v>
      </c>
      <c r="I332" s="132">
        <v>1</v>
      </c>
      <c r="J332" s="132">
        <v>314</v>
      </c>
      <c r="K332" s="132">
        <v>523</v>
      </c>
      <c r="L332" s="132">
        <v>523</v>
      </c>
      <c r="M332" s="192">
        <f t="shared" si="108"/>
        <v>1.0955414012738853</v>
      </c>
      <c r="N332" s="69">
        <f t="shared" si="109"/>
        <v>1</v>
      </c>
      <c r="O332" s="132">
        <v>0</v>
      </c>
      <c r="P332" s="132">
        <v>0</v>
      </c>
      <c r="Q332" s="132">
        <v>0</v>
      </c>
      <c r="R332" s="132">
        <v>179</v>
      </c>
      <c r="S332" s="132">
        <v>30</v>
      </c>
      <c r="T332" s="191">
        <v>11226810</v>
      </c>
      <c r="U332" s="191">
        <v>114237</v>
      </c>
      <c r="V332" s="191">
        <v>11112574</v>
      </c>
      <c r="W332" s="191">
        <v>11263007</v>
      </c>
      <c r="X332" s="191">
        <v>11344464</v>
      </c>
      <c r="Y332" s="191">
        <v>0</v>
      </c>
      <c r="Z332" s="191">
        <v>0</v>
      </c>
      <c r="AA332" s="191">
        <v>0</v>
      </c>
      <c r="AB332" s="191">
        <v>11344464</v>
      </c>
      <c r="AC332" s="191">
        <v>11303165</v>
      </c>
      <c r="AD332" s="192">
        <f t="shared" si="110"/>
        <v>1.017150931908305</v>
      </c>
      <c r="AE332" s="132">
        <f t="shared" si="111"/>
        <v>1</v>
      </c>
      <c r="AF332" s="191">
        <v>-5101</v>
      </c>
      <c r="AG332" s="191">
        <v>36197</v>
      </c>
      <c r="AH332" s="132">
        <v>122</v>
      </c>
      <c r="AI332" s="132">
        <v>57</v>
      </c>
      <c r="AJ332" s="132">
        <v>0</v>
      </c>
      <c r="AK332" s="132">
        <v>0</v>
      </c>
      <c r="AL332" s="80">
        <v>0</v>
      </c>
      <c r="AM332" s="80">
        <v>0</v>
      </c>
      <c r="AN332" s="132">
        <v>0</v>
      </c>
      <c r="AO332" s="132">
        <v>14</v>
      </c>
      <c r="AP332" s="80">
        <v>17525</v>
      </c>
      <c r="AQ332" s="80">
        <v>0</v>
      </c>
      <c r="AR332" s="132">
        <v>0</v>
      </c>
      <c r="AS332" s="132">
        <v>0</v>
      </c>
      <c r="AT332" s="80">
        <v>0</v>
      </c>
      <c r="AU332" s="80">
        <v>0</v>
      </c>
      <c r="AV332" s="132">
        <v>0</v>
      </c>
      <c r="AW332" s="132">
        <v>0</v>
      </c>
      <c r="AX332" s="80">
        <v>0</v>
      </c>
      <c r="AY332" s="80">
        <v>0</v>
      </c>
      <c r="AZ332" s="132">
        <v>0</v>
      </c>
      <c r="BA332" s="132">
        <v>0</v>
      </c>
      <c r="BB332" s="80">
        <v>0</v>
      </c>
      <c r="BC332" s="80">
        <v>0</v>
      </c>
      <c r="BD332" s="132">
        <v>0</v>
      </c>
      <c r="BE332" s="132">
        <v>16</v>
      </c>
      <c r="BF332" s="80">
        <v>35513</v>
      </c>
      <c r="BG332" s="80">
        <v>0</v>
      </c>
      <c r="BH332" s="132">
        <v>0</v>
      </c>
      <c r="BI332" s="132">
        <v>0</v>
      </c>
      <c r="BJ332" s="80">
        <v>0</v>
      </c>
      <c r="BK332" s="80">
        <v>0</v>
      </c>
      <c r="BL332" s="132">
        <v>0</v>
      </c>
      <c r="BM332" s="132">
        <v>0</v>
      </c>
      <c r="BN332" s="80">
        <v>0</v>
      </c>
      <c r="BO332" s="80">
        <v>0</v>
      </c>
      <c r="BP332" s="132">
        <v>0</v>
      </c>
      <c r="BQ332" s="132">
        <v>0</v>
      </c>
      <c r="BR332" s="80">
        <v>0</v>
      </c>
      <c r="BS332" s="80">
        <v>0</v>
      </c>
      <c r="BT332" s="132">
        <v>0</v>
      </c>
      <c r="BU332" s="132">
        <v>0</v>
      </c>
      <c r="BV332" s="80">
        <v>0</v>
      </c>
      <c r="BW332" s="80">
        <v>0</v>
      </c>
      <c r="BX332" s="132">
        <v>0</v>
      </c>
      <c r="BY332" s="132">
        <v>0</v>
      </c>
      <c r="BZ332" s="80">
        <v>0</v>
      </c>
      <c r="CA332" s="80">
        <v>0</v>
      </c>
      <c r="CB332" s="132">
        <v>0</v>
      </c>
      <c r="CC332" s="132">
        <v>0</v>
      </c>
      <c r="CD332" s="80">
        <v>0</v>
      </c>
      <c r="CE332" s="80">
        <v>0</v>
      </c>
      <c r="CF332" s="132">
        <v>0</v>
      </c>
      <c r="CG332" s="132">
        <v>0</v>
      </c>
      <c r="CH332" s="80">
        <v>0</v>
      </c>
      <c r="CI332" s="80">
        <v>0</v>
      </c>
      <c r="CJ332" s="132">
        <v>0</v>
      </c>
      <c r="CK332" s="132">
        <v>30</v>
      </c>
      <c r="CL332" s="80">
        <v>53038</v>
      </c>
      <c r="CM332" s="80">
        <v>0</v>
      </c>
      <c r="CN332" s="158" t="s">
        <v>735</v>
      </c>
      <c r="CO332" s="158" t="s">
        <v>736</v>
      </c>
      <c r="CP332" s="158" t="s">
        <v>709</v>
      </c>
      <c r="CQ332" s="158" t="s">
        <v>709</v>
      </c>
      <c r="CR332" s="158" t="s">
        <v>709</v>
      </c>
      <c r="CS332" s="158" t="s">
        <v>709</v>
      </c>
      <c r="CT332" s="194">
        <v>45866</v>
      </c>
      <c r="CU332" s="158" t="s">
        <v>988</v>
      </c>
      <c r="CV332" s="158" t="s">
        <v>989</v>
      </c>
      <c r="CW332" s="194" t="s">
        <v>168</v>
      </c>
      <c r="CX332" s="194">
        <v>45758</v>
      </c>
      <c r="CY332" s="158" t="s">
        <v>986</v>
      </c>
      <c r="CZ332" s="158" t="s">
        <v>994</v>
      </c>
      <c r="DA332" s="158" t="s">
        <v>1061</v>
      </c>
      <c r="DB332" s="200">
        <v>11461890.59</v>
      </c>
      <c r="DC332" s="158"/>
      <c r="DD332" s="67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  <c r="AKK332"/>
      <c r="AKL332"/>
      <c r="AKM332"/>
      <c r="AKN332"/>
      <c r="AKO332"/>
      <c r="AKP332"/>
      <c r="AKQ332"/>
      <c r="AKR332"/>
      <c r="AKS332"/>
      <c r="AKT332"/>
      <c r="AKU332"/>
      <c r="AKV332"/>
      <c r="AKW332"/>
      <c r="AKX332"/>
      <c r="AKY332"/>
      <c r="AKZ332"/>
      <c r="ALA332"/>
      <c r="ALB332"/>
      <c r="ALC332"/>
      <c r="ALD332"/>
      <c r="ALE332"/>
      <c r="ALF332"/>
      <c r="ALG332"/>
      <c r="ALH332"/>
      <c r="ALI332"/>
      <c r="ALJ332"/>
      <c r="ALK332"/>
      <c r="ALL332"/>
      <c r="ALM332"/>
      <c r="ALN332"/>
      <c r="ALO332"/>
      <c r="ALP332"/>
      <c r="ALQ332"/>
      <c r="ALR332"/>
      <c r="ALS332"/>
      <c r="ALT332"/>
      <c r="ALU332"/>
      <c r="ALV332"/>
      <c r="ALW332"/>
      <c r="ALX332"/>
      <c r="ALY332"/>
      <c r="ALZ332"/>
      <c r="AMA332"/>
      <c r="AMB332"/>
      <c r="AMC332"/>
      <c r="AMD332"/>
      <c r="AME332"/>
      <c r="AMF332"/>
      <c r="AMG332"/>
      <c r="AMH332"/>
      <c r="AMI332"/>
      <c r="AMJ332"/>
      <c r="AMK332"/>
      <c r="AML332"/>
      <c r="AMM332"/>
      <c r="AMN332"/>
      <c r="AMO332"/>
      <c r="AMP332"/>
      <c r="AMQ332"/>
      <c r="AMR332"/>
      <c r="AMS332"/>
      <c r="AMT332"/>
      <c r="AMU332"/>
      <c r="AMV332"/>
      <c r="AMW332"/>
      <c r="AMX332"/>
      <c r="AMY332"/>
      <c r="AMZ332"/>
      <c r="ANA332"/>
      <c r="ANB332"/>
      <c r="ANC332"/>
      <c r="AND332"/>
      <c r="ANE332"/>
      <c r="ANF332"/>
      <c r="ANG332"/>
      <c r="ANH332"/>
      <c r="ANI332"/>
      <c r="ANJ332"/>
      <c r="ANK332"/>
      <c r="ANL332"/>
      <c r="ANM332"/>
      <c r="ANN332"/>
      <c r="ANO332"/>
      <c r="ANP332"/>
      <c r="ANQ332"/>
      <c r="ANR332"/>
      <c r="ANS332"/>
      <c r="ANT332"/>
      <c r="ANU332"/>
      <c r="ANV332"/>
      <c r="ANW332"/>
      <c r="ANX332"/>
      <c r="ANY332"/>
      <c r="ANZ332"/>
      <c r="AOA332"/>
      <c r="AOB332"/>
      <c r="AOC332"/>
      <c r="AOD332"/>
      <c r="AOE332"/>
      <c r="AOF332"/>
      <c r="AOG332"/>
      <c r="AOH332"/>
      <c r="AOI332"/>
      <c r="AOJ332"/>
      <c r="AOK332"/>
      <c r="AOL332"/>
      <c r="AOM332"/>
      <c r="AON332"/>
      <c r="AOO332"/>
      <c r="AOP332"/>
      <c r="AOQ332"/>
      <c r="AOR332"/>
      <c r="AOS332"/>
      <c r="AOT332"/>
      <c r="AOU332"/>
      <c r="AOV332"/>
      <c r="AOW332"/>
      <c r="AOX332"/>
      <c r="AOY332"/>
      <c r="AOZ332"/>
      <c r="APA332"/>
      <c r="APB332"/>
      <c r="APC332"/>
      <c r="APD332"/>
      <c r="APE332"/>
      <c r="APF332"/>
      <c r="APG332"/>
      <c r="APH332"/>
      <c r="API332"/>
      <c r="APJ332"/>
      <c r="APK332"/>
      <c r="APL332"/>
      <c r="APM332"/>
      <c r="APN332"/>
      <c r="APO332"/>
      <c r="APP332"/>
      <c r="APQ332"/>
      <c r="APR332"/>
      <c r="APS332"/>
      <c r="APT332"/>
      <c r="APU332"/>
      <c r="APV332"/>
      <c r="APW332"/>
      <c r="APX332"/>
      <c r="APY332"/>
      <c r="APZ332"/>
      <c r="AQA332"/>
      <c r="AQB332"/>
      <c r="AQC332"/>
      <c r="AQD332"/>
      <c r="AQE332"/>
      <c r="AQF332"/>
      <c r="AQG332"/>
      <c r="AQH332"/>
      <c r="AQI332"/>
      <c r="AQJ332"/>
      <c r="AQK332"/>
      <c r="AQL332"/>
      <c r="AQM332"/>
      <c r="AQN332"/>
      <c r="AQO332"/>
      <c r="AQP332"/>
      <c r="AQQ332"/>
      <c r="AQR332"/>
      <c r="AQS332"/>
      <c r="AQT332"/>
      <c r="AQU332"/>
      <c r="AQV332"/>
      <c r="AQW332"/>
      <c r="AQX332"/>
      <c r="AQY332"/>
      <c r="AQZ332"/>
      <c r="ARA332"/>
      <c r="ARB332"/>
      <c r="ARC332"/>
      <c r="ARD332"/>
      <c r="ARE332"/>
      <c r="ARF332"/>
      <c r="ARG332"/>
      <c r="ARH332"/>
      <c r="ARI332"/>
      <c r="ARJ332"/>
      <c r="ARK332"/>
      <c r="ARL332"/>
      <c r="ARM332"/>
      <c r="ARN332"/>
      <c r="ARO332"/>
      <c r="ARP332"/>
      <c r="ARQ332"/>
      <c r="ARR332"/>
      <c r="ARS332"/>
      <c r="ART332"/>
      <c r="ARU332"/>
      <c r="ARV332"/>
      <c r="ARW332"/>
      <c r="ARX332"/>
      <c r="ARY332"/>
      <c r="ARZ332"/>
      <c r="ASA332"/>
      <c r="ASB332"/>
      <c r="ASC332"/>
      <c r="ASD332"/>
      <c r="ASE332"/>
      <c r="ASF332"/>
      <c r="ASG332"/>
      <c r="ASH332"/>
      <c r="ASI332"/>
      <c r="ASJ332"/>
      <c r="ASK332"/>
      <c r="ASL332"/>
      <c r="ASM332"/>
      <c r="ASN332"/>
      <c r="ASO332"/>
      <c r="ASP332"/>
      <c r="ASQ332"/>
      <c r="ASR332"/>
      <c r="ASS332"/>
      <c r="AST332"/>
      <c r="ASU332"/>
      <c r="ASV332"/>
      <c r="ASW332"/>
      <c r="ASX332"/>
      <c r="ASY332"/>
      <c r="ASZ332"/>
      <c r="ATA332"/>
      <c r="ATB332"/>
      <c r="ATC332"/>
      <c r="ATD332"/>
      <c r="ATE332"/>
      <c r="ATF332"/>
      <c r="ATG332"/>
      <c r="ATH332"/>
      <c r="ATI332"/>
      <c r="ATJ332"/>
      <c r="ATK332"/>
      <c r="ATL332"/>
      <c r="ATM332"/>
      <c r="ATN332"/>
      <c r="ATO332"/>
      <c r="ATP332"/>
      <c r="ATQ332"/>
      <c r="ATR332"/>
      <c r="ATS332"/>
      <c r="ATT332"/>
      <c r="ATU332"/>
      <c r="ATV332"/>
      <c r="ATW332"/>
      <c r="ATX332"/>
      <c r="ATY332"/>
      <c r="ATZ332"/>
      <c r="AUA332"/>
      <c r="AUB332"/>
      <c r="AUC332"/>
      <c r="AUD332"/>
      <c r="AUE332"/>
      <c r="AUF332"/>
      <c r="AUG332"/>
      <c r="AUH332"/>
      <c r="AUI332"/>
      <c r="AUJ332"/>
      <c r="AUK332"/>
      <c r="AUL332"/>
      <c r="AUM332"/>
      <c r="AUN332"/>
      <c r="AUO332"/>
      <c r="AUP332"/>
      <c r="AUQ332"/>
      <c r="AUR332"/>
      <c r="AUS332"/>
      <c r="AUT332"/>
      <c r="AUU332"/>
      <c r="AUV332"/>
      <c r="AUW332"/>
      <c r="AUX332"/>
      <c r="AUY332"/>
      <c r="AUZ332"/>
      <c r="AVA332"/>
      <c r="AVB332"/>
      <c r="AVC332"/>
      <c r="AVD332"/>
      <c r="AVE332"/>
      <c r="AVF332"/>
      <c r="AVG332"/>
      <c r="AVH332"/>
      <c r="AVI332"/>
      <c r="AVJ332"/>
      <c r="AVK332"/>
      <c r="AVL332"/>
      <c r="AVM332"/>
      <c r="AVN332"/>
      <c r="AVO332"/>
      <c r="AVP332"/>
      <c r="AVQ332"/>
      <c r="AVR332"/>
      <c r="AVS332"/>
      <c r="AVT332"/>
      <c r="AVU332"/>
      <c r="AVV332"/>
      <c r="AVW332"/>
      <c r="AVX332"/>
      <c r="AVY332"/>
      <c r="AVZ332"/>
      <c r="AWA332"/>
      <c r="AWB332"/>
      <c r="AWC332"/>
      <c r="AWD332"/>
      <c r="AWE332"/>
      <c r="AWF332"/>
      <c r="AWG332"/>
      <c r="AWH332"/>
      <c r="AWI332"/>
      <c r="AWJ332"/>
      <c r="AWK332"/>
      <c r="AWL332"/>
      <c r="AWM332"/>
      <c r="AWN332"/>
      <c r="AWO332"/>
      <c r="AWP332"/>
      <c r="AWQ332"/>
      <c r="AWR332"/>
      <c r="AWS332"/>
      <c r="AWT332"/>
      <c r="AWU332"/>
      <c r="AWV332"/>
      <c r="AWW332"/>
      <c r="AWX332"/>
      <c r="AWY332"/>
      <c r="AWZ332"/>
      <c r="AXA332"/>
      <c r="AXB332"/>
      <c r="AXC332"/>
      <c r="AXD332"/>
      <c r="AXE332"/>
      <c r="AXF332"/>
      <c r="AXG332"/>
      <c r="AXH332"/>
      <c r="AXI332"/>
      <c r="AXJ332"/>
      <c r="AXK332"/>
      <c r="AXL332"/>
      <c r="AXM332"/>
      <c r="AXN332"/>
      <c r="AXO332"/>
      <c r="AXP332"/>
      <c r="AXQ332"/>
      <c r="AXR332"/>
      <c r="AXS332"/>
      <c r="AXT332"/>
      <c r="AXU332"/>
      <c r="AXV332"/>
      <c r="AXW332"/>
      <c r="AXX332"/>
      <c r="AXY332"/>
      <c r="AXZ332"/>
      <c r="AYA332"/>
      <c r="AYB332"/>
      <c r="AYC332"/>
      <c r="AYD332"/>
      <c r="AYE332"/>
      <c r="AYF332"/>
      <c r="AYG332"/>
      <c r="AYH332"/>
      <c r="AYI332"/>
      <c r="AYJ332"/>
      <c r="AYK332"/>
      <c r="AYL332"/>
      <c r="AYM332"/>
      <c r="AYN332"/>
      <c r="AYO332"/>
      <c r="AYP332"/>
      <c r="AYQ332"/>
      <c r="AYR332"/>
      <c r="AYS332"/>
      <c r="AYT332"/>
      <c r="AYU332"/>
      <c r="AYV332"/>
      <c r="AYW332"/>
      <c r="AYX332"/>
      <c r="AYY332"/>
      <c r="AYZ332"/>
      <c r="AZA332"/>
      <c r="AZB332"/>
      <c r="AZC332"/>
      <c r="AZD332"/>
      <c r="AZE332"/>
      <c r="AZF332"/>
      <c r="AZG332"/>
      <c r="AZH332"/>
      <c r="AZI332"/>
      <c r="AZJ332"/>
      <c r="AZK332"/>
      <c r="AZL332"/>
      <c r="AZM332"/>
      <c r="AZN332"/>
      <c r="AZO332"/>
      <c r="AZP332"/>
      <c r="AZQ332"/>
      <c r="AZR332"/>
      <c r="AZS332"/>
      <c r="AZT332"/>
      <c r="AZU332"/>
      <c r="AZV332"/>
      <c r="AZW332"/>
      <c r="AZX332"/>
      <c r="AZY332"/>
      <c r="AZZ332"/>
      <c r="BAA332"/>
      <c r="BAB332"/>
      <c r="BAC332"/>
      <c r="BAD332"/>
      <c r="BAE332"/>
      <c r="BAF332"/>
      <c r="BAG332"/>
      <c r="BAH332"/>
      <c r="BAI332"/>
      <c r="BAJ332"/>
      <c r="BAK332"/>
      <c r="BAL332"/>
      <c r="BAM332"/>
      <c r="BAN332"/>
      <c r="BAO332"/>
      <c r="BAP332"/>
      <c r="BAQ332"/>
      <c r="BAR332"/>
      <c r="BAS332"/>
      <c r="BAT332"/>
      <c r="BAU332"/>
      <c r="BAV332"/>
      <c r="BAW332"/>
      <c r="BAX332"/>
      <c r="BAY332"/>
      <c r="BAZ332"/>
      <c r="BBA332"/>
      <c r="BBB332"/>
      <c r="BBC332"/>
      <c r="BBD332"/>
      <c r="BBE332"/>
      <c r="BBF332"/>
      <c r="BBG332"/>
      <c r="BBH332"/>
      <c r="BBI332"/>
      <c r="BBJ332"/>
      <c r="BBK332"/>
      <c r="BBL332"/>
      <c r="BBM332"/>
      <c r="BBN332"/>
      <c r="BBO332"/>
      <c r="BBP332"/>
      <c r="BBQ332"/>
      <c r="BBR332"/>
      <c r="BBS332"/>
      <c r="BBT332"/>
      <c r="BBU332"/>
      <c r="BBV332"/>
      <c r="BBW332"/>
      <c r="BBX332"/>
      <c r="BBY332"/>
      <c r="BBZ332"/>
      <c r="BCA332"/>
      <c r="BCB332"/>
      <c r="BCC332"/>
      <c r="BCD332"/>
      <c r="BCE332"/>
      <c r="BCF332"/>
      <c r="BCG332"/>
      <c r="BCH332"/>
      <c r="BCI332"/>
      <c r="BCJ332"/>
      <c r="BCK332"/>
      <c r="BCL332"/>
      <c r="BCM332"/>
      <c r="BCN332"/>
      <c r="BCO332"/>
      <c r="BCP332"/>
      <c r="BCQ332"/>
      <c r="BCR332"/>
      <c r="BCS332"/>
      <c r="BCT332"/>
      <c r="BCU332"/>
      <c r="BCV332"/>
      <c r="BCW332"/>
      <c r="BCX332"/>
      <c r="BCY332"/>
      <c r="BCZ332"/>
      <c r="BDA332"/>
      <c r="BDB332"/>
      <c r="BDC332"/>
      <c r="BDD332"/>
      <c r="BDE332"/>
      <c r="BDF332"/>
      <c r="BDG332"/>
      <c r="BDH332"/>
      <c r="BDI332"/>
      <c r="BDJ332"/>
      <c r="BDK332"/>
      <c r="BDL332"/>
      <c r="BDM332"/>
      <c r="BDN332"/>
      <c r="BDO332"/>
      <c r="BDP332"/>
      <c r="BDQ332"/>
      <c r="BDR332"/>
      <c r="BDS332"/>
      <c r="BDT332"/>
      <c r="BDU332"/>
    </row>
    <row r="333" spans="1:1477" s="69" customFormat="1">
      <c r="B333" s="158" t="s">
        <v>7</v>
      </c>
      <c r="C333" s="158" t="s">
        <v>593</v>
      </c>
      <c r="D333" s="158" t="s">
        <v>594</v>
      </c>
      <c r="E333" s="194">
        <v>45055</v>
      </c>
      <c r="F333" s="158" t="s">
        <v>986</v>
      </c>
      <c r="G333" s="158" t="s">
        <v>995</v>
      </c>
      <c r="H333" s="195">
        <v>2</v>
      </c>
      <c r="I333" s="132">
        <v>1</v>
      </c>
      <c r="J333" s="132">
        <v>401</v>
      </c>
      <c r="K333" s="132">
        <v>505</v>
      </c>
      <c r="L333" s="132">
        <v>499</v>
      </c>
      <c r="M333" s="192">
        <f t="shared" si="108"/>
        <v>1.0972568578553616</v>
      </c>
      <c r="N333" s="69">
        <f t="shared" si="109"/>
        <v>1</v>
      </c>
      <c r="O333" s="132">
        <v>6</v>
      </c>
      <c r="P333" s="132">
        <v>0</v>
      </c>
      <c r="Q333" s="132">
        <v>0</v>
      </c>
      <c r="R333" s="132">
        <v>104</v>
      </c>
      <c r="S333" s="132">
        <v>0</v>
      </c>
      <c r="T333" s="191">
        <v>3649071</v>
      </c>
      <c r="U333" s="191">
        <v>50000</v>
      </c>
      <c r="V333" s="191">
        <v>3599071</v>
      </c>
      <c r="W333" s="191">
        <v>3673424</v>
      </c>
      <c r="X333" s="191">
        <v>3464348</v>
      </c>
      <c r="Y333" s="191">
        <v>0</v>
      </c>
      <c r="Z333" s="191">
        <v>0</v>
      </c>
      <c r="AA333" s="191">
        <v>0</v>
      </c>
      <c r="AB333" s="191">
        <v>3464348</v>
      </c>
      <c r="AC333" s="191">
        <v>3464348</v>
      </c>
      <c r="AD333" s="192">
        <f t="shared" si="110"/>
        <v>0.96256728472430797</v>
      </c>
      <c r="AE333" s="132">
        <f t="shared" si="111"/>
        <v>1</v>
      </c>
      <c r="AF333" s="191">
        <v>0</v>
      </c>
      <c r="AG333" s="191">
        <v>24353</v>
      </c>
      <c r="AH333" s="132">
        <v>27</v>
      </c>
      <c r="AI333" s="132">
        <v>32</v>
      </c>
      <c r="AJ333" s="132">
        <v>0</v>
      </c>
      <c r="AK333" s="132">
        <v>0</v>
      </c>
      <c r="AL333" s="80">
        <v>7721</v>
      </c>
      <c r="AM333" s="80">
        <v>0</v>
      </c>
      <c r="AN333" s="132">
        <v>0</v>
      </c>
      <c r="AO333" s="132">
        <v>0</v>
      </c>
      <c r="AP333" s="80">
        <v>0</v>
      </c>
      <c r="AQ333" s="80">
        <v>0</v>
      </c>
      <c r="AR333" s="132">
        <v>0</v>
      </c>
      <c r="AS333" s="132">
        <v>0</v>
      </c>
      <c r="AT333" s="80">
        <v>0</v>
      </c>
      <c r="AU333" s="80">
        <v>0</v>
      </c>
      <c r="AV333" s="132">
        <v>0</v>
      </c>
      <c r="AW333" s="132">
        <v>0</v>
      </c>
      <c r="AX333" s="80">
        <v>0</v>
      </c>
      <c r="AY333" s="80">
        <v>0</v>
      </c>
      <c r="AZ333" s="132">
        <v>0</v>
      </c>
      <c r="BA333" s="132">
        <v>0</v>
      </c>
      <c r="BB333" s="80">
        <v>0</v>
      </c>
      <c r="BC333" s="80">
        <v>0</v>
      </c>
      <c r="BD333" s="132">
        <v>45</v>
      </c>
      <c r="BE333" s="132">
        <v>0</v>
      </c>
      <c r="BF333" s="80">
        <v>11812</v>
      </c>
      <c r="BG333" s="80">
        <v>0</v>
      </c>
      <c r="BH333" s="132">
        <v>0</v>
      </c>
      <c r="BI333" s="132">
        <v>0</v>
      </c>
      <c r="BJ333" s="80">
        <v>24353</v>
      </c>
      <c r="BK333" s="80">
        <v>0</v>
      </c>
      <c r="BL333" s="132">
        <v>0</v>
      </c>
      <c r="BM333" s="132">
        <v>0</v>
      </c>
      <c r="BN333" s="80">
        <v>0</v>
      </c>
      <c r="BO333" s="80">
        <v>0</v>
      </c>
      <c r="BP333" s="132">
        <v>0</v>
      </c>
      <c r="BQ333" s="132">
        <v>0</v>
      </c>
      <c r="BR333" s="80">
        <v>0</v>
      </c>
      <c r="BS333" s="80">
        <v>0</v>
      </c>
      <c r="BT333" s="132">
        <v>0</v>
      </c>
      <c r="BU333" s="132">
        <v>0</v>
      </c>
      <c r="BV333" s="80">
        <v>0</v>
      </c>
      <c r="BW333" s="80">
        <v>0</v>
      </c>
      <c r="BX333" s="132">
        <v>0</v>
      </c>
      <c r="BY333" s="132">
        <v>0</v>
      </c>
      <c r="BZ333" s="80">
        <v>0</v>
      </c>
      <c r="CA333" s="80">
        <v>0</v>
      </c>
      <c r="CB333" s="132">
        <v>0</v>
      </c>
      <c r="CC333" s="132">
        <v>0</v>
      </c>
      <c r="CD333" s="80">
        <v>0</v>
      </c>
      <c r="CE333" s="80">
        <v>0</v>
      </c>
      <c r="CF333" s="132">
        <v>0</v>
      </c>
      <c r="CG333" s="132">
        <v>0</v>
      </c>
      <c r="CH333" s="80">
        <v>0</v>
      </c>
      <c r="CI333" s="80">
        <v>0</v>
      </c>
      <c r="CJ333" s="132">
        <v>45</v>
      </c>
      <c r="CK333" s="132">
        <v>0</v>
      </c>
      <c r="CL333" s="80">
        <v>43886</v>
      </c>
      <c r="CM333" s="80">
        <v>0</v>
      </c>
      <c r="CN333" s="158" t="s">
        <v>865</v>
      </c>
      <c r="CO333" s="158" t="s">
        <v>866</v>
      </c>
      <c r="CP333" s="158" t="s">
        <v>709</v>
      </c>
      <c r="CQ333" s="158" t="s">
        <v>709</v>
      </c>
      <c r="CR333" s="158" t="s">
        <v>709</v>
      </c>
      <c r="CS333" s="158" t="s">
        <v>709</v>
      </c>
      <c r="CT333" s="194">
        <v>45867</v>
      </c>
      <c r="CU333" s="158" t="s">
        <v>988</v>
      </c>
      <c r="CV333" s="158" t="s">
        <v>989</v>
      </c>
      <c r="CW333" s="194" t="s">
        <v>168</v>
      </c>
      <c r="CX333" s="194">
        <v>45797</v>
      </c>
      <c r="CY333" s="158" t="s">
        <v>986</v>
      </c>
      <c r="CZ333" s="158" t="s">
        <v>994</v>
      </c>
      <c r="DA333" s="158" t="s">
        <v>1061</v>
      </c>
      <c r="DB333" s="200">
        <v>4370418.34</v>
      </c>
      <c r="DC333" s="158"/>
      <c r="DD333" s="67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  <c r="AKK333"/>
      <c r="AKL333"/>
      <c r="AKM333"/>
      <c r="AKN333"/>
      <c r="AKO333"/>
      <c r="AKP333"/>
      <c r="AKQ333"/>
      <c r="AKR333"/>
      <c r="AKS333"/>
      <c r="AKT333"/>
      <c r="AKU333"/>
      <c r="AKV333"/>
      <c r="AKW333"/>
      <c r="AKX333"/>
      <c r="AKY333"/>
      <c r="AKZ333"/>
      <c r="ALA333"/>
      <c r="ALB333"/>
      <c r="ALC333"/>
      <c r="ALD333"/>
      <c r="ALE333"/>
      <c r="ALF333"/>
      <c r="ALG333"/>
      <c r="ALH333"/>
      <c r="ALI333"/>
      <c r="ALJ333"/>
      <c r="ALK333"/>
      <c r="ALL333"/>
      <c r="ALM333"/>
      <c r="ALN333"/>
      <c r="ALO333"/>
      <c r="ALP333"/>
      <c r="ALQ333"/>
      <c r="ALR333"/>
      <c r="ALS333"/>
      <c r="ALT333"/>
      <c r="ALU333"/>
      <c r="ALV333"/>
      <c r="ALW333"/>
      <c r="ALX333"/>
      <c r="ALY333"/>
      <c r="ALZ333"/>
      <c r="AMA333"/>
      <c r="AMB333"/>
      <c r="AMC333"/>
      <c r="AMD333"/>
      <c r="AME333"/>
      <c r="AMF333"/>
      <c r="AMG333"/>
      <c r="AMH333"/>
      <c r="AMI333"/>
      <c r="AMJ333"/>
      <c r="AMK333"/>
      <c r="AML333"/>
      <c r="AMM333"/>
      <c r="AMN333"/>
      <c r="AMO333"/>
      <c r="AMP333"/>
      <c r="AMQ333"/>
      <c r="AMR333"/>
      <c r="AMS333"/>
      <c r="AMT333"/>
      <c r="AMU333"/>
      <c r="AMV333"/>
      <c r="AMW333"/>
      <c r="AMX333"/>
      <c r="AMY333"/>
      <c r="AMZ333"/>
      <c r="ANA333"/>
      <c r="ANB333"/>
      <c r="ANC333"/>
      <c r="AND333"/>
      <c r="ANE333"/>
      <c r="ANF333"/>
      <c r="ANG333"/>
      <c r="ANH333"/>
      <c r="ANI333"/>
      <c r="ANJ333"/>
      <c r="ANK333"/>
      <c r="ANL333"/>
      <c r="ANM333"/>
      <c r="ANN333"/>
      <c r="ANO333"/>
      <c r="ANP333"/>
      <c r="ANQ333"/>
      <c r="ANR333"/>
      <c r="ANS333"/>
      <c r="ANT333"/>
      <c r="ANU333"/>
      <c r="ANV333"/>
      <c r="ANW333"/>
      <c r="ANX333"/>
      <c r="ANY333"/>
      <c r="ANZ333"/>
      <c r="AOA333"/>
      <c r="AOB333"/>
      <c r="AOC333"/>
      <c r="AOD333"/>
      <c r="AOE333"/>
      <c r="AOF333"/>
      <c r="AOG333"/>
      <c r="AOH333"/>
      <c r="AOI333"/>
      <c r="AOJ333"/>
      <c r="AOK333"/>
      <c r="AOL333"/>
      <c r="AOM333"/>
      <c r="AON333"/>
      <c r="AOO333"/>
      <c r="AOP333"/>
      <c r="AOQ333"/>
      <c r="AOR333"/>
      <c r="AOS333"/>
      <c r="AOT333"/>
      <c r="AOU333"/>
      <c r="AOV333"/>
      <c r="AOW333"/>
      <c r="AOX333"/>
      <c r="AOY333"/>
      <c r="AOZ333"/>
      <c r="APA333"/>
      <c r="APB333"/>
      <c r="APC333"/>
      <c r="APD333"/>
      <c r="APE333"/>
      <c r="APF333"/>
      <c r="APG333"/>
      <c r="APH333"/>
      <c r="API333"/>
      <c r="APJ333"/>
      <c r="APK333"/>
      <c r="APL333"/>
      <c r="APM333"/>
      <c r="APN333"/>
      <c r="APO333"/>
      <c r="APP333"/>
      <c r="APQ333"/>
      <c r="APR333"/>
      <c r="APS333"/>
      <c r="APT333"/>
      <c r="APU333"/>
      <c r="APV333"/>
      <c r="APW333"/>
      <c r="APX333"/>
      <c r="APY333"/>
      <c r="APZ333"/>
      <c r="AQA333"/>
      <c r="AQB333"/>
      <c r="AQC333"/>
      <c r="AQD333"/>
      <c r="AQE333"/>
      <c r="AQF333"/>
      <c r="AQG333"/>
      <c r="AQH333"/>
      <c r="AQI333"/>
      <c r="AQJ333"/>
      <c r="AQK333"/>
      <c r="AQL333"/>
      <c r="AQM333"/>
      <c r="AQN333"/>
      <c r="AQO333"/>
      <c r="AQP333"/>
      <c r="AQQ333"/>
      <c r="AQR333"/>
      <c r="AQS333"/>
      <c r="AQT333"/>
      <c r="AQU333"/>
      <c r="AQV333"/>
      <c r="AQW333"/>
      <c r="AQX333"/>
      <c r="AQY333"/>
      <c r="AQZ333"/>
      <c r="ARA333"/>
      <c r="ARB333"/>
      <c r="ARC333"/>
      <c r="ARD333"/>
      <c r="ARE333"/>
      <c r="ARF333"/>
      <c r="ARG333"/>
      <c r="ARH333"/>
      <c r="ARI333"/>
      <c r="ARJ333"/>
      <c r="ARK333"/>
      <c r="ARL333"/>
      <c r="ARM333"/>
      <c r="ARN333"/>
      <c r="ARO333"/>
      <c r="ARP333"/>
      <c r="ARQ333"/>
      <c r="ARR333"/>
      <c r="ARS333"/>
      <c r="ART333"/>
      <c r="ARU333"/>
      <c r="ARV333"/>
      <c r="ARW333"/>
      <c r="ARX333"/>
      <c r="ARY333"/>
      <c r="ARZ333"/>
      <c r="ASA333"/>
      <c r="ASB333"/>
      <c r="ASC333"/>
      <c r="ASD333"/>
      <c r="ASE333"/>
      <c r="ASF333"/>
      <c r="ASG333"/>
      <c r="ASH333"/>
      <c r="ASI333"/>
      <c r="ASJ333"/>
      <c r="ASK333"/>
      <c r="ASL333"/>
      <c r="ASM333"/>
      <c r="ASN333"/>
      <c r="ASO333"/>
      <c r="ASP333"/>
      <c r="ASQ333"/>
      <c r="ASR333"/>
      <c r="ASS333"/>
      <c r="AST333"/>
      <c r="ASU333"/>
      <c r="ASV333"/>
      <c r="ASW333"/>
      <c r="ASX333"/>
      <c r="ASY333"/>
      <c r="ASZ333"/>
      <c r="ATA333"/>
      <c r="ATB333"/>
      <c r="ATC333"/>
      <c r="ATD333"/>
      <c r="ATE333"/>
      <c r="ATF333"/>
      <c r="ATG333"/>
      <c r="ATH333"/>
      <c r="ATI333"/>
      <c r="ATJ333"/>
      <c r="ATK333"/>
      <c r="ATL333"/>
      <c r="ATM333"/>
      <c r="ATN333"/>
      <c r="ATO333"/>
      <c r="ATP333"/>
      <c r="ATQ333"/>
      <c r="ATR333"/>
      <c r="ATS333"/>
      <c r="ATT333"/>
      <c r="ATU333"/>
      <c r="ATV333"/>
      <c r="ATW333"/>
      <c r="ATX333"/>
      <c r="ATY333"/>
      <c r="ATZ333"/>
      <c r="AUA333"/>
      <c r="AUB333"/>
      <c r="AUC333"/>
      <c r="AUD333"/>
      <c r="AUE333"/>
      <c r="AUF333"/>
      <c r="AUG333"/>
      <c r="AUH333"/>
      <c r="AUI333"/>
      <c r="AUJ333"/>
      <c r="AUK333"/>
      <c r="AUL333"/>
      <c r="AUM333"/>
      <c r="AUN333"/>
      <c r="AUO333"/>
      <c r="AUP333"/>
      <c r="AUQ333"/>
      <c r="AUR333"/>
      <c r="AUS333"/>
      <c r="AUT333"/>
      <c r="AUU333"/>
      <c r="AUV333"/>
      <c r="AUW333"/>
      <c r="AUX333"/>
      <c r="AUY333"/>
      <c r="AUZ333"/>
      <c r="AVA333"/>
      <c r="AVB333"/>
      <c r="AVC333"/>
      <c r="AVD333"/>
      <c r="AVE333"/>
      <c r="AVF333"/>
      <c r="AVG333"/>
      <c r="AVH333"/>
      <c r="AVI333"/>
      <c r="AVJ333"/>
      <c r="AVK333"/>
      <c r="AVL333"/>
      <c r="AVM333"/>
      <c r="AVN333"/>
      <c r="AVO333"/>
      <c r="AVP333"/>
      <c r="AVQ333"/>
      <c r="AVR333"/>
      <c r="AVS333"/>
      <c r="AVT333"/>
      <c r="AVU333"/>
      <c r="AVV333"/>
      <c r="AVW333"/>
      <c r="AVX333"/>
      <c r="AVY333"/>
      <c r="AVZ333"/>
      <c r="AWA333"/>
      <c r="AWB333"/>
      <c r="AWC333"/>
      <c r="AWD333"/>
      <c r="AWE333"/>
      <c r="AWF333"/>
      <c r="AWG333"/>
      <c r="AWH333"/>
      <c r="AWI333"/>
      <c r="AWJ333"/>
      <c r="AWK333"/>
      <c r="AWL333"/>
      <c r="AWM333"/>
      <c r="AWN333"/>
      <c r="AWO333"/>
      <c r="AWP333"/>
      <c r="AWQ333"/>
      <c r="AWR333"/>
      <c r="AWS333"/>
      <c r="AWT333"/>
      <c r="AWU333"/>
      <c r="AWV333"/>
      <c r="AWW333"/>
      <c r="AWX333"/>
      <c r="AWY333"/>
      <c r="AWZ333"/>
      <c r="AXA333"/>
      <c r="AXB333"/>
      <c r="AXC333"/>
      <c r="AXD333"/>
      <c r="AXE333"/>
      <c r="AXF333"/>
      <c r="AXG333"/>
      <c r="AXH333"/>
      <c r="AXI333"/>
      <c r="AXJ333"/>
      <c r="AXK333"/>
      <c r="AXL333"/>
      <c r="AXM333"/>
      <c r="AXN333"/>
      <c r="AXO333"/>
      <c r="AXP333"/>
      <c r="AXQ333"/>
      <c r="AXR333"/>
      <c r="AXS333"/>
      <c r="AXT333"/>
      <c r="AXU333"/>
      <c r="AXV333"/>
      <c r="AXW333"/>
      <c r="AXX333"/>
      <c r="AXY333"/>
      <c r="AXZ333"/>
      <c r="AYA333"/>
      <c r="AYB333"/>
      <c r="AYC333"/>
      <c r="AYD333"/>
      <c r="AYE333"/>
      <c r="AYF333"/>
      <c r="AYG333"/>
      <c r="AYH333"/>
      <c r="AYI333"/>
      <c r="AYJ333"/>
      <c r="AYK333"/>
      <c r="AYL333"/>
      <c r="AYM333"/>
      <c r="AYN333"/>
      <c r="AYO333"/>
      <c r="AYP333"/>
      <c r="AYQ333"/>
      <c r="AYR333"/>
      <c r="AYS333"/>
      <c r="AYT333"/>
      <c r="AYU333"/>
      <c r="AYV333"/>
      <c r="AYW333"/>
      <c r="AYX333"/>
      <c r="AYY333"/>
      <c r="AYZ333"/>
      <c r="AZA333"/>
      <c r="AZB333"/>
      <c r="AZC333"/>
      <c r="AZD333"/>
      <c r="AZE333"/>
      <c r="AZF333"/>
      <c r="AZG333"/>
      <c r="AZH333"/>
      <c r="AZI333"/>
      <c r="AZJ333"/>
      <c r="AZK333"/>
      <c r="AZL333"/>
      <c r="AZM333"/>
      <c r="AZN333"/>
      <c r="AZO333"/>
      <c r="AZP333"/>
      <c r="AZQ333"/>
      <c r="AZR333"/>
      <c r="AZS333"/>
      <c r="AZT333"/>
      <c r="AZU333"/>
      <c r="AZV333"/>
      <c r="AZW333"/>
      <c r="AZX333"/>
      <c r="AZY333"/>
      <c r="AZZ333"/>
      <c r="BAA333"/>
      <c r="BAB333"/>
      <c r="BAC333"/>
      <c r="BAD333"/>
      <c r="BAE333"/>
      <c r="BAF333"/>
      <c r="BAG333"/>
      <c r="BAH333"/>
      <c r="BAI333"/>
      <c r="BAJ333"/>
      <c r="BAK333"/>
      <c r="BAL333"/>
      <c r="BAM333"/>
      <c r="BAN333"/>
      <c r="BAO333"/>
      <c r="BAP333"/>
      <c r="BAQ333"/>
      <c r="BAR333"/>
      <c r="BAS333"/>
      <c r="BAT333"/>
      <c r="BAU333"/>
      <c r="BAV333"/>
      <c r="BAW333"/>
      <c r="BAX333"/>
      <c r="BAY333"/>
      <c r="BAZ333"/>
      <c r="BBA333"/>
      <c r="BBB333"/>
      <c r="BBC333"/>
      <c r="BBD333"/>
      <c r="BBE333"/>
      <c r="BBF333"/>
      <c r="BBG333"/>
      <c r="BBH333"/>
      <c r="BBI333"/>
      <c r="BBJ333"/>
      <c r="BBK333"/>
      <c r="BBL333"/>
      <c r="BBM333"/>
      <c r="BBN333"/>
      <c r="BBO333"/>
      <c r="BBP333"/>
      <c r="BBQ333"/>
      <c r="BBR333"/>
      <c r="BBS333"/>
      <c r="BBT333"/>
      <c r="BBU333"/>
      <c r="BBV333"/>
      <c r="BBW333"/>
      <c r="BBX333"/>
      <c r="BBY333"/>
      <c r="BBZ333"/>
      <c r="BCA333"/>
      <c r="BCB333"/>
      <c r="BCC333"/>
      <c r="BCD333"/>
      <c r="BCE333"/>
      <c r="BCF333"/>
      <c r="BCG333"/>
      <c r="BCH333"/>
      <c r="BCI333"/>
      <c r="BCJ333"/>
      <c r="BCK333"/>
      <c r="BCL333"/>
      <c r="BCM333"/>
      <c r="BCN333"/>
      <c r="BCO333"/>
      <c r="BCP333"/>
      <c r="BCQ333"/>
      <c r="BCR333"/>
      <c r="BCS333"/>
      <c r="BCT333"/>
      <c r="BCU333"/>
      <c r="BCV333"/>
      <c r="BCW333"/>
      <c r="BCX333"/>
      <c r="BCY333"/>
      <c r="BCZ333"/>
      <c r="BDA333"/>
      <c r="BDB333"/>
      <c r="BDC333"/>
      <c r="BDD333"/>
      <c r="BDE333"/>
      <c r="BDF333"/>
      <c r="BDG333"/>
      <c r="BDH333"/>
      <c r="BDI333"/>
      <c r="BDJ333"/>
      <c r="BDK333"/>
      <c r="BDL333"/>
      <c r="BDM333"/>
      <c r="BDN333"/>
      <c r="BDO333"/>
      <c r="BDP333"/>
      <c r="BDQ333"/>
      <c r="BDR333"/>
      <c r="BDS333"/>
      <c r="BDT333"/>
      <c r="BDU333"/>
    </row>
    <row r="334" spans="1:1477" s="69" customFormat="1">
      <c r="B334" s="158" t="s">
        <v>7</v>
      </c>
      <c r="C334" s="158" t="s">
        <v>676</v>
      </c>
      <c r="D334" s="158" t="s">
        <v>677</v>
      </c>
      <c r="E334" s="194">
        <v>45426</v>
      </c>
      <c r="F334" s="158" t="s">
        <v>986</v>
      </c>
      <c r="G334" s="158" t="s">
        <v>990</v>
      </c>
      <c r="H334" s="195">
        <v>1</v>
      </c>
      <c r="I334" s="132">
        <v>0</v>
      </c>
      <c r="J334" s="132">
        <v>497</v>
      </c>
      <c r="K334" s="132">
        <v>543</v>
      </c>
      <c r="L334" s="132">
        <v>254</v>
      </c>
      <c r="M334" s="192">
        <f t="shared" si="108"/>
        <v>0.41851106639839036</v>
      </c>
      <c r="N334" s="69">
        <f t="shared" si="109"/>
        <v>1</v>
      </c>
      <c r="O334" s="132">
        <v>289</v>
      </c>
      <c r="P334" s="132">
        <v>0</v>
      </c>
      <c r="Q334" s="132">
        <v>0</v>
      </c>
      <c r="R334" s="132">
        <v>46</v>
      </c>
      <c r="S334" s="132">
        <v>0</v>
      </c>
      <c r="T334" s="191">
        <v>4734726</v>
      </c>
      <c r="U334" s="191">
        <v>79759</v>
      </c>
      <c r="V334" s="191">
        <v>4654966</v>
      </c>
      <c r="W334" s="191">
        <v>4734726</v>
      </c>
      <c r="X334" s="191">
        <v>4628034</v>
      </c>
      <c r="Y334" s="191">
        <v>0</v>
      </c>
      <c r="Z334" s="191">
        <v>0</v>
      </c>
      <c r="AA334" s="191">
        <v>0</v>
      </c>
      <c r="AB334" s="191">
        <v>4628034</v>
      </c>
      <c r="AC334" s="191">
        <v>4628034</v>
      </c>
      <c r="AD334" s="192">
        <f t="shared" si="110"/>
        <v>0.99421435086743926</v>
      </c>
      <c r="AE334" s="132">
        <f t="shared" si="111"/>
        <v>1</v>
      </c>
      <c r="AF334" s="191">
        <v>0</v>
      </c>
      <c r="AG334" s="191">
        <v>0</v>
      </c>
      <c r="AH334" s="132">
        <v>13</v>
      </c>
      <c r="AI334" s="132">
        <v>33</v>
      </c>
      <c r="AJ334" s="132">
        <v>0</v>
      </c>
      <c r="AK334" s="132">
        <v>0</v>
      </c>
      <c r="AL334" s="80">
        <v>14990</v>
      </c>
      <c r="AM334" s="80">
        <v>0</v>
      </c>
      <c r="AN334" s="132">
        <v>0</v>
      </c>
      <c r="AO334" s="132">
        <v>0</v>
      </c>
      <c r="AP334" s="80">
        <v>0</v>
      </c>
      <c r="AQ334" s="80">
        <v>0</v>
      </c>
      <c r="AR334" s="132">
        <v>0</v>
      </c>
      <c r="AS334" s="132">
        <v>0</v>
      </c>
      <c r="AT334" s="80">
        <v>0</v>
      </c>
      <c r="AU334" s="80">
        <v>0</v>
      </c>
      <c r="AV334" s="132">
        <v>0</v>
      </c>
      <c r="AW334" s="132">
        <v>0</v>
      </c>
      <c r="AX334" s="80">
        <v>0</v>
      </c>
      <c r="AY334" s="80">
        <v>0</v>
      </c>
      <c r="AZ334" s="132">
        <v>0</v>
      </c>
      <c r="BA334" s="132">
        <v>0</v>
      </c>
      <c r="BB334" s="80">
        <v>0</v>
      </c>
      <c r="BC334" s="80">
        <v>0</v>
      </c>
      <c r="BD334" s="132">
        <v>0</v>
      </c>
      <c r="BE334" s="132">
        <v>0</v>
      </c>
      <c r="BF334" s="80">
        <v>0</v>
      </c>
      <c r="BG334" s="80">
        <v>0</v>
      </c>
      <c r="BH334" s="132">
        <v>0</v>
      </c>
      <c r="BI334" s="132">
        <v>0</v>
      </c>
      <c r="BJ334" s="80">
        <v>571</v>
      </c>
      <c r="BK334" s="80">
        <v>0</v>
      </c>
      <c r="BL334" s="132">
        <v>0</v>
      </c>
      <c r="BM334" s="132">
        <v>0</v>
      </c>
      <c r="BN334" s="80">
        <v>0</v>
      </c>
      <c r="BO334" s="80">
        <v>0</v>
      </c>
      <c r="BP334" s="132">
        <v>0</v>
      </c>
      <c r="BQ334" s="132">
        <v>0</v>
      </c>
      <c r="BR334" s="80">
        <v>0</v>
      </c>
      <c r="BS334" s="80">
        <v>0</v>
      </c>
      <c r="BT334" s="132">
        <v>0</v>
      </c>
      <c r="BU334" s="132">
        <v>0</v>
      </c>
      <c r="BV334" s="80">
        <v>0</v>
      </c>
      <c r="BW334" s="80">
        <v>0</v>
      </c>
      <c r="BX334" s="132">
        <v>0</v>
      </c>
      <c r="BY334" s="132">
        <v>0</v>
      </c>
      <c r="BZ334" s="80">
        <v>0</v>
      </c>
      <c r="CA334" s="80">
        <v>0</v>
      </c>
      <c r="CB334" s="132">
        <v>0</v>
      </c>
      <c r="CC334" s="132">
        <v>0</v>
      </c>
      <c r="CD334" s="80">
        <v>0</v>
      </c>
      <c r="CE334" s="80">
        <v>0</v>
      </c>
      <c r="CF334" s="132">
        <v>0</v>
      </c>
      <c r="CG334" s="132">
        <v>0</v>
      </c>
      <c r="CH334" s="80">
        <v>0</v>
      </c>
      <c r="CI334" s="80">
        <v>0</v>
      </c>
      <c r="CJ334" s="132">
        <v>0</v>
      </c>
      <c r="CK334" s="132">
        <v>0</v>
      </c>
      <c r="CL334" s="80">
        <v>15560</v>
      </c>
      <c r="CM334" s="80">
        <v>0</v>
      </c>
      <c r="CN334" s="158" t="s">
        <v>803</v>
      </c>
      <c r="CO334" s="158" t="s">
        <v>804</v>
      </c>
      <c r="CP334" s="158" t="s">
        <v>709</v>
      </c>
      <c r="CQ334" s="158" t="s">
        <v>709</v>
      </c>
      <c r="CR334" s="158" t="s">
        <v>709</v>
      </c>
      <c r="CS334" s="158" t="s">
        <v>709</v>
      </c>
      <c r="CT334" s="194">
        <v>45877</v>
      </c>
      <c r="CU334" s="158" t="s">
        <v>988</v>
      </c>
      <c r="CV334" s="158" t="s">
        <v>989</v>
      </c>
      <c r="CW334" s="194" t="s">
        <v>168</v>
      </c>
      <c r="CX334" s="194">
        <v>45833</v>
      </c>
      <c r="CY334" s="158" t="s">
        <v>986</v>
      </c>
      <c r="CZ334" s="158" t="s">
        <v>994</v>
      </c>
      <c r="DA334" s="158" t="s">
        <v>1061</v>
      </c>
      <c r="DB334" s="200">
        <v>8236620.2800000003</v>
      </c>
      <c r="DC334" s="158"/>
      <c r="DD334" s="67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  <c r="AKK334"/>
      <c r="AKL334"/>
      <c r="AKM334"/>
      <c r="AKN334"/>
      <c r="AKO334"/>
      <c r="AKP334"/>
      <c r="AKQ334"/>
      <c r="AKR334"/>
      <c r="AKS334"/>
      <c r="AKT334"/>
      <c r="AKU334"/>
      <c r="AKV334"/>
      <c r="AKW334"/>
      <c r="AKX334"/>
      <c r="AKY334"/>
      <c r="AKZ334"/>
      <c r="ALA334"/>
      <c r="ALB334"/>
      <c r="ALC334"/>
      <c r="ALD334"/>
      <c r="ALE334"/>
      <c r="ALF334"/>
      <c r="ALG334"/>
      <c r="ALH334"/>
      <c r="ALI334"/>
      <c r="ALJ334"/>
      <c r="ALK334"/>
      <c r="ALL334"/>
      <c r="ALM334"/>
      <c r="ALN334"/>
      <c r="ALO334"/>
      <c r="ALP334"/>
      <c r="ALQ334"/>
      <c r="ALR334"/>
      <c r="ALS334"/>
      <c r="ALT334"/>
      <c r="ALU334"/>
      <c r="ALV334"/>
      <c r="ALW334"/>
      <c r="ALX334"/>
      <c r="ALY334"/>
      <c r="ALZ334"/>
      <c r="AMA334"/>
      <c r="AMB334"/>
      <c r="AMC334"/>
      <c r="AMD334"/>
      <c r="AME334"/>
      <c r="AMF334"/>
      <c r="AMG334"/>
      <c r="AMH334"/>
      <c r="AMI334"/>
      <c r="AMJ334"/>
      <c r="AMK334"/>
      <c r="AML334"/>
      <c r="AMM334"/>
      <c r="AMN334"/>
      <c r="AMO334"/>
      <c r="AMP334"/>
      <c r="AMQ334"/>
      <c r="AMR334"/>
      <c r="AMS334"/>
      <c r="AMT334"/>
      <c r="AMU334"/>
      <c r="AMV334"/>
      <c r="AMW334"/>
      <c r="AMX334"/>
      <c r="AMY334"/>
      <c r="AMZ334"/>
      <c r="ANA334"/>
      <c r="ANB334"/>
      <c r="ANC334"/>
      <c r="AND334"/>
      <c r="ANE334"/>
      <c r="ANF334"/>
      <c r="ANG334"/>
      <c r="ANH334"/>
      <c r="ANI334"/>
      <c r="ANJ334"/>
      <c r="ANK334"/>
      <c r="ANL334"/>
      <c r="ANM334"/>
      <c r="ANN334"/>
      <c r="ANO334"/>
      <c r="ANP334"/>
      <c r="ANQ334"/>
      <c r="ANR334"/>
      <c r="ANS334"/>
      <c r="ANT334"/>
      <c r="ANU334"/>
      <c r="ANV334"/>
      <c r="ANW334"/>
      <c r="ANX334"/>
      <c r="ANY334"/>
      <c r="ANZ334"/>
      <c r="AOA334"/>
      <c r="AOB334"/>
      <c r="AOC334"/>
      <c r="AOD334"/>
      <c r="AOE334"/>
      <c r="AOF334"/>
      <c r="AOG334"/>
      <c r="AOH334"/>
      <c r="AOI334"/>
      <c r="AOJ334"/>
      <c r="AOK334"/>
      <c r="AOL334"/>
      <c r="AOM334"/>
      <c r="AON334"/>
      <c r="AOO334"/>
      <c r="AOP334"/>
      <c r="AOQ334"/>
      <c r="AOR334"/>
      <c r="AOS334"/>
      <c r="AOT334"/>
      <c r="AOU334"/>
      <c r="AOV334"/>
      <c r="AOW334"/>
      <c r="AOX334"/>
      <c r="AOY334"/>
      <c r="AOZ334"/>
      <c r="APA334"/>
      <c r="APB334"/>
      <c r="APC334"/>
      <c r="APD334"/>
      <c r="APE334"/>
      <c r="APF334"/>
      <c r="APG334"/>
      <c r="APH334"/>
      <c r="API334"/>
      <c r="APJ334"/>
      <c r="APK334"/>
      <c r="APL334"/>
      <c r="APM334"/>
      <c r="APN334"/>
      <c r="APO334"/>
      <c r="APP334"/>
      <c r="APQ334"/>
      <c r="APR334"/>
      <c r="APS334"/>
      <c r="APT334"/>
      <c r="APU334"/>
      <c r="APV334"/>
      <c r="APW334"/>
      <c r="APX334"/>
      <c r="APY334"/>
      <c r="APZ334"/>
      <c r="AQA334"/>
      <c r="AQB334"/>
      <c r="AQC334"/>
      <c r="AQD334"/>
      <c r="AQE334"/>
      <c r="AQF334"/>
      <c r="AQG334"/>
      <c r="AQH334"/>
      <c r="AQI334"/>
      <c r="AQJ334"/>
      <c r="AQK334"/>
      <c r="AQL334"/>
      <c r="AQM334"/>
      <c r="AQN334"/>
      <c r="AQO334"/>
      <c r="AQP334"/>
      <c r="AQQ334"/>
      <c r="AQR334"/>
      <c r="AQS334"/>
      <c r="AQT334"/>
      <c r="AQU334"/>
      <c r="AQV334"/>
      <c r="AQW334"/>
      <c r="AQX334"/>
      <c r="AQY334"/>
      <c r="AQZ334"/>
      <c r="ARA334"/>
      <c r="ARB334"/>
      <c r="ARC334"/>
      <c r="ARD334"/>
      <c r="ARE334"/>
      <c r="ARF334"/>
      <c r="ARG334"/>
      <c r="ARH334"/>
      <c r="ARI334"/>
      <c r="ARJ334"/>
      <c r="ARK334"/>
      <c r="ARL334"/>
      <c r="ARM334"/>
      <c r="ARN334"/>
      <c r="ARO334"/>
      <c r="ARP334"/>
      <c r="ARQ334"/>
      <c r="ARR334"/>
      <c r="ARS334"/>
      <c r="ART334"/>
      <c r="ARU334"/>
      <c r="ARV334"/>
      <c r="ARW334"/>
      <c r="ARX334"/>
      <c r="ARY334"/>
      <c r="ARZ334"/>
      <c r="ASA334"/>
      <c r="ASB334"/>
      <c r="ASC334"/>
      <c r="ASD334"/>
      <c r="ASE334"/>
      <c r="ASF334"/>
      <c r="ASG334"/>
      <c r="ASH334"/>
      <c r="ASI334"/>
      <c r="ASJ334"/>
      <c r="ASK334"/>
      <c r="ASL334"/>
      <c r="ASM334"/>
      <c r="ASN334"/>
      <c r="ASO334"/>
      <c r="ASP334"/>
      <c r="ASQ334"/>
      <c r="ASR334"/>
      <c r="ASS334"/>
      <c r="AST334"/>
      <c r="ASU334"/>
      <c r="ASV334"/>
      <c r="ASW334"/>
      <c r="ASX334"/>
      <c r="ASY334"/>
      <c r="ASZ334"/>
      <c r="ATA334"/>
      <c r="ATB334"/>
      <c r="ATC334"/>
      <c r="ATD334"/>
      <c r="ATE334"/>
      <c r="ATF334"/>
      <c r="ATG334"/>
      <c r="ATH334"/>
      <c r="ATI334"/>
      <c r="ATJ334"/>
      <c r="ATK334"/>
      <c r="ATL334"/>
      <c r="ATM334"/>
      <c r="ATN334"/>
      <c r="ATO334"/>
      <c r="ATP334"/>
      <c r="ATQ334"/>
      <c r="ATR334"/>
      <c r="ATS334"/>
      <c r="ATT334"/>
      <c r="ATU334"/>
      <c r="ATV334"/>
      <c r="ATW334"/>
      <c r="ATX334"/>
      <c r="ATY334"/>
      <c r="ATZ334"/>
      <c r="AUA334"/>
      <c r="AUB334"/>
      <c r="AUC334"/>
      <c r="AUD334"/>
      <c r="AUE334"/>
      <c r="AUF334"/>
      <c r="AUG334"/>
      <c r="AUH334"/>
      <c r="AUI334"/>
      <c r="AUJ334"/>
      <c r="AUK334"/>
      <c r="AUL334"/>
      <c r="AUM334"/>
      <c r="AUN334"/>
      <c r="AUO334"/>
      <c r="AUP334"/>
      <c r="AUQ334"/>
      <c r="AUR334"/>
      <c r="AUS334"/>
      <c r="AUT334"/>
      <c r="AUU334"/>
      <c r="AUV334"/>
      <c r="AUW334"/>
      <c r="AUX334"/>
      <c r="AUY334"/>
      <c r="AUZ334"/>
      <c r="AVA334"/>
      <c r="AVB334"/>
      <c r="AVC334"/>
      <c r="AVD334"/>
      <c r="AVE334"/>
      <c r="AVF334"/>
      <c r="AVG334"/>
      <c r="AVH334"/>
      <c r="AVI334"/>
      <c r="AVJ334"/>
      <c r="AVK334"/>
      <c r="AVL334"/>
      <c r="AVM334"/>
      <c r="AVN334"/>
      <c r="AVO334"/>
      <c r="AVP334"/>
      <c r="AVQ334"/>
      <c r="AVR334"/>
      <c r="AVS334"/>
      <c r="AVT334"/>
      <c r="AVU334"/>
      <c r="AVV334"/>
      <c r="AVW334"/>
      <c r="AVX334"/>
      <c r="AVY334"/>
      <c r="AVZ334"/>
      <c r="AWA334"/>
      <c r="AWB334"/>
      <c r="AWC334"/>
      <c r="AWD334"/>
      <c r="AWE334"/>
      <c r="AWF334"/>
      <c r="AWG334"/>
      <c r="AWH334"/>
      <c r="AWI334"/>
      <c r="AWJ334"/>
      <c r="AWK334"/>
      <c r="AWL334"/>
      <c r="AWM334"/>
      <c r="AWN334"/>
      <c r="AWO334"/>
      <c r="AWP334"/>
      <c r="AWQ334"/>
      <c r="AWR334"/>
      <c r="AWS334"/>
      <c r="AWT334"/>
      <c r="AWU334"/>
      <c r="AWV334"/>
      <c r="AWW334"/>
      <c r="AWX334"/>
      <c r="AWY334"/>
      <c r="AWZ334"/>
      <c r="AXA334"/>
      <c r="AXB334"/>
      <c r="AXC334"/>
      <c r="AXD334"/>
      <c r="AXE334"/>
      <c r="AXF334"/>
      <c r="AXG334"/>
      <c r="AXH334"/>
      <c r="AXI334"/>
      <c r="AXJ334"/>
      <c r="AXK334"/>
      <c r="AXL334"/>
      <c r="AXM334"/>
      <c r="AXN334"/>
      <c r="AXO334"/>
      <c r="AXP334"/>
      <c r="AXQ334"/>
      <c r="AXR334"/>
      <c r="AXS334"/>
      <c r="AXT334"/>
      <c r="AXU334"/>
      <c r="AXV334"/>
      <c r="AXW334"/>
      <c r="AXX334"/>
      <c r="AXY334"/>
      <c r="AXZ334"/>
      <c r="AYA334"/>
      <c r="AYB334"/>
      <c r="AYC334"/>
      <c r="AYD334"/>
      <c r="AYE334"/>
      <c r="AYF334"/>
      <c r="AYG334"/>
      <c r="AYH334"/>
      <c r="AYI334"/>
      <c r="AYJ334"/>
      <c r="AYK334"/>
      <c r="AYL334"/>
      <c r="AYM334"/>
      <c r="AYN334"/>
      <c r="AYO334"/>
      <c r="AYP334"/>
      <c r="AYQ334"/>
      <c r="AYR334"/>
      <c r="AYS334"/>
      <c r="AYT334"/>
      <c r="AYU334"/>
      <c r="AYV334"/>
      <c r="AYW334"/>
      <c r="AYX334"/>
      <c r="AYY334"/>
      <c r="AYZ334"/>
      <c r="AZA334"/>
      <c r="AZB334"/>
      <c r="AZC334"/>
      <c r="AZD334"/>
      <c r="AZE334"/>
      <c r="AZF334"/>
      <c r="AZG334"/>
      <c r="AZH334"/>
      <c r="AZI334"/>
      <c r="AZJ334"/>
      <c r="AZK334"/>
      <c r="AZL334"/>
      <c r="AZM334"/>
      <c r="AZN334"/>
      <c r="AZO334"/>
      <c r="AZP334"/>
      <c r="AZQ334"/>
      <c r="AZR334"/>
      <c r="AZS334"/>
      <c r="AZT334"/>
      <c r="AZU334"/>
      <c r="AZV334"/>
      <c r="AZW334"/>
      <c r="AZX334"/>
      <c r="AZY334"/>
      <c r="AZZ334"/>
      <c r="BAA334"/>
      <c r="BAB334"/>
      <c r="BAC334"/>
      <c r="BAD334"/>
      <c r="BAE334"/>
      <c r="BAF334"/>
      <c r="BAG334"/>
      <c r="BAH334"/>
      <c r="BAI334"/>
      <c r="BAJ334"/>
      <c r="BAK334"/>
      <c r="BAL334"/>
      <c r="BAM334"/>
      <c r="BAN334"/>
      <c r="BAO334"/>
      <c r="BAP334"/>
      <c r="BAQ334"/>
      <c r="BAR334"/>
      <c r="BAS334"/>
      <c r="BAT334"/>
      <c r="BAU334"/>
      <c r="BAV334"/>
      <c r="BAW334"/>
      <c r="BAX334"/>
      <c r="BAY334"/>
      <c r="BAZ334"/>
      <c r="BBA334"/>
      <c r="BBB334"/>
      <c r="BBC334"/>
      <c r="BBD334"/>
      <c r="BBE334"/>
      <c r="BBF334"/>
      <c r="BBG334"/>
      <c r="BBH334"/>
      <c r="BBI334"/>
      <c r="BBJ334"/>
      <c r="BBK334"/>
      <c r="BBL334"/>
      <c r="BBM334"/>
      <c r="BBN334"/>
      <c r="BBO334"/>
      <c r="BBP334"/>
      <c r="BBQ334"/>
      <c r="BBR334"/>
      <c r="BBS334"/>
      <c r="BBT334"/>
      <c r="BBU334"/>
      <c r="BBV334"/>
      <c r="BBW334"/>
      <c r="BBX334"/>
      <c r="BBY334"/>
      <c r="BBZ334"/>
      <c r="BCA334"/>
      <c r="BCB334"/>
      <c r="BCC334"/>
      <c r="BCD334"/>
      <c r="BCE334"/>
      <c r="BCF334"/>
      <c r="BCG334"/>
      <c r="BCH334"/>
      <c r="BCI334"/>
      <c r="BCJ334"/>
      <c r="BCK334"/>
      <c r="BCL334"/>
      <c r="BCM334"/>
      <c r="BCN334"/>
      <c r="BCO334"/>
      <c r="BCP334"/>
      <c r="BCQ334"/>
      <c r="BCR334"/>
      <c r="BCS334"/>
      <c r="BCT334"/>
      <c r="BCU334"/>
      <c r="BCV334"/>
      <c r="BCW334"/>
      <c r="BCX334"/>
      <c r="BCY334"/>
      <c r="BCZ334"/>
      <c r="BDA334"/>
      <c r="BDB334"/>
      <c r="BDC334"/>
      <c r="BDD334"/>
      <c r="BDE334"/>
      <c r="BDF334"/>
      <c r="BDG334"/>
      <c r="BDH334"/>
      <c r="BDI334"/>
      <c r="BDJ334"/>
      <c r="BDK334"/>
      <c r="BDL334"/>
      <c r="BDM334"/>
      <c r="BDN334"/>
      <c r="BDO334"/>
      <c r="BDP334"/>
      <c r="BDQ334"/>
      <c r="BDR334"/>
      <c r="BDS334"/>
      <c r="BDT334"/>
      <c r="BDU334"/>
    </row>
    <row r="335" spans="1:1477" s="69" customFormat="1">
      <c r="B335" s="158" t="s">
        <v>7</v>
      </c>
      <c r="C335" s="158" t="s">
        <v>595</v>
      </c>
      <c r="D335" s="158" t="s">
        <v>596</v>
      </c>
      <c r="E335" s="194">
        <v>45160</v>
      </c>
      <c r="F335" s="158" t="s">
        <v>988</v>
      </c>
      <c r="G335" s="158" t="s">
        <v>990</v>
      </c>
      <c r="H335" s="195">
        <v>1</v>
      </c>
      <c r="I335" s="132">
        <v>2</v>
      </c>
      <c r="J335" s="132">
        <v>240</v>
      </c>
      <c r="K335" s="132">
        <v>275</v>
      </c>
      <c r="L335" s="132">
        <v>242</v>
      </c>
      <c r="M335" s="192">
        <f t="shared" si="108"/>
        <v>0.8125</v>
      </c>
      <c r="N335" s="69">
        <f t="shared" si="109"/>
        <v>1</v>
      </c>
      <c r="O335" s="132">
        <v>33</v>
      </c>
      <c r="P335" s="132">
        <v>0</v>
      </c>
      <c r="Q335" s="132">
        <v>0</v>
      </c>
      <c r="R335" s="132">
        <v>47</v>
      </c>
      <c r="S335" s="132">
        <v>-12</v>
      </c>
      <c r="T335" s="191">
        <v>1804313</v>
      </c>
      <c r="U335" s="191">
        <v>50000</v>
      </c>
      <c r="V335" s="191">
        <v>1754313</v>
      </c>
      <c r="W335" s="191">
        <v>1864511</v>
      </c>
      <c r="X335" s="191">
        <v>1827419</v>
      </c>
      <c r="Y335" s="191">
        <v>0</v>
      </c>
      <c r="Z335" s="191">
        <v>37398</v>
      </c>
      <c r="AA335" s="191">
        <v>37398</v>
      </c>
      <c r="AB335" s="191">
        <v>1864817</v>
      </c>
      <c r="AC335" s="191">
        <v>1827419</v>
      </c>
      <c r="AD335" s="192">
        <f t="shared" si="110"/>
        <v>1.0416721531448494</v>
      </c>
      <c r="AE335" s="132">
        <f t="shared" si="111"/>
        <v>1</v>
      </c>
      <c r="AF335" s="191">
        <v>-37398</v>
      </c>
      <c r="AG335" s="191">
        <v>60198</v>
      </c>
      <c r="AH335" s="132">
        <v>24</v>
      </c>
      <c r="AI335" s="132">
        <v>23</v>
      </c>
      <c r="AJ335" s="132">
        <v>0</v>
      </c>
      <c r="AK335" s="132">
        <v>0</v>
      </c>
      <c r="AL335" s="80">
        <v>0</v>
      </c>
      <c r="AM335" s="80">
        <v>0</v>
      </c>
      <c r="AN335" s="132">
        <v>0</v>
      </c>
      <c r="AO335" s="132">
        <v>0</v>
      </c>
      <c r="AP335" s="80">
        <v>101875</v>
      </c>
      <c r="AQ335" s="80">
        <v>0</v>
      </c>
      <c r="AR335" s="132">
        <v>0</v>
      </c>
      <c r="AS335" s="132">
        <v>0</v>
      </c>
      <c r="AT335" s="80">
        <v>0</v>
      </c>
      <c r="AU335" s="80">
        <v>0</v>
      </c>
      <c r="AV335" s="132">
        <v>0</v>
      </c>
      <c r="AW335" s="132">
        <v>0</v>
      </c>
      <c r="AX335" s="80">
        <v>0</v>
      </c>
      <c r="AY335" s="80">
        <v>0</v>
      </c>
      <c r="AZ335" s="132">
        <v>0</v>
      </c>
      <c r="BA335" s="132">
        <v>0</v>
      </c>
      <c r="BB335" s="80">
        <v>0</v>
      </c>
      <c r="BC335" s="80">
        <v>0</v>
      </c>
      <c r="BD335" s="132">
        <v>0</v>
      </c>
      <c r="BE335" s="132">
        <v>0</v>
      </c>
      <c r="BF335" s="80">
        <v>0</v>
      </c>
      <c r="BG335" s="80">
        <v>0</v>
      </c>
      <c r="BH335" s="132">
        <v>0</v>
      </c>
      <c r="BI335" s="132">
        <v>0</v>
      </c>
      <c r="BJ335" s="80">
        <v>0</v>
      </c>
      <c r="BK335" s="80">
        <v>0</v>
      </c>
      <c r="BL335" s="132">
        <v>0</v>
      </c>
      <c r="BM335" s="132">
        <v>0</v>
      </c>
      <c r="BN335" s="80">
        <v>0</v>
      </c>
      <c r="BO335" s="80">
        <v>0</v>
      </c>
      <c r="BP335" s="132">
        <v>0</v>
      </c>
      <c r="BQ335" s="132">
        <v>0</v>
      </c>
      <c r="BR335" s="80">
        <v>0</v>
      </c>
      <c r="BS335" s="80">
        <v>0</v>
      </c>
      <c r="BT335" s="132">
        <v>0</v>
      </c>
      <c r="BU335" s="132">
        <v>0</v>
      </c>
      <c r="BV335" s="80">
        <v>0</v>
      </c>
      <c r="BW335" s="80">
        <v>0</v>
      </c>
      <c r="BX335" s="132">
        <v>0</v>
      </c>
      <c r="BY335" s="132">
        <v>0</v>
      </c>
      <c r="BZ335" s="80">
        <v>0</v>
      </c>
      <c r="CA335" s="80">
        <v>0</v>
      </c>
      <c r="CB335" s="132">
        <v>0</v>
      </c>
      <c r="CC335" s="132">
        <v>0</v>
      </c>
      <c r="CD335" s="80">
        <v>0</v>
      </c>
      <c r="CE335" s="80">
        <v>0</v>
      </c>
      <c r="CF335" s="132">
        <v>0</v>
      </c>
      <c r="CG335" s="132">
        <v>0</v>
      </c>
      <c r="CH335" s="80">
        <v>0</v>
      </c>
      <c r="CI335" s="80">
        <v>0</v>
      </c>
      <c r="CJ335" s="132">
        <v>0</v>
      </c>
      <c r="CK335" s="132">
        <v>0</v>
      </c>
      <c r="CL335" s="80">
        <v>101875</v>
      </c>
      <c r="CM335" s="80">
        <v>0</v>
      </c>
      <c r="CN335" s="158" t="s">
        <v>978</v>
      </c>
      <c r="CO335" s="158" t="s">
        <v>979</v>
      </c>
      <c r="CP335" s="158" t="s">
        <v>709</v>
      </c>
      <c r="CQ335" s="158" t="s">
        <v>709</v>
      </c>
      <c r="CR335" s="158" t="s">
        <v>709</v>
      </c>
      <c r="CS335" s="158" t="s">
        <v>709</v>
      </c>
      <c r="CT335" s="194">
        <v>45839</v>
      </c>
      <c r="CU335" s="158" t="s">
        <v>988</v>
      </c>
      <c r="CV335" s="158" t="s">
        <v>989</v>
      </c>
      <c r="CW335" s="194" t="s">
        <v>168</v>
      </c>
      <c r="CX335" s="194">
        <v>45740</v>
      </c>
      <c r="CY335" s="158" t="s">
        <v>991</v>
      </c>
      <c r="CZ335" s="158" t="s">
        <v>994</v>
      </c>
      <c r="DA335" s="158" t="s">
        <v>1061</v>
      </c>
      <c r="DB335" s="200">
        <v>1786238.37</v>
      </c>
      <c r="DC335" s="158" t="s">
        <v>984</v>
      </c>
      <c r="DD335" s="67" t="s">
        <v>985</v>
      </c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  <c r="AMK335"/>
      <c r="AML335"/>
      <c r="AMM335"/>
      <c r="AMN335"/>
      <c r="AMO335"/>
      <c r="AMP335"/>
      <c r="AMQ335"/>
      <c r="AMR335"/>
      <c r="AMS335"/>
      <c r="AMT335"/>
      <c r="AMU335"/>
      <c r="AMV335"/>
      <c r="AMW335"/>
      <c r="AMX335"/>
      <c r="AMY335"/>
      <c r="AMZ335"/>
      <c r="ANA335"/>
      <c r="ANB335"/>
      <c r="ANC335"/>
      <c r="AND335"/>
      <c r="ANE335"/>
      <c r="ANF335"/>
      <c r="ANG335"/>
      <c r="ANH335"/>
      <c r="ANI335"/>
      <c r="ANJ335"/>
      <c r="ANK335"/>
      <c r="ANL335"/>
      <c r="ANM335"/>
      <c r="ANN335"/>
      <c r="ANO335"/>
      <c r="ANP335"/>
      <c r="ANQ335"/>
      <c r="ANR335"/>
      <c r="ANS335"/>
      <c r="ANT335"/>
      <c r="ANU335"/>
      <c r="ANV335"/>
      <c r="ANW335"/>
      <c r="ANX335"/>
      <c r="ANY335"/>
      <c r="ANZ335"/>
      <c r="AOA335"/>
      <c r="AOB335"/>
      <c r="AOC335"/>
      <c r="AOD335"/>
      <c r="AOE335"/>
      <c r="AOF335"/>
      <c r="AOG335"/>
      <c r="AOH335"/>
      <c r="AOI335"/>
      <c r="AOJ335"/>
      <c r="AOK335"/>
      <c r="AOL335"/>
      <c r="AOM335"/>
      <c r="AON335"/>
      <c r="AOO335"/>
      <c r="AOP335"/>
      <c r="AOQ335"/>
      <c r="AOR335"/>
      <c r="AOS335"/>
      <c r="AOT335"/>
      <c r="AOU335"/>
      <c r="AOV335"/>
      <c r="AOW335"/>
      <c r="AOX335"/>
      <c r="AOY335"/>
      <c r="AOZ335"/>
      <c r="APA335"/>
      <c r="APB335"/>
      <c r="APC335"/>
      <c r="APD335"/>
      <c r="APE335"/>
      <c r="APF335"/>
      <c r="APG335"/>
      <c r="APH335"/>
      <c r="API335"/>
      <c r="APJ335"/>
      <c r="APK335"/>
      <c r="APL335"/>
      <c r="APM335"/>
      <c r="APN335"/>
      <c r="APO335"/>
      <c r="APP335"/>
      <c r="APQ335"/>
      <c r="APR335"/>
      <c r="APS335"/>
      <c r="APT335"/>
      <c r="APU335"/>
      <c r="APV335"/>
      <c r="APW335"/>
      <c r="APX335"/>
      <c r="APY335"/>
      <c r="APZ335"/>
      <c r="AQA335"/>
      <c r="AQB335"/>
      <c r="AQC335"/>
      <c r="AQD335"/>
      <c r="AQE335"/>
      <c r="AQF335"/>
      <c r="AQG335"/>
      <c r="AQH335"/>
      <c r="AQI335"/>
      <c r="AQJ335"/>
      <c r="AQK335"/>
      <c r="AQL335"/>
      <c r="AQM335"/>
      <c r="AQN335"/>
      <c r="AQO335"/>
      <c r="AQP335"/>
      <c r="AQQ335"/>
      <c r="AQR335"/>
      <c r="AQS335"/>
      <c r="AQT335"/>
      <c r="AQU335"/>
      <c r="AQV335"/>
      <c r="AQW335"/>
      <c r="AQX335"/>
      <c r="AQY335"/>
      <c r="AQZ335"/>
      <c r="ARA335"/>
      <c r="ARB335"/>
      <c r="ARC335"/>
      <c r="ARD335"/>
      <c r="ARE335"/>
      <c r="ARF335"/>
      <c r="ARG335"/>
      <c r="ARH335"/>
      <c r="ARI335"/>
      <c r="ARJ335"/>
      <c r="ARK335"/>
      <c r="ARL335"/>
      <c r="ARM335"/>
      <c r="ARN335"/>
      <c r="ARO335"/>
      <c r="ARP335"/>
      <c r="ARQ335"/>
      <c r="ARR335"/>
      <c r="ARS335"/>
      <c r="ART335"/>
      <c r="ARU335"/>
      <c r="ARV335"/>
      <c r="ARW335"/>
      <c r="ARX335"/>
      <c r="ARY335"/>
      <c r="ARZ335"/>
      <c r="ASA335"/>
      <c r="ASB335"/>
      <c r="ASC335"/>
      <c r="ASD335"/>
      <c r="ASE335"/>
      <c r="ASF335"/>
      <c r="ASG335"/>
      <c r="ASH335"/>
      <c r="ASI335"/>
      <c r="ASJ335"/>
      <c r="ASK335"/>
      <c r="ASL335"/>
      <c r="ASM335"/>
      <c r="ASN335"/>
      <c r="ASO335"/>
      <c r="ASP335"/>
      <c r="ASQ335"/>
      <c r="ASR335"/>
      <c r="ASS335"/>
      <c r="AST335"/>
      <c r="ASU335"/>
      <c r="ASV335"/>
      <c r="ASW335"/>
      <c r="ASX335"/>
      <c r="ASY335"/>
      <c r="ASZ335"/>
      <c r="ATA335"/>
      <c r="ATB335"/>
      <c r="ATC335"/>
      <c r="ATD335"/>
      <c r="ATE335"/>
      <c r="ATF335"/>
      <c r="ATG335"/>
      <c r="ATH335"/>
      <c r="ATI335"/>
      <c r="ATJ335"/>
      <c r="ATK335"/>
      <c r="ATL335"/>
      <c r="ATM335"/>
      <c r="ATN335"/>
      <c r="ATO335"/>
      <c r="ATP335"/>
      <c r="ATQ335"/>
      <c r="ATR335"/>
      <c r="ATS335"/>
      <c r="ATT335"/>
      <c r="ATU335"/>
      <c r="ATV335"/>
      <c r="ATW335"/>
      <c r="ATX335"/>
      <c r="ATY335"/>
      <c r="ATZ335"/>
      <c r="AUA335"/>
      <c r="AUB335"/>
      <c r="AUC335"/>
      <c r="AUD335"/>
      <c r="AUE335"/>
      <c r="AUF335"/>
      <c r="AUG335"/>
      <c r="AUH335"/>
      <c r="AUI335"/>
      <c r="AUJ335"/>
      <c r="AUK335"/>
      <c r="AUL335"/>
      <c r="AUM335"/>
      <c r="AUN335"/>
      <c r="AUO335"/>
      <c r="AUP335"/>
      <c r="AUQ335"/>
      <c r="AUR335"/>
      <c r="AUS335"/>
      <c r="AUT335"/>
      <c r="AUU335"/>
      <c r="AUV335"/>
      <c r="AUW335"/>
      <c r="AUX335"/>
      <c r="AUY335"/>
      <c r="AUZ335"/>
      <c r="AVA335"/>
      <c r="AVB335"/>
      <c r="AVC335"/>
      <c r="AVD335"/>
      <c r="AVE335"/>
      <c r="AVF335"/>
      <c r="AVG335"/>
      <c r="AVH335"/>
      <c r="AVI335"/>
      <c r="AVJ335"/>
      <c r="AVK335"/>
      <c r="AVL335"/>
      <c r="AVM335"/>
      <c r="AVN335"/>
      <c r="AVO335"/>
      <c r="AVP335"/>
      <c r="AVQ335"/>
      <c r="AVR335"/>
      <c r="AVS335"/>
      <c r="AVT335"/>
      <c r="AVU335"/>
      <c r="AVV335"/>
      <c r="AVW335"/>
      <c r="AVX335"/>
      <c r="AVY335"/>
      <c r="AVZ335"/>
      <c r="AWA335"/>
      <c r="AWB335"/>
      <c r="AWC335"/>
      <c r="AWD335"/>
      <c r="AWE335"/>
      <c r="AWF335"/>
      <c r="AWG335"/>
      <c r="AWH335"/>
      <c r="AWI335"/>
      <c r="AWJ335"/>
      <c r="AWK335"/>
      <c r="AWL335"/>
      <c r="AWM335"/>
      <c r="AWN335"/>
      <c r="AWO335"/>
      <c r="AWP335"/>
      <c r="AWQ335"/>
      <c r="AWR335"/>
      <c r="AWS335"/>
      <c r="AWT335"/>
      <c r="AWU335"/>
      <c r="AWV335"/>
      <c r="AWW335"/>
      <c r="AWX335"/>
      <c r="AWY335"/>
      <c r="AWZ335"/>
      <c r="AXA335"/>
      <c r="AXB335"/>
      <c r="AXC335"/>
      <c r="AXD335"/>
      <c r="AXE335"/>
      <c r="AXF335"/>
      <c r="AXG335"/>
      <c r="AXH335"/>
      <c r="AXI335"/>
      <c r="AXJ335"/>
      <c r="AXK335"/>
      <c r="AXL335"/>
      <c r="AXM335"/>
      <c r="AXN335"/>
      <c r="AXO335"/>
      <c r="AXP335"/>
      <c r="AXQ335"/>
      <c r="AXR335"/>
      <c r="AXS335"/>
      <c r="AXT335"/>
      <c r="AXU335"/>
      <c r="AXV335"/>
      <c r="AXW335"/>
      <c r="AXX335"/>
      <c r="AXY335"/>
      <c r="AXZ335"/>
      <c r="AYA335"/>
      <c r="AYB335"/>
      <c r="AYC335"/>
      <c r="AYD335"/>
      <c r="AYE335"/>
      <c r="AYF335"/>
      <c r="AYG335"/>
      <c r="AYH335"/>
      <c r="AYI335"/>
      <c r="AYJ335"/>
      <c r="AYK335"/>
      <c r="AYL335"/>
      <c r="AYM335"/>
      <c r="AYN335"/>
      <c r="AYO335"/>
      <c r="AYP335"/>
      <c r="AYQ335"/>
      <c r="AYR335"/>
      <c r="AYS335"/>
      <c r="AYT335"/>
      <c r="AYU335"/>
      <c r="AYV335"/>
      <c r="AYW335"/>
      <c r="AYX335"/>
      <c r="AYY335"/>
      <c r="AYZ335"/>
      <c r="AZA335"/>
      <c r="AZB335"/>
      <c r="AZC335"/>
      <c r="AZD335"/>
      <c r="AZE335"/>
      <c r="AZF335"/>
      <c r="AZG335"/>
      <c r="AZH335"/>
      <c r="AZI335"/>
      <c r="AZJ335"/>
      <c r="AZK335"/>
      <c r="AZL335"/>
      <c r="AZM335"/>
      <c r="AZN335"/>
      <c r="AZO335"/>
      <c r="AZP335"/>
      <c r="AZQ335"/>
      <c r="AZR335"/>
      <c r="AZS335"/>
      <c r="AZT335"/>
      <c r="AZU335"/>
      <c r="AZV335"/>
      <c r="AZW335"/>
      <c r="AZX335"/>
      <c r="AZY335"/>
      <c r="AZZ335"/>
      <c r="BAA335"/>
      <c r="BAB335"/>
      <c r="BAC335"/>
      <c r="BAD335"/>
      <c r="BAE335"/>
      <c r="BAF335"/>
      <c r="BAG335"/>
      <c r="BAH335"/>
      <c r="BAI335"/>
      <c r="BAJ335"/>
      <c r="BAK335"/>
      <c r="BAL335"/>
      <c r="BAM335"/>
      <c r="BAN335"/>
      <c r="BAO335"/>
      <c r="BAP335"/>
      <c r="BAQ335"/>
      <c r="BAR335"/>
      <c r="BAS335"/>
      <c r="BAT335"/>
      <c r="BAU335"/>
      <c r="BAV335"/>
      <c r="BAW335"/>
      <c r="BAX335"/>
      <c r="BAY335"/>
      <c r="BAZ335"/>
      <c r="BBA335"/>
      <c r="BBB335"/>
      <c r="BBC335"/>
      <c r="BBD335"/>
      <c r="BBE335"/>
      <c r="BBF335"/>
      <c r="BBG335"/>
      <c r="BBH335"/>
      <c r="BBI335"/>
      <c r="BBJ335"/>
      <c r="BBK335"/>
      <c r="BBL335"/>
      <c r="BBM335"/>
      <c r="BBN335"/>
      <c r="BBO335"/>
      <c r="BBP335"/>
      <c r="BBQ335"/>
      <c r="BBR335"/>
      <c r="BBS335"/>
      <c r="BBT335"/>
      <c r="BBU335"/>
      <c r="BBV335"/>
      <c r="BBW335"/>
      <c r="BBX335"/>
      <c r="BBY335"/>
      <c r="BBZ335"/>
      <c r="BCA335"/>
      <c r="BCB335"/>
      <c r="BCC335"/>
      <c r="BCD335"/>
      <c r="BCE335"/>
      <c r="BCF335"/>
      <c r="BCG335"/>
      <c r="BCH335"/>
      <c r="BCI335"/>
      <c r="BCJ335"/>
      <c r="BCK335"/>
      <c r="BCL335"/>
      <c r="BCM335"/>
      <c r="BCN335"/>
      <c r="BCO335"/>
      <c r="BCP335"/>
      <c r="BCQ335"/>
      <c r="BCR335"/>
      <c r="BCS335"/>
      <c r="BCT335"/>
      <c r="BCU335"/>
      <c r="BCV335"/>
      <c r="BCW335"/>
      <c r="BCX335"/>
      <c r="BCY335"/>
      <c r="BCZ335"/>
      <c r="BDA335"/>
      <c r="BDB335"/>
      <c r="BDC335"/>
      <c r="BDD335"/>
      <c r="BDE335"/>
      <c r="BDF335"/>
      <c r="BDG335"/>
      <c r="BDH335"/>
      <c r="BDI335"/>
      <c r="BDJ335"/>
      <c r="BDK335"/>
      <c r="BDL335"/>
      <c r="BDM335"/>
      <c r="BDN335"/>
      <c r="BDO335"/>
      <c r="BDP335"/>
      <c r="BDQ335"/>
      <c r="BDR335"/>
      <c r="BDS335"/>
      <c r="BDT335"/>
      <c r="BDU335"/>
    </row>
    <row r="336" spans="1:1477" s="69" customFormat="1">
      <c r="B336" s="158" t="s">
        <v>7</v>
      </c>
      <c r="C336" s="158" t="s">
        <v>597</v>
      </c>
      <c r="D336" s="158" t="s">
        <v>598</v>
      </c>
      <c r="E336" s="194">
        <v>45181</v>
      </c>
      <c r="F336" s="158" t="s">
        <v>988</v>
      </c>
      <c r="G336" s="158" t="s">
        <v>990</v>
      </c>
      <c r="H336" s="195">
        <v>4</v>
      </c>
      <c r="I336" s="132">
        <v>7</v>
      </c>
      <c r="J336" s="132">
        <v>580</v>
      </c>
      <c r="K336" s="132">
        <v>715</v>
      </c>
      <c r="L336" s="132">
        <v>656</v>
      </c>
      <c r="M336" s="192">
        <f t="shared" si="108"/>
        <v>0.91206896551724137</v>
      </c>
      <c r="N336" s="69">
        <f t="shared" si="109"/>
        <v>1</v>
      </c>
      <c r="O336" s="132">
        <v>59</v>
      </c>
      <c r="P336" s="132">
        <v>0</v>
      </c>
      <c r="Q336" s="132">
        <v>0</v>
      </c>
      <c r="R336" s="132">
        <v>127</v>
      </c>
      <c r="S336" s="132">
        <v>8</v>
      </c>
      <c r="T336" s="191">
        <v>24889345</v>
      </c>
      <c r="U336" s="191">
        <v>150000</v>
      </c>
      <c r="V336" s="191">
        <v>24739345</v>
      </c>
      <c r="W336" s="191">
        <v>25770345</v>
      </c>
      <c r="X336" s="191">
        <v>25416917</v>
      </c>
      <c r="Y336" s="191">
        <v>0</v>
      </c>
      <c r="Z336" s="191">
        <v>0</v>
      </c>
      <c r="AA336" s="191">
        <v>0</v>
      </c>
      <c r="AB336" s="191">
        <v>25416917</v>
      </c>
      <c r="AC336" s="191">
        <v>25256822</v>
      </c>
      <c r="AD336" s="192">
        <f t="shared" si="110"/>
        <v>1.0209171665620089</v>
      </c>
      <c r="AE336" s="132">
        <f t="shared" si="111"/>
        <v>1</v>
      </c>
      <c r="AF336" s="191">
        <v>-129095</v>
      </c>
      <c r="AG336" s="191">
        <v>881000</v>
      </c>
      <c r="AH336" s="132">
        <v>76</v>
      </c>
      <c r="AI336" s="132">
        <v>51</v>
      </c>
      <c r="AJ336" s="132">
        <v>0</v>
      </c>
      <c r="AK336" s="132">
        <v>0</v>
      </c>
      <c r="AL336" s="80">
        <v>57314</v>
      </c>
      <c r="AM336" s="80">
        <v>0</v>
      </c>
      <c r="AN336" s="132">
        <v>0</v>
      </c>
      <c r="AO336" s="132">
        <v>0</v>
      </c>
      <c r="AP336" s="80">
        <v>0</v>
      </c>
      <c r="AQ336" s="80">
        <v>0</v>
      </c>
      <c r="AR336" s="132">
        <v>0</v>
      </c>
      <c r="AS336" s="132">
        <v>0</v>
      </c>
      <c r="AT336" s="80">
        <v>0</v>
      </c>
      <c r="AU336" s="80">
        <v>0</v>
      </c>
      <c r="AV336" s="132">
        <v>0</v>
      </c>
      <c r="AW336" s="132">
        <v>0</v>
      </c>
      <c r="AX336" s="80">
        <v>0</v>
      </c>
      <c r="AY336" s="80">
        <v>0</v>
      </c>
      <c r="AZ336" s="132">
        <v>0</v>
      </c>
      <c r="BA336" s="132">
        <v>0</v>
      </c>
      <c r="BB336" s="80">
        <v>0</v>
      </c>
      <c r="BC336" s="80">
        <v>0</v>
      </c>
      <c r="BD336" s="132">
        <v>0</v>
      </c>
      <c r="BE336" s="132">
        <v>8</v>
      </c>
      <c r="BF336" s="80">
        <v>471317</v>
      </c>
      <c r="BG336" s="80">
        <v>0</v>
      </c>
      <c r="BH336" s="132">
        <v>0</v>
      </c>
      <c r="BI336" s="132">
        <v>0</v>
      </c>
      <c r="BJ336" s="80">
        <v>439504</v>
      </c>
      <c r="BK336" s="80">
        <v>0</v>
      </c>
      <c r="BL336" s="132">
        <v>0</v>
      </c>
      <c r="BM336" s="132">
        <v>0</v>
      </c>
      <c r="BN336" s="80">
        <v>0</v>
      </c>
      <c r="BO336" s="80">
        <v>0</v>
      </c>
      <c r="BP336" s="132">
        <v>0</v>
      </c>
      <c r="BQ336" s="132">
        <v>0</v>
      </c>
      <c r="BR336" s="80">
        <v>0</v>
      </c>
      <c r="BS336" s="80">
        <v>0</v>
      </c>
      <c r="BT336" s="132">
        <v>0</v>
      </c>
      <c r="BU336" s="132">
        <v>0</v>
      </c>
      <c r="BV336" s="80">
        <v>0</v>
      </c>
      <c r="BW336" s="80">
        <v>0</v>
      </c>
      <c r="BX336" s="132">
        <v>0</v>
      </c>
      <c r="BY336" s="132">
        <v>0</v>
      </c>
      <c r="BZ336" s="80">
        <v>0</v>
      </c>
      <c r="CA336" s="80">
        <v>0</v>
      </c>
      <c r="CB336" s="132">
        <v>0</v>
      </c>
      <c r="CC336" s="132">
        <v>0</v>
      </c>
      <c r="CD336" s="80">
        <v>0</v>
      </c>
      <c r="CE336" s="80">
        <v>0</v>
      </c>
      <c r="CF336" s="132">
        <v>0</v>
      </c>
      <c r="CG336" s="132">
        <v>0</v>
      </c>
      <c r="CH336" s="80">
        <v>0</v>
      </c>
      <c r="CI336" s="80">
        <v>0</v>
      </c>
      <c r="CJ336" s="132">
        <v>0</v>
      </c>
      <c r="CK336" s="132">
        <v>8</v>
      </c>
      <c r="CL336" s="80">
        <v>968135</v>
      </c>
      <c r="CM336" s="80">
        <v>0</v>
      </c>
      <c r="CN336" s="158" t="s">
        <v>851</v>
      </c>
      <c r="CO336" s="158" t="s">
        <v>852</v>
      </c>
      <c r="CP336" s="158" t="s">
        <v>709</v>
      </c>
      <c r="CQ336" s="158" t="s">
        <v>709</v>
      </c>
      <c r="CR336" s="158" t="s">
        <v>709</v>
      </c>
      <c r="CS336" s="158" t="s">
        <v>709</v>
      </c>
      <c r="CT336" s="194">
        <v>46069</v>
      </c>
      <c r="CU336" s="158" t="s">
        <v>991</v>
      </c>
      <c r="CV336" s="158" t="s">
        <v>989</v>
      </c>
      <c r="CW336" s="194" t="s">
        <v>168</v>
      </c>
      <c r="CX336" s="194">
        <v>45961</v>
      </c>
      <c r="CY336" s="158" t="s">
        <v>993</v>
      </c>
      <c r="CZ336" s="158" t="s">
        <v>989</v>
      </c>
      <c r="DA336" s="158" t="s">
        <v>1061</v>
      </c>
      <c r="DB336" s="200">
        <v>27205817.870000001</v>
      </c>
      <c r="DC336" s="158"/>
      <c r="DD336" s="67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  <c r="AKK336"/>
      <c r="AKL336"/>
      <c r="AKM336"/>
      <c r="AKN336"/>
      <c r="AKO336"/>
      <c r="AKP336"/>
      <c r="AKQ336"/>
      <c r="AKR336"/>
      <c r="AKS336"/>
      <c r="AKT336"/>
      <c r="AKU336"/>
      <c r="AKV336"/>
      <c r="AKW336"/>
      <c r="AKX336"/>
      <c r="AKY336"/>
      <c r="AKZ336"/>
      <c r="ALA336"/>
      <c r="ALB336"/>
      <c r="ALC336"/>
      <c r="ALD336"/>
      <c r="ALE336"/>
      <c r="ALF336"/>
      <c r="ALG336"/>
      <c r="ALH336"/>
      <c r="ALI336"/>
      <c r="ALJ336"/>
      <c r="ALK336"/>
      <c r="ALL336"/>
      <c r="ALM336"/>
      <c r="ALN336"/>
      <c r="ALO336"/>
      <c r="ALP336"/>
      <c r="ALQ336"/>
      <c r="ALR336"/>
      <c r="ALS336"/>
      <c r="ALT336"/>
      <c r="ALU336"/>
      <c r="ALV336"/>
      <c r="ALW336"/>
      <c r="ALX336"/>
      <c r="ALY336"/>
      <c r="ALZ336"/>
      <c r="AMA336"/>
      <c r="AMB336"/>
      <c r="AMC336"/>
      <c r="AMD336"/>
      <c r="AME336"/>
      <c r="AMF336"/>
      <c r="AMG336"/>
      <c r="AMH336"/>
      <c r="AMI336"/>
      <c r="AMJ336"/>
      <c r="AMK336"/>
      <c r="AML336"/>
      <c r="AMM336"/>
      <c r="AMN336"/>
      <c r="AMO336"/>
      <c r="AMP336"/>
      <c r="AMQ336"/>
      <c r="AMR336"/>
      <c r="AMS336"/>
      <c r="AMT336"/>
      <c r="AMU336"/>
      <c r="AMV336"/>
      <c r="AMW336"/>
      <c r="AMX336"/>
      <c r="AMY336"/>
      <c r="AMZ336"/>
      <c r="ANA336"/>
      <c r="ANB336"/>
      <c r="ANC336"/>
      <c r="AND336"/>
      <c r="ANE336"/>
      <c r="ANF336"/>
      <c r="ANG336"/>
      <c r="ANH336"/>
      <c r="ANI336"/>
      <c r="ANJ336"/>
      <c r="ANK336"/>
      <c r="ANL336"/>
      <c r="ANM336"/>
      <c r="ANN336"/>
      <c r="ANO336"/>
      <c r="ANP336"/>
      <c r="ANQ336"/>
      <c r="ANR336"/>
      <c r="ANS336"/>
      <c r="ANT336"/>
      <c r="ANU336"/>
      <c r="ANV336"/>
      <c r="ANW336"/>
      <c r="ANX336"/>
      <c r="ANY336"/>
      <c r="ANZ336"/>
      <c r="AOA336"/>
      <c r="AOB336"/>
      <c r="AOC336"/>
      <c r="AOD336"/>
      <c r="AOE336"/>
      <c r="AOF336"/>
      <c r="AOG336"/>
      <c r="AOH336"/>
      <c r="AOI336"/>
      <c r="AOJ336"/>
      <c r="AOK336"/>
      <c r="AOL336"/>
      <c r="AOM336"/>
      <c r="AON336"/>
      <c r="AOO336"/>
      <c r="AOP336"/>
      <c r="AOQ336"/>
      <c r="AOR336"/>
      <c r="AOS336"/>
      <c r="AOT336"/>
      <c r="AOU336"/>
      <c r="AOV336"/>
      <c r="AOW336"/>
      <c r="AOX336"/>
      <c r="AOY336"/>
      <c r="AOZ336"/>
      <c r="APA336"/>
      <c r="APB336"/>
      <c r="APC336"/>
      <c r="APD336"/>
      <c r="APE336"/>
      <c r="APF336"/>
      <c r="APG336"/>
      <c r="APH336"/>
      <c r="API336"/>
      <c r="APJ336"/>
      <c r="APK336"/>
      <c r="APL336"/>
      <c r="APM336"/>
      <c r="APN336"/>
      <c r="APO336"/>
      <c r="APP336"/>
      <c r="APQ336"/>
      <c r="APR336"/>
      <c r="APS336"/>
      <c r="APT336"/>
      <c r="APU336"/>
      <c r="APV336"/>
      <c r="APW336"/>
      <c r="APX336"/>
      <c r="APY336"/>
      <c r="APZ336"/>
      <c r="AQA336"/>
      <c r="AQB336"/>
      <c r="AQC336"/>
      <c r="AQD336"/>
      <c r="AQE336"/>
      <c r="AQF336"/>
      <c r="AQG336"/>
      <c r="AQH336"/>
      <c r="AQI336"/>
      <c r="AQJ336"/>
      <c r="AQK336"/>
      <c r="AQL336"/>
      <c r="AQM336"/>
      <c r="AQN336"/>
      <c r="AQO336"/>
      <c r="AQP336"/>
      <c r="AQQ336"/>
      <c r="AQR336"/>
      <c r="AQS336"/>
      <c r="AQT336"/>
      <c r="AQU336"/>
      <c r="AQV336"/>
      <c r="AQW336"/>
      <c r="AQX336"/>
      <c r="AQY336"/>
      <c r="AQZ336"/>
      <c r="ARA336"/>
      <c r="ARB336"/>
      <c r="ARC336"/>
      <c r="ARD336"/>
      <c r="ARE336"/>
      <c r="ARF336"/>
      <c r="ARG336"/>
      <c r="ARH336"/>
      <c r="ARI336"/>
      <c r="ARJ336"/>
      <c r="ARK336"/>
      <c r="ARL336"/>
      <c r="ARM336"/>
      <c r="ARN336"/>
      <c r="ARO336"/>
      <c r="ARP336"/>
      <c r="ARQ336"/>
      <c r="ARR336"/>
      <c r="ARS336"/>
      <c r="ART336"/>
      <c r="ARU336"/>
      <c r="ARV336"/>
      <c r="ARW336"/>
      <c r="ARX336"/>
      <c r="ARY336"/>
      <c r="ARZ336"/>
      <c r="ASA336"/>
      <c r="ASB336"/>
      <c r="ASC336"/>
      <c r="ASD336"/>
      <c r="ASE336"/>
      <c r="ASF336"/>
      <c r="ASG336"/>
      <c r="ASH336"/>
      <c r="ASI336"/>
      <c r="ASJ336"/>
      <c r="ASK336"/>
      <c r="ASL336"/>
      <c r="ASM336"/>
      <c r="ASN336"/>
      <c r="ASO336"/>
      <c r="ASP336"/>
      <c r="ASQ336"/>
      <c r="ASR336"/>
      <c r="ASS336"/>
      <c r="AST336"/>
      <c r="ASU336"/>
      <c r="ASV336"/>
      <c r="ASW336"/>
      <c r="ASX336"/>
      <c r="ASY336"/>
      <c r="ASZ336"/>
      <c r="ATA336"/>
      <c r="ATB336"/>
      <c r="ATC336"/>
      <c r="ATD336"/>
      <c r="ATE336"/>
      <c r="ATF336"/>
      <c r="ATG336"/>
      <c r="ATH336"/>
      <c r="ATI336"/>
      <c r="ATJ336"/>
      <c r="ATK336"/>
      <c r="ATL336"/>
      <c r="ATM336"/>
      <c r="ATN336"/>
      <c r="ATO336"/>
      <c r="ATP336"/>
      <c r="ATQ336"/>
      <c r="ATR336"/>
      <c r="ATS336"/>
      <c r="ATT336"/>
      <c r="ATU336"/>
      <c r="ATV336"/>
      <c r="ATW336"/>
      <c r="ATX336"/>
      <c r="ATY336"/>
      <c r="ATZ336"/>
      <c r="AUA336"/>
      <c r="AUB336"/>
      <c r="AUC336"/>
      <c r="AUD336"/>
      <c r="AUE336"/>
      <c r="AUF336"/>
      <c r="AUG336"/>
      <c r="AUH336"/>
      <c r="AUI336"/>
      <c r="AUJ336"/>
      <c r="AUK336"/>
      <c r="AUL336"/>
      <c r="AUM336"/>
      <c r="AUN336"/>
      <c r="AUO336"/>
      <c r="AUP336"/>
      <c r="AUQ336"/>
      <c r="AUR336"/>
      <c r="AUS336"/>
      <c r="AUT336"/>
      <c r="AUU336"/>
      <c r="AUV336"/>
      <c r="AUW336"/>
      <c r="AUX336"/>
      <c r="AUY336"/>
      <c r="AUZ336"/>
      <c r="AVA336"/>
      <c r="AVB336"/>
      <c r="AVC336"/>
      <c r="AVD336"/>
      <c r="AVE336"/>
      <c r="AVF336"/>
      <c r="AVG336"/>
      <c r="AVH336"/>
      <c r="AVI336"/>
      <c r="AVJ336"/>
      <c r="AVK336"/>
      <c r="AVL336"/>
      <c r="AVM336"/>
      <c r="AVN336"/>
      <c r="AVO336"/>
      <c r="AVP336"/>
      <c r="AVQ336"/>
      <c r="AVR336"/>
      <c r="AVS336"/>
      <c r="AVT336"/>
      <c r="AVU336"/>
      <c r="AVV336"/>
      <c r="AVW336"/>
      <c r="AVX336"/>
      <c r="AVY336"/>
      <c r="AVZ336"/>
      <c r="AWA336"/>
      <c r="AWB336"/>
      <c r="AWC336"/>
      <c r="AWD336"/>
      <c r="AWE336"/>
      <c r="AWF336"/>
      <c r="AWG336"/>
      <c r="AWH336"/>
      <c r="AWI336"/>
      <c r="AWJ336"/>
      <c r="AWK336"/>
      <c r="AWL336"/>
      <c r="AWM336"/>
      <c r="AWN336"/>
      <c r="AWO336"/>
      <c r="AWP336"/>
      <c r="AWQ336"/>
      <c r="AWR336"/>
      <c r="AWS336"/>
      <c r="AWT336"/>
      <c r="AWU336"/>
      <c r="AWV336"/>
      <c r="AWW336"/>
      <c r="AWX336"/>
      <c r="AWY336"/>
      <c r="AWZ336"/>
      <c r="AXA336"/>
      <c r="AXB336"/>
      <c r="AXC336"/>
      <c r="AXD336"/>
      <c r="AXE336"/>
      <c r="AXF336"/>
      <c r="AXG336"/>
      <c r="AXH336"/>
      <c r="AXI336"/>
      <c r="AXJ336"/>
      <c r="AXK336"/>
      <c r="AXL336"/>
      <c r="AXM336"/>
      <c r="AXN336"/>
      <c r="AXO336"/>
      <c r="AXP336"/>
      <c r="AXQ336"/>
      <c r="AXR336"/>
      <c r="AXS336"/>
      <c r="AXT336"/>
      <c r="AXU336"/>
      <c r="AXV336"/>
      <c r="AXW336"/>
      <c r="AXX336"/>
      <c r="AXY336"/>
      <c r="AXZ336"/>
      <c r="AYA336"/>
      <c r="AYB336"/>
      <c r="AYC336"/>
      <c r="AYD336"/>
      <c r="AYE336"/>
      <c r="AYF336"/>
      <c r="AYG336"/>
      <c r="AYH336"/>
      <c r="AYI336"/>
      <c r="AYJ336"/>
      <c r="AYK336"/>
      <c r="AYL336"/>
      <c r="AYM336"/>
      <c r="AYN336"/>
      <c r="AYO336"/>
      <c r="AYP336"/>
      <c r="AYQ336"/>
      <c r="AYR336"/>
      <c r="AYS336"/>
      <c r="AYT336"/>
      <c r="AYU336"/>
      <c r="AYV336"/>
      <c r="AYW336"/>
      <c r="AYX336"/>
      <c r="AYY336"/>
      <c r="AYZ336"/>
      <c r="AZA336"/>
      <c r="AZB336"/>
      <c r="AZC336"/>
      <c r="AZD336"/>
      <c r="AZE336"/>
      <c r="AZF336"/>
      <c r="AZG336"/>
      <c r="AZH336"/>
      <c r="AZI336"/>
      <c r="AZJ336"/>
      <c r="AZK336"/>
      <c r="AZL336"/>
      <c r="AZM336"/>
      <c r="AZN336"/>
      <c r="AZO336"/>
      <c r="AZP336"/>
      <c r="AZQ336"/>
      <c r="AZR336"/>
      <c r="AZS336"/>
      <c r="AZT336"/>
      <c r="AZU336"/>
      <c r="AZV336"/>
      <c r="AZW336"/>
      <c r="AZX336"/>
      <c r="AZY336"/>
      <c r="AZZ336"/>
      <c r="BAA336"/>
      <c r="BAB336"/>
      <c r="BAC336"/>
      <c r="BAD336"/>
      <c r="BAE336"/>
      <c r="BAF336"/>
      <c r="BAG336"/>
      <c r="BAH336"/>
      <c r="BAI336"/>
      <c r="BAJ336"/>
      <c r="BAK336"/>
      <c r="BAL336"/>
      <c r="BAM336"/>
      <c r="BAN336"/>
      <c r="BAO336"/>
      <c r="BAP336"/>
      <c r="BAQ336"/>
      <c r="BAR336"/>
      <c r="BAS336"/>
      <c r="BAT336"/>
      <c r="BAU336"/>
      <c r="BAV336"/>
      <c r="BAW336"/>
      <c r="BAX336"/>
      <c r="BAY336"/>
      <c r="BAZ336"/>
      <c r="BBA336"/>
      <c r="BBB336"/>
      <c r="BBC336"/>
      <c r="BBD336"/>
      <c r="BBE336"/>
      <c r="BBF336"/>
      <c r="BBG336"/>
      <c r="BBH336"/>
      <c r="BBI336"/>
      <c r="BBJ336"/>
      <c r="BBK336"/>
      <c r="BBL336"/>
      <c r="BBM336"/>
      <c r="BBN336"/>
      <c r="BBO336"/>
      <c r="BBP336"/>
      <c r="BBQ336"/>
      <c r="BBR336"/>
      <c r="BBS336"/>
      <c r="BBT336"/>
      <c r="BBU336"/>
      <c r="BBV336"/>
      <c r="BBW336"/>
      <c r="BBX336"/>
      <c r="BBY336"/>
      <c r="BBZ336"/>
      <c r="BCA336"/>
      <c r="BCB336"/>
      <c r="BCC336"/>
      <c r="BCD336"/>
      <c r="BCE336"/>
      <c r="BCF336"/>
      <c r="BCG336"/>
      <c r="BCH336"/>
      <c r="BCI336"/>
      <c r="BCJ336"/>
      <c r="BCK336"/>
      <c r="BCL336"/>
      <c r="BCM336"/>
      <c r="BCN336"/>
      <c r="BCO336"/>
      <c r="BCP336"/>
      <c r="BCQ336"/>
      <c r="BCR336"/>
      <c r="BCS336"/>
      <c r="BCT336"/>
      <c r="BCU336"/>
      <c r="BCV336"/>
      <c r="BCW336"/>
      <c r="BCX336"/>
      <c r="BCY336"/>
      <c r="BCZ336"/>
      <c r="BDA336"/>
      <c r="BDB336"/>
      <c r="BDC336"/>
      <c r="BDD336"/>
      <c r="BDE336"/>
      <c r="BDF336"/>
      <c r="BDG336"/>
      <c r="BDH336"/>
      <c r="BDI336"/>
      <c r="BDJ336"/>
      <c r="BDK336"/>
      <c r="BDL336"/>
      <c r="BDM336"/>
      <c r="BDN336"/>
      <c r="BDO336"/>
      <c r="BDP336"/>
      <c r="BDQ336"/>
      <c r="BDR336"/>
      <c r="BDS336"/>
      <c r="BDT336"/>
      <c r="BDU336"/>
    </row>
    <row r="337" spans="2:1477" s="69" customFormat="1">
      <c r="B337" s="158" t="s">
        <v>7</v>
      </c>
      <c r="C337" s="158" t="s">
        <v>599</v>
      </c>
      <c r="D337" s="158" t="s">
        <v>600</v>
      </c>
      <c r="E337" s="194">
        <v>45335</v>
      </c>
      <c r="F337" s="158" t="s">
        <v>991</v>
      </c>
      <c r="G337" s="158" t="s">
        <v>990</v>
      </c>
      <c r="H337" s="195">
        <v>1</v>
      </c>
      <c r="I337" s="132">
        <v>1</v>
      </c>
      <c r="J337" s="132">
        <v>181</v>
      </c>
      <c r="K337" s="132">
        <v>339</v>
      </c>
      <c r="L337" s="132">
        <v>326</v>
      </c>
      <c r="M337" s="192">
        <f t="shared" si="108"/>
        <v>1.0662983425414365</v>
      </c>
      <c r="N337" s="69">
        <f t="shared" si="109"/>
        <v>1</v>
      </c>
      <c r="O337" s="132">
        <v>13</v>
      </c>
      <c r="P337" s="132">
        <v>0</v>
      </c>
      <c r="Q337" s="132">
        <v>0</v>
      </c>
      <c r="R337" s="132">
        <v>133</v>
      </c>
      <c r="S337" s="132">
        <v>25</v>
      </c>
      <c r="T337" s="191">
        <v>2794276</v>
      </c>
      <c r="U337" s="191">
        <v>60345</v>
      </c>
      <c r="V337" s="191">
        <v>2733930</v>
      </c>
      <c r="W337" s="191">
        <v>2537251</v>
      </c>
      <c r="X337" s="191">
        <v>2444066</v>
      </c>
      <c r="Y337" s="191">
        <v>0</v>
      </c>
      <c r="Z337" s="191">
        <v>0</v>
      </c>
      <c r="AA337" s="191">
        <v>0</v>
      </c>
      <c r="AB337" s="191">
        <v>2444066</v>
      </c>
      <c r="AC337" s="191">
        <v>2444066</v>
      </c>
      <c r="AD337" s="192">
        <f t="shared" si="110"/>
        <v>0.89397533952954167</v>
      </c>
      <c r="AE337" s="132">
        <f t="shared" si="111"/>
        <v>1</v>
      </c>
      <c r="AF337" s="191">
        <v>0</v>
      </c>
      <c r="AG337" s="191">
        <v>-257025</v>
      </c>
      <c r="AH337" s="132">
        <v>84</v>
      </c>
      <c r="AI337" s="132">
        <v>49</v>
      </c>
      <c r="AJ337" s="132">
        <v>0</v>
      </c>
      <c r="AK337" s="132">
        <v>25</v>
      </c>
      <c r="AL337" s="80">
        <v>59995</v>
      </c>
      <c r="AM337" s="80">
        <v>0</v>
      </c>
      <c r="AN337" s="132">
        <v>0</v>
      </c>
      <c r="AO337" s="132">
        <v>0</v>
      </c>
      <c r="AP337" s="80">
        <v>0</v>
      </c>
      <c r="AQ337" s="80">
        <v>0</v>
      </c>
      <c r="AR337" s="132">
        <v>0</v>
      </c>
      <c r="AS337" s="132">
        <v>0</v>
      </c>
      <c r="AT337" s="80">
        <v>0</v>
      </c>
      <c r="AU337" s="80">
        <v>0</v>
      </c>
      <c r="AV337" s="132">
        <v>0</v>
      </c>
      <c r="AW337" s="132">
        <v>0</v>
      </c>
      <c r="AX337" s="80">
        <v>0</v>
      </c>
      <c r="AY337" s="80">
        <v>0</v>
      </c>
      <c r="AZ337" s="132">
        <v>0</v>
      </c>
      <c r="BA337" s="132">
        <v>0</v>
      </c>
      <c r="BB337" s="80">
        <v>0</v>
      </c>
      <c r="BC337" s="80">
        <v>0</v>
      </c>
      <c r="BD337" s="132">
        <v>0</v>
      </c>
      <c r="BE337" s="132">
        <v>0</v>
      </c>
      <c r="BF337" s="80">
        <v>0</v>
      </c>
      <c r="BG337" s="80">
        <v>0</v>
      </c>
      <c r="BH337" s="132">
        <v>0</v>
      </c>
      <c r="BI337" s="132">
        <v>0</v>
      </c>
      <c r="BJ337" s="80">
        <v>0</v>
      </c>
      <c r="BK337" s="80">
        <v>0</v>
      </c>
      <c r="BL337" s="132">
        <v>0</v>
      </c>
      <c r="BM337" s="132">
        <v>0</v>
      </c>
      <c r="BN337" s="80">
        <v>0</v>
      </c>
      <c r="BO337" s="80">
        <v>0</v>
      </c>
      <c r="BP337" s="132">
        <v>0</v>
      </c>
      <c r="BQ337" s="132">
        <v>0</v>
      </c>
      <c r="BR337" s="80">
        <v>0</v>
      </c>
      <c r="BS337" s="80">
        <v>0</v>
      </c>
      <c r="BT337" s="132">
        <v>0</v>
      </c>
      <c r="BU337" s="132">
        <v>0</v>
      </c>
      <c r="BV337" s="80">
        <v>0</v>
      </c>
      <c r="BW337" s="80">
        <v>0</v>
      </c>
      <c r="BX337" s="132">
        <v>0</v>
      </c>
      <c r="BY337" s="132">
        <v>0</v>
      </c>
      <c r="BZ337" s="80">
        <v>0</v>
      </c>
      <c r="CA337" s="80">
        <v>0</v>
      </c>
      <c r="CB337" s="132">
        <v>0</v>
      </c>
      <c r="CC337" s="132">
        <v>0</v>
      </c>
      <c r="CD337" s="80">
        <v>0</v>
      </c>
      <c r="CE337" s="80">
        <v>0</v>
      </c>
      <c r="CF337" s="132">
        <v>0</v>
      </c>
      <c r="CG337" s="132">
        <v>0</v>
      </c>
      <c r="CH337" s="80">
        <v>-257025</v>
      </c>
      <c r="CI337" s="80">
        <v>0</v>
      </c>
      <c r="CJ337" s="132">
        <v>0</v>
      </c>
      <c r="CK337" s="132">
        <v>25</v>
      </c>
      <c r="CL337" s="80">
        <v>-197030</v>
      </c>
      <c r="CM337" s="80">
        <v>0</v>
      </c>
      <c r="CN337" s="158" t="s">
        <v>738</v>
      </c>
      <c r="CO337" s="158" t="s">
        <v>739</v>
      </c>
      <c r="CP337" s="158" t="s">
        <v>709</v>
      </c>
      <c r="CQ337" s="158" t="s">
        <v>709</v>
      </c>
      <c r="CR337" s="158" t="s">
        <v>709</v>
      </c>
      <c r="CS337" s="158" t="s">
        <v>709</v>
      </c>
      <c r="CT337" s="194">
        <v>45943</v>
      </c>
      <c r="CU337" s="158" t="s">
        <v>993</v>
      </c>
      <c r="CV337" s="158" t="s">
        <v>989</v>
      </c>
      <c r="CW337" s="194" t="s">
        <v>168</v>
      </c>
      <c r="CX337" s="194">
        <v>45917</v>
      </c>
      <c r="CY337" s="158" t="s">
        <v>988</v>
      </c>
      <c r="CZ337" s="158" t="s">
        <v>989</v>
      </c>
      <c r="DA337" s="158" t="s">
        <v>1061</v>
      </c>
      <c r="DB337" s="200">
        <v>6003501.5499999998</v>
      </c>
      <c r="DC337" s="158"/>
      <c r="DD337" s="6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  <c r="AKK337"/>
      <c r="AKL337"/>
      <c r="AKM337"/>
      <c r="AKN337"/>
      <c r="AKO337"/>
      <c r="AKP337"/>
      <c r="AKQ337"/>
      <c r="AKR337"/>
      <c r="AKS337"/>
      <c r="AKT337"/>
      <c r="AKU337"/>
      <c r="AKV337"/>
      <c r="AKW337"/>
      <c r="AKX337"/>
      <c r="AKY337"/>
      <c r="AKZ337"/>
      <c r="ALA337"/>
      <c r="ALB337"/>
      <c r="ALC337"/>
      <c r="ALD337"/>
      <c r="ALE337"/>
      <c r="ALF337"/>
      <c r="ALG337"/>
      <c r="ALH337"/>
      <c r="ALI337"/>
      <c r="ALJ337"/>
      <c r="ALK337"/>
      <c r="ALL337"/>
      <c r="ALM337"/>
      <c r="ALN337"/>
      <c r="ALO337"/>
      <c r="ALP337"/>
      <c r="ALQ337"/>
      <c r="ALR337"/>
      <c r="ALS337"/>
      <c r="ALT337"/>
      <c r="ALU337"/>
      <c r="ALV337"/>
      <c r="ALW337"/>
      <c r="ALX337"/>
      <c r="ALY337"/>
      <c r="ALZ337"/>
      <c r="AMA337"/>
      <c r="AMB337"/>
      <c r="AMC337"/>
      <c r="AMD337"/>
      <c r="AME337"/>
      <c r="AMF337"/>
      <c r="AMG337"/>
      <c r="AMH337"/>
      <c r="AMI337"/>
      <c r="AMJ337"/>
      <c r="AMK337"/>
      <c r="AML337"/>
      <c r="AMM337"/>
      <c r="AMN337"/>
      <c r="AMO337"/>
      <c r="AMP337"/>
      <c r="AMQ337"/>
      <c r="AMR337"/>
      <c r="AMS337"/>
      <c r="AMT337"/>
      <c r="AMU337"/>
      <c r="AMV337"/>
      <c r="AMW337"/>
      <c r="AMX337"/>
      <c r="AMY337"/>
      <c r="AMZ337"/>
      <c r="ANA337"/>
      <c r="ANB337"/>
      <c r="ANC337"/>
      <c r="AND337"/>
      <c r="ANE337"/>
      <c r="ANF337"/>
      <c r="ANG337"/>
      <c r="ANH337"/>
      <c r="ANI337"/>
      <c r="ANJ337"/>
      <c r="ANK337"/>
      <c r="ANL337"/>
      <c r="ANM337"/>
      <c r="ANN337"/>
      <c r="ANO337"/>
      <c r="ANP337"/>
      <c r="ANQ337"/>
      <c r="ANR337"/>
      <c r="ANS337"/>
      <c r="ANT337"/>
      <c r="ANU337"/>
      <c r="ANV337"/>
      <c r="ANW337"/>
      <c r="ANX337"/>
      <c r="ANY337"/>
      <c r="ANZ337"/>
      <c r="AOA337"/>
      <c r="AOB337"/>
      <c r="AOC337"/>
      <c r="AOD337"/>
      <c r="AOE337"/>
      <c r="AOF337"/>
      <c r="AOG337"/>
      <c r="AOH337"/>
      <c r="AOI337"/>
      <c r="AOJ337"/>
      <c r="AOK337"/>
      <c r="AOL337"/>
      <c r="AOM337"/>
      <c r="AON337"/>
      <c r="AOO337"/>
      <c r="AOP337"/>
      <c r="AOQ337"/>
      <c r="AOR337"/>
      <c r="AOS337"/>
      <c r="AOT337"/>
      <c r="AOU337"/>
      <c r="AOV337"/>
      <c r="AOW337"/>
      <c r="AOX337"/>
      <c r="AOY337"/>
      <c r="AOZ337"/>
      <c r="APA337"/>
      <c r="APB337"/>
      <c r="APC337"/>
      <c r="APD337"/>
      <c r="APE337"/>
      <c r="APF337"/>
      <c r="APG337"/>
      <c r="APH337"/>
      <c r="API337"/>
      <c r="APJ337"/>
      <c r="APK337"/>
      <c r="APL337"/>
      <c r="APM337"/>
      <c r="APN337"/>
      <c r="APO337"/>
      <c r="APP337"/>
      <c r="APQ337"/>
      <c r="APR337"/>
      <c r="APS337"/>
      <c r="APT337"/>
      <c r="APU337"/>
      <c r="APV337"/>
      <c r="APW337"/>
      <c r="APX337"/>
      <c r="APY337"/>
      <c r="APZ337"/>
      <c r="AQA337"/>
      <c r="AQB337"/>
      <c r="AQC337"/>
      <c r="AQD337"/>
      <c r="AQE337"/>
      <c r="AQF337"/>
      <c r="AQG337"/>
      <c r="AQH337"/>
      <c r="AQI337"/>
      <c r="AQJ337"/>
      <c r="AQK337"/>
      <c r="AQL337"/>
      <c r="AQM337"/>
      <c r="AQN337"/>
      <c r="AQO337"/>
      <c r="AQP337"/>
      <c r="AQQ337"/>
      <c r="AQR337"/>
      <c r="AQS337"/>
      <c r="AQT337"/>
      <c r="AQU337"/>
      <c r="AQV337"/>
      <c r="AQW337"/>
      <c r="AQX337"/>
      <c r="AQY337"/>
      <c r="AQZ337"/>
      <c r="ARA337"/>
      <c r="ARB337"/>
      <c r="ARC337"/>
      <c r="ARD337"/>
      <c r="ARE337"/>
      <c r="ARF337"/>
      <c r="ARG337"/>
      <c r="ARH337"/>
      <c r="ARI337"/>
      <c r="ARJ337"/>
      <c r="ARK337"/>
      <c r="ARL337"/>
      <c r="ARM337"/>
      <c r="ARN337"/>
      <c r="ARO337"/>
      <c r="ARP337"/>
      <c r="ARQ337"/>
      <c r="ARR337"/>
      <c r="ARS337"/>
      <c r="ART337"/>
      <c r="ARU337"/>
      <c r="ARV337"/>
      <c r="ARW337"/>
      <c r="ARX337"/>
      <c r="ARY337"/>
      <c r="ARZ337"/>
      <c r="ASA337"/>
      <c r="ASB337"/>
      <c r="ASC337"/>
      <c r="ASD337"/>
      <c r="ASE337"/>
      <c r="ASF337"/>
      <c r="ASG337"/>
      <c r="ASH337"/>
      <c r="ASI337"/>
      <c r="ASJ337"/>
      <c r="ASK337"/>
      <c r="ASL337"/>
      <c r="ASM337"/>
      <c r="ASN337"/>
      <c r="ASO337"/>
      <c r="ASP337"/>
      <c r="ASQ337"/>
      <c r="ASR337"/>
      <c r="ASS337"/>
      <c r="AST337"/>
      <c r="ASU337"/>
      <c r="ASV337"/>
      <c r="ASW337"/>
      <c r="ASX337"/>
      <c r="ASY337"/>
      <c r="ASZ337"/>
      <c r="ATA337"/>
      <c r="ATB337"/>
      <c r="ATC337"/>
      <c r="ATD337"/>
      <c r="ATE337"/>
      <c r="ATF337"/>
      <c r="ATG337"/>
      <c r="ATH337"/>
      <c r="ATI337"/>
      <c r="ATJ337"/>
      <c r="ATK337"/>
      <c r="ATL337"/>
      <c r="ATM337"/>
      <c r="ATN337"/>
      <c r="ATO337"/>
      <c r="ATP337"/>
      <c r="ATQ337"/>
      <c r="ATR337"/>
      <c r="ATS337"/>
      <c r="ATT337"/>
      <c r="ATU337"/>
      <c r="ATV337"/>
      <c r="ATW337"/>
      <c r="ATX337"/>
      <c r="ATY337"/>
      <c r="ATZ337"/>
      <c r="AUA337"/>
      <c r="AUB337"/>
      <c r="AUC337"/>
      <c r="AUD337"/>
      <c r="AUE337"/>
      <c r="AUF337"/>
      <c r="AUG337"/>
      <c r="AUH337"/>
      <c r="AUI337"/>
      <c r="AUJ337"/>
      <c r="AUK337"/>
      <c r="AUL337"/>
      <c r="AUM337"/>
      <c r="AUN337"/>
      <c r="AUO337"/>
      <c r="AUP337"/>
      <c r="AUQ337"/>
      <c r="AUR337"/>
      <c r="AUS337"/>
      <c r="AUT337"/>
      <c r="AUU337"/>
      <c r="AUV337"/>
      <c r="AUW337"/>
      <c r="AUX337"/>
      <c r="AUY337"/>
      <c r="AUZ337"/>
      <c r="AVA337"/>
      <c r="AVB337"/>
      <c r="AVC337"/>
      <c r="AVD337"/>
      <c r="AVE337"/>
      <c r="AVF337"/>
      <c r="AVG337"/>
      <c r="AVH337"/>
      <c r="AVI337"/>
      <c r="AVJ337"/>
      <c r="AVK337"/>
      <c r="AVL337"/>
      <c r="AVM337"/>
      <c r="AVN337"/>
      <c r="AVO337"/>
      <c r="AVP337"/>
      <c r="AVQ337"/>
      <c r="AVR337"/>
      <c r="AVS337"/>
      <c r="AVT337"/>
      <c r="AVU337"/>
      <c r="AVV337"/>
      <c r="AVW337"/>
      <c r="AVX337"/>
      <c r="AVY337"/>
      <c r="AVZ337"/>
      <c r="AWA337"/>
      <c r="AWB337"/>
      <c r="AWC337"/>
      <c r="AWD337"/>
      <c r="AWE337"/>
      <c r="AWF337"/>
      <c r="AWG337"/>
      <c r="AWH337"/>
      <c r="AWI337"/>
      <c r="AWJ337"/>
      <c r="AWK337"/>
      <c r="AWL337"/>
      <c r="AWM337"/>
      <c r="AWN337"/>
      <c r="AWO337"/>
      <c r="AWP337"/>
      <c r="AWQ337"/>
      <c r="AWR337"/>
      <c r="AWS337"/>
      <c r="AWT337"/>
      <c r="AWU337"/>
      <c r="AWV337"/>
      <c r="AWW337"/>
      <c r="AWX337"/>
      <c r="AWY337"/>
      <c r="AWZ337"/>
      <c r="AXA337"/>
      <c r="AXB337"/>
      <c r="AXC337"/>
      <c r="AXD337"/>
      <c r="AXE337"/>
      <c r="AXF337"/>
      <c r="AXG337"/>
      <c r="AXH337"/>
      <c r="AXI337"/>
      <c r="AXJ337"/>
      <c r="AXK337"/>
      <c r="AXL337"/>
      <c r="AXM337"/>
      <c r="AXN337"/>
      <c r="AXO337"/>
      <c r="AXP337"/>
      <c r="AXQ337"/>
      <c r="AXR337"/>
      <c r="AXS337"/>
      <c r="AXT337"/>
      <c r="AXU337"/>
      <c r="AXV337"/>
      <c r="AXW337"/>
      <c r="AXX337"/>
      <c r="AXY337"/>
      <c r="AXZ337"/>
      <c r="AYA337"/>
      <c r="AYB337"/>
      <c r="AYC337"/>
      <c r="AYD337"/>
      <c r="AYE337"/>
      <c r="AYF337"/>
      <c r="AYG337"/>
      <c r="AYH337"/>
      <c r="AYI337"/>
      <c r="AYJ337"/>
      <c r="AYK337"/>
      <c r="AYL337"/>
      <c r="AYM337"/>
      <c r="AYN337"/>
      <c r="AYO337"/>
      <c r="AYP337"/>
      <c r="AYQ337"/>
      <c r="AYR337"/>
      <c r="AYS337"/>
      <c r="AYT337"/>
      <c r="AYU337"/>
      <c r="AYV337"/>
      <c r="AYW337"/>
      <c r="AYX337"/>
      <c r="AYY337"/>
      <c r="AYZ337"/>
      <c r="AZA337"/>
      <c r="AZB337"/>
      <c r="AZC337"/>
      <c r="AZD337"/>
      <c r="AZE337"/>
      <c r="AZF337"/>
      <c r="AZG337"/>
      <c r="AZH337"/>
      <c r="AZI337"/>
      <c r="AZJ337"/>
      <c r="AZK337"/>
      <c r="AZL337"/>
      <c r="AZM337"/>
      <c r="AZN337"/>
      <c r="AZO337"/>
      <c r="AZP337"/>
      <c r="AZQ337"/>
      <c r="AZR337"/>
      <c r="AZS337"/>
      <c r="AZT337"/>
      <c r="AZU337"/>
      <c r="AZV337"/>
      <c r="AZW337"/>
      <c r="AZX337"/>
      <c r="AZY337"/>
      <c r="AZZ337"/>
      <c r="BAA337"/>
      <c r="BAB337"/>
      <c r="BAC337"/>
      <c r="BAD337"/>
      <c r="BAE337"/>
      <c r="BAF337"/>
      <c r="BAG337"/>
      <c r="BAH337"/>
      <c r="BAI337"/>
      <c r="BAJ337"/>
      <c r="BAK337"/>
      <c r="BAL337"/>
      <c r="BAM337"/>
      <c r="BAN337"/>
      <c r="BAO337"/>
      <c r="BAP337"/>
      <c r="BAQ337"/>
      <c r="BAR337"/>
      <c r="BAS337"/>
      <c r="BAT337"/>
      <c r="BAU337"/>
      <c r="BAV337"/>
      <c r="BAW337"/>
      <c r="BAX337"/>
      <c r="BAY337"/>
      <c r="BAZ337"/>
      <c r="BBA337"/>
      <c r="BBB337"/>
      <c r="BBC337"/>
      <c r="BBD337"/>
      <c r="BBE337"/>
      <c r="BBF337"/>
      <c r="BBG337"/>
      <c r="BBH337"/>
      <c r="BBI337"/>
      <c r="BBJ337"/>
      <c r="BBK337"/>
      <c r="BBL337"/>
      <c r="BBM337"/>
      <c r="BBN337"/>
      <c r="BBO337"/>
      <c r="BBP337"/>
      <c r="BBQ337"/>
      <c r="BBR337"/>
      <c r="BBS337"/>
      <c r="BBT337"/>
      <c r="BBU337"/>
      <c r="BBV337"/>
      <c r="BBW337"/>
      <c r="BBX337"/>
      <c r="BBY337"/>
      <c r="BBZ337"/>
      <c r="BCA337"/>
      <c r="BCB337"/>
      <c r="BCC337"/>
      <c r="BCD337"/>
      <c r="BCE337"/>
      <c r="BCF337"/>
      <c r="BCG337"/>
      <c r="BCH337"/>
      <c r="BCI337"/>
      <c r="BCJ337"/>
      <c r="BCK337"/>
      <c r="BCL337"/>
      <c r="BCM337"/>
      <c r="BCN337"/>
      <c r="BCO337"/>
      <c r="BCP337"/>
      <c r="BCQ337"/>
      <c r="BCR337"/>
      <c r="BCS337"/>
      <c r="BCT337"/>
      <c r="BCU337"/>
      <c r="BCV337"/>
      <c r="BCW337"/>
      <c r="BCX337"/>
      <c r="BCY337"/>
      <c r="BCZ337"/>
      <c r="BDA337"/>
      <c r="BDB337"/>
      <c r="BDC337"/>
      <c r="BDD337"/>
      <c r="BDE337"/>
      <c r="BDF337"/>
      <c r="BDG337"/>
      <c r="BDH337"/>
      <c r="BDI337"/>
      <c r="BDJ337"/>
      <c r="BDK337"/>
      <c r="BDL337"/>
      <c r="BDM337"/>
      <c r="BDN337"/>
      <c r="BDO337"/>
      <c r="BDP337"/>
      <c r="BDQ337"/>
      <c r="BDR337"/>
      <c r="BDS337"/>
      <c r="BDT337"/>
      <c r="BDU337"/>
    </row>
    <row r="338" spans="2:1477" s="69" customFormat="1">
      <c r="B338" s="158" t="s">
        <v>7</v>
      </c>
      <c r="C338" s="158" t="s">
        <v>601</v>
      </c>
      <c r="D338" s="158" t="s">
        <v>602</v>
      </c>
      <c r="E338" s="194">
        <v>45363</v>
      </c>
      <c r="F338" s="158" t="s">
        <v>991</v>
      </c>
      <c r="G338" s="158" t="s">
        <v>990</v>
      </c>
      <c r="H338" s="195">
        <v>2</v>
      </c>
      <c r="I338" s="132">
        <v>5</v>
      </c>
      <c r="J338" s="132">
        <v>280</v>
      </c>
      <c r="K338" s="132">
        <v>321</v>
      </c>
      <c r="L338" s="132">
        <v>315</v>
      </c>
      <c r="M338" s="192">
        <f t="shared" si="108"/>
        <v>0.97857142857142854</v>
      </c>
      <c r="N338" s="69">
        <f t="shared" si="109"/>
        <v>1</v>
      </c>
      <c r="O338" s="132">
        <v>6</v>
      </c>
      <c r="P338" s="132">
        <v>0</v>
      </c>
      <c r="Q338" s="132">
        <v>0</v>
      </c>
      <c r="R338" s="132">
        <v>41</v>
      </c>
      <c r="S338" s="132">
        <v>0</v>
      </c>
      <c r="T338" s="191">
        <v>13684469</v>
      </c>
      <c r="U338" s="191">
        <v>150000</v>
      </c>
      <c r="V338" s="191">
        <v>13534469</v>
      </c>
      <c r="W338" s="191">
        <v>13793245</v>
      </c>
      <c r="X338" s="191">
        <v>13317036</v>
      </c>
      <c r="Y338" s="191">
        <v>0</v>
      </c>
      <c r="Z338" s="191">
        <v>0</v>
      </c>
      <c r="AA338" s="191">
        <v>0</v>
      </c>
      <c r="AB338" s="191">
        <v>13317036</v>
      </c>
      <c r="AC338" s="191">
        <v>13288255</v>
      </c>
      <c r="AD338" s="192">
        <f t="shared" si="110"/>
        <v>0.98180837386379916</v>
      </c>
      <c r="AE338" s="132">
        <f t="shared" si="111"/>
        <v>1</v>
      </c>
      <c r="AF338" s="191">
        <v>-24020</v>
      </c>
      <c r="AG338" s="191">
        <v>108776</v>
      </c>
      <c r="AH338" s="132">
        <v>20</v>
      </c>
      <c r="AI338" s="132">
        <v>21</v>
      </c>
      <c r="AJ338" s="132">
        <v>0</v>
      </c>
      <c r="AK338" s="132">
        <v>0</v>
      </c>
      <c r="AL338" s="80">
        <v>15607</v>
      </c>
      <c r="AM338" s="80">
        <v>0</v>
      </c>
      <c r="AN338" s="132">
        <v>0</v>
      </c>
      <c r="AO338" s="132">
        <v>0</v>
      </c>
      <c r="AP338" s="80">
        <v>43669</v>
      </c>
      <c r="AQ338" s="80">
        <v>0</v>
      </c>
      <c r="AR338" s="132">
        <v>0</v>
      </c>
      <c r="AS338" s="132">
        <v>0</v>
      </c>
      <c r="AT338" s="80">
        <v>0</v>
      </c>
      <c r="AU338" s="80">
        <v>0</v>
      </c>
      <c r="AV338" s="132">
        <v>0</v>
      </c>
      <c r="AW338" s="132">
        <v>0</v>
      </c>
      <c r="AX338" s="80">
        <v>0</v>
      </c>
      <c r="AY338" s="80">
        <v>0</v>
      </c>
      <c r="AZ338" s="132">
        <v>0</v>
      </c>
      <c r="BA338" s="132">
        <v>0</v>
      </c>
      <c r="BB338" s="80">
        <v>0</v>
      </c>
      <c r="BC338" s="80">
        <v>0</v>
      </c>
      <c r="BD338" s="132">
        <v>0</v>
      </c>
      <c r="BE338" s="132">
        <v>0</v>
      </c>
      <c r="BF338" s="80">
        <v>36331</v>
      </c>
      <c r="BG338" s="80">
        <v>0</v>
      </c>
      <c r="BH338" s="132">
        <v>0</v>
      </c>
      <c r="BI338" s="132">
        <v>0</v>
      </c>
      <c r="BJ338" s="80">
        <v>131202</v>
      </c>
      <c r="BK338" s="80">
        <v>0</v>
      </c>
      <c r="BL338" s="132">
        <v>0</v>
      </c>
      <c r="BM338" s="132">
        <v>0</v>
      </c>
      <c r="BN338" s="80">
        <v>0</v>
      </c>
      <c r="BO338" s="80">
        <v>0</v>
      </c>
      <c r="BP338" s="132">
        <v>0</v>
      </c>
      <c r="BQ338" s="132">
        <v>0</v>
      </c>
      <c r="BR338" s="80">
        <v>0</v>
      </c>
      <c r="BS338" s="80">
        <v>0</v>
      </c>
      <c r="BT338" s="132">
        <v>0</v>
      </c>
      <c r="BU338" s="132">
        <v>0</v>
      </c>
      <c r="BV338" s="80">
        <v>0</v>
      </c>
      <c r="BW338" s="80">
        <v>0</v>
      </c>
      <c r="BX338" s="132">
        <v>0</v>
      </c>
      <c r="BY338" s="132">
        <v>0</v>
      </c>
      <c r="BZ338" s="80">
        <v>0</v>
      </c>
      <c r="CA338" s="80">
        <v>0</v>
      </c>
      <c r="CB338" s="132">
        <v>0</v>
      </c>
      <c r="CC338" s="132">
        <v>0</v>
      </c>
      <c r="CD338" s="80">
        <v>0</v>
      </c>
      <c r="CE338" s="80">
        <v>0</v>
      </c>
      <c r="CF338" s="132">
        <v>0</v>
      </c>
      <c r="CG338" s="132">
        <v>0</v>
      </c>
      <c r="CH338" s="80">
        <v>0</v>
      </c>
      <c r="CI338" s="80">
        <v>0</v>
      </c>
      <c r="CJ338" s="132">
        <v>0</v>
      </c>
      <c r="CK338" s="132">
        <v>0</v>
      </c>
      <c r="CL338" s="80">
        <v>226808</v>
      </c>
      <c r="CM338" s="80">
        <v>0</v>
      </c>
      <c r="CN338" s="158" t="s">
        <v>853</v>
      </c>
      <c r="CO338" s="158" t="s">
        <v>854</v>
      </c>
      <c r="CP338" s="158" t="s">
        <v>709</v>
      </c>
      <c r="CQ338" s="158" t="s">
        <v>709</v>
      </c>
      <c r="CR338" s="158" t="s">
        <v>709</v>
      </c>
      <c r="CS338" s="158" t="s">
        <v>709</v>
      </c>
      <c r="CT338" s="194">
        <v>45946</v>
      </c>
      <c r="CU338" s="158" t="s">
        <v>993</v>
      </c>
      <c r="CV338" s="158" t="s">
        <v>989</v>
      </c>
      <c r="CW338" s="194" t="s">
        <v>168</v>
      </c>
      <c r="CX338" s="194">
        <v>45856</v>
      </c>
      <c r="CY338" s="158" t="s">
        <v>988</v>
      </c>
      <c r="CZ338" s="158" t="s">
        <v>989</v>
      </c>
      <c r="DA338" s="158" t="s">
        <v>1061</v>
      </c>
      <c r="DB338" s="200">
        <v>19932483.010000002</v>
      </c>
      <c r="DC338" s="158"/>
      <c r="DD338" s="67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  <c r="AKK338"/>
      <c r="AKL338"/>
      <c r="AKM338"/>
      <c r="AKN338"/>
      <c r="AKO338"/>
      <c r="AKP338"/>
      <c r="AKQ338"/>
      <c r="AKR338"/>
      <c r="AKS338"/>
      <c r="AKT338"/>
      <c r="AKU338"/>
      <c r="AKV338"/>
      <c r="AKW338"/>
      <c r="AKX338"/>
      <c r="AKY338"/>
      <c r="AKZ338"/>
      <c r="ALA338"/>
      <c r="ALB338"/>
      <c r="ALC338"/>
      <c r="ALD338"/>
      <c r="ALE338"/>
      <c r="ALF338"/>
      <c r="ALG338"/>
      <c r="ALH338"/>
      <c r="ALI338"/>
      <c r="ALJ338"/>
      <c r="ALK338"/>
      <c r="ALL338"/>
      <c r="ALM338"/>
      <c r="ALN338"/>
      <c r="ALO338"/>
      <c r="ALP338"/>
      <c r="ALQ338"/>
      <c r="ALR338"/>
      <c r="ALS338"/>
      <c r="ALT338"/>
      <c r="ALU338"/>
      <c r="ALV338"/>
      <c r="ALW338"/>
      <c r="ALX338"/>
      <c r="ALY338"/>
      <c r="ALZ338"/>
      <c r="AMA338"/>
      <c r="AMB338"/>
      <c r="AMC338"/>
      <c r="AMD338"/>
      <c r="AME338"/>
      <c r="AMF338"/>
      <c r="AMG338"/>
      <c r="AMH338"/>
      <c r="AMI338"/>
      <c r="AMJ338"/>
      <c r="AMK338"/>
      <c r="AML338"/>
      <c r="AMM338"/>
      <c r="AMN338"/>
      <c r="AMO338"/>
      <c r="AMP338"/>
      <c r="AMQ338"/>
      <c r="AMR338"/>
      <c r="AMS338"/>
      <c r="AMT338"/>
      <c r="AMU338"/>
      <c r="AMV338"/>
      <c r="AMW338"/>
      <c r="AMX338"/>
      <c r="AMY338"/>
      <c r="AMZ338"/>
      <c r="ANA338"/>
      <c r="ANB338"/>
      <c r="ANC338"/>
      <c r="AND338"/>
      <c r="ANE338"/>
      <c r="ANF338"/>
      <c r="ANG338"/>
      <c r="ANH338"/>
      <c r="ANI338"/>
      <c r="ANJ338"/>
      <c r="ANK338"/>
      <c r="ANL338"/>
      <c r="ANM338"/>
      <c r="ANN338"/>
      <c r="ANO338"/>
      <c r="ANP338"/>
      <c r="ANQ338"/>
      <c r="ANR338"/>
      <c r="ANS338"/>
      <c r="ANT338"/>
      <c r="ANU338"/>
      <c r="ANV338"/>
      <c r="ANW338"/>
      <c r="ANX338"/>
      <c r="ANY338"/>
      <c r="ANZ338"/>
      <c r="AOA338"/>
      <c r="AOB338"/>
      <c r="AOC338"/>
      <c r="AOD338"/>
      <c r="AOE338"/>
      <c r="AOF338"/>
      <c r="AOG338"/>
      <c r="AOH338"/>
      <c r="AOI338"/>
      <c r="AOJ338"/>
      <c r="AOK338"/>
      <c r="AOL338"/>
      <c r="AOM338"/>
      <c r="AON338"/>
      <c r="AOO338"/>
      <c r="AOP338"/>
      <c r="AOQ338"/>
      <c r="AOR338"/>
      <c r="AOS338"/>
      <c r="AOT338"/>
      <c r="AOU338"/>
      <c r="AOV338"/>
      <c r="AOW338"/>
      <c r="AOX338"/>
      <c r="AOY338"/>
      <c r="AOZ338"/>
      <c r="APA338"/>
      <c r="APB338"/>
      <c r="APC338"/>
      <c r="APD338"/>
      <c r="APE338"/>
      <c r="APF338"/>
      <c r="APG338"/>
      <c r="APH338"/>
      <c r="API338"/>
      <c r="APJ338"/>
      <c r="APK338"/>
      <c r="APL338"/>
      <c r="APM338"/>
      <c r="APN338"/>
      <c r="APO338"/>
      <c r="APP338"/>
      <c r="APQ338"/>
      <c r="APR338"/>
      <c r="APS338"/>
      <c r="APT338"/>
      <c r="APU338"/>
      <c r="APV338"/>
      <c r="APW338"/>
      <c r="APX338"/>
      <c r="APY338"/>
      <c r="APZ338"/>
      <c r="AQA338"/>
      <c r="AQB338"/>
      <c r="AQC338"/>
      <c r="AQD338"/>
      <c r="AQE338"/>
      <c r="AQF338"/>
      <c r="AQG338"/>
      <c r="AQH338"/>
      <c r="AQI338"/>
      <c r="AQJ338"/>
      <c r="AQK338"/>
      <c r="AQL338"/>
      <c r="AQM338"/>
      <c r="AQN338"/>
      <c r="AQO338"/>
      <c r="AQP338"/>
      <c r="AQQ338"/>
      <c r="AQR338"/>
      <c r="AQS338"/>
      <c r="AQT338"/>
      <c r="AQU338"/>
      <c r="AQV338"/>
      <c r="AQW338"/>
      <c r="AQX338"/>
      <c r="AQY338"/>
      <c r="AQZ338"/>
      <c r="ARA338"/>
      <c r="ARB338"/>
      <c r="ARC338"/>
      <c r="ARD338"/>
      <c r="ARE338"/>
      <c r="ARF338"/>
      <c r="ARG338"/>
      <c r="ARH338"/>
      <c r="ARI338"/>
      <c r="ARJ338"/>
      <c r="ARK338"/>
      <c r="ARL338"/>
      <c r="ARM338"/>
      <c r="ARN338"/>
      <c r="ARO338"/>
      <c r="ARP338"/>
      <c r="ARQ338"/>
      <c r="ARR338"/>
      <c r="ARS338"/>
      <c r="ART338"/>
      <c r="ARU338"/>
      <c r="ARV338"/>
      <c r="ARW338"/>
      <c r="ARX338"/>
      <c r="ARY338"/>
      <c r="ARZ338"/>
      <c r="ASA338"/>
      <c r="ASB338"/>
      <c r="ASC338"/>
      <c r="ASD338"/>
      <c r="ASE338"/>
      <c r="ASF338"/>
      <c r="ASG338"/>
      <c r="ASH338"/>
      <c r="ASI338"/>
      <c r="ASJ338"/>
      <c r="ASK338"/>
      <c r="ASL338"/>
      <c r="ASM338"/>
      <c r="ASN338"/>
      <c r="ASO338"/>
      <c r="ASP338"/>
      <c r="ASQ338"/>
      <c r="ASR338"/>
      <c r="ASS338"/>
      <c r="AST338"/>
      <c r="ASU338"/>
      <c r="ASV338"/>
      <c r="ASW338"/>
      <c r="ASX338"/>
      <c r="ASY338"/>
      <c r="ASZ338"/>
      <c r="ATA338"/>
      <c r="ATB338"/>
      <c r="ATC338"/>
      <c r="ATD338"/>
      <c r="ATE338"/>
      <c r="ATF338"/>
      <c r="ATG338"/>
      <c r="ATH338"/>
      <c r="ATI338"/>
      <c r="ATJ338"/>
      <c r="ATK338"/>
      <c r="ATL338"/>
      <c r="ATM338"/>
      <c r="ATN338"/>
      <c r="ATO338"/>
      <c r="ATP338"/>
      <c r="ATQ338"/>
      <c r="ATR338"/>
      <c r="ATS338"/>
      <c r="ATT338"/>
      <c r="ATU338"/>
      <c r="ATV338"/>
      <c r="ATW338"/>
      <c r="ATX338"/>
      <c r="ATY338"/>
      <c r="ATZ338"/>
      <c r="AUA338"/>
      <c r="AUB338"/>
      <c r="AUC338"/>
      <c r="AUD338"/>
      <c r="AUE338"/>
      <c r="AUF338"/>
      <c r="AUG338"/>
      <c r="AUH338"/>
      <c r="AUI338"/>
      <c r="AUJ338"/>
      <c r="AUK338"/>
      <c r="AUL338"/>
      <c r="AUM338"/>
      <c r="AUN338"/>
      <c r="AUO338"/>
      <c r="AUP338"/>
      <c r="AUQ338"/>
      <c r="AUR338"/>
      <c r="AUS338"/>
      <c r="AUT338"/>
      <c r="AUU338"/>
      <c r="AUV338"/>
      <c r="AUW338"/>
      <c r="AUX338"/>
      <c r="AUY338"/>
      <c r="AUZ338"/>
      <c r="AVA338"/>
      <c r="AVB338"/>
      <c r="AVC338"/>
      <c r="AVD338"/>
      <c r="AVE338"/>
      <c r="AVF338"/>
      <c r="AVG338"/>
      <c r="AVH338"/>
      <c r="AVI338"/>
      <c r="AVJ338"/>
      <c r="AVK338"/>
      <c r="AVL338"/>
      <c r="AVM338"/>
      <c r="AVN338"/>
      <c r="AVO338"/>
      <c r="AVP338"/>
      <c r="AVQ338"/>
      <c r="AVR338"/>
      <c r="AVS338"/>
      <c r="AVT338"/>
      <c r="AVU338"/>
      <c r="AVV338"/>
      <c r="AVW338"/>
      <c r="AVX338"/>
      <c r="AVY338"/>
      <c r="AVZ338"/>
      <c r="AWA338"/>
      <c r="AWB338"/>
      <c r="AWC338"/>
      <c r="AWD338"/>
      <c r="AWE338"/>
      <c r="AWF338"/>
      <c r="AWG338"/>
      <c r="AWH338"/>
      <c r="AWI338"/>
      <c r="AWJ338"/>
      <c r="AWK338"/>
      <c r="AWL338"/>
      <c r="AWM338"/>
      <c r="AWN338"/>
      <c r="AWO338"/>
      <c r="AWP338"/>
      <c r="AWQ338"/>
      <c r="AWR338"/>
      <c r="AWS338"/>
      <c r="AWT338"/>
      <c r="AWU338"/>
      <c r="AWV338"/>
      <c r="AWW338"/>
      <c r="AWX338"/>
      <c r="AWY338"/>
      <c r="AWZ338"/>
      <c r="AXA338"/>
      <c r="AXB338"/>
      <c r="AXC338"/>
      <c r="AXD338"/>
      <c r="AXE338"/>
      <c r="AXF338"/>
      <c r="AXG338"/>
      <c r="AXH338"/>
      <c r="AXI338"/>
      <c r="AXJ338"/>
      <c r="AXK338"/>
      <c r="AXL338"/>
      <c r="AXM338"/>
      <c r="AXN338"/>
      <c r="AXO338"/>
      <c r="AXP338"/>
      <c r="AXQ338"/>
      <c r="AXR338"/>
      <c r="AXS338"/>
      <c r="AXT338"/>
      <c r="AXU338"/>
      <c r="AXV338"/>
      <c r="AXW338"/>
      <c r="AXX338"/>
      <c r="AXY338"/>
      <c r="AXZ338"/>
      <c r="AYA338"/>
      <c r="AYB338"/>
      <c r="AYC338"/>
      <c r="AYD338"/>
      <c r="AYE338"/>
      <c r="AYF338"/>
      <c r="AYG338"/>
      <c r="AYH338"/>
      <c r="AYI338"/>
      <c r="AYJ338"/>
      <c r="AYK338"/>
      <c r="AYL338"/>
      <c r="AYM338"/>
      <c r="AYN338"/>
      <c r="AYO338"/>
      <c r="AYP338"/>
      <c r="AYQ338"/>
      <c r="AYR338"/>
      <c r="AYS338"/>
      <c r="AYT338"/>
      <c r="AYU338"/>
      <c r="AYV338"/>
      <c r="AYW338"/>
      <c r="AYX338"/>
      <c r="AYY338"/>
      <c r="AYZ338"/>
      <c r="AZA338"/>
      <c r="AZB338"/>
      <c r="AZC338"/>
      <c r="AZD338"/>
      <c r="AZE338"/>
      <c r="AZF338"/>
      <c r="AZG338"/>
      <c r="AZH338"/>
      <c r="AZI338"/>
      <c r="AZJ338"/>
      <c r="AZK338"/>
      <c r="AZL338"/>
      <c r="AZM338"/>
      <c r="AZN338"/>
      <c r="AZO338"/>
      <c r="AZP338"/>
      <c r="AZQ338"/>
      <c r="AZR338"/>
      <c r="AZS338"/>
      <c r="AZT338"/>
      <c r="AZU338"/>
      <c r="AZV338"/>
      <c r="AZW338"/>
      <c r="AZX338"/>
      <c r="AZY338"/>
      <c r="AZZ338"/>
      <c r="BAA338"/>
      <c r="BAB338"/>
      <c r="BAC338"/>
      <c r="BAD338"/>
      <c r="BAE338"/>
      <c r="BAF338"/>
      <c r="BAG338"/>
      <c r="BAH338"/>
      <c r="BAI338"/>
      <c r="BAJ338"/>
      <c r="BAK338"/>
      <c r="BAL338"/>
      <c r="BAM338"/>
      <c r="BAN338"/>
      <c r="BAO338"/>
      <c r="BAP338"/>
      <c r="BAQ338"/>
      <c r="BAR338"/>
      <c r="BAS338"/>
      <c r="BAT338"/>
      <c r="BAU338"/>
      <c r="BAV338"/>
      <c r="BAW338"/>
      <c r="BAX338"/>
      <c r="BAY338"/>
      <c r="BAZ338"/>
      <c r="BBA338"/>
      <c r="BBB338"/>
      <c r="BBC338"/>
      <c r="BBD338"/>
      <c r="BBE338"/>
      <c r="BBF338"/>
      <c r="BBG338"/>
      <c r="BBH338"/>
      <c r="BBI338"/>
      <c r="BBJ338"/>
      <c r="BBK338"/>
      <c r="BBL338"/>
      <c r="BBM338"/>
      <c r="BBN338"/>
      <c r="BBO338"/>
      <c r="BBP338"/>
      <c r="BBQ338"/>
      <c r="BBR338"/>
      <c r="BBS338"/>
      <c r="BBT338"/>
      <c r="BBU338"/>
      <c r="BBV338"/>
      <c r="BBW338"/>
      <c r="BBX338"/>
      <c r="BBY338"/>
      <c r="BBZ338"/>
      <c r="BCA338"/>
      <c r="BCB338"/>
      <c r="BCC338"/>
      <c r="BCD338"/>
      <c r="BCE338"/>
      <c r="BCF338"/>
      <c r="BCG338"/>
      <c r="BCH338"/>
      <c r="BCI338"/>
      <c r="BCJ338"/>
      <c r="BCK338"/>
      <c r="BCL338"/>
      <c r="BCM338"/>
      <c r="BCN338"/>
      <c r="BCO338"/>
      <c r="BCP338"/>
      <c r="BCQ338"/>
      <c r="BCR338"/>
      <c r="BCS338"/>
      <c r="BCT338"/>
      <c r="BCU338"/>
      <c r="BCV338"/>
      <c r="BCW338"/>
      <c r="BCX338"/>
      <c r="BCY338"/>
      <c r="BCZ338"/>
      <c r="BDA338"/>
      <c r="BDB338"/>
      <c r="BDC338"/>
      <c r="BDD338"/>
      <c r="BDE338"/>
      <c r="BDF338"/>
      <c r="BDG338"/>
      <c r="BDH338"/>
      <c r="BDI338"/>
      <c r="BDJ338"/>
      <c r="BDK338"/>
      <c r="BDL338"/>
      <c r="BDM338"/>
      <c r="BDN338"/>
      <c r="BDO338"/>
      <c r="BDP338"/>
      <c r="BDQ338"/>
      <c r="BDR338"/>
      <c r="BDS338"/>
      <c r="BDT338"/>
      <c r="BDU338"/>
    </row>
    <row r="339" spans="2:1477" s="69" customFormat="1">
      <c r="B339" s="158" t="s">
        <v>7</v>
      </c>
      <c r="C339" s="158" t="s">
        <v>603</v>
      </c>
      <c r="D339" s="158" t="s">
        <v>604</v>
      </c>
      <c r="E339" s="194">
        <v>45454</v>
      </c>
      <c r="F339" s="158" t="s">
        <v>986</v>
      </c>
      <c r="G339" s="158" t="s">
        <v>990</v>
      </c>
      <c r="H339" s="195">
        <v>1</v>
      </c>
      <c r="I339" s="132">
        <v>4</v>
      </c>
      <c r="J339" s="132">
        <v>242</v>
      </c>
      <c r="K339" s="132">
        <v>308</v>
      </c>
      <c r="L339" s="132">
        <v>302</v>
      </c>
      <c r="M339" s="192">
        <f t="shared" si="108"/>
        <v>0.97520661157024791</v>
      </c>
      <c r="N339" s="69">
        <f t="shared" si="109"/>
        <v>1</v>
      </c>
      <c r="O339" s="132">
        <v>6</v>
      </c>
      <c r="P339" s="132">
        <v>0</v>
      </c>
      <c r="Q339" s="132">
        <v>0</v>
      </c>
      <c r="R339" s="132">
        <v>66</v>
      </c>
      <c r="S339" s="132">
        <v>0</v>
      </c>
      <c r="T339" s="191">
        <v>4804962</v>
      </c>
      <c r="U339" s="191">
        <v>50000</v>
      </c>
      <c r="V339" s="191">
        <v>4754962</v>
      </c>
      <c r="W339" s="191">
        <v>4908714</v>
      </c>
      <c r="X339" s="191">
        <v>4813444</v>
      </c>
      <c r="Y339" s="191">
        <v>0</v>
      </c>
      <c r="Z339" s="191">
        <v>0</v>
      </c>
      <c r="AA339" s="191">
        <v>0</v>
      </c>
      <c r="AB339" s="191">
        <v>4813444</v>
      </c>
      <c r="AC339" s="191">
        <v>4807156</v>
      </c>
      <c r="AD339" s="192">
        <f t="shared" si="110"/>
        <v>1.0109767438730319</v>
      </c>
      <c r="AE339" s="132">
        <f t="shared" si="111"/>
        <v>1</v>
      </c>
      <c r="AF339" s="191">
        <v>-521</v>
      </c>
      <c r="AG339" s="191">
        <v>103751</v>
      </c>
      <c r="AH339" s="132">
        <v>36</v>
      </c>
      <c r="AI339" s="132">
        <v>30</v>
      </c>
      <c r="AJ339" s="132">
        <v>0</v>
      </c>
      <c r="AK339" s="132">
        <v>0</v>
      </c>
      <c r="AL339" s="80">
        <v>46708</v>
      </c>
      <c r="AM339" s="80">
        <v>0</v>
      </c>
      <c r="AN339" s="132">
        <v>0</v>
      </c>
      <c r="AO339" s="132">
        <v>0</v>
      </c>
      <c r="AP339" s="80">
        <v>21070</v>
      </c>
      <c r="AQ339" s="80">
        <v>0</v>
      </c>
      <c r="AR339" s="132">
        <v>0</v>
      </c>
      <c r="AS339" s="132">
        <v>0</v>
      </c>
      <c r="AT339" s="80">
        <v>0</v>
      </c>
      <c r="AU339" s="80">
        <v>0</v>
      </c>
      <c r="AV339" s="132">
        <v>0</v>
      </c>
      <c r="AW339" s="132">
        <v>0</v>
      </c>
      <c r="AX339" s="80">
        <v>0</v>
      </c>
      <c r="AY339" s="80">
        <v>0</v>
      </c>
      <c r="AZ339" s="132">
        <v>0</v>
      </c>
      <c r="BA339" s="132">
        <v>0</v>
      </c>
      <c r="BB339" s="80">
        <v>0</v>
      </c>
      <c r="BC339" s="80">
        <v>0</v>
      </c>
      <c r="BD339" s="132">
        <v>0</v>
      </c>
      <c r="BE339" s="132">
        <v>0</v>
      </c>
      <c r="BF339" s="80">
        <v>791</v>
      </c>
      <c r="BG339" s="80">
        <v>0</v>
      </c>
      <c r="BH339" s="132">
        <v>0</v>
      </c>
      <c r="BI339" s="132">
        <v>0</v>
      </c>
      <c r="BJ339" s="80">
        <v>55206</v>
      </c>
      <c r="BK339" s="80">
        <v>0</v>
      </c>
      <c r="BL339" s="132">
        <v>0</v>
      </c>
      <c r="BM339" s="132">
        <v>0</v>
      </c>
      <c r="BN339" s="80">
        <v>0</v>
      </c>
      <c r="BO339" s="80">
        <v>0</v>
      </c>
      <c r="BP339" s="132">
        <v>0</v>
      </c>
      <c r="BQ339" s="132">
        <v>0</v>
      </c>
      <c r="BR339" s="80">
        <v>0</v>
      </c>
      <c r="BS339" s="80">
        <v>0</v>
      </c>
      <c r="BT339" s="132">
        <v>0</v>
      </c>
      <c r="BU339" s="132">
        <v>0</v>
      </c>
      <c r="BV339" s="80">
        <v>0</v>
      </c>
      <c r="BW339" s="80">
        <v>0</v>
      </c>
      <c r="BX339" s="132">
        <v>0</v>
      </c>
      <c r="BY339" s="132">
        <v>0</v>
      </c>
      <c r="BZ339" s="80">
        <v>0</v>
      </c>
      <c r="CA339" s="80">
        <v>0</v>
      </c>
      <c r="CB339" s="132">
        <v>0</v>
      </c>
      <c r="CC339" s="132">
        <v>0</v>
      </c>
      <c r="CD339" s="80">
        <v>0</v>
      </c>
      <c r="CE339" s="80">
        <v>0</v>
      </c>
      <c r="CF339" s="132">
        <v>0</v>
      </c>
      <c r="CG339" s="132">
        <v>0</v>
      </c>
      <c r="CH339" s="80">
        <v>0</v>
      </c>
      <c r="CI339" s="80">
        <v>0</v>
      </c>
      <c r="CJ339" s="132">
        <v>0</v>
      </c>
      <c r="CK339" s="132">
        <v>0</v>
      </c>
      <c r="CL339" s="80">
        <v>123774</v>
      </c>
      <c r="CM339" s="80">
        <v>0</v>
      </c>
      <c r="CN339" s="158" t="s">
        <v>730</v>
      </c>
      <c r="CO339" s="158" t="s">
        <v>731</v>
      </c>
      <c r="CP339" s="158" t="s">
        <v>709</v>
      </c>
      <c r="CQ339" s="158" t="s">
        <v>709</v>
      </c>
      <c r="CR339" s="158" t="s">
        <v>709</v>
      </c>
      <c r="CS339" s="158" t="s">
        <v>709</v>
      </c>
      <c r="CT339" s="194">
        <v>45995</v>
      </c>
      <c r="CU339" s="158" t="s">
        <v>993</v>
      </c>
      <c r="CV339" s="158" t="s">
        <v>989</v>
      </c>
      <c r="CW339" s="194" t="s">
        <v>168</v>
      </c>
      <c r="CX339" s="194">
        <v>45859</v>
      </c>
      <c r="CY339" s="158" t="s">
        <v>988</v>
      </c>
      <c r="CZ339" s="158" t="s">
        <v>989</v>
      </c>
      <c r="DA339" s="158" t="s">
        <v>1061</v>
      </c>
      <c r="DB339" s="200">
        <v>4334607.7</v>
      </c>
      <c r="DC339" s="158"/>
      <c r="DD339" s="67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  <c r="AKK339"/>
      <c r="AKL339"/>
      <c r="AKM339"/>
      <c r="AKN339"/>
      <c r="AKO339"/>
      <c r="AKP339"/>
      <c r="AKQ339"/>
      <c r="AKR339"/>
      <c r="AKS339"/>
      <c r="AKT339"/>
      <c r="AKU339"/>
      <c r="AKV339"/>
      <c r="AKW339"/>
      <c r="AKX339"/>
      <c r="AKY339"/>
      <c r="AKZ339"/>
      <c r="ALA339"/>
      <c r="ALB339"/>
      <c r="ALC339"/>
      <c r="ALD339"/>
      <c r="ALE339"/>
      <c r="ALF339"/>
      <c r="ALG339"/>
      <c r="ALH339"/>
      <c r="ALI339"/>
      <c r="ALJ339"/>
      <c r="ALK339"/>
      <c r="ALL339"/>
      <c r="ALM339"/>
      <c r="ALN339"/>
      <c r="ALO339"/>
      <c r="ALP339"/>
      <c r="ALQ339"/>
      <c r="ALR339"/>
      <c r="ALS339"/>
      <c r="ALT339"/>
      <c r="ALU339"/>
      <c r="ALV339"/>
      <c r="ALW339"/>
      <c r="ALX339"/>
      <c r="ALY339"/>
      <c r="ALZ339"/>
      <c r="AMA339"/>
      <c r="AMB339"/>
      <c r="AMC339"/>
      <c r="AMD339"/>
      <c r="AME339"/>
      <c r="AMF339"/>
      <c r="AMG339"/>
      <c r="AMH339"/>
      <c r="AMI339"/>
      <c r="AMJ339"/>
      <c r="AMK339"/>
      <c r="AML339"/>
      <c r="AMM339"/>
      <c r="AMN339"/>
      <c r="AMO339"/>
      <c r="AMP339"/>
      <c r="AMQ339"/>
      <c r="AMR339"/>
      <c r="AMS339"/>
      <c r="AMT339"/>
      <c r="AMU339"/>
      <c r="AMV339"/>
      <c r="AMW339"/>
      <c r="AMX339"/>
      <c r="AMY339"/>
      <c r="AMZ339"/>
      <c r="ANA339"/>
      <c r="ANB339"/>
      <c r="ANC339"/>
      <c r="AND339"/>
      <c r="ANE339"/>
      <c r="ANF339"/>
      <c r="ANG339"/>
      <c r="ANH339"/>
      <c r="ANI339"/>
      <c r="ANJ339"/>
      <c r="ANK339"/>
      <c r="ANL339"/>
      <c r="ANM339"/>
      <c r="ANN339"/>
      <c r="ANO339"/>
      <c r="ANP339"/>
      <c r="ANQ339"/>
      <c r="ANR339"/>
      <c r="ANS339"/>
      <c r="ANT339"/>
      <c r="ANU339"/>
      <c r="ANV339"/>
      <c r="ANW339"/>
      <c r="ANX339"/>
      <c r="ANY339"/>
      <c r="ANZ339"/>
      <c r="AOA339"/>
      <c r="AOB339"/>
      <c r="AOC339"/>
      <c r="AOD339"/>
      <c r="AOE339"/>
      <c r="AOF339"/>
      <c r="AOG339"/>
      <c r="AOH339"/>
      <c r="AOI339"/>
      <c r="AOJ339"/>
      <c r="AOK339"/>
      <c r="AOL339"/>
      <c r="AOM339"/>
      <c r="AON339"/>
      <c r="AOO339"/>
      <c r="AOP339"/>
      <c r="AOQ339"/>
      <c r="AOR339"/>
      <c r="AOS339"/>
      <c r="AOT339"/>
      <c r="AOU339"/>
      <c r="AOV339"/>
      <c r="AOW339"/>
      <c r="AOX339"/>
      <c r="AOY339"/>
      <c r="AOZ339"/>
      <c r="APA339"/>
      <c r="APB339"/>
      <c r="APC339"/>
      <c r="APD339"/>
      <c r="APE339"/>
      <c r="APF339"/>
      <c r="APG339"/>
      <c r="APH339"/>
      <c r="API339"/>
      <c r="APJ339"/>
      <c r="APK339"/>
      <c r="APL339"/>
      <c r="APM339"/>
      <c r="APN339"/>
      <c r="APO339"/>
      <c r="APP339"/>
      <c r="APQ339"/>
      <c r="APR339"/>
      <c r="APS339"/>
      <c r="APT339"/>
      <c r="APU339"/>
      <c r="APV339"/>
      <c r="APW339"/>
      <c r="APX339"/>
      <c r="APY339"/>
      <c r="APZ339"/>
      <c r="AQA339"/>
      <c r="AQB339"/>
      <c r="AQC339"/>
      <c r="AQD339"/>
      <c r="AQE339"/>
      <c r="AQF339"/>
      <c r="AQG339"/>
      <c r="AQH339"/>
      <c r="AQI339"/>
      <c r="AQJ339"/>
      <c r="AQK339"/>
      <c r="AQL339"/>
      <c r="AQM339"/>
      <c r="AQN339"/>
      <c r="AQO339"/>
      <c r="AQP339"/>
      <c r="AQQ339"/>
      <c r="AQR339"/>
      <c r="AQS339"/>
      <c r="AQT339"/>
      <c r="AQU339"/>
      <c r="AQV339"/>
      <c r="AQW339"/>
      <c r="AQX339"/>
      <c r="AQY339"/>
      <c r="AQZ339"/>
      <c r="ARA339"/>
      <c r="ARB339"/>
      <c r="ARC339"/>
      <c r="ARD339"/>
      <c r="ARE339"/>
      <c r="ARF339"/>
      <c r="ARG339"/>
      <c r="ARH339"/>
      <c r="ARI339"/>
      <c r="ARJ339"/>
      <c r="ARK339"/>
      <c r="ARL339"/>
      <c r="ARM339"/>
      <c r="ARN339"/>
      <c r="ARO339"/>
      <c r="ARP339"/>
      <c r="ARQ339"/>
      <c r="ARR339"/>
      <c r="ARS339"/>
      <c r="ART339"/>
      <c r="ARU339"/>
      <c r="ARV339"/>
      <c r="ARW339"/>
      <c r="ARX339"/>
      <c r="ARY339"/>
      <c r="ARZ339"/>
      <c r="ASA339"/>
      <c r="ASB339"/>
      <c r="ASC339"/>
      <c r="ASD339"/>
      <c r="ASE339"/>
      <c r="ASF339"/>
      <c r="ASG339"/>
      <c r="ASH339"/>
      <c r="ASI339"/>
      <c r="ASJ339"/>
      <c r="ASK339"/>
      <c r="ASL339"/>
      <c r="ASM339"/>
      <c r="ASN339"/>
      <c r="ASO339"/>
      <c r="ASP339"/>
      <c r="ASQ339"/>
      <c r="ASR339"/>
      <c r="ASS339"/>
      <c r="AST339"/>
      <c r="ASU339"/>
      <c r="ASV339"/>
      <c r="ASW339"/>
      <c r="ASX339"/>
      <c r="ASY339"/>
      <c r="ASZ339"/>
      <c r="ATA339"/>
      <c r="ATB339"/>
      <c r="ATC339"/>
      <c r="ATD339"/>
      <c r="ATE339"/>
      <c r="ATF339"/>
      <c r="ATG339"/>
      <c r="ATH339"/>
      <c r="ATI339"/>
      <c r="ATJ339"/>
      <c r="ATK339"/>
      <c r="ATL339"/>
      <c r="ATM339"/>
      <c r="ATN339"/>
      <c r="ATO339"/>
      <c r="ATP339"/>
      <c r="ATQ339"/>
      <c r="ATR339"/>
      <c r="ATS339"/>
      <c r="ATT339"/>
      <c r="ATU339"/>
      <c r="ATV339"/>
      <c r="ATW339"/>
      <c r="ATX339"/>
      <c r="ATY339"/>
      <c r="ATZ339"/>
      <c r="AUA339"/>
      <c r="AUB339"/>
      <c r="AUC339"/>
      <c r="AUD339"/>
      <c r="AUE339"/>
      <c r="AUF339"/>
      <c r="AUG339"/>
      <c r="AUH339"/>
      <c r="AUI339"/>
      <c r="AUJ339"/>
      <c r="AUK339"/>
      <c r="AUL339"/>
      <c r="AUM339"/>
      <c r="AUN339"/>
      <c r="AUO339"/>
      <c r="AUP339"/>
      <c r="AUQ339"/>
      <c r="AUR339"/>
      <c r="AUS339"/>
      <c r="AUT339"/>
      <c r="AUU339"/>
      <c r="AUV339"/>
      <c r="AUW339"/>
      <c r="AUX339"/>
      <c r="AUY339"/>
      <c r="AUZ339"/>
      <c r="AVA339"/>
      <c r="AVB339"/>
      <c r="AVC339"/>
      <c r="AVD339"/>
      <c r="AVE339"/>
      <c r="AVF339"/>
      <c r="AVG339"/>
      <c r="AVH339"/>
      <c r="AVI339"/>
      <c r="AVJ339"/>
      <c r="AVK339"/>
      <c r="AVL339"/>
      <c r="AVM339"/>
      <c r="AVN339"/>
      <c r="AVO339"/>
      <c r="AVP339"/>
      <c r="AVQ339"/>
      <c r="AVR339"/>
      <c r="AVS339"/>
      <c r="AVT339"/>
      <c r="AVU339"/>
      <c r="AVV339"/>
      <c r="AVW339"/>
      <c r="AVX339"/>
      <c r="AVY339"/>
      <c r="AVZ339"/>
      <c r="AWA339"/>
      <c r="AWB339"/>
      <c r="AWC339"/>
      <c r="AWD339"/>
      <c r="AWE339"/>
      <c r="AWF339"/>
      <c r="AWG339"/>
      <c r="AWH339"/>
      <c r="AWI339"/>
      <c r="AWJ339"/>
      <c r="AWK339"/>
      <c r="AWL339"/>
      <c r="AWM339"/>
      <c r="AWN339"/>
      <c r="AWO339"/>
      <c r="AWP339"/>
      <c r="AWQ339"/>
      <c r="AWR339"/>
      <c r="AWS339"/>
      <c r="AWT339"/>
      <c r="AWU339"/>
      <c r="AWV339"/>
      <c r="AWW339"/>
      <c r="AWX339"/>
      <c r="AWY339"/>
      <c r="AWZ339"/>
      <c r="AXA339"/>
      <c r="AXB339"/>
      <c r="AXC339"/>
      <c r="AXD339"/>
      <c r="AXE339"/>
      <c r="AXF339"/>
      <c r="AXG339"/>
      <c r="AXH339"/>
      <c r="AXI339"/>
      <c r="AXJ339"/>
      <c r="AXK339"/>
      <c r="AXL339"/>
      <c r="AXM339"/>
      <c r="AXN339"/>
      <c r="AXO339"/>
      <c r="AXP339"/>
      <c r="AXQ339"/>
      <c r="AXR339"/>
      <c r="AXS339"/>
      <c r="AXT339"/>
      <c r="AXU339"/>
      <c r="AXV339"/>
      <c r="AXW339"/>
      <c r="AXX339"/>
      <c r="AXY339"/>
      <c r="AXZ339"/>
      <c r="AYA339"/>
      <c r="AYB339"/>
      <c r="AYC339"/>
      <c r="AYD339"/>
      <c r="AYE339"/>
      <c r="AYF339"/>
      <c r="AYG339"/>
      <c r="AYH339"/>
      <c r="AYI339"/>
      <c r="AYJ339"/>
      <c r="AYK339"/>
      <c r="AYL339"/>
      <c r="AYM339"/>
      <c r="AYN339"/>
      <c r="AYO339"/>
      <c r="AYP339"/>
      <c r="AYQ339"/>
      <c r="AYR339"/>
      <c r="AYS339"/>
      <c r="AYT339"/>
      <c r="AYU339"/>
      <c r="AYV339"/>
      <c r="AYW339"/>
      <c r="AYX339"/>
      <c r="AYY339"/>
      <c r="AYZ339"/>
      <c r="AZA339"/>
      <c r="AZB339"/>
      <c r="AZC339"/>
      <c r="AZD339"/>
      <c r="AZE339"/>
      <c r="AZF339"/>
      <c r="AZG339"/>
      <c r="AZH339"/>
      <c r="AZI339"/>
      <c r="AZJ339"/>
      <c r="AZK339"/>
      <c r="AZL339"/>
      <c r="AZM339"/>
      <c r="AZN339"/>
      <c r="AZO339"/>
      <c r="AZP339"/>
      <c r="AZQ339"/>
      <c r="AZR339"/>
      <c r="AZS339"/>
      <c r="AZT339"/>
      <c r="AZU339"/>
      <c r="AZV339"/>
      <c r="AZW339"/>
      <c r="AZX339"/>
      <c r="AZY339"/>
      <c r="AZZ339"/>
      <c r="BAA339"/>
      <c r="BAB339"/>
      <c r="BAC339"/>
      <c r="BAD339"/>
      <c r="BAE339"/>
      <c r="BAF339"/>
      <c r="BAG339"/>
      <c r="BAH339"/>
      <c r="BAI339"/>
      <c r="BAJ339"/>
      <c r="BAK339"/>
      <c r="BAL339"/>
      <c r="BAM339"/>
      <c r="BAN339"/>
      <c r="BAO339"/>
      <c r="BAP339"/>
      <c r="BAQ339"/>
      <c r="BAR339"/>
      <c r="BAS339"/>
      <c r="BAT339"/>
      <c r="BAU339"/>
      <c r="BAV339"/>
      <c r="BAW339"/>
      <c r="BAX339"/>
      <c r="BAY339"/>
      <c r="BAZ339"/>
      <c r="BBA339"/>
      <c r="BBB339"/>
      <c r="BBC339"/>
      <c r="BBD339"/>
      <c r="BBE339"/>
      <c r="BBF339"/>
      <c r="BBG339"/>
      <c r="BBH339"/>
      <c r="BBI339"/>
      <c r="BBJ339"/>
      <c r="BBK339"/>
      <c r="BBL339"/>
      <c r="BBM339"/>
      <c r="BBN339"/>
      <c r="BBO339"/>
      <c r="BBP339"/>
      <c r="BBQ339"/>
      <c r="BBR339"/>
      <c r="BBS339"/>
      <c r="BBT339"/>
      <c r="BBU339"/>
      <c r="BBV339"/>
      <c r="BBW339"/>
      <c r="BBX339"/>
      <c r="BBY339"/>
      <c r="BBZ339"/>
      <c r="BCA339"/>
      <c r="BCB339"/>
      <c r="BCC339"/>
      <c r="BCD339"/>
      <c r="BCE339"/>
      <c r="BCF339"/>
      <c r="BCG339"/>
      <c r="BCH339"/>
      <c r="BCI339"/>
      <c r="BCJ339"/>
      <c r="BCK339"/>
      <c r="BCL339"/>
      <c r="BCM339"/>
      <c r="BCN339"/>
      <c r="BCO339"/>
      <c r="BCP339"/>
      <c r="BCQ339"/>
      <c r="BCR339"/>
      <c r="BCS339"/>
      <c r="BCT339"/>
      <c r="BCU339"/>
      <c r="BCV339"/>
      <c r="BCW339"/>
      <c r="BCX339"/>
      <c r="BCY339"/>
      <c r="BCZ339"/>
      <c r="BDA339"/>
      <c r="BDB339"/>
      <c r="BDC339"/>
      <c r="BDD339"/>
      <c r="BDE339"/>
      <c r="BDF339"/>
      <c r="BDG339"/>
      <c r="BDH339"/>
      <c r="BDI339"/>
      <c r="BDJ339"/>
      <c r="BDK339"/>
      <c r="BDL339"/>
      <c r="BDM339"/>
      <c r="BDN339"/>
      <c r="BDO339"/>
      <c r="BDP339"/>
      <c r="BDQ339"/>
      <c r="BDR339"/>
      <c r="BDS339"/>
      <c r="BDT339"/>
      <c r="BDU339"/>
    </row>
    <row r="340" spans="2:1477" s="69" customFormat="1">
      <c r="B340" s="158" t="s">
        <v>7</v>
      </c>
      <c r="C340" s="158" t="s">
        <v>678</v>
      </c>
      <c r="D340" s="158" t="s">
        <v>679</v>
      </c>
      <c r="E340" s="194">
        <v>45391</v>
      </c>
      <c r="F340" s="158" t="s">
        <v>986</v>
      </c>
      <c r="G340" s="158" t="s">
        <v>990</v>
      </c>
      <c r="H340" s="195">
        <v>1</v>
      </c>
      <c r="I340" s="132">
        <v>0</v>
      </c>
      <c r="J340" s="132">
        <v>140</v>
      </c>
      <c r="K340" s="132">
        <v>176</v>
      </c>
      <c r="L340" s="132">
        <v>173</v>
      </c>
      <c r="M340" s="192">
        <f t="shared" si="108"/>
        <v>0.97857142857142854</v>
      </c>
      <c r="N340" s="69">
        <f t="shared" si="109"/>
        <v>1</v>
      </c>
      <c r="O340" s="132">
        <v>3</v>
      </c>
      <c r="P340" s="132">
        <v>0</v>
      </c>
      <c r="Q340" s="132">
        <v>0</v>
      </c>
      <c r="R340" s="132">
        <v>36</v>
      </c>
      <c r="S340" s="132">
        <v>0</v>
      </c>
      <c r="T340" s="191">
        <v>1605678</v>
      </c>
      <c r="U340" s="191">
        <v>50000</v>
      </c>
      <c r="V340" s="191">
        <v>1555678</v>
      </c>
      <c r="W340" s="191">
        <v>1605678</v>
      </c>
      <c r="X340" s="191">
        <v>1663792</v>
      </c>
      <c r="Y340" s="191">
        <v>0</v>
      </c>
      <c r="Z340" s="191">
        <v>0</v>
      </c>
      <c r="AA340" s="191">
        <v>0</v>
      </c>
      <c r="AB340" s="191">
        <v>1663792</v>
      </c>
      <c r="AC340" s="191">
        <v>1663792</v>
      </c>
      <c r="AD340" s="192">
        <f t="shared" si="110"/>
        <v>1.0694963867844116</v>
      </c>
      <c r="AE340" s="132">
        <f t="shared" si="111"/>
        <v>1</v>
      </c>
      <c r="AF340" s="191">
        <v>0</v>
      </c>
      <c r="AG340" s="191">
        <v>0</v>
      </c>
      <c r="AH340" s="132">
        <v>18</v>
      </c>
      <c r="AI340" s="132">
        <v>18</v>
      </c>
      <c r="AJ340" s="132">
        <v>0</v>
      </c>
      <c r="AK340" s="132">
        <v>0</v>
      </c>
      <c r="AL340" s="80">
        <v>23069</v>
      </c>
      <c r="AM340" s="80">
        <v>0</v>
      </c>
      <c r="AN340" s="132">
        <v>0</v>
      </c>
      <c r="AO340" s="132">
        <v>0</v>
      </c>
      <c r="AP340" s="80">
        <v>5543</v>
      </c>
      <c r="AQ340" s="80">
        <v>0</v>
      </c>
      <c r="AR340" s="132">
        <v>0</v>
      </c>
      <c r="AS340" s="132">
        <v>0</v>
      </c>
      <c r="AT340" s="80">
        <v>0</v>
      </c>
      <c r="AU340" s="80">
        <v>0</v>
      </c>
      <c r="AV340" s="132">
        <v>0</v>
      </c>
      <c r="AW340" s="132">
        <v>0</v>
      </c>
      <c r="AX340" s="80">
        <v>0</v>
      </c>
      <c r="AY340" s="80">
        <v>0</v>
      </c>
      <c r="AZ340" s="132">
        <v>0</v>
      </c>
      <c r="BA340" s="132">
        <v>0</v>
      </c>
      <c r="BB340" s="80">
        <v>0</v>
      </c>
      <c r="BC340" s="80">
        <v>0</v>
      </c>
      <c r="BD340" s="132">
        <v>0</v>
      </c>
      <c r="BE340" s="132">
        <v>0</v>
      </c>
      <c r="BF340" s="80">
        <v>21299</v>
      </c>
      <c r="BG340" s="80">
        <v>0</v>
      </c>
      <c r="BH340" s="132">
        <v>0</v>
      </c>
      <c r="BI340" s="132">
        <v>0</v>
      </c>
      <c r="BJ340" s="80">
        <v>0</v>
      </c>
      <c r="BK340" s="80">
        <v>0</v>
      </c>
      <c r="BL340" s="132">
        <v>0</v>
      </c>
      <c r="BM340" s="132">
        <v>0</v>
      </c>
      <c r="BN340" s="80">
        <v>0</v>
      </c>
      <c r="BO340" s="80">
        <v>0</v>
      </c>
      <c r="BP340" s="132">
        <v>0</v>
      </c>
      <c r="BQ340" s="132">
        <v>0</v>
      </c>
      <c r="BR340" s="80">
        <v>0</v>
      </c>
      <c r="BS340" s="80">
        <v>0</v>
      </c>
      <c r="BT340" s="132">
        <v>0</v>
      </c>
      <c r="BU340" s="132">
        <v>0</v>
      </c>
      <c r="BV340" s="80">
        <v>0</v>
      </c>
      <c r="BW340" s="80">
        <v>0</v>
      </c>
      <c r="BX340" s="132">
        <v>0</v>
      </c>
      <c r="BY340" s="132">
        <v>0</v>
      </c>
      <c r="BZ340" s="80">
        <v>0</v>
      </c>
      <c r="CA340" s="80">
        <v>0</v>
      </c>
      <c r="CB340" s="132">
        <v>0</v>
      </c>
      <c r="CC340" s="132">
        <v>0</v>
      </c>
      <c r="CD340" s="80">
        <v>0</v>
      </c>
      <c r="CE340" s="80">
        <v>0</v>
      </c>
      <c r="CF340" s="132">
        <v>0</v>
      </c>
      <c r="CG340" s="132">
        <v>0</v>
      </c>
      <c r="CH340" s="80">
        <v>0</v>
      </c>
      <c r="CI340" s="80">
        <v>0</v>
      </c>
      <c r="CJ340" s="132">
        <v>0</v>
      </c>
      <c r="CK340" s="132">
        <v>0</v>
      </c>
      <c r="CL340" s="80">
        <v>49911</v>
      </c>
      <c r="CM340" s="80">
        <v>0</v>
      </c>
      <c r="CN340" s="158" t="s">
        <v>978</v>
      </c>
      <c r="CO340" s="158" t="s">
        <v>979</v>
      </c>
      <c r="CP340" s="158" t="s">
        <v>709</v>
      </c>
      <c r="CQ340" s="158" t="s">
        <v>709</v>
      </c>
      <c r="CR340" s="158" t="s">
        <v>709</v>
      </c>
      <c r="CS340" s="158" t="s">
        <v>709</v>
      </c>
      <c r="CT340" s="194">
        <v>45840</v>
      </c>
      <c r="CU340" s="158" t="s">
        <v>988</v>
      </c>
      <c r="CV340" s="158" t="s">
        <v>989</v>
      </c>
      <c r="CW340" s="194" t="s">
        <v>168</v>
      </c>
      <c r="CX340" s="194">
        <v>45772</v>
      </c>
      <c r="CY340" s="158" t="s">
        <v>986</v>
      </c>
      <c r="CZ340" s="158" t="s">
        <v>994</v>
      </c>
      <c r="DA340" s="158" t="s">
        <v>1061</v>
      </c>
      <c r="DB340" s="200">
        <v>1739459.6</v>
      </c>
      <c r="DC340" s="158"/>
      <c r="DD340" s="67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  <c r="AKK340"/>
      <c r="AKL340"/>
      <c r="AKM340"/>
      <c r="AKN340"/>
      <c r="AKO340"/>
      <c r="AKP340"/>
      <c r="AKQ340"/>
      <c r="AKR340"/>
      <c r="AKS340"/>
      <c r="AKT340"/>
      <c r="AKU340"/>
      <c r="AKV340"/>
      <c r="AKW340"/>
      <c r="AKX340"/>
      <c r="AKY340"/>
      <c r="AKZ340"/>
      <c r="ALA340"/>
      <c r="ALB340"/>
      <c r="ALC340"/>
      <c r="ALD340"/>
      <c r="ALE340"/>
      <c r="ALF340"/>
      <c r="ALG340"/>
      <c r="ALH340"/>
      <c r="ALI340"/>
      <c r="ALJ340"/>
      <c r="ALK340"/>
      <c r="ALL340"/>
      <c r="ALM340"/>
      <c r="ALN340"/>
      <c r="ALO340"/>
      <c r="ALP340"/>
      <c r="ALQ340"/>
      <c r="ALR340"/>
      <c r="ALS340"/>
      <c r="ALT340"/>
      <c r="ALU340"/>
      <c r="ALV340"/>
      <c r="ALW340"/>
      <c r="ALX340"/>
      <c r="ALY340"/>
      <c r="ALZ340"/>
      <c r="AMA340"/>
      <c r="AMB340"/>
      <c r="AMC340"/>
      <c r="AMD340"/>
      <c r="AME340"/>
      <c r="AMF340"/>
      <c r="AMG340"/>
      <c r="AMH340"/>
      <c r="AMI340"/>
      <c r="AMJ340"/>
      <c r="AMK340"/>
      <c r="AML340"/>
      <c r="AMM340"/>
      <c r="AMN340"/>
      <c r="AMO340"/>
      <c r="AMP340"/>
      <c r="AMQ340"/>
      <c r="AMR340"/>
      <c r="AMS340"/>
      <c r="AMT340"/>
      <c r="AMU340"/>
      <c r="AMV340"/>
      <c r="AMW340"/>
      <c r="AMX340"/>
      <c r="AMY340"/>
      <c r="AMZ340"/>
      <c r="ANA340"/>
      <c r="ANB340"/>
      <c r="ANC340"/>
      <c r="AND340"/>
      <c r="ANE340"/>
      <c r="ANF340"/>
      <c r="ANG340"/>
      <c r="ANH340"/>
      <c r="ANI340"/>
      <c r="ANJ340"/>
      <c r="ANK340"/>
      <c r="ANL340"/>
      <c r="ANM340"/>
      <c r="ANN340"/>
      <c r="ANO340"/>
      <c r="ANP340"/>
      <c r="ANQ340"/>
      <c r="ANR340"/>
      <c r="ANS340"/>
      <c r="ANT340"/>
      <c r="ANU340"/>
      <c r="ANV340"/>
      <c r="ANW340"/>
      <c r="ANX340"/>
      <c r="ANY340"/>
      <c r="ANZ340"/>
      <c r="AOA340"/>
      <c r="AOB340"/>
      <c r="AOC340"/>
      <c r="AOD340"/>
      <c r="AOE340"/>
      <c r="AOF340"/>
      <c r="AOG340"/>
      <c r="AOH340"/>
      <c r="AOI340"/>
      <c r="AOJ340"/>
      <c r="AOK340"/>
      <c r="AOL340"/>
      <c r="AOM340"/>
      <c r="AON340"/>
      <c r="AOO340"/>
      <c r="AOP340"/>
      <c r="AOQ340"/>
      <c r="AOR340"/>
      <c r="AOS340"/>
      <c r="AOT340"/>
      <c r="AOU340"/>
      <c r="AOV340"/>
      <c r="AOW340"/>
      <c r="AOX340"/>
      <c r="AOY340"/>
      <c r="AOZ340"/>
      <c r="APA340"/>
      <c r="APB340"/>
      <c r="APC340"/>
      <c r="APD340"/>
      <c r="APE340"/>
      <c r="APF340"/>
      <c r="APG340"/>
      <c r="APH340"/>
      <c r="API340"/>
      <c r="APJ340"/>
      <c r="APK340"/>
      <c r="APL340"/>
      <c r="APM340"/>
      <c r="APN340"/>
      <c r="APO340"/>
      <c r="APP340"/>
      <c r="APQ340"/>
      <c r="APR340"/>
      <c r="APS340"/>
      <c r="APT340"/>
      <c r="APU340"/>
      <c r="APV340"/>
      <c r="APW340"/>
      <c r="APX340"/>
      <c r="APY340"/>
      <c r="APZ340"/>
      <c r="AQA340"/>
      <c r="AQB340"/>
      <c r="AQC340"/>
      <c r="AQD340"/>
      <c r="AQE340"/>
      <c r="AQF340"/>
      <c r="AQG340"/>
      <c r="AQH340"/>
      <c r="AQI340"/>
      <c r="AQJ340"/>
      <c r="AQK340"/>
      <c r="AQL340"/>
      <c r="AQM340"/>
      <c r="AQN340"/>
      <c r="AQO340"/>
      <c r="AQP340"/>
      <c r="AQQ340"/>
      <c r="AQR340"/>
      <c r="AQS340"/>
      <c r="AQT340"/>
      <c r="AQU340"/>
      <c r="AQV340"/>
      <c r="AQW340"/>
      <c r="AQX340"/>
      <c r="AQY340"/>
      <c r="AQZ340"/>
      <c r="ARA340"/>
      <c r="ARB340"/>
      <c r="ARC340"/>
      <c r="ARD340"/>
      <c r="ARE340"/>
      <c r="ARF340"/>
      <c r="ARG340"/>
      <c r="ARH340"/>
      <c r="ARI340"/>
      <c r="ARJ340"/>
      <c r="ARK340"/>
      <c r="ARL340"/>
      <c r="ARM340"/>
      <c r="ARN340"/>
      <c r="ARO340"/>
      <c r="ARP340"/>
      <c r="ARQ340"/>
      <c r="ARR340"/>
      <c r="ARS340"/>
      <c r="ART340"/>
      <c r="ARU340"/>
      <c r="ARV340"/>
      <c r="ARW340"/>
      <c r="ARX340"/>
      <c r="ARY340"/>
      <c r="ARZ340"/>
      <c r="ASA340"/>
      <c r="ASB340"/>
      <c r="ASC340"/>
      <c r="ASD340"/>
      <c r="ASE340"/>
      <c r="ASF340"/>
      <c r="ASG340"/>
      <c r="ASH340"/>
      <c r="ASI340"/>
      <c r="ASJ340"/>
      <c r="ASK340"/>
      <c r="ASL340"/>
      <c r="ASM340"/>
      <c r="ASN340"/>
      <c r="ASO340"/>
      <c r="ASP340"/>
      <c r="ASQ340"/>
      <c r="ASR340"/>
      <c r="ASS340"/>
      <c r="AST340"/>
      <c r="ASU340"/>
      <c r="ASV340"/>
      <c r="ASW340"/>
      <c r="ASX340"/>
      <c r="ASY340"/>
      <c r="ASZ340"/>
      <c r="ATA340"/>
      <c r="ATB340"/>
      <c r="ATC340"/>
      <c r="ATD340"/>
      <c r="ATE340"/>
      <c r="ATF340"/>
      <c r="ATG340"/>
      <c r="ATH340"/>
      <c r="ATI340"/>
      <c r="ATJ340"/>
      <c r="ATK340"/>
      <c r="ATL340"/>
      <c r="ATM340"/>
      <c r="ATN340"/>
      <c r="ATO340"/>
      <c r="ATP340"/>
      <c r="ATQ340"/>
      <c r="ATR340"/>
      <c r="ATS340"/>
      <c r="ATT340"/>
      <c r="ATU340"/>
      <c r="ATV340"/>
      <c r="ATW340"/>
      <c r="ATX340"/>
      <c r="ATY340"/>
      <c r="ATZ340"/>
      <c r="AUA340"/>
      <c r="AUB340"/>
      <c r="AUC340"/>
      <c r="AUD340"/>
      <c r="AUE340"/>
      <c r="AUF340"/>
      <c r="AUG340"/>
      <c r="AUH340"/>
      <c r="AUI340"/>
      <c r="AUJ340"/>
      <c r="AUK340"/>
      <c r="AUL340"/>
      <c r="AUM340"/>
      <c r="AUN340"/>
      <c r="AUO340"/>
      <c r="AUP340"/>
      <c r="AUQ340"/>
      <c r="AUR340"/>
      <c r="AUS340"/>
      <c r="AUT340"/>
      <c r="AUU340"/>
      <c r="AUV340"/>
      <c r="AUW340"/>
      <c r="AUX340"/>
      <c r="AUY340"/>
      <c r="AUZ340"/>
      <c r="AVA340"/>
      <c r="AVB340"/>
      <c r="AVC340"/>
      <c r="AVD340"/>
      <c r="AVE340"/>
      <c r="AVF340"/>
      <c r="AVG340"/>
      <c r="AVH340"/>
      <c r="AVI340"/>
      <c r="AVJ340"/>
      <c r="AVK340"/>
      <c r="AVL340"/>
      <c r="AVM340"/>
      <c r="AVN340"/>
      <c r="AVO340"/>
      <c r="AVP340"/>
      <c r="AVQ340"/>
      <c r="AVR340"/>
      <c r="AVS340"/>
      <c r="AVT340"/>
      <c r="AVU340"/>
      <c r="AVV340"/>
      <c r="AVW340"/>
      <c r="AVX340"/>
      <c r="AVY340"/>
      <c r="AVZ340"/>
      <c r="AWA340"/>
      <c r="AWB340"/>
      <c r="AWC340"/>
      <c r="AWD340"/>
      <c r="AWE340"/>
      <c r="AWF340"/>
      <c r="AWG340"/>
      <c r="AWH340"/>
      <c r="AWI340"/>
      <c r="AWJ340"/>
      <c r="AWK340"/>
      <c r="AWL340"/>
      <c r="AWM340"/>
      <c r="AWN340"/>
      <c r="AWO340"/>
      <c r="AWP340"/>
      <c r="AWQ340"/>
      <c r="AWR340"/>
      <c r="AWS340"/>
      <c r="AWT340"/>
      <c r="AWU340"/>
      <c r="AWV340"/>
      <c r="AWW340"/>
      <c r="AWX340"/>
      <c r="AWY340"/>
      <c r="AWZ340"/>
      <c r="AXA340"/>
      <c r="AXB340"/>
      <c r="AXC340"/>
      <c r="AXD340"/>
      <c r="AXE340"/>
      <c r="AXF340"/>
      <c r="AXG340"/>
      <c r="AXH340"/>
      <c r="AXI340"/>
      <c r="AXJ340"/>
      <c r="AXK340"/>
      <c r="AXL340"/>
      <c r="AXM340"/>
      <c r="AXN340"/>
      <c r="AXO340"/>
      <c r="AXP340"/>
      <c r="AXQ340"/>
      <c r="AXR340"/>
      <c r="AXS340"/>
      <c r="AXT340"/>
      <c r="AXU340"/>
      <c r="AXV340"/>
      <c r="AXW340"/>
      <c r="AXX340"/>
      <c r="AXY340"/>
      <c r="AXZ340"/>
      <c r="AYA340"/>
      <c r="AYB340"/>
      <c r="AYC340"/>
      <c r="AYD340"/>
      <c r="AYE340"/>
      <c r="AYF340"/>
      <c r="AYG340"/>
      <c r="AYH340"/>
      <c r="AYI340"/>
      <c r="AYJ340"/>
      <c r="AYK340"/>
      <c r="AYL340"/>
      <c r="AYM340"/>
      <c r="AYN340"/>
      <c r="AYO340"/>
      <c r="AYP340"/>
      <c r="AYQ340"/>
      <c r="AYR340"/>
      <c r="AYS340"/>
      <c r="AYT340"/>
      <c r="AYU340"/>
      <c r="AYV340"/>
      <c r="AYW340"/>
      <c r="AYX340"/>
      <c r="AYY340"/>
      <c r="AYZ340"/>
      <c r="AZA340"/>
      <c r="AZB340"/>
      <c r="AZC340"/>
      <c r="AZD340"/>
      <c r="AZE340"/>
      <c r="AZF340"/>
      <c r="AZG340"/>
      <c r="AZH340"/>
      <c r="AZI340"/>
      <c r="AZJ340"/>
      <c r="AZK340"/>
      <c r="AZL340"/>
      <c r="AZM340"/>
      <c r="AZN340"/>
      <c r="AZO340"/>
      <c r="AZP340"/>
      <c r="AZQ340"/>
      <c r="AZR340"/>
      <c r="AZS340"/>
      <c r="AZT340"/>
      <c r="AZU340"/>
      <c r="AZV340"/>
      <c r="AZW340"/>
      <c r="AZX340"/>
      <c r="AZY340"/>
      <c r="AZZ340"/>
      <c r="BAA340"/>
      <c r="BAB340"/>
      <c r="BAC340"/>
      <c r="BAD340"/>
      <c r="BAE340"/>
      <c r="BAF340"/>
      <c r="BAG340"/>
      <c r="BAH340"/>
      <c r="BAI340"/>
      <c r="BAJ340"/>
      <c r="BAK340"/>
      <c r="BAL340"/>
      <c r="BAM340"/>
      <c r="BAN340"/>
      <c r="BAO340"/>
      <c r="BAP340"/>
      <c r="BAQ340"/>
      <c r="BAR340"/>
      <c r="BAS340"/>
      <c r="BAT340"/>
      <c r="BAU340"/>
      <c r="BAV340"/>
      <c r="BAW340"/>
      <c r="BAX340"/>
      <c r="BAY340"/>
      <c r="BAZ340"/>
      <c r="BBA340"/>
      <c r="BBB340"/>
      <c r="BBC340"/>
      <c r="BBD340"/>
      <c r="BBE340"/>
      <c r="BBF340"/>
      <c r="BBG340"/>
      <c r="BBH340"/>
      <c r="BBI340"/>
      <c r="BBJ340"/>
      <c r="BBK340"/>
      <c r="BBL340"/>
      <c r="BBM340"/>
      <c r="BBN340"/>
      <c r="BBO340"/>
      <c r="BBP340"/>
      <c r="BBQ340"/>
      <c r="BBR340"/>
      <c r="BBS340"/>
      <c r="BBT340"/>
      <c r="BBU340"/>
      <c r="BBV340"/>
      <c r="BBW340"/>
      <c r="BBX340"/>
      <c r="BBY340"/>
      <c r="BBZ340"/>
      <c r="BCA340"/>
      <c r="BCB340"/>
      <c r="BCC340"/>
      <c r="BCD340"/>
      <c r="BCE340"/>
      <c r="BCF340"/>
      <c r="BCG340"/>
      <c r="BCH340"/>
      <c r="BCI340"/>
      <c r="BCJ340"/>
      <c r="BCK340"/>
      <c r="BCL340"/>
      <c r="BCM340"/>
      <c r="BCN340"/>
      <c r="BCO340"/>
      <c r="BCP340"/>
      <c r="BCQ340"/>
      <c r="BCR340"/>
      <c r="BCS340"/>
      <c r="BCT340"/>
      <c r="BCU340"/>
      <c r="BCV340"/>
      <c r="BCW340"/>
      <c r="BCX340"/>
      <c r="BCY340"/>
      <c r="BCZ340"/>
      <c r="BDA340"/>
      <c r="BDB340"/>
      <c r="BDC340"/>
      <c r="BDD340"/>
      <c r="BDE340"/>
      <c r="BDF340"/>
      <c r="BDG340"/>
      <c r="BDH340"/>
      <c r="BDI340"/>
      <c r="BDJ340"/>
      <c r="BDK340"/>
      <c r="BDL340"/>
      <c r="BDM340"/>
      <c r="BDN340"/>
      <c r="BDO340"/>
      <c r="BDP340"/>
      <c r="BDQ340"/>
      <c r="BDR340"/>
      <c r="BDS340"/>
      <c r="BDT340"/>
      <c r="BDU340"/>
    </row>
    <row r="341" spans="2:1477" s="69" customFormat="1">
      <c r="B341" s="158" t="s">
        <v>7</v>
      </c>
      <c r="C341" s="158" t="s">
        <v>680</v>
      </c>
      <c r="D341" s="158" t="s">
        <v>681</v>
      </c>
      <c r="E341" s="194">
        <v>45707</v>
      </c>
      <c r="F341" s="158" t="s">
        <v>991</v>
      </c>
      <c r="G341" s="158" t="s">
        <v>994</v>
      </c>
      <c r="H341" s="195">
        <v>1</v>
      </c>
      <c r="I341" s="132">
        <v>0</v>
      </c>
      <c r="J341" s="132">
        <v>200</v>
      </c>
      <c r="K341" s="132">
        <v>207</v>
      </c>
      <c r="L341" s="132">
        <v>108</v>
      </c>
      <c r="M341" s="192">
        <f t="shared" si="108"/>
        <v>0.505</v>
      </c>
      <c r="N341" s="69">
        <f t="shared" si="109"/>
        <v>1</v>
      </c>
      <c r="O341" s="132">
        <v>99</v>
      </c>
      <c r="P341" s="132">
        <v>0</v>
      </c>
      <c r="Q341" s="132">
        <v>0</v>
      </c>
      <c r="R341" s="132">
        <v>7</v>
      </c>
      <c r="S341" s="132">
        <v>0</v>
      </c>
      <c r="T341" s="191">
        <v>1699787</v>
      </c>
      <c r="U341" s="191">
        <v>50000</v>
      </c>
      <c r="V341" s="191">
        <v>1649787</v>
      </c>
      <c r="W341" s="191">
        <v>1699787</v>
      </c>
      <c r="X341" s="191">
        <v>1444210</v>
      </c>
      <c r="Y341" s="191">
        <v>0</v>
      </c>
      <c r="Z341" s="191">
        <v>0</v>
      </c>
      <c r="AA341" s="191">
        <v>0</v>
      </c>
      <c r="AB341" s="191">
        <v>1444210</v>
      </c>
      <c r="AC341" s="191">
        <v>1444159</v>
      </c>
      <c r="AD341" s="192">
        <f t="shared" si="110"/>
        <v>0.87536087991965028</v>
      </c>
      <c r="AE341" s="132">
        <f t="shared" si="111"/>
        <v>1</v>
      </c>
      <c r="AF341" s="191">
        <v>-52</v>
      </c>
      <c r="AG341" s="191">
        <v>0</v>
      </c>
      <c r="AH341" s="132">
        <v>3</v>
      </c>
      <c r="AI341" s="132">
        <v>4</v>
      </c>
      <c r="AJ341" s="132">
        <v>0</v>
      </c>
      <c r="AK341" s="132">
        <v>0</v>
      </c>
      <c r="AL341" s="80">
        <v>0</v>
      </c>
      <c r="AM341" s="80">
        <v>0</v>
      </c>
      <c r="AN341" s="132">
        <v>0</v>
      </c>
      <c r="AO341" s="132">
        <v>0</v>
      </c>
      <c r="AP341" s="80">
        <v>2200</v>
      </c>
      <c r="AQ341" s="80">
        <v>0</v>
      </c>
      <c r="AR341" s="132">
        <v>0</v>
      </c>
      <c r="AS341" s="132">
        <v>0</v>
      </c>
      <c r="AT341" s="80">
        <v>0</v>
      </c>
      <c r="AU341" s="80">
        <v>0</v>
      </c>
      <c r="AV341" s="132">
        <v>0</v>
      </c>
      <c r="AW341" s="132">
        <v>0</v>
      </c>
      <c r="AX341" s="80">
        <v>0</v>
      </c>
      <c r="AY341" s="80">
        <v>0</v>
      </c>
      <c r="AZ341" s="132">
        <v>0</v>
      </c>
      <c r="BA341" s="132">
        <v>0</v>
      </c>
      <c r="BB341" s="80">
        <v>0</v>
      </c>
      <c r="BC341" s="80">
        <v>0</v>
      </c>
      <c r="BD341" s="132">
        <v>0</v>
      </c>
      <c r="BE341" s="132">
        <v>0</v>
      </c>
      <c r="BF341" s="80">
        <v>0</v>
      </c>
      <c r="BG341" s="80">
        <v>0</v>
      </c>
      <c r="BH341" s="132">
        <v>0</v>
      </c>
      <c r="BI341" s="132">
        <v>0</v>
      </c>
      <c r="BJ341" s="80">
        <v>0</v>
      </c>
      <c r="BK341" s="80">
        <v>0</v>
      </c>
      <c r="BL341" s="132">
        <v>0</v>
      </c>
      <c r="BM341" s="132">
        <v>0</v>
      </c>
      <c r="BN341" s="80">
        <v>0</v>
      </c>
      <c r="BO341" s="80">
        <v>0</v>
      </c>
      <c r="BP341" s="132">
        <v>0</v>
      </c>
      <c r="BQ341" s="132">
        <v>0</v>
      </c>
      <c r="BR341" s="80">
        <v>0</v>
      </c>
      <c r="BS341" s="80">
        <v>0</v>
      </c>
      <c r="BT341" s="132">
        <v>0</v>
      </c>
      <c r="BU341" s="132">
        <v>0</v>
      </c>
      <c r="BV341" s="80">
        <v>0</v>
      </c>
      <c r="BW341" s="80">
        <v>0</v>
      </c>
      <c r="BX341" s="132">
        <v>0</v>
      </c>
      <c r="BY341" s="132">
        <v>0</v>
      </c>
      <c r="BZ341" s="80">
        <v>0</v>
      </c>
      <c r="CA341" s="80">
        <v>0</v>
      </c>
      <c r="CB341" s="132">
        <v>0</v>
      </c>
      <c r="CC341" s="132">
        <v>0</v>
      </c>
      <c r="CD341" s="80">
        <v>0</v>
      </c>
      <c r="CE341" s="80">
        <v>0</v>
      </c>
      <c r="CF341" s="132">
        <v>0</v>
      </c>
      <c r="CG341" s="132">
        <v>0</v>
      </c>
      <c r="CH341" s="80">
        <v>0</v>
      </c>
      <c r="CI341" s="80">
        <v>0</v>
      </c>
      <c r="CJ341" s="132">
        <v>0</v>
      </c>
      <c r="CK341" s="132">
        <v>0</v>
      </c>
      <c r="CL341" s="80">
        <v>2200</v>
      </c>
      <c r="CM341" s="80">
        <v>0</v>
      </c>
      <c r="CN341" s="158" t="s">
        <v>757</v>
      </c>
      <c r="CO341" s="158" t="s">
        <v>758</v>
      </c>
      <c r="CP341" s="158" t="s">
        <v>709</v>
      </c>
      <c r="CQ341" s="158" t="s">
        <v>709</v>
      </c>
      <c r="CR341" s="158" t="s">
        <v>709</v>
      </c>
      <c r="CS341" s="158" t="s">
        <v>709</v>
      </c>
      <c r="CT341" s="194">
        <v>45992</v>
      </c>
      <c r="CU341" s="158" t="s">
        <v>993</v>
      </c>
      <c r="CV341" s="158" t="s">
        <v>989</v>
      </c>
      <c r="CW341" s="194" t="s">
        <v>168</v>
      </c>
      <c r="CX341" s="194">
        <v>45959</v>
      </c>
      <c r="CY341" s="158" t="s">
        <v>993</v>
      </c>
      <c r="CZ341" s="158" t="s">
        <v>989</v>
      </c>
      <c r="DA341" s="158" t="s">
        <v>1061</v>
      </c>
      <c r="DB341" s="200">
        <v>1780237.34</v>
      </c>
      <c r="DC341" s="158"/>
      <c r="DD341" s="67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  <c r="AKK341"/>
      <c r="AKL341"/>
      <c r="AKM341"/>
      <c r="AKN341"/>
      <c r="AKO341"/>
      <c r="AKP341"/>
      <c r="AKQ341"/>
      <c r="AKR341"/>
      <c r="AKS341"/>
      <c r="AKT341"/>
      <c r="AKU341"/>
      <c r="AKV341"/>
      <c r="AKW341"/>
      <c r="AKX341"/>
      <c r="AKY341"/>
      <c r="AKZ341"/>
      <c r="ALA341"/>
      <c r="ALB341"/>
      <c r="ALC341"/>
      <c r="ALD341"/>
      <c r="ALE341"/>
      <c r="ALF341"/>
      <c r="ALG341"/>
      <c r="ALH341"/>
      <c r="ALI341"/>
      <c r="ALJ341"/>
      <c r="ALK341"/>
      <c r="ALL341"/>
      <c r="ALM341"/>
      <c r="ALN341"/>
      <c r="ALO341"/>
      <c r="ALP341"/>
      <c r="ALQ341"/>
      <c r="ALR341"/>
      <c r="ALS341"/>
      <c r="ALT341"/>
      <c r="ALU341"/>
      <c r="ALV341"/>
      <c r="ALW341"/>
      <c r="ALX341"/>
      <c r="ALY341"/>
      <c r="ALZ341"/>
      <c r="AMA341"/>
      <c r="AMB341"/>
      <c r="AMC341"/>
      <c r="AMD341"/>
      <c r="AME341"/>
      <c r="AMF341"/>
      <c r="AMG341"/>
      <c r="AMH341"/>
      <c r="AMI341"/>
      <c r="AMJ341"/>
      <c r="AMK341"/>
      <c r="AML341"/>
      <c r="AMM341"/>
      <c r="AMN341"/>
      <c r="AMO341"/>
      <c r="AMP341"/>
      <c r="AMQ341"/>
      <c r="AMR341"/>
      <c r="AMS341"/>
      <c r="AMT341"/>
      <c r="AMU341"/>
      <c r="AMV341"/>
      <c r="AMW341"/>
      <c r="AMX341"/>
      <c r="AMY341"/>
      <c r="AMZ341"/>
      <c r="ANA341"/>
      <c r="ANB341"/>
      <c r="ANC341"/>
      <c r="AND341"/>
      <c r="ANE341"/>
      <c r="ANF341"/>
      <c r="ANG341"/>
      <c r="ANH341"/>
      <c r="ANI341"/>
      <c r="ANJ341"/>
      <c r="ANK341"/>
      <c r="ANL341"/>
      <c r="ANM341"/>
      <c r="ANN341"/>
      <c r="ANO341"/>
      <c r="ANP341"/>
      <c r="ANQ341"/>
      <c r="ANR341"/>
      <c r="ANS341"/>
      <c r="ANT341"/>
      <c r="ANU341"/>
      <c r="ANV341"/>
      <c r="ANW341"/>
      <c r="ANX341"/>
      <c r="ANY341"/>
      <c r="ANZ341"/>
      <c r="AOA341"/>
      <c r="AOB341"/>
      <c r="AOC341"/>
      <c r="AOD341"/>
      <c r="AOE341"/>
      <c r="AOF341"/>
      <c r="AOG341"/>
      <c r="AOH341"/>
      <c r="AOI341"/>
      <c r="AOJ341"/>
      <c r="AOK341"/>
      <c r="AOL341"/>
      <c r="AOM341"/>
      <c r="AON341"/>
      <c r="AOO341"/>
      <c r="AOP341"/>
      <c r="AOQ341"/>
      <c r="AOR341"/>
      <c r="AOS341"/>
      <c r="AOT341"/>
      <c r="AOU341"/>
      <c r="AOV341"/>
      <c r="AOW341"/>
      <c r="AOX341"/>
      <c r="AOY341"/>
      <c r="AOZ341"/>
      <c r="APA341"/>
      <c r="APB341"/>
      <c r="APC341"/>
      <c r="APD341"/>
      <c r="APE341"/>
      <c r="APF341"/>
      <c r="APG341"/>
      <c r="APH341"/>
      <c r="API341"/>
      <c r="APJ341"/>
      <c r="APK341"/>
      <c r="APL341"/>
      <c r="APM341"/>
      <c r="APN341"/>
      <c r="APO341"/>
      <c r="APP341"/>
      <c r="APQ341"/>
      <c r="APR341"/>
      <c r="APS341"/>
      <c r="APT341"/>
      <c r="APU341"/>
      <c r="APV341"/>
      <c r="APW341"/>
      <c r="APX341"/>
      <c r="APY341"/>
      <c r="APZ341"/>
      <c r="AQA341"/>
      <c r="AQB341"/>
      <c r="AQC341"/>
      <c r="AQD341"/>
      <c r="AQE341"/>
      <c r="AQF341"/>
      <c r="AQG341"/>
      <c r="AQH341"/>
      <c r="AQI341"/>
      <c r="AQJ341"/>
      <c r="AQK341"/>
      <c r="AQL341"/>
      <c r="AQM341"/>
      <c r="AQN341"/>
      <c r="AQO341"/>
      <c r="AQP341"/>
      <c r="AQQ341"/>
      <c r="AQR341"/>
      <c r="AQS341"/>
      <c r="AQT341"/>
      <c r="AQU341"/>
      <c r="AQV341"/>
      <c r="AQW341"/>
      <c r="AQX341"/>
      <c r="AQY341"/>
      <c r="AQZ341"/>
      <c r="ARA341"/>
      <c r="ARB341"/>
      <c r="ARC341"/>
      <c r="ARD341"/>
      <c r="ARE341"/>
      <c r="ARF341"/>
      <c r="ARG341"/>
      <c r="ARH341"/>
      <c r="ARI341"/>
      <c r="ARJ341"/>
      <c r="ARK341"/>
      <c r="ARL341"/>
      <c r="ARM341"/>
      <c r="ARN341"/>
      <c r="ARO341"/>
      <c r="ARP341"/>
      <c r="ARQ341"/>
      <c r="ARR341"/>
      <c r="ARS341"/>
      <c r="ART341"/>
      <c r="ARU341"/>
      <c r="ARV341"/>
      <c r="ARW341"/>
      <c r="ARX341"/>
      <c r="ARY341"/>
      <c r="ARZ341"/>
      <c r="ASA341"/>
      <c r="ASB341"/>
      <c r="ASC341"/>
      <c r="ASD341"/>
      <c r="ASE341"/>
      <c r="ASF341"/>
      <c r="ASG341"/>
      <c r="ASH341"/>
      <c r="ASI341"/>
      <c r="ASJ341"/>
      <c r="ASK341"/>
      <c r="ASL341"/>
      <c r="ASM341"/>
      <c r="ASN341"/>
      <c r="ASO341"/>
      <c r="ASP341"/>
      <c r="ASQ341"/>
      <c r="ASR341"/>
      <c r="ASS341"/>
      <c r="AST341"/>
      <c r="ASU341"/>
      <c r="ASV341"/>
      <c r="ASW341"/>
      <c r="ASX341"/>
      <c r="ASY341"/>
      <c r="ASZ341"/>
      <c r="ATA341"/>
      <c r="ATB341"/>
      <c r="ATC341"/>
      <c r="ATD341"/>
      <c r="ATE341"/>
      <c r="ATF341"/>
      <c r="ATG341"/>
      <c r="ATH341"/>
      <c r="ATI341"/>
      <c r="ATJ341"/>
      <c r="ATK341"/>
      <c r="ATL341"/>
      <c r="ATM341"/>
      <c r="ATN341"/>
      <c r="ATO341"/>
      <c r="ATP341"/>
      <c r="ATQ341"/>
      <c r="ATR341"/>
      <c r="ATS341"/>
      <c r="ATT341"/>
      <c r="ATU341"/>
      <c r="ATV341"/>
      <c r="ATW341"/>
      <c r="ATX341"/>
      <c r="ATY341"/>
      <c r="ATZ341"/>
      <c r="AUA341"/>
      <c r="AUB341"/>
      <c r="AUC341"/>
      <c r="AUD341"/>
      <c r="AUE341"/>
      <c r="AUF341"/>
      <c r="AUG341"/>
      <c r="AUH341"/>
      <c r="AUI341"/>
      <c r="AUJ341"/>
      <c r="AUK341"/>
      <c r="AUL341"/>
      <c r="AUM341"/>
      <c r="AUN341"/>
      <c r="AUO341"/>
      <c r="AUP341"/>
      <c r="AUQ341"/>
      <c r="AUR341"/>
      <c r="AUS341"/>
      <c r="AUT341"/>
      <c r="AUU341"/>
      <c r="AUV341"/>
      <c r="AUW341"/>
      <c r="AUX341"/>
      <c r="AUY341"/>
      <c r="AUZ341"/>
      <c r="AVA341"/>
      <c r="AVB341"/>
      <c r="AVC341"/>
      <c r="AVD341"/>
      <c r="AVE341"/>
      <c r="AVF341"/>
      <c r="AVG341"/>
      <c r="AVH341"/>
      <c r="AVI341"/>
      <c r="AVJ341"/>
      <c r="AVK341"/>
      <c r="AVL341"/>
      <c r="AVM341"/>
      <c r="AVN341"/>
      <c r="AVO341"/>
      <c r="AVP341"/>
      <c r="AVQ341"/>
      <c r="AVR341"/>
      <c r="AVS341"/>
      <c r="AVT341"/>
      <c r="AVU341"/>
      <c r="AVV341"/>
      <c r="AVW341"/>
      <c r="AVX341"/>
      <c r="AVY341"/>
      <c r="AVZ341"/>
      <c r="AWA341"/>
      <c r="AWB341"/>
      <c r="AWC341"/>
      <c r="AWD341"/>
      <c r="AWE341"/>
      <c r="AWF341"/>
      <c r="AWG341"/>
      <c r="AWH341"/>
      <c r="AWI341"/>
      <c r="AWJ341"/>
      <c r="AWK341"/>
      <c r="AWL341"/>
      <c r="AWM341"/>
      <c r="AWN341"/>
      <c r="AWO341"/>
      <c r="AWP341"/>
      <c r="AWQ341"/>
      <c r="AWR341"/>
      <c r="AWS341"/>
      <c r="AWT341"/>
      <c r="AWU341"/>
      <c r="AWV341"/>
      <c r="AWW341"/>
      <c r="AWX341"/>
      <c r="AWY341"/>
      <c r="AWZ341"/>
      <c r="AXA341"/>
      <c r="AXB341"/>
      <c r="AXC341"/>
      <c r="AXD341"/>
      <c r="AXE341"/>
      <c r="AXF341"/>
      <c r="AXG341"/>
      <c r="AXH341"/>
      <c r="AXI341"/>
      <c r="AXJ341"/>
      <c r="AXK341"/>
      <c r="AXL341"/>
      <c r="AXM341"/>
      <c r="AXN341"/>
      <c r="AXO341"/>
      <c r="AXP341"/>
      <c r="AXQ341"/>
      <c r="AXR341"/>
      <c r="AXS341"/>
      <c r="AXT341"/>
      <c r="AXU341"/>
      <c r="AXV341"/>
      <c r="AXW341"/>
      <c r="AXX341"/>
      <c r="AXY341"/>
      <c r="AXZ341"/>
      <c r="AYA341"/>
      <c r="AYB341"/>
      <c r="AYC341"/>
      <c r="AYD341"/>
      <c r="AYE341"/>
      <c r="AYF341"/>
      <c r="AYG341"/>
      <c r="AYH341"/>
      <c r="AYI341"/>
      <c r="AYJ341"/>
      <c r="AYK341"/>
      <c r="AYL341"/>
      <c r="AYM341"/>
      <c r="AYN341"/>
      <c r="AYO341"/>
      <c r="AYP341"/>
      <c r="AYQ341"/>
      <c r="AYR341"/>
      <c r="AYS341"/>
      <c r="AYT341"/>
      <c r="AYU341"/>
      <c r="AYV341"/>
      <c r="AYW341"/>
      <c r="AYX341"/>
      <c r="AYY341"/>
      <c r="AYZ341"/>
      <c r="AZA341"/>
      <c r="AZB341"/>
      <c r="AZC341"/>
      <c r="AZD341"/>
      <c r="AZE341"/>
      <c r="AZF341"/>
      <c r="AZG341"/>
      <c r="AZH341"/>
      <c r="AZI341"/>
      <c r="AZJ341"/>
      <c r="AZK341"/>
      <c r="AZL341"/>
      <c r="AZM341"/>
      <c r="AZN341"/>
      <c r="AZO341"/>
      <c r="AZP341"/>
      <c r="AZQ341"/>
      <c r="AZR341"/>
      <c r="AZS341"/>
      <c r="AZT341"/>
      <c r="AZU341"/>
      <c r="AZV341"/>
      <c r="AZW341"/>
      <c r="AZX341"/>
      <c r="AZY341"/>
      <c r="AZZ341"/>
      <c r="BAA341"/>
      <c r="BAB341"/>
      <c r="BAC341"/>
      <c r="BAD341"/>
      <c r="BAE341"/>
      <c r="BAF341"/>
      <c r="BAG341"/>
      <c r="BAH341"/>
      <c r="BAI341"/>
      <c r="BAJ341"/>
      <c r="BAK341"/>
      <c r="BAL341"/>
      <c r="BAM341"/>
      <c r="BAN341"/>
      <c r="BAO341"/>
      <c r="BAP341"/>
      <c r="BAQ341"/>
      <c r="BAR341"/>
      <c r="BAS341"/>
      <c r="BAT341"/>
      <c r="BAU341"/>
      <c r="BAV341"/>
      <c r="BAW341"/>
      <c r="BAX341"/>
      <c r="BAY341"/>
      <c r="BAZ341"/>
      <c r="BBA341"/>
      <c r="BBB341"/>
      <c r="BBC341"/>
      <c r="BBD341"/>
      <c r="BBE341"/>
      <c r="BBF341"/>
      <c r="BBG341"/>
      <c r="BBH341"/>
      <c r="BBI341"/>
      <c r="BBJ341"/>
      <c r="BBK341"/>
      <c r="BBL341"/>
      <c r="BBM341"/>
      <c r="BBN341"/>
      <c r="BBO341"/>
      <c r="BBP341"/>
      <c r="BBQ341"/>
      <c r="BBR341"/>
      <c r="BBS341"/>
      <c r="BBT341"/>
      <c r="BBU341"/>
      <c r="BBV341"/>
      <c r="BBW341"/>
      <c r="BBX341"/>
      <c r="BBY341"/>
      <c r="BBZ341"/>
      <c r="BCA341"/>
      <c r="BCB341"/>
      <c r="BCC341"/>
      <c r="BCD341"/>
      <c r="BCE341"/>
      <c r="BCF341"/>
      <c r="BCG341"/>
      <c r="BCH341"/>
      <c r="BCI341"/>
      <c r="BCJ341"/>
      <c r="BCK341"/>
      <c r="BCL341"/>
      <c r="BCM341"/>
      <c r="BCN341"/>
      <c r="BCO341"/>
      <c r="BCP341"/>
      <c r="BCQ341"/>
      <c r="BCR341"/>
      <c r="BCS341"/>
      <c r="BCT341"/>
      <c r="BCU341"/>
      <c r="BCV341"/>
      <c r="BCW341"/>
      <c r="BCX341"/>
      <c r="BCY341"/>
      <c r="BCZ341"/>
      <c r="BDA341"/>
      <c r="BDB341"/>
      <c r="BDC341"/>
      <c r="BDD341"/>
      <c r="BDE341"/>
      <c r="BDF341"/>
      <c r="BDG341"/>
      <c r="BDH341"/>
      <c r="BDI341"/>
      <c r="BDJ341"/>
      <c r="BDK341"/>
      <c r="BDL341"/>
      <c r="BDM341"/>
      <c r="BDN341"/>
      <c r="BDO341"/>
      <c r="BDP341"/>
      <c r="BDQ341"/>
      <c r="BDR341"/>
      <c r="BDS341"/>
      <c r="BDT341"/>
      <c r="BDU341"/>
    </row>
    <row r="342" spans="2:1477" s="5" customFormat="1" ht="12.75" thickBot="1">
      <c r="B342" s="75"/>
      <c r="C342" s="75"/>
      <c r="D342" s="75"/>
      <c r="E342" s="68"/>
      <c r="F342" s="75"/>
      <c r="G342" s="75"/>
      <c r="H342" s="187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7"/>
      <c r="U342" s="77"/>
      <c r="V342" s="77"/>
      <c r="W342" s="77"/>
      <c r="X342" s="77"/>
      <c r="Y342" s="190"/>
      <c r="Z342" s="190"/>
      <c r="AA342" s="190"/>
      <c r="AB342" s="190"/>
      <c r="AC342" s="190"/>
      <c r="AD342" s="76"/>
      <c r="AE342" s="76"/>
      <c r="AF342" s="190"/>
      <c r="AG342" s="190"/>
      <c r="AH342" s="76"/>
      <c r="AI342" s="76"/>
      <c r="AJ342" s="78"/>
      <c r="AK342" s="78"/>
      <c r="AL342" s="80"/>
      <c r="AM342" s="80"/>
      <c r="AN342" s="78"/>
      <c r="AO342" s="78"/>
      <c r="AP342" s="80"/>
      <c r="AQ342" s="80"/>
      <c r="AR342" s="78"/>
      <c r="AS342" s="78"/>
      <c r="AT342" s="80"/>
      <c r="AU342" s="80"/>
      <c r="AV342" s="78"/>
      <c r="AW342" s="78"/>
      <c r="AX342" s="80"/>
      <c r="AY342" s="80"/>
      <c r="AZ342" s="78"/>
      <c r="BA342" s="78"/>
      <c r="BB342" s="80"/>
      <c r="BC342" s="80"/>
      <c r="BD342" s="78"/>
      <c r="BE342" s="78"/>
      <c r="BF342" s="80"/>
      <c r="BG342" s="80"/>
      <c r="BH342" s="78"/>
      <c r="BI342" s="78"/>
      <c r="BJ342" s="80"/>
      <c r="BK342" s="80"/>
      <c r="BL342" s="78"/>
      <c r="BM342" s="78"/>
      <c r="BN342" s="80"/>
      <c r="BO342" s="80"/>
      <c r="BP342" s="78"/>
      <c r="BQ342" s="78"/>
      <c r="BR342" s="80"/>
      <c r="BS342" s="80"/>
      <c r="BT342" s="78"/>
      <c r="BU342" s="78"/>
      <c r="BV342" s="80"/>
      <c r="BW342" s="80"/>
      <c r="BX342" s="78"/>
      <c r="BY342" s="78"/>
      <c r="BZ342" s="80"/>
      <c r="CA342" s="80"/>
      <c r="CB342" s="78"/>
      <c r="CC342" s="78"/>
      <c r="CD342" s="80"/>
      <c r="CE342" s="80"/>
      <c r="CF342" s="78"/>
      <c r="CG342" s="78"/>
      <c r="CH342" s="80"/>
      <c r="CI342" s="80"/>
      <c r="CJ342" s="78"/>
      <c r="CK342" s="78"/>
      <c r="CL342" s="80"/>
      <c r="CM342" s="80"/>
      <c r="CN342" s="79"/>
      <c r="CO342" s="79"/>
      <c r="CP342" s="79"/>
      <c r="CQ342" s="79"/>
      <c r="CR342" s="79"/>
      <c r="CS342" s="79"/>
      <c r="CT342" s="68"/>
      <c r="CU342" s="75"/>
      <c r="CV342" s="75"/>
      <c r="CW342" s="68"/>
      <c r="CX342" s="68"/>
      <c r="CY342" s="75"/>
      <c r="CZ342" s="75"/>
      <c r="DA342" s="75"/>
      <c r="DB342" s="77"/>
      <c r="DC342" s="76"/>
      <c r="DD342" s="211"/>
    </row>
    <row r="343" spans="2:1477" s="6" customFormat="1" ht="24" customHeight="1" thickTop="1" thickBot="1">
      <c r="B343" s="246" t="s">
        <v>1076</v>
      </c>
      <c r="C343" s="247"/>
      <c r="D343" s="248"/>
      <c r="E343" s="7"/>
      <c r="F343" s="8"/>
      <c r="G343" s="159">
        <f>IF(C328="","",ROWS(B328:B342)-1)</f>
        <v>14</v>
      </c>
      <c r="H343" s="9">
        <f>SUM(H328:H342)</f>
        <v>24</v>
      </c>
      <c r="I343" s="9">
        <f>SUM(I328:I342)</f>
        <v>57</v>
      </c>
      <c r="J343" s="16">
        <f>SUM(J328:J342)</f>
        <v>6794</v>
      </c>
      <c r="K343" s="9">
        <f>SUM(K328:K342)</f>
        <v>8620</v>
      </c>
      <c r="L343" s="9">
        <f>SUM(L328:L342)</f>
        <v>7653</v>
      </c>
      <c r="M343" s="204" t="e">
        <f>IF(C328="",0,N328/G328)</f>
        <v>#VALUE!</v>
      </c>
      <c r="N343" s="9">
        <f t="shared" ref="N343:AC343" si="112">SUM(N328:N342)</f>
        <v>14</v>
      </c>
      <c r="O343" s="9">
        <f t="shared" si="112"/>
        <v>967</v>
      </c>
      <c r="P343" s="10">
        <f t="shared" si="112"/>
        <v>0</v>
      </c>
      <c r="Q343" s="10">
        <f t="shared" si="112"/>
        <v>0</v>
      </c>
      <c r="R343" s="9">
        <f t="shared" si="112"/>
        <v>1643</v>
      </c>
      <c r="S343" s="9">
        <f t="shared" si="112"/>
        <v>183</v>
      </c>
      <c r="T343" s="11">
        <f t="shared" si="112"/>
        <v>234788022</v>
      </c>
      <c r="U343" s="11">
        <f t="shared" si="112"/>
        <v>1362771</v>
      </c>
      <c r="V343" s="11">
        <f t="shared" si="112"/>
        <v>233425250</v>
      </c>
      <c r="W343" s="11">
        <f t="shared" si="112"/>
        <v>250834937</v>
      </c>
      <c r="X343" s="11">
        <f t="shared" si="112"/>
        <v>249408424</v>
      </c>
      <c r="Y343" s="11">
        <f t="shared" si="112"/>
        <v>0</v>
      </c>
      <c r="Z343" s="11">
        <f t="shared" si="112"/>
        <v>4781946</v>
      </c>
      <c r="AA343" s="11">
        <f t="shared" si="112"/>
        <v>4781946</v>
      </c>
      <c r="AB343" s="11">
        <f t="shared" si="112"/>
        <v>254190370</v>
      </c>
      <c r="AC343" s="11">
        <f t="shared" si="112"/>
        <v>247229288</v>
      </c>
      <c r="AD343" s="142">
        <f>IF(G343="",0,AE343/G343)</f>
        <v>0.9285714285714286</v>
      </c>
      <c r="AE343" s="145">
        <f t="shared" ref="AE343:CM343" si="113">SUM(AE328:AE342)</f>
        <v>13</v>
      </c>
      <c r="AF343" s="11">
        <f t="shared" si="113"/>
        <v>-6531865</v>
      </c>
      <c r="AG343" s="11">
        <f t="shared" si="113"/>
        <v>16046914</v>
      </c>
      <c r="AH343" s="10">
        <f t="shared" si="113"/>
        <v>910</v>
      </c>
      <c r="AI343" s="10">
        <f t="shared" si="113"/>
        <v>688</v>
      </c>
      <c r="AJ343" s="12">
        <f t="shared" si="113"/>
        <v>0</v>
      </c>
      <c r="AK343" s="12">
        <f t="shared" si="113"/>
        <v>62</v>
      </c>
      <c r="AL343" s="11">
        <f t="shared" si="113"/>
        <v>1191916</v>
      </c>
      <c r="AM343" s="11">
        <f t="shared" si="113"/>
        <v>0</v>
      </c>
      <c r="AN343" s="12">
        <f t="shared" si="113"/>
        <v>0</v>
      </c>
      <c r="AO343" s="12">
        <f t="shared" si="113"/>
        <v>14</v>
      </c>
      <c r="AP343" s="11">
        <f t="shared" si="113"/>
        <v>1082262</v>
      </c>
      <c r="AQ343" s="11">
        <f t="shared" si="113"/>
        <v>0</v>
      </c>
      <c r="AR343" s="12">
        <f t="shared" si="113"/>
        <v>0</v>
      </c>
      <c r="AS343" s="12">
        <f t="shared" si="113"/>
        <v>0</v>
      </c>
      <c r="AT343" s="11">
        <f t="shared" si="113"/>
        <v>1494</v>
      </c>
      <c r="AU343" s="11">
        <f t="shared" si="113"/>
        <v>0</v>
      </c>
      <c r="AV343" s="12">
        <f t="shared" si="113"/>
        <v>0</v>
      </c>
      <c r="AW343" s="12">
        <f t="shared" si="113"/>
        <v>0</v>
      </c>
      <c r="AX343" s="11">
        <f t="shared" si="113"/>
        <v>0</v>
      </c>
      <c r="AY343" s="11">
        <f t="shared" si="113"/>
        <v>0</v>
      </c>
      <c r="AZ343" s="12">
        <f t="shared" si="113"/>
        <v>0</v>
      </c>
      <c r="BA343" s="12">
        <f t="shared" si="113"/>
        <v>0</v>
      </c>
      <c r="BB343" s="11">
        <f t="shared" si="113"/>
        <v>0</v>
      </c>
      <c r="BC343" s="11">
        <f t="shared" si="113"/>
        <v>0</v>
      </c>
      <c r="BD343" s="12">
        <f t="shared" si="113"/>
        <v>45</v>
      </c>
      <c r="BE343" s="12">
        <f t="shared" si="113"/>
        <v>184</v>
      </c>
      <c r="BF343" s="11">
        <f t="shared" si="113"/>
        <v>12133117</v>
      </c>
      <c r="BG343" s="11">
        <f t="shared" si="113"/>
        <v>0</v>
      </c>
      <c r="BH343" s="12">
        <f t="shared" si="113"/>
        <v>0</v>
      </c>
      <c r="BI343" s="12">
        <f t="shared" si="113"/>
        <v>0</v>
      </c>
      <c r="BJ343" s="11">
        <f t="shared" si="113"/>
        <v>2140173</v>
      </c>
      <c r="BK343" s="11">
        <f t="shared" si="113"/>
        <v>0</v>
      </c>
      <c r="BL343" s="12">
        <f t="shared" si="113"/>
        <v>0</v>
      </c>
      <c r="BM343" s="12">
        <f t="shared" si="113"/>
        <v>0</v>
      </c>
      <c r="BN343" s="11">
        <f t="shared" si="113"/>
        <v>0</v>
      </c>
      <c r="BO343" s="11">
        <f t="shared" si="113"/>
        <v>0</v>
      </c>
      <c r="BP343" s="12">
        <f t="shared" si="113"/>
        <v>92</v>
      </c>
      <c r="BQ343" s="12">
        <f t="shared" si="113"/>
        <v>1</v>
      </c>
      <c r="BR343" s="11">
        <f t="shared" si="113"/>
        <v>75513</v>
      </c>
      <c r="BS343" s="11">
        <f t="shared" si="113"/>
        <v>0</v>
      </c>
      <c r="BT343" s="12">
        <f t="shared" si="113"/>
        <v>0</v>
      </c>
      <c r="BU343" s="12">
        <f t="shared" si="113"/>
        <v>0</v>
      </c>
      <c r="BV343" s="11">
        <f t="shared" si="113"/>
        <v>0</v>
      </c>
      <c r="BW343" s="11">
        <f t="shared" si="113"/>
        <v>0</v>
      </c>
      <c r="BX343" s="12">
        <f t="shared" si="113"/>
        <v>0</v>
      </c>
      <c r="BY343" s="12">
        <f t="shared" si="113"/>
        <v>0</v>
      </c>
      <c r="BZ343" s="11">
        <f t="shared" si="113"/>
        <v>0</v>
      </c>
      <c r="CA343" s="11">
        <f t="shared" si="113"/>
        <v>0</v>
      </c>
      <c r="CB343" s="12">
        <f t="shared" si="113"/>
        <v>0</v>
      </c>
      <c r="CC343" s="12">
        <f t="shared" si="113"/>
        <v>0</v>
      </c>
      <c r="CD343" s="11">
        <f t="shared" si="113"/>
        <v>0</v>
      </c>
      <c r="CE343" s="11">
        <f t="shared" si="113"/>
        <v>0</v>
      </c>
      <c r="CF343" s="12">
        <f t="shared" si="113"/>
        <v>0</v>
      </c>
      <c r="CG343" s="12">
        <f t="shared" si="113"/>
        <v>-66</v>
      </c>
      <c r="CH343" s="11">
        <f t="shared" si="113"/>
        <v>-257025</v>
      </c>
      <c r="CI343" s="11">
        <f t="shared" si="113"/>
        <v>0</v>
      </c>
      <c r="CJ343" s="12">
        <f t="shared" si="113"/>
        <v>137</v>
      </c>
      <c r="CK343" s="12">
        <f t="shared" si="113"/>
        <v>195</v>
      </c>
      <c r="CL343" s="11">
        <f t="shared" si="113"/>
        <v>16367446</v>
      </c>
      <c r="CM343" s="11">
        <f t="shared" si="113"/>
        <v>0</v>
      </c>
      <c r="CN343" s="13"/>
      <c r="CO343" s="13"/>
      <c r="CP343" s="13"/>
      <c r="CQ343" s="13"/>
      <c r="CR343" s="13"/>
      <c r="CS343" s="13"/>
      <c r="CT343" s="14"/>
      <c r="CU343" s="8"/>
      <c r="CV343" s="8"/>
      <c r="CW343" s="9"/>
      <c r="CX343" s="14"/>
      <c r="CY343" s="8"/>
      <c r="CZ343" s="8"/>
      <c r="DA343" s="8"/>
      <c r="DB343" s="11"/>
      <c r="DC343" s="13"/>
      <c r="DD343" s="15"/>
    </row>
    <row r="344" spans="2:1477" s="6" customFormat="1" ht="24" customHeight="1" thickTop="1" thickBot="1">
      <c r="B344" s="246" t="s">
        <v>39</v>
      </c>
      <c r="C344" s="247"/>
      <c r="D344" s="248"/>
      <c r="E344" s="7"/>
      <c r="F344" s="8"/>
      <c r="G344" s="9">
        <f t="shared" ref="G344:L344" si="114">SUM(G327,G343)</f>
        <v>14</v>
      </c>
      <c r="H344" s="9">
        <f t="shared" si="114"/>
        <v>24</v>
      </c>
      <c r="I344" s="9">
        <f t="shared" si="114"/>
        <v>57</v>
      </c>
      <c r="J344" s="9">
        <f t="shared" si="114"/>
        <v>6794</v>
      </c>
      <c r="K344" s="9">
        <f t="shared" si="114"/>
        <v>8620</v>
      </c>
      <c r="L344" s="9">
        <f t="shared" si="114"/>
        <v>7653</v>
      </c>
      <c r="M344" s="143">
        <f>IF(G344=0,0,N344/G344)</f>
        <v>1</v>
      </c>
      <c r="N344" s="9">
        <f t="shared" ref="N344:AC344" si="115">SUM(N327,N343)</f>
        <v>14</v>
      </c>
      <c r="O344" s="9">
        <f t="shared" si="115"/>
        <v>967</v>
      </c>
      <c r="P344" s="10">
        <f t="shared" si="115"/>
        <v>0</v>
      </c>
      <c r="Q344" s="10">
        <f t="shared" si="115"/>
        <v>0</v>
      </c>
      <c r="R344" s="9">
        <f t="shared" si="115"/>
        <v>1643</v>
      </c>
      <c r="S344" s="9">
        <f t="shared" si="115"/>
        <v>183</v>
      </c>
      <c r="T344" s="11">
        <f t="shared" si="115"/>
        <v>234788022</v>
      </c>
      <c r="U344" s="11">
        <f t="shared" si="115"/>
        <v>1362771</v>
      </c>
      <c r="V344" s="11">
        <f t="shared" si="115"/>
        <v>233425250</v>
      </c>
      <c r="W344" s="11">
        <f t="shared" si="115"/>
        <v>250834937</v>
      </c>
      <c r="X344" s="11">
        <f t="shared" si="115"/>
        <v>249408424</v>
      </c>
      <c r="Y344" s="11">
        <f t="shared" si="115"/>
        <v>0</v>
      </c>
      <c r="Z344" s="11">
        <f t="shared" si="115"/>
        <v>4781946</v>
      </c>
      <c r="AA344" s="11">
        <f t="shared" si="115"/>
        <v>4781946</v>
      </c>
      <c r="AB344" s="11">
        <f t="shared" si="115"/>
        <v>254190370</v>
      </c>
      <c r="AC344" s="11">
        <f t="shared" si="115"/>
        <v>247229288</v>
      </c>
      <c r="AD344" s="142">
        <f>IF(G344=0,0,AE344/G344)</f>
        <v>0.9285714285714286</v>
      </c>
      <c r="AE344" s="145">
        <f t="shared" ref="AE344:CM344" si="116">SUM(AE327,AE343)</f>
        <v>13</v>
      </c>
      <c r="AF344" s="11">
        <f t="shared" si="116"/>
        <v>-6531865</v>
      </c>
      <c r="AG344" s="11">
        <f t="shared" si="116"/>
        <v>16046914</v>
      </c>
      <c r="AH344" s="10">
        <f t="shared" si="116"/>
        <v>910</v>
      </c>
      <c r="AI344" s="10">
        <f t="shared" si="116"/>
        <v>688</v>
      </c>
      <c r="AJ344" s="12">
        <f t="shared" si="116"/>
        <v>0</v>
      </c>
      <c r="AK344" s="12">
        <f t="shared" si="116"/>
        <v>62</v>
      </c>
      <c r="AL344" s="11">
        <f t="shared" si="116"/>
        <v>1191916</v>
      </c>
      <c r="AM344" s="11">
        <f t="shared" si="116"/>
        <v>0</v>
      </c>
      <c r="AN344" s="12">
        <f t="shared" si="116"/>
        <v>0</v>
      </c>
      <c r="AO344" s="12">
        <f t="shared" si="116"/>
        <v>14</v>
      </c>
      <c r="AP344" s="11">
        <f t="shared" si="116"/>
        <v>1082262</v>
      </c>
      <c r="AQ344" s="11">
        <f t="shared" si="116"/>
        <v>0</v>
      </c>
      <c r="AR344" s="12">
        <f t="shared" si="116"/>
        <v>0</v>
      </c>
      <c r="AS344" s="12">
        <f t="shared" si="116"/>
        <v>0</v>
      </c>
      <c r="AT344" s="11">
        <f t="shared" si="116"/>
        <v>1494</v>
      </c>
      <c r="AU344" s="11">
        <f t="shared" si="116"/>
        <v>0</v>
      </c>
      <c r="AV344" s="12">
        <f t="shared" si="116"/>
        <v>0</v>
      </c>
      <c r="AW344" s="12">
        <f t="shared" si="116"/>
        <v>0</v>
      </c>
      <c r="AX344" s="11">
        <f t="shared" si="116"/>
        <v>0</v>
      </c>
      <c r="AY344" s="11">
        <f t="shared" si="116"/>
        <v>0</v>
      </c>
      <c r="AZ344" s="12">
        <f t="shared" si="116"/>
        <v>0</v>
      </c>
      <c r="BA344" s="12">
        <f t="shared" si="116"/>
        <v>0</v>
      </c>
      <c r="BB344" s="11">
        <f t="shared" si="116"/>
        <v>0</v>
      </c>
      <c r="BC344" s="11">
        <f t="shared" si="116"/>
        <v>0</v>
      </c>
      <c r="BD344" s="12">
        <f t="shared" si="116"/>
        <v>45</v>
      </c>
      <c r="BE344" s="12">
        <f t="shared" si="116"/>
        <v>184</v>
      </c>
      <c r="BF344" s="11">
        <f t="shared" si="116"/>
        <v>12133117</v>
      </c>
      <c r="BG344" s="11">
        <f t="shared" si="116"/>
        <v>0</v>
      </c>
      <c r="BH344" s="12">
        <f t="shared" si="116"/>
        <v>0</v>
      </c>
      <c r="BI344" s="12">
        <f t="shared" si="116"/>
        <v>0</v>
      </c>
      <c r="BJ344" s="11">
        <f t="shared" si="116"/>
        <v>2140173</v>
      </c>
      <c r="BK344" s="11">
        <f t="shared" si="116"/>
        <v>0</v>
      </c>
      <c r="BL344" s="12">
        <f t="shared" si="116"/>
        <v>0</v>
      </c>
      <c r="BM344" s="12">
        <f t="shared" si="116"/>
        <v>0</v>
      </c>
      <c r="BN344" s="11">
        <f t="shared" si="116"/>
        <v>0</v>
      </c>
      <c r="BO344" s="11">
        <f t="shared" si="116"/>
        <v>0</v>
      </c>
      <c r="BP344" s="12">
        <f t="shared" si="116"/>
        <v>92</v>
      </c>
      <c r="BQ344" s="12">
        <f t="shared" si="116"/>
        <v>1</v>
      </c>
      <c r="BR344" s="11">
        <f t="shared" si="116"/>
        <v>75513</v>
      </c>
      <c r="BS344" s="11">
        <f t="shared" si="116"/>
        <v>0</v>
      </c>
      <c r="BT344" s="12">
        <f t="shared" si="116"/>
        <v>0</v>
      </c>
      <c r="BU344" s="12">
        <f t="shared" si="116"/>
        <v>0</v>
      </c>
      <c r="BV344" s="11">
        <f t="shared" si="116"/>
        <v>0</v>
      </c>
      <c r="BW344" s="11">
        <f t="shared" si="116"/>
        <v>0</v>
      </c>
      <c r="BX344" s="12">
        <f t="shared" si="116"/>
        <v>0</v>
      </c>
      <c r="BY344" s="12">
        <f t="shared" si="116"/>
        <v>0</v>
      </c>
      <c r="BZ344" s="11">
        <f t="shared" si="116"/>
        <v>0</v>
      </c>
      <c r="CA344" s="11">
        <f t="shared" si="116"/>
        <v>0</v>
      </c>
      <c r="CB344" s="12">
        <f t="shared" si="116"/>
        <v>0</v>
      </c>
      <c r="CC344" s="12">
        <f t="shared" si="116"/>
        <v>0</v>
      </c>
      <c r="CD344" s="11">
        <f t="shared" si="116"/>
        <v>0</v>
      </c>
      <c r="CE344" s="11">
        <f t="shared" si="116"/>
        <v>0</v>
      </c>
      <c r="CF344" s="12">
        <f t="shared" si="116"/>
        <v>0</v>
      </c>
      <c r="CG344" s="12">
        <f t="shared" si="116"/>
        <v>-66</v>
      </c>
      <c r="CH344" s="11">
        <f t="shared" si="116"/>
        <v>-257025</v>
      </c>
      <c r="CI344" s="11">
        <f t="shared" si="116"/>
        <v>0</v>
      </c>
      <c r="CJ344" s="12">
        <f t="shared" si="116"/>
        <v>137</v>
      </c>
      <c r="CK344" s="12">
        <f t="shared" si="116"/>
        <v>195</v>
      </c>
      <c r="CL344" s="11">
        <f t="shared" si="116"/>
        <v>16367446</v>
      </c>
      <c r="CM344" s="11">
        <f t="shared" si="116"/>
        <v>0</v>
      </c>
      <c r="CN344" s="13"/>
      <c r="CO344" s="13"/>
      <c r="CP344" s="13"/>
      <c r="CQ344" s="13"/>
      <c r="CR344" s="13"/>
      <c r="CS344" s="13"/>
      <c r="CT344" s="14"/>
      <c r="CU344" s="8"/>
      <c r="CV344" s="8"/>
      <c r="CW344" s="9"/>
      <c r="CX344" s="14"/>
      <c r="CY344" s="8"/>
      <c r="CZ344" s="8"/>
      <c r="DA344" s="8"/>
      <c r="DB344" s="11"/>
      <c r="DC344" s="13"/>
      <c r="DD344" s="15"/>
    </row>
    <row r="345" spans="2:1477" s="6" customFormat="1" ht="6.75" customHeight="1" thickTop="1" thickBot="1">
      <c r="B345" s="17"/>
      <c r="C345" s="18"/>
      <c r="D345" s="19"/>
      <c r="E345" s="20"/>
      <c r="F345" s="21"/>
      <c r="G345" s="21"/>
      <c r="H345" s="22"/>
      <c r="I345" s="22"/>
      <c r="J345" s="22"/>
      <c r="K345" s="22"/>
      <c r="L345" s="22"/>
      <c r="M345" s="22"/>
      <c r="N345" s="22"/>
      <c r="O345" s="22"/>
      <c r="P345" s="23"/>
      <c r="Q345" s="23"/>
      <c r="R345" s="22"/>
      <c r="S345" s="22"/>
      <c r="T345" s="24"/>
      <c r="U345" s="24"/>
      <c r="V345" s="70"/>
      <c r="W345" s="24"/>
      <c r="X345" s="24"/>
      <c r="Y345" s="24"/>
      <c r="Z345" s="24"/>
      <c r="AA345" s="24"/>
      <c r="AB345" s="24"/>
      <c r="AC345" s="24"/>
      <c r="AD345" s="148"/>
      <c r="AE345" s="22"/>
      <c r="AF345" s="24"/>
      <c r="AG345" s="24"/>
      <c r="AH345" s="23"/>
      <c r="AI345" s="23"/>
      <c r="AJ345" s="25"/>
      <c r="AK345" s="25"/>
      <c r="AL345" s="24"/>
      <c r="AM345" s="24"/>
      <c r="AN345" s="25"/>
      <c r="AO345" s="25"/>
      <c r="AP345" s="24"/>
      <c r="AQ345" s="24"/>
      <c r="AR345" s="25"/>
      <c r="AS345" s="25"/>
      <c r="AT345" s="24"/>
      <c r="AU345" s="24"/>
      <c r="AV345" s="25"/>
      <c r="AW345" s="25"/>
      <c r="AX345" s="24"/>
      <c r="AY345" s="24"/>
      <c r="AZ345" s="25"/>
      <c r="BA345" s="25"/>
      <c r="BB345" s="24"/>
      <c r="BC345" s="24"/>
      <c r="BD345" s="25"/>
      <c r="BE345" s="25"/>
      <c r="BF345" s="24"/>
      <c r="BG345" s="24"/>
      <c r="BH345" s="25"/>
      <c r="BI345" s="25"/>
      <c r="BJ345" s="24"/>
      <c r="BK345" s="24"/>
      <c r="BL345" s="25"/>
      <c r="BM345" s="25"/>
      <c r="BN345" s="24"/>
      <c r="BO345" s="24"/>
      <c r="BP345" s="25"/>
      <c r="BQ345" s="25"/>
      <c r="BR345" s="24"/>
      <c r="BS345" s="24"/>
      <c r="BT345" s="25"/>
      <c r="BU345" s="25"/>
      <c r="BV345" s="24"/>
      <c r="BW345" s="24"/>
      <c r="BX345" s="25"/>
      <c r="BY345" s="25"/>
      <c r="BZ345" s="24"/>
      <c r="CA345" s="24"/>
      <c r="CB345" s="25"/>
      <c r="CC345" s="25"/>
      <c r="CD345" s="24"/>
      <c r="CE345" s="24"/>
      <c r="CF345" s="25"/>
      <c r="CG345" s="25"/>
      <c r="CH345" s="24"/>
      <c r="CI345" s="24"/>
      <c r="CJ345" s="25"/>
      <c r="CK345" s="25"/>
      <c r="CL345" s="24"/>
      <c r="CM345" s="24"/>
      <c r="CN345" s="26"/>
      <c r="CO345" s="26"/>
      <c r="CP345" s="26"/>
      <c r="CQ345" s="26"/>
      <c r="CR345" s="26"/>
      <c r="CS345" s="26"/>
      <c r="CT345" s="27"/>
      <c r="CU345" s="21"/>
      <c r="CV345" s="21"/>
      <c r="CW345" s="22"/>
      <c r="CX345" s="27"/>
      <c r="CY345" s="21"/>
      <c r="CZ345" s="21"/>
      <c r="DA345" s="21"/>
      <c r="DB345" s="24"/>
      <c r="DC345" s="26"/>
      <c r="DD345" s="13"/>
    </row>
    <row r="346" spans="2:1477" s="6" customFormat="1" ht="24" customHeight="1" thickTop="1" thickBot="1">
      <c r="B346" s="246" t="s">
        <v>40</v>
      </c>
      <c r="C346" s="247"/>
      <c r="D346" s="248"/>
      <c r="E346" s="7"/>
      <c r="F346" s="8"/>
      <c r="G346" s="9">
        <f t="shared" ref="G346:L346" si="117">SUM(G23,G91,G124,G175,G228,G276,G306,G327,)</f>
        <v>169</v>
      </c>
      <c r="H346" s="9">
        <f t="shared" si="117"/>
        <v>365</v>
      </c>
      <c r="I346" s="9">
        <f t="shared" si="117"/>
        <v>566</v>
      </c>
      <c r="J346" s="9">
        <f t="shared" si="117"/>
        <v>55571</v>
      </c>
      <c r="K346" s="9">
        <f t="shared" si="117"/>
        <v>85881</v>
      </c>
      <c r="L346" s="9">
        <f t="shared" si="117"/>
        <v>83238</v>
      </c>
      <c r="M346" s="143">
        <f>IF(G346=0,0,N346/G346)</f>
        <v>0.7751479289940828</v>
      </c>
      <c r="N346" s="9">
        <f t="shared" ref="N346:AC346" si="118">SUM(N23,N91,N124,N175,N228,N276,N306,N327,)</f>
        <v>131</v>
      </c>
      <c r="O346" s="9">
        <f t="shared" si="118"/>
        <v>2643</v>
      </c>
      <c r="P346" s="10">
        <f t="shared" si="118"/>
        <v>326</v>
      </c>
      <c r="Q346" s="10">
        <f t="shared" si="118"/>
        <v>0</v>
      </c>
      <c r="R346" s="9">
        <f t="shared" si="118"/>
        <v>23688</v>
      </c>
      <c r="S346" s="9">
        <f t="shared" si="118"/>
        <v>6540</v>
      </c>
      <c r="T346" s="11">
        <f t="shared" si="118"/>
        <v>1548065050</v>
      </c>
      <c r="U346" s="11">
        <f t="shared" si="118"/>
        <v>13201965</v>
      </c>
      <c r="V346" s="11">
        <f t="shared" si="118"/>
        <v>1534863083</v>
      </c>
      <c r="W346" s="11">
        <f t="shared" si="118"/>
        <v>1638738499</v>
      </c>
      <c r="X346" s="11">
        <f t="shared" si="118"/>
        <v>1656700096</v>
      </c>
      <c r="Y346" s="11">
        <f t="shared" si="118"/>
        <v>-1372805</v>
      </c>
      <c r="Z346" s="11">
        <f t="shared" si="118"/>
        <v>3972660</v>
      </c>
      <c r="AA346" s="11">
        <f t="shared" si="118"/>
        <v>2599855</v>
      </c>
      <c r="AB346" s="11">
        <f t="shared" si="118"/>
        <v>1659299951</v>
      </c>
      <c r="AC346" s="11">
        <f t="shared" si="118"/>
        <v>1658175161</v>
      </c>
      <c r="AD346" s="142">
        <f>IF(G346=0,0,AE346/G346)</f>
        <v>0.90532544378698221</v>
      </c>
      <c r="AE346" s="145">
        <f t="shared" ref="AE346:BJ346" si="119">SUM(AE23,AE91,AE124,AE175,AE228,AE276,AE306,AE327,)</f>
        <v>153</v>
      </c>
      <c r="AF346" s="11">
        <f t="shared" si="119"/>
        <v>9870769</v>
      </c>
      <c r="AG346" s="11">
        <f t="shared" si="119"/>
        <v>91763906</v>
      </c>
      <c r="AH346" s="10">
        <f t="shared" si="119"/>
        <v>14345</v>
      </c>
      <c r="AI346" s="10">
        <f t="shared" si="119"/>
        <v>7621</v>
      </c>
      <c r="AJ346" s="12">
        <f t="shared" si="119"/>
        <v>707</v>
      </c>
      <c r="AK346" s="12">
        <f t="shared" si="119"/>
        <v>2152</v>
      </c>
      <c r="AL346" s="11">
        <f t="shared" si="119"/>
        <v>15830572</v>
      </c>
      <c r="AM346" s="11">
        <f t="shared" si="119"/>
        <v>1174973</v>
      </c>
      <c r="AN346" s="12">
        <f t="shared" si="119"/>
        <v>957</v>
      </c>
      <c r="AO346" s="12">
        <f t="shared" si="119"/>
        <v>2167</v>
      </c>
      <c r="AP346" s="11">
        <f t="shared" si="119"/>
        <v>50828357</v>
      </c>
      <c r="AQ346" s="11">
        <f t="shared" si="119"/>
        <v>11732231</v>
      </c>
      <c r="AR346" s="12">
        <f t="shared" si="119"/>
        <v>0</v>
      </c>
      <c r="AS346" s="12">
        <f t="shared" si="119"/>
        <v>10</v>
      </c>
      <c r="AT346" s="11">
        <f t="shared" si="119"/>
        <v>132416</v>
      </c>
      <c r="AU346" s="11">
        <f t="shared" si="119"/>
        <v>0</v>
      </c>
      <c r="AV346" s="12">
        <f t="shared" si="119"/>
        <v>0</v>
      </c>
      <c r="AW346" s="12">
        <f t="shared" si="119"/>
        <v>0</v>
      </c>
      <c r="AX346" s="11">
        <f t="shared" si="119"/>
        <v>-145423</v>
      </c>
      <c r="AY346" s="11">
        <f t="shared" si="119"/>
        <v>0</v>
      </c>
      <c r="AZ346" s="12">
        <f t="shared" si="119"/>
        <v>0</v>
      </c>
      <c r="BA346" s="12">
        <f t="shared" si="119"/>
        <v>0</v>
      </c>
      <c r="BB346" s="11">
        <f t="shared" si="119"/>
        <v>5750</v>
      </c>
      <c r="BC346" s="11">
        <f t="shared" si="119"/>
        <v>0</v>
      </c>
      <c r="BD346" s="12">
        <f t="shared" si="119"/>
        <v>326</v>
      </c>
      <c r="BE346" s="12">
        <f t="shared" si="119"/>
        <v>1033</v>
      </c>
      <c r="BF346" s="11">
        <f t="shared" si="119"/>
        <v>17014141</v>
      </c>
      <c r="BG346" s="11">
        <f t="shared" si="119"/>
        <v>4052014</v>
      </c>
      <c r="BH346" s="12">
        <f t="shared" si="119"/>
        <v>253</v>
      </c>
      <c r="BI346" s="12">
        <f t="shared" si="119"/>
        <v>154</v>
      </c>
      <c r="BJ346" s="11">
        <f t="shared" si="119"/>
        <v>1797753</v>
      </c>
      <c r="BK346" s="11">
        <f t="shared" ref="BK346:CM346" si="120">SUM(BK23,BK91,BK124,BK175,BK228,BK276,BK306,BK327,)</f>
        <v>423323</v>
      </c>
      <c r="BL346" s="12">
        <f t="shared" si="120"/>
        <v>0</v>
      </c>
      <c r="BM346" s="12">
        <f t="shared" si="120"/>
        <v>0</v>
      </c>
      <c r="BN346" s="11">
        <f t="shared" si="120"/>
        <v>0</v>
      </c>
      <c r="BO346" s="11">
        <f t="shared" si="120"/>
        <v>0</v>
      </c>
      <c r="BP346" s="12">
        <f t="shared" si="120"/>
        <v>1184</v>
      </c>
      <c r="BQ346" s="12">
        <f t="shared" si="120"/>
        <v>526</v>
      </c>
      <c r="BR346" s="11">
        <f t="shared" si="120"/>
        <v>1872789</v>
      </c>
      <c r="BS346" s="11">
        <f t="shared" si="120"/>
        <v>163455</v>
      </c>
      <c r="BT346" s="12">
        <f t="shared" si="120"/>
        <v>0</v>
      </c>
      <c r="BU346" s="12">
        <f t="shared" si="120"/>
        <v>286</v>
      </c>
      <c r="BV346" s="11">
        <f t="shared" si="120"/>
        <v>2254885</v>
      </c>
      <c r="BW346" s="11">
        <f t="shared" si="120"/>
        <v>620012</v>
      </c>
      <c r="BX346" s="12">
        <f t="shared" si="120"/>
        <v>122</v>
      </c>
      <c r="BY346" s="12">
        <f t="shared" si="120"/>
        <v>406</v>
      </c>
      <c r="BZ346" s="11">
        <f t="shared" si="120"/>
        <v>2305189</v>
      </c>
      <c r="CA346" s="11">
        <f t="shared" si="120"/>
        <v>1394067</v>
      </c>
      <c r="CB346" s="12">
        <f t="shared" si="120"/>
        <v>117</v>
      </c>
      <c r="CC346" s="12">
        <f t="shared" si="120"/>
        <v>148</v>
      </c>
      <c r="CD346" s="11">
        <f t="shared" si="120"/>
        <v>0</v>
      </c>
      <c r="CE346" s="11">
        <f t="shared" si="120"/>
        <v>0</v>
      </c>
      <c r="CF346" s="12">
        <f t="shared" si="120"/>
        <v>0</v>
      </c>
      <c r="CG346" s="12">
        <f t="shared" si="120"/>
        <v>0</v>
      </c>
      <c r="CH346" s="11">
        <f t="shared" si="120"/>
        <v>-2895005</v>
      </c>
      <c r="CI346" s="11">
        <f t="shared" si="120"/>
        <v>0</v>
      </c>
      <c r="CJ346" s="12">
        <f t="shared" si="120"/>
        <v>3666</v>
      </c>
      <c r="CK346" s="12">
        <f t="shared" si="120"/>
        <v>6882</v>
      </c>
      <c r="CL346" s="11">
        <f t="shared" si="120"/>
        <v>89001418</v>
      </c>
      <c r="CM346" s="11">
        <f t="shared" si="120"/>
        <v>19560074</v>
      </c>
      <c r="CN346" s="13"/>
      <c r="CO346" s="13"/>
      <c r="CP346" s="13"/>
      <c r="CQ346" s="13"/>
      <c r="CR346" s="13"/>
      <c r="CS346" s="13"/>
      <c r="CT346" s="14"/>
      <c r="CU346" s="8"/>
      <c r="CV346" s="8"/>
      <c r="CW346" s="9"/>
      <c r="CX346" s="14"/>
      <c r="CY346" s="8"/>
      <c r="CZ346" s="8"/>
      <c r="DA346" s="8"/>
      <c r="DB346" s="11"/>
      <c r="DC346" s="13"/>
      <c r="DD346" s="15"/>
    </row>
    <row r="347" spans="2:1477" s="6" customFormat="1" ht="6.75" customHeight="1" thickTop="1" thickBot="1">
      <c r="B347" s="17"/>
      <c r="C347" s="18"/>
      <c r="D347" s="19"/>
      <c r="E347" s="20"/>
      <c r="F347" s="21"/>
      <c r="G347" s="21"/>
      <c r="H347" s="22"/>
      <c r="I347" s="22"/>
      <c r="J347" s="22"/>
      <c r="K347" s="22"/>
      <c r="L347" s="22"/>
      <c r="M347" s="22"/>
      <c r="N347" s="22"/>
      <c r="O347" s="22"/>
      <c r="P347" s="23"/>
      <c r="Q347" s="23"/>
      <c r="R347" s="22"/>
      <c r="S347" s="22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148"/>
      <c r="AE347" s="22"/>
      <c r="AF347" s="24"/>
      <c r="AG347" s="24"/>
      <c r="AH347" s="23"/>
      <c r="AI347" s="23"/>
      <c r="AJ347" s="25"/>
      <c r="AK347" s="25"/>
      <c r="AL347" s="24"/>
      <c r="AM347" s="24"/>
      <c r="AN347" s="25"/>
      <c r="AO347" s="25"/>
      <c r="AP347" s="24"/>
      <c r="AQ347" s="24"/>
      <c r="AR347" s="25"/>
      <c r="AS347" s="25"/>
      <c r="AT347" s="24"/>
      <c r="AU347" s="24"/>
      <c r="AV347" s="25"/>
      <c r="AW347" s="25"/>
      <c r="AX347" s="24"/>
      <c r="AY347" s="24"/>
      <c r="AZ347" s="25"/>
      <c r="BA347" s="25"/>
      <c r="BB347" s="24"/>
      <c r="BC347" s="24"/>
      <c r="BD347" s="25"/>
      <c r="BE347" s="25"/>
      <c r="BF347" s="24"/>
      <c r="BG347" s="24"/>
      <c r="BH347" s="25"/>
      <c r="BI347" s="25"/>
      <c r="BJ347" s="24"/>
      <c r="BK347" s="24"/>
      <c r="BL347" s="25"/>
      <c r="BM347" s="25"/>
      <c r="BN347" s="24"/>
      <c r="BO347" s="24"/>
      <c r="BP347" s="25"/>
      <c r="BQ347" s="25"/>
      <c r="BR347" s="24"/>
      <c r="BS347" s="24"/>
      <c r="BT347" s="25"/>
      <c r="BU347" s="25"/>
      <c r="BV347" s="24"/>
      <c r="BW347" s="24"/>
      <c r="BX347" s="25"/>
      <c r="BY347" s="25"/>
      <c r="BZ347" s="24"/>
      <c r="CA347" s="24"/>
      <c r="CB347" s="25"/>
      <c r="CC347" s="25"/>
      <c r="CD347" s="24"/>
      <c r="CE347" s="24"/>
      <c r="CF347" s="25"/>
      <c r="CG347" s="25"/>
      <c r="CH347" s="24"/>
      <c r="CI347" s="24"/>
      <c r="CJ347" s="25"/>
      <c r="CK347" s="25"/>
      <c r="CL347" s="24"/>
      <c r="CM347" s="24"/>
      <c r="CN347" s="26"/>
      <c r="CO347" s="26"/>
      <c r="CP347" s="26"/>
      <c r="CQ347" s="26"/>
      <c r="CR347" s="26"/>
      <c r="CS347" s="26"/>
      <c r="CT347" s="27"/>
      <c r="CU347" s="21"/>
      <c r="CV347" s="21"/>
      <c r="CW347" s="22"/>
      <c r="CX347" s="27"/>
      <c r="CY347" s="21"/>
      <c r="CZ347" s="21"/>
      <c r="DA347" s="21"/>
      <c r="DB347" s="24"/>
      <c r="DC347" s="26"/>
      <c r="DD347" s="13"/>
    </row>
    <row r="348" spans="2:1477" s="6" customFormat="1" ht="24" customHeight="1" thickTop="1" thickBot="1">
      <c r="B348" s="246" t="s">
        <v>41</v>
      </c>
      <c r="C348" s="247"/>
      <c r="D348" s="248"/>
      <c r="E348" s="7"/>
      <c r="F348" s="8"/>
      <c r="G348" s="9">
        <f t="shared" ref="G348:L348" si="121">SUM(G343,G324,G286,G255,G197,G149,G99,G46)</f>
        <v>133</v>
      </c>
      <c r="H348" s="9">
        <f t="shared" si="121"/>
        <v>228</v>
      </c>
      <c r="I348" s="9">
        <f t="shared" si="121"/>
        <v>442</v>
      </c>
      <c r="J348" s="9">
        <f t="shared" si="121"/>
        <v>46654</v>
      </c>
      <c r="K348" s="9">
        <f t="shared" si="121"/>
        <v>67576</v>
      </c>
      <c r="L348" s="9">
        <f t="shared" si="121"/>
        <v>64827</v>
      </c>
      <c r="M348" s="143">
        <f>IF(G348=0,0,N348/G348)</f>
        <v>0.86466165413533835</v>
      </c>
      <c r="N348" s="9">
        <f t="shared" ref="N348:AC348" si="122">SUM(N343,N324,N286,N255,N197,N149,N99,N46)</f>
        <v>115</v>
      </c>
      <c r="O348" s="9">
        <f t="shared" si="122"/>
        <v>2749</v>
      </c>
      <c r="P348" s="10">
        <f t="shared" si="122"/>
        <v>230</v>
      </c>
      <c r="Q348" s="10">
        <f t="shared" si="122"/>
        <v>0</v>
      </c>
      <c r="R348" s="9">
        <f t="shared" si="122"/>
        <v>17395</v>
      </c>
      <c r="S348" s="9">
        <f t="shared" si="122"/>
        <v>3560</v>
      </c>
      <c r="T348" s="11">
        <f t="shared" si="122"/>
        <v>1750826020</v>
      </c>
      <c r="U348" s="11">
        <f t="shared" si="122"/>
        <v>9487389</v>
      </c>
      <c r="V348" s="11">
        <f t="shared" si="122"/>
        <v>1741338629</v>
      </c>
      <c r="W348" s="11">
        <f t="shared" si="122"/>
        <v>1852202104</v>
      </c>
      <c r="X348" s="11">
        <f t="shared" si="122"/>
        <v>1850349553</v>
      </c>
      <c r="Y348" s="11">
        <f t="shared" si="122"/>
        <v>-940414</v>
      </c>
      <c r="Z348" s="11">
        <f t="shared" si="122"/>
        <v>10894446</v>
      </c>
      <c r="AA348" s="11">
        <f t="shared" si="122"/>
        <v>9954032</v>
      </c>
      <c r="AB348" s="11">
        <f t="shared" si="122"/>
        <v>1860303584</v>
      </c>
      <c r="AC348" s="11">
        <f t="shared" si="122"/>
        <v>1841525925</v>
      </c>
      <c r="AD348" s="142">
        <f>IF(G348=0,0,AE348/G348)</f>
        <v>0.95488721804511278</v>
      </c>
      <c r="AE348" s="145">
        <f t="shared" ref="AE348:BJ348" si="123">SUM(AE343,AE324,AE286,AE255,AE197,AE149,AE99,AE46)</f>
        <v>127</v>
      </c>
      <c r="AF348" s="11">
        <f t="shared" si="123"/>
        <v>10361616</v>
      </c>
      <c r="AG348" s="11">
        <f t="shared" si="123"/>
        <v>101333953</v>
      </c>
      <c r="AH348" s="10">
        <f t="shared" si="123"/>
        <v>9038</v>
      </c>
      <c r="AI348" s="10">
        <f t="shared" si="123"/>
        <v>6051</v>
      </c>
      <c r="AJ348" s="12">
        <f t="shared" si="123"/>
        <v>428</v>
      </c>
      <c r="AK348" s="12">
        <f t="shared" si="123"/>
        <v>668</v>
      </c>
      <c r="AL348" s="11">
        <f t="shared" si="123"/>
        <v>17495922</v>
      </c>
      <c r="AM348" s="11">
        <f t="shared" si="123"/>
        <v>1904975</v>
      </c>
      <c r="AN348" s="12">
        <f t="shared" si="123"/>
        <v>651</v>
      </c>
      <c r="AO348" s="12">
        <f t="shared" si="123"/>
        <v>866</v>
      </c>
      <c r="AP348" s="11">
        <f t="shared" si="123"/>
        <v>16704805</v>
      </c>
      <c r="AQ348" s="11">
        <f t="shared" si="123"/>
        <v>657587</v>
      </c>
      <c r="AR348" s="12">
        <f t="shared" si="123"/>
        <v>0</v>
      </c>
      <c r="AS348" s="12">
        <f t="shared" si="123"/>
        <v>0</v>
      </c>
      <c r="AT348" s="11">
        <f t="shared" si="123"/>
        <v>10318</v>
      </c>
      <c r="AU348" s="11">
        <f t="shared" si="123"/>
        <v>0</v>
      </c>
      <c r="AV348" s="12">
        <f t="shared" si="123"/>
        <v>0</v>
      </c>
      <c r="AW348" s="12">
        <f t="shared" si="123"/>
        <v>0</v>
      </c>
      <c r="AX348" s="11">
        <f t="shared" si="123"/>
        <v>0</v>
      </c>
      <c r="AY348" s="11">
        <f t="shared" si="123"/>
        <v>0</v>
      </c>
      <c r="AZ348" s="12">
        <f t="shared" si="123"/>
        <v>0</v>
      </c>
      <c r="BA348" s="12">
        <f t="shared" si="123"/>
        <v>0</v>
      </c>
      <c r="BB348" s="11">
        <f t="shared" si="123"/>
        <v>0</v>
      </c>
      <c r="BC348" s="11">
        <f t="shared" si="123"/>
        <v>0</v>
      </c>
      <c r="BD348" s="12">
        <f t="shared" si="123"/>
        <v>1137</v>
      </c>
      <c r="BE348" s="12">
        <f t="shared" si="123"/>
        <v>1213</v>
      </c>
      <c r="BF348" s="11">
        <f t="shared" si="123"/>
        <v>50470120</v>
      </c>
      <c r="BG348" s="11">
        <f t="shared" si="123"/>
        <v>3646639</v>
      </c>
      <c r="BH348" s="12">
        <f t="shared" si="123"/>
        <v>19</v>
      </c>
      <c r="BI348" s="12">
        <f t="shared" si="123"/>
        <v>24</v>
      </c>
      <c r="BJ348" s="11">
        <f t="shared" si="123"/>
        <v>5720255</v>
      </c>
      <c r="BK348" s="11">
        <f t="shared" ref="BK348:CM348" si="124">SUM(BK343,BK324,BK286,BK255,BK197,BK149,BK99,BK46)</f>
        <v>75752</v>
      </c>
      <c r="BL348" s="12">
        <f t="shared" si="124"/>
        <v>0</v>
      </c>
      <c r="BM348" s="12">
        <f t="shared" si="124"/>
        <v>0</v>
      </c>
      <c r="BN348" s="11">
        <f t="shared" si="124"/>
        <v>0</v>
      </c>
      <c r="BO348" s="11">
        <f t="shared" si="124"/>
        <v>0</v>
      </c>
      <c r="BP348" s="12">
        <f t="shared" si="124"/>
        <v>986</v>
      </c>
      <c r="BQ348" s="12">
        <f t="shared" si="124"/>
        <v>453</v>
      </c>
      <c r="BR348" s="11">
        <f t="shared" si="124"/>
        <v>2061821</v>
      </c>
      <c r="BS348" s="11">
        <f t="shared" si="124"/>
        <v>208207</v>
      </c>
      <c r="BT348" s="12">
        <f t="shared" si="124"/>
        <v>0</v>
      </c>
      <c r="BU348" s="12">
        <f t="shared" si="124"/>
        <v>249</v>
      </c>
      <c r="BV348" s="11">
        <f t="shared" si="124"/>
        <v>7623579</v>
      </c>
      <c r="BW348" s="11">
        <f t="shared" si="124"/>
        <v>7300000</v>
      </c>
      <c r="BX348" s="12">
        <f t="shared" si="124"/>
        <v>224</v>
      </c>
      <c r="BY348" s="12">
        <f t="shared" si="124"/>
        <v>214</v>
      </c>
      <c r="BZ348" s="11">
        <f t="shared" si="124"/>
        <v>758485</v>
      </c>
      <c r="CA348" s="11">
        <f t="shared" si="124"/>
        <v>723474</v>
      </c>
      <c r="CB348" s="12">
        <f t="shared" si="124"/>
        <v>26</v>
      </c>
      <c r="CC348" s="12">
        <f t="shared" si="124"/>
        <v>0</v>
      </c>
      <c r="CD348" s="11">
        <f t="shared" si="124"/>
        <v>0</v>
      </c>
      <c r="CE348" s="11">
        <f t="shared" si="124"/>
        <v>0</v>
      </c>
      <c r="CF348" s="12">
        <f t="shared" si="124"/>
        <v>0</v>
      </c>
      <c r="CG348" s="12">
        <f t="shared" si="124"/>
        <v>-66</v>
      </c>
      <c r="CH348" s="11">
        <f t="shared" si="124"/>
        <v>-2580868</v>
      </c>
      <c r="CI348" s="11">
        <f t="shared" si="124"/>
        <v>0</v>
      </c>
      <c r="CJ348" s="12">
        <f t="shared" si="124"/>
        <v>3471</v>
      </c>
      <c r="CK348" s="12">
        <f t="shared" si="124"/>
        <v>3621</v>
      </c>
      <c r="CL348" s="11">
        <f t="shared" si="124"/>
        <v>98264428</v>
      </c>
      <c r="CM348" s="11">
        <f t="shared" si="124"/>
        <v>14516632</v>
      </c>
      <c r="CN348" s="13"/>
      <c r="CO348" s="13"/>
      <c r="CP348" s="13"/>
      <c r="CQ348" s="13"/>
      <c r="CR348" s="13"/>
      <c r="CS348" s="13"/>
      <c r="CT348" s="14"/>
      <c r="CU348" s="8"/>
      <c r="CV348" s="8"/>
      <c r="CW348" s="9"/>
      <c r="CX348" s="14"/>
      <c r="CY348" s="8"/>
      <c r="CZ348" s="8"/>
      <c r="DA348" s="8"/>
      <c r="DB348" s="11"/>
      <c r="DC348" s="13"/>
      <c r="DD348" s="15"/>
    </row>
    <row r="349" spans="2:1477" s="6" customFormat="1" ht="6.75" customHeight="1" thickTop="1" thickBot="1">
      <c r="B349" s="17"/>
      <c r="C349" s="18"/>
      <c r="D349" s="19"/>
      <c r="E349" s="20"/>
      <c r="F349" s="21"/>
      <c r="G349" s="21"/>
      <c r="H349" s="22"/>
      <c r="I349" s="22"/>
      <c r="J349" s="22"/>
      <c r="K349" s="22"/>
      <c r="L349" s="22"/>
      <c r="M349" s="22"/>
      <c r="N349" s="22"/>
      <c r="O349" s="22"/>
      <c r="P349" s="23"/>
      <c r="Q349" s="23"/>
      <c r="R349" s="22"/>
      <c r="S349" s="22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148"/>
      <c r="AE349" s="22"/>
      <c r="AF349" s="24"/>
      <c r="AG349" s="24"/>
      <c r="AH349" s="23"/>
      <c r="AI349" s="23"/>
      <c r="AJ349" s="25"/>
      <c r="AK349" s="25"/>
      <c r="AL349" s="24"/>
      <c r="AM349" s="24"/>
      <c r="AN349" s="25"/>
      <c r="AO349" s="25"/>
      <c r="AP349" s="24"/>
      <c r="AQ349" s="24"/>
      <c r="AR349" s="25"/>
      <c r="AS349" s="25"/>
      <c r="AT349" s="24"/>
      <c r="AU349" s="24"/>
      <c r="AV349" s="25"/>
      <c r="AW349" s="25"/>
      <c r="AX349" s="24"/>
      <c r="AY349" s="24"/>
      <c r="AZ349" s="25"/>
      <c r="BA349" s="25"/>
      <c r="BB349" s="24"/>
      <c r="BC349" s="24"/>
      <c r="BD349" s="25"/>
      <c r="BE349" s="25"/>
      <c r="BF349" s="24"/>
      <c r="BG349" s="24"/>
      <c r="BH349" s="25"/>
      <c r="BI349" s="25"/>
      <c r="BJ349" s="24"/>
      <c r="BK349" s="24"/>
      <c r="BL349" s="25"/>
      <c r="BM349" s="25"/>
      <c r="BN349" s="24"/>
      <c r="BO349" s="24"/>
      <c r="BP349" s="25"/>
      <c r="BQ349" s="25"/>
      <c r="BR349" s="24"/>
      <c r="BS349" s="24"/>
      <c r="BT349" s="25"/>
      <c r="BU349" s="25"/>
      <c r="BV349" s="24"/>
      <c r="BW349" s="24"/>
      <c r="BX349" s="25"/>
      <c r="BY349" s="25"/>
      <c r="BZ349" s="24"/>
      <c r="CA349" s="24"/>
      <c r="CB349" s="25"/>
      <c r="CC349" s="25"/>
      <c r="CD349" s="24"/>
      <c r="CE349" s="24"/>
      <c r="CF349" s="25"/>
      <c r="CG349" s="25"/>
      <c r="CH349" s="24"/>
      <c r="CI349" s="24"/>
      <c r="CJ349" s="25"/>
      <c r="CK349" s="25"/>
      <c r="CL349" s="24"/>
      <c r="CM349" s="24"/>
      <c r="CN349" s="26"/>
      <c r="CO349" s="26"/>
      <c r="CP349" s="26"/>
      <c r="CQ349" s="26"/>
      <c r="CR349" s="26"/>
      <c r="CS349" s="26"/>
      <c r="CT349" s="27"/>
      <c r="CU349" s="21"/>
      <c r="CV349" s="21"/>
      <c r="CW349" s="22"/>
      <c r="CX349" s="27"/>
      <c r="CY349" s="21"/>
      <c r="CZ349" s="21"/>
      <c r="DA349" s="21"/>
      <c r="DB349" s="24"/>
      <c r="DC349" s="26"/>
      <c r="DD349" s="13"/>
    </row>
    <row r="350" spans="2:1477" s="6" customFormat="1" ht="24" customHeight="1" thickTop="1" thickBot="1">
      <c r="B350" s="246" t="s">
        <v>42</v>
      </c>
      <c r="C350" s="247"/>
      <c r="D350" s="248"/>
      <c r="E350" s="7"/>
      <c r="F350" s="8"/>
      <c r="G350" s="9">
        <f t="shared" ref="G350:BR350" si="125">SUM(G346,G348)</f>
        <v>302</v>
      </c>
      <c r="H350" s="9">
        <f t="shared" si="125"/>
        <v>593</v>
      </c>
      <c r="I350" s="9">
        <f t="shared" si="125"/>
        <v>1008</v>
      </c>
      <c r="J350" s="9">
        <f t="shared" si="125"/>
        <v>102225</v>
      </c>
      <c r="K350" s="9">
        <f t="shared" si="125"/>
        <v>153457</v>
      </c>
      <c r="L350" s="9">
        <f>SUM(L346,L348)</f>
        <v>148065</v>
      </c>
      <c r="M350" s="143">
        <f>IF(G350=0,0,N350/G350)</f>
        <v>0.81456953642384111</v>
      </c>
      <c r="N350" s="9">
        <f>SUM(N346,N348)</f>
        <v>246</v>
      </c>
      <c r="O350" s="9">
        <f t="shared" si="125"/>
        <v>5392</v>
      </c>
      <c r="P350" s="10">
        <f t="shared" si="125"/>
        <v>556</v>
      </c>
      <c r="Q350" s="10">
        <f t="shared" si="125"/>
        <v>0</v>
      </c>
      <c r="R350" s="9">
        <f t="shared" si="125"/>
        <v>41083</v>
      </c>
      <c r="S350" s="9">
        <f t="shared" si="125"/>
        <v>10100</v>
      </c>
      <c r="T350" s="11">
        <f t="shared" si="125"/>
        <v>3298891070</v>
      </c>
      <c r="U350" s="11">
        <f t="shared" si="125"/>
        <v>22689354</v>
      </c>
      <c r="V350" s="11">
        <f t="shared" si="125"/>
        <v>3276201712</v>
      </c>
      <c r="W350" s="11">
        <f t="shared" si="125"/>
        <v>3490940603</v>
      </c>
      <c r="X350" s="11">
        <f t="shared" si="125"/>
        <v>3507049649</v>
      </c>
      <c r="Y350" s="11">
        <f t="shared" si="125"/>
        <v>-2313219</v>
      </c>
      <c r="Z350" s="11">
        <f t="shared" si="125"/>
        <v>14867106</v>
      </c>
      <c r="AA350" s="11">
        <f t="shared" si="125"/>
        <v>12553887</v>
      </c>
      <c r="AB350" s="11">
        <f t="shared" si="125"/>
        <v>3519603535</v>
      </c>
      <c r="AC350" s="11">
        <f>SUM(AC346,AC348)</f>
        <v>3499701086</v>
      </c>
      <c r="AD350" s="142">
        <f>IF(G350=0,0,AE350/G350)</f>
        <v>0.92715231788079466</v>
      </c>
      <c r="AE350" s="145">
        <f>SUM(AE346,AE348)</f>
        <v>280</v>
      </c>
      <c r="AF350" s="11">
        <f t="shared" si="125"/>
        <v>20232385</v>
      </c>
      <c r="AG350" s="11">
        <f t="shared" si="125"/>
        <v>193097859</v>
      </c>
      <c r="AH350" s="10">
        <f t="shared" si="125"/>
        <v>23383</v>
      </c>
      <c r="AI350" s="10">
        <f t="shared" si="125"/>
        <v>13672</v>
      </c>
      <c r="AJ350" s="12">
        <f t="shared" si="125"/>
        <v>1135</v>
      </c>
      <c r="AK350" s="12">
        <f t="shared" si="125"/>
        <v>2820</v>
      </c>
      <c r="AL350" s="11">
        <f t="shared" si="125"/>
        <v>33326494</v>
      </c>
      <c r="AM350" s="11">
        <f t="shared" si="125"/>
        <v>3079948</v>
      </c>
      <c r="AN350" s="12">
        <f t="shared" si="125"/>
        <v>1608</v>
      </c>
      <c r="AO350" s="12">
        <f t="shared" si="125"/>
        <v>3033</v>
      </c>
      <c r="AP350" s="11">
        <f t="shared" si="125"/>
        <v>67533162</v>
      </c>
      <c r="AQ350" s="11">
        <f t="shared" si="125"/>
        <v>12389818</v>
      </c>
      <c r="AR350" s="12">
        <f t="shared" si="125"/>
        <v>0</v>
      </c>
      <c r="AS350" s="12">
        <f t="shared" si="125"/>
        <v>10</v>
      </c>
      <c r="AT350" s="11">
        <f t="shared" si="125"/>
        <v>142734</v>
      </c>
      <c r="AU350" s="11">
        <f t="shared" si="125"/>
        <v>0</v>
      </c>
      <c r="AV350" s="12">
        <f t="shared" si="125"/>
        <v>0</v>
      </c>
      <c r="AW350" s="12">
        <f t="shared" si="125"/>
        <v>0</v>
      </c>
      <c r="AX350" s="11">
        <f t="shared" si="125"/>
        <v>-145423</v>
      </c>
      <c r="AY350" s="11">
        <f t="shared" si="125"/>
        <v>0</v>
      </c>
      <c r="AZ350" s="12">
        <f t="shared" si="125"/>
        <v>0</v>
      </c>
      <c r="BA350" s="12">
        <f t="shared" si="125"/>
        <v>0</v>
      </c>
      <c r="BB350" s="11">
        <f t="shared" si="125"/>
        <v>5750</v>
      </c>
      <c r="BC350" s="11">
        <f t="shared" si="125"/>
        <v>0</v>
      </c>
      <c r="BD350" s="12">
        <f t="shared" si="125"/>
        <v>1463</v>
      </c>
      <c r="BE350" s="12">
        <f t="shared" si="125"/>
        <v>2246</v>
      </c>
      <c r="BF350" s="11">
        <f t="shared" si="125"/>
        <v>67484261</v>
      </c>
      <c r="BG350" s="11">
        <f t="shared" si="125"/>
        <v>7698653</v>
      </c>
      <c r="BH350" s="12">
        <f t="shared" si="125"/>
        <v>272</v>
      </c>
      <c r="BI350" s="12">
        <f t="shared" si="125"/>
        <v>178</v>
      </c>
      <c r="BJ350" s="11">
        <f t="shared" si="125"/>
        <v>7518008</v>
      </c>
      <c r="BK350" s="11">
        <f t="shared" si="125"/>
        <v>499075</v>
      </c>
      <c r="BL350" s="12">
        <f t="shared" si="125"/>
        <v>0</v>
      </c>
      <c r="BM350" s="12">
        <f t="shared" si="125"/>
        <v>0</v>
      </c>
      <c r="BN350" s="11">
        <f t="shared" si="125"/>
        <v>0</v>
      </c>
      <c r="BO350" s="11">
        <f t="shared" si="125"/>
        <v>0</v>
      </c>
      <c r="BP350" s="12">
        <f t="shared" si="125"/>
        <v>2170</v>
      </c>
      <c r="BQ350" s="12">
        <f t="shared" si="125"/>
        <v>979</v>
      </c>
      <c r="BR350" s="11">
        <f t="shared" si="125"/>
        <v>3934610</v>
      </c>
      <c r="BS350" s="11">
        <f t="shared" ref="BS350:CM350" si="126">SUM(BS346,BS348)</f>
        <v>371662</v>
      </c>
      <c r="BT350" s="12">
        <f t="shared" si="126"/>
        <v>0</v>
      </c>
      <c r="BU350" s="12">
        <f t="shared" si="126"/>
        <v>535</v>
      </c>
      <c r="BV350" s="11">
        <f t="shared" si="126"/>
        <v>9878464</v>
      </c>
      <c r="BW350" s="11">
        <f t="shared" si="126"/>
        <v>7920012</v>
      </c>
      <c r="BX350" s="12">
        <f t="shared" si="126"/>
        <v>346</v>
      </c>
      <c r="BY350" s="12">
        <f t="shared" si="126"/>
        <v>620</v>
      </c>
      <c r="BZ350" s="11">
        <f t="shared" si="126"/>
        <v>3063674</v>
      </c>
      <c r="CA350" s="11">
        <f t="shared" si="126"/>
        <v>2117541</v>
      </c>
      <c r="CB350" s="12">
        <f t="shared" si="126"/>
        <v>143</v>
      </c>
      <c r="CC350" s="12">
        <f t="shared" si="126"/>
        <v>148</v>
      </c>
      <c r="CD350" s="11">
        <f t="shared" si="126"/>
        <v>0</v>
      </c>
      <c r="CE350" s="11">
        <f t="shared" si="126"/>
        <v>0</v>
      </c>
      <c r="CF350" s="12">
        <f t="shared" si="126"/>
        <v>0</v>
      </c>
      <c r="CG350" s="12">
        <f t="shared" si="126"/>
        <v>-66</v>
      </c>
      <c r="CH350" s="11">
        <f t="shared" si="126"/>
        <v>-5475873</v>
      </c>
      <c r="CI350" s="11">
        <f t="shared" si="126"/>
        <v>0</v>
      </c>
      <c r="CJ350" s="12">
        <f t="shared" si="126"/>
        <v>7137</v>
      </c>
      <c r="CK350" s="12">
        <f t="shared" si="126"/>
        <v>10503</v>
      </c>
      <c r="CL350" s="11">
        <f t="shared" si="126"/>
        <v>187265846</v>
      </c>
      <c r="CM350" s="11">
        <f t="shared" si="126"/>
        <v>34076706</v>
      </c>
      <c r="CN350" s="13"/>
      <c r="CO350" s="13"/>
      <c r="CP350" s="13"/>
      <c r="CQ350" s="13"/>
      <c r="CR350" s="13"/>
      <c r="CS350" s="13"/>
      <c r="CT350" s="14"/>
      <c r="CU350" s="8"/>
      <c r="CV350" s="8"/>
      <c r="CW350" s="9"/>
      <c r="CX350" s="14"/>
      <c r="CY350" s="8"/>
      <c r="CZ350" s="8"/>
      <c r="DA350" s="8"/>
      <c r="DB350" s="11"/>
      <c r="DC350" s="13"/>
      <c r="DD350" s="15"/>
    </row>
    <row r="351" spans="2:1477" s="6" customFormat="1" ht="6.75" customHeight="1" thickTop="1">
      <c r="B351" s="17"/>
      <c r="C351" s="18"/>
      <c r="D351" s="19"/>
      <c r="E351" s="20"/>
      <c r="F351" s="21"/>
      <c r="G351" s="21"/>
      <c r="H351" s="22"/>
      <c r="I351" s="22"/>
      <c r="J351" s="22"/>
      <c r="K351" s="22"/>
      <c r="L351" s="22"/>
      <c r="M351" s="22"/>
      <c r="N351" s="22"/>
      <c r="O351" s="22"/>
      <c r="P351" s="23"/>
      <c r="Q351" s="23"/>
      <c r="R351" s="22"/>
      <c r="S351" s="22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148"/>
      <c r="AE351" s="22"/>
      <c r="AF351" s="24"/>
      <c r="AG351" s="24"/>
      <c r="AH351" s="23"/>
      <c r="AI351" s="23"/>
      <c r="AJ351" s="25"/>
      <c r="AK351" s="25"/>
      <c r="AL351" s="24"/>
      <c r="AM351" s="24"/>
      <c r="AN351" s="25"/>
      <c r="AO351" s="25"/>
      <c r="AP351" s="24"/>
      <c r="AQ351" s="24"/>
      <c r="AR351" s="25"/>
      <c r="AS351" s="25"/>
      <c r="AT351" s="24"/>
      <c r="AU351" s="24"/>
      <c r="AV351" s="25"/>
      <c r="AW351" s="25"/>
      <c r="AX351" s="24"/>
      <c r="AY351" s="24"/>
      <c r="AZ351" s="25"/>
      <c r="BA351" s="25"/>
      <c r="BB351" s="24"/>
      <c r="BC351" s="24"/>
      <c r="BD351" s="25"/>
      <c r="BE351" s="25"/>
      <c r="BF351" s="24"/>
      <c r="BG351" s="24"/>
      <c r="BH351" s="25"/>
      <c r="BI351" s="25"/>
      <c r="BJ351" s="24"/>
      <c r="BK351" s="24"/>
      <c r="BL351" s="25"/>
      <c r="BM351" s="25"/>
      <c r="BN351" s="24"/>
      <c r="BO351" s="24"/>
      <c r="BP351" s="25"/>
      <c r="BQ351" s="25"/>
      <c r="BR351" s="24"/>
      <c r="BS351" s="24"/>
      <c r="BT351" s="25"/>
      <c r="BU351" s="25"/>
      <c r="BV351" s="24"/>
      <c r="BW351" s="24"/>
      <c r="BX351" s="25"/>
      <c r="BY351" s="25"/>
      <c r="BZ351" s="24"/>
      <c r="CA351" s="24"/>
      <c r="CB351" s="25"/>
      <c r="CC351" s="25"/>
      <c r="CD351" s="24"/>
      <c r="CE351" s="24"/>
      <c r="CF351" s="25"/>
      <c r="CG351" s="25"/>
      <c r="CH351" s="24"/>
      <c r="CI351" s="24"/>
      <c r="CJ351" s="25"/>
      <c r="CK351" s="25"/>
      <c r="CL351" s="24"/>
      <c r="CM351" s="24"/>
      <c r="CN351" s="26"/>
      <c r="CO351" s="26"/>
      <c r="CP351" s="26"/>
      <c r="CQ351" s="26"/>
      <c r="CR351" s="26"/>
      <c r="CS351" s="26"/>
      <c r="CT351" s="27"/>
      <c r="CU351" s="21"/>
      <c r="CV351" s="21"/>
      <c r="CW351" s="22"/>
      <c r="CX351" s="27"/>
      <c r="CY351" s="21"/>
      <c r="CZ351" s="21"/>
      <c r="DA351" s="21"/>
      <c r="DB351" s="24"/>
      <c r="DC351" s="26"/>
      <c r="DD351" s="209"/>
    </row>
    <row r="362" spans="28:28">
      <c r="AB362" s="176"/>
    </row>
  </sheetData>
  <mergeCells count="92">
    <mergeCell ref="A1:A2"/>
    <mergeCell ref="E1:E2"/>
    <mergeCell ref="F1:F2"/>
    <mergeCell ref="G1:G2"/>
    <mergeCell ref="H1:H2"/>
    <mergeCell ref="P1:P2"/>
    <mergeCell ref="AC1:AC2"/>
    <mergeCell ref="Y1:Y2"/>
    <mergeCell ref="Z1:Z2"/>
    <mergeCell ref="AA1:AA2"/>
    <mergeCell ref="AB1:AB2"/>
    <mergeCell ref="I1:I2"/>
    <mergeCell ref="J1:J2"/>
    <mergeCell ref="K1:K2"/>
    <mergeCell ref="L1:L2"/>
    <mergeCell ref="O1:O2"/>
    <mergeCell ref="CW1:CW2"/>
    <mergeCell ref="BL1:BO1"/>
    <mergeCell ref="BP1:BS1"/>
    <mergeCell ref="AN1:AQ1"/>
    <mergeCell ref="AR1:AU1"/>
    <mergeCell ref="AV1:AY1"/>
    <mergeCell ref="AZ1:BC1"/>
    <mergeCell ref="CV1:CV2"/>
    <mergeCell ref="CN1:CN2"/>
    <mergeCell ref="CO1:CO2"/>
    <mergeCell ref="CP1:CP2"/>
    <mergeCell ref="CQ1:CQ2"/>
    <mergeCell ref="CS1:CS2"/>
    <mergeCell ref="CT1:CT2"/>
    <mergeCell ref="CU1:CU2"/>
    <mergeCell ref="CF1:CI1"/>
    <mergeCell ref="DB1:DB2"/>
    <mergeCell ref="DC1:DD1"/>
    <mergeCell ref="CX1:CX2"/>
    <mergeCell ref="CY1:CY2"/>
    <mergeCell ref="CZ1:CZ2"/>
    <mergeCell ref="DA1:DA2"/>
    <mergeCell ref="B23:D23"/>
    <mergeCell ref="CB1:CE1"/>
    <mergeCell ref="CJ1:CM1"/>
    <mergeCell ref="BD1:BG1"/>
    <mergeCell ref="BH1:BK1"/>
    <mergeCell ref="AG1:AG2"/>
    <mergeCell ref="BT1:BW1"/>
    <mergeCell ref="BX1:CA1"/>
    <mergeCell ref="AH1:AH2"/>
    <mergeCell ref="AJ1:AM1"/>
    <mergeCell ref="AI1:AI2"/>
    <mergeCell ref="AD1:AD2"/>
    <mergeCell ref="AF1:AF2"/>
    <mergeCell ref="Q1:Q2"/>
    <mergeCell ref="M1:M2"/>
    <mergeCell ref="N1:N2"/>
    <mergeCell ref="B99:D99"/>
    <mergeCell ref="B100:D100"/>
    <mergeCell ref="B124:D124"/>
    <mergeCell ref="B149:D149"/>
    <mergeCell ref="CR1:CR2"/>
    <mergeCell ref="B46:D46"/>
    <mergeCell ref="B47:D47"/>
    <mergeCell ref="B91:D91"/>
    <mergeCell ref="R1:R2"/>
    <mergeCell ref="S1:S2"/>
    <mergeCell ref="T1:T2"/>
    <mergeCell ref="U1:U2"/>
    <mergeCell ref="AE1:AE2"/>
    <mergeCell ref="V1:V2"/>
    <mergeCell ref="W1:W2"/>
    <mergeCell ref="X1:X2"/>
    <mergeCell ref="B256:D256"/>
    <mergeCell ref="B276:D276"/>
    <mergeCell ref="B150:D150"/>
    <mergeCell ref="B175:D175"/>
    <mergeCell ref="B197:D197"/>
    <mergeCell ref="B198:D198"/>
    <mergeCell ref="B346:D346"/>
    <mergeCell ref="B348:D348"/>
    <mergeCell ref="B350:D350"/>
    <mergeCell ref="B1:B2"/>
    <mergeCell ref="C1:C2"/>
    <mergeCell ref="D1:D2"/>
    <mergeCell ref="B325:D325"/>
    <mergeCell ref="B327:D327"/>
    <mergeCell ref="B343:D343"/>
    <mergeCell ref="B344:D344"/>
    <mergeCell ref="B286:D286"/>
    <mergeCell ref="B287:D287"/>
    <mergeCell ref="B306:D306"/>
    <mergeCell ref="B324:D324"/>
    <mergeCell ref="B228:D228"/>
    <mergeCell ref="B255:D255"/>
  </mergeCells>
  <phoneticPr fontId="3" type="noConversion"/>
  <printOptions horizontalCentered="1"/>
  <pageMargins left="0.25" right="0.25" top="0.75" bottom="0.25" header="0.25" footer="0.25"/>
  <pageSetup paperSize="5" scale="72" fitToHeight="2" pageOrder="overThenDown" orientation="landscape" r:id="rId1"/>
  <headerFooter alignWithMargins="0">
    <oddHeader>&amp;LReport Printed: &amp;D
Report Date: 04/17/2026&amp;CConstruction Cost and Time
Detailed Data
For Contracts Completed Third Quarter Fiscal Year 2025/2026&amp;RPage  &amp;P of &amp;N</oddHeader>
  </headerFooter>
  <colBreaks count="4" manualBreakCount="4">
    <brk id="22" max="299" man="1"/>
    <brk id="39" max="299" man="1"/>
    <brk id="55" max="299" man="1"/>
    <brk id="71" max="2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X699"/>
  <sheetViews>
    <sheetView zoomScaleNormal="100" workbookViewId="0">
      <selection activeCell="A304" sqref="A304:AK304"/>
    </sheetView>
  </sheetViews>
  <sheetFormatPr defaultRowHeight="12"/>
  <cols>
    <col min="3" max="3" width="12.42578125" customWidth="1"/>
    <col min="4" max="4" width="17" customWidth="1"/>
    <col min="5" max="5" width="39.140625" customWidth="1"/>
    <col min="6" max="6" width="12.7109375" customWidth="1"/>
    <col min="7" max="7" width="41.5703125" customWidth="1"/>
    <col min="8" max="8" width="14.42578125" customWidth="1"/>
    <col min="9" max="9" width="31.28515625" customWidth="1"/>
    <col min="10" max="10" width="12.42578125" style="155" customWidth="1"/>
    <col min="11" max="11" width="14.42578125" style="157" customWidth="1"/>
    <col min="12" max="14" width="14.7109375" style="157" bestFit="1" customWidth="1"/>
    <col min="15" max="15" width="13.7109375" style="157" bestFit="1" customWidth="1"/>
    <col min="16" max="16" width="14.7109375" style="157" bestFit="1" customWidth="1"/>
    <col min="17" max="22" width="13.5703125" style="157" customWidth="1"/>
    <col min="23" max="23" width="15.85546875" style="157" customWidth="1"/>
    <col min="24" max="30" width="14.140625" style="157" customWidth="1"/>
    <col min="31" max="31" width="13.5703125" style="157" bestFit="1" customWidth="1"/>
    <col min="32" max="32" width="16.140625" style="157" customWidth="1"/>
    <col min="33" max="33" width="15.5703125" style="157" customWidth="1"/>
    <col min="34" max="34" width="15.7109375" style="157" customWidth="1"/>
    <col min="35" max="35" width="14.5703125" style="157" bestFit="1" customWidth="1"/>
    <col min="36" max="36" width="10.140625" customWidth="1"/>
    <col min="37" max="37" width="24.7109375" customWidth="1"/>
  </cols>
  <sheetData>
    <row r="1" spans="1:76" s="66" customFormat="1" ht="15" customHeight="1">
      <c r="A1" s="273" t="s">
        <v>44</v>
      </c>
      <c r="B1" s="279" t="s">
        <v>45</v>
      </c>
      <c r="C1" s="279" t="s">
        <v>46</v>
      </c>
      <c r="D1" s="279" t="s">
        <v>84</v>
      </c>
      <c r="E1" s="279" t="s">
        <v>8</v>
      </c>
      <c r="F1" s="279" t="s">
        <v>86</v>
      </c>
      <c r="G1" s="279" t="s">
        <v>87</v>
      </c>
      <c r="H1" s="279" t="s">
        <v>88</v>
      </c>
      <c r="I1" s="279" t="s">
        <v>89</v>
      </c>
      <c r="J1" s="280" t="s">
        <v>9</v>
      </c>
      <c r="K1" s="278" t="s">
        <v>106</v>
      </c>
      <c r="L1" s="278" t="s">
        <v>108</v>
      </c>
      <c r="M1" s="278" t="s">
        <v>63</v>
      </c>
      <c r="N1" s="278" t="s">
        <v>10</v>
      </c>
      <c r="O1" s="278" t="s">
        <v>11</v>
      </c>
      <c r="P1" s="278" t="s">
        <v>68</v>
      </c>
      <c r="Q1" s="278" t="s">
        <v>12</v>
      </c>
      <c r="R1" s="278"/>
      <c r="S1" s="278"/>
      <c r="T1" s="278"/>
      <c r="U1" s="278"/>
      <c r="V1" s="278"/>
      <c r="W1" s="278" t="s">
        <v>13</v>
      </c>
      <c r="X1" s="278" t="s">
        <v>14</v>
      </c>
      <c r="Y1" s="278"/>
      <c r="Z1" s="278"/>
      <c r="AA1" s="278"/>
      <c r="AB1" s="278"/>
      <c r="AC1" s="278"/>
      <c r="AD1" s="278" t="s">
        <v>15</v>
      </c>
      <c r="AE1" s="275"/>
      <c r="AF1" s="276"/>
      <c r="AG1" s="276"/>
      <c r="AH1" s="277"/>
      <c r="AI1" s="278" t="s">
        <v>98</v>
      </c>
      <c r="AJ1" s="268" t="s">
        <v>99</v>
      </c>
      <c r="AK1" s="268"/>
      <c r="AL1" s="64"/>
      <c r="AM1" s="64"/>
      <c r="AN1" s="65"/>
      <c r="AO1" s="65"/>
      <c r="AP1" s="65"/>
      <c r="AQ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</row>
    <row r="2" spans="1:76" s="66" customFormat="1" ht="26.25" customHeight="1">
      <c r="A2" s="274"/>
      <c r="B2" s="279"/>
      <c r="C2" s="279"/>
      <c r="D2" s="279"/>
      <c r="E2" s="279"/>
      <c r="F2" s="279"/>
      <c r="G2" s="279"/>
      <c r="H2" s="279"/>
      <c r="I2" s="279"/>
      <c r="J2" s="280"/>
      <c r="K2" s="278"/>
      <c r="L2" s="278"/>
      <c r="M2" s="278"/>
      <c r="N2" s="278"/>
      <c r="O2" s="278"/>
      <c r="P2" s="278"/>
      <c r="Q2" s="156" t="s">
        <v>16</v>
      </c>
      <c r="R2" s="156" t="s">
        <v>17</v>
      </c>
      <c r="S2" s="156" t="s">
        <v>18</v>
      </c>
      <c r="T2" s="156" t="s">
        <v>19</v>
      </c>
      <c r="U2" s="156" t="s">
        <v>20</v>
      </c>
      <c r="V2" s="156" t="s">
        <v>21</v>
      </c>
      <c r="W2" s="278"/>
      <c r="X2" s="156" t="s">
        <v>22</v>
      </c>
      <c r="Y2" s="156" t="s">
        <v>23</v>
      </c>
      <c r="Z2" s="156" t="s">
        <v>24</v>
      </c>
      <c r="AA2" s="156" t="s">
        <v>25</v>
      </c>
      <c r="AB2" s="156" t="s">
        <v>26</v>
      </c>
      <c r="AC2" s="156" t="s">
        <v>27</v>
      </c>
      <c r="AD2" s="278"/>
      <c r="AE2" s="156" t="s">
        <v>28</v>
      </c>
      <c r="AF2" s="156" t="s">
        <v>29</v>
      </c>
      <c r="AG2" s="156" t="s">
        <v>30</v>
      </c>
      <c r="AH2" s="156" t="s">
        <v>31</v>
      </c>
      <c r="AI2" s="278"/>
      <c r="AJ2" s="3" t="s">
        <v>103</v>
      </c>
      <c r="AK2" s="4" t="s">
        <v>104</v>
      </c>
      <c r="AL2" s="2"/>
      <c r="AM2" s="2"/>
      <c r="AN2" s="65"/>
      <c r="AO2" s="65"/>
      <c r="AP2" s="65"/>
      <c r="AQ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</row>
    <row r="3" spans="1:76" s="1" customFormat="1">
      <c r="A3" s="227">
        <v>1</v>
      </c>
      <c r="B3" s="228" t="s">
        <v>166</v>
      </c>
      <c r="C3" s="228">
        <v>20121535201</v>
      </c>
      <c r="D3" s="228" t="s">
        <v>707</v>
      </c>
      <c r="E3" s="228" t="s">
        <v>708</v>
      </c>
      <c r="F3" s="228" t="s">
        <v>709</v>
      </c>
      <c r="G3" s="228" t="s">
        <v>709</v>
      </c>
      <c r="H3" s="228" t="s">
        <v>709</v>
      </c>
      <c r="I3" s="228" t="s">
        <v>709</v>
      </c>
      <c r="J3" s="229">
        <v>43980</v>
      </c>
      <c r="K3" s="156">
        <v>70460520</v>
      </c>
      <c r="L3" s="156">
        <v>71635236</v>
      </c>
      <c r="M3" s="156">
        <v>73663828</v>
      </c>
      <c r="N3" s="156">
        <v>1174716.3500000001</v>
      </c>
      <c r="O3" s="156">
        <v>-100000</v>
      </c>
      <c r="P3" s="156">
        <v>77151838</v>
      </c>
      <c r="Q3" s="156">
        <v>0</v>
      </c>
      <c r="R3" s="156">
        <v>0</v>
      </c>
      <c r="S3" s="156">
        <v>0</v>
      </c>
      <c r="T3" s="156">
        <v>0</v>
      </c>
      <c r="U3" s="156">
        <v>0</v>
      </c>
      <c r="V3" s="156">
        <v>-100000</v>
      </c>
      <c r="W3" s="156">
        <v>-100000</v>
      </c>
      <c r="X3" s="156">
        <v>0</v>
      </c>
      <c r="Y3" s="156">
        <v>0</v>
      </c>
      <c r="Z3" s="156">
        <v>0</v>
      </c>
      <c r="AA3" s="156">
        <v>0</v>
      </c>
      <c r="AB3" s="156">
        <v>0</v>
      </c>
      <c r="AC3" s="156">
        <v>0</v>
      </c>
      <c r="AD3" s="156">
        <v>0</v>
      </c>
      <c r="AE3" s="156">
        <v>-100000</v>
      </c>
      <c r="AF3" s="156">
        <v>73563828</v>
      </c>
      <c r="AG3" s="156">
        <v>77151838</v>
      </c>
      <c r="AH3" s="156">
        <v>3588010</v>
      </c>
      <c r="AI3" s="156">
        <v>57230748</v>
      </c>
      <c r="AJ3" s="3" t="s">
        <v>710</v>
      </c>
      <c r="AK3" s="4" t="s">
        <v>711</v>
      </c>
    </row>
    <row r="4" spans="1:76">
      <c r="A4" s="227">
        <v>1</v>
      </c>
      <c r="B4" s="228" t="s">
        <v>169</v>
      </c>
      <c r="C4" s="228">
        <v>20103255201</v>
      </c>
      <c r="D4" s="228" t="s">
        <v>712</v>
      </c>
      <c r="E4" s="228" t="s">
        <v>713</v>
      </c>
      <c r="F4" s="228" t="s">
        <v>709</v>
      </c>
      <c r="G4" s="228" t="s">
        <v>709</v>
      </c>
      <c r="H4" s="228" t="s">
        <v>709</v>
      </c>
      <c r="I4" s="228" t="s">
        <v>709</v>
      </c>
      <c r="J4" s="229">
        <v>44155</v>
      </c>
      <c r="K4" s="156">
        <v>143923300</v>
      </c>
      <c r="L4" s="156">
        <v>144607218</v>
      </c>
      <c r="M4" s="156">
        <v>155372227</v>
      </c>
      <c r="N4" s="156">
        <v>683918.32</v>
      </c>
      <c r="O4" s="156">
        <v>-40000</v>
      </c>
      <c r="P4" s="156">
        <v>157627376</v>
      </c>
      <c r="Q4" s="156">
        <v>0</v>
      </c>
      <c r="R4" s="156">
        <v>0</v>
      </c>
      <c r="S4" s="156">
        <v>0</v>
      </c>
      <c r="T4" s="156">
        <v>0</v>
      </c>
      <c r="U4" s="156">
        <v>0</v>
      </c>
      <c r="V4" s="156">
        <v>-40000</v>
      </c>
      <c r="W4" s="156">
        <v>-40000</v>
      </c>
      <c r="X4" s="156">
        <v>0</v>
      </c>
      <c r="Y4" s="156">
        <v>0</v>
      </c>
      <c r="Z4" s="156">
        <v>0</v>
      </c>
      <c r="AA4" s="156">
        <v>0</v>
      </c>
      <c r="AB4" s="156">
        <v>0</v>
      </c>
      <c r="AC4" s="156">
        <v>0</v>
      </c>
      <c r="AD4" s="156">
        <v>0</v>
      </c>
      <c r="AE4" s="156">
        <v>-40000</v>
      </c>
      <c r="AF4" s="156">
        <v>155332227</v>
      </c>
      <c r="AG4" s="156">
        <v>157627376</v>
      </c>
      <c r="AH4" s="156">
        <v>2295149</v>
      </c>
      <c r="AI4" s="156">
        <v>132713200</v>
      </c>
      <c r="AJ4" s="3" t="s">
        <v>714</v>
      </c>
      <c r="AK4" s="4" t="s">
        <v>715</v>
      </c>
    </row>
    <row r="5" spans="1:76">
      <c r="A5" s="227">
        <v>1</v>
      </c>
      <c r="B5" s="228" t="s">
        <v>171</v>
      </c>
      <c r="C5" s="228">
        <v>19602265201</v>
      </c>
      <c r="D5" s="228" t="s">
        <v>716</v>
      </c>
      <c r="E5" s="228" t="s">
        <v>717</v>
      </c>
      <c r="F5" s="228" t="s">
        <v>709</v>
      </c>
      <c r="G5" s="228" t="s">
        <v>709</v>
      </c>
      <c r="H5" s="228" t="s">
        <v>709</v>
      </c>
      <c r="I5" s="228" t="s">
        <v>709</v>
      </c>
      <c r="J5" s="229">
        <v>45232</v>
      </c>
      <c r="K5" s="156">
        <v>6226258</v>
      </c>
      <c r="L5" s="156">
        <v>6296806</v>
      </c>
      <c r="M5" s="156">
        <v>6274547</v>
      </c>
      <c r="N5" s="156">
        <v>70547.94</v>
      </c>
      <c r="O5" s="156">
        <v>0</v>
      </c>
      <c r="P5" s="156">
        <v>6264042</v>
      </c>
      <c r="Q5" s="156">
        <v>0</v>
      </c>
      <c r="R5" s="156">
        <v>0</v>
      </c>
      <c r="S5" s="156">
        <v>0</v>
      </c>
      <c r="T5" s="156">
        <v>0</v>
      </c>
      <c r="U5" s="156">
        <v>0</v>
      </c>
      <c r="V5" s="156">
        <v>0</v>
      </c>
      <c r="W5" s="156">
        <v>0</v>
      </c>
      <c r="X5" s="156">
        <v>0</v>
      </c>
      <c r="Y5" s="156">
        <v>0</v>
      </c>
      <c r="Z5" s="156">
        <v>0</v>
      </c>
      <c r="AA5" s="156">
        <v>0</v>
      </c>
      <c r="AB5" s="156">
        <v>0</v>
      </c>
      <c r="AC5" s="156">
        <v>0</v>
      </c>
      <c r="AD5" s="156">
        <v>0</v>
      </c>
      <c r="AE5" s="156">
        <v>0</v>
      </c>
      <c r="AF5" s="156">
        <v>6274547</v>
      </c>
      <c r="AG5" s="156">
        <v>6264042</v>
      </c>
      <c r="AH5" s="156">
        <v>-10506</v>
      </c>
      <c r="AI5" s="156">
        <v>7418504</v>
      </c>
      <c r="AJ5" s="3"/>
      <c r="AK5" s="4"/>
    </row>
    <row r="6" spans="1:76">
      <c r="A6" s="227">
        <v>1</v>
      </c>
      <c r="B6" s="228" t="s">
        <v>605</v>
      </c>
      <c r="C6" s="228">
        <v>44743215201</v>
      </c>
      <c r="D6" s="228" t="s">
        <v>718</v>
      </c>
      <c r="E6" s="228" t="s">
        <v>719</v>
      </c>
      <c r="F6" s="228" t="s">
        <v>709</v>
      </c>
      <c r="G6" s="228" t="s">
        <v>709</v>
      </c>
      <c r="H6" s="228" t="s">
        <v>709</v>
      </c>
      <c r="I6" s="228" t="s">
        <v>709</v>
      </c>
      <c r="J6" s="229">
        <v>45337</v>
      </c>
      <c r="K6" s="156">
        <v>3665572</v>
      </c>
      <c r="L6" s="156">
        <v>3665572</v>
      </c>
      <c r="M6" s="156">
        <v>3704260</v>
      </c>
      <c r="N6" s="156">
        <v>0</v>
      </c>
      <c r="O6" s="156">
        <v>0</v>
      </c>
      <c r="P6" s="156">
        <v>3693129</v>
      </c>
      <c r="Q6" s="156">
        <v>0</v>
      </c>
      <c r="R6" s="156">
        <v>0</v>
      </c>
      <c r="S6" s="156">
        <v>0</v>
      </c>
      <c r="T6" s="156">
        <v>0</v>
      </c>
      <c r="U6" s="156">
        <v>0</v>
      </c>
      <c r="V6" s="156">
        <v>0</v>
      </c>
      <c r="W6" s="156">
        <v>0</v>
      </c>
      <c r="X6" s="156">
        <v>0</v>
      </c>
      <c r="Y6" s="156">
        <v>0</v>
      </c>
      <c r="Z6" s="156">
        <v>0</v>
      </c>
      <c r="AA6" s="156">
        <v>0</v>
      </c>
      <c r="AB6" s="156">
        <v>0</v>
      </c>
      <c r="AC6" s="156">
        <v>0</v>
      </c>
      <c r="AD6" s="156">
        <v>0</v>
      </c>
      <c r="AE6" s="156">
        <v>0</v>
      </c>
      <c r="AF6" s="156">
        <v>3704260</v>
      </c>
      <c r="AG6" s="156">
        <v>3693129</v>
      </c>
      <c r="AH6" s="156">
        <v>-11132</v>
      </c>
      <c r="AI6" s="156">
        <v>4198566</v>
      </c>
      <c r="AJ6" s="3"/>
      <c r="AK6" s="4"/>
    </row>
    <row r="7" spans="1:76">
      <c r="A7" s="227">
        <v>1</v>
      </c>
      <c r="B7" s="228" t="s">
        <v>173</v>
      </c>
      <c r="C7" s="228">
        <v>44155015201</v>
      </c>
      <c r="D7" s="228" t="s">
        <v>720</v>
      </c>
      <c r="E7" s="228" t="s">
        <v>721</v>
      </c>
      <c r="F7" s="228" t="s">
        <v>709</v>
      </c>
      <c r="G7" s="228" t="s">
        <v>709</v>
      </c>
      <c r="H7" s="228" t="s">
        <v>709</v>
      </c>
      <c r="I7" s="228" t="s">
        <v>709</v>
      </c>
      <c r="J7" s="229">
        <v>44973</v>
      </c>
      <c r="K7" s="156">
        <v>14609258</v>
      </c>
      <c r="L7" s="156">
        <v>14044029</v>
      </c>
      <c r="M7" s="156">
        <v>14088333</v>
      </c>
      <c r="N7" s="156">
        <v>-565228.68999999994</v>
      </c>
      <c r="O7" s="156">
        <v>-3245</v>
      </c>
      <c r="P7" s="156">
        <v>13959008</v>
      </c>
      <c r="Q7" s="156">
        <v>-3245</v>
      </c>
      <c r="R7" s="156">
        <v>0</v>
      </c>
      <c r="S7" s="156">
        <v>0</v>
      </c>
      <c r="T7" s="156">
        <v>0</v>
      </c>
      <c r="U7" s="156">
        <v>0</v>
      </c>
      <c r="V7" s="156">
        <v>0</v>
      </c>
      <c r="W7" s="156">
        <v>-3245</v>
      </c>
      <c r="X7" s="156">
        <v>0</v>
      </c>
      <c r="Y7" s="156">
        <v>0</v>
      </c>
      <c r="Z7" s="156">
        <v>0</v>
      </c>
      <c r="AA7" s="156">
        <v>0</v>
      </c>
      <c r="AB7" s="156">
        <v>0</v>
      </c>
      <c r="AC7" s="156">
        <v>0</v>
      </c>
      <c r="AD7" s="156">
        <v>0</v>
      </c>
      <c r="AE7" s="156">
        <v>-3245</v>
      </c>
      <c r="AF7" s="156">
        <v>14085087</v>
      </c>
      <c r="AG7" s="156">
        <v>13959008</v>
      </c>
      <c r="AH7" s="156">
        <v>-126080</v>
      </c>
      <c r="AI7" s="156">
        <v>14926350</v>
      </c>
      <c r="AJ7" s="3"/>
      <c r="AK7" s="4"/>
    </row>
    <row r="8" spans="1:76">
      <c r="A8" s="227">
        <v>1</v>
      </c>
      <c r="B8" s="228" t="s">
        <v>175</v>
      </c>
      <c r="C8" s="228">
        <v>44893915201</v>
      </c>
      <c r="D8" s="228" t="s">
        <v>720</v>
      </c>
      <c r="E8" s="228" t="s">
        <v>721</v>
      </c>
      <c r="F8" s="228" t="s">
        <v>709</v>
      </c>
      <c r="G8" s="228" t="s">
        <v>709</v>
      </c>
      <c r="H8" s="228" t="s">
        <v>709</v>
      </c>
      <c r="I8" s="228" t="s">
        <v>709</v>
      </c>
      <c r="J8" s="229">
        <v>45554</v>
      </c>
      <c r="K8" s="156">
        <v>5289078</v>
      </c>
      <c r="L8" s="156">
        <v>5392842</v>
      </c>
      <c r="M8" s="156">
        <v>5545592</v>
      </c>
      <c r="N8" s="156">
        <v>103763.45</v>
      </c>
      <c r="O8" s="156">
        <v>0</v>
      </c>
      <c r="P8" s="156">
        <v>5545735</v>
      </c>
      <c r="Q8" s="156">
        <v>0</v>
      </c>
      <c r="R8" s="156">
        <v>0</v>
      </c>
      <c r="S8" s="156">
        <v>0</v>
      </c>
      <c r="T8" s="156">
        <v>0</v>
      </c>
      <c r="U8" s="156">
        <v>0</v>
      </c>
      <c r="V8" s="156">
        <v>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0</v>
      </c>
      <c r="AC8" s="156">
        <v>0</v>
      </c>
      <c r="AD8" s="156">
        <v>0</v>
      </c>
      <c r="AE8" s="156">
        <v>0</v>
      </c>
      <c r="AF8" s="156">
        <v>5545592</v>
      </c>
      <c r="AG8" s="156">
        <v>5545735</v>
      </c>
      <c r="AH8" s="156">
        <v>143</v>
      </c>
      <c r="AI8" s="156">
        <v>5760652</v>
      </c>
      <c r="AJ8" s="3"/>
      <c r="AK8" s="4"/>
    </row>
    <row r="9" spans="1:76">
      <c r="A9" s="227">
        <v>1</v>
      </c>
      <c r="B9" s="228" t="s">
        <v>177</v>
      </c>
      <c r="C9" s="228">
        <v>44620615201</v>
      </c>
      <c r="D9" s="228" t="s">
        <v>720</v>
      </c>
      <c r="E9" s="228" t="s">
        <v>721</v>
      </c>
      <c r="F9" s="228" t="s">
        <v>709</v>
      </c>
      <c r="G9" s="228" t="s">
        <v>709</v>
      </c>
      <c r="H9" s="228" t="s">
        <v>709</v>
      </c>
      <c r="I9" s="228" t="s">
        <v>709</v>
      </c>
      <c r="J9" s="229">
        <v>45127</v>
      </c>
      <c r="K9" s="156">
        <v>5142423</v>
      </c>
      <c r="L9" s="156">
        <v>5047658</v>
      </c>
      <c r="M9" s="156">
        <v>5138834</v>
      </c>
      <c r="N9" s="156">
        <v>-94764.75</v>
      </c>
      <c r="O9" s="156">
        <v>0</v>
      </c>
      <c r="P9" s="156">
        <v>5137805</v>
      </c>
      <c r="Q9" s="156">
        <v>0</v>
      </c>
      <c r="R9" s="156">
        <v>0</v>
      </c>
      <c r="S9" s="156">
        <v>0</v>
      </c>
      <c r="T9" s="156">
        <v>0</v>
      </c>
      <c r="U9" s="156">
        <v>0</v>
      </c>
      <c r="V9" s="156">
        <v>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0</v>
      </c>
      <c r="AC9" s="156">
        <v>0</v>
      </c>
      <c r="AD9" s="156">
        <v>0</v>
      </c>
      <c r="AE9" s="156">
        <v>0</v>
      </c>
      <c r="AF9" s="156">
        <v>5138834</v>
      </c>
      <c r="AG9" s="156">
        <v>5137805</v>
      </c>
      <c r="AH9" s="156">
        <v>-1029</v>
      </c>
      <c r="AI9" s="156">
        <v>4496918</v>
      </c>
      <c r="AJ9" s="3"/>
      <c r="AK9" s="4"/>
    </row>
    <row r="10" spans="1:76">
      <c r="A10" s="227">
        <v>1</v>
      </c>
      <c r="B10" s="228" t="s">
        <v>179</v>
      </c>
      <c r="C10" s="228">
        <v>44743415201</v>
      </c>
      <c r="D10" s="228" t="s">
        <v>718</v>
      </c>
      <c r="E10" s="228" t="s">
        <v>719</v>
      </c>
      <c r="F10" s="228" t="s">
        <v>709</v>
      </c>
      <c r="G10" s="228" t="s">
        <v>709</v>
      </c>
      <c r="H10" s="228" t="s">
        <v>709</v>
      </c>
      <c r="I10" s="228" t="s">
        <v>709</v>
      </c>
      <c r="J10" s="229">
        <v>45127</v>
      </c>
      <c r="K10" s="156">
        <v>5558710</v>
      </c>
      <c r="L10" s="156">
        <v>5552034</v>
      </c>
      <c r="M10" s="156">
        <v>5723019</v>
      </c>
      <c r="N10" s="156">
        <v>-6675.84</v>
      </c>
      <c r="O10" s="156">
        <v>0</v>
      </c>
      <c r="P10" s="156">
        <v>5741811</v>
      </c>
      <c r="Q10" s="156">
        <v>0</v>
      </c>
      <c r="R10" s="156">
        <v>0</v>
      </c>
      <c r="S10" s="156">
        <v>0</v>
      </c>
      <c r="T10" s="156">
        <v>0</v>
      </c>
      <c r="U10" s="156">
        <v>0</v>
      </c>
      <c r="V10" s="156">
        <v>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0</v>
      </c>
      <c r="AC10" s="156">
        <v>0</v>
      </c>
      <c r="AD10" s="156">
        <v>0</v>
      </c>
      <c r="AE10" s="156">
        <v>0</v>
      </c>
      <c r="AF10" s="156">
        <v>5723019</v>
      </c>
      <c r="AG10" s="156">
        <v>5741811</v>
      </c>
      <c r="AH10" s="156">
        <v>18793</v>
      </c>
      <c r="AI10" s="156">
        <v>5765208</v>
      </c>
      <c r="AJ10" s="3"/>
      <c r="AK10" s="4"/>
    </row>
    <row r="11" spans="1:76">
      <c r="A11" s="227">
        <v>1</v>
      </c>
      <c r="B11" s="228" t="s">
        <v>181</v>
      </c>
      <c r="C11" s="228">
        <v>44743715201</v>
      </c>
      <c r="D11" s="228" t="s">
        <v>720</v>
      </c>
      <c r="E11" s="228" t="s">
        <v>721</v>
      </c>
      <c r="F11" s="228" t="s">
        <v>709</v>
      </c>
      <c r="G11" s="228" t="s">
        <v>709</v>
      </c>
      <c r="H11" s="228" t="s">
        <v>709</v>
      </c>
      <c r="I11" s="228" t="s">
        <v>709</v>
      </c>
      <c r="J11" s="229">
        <v>44775</v>
      </c>
      <c r="K11" s="156">
        <v>23141400</v>
      </c>
      <c r="L11" s="156">
        <v>23931467</v>
      </c>
      <c r="M11" s="156">
        <v>24545579</v>
      </c>
      <c r="N11" s="156">
        <v>790066.61</v>
      </c>
      <c r="O11" s="156">
        <v>0</v>
      </c>
      <c r="P11" s="156">
        <v>24064967</v>
      </c>
      <c r="Q11" s="156">
        <v>0</v>
      </c>
      <c r="R11" s="156">
        <v>0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0</v>
      </c>
      <c r="AB11" s="156">
        <v>0</v>
      </c>
      <c r="AC11" s="156">
        <v>0</v>
      </c>
      <c r="AD11" s="156">
        <v>0</v>
      </c>
      <c r="AE11" s="156">
        <v>0</v>
      </c>
      <c r="AF11" s="156">
        <v>24545579</v>
      </c>
      <c r="AG11" s="156">
        <v>24064967</v>
      </c>
      <c r="AH11" s="156">
        <v>-480611</v>
      </c>
      <c r="AI11" s="156">
        <v>26691037</v>
      </c>
      <c r="AJ11" s="3" t="s">
        <v>722</v>
      </c>
      <c r="AK11" s="4" t="s">
        <v>723</v>
      </c>
    </row>
    <row r="12" spans="1:76">
      <c r="A12" s="227">
        <v>1</v>
      </c>
      <c r="B12" s="228" t="s">
        <v>183</v>
      </c>
      <c r="C12" s="228">
        <v>44901515201</v>
      </c>
      <c r="D12" s="228" t="s">
        <v>724</v>
      </c>
      <c r="E12" s="228" t="s">
        <v>725</v>
      </c>
      <c r="F12" s="228" t="s">
        <v>709</v>
      </c>
      <c r="G12" s="228" t="s">
        <v>709</v>
      </c>
      <c r="H12" s="228" t="s">
        <v>709</v>
      </c>
      <c r="I12" s="228" t="s">
        <v>709</v>
      </c>
      <c r="J12" s="229">
        <v>45083</v>
      </c>
      <c r="K12" s="156">
        <v>24655000</v>
      </c>
      <c r="L12" s="156">
        <v>24840707</v>
      </c>
      <c r="M12" s="156">
        <v>24676932</v>
      </c>
      <c r="N12" s="156">
        <v>185707.07</v>
      </c>
      <c r="O12" s="156">
        <v>941500</v>
      </c>
      <c r="P12" s="156">
        <v>24668159</v>
      </c>
      <c r="Q12" s="156">
        <v>0</v>
      </c>
      <c r="R12" s="156">
        <v>0</v>
      </c>
      <c r="S12" s="156">
        <v>0</v>
      </c>
      <c r="T12" s="156">
        <v>0</v>
      </c>
      <c r="U12" s="156">
        <v>0</v>
      </c>
      <c r="V12" s="156">
        <v>0</v>
      </c>
      <c r="W12" s="156">
        <v>0</v>
      </c>
      <c r="X12" s="156">
        <v>950000</v>
      </c>
      <c r="Y12" s="156">
        <v>0</v>
      </c>
      <c r="Z12" s="156">
        <v>0</v>
      </c>
      <c r="AA12" s="156">
        <v>0</v>
      </c>
      <c r="AB12" s="156">
        <v>0</v>
      </c>
      <c r="AC12" s="156">
        <v>-8500</v>
      </c>
      <c r="AD12" s="156">
        <v>941500</v>
      </c>
      <c r="AE12" s="156">
        <v>941500</v>
      </c>
      <c r="AF12" s="156">
        <v>25618432</v>
      </c>
      <c r="AG12" s="156">
        <v>24668159</v>
      </c>
      <c r="AH12" s="156">
        <v>-950274</v>
      </c>
      <c r="AI12" s="156">
        <v>27242570</v>
      </c>
      <c r="AJ12" s="3" t="s">
        <v>726</v>
      </c>
      <c r="AK12" s="4" t="s">
        <v>727</v>
      </c>
    </row>
    <row r="13" spans="1:76">
      <c r="A13" s="227">
        <v>1</v>
      </c>
      <c r="B13" s="228" t="s">
        <v>185</v>
      </c>
      <c r="C13" s="228">
        <v>44594215201</v>
      </c>
      <c r="D13" s="228" t="s">
        <v>728</v>
      </c>
      <c r="E13" s="228" t="s">
        <v>729</v>
      </c>
      <c r="F13" s="228" t="s">
        <v>709</v>
      </c>
      <c r="G13" s="228" t="s">
        <v>709</v>
      </c>
      <c r="H13" s="228" t="s">
        <v>709</v>
      </c>
      <c r="I13" s="228" t="s">
        <v>709</v>
      </c>
      <c r="J13" s="229">
        <v>45337</v>
      </c>
      <c r="K13" s="156">
        <v>2428636</v>
      </c>
      <c r="L13" s="156">
        <v>2626766</v>
      </c>
      <c r="M13" s="156">
        <v>2708707</v>
      </c>
      <c r="N13" s="156">
        <v>198129.96</v>
      </c>
      <c r="O13" s="156">
        <v>-66250</v>
      </c>
      <c r="P13" s="156">
        <v>2642436</v>
      </c>
      <c r="Q13" s="156">
        <v>-66250</v>
      </c>
      <c r="R13" s="156">
        <v>0</v>
      </c>
      <c r="S13" s="156">
        <v>0</v>
      </c>
      <c r="T13" s="156">
        <v>0</v>
      </c>
      <c r="U13" s="156">
        <v>0</v>
      </c>
      <c r="V13" s="156">
        <v>0</v>
      </c>
      <c r="W13" s="156">
        <v>-66250</v>
      </c>
      <c r="X13" s="156">
        <v>0</v>
      </c>
      <c r="Y13" s="156">
        <v>0</v>
      </c>
      <c r="Z13" s="156">
        <v>0</v>
      </c>
      <c r="AA13" s="156">
        <v>0</v>
      </c>
      <c r="AB13" s="156">
        <v>0</v>
      </c>
      <c r="AC13" s="156">
        <v>0</v>
      </c>
      <c r="AD13" s="156">
        <v>0</v>
      </c>
      <c r="AE13" s="156">
        <v>-66250</v>
      </c>
      <c r="AF13" s="156">
        <v>2642457</v>
      </c>
      <c r="AG13" s="156">
        <v>2642436</v>
      </c>
      <c r="AH13" s="156">
        <v>-22</v>
      </c>
      <c r="AI13" s="156">
        <v>3681296</v>
      </c>
      <c r="AJ13" s="3"/>
      <c r="AK13" s="4"/>
    </row>
    <row r="14" spans="1:76">
      <c r="A14" s="227">
        <v>1</v>
      </c>
      <c r="B14" s="228" t="s">
        <v>187</v>
      </c>
      <c r="C14" s="228">
        <v>44738015201</v>
      </c>
      <c r="D14" s="228" t="s">
        <v>716</v>
      </c>
      <c r="E14" s="228" t="s">
        <v>717</v>
      </c>
      <c r="F14" s="228" t="s">
        <v>709</v>
      </c>
      <c r="G14" s="228" t="s">
        <v>709</v>
      </c>
      <c r="H14" s="228" t="s">
        <v>709</v>
      </c>
      <c r="I14" s="228" t="s">
        <v>709</v>
      </c>
      <c r="J14" s="229">
        <v>45190</v>
      </c>
      <c r="K14" s="156">
        <v>2844972</v>
      </c>
      <c r="L14" s="156">
        <v>2870813</v>
      </c>
      <c r="M14" s="156">
        <v>2826404</v>
      </c>
      <c r="N14" s="156">
        <v>25840.92</v>
      </c>
      <c r="O14" s="156">
        <v>0</v>
      </c>
      <c r="P14" s="156">
        <v>2818713</v>
      </c>
      <c r="Q14" s="156">
        <v>0</v>
      </c>
      <c r="R14" s="156">
        <v>0</v>
      </c>
      <c r="S14" s="156">
        <v>0</v>
      </c>
      <c r="T14" s="156">
        <v>0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0</v>
      </c>
      <c r="AE14" s="156">
        <v>0</v>
      </c>
      <c r="AF14" s="156">
        <v>2826404</v>
      </c>
      <c r="AG14" s="156">
        <v>2818713</v>
      </c>
      <c r="AH14" s="156">
        <v>-7691</v>
      </c>
      <c r="AI14" s="156">
        <v>2548368</v>
      </c>
      <c r="AJ14" s="3"/>
      <c r="AK14" s="4"/>
    </row>
    <row r="15" spans="1:76">
      <c r="A15" s="227">
        <v>1</v>
      </c>
      <c r="B15" s="228" t="s">
        <v>189</v>
      </c>
      <c r="C15" s="228">
        <v>44743115201</v>
      </c>
      <c r="D15" s="228" t="s">
        <v>730</v>
      </c>
      <c r="E15" s="228" t="s">
        <v>731</v>
      </c>
      <c r="F15" s="228" t="s">
        <v>709</v>
      </c>
      <c r="G15" s="228" t="s">
        <v>709</v>
      </c>
      <c r="H15" s="228" t="s">
        <v>709</v>
      </c>
      <c r="I15" s="228" t="s">
        <v>709</v>
      </c>
      <c r="J15" s="229">
        <v>45400</v>
      </c>
      <c r="K15" s="156">
        <v>2506911</v>
      </c>
      <c r="L15" s="156">
        <v>2530764</v>
      </c>
      <c r="M15" s="156">
        <v>2550717</v>
      </c>
      <c r="N15" s="156">
        <v>23853.05</v>
      </c>
      <c r="O15" s="156">
        <v>0</v>
      </c>
      <c r="P15" s="156">
        <v>2546483</v>
      </c>
      <c r="Q15" s="156">
        <v>0</v>
      </c>
      <c r="R15" s="156">
        <v>0</v>
      </c>
      <c r="S15" s="156">
        <v>0</v>
      </c>
      <c r="T15" s="156">
        <v>0</v>
      </c>
      <c r="U15" s="156">
        <v>0</v>
      </c>
      <c r="V15" s="156">
        <v>0</v>
      </c>
      <c r="W15" s="156">
        <v>0</v>
      </c>
      <c r="X15" s="156">
        <v>0</v>
      </c>
      <c r="Y15" s="156">
        <v>0</v>
      </c>
      <c r="Z15" s="156">
        <v>0</v>
      </c>
      <c r="AA15" s="156">
        <v>0</v>
      </c>
      <c r="AB15" s="156">
        <v>0</v>
      </c>
      <c r="AC15" s="156">
        <v>0</v>
      </c>
      <c r="AD15" s="156">
        <v>0</v>
      </c>
      <c r="AE15" s="156">
        <v>0</v>
      </c>
      <c r="AF15" s="156">
        <v>2550717</v>
      </c>
      <c r="AG15" s="156">
        <v>2546483</v>
      </c>
      <c r="AH15" s="156">
        <v>-4233</v>
      </c>
      <c r="AI15" s="156">
        <v>2727223</v>
      </c>
      <c r="AJ15" s="3"/>
      <c r="AK15" s="4"/>
    </row>
    <row r="16" spans="1:76">
      <c r="A16" s="227">
        <v>1</v>
      </c>
      <c r="B16" s="228" t="s">
        <v>607</v>
      </c>
      <c r="C16" s="228">
        <v>45279215201</v>
      </c>
      <c r="D16" s="228" t="s">
        <v>732</v>
      </c>
      <c r="E16" s="228" t="s">
        <v>733</v>
      </c>
      <c r="F16" s="228" t="s">
        <v>709</v>
      </c>
      <c r="G16" s="228" t="s">
        <v>709</v>
      </c>
      <c r="H16" s="228" t="s">
        <v>709</v>
      </c>
      <c r="I16" s="228" t="s">
        <v>709</v>
      </c>
      <c r="J16" s="229">
        <v>45377</v>
      </c>
      <c r="K16" s="156">
        <v>2283584</v>
      </c>
      <c r="L16" s="156">
        <v>2283584</v>
      </c>
      <c r="M16" s="156">
        <v>2253806</v>
      </c>
      <c r="N16" s="156">
        <v>0</v>
      </c>
      <c r="O16" s="156">
        <v>0</v>
      </c>
      <c r="P16" s="156">
        <v>2253543</v>
      </c>
      <c r="Q16" s="156">
        <v>0</v>
      </c>
      <c r="R16" s="156">
        <v>0</v>
      </c>
      <c r="S16" s="156">
        <v>0</v>
      </c>
      <c r="T16" s="156">
        <v>0</v>
      </c>
      <c r="U16" s="156">
        <v>0</v>
      </c>
      <c r="V16" s="156">
        <v>0</v>
      </c>
      <c r="W16" s="156">
        <v>0</v>
      </c>
      <c r="X16" s="156">
        <v>0</v>
      </c>
      <c r="Y16" s="156">
        <v>0</v>
      </c>
      <c r="Z16" s="156">
        <v>0</v>
      </c>
      <c r="AA16" s="156">
        <v>0</v>
      </c>
      <c r="AB16" s="156">
        <v>0</v>
      </c>
      <c r="AC16" s="156">
        <v>0</v>
      </c>
      <c r="AD16" s="156">
        <v>0</v>
      </c>
      <c r="AE16" s="156">
        <v>0</v>
      </c>
      <c r="AF16" s="156">
        <v>2253806</v>
      </c>
      <c r="AG16" s="156">
        <v>2253543</v>
      </c>
      <c r="AH16" s="156">
        <v>-264</v>
      </c>
      <c r="AI16" s="156">
        <v>2780605</v>
      </c>
      <c r="AJ16" s="3" t="s">
        <v>710</v>
      </c>
      <c r="AK16" s="4" t="s">
        <v>711</v>
      </c>
    </row>
    <row r="17" spans="1:37">
      <c r="A17" s="227">
        <v>1</v>
      </c>
      <c r="B17" s="228" t="s">
        <v>609</v>
      </c>
      <c r="C17" s="228">
        <v>44923315201</v>
      </c>
      <c r="D17" s="228" t="s">
        <v>718</v>
      </c>
      <c r="E17" s="228" t="s">
        <v>719</v>
      </c>
      <c r="F17" s="228" t="s">
        <v>709</v>
      </c>
      <c r="G17" s="228" t="s">
        <v>709</v>
      </c>
      <c r="H17" s="228" t="s">
        <v>709</v>
      </c>
      <c r="I17" s="228" t="s">
        <v>709</v>
      </c>
      <c r="J17" s="229">
        <v>45491</v>
      </c>
      <c r="K17" s="156">
        <v>2560003</v>
      </c>
      <c r="L17" s="156">
        <v>2560003</v>
      </c>
      <c r="M17" s="156">
        <v>2586788</v>
      </c>
      <c r="N17" s="156">
        <v>0</v>
      </c>
      <c r="O17" s="156">
        <v>0</v>
      </c>
      <c r="P17" s="156">
        <v>2586788</v>
      </c>
      <c r="Q17" s="156">
        <v>0</v>
      </c>
      <c r="R17" s="156">
        <v>0</v>
      </c>
      <c r="S17" s="156">
        <v>0</v>
      </c>
      <c r="T17" s="156">
        <v>0</v>
      </c>
      <c r="U17" s="156">
        <v>0</v>
      </c>
      <c r="V17" s="156">
        <v>0</v>
      </c>
      <c r="W17" s="156">
        <v>0</v>
      </c>
      <c r="X17" s="156">
        <v>0</v>
      </c>
      <c r="Y17" s="156">
        <v>0</v>
      </c>
      <c r="Z17" s="156">
        <v>0</v>
      </c>
      <c r="AA17" s="156">
        <v>0</v>
      </c>
      <c r="AB17" s="156">
        <v>0</v>
      </c>
      <c r="AC17" s="156">
        <v>0</v>
      </c>
      <c r="AD17" s="156">
        <v>0</v>
      </c>
      <c r="AE17" s="156">
        <v>0</v>
      </c>
      <c r="AF17" s="156">
        <v>2586788</v>
      </c>
      <c r="AG17" s="156">
        <v>2586788</v>
      </c>
      <c r="AH17" s="156">
        <v>0</v>
      </c>
      <c r="AI17" s="156">
        <v>3481659</v>
      </c>
      <c r="AJ17" s="3"/>
      <c r="AK17" s="4"/>
    </row>
    <row r="18" spans="1:37">
      <c r="A18" s="227">
        <v>1</v>
      </c>
      <c r="B18" s="228" t="s">
        <v>734</v>
      </c>
      <c r="C18" s="228">
        <v>44897215201</v>
      </c>
      <c r="D18" s="228" t="s">
        <v>735</v>
      </c>
      <c r="E18" s="228" t="s">
        <v>736</v>
      </c>
      <c r="F18" s="228" t="s">
        <v>709</v>
      </c>
      <c r="G18" s="228" t="s">
        <v>709</v>
      </c>
      <c r="H18" s="228" t="s">
        <v>709</v>
      </c>
      <c r="I18" s="228" t="s">
        <v>709</v>
      </c>
      <c r="J18" s="229">
        <v>45519</v>
      </c>
      <c r="K18" s="156">
        <v>3352588</v>
      </c>
      <c r="L18" s="156">
        <v>3352588</v>
      </c>
      <c r="M18" s="156">
        <v>3378389</v>
      </c>
      <c r="N18" s="156">
        <v>0</v>
      </c>
      <c r="O18" s="156">
        <v>0</v>
      </c>
      <c r="P18" s="156">
        <v>3377632</v>
      </c>
      <c r="Q18" s="156">
        <v>0</v>
      </c>
      <c r="R18" s="156">
        <v>0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  <c r="Y18" s="156">
        <v>0</v>
      </c>
      <c r="Z18" s="156">
        <v>0</v>
      </c>
      <c r="AA18" s="156">
        <v>0</v>
      </c>
      <c r="AB18" s="156">
        <v>0</v>
      </c>
      <c r="AC18" s="156">
        <v>0</v>
      </c>
      <c r="AD18" s="156">
        <v>0</v>
      </c>
      <c r="AE18" s="156">
        <v>0</v>
      </c>
      <c r="AF18" s="156">
        <v>3378389</v>
      </c>
      <c r="AG18" s="156">
        <v>3377632</v>
      </c>
      <c r="AH18" s="156">
        <v>-757</v>
      </c>
      <c r="AI18" s="156">
        <v>4285958</v>
      </c>
      <c r="AJ18" s="3"/>
      <c r="AK18" s="4"/>
    </row>
    <row r="19" spans="1:37">
      <c r="A19" s="227">
        <v>1</v>
      </c>
      <c r="B19" s="228" t="s">
        <v>191</v>
      </c>
      <c r="C19" s="228">
        <v>44927215201</v>
      </c>
      <c r="D19" s="228" t="s">
        <v>718</v>
      </c>
      <c r="E19" s="228" t="s">
        <v>719</v>
      </c>
      <c r="F19" s="228" t="s">
        <v>709</v>
      </c>
      <c r="G19" s="228" t="s">
        <v>709</v>
      </c>
      <c r="H19" s="228" t="s">
        <v>709</v>
      </c>
      <c r="I19" s="228" t="s">
        <v>709</v>
      </c>
      <c r="J19" s="229">
        <v>45519</v>
      </c>
      <c r="K19" s="156">
        <v>1562427</v>
      </c>
      <c r="L19" s="156">
        <v>1562023</v>
      </c>
      <c r="M19" s="156">
        <v>1597413</v>
      </c>
      <c r="N19" s="156">
        <v>-403.64</v>
      </c>
      <c r="O19" s="156">
        <v>0</v>
      </c>
      <c r="P19" s="156">
        <v>1597413</v>
      </c>
      <c r="Q19" s="156">
        <v>0</v>
      </c>
      <c r="R19" s="156">
        <v>0</v>
      </c>
      <c r="S19" s="156">
        <v>0</v>
      </c>
      <c r="T19" s="156">
        <v>0</v>
      </c>
      <c r="U19" s="156">
        <v>0</v>
      </c>
      <c r="V19" s="156">
        <v>0</v>
      </c>
      <c r="W19" s="156">
        <v>0</v>
      </c>
      <c r="X19" s="156">
        <v>0</v>
      </c>
      <c r="Y19" s="156">
        <v>0</v>
      </c>
      <c r="Z19" s="156">
        <v>0</v>
      </c>
      <c r="AA19" s="156">
        <v>0</v>
      </c>
      <c r="AB19" s="156">
        <v>0</v>
      </c>
      <c r="AC19" s="156">
        <v>0</v>
      </c>
      <c r="AD19" s="156">
        <v>0</v>
      </c>
      <c r="AE19" s="156">
        <v>0</v>
      </c>
      <c r="AF19" s="156">
        <v>1597413</v>
      </c>
      <c r="AG19" s="156">
        <v>1597413</v>
      </c>
      <c r="AH19" s="156">
        <v>0</v>
      </c>
      <c r="AI19" s="156">
        <v>1884402</v>
      </c>
      <c r="AJ19" s="3"/>
      <c r="AK19" s="4"/>
    </row>
    <row r="20" spans="1:37" ht="24">
      <c r="A20" s="227">
        <v>1</v>
      </c>
      <c r="B20" s="228" t="s">
        <v>737</v>
      </c>
      <c r="C20" s="228">
        <v>44023015201</v>
      </c>
      <c r="D20" s="228" t="s">
        <v>738</v>
      </c>
      <c r="E20" s="228" t="s">
        <v>739</v>
      </c>
      <c r="F20" s="228" t="s">
        <v>709</v>
      </c>
      <c r="G20" s="228" t="s">
        <v>709</v>
      </c>
      <c r="H20" s="228" t="s">
        <v>709</v>
      </c>
      <c r="I20" s="228" t="s">
        <v>709</v>
      </c>
      <c r="J20" s="229">
        <v>45554</v>
      </c>
      <c r="K20" s="156">
        <v>1118465</v>
      </c>
      <c r="L20" s="156">
        <v>1118465</v>
      </c>
      <c r="M20" s="156">
        <v>854089</v>
      </c>
      <c r="N20" s="156">
        <v>0</v>
      </c>
      <c r="O20" s="156">
        <v>0</v>
      </c>
      <c r="P20" s="156">
        <v>854089</v>
      </c>
      <c r="Q20" s="156">
        <v>0</v>
      </c>
      <c r="R20" s="156">
        <v>0</v>
      </c>
      <c r="S20" s="156">
        <v>0</v>
      </c>
      <c r="T20" s="156">
        <v>0</v>
      </c>
      <c r="U20" s="156">
        <v>0</v>
      </c>
      <c r="V20" s="156">
        <v>0</v>
      </c>
      <c r="W20" s="156">
        <v>0</v>
      </c>
      <c r="X20" s="156">
        <v>0</v>
      </c>
      <c r="Y20" s="156">
        <v>0</v>
      </c>
      <c r="Z20" s="156">
        <v>0</v>
      </c>
      <c r="AA20" s="156">
        <v>0</v>
      </c>
      <c r="AB20" s="156">
        <v>0</v>
      </c>
      <c r="AC20" s="156">
        <v>0</v>
      </c>
      <c r="AD20" s="156">
        <v>0</v>
      </c>
      <c r="AE20" s="156">
        <v>0</v>
      </c>
      <c r="AF20" s="156">
        <v>854089</v>
      </c>
      <c r="AG20" s="156">
        <v>854089</v>
      </c>
      <c r="AH20" s="156">
        <v>-1</v>
      </c>
      <c r="AI20" s="156">
        <v>991704</v>
      </c>
      <c r="AJ20" s="3"/>
      <c r="AK20" s="4"/>
    </row>
    <row r="21" spans="1:37">
      <c r="A21" s="227">
        <v>1</v>
      </c>
      <c r="B21" s="228" t="s">
        <v>194</v>
      </c>
      <c r="C21" s="228">
        <v>44893115201</v>
      </c>
      <c r="D21" s="228" t="s">
        <v>720</v>
      </c>
      <c r="E21" s="228" t="s">
        <v>721</v>
      </c>
      <c r="F21" s="228" t="s">
        <v>709</v>
      </c>
      <c r="G21" s="228" t="s">
        <v>709</v>
      </c>
      <c r="H21" s="228" t="s">
        <v>709</v>
      </c>
      <c r="I21" s="228" t="s">
        <v>709</v>
      </c>
      <c r="J21" s="229">
        <v>45603</v>
      </c>
      <c r="K21" s="156">
        <v>4458291</v>
      </c>
      <c r="L21" s="156">
        <v>4710660</v>
      </c>
      <c r="M21" s="156">
        <v>4720609</v>
      </c>
      <c r="N21" s="156">
        <v>252368.4</v>
      </c>
      <c r="O21" s="156">
        <v>0</v>
      </c>
      <c r="P21" s="156">
        <v>4733331</v>
      </c>
      <c r="Q21" s="156">
        <v>0</v>
      </c>
      <c r="R21" s="156">
        <v>0</v>
      </c>
      <c r="S21" s="156">
        <v>0</v>
      </c>
      <c r="T21" s="156">
        <v>0</v>
      </c>
      <c r="U21" s="156">
        <v>0</v>
      </c>
      <c r="V21" s="156">
        <v>0</v>
      </c>
      <c r="W21" s="156">
        <v>0</v>
      </c>
      <c r="X21" s="156">
        <v>0</v>
      </c>
      <c r="Y21" s="156">
        <v>0</v>
      </c>
      <c r="Z21" s="156">
        <v>0</v>
      </c>
      <c r="AA21" s="156">
        <v>0</v>
      </c>
      <c r="AB21" s="156">
        <v>0</v>
      </c>
      <c r="AC21" s="156">
        <v>0</v>
      </c>
      <c r="AD21" s="156">
        <v>0</v>
      </c>
      <c r="AE21" s="156">
        <v>0</v>
      </c>
      <c r="AF21" s="156">
        <v>4720609</v>
      </c>
      <c r="AG21" s="156">
        <v>4733331</v>
      </c>
      <c r="AH21" s="156">
        <v>12722</v>
      </c>
      <c r="AI21" s="156">
        <v>5001199</v>
      </c>
      <c r="AJ21" s="3"/>
      <c r="AK21" s="4"/>
    </row>
    <row r="22" spans="1:37" ht="24">
      <c r="A22" s="227">
        <v>1</v>
      </c>
      <c r="B22" s="228" t="s">
        <v>611</v>
      </c>
      <c r="C22" s="228">
        <v>44917815201</v>
      </c>
      <c r="D22" s="228" t="s">
        <v>740</v>
      </c>
      <c r="E22" s="228" t="s">
        <v>741</v>
      </c>
      <c r="F22" s="228" t="s">
        <v>709</v>
      </c>
      <c r="G22" s="228" t="s">
        <v>709</v>
      </c>
      <c r="H22" s="228" t="s">
        <v>709</v>
      </c>
      <c r="I22" s="228" t="s">
        <v>709</v>
      </c>
      <c r="J22" s="229">
        <v>45708</v>
      </c>
      <c r="K22" s="156">
        <v>830702</v>
      </c>
      <c r="L22" s="156">
        <v>830702</v>
      </c>
      <c r="M22" s="156">
        <v>826937</v>
      </c>
      <c r="N22" s="156">
        <v>0</v>
      </c>
      <c r="O22" s="156">
        <v>-15165</v>
      </c>
      <c r="P22" s="156">
        <v>811772</v>
      </c>
      <c r="Q22" s="156">
        <v>-15165</v>
      </c>
      <c r="R22" s="156">
        <v>0</v>
      </c>
      <c r="S22" s="156">
        <v>0</v>
      </c>
      <c r="T22" s="156">
        <v>0</v>
      </c>
      <c r="U22" s="156">
        <v>0</v>
      </c>
      <c r="V22" s="156">
        <v>0</v>
      </c>
      <c r="W22" s="156">
        <v>-15165</v>
      </c>
      <c r="X22" s="156">
        <v>0</v>
      </c>
      <c r="Y22" s="156">
        <v>0</v>
      </c>
      <c r="Z22" s="156">
        <v>0</v>
      </c>
      <c r="AA22" s="156">
        <v>0</v>
      </c>
      <c r="AB22" s="156">
        <v>0</v>
      </c>
      <c r="AC22" s="156">
        <v>0</v>
      </c>
      <c r="AD22" s="156">
        <v>0</v>
      </c>
      <c r="AE22" s="156">
        <v>-15165</v>
      </c>
      <c r="AF22" s="156">
        <v>811772</v>
      </c>
      <c r="AG22" s="156">
        <v>811772</v>
      </c>
      <c r="AH22" s="156">
        <v>0</v>
      </c>
      <c r="AI22" s="156">
        <v>1048586</v>
      </c>
      <c r="AJ22" s="3"/>
      <c r="AK22" s="4"/>
    </row>
    <row r="23" spans="1:37">
      <c r="A23" s="227">
        <v>1</v>
      </c>
      <c r="B23" s="228" t="s">
        <v>613</v>
      </c>
      <c r="C23" s="228">
        <v>44895715201</v>
      </c>
      <c r="D23" s="228" t="s">
        <v>720</v>
      </c>
      <c r="E23" s="228" t="s">
        <v>721</v>
      </c>
      <c r="F23" s="228" t="s">
        <v>709</v>
      </c>
      <c r="G23" s="228" t="s">
        <v>709</v>
      </c>
      <c r="H23" s="228" t="s">
        <v>709</v>
      </c>
      <c r="I23" s="228" t="s">
        <v>709</v>
      </c>
      <c r="J23" s="229">
        <v>45855</v>
      </c>
      <c r="K23" s="156">
        <v>2063849</v>
      </c>
      <c r="L23" s="156">
        <v>2063849</v>
      </c>
      <c r="M23" s="156">
        <v>1971937</v>
      </c>
      <c r="N23" s="156">
        <v>0</v>
      </c>
      <c r="O23" s="156">
        <v>0</v>
      </c>
      <c r="P23" s="156">
        <v>1971937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1971937</v>
      </c>
      <c r="AG23" s="156">
        <v>1971937</v>
      </c>
      <c r="AH23" s="156">
        <v>0</v>
      </c>
      <c r="AI23" s="156">
        <v>2136352</v>
      </c>
      <c r="AJ23" s="3"/>
      <c r="AK23" s="4"/>
    </row>
    <row r="24" spans="1:37">
      <c r="A24" s="227">
        <v>1</v>
      </c>
      <c r="B24" s="228" t="s">
        <v>197</v>
      </c>
      <c r="C24" s="228">
        <v>41924345201</v>
      </c>
      <c r="D24" s="228" t="s">
        <v>742</v>
      </c>
      <c r="E24" s="228" t="s">
        <v>743</v>
      </c>
      <c r="F24" s="228" t="s">
        <v>709</v>
      </c>
      <c r="G24" s="228" t="s">
        <v>709</v>
      </c>
      <c r="H24" s="228" t="s">
        <v>709</v>
      </c>
      <c r="I24" s="228" t="s">
        <v>709</v>
      </c>
      <c r="J24" s="229">
        <v>43992</v>
      </c>
      <c r="K24" s="156">
        <v>44711727</v>
      </c>
      <c r="L24" s="156">
        <v>45332170</v>
      </c>
      <c r="M24" s="156">
        <v>46495372</v>
      </c>
      <c r="N24" s="156">
        <v>620442.65</v>
      </c>
      <c r="O24" s="156">
        <v>0</v>
      </c>
      <c r="P24" s="156">
        <v>47278762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6">
        <v>0</v>
      </c>
      <c r="W24" s="156">
        <v>0</v>
      </c>
      <c r="X24" s="156">
        <v>0</v>
      </c>
      <c r="Y24" s="156">
        <v>0</v>
      </c>
      <c r="Z24" s="156">
        <v>0</v>
      </c>
      <c r="AA24" s="156">
        <v>0</v>
      </c>
      <c r="AB24" s="156">
        <v>0</v>
      </c>
      <c r="AC24" s="156">
        <v>0</v>
      </c>
      <c r="AD24" s="156">
        <v>0</v>
      </c>
      <c r="AE24" s="156">
        <v>0</v>
      </c>
      <c r="AF24" s="156">
        <v>46495372</v>
      </c>
      <c r="AG24" s="156">
        <v>47278762</v>
      </c>
      <c r="AH24" s="156">
        <v>783390</v>
      </c>
      <c r="AI24" s="156">
        <v>49671696</v>
      </c>
      <c r="AJ24" s="3"/>
      <c r="AK24" s="4"/>
    </row>
    <row r="25" spans="1:37">
      <c r="A25" s="227">
        <v>1</v>
      </c>
      <c r="B25" s="228" t="s">
        <v>201</v>
      </c>
      <c r="C25" s="228">
        <v>43355055201</v>
      </c>
      <c r="D25" s="228" t="s">
        <v>716</v>
      </c>
      <c r="E25" s="228" t="s">
        <v>717</v>
      </c>
      <c r="F25" s="228" t="s">
        <v>709</v>
      </c>
      <c r="G25" s="228" t="s">
        <v>709</v>
      </c>
      <c r="H25" s="228" t="s">
        <v>709</v>
      </c>
      <c r="I25" s="228" t="s">
        <v>709</v>
      </c>
      <c r="J25" s="229">
        <v>44615</v>
      </c>
      <c r="K25" s="156">
        <v>9943982</v>
      </c>
      <c r="L25" s="156">
        <v>10795145</v>
      </c>
      <c r="M25" s="156">
        <v>10516274</v>
      </c>
      <c r="N25" s="156">
        <v>851163.08</v>
      </c>
      <c r="O25" s="156">
        <v>0</v>
      </c>
      <c r="P25" s="156">
        <v>10539225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6">
        <v>0</v>
      </c>
      <c r="W25" s="156">
        <v>0</v>
      </c>
      <c r="X25" s="156">
        <v>0</v>
      </c>
      <c r="Y25" s="156">
        <v>0</v>
      </c>
      <c r="Z25" s="156">
        <v>0</v>
      </c>
      <c r="AA25" s="156">
        <v>0</v>
      </c>
      <c r="AB25" s="156">
        <v>0</v>
      </c>
      <c r="AC25" s="156">
        <v>0</v>
      </c>
      <c r="AD25" s="156">
        <v>0</v>
      </c>
      <c r="AE25" s="156">
        <v>0</v>
      </c>
      <c r="AF25" s="156">
        <v>10516274</v>
      </c>
      <c r="AG25" s="156">
        <v>10539225</v>
      </c>
      <c r="AH25" s="156">
        <v>22951</v>
      </c>
      <c r="AI25" s="156">
        <v>8613987</v>
      </c>
      <c r="AJ25" s="3"/>
      <c r="AK25" s="4"/>
    </row>
    <row r="26" spans="1:37">
      <c r="A26" s="227">
        <v>1</v>
      </c>
      <c r="B26" s="228" t="s">
        <v>203</v>
      </c>
      <c r="C26" s="228">
        <v>44464115201</v>
      </c>
      <c r="D26" s="228" t="s">
        <v>735</v>
      </c>
      <c r="E26" s="228" t="s">
        <v>736</v>
      </c>
      <c r="F26" s="228" t="s">
        <v>709</v>
      </c>
      <c r="G26" s="228" t="s">
        <v>709</v>
      </c>
      <c r="H26" s="228" t="s">
        <v>709</v>
      </c>
      <c r="I26" s="228" t="s">
        <v>709</v>
      </c>
      <c r="J26" s="229">
        <v>45070</v>
      </c>
      <c r="K26" s="156">
        <v>5486544</v>
      </c>
      <c r="L26" s="156">
        <v>5582663</v>
      </c>
      <c r="M26" s="156">
        <v>5697293</v>
      </c>
      <c r="N26" s="156">
        <v>96119.73</v>
      </c>
      <c r="O26" s="156">
        <v>-30000</v>
      </c>
      <c r="P26" s="156">
        <v>5667081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6">
        <v>-30000</v>
      </c>
      <c r="W26" s="156">
        <v>-30000</v>
      </c>
      <c r="X26" s="156">
        <v>0</v>
      </c>
      <c r="Y26" s="156">
        <v>0</v>
      </c>
      <c r="Z26" s="156">
        <v>0</v>
      </c>
      <c r="AA26" s="156">
        <v>0</v>
      </c>
      <c r="AB26" s="156">
        <v>0</v>
      </c>
      <c r="AC26" s="156">
        <v>0</v>
      </c>
      <c r="AD26" s="156">
        <v>0</v>
      </c>
      <c r="AE26" s="156">
        <v>-30000</v>
      </c>
      <c r="AF26" s="156">
        <v>5667293</v>
      </c>
      <c r="AG26" s="156">
        <v>5667081</v>
      </c>
      <c r="AH26" s="156">
        <v>-212</v>
      </c>
      <c r="AI26" s="156">
        <v>4275732</v>
      </c>
      <c r="AJ26" s="3"/>
      <c r="AK26" s="4"/>
    </row>
    <row r="27" spans="1:37">
      <c r="A27" s="227">
        <v>1</v>
      </c>
      <c r="B27" s="228" t="s">
        <v>615</v>
      </c>
      <c r="C27" s="228">
        <v>44634515201</v>
      </c>
      <c r="D27" s="228" t="s">
        <v>730</v>
      </c>
      <c r="E27" s="228" t="s">
        <v>731</v>
      </c>
      <c r="F27" s="228" t="s">
        <v>709</v>
      </c>
      <c r="G27" s="228" t="s">
        <v>709</v>
      </c>
      <c r="H27" s="228" t="s">
        <v>709</v>
      </c>
      <c r="I27" s="228" t="s">
        <v>709</v>
      </c>
      <c r="J27" s="229">
        <v>44678</v>
      </c>
      <c r="K27" s="156">
        <v>16756829</v>
      </c>
      <c r="L27" s="156">
        <v>16756829</v>
      </c>
      <c r="M27" s="156">
        <v>16918647</v>
      </c>
      <c r="N27" s="156">
        <v>0</v>
      </c>
      <c r="O27" s="156">
        <v>-70500</v>
      </c>
      <c r="P27" s="156">
        <v>16748453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6">
        <v>0</v>
      </c>
      <c r="W27" s="156">
        <v>0</v>
      </c>
      <c r="X27" s="156">
        <v>0</v>
      </c>
      <c r="Y27" s="156">
        <v>0</v>
      </c>
      <c r="Z27" s="156">
        <v>0</v>
      </c>
      <c r="AA27" s="156">
        <v>0</v>
      </c>
      <c r="AB27" s="156">
        <v>0</v>
      </c>
      <c r="AC27" s="156">
        <v>-70500</v>
      </c>
      <c r="AD27" s="156">
        <v>-70500</v>
      </c>
      <c r="AE27" s="156">
        <v>-70500</v>
      </c>
      <c r="AF27" s="156">
        <v>16848147</v>
      </c>
      <c r="AG27" s="156">
        <v>16748453</v>
      </c>
      <c r="AH27" s="156">
        <v>-99694</v>
      </c>
      <c r="AI27" s="156">
        <v>17387335</v>
      </c>
      <c r="AJ27" s="3"/>
      <c r="AK27" s="4"/>
    </row>
    <row r="28" spans="1:37">
      <c r="A28" s="227">
        <v>1</v>
      </c>
      <c r="B28" s="228" t="s">
        <v>205</v>
      </c>
      <c r="C28" s="228">
        <v>43695525201</v>
      </c>
      <c r="D28" s="228" t="s">
        <v>744</v>
      </c>
      <c r="E28" s="228" t="s">
        <v>745</v>
      </c>
      <c r="F28" s="228" t="s">
        <v>709</v>
      </c>
      <c r="G28" s="228" t="s">
        <v>709</v>
      </c>
      <c r="H28" s="228" t="s">
        <v>709</v>
      </c>
      <c r="I28" s="228" t="s">
        <v>709</v>
      </c>
      <c r="J28" s="229">
        <v>44769</v>
      </c>
      <c r="K28" s="156">
        <v>4165582</v>
      </c>
      <c r="L28" s="156">
        <v>4197230</v>
      </c>
      <c r="M28" s="156">
        <v>4319692</v>
      </c>
      <c r="N28" s="156">
        <v>31647.71</v>
      </c>
      <c r="O28" s="156">
        <v>0</v>
      </c>
      <c r="P28" s="156">
        <v>4262739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6">
        <v>0</v>
      </c>
      <c r="W28" s="156">
        <v>0</v>
      </c>
      <c r="X28" s="156">
        <v>0</v>
      </c>
      <c r="Y28" s="156">
        <v>0</v>
      </c>
      <c r="Z28" s="156">
        <v>0</v>
      </c>
      <c r="AA28" s="156">
        <v>0</v>
      </c>
      <c r="AB28" s="156">
        <v>0</v>
      </c>
      <c r="AC28" s="156">
        <v>0</v>
      </c>
      <c r="AD28" s="156">
        <v>0</v>
      </c>
      <c r="AE28" s="156">
        <v>0</v>
      </c>
      <c r="AF28" s="156">
        <v>4319692</v>
      </c>
      <c r="AG28" s="156">
        <v>4262739</v>
      </c>
      <c r="AH28" s="156">
        <v>-56953</v>
      </c>
      <c r="AI28" s="156">
        <v>3563245</v>
      </c>
      <c r="AJ28" s="3"/>
      <c r="AK28" s="4"/>
    </row>
    <row r="29" spans="1:37">
      <c r="A29" s="227">
        <v>1</v>
      </c>
      <c r="B29" s="228" t="s">
        <v>207</v>
      </c>
      <c r="C29" s="228">
        <v>43944115201</v>
      </c>
      <c r="D29" s="228" t="s">
        <v>746</v>
      </c>
      <c r="E29" s="228" t="s">
        <v>747</v>
      </c>
      <c r="F29" s="228" t="s">
        <v>709</v>
      </c>
      <c r="G29" s="228" t="s">
        <v>709</v>
      </c>
      <c r="H29" s="228" t="s">
        <v>709</v>
      </c>
      <c r="I29" s="228" t="s">
        <v>709</v>
      </c>
      <c r="J29" s="229">
        <v>45406</v>
      </c>
      <c r="K29" s="156">
        <v>5279314</v>
      </c>
      <c r="L29" s="156">
        <v>5778359</v>
      </c>
      <c r="M29" s="156">
        <v>5716286</v>
      </c>
      <c r="N29" s="156">
        <v>499045.08</v>
      </c>
      <c r="O29" s="156">
        <v>0</v>
      </c>
      <c r="P29" s="156">
        <v>5713996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6">
        <v>0</v>
      </c>
      <c r="W29" s="156">
        <v>0</v>
      </c>
      <c r="X29" s="156">
        <v>0</v>
      </c>
      <c r="Y29" s="156">
        <v>0</v>
      </c>
      <c r="Z29" s="156">
        <v>0</v>
      </c>
      <c r="AA29" s="156">
        <v>0</v>
      </c>
      <c r="AB29" s="156">
        <v>0</v>
      </c>
      <c r="AC29" s="156">
        <v>0</v>
      </c>
      <c r="AD29" s="156">
        <v>0</v>
      </c>
      <c r="AE29" s="156">
        <v>0</v>
      </c>
      <c r="AF29" s="156">
        <v>5716286</v>
      </c>
      <c r="AG29" s="156">
        <v>5713996</v>
      </c>
      <c r="AH29" s="156">
        <v>-2290</v>
      </c>
      <c r="AI29" s="156">
        <v>7929522</v>
      </c>
      <c r="AJ29" s="3"/>
      <c r="AK29" s="4"/>
    </row>
    <row r="30" spans="1:37">
      <c r="A30" s="227">
        <v>1</v>
      </c>
      <c r="B30" s="228" t="s">
        <v>748</v>
      </c>
      <c r="C30" s="228">
        <v>44787215201</v>
      </c>
      <c r="D30" s="228" t="s">
        <v>720</v>
      </c>
      <c r="E30" s="228" t="s">
        <v>721</v>
      </c>
      <c r="F30" s="228" t="s">
        <v>709</v>
      </c>
      <c r="G30" s="228" t="s">
        <v>709</v>
      </c>
      <c r="H30" s="228" t="s">
        <v>709</v>
      </c>
      <c r="I30" s="228" t="s">
        <v>709</v>
      </c>
      <c r="J30" s="229">
        <v>45350</v>
      </c>
      <c r="K30" s="156">
        <v>3084175</v>
      </c>
      <c r="L30" s="156">
        <v>3084175</v>
      </c>
      <c r="M30" s="156">
        <v>3074445</v>
      </c>
      <c r="N30" s="156">
        <v>0</v>
      </c>
      <c r="O30" s="156">
        <v>0</v>
      </c>
      <c r="P30" s="156">
        <v>3073651</v>
      </c>
      <c r="Q30" s="156">
        <v>0</v>
      </c>
      <c r="R30" s="156">
        <v>0</v>
      </c>
      <c r="S30" s="156">
        <v>0</v>
      </c>
      <c r="T30" s="156">
        <v>0</v>
      </c>
      <c r="U30" s="156">
        <v>0</v>
      </c>
      <c r="V30" s="156">
        <v>0</v>
      </c>
      <c r="W30" s="156">
        <v>0</v>
      </c>
      <c r="X30" s="156">
        <v>0</v>
      </c>
      <c r="Y30" s="156">
        <v>0</v>
      </c>
      <c r="Z30" s="156">
        <v>0</v>
      </c>
      <c r="AA30" s="156">
        <v>0</v>
      </c>
      <c r="AB30" s="156">
        <v>0</v>
      </c>
      <c r="AC30" s="156">
        <v>0</v>
      </c>
      <c r="AD30" s="156">
        <v>0</v>
      </c>
      <c r="AE30" s="156">
        <v>0</v>
      </c>
      <c r="AF30" s="156">
        <v>3074445</v>
      </c>
      <c r="AG30" s="156">
        <v>3073651</v>
      </c>
      <c r="AH30" s="156">
        <v>-795</v>
      </c>
      <c r="AI30" s="156">
        <v>2364266</v>
      </c>
      <c r="AJ30" s="3"/>
      <c r="AK30" s="4"/>
    </row>
    <row r="31" spans="1:37">
      <c r="A31" s="227">
        <v>1</v>
      </c>
      <c r="B31" s="228" t="s">
        <v>209</v>
      </c>
      <c r="C31" s="228">
        <v>44480735201</v>
      </c>
      <c r="D31" s="228" t="s">
        <v>749</v>
      </c>
      <c r="E31" s="228" t="s">
        <v>750</v>
      </c>
      <c r="F31" s="228" t="s">
        <v>709</v>
      </c>
      <c r="G31" s="228" t="s">
        <v>709</v>
      </c>
      <c r="H31" s="228" t="s">
        <v>709</v>
      </c>
      <c r="I31" s="228" t="s">
        <v>709</v>
      </c>
      <c r="J31" s="229">
        <v>45378</v>
      </c>
      <c r="K31" s="156">
        <v>1273662</v>
      </c>
      <c r="L31" s="156">
        <v>1300460</v>
      </c>
      <c r="M31" s="156">
        <v>1232804</v>
      </c>
      <c r="N31" s="156">
        <v>26798.65</v>
      </c>
      <c r="O31" s="156">
        <v>-22000</v>
      </c>
      <c r="P31" s="156">
        <v>1210162</v>
      </c>
      <c r="Q31" s="156">
        <v>0</v>
      </c>
      <c r="R31" s="156">
        <v>0</v>
      </c>
      <c r="S31" s="156">
        <v>0</v>
      </c>
      <c r="T31" s="156">
        <v>0</v>
      </c>
      <c r="U31" s="156">
        <v>0</v>
      </c>
      <c r="V31" s="156">
        <v>0</v>
      </c>
      <c r="W31" s="156">
        <v>0</v>
      </c>
      <c r="X31" s="156">
        <v>0</v>
      </c>
      <c r="Y31" s="156">
        <v>0</v>
      </c>
      <c r="Z31" s="156">
        <v>0</v>
      </c>
      <c r="AA31" s="156">
        <v>0</v>
      </c>
      <c r="AB31" s="156">
        <v>0</v>
      </c>
      <c r="AC31" s="156">
        <v>-22000</v>
      </c>
      <c r="AD31" s="156">
        <v>-22000</v>
      </c>
      <c r="AE31" s="156">
        <v>-22000</v>
      </c>
      <c r="AF31" s="156">
        <v>1210804</v>
      </c>
      <c r="AG31" s="156">
        <v>1210162</v>
      </c>
      <c r="AH31" s="156">
        <v>-642</v>
      </c>
      <c r="AI31" s="156">
        <v>1109605</v>
      </c>
      <c r="AJ31" s="3"/>
      <c r="AK31" s="4"/>
    </row>
    <row r="32" spans="1:37">
      <c r="A32" s="227">
        <v>1</v>
      </c>
      <c r="B32" s="228" t="s">
        <v>211</v>
      </c>
      <c r="C32" s="228">
        <v>44547315201</v>
      </c>
      <c r="D32" s="228" t="s">
        <v>751</v>
      </c>
      <c r="E32" s="228" t="s">
        <v>752</v>
      </c>
      <c r="F32" s="228" t="s">
        <v>709</v>
      </c>
      <c r="G32" s="228" t="s">
        <v>709</v>
      </c>
      <c r="H32" s="228" t="s">
        <v>709</v>
      </c>
      <c r="I32" s="228" t="s">
        <v>709</v>
      </c>
      <c r="J32" s="229">
        <v>45014</v>
      </c>
      <c r="K32" s="156">
        <v>11238774</v>
      </c>
      <c r="L32" s="156">
        <v>11323365</v>
      </c>
      <c r="M32" s="156">
        <v>11568463</v>
      </c>
      <c r="N32" s="156">
        <v>84591.09</v>
      </c>
      <c r="O32" s="156">
        <v>-143070</v>
      </c>
      <c r="P32" s="156">
        <v>11393079</v>
      </c>
      <c r="Q32" s="156">
        <v>-143070</v>
      </c>
      <c r="R32" s="156">
        <v>0</v>
      </c>
      <c r="S32" s="156">
        <v>0</v>
      </c>
      <c r="T32" s="156">
        <v>0</v>
      </c>
      <c r="U32" s="156">
        <v>0</v>
      </c>
      <c r="V32" s="156">
        <v>0</v>
      </c>
      <c r="W32" s="156">
        <v>-143070</v>
      </c>
      <c r="X32" s="156">
        <v>0</v>
      </c>
      <c r="Y32" s="156">
        <v>0</v>
      </c>
      <c r="Z32" s="156">
        <v>0</v>
      </c>
      <c r="AA32" s="156">
        <v>0</v>
      </c>
      <c r="AB32" s="156">
        <v>0</v>
      </c>
      <c r="AC32" s="156">
        <v>0</v>
      </c>
      <c r="AD32" s="156">
        <v>0</v>
      </c>
      <c r="AE32" s="156">
        <v>-143070</v>
      </c>
      <c r="AF32" s="156">
        <v>11425393</v>
      </c>
      <c r="AG32" s="156">
        <v>11393079</v>
      </c>
      <c r="AH32" s="156">
        <v>-32314</v>
      </c>
      <c r="AI32" s="156">
        <v>12534705</v>
      </c>
      <c r="AJ32" s="3"/>
      <c r="AK32" s="4"/>
    </row>
    <row r="33" spans="1:37">
      <c r="A33" s="227">
        <v>1</v>
      </c>
      <c r="B33" s="228" t="s">
        <v>214</v>
      </c>
      <c r="C33" s="228">
        <v>43903215201</v>
      </c>
      <c r="D33" s="228" t="s">
        <v>753</v>
      </c>
      <c r="E33" s="228" t="s">
        <v>754</v>
      </c>
      <c r="F33" s="228" t="s">
        <v>709</v>
      </c>
      <c r="G33" s="228" t="s">
        <v>709</v>
      </c>
      <c r="H33" s="228" t="s">
        <v>709</v>
      </c>
      <c r="I33" s="228" t="s">
        <v>709</v>
      </c>
      <c r="J33" s="229">
        <v>45245</v>
      </c>
      <c r="K33" s="156">
        <v>3945642</v>
      </c>
      <c r="L33" s="156">
        <v>4078353</v>
      </c>
      <c r="M33" s="156">
        <v>4013289</v>
      </c>
      <c r="N33" s="156">
        <v>132711.4</v>
      </c>
      <c r="O33" s="156">
        <v>-76850</v>
      </c>
      <c r="P33" s="156">
        <v>3923705</v>
      </c>
      <c r="Q33" s="156">
        <v>-76850</v>
      </c>
      <c r="R33" s="156">
        <v>0</v>
      </c>
      <c r="S33" s="156">
        <v>0</v>
      </c>
      <c r="T33" s="156">
        <v>0</v>
      </c>
      <c r="U33" s="156">
        <v>0</v>
      </c>
      <c r="V33" s="156">
        <v>0</v>
      </c>
      <c r="W33" s="156">
        <v>-76850</v>
      </c>
      <c r="X33" s="156">
        <v>0</v>
      </c>
      <c r="Y33" s="156">
        <v>0</v>
      </c>
      <c r="Z33" s="156">
        <v>0</v>
      </c>
      <c r="AA33" s="156">
        <v>0</v>
      </c>
      <c r="AB33" s="156">
        <v>0</v>
      </c>
      <c r="AC33" s="156">
        <v>0</v>
      </c>
      <c r="AD33" s="156">
        <v>0</v>
      </c>
      <c r="AE33" s="156">
        <v>-76850</v>
      </c>
      <c r="AF33" s="156">
        <v>3936439</v>
      </c>
      <c r="AG33" s="156">
        <v>3923705</v>
      </c>
      <c r="AH33" s="156">
        <v>-12734</v>
      </c>
      <c r="AI33" s="156">
        <v>5005578</v>
      </c>
      <c r="AJ33" s="3"/>
      <c r="AK33" s="4"/>
    </row>
    <row r="34" spans="1:37">
      <c r="A34" s="227">
        <v>1</v>
      </c>
      <c r="B34" s="228" t="s">
        <v>216</v>
      </c>
      <c r="C34" s="228">
        <v>44546715201</v>
      </c>
      <c r="D34" s="228" t="s">
        <v>720</v>
      </c>
      <c r="E34" s="228" t="s">
        <v>721</v>
      </c>
      <c r="F34" s="228" t="s">
        <v>709</v>
      </c>
      <c r="G34" s="228" t="s">
        <v>709</v>
      </c>
      <c r="H34" s="228" t="s">
        <v>709</v>
      </c>
      <c r="I34" s="228" t="s">
        <v>709</v>
      </c>
      <c r="J34" s="229">
        <v>45322</v>
      </c>
      <c r="K34" s="156">
        <v>7502026</v>
      </c>
      <c r="L34" s="156">
        <v>8082796</v>
      </c>
      <c r="M34" s="156">
        <v>8181304</v>
      </c>
      <c r="N34" s="156">
        <v>580769.85</v>
      </c>
      <c r="O34" s="156">
        <v>0</v>
      </c>
      <c r="P34" s="156">
        <v>8176865</v>
      </c>
      <c r="Q34" s="156">
        <v>0</v>
      </c>
      <c r="R34" s="156">
        <v>0</v>
      </c>
      <c r="S34" s="156">
        <v>0</v>
      </c>
      <c r="T34" s="156">
        <v>0</v>
      </c>
      <c r="U34" s="156">
        <v>0</v>
      </c>
      <c r="V34" s="156">
        <v>0</v>
      </c>
      <c r="W34" s="156">
        <v>0</v>
      </c>
      <c r="X34" s="156">
        <v>0</v>
      </c>
      <c r="Y34" s="156">
        <v>0</v>
      </c>
      <c r="Z34" s="156">
        <v>0</v>
      </c>
      <c r="AA34" s="156">
        <v>0</v>
      </c>
      <c r="AB34" s="156">
        <v>0</v>
      </c>
      <c r="AC34" s="156">
        <v>0</v>
      </c>
      <c r="AD34" s="156">
        <v>0</v>
      </c>
      <c r="AE34" s="156">
        <v>0</v>
      </c>
      <c r="AF34" s="156">
        <v>8181304</v>
      </c>
      <c r="AG34" s="156">
        <v>8176865</v>
      </c>
      <c r="AH34" s="156">
        <v>-4440</v>
      </c>
      <c r="AI34" s="156">
        <v>7936833</v>
      </c>
      <c r="AJ34" s="3"/>
      <c r="AK34" s="4"/>
    </row>
    <row r="35" spans="1:37">
      <c r="A35" s="227">
        <v>1</v>
      </c>
      <c r="B35" s="228" t="s">
        <v>218</v>
      </c>
      <c r="C35" s="228">
        <v>44740215201</v>
      </c>
      <c r="D35" s="228" t="s">
        <v>749</v>
      </c>
      <c r="E35" s="228" t="s">
        <v>750</v>
      </c>
      <c r="F35" s="228" t="s">
        <v>709</v>
      </c>
      <c r="G35" s="228" t="s">
        <v>709</v>
      </c>
      <c r="H35" s="228" t="s">
        <v>709</v>
      </c>
      <c r="I35" s="228" t="s">
        <v>709</v>
      </c>
      <c r="J35" s="229">
        <v>45350</v>
      </c>
      <c r="K35" s="156">
        <v>1036497</v>
      </c>
      <c r="L35" s="156">
        <v>1074999</v>
      </c>
      <c r="M35" s="156">
        <v>1074468</v>
      </c>
      <c r="N35" s="156">
        <v>38501.79</v>
      </c>
      <c r="O35" s="156">
        <v>0</v>
      </c>
      <c r="P35" s="156">
        <v>1074468</v>
      </c>
      <c r="Q35" s="156">
        <v>0</v>
      </c>
      <c r="R35" s="156">
        <v>0</v>
      </c>
      <c r="S35" s="156">
        <v>0</v>
      </c>
      <c r="T35" s="156">
        <v>0</v>
      </c>
      <c r="U35" s="156">
        <v>0</v>
      </c>
      <c r="V35" s="156">
        <v>0</v>
      </c>
      <c r="W35" s="156">
        <v>0</v>
      </c>
      <c r="X35" s="156">
        <v>0</v>
      </c>
      <c r="Y35" s="156">
        <v>0</v>
      </c>
      <c r="Z35" s="156">
        <v>0</v>
      </c>
      <c r="AA35" s="156">
        <v>0</v>
      </c>
      <c r="AB35" s="156">
        <v>0</v>
      </c>
      <c r="AC35" s="156">
        <v>0</v>
      </c>
      <c r="AD35" s="156">
        <v>0</v>
      </c>
      <c r="AE35" s="156">
        <v>0</v>
      </c>
      <c r="AF35" s="156">
        <v>1074468</v>
      </c>
      <c r="AG35" s="156">
        <v>1074468</v>
      </c>
      <c r="AH35" s="156">
        <v>0</v>
      </c>
      <c r="AI35" s="156">
        <v>1164569</v>
      </c>
      <c r="AJ35" s="3"/>
      <c r="AK35" s="4"/>
    </row>
    <row r="36" spans="1:37">
      <c r="A36" s="227">
        <v>1</v>
      </c>
      <c r="B36" s="228" t="s">
        <v>220</v>
      </c>
      <c r="C36" s="228">
        <v>44788015201</v>
      </c>
      <c r="D36" s="228" t="s">
        <v>720</v>
      </c>
      <c r="E36" s="228" t="s">
        <v>721</v>
      </c>
      <c r="F36" s="228" t="s">
        <v>709</v>
      </c>
      <c r="G36" s="228" t="s">
        <v>709</v>
      </c>
      <c r="H36" s="228" t="s">
        <v>709</v>
      </c>
      <c r="I36" s="228" t="s">
        <v>709</v>
      </c>
      <c r="J36" s="229">
        <v>45350</v>
      </c>
      <c r="K36" s="156">
        <v>2902791</v>
      </c>
      <c r="L36" s="156">
        <v>2941983</v>
      </c>
      <c r="M36" s="156">
        <v>2705963</v>
      </c>
      <c r="N36" s="156">
        <v>39192</v>
      </c>
      <c r="O36" s="156">
        <v>0</v>
      </c>
      <c r="P36" s="156">
        <v>2704866</v>
      </c>
      <c r="Q36" s="156">
        <v>0</v>
      </c>
      <c r="R36" s="156">
        <v>0</v>
      </c>
      <c r="S36" s="156">
        <v>0</v>
      </c>
      <c r="T36" s="156">
        <v>0</v>
      </c>
      <c r="U36" s="156">
        <v>0</v>
      </c>
      <c r="V36" s="156">
        <v>0</v>
      </c>
      <c r="W36" s="156">
        <v>0</v>
      </c>
      <c r="X36" s="156">
        <v>0</v>
      </c>
      <c r="Y36" s="156">
        <v>0</v>
      </c>
      <c r="Z36" s="156">
        <v>0</v>
      </c>
      <c r="AA36" s="156">
        <v>0</v>
      </c>
      <c r="AB36" s="156">
        <v>0</v>
      </c>
      <c r="AC36" s="156">
        <v>0</v>
      </c>
      <c r="AD36" s="156">
        <v>0</v>
      </c>
      <c r="AE36" s="156">
        <v>0</v>
      </c>
      <c r="AF36" s="156">
        <v>2705963</v>
      </c>
      <c r="AG36" s="156">
        <v>2704866</v>
      </c>
      <c r="AH36" s="156">
        <v>-1098</v>
      </c>
      <c r="AI36" s="156">
        <v>2895927</v>
      </c>
      <c r="AJ36" s="3"/>
      <c r="AK36" s="4"/>
    </row>
    <row r="37" spans="1:37">
      <c r="A37" s="227">
        <v>1</v>
      </c>
      <c r="B37" s="228" t="s">
        <v>222</v>
      </c>
      <c r="C37" s="228">
        <v>43802715201</v>
      </c>
      <c r="D37" s="228" t="s">
        <v>718</v>
      </c>
      <c r="E37" s="228" t="s">
        <v>719</v>
      </c>
      <c r="F37" s="228" t="s">
        <v>709</v>
      </c>
      <c r="G37" s="228" t="s">
        <v>709</v>
      </c>
      <c r="H37" s="228" t="s">
        <v>709</v>
      </c>
      <c r="I37" s="228" t="s">
        <v>709</v>
      </c>
      <c r="J37" s="229">
        <v>45245</v>
      </c>
      <c r="K37" s="156">
        <v>6196035</v>
      </c>
      <c r="L37" s="156">
        <v>6206737</v>
      </c>
      <c r="M37" s="156">
        <v>6556044</v>
      </c>
      <c r="N37" s="156">
        <v>10701.34</v>
      </c>
      <c r="O37" s="156">
        <v>0</v>
      </c>
      <c r="P37" s="156">
        <v>6524950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6">
        <v>0</v>
      </c>
      <c r="W37" s="156">
        <v>0</v>
      </c>
      <c r="X37" s="156">
        <v>0</v>
      </c>
      <c r="Y37" s="156">
        <v>0</v>
      </c>
      <c r="Z37" s="156">
        <v>0</v>
      </c>
      <c r="AA37" s="156">
        <v>0</v>
      </c>
      <c r="AB37" s="156">
        <v>0</v>
      </c>
      <c r="AC37" s="156">
        <v>0</v>
      </c>
      <c r="AD37" s="156">
        <v>0</v>
      </c>
      <c r="AE37" s="156">
        <v>0</v>
      </c>
      <c r="AF37" s="156">
        <v>6556044</v>
      </c>
      <c r="AG37" s="156">
        <v>6524950</v>
      </c>
      <c r="AH37" s="156">
        <v>-31093</v>
      </c>
      <c r="AI37" s="156">
        <v>6886951</v>
      </c>
      <c r="AJ37" s="3"/>
      <c r="AK37" s="4"/>
    </row>
    <row r="38" spans="1:37">
      <c r="A38" s="227">
        <v>1</v>
      </c>
      <c r="B38" s="228" t="s">
        <v>224</v>
      </c>
      <c r="C38" s="228">
        <v>44431315201</v>
      </c>
      <c r="D38" s="228" t="s">
        <v>755</v>
      </c>
      <c r="E38" s="228" t="s">
        <v>756</v>
      </c>
      <c r="F38" s="228" t="s">
        <v>709</v>
      </c>
      <c r="G38" s="228" t="s">
        <v>709</v>
      </c>
      <c r="H38" s="228" t="s">
        <v>709</v>
      </c>
      <c r="I38" s="228" t="s">
        <v>709</v>
      </c>
      <c r="J38" s="229">
        <v>45378</v>
      </c>
      <c r="K38" s="156">
        <v>2636284</v>
      </c>
      <c r="L38" s="156">
        <v>2666046</v>
      </c>
      <c r="M38" s="156">
        <v>2714680</v>
      </c>
      <c r="N38" s="156">
        <v>29762.400000000001</v>
      </c>
      <c r="O38" s="156">
        <v>-3800</v>
      </c>
      <c r="P38" s="156">
        <v>2705941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6">
        <v>-3800</v>
      </c>
      <c r="W38" s="156">
        <v>-3800</v>
      </c>
      <c r="X38" s="156">
        <v>0</v>
      </c>
      <c r="Y38" s="156">
        <v>0</v>
      </c>
      <c r="Z38" s="156">
        <v>0</v>
      </c>
      <c r="AA38" s="156">
        <v>0</v>
      </c>
      <c r="AB38" s="156">
        <v>0</v>
      </c>
      <c r="AC38" s="156">
        <v>0</v>
      </c>
      <c r="AD38" s="156">
        <v>0</v>
      </c>
      <c r="AE38" s="156">
        <v>-3800</v>
      </c>
      <c r="AF38" s="156">
        <v>2710880</v>
      </c>
      <c r="AG38" s="156">
        <v>2705941</v>
      </c>
      <c r="AH38" s="156">
        <v>-4939</v>
      </c>
      <c r="AI38" s="156">
        <v>3253357</v>
      </c>
      <c r="AJ38" s="3"/>
      <c r="AK38" s="4"/>
    </row>
    <row r="39" spans="1:37">
      <c r="A39" s="227">
        <v>1</v>
      </c>
      <c r="B39" s="228" t="s">
        <v>226</v>
      </c>
      <c r="C39" s="228">
        <v>44743625201</v>
      </c>
      <c r="D39" s="228" t="s">
        <v>735</v>
      </c>
      <c r="E39" s="228" t="s">
        <v>736</v>
      </c>
      <c r="F39" s="228" t="s">
        <v>709</v>
      </c>
      <c r="G39" s="228" t="s">
        <v>709</v>
      </c>
      <c r="H39" s="228" t="s">
        <v>709</v>
      </c>
      <c r="I39" s="228" t="s">
        <v>709</v>
      </c>
      <c r="J39" s="229">
        <v>45322</v>
      </c>
      <c r="K39" s="156">
        <v>4742624</v>
      </c>
      <c r="L39" s="156">
        <v>4787027</v>
      </c>
      <c r="M39" s="156">
        <v>4779994</v>
      </c>
      <c r="N39" s="156">
        <v>44403.46</v>
      </c>
      <c r="O39" s="156">
        <v>0</v>
      </c>
      <c r="P39" s="156">
        <v>4777172</v>
      </c>
      <c r="Q39" s="156">
        <v>0</v>
      </c>
      <c r="R39" s="156">
        <v>0</v>
      </c>
      <c r="S39" s="156">
        <v>0</v>
      </c>
      <c r="T39" s="156">
        <v>0</v>
      </c>
      <c r="U39" s="156">
        <v>0</v>
      </c>
      <c r="V39" s="156">
        <v>0</v>
      </c>
      <c r="W39" s="156">
        <v>0</v>
      </c>
      <c r="X39" s="156">
        <v>0</v>
      </c>
      <c r="Y39" s="156">
        <v>0</v>
      </c>
      <c r="Z39" s="156">
        <v>0</v>
      </c>
      <c r="AA39" s="156">
        <v>0</v>
      </c>
      <c r="AB39" s="156">
        <v>0</v>
      </c>
      <c r="AC39" s="156">
        <v>0</v>
      </c>
      <c r="AD39" s="156">
        <v>0</v>
      </c>
      <c r="AE39" s="156">
        <v>0</v>
      </c>
      <c r="AF39" s="156">
        <v>4779994</v>
      </c>
      <c r="AG39" s="156">
        <v>4777172</v>
      </c>
      <c r="AH39" s="156">
        <v>-2822</v>
      </c>
      <c r="AI39" s="156">
        <v>4605370</v>
      </c>
      <c r="AJ39" s="3"/>
      <c r="AK39" s="4"/>
    </row>
    <row r="40" spans="1:37">
      <c r="A40" s="227">
        <v>1</v>
      </c>
      <c r="B40" s="228" t="s">
        <v>228</v>
      </c>
      <c r="C40" s="228">
        <v>44656015201</v>
      </c>
      <c r="D40" s="228" t="s">
        <v>757</v>
      </c>
      <c r="E40" s="228" t="s">
        <v>758</v>
      </c>
      <c r="F40" s="228" t="s">
        <v>709</v>
      </c>
      <c r="G40" s="228" t="s">
        <v>709</v>
      </c>
      <c r="H40" s="228" t="s">
        <v>709</v>
      </c>
      <c r="I40" s="228" t="s">
        <v>709</v>
      </c>
      <c r="J40" s="229">
        <v>45560</v>
      </c>
      <c r="K40" s="156">
        <v>1414901</v>
      </c>
      <c r="L40" s="156">
        <v>1450512</v>
      </c>
      <c r="M40" s="156">
        <v>1460078</v>
      </c>
      <c r="N40" s="156">
        <v>35610.629999999997</v>
      </c>
      <c r="O40" s="156">
        <v>0</v>
      </c>
      <c r="P40" s="156">
        <v>1460017</v>
      </c>
      <c r="Q40" s="156">
        <v>0</v>
      </c>
      <c r="R40" s="156">
        <v>0</v>
      </c>
      <c r="S40" s="156">
        <v>0</v>
      </c>
      <c r="T40" s="156">
        <v>0</v>
      </c>
      <c r="U40" s="156">
        <v>0</v>
      </c>
      <c r="V40" s="156">
        <v>0</v>
      </c>
      <c r="W40" s="156">
        <v>0</v>
      </c>
      <c r="X40" s="156">
        <v>0</v>
      </c>
      <c r="Y40" s="156">
        <v>0</v>
      </c>
      <c r="Z40" s="156">
        <v>0</v>
      </c>
      <c r="AA40" s="156">
        <v>0</v>
      </c>
      <c r="AB40" s="156">
        <v>0</v>
      </c>
      <c r="AC40" s="156">
        <v>0</v>
      </c>
      <c r="AD40" s="156">
        <v>0</v>
      </c>
      <c r="AE40" s="156">
        <v>0</v>
      </c>
      <c r="AF40" s="156">
        <v>1460078</v>
      </c>
      <c r="AG40" s="156">
        <v>1460017</v>
      </c>
      <c r="AH40" s="156">
        <v>-61</v>
      </c>
      <c r="AI40" s="156">
        <v>1992638</v>
      </c>
      <c r="AJ40" s="3"/>
      <c r="AK40" s="4"/>
    </row>
    <row r="41" spans="1:37">
      <c r="A41" s="227">
        <v>1</v>
      </c>
      <c r="B41" s="228" t="s">
        <v>230</v>
      </c>
      <c r="C41" s="228">
        <v>44645215201</v>
      </c>
      <c r="D41" s="228" t="s">
        <v>759</v>
      </c>
      <c r="E41" s="228" t="s">
        <v>760</v>
      </c>
      <c r="F41" s="228" t="s">
        <v>709</v>
      </c>
      <c r="G41" s="228" t="s">
        <v>709</v>
      </c>
      <c r="H41" s="228" t="s">
        <v>709</v>
      </c>
      <c r="I41" s="228" t="s">
        <v>709</v>
      </c>
      <c r="J41" s="229">
        <v>45686</v>
      </c>
      <c r="K41" s="156">
        <v>574929</v>
      </c>
      <c r="L41" s="156">
        <v>574929</v>
      </c>
      <c r="M41" s="156">
        <v>554144</v>
      </c>
      <c r="N41" s="156">
        <v>0</v>
      </c>
      <c r="O41" s="156">
        <v>0</v>
      </c>
      <c r="P41" s="156">
        <v>555650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554144</v>
      </c>
      <c r="AG41" s="156">
        <v>555650</v>
      </c>
      <c r="AH41" s="156">
        <v>1507</v>
      </c>
      <c r="AI41" s="156">
        <v>670642</v>
      </c>
      <c r="AJ41" s="3"/>
      <c r="AK41" s="4"/>
    </row>
    <row r="42" spans="1:37">
      <c r="A42" s="227">
        <v>1</v>
      </c>
      <c r="B42" s="228" t="s">
        <v>761</v>
      </c>
      <c r="C42" s="228">
        <v>44477325201</v>
      </c>
      <c r="D42" s="228" t="s">
        <v>759</v>
      </c>
      <c r="E42" s="228" t="s">
        <v>760</v>
      </c>
      <c r="F42" s="228" t="s">
        <v>709</v>
      </c>
      <c r="G42" s="228" t="s">
        <v>709</v>
      </c>
      <c r="H42" s="228" t="s">
        <v>709</v>
      </c>
      <c r="I42" s="228" t="s">
        <v>709</v>
      </c>
      <c r="J42" s="229">
        <v>45868</v>
      </c>
      <c r="K42" s="156">
        <v>414963</v>
      </c>
      <c r="L42" s="156">
        <v>414963</v>
      </c>
      <c r="M42" s="156">
        <v>422033</v>
      </c>
      <c r="N42" s="156">
        <v>0</v>
      </c>
      <c r="O42" s="156">
        <v>0</v>
      </c>
      <c r="P42" s="156">
        <v>422033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156">
        <v>0</v>
      </c>
      <c r="W42" s="156">
        <v>0</v>
      </c>
      <c r="X42" s="156">
        <v>0</v>
      </c>
      <c r="Y42" s="156">
        <v>0</v>
      </c>
      <c r="Z42" s="156">
        <v>0</v>
      </c>
      <c r="AA42" s="156">
        <v>0</v>
      </c>
      <c r="AB42" s="156">
        <v>0</v>
      </c>
      <c r="AC42" s="156">
        <v>0</v>
      </c>
      <c r="AD42" s="156">
        <v>0</v>
      </c>
      <c r="AE42" s="156">
        <v>0</v>
      </c>
      <c r="AF42" s="156">
        <v>422033</v>
      </c>
      <c r="AG42" s="156">
        <v>422033</v>
      </c>
      <c r="AH42" s="156">
        <v>0</v>
      </c>
      <c r="AI42" s="156">
        <v>496785</v>
      </c>
      <c r="AJ42" s="3"/>
      <c r="AK42" s="4"/>
    </row>
    <row r="43" spans="1:37">
      <c r="A43" s="227">
        <v>2</v>
      </c>
      <c r="B43" s="228" t="s">
        <v>617</v>
      </c>
      <c r="C43" s="228">
        <v>44572615201</v>
      </c>
      <c r="D43" s="228" t="s">
        <v>730</v>
      </c>
      <c r="E43" s="228" t="s">
        <v>731</v>
      </c>
      <c r="F43" s="228" t="s">
        <v>709</v>
      </c>
      <c r="G43" s="228" t="s">
        <v>709</v>
      </c>
      <c r="H43" s="228" t="s">
        <v>709</v>
      </c>
      <c r="I43" s="228" t="s">
        <v>709</v>
      </c>
      <c r="J43" s="229">
        <v>45399</v>
      </c>
      <c r="K43" s="156">
        <v>2930266</v>
      </c>
      <c r="L43" s="156">
        <v>2930266</v>
      </c>
      <c r="M43" s="156">
        <v>2970891</v>
      </c>
      <c r="N43" s="156">
        <v>0</v>
      </c>
      <c r="O43" s="156">
        <v>0</v>
      </c>
      <c r="P43" s="156">
        <v>2968577</v>
      </c>
      <c r="Q43" s="156">
        <v>0</v>
      </c>
      <c r="R43" s="156">
        <v>0</v>
      </c>
      <c r="S43" s="156">
        <v>0</v>
      </c>
      <c r="T43" s="156">
        <v>0</v>
      </c>
      <c r="U43" s="156">
        <v>0</v>
      </c>
      <c r="V43" s="156">
        <v>0</v>
      </c>
      <c r="W43" s="156">
        <v>0</v>
      </c>
      <c r="X43" s="156">
        <v>0</v>
      </c>
      <c r="Y43" s="156">
        <v>0</v>
      </c>
      <c r="Z43" s="156">
        <v>0</v>
      </c>
      <c r="AA43" s="156">
        <v>0</v>
      </c>
      <c r="AB43" s="156">
        <v>0</v>
      </c>
      <c r="AC43" s="156">
        <v>0</v>
      </c>
      <c r="AD43" s="156">
        <v>0</v>
      </c>
      <c r="AE43" s="156">
        <v>0</v>
      </c>
      <c r="AF43" s="156">
        <v>2970891</v>
      </c>
      <c r="AG43" s="156">
        <v>2968577</v>
      </c>
      <c r="AH43" s="156">
        <v>-2313</v>
      </c>
      <c r="AI43" s="156">
        <v>2593407</v>
      </c>
      <c r="AJ43" s="3"/>
      <c r="AK43" s="4"/>
    </row>
    <row r="44" spans="1:37">
      <c r="A44" s="227">
        <v>2</v>
      </c>
      <c r="B44" s="228" t="s">
        <v>619</v>
      </c>
      <c r="C44" s="228">
        <v>21054545201</v>
      </c>
      <c r="D44" s="228" t="s">
        <v>762</v>
      </c>
      <c r="E44" s="228" t="s">
        <v>763</v>
      </c>
      <c r="F44" s="228" t="s">
        <v>709</v>
      </c>
      <c r="G44" s="228" t="s">
        <v>709</v>
      </c>
      <c r="H44" s="228" t="s">
        <v>709</v>
      </c>
      <c r="I44" s="228" t="s">
        <v>709</v>
      </c>
      <c r="J44" s="229">
        <v>44713</v>
      </c>
      <c r="K44" s="156">
        <v>8601469</v>
      </c>
      <c r="L44" s="156">
        <v>8601469</v>
      </c>
      <c r="M44" s="156">
        <v>8734394</v>
      </c>
      <c r="N44" s="156">
        <v>0</v>
      </c>
      <c r="O44" s="156">
        <v>0</v>
      </c>
      <c r="P44" s="156">
        <v>8453915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6">
        <v>0</v>
      </c>
      <c r="W44" s="156">
        <v>0</v>
      </c>
      <c r="X44" s="156">
        <v>0</v>
      </c>
      <c r="Y44" s="156">
        <v>0</v>
      </c>
      <c r="Z44" s="156">
        <v>0</v>
      </c>
      <c r="AA44" s="156">
        <v>0</v>
      </c>
      <c r="AB44" s="156">
        <v>0</v>
      </c>
      <c r="AC44" s="156">
        <v>0</v>
      </c>
      <c r="AD44" s="156">
        <v>0</v>
      </c>
      <c r="AE44" s="156">
        <v>0</v>
      </c>
      <c r="AF44" s="156">
        <v>8734394</v>
      </c>
      <c r="AG44" s="156">
        <v>8453915</v>
      </c>
      <c r="AH44" s="156">
        <v>-280479</v>
      </c>
      <c r="AI44" s="156">
        <v>8397276</v>
      </c>
      <c r="AJ44" s="3" t="s">
        <v>764</v>
      </c>
      <c r="AK44" s="4" t="s">
        <v>765</v>
      </c>
    </row>
    <row r="45" spans="1:37">
      <c r="A45" s="227">
        <v>2</v>
      </c>
      <c r="B45" s="228" t="s">
        <v>232</v>
      </c>
      <c r="C45" s="228">
        <v>44278015201</v>
      </c>
      <c r="D45" s="228" t="s">
        <v>766</v>
      </c>
      <c r="E45" s="228" t="s">
        <v>767</v>
      </c>
      <c r="F45" s="228" t="s">
        <v>709</v>
      </c>
      <c r="G45" s="228" t="s">
        <v>709</v>
      </c>
      <c r="H45" s="228" t="s">
        <v>709</v>
      </c>
      <c r="I45" s="228" t="s">
        <v>709</v>
      </c>
      <c r="J45" s="229">
        <v>44972</v>
      </c>
      <c r="K45" s="156">
        <v>1676236</v>
      </c>
      <c r="L45" s="156">
        <v>1744958</v>
      </c>
      <c r="M45" s="156">
        <v>1814629</v>
      </c>
      <c r="N45" s="156">
        <v>68721.899999999994</v>
      </c>
      <c r="O45" s="156">
        <v>0</v>
      </c>
      <c r="P45" s="156">
        <v>1814629</v>
      </c>
      <c r="Q45" s="156">
        <v>0</v>
      </c>
      <c r="R45" s="156">
        <v>0</v>
      </c>
      <c r="S45" s="156">
        <v>0</v>
      </c>
      <c r="T45" s="156">
        <v>0</v>
      </c>
      <c r="U45" s="156">
        <v>0</v>
      </c>
      <c r="V45" s="156">
        <v>0</v>
      </c>
      <c r="W45" s="156">
        <v>0</v>
      </c>
      <c r="X45" s="156">
        <v>0</v>
      </c>
      <c r="Y45" s="156">
        <v>0</v>
      </c>
      <c r="Z45" s="156">
        <v>0</v>
      </c>
      <c r="AA45" s="156">
        <v>0</v>
      </c>
      <c r="AB45" s="156">
        <v>0</v>
      </c>
      <c r="AC45" s="156">
        <v>0</v>
      </c>
      <c r="AD45" s="156">
        <v>0</v>
      </c>
      <c r="AE45" s="156">
        <v>0</v>
      </c>
      <c r="AF45" s="156">
        <v>1814629</v>
      </c>
      <c r="AG45" s="156">
        <v>1814629</v>
      </c>
      <c r="AH45" s="156">
        <v>0</v>
      </c>
      <c r="AI45" s="156">
        <v>2494428</v>
      </c>
      <c r="AJ45" s="3"/>
      <c r="AK45" s="4"/>
    </row>
    <row r="46" spans="1:37">
      <c r="A46" s="227">
        <v>2</v>
      </c>
      <c r="B46" s="228" t="s">
        <v>682</v>
      </c>
      <c r="C46" s="228">
        <v>20840265201</v>
      </c>
      <c r="D46" s="228" t="s">
        <v>762</v>
      </c>
      <c r="E46" s="228" t="s">
        <v>763</v>
      </c>
      <c r="F46" s="228" t="s">
        <v>709</v>
      </c>
      <c r="G46" s="228" t="s">
        <v>709</v>
      </c>
      <c r="H46" s="228" t="s">
        <v>709</v>
      </c>
      <c r="I46" s="228" t="s">
        <v>709</v>
      </c>
      <c r="J46" s="229">
        <v>45008</v>
      </c>
      <c r="K46" s="156">
        <v>9409691</v>
      </c>
      <c r="L46" s="156">
        <v>9409691</v>
      </c>
      <c r="M46" s="156">
        <v>9709502</v>
      </c>
      <c r="N46" s="156">
        <v>0</v>
      </c>
      <c r="O46" s="156">
        <v>0</v>
      </c>
      <c r="P46" s="156">
        <v>9670685</v>
      </c>
      <c r="Q46" s="156">
        <v>0</v>
      </c>
      <c r="R46" s="156">
        <v>0</v>
      </c>
      <c r="S46" s="156">
        <v>0</v>
      </c>
      <c r="T46" s="156">
        <v>0</v>
      </c>
      <c r="U46" s="156">
        <v>0</v>
      </c>
      <c r="V46" s="156">
        <v>0</v>
      </c>
      <c r="W46" s="156">
        <v>0</v>
      </c>
      <c r="X46" s="156">
        <v>0</v>
      </c>
      <c r="Y46" s="156">
        <v>0</v>
      </c>
      <c r="Z46" s="156">
        <v>0</v>
      </c>
      <c r="AA46" s="156">
        <v>0</v>
      </c>
      <c r="AB46" s="156">
        <v>0</v>
      </c>
      <c r="AC46" s="156">
        <v>0</v>
      </c>
      <c r="AD46" s="156">
        <v>0</v>
      </c>
      <c r="AE46" s="156">
        <v>0</v>
      </c>
      <c r="AF46" s="156">
        <v>9709502</v>
      </c>
      <c r="AG46" s="156">
        <v>9670685</v>
      </c>
      <c r="AH46" s="156">
        <v>-38817</v>
      </c>
      <c r="AI46" s="156">
        <v>8868810</v>
      </c>
      <c r="AJ46" s="3" t="s">
        <v>764</v>
      </c>
      <c r="AK46" s="4" t="s">
        <v>765</v>
      </c>
    </row>
    <row r="47" spans="1:37">
      <c r="A47" s="227">
        <v>2</v>
      </c>
      <c r="B47" s="228" t="s">
        <v>621</v>
      </c>
      <c r="C47" s="228">
        <v>44707615201</v>
      </c>
      <c r="D47" s="228" t="s">
        <v>762</v>
      </c>
      <c r="E47" s="228" t="s">
        <v>763</v>
      </c>
      <c r="F47" s="228" t="s">
        <v>709</v>
      </c>
      <c r="G47" s="228" t="s">
        <v>709</v>
      </c>
      <c r="H47" s="228" t="s">
        <v>709</v>
      </c>
      <c r="I47" s="228" t="s">
        <v>709</v>
      </c>
      <c r="J47" s="229">
        <v>45008</v>
      </c>
      <c r="K47" s="156">
        <v>11213775</v>
      </c>
      <c r="L47" s="156">
        <v>11213775</v>
      </c>
      <c r="M47" s="156">
        <v>11321495</v>
      </c>
      <c r="N47" s="156">
        <v>0</v>
      </c>
      <c r="O47" s="156">
        <v>0</v>
      </c>
      <c r="P47" s="156">
        <v>11257290</v>
      </c>
      <c r="Q47" s="156">
        <v>0</v>
      </c>
      <c r="R47" s="156">
        <v>0</v>
      </c>
      <c r="S47" s="156">
        <v>0</v>
      </c>
      <c r="T47" s="156">
        <v>0</v>
      </c>
      <c r="U47" s="156">
        <v>0</v>
      </c>
      <c r="V47" s="156">
        <v>0</v>
      </c>
      <c r="W47" s="156">
        <v>0</v>
      </c>
      <c r="X47" s="156">
        <v>0</v>
      </c>
      <c r="Y47" s="156">
        <v>0</v>
      </c>
      <c r="Z47" s="156">
        <v>0</v>
      </c>
      <c r="AA47" s="156">
        <v>0</v>
      </c>
      <c r="AB47" s="156">
        <v>0</v>
      </c>
      <c r="AC47" s="156">
        <v>0</v>
      </c>
      <c r="AD47" s="156">
        <v>0</v>
      </c>
      <c r="AE47" s="156">
        <v>0</v>
      </c>
      <c r="AF47" s="156">
        <v>11321495</v>
      </c>
      <c r="AG47" s="156">
        <v>11257290</v>
      </c>
      <c r="AH47" s="156">
        <v>-64205</v>
      </c>
      <c r="AI47" s="156">
        <v>11190658</v>
      </c>
      <c r="AJ47" s="3" t="s">
        <v>764</v>
      </c>
      <c r="AK47" s="4" t="s">
        <v>765</v>
      </c>
    </row>
    <row r="48" spans="1:37" ht="24">
      <c r="A48" s="227">
        <v>2</v>
      </c>
      <c r="B48" s="228" t="s">
        <v>234</v>
      </c>
      <c r="C48" s="228">
        <v>43035245201</v>
      </c>
      <c r="D48" s="228" t="s">
        <v>768</v>
      </c>
      <c r="E48" s="228" t="s">
        <v>769</v>
      </c>
      <c r="F48" s="228" t="s">
        <v>709</v>
      </c>
      <c r="G48" s="228" t="s">
        <v>709</v>
      </c>
      <c r="H48" s="228" t="s">
        <v>709</v>
      </c>
      <c r="I48" s="228" t="s">
        <v>709</v>
      </c>
      <c r="J48" s="229">
        <v>43881</v>
      </c>
      <c r="K48" s="156">
        <v>17677113</v>
      </c>
      <c r="L48" s="156">
        <v>32771107</v>
      </c>
      <c r="M48" s="156">
        <v>33306856</v>
      </c>
      <c r="N48" s="156">
        <v>15093994.449999999</v>
      </c>
      <c r="O48" s="156">
        <v>0</v>
      </c>
      <c r="P48" s="156">
        <v>33713424</v>
      </c>
      <c r="Q48" s="156">
        <v>0</v>
      </c>
      <c r="R48" s="156">
        <v>0</v>
      </c>
      <c r="S48" s="156">
        <v>0</v>
      </c>
      <c r="T48" s="156">
        <v>0</v>
      </c>
      <c r="U48" s="156">
        <v>0</v>
      </c>
      <c r="V48" s="156">
        <v>0</v>
      </c>
      <c r="W48" s="156">
        <v>0</v>
      </c>
      <c r="X48" s="156">
        <v>0</v>
      </c>
      <c r="Y48" s="156">
        <v>0</v>
      </c>
      <c r="Z48" s="156">
        <v>0</v>
      </c>
      <c r="AA48" s="156">
        <v>0</v>
      </c>
      <c r="AB48" s="156">
        <v>0</v>
      </c>
      <c r="AC48" s="156">
        <v>0</v>
      </c>
      <c r="AD48" s="156">
        <v>0</v>
      </c>
      <c r="AE48" s="156">
        <v>0</v>
      </c>
      <c r="AF48" s="156">
        <v>33306856</v>
      </c>
      <c r="AG48" s="156">
        <v>33713424</v>
      </c>
      <c r="AH48" s="156">
        <v>406568</v>
      </c>
      <c r="AI48" s="156">
        <v>14339167</v>
      </c>
      <c r="AJ48" s="3"/>
      <c r="AK48" s="4"/>
    </row>
    <row r="49" spans="1:37" ht="24">
      <c r="A49" s="227">
        <v>2</v>
      </c>
      <c r="B49" s="228" t="s">
        <v>236</v>
      </c>
      <c r="C49" s="228">
        <v>42886515201</v>
      </c>
      <c r="D49" s="228" t="s">
        <v>768</v>
      </c>
      <c r="E49" s="228" t="s">
        <v>769</v>
      </c>
      <c r="F49" s="228" t="s">
        <v>709</v>
      </c>
      <c r="G49" s="228" t="s">
        <v>709</v>
      </c>
      <c r="H49" s="228" t="s">
        <v>709</v>
      </c>
      <c r="I49" s="228" t="s">
        <v>709</v>
      </c>
      <c r="J49" s="229">
        <v>42291</v>
      </c>
      <c r="K49" s="156">
        <v>65973116</v>
      </c>
      <c r="L49" s="156">
        <v>108070596</v>
      </c>
      <c r="M49" s="156">
        <v>111765107</v>
      </c>
      <c r="N49" s="156">
        <v>42097480.469999999</v>
      </c>
      <c r="O49" s="156">
        <v>0</v>
      </c>
      <c r="P49" s="156">
        <v>113168629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6">
        <v>0</v>
      </c>
      <c r="W49" s="156">
        <v>0</v>
      </c>
      <c r="X49" s="156">
        <v>0</v>
      </c>
      <c r="Y49" s="156">
        <v>0</v>
      </c>
      <c r="Z49" s="156">
        <v>0</v>
      </c>
      <c r="AA49" s="156">
        <v>0</v>
      </c>
      <c r="AB49" s="156">
        <v>0</v>
      </c>
      <c r="AC49" s="156">
        <v>0</v>
      </c>
      <c r="AD49" s="156">
        <v>0</v>
      </c>
      <c r="AE49" s="156">
        <v>0</v>
      </c>
      <c r="AF49" s="156">
        <v>111765107</v>
      </c>
      <c r="AG49" s="156">
        <v>113168629</v>
      </c>
      <c r="AH49" s="156">
        <v>1403522</v>
      </c>
      <c r="AI49" s="156">
        <v>76779378</v>
      </c>
      <c r="AJ49" s="3"/>
      <c r="AK49" s="4"/>
    </row>
    <row r="50" spans="1:37">
      <c r="A50" s="227">
        <v>2</v>
      </c>
      <c r="B50" s="228" t="s">
        <v>238</v>
      </c>
      <c r="C50" s="228">
        <v>43761115201</v>
      </c>
      <c r="D50" s="228" t="s">
        <v>770</v>
      </c>
      <c r="E50" s="228" t="s">
        <v>771</v>
      </c>
      <c r="F50" s="228" t="s">
        <v>709</v>
      </c>
      <c r="G50" s="228" t="s">
        <v>709</v>
      </c>
      <c r="H50" s="228" t="s">
        <v>709</v>
      </c>
      <c r="I50" s="228" t="s">
        <v>709</v>
      </c>
      <c r="J50" s="229">
        <v>43971</v>
      </c>
      <c r="K50" s="156">
        <v>8709827</v>
      </c>
      <c r="L50" s="156">
        <v>8796925</v>
      </c>
      <c r="M50" s="156">
        <v>9281776</v>
      </c>
      <c r="N50" s="156">
        <v>87098.27</v>
      </c>
      <c r="O50" s="156">
        <v>0</v>
      </c>
      <c r="P50" s="156">
        <v>9514074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0</v>
      </c>
      <c r="AA50" s="156">
        <v>0</v>
      </c>
      <c r="AB50" s="156">
        <v>0</v>
      </c>
      <c r="AC50" s="156">
        <v>0</v>
      </c>
      <c r="AD50" s="156">
        <v>0</v>
      </c>
      <c r="AE50" s="156">
        <v>0</v>
      </c>
      <c r="AF50" s="156">
        <v>9281776</v>
      </c>
      <c r="AG50" s="156">
        <v>9514074</v>
      </c>
      <c r="AH50" s="156">
        <v>232299</v>
      </c>
      <c r="AI50" s="156">
        <v>10240285</v>
      </c>
      <c r="AJ50" s="3"/>
      <c r="AK50" s="4"/>
    </row>
    <row r="51" spans="1:37">
      <c r="A51" s="227">
        <v>2</v>
      </c>
      <c r="B51" s="228" t="s">
        <v>240</v>
      </c>
      <c r="C51" s="228">
        <v>43616815201</v>
      </c>
      <c r="D51" s="228" t="s">
        <v>772</v>
      </c>
      <c r="E51" s="228" t="s">
        <v>773</v>
      </c>
      <c r="F51" s="228" t="s">
        <v>709</v>
      </c>
      <c r="G51" s="228" t="s">
        <v>709</v>
      </c>
      <c r="H51" s="228" t="s">
        <v>709</v>
      </c>
      <c r="I51" s="228" t="s">
        <v>709</v>
      </c>
      <c r="J51" s="229">
        <v>44223</v>
      </c>
      <c r="K51" s="156">
        <v>15444874</v>
      </c>
      <c r="L51" s="156">
        <v>18490817</v>
      </c>
      <c r="M51" s="156">
        <v>18667723</v>
      </c>
      <c r="N51" s="156">
        <v>3045942.89</v>
      </c>
      <c r="O51" s="156">
        <v>0</v>
      </c>
      <c r="P51" s="156">
        <v>18710310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6">
        <v>0</v>
      </c>
      <c r="W51" s="156">
        <v>0</v>
      </c>
      <c r="X51" s="156">
        <v>0</v>
      </c>
      <c r="Y51" s="156">
        <v>0</v>
      </c>
      <c r="Z51" s="156">
        <v>0</v>
      </c>
      <c r="AA51" s="156">
        <v>0</v>
      </c>
      <c r="AB51" s="156">
        <v>0</v>
      </c>
      <c r="AC51" s="156">
        <v>0</v>
      </c>
      <c r="AD51" s="156">
        <v>0</v>
      </c>
      <c r="AE51" s="156">
        <v>0</v>
      </c>
      <c r="AF51" s="156">
        <v>18667723</v>
      </c>
      <c r="AG51" s="156">
        <v>18710310</v>
      </c>
      <c r="AH51" s="156">
        <v>42587</v>
      </c>
      <c r="AI51" s="156">
        <v>11733777</v>
      </c>
      <c r="AJ51" s="3"/>
      <c r="AK51" s="4"/>
    </row>
    <row r="52" spans="1:37">
      <c r="A52" s="227">
        <v>2</v>
      </c>
      <c r="B52" s="228" t="s">
        <v>623</v>
      </c>
      <c r="C52" s="228">
        <v>44342115201</v>
      </c>
      <c r="D52" s="228" t="s">
        <v>762</v>
      </c>
      <c r="E52" s="228" t="s">
        <v>763</v>
      </c>
      <c r="F52" s="228" t="s">
        <v>709</v>
      </c>
      <c r="G52" s="228" t="s">
        <v>709</v>
      </c>
      <c r="H52" s="228" t="s">
        <v>709</v>
      </c>
      <c r="I52" s="228" t="s">
        <v>709</v>
      </c>
      <c r="J52" s="229">
        <v>44601</v>
      </c>
      <c r="K52" s="156">
        <v>31969186</v>
      </c>
      <c r="L52" s="156">
        <v>31969186</v>
      </c>
      <c r="M52" s="156">
        <v>32489212</v>
      </c>
      <c r="N52" s="156">
        <v>0</v>
      </c>
      <c r="O52" s="156">
        <v>0</v>
      </c>
      <c r="P52" s="156">
        <v>33982240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6">
        <v>0</v>
      </c>
      <c r="W52" s="156">
        <v>0</v>
      </c>
      <c r="X52" s="156">
        <v>0</v>
      </c>
      <c r="Y52" s="156">
        <v>0</v>
      </c>
      <c r="Z52" s="156">
        <v>0</v>
      </c>
      <c r="AA52" s="156">
        <v>0</v>
      </c>
      <c r="AB52" s="156">
        <v>0</v>
      </c>
      <c r="AC52" s="156">
        <v>0</v>
      </c>
      <c r="AD52" s="156">
        <v>0</v>
      </c>
      <c r="AE52" s="156">
        <v>0</v>
      </c>
      <c r="AF52" s="156">
        <v>32489212</v>
      </c>
      <c r="AG52" s="156">
        <v>33982240</v>
      </c>
      <c r="AH52" s="156">
        <v>1493028</v>
      </c>
      <c r="AI52" s="156">
        <v>35449756</v>
      </c>
      <c r="AJ52" s="3"/>
      <c r="AK52" s="4"/>
    </row>
    <row r="53" spans="1:37">
      <c r="A53" s="227">
        <v>2</v>
      </c>
      <c r="B53" s="228" t="s">
        <v>242</v>
      </c>
      <c r="C53" s="228">
        <v>43935615201</v>
      </c>
      <c r="D53" s="228" t="s">
        <v>774</v>
      </c>
      <c r="E53" s="228" t="s">
        <v>775</v>
      </c>
      <c r="F53" s="228" t="s">
        <v>709</v>
      </c>
      <c r="G53" s="228" t="s">
        <v>709</v>
      </c>
      <c r="H53" s="228" t="s">
        <v>709</v>
      </c>
      <c r="I53" s="228" t="s">
        <v>709</v>
      </c>
      <c r="J53" s="229">
        <v>44727</v>
      </c>
      <c r="K53" s="156">
        <v>19892956</v>
      </c>
      <c r="L53" s="156">
        <v>20310363</v>
      </c>
      <c r="M53" s="156">
        <v>20717832</v>
      </c>
      <c r="N53" s="156">
        <v>417407.11</v>
      </c>
      <c r="O53" s="156">
        <v>0</v>
      </c>
      <c r="P53" s="156">
        <v>20372452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156">
        <v>0</v>
      </c>
      <c r="AA53" s="156">
        <v>0</v>
      </c>
      <c r="AB53" s="156">
        <v>0</v>
      </c>
      <c r="AC53" s="156">
        <v>0</v>
      </c>
      <c r="AD53" s="156">
        <v>0</v>
      </c>
      <c r="AE53" s="156">
        <v>0</v>
      </c>
      <c r="AF53" s="156">
        <v>20717832</v>
      </c>
      <c r="AG53" s="156">
        <v>20372452</v>
      </c>
      <c r="AH53" s="156">
        <v>-345380</v>
      </c>
      <c r="AI53" s="156">
        <v>16227519</v>
      </c>
      <c r="AJ53" s="3"/>
      <c r="AK53" s="4"/>
    </row>
    <row r="54" spans="1:37">
      <c r="A54" s="227">
        <v>2</v>
      </c>
      <c r="B54" s="228" t="s">
        <v>244</v>
      </c>
      <c r="C54" s="228">
        <v>44554515201</v>
      </c>
      <c r="D54" s="228" t="s">
        <v>762</v>
      </c>
      <c r="E54" s="228" t="s">
        <v>763</v>
      </c>
      <c r="F54" s="228" t="s">
        <v>709</v>
      </c>
      <c r="G54" s="228" t="s">
        <v>709</v>
      </c>
      <c r="H54" s="228" t="s">
        <v>709</v>
      </c>
      <c r="I54" s="228" t="s">
        <v>709</v>
      </c>
      <c r="J54" s="229">
        <v>44720</v>
      </c>
      <c r="K54" s="156">
        <v>10095026</v>
      </c>
      <c r="L54" s="156">
        <v>10267526</v>
      </c>
      <c r="M54" s="156">
        <v>10526210</v>
      </c>
      <c r="N54" s="156">
        <v>172500</v>
      </c>
      <c r="O54" s="156">
        <v>0</v>
      </c>
      <c r="P54" s="156">
        <v>10199858</v>
      </c>
      <c r="Q54" s="156">
        <v>0</v>
      </c>
      <c r="R54" s="156">
        <v>0</v>
      </c>
      <c r="S54" s="156">
        <v>0</v>
      </c>
      <c r="T54" s="156">
        <v>0</v>
      </c>
      <c r="U54" s="156">
        <v>0</v>
      </c>
      <c r="V54" s="156">
        <v>0</v>
      </c>
      <c r="W54" s="156">
        <v>0</v>
      </c>
      <c r="X54" s="156">
        <v>0</v>
      </c>
      <c r="Y54" s="156">
        <v>0</v>
      </c>
      <c r="Z54" s="156">
        <v>0</v>
      </c>
      <c r="AA54" s="156">
        <v>0</v>
      </c>
      <c r="AB54" s="156">
        <v>0</v>
      </c>
      <c r="AC54" s="156">
        <v>0</v>
      </c>
      <c r="AD54" s="156">
        <v>0</v>
      </c>
      <c r="AE54" s="156">
        <v>0</v>
      </c>
      <c r="AF54" s="156">
        <v>10526210</v>
      </c>
      <c r="AG54" s="156">
        <v>10199858</v>
      </c>
      <c r="AH54" s="156">
        <v>-326352</v>
      </c>
      <c r="AI54" s="156">
        <v>10655889</v>
      </c>
      <c r="AJ54" s="3"/>
      <c r="AK54" s="4"/>
    </row>
    <row r="55" spans="1:37" ht="24">
      <c r="A55" s="227">
        <v>2</v>
      </c>
      <c r="B55" s="228" t="s">
        <v>246</v>
      </c>
      <c r="C55" s="228">
        <v>43744115201</v>
      </c>
      <c r="D55" s="228" t="s">
        <v>768</v>
      </c>
      <c r="E55" s="228" t="s">
        <v>769</v>
      </c>
      <c r="F55" s="228" t="s">
        <v>709</v>
      </c>
      <c r="G55" s="228" t="s">
        <v>709</v>
      </c>
      <c r="H55" s="228" t="s">
        <v>709</v>
      </c>
      <c r="I55" s="228" t="s">
        <v>709</v>
      </c>
      <c r="J55" s="229">
        <v>44573</v>
      </c>
      <c r="K55" s="156">
        <v>14032373</v>
      </c>
      <c r="L55" s="156">
        <v>15901285</v>
      </c>
      <c r="M55" s="156">
        <v>16261074</v>
      </c>
      <c r="N55" s="156">
        <v>1868911.96</v>
      </c>
      <c r="O55" s="156">
        <v>0</v>
      </c>
      <c r="P55" s="156">
        <v>16285649</v>
      </c>
      <c r="Q55" s="156">
        <v>0</v>
      </c>
      <c r="R55" s="156">
        <v>0</v>
      </c>
      <c r="S55" s="156">
        <v>0</v>
      </c>
      <c r="T55" s="156">
        <v>0</v>
      </c>
      <c r="U55" s="156">
        <v>0</v>
      </c>
      <c r="V55" s="156">
        <v>0</v>
      </c>
      <c r="W55" s="156">
        <v>0</v>
      </c>
      <c r="X55" s="156">
        <v>0</v>
      </c>
      <c r="Y55" s="156">
        <v>0</v>
      </c>
      <c r="Z55" s="156">
        <v>0</v>
      </c>
      <c r="AA55" s="156">
        <v>0</v>
      </c>
      <c r="AB55" s="156">
        <v>0</v>
      </c>
      <c r="AC55" s="156">
        <v>0</v>
      </c>
      <c r="AD55" s="156">
        <v>0</v>
      </c>
      <c r="AE55" s="156">
        <v>0</v>
      </c>
      <c r="AF55" s="156">
        <v>16261074</v>
      </c>
      <c r="AG55" s="156">
        <v>16285649</v>
      </c>
      <c r="AH55" s="156">
        <v>24575</v>
      </c>
      <c r="AI55" s="156">
        <v>15021661</v>
      </c>
      <c r="AJ55" s="3"/>
      <c r="AK55" s="4"/>
    </row>
    <row r="56" spans="1:37" ht="24">
      <c r="A56" s="227">
        <v>2</v>
      </c>
      <c r="B56" s="228" t="s">
        <v>248</v>
      </c>
      <c r="C56" s="228">
        <v>44351715201</v>
      </c>
      <c r="D56" s="228" t="s">
        <v>768</v>
      </c>
      <c r="E56" s="228" t="s">
        <v>769</v>
      </c>
      <c r="F56" s="228" t="s">
        <v>709</v>
      </c>
      <c r="G56" s="228" t="s">
        <v>709</v>
      </c>
      <c r="H56" s="228" t="s">
        <v>709</v>
      </c>
      <c r="I56" s="228" t="s">
        <v>709</v>
      </c>
      <c r="J56" s="229">
        <v>44881</v>
      </c>
      <c r="K56" s="156">
        <v>7663000</v>
      </c>
      <c r="L56" s="156">
        <v>8470199</v>
      </c>
      <c r="M56" s="156">
        <v>9163770</v>
      </c>
      <c r="N56" s="156">
        <v>807198.83</v>
      </c>
      <c r="O56" s="156">
        <v>0</v>
      </c>
      <c r="P56" s="156">
        <v>9151881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156">
        <v>0</v>
      </c>
      <c r="W56" s="156">
        <v>0</v>
      </c>
      <c r="X56" s="156">
        <v>0</v>
      </c>
      <c r="Y56" s="156">
        <v>0</v>
      </c>
      <c r="Z56" s="156">
        <v>0</v>
      </c>
      <c r="AA56" s="156">
        <v>0</v>
      </c>
      <c r="AB56" s="156">
        <v>0</v>
      </c>
      <c r="AC56" s="156">
        <v>0</v>
      </c>
      <c r="AD56" s="156">
        <v>0</v>
      </c>
      <c r="AE56" s="156">
        <v>0</v>
      </c>
      <c r="AF56" s="156">
        <v>9163770</v>
      </c>
      <c r="AG56" s="156">
        <v>9151881</v>
      </c>
      <c r="AH56" s="156">
        <v>-11890</v>
      </c>
      <c r="AI56" s="156">
        <v>7014633</v>
      </c>
      <c r="AJ56" s="3"/>
      <c r="AK56" s="4"/>
    </row>
    <row r="57" spans="1:37">
      <c r="A57" s="227">
        <v>2</v>
      </c>
      <c r="B57" s="228" t="s">
        <v>250</v>
      </c>
      <c r="C57" s="228">
        <v>43575615201</v>
      </c>
      <c r="D57" s="228" t="s">
        <v>776</v>
      </c>
      <c r="E57" s="228" t="s">
        <v>777</v>
      </c>
      <c r="F57" s="228" t="s">
        <v>709</v>
      </c>
      <c r="G57" s="228" t="s">
        <v>709</v>
      </c>
      <c r="H57" s="228" t="s">
        <v>709</v>
      </c>
      <c r="I57" s="228" t="s">
        <v>709</v>
      </c>
      <c r="J57" s="229">
        <v>44860</v>
      </c>
      <c r="K57" s="156">
        <v>3832776</v>
      </c>
      <c r="L57" s="156">
        <v>4315395</v>
      </c>
      <c r="M57" s="156">
        <v>4383212</v>
      </c>
      <c r="N57" s="156">
        <v>482619.04</v>
      </c>
      <c r="O57" s="156">
        <v>0</v>
      </c>
      <c r="P57" s="156">
        <v>4383212</v>
      </c>
      <c r="Q57" s="156">
        <v>0</v>
      </c>
      <c r="R57" s="156">
        <v>0</v>
      </c>
      <c r="S57" s="156">
        <v>0</v>
      </c>
      <c r="T57" s="156">
        <v>0</v>
      </c>
      <c r="U57" s="156">
        <v>0</v>
      </c>
      <c r="V57" s="156">
        <v>0</v>
      </c>
      <c r="W57" s="156">
        <v>0</v>
      </c>
      <c r="X57" s="156">
        <v>0</v>
      </c>
      <c r="Y57" s="156">
        <v>0</v>
      </c>
      <c r="Z57" s="156">
        <v>0</v>
      </c>
      <c r="AA57" s="156">
        <v>0</v>
      </c>
      <c r="AB57" s="156">
        <v>0</v>
      </c>
      <c r="AC57" s="156">
        <v>0</v>
      </c>
      <c r="AD57" s="156">
        <v>0</v>
      </c>
      <c r="AE57" s="156">
        <v>0</v>
      </c>
      <c r="AF57" s="156">
        <v>4383212</v>
      </c>
      <c r="AG57" s="156">
        <v>4383212</v>
      </c>
      <c r="AH57" s="156">
        <v>0</v>
      </c>
      <c r="AI57" s="156">
        <v>4521037</v>
      </c>
      <c r="AJ57" s="3"/>
      <c r="AK57" s="4"/>
    </row>
    <row r="58" spans="1:37">
      <c r="A58" s="227">
        <v>2</v>
      </c>
      <c r="B58" s="228" t="s">
        <v>252</v>
      </c>
      <c r="C58" s="228">
        <v>44554715201</v>
      </c>
      <c r="D58" s="228" t="s">
        <v>762</v>
      </c>
      <c r="E58" s="228" t="s">
        <v>763</v>
      </c>
      <c r="F58" s="228" t="s">
        <v>709</v>
      </c>
      <c r="G58" s="228" t="s">
        <v>709</v>
      </c>
      <c r="H58" s="228" t="s">
        <v>709</v>
      </c>
      <c r="I58" s="228" t="s">
        <v>709</v>
      </c>
      <c r="J58" s="229">
        <v>44860</v>
      </c>
      <c r="K58" s="156">
        <v>25595410</v>
      </c>
      <c r="L58" s="156">
        <v>25761158</v>
      </c>
      <c r="M58" s="156">
        <v>26450421</v>
      </c>
      <c r="N58" s="156">
        <v>165747.22</v>
      </c>
      <c r="O58" s="156">
        <v>0</v>
      </c>
      <c r="P58" s="156">
        <v>25953030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6">
        <v>0</v>
      </c>
      <c r="W58" s="156">
        <v>0</v>
      </c>
      <c r="X58" s="156">
        <v>0</v>
      </c>
      <c r="Y58" s="156">
        <v>0</v>
      </c>
      <c r="Z58" s="156">
        <v>0</v>
      </c>
      <c r="AA58" s="156">
        <v>0</v>
      </c>
      <c r="AB58" s="156">
        <v>0</v>
      </c>
      <c r="AC58" s="156">
        <v>0</v>
      </c>
      <c r="AD58" s="156">
        <v>0</v>
      </c>
      <c r="AE58" s="156">
        <v>0</v>
      </c>
      <c r="AF58" s="156">
        <v>26450421</v>
      </c>
      <c r="AG58" s="156">
        <v>25953030</v>
      </c>
      <c r="AH58" s="156">
        <v>-497390</v>
      </c>
      <c r="AI58" s="156">
        <v>25708228</v>
      </c>
      <c r="AJ58" s="3"/>
      <c r="AK58" s="4"/>
    </row>
    <row r="59" spans="1:37">
      <c r="A59" s="227">
        <v>2</v>
      </c>
      <c r="B59" s="228" t="s">
        <v>254</v>
      </c>
      <c r="C59" s="228">
        <v>44540215201</v>
      </c>
      <c r="D59" s="228" t="s">
        <v>762</v>
      </c>
      <c r="E59" s="228" t="s">
        <v>763</v>
      </c>
      <c r="F59" s="228" t="s">
        <v>709</v>
      </c>
      <c r="G59" s="228" t="s">
        <v>709</v>
      </c>
      <c r="H59" s="228" t="s">
        <v>709</v>
      </c>
      <c r="I59" s="228" t="s">
        <v>709</v>
      </c>
      <c r="J59" s="229">
        <v>44881</v>
      </c>
      <c r="K59" s="156">
        <v>12471547</v>
      </c>
      <c r="L59" s="156">
        <v>12747539</v>
      </c>
      <c r="M59" s="156">
        <v>13553931</v>
      </c>
      <c r="N59" s="156">
        <v>275991.77</v>
      </c>
      <c r="O59" s="156">
        <v>0</v>
      </c>
      <c r="P59" s="156">
        <v>13363147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6">
        <v>0</v>
      </c>
      <c r="W59" s="156">
        <v>0</v>
      </c>
      <c r="X59" s="156">
        <v>0</v>
      </c>
      <c r="Y59" s="156">
        <v>0</v>
      </c>
      <c r="Z59" s="156">
        <v>0</v>
      </c>
      <c r="AA59" s="156">
        <v>0</v>
      </c>
      <c r="AB59" s="156">
        <v>0</v>
      </c>
      <c r="AC59" s="156">
        <v>0</v>
      </c>
      <c r="AD59" s="156">
        <v>0</v>
      </c>
      <c r="AE59" s="156">
        <v>0</v>
      </c>
      <c r="AF59" s="156">
        <v>13553931</v>
      </c>
      <c r="AG59" s="156">
        <v>13363147</v>
      </c>
      <c r="AH59" s="156">
        <v>-190784</v>
      </c>
      <c r="AI59" s="156">
        <v>11980864</v>
      </c>
      <c r="AJ59" s="3"/>
      <c r="AK59" s="4"/>
    </row>
    <row r="60" spans="1:37">
      <c r="A60" s="227">
        <v>2</v>
      </c>
      <c r="B60" s="228" t="s">
        <v>256</v>
      </c>
      <c r="C60" s="228">
        <v>44535215201</v>
      </c>
      <c r="D60" s="228" t="s">
        <v>730</v>
      </c>
      <c r="E60" s="228" t="s">
        <v>731</v>
      </c>
      <c r="F60" s="228" t="s">
        <v>709</v>
      </c>
      <c r="G60" s="228" t="s">
        <v>709</v>
      </c>
      <c r="H60" s="228" t="s">
        <v>709</v>
      </c>
      <c r="I60" s="228" t="s">
        <v>709</v>
      </c>
      <c r="J60" s="229">
        <v>45091</v>
      </c>
      <c r="K60" s="156">
        <v>5895675</v>
      </c>
      <c r="L60" s="156">
        <v>5981679</v>
      </c>
      <c r="M60" s="156">
        <v>6100547</v>
      </c>
      <c r="N60" s="156">
        <v>86003.71</v>
      </c>
      <c r="O60" s="156">
        <v>0</v>
      </c>
      <c r="P60" s="156">
        <v>6097264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6">
        <v>0</v>
      </c>
      <c r="W60" s="156">
        <v>0</v>
      </c>
      <c r="X60" s="156">
        <v>0</v>
      </c>
      <c r="Y60" s="156">
        <v>0</v>
      </c>
      <c r="Z60" s="156">
        <v>0</v>
      </c>
      <c r="AA60" s="156">
        <v>0</v>
      </c>
      <c r="AB60" s="156">
        <v>0</v>
      </c>
      <c r="AC60" s="156">
        <v>0</v>
      </c>
      <c r="AD60" s="156">
        <v>0</v>
      </c>
      <c r="AE60" s="156">
        <v>0</v>
      </c>
      <c r="AF60" s="156">
        <v>6100547</v>
      </c>
      <c r="AG60" s="156">
        <v>6097264</v>
      </c>
      <c r="AH60" s="156">
        <v>-3283</v>
      </c>
      <c r="AI60" s="156">
        <v>6680440</v>
      </c>
      <c r="AJ60" s="3"/>
      <c r="AK60" s="4"/>
    </row>
    <row r="61" spans="1:37">
      <c r="A61" s="227">
        <v>2</v>
      </c>
      <c r="B61" s="228" t="s">
        <v>258</v>
      </c>
      <c r="C61" s="228">
        <v>44707815201</v>
      </c>
      <c r="D61" s="228" t="s">
        <v>762</v>
      </c>
      <c r="E61" s="228" t="s">
        <v>763</v>
      </c>
      <c r="F61" s="228" t="s">
        <v>709</v>
      </c>
      <c r="G61" s="228" t="s">
        <v>709</v>
      </c>
      <c r="H61" s="228" t="s">
        <v>709</v>
      </c>
      <c r="I61" s="228" t="s">
        <v>709</v>
      </c>
      <c r="J61" s="229">
        <v>45091</v>
      </c>
      <c r="K61" s="156">
        <v>4420617</v>
      </c>
      <c r="L61" s="156">
        <v>4518180</v>
      </c>
      <c r="M61" s="156">
        <v>4416217</v>
      </c>
      <c r="N61" s="156">
        <v>97563.199999999997</v>
      </c>
      <c r="O61" s="156">
        <v>0</v>
      </c>
      <c r="P61" s="156">
        <v>4412247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6">
        <v>0</v>
      </c>
      <c r="W61" s="156">
        <v>0</v>
      </c>
      <c r="X61" s="156">
        <v>0</v>
      </c>
      <c r="Y61" s="156">
        <v>0</v>
      </c>
      <c r="Z61" s="156">
        <v>0</v>
      </c>
      <c r="AA61" s="156">
        <v>0</v>
      </c>
      <c r="AB61" s="156">
        <v>0</v>
      </c>
      <c r="AC61" s="156">
        <v>0</v>
      </c>
      <c r="AD61" s="156">
        <v>0</v>
      </c>
      <c r="AE61" s="156">
        <v>0</v>
      </c>
      <c r="AF61" s="156">
        <v>4416217</v>
      </c>
      <c r="AG61" s="156">
        <v>4412247</v>
      </c>
      <c r="AH61" s="156">
        <v>-3971</v>
      </c>
      <c r="AI61" s="156">
        <v>4807508</v>
      </c>
      <c r="AJ61" s="3"/>
      <c r="AK61" s="4"/>
    </row>
    <row r="62" spans="1:37">
      <c r="A62" s="227">
        <v>2</v>
      </c>
      <c r="B62" s="228" t="s">
        <v>260</v>
      </c>
      <c r="C62" s="228">
        <v>44718015201</v>
      </c>
      <c r="D62" s="228" t="s">
        <v>770</v>
      </c>
      <c r="E62" s="228" t="s">
        <v>771</v>
      </c>
      <c r="F62" s="228" t="s">
        <v>709</v>
      </c>
      <c r="G62" s="228" t="s">
        <v>709</v>
      </c>
      <c r="H62" s="228" t="s">
        <v>709</v>
      </c>
      <c r="I62" s="228" t="s">
        <v>709</v>
      </c>
      <c r="J62" s="229">
        <v>45014</v>
      </c>
      <c r="K62" s="156">
        <v>11703806</v>
      </c>
      <c r="L62" s="156">
        <v>11742594</v>
      </c>
      <c r="M62" s="156">
        <v>12389230</v>
      </c>
      <c r="N62" s="156">
        <v>38788.29</v>
      </c>
      <c r="O62" s="156">
        <v>0</v>
      </c>
      <c r="P62" s="156">
        <v>12394517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6">
        <v>0</v>
      </c>
      <c r="W62" s="156">
        <v>0</v>
      </c>
      <c r="X62" s="156">
        <v>0</v>
      </c>
      <c r="Y62" s="156">
        <v>0</v>
      </c>
      <c r="Z62" s="156">
        <v>0</v>
      </c>
      <c r="AA62" s="156">
        <v>0</v>
      </c>
      <c r="AB62" s="156">
        <v>0</v>
      </c>
      <c r="AC62" s="156">
        <v>0</v>
      </c>
      <c r="AD62" s="156">
        <v>0</v>
      </c>
      <c r="AE62" s="156">
        <v>0</v>
      </c>
      <c r="AF62" s="156">
        <v>12389230</v>
      </c>
      <c r="AG62" s="156">
        <v>12394517</v>
      </c>
      <c r="AH62" s="156">
        <v>5287</v>
      </c>
      <c r="AI62" s="156">
        <v>10416036</v>
      </c>
      <c r="AJ62" s="3"/>
      <c r="AK62" s="4"/>
    </row>
    <row r="63" spans="1:37">
      <c r="A63" s="227">
        <v>2</v>
      </c>
      <c r="B63" s="228" t="s">
        <v>778</v>
      </c>
      <c r="C63" s="228">
        <v>43993715201</v>
      </c>
      <c r="D63" s="228" t="s">
        <v>762</v>
      </c>
      <c r="E63" s="228" t="s">
        <v>763</v>
      </c>
      <c r="F63" s="228" t="s">
        <v>709</v>
      </c>
      <c r="G63" s="228" t="s">
        <v>709</v>
      </c>
      <c r="H63" s="228" t="s">
        <v>709</v>
      </c>
      <c r="I63" s="228" t="s">
        <v>709</v>
      </c>
      <c r="J63" s="229">
        <v>45042</v>
      </c>
      <c r="K63" s="156">
        <v>10398707</v>
      </c>
      <c r="L63" s="156">
        <v>10398707</v>
      </c>
      <c r="M63" s="156">
        <v>10268067</v>
      </c>
      <c r="N63" s="156">
        <v>0</v>
      </c>
      <c r="O63" s="156">
        <v>0</v>
      </c>
      <c r="P63" s="156">
        <v>10264664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6">
        <v>0</v>
      </c>
      <c r="W63" s="156">
        <v>0</v>
      </c>
      <c r="X63" s="156">
        <v>0</v>
      </c>
      <c r="Y63" s="156">
        <v>0</v>
      </c>
      <c r="Z63" s="156">
        <v>0</v>
      </c>
      <c r="AA63" s="156">
        <v>0</v>
      </c>
      <c r="AB63" s="156">
        <v>0</v>
      </c>
      <c r="AC63" s="156">
        <v>0</v>
      </c>
      <c r="AD63" s="156">
        <v>0</v>
      </c>
      <c r="AE63" s="156">
        <v>0</v>
      </c>
      <c r="AF63" s="156">
        <v>10268067</v>
      </c>
      <c r="AG63" s="156">
        <v>10264664</v>
      </c>
      <c r="AH63" s="156">
        <v>-3403</v>
      </c>
      <c r="AI63" s="156">
        <v>8834994</v>
      </c>
      <c r="AJ63" s="3"/>
      <c r="AK63" s="4"/>
    </row>
    <row r="64" spans="1:37">
      <c r="A64" s="227">
        <v>2</v>
      </c>
      <c r="B64" s="228" t="s">
        <v>262</v>
      </c>
      <c r="C64" s="228">
        <v>44330415201</v>
      </c>
      <c r="D64" s="228" t="s">
        <v>718</v>
      </c>
      <c r="E64" s="228" t="s">
        <v>719</v>
      </c>
      <c r="F64" s="228" t="s">
        <v>709</v>
      </c>
      <c r="G64" s="228" t="s">
        <v>709</v>
      </c>
      <c r="H64" s="228" t="s">
        <v>709</v>
      </c>
      <c r="I64" s="228" t="s">
        <v>709</v>
      </c>
      <c r="J64" s="229">
        <v>45063</v>
      </c>
      <c r="K64" s="156">
        <v>23947969</v>
      </c>
      <c r="L64" s="156">
        <v>24055659</v>
      </c>
      <c r="M64" s="156">
        <v>25032603</v>
      </c>
      <c r="N64" s="156">
        <v>107690.09</v>
      </c>
      <c r="O64" s="156">
        <v>0</v>
      </c>
      <c r="P64" s="156">
        <v>25026994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6">
        <v>0</v>
      </c>
      <c r="W64" s="156">
        <v>0</v>
      </c>
      <c r="X64" s="156">
        <v>0</v>
      </c>
      <c r="Y64" s="156">
        <v>0</v>
      </c>
      <c r="Z64" s="156">
        <v>0</v>
      </c>
      <c r="AA64" s="156">
        <v>0</v>
      </c>
      <c r="AB64" s="156">
        <v>0</v>
      </c>
      <c r="AC64" s="156">
        <v>0</v>
      </c>
      <c r="AD64" s="156">
        <v>0</v>
      </c>
      <c r="AE64" s="156">
        <v>0</v>
      </c>
      <c r="AF64" s="156">
        <v>25032603</v>
      </c>
      <c r="AG64" s="156">
        <v>25026994</v>
      </c>
      <c r="AH64" s="156">
        <v>-5609</v>
      </c>
      <c r="AI64" s="156">
        <v>21934860</v>
      </c>
      <c r="AJ64" s="3"/>
      <c r="AK64" s="4"/>
    </row>
    <row r="65" spans="1:37">
      <c r="A65" s="227">
        <v>2</v>
      </c>
      <c r="B65" s="228" t="s">
        <v>264</v>
      </c>
      <c r="C65" s="228">
        <v>20930185201</v>
      </c>
      <c r="D65" s="228" t="s">
        <v>718</v>
      </c>
      <c r="E65" s="228" t="s">
        <v>719</v>
      </c>
      <c r="F65" s="228" t="s">
        <v>709</v>
      </c>
      <c r="G65" s="228" t="s">
        <v>709</v>
      </c>
      <c r="H65" s="228" t="s">
        <v>709</v>
      </c>
      <c r="I65" s="228" t="s">
        <v>709</v>
      </c>
      <c r="J65" s="229">
        <v>45042</v>
      </c>
      <c r="K65" s="156">
        <v>19358596</v>
      </c>
      <c r="L65" s="156">
        <v>19523393</v>
      </c>
      <c r="M65" s="156">
        <v>20332171</v>
      </c>
      <c r="N65" s="156">
        <v>164797.23000000001</v>
      </c>
      <c r="O65" s="156">
        <v>0</v>
      </c>
      <c r="P65" s="156">
        <v>20313549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6">
        <v>0</v>
      </c>
      <c r="W65" s="156">
        <v>0</v>
      </c>
      <c r="X65" s="156">
        <v>0</v>
      </c>
      <c r="Y65" s="156">
        <v>0</v>
      </c>
      <c r="Z65" s="156">
        <v>0</v>
      </c>
      <c r="AA65" s="156">
        <v>0</v>
      </c>
      <c r="AB65" s="156">
        <v>0</v>
      </c>
      <c r="AC65" s="156">
        <v>0</v>
      </c>
      <c r="AD65" s="156">
        <v>0</v>
      </c>
      <c r="AE65" s="156">
        <v>0</v>
      </c>
      <c r="AF65" s="156">
        <v>20332171</v>
      </c>
      <c r="AG65" s="156">
        <v>20313549</v>
      </c>
      <c r="AH65" s="156">
        <v>-18621</v>
      </c>
      <c r="AI65" s="156">
        <v>19142187</v>
      </c>
      <c r="AJ65" s="3"/>
      <c r="AK65" s="4"/>
    </row>
    <row r="66" spans="1:37" ht="24">
      <c r="A66" s="227">
        <v>2</v>
      </c>
      <c r="B66" s="228" t="s">
        <v>266</v>
      </c>
      <c r="C66" s="228">
        <v>44331015201</v>
      </c>
      <c r="D66" s="228" t="s">
        <v>768</v>
      </c>
      <c r="E66" s="228" t="s">
        <v>769</v>
      </c>
      <c r="F66" s="228" t="s">
        <v>709</v>
      </c>
      <c r="G66" s="228" t="s">
        <v>709</v>
      </c>
      <c r="H66" s="228" t="s">
        <v>709</v>
      </c>
      <c r="I66" s="228" t="s">
        <v>709</v>
      </c>
      <c r="J66" s="229">
        <v>44902</v>
      </c>
      <c r="K66" s="156">
        <v>26057502</v>
      </c>
      <c r="L66" s="156">
        <v>26443445</v>
      </c>
      <c r="M66" s="156">
        <v>27980036</v>
      </c>
      <c r="N66" s="156">
        <v>385943.3</v>
      </c>
      <c r="O66" s="156">
        <v>0</v>
      </c>
      <c r="P66" s="156">
        <v>27874372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6">
        <v>0</v>
      </c>
      <c r="W66" s="156">
        <v>0</v>
      </c>
      <c r="X66" s="156">
        <v>0</v>
      </c>
      <c r="Y66" s="156">
        <v>0</v>
      </c>
      <c r="Z66" s="156">
        <v>0</v>
      </c>
      <c r="AA66" s="156">
        <v>0</v>
      </c>
      <c r="AB66" s="156">
        <v>0</v>
      </c>
      <c r="AC66" s="156">
        <v>0</v>
      </c>
      <c r="AD66" s="156">
        <v>0</v>
      </c>
      <c r="AE66" s="156">
        <v>0</v>
      </c>
      <c r="AF66" s="156">
        <v>27980036</v>
      </c>
      <c r="AG66" s="156">
        <v>27874372</v>
      </c>
      <c r="AH66" s="156">
        <v>-105664</v>
      </c>
      <c r="AI66" s="156">
        <v>24163400</v>
      </c>
      <c r="AJ66" s="3"/>
      <c r="AK66" s="4"/>
    </row>
    <row r="67" spans="1:37">
      <c r="A67" s="227">
        <v>2</v>
      </c>
      <c r="B67" s="228" t="s">
        <v>625</v>
      </c>
      <c r="C67" s="228">
        <v>44542715201</v>
      </c>
      <c r="D67" s="228" t="s">
        <v>774</v>
      </c>
      <c r="E67" s="228" t="s">
        <v>775</v>
      </c>
      <c r="F67" s="228" t="s">
        <v>709</v>
      </c>
      <c r="G67" s="228" t="s">
        <v>709</v>
      </c>
      <c r="H67" s="228" t="s">
        <v>709</v>
      </c>
      <c r="I67" s="228" t="s">
        <v>709</v>
      </c>
      <c r="J67" s="229">
        <v>45266</v>
      </c>
      <c r="K67" s="156">
        <v>6853255</v>
      </c>
      <c r="L67" s="156">
        <v>6853255</v>
      </c>
      <c r="M67" s="156">
        <v>6989283</v>
      </c>
      <c r="N67" s="156">
        <v>0</v>
      </c>
      <c r="O67" s="156">
        <v>0</v>
      </c>
      <c r="P67" s="156">
        <v>6981891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6">
        <v>0</v>
      </c>
      <c r="W67" s="156">
        <v>0</v>
      </c>
      <c r="X67" s="156">
        <v>0</v>
      </c>
      <c r="Y67" s="156">
        <v>0</v>
      </c>
      <c r="Z67" s="156">
        <v>0</v>
      </c>
      <c r="AA67" s="156">
        <v>0</v>
      </c>
      <c r="AB67" s="156">
        <v>0</v>
      </c>
      <c r="AC67" s="156">
        <v>0</v>
      </c>
      <c r="AD67" s="156">
        <v>0</v>
      </c>
      <c r="AE67" s="156">
        <v>0</v>
      </c>
      <c r="AF67" s="156">
        <v>6989283</v>
      </c>
      <c r="AG67" s="156">
        <v>6981891</v>
      </c>
      <c r="AH67" s="156">
        <v>-7392</v>
      </c>
      <c r="AI67" s="156">
        <v>7614578</v>
      </c>
      <c r="AJ67" s="3"/>
      <c r="AK67" s="4"/>
    </row>
    <row r="68" spans="1:37">
      <c r="A68" s="227">
        <v>2</v>
      </c>
      <c r="B68" s="228" t="s">
        <v>627</v>
      </c>
      <c r="C68" s="228">
        <v>44712315201</v>
      </c>
      <c r="D68" s="228" t="s">
        <v>770</v>
      </c>
      <c r="E68" s="228" t="s">
        <v>771</v>
      </c>
      <c r="F68" s="228" t="s">
        <v>709</v>
      </c>
      <c r="G68" s="228" t="s">
        <v>709</v>
      </c>
      <c r="H68" s="228" t="s">
        <v>709</v>
      </c>
      <c r="I68" s="228" t="s">
        <v>709</v>
      </c>
      <c r="J68" s="229">
        <v>45224</v>
      </c>
      <c r="K68" s="156">
        <v>5794236</v>
      </c>
      <c r="L68" s="156">
        <v>5794236</v>
      </c>
      <c r="M68" s="156">
        <v>5977965</v>
      </c>
      <c r="N68" s="156">
        <v>0</v>
      </c>
      <c r="O68" s="156">
        <v>0</v>
      </c>
      <c r="P68" s="156">
        <v>5958952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6">
        <v>0</v>
      </c>
      <c r="W68" s="156">
        <v>0</v>
      </c>
      <c r="X68" s="156">
        <v>0</v>
      </c>
      <c r="Y68" s="156">
        <v>0</v>
      </c>
      <c r="Z68" s="156">
        <v>0</v>
      </c>
      <c r="AA68" s="156">
        <v>0</v>
      </c>
      <c r="AB68" s="156">
        <v>0</v>
      </c>
      <c r="AC68" s="156">
        <v>0</v>
      </c>
      <c r="AD68" s="156">
        <v>0</v>
      </c>
      <c r="AE68" s="156">
        <v>0</v>
      </c>
      <c r="AF68" s="156">
        <v>5977965</v>
      </c>
      <c r="AG68" s="156">
        <v>5958952</v>
      </c>
      <c r="AH68" s="156">
        <v>-19013</v>
      </c>
      <c r="AI68" s="156">
        <v>5749685</v>
      </c>
      <c r="AJ68" s="3"/>
      <c r="AK68" s="4"/>
    </row>
    <row r="69" spans="1:37">
      <c r="A69" s="227">
        <v>2</v>
      </c>
      <c r="B69" s="228" t="s">
        <v>268</v>
      </c>
      <c r="C69" s="228">
        <v>20969745201</v>
      </c>
      <c r="D69" s="228" t="s">
        <v>779</v>
      </c>
      <c r="E69" s="228" t="s">
        <v>780</v>
      </c>
      <c r="F69" s="228" t="s">
        <v>709</v>
      </c>
      <c r="G69" s="228" t="s">
        <v>709</v>
      </c>
      <c r="H69" s="228" t="s">
        <v>709</v>
      </c>
      <c r="I69" s="228" t="s">
        <v>709</v>
      </c>
      <c r="J69" s="229">
        <v>45245</v>
      </c>
      <c r="K69" s="156">
        <v>1865813</v>
      </c>
      <c r="L69" s="156">
        <v>1939049</v>
      </c>
      <c r="M69" s="156">
        <v>1961474</v>
      </c>
      <c r="N69" s="156">
        <v>73235.259999999995</v>
      </c>
      <c r="O69" s="156">
        <v>0</v>
      </c>
      <c r="P69" s="156">
        <v>1960364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6">
        <v>0</v>
      </c>
      <c r="W69" s="156">
        <v>0</v>
      </c>
      <c r="X69" s="156">
        <v>0</v>
      </c>
      <c r="Y69" s="156">
        <v>0</v>
      </c>
      <c r="Z69" s="156">
        <v>0</v>
      </c>
      <c r="AA69" s="156">
        <v>0</v>
      </c>
      <c r="AB69" s="156">
        <v>0</v>
      </c>
      <c r="AC69" s="156">
        <v>0</v>
      </c>
      <c r="AD69" s="156">
        <v>0</v>
      </c>
      <c r="AE69" s="156">
        <v>0</v>
      </c>
      <c r="AF69" s="156">
        <v>1961474</v>
      </c>
      <c r="AG69" s="156">
        <v>1960364</v>
      </c>
      <c r="AH69" s="156">
        <v>-1110</v>
      </c>
      <c r="AI69" s="156">
        <v>2230664</v>
      </c>
      <c r="AJ69" s="3"/>
      <c r="AK69" s="4"/>
    </row>
    <row r="70" spans="1:37">
      <c r="A70" s="227">
        <v>2</v>
      </c>
      <c r="B70" s="228" t="s">
        <v>629</v>
      </c>
      <c r="C70" s="228">
        <v>44542015201</v>
      </c>
      <c r="D70" s="228" t="s">
        <v>774</v>
      </c>
      <c r="E70" s="228" t="s">
        <v>775</v>
      </c>
      <c r="F70" s="228" t="s">
        <v>709</v>
      </c>
      <c r="G70" s="228" t="s">
        <v>709</v>
      </c>
      <c r="H70" s="228" t="s">
        <v>709</v>
      </c>
      <c r="I70" s="228" t="s">
        <v>709</v>
      </c>
      <c r="J70" s="229">
        <v>45266</v>
      </c>
      <c r="K70" s="156">
        <v>3819110</v>
      </c>
      <c r="L70" s="156">
        <v>3819110</v>
      </c>
      <c r="M70" s="156">
        <v>3735111</v>
      </c>
      <c r="N70" s="156">
        <v>0</v>
      </c>
      <c r="O70" s="156">
        <v>0</v>
      </c>
      <c r="P70" s="156">
        <v>3733457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6">
        <v>0</v>
      </c>
      <c r="W70" s="156">
        <v>0</v>
      </c>
      <c r="X70" s="156">
        <v>0</v>
      </c>
      <c r="Y70" s="156">
        <v>0</v>
      </c>
      <c r="Z70" s="156">
        <v>0</v>
      </c>
      <c r="AA70" s="156">
        <v>0</v>
      </c>
      <c r="AB70" s="156">
        <v>0</v>
      </c>
      <c r="AC70" s="156">
        <v>0</v>
      </c>
      <c r="AD70" s="156">
        <v>0</v>
      </c>
      <c r="AE70" s="156">
        <v>0</v>
      </c>
      <c r="AF70" s="156">
        <v>3735111</v>
      </c>
      <c r="AG70" s="156">
        <v>3733457</v>
      </c>
      <c r="AH70" s="156">
        <v>-1654</v>
      </c>
      <c r="AI70" s="156">
        <v>5040192</v>
      </c>
      <c r="AJ70" s="3"/>
      <c r="AK70" s="4"/>
    </row>
    <row r="71" spans="1:37" ht="24">
      <c r="A71" s="227">
        <v>2</v>
      </c>
      <c r="B71" s="228" t="s">
        <v>270</v>
      </c>
      <c r="C71" s="228">
        <v>43633015201</v>
      </c>
      <c r="D71" s="228" t="s">
        <v>781</v>
      </c>
      <c r="E71" s="228" t="s">
        <v>782</v>
      </c>
      <c r="F71" s="228" t="s">
        <v>709</v>
      </c>
      <c r="G71" s="228" t="s">
        <v>709</v>
      </c>
      <c r="H71" s="228" t="s">
        <v>709</v>
      </c>
      <c r="I71" s="228" t="s">
        <v>709</v>
      </c>
      <c r="J71" s="229">
        <v>45266</v>
      </c>
      <c r="K71" s="156">
        <v>3521000</v>
      </c>
      <c r="L71" s="156">
        <v>3558326</v>
      </c>
      <c r="M71" s="156">
        <v>3560864</v>
      </c>
      <c r="N71" s="156">
        <v>37326.400000000001</v>
      </c>
      <c r="O71" s="156">
        <v>0</v>
      </c>
      <c r="P71" s="156">
        <v>3626016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6">
        <v>0</v>
      </c>
      <c r="W71" s="156">
        <v>0</v>
      </c>
      <c r="X71" s="156">
        <v>0</v>
      </c>
      <c r="Y71" s="156">
        <v>0</v>
      </c>
      <c r="Z71" s="156">
        <v>0</v>
      </c>
      <c r="AA71" s="156">
        <v>0</v>
      </c>
      <c r="AB71" s="156">
        <v>0</v>
      </c>
      <c r="AC71" s="156">
        <v>0</v>
      </c>
      <c r="AD71" s="156">
        <v>0</v>
      </c>
      <c r="AE71" s="156">
        <v>0</v>
      </c>
      <c r="AF71" s="156">
        <v>3560864</v>
      </c>
      <c r="AG71" s="156">
        <v>3626016</v>
      </c>
      <c r="AH71" s="156">
        <v>65152</v>
      </c>
      <c r="AI71" s="156">
        <v>3765541</v>
      </c>
      <c r="AJ71" s="3"/>
      <c r="AK71" s="4"/>
    </row>
    <row r="72" spans="1:37">
      <c r="A72" s="227">
        <v>2</v>
      </c>
      <c r="B72" s="228" t="s">
        <v>631</v>
      </c>
      <c r="C72" s="228">
        <v>44796215201</v>
      </c>
      <c r="D72" s="228" t="s">
        <v>783</v>
      </c>
      <c r="E72" s="228" t="s">
        <v>784</v>
      </c>
      <c r="F72" s="228" t="s">
        <v>709</v>
      </c>
      <c r="G72" s="228" t="s">
        <v>709</v>
      </c>
      <c r="H72" s="228" t="s">
        <v>709</v>
      </c>
      <c r="I72" s="228" t="s">
        <v>709</v>
      </c>
      <c r="J72" s="229">
        <v>45322</v>
      </c>
      <c r="K72" s="156">
        <v>7958218</v>
      </c>
      <c r="L72" s="156">
        <v>7958218</v>
      </c>
      <c r="M72" s="156">
        <v>7882304</v>
      </c>
      <c r="N72" s="156">
        <v>0</v>
      </c>
      <c r="O72" s="156">
        <v>0</v>
      </c>
      <c r="P72" s="156">
        <v>7877534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6">
        <v>0</v>
      </c>
      <c r="W72" s="156">
        <v>0</v>
      </c>
      <c r="X72" s="156">
        <v>0</v>
      </c>
      <c r="Y72" s="156">
        <v>0</v>
      </c>
      <c r="Z72" s="156">
        <v>0</v>
      </c>
      <c r="AA72" s="156">
        <v>0</v>
      </c>
      <c r="AB72" s="156">
        <v>0</v>
      </c>
      <c r="AC72" s="156">
        <v>0</v>
      </c>
      <c r="AD72" s="156">
        <v>0</v>
      </c>
      <c r="AE72" s="156">
        <v>0</v>
      </c>
      <c r="AF72" s="156">
        <v>7882304</v>
      </c>
      <c r="AG72" s="156">
        <v>7877534</v>
      </c>
      <c r="AH72" s="156">
        <v>-4770</v>
      </c>
      <c r="AI72" s="156">
        <v>8827614</v>
      </c>
      <c r="AJ72" s="3"/>
      <c r="AK72" s="4"/>
    </row>
    <row r="73" spans="1:37">
      <c r="A73" s="227">
        <v>2</v>
      </c>
      <c r="B73" s="228" t="s">
        <v>633</v>
      </c>
      <c r="C73" s="228">
        <v>21086555201</v>
      </c>
      <c r="D73" s="228" t="s">
        <v>762</v>
      </c>
      <c r="E73" s="228" t="s">
        <v>763</v>
      </c>
      <c r="F73" s="228" t="s">
        <v>709</v>
      </c>
      <c r="G73" s="228" t="s">
        <v>709</v>
      </c>
      <c r="H73" s="228" t="s">
        <v>709</v>
      </c>
      <c r="I73" s="228" t="s">
        <v>709</v>
      </c>
      <c r="J73" s="229">
        <v>45322</v>
      </c>
      <c r="K73" s="156">
        <v>2921783</v>
      </c>
      <c r="L73" s="156">
        <v>2921783</v>
      </c>
      <c r="M73" s="156">
        <v>2938946</v>
      </c>
      <c r="N73" s="156">
        <v>0</v>
      </c>
      <c r="O73" s="156">
        <v>0</v>
      </c>
      <c r="P73" s="156">
        <v>2938946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6">
        <v>0</v>
      </c>
      <c r="W73" s="156">
        <v>0</v>
      </c>
      <c r="X73" s="156">
        <v>0</v>
      </c>
      <c r="Y73" s="156">
        <v>0</v>
      </c>
      <c r="Z73" s="156">
        <v>0</v>
      </c>
      <c r="AA73" s="156">
        <v>0</v>
      </c>
      <c r="AB73" s="156">
        <v>0</v>
      </c>
      <c r="AC73" s="156">
        <v>0</v>
      </c>
      <c r="AD73" s="156">
        <v>0</v>
      </c>
      <c r="AE73" s="156">
        <v>0</v>
      </c>
      <c r="AF73" s="156">
        <v>2938946</v>
      </c>
      <c r="AG73" s="156">
        <v>2938946</v>
      </c>
      <c r="AH73" s="156">
        <v>0</v>
      </c>
      <c r="AI73" s="156">
        <v>3224885</v>
      </c>
      <c r="AJ73" s="3"/>
      <c r="AK73" s="4"/>
    </row>
    <row r="74" spans="1:37">
      <c r="A74" s="227">
        <v>2</v>
      </c>
      <c r="B74" s="228" t="s">
        <v>272</v>
      </c>
      <c r="C74" s="228">
        <v>44703615201</v>
      </c>
      <c r="D74" s="228" t="s">
        <v>762</v>
      </c>
      <c r="E74" s="228" t="s">
        <v>763</v>
      </c>
      <c r="F74" s="228" t="s">
        <v>709</v>
      </c>
      <c r="G74" s="228" t="s">
        <v>709</v>
      </c>
      <c r="H74" s="228" t="s">
        <v>709</v>
      </c>
      <c r="I74" s="228" t="s">
        <v>709</v>
      </c>
      <c r="J74" s="229">
        <v>45350</v>
      </c>
      <c r="K74" s="156">
        <v>10923210</v>
      </c>
      <c r="L74" s="156">
        <v>10892472</v>
      </c>
      <c r="M74" s="156">
        <v>11424138</v>
      </c>
      <c r="N74" s="156">
        <v>-30738.04</v>
      </c>
      <c r="O74" s="156">
        <v>0</v>
      </c>
      <c r="P74" s="156">
        <v>11378255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6">
        <v>0</v>
      </c>
      <c r="W74" s="156">
        <v>0</v>
      </c>
      <c r="X74" s="156">
        <v>0</v>
      </c>
      <c r="Y74" s="156">
        <v>0</v>
      </c>
      <c r="Z74" s="156">
        <v>0</v>
      </c>
      <c r="AA74" s="156">
        <v>0</v>
      </c>
      <c r="AB74" s="156">
        <v>0</v>
      </c>
      <c r="AC74" s="156">
        <v>0</v>
      </c>
      <c r="AD74" s="156">
        <v>0</v>
      </c>
      <c r="AE74" s="156">
        <v>0</v>
      </c>
      <c r="AF74" s="156">
        <v>11424138</v>
      </c>
      <c r="AG74" s="156">
        <v>11378255</v>
      </c>
      <c r="AH74" s="156">
        <v>-45883</v>
      </c>
      <c r="AI74" s="156">
        <v>10802904</v>
      </c>
      <c r="AJ74" s="3"/>
      <c r="AK74" s="4"/>
    </row>
    <row r="75" spans="1:37">
      <c r="A75" s="227">
        <v>2</v>
      </c>
      <c r="B75" s="228" t="s">
        <v>274</v>
      </c>
      <c r="C75" s="228">
        <v>44712815201</v>
      </c>
      <c r="D75" s="228" t="s">
        <v>730</v>
      </c>
      <c r="E75" s="228" t="s">
        <v>731</v>
      </c>
      <c r="F75" s="228" t="s">
        <v>709</v>
      </c>
      <c r="G75" s="228" t="s">
        <v>709</v>
      </c>
      <c r="H75" s="228" t="s">
        <v>709</v>
      </c>
      <c r="I75" s="228" t="s">
        <v>709</v>
      </c>
      <c r="J75" s="229">
        <v>45350</v>
      </c>
      <c r="K75" s="156">
        <v>6497196</v>
      </c>
      <c r="L75" s="156">
        <v>6705393</v>
      </c>
      <c r="M75" s="156">
        <v>7314719</v>
      </c>
      <c r="N75" s="156">
        <v>208197.25</v>
      </c>
      <c r="O75" s="156">
        <v>0</v>
      </c>
      <c r="P75" s="156">
        <v>7294065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6">
        <v>0</v>
      </c>
      <c r="W75" s="156">
        <v>0</v>
      </c>
      <c r="X75" s="156">
        <v>0</v>
      </c>
      <c r="Y75" s="156">
        <v>0</v>
      </c>
      <c r="Z75" s="156">
        <v>0</v>
      </c>
      <c r="AA75" s="156">
        <v>0</v>
      </c>
      <c r="AB75" s="156">
        <v>0</v>
      </c>
      <c r="AC75" s="156">
        <v>0</v>
      </c>
      <c r="AD75" s="156">
        <v>0</v>
      </c>
      <c r="AE75" s="156">
        <v>0</v>
      </c>
      <c r="AF75" s="156">
        <v>7314719</v>
      </c>
      <c r="AG75" s="156">
        <v>7294065</v>
      </c>
      <c r="AH75" s="156">
        <v>-20654</v>
      </c>
      <c r="AI75" s="156">
        <v>6729212</v>
      </c>
      <c r="AJ75" s="3"/>
      <c r="AK75" s="4"/>
    </row>
    <row r="76" spans="1:37">
      <c r="A76" s="227">
        <v>2</v>
      </c>
      <c r="B76" s="228" t="s">
        <v>635</v>
      </c>
      <c r="C76" s="228">
        <v>44720415201</v>
      </c>
      <c r="D76" s="228" t="s">
        <v>762</v>
      </c>
      <c r="E76" s="228" t="s">
        <v>763</v>
      </c>
      <c r="F76" s="228" t="s">
        <v>709</v>
      </c>
      <c r="G76" s="228" t="s">
        <v>709</v>
      </c>
      <c r="H76" s="228" t="s">
        <v>709</v>
      </c>
      <c r="I76" s="228" t="s">
        <v>709</v>
      </c>
      <c r="J76" s="229">
        <v>45378</v>
      </c>
      <c r="K76" s="156">
        <v>18339896</v>
      </c>
      <c r="L76" s="156">
        <v>18339896</v>
      </c>
      <c r="M76" s="156">
        <v>18394467</v>
      </c>
      <c r="N76" s="156">
        <v>0</v>
      </c>
      <c r="O76" s="156">
        <v>0</v>
      </c>
      <c r="P76" s="156">
        <v>18347088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6">
        <v>0</v>
      </c>
      <c r="W76" s="156">
        <v>0</v>
      </c>
      <c r="X76" s="156">
        <v>0</v>
      </c>
      <c r="Y76" s="156">
        <v>0</v>
      </c>
      <c r="Z76" s="156">
        <v>0</v>
      </c>
      <c r="AA76" s="156">
        <v>0</v>
      </c>
      <c r="AB76" s="156">
        <v>0</v>
      </c>
      <c r="AC76" s="156">
        <v>0</v>
      </c>
      <c r="AD76" s="156">
        <v>0</v>
      </c>
      <c r="AE76" s="156">
        <v>0</v>
      </c>
      <c r="AF76" s="156">
        <v>18394467</v>
      </c>
      <c r="AG76" s="156">
        <v>18347088</v>
      </c>
      <c r="AH76" s="156">
        <v>-47379</v>
      </c>
      <c r="AI76" s="156">
        <v>19102224</v>
      </c>
      <c r="AJ76" s="3"/>
      <c r="AK76" s="4"/>
    </row>
    <row r="77" spans="1:37">
      <c r="A77" s="227">
        <v>2</v>
      </c>
      <c r="B77" s="228" t="s">
        <v>276</v>
      </c>
      <c r="C77" s="228">
        <v>44755715201</v>
      </c>
      <c r="D77" s="228" t="s">
        <v>762</v>
      </c>
      <c r="E77" s="228" t="s">
        <v>763</v>
      </c>
      <c r="F77" s="228" t="s">
        <v>709</v>
      </c>
      <c r="G77" s="228" t="s">
        <v>709</v>
      </c>
      <c r="H77" s="228" t="s">
        <v>709</v>
      </c>
      <c r="I77" s="228" t="s">
        <v>709</v>
      </c>
      <c r="J77" s="229">
        <v>45350</v>
      </c>
      <c r="K77" s="156">
        <v>25893810</v>
      </c>
      <c r="L77" s="156">
        <v>26291007</v>
      </c>
      <c r="M77" s="156">
        <v>27924429</v>
      </c>
      <c r="N77" s="156">
        <v>397197.72</v>
      </c>
      <c r="O77" s="156">
        <v>0</v>
      </c>
      <c r="P77" s="156">
        <v>27880284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6">
        <v>0</v>
      </c>
      <c r="W77" s="156">
        <v>0</v>
      </c>
      <c r="X77" s="156">
        <v>0</v>
      </c>
      <c r="Y77" s="156">
        <v>0</v>
      </c>
      <c r="Z77" s="156">
        <v>0</v>
      </c>
      <c r="AA77" s="156">
        <v>0</v>
      </c>
      <c r="AB77" s="156">
        <v>0</v>
      </c>
      <c r="AC77" s="156">
        <v>0</v>
      </c>
      <c r="AD77" s="156">
        <v>0</v>
      </c>
      <c r="AE77" s="156">
        <v>0</v>
      </c>
      <c r="AF77" s="156">
        <v>27924429</v>
      </c>
      <c r="AG77" s="156">
        <v>27880284</v>
      </c>
      <c r="AH77" s="156">
        <v>-44146</v>
      </c>
      <c r="AI77" s="156">
        <v>21206563</v>
      </c>
      <c r="AJ77" s="3"/>
      <c r="AK77" s="4"/>
    </row>
    <row r="78" spans="1:37">
      <c r="A78" s="227">
        <v>2</v>
      </c>
      <c r="B78" s="228" t="s">
        <v>785</v>
      </c>
      <c r="C78" s="228">
        <v>45220125201</v>
      </c>
      <c r="D78" s="228" t="s">
        <v>786</v>
      </c>
      <c r="E78" s="228" t="s">
        <v>787</v>
      </c>
      <c r="F78" s="228" t="s">
        <v>709</v>
      </c>
      <c r="G78" s="228" t="s">
        <v>709</v>
      </c>
      <c r="H78" s="228" t="s">
        <v>709</v>
      </c>
      <c r="I78" s="228" t="s">
        <v>709</v>
      </c>
      <c r="J78" s="229">
        <v>45322</v>
      </c>
      <c r="K78" s="156">
        <v>2914229</v>
      </c>
      <c r="L78" s="156">
        <v>2914229</v>
      </c>
      <c r="M78" s="156">
        <v>2917184</v>
      </c>
      <c r="N78" s="156">
        <v>0</v>
      </c>
      <c r="O78" s="156">
        <v>0</v>
      </c>
      <c r="P78" s="156">
        <v>2917184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6">
        <v>0</v>
      </c>
      <c r="W78" s="156">
        <v>0</v>
      </c>
      <c r="X78" s="156">
        <v>0</v>
      </c>
      <c r="Y78" s="156">
        <v>0</v>
      </c>
      <c r="Z78" s="156">
        <v>0</v>
      </c>
      <c r="AA78" s="156">
        <v>0</v>
      </c>
      <c r="AB78" s="156">
        <v>0</v>
      </c>
      <c r="AC78" s="156">
        <v>0</v>
      </c>
      <c r="AD78" s="156">
        <v>0</v>
      </c>
      <c r="AE78" s="156">
        <v>0</v>
      </c>
      <c r="AF78" s="156">
        <v>2917184</v>
      </c>
      <c r="AG78" s="156">
        <v>2917184</v>
      </c>
      <c r="AH78" s="156">
        <v>0</v>
      </c>
      <c r="AI78" s="156">
        <v>4244876</v>
      </c>
      <c r="AJ78" s="3"/>
      <c r="AK78" s="4"/>
    </row>
    <row r="79" spans="1:37">
      <c r="A79" s="227">
        <v>2</v>
      </c>
      <c r="B79" s="228" t="s">
        <v>637</v>
      </c>
      <c r="C79" s="228">
        <v>43761415201</v>
      </c>
      <c r="D79" s="228" t="s">
        <v>788</v>
      </c>
      <c r="E79" s="228" t="s">
        <v>789</v>
      </c>
      <c r="F79" s="228" t="s">
        <v>709</v>
      </c>
      <c r="G79" s="228" t="s">
        <v>709</v>
      </c>
      <c r="H79" s="228" t="s">
        <v>709</v>
      </c>
      <c r="I79" s="228" t="s">
        <v>709</v>
      </c>
      <c r="J79" s="229">
        <v>45245</v>
      </c>
      <c r="K79" s="156">
        <v>7308506</v>
      </c>
      <c r="L79" s="156">
        <v>7308506</v>
      </c>
      <c r="M79" s="156">
        <v>7304574</v>
      </c>
      <c r="N79" s="156">
        <v>0</v>
      </c>
      <c r="O79" s="156">
        <v>0</v>
      </c>
      <c r="P79" s="156">
        <v>7285470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6">
        <v>0</v>
      </c>
      <c r="W79" s="156">
        <v>0</v>
      </c>
      <c r="X79" s="156">
        <v>0</v>
      </c>
      <c r="Y79" s="156">
        <v>0</v>
      </c>
      <c r="Z79" s="156">
        <v>0</v>
      </c>
      <c r="AA79" s="156">
        <v>0</v>
      </c>
      <c r="AB79" s="156">
        <v>0</v>
      </c>
      <c r="AC79" s="156">
        <v>0</v>
      </c>
      <c r="AD79" s="156">
        <v>0</v>
      </c>
      <c r="AE79" s="156">
        <v>0</v>
      </c>
      <c r="AF79" s="156">
        <v>7304574</v>
      </c>
      <c r="AG79" s="156">
        <v>7285470</v>
      </c>
      <c r="AH79" s="156">
        <v>-19104</v>
      </c>
      <c r="AI79" s="156">
        <v>8026688</v>
      </c>
      <c r="AJ79" s="3"/>
      <c r="AK79" s="4"/>
    </row>
    <row r="80" spans="1:37">
      <c r="A80" s="227">
        <v>2</v>
      </c>
      <c r="B80" s="228" t="s">
        <v>278</v>
      </c>
      <c r="C80" s="228">
        <v>44721135201</v>
      </c>
      <c r="D80" s="228" t="s">
        <v>790</v>
      </c>
      <c r="E80" s="228" t="s">
        <v>791</v>
      </c>
      <c r="F80" s="228" t="s">
        <v>709</v>
      </c>
      <c r="G80" s="228" t="s">
        <v>709</v>
      </c>
      <c r="H80" s="228" t="s">
        <v>709</v>
      </c>
      <c r="I80" s="228" t="s">
        <v>709</v>
      </c>
      <c r="J80" s="229">
        <v>45406</v>
      </c>
      <c r="K80" s="156">
        <v>1562105</v>
      </c>
      <c r="L80" s="156">
        <v>1737694</v>
      </c>
      <c r="M80" s="156">
        <v>1710662</v>
      </c>
      <c r="N80" s="156">
        <v>175588.73</v>
      </c>
      <c r="O80" s="156">
        <v>0</v>
      </c>
      <c r="P80" s="156">
        <v>1710435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6">
        <v>0</v>
      </c>
      <c r="W80" s="156">
        <v>0</v>
      </c>
      <c r="X80" s="156">
        <v>0</v>
      </c>
      <c r="Y80" s="156">
        <v>0</v>
      </c>
      <c r="Z80" s="156">
        <v>0</v>
      </c>
      <c r="AA80" s="156">
        <v>0</v>
      </c>
      <c r="AB80" s="156">
        <v>0</v>
      </c>
      <c r="AC80" s="156">
        <v>0</v>
      </c>
      <c r="AD80" s="156">
        <v>0</v>
      </c>
      <c r="AE80" s="156">
        <v>0</v>
      </c>
      <c r="AF80" s="156">
        <v>1710662</v>
      </c>
      <c r="AG80" s="156">
        <v>1710435</v>
      </c>
      <c r="AH80" s="156">
        <v>-227</v>
      </c>
      <c r="AI80" s="156">
        <v>1572772</v>
      </c>
      <c r="AJ80" s="3"/>
      <c r="AK80" s="4"/>
    </row>
    <row r="81" spans="1:37">
      <c r="A81" s="227">
        <v>2</v>
      </c>
      <c r="B81" s="228" t="s">
        <v>280</v>
      </c>
      <c r="C81" s="228">
        <v>44984425201</v>
      </c>
      <c r="D81" s="228" t="s">
        <v>735</v>
      </c>
      <c r="E81" s="228" t="s">
        <v>736</v>
      </c>
      <c r="F81" s="228" t="s">
        <v>709</v>
      </c>
      <c r="G81" s="228" t="s">
        <v>709</v>
      </c>
      <c r="H81" s="228" t="s">
        <v>709</v>
      </c>
      <c r="I81" s="228" t="s">
        <v>709</v>
      </c>
      <c r="J81" s="229">
        <v>45560</v>
      </c>
      <c r="K81" s="156">
        <v>2499454</v>
      </c>
      <c r="L81" s="156">
        <v>2573884</v>
      </c>
      <c r="M81" s="156">
        <v>2437559</v>
      </c>
      <c r="N81" s="156">
        <v>74429.600000000006</v>
      </c>
      <c r="O81" s="156">
        <v>0</v>
      </c>
      <c r="P81" s="156">
        <v>2436488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6">
        <v>0</v>
      </c>
      <c r="W81" s="156">
        <v>0</v>
      </c>
      <c r="X81" s="156">
        <v>0</v>
      </c>
      <c r="Y81" s="156">
        <v>0</v>
      </c>
      <c r="Z81" s="156">
        <v>0</v>
      </c>
      <c r="AA81" s="156">
        <v>0</v>
      </c>
      <c r="AB81" s="156">
        <v>0</v>
      </c>
      <c r="AC81" s="156">
        <v>0</v>
      </c>
      <c r="AD81" s="156">
        <v>0</v>
      </c>
      <c r="AE81" s="156">
        <v>0</v>
      </c>
      <c r="AF81" s="156">
        <v>2437559</v>
      </c>
      <c r="AG81" s="156">
        <v>2436488</v>
      </c>
      <c r="AH81" s="156">
        <v>-1071</v>
      </c>
      <c r="AI81" s="156">
        <v>2231403</v>
      </c>
      <c r="AJ81" s="3"/>
      <c r="AK81" s="4"/>
    </row>
    <row r="82" spans="1:37">
      <c r="A82" s="227">
        <v>2</v>
      </c>
      <c r="B82" s="228" t="s">
        <v>639</v>
      </c>
      <c r="C82" s="228">
        <v>43431825201</v>
      </c>
      <c r="D82" s="228" t="s">
        <v>762</v>
      </c>
      <c r="E82" s="228" t="s">
        <v>763</v>
      </c>
      <c r="F82" s="228" t="s">
        <v>709</v>
      </c>
      <c r="G82" s="228" t="s">
        <v>709</v>
      </c>
      <c r="H82" s="228" t="s">
        <v>709</v>
      </c>
      <c r="I82" s="228" t="s">
        <v>709</v>
      </c>
      <c r="J82" s="229">
        <v>45609</v>
      </c>
      <c r="K82" s="156">
        <v>7419960</v>
      </c>
      <c r="L82" s="156">
        <v>7419960</v>
      </c>
      <c r="M82" s="156">
        <v>7285721</v>
      </c>
      <c r="N82" s="156">
        <v>0</v>
      </c>
      <c r="O82" s="156">
        <v>0</v>
      </c>
      <c r="P82" s="156">
        <v>7282630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6">
        <v>0</v>
      </c>
      <c r="W82" s="156">
        <v>0</v>
      </c>
      <c r="X82" s="156">
        <v>0</v>
      </c>
      <c r="Y82" s="156">
        <v>0</v>
      </c>
      <c r="Z82" s="156">
        <v>0</v>
      </c>
      <c r="AA82" s="156">
        <v>0</v>
      </c>
      <c r="AB82" s="156">
        <v>0</v>
      </c>
      <c r="AC82" s="156">
        <v>0</v>
      </c>
      <c r="AD82" s="156">
        <v>0</v>
      </c>
      <c r="AE82" s="156">
        <v>0</v>
      </c>
      <c r="AF82" s="156">
        <v>7285721</v>
      </c>
      <c r="AG82" s="156">
        <v>7282630</v>
      </c>
      <c r="AH82" s="156">
        <v>-3091</v>
      </c>
      <c r="AI82" s="156">
        <v>8775588</v>
      </c>
      <c r="AJ82" s="3"/>
      <c r="AK82" s="4"/>
    </row>
    <row r="83" spans="1:37">
      <c r="A83" s="227">
        <v>2</v>
      </c>
      <c r="B83" s="228" t="s">
        <v>282</v>
      </c>
      <c r="C83" s="228">
        <v>20944145201</v>
      </c>
      <c r="D83" s="228" t="s">
        <v>792</v>
      </c>
      <c r="E83" s="228" t="s">
        <v>793</v>
      </c>
      <c r="F83" s="228" t="s">
        <v>709</v>
      </c>
      <c r="G83" s="228" t="s">
        <v>709</v>
      </c>
      <c r="H83" s="228" t="s">
        <v>709</v>
      </c>
      <c r="I83" s="228" t="s">
        <v>709</v>
      </c>
      <c r="J83" s="229">
        <v>45714</v>
      </c>
      <c r="K83" s="156">
        <v>2487602</v>
      </c>
      <c r="L83" s="156">
        <v>2535510</v>
      </c>
      <c r="M83" s="156">
        <v>2431426</v>
      </c>
      <c r="N83" s="156">
        <v>47908.5</v>
      </c>
      <c r="O83" s="156">
        <v>0</v>
      </c>
      <c r="P83" s="156">
        <v>2431081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6">
        <v>0</v>
      </c>
      <c r="W83" s="156">
        <v>0</v>
      </c>
      <c r="X83" s="156">
        <v>0</v>
      </c>
      <c r="Y83" s="156">
        <v>0</v>
      </c>
      <c r="Z83" s="156">
        <v>0</v>
      </c>
      <c r="AA83" s="156">
        <v>0</v>
      </c>
      <c r="AB83" s="156">
        <v>0</v>
      </c>
      <c r="AC83" s="156">
        <v>0</v>
      </c>
      <c r="AD83" s="156">
        <v>0</v>
      </c>
      <c r="AE83" s="156">
        <v>0</v>
      </c>
      <c r="AF83" s="156">
        <v>2431426</v>
      </c>
      <c r="AG83" s="156">
        <v>2431081</v>
      </c>
      <c r="AH83" s="156">
        <v>-345</v>
      </c>
      <c r="AI83" s="156">
        <v>3542854</v>
      </c>
      <c r="AJ83" s="3"/>
      <c r="AK83" s="4"/>
    </row>
    <row r="84" spans="1:37">
      <c r="A84" s="227">
        <v>2</v>
      </c>
      <c r="B84" s="228" t="s">
        <v>641</v>
      </c>
      <c r="C84" s="228">
        <v>21003025201</v>
      </c>
      <c r="D84" s="228" t="s">
        <v>794</v>
      </c>
      <c r="E84" s="228" t="s">
        <v>795</v>
      </c>
      <c r="F84" s="228" t="s">
        <v>709</v>
      </c>
      <c r="G84" s="228" t="s">
        <v>709</v>
      </c>
      <c r="H84" s="228" t="s">
        <v>709</v>
      </c>
      <c r="I84" s="228" t="s">
        <v>709</v>
      </c>
      <c r="J84" s="229">
        <v>45609</v>
      </c>
      <c r="K84" s="156">
        <v>6571980</v>
      </c>
      <c r="L84" s="156">
        <v>6571980</v>
      </c>
      <c r="M84" s="156">
        <v>6862070</v>
      </c>
      <c r="N84" s="156">
        <v>0</v>
      </c>
      <c r="O84" s="156">
        <v>0</v>
      </c>
      <c r="P84" s="156">
        <v>6863371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6">
        <v>0</v>
      </c>
      <c r="W84" s="156">
        <v>0</v>
      </c>
      <c r="X84" s="156">
        <v>0</v>
      </c>
      <c r="Y84" s="156">
        <v>0</v>
      </c>
      <c r="Z84" s="156">
        <v>0</v>
      </c>
      <c r="AA84" s="156">
        <v>0</v>
      </c>
      <c r="AB84" s="156">
        <v>0</v>
      </c>
      <c r="AC84" s="156">
        <v>0</v>
      </c>
      <c r="AD84" s="156">
        <v>0</v>
      </c>
      <c r="AE84" s="156">
        <v>0</v>
      </c>
      <c r="AF84" s="156">
        <v>6862070</v>
      </c>
      <c r="AG84" s="156">
        <v>6863371</v>
      </c>
      <c r="AH84" s="156">
        <v>1301</v>
      </c>
      <c r="AI84" s="156">
        <v>6362365</v>
      </c>
      <c r="AJ84" s="3"/>
      <c r="AK84" s="4"/>
    </row>
    <row r="85" spans="1:37">
      <c r="A85" s="227">
        <v>2</v>
      </c>
      <c r="B85" s="228" t="s">
        <v>643</v>
      </c>
      <c r="C85" s="228">
        <v>21022385201</v>
      </c>
      <c r="D85" s="228" t="s">
        <v>718</v>
      </c>
      <c r="E85" s="228" t="s">
        <v>719</v>
      </c>
      <c r="F85" s="228" t="s">
        <v>709</v>
      </c>
      <c r="G85" s="228" t="s">
        <v>709</v>
      </c>
      <c r="H85" s="228" t="s">
        <v>709</v>
      </c>
      <c r="I85" s="228" t="s">
        <v>709</v>
      </c>
      <c r="J85" s="229">
        <v>45630</v>
      </c>
      <c r="K85" s="156">
        <v>4685902</v>
      </c>
      <c r="L85" s="156">
        <v>4685902</v>
      </c>
      <c r="M85" s="156">
        <v>4940814</v>
      </c>
      <c r="N85" s="156">
        <v>0</v>
      </c>
      <c r="O85" s="156">
        <v>0</v>
      </c>
      <c r="P85" s="156">
        <v>4942704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6">
        <v>0</v>
      </c>
      <c r="W85" s="156">
        <v>0</v>
      </c>
      <c r="X85" s="156">
        <v>0</v>
      </c>
      <c r="Y85" s="156">
        <v>0</v>
      </c>
      <c r="Z85" s="156">
        <v>0</v>
      </c>
      <c r="AA85" s="156">
        <v>0</v>
      </c>
      <c r="AB85" s="156">
        <v>0</v>
      </c>
      <c r="AC85" s="156">
        <v>0</v>
      </c>
      <c r="AD85" s="156">
        <v>0</v>
      </c>
      <c r="AE85" s="156">
        <v>0</v>
      </c>
      <c r="AF85" s="156">
        <v>4940814</v>
      </c>
      <c r="AG85" s="156">
        <v>4942704</v>
      </c>
      <c r="AH85" s="156">
        <v>1890</v>
      </c>
      <c r="AI85" s="156">
        <v>5665702</v>
      </c>
      <c r="AJ85" s="3"/>
      <c r="AK85" s="4"/>
    </row>
    <row r="86" spans="1:37">
      <c r="A86" s="227">
        <v>2</v>
      </c>
      <c r="B86" s="228" t="s">
        <v>284</v>
      </c>
      <c r="C86" s="228">
        <v>21071155201</v>
      </c>
      <c r="D86" s="228" t="s">
        <v>730</v>
      </c>
      <c r="E86" s="228" t="s">
        <v>731</v>
      </c>
      <c r="F86" s="228" t="s">
        <v>709</v>
      </c>
      <c r="G86" s="228" t="s">
        <v>709</v>
      </c>
      <c r="H86" s="228" t="s">
        <v>709</v>
      </c>
      <c r="I86" s="228" t="s">
        <v>709</v>
      </c>
      <c r="J86" s="229">
        <v>45560</v>
      </c>
      <c r="K86" s="156">
        <v>4071019</v>
      </c>
      <c r="L86" s="156">
        <v>4106006</v>
      </c>
      <c r="M86" s="156">
        <v>4039787</v>
      </c>
      <c r="N86" s="156">
        <v>34986.19</v>
      </c>
      <c r="O86" s="156">
        <v>0</v>
      </c>
      <c r="P86" s="156">
        <v>4039787</v>
      </c>
      <c r="Q86" s="156">
        <v>0</v>
      </c>
      <c r="R86" s="156">
        <v>0</v>
      </c>
      <c r="S86" s="156">
        <v>0</v>
      </c>
      <c r="T86" s="156">
        <v>0</v>
      </c>
      <c r="U86" s="156">
        <v>0</v>
      </c>
      <c r="V86" s="156">
        <v>0</v>
      </c>
      <c r="W86" s="156">
        <v>0</v>
      </c>
      <c r="X86" s="156">
        <v>0</v>
      </c>
      <c r="Y86" s="156">
        <v>0</v>
      </c>
      <c r="Z86" s="156">
        <v>0</v>
      </c>
      <c r="AA86" s="156">
        <v>0</v>
      </c>
      <c r="AB86" s="156">
        <v>0</v>
      </c>
      <c r="AC86" s="156">
        <v>0</v>
      </c>
      <c r="AD86" s="156">
        <v>0</v>
      </c>
      <c r="AE86" s="156">
        <v>0</v>
      </c>
      <c r="AF86" s="156">
        <v>4039787</v>
      </c>
      <c r="AG86" s="156">
        <v>4039787</v>
      </c>
      <c r="AH86" s="156">
        <v>0</v>
      </c>
      <c r="AI86" s="156">
        <v>4204426</v>
      </c>
      <c r="AJ86" s="3"/>
      <c r="AK86" s="4"/>
    </row>
    <row r="87" spans="1:37">
      <c r="A87" s="227">
        <v>2</v>
      </c>
      <c r="B87" s="228" t="s">
        <v>286</v>
      </c>
      <c r="C87" s="228">
        <v>44627925214</v>
      </c>
      <c r="D87" s="228" t="s">
        <v>796</v>
      </c>
      <c r="E87" s="228" t="s">
        <v>797</v>
      </c>
      <c r="F87" s="228" t="s">
        <v>709</v>
      </c>
      <c r="G87" s="228" t="s">
        <v>709</v>
      </c>
      <c r="H87" s="228" t="s">
        <v>709</v>
      </c>
      <c r="I87" s="228" t="s">
        <v>709</v>
      </c>
      <c r="J87" s="229">
        <v>45434</v>
      </c>
      <c r="K87" s="156">
        <v>755793</v>
      </c>
      <c r="L87" s="156">
        <v>799963</v>
      </c>
      <c r="M87" s="156">
        <v>782324</v>
      </c>
      <c r="N87" s="156">
        <v>44170</v>
      </c>
      <c r="O87" s="156">
        <v>0</v>
      </c>
      <c r="P87" s="156">
        <v>782311</v>
      </c>
      <c r="Q87" s="156">
        <v>0</v>
      </c>
      <c r="R87" s="156">
        <v>0</v>
      </c>
      <c r="S87" s="156">
        <v>0</v>
      </c>
      <c r="T87" s="156">
        <v>0</v>
      </c>
      <c r="U87" s="156">
        <v>0</v>
      </c>
      <c r="V87" s="156">
        <v>0</v>
      </c>
      <c r="W87" s="156">
        <v>0</v>
      </c>
      <c r="X87" s="156">
        <v>0</v>
      </c>
      <c r="Y87" s="156">
        <v>0</v>
      </c>
      <c r="Z87" s="156">
        <v>0</v>
      </c>
      <c r="AA87" s="156">
        <v>0</v>
      </c>
      <c r="AB87" s="156">
        <v>0</v>
      </c>
      <c r="AC87" s="156">
        <v>0</v>
      </c>
      <c r="AD87" s="156">
        <v>0</v>
      </c>
      <c r="AE87" s="156">
        <v>0</v>
      </c>
      <c r="AF87" s="156">
        <v>782324</v>
      </c>
      <c r="AG87" s="156">
        <v>782311</v>
      </c>
      <c r="AH87" s="156">
        <v>-13</v>
      </c>
      <c r="AI87" s="156">
        <v>588438</v>
      </c>
      <c r="AJ87" s="3"/>
      <c r="AK87" s="4"/>
    </row>
    <row r="88" spans="1:37">
      <c r="A88" s="227">
        <v>2</v>
      </c>
      <c r="B88" s="228" t="s">
        <v>288</v>
      </c>
      <c r="C88" s="228">
        <v>44532025214</v>
      </c>
      <c r="D88" s="228" t="s">
        <v>796</v>
      </c>
      <c r="E88" s="228" t="s">
        <v>797</v>
      </c>
      <c r="F88" s="228" t="s">
        <v>709</v>
      </c>
      <c r="G88" s="228" t="s">
        <v>709</v>
      </c>
      <c r="H88" s="228" t="s">
        <v>709</v>
      </c>
      <c r="I88" s="228" t="s">
        <v>709</v>
      </c>
      <c r="J88" s="229">
        <v>45434</v>
      </c>
      <c r="K88" s="156">
        <v>2629396</v>
      </c>
      <c r="L88" s="156">
        <v>2652851</v>
      </c>
      <c r="M88" s="156">
        <v>2657516</v>
      </c>
      <c r="N88" s="156">
        <v>23454.45</v>
      </c>
      <c r="O88" s="156">
        <v>0</v>
      </c>
      <c r="P88" s="156">
        <v>2657516</v>
      </c>
      <c r="Q88" s="156">
        <v>0</v>
      </c>
      <c r="R88" s="156">
        <v>0</v>
      </c>
      <c r="S88" s="156">
        <v>0</v>
      </c>
      <c r="T88" s="156">
        <v>0</v>
      </c>
      <c r="U88" s="156">
        <v>0</v>
      </c>
      <c r="V88" s="156">
        <v>0</v>
      </c>
      <c r="W88" s="156">
        <v>0</v>
      </c>
      <c r="X88" s="156">
        <v>0</v>
      </c>
      <c r="Y88" s="156">
        <v>0</v>
      </c>
      <c r="Z88" s="156">
        <v>0</v>
      </c>
      <c r="AA88" s="156">
        <v>0</v>
      </c>
      <c r="AB88" s="156">
        <v>0</v>
      </c>
      <c r="AC88" s="156">
        <v>0</v>
      </c>
      <c r="AD88" s="156">
        <v>0</v>
      </c>
      <c r="AE88" s="156">
        <v>0</v>
      </c>
      <c r="AF88" s="156">
        <v>2657516</v>
      </c>
      <c r="AG88" s="156">
        <v>2657516</v>
      </c>
      <c r="AH88" s="156">
        <v>0</v>
      </c>
      <c r="AI88" s="156">
        <v>2484683</v>
      </c>
      <c r="AJ88" s="3"/>
      <c r="AK88" s="4"/>
    </row>
    <row r="89" spans="1:37">
      <c r="A89" s="227">
        <v>2</v>
      </c>
      <c r="B89" s="228" t="s">
        <v>798</v>
      </c>
      <c r="C89" s="228">
        <v>44628015215</v>
      </c>
      <c r="D89" s="228" t="s">
        <v>799</v>
      </c>
      <c r="E89" s="228" t="s">
        <v>800</v>
      </c>
      <c r="F89" s="228" t="s">
        <v>709</v>
      </c>
      <c r="G89" s="228" t="s">
        <v>709</v>
      </c>
      <c r="H89" s="228" t="s">
        <v>709</v>
      </c>
      <c r="I89" s="228" t="s">
        <v>709</v>
      </c>
      <c r="J89" s="229">
        <v>45560</v>
      </c>
      <c r="K89" s="156">
        <v>211688</v>
      </c>
      <c r="L89" s="156">
        <v>211688</v>
      </c>
      <c r="M89" s="156">
        <v>200166</v>
      </c>
      <c r="N89" s="156">
        <v>0</v>
      </c>
      <c r="O89" s="156">
        <v>0</v>
      </c>
      <c r="P89" s="156">
        <v>200166</v>
      </c>
      <c r="Q89" s="156">
        <v>0</v>
      </c>
      <c r="R89" s="156">
        <v>0</v>
      </c>
      <c r="S89" s="156">
        <v>0</v>
      </c>
      <c r="T89" s="156">
        <v>0</v>
      </c>
      <c r="U89" s="156">
        <v>0</v>
      </c>
      <c r="V89" s="156">
        <v>0</v>
      </c>
      <c r="W89" s="156">
        <v>0</v>
      </c>
      <c r="X89" s="156">
        <v>0</v>
      </c>
      <c r="Y89" s="156">
        <v>0</v>
      </c>
      <c r="Z89" s="156">
        <v>0</v>
      </c>
      <c r="AA89" s="156">
        <v>0</v>
      </c>
      <c r="AB89" s="156">
        <v>0</v>
      </c>
      <c r="AC89" s="156">
        <v>0</v>
      </c>
      <c r="AD89" s="156">
        <v>0</v>
      </c>
      <c r="AE89" s="156">
        <v>0</v>
      </c>
      <c r="AF89" s="156">
        <v>200166</v>
      </c>
      <c r="AG89" s="156">
        <v>200166</v>
      </c>
      <c r="AH89" s="156">
        <v>0</v>
      </c>
      <c r="AI89" s="156">
        <v>233430</v>
      </c>
      <c r="AJ89" s="3"/>
      <c r="AK89" s="4"/>
    </row>
    <row r="90" spans="1:37">
      <c r="A90" s="227">
        <v>2</v>
      </c>
      <c r="B90" s="228" t="s">
        <v>645</v>
      </c>
      <c r="C90" s="228">
        <v>44628025216</v>
      </c>
      <c r="D90" s="228" t="s">
        <v>776</v>
      </c>
      <c r="E90" s="228" t="s">
        <v>777</v>
      </c>
      <c r="F90" s="228" t="s">
        <v>709</v>
      </c>
      <c r="G90" s="228" t="s">
        <v>709</v>
      </c>
      <c r="H90" s="228" t="s">
        <v>709</v>
      </c>
      <c r="I90" s="228" t="s">
        <v>709</v>
      </c>
      <c r="J90" s="229">
        <v>45686</v>
      </c>
      <c r="K90" s="156">
        <v>393754</v>
      </c>
      <c r="L90" s="156">
        <v>393754</v>
      </c>
      <c r="M90" s="156">
        <v>371540</v>
      </c>
      <c r="N90" s="156">
        <v>0</v>
      </c>
      <c r="O90" s="156">
        <v>0</v>
      </c>
      <c r="P90" s="156">
        <v>371540</v>
      </c>
      <c r="Q90" s="156">
        <v>0</v>
      </c>
      <c r="R90" s="156">
        <v>0</v>
      </c>
      <c r="S90" s="156">
        <v>0</v>
      </c>
      <c r="T90" s="156">
        <v>0</v>
      </c>
      <c r="U90" s="156">
        <v>0</v>
      </c>
      <c r="V90" s="156">
        <v>0</v>
      </c>
      <c r="W90" s="156">
        <v>0</v>
      </c>
      <c r="X90" s="156">
        <v>0</v>
      </c>
      <c r="Y90" s="156">
        <v>0</v>
      </c>
      <c r="Z90" s="156">
        <v>0</v>
      </c>
      <c r="AA90" s="156">
        <v>0</v>
      </c>
      <c r="AB90" s="156">
        <v>0</v>
      </c>
      <c r="AC90" s="156">
        <v>0</v>
      </c>
      <c r="AD90" s="156">
        <v>0</v>
      </c>
      <c r="AE90" s="156">
        <v>0</v>
      </c>
      <c r="AF90" s="156">
        <v>371540</v>
      </c>
      <c r="AG90" s="156">
        <v>371540</v>
      </c>
      <c r="AH90" s="156">
        <v>0</v>
      </c>
      <c r="AI90" s="156">
        <v>505500</v>
      </c>
      <c r="AJ90" s="3"/>
      <c r="AK90" s="4"/>
    </row>
    <row r="91" spans="1:37">
      <c r="A91" s="227">
        <v>3</v>
      </c>
      <c r="B91" s="228" t="s">
        <v>684</v>
      </c>
      <c r="C91" s="228">
        <v>44188515201</v>
      </c>
      <c r="D91" s="228" t="s">
        <v>801</v>
      </c>
      <c r="E91" s="228" t="s">
        <v>802</v>
      </c>
      <c r="F91" s="228" t="s">
        <v>709</v>
      </c>
      <c r="G91" s="228" t="s">
        <v>709</v>
      </c>
      <c r="H91" s="228" t="s">
        <v>709</v>
      </c>
      <c r="I91" s="228" t="s">
        <v>709</v>
      </c>
      <c r="J91" s="229">
        <v>44882</v>
      </c>
      <c r="K91" s="156">
        <v>3672487</v>
      </c>
      <c r="L91" s="156">
        <v>3672487</v>
      </c>
      <c r="M91" s="156">
        <v>3781493</v>
      </c>
      <c r="N91" s="156">
        <v>0</v>
      </c>
      <c r="O91" s="156">
        <v>-38880</v>
      </c>
      <c r="P91" s="156">
        <v>3778340</v>
      </c>
      <c r="Q91" s="156">
        <v>-38880</v>
      </c>
      <c r="R91" s="156">
        <v>0</v>
      </c>
      <c r="S91" s="156">
        <v>0</v>
      </c>
      <c r="T91" s="156">
        <v>0</v>
      </c>
      <c r="U91" s="156">
        <v>0</v>
      </c>
      <c r="V91" s="156">
        <v>0</v>
      </c>
      <c r="W91" s="156">
        <v>-38880</v>
      </c>
      <c r="X91" s="156">
        <v>0</v>
      </c>
      <c r="Y91" s="156">
        <v>0</v>
      </c>
      <c r="Z91" s="156">
        <v>0</v>
      </c>
      <c r="AA91" s="156">
        <v>0</v>
      </c>
      <c r="AB91" s="156">
        <v>0</v>
      </c>
      <c r="AC91" s="156">
        <v>0</v>
      </c>
      <c r="AD91" s="156">
        <v>0</v>
      </c>
      <c r="AE91" s="156">
        <v>-38880</v>
      </c>
      <c r="AF91" s="156">
        <v>3742613</v>
      </c>
      <c r="AG91" s="156">
        <v>3778340</v>
      </c>
      <c r="AH91" s="156">
        <v>35727</v>
      </c>
      <c r="AI91" s="156">
        <v>3629577</v>
      </c>
      <c r="AJ91" s="3"/>
      <c r="AK91" s="4"/>
    </row>
    <row r="92" spans="1:37">
      <c r="A92" s="227">
        <v>3</v>
      </c>
      <c r="B92" s="228" t="s">
        <v>290</v>
      </c>
      <c r="C92" s="228">
        <v>44554115201</v>
      </c>
      <c r="D92" s="228" t="s">
        <v>762</v>
      </c>
      <c r="E92" s="228" t="s">
        <v>763</v>
      </c>
      <c r="F92" s="228" t="s">
        <v>709</v>
      </c>
      <c r="G92" s="228" t="s">
        <v>709</v>
      </c>
      <c r="H92" s="228" t="s">
        <v>709</v>
      </c>
      <c r="I92" s="228" t="s">
        <v>709</v>
      </c>
      <c r="J92" s="229">
        <v>44966</v>
      </c>
      <c r="K92" s="156">
        <v>9981474</v>
      </c>
      <c r="L92" s="156">
        <v>10203672</v>
      </c>
      <c r="M92" s="156">
        <v>10678123</v>
      </c>
      <c r="N92" s="156">
        <v>222197.51</v>
      </c>
      <c r="O92" s="156">
        <v>0</v>
      </c>
      <c r="P92" s="156">
        <v>10639564</v>
      </c>
      <c r="Q92" s="156">
        <v>0</v>
      </c>
      <c r="R92" s="156">
        <v>0</v>
      </c>
      <c r="S92" s="156">
        <v>0</v>
      </c>
      <c r="T92" s="156">
        <v>0</v>
      </c>
      <c r="U92" s="156">
        <v>0</v>
      </c>
      <c r="V92" s="156">
        <v>0</v>
      </c>
      <c r="W92" s="156">
        <v>0</v>
      </c>
      <c r="X92" s="156">
        <v>0</v>
      </c>
      <c r="Y92" s="156">
        <v>0</v>
      </c>
      <c r="Z92" s="156">
        <v>0</v>
      </c>
      <c r="AA92" s="156">
        <v>0</v>
      </c>
      <c r="AB92" s="156">
        <v>0</v>
      </c>
      <c r="AC92" s="156">
        <v>0</v>
      </c>
      <c r="AD92" s="156">
        <v>0</v>
      </c>
      <c r="AE92" s="156">
        <v>0</v>
      </c>
      <c r="AF92" s="156">
        <v>10678123</v>
      </c>
      <c r="AG92" s="156">
        <v>10639564</v>
      </c>
      <c r="AH92" s="156">
        <v>-38559</v>
      </c>
      <c r="AI92" s="156">
        <v>10144016</v>
      </c>
      <c r="AJ92" s="3"/>
      <c r="AK92" s="4"/>
    </row>
    <row r="93" spans="1:37">
      <c r="A93" s="227">
        <v>3</v>
      </c>
      <c r="B93" s="228" t="s">
        <v>686</v>
      </c>
      <c r="C93" s="228">
        <v>40919375201</v>
      </c>
      <c r="D93" s="228" t="s">
        <v>803</v>
      </c>
      <c r="E93" s="228" t="s">
        <v>804</v>
      </c>
      <c r="F93" s="228" t="s">
        <v>709</v>
      </c>
      <c r="G93" s="228" t="s">
        <v>709</v>
      </c>
      <c r="H93" s="228" t="s">
        <v>709</v>
      </c>
      <c r="I93" s="228" t="s">
        <v>709</v>
      </c>
      <c r="J93" s="229">
        <v>45211</v>
      </c>
      <c r="K93" s="156">
        <v>3075367</v>
      </c>
      <c r="L93" s="156">
        <v>3075367</v>
      </c>
      <c r="M93" s="156">
        <v>2907496</v>
      </c>
      <c r="N93" s="156">
        <v>0</v>
      </c>
      <c r="O93" s="156">
        <v>0</v>
      </c>
      <c r="P93" s="156">
        <v>2907496</v>
      </c>
      <c r="Q93" s="156">
        <v>0</v>
      </c>
      <c r="R93" s="156">
        <v>0</v>
      </c>
      <c r="S93" s="156">
        <v>0</v>
      </c>
      <c r="T93" s="156">
        <v>0</v>
      </c>
      <c r="U93" s="156">
        <v>0</v>
      </c>
      <c r="V93" s="156">
        <v>0</v>
      </c>
      <c r="W93" s="156">
        <v>0</v>
      </c>
      <c r="X93" s="156">
        <v>0</v>
      </c>
      <c r="Y93" s="156">
        <v>0</v>
      </c>
      <c r="Z93" s="156">
        <v>0</v>
      </c>
      <c r="AA93" s="156">
        <v>0</v>
      </c>
      <c r="AB93" s="156">
        <v>0</v>
      </c>
      <c r="AC93" s="156">
        <v>0</v>
      </c>
      <c r="AD93" s="156">
        <v>0</v>
      </c>
      <c r="AE93" s="156">
        <v>0</v>
      </c>
      <c r="AF93" s="156">
        <v>2907496</v>
      </c>
      <c r="AG93" s="156">
        <v>2907496</v>
      </c>
      <c r="AH93" s="156">
        <v>0</v>
      </c>
      <c r="AI93" s="156">
        <v>4067369</v>
      </c>
      <c r="AJ93" s="3"/>
      <c r="AK93" s="4"/>
    </row>
    <row r="94" spans="1:37">
      <c r="A94" s="227">
        <v>3</v>
      </c>
      <c r="B94" s="228" t="s">
        <v>292</v>
      </c>
      <c r="C94" s="228">
        <v>44563415201</v>
      </c>
      <c r="D94" s="228" t="s">
        <v>805</v>
      </c>
      <c r="E94" s="228" t="s">
        <v>806</v>
      </c>
      <c r="F94" s="228" t="s">
        <v>709</v>
      </c>
      <c r="G94" s="228" t="s">
        <v>709</v>
      </c>
      <c r="H94" s="228" t="s">
        <v>709</v>
      </c>
      <c r="I94" s="228" t="s">
        <v>709</v>
      </c>
      <c r="J94" s="229">
        <v>45085</v>
      </c>
      <c r="K94" s="156">
        <v>7280451</v>
      </c>
      <c r="L94" s="156">
        <v>7422322</v>
      </c>
      <c r="M94" s="156">
        <v>7437743</v>
      </c>
      <c r="N94" s="156">
        <v>141871</v>
      </c>
      <c r="O94" s="156">
        <v>0</v>
      </c>
      <c r="P94" s="156">
        <v>7440600</v>
      </c>
      <c r="Q94" s="156">
        <v>0</v>
      </c>
      <c r="R94" s="156">
        <v>0</v>
      </c>
      <c r="S94" s="156">
        <v>0</v>
      </c>
      <c r="T94" s="156">
        <v>0</v>
      </c>
      <c r="U94" s="156">
        <v>0</v>
      </c>
      <c r="V94" s="156">
        <v>0</v>
      </c>
      <c r="W94" s="156">
        <v>0</v>
      </c>
      <c r="X94" s="156">
        <v>0</v>
      </c>
      <c r="Y94" s="156">
        <v>0</v>
      </c>
      <c r="Z94" s="156">
        <v>0</v>
      </c>
      <c r="AA94" s="156">
        <v>0</v>
      </c>
      <c r="AB94" s="156">
        <v>0</v>
      </c>
      <c r="AC94" s="156">
        <v>0</v>
      </c>
      <c r="AD94" s="156">
        <v>0</v>
      </c>
      <c r="AE94" s="156">
        <v>0</v>
      </c>
      <c r="AF94" s="156">
        <v>7437743</v>
      </c>
      <c r="AG94" s="156">
        <v>7440600</v>
      </c>
      <c r="AH94" s="156">
        <v>2857</v>
      </c>
      <c r="AI94" s="156">
        <v>6184892</v>
      </c>
      <c r="AJ94" s="3"/>
      <c r="AK94" s="4"/>
    </row>
    <row r="95" spans="1:37">
      <c r="A95" s="227">
        <v>3</v>
      </c>
      <c r="B95" s="228" t="s">
        <v>294</v>
      </c>
      <c r="C95" s="228">
        <v>44559115201</v>
      </c>
      <c r="D95" s="228" t="s">
        <v>807</v>
      </c>
      <c r="E95" s="228" t="s">
        <v>808</v>
      </c>
      <c r="F95" s="228" t="s">
        <v>709</v>
      </c>
      <c r="G95" s="228" t="s">
        <v>709</v>
      </c>
      <c r="H95" s="228" t="s">
        <v>709</v>
      </c>
      <c r="I95" s="228" t="s">
        <v>709</v>
      </c>
      <c r="J95" s="229">
        <v>44812</v>
      </c>
      <c r="K95" s="156">
        <v>7469384</v>
      </c>
      <c r="L95" s="156">
        <v>7480930</v>
      </c>
      <c r="M95" s="156">
        <v>7424797</v>
      </c>
      <c r="N95" s="156">
        <v>11546.09</v>
      </c>
      <c r="O95" s="156">
        <v>-374814</v>
      </c>
      <c r="P95" s="156">
        <v>6838207</v>
      </c>
      <c r="Q95" s="156">
        <v>-374814</v>
      </c>
      <c r="R95" s="156">
        <v>0</v>
      </c>
      <c r="S95" s="156">
        <v>0</v>
      </c>
      <c r="T95" s="156">
        <v>0</v>
      </c>
      <c r="U95" s="156">
        <v>0</v>
      </c>
      <c r="V95" s="156">
        <v>0</v>
      </c>
      <c r="W95" s="156">
        <v>-374814</v>
      </c>
      <c r="X95" s="156">
        <v>0</v>
      </c>
      <c r="Y95" s="156">
        <v>0</v>
      </c>
      <c r="Z95" s="156">
        <v>0</v>
      </c>
      <c r="AA95" s="156">
        <v>0</v>
      </c>
      <c r="AB95" s="156">
        <v>0</v>
      </c>
      <c r="AC95" s="156">
        <v>0</v>
      </c>
      <c r="AD95" s="156">
        <v>0</v>
      </c>
      <c r="AE95" s="156">
        <v>-374814</v>
      </c>
      <c r="AF95" s="156">
        <v>7049983</v>
      </c>
      <c r="AG95" s="156">
        <v>6838207</v>
      </c>
      <c r="AH95" s="156">
        <v>-211775</v>
      </c>
      <c r="AI95" s="156">
        <v>9544566</v>
      </c>
      <c r="AJ95" s="3"/>
      <c r="AK95" s="4"/>
    </row>
    <row r="96" spans="1:37">
      <c r="A96" s="227">
        <v>3</v>
      </c>
      <c r="B96" s="228" t="s">
        <v>296</v>
      </c>
      <c r="C96" s="228">
        <v>44643355201</v>
      </c>
      <c r="D96" s="228" t="s">
        <v>809</v>
      </c>
      <c r="E96" s="228" t="s">
        <v>810</v>
      </c>
      <c r="F96" s="228" t="s">
        <v>709</v>
      </c>
      <c r="G96" s="228" t="s">
        <v>709</v>
      </c>
      <c r="H96" s="228" t="s">
        <v>709</v>
      </c>
      <c r="I96" s="228" t="s">
        <v>709</v>
      </c>
      <c r="J96" s="229">
        <v>45512</v>
      </c>
      <c r="K96" s="156">
        <v>2949285</v>
      </c>
      <c r="L96" s="156">
        <v>2625347</v>
      </c>
      <c r="M96" s="156">
        <v>2604415</v>
      </c>
      <c r="N96" s="156">
        <v>-323937.27</v>
      </c>
      <c r="O96" s="156">
        <v>0</v>
      </c>
      <c r="P96" s="156">
        <v>2604415</v>
      </c>
      <c r="Q96" s="156">
        <v>0</v>
      </c>
      <c r="R96" s="156">
        <v>0</v>
      </c>
      <c r="S96" s="156">
        <v>0</v>
      </c>
      <c r="T96" s="156">
        <v>0</v>
      </c>
      <c r="U96" s="156">
        <v>0</v>
      </c>
      <c r="V96" s="156">
        <v>0</v>
      </c>
      <c r="W96" s="156">
        <v>0</v>
      </c>
      <c r="X96" s="156">
        <v>0</v>
      </c>
      <c r="Y96" s="156">
        <v>0</v>
      </c>
      <c r="Z96" s="156">
        <v>0</v>
      </c>
      <c r="AA96" s="156">
        <v>0</v>
      </c>
      <c r="AB96" s="156">
        <v>0</v>
      </c>
      <c r="AC96" s="156">
        <v>0</v>
      </c>
      <c r="AD96" s="156">
        <v>0</v>
      </c>
      <c r="AE96" s="156">
        <v>0</v>
      </c>
      <c r="AF96" s="156">
        <v>2604415</v>
      </c>
      <c r="AG96" s="156">
        <v>2604415</v>
      </c>
      <c r="AH96" s="156">
        <v>0</v>
      </c>
      <c r="AI96" s="156">
        <v>3480038</v>
      </c>
      <c r="AJ96" s="3"/>
      <c r="AK96" s="4"/>
    </row>
    <row r="97" spans="1:37">
      <c r="A97" s="227">
        <v>3</v>
      </c>
      <c r="B97" s="228" t="s">
        <v>298</v>
      </c>
      <c r="C97" s="228">
        <v>44759615201</v>
      </c>
      <c r="D97" s="228" t="s">
        <v>809</v>
      </c>
      <c r="E97" s="228" t="s">
        <v>810</v>
      </c>
      <c r="F97" s="228" t="s">
        <v>709</v>
      </c>
      <c r="G97" s="228" t="s">
        <v>709</v>
      </c>
      <c r="H97" s="228" t="s">
        <v>709</v>
      </c>
      <c r="I97" s="228" t="s">
        <v>709</v>
      </c>
      <c r="J97" s="229">
        <v>45085</v>
      </c>
      <c r="K97" s="156">
        <v>4167167</v>
      </c>
      <c r="L97" s="156">
        <v>4263313</v>
      </c>
      <c r="M97" s="156">
        <v>3906647</v>
      </c>
      <c r="N97" s="156">
        <v>96146.41</v>
      </c>
      <c r="O97" s="156">
        <v>0</v>
      </c>
      <c r="P97" s="156">
        <v>3906647</v>
      </c>
      <c r="Q97" s="156">
        <v>0</v>
      </c>
      <c r="R97" s="156">
        <v>0</v>
      </c>
      <c r="S97" s="156">
        <v>0</v>
      </c>
      <c r="T97" s="156">
        <v>0</v>
      </c>
      <c r="U97" s="156">
        <v>0</v>
      </c>
      <c r="V97" s="156">
        <v>0</v>
      </c>
      <c r="W97" s="156">
        <v>0</v>
      </c>
      <c r="X97" s="156">
        <v>0</v>
      </c>
      <c r="Y97" s="156">
        <v>0</v>
      </c>
      <c r="Z97" s="156">
        <v>0</v>
      </c>
      <c r="AA97" s="156">
        <v>0</v>
      </c>
      <c r="AB97" s="156">
        <v>0</v>
      </c>
      <c r="AC97" s="156">
        <v>0</v>
      </c>
      <c r="AD97" s="156">
        <v>0</v>
      </c>
      <c r="AE97" s="156">
        <v>0</v>
      </c>
      <c r="AF97" s="156">
        <v>3906647</v>
      </c>
      <c r="AG97" s="156">
        <v>3906647</v>
      </c>
      <c r="AH97" s="156">
        <v>0</v>
      </c>
      <c r="AI97" s="156">
        <v>4722892</v>
      </c>
      <c r="AJ97" s="3"/>
      <c r="AK97" s="4"/>
    </row>
    <row r="98" spans="1:37">
      <c r="A98" s="227">
        <v>3</v>
      </c>
      <c r="B98" s="228" t="s">
        <v>300</v>
      </c>
      <c r="C98" s="228">
        <v>44554215201</v>
      </c>
      <c r="D98" s="228" t="s">
        <v>762</v>
      </c>
      <c r="E98" s="228" t="s">
        <v>763</v>
      </c>
      <c r="F98" s="228" t="s">
        <v>709</v>
      </c>
      <c r="G98" s="228" t="s">
        <v>709</v>
      </c>
      <c r="H98" s="228" t="s">
        <v>709</v>
      </c>
      <c r="I98" s="228" t="s">
        <v>709</v>
      </c>
      <c r="J98" s="229">
        <v>45085</v>
      </c>
      <c r="K98" s="156">
        <v>12495664</v>
      </c>
      <c r="L98" s="156">
        <v>12574093</v>
      </c>
      <c r="M98" s="156">
        <v>13184954</v>
      </c>
      <c r="N98" s="156">
        <v>78428.509999999995</v>
      </c>
      <c r="O98" s="156">
        <v>0</v>
      </c>
      <c r="P98" s="156">
        <v>13181542</v>
      </c>
      <c r="Q98" s="156">
        <v>0</v>
      </c>
      <c r="R98" s="156">
        <v>0</v>
      </c>
      <c r="S98" s="156">
        <v>0</v>
      </c>
      <c r="T98" s="156">
        <v>0</v>
      </c>
      <c r="U98" s="156">
        <v>0</v>
      </c>
      <c r="V98" s="156">
        <v>0</v>
      </c>
      <c r="W98" s="156">
        <v>0</v>
      </c>
      <c r="X98" s="156">
        <v>0</v>
      </c>
      <c r="Y98" s="156">
        <v>0</v>
      </c>
      <c r="Z98" s="156">
        <v>0</v>
      </c>
      <c r="AA98" s="156">
        <v>0</v>
      </c>
      <c r="AB98" s="156">
        <v>0</v>
      </c>
      <c r="AC98" s="156">
        <v>0</v>
      </c>
      <c r="AD98" s="156">
        <v>0</v>
      </c>
      <c r="AE98" s="156">
        <v>0</v>
      </c>
      <c r="AF98" s="156">
        <v>13184954</v>
      </c>
      <c r="AG98" s="156">
        <v>13181542</v>
      </c>
      <c r="AH98" s="156">
        <v>-3412</v>
      </c>
      <c r="AI98" s="156">
        <v>11633200</v>
      </c>
      <c r="AJ98" s="3"/>
      <c r="AK98" s="4"/>
    </row>
    <row r="99" spans="1:37">
      <c r="A99" s="227">
        <v>3</v>
      </c>
      <c r="B99" s="228" t="s">
        <v>302</v>
      </c>
      <c r="C99" s="228">
        <v>44374425201</v>
      </c>
      <c r="D99" s="228" t="s">
        <v>735</v>
      </c>
      <c r="E99" s="228" t="s">
        <v>736</v>
      </c>
      <c r="F99" s="228" t="s">
        <v>709</v>
      </c>
      <c r="G99" s="228" t="s">
        <v>709</v>
      </c>
      <c r="H99" s="228" t="s">
        <v>709</v>
      </c>
      <c r="I99" s="228" t="s">
        <v>709</v>
      </c>
      <c r="J99" s="229">
        <v>45057</v>
      </c>
      <c r="K99" s="156">
        <v>6286877</v>
      </c>
      <c r="L99" s="156">
        <v>6497112</v>
      </c>
      <c r="M99" s="156">
        <v>6613095</v>
      </c>
      <c r="N99" s="156">
        <v>210234.99</v>
      </c>
      <c r="O99" s="156">
        <v>-68148</v>
      </c>
      <c r="P99" s="156">
        <v>6607189</v>
      </c>
      <c r="Q99" s="156">
        <v>-68148</v>
      </c>
      <c r="R99" s="156">
        <v>0</v>
      </c>
      <c r="S99" s="156">
        <v>0</v>
      </c>
      <c r="T99" s="156">
        <v>0</v>
      </c>
      <c r="U99" s="156">
        <v>0</v>
      </c>
      <c r="V99" s="156">
        <v>0</v>
      </c>
      <c r="W99" s="156">
        <v>-68148</v>
      </c>
      <c r="X99" s="156">
        <v>0</v>
      </c>
      <c r="Y99" s="156">
        <v>0</v>
      </c>
      <c r="Z99" s="156">
        <v>0</v>
      </c>
      <c r="AA99" s="156">
        <v>0</v>
      </c>
      <c r="AB99" s="156">
        <v>0</v>
      </c>
      <c r="AC99" s="156">
        <v>0</v>
      </c>
      <c r="AD99" s="156">
        <v>0</v>
      </c>
      <c r="AE99" s="156">
        <v>-68148</v>
      </c>
      <c r="AF99" s="156">
        <v>6544947</v>
      </c>
      <c r="AG99" s="156">
        <v>6607189</v>
      </c>
      <c r="AH99" s="156">
        <v>62243</v>
      </c>
      <c r="AI99" s="156">
        <v>5983265</v>
      </c>
      <c r="AJ99" s="3"/>
      <c r="AK99" s="4"/>
    </row>
    <row r="100" spans="1:37">
      <c r="A100" s="227">
        <v>3</v>
      </c>
      <c r="B100" s="228" t="s">
        <v>647</v>
      </c>
      <c r="C100" s="228">
        <v>44559015201</v>
      </c>
      <c r="D100" s="228" t="s">
        <v>807</v>
      </c>
      <c r="E100" s="228" t="s">
        <v>808</v>
      </c>
      <c r="F100" s="228" t="s">
        <v>709</v>
      </c>
      <c r="G100" s="228" t="s">
        <v>709</v>
      </c>
      <c r="H100" s="228" t="s">
        <v>709</v>
      </c>
      <c r="I100" s="228" t="s">
        <v>709</v>
      </c>
      <c r="J100" s="229">
        <v>45057</v>
      </c>
      <c r="K100" s="156">
        <v>6987787</v>
      </c>
      <c r="L100" s="156">
        <v>6987787</v>
      </c>
      <c r="M100" s="156">
        <v>7253303</v>
      </c>
      <c r="N100" s="156">
        <v>0</v>
      </c>
      <c r="O100" s="156">
        <v>-185514</v>
      </c>
      <c r="P100" s="156">
        <v>7068223</v>
      </c>
      <c r="Q100" s="156">
        <v>-185514</v>
      </c>
      <c r="R100" s="156">
        <v>0</v>
      </c>
      <c r="S100" s="156">
        <v>0</v>
      </c>
      <c r="T100" s="156">
        <v>0</v>
      </c>
      <c r="U100" s="156">
        <v>0</v>
      </c>
      <c r="V100" s="156">
        <v>0</v>
      </c>
      <c r="W100" s="156">
        <v>-185514</v>
      </c>
      <c r="X100" s="156">
        <v>0</v>
      </c>
      <c r="Y100" s="156">
        <v>0</v>
      </c>
      <c r="Z100" s="156">
        <v>0</v>
      </c>
      <c r="AA100" s="156">
        <v>0</v>
      </c>
      <c r="AB100" s="156">
        <v>0</v>
      </c>
      <c r="AC100" s="156">
        <v>0</v>
      </c>
      <c r="AD100" s="156">
        <v>0</v>
      </c>
      <c r="AE100" s="156">
        <v>-185514</v>
      </c>
      <c r="AF100" s="156">
        <v>7067789</v>
      </c>
      <c r="AG100" s="156">
        <v>7068223</v>
      </c>
      <c r="AH100" s="156">
        <v>435</v>
      </c>
      <c r="AI100" s="156">
        <v>10217707</v>
      </c>
      <c r="AJ100" s="3"/>
      <c r="AK100" s="4"/>
    </row>
    <row r="101" spans="1:37">
      <c r="A101" s="227">
        <v>3</v>
      </c>
      <c r="B101" s="228" t="s">
        <v>811</v>
      </c>
      <c r="C101" s="228">
        <v>45102815201</v>
      </c>
      <c r="D101" s="228" t="s">
        <v>812</v>
      </c>
      <c r="E101" s="228" t="s">
        <v>813</v>
      </c>
      <c r="F101" s="228" t="s">
        <v>709</v>
      </c>
      <c r="G101" s="228" t="s">
        <v>709</v>
      </c>
      <c r="H101" s="228" t="s">
        <v>709</v>
      </c>
      <c r="I101" s="228" t="s">
        <v>709</v>
      </c>
      <c r="J101" s="229">
        <v>45701</v>
      </c>
      <c r="K101" s="156">
        <v>112106</v>
      </c>
      <c r="L101" s="156">
        <v>112106</v>
      </c>
      <c r="M101" s="156">
        <v>103639</v>
      </c>
      <c r="N101" s="156">
        <v>0</v>
      </c>
      <c r="O101" s="156">
        <v>0</v>
      </c>
      <c r="P101" s="156">
        <v>103639</v>
      </c>
      <c r="Q101" s="156">
        <v>0</v>
      </c>
      <c r="R101" s="156">
        <v>0</v>
      </c>
      <c r="S101" s="156">
        <v>0</v>
      </c>
      <c r="T101" s="156">
        <v>0</v>
      </c>
      <c r="U101" s="156">
        <v>0</v>
      </c>
      <c r="V101" s="156">
        <v>0</v>
      </c>
      <c r="W101" s="156">
        <v>0</v>
      </c>
      <c r="X101" s="156">
        <v>0</v>
      </c>
      <c r="Y101" s="156">
        <v>0</v>
      </c>
      <c r="Z101" s="156">
        <v>0</v>
      </c>
      <c r="AA101" s="156">
        <v>0</v>
      </c>
      <c r="AB101" s="156">
        <v>0</v>
      </c>
      <c r="AC101" s="156">
        <v>0</v>
      </c>
      <c r="AD101" s="156">
        <v>0</v>
      </c>
      <c r="AE101" s="156">
        <v>0</v>
      </c>
      <c r="AF101" s="156">
        <v>103639</v>
      </c>
      <c r="AG101" s="156">
        <v>103639</v>
      </c>
      <c r="AH101" s="156">
        <v>0</v>
      </c>
      <c r="AI101" s="156">
        <v>174993</v>
      </c>
      <c r="AJ101" s="3"/>
      <c r="AK101" s="4"/>
    </row>
    <row r="102" spans="1:37">
      <c r="A102" s="227">
        <v>3</v>
      </c>
      <c r="B102" s="228" t="s">
        <v>304</v>
      </c>
      <c r="C102" s="228">
        <v>42696125201</v>
      </c>
      <c r="D102" s="228" t="s">
        <v>805</v>
      </c>
      <c r="E102" s="228" t="s">
        <v>806</v>
      </c>
      <c r="F102" s="228" t="s">
        <v>709</v>
      </c>
      <c r="G102" s="228" t="s">
        <v>709</v>
      </c>
      <c r="H102" s="228" t="s">
        <v>709</v>
      </c>
      <c r="I102" s="228" t="s">
        <v>709</v>
      </c>
      <c r="J102" s="229">
        <v>45239</v>
      </c>
      <c r="K102" s="156">
        <v>4685111</v>
      </c>
      <c r="L102" s="156">
        <v>4688658</v>
      </c>
      <c r="M102" s="156">
        <v>4492681</v>
      </c>
      <c r="N102" s="156">
        <v>3546.7</v>
      </c>
      <c r="O102" s="156">
        <v>0</v>
      </c>
      <c r="P102" s="156">
        <v>4485331</v>
      </c>
      <c r="Q102" s="156">
        <v>0</v>
      </c>
      <c r="R102" s="156">
        <v>0</v>
      </c>
      <c r="S102" s="156">
        <v>0</v>
      </c>
      <c r="T102" s="156">
        <v>0</v>
      </c>
      <c r="U102" s="156">
        <v>0</v>
      </c>
      <c r="V102" s="156">
        <v>0</v>
      </c>
      <c r="W102" s="156">
        <v>0</v>
      </c>
      <c r="X102" s="156">
        <v>0</v>
      </c>
      <c r="Y102" s="156">
        <v>0</v>
      </c>
      <c r="Z102" s="156">
        <v>0</v>
      </c>
      <c r="AA102" s="156">
        <v>0</v>
      </c>
      <c r="AB102" s="156">
        <v>0</v>
      </c>
      <c r="AC102" s="156">
        <v>0</v>
      </c>
      <c r="AD102" s="156">
        <v>0</v>
      </c>
      <c r="AE102" s="156">
        <v>0</v>
      </c>
      <c r="AF102" s="156">
        <v>4492681</v>
      </c>
      <c r="AG102" s="156">
        <v>4485331</v>
      </c>
      <c r="AH102" s="156">
        <v>-7350</v>
      </c>
      <c r="AI102" s="156">
        <v>5910727</v>
      </c>
      <c r="AJ102" s="3"/>
      <c r="AK102" s="4"/>
    </row>
    <row r="103" spans="1:37">
      <c r="A103" s="227">
        <v>3</v>
      </c>
      <c r="B103" s="228" t="s">
        <v>688</v>
      </c>
      <c r="C103" s="228">
        <v>45109915201</v>
      </c>
      <c r="D103" s="228" t="s">
        <v>814</v>
      </c>
      <c r="E103" s="228" t="s">
        <v>815</v>
      </c>
      <c r="F103" s="228" t="s">
        <v>709</v>
      </c>
      <c r="G103" s="228" t="s">
        <v>709</v>
      </c>
      <c r="H103" s="228" t="s">
        <v>709</v>
      </c>
      <c r="I103" s="228" t="s">
        <v>709</v>
      </c>
      <c r="J103" s="229">
        <v>45393</v>
      </c>
      <c r="K103" s="156">
        <v>485265</v>
      </c>
      <c r="L103" s="156">
        <v>485265</v>
      </c>
      <c r="M103" s="156">
        <v>487819</v>
      </c>
      <c r="N103" s="156">
        <v>0</v>
      </c>
      <c r="O103" s="156">
        <v>0</v>
      </c>
      <c r="P103" s="156">
        <v>487819</v>
      </c>
      <c r="Q103" s="156">
        <v>0</v>
      </c>
      <c r="R103" s="156">
        <v>0</v>
      </c>
      <c r="S103" s="156">
        <v>0</v>
      </c>
      <c r="T103" s="156">
        <v>0</v>
      </c>
      <c r="U103" s="156">
        <v>0</v>
      </c>
      <c r="V103" s="156">
        <v>0</v>
      </c>
      <c r="W103" s="156">
        <v>0</v>
      </c>
      <c r="X103" s="156">
        <v>0</v>
      </c>
      <c r="Y103" s="156">
        <v>0</v>
      </c>
      <c r="Z103" s="156">
        <v>0</v>
      </c>
      <c r="AA103" s="156">
        <v>0</v>
      </c>
      <c r="AB103" s="156">
        <v>0</v>
      </c>
      <c r="AC103" s="156">
        <v>0</v>
      </c>
      <c r="AD103" s="156">
        <v>0</v>
      </c>
      <c r="AE103" s="156">
        <v>0</v>
      </c>
      <c r="AF103" s="156">
        <v>487819</v>
      </c>
      <c r="AG103" s="156">
        <v>487819</v>
      </c>
      <c r="AH103" s="156">
        <v>0</v>
      </c>
      <c r="AI103" s="156">
        <v>555113</v>
      </c>
      <c r="AJ103" s="3"/>
      <c r="AK103" s="4"/>
    </row>
    <row r="104" spans="1:37" ht="24">
      <c r="A104" s="227">
        <v>3</v>
      </c>
      <c r="B104" s="228" t="s">
        <v>690</v>
      </c>
      <c r="C104" s="228">
        <v>40619455201</v>
      </c>
      <c r="D104" s="228" t="s">
        <v>738</v>
      </c>
      <c r="E104" s="228" t="s">
        <v>739</v>
      </c>
      <c r="F104" s="228" t="s">
        <v>709</v>
      </c>
      <c r="G104" s="228" t="s">
        <v>709</v>
      </c>
      <c r="H104" s="228" t="s">
        <v>709</v>
      </c>
      <c r="I104" s="228" t="s">
        <v>709</v>
      </c>
      <c r="J104" s="229">
        <v>45589</v>
      </c>
      <c r="K104" s="156">
        <v>328567</v>
      </c>
      <c r="L104" s="156">
        <v>328567</v>
      </c>
      <c r="M104" s="156">
        <v>291720</v>
      </c>
      <c r="N104" s="156">
        <v>0</v>
      </c>
      <c r="O104" s="156">
        <v>0</v>
      </c>
      <c r="P104" s="156">
        <v>291720</v>
      </c>
      <c r="Q104" s="156">
        <v>0</v>
      </c>
      <c r="R104" s="156">
        <v>0</v>
      </c>
      <c r="S104" s="156">
        <v>0</v>
      </c>
      <c r="T104" s="156">
        <v>0</v>
      </c>
      <c r="U104" s="156">
        <v>0</v>
      </c>
      <c r="V104" s="156">
        <v>0</v>
      </c>
      <c r="W104" s="156">
        <v>0</v>
      </c>
      <c r="X104" s="156">
        <v>0</v>
      </c>
      <c r="Y104" s="156">
        <v>0</v>
      </c>
      <c r="Z104" s="156">
        <v>0</v>
      </c>
      <c r="AA104" s="156">
        <v>0</v>
      </c>
      <c r="AB104" s="156">
        <v>0</v>
      </c>
      <c r="AC104" s="156">
        <v>0</v>
      </c>
      <c r="AD104" s="156">
        <v>0</v>
      </c>
      <c r="AE104" s="156">
        <v>0</v>
      </c>
      <c r="AF104" s="156">
        <v>291720</v>
      </c>
      <c r="AG104" s="156">
        <v>291720</v>
      </c>
      <c r="AH104" s="156">
        <v>0</v>
      </c>
      <c r="AI104" s="156">
        <v>364798</v>
      </c>
      <c r="AJ104" s="3"/>
      <c r="AK104" s="4"/>
    </row>
    <row r="105" spans="1:37" ht="24">
      <c r="A105" s="227">
        <v>3</v>
      </c>
      <c r="B105" s="228" t="s">
        <v>816</v>
      </c>
      <c r="C105" s="228">
        <v>40619635201</v>
      </c>
      <c r="D105" s="228" t="s">
        <v>817</v>
      </c>
      <c r="E105" s="228" t="s">
        <v>818</v>
      </c>
      <c r="F105" s="228" t="s">
        <v>709</v>
      </c>
      <c r="G105" s="228" t="s">
        <v>709</v>
      </c>
      <c r="H105" s="228" t="s">
        <v>709</v>
      </c>
      <c r="I105" s="228" t="s">
        <v>709</v>
      </c>
      <c r="J105" s="229">
        <v>45729</v>
      </c>
      <c r="K105" s="156">
        <v>169075</v>
      </c>
      <c r="L105" s="156">
        <v>169075</v>
      </c>
      <c r="M105" s="156">
        <v>154095</v>
      </c>
      <c r="N105" s="156">
        <v>0</v>
      </c>
      <c r="O105" s="156">
        <v>0</v>
      </c>
      <c r="P105" s="156">
        <v>154095</v>
      </c>
      <c r="Q105" s="156">
        <v>0</v>
      </c>
      <c r="R105" s="156">
        <v>0</v>
      </c>
      <c r="S105" s="156">
        <v>0</v>
      </c>
      <c r="T105" s="156">
        <v>0</v>
      </c>
      <c r="U105" s="156">
        <v>0</v>
      </c>
      <c r="V105" s="156">
        <v>0</v>
      </c>
      <c r="W105" s="156">
        <v>0</v>
      </c>
      <c r="X105" s="156">
        <v>0</v>
      </c>
      <c r="Y105" s="156">
        <v>0</v>
      </c>
      <c r="Z105" s="156">
        <v>0</v>
      </c>
      <c r="AA105" s="156">
        <v>0</v>
      </c>
      <c r="AB105" s="156">
        <v>0</v>
      </c>
      <c r="AC105" s="156">
        <v>0</v>
      </c>
      <c r="AD105" s="156">
        <v>0</v>
      </c>
      <c r="AE105" s="156">
        <v>0</v>
      </c>
      <c r="AF105" s="156">
        <v>154095</v>
      </c>
      <c r="AG105" s="156">
        <v>154095</v>
      </c>
      <c r="AH105" s="156">
        <v>0</v>
      </c>
      <c r="AI105" s="156">
        <v>240133</v>
      </c>
      <c r="AJ105" s="3"/>
      <c r="AK105" s="4"/>
    </row>
    <row r="106" spans="1:37">
      <c r="A106" s="227">
        <v>3</v>
      </c>
      <c r="B106" s="228" t="s">
        <v>819</v>
      </c>
      <c r="C106" s="228">
        <v>45103115201</v>
      </c>
      <c r="D106" s="228" t="s">
        <v>812</v>
      </c>
      <c r="E106" s="228" t="s">
        <v>813</v>
      </c>
      <c r="F106" s="228" t="s">
        <v>709</v>
      </c>
      <c r="G106" s="228" t="s">
        <v>709</v>
      </c>
      <c r="H106" s="228" t="s">
        <v>709</v>
      </c>
      <c r="I106" s="228" t="s">
        <v>709</v>
      </c>
      <c r="J106" s="229">
        <v>45484</v>
      </c>
      <c r="K106" s="156">
        <v>1112248</v>
      </c>
      <c r="L106" s="156">
        <v>1112248</v>
      </c>
      <c r="M106" s="156">
        <v>1077908</v>
      </c>
      <c r="N106" s="156">
        <v>0</v>
      </c>
      <c r="O106" s="156">
        <v>0</v>
      </c>
      <c r="P106" s="156">
        <v>1077908</v>
      </c>
      <c r="Q106" s="156">
        <v>0</v>
      </c>
      <c r="R106" s="156">
        <v>0</v>
      </c>
      <c r="S106" s="156">
        <v>0</v>
      </c>
      <c r="T106" s="156">
        <v>0</v>
      </c>
      <c r="U106" s="156">
        <v>0</v>
      </c>
      <c r="V106" s="156">
        <v>0</v>
      </c>
      <c r="W106" s="156">
        <v>0</v>
      </c>
      <c r="X106" s="156">
        <v>0</v>
      </c>
      <c r="Y106" s="156">
        <v>0</v>
      </c>
      <c r="Z106" s="156">
        <v>0</v>
      </c>
      <c r="AA106" s="156">
        <v>0</v>
      </c>
      <c r="AB106" s="156">
        <v>0</v>
      </c>
      <c r="AC106" s="156">
        <v>0</v>
      </c>
      <c r="AD106" s="156">
        <v>0</v>
      </c>
      <c r="AE106" s="156">
        <v>0</v>
      </c>
      <c r="AF106" s="156">
        <v>1077908</v>
      </c>
      <c r="AG106" s="156">
        <v>1077908</v>
      </c>
      <c r="AH106" s="156">
        <v>0</v>
      </c>
      <c r="AI106" s="156">
        <v>1273505</v>
      </c>
      <c r="AJ106" s="3"/>
      <c r="AK106" s="4"/>
    </row>
    <row r="107" spans="1:37">
      <c r="A107" s="227">
        <v>3</v>
      </c>
      <c r="B107" s="228" t="s">
        <v>306</v>
      </c>
      <c r="C107" s="228">
        <v>44758915201</v>
      </c>
      <c r="D107" s="228" t="s">
        <v>735</v>
      </c>
      <c r="E107" s="228" t="s">
        <v>736</v>
      </c>
      <c r="F107" s="228" t="s">
        <v>709</v>
      </c>
      <c r="G107" s="228" t="s">
        <v>709</v>
      </c>
      <c r="H107" s="228" t="s">
        <v>709</v>
      </c>
      <c r="I107" s="228" t="s">
        <v>709</v>
      </c>
      <c r="J107" s="229">
        <v>45456</v>
      </c>
      <c r="K107" s="156">
        <v>2342678</v>
      </c>
      <c r="L107" s="156">
        <v>2369603</v>
      </c>
      <c r="M107" s="156">
        <v>2340433</v>
      </c>
      <c r="N107" s="156">
        <v>26925.01</v>
      </c>
      <c r="O107" s="156">
        <v>0</v>
      </c>
      <c r="P107" s="156">
        <v>2340369</v>
      </c>
      <c r="Q107" s="156">
        <v>0</v>
      </c>
      <c r="R107" s="156">
        <v>0</v>
      </c>
      <c r="S107" s="156">
        <v>0</v>
      </c>
      <c r="T107" s="156">
        <v>0</v>
      </c>
      <c r="U107" s="156">
        <v>0</v>
      </c>
      <c r="V107" s="156">
        <v>0</v>
      </c>
      <c r="W107" s="156">
        <v>0</v>
      </c>
      <c r="X107" s="156">
        <v>0</v>
      </c>
      <c r="Y107" s="156">
        <v>0</v>
      </c>
      <c r="Z107" s="156">
        <v>0</v>
      </c>
      <c r="AA107" s="156">
        <v>0</v>
      </c>
      <c r="AB107" s="156">
        <v>0</v>
      </c>
      <c r="AC107" s="156">
        <v>0</v>
      </c>
      <c r="AD107" s="156">
        <v>0</v>
      </c>
      <c r="AE107" s="156">
        <v>0</v>
      </c>
      <c r="AF107" s="156">
        <v>2340433</v>
      </c>
      <c r="AG107" s="156">
        <v>2340369</v>
      </c>
      <c r="AH107" s="156">
        <v>-64</v>
      </c>
      <c r="AI107" s="156">
        <v>2975754</v>
      </c>
      <c r="AJ107" s="3"/>
      <c r="AK107" s="4"/>
    </row>
    <row r="108" spans="1:37">
      <c r="A108" s="227">
        <v>3</v>
      </c>
      <c r="B108" s="228" t="s">
        <v>820</v>
      </c>
      <c r="C108" s="228">
        <v>43078225201</v>
      </c>
      <c r="D108" s="228" t="s">
        <v>762</v>
      </c>
      <c r="E108" s="228" t="s">
        <v>763</v>
      </c>
      <c r="F108" s="228" t="s">
        <v>709</v>
      </c>
      <c r="G108" s="228" t="s">
        <v>709</v>
      </c>
      <c r="H108" s="228" t="s">
        <v>709</v>
      </c>
      <c r="I108" s="228" t="s">
        <v>709</v>
      </c>
      <c r="J108" s="229">
        <v>45484</v>
      </c>
      <c r="K108" s="156">
        <v>4271650</v>
      </c>
      <c r="L108" s="156">
        <v>4271650</v>
      </c>
      <c r="M108" s="156">
        <v>4371998</v>
      </c>
      <c r="N108" s="156">
        <v>0</v>
      </c>
      <c r="O108" s="156">
        <v>0</v>
      </c>
      <c r="P108" s="156">
        <v>4360199</v>
      </c>
      <c r="Q108" s="156">
        <v>0</v>
      </c>
      <c r="R108" s="156">
        <v>0</v>
      </c>
      <c r="S108" s="156">
        <v>0</v>
      </c>
      <c r="T108" s="156">
        <v>0</v>
      </c>
      <c r="U108" s="156">
        <v>0</v>
      </c>
      <c r="V108" s="156">
        <v>0</v>
      </c>
      <c r="W108" s="156">
        <v>0</v>
      </c>
      <c r="X108" s="156">
        <v>0</v>
      </c>
      <c r="Y108" s="156">
        <v>0</v>
      </c>
      <c r="Z108" s="156">
        <v>0</v>
      </c>
      <c r="AA108" s="156">
        <v>0</v>
      </c>
      <c r="AB108" s="156">
        <v>0</v>
      </c>
      <c r="AC108" s="156">
        <v>0</v>
      </c>
      <c r="AD108" s="156">
        <v>0</v>
      </c>
      <c r="AE108" s="156">
        <v>0</v>
      </c>
      <c r="AF108" s="156">
        <v>4371998</v>
      </c>
      <c r="AG108" s="156">
        <v>4360199</v>
      </c>
      <c r="AH108" s="156">
        <v>-11799</v>
      </c>
      <c r="AI108" s="156">
        <v>4754953</v>
      </c>
      <c r="AJ108" s="3"/>
      <c r="AK108" s="4"/>
    </row>
    <row r="109" spans="1:37" ht="24">
      <c r="A109" s="227">
        <v>3</v>
      </c>
      <c r="B109" s="228" t="s">
        <v>692</v>
      </c>
      <c r="C109" s="228">
        <v>22020225201</v>
      </c>
      <c r="D109" s="228" t="s">
        <v>817</v>
      </c>
      <c r="E109" s="228" t="s">
        <v>818</v>
      </c>
      <c r="F109" s="228" t="s">
        <v>709</v>
      </c>
      <c r="G109" s="228" t="s">
        <v>709</v>
      </c>
      <c r="H109" s="228" t="s">
        <v>709</v>
      </c>
      <c r="I109" s="228" t="s">
        <v>709</v>
      </c>
      <c r="J109" s="229">
        <v>45701</v>
      </c>
      <c r="K109" s="156">
        <v>647631</v>
      </c>
      <c r="L109" s="156">
        <v>647631</v>
      </c>
      <c r="M109" s="156">
        <v>536583</v>
      </c>
      <c r="N109" s="156">
        <v>0</v>
      </c>
      <c r="O109" s="156">
        <v>0</v>
      </c>
      <c r="P109" s="156">
        <v>536583</v>
      </c>
      <c r="Q109" s="156">
        <v>0</v>
      </c>
      <c r="R109" s="156">
        <v>0</v>
      </c>
      <c r="S109" s="156">
        <v>0</v>
      </c>
      <c r="T109" s="156">
        <v>0</v>
      </c>
      <c r="U109" s="156">
        <v>0</v>
      </c>
      <c r="V109" s="156">
        <v>0</v>
      </c>
      <c r="W109" s="156">
        <v>0</v>
      </c>
      <c r="X109" s="156">
        <v>0</v>
      </c>
      <c r="Y109" s="156">
        <v>0</v>
      </c>
      <c r="Z109" s="156">
        <v>0</v>
      </c>
      <c r="AA109" s="156">
        <v>0</v>
      </c>
      <c r="AB109" s="156">
        <v>0</v>
      </c>
      <c r="AC109" s="156">
        <v>0</v>
      </c>
      <c r="AD109" s="156">
        <v>0</v>
      </c>
      <c r="AE109" s="156">
        <v>0</v>
      </c>
      <c r="AF109" s="156">
        <v>536583</v>
      </c>
      <c r="AG109" s="156">
        <v>536583</v>
      </c>
      <c r="AH109" s="156">
        <v>0</v>
      </c>
      <c r="AI109" s="156">
        <v>900233</v>
      </c>
      <c r="AJ109" s="3"/>
      <c r="AK109" s="4"/>
    </row>
    <row r="110" spans="1:37" ht="24">
      <c r="A110" s="227">
        <v>3</v>
      </c>
      <c r="B110" s="228" t="s">
        <v>308</v>
      </c>
      <c r="C110" s="228">
        <v>45268615201</v>
      </c>
      <c r="D110" s="228" t="s">
        <v>821</v>
      </c>
      <c r="E110" s="228" t="s">
        <v>822</v>
      </c>
      <c r="F110" s="228" t="s">
        <v>709</v>
      </c>
      <c r="G110" s="228" t="s">
        <v>709</v>
      </c>
      <c r="H110" s="228" t="s">
        <v>709</v>
      </c>
      <c r="I110" s="228" t="s">
        <v>709</v>
      </c>
      <c r="J110" s="229">
        <v>45547</v>
      </c>
      <c r="K110" s="156">
        <v>1172775</v>
      </c>
      <c r="L110" s="156">
        <v>1197264</v>
      </c>
      <c r="M110" s="156">
        <v>1124063</v>
      </c>
      <c r="N110" s="156">
        <v>24489.200000000001</v>
      </c>
      <c r="O110" s="156">
        <v>0</v>
      </c>
      <c r="P110" s="156">
        <v>1124063</v>
      </c>
      <c r="Q110" s="156">
        <v>0</v>
      </c>
      <c r="R110" s="156">
        <v>0</v>
      </c>
      <c r="S110" s="156">
        <v>0</v>
      </c>
      <c r="T110" s="156">
        <v>0</v>
      </c>
      <c r="U110" s="156">
        <v>0</v>
      </c>
      <c r="V110" s="156">
        <v>0</v>
      </c>
      <c r="W110" s="156">
        <v>0</v>
      </c>
      <c r="X110" s="156">
        <v>0</v>
      </c>
      <c r="Y110" s="156">
        <v>0</v>
      </c>
      <c r="Z110" s="156">
        <v>0</v>
      </c>
      <c r="AA110" s="156">
        <v>0</v>
      </c>
      <c r="AB110" s="156">
        <v>0</v>
      </c>
      <c r="AC110" s="156">
        <v>0</v>
      </c>
      <c r="AD110" s="156">
        <v>0</v>
      </c>
      <c r="AE110" s="156">
        <v>0</v>
      </c>
      <c r="AF110" s="156">
        <v>1124063</v>
      </c>
      <c r="AG110" s="156">
        <v>1124063</v>
      </c>
      <c r="AH110" s="156">
        <v>0</v>
      </c>
      <c r="AI110" s="156">
        <v>1445110</v>
      </c>
      <c r="AJ110" s="3"/>
      <c r="AK110" s="4"/>
    </row>
    <row r="111" spans="1:37">
      <c r="A111" s="227">
        <v>3</v>
      </c>
      <c r="B111" s="228" t="s">
        <v>823</v>
      </c>
      <c r="C111" s="228">
        <v>43937125201</v>
      </c>
      <c r="D111" s="228" t="s">
        <v>814</v>
      </c>
      <c r="E111" s="228" t="s">
        <v>815</v>
      </c>
      <c r="F111" s="228" t="s">
        <v>709</v>
      </c>
      <c r="G111" s="228" t="s">
        <v>709</v>
      </c>
      <c r="H111" s="228" t="s">
        <v>709</v>
      </c>
      <c r="I111" s="228" t="s">
        <v>709</v>
      </c>
      <c r="J111" s="229">
        <v>45687</v>
      </c>
      <c r="K111" s="156">
        <v>493247</v>
      </c>
      <c r="L111" s="156">
        <v>493247</v>
      </c>
      <c r="M111" s="156">
        <v>468786</v>
      </c>
      <c r="N111" s="156">
        <v>0</v>
      </c>
      <c r="O111" s="156">
        <v>0</v>
      </c>
      <c r="P111" s="156">
        <v>468786</v>
      </c>
      <c r="Q111" s="156">
        <v>0</v>
      </c>
      <c r="R111" s="156">
        <v>0</v>
      </c>
      <c r="S111" s="156">
        <v>0</v>
      </c>
      <c r="T111" s="156">
        <v>0</v>
      </c>
      <c r="U111" s="156">
        <v>0</v>
      </c>
      <c r="V111" s="156">
        <v>0</v>
      </c>
      <c r="W111" s="156">
        <v>0</v>
      </c>
      <c r="X111" s="156">
        <v>0</v>
      </c>
      <c r="Y111" s="156">
        <v>0</v>
      </c>
      <c r="Z111" s="156">
        <v>0</v>
      </c>
      <c r="AA111" s="156">
        <v>0</v>
      </c>
      <c r="AB111" s="156">
        <v>0</v>
      </c>
      <c r="AC111" s="156">
        <v>0</v>
      </c>
      <c r="AD111" s="156">
        <v>0</v>
      </c>
      <c r="AE111" s="156">
        <v>0</v>
      </c>
      <c r="AF111" s="156">
        <v>468786</v>
      </c>
      <c r="AG111" s="156">
        <v>468786</v>
      </c>
      <c r="AH111" s="156">
        <v>0</v>
      </c>
      <c r="AI111" s="156">
        <v>566683</v>
      </c>
      <c r="AJ111" s="3"/>
      <c r="AK111" s="4"/>
    </row>
    <row r="112" spans="1:37">
      <c r="A112" s="227">
        <v>3</v>
      </c>
      <c r="B112" s="228" t="s">
        <v>824</v>
      </c>
      <c r="C112" s="228">
        <v>45431115201</v>
      </c>
      <c r="D112" s="228" t="s">
        <v>812</v>
      </c>
      <c r="E112" s="228" t="s">
        <v>813</v>
      </c>
      <c r="F112" s="228" t="s">
        <v>709</v>
      </c>
      <c r="G112" s="228" t="s">
        <v>709</v>
      </c>
      <c r="H112" s="228" t="s">
        <v>709</v>
      </c>
      <c r="I112" s="228" t="s">
        <v>709</v>
      </c>
      <c r="J112" s="229">
        <v>45729</v>
      </c>
      <c r="K112" s="156">
        <v>430052</v>
      </c>
      <c r="L112" s="156">
        <v>430052</v>
      </c>
      <c r="M112" s="156">
        <v>391859</v>
      </c>
      <c r="N112" s="156">
        <v>0</v>
      </c>
      <c r="O112" s="156">
        <v>0</v>
      </c>
      <c r="P112" s="156">
        <v>391859</v>
      </c>
      <c r="Q112" s="156">
        <v>0</v>
      </c>
      <c r="R112" s="156">
        <v>0</v>
      </c>
      <c r="S112" s="156">
        <v>0</v>
      </c>
      <c r="T112" s="156">
        <v>0</v>
      </c>
      <c r="U112" s="156">
        <v>0</v>
      </c>
      <c r="V112" s="156">
        <v>0</v>
      </c>
      <c r="W112" s="156">
        <v>0</v>
      </c>
      <c r="X112" s="156">
        <v>0</v>
      </c>
      <c r="Y112" s="156">
        <v>0</v>
      </c>
      <c r="Z112" s="156">
        <v>0</v>
      </c>
      <c r="AA112" s="156">
        <v>0</v>
      </c>
      <c r="AB112" s="156">
        <v>0</v>
      </c>
      <c r="AC112" s="156">
        <v>0</v>
      </c>
      <c r="AD112" s="156">
        <v>0</v>
      </c>
      <c r="AE112" s="156">
        <v>0</v>
      </c>
      <c r="AF112" s="156">
        <v>391859</v>
      </c>
      <c r="AG112" s="156">
        <v>391859</v>
      </c>
      <c r="AH112" s="156">
        <v>0</v>
      </c>
      <c r="AI112" s="156">
        <v>619870</v>
      </c>
      <c r="AJ112" s="3"/>
      <c r="AK112" s="4"/>
    </row>
    <row r="113" spans="1:37">
      <c r="A113" s="227">
        <v>3</v>
      </c>
      <c r="B113" s="228" t="s">
        <v>825</v>
      </c>
      <c r="C113" s="228">
        <v>45443415201</v>
      </c>
      <c r="D113" s="228" t="s">
        <v>812</v>
      </c>
      <c r="E113" s="228" t="s">
        <v>813</v>
      </c>
      <c r="F113" s="228" t="s">
        <v>709</v>
      </c>
      <c r="G113" s="228" t="s">
        <v>709</v>
      </c>
      <c r="H113" s="228" t="s">
        <v>709</v>
      </c>
      <c r="I113" s="228" t="s">
        <v>709</v>
      </c>
      <c r="J113" s="229">
        <v>45757</v>
      </c>
      <c r="K113" s="156">
        <v>339177</v>
      </c>
      <c r="L113" s="156">
        <v>339177</v>
      </c>
      <c r="M113" s="156">
        <v>318764</v>
      </c>
      <c r="N113" s="156">
        <v>0</v>
      </c>
      <c r="O113" s="156">
        <v>0</v>
      </c>
      <c r="P113" s="156">
        <v>318764</v>
      </c>
      <c r="Q113" s="156">
        <v>0</v>
      </c>
      <c r="R113" s="156">
        <v>0</v>
      </c>
      <c r="S113" s="156">
        <v>0</v>
      </c>
      <c r="T113" s="156">
        <v>0</v>
      </c>
      <c r="U113" s="156">
        <v>0</v>
      </c>
      <c r="V113" s="156">
        <v>0</v>
      </c>
      <c r="W113" s="156">
        <v>0</v>
      </c>
      <c r="X113" s="156">
        <v>0</v>
      </c>
      <c r="Y113" s="156">
        <v>0</v>
      </c>
      <c r="Z113" s="156">
        <v>0</v>
      </c>
      <c r="AA113" s="156">
        <v>0</v>
      </c>
      <c r="AB113" s="156">
        <v>0</v>
      </c>
      <c r="AC113" s="156">
        <v>0</v>
      </c>
      <c r="AD113" s="156">
        <v>0</v>
      </c>
      <c r="AE113" s="156">
        <v>0</v>
      </c>
      <c r="AF113" s="156">
        <v>318764</v>
      </c>
      <c r="AG113" s="156">
        <v>318764</v>
      </c>
      <c r="AH113" s="156">
        <v>0</v>
      </c>
      <c r="AI113" s="156">
        <v>393848</v>
      </c>
      <c r="AJ113" s="3"/>
      <c r="AK113" s="4"/>
    </row>
    <row r="114" spans="1:37">
      <c r="A114" s="227">
        <v>3</v>
      </c>
      <c r="B114" s="228" t="s">
        <v>310</v>
      </c>
      <c r="C114" s="228">
        <v>21790935201</v>
      </c>
      <c r="D114" s="228" t="s">
        <v>762</v>
      </c>
      <c r="E114" s="228" t="s">
        <v>763</v>
      </c>
      <c r="F114" s="228" t="s">
        <v>709</v>
      </c>
      <c r="G114" s="228" t="s">
        <v>709</v>
      </c>
      <c r="H114" s="228" t="s">
        <v>709</v>
      </c>
      <c r="I114" s="228" t="s">
        <v>709</v>
      </c>
      <c r="J114" s="229">
        <v>43971</v>
      </c>
      <c r="K114" s="156">
        <v>27170428</v>
      </c>
      <c r="L114" s="156">
        <v>30592621</v>
      </c>
      <c r="M114" s="156">
        <v>31444648</v>
      </c>
      <c r="N114" s="156">
        <v>3422192.89</v>
      </c>
      <c r="O114" s="156">
        <v>0</v>
      </c>
      <c r="P114" s="156">
        <v>32998164</v>
      </c>
      <c r="Q114" s="156">
        <v>0</v>
      </c>
      <c r="R114" s="156">
        <v>0</v>
      </c>
      <c r="S114" s="156">
        <v>0</v>
      </c>
      <c r="T114" s="156">
        <v>0</v>
      </c>
      <c r="U114" s="156">
        <v>0</v>
      </c>
      <c r="V114" s="156">
        <v>0</v>
      </c>
      <c r="W114" s="156">
        <v>0</v>
      </c>
      <c r="X114" s="156">
        <v>0</v>
      </c>
      <c r="Y114" s="156">
        <v>0</v>
      </c>
      <c r="Z114" s="156">
        <v>0</v>
      </c>
      <c r="AA114" s="156">
        <v>0</v>
      </c>
      <c r="AB114" s="156">
        <v>0</v>
      </c>
      <c r="AC114" s="156">
        <v>0</v>
      </c>
      <c r="AD114" s="156">
        <v>0</v>
      </c>
      <c r="AE114" s="156">
        <v>0</v>
      </c>
      <c r="AF114" s="156">
        <v>31444648</v>
      </c>
      <c r="AG114" s="156">
        <v>32998164</v>
      </c>
      <c r="AH114" s="156">
        <v>1553516</v>
      </c>
      <c r="AI114" s="156">
        <v>35258008</v>
      </c>
      <c r="AJ114" s="3"/>
      <c r="AK114" s="4"/>
    </row>
    <row r="115" spans="1:37">
      <c r="A115" s="227">
        <v>3</v>
      </c>
      <c r="B115" s="228" t="s">
        <v>312</v>
      </c>
      <c r="C115" s="228">
        <v>43581615201</v>
      </c>
      <c r="D115" s="228" t="s">
        <v>826</v>
      </c>
      <c r="E115" s="228" t="s">
        <v>827</v>
      </c>
      <c r="F115" s="228" t="s">
        <v>709</v>
      </c>
      <c r="G115" s="228" t="s">
        <v>709</v>
      </c>
      <c r="H115" s="228" t="s">
        <v>709</v>
      </c>
      <c r="I115" s="228" t="s">
        <v>709</v>
      </c>
      <c r="J115" s="229">
        <v>44356</v>
      </c>
      <c r="K115" s="156">
        <v>21786584</v>
      </c>
      <c r="L115" s="156">
        <v>24287618</v>
      </c>
      <c r="M115" s="156">
        <v>24853167</v>
      </c>
      <c r="N115" s="156">
        <v>2501033.2000000002</v>
      </c>
      <c r="O115" s="156">
        <v>0</v>
      </c>
      <c r="P115" s="156">
        <v>24864564</v>
      </c>
      <c r="Q115" s="156">
        <v>0</v>
      </c>
      <c r="R115" s="156">
        <v>0</v>
      </c>
      <c r="S115" s="156">
        <v>0</v>
      </c>
      <c r="T115" s="156">
        <v>0</v>
      </c>
      <c r="U115" s="156">
        <v>0</v>
      </c>
      <c r="V115" s="156">
        <v>0</v>
      </c>
      <c r="W115" s="156">
        <v>0</v>
      </c>
      <c r="X115" s="156">
        <v>0</v>
      </c>
      <c r="Y115" s="156">
        <v>0</v>
      </c>
      <c r="Z115" s="156">
        <v>0</v>
      </c>
      <c r="AA115" s="156">
        <v>0</v>
      </c>
      <c r="AB115" s="156">
        <v>0</v>
      </c>
      <c r="AC115" s="156">
        <v>0</v>
      </c>
      <c r="AD115" s="156">
        <v>0</v>
      </c>
      <c r="AE115" s="156">
        <v>0</v>
      </c>
      <c r="AF115" s="156">
        <v>24853167</v>
      </c>
      <c r="AG115" s="156">
        <v>24864564</v>
      </c>
      <c r="AH115" s="156">
        <v>11396</v>
      </c>
      <c r="AI115" s="156">
        <v>31799900</v>
      </c>
      <c r="AJ115" s="3"/>
      <c r="AK115" s="4"/>
    </row>
    <row r="116" spans="1:37">
      <c r="A116" s="227">
        <v>3</v>
      </c>
      <c r="B116" s="228" t="s">
        <v>314</v>
      </c>
      <c r="C116" s="228">
        <v>41098185201</v>
      </c>
      <c r="D116" s="228" t="s">
        <v>762</v>
      </c>
      <c r="E116" s="228" t="s">
        <v>763</v>
      </c>
      <c r="F116" s="228" t="s">
        <v>709</v>
      </c>
      <c r="G116" s="228" t="s">
        <v>709</v>
      </c>
      <c r="H116" s="228" t="s">
        <v>709</v>
      </c>
      <c r="I116" s="228" t="s">
        <v>709</v>
      </c>
      <c r="J116" s="229">
        <v>44727</v>
      </c>
      <c r="K116" s="156">
        <v>16220760</v>
      </c>
      <c r="L116" s="156">
        <v>16260965</v>
      </c>
      <c r="M116" s="156">
        <v>16485438</v>
      </c>
      <c r="N116" s="156">
        <v>40204.57</v>
      </c>
      <c r="O116" s="156">
        <v>-1083175</v>
      </c>
      <c r="P116" s="156">
        <v>16125524</v>
      </c>
      <c r="Q116" s="156">
        <v>-1083175</v>
      </c>
      <c r="R116" s="156">
        <v>0</v>
      </c>
      <c r="S116" s="156">
        <v>0</v>
      </c>
      <c r="T116" s="156">
        <v>0</v>
      </c>
      <c r="U116" s="156">
        <v>0</v>
      </c>
      <c r="V116" s="156">
        <v>0</v>
      </c>
      <c r="W116" s="156">
        <v>-1083175</v>
      </c>
      <c r="X116" s="156">
        <v>0</v>
      </c>
      <c r="Y116" s="156">
        <v>0</v>
      </c>
      <c r="Z116" s="156">
        <v>0</v>
      </c>
      <c r="AA116" s="156">
        <v>0</v>
      </c>
      <c r="AB116" s="156">
        <v>0</v>
      </c>
      <c r="AC116" s="156">
        <v>0</v>
      </c>
      <c r="AD116" s="156">
        <v>0</v>
      </c>
      <c r="AE116" s="156">
        <v>-1083175</v>
      </c>
      <c r="AF116" s="156">
        <v>15402263</v>
      </c>
      <c r="AG116" s="156">
        <v>16125524</v>
      </c>
      <c r="AH116" s="156">
        <v>723261</v>
      </c>
      <c r="AI116" s="156">
        <v>24461057</v>
      </c>
      <c r="AJ116" s="3"/>
      <c r="AK116" s="4"/>
    </row>
    <row r="117" spans="1:37">
      <c r="A117" s="227">
        <v>3</v>
      </c>
      <c r="B117" s="228" t="s">
        <v>316</v>
      </c>
      <c r="C117" s="228">
        <v>43626615201</v>
      </c>
      <c r="D117" s="228" t="s">
        <v>762</v>
      </c>
      <c r="E117" s="228" t="s">
        <v>763</v>
      </c>
      <c r="F117" s="228" t="s">
        <v>709</v>
      </c>
      <c r="G117" s="228" t="s">
        <v>709</v>
      </c>
      <c r="H117" s="228" t="s">
        <v>709</v>
      </c>
      <c r="I117" s="228" t="s">
        <v>709</v>
      </c>
      <c r="J117" s="229">
        <v>44153</v>
      </c>
      <c r="K117" s="156">
        <v>6166449</v>
      </c>
      <c r="L117" s="156">
        <v>6169465</v>
      </c>
      <c r="M117" s="156">
        <v>6746581</v>
      </c>
      <c r="N117" s="156">
        <v>3016.6</v>
      </c>
      <c r="O117" s="156">
        <v>0</v>
      </c>
      <c r="P117" s="156">
        <v>7858953</v>
      </c>
      <c r="Q117" s="156">
        <v>0</v>
      </c>
      <c r="R117" s="156">
        <v>0</v>
      </c>
      <c r="S117" s="156">
        <v>0</v>
      </c>
      <c r="T117" s="156">
        <v>0</v>
      </c>
      <c r="U117" s="156">
        <v>0</v>
      </c>
      <c r="V117" s="156">
        <v>0</v>
      </c>
      <c r="W117" s="156">
        <v>0</v>
      </c>
      <c r="X117" s="156">
        <v>0</v>
      </c>
      <c r="Y117" s="156">
        <v>0</v>
      </c>
      <c r="Z117" s="156">
        <v>0</v>
      </c>
      <c r="AA117" s="156">
        <v>0</v>
      </c>
      <c r="AB117" s="156">
        <v>0</v>
      </c>
      <c r="AC117" s="156">
        <v>0</v>
      </c>
      <c r="AD117" s="156">
        <v>0</v>
      </c>
      <c r="AE117" s="156">
        <v>0</v>
      </c>
      <c r="AF117" s="156">
        <v>6746581</v>
      </c>
      <c r="AG117" s="156">
        <v>7858953</v>
      </c>
      <c r="AH117" s="156">
        <v>1112372</v>
      </c>
      <c r="AI117" s="156">
        <v>7986598</v>
      </c>
      <c r="AJ117" s="3"/>
      <c r="AK117" s="4"/>
    </row>
    <row r="118" spans="1:37">
      <c r="A118" s="227">
        <v>3</v>
      </c>
      <c r="B118" s="228" t="s">
        <v>318</v>
      </c>
      <c r="C118" s="228">
        <v>43813315201</v>
      </c>
      <c r="D118" s="228" t="s">
        <v>828</v>
      </c>
      <c r="E118" s="228" t="s">
        <v>829</v>
      </c>
      <c r="F118" s="228" t="s">
        <v>709</v>
      </c>
      <c r="G118" s="228" t="s">
        <v>709</v>
      </c>
      <c r="H118" s="228" t="s">
        <v>709</v>
      </c>
      <c r="I118" s="228" t="s">
        <v>709</v>
      </c>
      <c r="J118" s="229">
        <v>44615</v>
      </c>
      <c r="K118" s="156">
        <v>383899</v>
      </c>
      <c r="L118" s="156">
        <v>397919</v>
      </c>
      <c r="M118" s="156">
        <v>393163</v>
      </c>
      <c r="N118" s="156">
        <v>14020</v>
      </c>
      <c r="O118" s="156">
        <v>-35910</v>
      </c>
      <c r="P118" s="156">
        <v>329110</v>
      </c>
      <c r="Q118" s="156">
        <v>-35910</v>
      </c>
      <c r="R118" s="156">
        <v>0</v>
      </c>
      <c r="S118" s="156">
        <v>0</v>
      </c>
      <c r="T118" s="156">
        <v>0</v>
      </c>
      <c r="U118" s="156">
        <v>0</v>
      </c>
      <c r="V118" s="156">
        <v>0</v>
      </c>
      <c r="W118" s="156">
        <v>-35910</v>
      </c>
      <c r="X118" s="156">
        <v>0</v>
      </c>
      <c r="Y118" s="156">
        <v>0</v>
      </c>
      <c r="Z118" s="156">
        <v>0</v>
      </c>
      <c r="AA118" s="156">
        <v>0</v>
      </c>
      <c r="AB118" s="156">
        <v>0</v>
      </c>
      <c r="AC118" s="156">
        <v>0</v>
      </c>
      <c r="AD118" s="156">
        <v>0</v>
      </c>
      <c r="AE118" s="156">
        <v>-35910</v>
      </c>
      <c r="AF118" s="156">
        <v>357253</v>
      </c>
      <c r="AG118" s="156">
        <v>329110</v>
      </c>
      <c r="AH118" s="156">
        <v>-28143</v>
      </c>
      <c r="AI118" s="156">
        <v>424158</v>
      </c>
      <c r="AJ118" s="3"/>
      <c r="AK118" s="4"/>
    </row>
    <row r="119" spans="1:37">
      <c r="A119" s="227">
        <v>3</v>
      </c>
      <c r="B119" s="228" t="s">
        <v>830</v>
      </c>
      <c r="C119" s="228">
        <v>43748915201</v>
      </c>
      <c r="D119" s="228" t="s">
        <v>831</v>
      </c>
      <c r="E119" s="228" t="s">
        <v>832</v>
      </c>
      <c r="F119" s="228" t="s">
        <v>709</v>
      </c>
      <c r="G119" s="228" t="s">
        <v>709</v>
      </c>
      <c r="H119" s="228" t="s">
        <v>709</v>
      </c>
      <c r="I119" s="228" t="s">
        <v>709</v>
      </c>
      <c r="J119" s="229">
        <v>45322</v>
      </c>
      <c r="K119" s="156">
        <v>3547402</v>
      </c>
      <c r="L119" s="156">
        <v>3547402</v>
      </c>
      <c r="M119" s="156">
        <v>3587891</v>
      </c>
      <c r="N119" s="156">
        <v>0</v>
      </c>
      <c r="O119" s="156">
        <v>0</v>
      </c>
      <c r="P119" s="156">
        <v>3586665</v>
      </c>
      <c r="Q119" s="156">
        <v>0</v>
      </c>
      <c r="R119" s="156">
        <v>0</v>
      </c>
      <c r="S119" s="156">
        <v>0</v>
      </c>
      <c r="T119" s="156">
        <v>0</v>
      </c>
      <c r="U119" s="156">
        <v>0</v>
      </c>
      <c r="V119" s="156">
        <v>0</v>
      </c>
      <c r="W119" s="156">
        <v>0</v>
      </c>
      <c r="X119" s="156">
        <v>0</v>
      </c>
      <c r="Y119" s="156">
        <v>0</v>
      </c>
      <c r="Z119" s="156">
        <v>0</v>
      </c>
      <c r="AA119" s="156">
        <v>0</v>
      </c>
      <c r="AB119" s="156">
        <v>0</v>
      </c>
      <c r="AC119" s="156">
        <v>0</v>
      </c>
      <c r="AD119" s="156">
        <v>0</v>
      </c>
      <c r="AE119" s="156">
        <v>0</v>
      </c>
      <c r="AF119" s="156">
        <v>3587891</v>
      </c>
      <c r="AG119" s="156">
        <v>3586665</v>
      </c>
      <c r="AH119" s="156">
        <v>-1225</v>
      </c>
      <c r="AI119" s="156">
        <v>4578762</v>
      </c>
      <c r="AJ119" s="3"/>
      <c r="AK119" s="4"/>
    </row>
    <row r="120" spans="1:37">
      <c r="A120" s="227">
        <v>3</v>
      </c>
      <c r="B120" s="228" t="s">
        <v>320</v>
      </c>
      <c r="C120" s="228">
        <v>42697315201</v>
      </c>
      <c r="D120" s="228" t="s">
        <v>762</v>
      </c>
      <c r="E120" s="228" t="s">
        <v>763</v>
      </c>
      <c r="F120" s="228" t="s">
        <v>709</v>
      </c>
      <c r="G120" s="228" t="s">
        <v>709</v>
      </c>
      <c r="H120" s="228" t="s">
        <v>709</v>
      </c>
      <c r="I120" s="228" t="s">
        <v>709</v>
      </c>
      <c r="J120" s="229">
        <v>44678</v>
      </c>
      <c r="K120" s="156">
        <v>6212045</v>
      </c>
      <c r="L120" s="156">
        <v>6299150</v>
      </c>
      <c r="M120" s="156">
        <v>6924822</v>
      </c>
      <c r="N120" s="156">
        <v>87104.94</v>
      </c>
      <c r="O120" s="156">
        <v>0</v>
      </c>
      <c r="P120" s="156">
        <v>6889613</v>
      </c>
      <c r="Q120" s="156">
        <v>0</v>
      </c>
      <c r="R120" s="156">
        <v>0</v>
      </c>
      <c r="S120" s="156">
        <v>0</v>
      </c>
      <c r="T120" s="156">
        <v>0</v>
      </c>
      <c r="U120" s="156">
        <v>0</v>
      </c>
      <c r="V120" s="156">
        <v>0</v>
      </c>
      <c r="W120" s="156">
        <v>0</v>
      </c>
      <c r="X120" s="156">
        <v>0</v>
      </c>
      <c r="Y120" s="156">
        <v>0</v>
      </c>
      <c r="Z120" s="156">
        <v>0</v>
      </c>
      <c r="AA120" s="156">
        <v>0</v>
      </c>
      <c r="AB120" s="156">
        <v>0</v>
      </c>
      <c r="AC120" s="156">
        <v>0</v>
      </c>
      <c r="AD120" s="156">
        <v>0</v>
      </c>
      <c r="AE120" s="156">
        <v>0</v>
      </c>
      <c r="AF120" s="156">
        <v>6924822</v>
      </c>
      <c r="AG120" s="156">
        <v>6889613</v>
      </c>
      <c r="AH120" s="156">
        <v>-35209</v>
      </c>
      <c r="AI120" s="156">
        <v>5759918</v>
      </c>
      <c r="AJ120" s="3"/>
      <c r="AK120" s="4"/>
    </row>
    <row r="121" spans="1:37">
      <c r="A121" s="227">
        <v>3</v>
      </c>
      <c r="B121" s="228" t="s">
        <v>322</v>
      </c>
      <c r="C121" s="228">
        <v>44563315201</v>
      </c>
      <c r="D121" s="228" t="s">
        <v>762</v>
      </c>
      <c r="E121" s="228" t="s">
        <v>763</v>
      </c>
      <c r="F121" s="228" t="s">
        <v>709</v>
      </c>
      <c r="G121" s="228" t="s">
        <v>709</v>
      </c>
      <c r="H121" s="228" t="s">
        <v>709</v>
      </c>
      <c r="I121" s="228" t="s">
        <v>709</v>
      </c>
      <c r="J121" s="229">
        <v>45014</v>
      </c>
      <c r="K121" s="156">
        <v>10919335</v>
      </c>
      <c r="L121" s="156">
        <v>11003378</v>
      </c>
      <c r="M121" s="156">
        <v>11511158</v>
      </c>
      <c r="N121" s="156">
        <v>84042.7</v>
      </c>
      <c r="O121" s="156">
        <v>0</v>
      </c>
      <c r="P121" s="156">
        <v>11473007</v>
      </c>
      <c r="Q121" s="156">
        <v>0</v>
      </c>
      <c r="R121" s="156">
        <v>0</v>
      </c>
      <c r="S121" s="156">
        <v>0</v>
      </c>
      <c r="T121" s="156">
        <v>0</v>
      </c>
      <c r="U121" s="156">
        <v>0</v>
      </c>
      <c r="V121" s="156">
        <v>0</v>
      </c>
      <c r="W121" s="156">
        <v>0</v>
      </c>
      <c r="X121" s="156">
        <v>0</v>
      </c>
      <c r="Y121" s="156">
        <v>0</v>
      </c>
      <c r="Z121" s="156">
        <v>0</v>
      </c>
      <c r="AA121" s="156">
        <v>0</v>
      </c>
      <c r="AB121" s="156">
        <v>0</v>
      </c>
      <c r="AC121" s="156">
        <v>0</v>
      </c>
      <c r="AD121" s="156">
        <v>0</v>
      </c>
      <c r="AE121" s="156">
        <v>0</v>
      </c>
      <c r="AF121" s="156">
        <v>11511158</v>
      </c>
      <c r="AG121" s="156">
        <v>11473007</v>
      </c>
      <c r="AH121" s="156">
        <v>-38151</v>
      </c>
      <c r="AI121" s="156">
        <v>11459374</v>
      </c>
      <c r="AJ121" s="3"/>
      <c r="AK121" s="4"/>
    </row>
    <row r="122" spans="1:37">
      <c r="A122" s="227">
        <v>3</v>
      </c>
      <c r="B122" s="228" t="s">
        <v>324</v>
      </c>
      <c r="C122" s="228">
        <v>22259365201</v>
      </c>
      <c r="D122" s="228" t="s">
        <v>735</v>
      </c>
      <c r="E122" s="228" t="s">
        <v>736</v>
      </c>
      <c r="F122" s="228" t="s">
        <v>709</v>
      </c>
      <c r="G122" s="228" t="s">
        <v>709</v>
      </c>
      <c r="H122" s="228" t="s">
        <v>709</v>
      </c>
      <c r="I122" s="228" t="s">
        <v>709</v>
      </c>
      <c r="J122" s="229">
        <v>44902</v>
      </c>
      <c r="K122" s="156">
        <v>11772258</v>
      </c>
      <c r="L122" s="156">
        <v>11871253</v>
      </c>
      <c r="M122" s="156">
        <v>11834603</v>
      </c>
      <c r="N122" s="156">
        <v>98994.59</v>
      </c>
      <c r="O122" s="156">
        <v>0</v>
      </c>
      <c r="P122" s="156">
        <v>11821261</v>
      </c>
      <c r="Q122" s="156">
        <v>0</v>
      </c>
      <c r="R122" s="156">
        <v>0</v>
      </c>
      <c r="S122" s="156">
        <v>0</v>
      </c>
      <c r="T122" s="156">
        <v>0</v>
      </c>
      <c r="U122" s="156">
        <v>0</v>
      </c>
      <c r="V122" s="156">
        <v>0</v>
      </c>
      <c r="W122" s="156">
        <v>0</v>
      </c>
      <c r="X122" s="156">
        <v>0</v>
      </c>
      <c r="Y122" s="156">
        <v>0</v>
      </c>
      <c r="Z122" s="156">
        <v>0</v>
      </c>
      <c r="AA122" s="156">
        <v>0</v>
      </c>
      <c r="AB122" s="156">
        <v>0</v>
      </c>
      <c r="AC122" s="156">
        <v>0</v>
      </c>
      <c r="AD122" s="156">
        <v>0</v>
      </c>
      <c r="AE122" s="156">
        <v>0</v>
      </c>
      <c r="AF122" s="156">
        <v>11834603</v>
      </c>
      <c r="AG122" s="156">
        <v>11821261</v>
      </c>
      <c r="AH122" s="156">
        <v>-13342</v>
      </c>
      <c r="AI122" s="156">
        <v>13447557</v>
      </c>
      <c r="AJ122" s="3"/>
      <c r="AK122" s="4"/>
    </row>
    <row r="123" spans="1:37">
      <c r="A123" s="227">
        <v>3</v>
      </c>
      <c r="B123" s="228" t="s">
        <v>326</v>
      </c>
      <c r="C123" s="228">
        <v>43736615201</v>
      </c>
      <c r="D123" s="228" t="s">
        <v>735</v>
      </c>
      <c r="E123" s="228" t="s">
        <v>736</v>
      </c>
      <c r="F123" s="228" t="s">
        <v>709</v>
      </c>
      <c r="G123" s="228" t="s">
        <v>709</v>
      </c>
      <c r="H123" s="228" t="s">
        <v>709</v>
      </c>
      <c r="I123" s="228" t="s">
        <v>709</v>
      </c>
      <c r="J123" s="229">
        <v>44979</v>
      </c>
      <c r="K123" s="156">
        <v>14976878</v>
      </c>
      <c r="L123" s="156">
        <v>15770067</v>
      </c>
      <c r="M123" s="156">
        <v>16545874</v>
      </c>
      <c r="N123" s="156">
        <v>793188.98</v>
      </c>
      <c r="O123" s="156">
        <v>0</v>
      </c>
      <c r="P123" s="156">
        <v>16474250</v>
      </c>
      <c r="Q123" s="156">
        <v>0</v>
      </c>
      <c r="R123" s="156">
        <v>0</v>
      </c>
      <c r="S123" s="156">
        <v>0</v>
      </c>
      <c r="T123" s="156">
        <v>0</v>
      </c>
      <c r="U123" s="156">
        <v>0</v>
      </c>
      <c r="V123" s="156">
        <v>0</v>
      </c>
      <c r="W123" s="156">
        <v>0</v>
      </c>
      <c r="X123" s="156">
        <v>0</v>
      </c>
      <c r="Y123" s="156">
        <v>0</v>
      </c>
      <c r="Z123" s="156">
        <v>0</v>
      </c>
      <c r="AA123" s="156">
        <v>0</v>
      </c>
      <c r="AB123" s="156">
        <v>0</v>
      </c>
      <c r="AC123" s="156">
        <v>0</v>
      </c>
      <c r="AD123" s="156">
        <v>0</v>
      </c>
      <c r="AE123" s="156">
        <v>0</v>
      </c>
      <c r="AF123" s="156">
        <v>16545874</v>
      </c>
      <c r="AG123" s="156">
        <v>16474250</v>
      </c>
      <c r="AH123" s="156">
        <v>-71624</v>
      </c>
      <c r="AI123" s="156">
        <v>17116856</v>
      </c>
      <c r="AJ123" s="3"/>
      <c r="AK123" s="4"/>
    </row>
    <row r="124" spans="1:37">
      <c r="A124" s="227">
        <v>3</v>
      </c>
      <c r="B124" s="228" t="s">
        <v>328</v>
      </c>
      <c r="C124" s="228">
        <v>44581515201</v>
      </c>
      <c r="D124" s="228" t="s">
        <v>762</v>
      </c>
      <c r="E124" s="228" t="s">
        <v>763</v>
      </c>
      <c r="F124" s="228" t="s">
        <v>709</v>
      </c>
      <c r="G124" s="228" t="s">
        <v>709</v>
      </c>
      <c r="H124" s="228" t="s">
        <v>709</v>
      </c>
      <c r="I124" s="228" t="s">
        <v>709</v>
      </c>
      <c r="J124" s="229">
        <v>45042</v>
      </c>
      <c r="K124" s="156">
        <v>16815829</v>
      </c>
      <c r="L124" s="156">
        <v>16829871</v>
      </c>
      <c r="M124" s="156">
        <v>17633297</v>
      </c>
      <c r="N124" s="156">
        <v>14041.78</v>
      </c>
      <c r="O124" s="156">
        <v>0</v>
      </c>
      <c r="P124" s="156">
        <v>17609681</v>
      </c>
      <c r="Q124" s="156">
        <v>0</v>
      </c>
      <c r="R124" s="156">
        <v>0</v>
      </c>
      <c r="S124" s="156">
        <v>0</v>
      </c>
      <c r="T124" s="156">
        <v>0</v>
      </c>
      <c r="U124" s="156">
        <v>0</v>
      </c>
      <c r="V124" s="156">
        <v>0</v>
      </c>
      <c r="W124" s="156">
        <v>0</v>
      </c>
      <c r="X124" s="156">
        <v>0</v>
      </c>
      <c r="Y124" s="156">
        <v>0</v>
      </c>
      <c r="Z124" s="156">
        <v>0</v>
      </c>
      <c r="AA124" s="156">
        <v>0</v>
      </c>
      <c r="AB124" s="156">
        <v>0</v>
      </c>
      <c r="AC124" s="156">
        <v>0</v>
      </c>
      <c r="AD124" s="156">
        <v>0</v>
      </c>
      <c r="AE124" s="156">
        <v>0</v>
      </c>
      <c r="AF124" s="156">
        <v>17633297</v>
      </c>
      <c r="AG124" s="156">
        <v>17609681</v>
      </c>
      <c r="AH124" s="156">
        <v>-23615</v>
      </c>
      <c r="AI124" s="156">
        <v>15773894</v>
      </c>
      <c r="AJ124" s="3"/>
      <c r="AK124" s="4"/>
    </row>
    <row r="125" spans="1:37">
      <c r="A125" s="227">
        <v>3</v>
      </c>
      <c r="B125" s="228" t="s">
        <v>330</v>
      </c>
      <c r="C125" s="228">
        <v>44292015201</v>
      </c>
      <c r="D125" s="228" t="s">
        <v>833</v>
      </c>
      <c r="E125" s="228" t="s">
        <v>834</v>
      </c>
      <c r="F125" s="228" t="s">
        <v>709</v>
      </c>
      <c r="G125" s="228" t="s">
        <v>709</v>
      </c>
      <c r="H125" s="228" t="s">
        <v>709</v>
      </c>
      <c r="I125" s="228" t="s">
        <v>709</v>
      </c>
      <c r="J125" s="229">
        <v>45350</v>
      </c>
      <c r="K125" s="156">
        <v>3185384</v>
      </c>
      <c r="L125" s="156">
        <v>3188684</v>
      </c>
      <c r="M125" s="156">
        <v>3129056</v>
      </c>
      <c r="N125" s="156">
        <v>3300</v>
      </c>
      <c r="O125" s="156">
        <v>0</v>
      </c>
      <c r="P125" s="156">
        <v>3127773</v>
      </c>
      <c r="Q125" s="156">
        <v>0</v>
      </c>
      <c r="R125" s="156">
        <v>0</v>
      </c>
      <c r="S125" s="156">
        <v>0</v>
      </c>
      <c r="T125" s="156">
        <v>0</v>
      </c>
      <c r="U125" s="156">
        <v>0</v>
      </c>
      <c r="V125" s="156">
        <v>0</v>
      </c>
      <c r="W125" s="156">
        <v>0</v>
      </c>
      <c r="X125" s="156">
        <v>0</v>
      </c>
      <c r="Y125" s="156">
        <v>0</v>
      </c>
      <c r="Z125" s="156">
        <v>0</v>
      </c>
      <c r="AA125" s="156">
        <v>0</v>
      </c>
      <c r="AB125" s="156">
        <v>0</v>
      </c>
      <c r="AC125" s="156">
        <v>0</v>
      </c>
      <c r="AD125" s="156">
        <v>0</v>
      </c>
      <c r="AE125" s="156">
        <v>0</v>
      </c>
      <c r="AF125" s="156">
        <v>3129056</v>
      </c>
      <c r="AG125" s="156">
        <v>3127773</v>
      </c>
      <c r="AH125" s="156">
        <v>-1283</v>
      </c>
      <c r="AI125" s="156">
        <v>3413370</v>
      </c>
      <c r="AJ125" s="3"/>
      <c r="AK125" s="4"/>
    </row>
    <row r="126" spans="1:37">
      <c r="A126" s="227">
        <v>3</v>
      </c>
      <c r="B126" s="228" t="s">
        <v>694</v>
      </c>
      <c r="C126" s="228">
        <v>44401915201</v>
      </c>
      <c r="D126" s="228" t="s">
        <v>801</v>
      </c>
      <c r="E126" s="228" t="s">
        <v>802</v>
      </c>
      <c r="F126" s="228" t="s">
        <v>709</v>
      </c>
      <c r="G126" s="228" t="s">
        <v>709</v>
      </c>
      <c r="H126" s="228" t="s">
        <v>709</v>
      </c>
      <c r="I126" s="228" t="s">
        <v>709</v>
      </c>
      <c r="J126" s="229">
        <v>45133</v>
      </c>
      <c r="K126" s="156">
        <v>958894</v>
      </c>
      <c r="L126" s="156">
        <v>958894</v>
      </c>
      <c r="M126" s="156">
        <v>885299</v>
      </c>
      <c r="N126" s="156">
        <v>0</v>
      </c>
      <c r="O126" s="156">
        <v>0</v>
      </c>
      <c r="P126" s="156">
        <v>885298</v>
      </c>
      <c r="Q126" s="156">
        <v>0</v>
      </c>
      <c r="R126" s="156">
        <v>0</v>
      </c>
      <c r="S126" s="156">
        <v>0</v>
      </c>
      <c r="T126" s="156">
        <v>0</v>
      </c>
      <c r="U126" s="156">
        <v>0</v>
      </c>
      <c r="V126" s="156">
        <v>0</v>
      </c>
      <c r="W126" s="156">
        <v>0</v>
      </c>
      <c r="X126" s="156">
        <v>0</v>
      </c>
      <c r="Y126" s="156">
        <v>0</v>
      </c>
      <c r="Z126" s="156">
        <v>0</v>
      </c>
      <c r="AA126" s="156">
        <v>0</v>
      </c>
      <c r="AB126" s="156">
        <v>0</v>
      </c>
      <c r="AC126" s="156">
        <v>0</v>
      </c>
      <c r="AD126" s="156">
        <v>0</v>
      </c>
      <c r="AE126" s="156">
        <v>0</v>
      </c>
      <c r="AF126" s="156">
        <v>885299</v>
      </c>
      <c r="AG126" s="156">
        <v>885298</v>
      </c>
      <c r="AH126" s="156">
        <v>-1</v>
      </c>
      <c r="AI126" s="156">
        <v>1271778</v>
      </c>
      <c r="AJ126" s="3"/>
      <c r="AK126" s="4"/>
    </row>
    <row r="127" spans="1:37">
      <c r="A127" s="227">
        <v>3</v>
      </c>
      <c r="B127" s="228" t="s">
        <v>332</v>
      </c>
      <c r="C127" s="228">
        <v>43977415201</v>
      </c>
      <c r="D127" s="228" t="s">
        <v>735</v>
      </c>
      <c r="E127" s="228" t="s">
        <v>736</v>
      </c>
      <c r="F127" s="228" t="s">
        <v>709</v>
      </c>
      <c r="G127" s="228" t="s">
        <v>709</v>
      </c>
      <c r="H127" s="228" t="s">
        <v>709</v>
      </c>
      <c r="I127" s="228" t="s">
        <v>709</v>
      </c>
      <c r="J127" s="229">
        <v>45504</v>
      </c>
      <c r="K127" s="156">
        <v>3433760</v>
      </c>
      <c r="L127" s="156">
        <v>3478528</v>
      </c>
      <c r="M127" s="156">
        <v>3538382</v>
      </c>
      <c r="N127" s="156">
        <v>44767.5</v>
      </c>
      <c r="O127" s="156">
        <v>0</v>
      </c>
      <c r="P127" s="156">
        <v>3534775</v>
      </c>
      <c r="Q127" s="156">
        <v>0</v>
      </c>
      <c r="R127" s="156">
        <v>0</v>
      </c>
      <c r="S127" s="156">
        <v>0</v>
      </c>
      <c r="T127" s="156">
        <v>0</v>
      </c>
      <c r="U127" s="156">
        <v>0</v>
      </c>
      <c r="V127" s="156">
        <v>0</v>
      </c>
      <c r="W127" s="156">
        <v>0</v>
      </c>
      <c r="X127" s="156">
        <v>0</v>
      </c>
      <c r="Y127" s="156">
        <v>0</v>
      </c>
      <c r="Z127" s="156">
        <v>0</v>
      </c>
      <c r="AA127" s="156">
        <v>0</v>
      </c>
      <c r="AB127" s="156">
        <v>0</v>
      </c>
      <c r="AC127" s="156">
        <v>0</v>
      </c>
      <c r="AD127" s="156">
        <v>0</v>
      </c>
      <c r="AE127" s="156">
        <v>0</v>
      </c>
      <c r="AF127" s="156">
        <v>3538382</v>
      </c>
      <c r="AG127" s="156">
        <v>3534775</v>
      </c>
      <c r="AH127" s="156">
        <v>-3607</v>
      </c>
      <c r="AI127" s="156">
        <v>3773824</v>
      </c>
      <c r="AJ127" s="3"/>
      <c r="AK127" s="4"/>
    </row>
    <row r="128" spans="1:37">
      <c r="A128" s="227">
        <v>3</v>
      </c>
      <c r="B128" s="228" t="s">
        <v>334</v>
      </c>
      <c r="C128" s="228">
        <v>41344925201</v>
      </c>
      <c r="D128" s="228" t="s">
        <v>801</v>
      </c>
      <c r="E128" s="228" t="s">
        <v>802</v>
      </c>
      <c r="F128" s="228" t="s">
        <v>709</v>
      </c>
      <c r="G128" s="228" t="s">
        <v>709</v>
      </c>
      <c r="H128" s="228" t="s">
        <v>709</v>
      </c>
      <c r="I128" s="228" t="s">
        <v>709</v>
      </c>
      <c r="J128" s="229">
        <v>45196</v>
      </c>
      <c r="K128" s="156">
        <v>1298401</v>
      </c>
      <c r="L128" s="156">
        <v>1321412</v>
      </c>
      <c r="M128" s="156">
        <v>1234071</v>
      </c>
      <c r="N128" s="156">
        <v>23011</v>
      </c>
      <c r="O128" s="156">
        <v>0</v>
      </c>
      <c r="P128" s="156">
        <v>1234071</v>
      </c>
      <c r="Q128" s="156">
        <v>0</v>
      </c>
      <c r="R128" s="156">
        <v>0</v>
      </c>
      <c r="S128" s="156">
        <v>0</v>
      </c>
      <c r="T128" s="156">
        <v>0</v>
      </c>
      <c r="U128" s="156">
        <v>0</v>
      </c>
      <c r="V128" s="156">
        <v>0</v>
      </c>
      <c r="W128" s="156">
        <v>0</v>
      </c>
      <c r="X128" s="156">
        <v>0</v>
      </c>
      <c r="Y128" s="156">
        <v>0</v>
      </c>
      <c r="Z128" s="156">
        <v>0</v>
      </c>
      <c r="AA128" s="156">
        <v>0</v>
      </c>
      <c r="AB128" s="156">
        <v>0</v>
      </c>
      <c r="AC128" s="156">
        <v>0</v>
      </c>
      <c r="AD128" s="156">
        <v>0</v>
      </c>
      <c r="AE128" s="156">
        <v>0</v>
      </c>
      <c r="AF128" s="156">
        <v>1234071</v>
      </c>
      <c r="AG128" s="156">
        <v>1234071</v>
      </c>
      <c r="AH128" s="156">
        <v>0</v>
      </c>
      <c r="AI128" s="156">
        <v>1300164</v>
      </c>
      <c r="AJ128" s="3"/>
      <c r="AK128" s="4"/>
    </row>
    <row r="129" spans="1:37">
      <c r="A129" s="227">
        <v>3</v>
      </c>
      <c r="B129" s="228" t="s">
        <v>336</v>
      </c>
      <c r="C129" s="228">
        <v>42695025201</v>
      </c>
      <c r="D129" s="228" t="s">
        <v>735</v>
      </c>
      <c r="E129" s="228" t="s">
        <v>736</v>
      </c>
      <c r="F129" s="228" t="s">
        <v>709</v>
      </c>
      <c r="G129" s="228" t="s">
        <v>709</v>
      </c>
      <c r="H129" s="228" t="s">
        <v>709</v>
      </c>
      <c r="I129" s="228" t="s">
        <v>709</v>
      </c>
      <c r="J129" s="229">
        <v>45455</v>
      </c>
      <c r="K129" s="156">
        <v>3111541</v>
      </c>
      <c r="L129" s="156">
        <v>2493770</v>
      </c>
      <c r="M129" s="156">
        <v>2535278</v>
      </c>
      <c r="N129" s="156">
        <v>-617770.68999999994</v>
      </c>
      <c r="O129" s="156">
        <v>0</v>
      </c>
      <c r="P129" s="156">
        <v>2534712</v>
      </c>
      <c r="Q129" s="156">
        <v>0</v>
      </c>
      <c r="R129" s="156">
        <v>0</v>
      </c>
      <c r="S129" s="156">
        <v>0</v>
      </c>
      <c r="T129" s="156">
        <v>0</v>
      </c>
      <c r="U129" s="156">
        <v>0</v>
      </c>
      <c r="V129" s="156">
        <v>0</v>
      </c>
      <c r="W129" s="156">
        <v>0</v>
      </c>
      <c r="X129" s="156">
        <v>0</v>
      </c>
      <c r="Y129" s="156">
        <v>0</v>
      </c>
      <c r="Z129" s="156">
        <v>0</v>
      </c>
      <c r="AA129" s="156">
        <v>0</v>
      </c>
      <c r="AB129" s="156">
        <v>0</v>
      </c>
      <c r="AC129" s="156">
        <v>0</v>
      </c>
      <c r="AD129" s="156">
        <v>0</v>
      </c>
      <c r="AE129" s="156">
        <v>0</v>
      </c>
      <c r="AF129" s="156">
        <v>2535278</v>
      </c>
      <c r="AG129" s="156">
        <v>2534712</v>
      </c>
      <c r="AH129" s="156">
        <v>-566</v>
      </c>
      <c r="AI129" s="156">
        <v>4093774</v>
      </c>
      <c r="AJ129" s="3"/>
      <c r="AK129" s="4"/>
    </row>
    <row r="130" spans="1:37">
      <c r="A130" s="227">
        <v>3</v>
      </c>
      <c r="B130" s="228" t="s">
        <v>696</v>
      </c>
      <c r="C130" s="228">
        <v>44188015201</v>
      </c>
      <c r="D130" s="228" t="s">
        <v>801</v>
      </c>
      <c r="E130" s="228" t="s">
        <v>802</v>
      </c>
      <c r="F130" s="228" t="s">
        <v>709</v>
      </c>
      <c r="G130" s="228" t="s">
        <v>709</v>
      </c>
      <c r="H130" s="228" t="s">
        <v>709</v>
      </c>
      <c r="I130" s="228" t="s">
        <v>709</v>
      </c>
      <c r="J130" s="229">
        <v>45196</v>
      </c>
      <c r="K130" s="156">
        <v>988409</v>
      </c>
      <c r="L130" s="156">
        <v>988409</v>
      </c>
      <c r="M130" s="156">
        <v>938135</v>
      </c>
      <c r="N130" s="156">
        <v>0</v>
      </c>
      <c r="O130" s="156">
        <v>0</v>
      </c>
      <c r="P130" s="156">
        <v>938135</v>
      </c>
      <c r="Q130" s="156">
        <v>0</v>
      </c>
      <c r="R130" s="156">
        <v>0</v>
      </c>
      <c r="S130" s="156">
        <v>0</v>
      </c>
      <c r="T130" s="156">
        <v>0</v>
      </c>
      <c r="U130" s="156">
        <v>0</v>
      </c>
      <c r="V130" s="156">
        <v>0</v>
      </c>
      <c r="W130" s="156">
        <v>0</v>
      </c>
      <c r="X130" s="156">
        <v>0</v>
      </c>
      <c r="Y130" s="156">
        <v>0</v>
      </c>
      <c r="Z130" s="156">
        <v>0</v>
      </c>
      <c r="AA130" s="156">
        <v>0</v>
      </c>
      <c r="AB130" s="156">
        <v>0</v>
      </c>
      <c r="AC130" s="156">
        <v>0</v>
      </c>
      <c r="AD130" s="156">
        <v>0</v>
      </c>
      <c r="AE130" s="156">
        <v>0</v>
      </c>
      <c r="AF130" s="156">
        <v>938135</v>
      </c>
      <c r="AG130" s="156">
        <v>938135</v>
      </c>
      <c r="AH130" s="156">
        <v>0</v>
      </c>
      <c r="AI130" s="156">
        <v>990879</v>
      </c>
      <c r="AJ130" s="3"/>
      <c r="AK130" s="4"/>
    </row>
    <row r="131" spans="1:37">
      <c r="A131" s="227">
        <v>3</v>
      </c>
      <c r="B131" s="228" t="s">
        <v>338</v>
      </c>
      <c r="C131" s="228">
        <v>43467815201</v>
      </c>
      <c r="D131" s="228" t="s">
        <v>735</v>
      </c>
      <c r="E131" s="228" t="s">
        <v>736</v>
      </c>
      <c r="F131" s="228" t="s">
        <v>709</v>
      </c>
      <c r="G131" s="228" t="s">
        <v>709</v>
      </c>
      <c r="H131" s="228" t="s">
        <v>709</v>
      </c>
      <c r="I131" s="228" t="s">
        <v>709</v>
      </c>
      <c r="J131" s="229">
        <v>45322</v>
      </c>
      <c r="K131" s="156">
        <v>2823614</v>
      </c>
      <c r="L131" s="156">
        <v>2855298</v>
      </c>
      <c r="M131" s="156">
        <v>2780904</v>
      </c>
      <c r="N131" s="156">
        <v>31684.39</v>
      </c>
      <c r="O131" s="156">
        <v>0</v>
      </c>
      <c r="P131" s="156">
        <v>2780236</v>
      </c>
      <c r="Q131" s="156">
        <v>0</v>
      </c>
      <c r="R131" s="156">
        <v>0</v>
      </c>
      <c r="S131" s="156">
        <v>0</v>
      </c>
      <c r="T131" s="156">
        <v>0</v>
      </c>
      <c r="U131" s="156">
        <v>0</v>
      </c>
      <c r="V131" s="156">
        <v>0</v>
      </c>
      <c r="W131" s="156">
        <v>0</v>
      </c>
      <c r="X131" s="156">
        <v>0</v>
      </c>
      <c r="Y131" s="156">
        <v>0</v>
      </c>
      <c r="Z131" s="156">
        <v>0</v>
      </c>
      <c r="AA131" s="156">
        <v>0</v>
      </c>
      <c r="AB131" s="156">
        <v>0</v>
      </c>
      <c r="AC131" s="156">
        <v>0</v>
      </c>
      <c r="AD131" s="156">
        <v>0</v>
      </c>
      <c r="AE131" s="156">
        <v>0</v>
      </c>
      <c r="AF131" s="156">
        <v>2780904</v>
      </c>
      <c r="AG131" s="156">
        <v>2780236</v>
      </c>
      <c r="AH131" s="156">
        <v>-668</v>
      </c>
      <c r="AI131" s="156">
        <v>3805810</v>
      </c>
      <c r="AJ131" s="3"/>
      <c r="AK131" s="4"/>
    </row>
    <row r="132" spans="1:37">
      <c r="A132" s="227">
        <v>3</v>
      </c>
      <c r="B132" s="228" t="s">
        <v>340</v>
      </c>
      <c r="C132" s="228">
        <v>41342535201</v>
      </c>
      <c r="D132" s="228" t="s">
        <v>735</v>
      </c>
      <c r="E132" s="228" t="s">
        <v>736</v>
      </c>
      <c r="F132" s="228" t="s">
        <v>709</v>
      </c>
      <c r="G132" s="228" t="s">
        <v>709</v>
      </c>
      <c r="H132" s="228" t="s">
        <v>709</v>
      </c>
      <c r="I132" s="228" t="s">
        <v>709</v>
      </c>
      <c r="J132" s="229">
        <v>45504</v>
      </c>
      <c r="K132" s="156">
        <v>3608291</v>
      </c>
      <c r="L132" s="156">
        <v>3609941</v>
      </c>
      <c r="M132" s="156">
        <v>3619668</v>
      </c>
      <c r="N132" s="156">
        <v>1650</v>
      </c>
      <c r="O132" s="156">
        <v>0</v>
      </c>
      <c r="P132" s="156">
        <v>3616057</v>
      </c>
      <c r="Q132" s="156">
        <v>0</v>
      </c>
      <c r="R132" s="156">
        <v>0</v>
      </c>
      <c r="S132" s="156">
        <v>0</v>
      </c>
      <c r="T132" s="156">
        <v>0</v>
      </c>
      <c r="U132" s="156">
        <v>0</v>
      </c>
      <c r="V132" s="156">
        <v>0</v>
      </c>
      <c r="W132" s="156">
        <v>0</v>
      </c>
      <c r="X132" s="156">
        <v>0</v>
      </c>
      <c r="Y132" s="156">
        <v>0</v>
      </c>
      <c r="Z132" s="156">
        <v>0</v>
      </c>
      <c r="AA132" s="156">
        <v>0</v>
      </c>
      <c r="AB132" s="156">
        <v>0</v>
      </c>
      <c r="AC132" s="156">
        <v>0</v>
      </c>
      <c r="AD132" s="156">
        <v>0</v>
      </c>
      <c r="AE132" s="156">
        <v>0</v>
      </c>
      <c r="AF132" s="156">
        <v>3619668</v>
      </c>
      <c r="AG132" s="156">
        <v>3616057</v>
      </c>
      <c r="AH132" s="156">
        <v>-3611</v>
      </c>
      <c r="AI132" s="156">
        <v>3187529</v>
      </c>
      <c r="AJ132" s="3"/>
      <c r="AK132" s="4"/>
    </row>
    <row r="133" spans="1:37" ht="24">
      <c r="A133" s="227">
        <v>3</v>
      </c>
      <c r="B133" s="228" t="s">
        <v>342</v>
      </c>
      <c r="C133" s="228">
        <v>21934625201</v>
      </c>
      <c r="D133" s="228" t="s">
        <v>835</v>
      </c>
      <c r="E133" s="228" t="s">
        <v>836</v>
      </c>
      <c r="F133" s="228" t="s">
        <v>709</v>
      </c>
      <c r="G133" s="228" t="s">
        <v>709</v>
      </c>
      <c r="H133" s="228" t="s">
        <v>709</v>
      </c>
      <c r="I133" s="228" t="s">
        <v>709</v>
      </c>
      <c r="J133" s="229">
        <v>45532</v>
      </c>
      <c r="K133" s="156">
        <v>2531784</v>
      </c>
      <c r="L133" s="156">
        <v>2570548</v>
      </c>
      <c r="M133" s="156">
        <v>2574902</v>
      </c>
      <c r="N133" s="156">
        <v>38764.199999999997</v>
      </c>
      <c r="O133" s="156">
        <v>0</v>
      </c>
      <c r="P133" s="156">
        <v>2573463</v>
      </c>
      <c r="Q133" s="156">
        <v>0</v>
      </c>
      <c r="R133" s="156">
        <v>0</v>
      </c>
      <c r="S133" s="156">
        <v>0</v>
      </c>
      <c r="T133" s="156">
        <v>0</v>
      </c>
      <c r="U133" s="156">
        <v>0</v>
      </c>
      <c r="V133" s="156">
        <v>0</v>
      </c>
      <c r="W133" s="156">
        <v>0</v>
      </c>
      <c r="X133" s="156">
        <v>0</v>
      </c>
      <c r="Y133" s="156">
        <v>0</v>
      </c>
      <c r="Z133" s="156">
        <v>0</v>
      </c>
      <c r="AA133" s="156">
        <v>0</v>
      </c>
      <c r="AB133" s="156">
        <v>0</v>
      </c>
      <c r="AC133" s="156">
        <v>0</v>
      </c>
      <c r="AD133" s="156">
        <v>0</v>
      </c>
      <c r="AE133" s="156">
        <v>0</v>
      </c>
      <c r="AF133" s="156">
        <v>2574902</v>
      </c>
      <c r="AG133" s="156">
        <v>2573463</v>
      </c>
      <c r="AH133" s="156">
        <v>-1439</v>
      </c>
      <c r="AI133" s="156">
        <v>3011929</v>
      </c>
      <c r="AJ133" s="3"/>
      <c r="AK133" s="4"/>
    </row>
    <row r="134" spans="1:37">
      <c r="A134" s="227">
        <v>3</v>
      </c>
      <c r="B134" s="228" t="s">
        <v>698</v>
      </c>
      <c r="C134" s="228">
        <v>44628415215</v>
      </c>
      <c r="D134" s="228" t="s">
        <v>799</v>
      </c>
      <c r="E134" s="228" t="s">
        <v>800</v>
      </c>
      <c r="F134" s="228" t="s">
        <v>709</v>
      </c>
      <c r="G134" s="228" t="s">
        <v>709</v>
      </c>
      <c r="H134" s="228" t="s">
        <v>709</v>
      </c>
      <c r="I134" s="228" t="s">
        <v>709</v>
      </c>
      <c r="J134" s="229">
        <v>45560</v>
      </c>
      <c r="K134" s="156">
        <v>189979</v>
      </c>
      <c r="L134" s="156">
        <v>189979</v>
      </c>
      <c r="M134" s="156">
        <v>177334</v>
      </c>
      <c r="N134" s="156">
        <v>0</v>
      </c>
      <c r="O134" s="156">
        <v>0</v>
      </c>
      <c r="P134" s="156">
        <v>177334</v>
      </c>
      <c r="Q134" s="156">
        <v>0</v>
      </c>
      <c r="R134" s="156">
        <v>0</v>
      </c>
      <c r="S134" s="156">
        <v>0</v>
      </c>
      <c r="T134" s="156">
        <v>0</v>
      </c>
      <c r="U134" s="156">
        <v>0</v>
      </c>
      <c r="V134" s="156">
        <v>0</v>
      </c>
      <c r="W134" s="156">
        <v>0</v>
      </c>
      <c r="X134" s="156">
        <v>0</v>
      </c>
      <c r="Y134" s="156">
        <v>0</v>
      </c>
      <c r="Z134" s="156">
        <v>0</v>
      </c>
      <c r="AA134" s="156">
        <v>0</v>
      </c>
      <c r="AB134" s="156">
        <v>0</v>
      </c>
      <c r="AC134" s="156">
        <v>0</v>
      </c>
      <c r="AD134" s="156">
        <v>0</v>
      </c>
      <c r="AE134" s="156">
        <v>0</v>
      </c>
      <c r="AF134" s="156">
        <v>177334</v>
      </c>
      <c r="AG134" s="156">
        <v>177334</v>
      </c>
      <c r="AH134" s="156">
        <v>0</v>
      </c>
      <c r="AI134" s="156">
        <v>237358</v>
      </c>
      <c r="AJ134" s="3"/>
      <c r="AK134" s="4"/>
    </row>
    <row r="135" spans="1:37">
      <c r="A135" s="227">
        <v>3</v>
      </c>
      <c r="B135" s="228" t="s">
        <v>649</v>
      </c>
      <c r="C135" s="228">
        <v>44628425216</v>
      </c>
      <c r="D135" s="228" t="s">
        <v>837</v>
      </c>
      <c r="E135" s="228" t="s">
        <v>838</v>
      </c>
      <c r="F135" s="228" t="s">
        <v>709</v>
      </c>
      <c r="G135" s="228" t="s">
        <v>709</v>
      </c>
      <c r="H135" s="228" t="s">
        <v>709</v>
      </c>
      <c r="I135" s="228" t="s">
        <v>709</v>
      </c>
      <c r="J135" s="229">
        <v>45686</v>
      </c>
      <c r="K135" s="156">
        <v>511934</v>
      </c>
      <c r="L135" s="156">
        <v>511934</v>
      </c>
      <c r="M135" s="156">
        <v>495348</v>
      </c>
      <c r="N135" s="156">
        <v>0</v>
      </c>
      <c r="O135" s="156">
        <v>0</v>
      </c>
      <c r="P135" s="156">
        <v>495348</v>
      </c>
      <c r="Q135" s="156">
        <v>0</v>
      </c>
      <c r="R135" s="156">
        <v>0</v>
      </c>
      <c r="S135" s="156">
        <v>0</v>
      </c>
      <c r="T135" s="156">
        <v>0</v>
      </c>
      <c r="U135" s="156">
        <v>0</v>
      </c>
      <c r="V135" s="156">
        <v>0</v>
      </c>
      <c r="W135" s="156">
        <v>0</v>
      </c>
      <c r="X135" s="156">
        <v>0</v>
      </c>
      <c r="Y135" s="156">
        <v>0</v>
      </c>
      <c r="Z135" s="156">
        <v>0</v>
      </c>
      <c r="AA135" s="156">
        <v>0</v>
      </c>
      <c r="AB135" s="156">
        <v>0</v>
      </c>
      <c r="AC135" s="156">
        <v>0</v>
      </c>
      <c r="AD135" s="156">
        <v>0</v>
      </c>
      <c r="AE135" s="156">
        <v>0</v>
      </c>
      <c r="AF135" s="156">
        <v>495348</v>
      </c>
      <c r="AG135" s="156">
        <v>495348</v>
      </c>
      <c r="AH135" s="156">
        <v>0</v>
      </c>
      <c r="AI135" s="156">
        <v>509928</v>
      </c>
      <c r="AJ135" s="3"/>
      <c r="AK135" s="4"/>
    </row>
    <row r="136" spans="1:37">
      <c r="A136" s="227">
        <v>4</v>
      </c>
      <c r="B136" s="228" t="s">
        <v>344</v>
      </c>
      <c r="C136" s="228">
        <v>43310845201</v>
      </c>
      <c r="D136" s="228" t="s">
        <v>724</v>
      </c>
      <c r="E136" s="228" t="s">
        <v>725</v>
      </c>
      <c r="F136" s="228" t="s">
        <v>709</v>
      </c>
      <c r="G136" s="228" t="s">
        <v>709</v>
      </c>
      <c r="H136" s="228" t="s">
        <v>709</v>
      </c>
      <c r="I136" s="228" t="s">
        <v>709</v>
      </c>
      <c r="J136" s="229">
        <v>42121</v>
      </c>
      <c r="K136" s="156">
        <v>148749800</v>
      </c>
      <c r="L136" s="156">
        <v>174962816</v>
      </c>
      <c r="M136" s="156">
        <v>175180045</v>
      </c>
      <c r="N136" s="156">
        <v>26213015.82</v>
      </c>
      <c r="O136" s="156">
        <v>56000</v>
      </c>
      <c r="P136" s="156">
        <v>175194917</v>
      </c>
      <c r="Q136" s="156">
        <v>0</v>
      </c>
      <c r="R136" s="156">
        <v>0</v>
      </c>
      <c r="S136" s="156">
        <v>0</v>
      </c>
      <c r="T136" s="156">
        <v>0</v>
      </c>
      <c r="U136" s="156">
        <v>0</v>
      </c>
      <c r="V136" s="156">
        <v>0</v>
      </c>
      <c r="W136" s="156">
        <v>0</v>
      </c>
      <c r="X136" s="156">
        <v>56000</v>
      </c>
      <c r="Y136" s="156">
        <v>0</v>
      </c>
      <c r="Z136" s="156">
        <v>0</v>
      </c>
      <c r="AA136" s="156">
        <v>0</v>
      </c>
      <c r="AB136" s="156">
        <v>0</v>
      </c>
      <c r="AC136" s="156">
        <v>0</v>
      </c>
      <c r="AD136" s="156">
        <v>56000</v>
      </c>
      <c r="AE136" s="156">
        <v>56000</v>
      </c>
      <c r="AF136" s="156">
        <v>175236045</v>
      </c>
      <c r="AG136" s="156">
        <v>175194917</v>
      </c>
      <c r="AH136" s="156">
        <v>-41128</v>
      </c>
      <c r="AI136" s="156">
        <v>122897181</v>
      </c>
      <c r="AJ136" s="3" t="s">
        <v>839</v>
      </c>
      <c r="AK136" s="4" t="s">
        <v>840</v>
      </c>
    </row>
    <row r="137" spans="1:37">
      <c r="A137" s="227">
        <v>4</v>
      </c>
      <c r="B137" s="228" t="s">
        <v>346</v>
      </c>
      <c r="C137" s="228">
        <v>44146615201</v>
      </c>
      <c r="D137" s="228" t="s">
        <v>766</v>
      </c>
      <c r="E137" s="228" t="s">
        <v>767</v>
      </c>
      <c r="F137" s="228" t="s">
        <v>709</v>
      </c>
      <c r="G137" s="228" t="s">
        <v>709</v>
      </c>
      <c r="H137" s="228" t="s">
        <v>709</v>
      </c>
      <c r="I137" s="228" t="s">
        <v>709</v>
      </c>
      <c r="J137" s="229">
        <v>45091</v>
      </c>
      <c r="K137" s="156">
        <v>2126000</v>
      </c>
      <c r="L137" s="156">
        <v>2132929</v>
      </c>
      <c r="M137" s="156">
        <v>1513603</v>
      </c>
      <c r="N137" s="156">
        <v>6929.94</v>
      </c>
      <c r="O137" s="156">
        <v>0</v>
      </c>
      <c r="P137" s="156">
        <v>1513603</v>
      </c>
      <c r="Q137" s="156">
        <v>0</v>
      </c>
      <c r="R137" s="156">
        <v>0</v>
      </c>
      <c r="S137" s="156">
        <v>0</v>
      </c>
      <c r="T137" s="156">
        <v>0</v>
      </c>
      <c r="U137" s="156">
        <v>0</v>
      </c>
      <c r="V137" s="156">
        <v>0</v>
      </c>
      <c r="W137" s="156">
        <v>0</v>
      </c>
      <c r="X137" s="156">
        <v>0</v>
      </c>
      <c r="Y137" s="156">
        <v>0</v>
      </c>
      <c r="Z137" s="156">
        <v>0</v>
      </c>
      <c r="AA137" s="156">
        <v>0</v>
      </c>
      <c r="AB137" s="156">
        <v>0</v>
      </c>
      <c r="AC137" s="156">
        <v>0</v>
      </c>
      <c r="AD137" s="156">
        <v>0</v>
      </c>
      <c r="AE137" s="156">
        <v>0</v>
      </c>
      <c r="AF137" s="156">
        <v>1513603</v>
      </c>
      <c r="AG137" s="156">
        <v>1513603</v>
      </c>
      <c r="AH137" s="156">
        <v>0</v>
      </c>
      <c r="AI137" s="156">
        <v>2622052</v>
      </c>
      <c r="AJ137" s="3"/>
      <c r="AK137" s="4"/>
    </row>
    <row r="138" spans="1:37">
      <c r="A138" s="227">
        <v>4</v>
      </c>
      <c r="B138" s="228" t="s">
        <v>348</v>
      </c>
      <c r="C138" s="228">
        <v>43999925201</v>
      </c>
      <c r="D138" s="228" t="s">
        <v>841</v>
      </c>
      <c r="E138" s="228" t="s">
        <v>842</v>
      </c>
      <c r="F138" s="228" t="s">
        <v>709</v>
      </c>
      <c r="G138" s="228" t="s">
        <v>709</v>
      </c>
      <c r="H138" s="228" t="s">
        <v>709</v>
      </c>
      <c r="I138" s="228" t="s">
        <v>709</v>
      </c>
      <c r="J138" s="229">
        <v>45023</v>
      </c>
      <c r="K138" s="156">
        <v>10631541</v>
      </c>
      <c r="L138" s="156">
        <v>10738131</v>
      </c>
      <c r="M138" s="156">
        <v>11100934</v>
      </c>
      <c r="N138" s="156">
        <v>106590.35</v>
      </c>
      <c r="O138" s="156">
        <v>0</v>
      </c>
      <c r="P138" s="156">
        <v>11099417</v>
      </c>
      <c r="Q138" s="156">
        <v>0</v>
      </c>
      <c r="R138" s="156">
        <v>0</v>
      </c>
      <c r="S138" s="156">
        <v>0</v>
      </c>
      <c r="T138" s="156">
        <v>0</v>
      </c>
      <c r="U138" s="156">
        <v>0</v>
      </c>
      <c r="V138" s="156">
        <v>0</v>
      </c>
      <c r="W138" s="156">
        <v>0</v>
      </c>
      <c r="X138" s="156">
        <v>0</v>
      </c>
      <c r="Y138" s="156">
        <v>0</v>
      </c>
      <c r="Z138" s="156">
        <v>0</v>
      </c>
      <c r="AA138" s="156">
        <v>0</v>
      </c>
      <c r="AB138" s="156">
        <v>0</v>
      </c>
      <c r="AC138" s="156">
        <v>0</v>
      </c>
      <c r="AD138" s="156">
        <v>0</v>
      </c>
      <c r="AE138" s="156">
        <v>0</v>
      </c>
      <c r="AF138" s="156">
        <v>11100934</v>
      </c>
      <c r="AG138" s="156">
        <v>11099417</v>
      </c>
      <c r="AH138" s="156">
        <v>-1518</v>
      </c>
      <c r="AI138" s="156">
        <v>10492575</v>
      </c>
      <c r="AJ138" s="3"/>
      <c r="AK138" s="4"/>
    </row>
    <row r="139" spans="1:37">
      <c r="A139" s="227">
        <v>4</v>
      </c>
      <c r="B139" s="228" t="s">
        <v>350</v>
      </c>
      <c r="C139" s="228">
        <v>43695815201</v>
      </c>
      <c r="D139" s="228" t="s">
        <v>742</v>
      </c>
      <c r="E139" s="228" t="s">
        <v>743</v>
      </c>
      <c r="F139" s="228" t="s">
        <v>709</v>
      </c>
      <c r="G139" s="228" t="s">
        <v>709</v>
      </c>
      <c r="H139" s="228" t="s">
        <v>709</v>
      </c>
      <c r="I139" s="228" t="s">
        <v>709</v>
      </c>
      <c r="J139" s="229">
        <v>44791</v>
      </c>
      <c r="K139" s="156">
        <v>31058595</v>
      </c>
      <c r="L139" s="156">
        <v>33155117</v>
      </c>
      <c r="M139" s="156">
        <v>32699199</v>
      </c>
      <c r="N139" s="156">
        <v>1946522.44</v>
      </c>
      <c r="O139" s="156">
        <v>0</v>
      </c>
      <c r="P139" s="156">
        <v>32559543</v>
      </c>
      <c r="Q139" s="156">
        <v>0</v>
      </c>
      <c r="R139" s="156">
        <v>0</v>
      </c>
      <c r="S139" s="156">
        <v>0</v>
      </c>
      <c r="T139" s="156">
        <v>0</v>
      </c>
      <c r="U139" s="156">
        <v>0</v>
      </c>
      <c r="V139" s="156">
        <v>0</v>
      </c>
      <c r="W139" s="156">
        <v>0</v>
      </c>
      <c r="X139" s="156">
        <v>0</v>
      </c>
      <c r="Y139" s="156">
        <v>0</v>
      </c>
      <c r="Z139" s="156">
        <v>0</v>
      </c>
      <c r="AA139" s="156">
        <v>0</v>
      </c>
      <c r="AB139" s="156">
        <v>0</v>
      </c>
      <c r="AC139" s="156">
        <v>0</v>
      </c>
      <c r="AD139" s="156">
        <v>0</v>
      </c>
      <c r="AE139" s="156">
        <v>0</v>
      </c>
      <c r="AF139" s="156">
        <v>32699199</v>
      </c>
      <c r="AG139" s="156">
        <v>32559543</v>
      </c>
      <c r="AH139" s="156">
        <v>-139657</v>
      </c>
      <c r="AI139" s="156">
        <v>29695111</v>
      </c>
      <c r="AJ139" s="3"/>
      <c r="AK139" s="4"/>
    </row>
    <row r="140" spans="1:37">
      <c r="A140" s="227">
        <v>4</v>
      </c>
      <c r="B140" s="228" t="s">
        <v>352</v>
      </c>
      <c r="C140" s="228">
        <v>44047315201</v>
      </c>
      <c r="D140" s="228" t="s">
        <v>843</v>
      </c>
      <c r="E140" s="228" t="s">
        <v>844</v>
      </c>
      <c r="F140" s="228" t="s">
        <v>709</v>
      </c>
      <c r="G140" s="228" t="s">
        <v>709</v>
      </c>
      <c r="H140" s="228" t="s">
        <v>709</v>
      </c>
      <c r="I140" s="228" t="s">
        <v>709</v>
      </c>
      <c r="J140" s="229">
        <v>44897</v>
      </c>
      <c r="K140" s="156">
        <v>3993841</v>
      </c>
      <c r="L140" s="156">
        <v>4453325</v>
      </c>
      <c r="M140" s="156">
        <v>4438530</v>
      </c>
      <c r="N140" s="156">
        <v>459484.36</v>
      </c>
      <c r="O140" s="156">
        <v>0</v>
      </c>
      <c r="P140" s="156">
        <v>4433029</v>
      </c>
      <c r="Q140" s="156">
        <v>0</v>
      </c>
      <c r="R140" s="156">
        <v>0</v>
      </c>
      <c r="S140" s="156">
        <v>0</v>
      </c>
      <c r="T140" s="156">
        <v>0</v>
      </c>
      <c r="U140" s="156">
        <v>0</v>
      </c>
      <c r="V140" s="156">
        <v>0</v>
      </c>
      <c r="W140" s="156">
        <v>0</v>
      </c>
      <c r="X140" s="156">
        <v>0</v>
      </c>
      <c r="Y140" s="156">
        <v>0</v>
      </c>
      <c r="Z140" s="156">
        <v>0</v>
      </c>
      <c r="AA140" s="156">
        <v>0</v>
      </c>
      <c r="AB140" s="156">
        <v>0</v>
      </c>
      <c r="AC140" s="156">
        <v>0</v>
      </c>
      <c r="AD140" s="156">
        <v>0</v>
      </c>
      <c r="AE140" s="156">
        <v>0</v>
      </c>
      <c r="AF140" s="156">
        <v>4438530</v>
      </c>
      <c r="AG140" s="156">
        <v>4433029</v>
      </c>
      <c r="AH140" s="156">
        <v>-5501</v>
      </c>
      <c r="AI140" s="156">
        <v>4033616</v>
      </c>
      <c r="AJ140" s="3"/>
      <c r="AK140" s="4"/>
    </row>
    <row r="141" spans="1:37">
      <c r="A141" s="227">
        <v>4</v>
      </c>
      <c r="B141" s="228" t="s">
        <v>354</v>
      </c>
      <c r="C141" s="228">
        <v>44618515201</v>
      </c>
      <c r="D141" s="228" t="s">
        <v>845</v>
      </c>
      <c r="E141" s="228" t="s">
        <v>846</v>
      </c>
      <c r="F141" s="228" t="s">
        <v>709</v>
      </c>
      <c r="G141" s="228" t="s">
        <v>709</v>
      </c>
      <c r="H141" s="228" t="s">
        <v>709</v>
      </c>
      <c r="I141" s="228" t="s">
        <v>709</v>
      </c>
      <c r="J141" s="229">
        <v>45051</v>
      </c>
      <c r="K141" s="156">
        <v>8153790</v>
      </c>
      <c r="L141" s="156">
        <v>8619435</v>
      </c>
      <c r="M141" s="156">
        <v>8570644</v>
      </c>
      <c r="N141" s="156">
        <v>465645.84</v>
      </c>
      <c r="O141" s="156">
        <v>0</v>
      </c>
      <c r="P141" s="156">
        <v>8570644</v>
      </c>
      <c r="Q141" s="156">
        <v>0</v>
      </c>
      <c r="R141" s="156">
        <v>0</v>
      </c>
      <c r="S141" s="156">
        <v>0</v>
      </c>
      <c r="T141" s="156">
        <v>0</v>
      </c>
      <c r="U141" s="156">
        <v>0</v>
      </c>
      <c r="V141" s="156">
        <v>0</v>
      </c>
      <c r="W141" s="156">
        <v>0</v>
      </c>
      <c r="X141" s="156">
        <v>0</v>
      </c>
      <c r="Y141" s="156">
        <v>0</v>
      </c>
      <c r="Z141" s="156">
        <v>0</v>
      </c>
      <c r="AA141" s="156">
        <v>0</v>
      </c>
      <c r="AB141" s="156">
        <v>0</v>
      </c>
      <c r="AC141" s="156">
        <v>0</v>
      </c>
      <c r="AD141" s="156">
        <v>0</v>
      </c>
      <c r="AE141" s="156">
        <v>0</v>
      </c>
      <c r="AF141" s="156">
        <v>8570644</v>
      </c>
      <c r="AG141" s="156">
        <v>8570644</v>
      </c>
      <c r="AH141" s="156">
        <v>0</v>
      </c>
      <c r="AI141" s="156">
        <v>7653131</v>
      </c>
      <c r="AJ141" s="3"/>
      <c r="AK141" s="4"/>
    </row>
    <row r="142" spans="1:37">
      <c r="A142" s="227">
        <v>4</v>
      </c>
      <c r="B142" s="228" t="s">
        <v>651</v>
      </c>
      <c r="C142" s="228">
        <v>44610415201</v>
      </c>
      <c r="D142" s="228" t="s">
        <v>847</v>
      </c>
      <c r="E142" s="228" t="s">
        <v>848</v>
      </c>
      <c r="F142" s="228" t="s">
        <v>709</v>
      </c>
      <c r="G142" s="228" t="s">
        <v>709</v>
      </c>
      <c r="H142" s="228" t="s">
        <v>709</v>
      </c>
      <c r="I142" s="228" t="s">
        <v>709</v>
      </c>
      <c r="J142" s="229">
        <v>45142</v>
      </c>
      <c r="K142" s="156">
        <v>5369226</v>
      </c>
      <c r="L142" s="156">
        <v>5369226</v>
      </c>
      <c r="M142" s="156">
        <v>5576786</v>
      </c>
      <c r="N142" s="156">
        <v>0</v>
      </c>
      <c r="O142" s="156">
        <v>0</v>
      </c>
      <c r="P142" s="156">
        <v>5571433</v>
      </c>
      <c r="Q142" s="156">
        <v>0</v>
      </c>
      <c r="R142" s="156">
        <v>0</v>
      </c>
      <c r="S142" s="156">
        <v>0</v>
      </c>
      <c r="T142" s="156">
        <v>0</v>
      </c>
      <c r="U142" s="156">
        <v>0</v>
      </c>
      <c r="V142" s="156">
        <v>0</v>
      </c>
      <c r="W142" s="156">
        <v>0</v>
      </c>
      <c r="X142" s="156">
        <v>0</v>
      </c>
      <c r="Y142" s="156">
        <v>0</v>
      </c>
      <c r="Z142" s="156">
        <v>0</v>
      </c>
      <c r="AA142" s="156">
        <v>0</v>
      </c>
      <c r="AB142" s="156">
        <v>0</v>
      </c>
      <c r="AC142" s="156">
        <v>0</v>
      </c>
      <c r="AD142" s="156">
        <v>0</v>
      </c>
      <c r="AE142" s="156">
        <v>0</v>
      </c>
      <c r="AF142" s="156">
        <v>5576786</v>
      </c>
      <c r="AG142" s="156">
        <v>5571433</v>
      </c>
      <c r="AH142" s="156">
        <v>-5352</v>
      </c>
      <c r="AI142" s="156">
        <v>4627615</v>
      </c>
      <c r="AJ142" s="3"/>
      <c r="AK142" s="4"/>
    </row>
    <row r="143" spans="1:37">
      <c r="A143" s="227">
        <v>4</v>
      </c>
      <c r="B143" s="228" t="s">
        <v>701</v>
      </c>
      <c r="C143" s="228">
        <v>44617415201</v>
      </c>
      <c r="D143" s="228" t="s">
        <v>744</v>
      </c>
      <c r="E143" s="228" t="s">
        <v>745</v>
      </c>
      <c r="F143" s="228" t="s">
        <v>709</v>
      </c>
      <c r="G143" s="228" t="s">
        <v>709</v>
      </c>
      <c r="H143" s="228" t="s">
        <v>709</v>
      </c>
      <c r="I143" s="228" t="s">
        <v>709</v>
      </c>
      <c r="J143" s="229">
        <v>45296</v>
      </c>
      <c r="K143" s="156">
        <v>4920477</v>
      </c>
      <c r="L143" s="156">
        <v>4920477</v>
      </c>
      <c r="M143" s="156">
        <v>4833727</v>
      </c>
      <c r="N143" s="156">
        <v>0</v>
      </c>
      <c r="O143" s="156">
        <v>0</v>
      </c>
      <c r="P143" s="156">
        <v>4832964</v>
      </c>
      <c r="Q143" s="156">
        <v>0</v>
      </c>
      <c r="R143" s="156">
        <v>0</v>
      </c>
      <c r="S143" s="156">
        <v>0</v>
      </c>
      <c r="T143" s="156">
        <v>0</v>
      </c>
      <c r="U143" s="156">
        <v>0</v>
      </c>
      <c r="V143" s="156">
        <v>0</v>
      </c>
      <c r="W143" s="156">
        <v>0</v>
      </c>
      <c r="X143" s="156">
        <v>0</v>
      </c>
      <c r="Y143" s="156">
        <v>0</v>
      </c>
      <c r="Z143" s="156">
        <v>0</v>
      </c>
      <c r="AA143" s="156">
        <v>0</v>
      </c>
      <c r="AB143" s="156">
        <v>0</v>
      </c>
      <c r="AC143" s="156">
        <v>0</v>
      </c>
      <c r="AD143" s="156">
        <v>0</v>
      </c>
      <c r="AE143" s="156">
        <v>0</v>
      </c>
      <c r="AF143" s="156">
        <v>4833727</v>
      </c>
      <c r="AG143" s="156">
        <v>4832964</v>
      </c>
      <c r="AH143" s="156">
        <v>-763</v>
      </c>
      <c r="AI143" s="156">
        <v>4972818</v>
      </c>
      <c r="AJ143" s="3"/>
      <c r="AK143" s="4"/>
    </row>
    <row r="144" spans="1:37">
      <c r="A144" s="227">
        <v>4</v>
      </c>
      <c r="B144" s="228" t="s">
        <v>653</v>
      </c>
      <c r="C144" s="228">
        <v>44974015201</v>
      </c>
      <c r="D144" s="228" t="s">
        <v>849</v>
      </c>
      <c r="E144" s="228" t="s">
        <v>850</v>
      </c>
      <c r="F144" s="228" t="s">
        <v>709</v>
      </c>
      <c r="G144" s="228" t="s">
        <v>709</v>
      </c>
      <c r="H144" s="228" t="s">
        <v>709</v>
      </c>
      <c r="I144" s="228" t="s">
        <v>709</v>
      </c>
      <c r="J144" s="229">
        <v>45051</v>
      </c>
      <c r="K144" s="156">
        <v>827827</v>
      </c>
      <c r="L144" s="156">
        <v>827827</v>
      </c>
      <c r="M144" s="156">
        <v>848976</v>
      </c>
      <c r="N144" s="156">
        <v>0</v>
      </c>
      <c r="O144" s="156">
        <v>0</v>
      </c>
      <c r="P144" s="156">
        <v>848976</v>
      </c>
      <c r="Q144" s="156">
        <v>0</v>
      </c>
      <c r="R144" s="156">
        <v>0</v>
      </c>
      <c r="S144" s="156">
        <v>0</v>
      </c>
      <c r="T144" s="156">
        <v>0</v>
      </c>
      <c r="U144" s="156">
        <v>0</v>
      </c>
      <c r="V144" s="156">
        <v>0</v>
      </c>
      <c r="W144" s="156">
        <v>0</v>
      </c>
      <c r="X144" s="156">
        <v>0</v>
      </c>
      <c r="Y144" s="156">
        <v>0</v>
      </c>
      <c r="Z144" s="156">
        <v>0</v>
      </c>
      <c r="AA144" s="156">
        <v>0</v>
      </c>
      <c r="AB144" s="156">
        <v>0</v>
      </c>
      <c r="AC144" s="156">
        <v>0</v>
      </c>
      <c r="AD144" s="156">
        <v>0</v>
      </c>
      <c r="AE144" s="156">
        <v>0</v>
      </c>
      <c r="AF144" s="156">
        <v>848976</v>
      </c>
      <c r="AG144" s="156">
        <v>848976</v>
      </c>
      <c r="AH144" s="156">
        <v>0</v>
      </c>
      <c r="AI144" s="156">
        <v>1076147</v>
      </c>
      <c r="AJ144" s="3"/>
      <c r="AK144" s="4"/>
    </row>
    <row r="145" spans="1:37">
      <c r="A145" s="227">
        <v>4</v>
      </c>
      <c r="B145" s="228" t="s">
        <v>356</v>
      </c>
      <c r="C145" s="228">
        <v>44617015201</v>
      </c>
      <c r="D145" s="228" t="s">
        <v>851</v>
      </c>
      <c r="E145" s="228" t="s">
        <v>852</v>
      </c>
      <c r="F145" s="228" t="s">
        <v>709</v>
      </c>
      <c r="G145" s="228" t="s">
        <v>709</v>
      </c>
      <c r="H145" s="228" t="s">
        <v>709</v>
      </c>
      <c r="I145" s="228" t="s">
        <v>709</v>
      </c>
      <c r="J145" s="229">
        <v>45233</v>
      </c>
      <c r="K145" s="156">
        <v>4285836</v>
      </c>
      <c r="L145" s="156">
        <v>4430549</v>
      </c>
      <c r="M145" s="156">
        <v>4413846</v>
      </c>
      <c r="N145" s="156">
        <v>144712.95000000001</v>
      </c>
      <c r="O145" s="156">
        <v>0</v>
      </c>
      <c r="P145" s="156">
        <v>4404654</v>
      </c>
      <c r="Q145" s="156">
        <v>0</v>
      </c>
      <c r="R145" s="156">
        <v>0</v>
      </c>
      <c r="S145" s="156">
        <v>0</v>
      </c>
      <c r="T145" s="156">
        <v>0</v>
      </c>
      <c r="U145" s="156">
        <v>0</v>
      </c>
      <c r="V145" s="156">
        <v>0</v>
      </c>
      <c r="W145" s="156">
        <v>0</v>
      </c>
      <c r="X145" s="156">
        <v>0</v>
      </c>
      <c r="Y145" s="156">
        <v>0</v>
      </c>
      <c r="Z145" s="156">
        <v>0</v>
      </c>
      <c r="AA145" s="156">
        <v>0</v>
      </c>
      <c r="AB145" s="156">
        <v>0</v>
      </c>
      <c r="AC145" s="156">
        <v>0</v>
      </c>
      <c r="AD145" s="156">
        <v>0</v>
      </c>
      <c r="AE145" s="156">
        <v>0</v>
      </c>
      <c r="AF145" s="156">
        <v>4413846</v>
      </c>
      <c r="AG145" s="156">
        <v>4404654</v>
      </c>
      <c r="AH145" s="156">
        <v>-9192</v>
      </c>
      <c r="AI145" s="156">
        <v>4697027</v>
      </c>
      <c r="AJ145" s="3"/>
      <c r="AK145" s="4"/>
    </row>
    <row r="146" spans="1:37">
      <c r="A146" s="227">
        <v>4</v>
      </c>
      <c r="B146" s="228" t="s">
        <v>358</v>
      </c>
      <c r="C146" s="228">
        <v>44610515201</v>
      </c>
      <c r="D146" s="228" t="s">
        <v>853</v>
      </c>
      <c r="E146" s="228" t="s">
        <v>854</v>
      </c>
      <c r="F146" s="228" t="s">
        <v>709</v>
      </c>
      <c r="G146" s="228" t="s">
        <v>709</v>
      </c>
      <c r="H146" s="228" t="s">
        <v>709</v>
      </c>
      <c r="I146" s="228" t="s">
        <v>709</v>
      </c>
      <c r="J146" s="229">
        <v>45296</v>
      </c>
      <c r="K146" s="156">
        <v>4881711</v>
      </c>
      <c r="L146" s="156">
        <v>4893014</v>
      </c>
      <c r="M146" s="156">
        <v>4759434</v>
      </c>
      <c r="N146" s="156">
        <v>11302.53</v>
      </c>
      <c r="O146" s="156">
        <v>0</v>
      </c>
      <c r="P146" s="156">
        <v>4771645</v>
      </c>
      <c r="Q146" s="156">
        <v>0</v>
      </c>
      <c r="R146" s="156">
        <v>0</v>
      </c>
      <c r="S146" s="156">
        <v>0</v>
      </c>
      <c r="T146" s="156">
        <v>0</v>
      </c>
      <c r="U146" s="156">
        <v>0</v>
      </c>
      <c r="V146" s="156">
        <v>0</v>
      </c>
      <c r="W146" s="156">
        <v>0</v>
      </c>
      <c r="X146" s="156">
        <v>0</v>
      </c>
      <c r="Y146" s="156">
        <v>0</v>
      </c>
      <c r="Z146" s="156">
        <v>0</v>
      </c>
      <c r="AA146" s="156">
        <v>0</v>
      </c>
      <c r="AB146" s="156">
        <v>0</v>
      </c>
      <c r="AC146" s="156">
        <v>0</v>
      </c>
      <c r="AD146" s="156">
        <v>0</v>
      </c>
      <c r="AE146" s="156">
        <v>0</v>
      </c>
      <c r="AF146" s="156">
        <v>4759434</v>
      </c>
      <c r="AG146" s="156">
        <v>4771645</v>
      </c>
      <c r="AH146" s="156">
        <v>12211</v>
      </c>
      <c r="AI146" s="156">
        <v>5716819</v>
      </c>
      <c r="AJ146" s="3"/>
      <c r="AK146" s="4"/>
    </row>
    <row r="147" spans="1:37">
      <c r="A147" s="227">
        <v>4</v>
      </c>
      <c r="B147" s="228" t="s">
        <v>360</v>
      </c>
      <c r="C147" s="228">
        <v>44765415201</v>
      </c>
      <c r="D147" s="228" t="s">
        <v>845</v>
      </c>
      <c r="E147" s="228" t="s">
        <v>846</v>
      </c>
      <c r="F147" s="228" t="s">
        <v>709</v>
      </c>
      <c r="G147" s="228" t="s">
        <v>709</v>
      </c>
      <c r="H147" s="228" t="s">
        <v>709</v>
      </c>
      <c r="I147" s="228" t="s">
        <v>709</v>
      </c>
      <c r="J147" s="229">
        <v>45324</v>
      </c>
      <c r="K147" s="156">
        <v>6226524</v>
      </c>
      <c r="L147" s="156">
        <v>6395874</v>
      </c>
      <c r="M147" s="156">
        <v>6393098</v>
      </c>
      <c r="N147" s="156">
        <v>169349.93</v>
      </c>
      <c r="O147" s="156">
        <v>0</v>
      </c>
      <c r="P147" s="156">
        <v>6387556</v>
      </c>
      <c r="Q147" s="156">
        <v>0</v>
      </c>
      <c r="R147" s="156">
        <v>0</v>
      </c>
      <c r="S147" s="156">
        <v>0</v>
      </c>
      <c r="T147" s="156">
        <v>0</v>
      </c>
      <c r="U147" s="156">
        <v>0</v>
      </c>
      <c r="V147" s="156">
        <v>0</v>
      </c>
      <c r="W147" s="156">
        <v>0</v>
      </c>
      <c r="X147" s="156">
        <v>0</v>
      </c>
      <c r="Y147" s="156">
        <v>0</v>
      </c>
      <c r="Z147" s="156">
        <v>0</v>
      </c>
      <c r="AA147" s="156">
        <v>0</v>
      </c>
      <c r="AB147" s="156">
        <v>0</v>
      </c>
      <c r="AC147" s="156">
        <v>0</v>
      </c>
      <c r="AD147" s="156">
        <v>0</v>
      </c>
      <c r="AE147" s="156">
        <v>0</v>
      </c>
      <c r="AF147" s="156">
        <v>6393098</v>
      </c>
      <c r="AG147" s="156">
        <v>6387556</v>
      </c>
      <c r="AH147" s="156">
        <v>-5542</v>
      </c>
      <c r="AI147" s="156">
        <v>6625404</v>
      </c>
      <c r="AJ147" s="3"/>
      <c r="AK147" s="4"/>
    </row>
    <row r="148" spans="1:37">
      <c r="A148" s="227">
        <v>4</v>
      </c>
      <c r="B148" s="228" t="s">
        <v>362</v>
      </c>
      <c r="C148" s="228">
        <v>44767415201</v>
      </c>
      <c r="D148" s="228" t="s">
        <v>847</v>
      </c>
      <c r="E148" s="228" t="s">
        <v>848</v>
      </c>
      <c r="F148" s="228" t="s">
        <v>709</v>
      </c>
      <c r="G148" s="228" t="s">
        <v>709</v>
      </c>
      <c r="H148" s="228" t="s">
        <v>709</v>
      </c>
      <c r="I148" s="228" t="s">
        <v>709</v>
      </c>
      <c r="J148" s="229">
        <v>45485</v>
      </c>
      <c r="K148" s="156">
        <v>3966137</v>
      </c>
      <c r="L148" s="156">
        <v>3985889</v>
      </c>
      <c r="M148" s="156">
        <v>3958991</v>
      </c>
      <c r="N148" s="156">
        <v>19751.98</v>
      </c>
      <c r="O148" s="156">
        <v>0</v>
      </c>
      <c r="P148" s="156">
        <v>3953275</v>
      </c>
      <c r="Q148" s="156">
        <v>0</v>
      </c>
      <c r="R148" s="156">
        <v>0</v>
      </c>
      <c r="S148" s="156">
        <v>0</v>
      </c>
      <c r="T148" s="156">
        <v>0</v>
      </c>
      <c r="U148" s="156">
        <v>0</v>
      </c>
      <c r="V148" s="156">
        <v>0</v>
      </c>
      <c r="W148" s="156">
        <v>0</v>
      </c>
      <c r="X148" s="156">
        <v>0</v>
      </c>
      <c r="Y148" s="156">
        <v>0</v>
      </c>
      <c r="Z148" s="156">
        <v>0</v>
      </c>
      <c r="AA148" s="156">
        <v>0</v>
      </c>
      <c r="AB148" s="156">
        <v>0</v>
      </c>
      <c r="AC148" s="156">
        <v>0</v>
      </c>
      <c r="AD148" s="156">
        <v>0</v>
      </c>
      <c r="AE148" s="156">
        <v>0</v>
      </c>
      <c r="AF148" s="156">
        <v>3958991</v>
      </c>
      <c r="AG148" s="156">
        <v>3953275</v>
      </c>
      <c r="AH148" s="156">
        <v>-5716</v>
      </c>
      <c r="AI148" s="156">
        <v>4276093</v>
      </c>
      <c r="AJ148" s="3"/>
      <c r="AK148" s="4"/>
    </row>
    <row r="149" spans="1:37">
      <c r="A149" s="227">
        <v>4</v>
      </c>
      <c r="B149" s="228" t="s">
        <v>855</v>
      </c>
      <c r="C149" s="228">
        <v>44764815201</v>
      </c>
      <c r="D149" s="228" t="s">
        <v>755</v>
      </c>
      <c r="E149" s="228" t="s">
        <v>756</v>
      </c>
      <c r="F149" s="228" t="s">
        <v>709</v>
      </c>
      <c r="G149" s="228" t="s">
        <v>709</v>
      </c>
      <c r="H149" s="228" t="s">
        <v>709</v>
      </c>
      <c r="I149" s="228" t="s">
        <v>709</v>
      </c>
      <c r="J149" s="229">
        <v>45485</v>
      </c>
      <c r="K149" s="156">
        <v>3198987</v>
      </c>
      <c r="L149" s="156">
        <v>3198987</v>
      </c>
      <c r="M149" s="156">
        <v>3046918</v>
      </c>
      <c r="N149" s="156">
        <v>0</v>
      </c>
      <c r="O149" s="156">
        <v>0</v>
      </c>
      <c r="P149" s="156">
        <v>3045966</v>
      </c>
      <c r="Q149" s="156">
        <v>0</v>
      </c>
      <c r="R149" s="156">
        <v>0</v>
      </c>
      <c r="S149" s="156">
        <v>0</v>
      </c>
      <c r="T149" s="156">
        <v>0</v>
      </c>
      <c r="U149" s="156">
        <v>0</v>
      </c>
      <c r="V149" s="156">
        <v>0</v>
      </c>
      <c r="W149" s="156">
        <v>0</v>
      </c>
      <c r="X149" s="156">
        <v>0</v>
      </c>
      <c r="Y149" s="156">
        <v>0</v>
      </c>
      <c r="Z149" s="156">
        <v>0</v>
      </c>
      <c r="AA149" s="156">
        <v>0</v>
      </c>
      <c r="AB149" s="156">
        <v>0</v>
      </c>
      <c r="AC149" s="156">
        <v>0</v>
      </c>
      <c r="AD149" s="156">
        <v>0</v>
      </c>
      <c r="AE149" s="156">
        <v>0</v>
      </c>
      <c r="AF149" s="156">
        <v>3046918</v>
      </c>
      <c r="AG149" s="156">
        <v>3045966</v>
      </c>
      <c r="AH149" s="156">
        <v>-952</v>
      </c>
      <c r="AI149" s="156">
        <v>3443705</v>
      </c>
      <c r="AJ149" s="3"/>
      <c r="AK149" s="4"/>
    </row>
    <row r="150" spans="1:37">
      <c r="A150" s="227">
        <v>4</v>
      </c>
      <c r="B150" s="228" t="s">
        <v>364</v>
      </c>
      <c r="C150" s="228">
        <v>44932315201</v>
      </c>
      <c r="D150" s="228" t="s">
        <v>851</v>
      </c>
      <c r="E150" s="228" t="s">
        <v>852</v>
      </c>
      <c r="F150" s="228" t="s">
        <v>709</v>
      </c>
      <c r="G150" s="228" t="s">
        <v>709</v>
      </c>
      <c r="H150" s="228" t="s">
        <v>709</v>
      </c>
      <c r="I150" s="228" t="s">
        <v>709</v>
      </c>
      <c r="J150" s="229">
        <v>45387</v>
      </c>
      <c r="K150" s="156">
        <v>3689059</v>
      </c>
      <c r="L150" s="156">
        <v>3733032</v>
      </c>
      <c r="M150" s="156">
        <v>3801506</v>
      </c>
      <c r="N150" s="156">
        <v>43972.81</v>
      </c>
      <c r="O150" s="156">
        <v>0</v>
      </c>
      <c r="P150" s="156">
        <v>3800583</v>
      </c>
      <c r="Q150" s="156">
        <v>0</v>
      </c>
      <c r="R150" s="156">
        <v>0</v>
      </c>
      <c r="S150" s="156">
        <v>0</v>
      </c>
      <c r="T150" s="156">
        <v>0</v>
      </c>
      <c r="U150" s="156">
        <v>0</v>
      </c>
      <c r="V150" s="156">
        <v>0</v>
      </c>
      <c r="W150" s="156">
        <v>0</v>
      </c>
      <c r="X150" s="156">
        <v>0</v>
      </c>
      <c r="Y150" s="156">
        <v>0</v>
      </c>
      <c r="Z150" s="156">
        <v>0</v>
      </c>
      <c r="AA150" s="156">
        <v>0</v>
      </c>
      <c r="AB150" s="156">
        <v>0</v>
      </c>
      <c r="AC150" s="156">
        <v>0</v>
      </c>
      <c r="AD150" s="156">
        <v>0</v>
      </c>
      <c r="AE150" s="156">
        <v>0</v>
      </c>
      <c r="AF150" s="156">
        <v>3801506</v>
      </c>
      <c r="AG150" s="156">
        <v>3800583</v>
      </c>
      <c r="AH150" s="156">
        <v>-923</v>
      </c>
      <c r="AI150" s="156">
        <v>2884957</v>
      </c>
      <c r="AJ150" s="3"/>
      <c r="AK150" s="4"/>
    </row>
    <row r="151" spans="1:37">
      <c r="A151" s="227">
        <v>4</v>
      </c>
      <c r="B151" s="228" t="s">
        <v>366</v>
      </c>
      <c r="C151" s="228">
        <v>44655115201</v>
      </c>
      <c r="D151" s="228" t="s">
        <v>856</v>
      </c>
      <c r="E151" s="228" t="s">
        <v>857</v>
      </c>
      <c r="F151" s="228" t="s">
        <v>709</v>
      </c>
      <c r="G151" s="228" t="s">
        <v>709</v>
      </c>
      <c r="H151" s="228" t="s">
        <v>709</v>
      </c>
      <c r="I151" s="228" t="s">
        <v>709</v>
      </c>
      <c r="J151" s="229">
        <v>45324</v>
      </c>
      <c r="K151" s="156">
        <v>1849000</v>
      </c>
      <c r="L151" s="156">
        <v>1870772</v>
      </c>
      <c r="M151" s="156">
        <v>1768167</v>
      </c>
      <c r="N151" s="156">
        <v>21772.080000000002</v>
      </c>
      <c r="O151" s="156">
        <v>0</v>
      </c>
      <c r="P151" s="156">
        <v>1768167</v>
      </c>
      <c r="Q151" s="156">
        <v>0</v>
      </c>
      <c r="R151" s="156">
        <v>0</v>
      </c>
      <c r="S151" s="156">
        <v>0</v>
      </c>
      <c r="T151" s="156">
        <v>0</v>
      </c>
      <c r="U151" s="156">
        <v>0</v>
      </c>
      <c r="V151" s="156">
        <v>0</v>
      </c>
      <c r="W151" s="156">
        <v>0</v>
      </c>
      <c r="X151" s="156">
        <v>0</v>
      </c>
      <c r="Y151" s="156">
        <v>0</v>
      </c>
      <c r="Z151" s="156">
        <v>0</v>
      </c>
      <c r="AA151" s="156">
        <v>0</v>
      </c>
      <c r="AB151" s="156">
        <v>0</v>
      </c>
      <c r="AC151" s="156">
        <v>0</v>
      </c>
      <c r="AD151" s="156">
        <v>0</v>
      </c>
      <c r="AE151" s="156">
        <v>0</v>
      </c>
      <c r="AF151" s="156">
        <v>1768167</v>
      </c>
      <c r="AG151" s="156">
        <v>1768167</v>
      </c>
      <c r="AH151" s="156">
        <v>0</v>
      </c>
      <c r="AI151" s="156">
        <v>2011837</v>
      </c>
      <c r="AJ151" s="3"/>
      <c r="AK151" s="4"/>
    </row>
    <row r="152" spans="1:37">
      <c r="A152" s="227">
        <v>4</v>
      </c>
      <c r="B152" s="228" t="s">
        <v>368</v>
      </c>
      <c r="C152" s="228">
        <v>44931815201</v>
      </c>
      <c r="D152" s="228" t="s">
        <v>858</v>
      </c>
      <c r="E152" s="228" t="s">
        <v>859</v>
      </c>
      <c r="F152" s="228" t="s">
        <v>709</v>
      </c>
      <c r="G152" s="228" t="s">
        <v>709</v>
      </c>
      <c r="H152" s="228" t="s">
        <v>709</v>
      </c>
      <c r="I152" s="228" t="s">
        <v>709</v>
      </c>
      <c r="J152" s="229">
        <v>45541</v>
      </c>
      <c r="K152" s="156">
        <v>3983900</v>
      </c>
      <c r="L152" s="156">
        <v>4183008</v>
      </c>
      <c r="M152" s="156">
        <v>4262893</v>
      </c>
      <c r="N152" s="156">
        <v>199107.9</v>
      </c>
      <c r="O152" s="156">
        <v>0</v>
      </c>
      <c r="P152" s="156">
        <v>4262893</v>
      </c>
      <c r="Q152" s="156">
        <v>0</v>
      </c>
      <c r="R152" s="156">
        <v>0</v>
      </c>
      <c r="S152" s="156">
        <v>0</v>
      </c>
      <c r="T152" s="156">
        <v>0</v>
      </c>
      <c r="U152" s="156">
        <v>0</v>
      </c>
      <c r="V152" s="156">
        <v>0</v>
      </c>
      <c r="W152" s="156">
        <v>0</v>
      </c>
      <c r="X152" s="156">
        <v>0</v>
      </c>
      <c r="Y152" s="156">
        <v>0</v>
      </c>
      <c r="Z152" s="156">
        <v>0</v>
      </c>
      <c r="AA152" s="156">
        <v>0</v>
      </c>
      <c r="AB152" s="156">
        <v>0</v>
      </c>
      <c r="AC152" s="156">
        <v>0</v>
      </c>
      <c r="AD152" s="156">
        <v>0</v>
      </c>
      <c r="AE152" s="156">
        <v>0</v>
      </c>
      <c r="AF152" s="156">
        <v>4262893</v>
      </c>
      <c r="AG152" s="156">
        <v>4262893</v>
      </c>
      <c r="AH152" s="156">
        <v>0</v>
      </c>
      <c r="AI152" s="156">
        <v>5126069</v>
      </c>
      <c r="AJ152" s="3"/>
      <c r="AK152" s="4"/>
    </row>
    <row r="153" spans="1:37">
      <c r="A153" s="227">
        <v>4</v>
      </c>
      <c r="B153" s="228" t="s">
        <v>370</v>
      </c>
      <c r="C153" s="228">
        <v>44359525201</v>
      </c>
      <c r="D153" s="228" t="s">
        <v>803</v>
      </c>
      <c r="E153" s="228" t="s">
        <v>804</v>
      </c>
      <c r="F153" s="228" t="s">
        <v>709</v>
      </c>
      <c r="G153" s="228" t="s">
        <v>709</v>
      </c>
      <c r="H153" s="228" t="s">
        <v>709</v>
      </c>
      <c r="I153" s="228" t="s">
        <v>709</v>
      </c>
      <c r="J153" s="229">
        <v>45541</v>
      </c>
      <c r="K153" s="156">
        <v>2579048</v>
      </c>
      <c r="L153" s="156">
        <v>2787519</v>
      </c>
      <c r="M153" s="156">
        <v>2747199</v>
      </c>
      <c r="N153" s="156">
        <v>208471</v>
      </c>
      <c r="O153" s="156">
        <v>0</v>
      </c>
      <c r="P153" s="156">
        <v>2747177</v>
      </c>
      <c r="Q153" s="156">
        <v>0</v>
      </c>
      <c r="R153" s="156">
        <v>0</v>
      </c>
      <c r="S153" s="156">
        <v>0</v>
      </c>
      <c r="T153" s="156">
        <v>0</v>
      </c>
      <c r="U153" s="156">
        <v>0</v>
      </c>
      <c r="V153" s="156">
        <v>0</v>
      </c>
      <c r="W153" s="156">
        <v>0</v>
      </c>
      <c r="X153" s="156">
        <v>0</v>
      </c>
      <c r="Y153" s="156">
        <v>0</v>
      </c>
      <c r="Z153" s="156">
        <v>0</v>
      </c>
      <c r="AA153" s="156">
        <v>0</v>
      </c>
      <c r="AB153" s="156">
        <v>0</v>
      </c>
      <c r="AC153" s="156">
        <v>0</v>
      </c>
      <c r="AD153" s="156">
        <v>0</v>
      </c>
      <c r="AE153" s="156">
        <v>0</v>
      </c>
      <c r="AF153" s="156">
        <v>2747199</v>
      </c>
      <c r="AG153" s="156">
        <v>2747177</v>
      </c>
      <c r="AH153" s="156">
        <v>-22</v>
      </c>
      <c r="AI153" s="156">
        <v>3891911</v>
      </c>
      <c r="AJ153" s="3"/>
      <c r="AK153" s="4"/>
    </row>
    <row r="154" spans="1:37">
      <c r="A154" s="227">
        <v>4</v>
      </c>
      <c r="B154" s="228" t="s">
        <v>860</v>
      </c>
      <c r="C154" s="228">
        <v>44768115201</v>
      </c>
      <c r="D154" s="228" t="s">
        <v>845</v>
      </c>
      <c r="E154" s="228" t="s">
        <v>846</v>
      </c>
      <c r="F154" s="228" t="s">
        <v>709</v>
      </c>
      <c r="G154" s="228" t="s">
        <v>709</v>
      </c>
      <c r="H154" s="228" t="s">
        <v>709</v>
      </c>
      <c r="I154" s="228" t="s">
        <v>709</v>
      </c>
      <c r="J154" s="229">
        <v>45541</v>
      </c>
      <c r="K154" s="156">
        <v>2519093</v>
      </c>
      <c r="L154" s="156">
        <v>2519093</v>
      </c>
      <c r="M154" s="156">
        <v>2422842</v>
      </c>
      <c r="N154" s="156">
        <v>0</v>
      </c>
      <c r="O154" s="156">
        <v>0</v>
      </c>
      <c r="P154" s="156">
        <v>2420995</v>
      </c>
      <c r="Q154" s="156">
        <v>0</v>
      </c>
      <c r="R154" s="156">
        <v>0</v>
      </c>
      <c r="S154" s="156">
        <v>0</v>
      </c>
      <c r="T154" s="156">
        <v>0</v>
      </c>
      <c r="U154" s="156">
        <v>0</v>
      </c>
      <c r="V154" s="156">
        <v>0</v>
      </c>
      <c r="W154" s="156">
        <v>0</v>
      </c>
      <c r="X154" s="156">
        <v>0</v>
      </c>
      <c r="Y154" s="156">
        <v>0</v>
      </c>
      <c r="Z154" s="156">
        <v>0</v>
      </c>
      <c r="AA154" s="156">
        <v>0</v>
      </c>
      <c r="AB154" s="156">
        <v>0</v>
      </c>
      <c r="AC154" s="156">
        <v>0</v>
      </c>
      <c r="AD154" s="156">
        <v>0</v>
      </c>
      <c r="AE154" s="156">
        <v>0</v>
      </c>
      <c r="AF154" s="156">
        <v>2422842</v>
      </c>
      <c r="AG154" s="156">
        <v>2420995</v>
      </c>
      <c r="AH154" s="156">
        <v>-1848</v>
      </c>
      <c r="AI154" s="156">
        <v>2812112</v>
      </c>
      <c r="AJ154" s="3"/>
      <c r="AK154" s="4"/>
    </row>
    <row r="155" spans="1:37">
      <c r="A155" s="227">
        <v>4</v>
      </c>
      <c r="B155" s="228" t="s">
        <v>655</v>
      </c>
      <c r="C155" s="228">
        <v>44765815201</v>
      </c>
      <c r="D155" s="228" t="s">
        <v>847</v>
      </c>
      <c r="E155" s="228" t="s">
        <v>848</v>
      </c>
      <c r="F155" s="228" t="s">
        <v>709</v>
      </c>
      <c r="G155" s="228" t="s">
        <v>709</v>
      </c>
      <c r="H155" s="228" t="s">
        <v>709</v>
      </c>
      <c r="I155" s="228" t="s">
        <v>709</v>
      </c>
      <c r="J155" s="229">
        <v>45506</v>
      </c>
      <c r="K155" s="156">
        <v>3535833</v>
      </c>
      <c r="L155" s="156">
        <v>3535833</v>
      </c>
      <c r="M155" s="156">
        <v>3387300</v>
      </c>
      <c r="N155" s="156">
        <v>0</v>
      </c>
      <c r="O155" s="156">
        <v>0</v>
      </c>
      <c r="P155" s="156">
        <v>3384814</v>
      </c>
      <c r="Q155" s="156">
        <v>0</v>
      </c>
      <c r="R155" s="156">
        <v>0</v>
      </c>
      <c r="S155" s="156">
        <v>0</v>
      </c>
      <c r="T155" s="156">
        <v>0</v>
      </c>
      <c r="U155" s="156">
        <v>0</v>
      </c>
      <c r="V155" s="156">
        <v>0</v>
      </c>
      <c r="W155" s="156">
        <v>0</v>
      </c>
      <c r="X155" s="156">
        <v>0</v>
      </c>
      <c r="Y155" s="156">
        <v>0</v>
      </c>
      <c r="Z155" s="156">
        <v>0</v>
      </c>
      <c r="AA155" s="156">
        <v>0</v>
      </c>
      <c r="AB155" s="156">
        <v>0</v>
      </c>
      <c r="AC155" s="156">
        <v>0</v>
      </c>
      <c r="AD155" s="156">
        <v>0</v>
      </c>
      <c r="AE155" s="156">
        <v>0</v>
      </c>
      <c r="AF155" s="156">
        <v>3387300</v>
      </c>
      <c r="AG155" s="156">
        <v>3384814</v>
      </c>
      <c r="AH155" s="156">
        <v>-2487</v>
      </c>
      <c r="AI155" s="156">
        <v>3764178</v>
      </c>
      <c r="AJ155" s="3"/>
      <c r="AK155" s="4"/>
    </row>
    <row r="156" spans="1:37">
      <c r="A156" s="227">
        <v>4</v>
      </c>
      <c r="B156" s="228" t="s">
        <v>657</v>
      </c>
      <c r="C156" s="228">
        <v>44004315201</v>
      </c>
      <c r="D156" s="228" t="s">
        <v>746</v>
      </c>
      <c r="E156" s="228" t="s">
        <v>747</v>
      </c>
      <c r="F156" s="228" t="s">
        <v>709</v>
      </c>
      <c r="G156" s="228" t="s">
        <v>709</v>
      </c>
      <c r="H156" s="228" t="s">
        <v>709</v>
      </c>
      <c r="I156" s="228" t="s">
        <v>709</v>
      </c>
      <c r="J156" s="229">
        <v>44223</v>
      </c>
      <c r="K156" s="156">
        <v>2472960</v>
      </c>
      <c r="L156" s="156">
        <v>2472960</v>
      </c>
      <c r="M156" s="156">
        <v>2581880</v>
      </c>
      <c r="N156" s="156">
        <v>0</v>
      </c>
      <c r="O156" s="156">
        <v>0</v>
      </c>
      <c r="P156" s="156">
        <v>2588651</v>
      </c>
      <c r="Q156" s="156">
        <v>0</v>
      </c>
      <c r="R156" s="156">
        <v>0</v>
      </c>
      <c r="S156" s="156">
        <v>0</v>
      </c>
      <c r="T156" s="156">
        <v>0</v>
      </c>
      <c r="U156" s="156">
        <v>0</v>
      </c>
      <c r="V156" s="156">
        <v>0</v>
      </c>
      <c r="W156" s="156">
        <v>0</v>
      </c>
      <c r="X156" s="156">
        <v>0</v>
      </c>
      <c r="Y156" s="156">
        <v>0</v>
      </c>
      <c r="Z156" s="156">
        <v>0</v>
      </c>
      <c r="AA156" s="156">
        <v>0</v>
      </c>
      <c r="AB156" s="156">
        <v>0</v>
      </c>
      <c r="AC156" s="156">
        <v>0</v>
      </c>
      <c r="AD156" s="156">
        <v>0</v>
      </c>
      <c r="AE156" s="156">
        <v>0</v>
      </c>
      <c r="AF156" s="156">
        <v>2581880</v>
      </c>
      <c r="AG156" s="156">
        <v>2588651</v>
      </c>
      <c r="AH156" s="156">
        <v>6772</v>
      </c>
      <c r="AI156" s="156">
        <v>2686958</v>
      </c>
      <c r="AJ156" s="3"/>
      <c r="AK156" s="4"/>
    </row>
    <row r="157" spans="1:37">
      <c r="A157" s="227">
        <v>4</v>
      </c>
      <c r="B157" s="228" t="s">
        <v>372</v>
      </c>
      <c r="C157" s="228">
        <v>43992915201</v>
      </c>
      <c r="D157" s="228" t="s">
        <v>744</v>
      </c>
      <c r="E157" s="228" t="s">
        <v>745</v>
      </c>
      <c r="F157" s="228" t="s">
        <v>709</v>
      </c>
      <c r="G157" s="228" t="s">
        <v>709</v>
      </c>
      <c r="H157" s="228" t="s">
        <v>709</v>
      </c>
      <c r="I157" s="228" t="s">
        <v>709</v>
      </c>
      <c r="J157" s="229">
        <v>44342</v>
      </c>
      <c r="K157" s="156">
        <v>18014663</v>
      </c>
      <c r="L157" s="156">
        <v>17978017</v>
      </c>
      <c r="M157" s="156">
        <v>17209306</v>
      </c>
      <c r="N157" s="156">
        <v>-36646.61</v>
      </c>
      <c r="O157" s="156">
        <v>0</v>
      </c>
      <c r="P157" s="156">
        <v>17757665</v>
      </c>
      <c r="Q157" s="156">
        <v>0</v>
      </c>
      <c r="R157" s="156">
        <v>0</v>
      </c>
      <c r="S157" s="156">
        <v>0</v>
      </c>
      <c r="T157" s="156">
        <v>0</v>
      </c>
      <c r="U157" s="156">
        <v>0</v>
      </c>
      <c r="V157" s="156">
        <v>0</v>
      </c>
      <c r="W157" s="156">
        <v>0</v>
      </c>
      <c r="X157" s="156">
        <v>0</v>
      </c>
      <c r="Y157" s="156">
        <v>0</v>
      </c>
      <c r="Z157" s="156">
        <v>0</v>
      </c>
      <c r="AA157" s="156">
        <v>0</v>
      </c>
      <c r="AB157" s="156">
        <v>0</v>
      </c>
      <c r="AC157" s="156">
        <v>0</v>
      </c>
      <c r="AD157" s="156">
        <v>0</v>
      </c>
      <c r="AE157" s="156">
        <v>0</v>
      </c>
      <c r="AF157" s="156">
        <v>17209306</v>
      </c>
      <c r="AG157" s="156">
        <v>17757665</v>
      </c>
      <c r="AH157" s="156">
        <v>548358</v>
      </c>
      <c r="AI157" s="156">
        <v>22960743</v>
      </c>
      <c r="AJ157" s="3"/>
      <c r="AK157" s="4"/>
    </row>
    <row r="158" spans="1:37">
      <c r="A158" s="227">
        <v>4</v>
      </c>
      <c r="B158" s="228" t="s">
        <v>659</v>
      </c>
      <c r="C158" s="228">
        <v>44384615201</v>
      </c>
      <c r="D158" s="228" t="s">
        <v>856</v>
      </c>
      <c r="E158" s="228" t="s">
        <v>857</v>
      </c>
      <c r="F158" s="228" t="s">
        <v>709</v>
      </c>
      <c r="G158" s="228" t="s">
        <v>709</v>
      </c>
      <c r="H158" s="228" t="s">
        <v>709</v>
      </c>
      <c r="I158" s="228" t="s">
        <v>709</v>
      </c>
      <c r="J158" s="229">
        <v>45133</v>
      </c>
      <c r="K158" s="156">
        <v>1831417</v>
      </c>
      <c r="L158" s="156">
        <v>1831417</v>
      </c>
      <c r="M158" s="156">
        <v>1800868</v>
      </c>
      <c r="N158" s="156">
        <v>0</v>
      </c>
      <c r="O158" s="156">
        <v>0</v>
      </c>
      <c r="P158" s="156">
        <v>1800868</v>
      </c>
      <c r="Q158" s="156">
        <v>0</v>
      </c>
      <c r="R158" s="156">
        <v>0</v>
      </c>
      <c r="S158" s="156">
        <v>0</v>
      </c>
      <c r="T158" s="156">
        <v>0</v>
      </c>
      <c r="U158" s="156">
        <v>0</v>
      </c>
      <c r="V158" s="156">
        <v>0</v>
      </c>
      <c r="W158" s="156">
        <v>0</v>
      </c>
      <c r="X158" s="156">
        <v>0</v>
      </c>
      <c r="Y158" s="156">
        <v>0</v>
      </c>
      <c r="Z158" s="156">
        <v>0</v>
      </c>
      <c r="AA158" s="156">
        <v>0</v>
      </c>
      <c r="AB158" s="156">
        <v>0</v>
      </c>
      <c r="AC158" s="156">
        <v>0</v>
      </c>
      <c r="AD158" s="156">
        <v>0</v>
      </c>
      <c r="AE158" s="156">
        <v>0</v>
      </c>
      <c r="AF158" s="156">
        <v>1800868</v>
      </c>
      <c r="AG158" s="156">
        <v>1800868</v>
      </c>
      <c r="AH158" s="156">
        <v>0</v>
      </c>
      <c r="AI158" s="156">
        <v>2390409</v>
      </c>
      <c r="AJ158" s="3"/>
      <c r="AK158" s="4"/>
    </row>
    <row r="159" spans="1:37">
      <c r="A159" s="227">
        <v>4</v>
      </c>
      <c r="B159" s="228" t="s">
        <v>374</v>
      </c>
      <c r="C159" s="228">
        <v>43580855201</v>
      </c>
      <c r="D159" s="228" t="s">
        <v>861</v>
      </c>
      <c r="E159" s="228" t="s">
        <v>862</v>
      </c>
      <c r="F159" s="228" t="s">
        <v>709</v>
      </c>
      <c r="G159" s="228" t="s">
        <v>709</v>
      </c>
      <c r="H159" s="228" t="s">
        <v>709</v>
      </c>
      <c r="I159" s="228" t="s">
        <v>709</v>
      </c>
      <c r="J159" s="229">
        <v>45133</v>
      </c>
      <c r="K159" s="156">
        <v>8148235</v>
      </c>
      <c r="L159" s="156">
        <v>8411133</v>
      </c>
      <c r="M159" s="156">
        <v>8179681</v>
      </c>
      <c r="N159" s="156">
        <v>262898</v>
      </c>
      <c r="O159" s="156">
        <v>0</v>
      </c>
      <c r="P159" s="156">
        <v>8175682</v>
      </c>
      <c r="Q159" s="156">
        <v>0</v>
      </c>
      <c r="R159" s="156">
        <v>0</v>
      </c>
      <c r="S159" s="156">
        <v>0</v>
      </c>
      <c r="T159" s="156">
        <v>0</v>
      </c>
      <c r="U159" s="156">
        <v>0</v>
      </c>
      <c r="V159" s="156">
        <v>0</v>
      </c>
      <c r="W159" s="156">
        <v>0</v>
      </c>
      <c r="X159" s="156">
        <v>0</v>
      </c>
      <c r="Y159" s="156">
        <v>0</v>
      </c>
      <c r="Z159" s="156">
        <v>0</v>
      </c>
      <c r="AA159" s="156">
        <v>0</v>
      </c>
      <c r="AB159" s="156">
        <v>0</v>
      </c>
      <c r="AC159" s="156">
        <v>0</v>
      </c>
      <c r="AD159" s="156">
        <v>0</v>
      </c>
      <c r="AE159" s="156">
        <v>0</v>
      </c>
      <c r="AF159" s="156">
        <v>8179681</v>
      </c>
      <c r="AG159" s="156">
        <v>8175682</v>
      </c>
      <c r="AH159" s="156">
        <v>-3998</v>
      </c>
      <c r="AI159" s="156">
        <v>8255267</v>
      </c>
      <c r="AJ159" s="3"/>
      <c r="AK159" s="4"/>
    </row>
    <row r="160" spans="1:37">
      <c r="A160" s="227">
        <v>4</v>
      </c>
      <c r="B160" s="228" t="s">
        <v>376</v>
      </c>
      <c r="C160" s="228">
        <v>43984515201</v>
      </c>
      <c r="D160" s="228" t="s">
        <v>744</v>
      </c>
      <c r="E160" s="228" t="s">
        <v>745</v>
      </c>
      <c r="F160" s="228" t="s">
        <v>709</v>
      </c>
      <c r="G160" s="228" t="s">
        <v>709</v>
      </c>
      <c r="H160" s="228" t="s">
        <v>709</v>
      </c>
      <c r="I160" s="228" t="s">
        <v>709</v>
      </c>
      <c r="J160" s="229">
        <v>45042</v>
      </c>
      <c r="K160" s="156">
        <v>11705000</v>
      </c>
      <c r="L160" s="156">
        <v>12054276</v>
      </c>
      <c r="M160" s="156">
        <v>11872830</v>
      </c>
      <c r="N160" s="156">
        <v>349275.93</v>
      </c>
      <c r="O160" s="156">
        <v>0</v>
      </c>
      <c r="P160" s="156">
        <v>11861733</v>
      </c>
      <c r="Q160" s="156">
        <v>0</v>
      </c>
      <c r="R160" s="156">
        <v>0</v>
      </c>
      <c r="S160" s="156">
        <v>0</v>
      </c>
      <c r="T160" s="156">
        <v>0</v>
      </c>
      <c r="U160" s="156">
        <v>0</v>
      </c>
      <c r="V160" s="156">
        <v>0</v>
      </c>
      <c r="W160" s="156">
        <v>0</v>
      </c>
      <c r="X160" s="156">
        <v>0</v>
      </c>
      <c r="Y160" s="156">
        <v>0</v>
      </c>
      <c r="Z160" s="156">
        <v>0</v>
      </c>
      <c r="AA160" s="156">
        <v>0</v>
      </c>
      <c r="AB160" s="156">
        <v>0</v>
      </c>
      <c r="AC160" s="156">
        <v>0</v>
      </c>
      <c r="AD160" s="156">
        <v>0</v>
      </c>
      <c r="AE160" s="156">
        <v>0</v>
      </c>
      <c r="AF160" s="156">
        <v>11872830</v>
      </c>
      <c r="AG160" s="156">
        <v>11861733</v>
      </c>
      <c r="AH160" s="156">
        <v>-11097</v>
      </c>
      <c r="AI160" s="156">
        <v>11870989</v>
      </c>
      <c r="AJ160" s="3"/>
      <c r="AK160" s="4"/>
    </row>
    <row r="161" spans="1:37">
      <c r="A161" s="227">
        <v>4</v>
      </c>
      <c r="B161" s="228" t="s">
        <v>378</v>
      </c>
      <c r="C161" s="228">
        <v>44637415201</v>
      </c>
      <c r="D161" s="228" t="s">
        <v>847</v>
      </c>
      <c r="E161" s="228" t="s">
        <v>848</v>
      </c>
      <c r="F161" s="228" t="s">
        <v>709</v>
      </c>
      <c r="G161" s="228" t="s">
        <v>709</v>
      </c>
      <c r="H161" s="228" t="s">
        <v>709</v>
      </c>
      <c r="I161" s="228" t="s">
        <v>709</v>
      </c>
      <c r="J161" s="229">
        <v>45322</v>
      </c>
      <c r="K161" s="156">
        <v>17748021</v>
      </c>
      <c r="L161" s="156">
        <v>18627265</v>
      </c>
      <c r="M161" s="156">
        <v>18943576</v>
      </c>
      <c r="N161" s="156">
        <v>879243.5</v>
      </c>
      <c r="O161" s="156">
        <v>0</v>
      </c>
      <c r="P161" s="156">
        <v>18918036</v>
      </c>
      <c r="Q161" s="156">
        <v>0</v>
      </c>
      <c r="R161" s="156">
        <v>0</v>
      </c>
      <c r="S161" s="156">
        <v>0</v>
      </c>
      <c r="T161" s="156">
        <v>0</v>
      </c>
      <c r="U161" s="156">
        <v>0</v>
      </c>
      <c r="V161" s="156">
        <v>0</v>
      </c>
      <c r="W161" s="156">
        <v>0</v>
      </c>
      <c r="X161" s="156">
        <v>0</v>
      </c>
      <c r="Y161" s="156">
        <v>0</v>
      </c>
      <c r="Z161" s="156">
        <v>0</v>
      </c>
      <c r="AA161" s="156">
        <v>0</v>
      </c>
      <c r="AB161" s="156">
        <v>0</v>
      </c>
      <c r="AC161" s="156">
        <v>0</v>
      </c>
      <c r="AD161" s="156">
        <v>0</v>
      </c>
      <c r="AE161" s="156">
        <v>0</v>
      </c>
      <c r="AF161" s="156">
        <v>18943576</v>
      </c>
      <c r="AG161" s="156">
        <v>18918036</v>
      </c>
      <c r="AH161" s="156">
        <v>-25540</v>
      </c>
      <c r="AI161" s="156">
        <v>24914785</v>
      </c>
      <c r="AJ161" s="3"/>
      <c r="AK161" s="4"/>
    </row>
    <row r="162" spans="1:37">
      <c r="A162" s="227">
        <v>4</v>
      </c>
      <c r="B162" s="228" t="s">
        <v>380</v>
      </c>
      <c r="C162" s="228">
        <v>44610215201</v>
      </c>
      <c r="D162" s="228" t="s">
        <v>853</v>
      </c>
      <c r="E162" s="228" t="s">
        <v>854</v>
      </c>
      <c r="F162" s="228" t="s">
        <v>709</v>
      </c>
      <c r="G162" s="228" t="s">
        <v>709</v>
      </c>
      <c r="H162" s="228" t="s">
        <v>709</v>
      </c>
      <c r="I162" s="228" t="s">
        <v>709</v>
      </c>
      <c r="J162" s="229">
        <v>45070</v>
      </c>
      <c r="K162" s="156">
        <v>12833449</v>
      </c>
      <c r="L162" s="156">
        <v>12956058</v>
      </c>
      <c r="M162" s="156">
        <v>12287948</v>
      </c>
      <c r="N162" s="156">
        <v>122609.04</v>
      </c>
      <c r="O162" s="156">
        <v>0</v>
      </c>
      <c r="P162" s="156">
        <v>12290198</v>
      </c>
      <c r="Q162" s="156">
        <v>0</v>
      </c>
      <c r="R162" s="156">
        <v>0</v>
      </c>
      <c r="S162" s="156">
        <v>0</v>
      </c>
      <c r="T162" s="156">
        <v>0</v>
      </c>
      <c r="U162" s="156">
        <v>0</v>
      </c>
      <c r="V162" s="156">
        <v>0</v>
      </c>
      <c r="W162" s="156">
        <v>0</v>
      </c>
      <c r="X162" s="156">
        <v>0</v>
      </c>
      <c r="Y162" s="156">
        <v>0</v>
      </c>
      <c r="Z162" s="156">
        <v>0</v>
      </c>
      <c r="AA162" s="156">
        <v>0</v>
      </c>
      <c r="AB162" s="156">
        <v>0</v>
      </c>
      <c r="AC162" s="156">
        <v>0</v>
      </c>
      <c r="AD162" s="156">
        <v>0</v>
      </c>
      <c r="AE162" s="156">
        <v>0</v>
      </c>
      <c r="AF162" s="156">
        <v>12287948</v>
      </c>
      <c r="AG162" s="156">
        <v>12290198</v>
      </c>
      <c r="AH162" s="156">
        <v>2250</v>
      </c>
      <c r="AI162" s="156">
        <v>14351247</v>
      </c>
      <c r="AJ162" s="3"/>
      <c r="AK162" s="4"/>
    </row>
    <row r="163" spans="1:37">
      <c r="A163" s="227">
        <v>4</v>
      </c>
      <c r="B163" s="228" t="s">
        <v>382</v>
      </c>
      <c r="C163" s="228">
        <v>44839715201</v>
      </c>
      <c r="D163" s="228" t="s">
        <v>863</v>
      </c>
      <c r="E163" s="228" t="s">
        <v>864</v>
      </c>
      <c r="F163" s="228" t="s">
        <v>709</v>
      </c>
      <c r="G163" s="228" t="s">
        <v>709</v>
      </c>
      <c r="H163" s="228" t="s">
        <v>709</v>
      </c>
      <c r="I163" s="228" t="s">
        <v>709</v>
      </c>
      <c r="J163" s="229">
        <v>45091</v>
      </c>
      <c r="K163" s="156">
        <v>4835155</v>
      </c>
      <c r="L163" s="156">
        <v>5082020</v>
      </c>
      <c r="M163" s="156">
        <v>5106645</v>
      </c>
      <c r="N163" s="156">
        <v>246864.93</v>
      </c>
      <c r="O163" s="156">
        <v>0</v>
      </c>
      <c r="P163" s="156">
        <v>5105846</v>
      </c>
      <c r="Q163" s="156">
        <v>0</v>
      </c>
      <c r="R163" s="156">
        <v>0</v>
      </c>
      <c r="S163" s="156">
        <v>0</v>
      </c>
      <c r="T163" s="156">
        <v>0</v>
      </c>
      <c r="U163" s="156">
        <v>0</v>
      </c>
      <c r="V163" s="156">
        <v>0</v>
      </c>
      <c r="W163" s="156">
        <v>0</v>
      </c>
      <c r="X163" s="156">
        <v>0</v>
      </c>
      <c r="Y163" s="156">
        <v>0</v>
      </c>
      <c r="Z163" s="156">
        <v>0</v>
      </c>
      <c r="AA163" s="156">
        <v>0</v>
      </c>
      <c r="AB163" s="156">
        <v>0</v>
      </c>
      <c r="AC163" s="156">
        <v>0</v>
      </c>
      <c r="AD163" s="156">
        <v>0</v>
      </c>
      <c r="AE163" s="156">
        <v>0</v>
      </c>
      <c r="AF163" s="156">
        <v>5106645</v>
      </c>
      <c r="AG163" s="156">
        <v>5105846</v>
      </c>
      <c r="AH163" s="156">
        <v>-798</v>
      </c>
      <c r="AI163" s="156">
        <v>6110749</v>
      </c>
      <c r="AJ163" s="3"/>
      <c r="AK163" s="4"/>
    </row>
    <row r="164" spans="1:37">
      <c r="A164" s="227">
        <v>4</v>
      </c>
      <c r="B164" s="228" t="s">
        <v>384</v>
      </c>
      <c r="C164" s="228">
        <v>44407915201</v>
      </c>
      <c r="D164" s="228" t="s">
        <v>744</v>
      </c>
      <c r="E164" s="228" t="s">
        <v>745</v>
      </c>
      <c r="F164" s="228" t="s">
        <v>709</v>
      </c>
      <c r="G164" s="228" t="s">
        <v>709</v>
      </c>
      <c r="H164" s="228" t="s">
        <v>709</v>
      </c>
      <c r="I164" s="228" t="s">
        <v>709</v>
      </c>
      <c r="J164" s="229">
        <v>45224</v>
      </c>
      <c r="K164" s="156">
        <v>7152200</v>
      </c>
      <c r="L164" s="156">
        <v>7526530</v>
      </c>
      <c r="M164" s="156">
        <v>7413084</v>
      </c>
      <c r="N164" s="156">
        <v>374329.92</v>
      </c>
      <c r="O164" s="156">
        <v>0</v>
      </c>
      <c r="P164" s="156">
        <v>7398235</v>
      </c>
      <c r="Q164" s="156">
        <v>0</v>
      </c>
      <c r="R164" s="156">
        <v>0</v>
      </c>
      <c r="S164" s="156">
        <v>0</v>
      </c>
      <c r="T164" s="156">
        <v>0</v>
      </c>
      <c r="U164" s="156">
        <v>0</v>
      </c>
      <c r="V164" s="156">
        <v>0</v>
      </c>
      <c r="W164" s="156">
        <v>0</v>
      </c>
      <c r="X164" s="156">
        <v>0</v>
      </c>
      <c r="Y164" s="156">
        <v>0</v>
      </c>
      <c r="Z164" s="156">
        <v>0</v>
      </c>
      <c r="AA164" s="156">
        <v>0</v>
      </c>
      <c r="AB164" s="156">
        <v>0</v>
      </c>
      <c r="AC164" s="156">
        <v>0</v>
      </c>
      <c r="AD164" s="156">
        <v>0</v>
      </c>
      <c r="AE164" s="156">
        <v>0</v>
      </c>
      <c r="AF164" s="156">
        <v>7413084</v>
      </c>
      <c r="AG164" s="156">
        <v>7398235</v>
      </c>
      <c r="AH164" s="156">
        <v>-14849</v>
      </c>
      <c r="AI164" s="156">
        <v>6673207</v>
      </c>
      <c r="AJ164" s="3"/>
      <c r="AK164" s="4"/>
    </row>
    <row r="165" spans="1:37">
      <c r="A165" s="227">
        <v>4</v>
      </c>
      <c r="B165" s="228" t="s">
        <v>386</v>
      </c>
      <c r="C165" s="228">
        <v>44616915201</v>
      </c>
      <c r="D165" s="228" t="s">
        <v>735</v>
      </c>
      <c r="E165" s="228" t="s">
        <v>736</v>
      </c>
      <c r="F165" s="228" t="s">
        <v>709</v>
      </c>
      <c r="G165" s="228" t="s">
        <v>709</v>
      </c>
      <c r="H165" s="228" t="s">
        <v>709</v>
      </c>
      <c r="I165" s="228" t="s">
        <v>709</v>
      </c>
      <c r="J165" s="229">
        <v>45245</v>
      </c>
      <c r="K165" s="156">
        <v>5424973</v>
      </c>
      <c r="L165" s="156">
        <v>5477905</v>
      </c>
      <c r="M165" s="156">
        <v>5676734</v>
      </c>
      <c r="N165" s="156">
        <v>52931.68</v>
      </c>
      <c r="O165" s="156">
        <v>0</v>
      </c>
      <c r="P165" s="156">
        <v>5668308</v>
      </c>
      <c r="Q165" s="156">
        <v>0</v>
      </c>
      <c r="R165" s="156">
        <v>0</v>
      </c>
      <c r="S165" s="156">
        <v>0</v>
      </c>
      <c r="T165" s="156">
        <v>0</v>
      </c>
      <c r="U165" s="156">
        <v>0</v>
      </c>
      <c r="V165" s="156">
        <v>0</v>
      </c>
      <c r="W165" s="156">
        <v>0</v>
      </c>
      <c r="X165" s="156">
        <v>0</v>
      </c>
      <c r="Y165" s="156">
        <v>0</v>
      </c>
      <c r="Z165" s="156">
        <v>0</v>
      </c>
      <c r="AA165" s="156">
        <v>0</v>
      </c>
      <c r="AB165" s="156">
        <v>0</v>
      </c>
      <c r="AC165" s="156">
        <v>0</v>
      </c>
      <c r="AD165" s="156">
        <v>0</v>
      </c>
      <c r="AE165" s="156">
        <v>0</v>
      </c>
      <c r="AF165" s="156">
        <v>5676734</v>
      </c>
      <c r="AG165" s="156">
        <v>5668308</v>
      </c>
      <c r="AH165" s="156">
        <v>-8426</v>
      </c>
      <c r="AI165" s="156">
        <v>5383942</v>
      </c>
      <c r="AJ165" s="3"/>
      <c r="AK165" s="4"/>
    </row>
    <row r="166" spans="1:37">
      <c r="A166" s="227">
        <v>4</v>
      </c>
      <c r="B166" s="228" t="s">
        <v>388</v>
      </c>
      <c r="C166" s="228">
        <v>44952015201</v>
      </c>
      <c r="D166" s="228" t="s">
        <v>865</v>
      </c>
      <c r="E166" s="228" t="s">
        <v>866</v>
      </c>
      <c r="F166" s="228" t="s">
        <v>709</v>
      </c>
      <c r="G166" s="228" t="s">
        <v>709</v>
      </c>
      <c r="H166" s="228" t="s">
        <v>709</v>
      </c>
      <c r="I166" s="228" t="s">
        <v>709</v>
      </c>
      <c r="J166" s="229">
        <v>45322</v>
      </c>
      <c r="K166" s="156">
        <v>5626066</v>
      </c>
      <c r="L166" s="156">
        <v>5715669</v>
      </c>
      <c r="M166" s="156">
        <v>5782761</v>
      </c>
      <c r="N166" s="156">
        <v>89602.91</v>
      </c>
      <c r="O166" s="156">
        <v>0</v>
      </c>
      <c r="P166" s="156">
        <v>5782671</v>
      </c>
      <c r="Q166" s="156">
        <v>0</v>
      </c>
      <c r="R166" s="156">
        <v>0</v>
      </c>
      <c r="S166" s="156">
        <v>0</v>
      </c>
      <c r="T166" s="156">
        <v>0</v>
      </c>
      <c r="U166" s="156">
        <v>0</v>
      </c>
      <c r="V166" s="156">
        <v>0</v>
      </c>
      <c r="W166" s="156">
        <v>0</v>
      </c>
      <c r="X166" s="156">
        <v>0</v>
      </c>
      <c r="Y166" s="156">
        <v>0</v>
      </c>
      <c r="Z166" s="156">
        <v>0</v>
      </c>
      <c r="AA166" s="156">
        <v>0</v>
      </c>
      <c r="AB166" s="156">
        <v>0</v>
      </c>
      <c r="AC166" s="156">
        <v>0</v>
      </c>
      <c r="AD166" s="156">
        <v>0</v>
      </c>
      <c r="AE166" s="156">
        <v>0</v>
      </c>
      <c r="AF166" s="156">
        <v>5782761</v>
      </c>
      <c r="AG166" s="156">
        <v>5782671</v>
      </c>
      <c r="AH166" s="156">
        <v>-91</v>
      </c>
      <c r="AI166" s="156">
        <v>6458891</v>
      </c>
      <c r="AJ166" s="3"/>
      <c r="AK166" s="4"/>
    </row>
    <row r="167" spans="1:37">
      <c r="A167" s="227">
        <v>4</v>
      </c>
      <c r="B167" s="228" t="s">
        <v>390</v>
      </c>
      <c r="C167" s="228">
        <v>44620015201</v>
      </c>
      <c r="D167" s="228" t="s">
        <v>845</v>
      </c>
      <c r="E167" s="228" t="s">
        <v>846</v>
      </c>
      <c r="F167" s="228" t="s">
        <v>709</v>
      </c>
      <c r="G167" s="228" t="s">
        <v>709</v>
      </c>
      <c r="H167" s="228" t="s">
        <v>709</v>
      </c>
      <c r="I167" s="228" t="s">
        <v>709</v>
      </c>
      <c r="J167" s="229">
        <v>45378</v>
      </c>
      <c r="K167" s="156">
        <v>9458464</v>
      </c>
      <c r="L167" s="156">
        <v>9790787</v>
      </c>
      <c r="M167" s="156">
        <v>9649312</v>
      </c>
      <c r="N167" s="156">
        <v>332323.68</v>
      </c>
      <c r="O167" s="156">
        <v>0</v>
      </c>
      <c r="P167" s="156">
        <v>9630778</v>
      </c>
      <c r="Q167" s="156">
        <v>0</v>
      </c>
      <c r="R167" s="156">
        <v>0</v>
      </c>
      <c r="S167" s="156">
        <v>0</v>
      </c>
      <c r="T167" s="156">
        <v>0</v>
      </c>
      <c r="U167" s="156">
        <v>0</v>
      </c>
      <c r="V167" s="156">
        <v>0</v>
      </c>
      <c r="W167" s="156">
        <v>0</v>
      </c>
      <c r="X167" s="156">
        <v>0</v>
      </c>
      <c r="Y167" s="156">
        <v>0</v>
      </c>
      <c r="Z167" s="156">
        <v>0</v>
      </c>
      <c r="AA167" s="156">
        <v>0</v>
      </c>
      <c r="AB167" s="156">
        <v>0</v>
      </c>
      <c r="AC167" s="156">
        <v>0</v>
      </c>
      <c r="AD167" s="156">
        <v>0</v>
      </c>
      <c r="AE167" s="156">
        <v>0</v>
      </c>
      <c r="AF167" s="156">
        <v>9649312</v>
      </c>
      <c r="AG167" s="156">
        <v>9630778</v>
      </c>
      <c r="AH167" s="156">
        <v>-18533</v>
      </c>
      <c r="AI167" s="156">
        <v>11108028</v>
      </c>
      <c r="AJ167" s="3"/>
      <c r="AK167" s="4"/>
    </row>
    <row r="168" spans="1:37">
      <c r="A168" s="227">
        <v>4</v>
      </c>
      <c r="B168" s="228" t="s">
        <v>392</v>
      </c>
      <c r="C168" s="228">
        <v>44001515201</v>
      </c>
      <c r="D168" s="228" t="s">
        <v>841</v>
      </c>
      <c r="E168" s="228" t="s">
        <v>842</v>
      </c>
      <c r="F168" s="228" t="s">
        <v>709</v>
      </c>
      <c r="G168" s="228" t="s">
        <v>709</v>
      </c>
      <c r="H168" s="228" t="s">
        <v>709</v>
      </c>
      <c r="I168" s="228" t="s">
        <v>709</v>
      </c>
      <c r="J168" s="229">
        <v>45266</v>
      </c>
      <c r="K168" s="156">
        <v>2710165</v>
      </c>
      <c r="L168" s="156">
        <v>2699856</v>
      </c>
      <c r="M168" s="156">
        <v>2568771</v>
      </c>
      <c r="N168" s="156">
        <v>-10309.35</v>
      </c>
      <c r="O168" s="156">
        <v>0</v>
      </c>
      <c r="P168" s="156">
        <v>2568756</v>
      </c>
      <c r="Q168" s="156">
        <v>0</v>
      </c>
      <c r="R168" s="156">
        <v>0</v>
      </c>
      <c r="S168" s="156">
        <v>0</v>
      </c>
      <c r="T168" s="156">
        <v>0</v>
      </c>
      <c r="U168" s="156">
        <v>0</v>
      </c>
      <c r="V168" s="156">
        <v>0</v>
      </c>
      <c r="W168" s="156">
        <v>0</v>
      </c>
      <c r="X168" s="156">
        <v>0</v>
      </c>
      <c r="Y168" s="156">
        <v>0</v>
      </c>
      <c r="Z168" s="156">
        <v>0</v>
      </c>
      <c r="AA168" s="156">
        <v>0</v>
      </c>
      <c r="AB168" s="156">
        <v>0</v>
      </c>
      <c r="AC168" s="156">
        <v>0</v>
      </c>
      <c r="AD168" s="156">
        <v>0</v>
      </c>
      <c r="AE168" s="156">
        <v>0</v>
      </c>
      <c r="AF168" s="156">
        <v>2568771</v>
      </c>
      <c r="AG168" s="156">
        <v>2568756</v>
      </c>
      <c r="AH168" s="156">
        <v>-16</v>
      </c>
      <c r="AI168" s="156">
        <v>3354140</v>
      </c>
      <c r="AJ168" s="3"/>
      <c r="AK168" s="4"/>
    </row>
    <row r="169" spans="1:37">
      <c r="A169" s="227">
        <v>4</v>
      </c>
      <c r="B169" s="228" t="s">
        <v>394</v>
      </c>
      <c r="C169" s="228">
        <v>44764715201</v>
      </c>
      <c r="D169" s="228" t="s">
        <v>851</v>
      </c>
      <c r="E169" s="228" t="s">
        <v>852</v>
      </c>
      <c r="F169" s="228" t="s">
        <v>709</v>
      </c>
      <c r="G169" s="228" t="s">
        <v>709</v>
      </c>
      <c r="H169" s="228" t="s">
        <v>709</v>
      </c>
      <c r="I169" s="228" t="s">
        <v>709</v>
      </c>
      <c r="J169" s="229">
        <v>45266</v>
      </c>
      <c r="K169" s="156">
        <v>11192757</v>
      </c>
      <c r="L169" s="156">
        <v>11220679</v>
      </c>
      <c r="M169" s="156">
        <v>11200266</v>
      </c>
      <c r="N169" s="156">
        <v>27922.29</v>
      </c>
      <c r="O169" s="156">
        <v>0</v>
      </c>
      <c r="P169" s="156">
        <v>11169796</v>
      </c>
      <c r="Q169" s="156">
        <v>0</v>
      </c>
      <c r="R169" s="156">
        <v>0</v>
      </c>
      <c r="S169" s="156">
        <v>0</v>
      </c>
      <c r="T169" s="156">
        <v>0</v>
      </c>
      <c r="U169" s="156">
        <v>0</v>
      </c>
      <c r="V169" s="156">
        <v>0</v>
      </c>
      <c r="W169" s="156">
        <v>0</v>
      </c>
      <c r="X169" s="156">
        <v>0</v>
      </c>
      <c r="Y169" s="156">
        <v>0</v>
      </c>
      <c r="Z169" s="156">
        <v>0</v>
      </c>
      <c r="AA169" s="156">
        <v>0</v>
      </c>
      <c r="AB169" s="156">
        <v>0</v>
      </c>
      <c r="AC169" s="156">
        <v>0</v>
      </c>
      <c r="AD169" s="156">
        <v>0</v>
      </c>
      <c r="AE169" s="156">
        <v>0</v>
      </c>
      <c r="AF169" s="156">
        <v>11200266</v>
      </c>
      <c r="AG169" s="156">
        <v>11169796</v>
      </c>
      <c r="AH169" s="156">
        <v>-30470</v>
      </c>
      <c r="AI169" s="156">
        <v>11705908</v>
      </c>
      <c r="AJ169" s="3"/>
      <c r="AK169" s="4"/>
    </row>
    <row r="170" spans="1:37">
      <c r="A170" s="227">
        <v>4</v>
      </c>
      <c r="B170" s="228" t="s">
        <v>702</v>
      </c>
      <c r="C170" s="228">
        <v>44699715201</v>
      </c>
      <c r="D170" s="228" t="s">
        <v>849</v>
      </c>
      <c r="E170" s="228" t="s">
        <v>850</v>
      </c>
      <c r="F170" s="228" t="s">
        <v>709</v>
      </c>
      <c r="G170" s="228" t="s">
        <v>709</v>
      </c>
      <c r="H170" s="228" t="s">
        <v>709</v>
      </c>
      <c r="I170" s="228" t="s">
        <v>709</v>
      </c>
      <c r="J170" s="229">
        <v>45182</v>
      </c>
      <c r="K170" s="156">
        <v>1247247</v>
      </c>
      <c r="L170" s="156">
        <v>1247247</v>
      </c>
      <c r="M170" s="156">
        <v>1175544</v>
      </c>
      <c r="N170" s="156">
        <v>0</v>
      </c>
      <c r="O170" s="156">
        <v>0</v>
      </c>
      <c r="P170" s="156">
        <v>1174544</v>
      </c>
      <c r="Q170" s="156">
        <v>0</v>
      </c>
      <c r="R170" s="156">
        <v>0</v>
      </c>
      <c r="S170" s="156">
        <v>0</v>
      </c>
      <c r="T170" s="156">
        <v>0</v>
      </c>
      <c r="U170" s="156">
        <v>0</v>
      </c>
      <c r="V170" s="156">
        <v>0</v>
      </c>
      <c r="W170" s="156">
        <v>0</v>
      </c>
      <c r="X170" s="156">
        <v>0</v>
      </c>
      <c r="Y170" s="156">
        <v>0</v>
      </c>
      <c r="Z170" s="156">
        <v>0</v>
      </c>
      <c r="AA170" s="156">
        <v>0</v>
      </c>
      <c r="AB170" s="156">
        <v>0</v>
      </c>
      <c r="AC170" s="156">
        <v>0</v>
      </c>
      <c r="AD170" s="156">
        <v>0</v>
      </c>
      <c r="AE170" s="156">
        <v>0</v>
      </c>
      <c r="AF170" s="156">
        <v>1175544</v>
      </c>
      <c r="AG170" s="156">
        <v>1174544</v>
      </c>
      <c r="AH170" s="156">
        <v>-1000</v>
      </c>
      <c r="AI170" s="156">
        <v>1347695</v>
      </c>
      <c r="AJ170" s="3"/>
      <c r="AK170" s="4"/>
    </row>
    <row r="171" spans="1:37">
      <c r="A171" s="227">
        <v>4</v>
      </c>
      <c r="B171" s="228" t="s">
        <v>396</v>
      </c>
      <c r="C171" s="228">
        <v>44619515201</v>
      </c>
      <c r="D171" s="228" t="s">
        <v>847</v>
      </c>
      <c r="E171" s="228" t="s">
        <v>848</v>
      </c>
      <c r="F171" s="228" t="s">
        <v>709</v>
      </c>
      <c r="G171" s="228" t="s">
        <v>709</v>
      </c>
      <c r="H171" s="228" t="s">
        <v>709</v>
      </c>
      <c r="I171" s="228" t="s">
        <v>709</v>
      </c>
      <c r="J171" s="229">
        <v>45350</v>
      </c>
      <c r="K171" s="156">
        <v>5489802</v>
      </c>
      <c r="L171" s="156">
        <v>5499093</v>
      </c>
      <c r="M171" s="156">
        <v>5514945</v>
      </c>
      <c r="N171" s="156">
        <v>9290.94</v>
      </c>
      <c r="O171" s="156">
        <v>0</v>
      </c>
      <c r="P171" s="156">
        <v>5496131</v>
      </c>
      <c r="Q171" s="156">
        <v>0</v>
      </c>
      <c r="R171" s="156">
        <v>0</v>
      </c>
      <c r="S171" s="156">
        <v>0</v>
      </c>
      <c r="T171" s="156">
        <v>0</v>
      </c>
      <c r="U171" s="156">
        <v>0</v>
      </c>
      <c r="V171" s="156">
        <v>0</v>
      </c>
      <c r="W171" s="156">
        <v>0</v>
      </c>
      <c r="X171" s="156">
        <v>0</v>
      </c>
      <c r="Y171" s="156">
        <v>0</v>
      </c>
      <c r="Z171" s="156">
        <v>0</v>
      </c>
      <c r="AA171" s="156">
        <v>0</v>
      </c>
      <c r="AB171" s="156">
        <v>0</v>
      </c>
      <c r="AC171" s="156">
        <v>0</v>
      </c>
      <c r="AD171" s="156">
        <v>0</v>
      </c>
      <c r="AE171" s="156">
        <v>0</v>
      </c>
      <c r="AF171" s="156">
        <v>5514945</v>
      </c>
      <c r="AG171" s="156">
        <v>5496131</v>
      </c>
      <c r="AH171" s="156">
        <v>-18814</v>
      </c>
      <c r="AI171" s="156">
        <v>5906510</v>
      </c>
      <c r="AJ171" s="3"/>
      <c r="AK171" s="4"/>
    </row>
    <row r="172" spans="1:37">
      <c r="A172" s="227">
        <v>4</v>
      </c>
      <c r="B172" s="228" t="s">
        <v>398</v>
      </c>
      <c r="C172" s="228">
        <v>44764615201</v>
      </c>
      <c r="D172" s="228" t="s">
        <v>744</v>
      </c>
      <c r="E172" s="228" t="s">
        <v>745</v>
      </c>
      <c r="F172" s="228" t="s">
        <v>709</v>
      </c>
      <c r="G172" s="228" t="s">
        <v>709</v>
      </c>
      <c r="H172" s="228" t="s">
        <v>709</v>
      </c>
      <c r="I172" s="228" t="s">
        <v>709</v>
      </c>
      <c r="J172" s="229">
        <v>45378</v>
      </c>
      <c r="K172" s="156">
        <v>5722729</v>
      </c>
      <c r="L172" s="156">
        <v>5878728</v>
      </c>
      <c r="M172" s="156">
        <v>5826172</v>
      </c>
      <c r="N172" s="156">
        <v>155998.26999999999</v>
      </c>
      <c r="O172" s="156">
        <v>0</v>
      </c>
      <c r="P172" s="156">
        <v>5813776</v>
      </c>
      <c r="Q172" s="156">
        <v>0</v>
      </c>
      <c r="R172" s="156">
        <v>0</v>
      </c>
      <c r="S172" s="156">
        <v>0</v>
      </c>
      <c r="T172" s="156">
        <v>0</v>
      </c>
      <c r="U172" s="156">
        <v>0</v>
      </c>
      <c r="V172" s="156">
        <v>0</v>
      </c>
      <c r="W172" s="156">
        <v>0</v>
      </c>
      <c r="X172" s="156">
        <v>0</v>
      </c>
      <c r="Y172" s="156">
        <v>0</v>
      </c>
      <c r="Z172" s="156">
        <v>0</v>
      </c>
      <c r="AA172" s="156">
        <v>0</v>
      </c>
      <c r="AB172" s="156">
        <v>0</v>
      </c>
      <c r="AC172" s="156">
        <v>0</v>
      </c>
      <c r="AD172" s="156">
        <v>0</v>
      </c>
      <c r="AE172" s="156">
        <v>0</v>
      </c>
      <c r="AF172" s="156">
        <v>5826172</v>
      </c>
      <c r="AG172" s="156">
        <v>5813776</v>
      </c>
      <c r="AH172" s="156">
        <v>-12396</v>
      </c>
      <c r="AI172" s="156">
        <v>5723688</v>
      </c>
      <c r="AJ172" s="3"/>
      <c r="AK172" s="4"/>
    </row>
    <row r="173" spans="1:37">
      <c r="A173" s="227">
        <v>4</v>
      </c>
      <c r="B173" s="228" t="s">
        <v>400</v>
      </c>
      <c r="C173" s="228">
        <v>44767915201</v>
      </c>
      <c r="D173" s="228" t="s">
        <v>845</v>
      </c>
      <c r="E173" s="228" t="s">
        <v>846</v>
      </c>
      <c r="F173" s="228" t="s">
        <v>709</v>
      </c>
      <c r="G173" s="228" t="s">
        <v>709</v>
      </c>
      <c r="H173" s="228" t="s">
        <v>709</v>
      </c>
      <c r="I173" s="228" t="s">
        <v>709</v>
      </c>
      <c r="J173" s="229">
        <v>45434</v>
      </c>
      <c r="K173" s="156">
        <v>7765433</v>
      </c>
      <c r="L173" s="156">
        <v>7871392</v>
      </c>
      <c r="M173" s="156">
        <v>7668837</v>
      </c>
      <c r="N173" s="156">
        <v>105958.39999999999</v>
      </c>
      <c r="O173" s="156">
        <v>0</v>
      </c>
      <c r="P173" s="156">
        <v>7663134</v>
      </c>
      <c r="Q173" s="156">
        <v>0</v>
      </c>
      <c r="R173" s="156">
        <v>0</v>
      </c>
      <c r="S173" s="156">
        <v>0</v>
      </c>
      <c r="T173" s="156">
        <v>0</v>
      </c>
      <c r="U173" s="156">
        <v>0</v>
      </c>
      <c r="V173" s="156">
        <v>0</v>
      </c>
      <c r="W173" s="156">
        <v>0</v>
      </c>
      <c r="X173" s="156">
        <v>0</v>
      </c>
      <c r="Y173" s="156">
        <v>0</v>
      </c>
      <c r="Z173" s="156">
        <v>0</v>
      </c>
      <c r="AA173" s="156">
        <v>0</v>
      </c>
      <c r="AB173" s="156">
        <v>0</v>
      </c>
      <c r="AC173" s="156">
        <v>0</v>
      </c>
      <c r="AD173" s="156">
        <v>0</v>
      </c>
      <c r="AE173" s="156">
        <v>0</v>
      </c>
      <c r="AF173" s="156">
        <v>7668837</v>
      </c>
      <c r="AG173" s="156">
        <v>7663134</v>
      </c>
      <c r="AH173" s="156">
        <v>-5703</v>
      </c>
      <c r="AI173" s="156">
        <v>8421051</v>
      </c>
      <c r="AJ173" s="3"/>
      <c r="AK173" s="4"/>
    </row>
    <row r="174" spans="1:37">
      <c r="A174" s="227">
        <v>4</v>
      </c>
      <c r="B174" s="228" t="s">
        <v>867</v>
      </c>
      <c r="C174" s="228">
        <v>44619615201</v>
      </c>
      <c r="D174" s="228" t="s">
        <v>847</v>
      </c>
      <c r="E174" s="228" t="s">
        <v>848</v>
      </c>
      <c r="F174" s="228" t="s">
        <v>709</v>
      </c>
      <c r="G174" s="228" t="s">
        <v>709</v>
      </c>
      <c r="H174" s="228" t="s">
        <v>709</v>
      </c>
      <c r="I174" s="228" t="s">
        <v>709</v>
      </c>
      <c r="J174" s="229">
        <v>45322</v>
      </c>
      <c r="K174" s="156">
        <v>5469442</v>
      </c>
      <c r="L174" s="156">
        <v>5469442</v>
      </c>
      <c r="M174" s="156">
        <v>5544372</v>
      </c>
      <c r="N174" s="156">
        <v>0</v>
      </c>
      <c r="O174" s="156">
        <v>0</v>
      </c>
      <c r="P174" s="156">
        <v>5542177</v>
      </c>
      <c r="Q174" s="156">
        <v>0</v>
      </c>
      <c r="R174" s="156">
        <v>0</v>
      </c>
      <c r="S174" s="156">
        <v>0</v>
      </c>
      <c r="T174" s="156">
        <v>0</v>
      </c>
      <c r="U174" s="156">
        <v>0</v>
      </c>
      <c r="V174" s="156">
        <v>0</v>
      </c>
      <c r="W174" s="156">
        <v>0</v>
      </c>
      <c r="X174" s="156">
        <v>0</v>
      </c>
      <c r="Y174" s="156">
        <v>0</v>
      </c>
      <c r="Z174" s="156">
        <v>0</v>
      </c>
      <c r="AA174" s="156">
        <v>0</v>
      </c>
      <c r="AB174" s="156">
        <v>0</v>
      </c>
      <c r="AC174" s="156">
        <v>0</v>
      </c>
      <c r="AD174" s="156">
        <v>0</v>
      </c>
      <c r="AE174" s="156">
        <v>0</v>
      </c>
      <c r="AF174" s="156">
        <v>5544372</v>
      </c>
      <c r="AG174" s="156">
        <v>5542177</v>
      </c>
      <c r="AH174" s="156">
        <v>-2195</v>
      </c>
      <c r="AI174" s="156">
        <v>5971109</v>
      </c>
      <c r="AJ174" s="3"/>
      <c r="AK174" s="4"/>
    </row>
    <row r="175" spans="1:37">
      <c r="A175" s="227">
        <v>4</v>
      </c>
      <c r="B175" s="228" t="s">
        <v>703</v>
      </c>
      <c r="C175" s="228">
        <v>42957695201</v>
      </c>
      <c r="D175" s="228" t="s">
        <v>868</v>
      </c>
      <c r="E175" s="228" t="s">
        <v>869</v>
      </c>
      <c r="F175" s="228" t="s">
        <v>709</v>
      </c>
      <c r="G175" s="228" t="s">
        <v>709</v>
      </c>
      <c r="H175" s="228" t="s">
        <v>709</v>
      </c>
      <c r="I175" s="228" t="s">
        <v>709</v>
      </c>
      <c r="J175" s="229">
        <v>45406</v>
      </c>
      <c r="K175" s="156">
        <v>3298227</v>
      </c>
      <c r="L175" s="156">
        <v>3298227</v>
      </c>
      <c r="M175" s="156">
        <v>3079319</v>
      </c>
      <c r="N175" s="156">
        <v>0</v>
      </c>
      <c r="O175" s="156">
        <v>0</v>
      </c>
      <c r="P175" s="156">
        <v>3078260</v>
      </c>
      <c r="Q175" s="156">
        <v>0</v>
      </c>
      <c r="R175" s="156">
        <v>0</v>
      </c>
      <c r="S175" s="156">
        <v>0</v>
      </c>
      <c r="T175" s="156">
        <v>0</v>
      </c>
      <c r="U175" s="156">
        <v>0</v>
      </c>
      <c r="V175" s="156">
        <v>0</v>
      </c>
      <c r="W175" s="156">
        <v>0</v>
      </c>
      <c r="X175" s="156">
        <v>0</v>
      </c>
      <c r="Y175" s="156">
        <v>0</v>
      </c>
      <c r="Z175" s="156">
        <v>0</v>
      </c>
      <c r="AA175" s="156">
        <v>0</v>
      </c>
      <c r="AB175" s="156">
        <v>0</v>
      </c>
      <c r="AC175" s="156">
        <v>0</v>
      </c>
      <c r="AD175" s="156">
        <v>0</v>
      </c>
      <c r="AE175" s="156">
        <v>0</v>
      </c>
      <c r="AF175" s="156">
        <v>3079319</v>
      </c>
      <c r="AG175" s="156">
        <v>3078260</v>
      </c>
      <c r="AH175" s="156">
        <v>-1060</v>
      </c>
      <c r="AI175" s="156">
        <v>3509812</v>
      </c>
      <c r="AJ175" s="3"/>
      <c r="AK175" s="4"/>
    </row>
    <row r="176" spans="1:37">
      <c r="A176" s="227">
        <v>4</v>
      </c>
      <c r="B176" s="228" t="s">
        <v>704</v>
      </c>
      <c r="C176" s="228">
        <v>45222715201</v>
      </c>
      <c r="D176" s="228" t="s">
        <v>786</v>
      </c>
      <c r="E176" s="228" t="s">
        <v>787</v>
      </c>
      <c r="F176" s="228" t="s">
        <v>709</v>
      </c>
      <c r="G176" s="228" t="s">
        <v>709</v>
      </c>
      <c r="H176" s="228" t="s">
        <v>709</v>
      </c>
      <c r="I176" s="228" t="s">
        <v>709</v>
      </c>
      <c r="J176" s="229">
        <v>45434</v>
      </c>
      <c r="K176" s="156">
        <v>1600545</v>
      </c>
      <c r="L176" s="156">
        <v>1600545</v>
      </c>
      <c r="M176" s="156">
        <v>1508063</v>
      </c>
      <c r="N176" s="156">
        <v>0</v>
      </c>
      <c r="O176" s="156">
        <v>0</v>
      </c>
      <c r="P176" s="156">
        <v>1508063</v>
      </c>
      <c r="Q176" s="156">
        <v>0</v>
      </c>
      <c r="R176" s="156">
        <v>0</v>
      </c>
      <c r="S176" s="156">
        <v>0</v>
      </c>
      <c r="T176" s="156">
        <v>0</v>
      </c>
      <c r="U176" s="156">
        <v>0</v>
      </c>
      <c r="V176" s="156">
        <v>0</v>
      </c>
      <c r="W176" s="156">
        <v>0</v>
      </c>
      <c r="X176" s="156">
        <v>0</v>
      </c>
      <c r="Y176" s="156">
        <v>0</v>
      </c>
      <c r="Z176" s="156">
        <v>0</v>
      </c>
      <c r="AA176" s="156">
        <v>0</v>
      </c>
      <c r="AB176" s="156">
        <v>0</v>
      </c>
      <c r="AC176" s="156">
        <v>0</v>
      </c>
      <c r="AD176" s="156">
        <v>0</v>
      </c>
      <c r="AE176" s="156">
        <v>0</v>
      </c>
      <c r="AF176" s="156">
        <v>1508063</v>
      </c>
      <c r="AG176" s="156">
        <v>1508063</v>
      </c>
      <c r="AH176" s="156">
        <v>0</v>
      </c>
      <c r="AI176" s="156">
        <v>2128846</v>
      </c>
      <c r="AJ176" s="3"/>
      <c r="AK176" s="4"/>
    </row>
    <row r="177" spans="1:37">
      <c r="A177" s="227">
        <v>4</v>
      </c>
      <c r="B177" s="228" t="s">
        <v>402</v>
      </c>
      <c r="C177" s="228">
        <v>44767115201</v>
      </c>
      <c r="D177" s="228" t="s">
        <v>870</v>
      </c>
      <c r="E177" s="228" t="s">
        <v>871</v>
      </c>
      <c r="F177" s="228" t="s">
        <v>709</v>
      </c>
      <c r="G177" s="228" t="s">
        <v>709</v>
      </c>
      <c r="H177" s="228" t="s">
        <v>709</v>
      </c>
      <c r="I177" s="228" t="s">
        <v>709</v>
      </c>
      <c r="J177" s="229">
        <v>45504</v>
      </c>
      <c r="K177" s="156">
        <v>3150955</v>
      </c>
      <c r="L177" s="156">
        <v>3159605</v>
      </c>
      <c r="M177" s="156">
        <v>3107001</v>
      </c>
      <c r="N177" s="156">
        <v>8650</v>
      </c>
      <c r="O177" s="156">
        <v>0</v>
      </c>
      <c r="P177" s="156">
        <v>3106285</v>
      </c>
      <c r="Q177" s="156">
        <v>0</v>
      </c>
      <c r="R177" s="156">
        <v>0</v>
      </c>
      <c r="S177" s="156">
        <v>0</v>
      </c>
      <c r="T177" s="156">
        <v>0</v>
      </c>
      <c r="U177" s="156">
        <v>0</v>
      </c>
      <c r="V177" s="156">
        <v>0</v>
      </c>
      <c r="W177" s="156">
        <v>0</v>
      </c>
      <c r="X177" s="156">
        <v>0</v>
      </c>
      <c r="Y177" s="156">
        <v>0</v>
      </c>
      <c r="Z177" s="156">
        <v>0</v>
      </c>
      <c r="AA177" s="156">
        <v>0</v>
      </c>
      <c r="AB177" s="156">
        <v>0</v>
      </c>
      <c r="AC177" s="156">
        <v>0</v>
      </c>
      <c r="AD177" s="156">
        <v>0</v>
      </c>
      <c r="AE177" s="156">
        <v>0</v>
      </c>
      <c r="AF177" s="156">
        <v>3107001</v>
      </c>
      <c r="AG177" s="156">
        <v>3106285</v>
      </c>
      <c r="AH177" s="156">
        <v>-716</v>
      </c>
      <c r="AI177" s="156">
        <v>3340322</v>
      </c>
      <c r="AJ177" s="3"/>
      <c r="AK177" s="4"/>
    </row>
    <row r="178" spans="1:37">
      <c r="A178" s="227">
        <v>4</v>
      </c>
      <c r="B178" s="228" t="s">
        <v>872</v>
      </c>
      <c r="C178" s="228">
        <v>44754315201</v>
      </c>
      <c r="D178" s="228" t="s">
        <v>873</v>
      </c>
      <c r="E178" s="228" t="s">
        <v>874</v>
      </c>
      <c r="F178" s="228" t="s">
        <v>709</v>
      </c>
      <c r="G178" s="228" t="s">
        <v>709</v>
      </c>
      <c r="H178" s="228" t="s">
        <v>709</v>
      </c>
      <c r="I178" s="228" t="s">
        <v>709</v>
      </c>
      <c r="J178" s="229">
        <v>45504</v>
      </c>
      <c r="K178" s="156">
        <v>1300000</v>
      </c>
      <c r="L178" s="156">
        <v>1300000</v>
      </c>
      <c r="M178" s="156">
        <v>1243700</v>
      </c>
      <c r="N178" s="156">
        <v>0</v>
      </c>
      <c r="O178" s="156">
        <v>0</v>
      </c>
      <c r="P178" s="156">
        <v>1243700</v>
      </c>
      <c r="Q178" s="156">
        <v>0</v>
      </c>
      <c r="R178" s="156">
        <v>0</v>
      </c>
      <c r="S178" s="156">
        <v>0</v>
      </c>
      <c r="T178" s="156">
        <v>0</v>
      </c>
      <c r="U178" s="156">
        <v>0</v>
      </c>
      <c r="V178" s="156">
        <v>0</v>
      </c>
      <c r="W178" s="156">
        <v>0</v>
      </c>
      <c r="X178" s="156">
        <v>0</v>
      </c>
      <c r="Y178" s="156">
        <v>0</v>
      </c>
      <c r="Z178" s="156">
        <v>0</v>
      </c>
      <c r="AA178" s="156">
        <v>0</v>
      </c>
      <c r="AB178" s="156">
        <v>0</v>
      </c>
      <c r="AC178" s="156">
        <v>0</v>
      </c>
      <c r="AD178" s="156">
        <v>0</v>
      </c>
      <c r="AE178" s="156">
        <v>0</v>
      </c>
      <c r="AF178" s="156">
        <v>1243700</v>
      </c>
      <c r="AG178" s="156">
        <v>1243700</v>
      </c>
      <c r="AH178" s="156">
        <v>0</v>
      </c>
      <c r="AI178" s="156">
        <v>1369377</v>
      </c>
      <c r="AJ178" s="3"/>
      <c r="AK178" s="4"/>
    </row>
    <row r="179" spans="1:37">
      <c r="A179" s="227">
        <v>5</v>
      </c>
      <c r="B179" s="228" t="s">
        <v>404</v>
      </c>
      <c r="C179" s="228">
        <v>44521515201</v>
      </c>
      <c r="D179" s="228" t="s">
        <v>744</v>
      </c>
      <c r="E179" s="228" t="s">
        <v>745</v>
      </c>
      <c r="F179" s="228" t="s">
        <v>709</v>
      </c>
      <c r="G179" s="228" t="s">
        <v>709</v>
      </c>
      <c r="H179" s="228" t="s">
        <v>709</v>
      </c>
      <c r="I179" s="228" t="s">
        <v>709</v>
      </c>
      <c r="J179" s="229">
        <v>45083</v>
      </c>
      <c r="K179" s="156">
        <v>11282143</v>
      </c>
      <c r="L179" s="156">
        <v>11851012</v>
      </c>
      <c r="M179" s="156">
        <v>12077791</v>
      </c>
      <c r="N179" s="156">
        <v>568869.16</v>
      </c>
      <c r="O179" s="156">
        <v>0</v>
      </c>
      <c r="P179" s="156">
        <v>12077791</v>
      </c>
      <c r="Q179" s="156">
        <v>0</v>
      </c>
      <c r="R179" s="156">
        <v>0</v>
      </c>
      <c r="S179" s="156">
        <v>0</v>
      </c>
      <c r="T179" s="156">
        <v>0</v>
      </c>
      <c r="U179" s="156">
        <v>0</v>
      </c>
      <c r="V179" s="156">
        <v>0</v>
      </c>
      <c r="W179" s="156">
        <v>0</v>
      </c>
      <c r="X179" s="156">
        <v>0</v>
      </c>
      <c r="Y179" s="156">
        <v>0</v>
      </c>
      <c r="Z179" s="156">
        <v>0</v>
      </c>
      <c r="AA179" s="156">
        <v>0</v>
      </c>
      <c r="AB179" s="156">
        <v>0</v>
      </c>
      <c r="AC179" s="156">
        <v>0</v>
      </c>
      <c r="AD179" s="156">
        <v>0</v>
      </c>
      <c r="AE179" s="156">
        <v>0</v>
      </c>
      <c r="AF179" s="156">
        <v>12077791</v>
      </c>
      <c r="AG179" s="156">
        <v>12077791</v>
      </c>
      <c r="AH179" s="156">
        <v>0</v>
      </c>
      <c r="AI179" s="156">
        <v>10131956</v>
      </c>
      <c r="AJ179" s="3"/>
      <c r="AK179" s="4"/>
    </row>
    <row r="180" spans="1:37">
      <c r="A180" s="227">
        <v>5</v>
      </c>
      <c r="B180" s="228" t="s">
        <v>661</v>
      </c>
      <c r="C180" s="228">
        <v>44656815201</v>
      </c>
      <c r="D180" s="228" t="s">
        <v>875</v>
      </c>
      <c r="E180" s="228" t="s">
        <v>876</v>
      </c>
      <c r="F180" s="228" t="s">
        <v>709</v>
      </c>
      <c r="G180" s="228" t="s">
        <v>709</v>
      </c>
      <c r="H180" s="228" t="s">
        <v>709</v>
      </c>
      <c r="I180" s="228" t="s">
        <v>709</v>
      </c>
      <c r="J180" s="229">
        <v>45328</v>
      </c>
      <c r="K180" s="156">
        <v>1104118</v>
      </c>
      <c r="L180" s="156">
        <v>1104118</v>
      </c>
      <c r="M180" s="156">
        <v>1062935</v>
      </c>
      <c r="N180" s="156">
        <v>0</v>
      </c>
      <c r="O180" s="156">
        <v>0</v>
      </c>
      <c r="P180" s="156">
        <v>1062929</v>
      </c>
      <c r="Q180" s="156">
        <v>0</v>
      </c>
      <c r="R180" s="156">
        <v>0</v>
      </c>
      <c r="S180" s="156">
        <v>0</v>
      </c>
      <c r="T180" s="156">
        <v>0</v>
      </c>
      <c r="U180" s="156">
        <v>0</v>
      </c>
      <c r="V180" s="156">
        <v>0</v>
      </c>
      <c r="W180" s="156">
        <v>0</v>
      </c>
      <c r="X180" s="156">
        <v>0</v>
      </c>
      <c r="Y180" s="156">
        <v>0</v>
      </c>
      <c r="Z180" s="156">
        <v>0</v>
      </c>
      <c r="AA180" s="156">
        <v>0</v>
      </c>
      <c r="AB180" s="156">
        <v>0</v>
      </c>
      <c r="AC180" s="156">
        <v>0</v>
      </c>
      <c r="AD180" s="156">
        <v>0</v>
      </c>
      <c r="AE180" s="156">
        <v>0</v>
      </c>
      <c r="AF180" s="156">
        <v>1062935</v>
      </c>
      <c r="AG180" s="156">
        <v>1062929</v>
      </c>
      <c r="AH180" s="156">
        <v>-6</v>
      </c>
      <c r="AI180" s="156">
        <v>1174164</v>
      </c>
      <c r="AJ180" s="3"/>
      <c r="AK180" s="4"/>
    </row>
    <row r="181" spans="1:37">
      <c r="A181" s="227">
        <v>5</v>
      </c>
      <c r="B181" s="228" t="s">
        <v>406</v>
      </c>
      <c r="C181" s="228">
        <v>44316915201</v>
      </c>
      <c r="D181" s="228" t="s">
        <v>877</v>
      </c>
      <c r="E181" s="228" t="s">
        <v>878</v>
      </c>
      <c r="F181" s="228" t="s">
        <v>709</v>
      </c>
      <c r="G181" s="228" t="s">
        <v>709</v>
      </c>
      <c r="H181" s="228" t="s">
        <v>709</v>
      </c>
      <c r="I181" s="228" t="s">
        <v>709</v>
      </c>
      <c r="J181" s="229">
        <v>45295</v>
      </c>
      <c r="K181" s="156">
        <v>5036336</v>
      </c>
      <c r="L181" s="156">
        <v>5073420</v>
      </c>
      <c r="M181" s="156">
        <v>4545253</v>
      </c>
      <c r="N181" s="156">
        <v>37084.699999999997</v>
      </c>
      <c r="O181" s="156">
        <v>0</v>
      </c>
      <c r="P181" s="156">
        <v>4525803</v>
      </c>
      <c r="Q181" s="156">
        <v>0</v>
      </c>
      <c r="R181" s="156">
        <v>0</v>
      </c>
      <c r="S181" s="156">
        <v>0</v>
      </c>
      <c r="T181" s="156">
        <v>0</v>
      </c>
      <c r="U181" s="156">
        <v>0</v>
      </c>
      <c r="V181" s="156">
        <v>0</v>
      </c>
      <c r="W181" s="156">
        <v>0</v>
      </c>
      <c r="X181" s="156">
        <v>0</v>
      </c>
      <c r="Y181" s="156">
        <v>0</v>
      </c>
      <c r="Z181" s="156">
        <v>0</v>
      </c>
      <c r="AA181" s="156">
        <v>0</v>
      </c>
      <c r="AB181" s="156">
        <v>0</v>
      </c>
      <c r="AC181" s="156">
        <v>0</v>
      </c>
      <c r="AD181" s="156">
        <v>0</v>
      </c>
      <c r="AE181" s="156">
        <v>0</v>
      </c>
      <c r="AF181" s="156">
        <v>4545253</v>
      </c>
      <c r="AG181" s="156">
        <v>4525803</v>
      </c>
      <c r="AH181" s="156">
        <v>-19451</v>
      </c>
      <c r="AI181" s="156">
        <v>5619045</v>
      </c>
      <c r="AJ181" s="3"/>
      <c r="AK181" s="4"/>
    </row>
    <row r="182" spans="1:37">
      <c r="A182" s="227">
        <v>5</v>
      </c>
      <c r="B182" s="228" t="s">
        <v>408</v>
      </c>
      <c r="C182" s="228">
        <v>44768815201</v>
      </c>
      <c r="D182" s="228" t="s">
        <v>843</v>
      </c>
      <c r="E182" s="228" t="s">
        <v>844</v>
      </c>
      <c r="F182" s="228" t="s">
        <v>709</v>
      </c>
      <c r="G182" s="228" t="s">
        <v>709</v>
      </c>
      <c r="H182" s="228" t="s">
        <v>709</v>
      </c>
      <c r="I182" s="228" t="s">
        <v>709</v>
      </c>
      <c r="J182" s="229">
        <v>45384</v>
      </c>
      <c r="K182" s="156">
        <v>1504656</v>
      </c>
      <c r="L182" s="156">
        <v>1506430</v>
      </c>
      <c r="M182" s="156">
        <v>1447570</v>
      </c>
      <c r="N182" s="156">
        <v>1774.33</v>
      </c>
      <c r="O182" s="156">
        <v>0</v>
      </c>
      <c r="P182" s="156">
        <v>1447098</v>
      </c>
      <c r="Q182" s="156">
        <v>0</v>
      </c>
      <c r="R182" s="156">
        <v>0</v>
      </c>
      <c r="S182" s="156">
        <v>0</v>
      </c>
      <c r="T182" s="156">
        <v>0</v>
      </c>
      <c r="U182" s="156">
        <v>0</v>
      </c>
      <c r="V182" s="156">
        <v>0</v>
      </c>
      <c r="W182" s="156">
        <v>0</v>
      </c>
      <c r="X182" s="156">
        <v>0</v>
      </c>
      <c r="Y182" s="156">
        <v>0</v>
      </c>
      <c r="Z182" s="156">
        <v>0</v>
      </c>
      <c r="AA182" s="156">
        <v>0</v>
      </c>
      <c r="AB182" s="156">
        <v>0</v>
      </c>
      <c r="AC182" s="156">
        <v>0</v>
      </c>
      <c r="AD182" s="156">
        <v>0</v>
      </c>
      <c r="AE182" s="156">
        <v>0</v>
      </c>
      <c r="AF182" s="156">
        <v>1447570</v>
      </c>
      <c r="AG182" s="156">
        <v>1447098</v>
      </c>
      <c r="AH182" s="156">
        <v>-472</v>
      </c>
      <c r="AI182" s="156">
        <v>1590260</v>
      </c>
      <c r="AJ182" s="3"/>
      <c r="AK182" s="4"/>
    </row>
    <row r="183" spans="1:37">
      <c r="A183" s="227">
        <v>5</v>
      </c>
      <c r="B183" s="228" t="s">
        <v>410</v>
      </c>
      <c r="C183" s="228">
        <v>43923415201</v>
      </c>
      <c r="D183" s="228" t="s">
        <v>762</v>
      </c>
      <c r="E183" s="228" t="s">
        <v>763</v>
      </c>
      <c r="F183" s="228" t="s">
        <v>709</v>
      </c>
      <c r="G183" s="228" t="s">
        <v>709</v>
      </c>
      <c r="H183" s="228" t="s">
        <v>709</v>
      </c>
      <c r="I183" s="228" t="s">
        <v>709</v>
      </c>
      <c r="J183" s="229">
        <v>45356</v>
      </c>
      <c r="K183" s="156">
        <v>16652098</v>
      </c>
      <c r="L183" s="156">
        <v>16895551</v>
      </c>
      <c r="M183" s="156">
        <v>16781249</v>
      </c>
      <c r="N183" s="156">
        <v>243452.83</v>
      </c>
      <c r="O183" s="156">
        <v>0</v>
      </c>
      <c r="P183" s="156">
        <v>16757648</v>
      </c>
      <c r="Q183" s="156">
        <v>0</v>
      </c>
      <c r="R183" s="156">
        <v>0</v>
      </c>
      <c r="S183" s="156">
        <v>0</v>
      </c>
      <c r="T183" s="156">
        <v>0</v>
      </c>
      <c r="U183" s="156">
        <v>0</v>
      </c>
      <c r="V183" s="156">
        <v>0</v>
      </c>
      <c r="W183" s="156">
        <v>0</v>
      </c>
      <c r="X183" s="156">
        <v>0</v>
      </c>
      <c r="Y183" s="156">
        <v>0</v>
      </c>
      <c r="Z183" s="156">
        <v>0</v>
      </c>
      <c r="AA183" s="156">
        <v>0</v>
      </c>
      <c r="AB183" s="156">
        <v>0</v>
      </c>
      <c r="AC183" s="156">
        <v>0</v>
      </c>
      <c r="AD183" s="156">
        <v>0</v>
      </c>
      <c r="AE183" s="156">
        <v>0</v>
      </c>
      <c r="AF183" s="156">
        <v>16781249</v>
      </c>
      <c r="AG183" s="156">
        <v>16757648</v>
      </c>
      <c r="AH183" s="156">
        <v>-23602</v>
      </c>
      <c r="AI183" s="156">
        <v>16309345</v>
      </c>
      <c r="AJ183" s="3"/>
      <c r="AK183" s="4"/>
    </row>
    <row r="184" spans="1:37">
      <c r="A184" s="227">
        <v>5</v>
      </c>
      <c r="B184" s="228" t="s">
        <v>412</v>
      </c>
      <c r="C184" s="228">
        <v>44530215201</v>
      </c>
      <c r="D184" s="228" t="s">
        <v>735</v>
      </c>
      <c r="E184" s="228" t="s">
        <v>736</v>
      </c>
      <c r="F184" s="228" t="s">
        <v>709</v>
      </c>
      <c r="G184" s="228" t="s">
        <v>709</v>
      </c>
      <c r="H184" s="228" t="s">
        <v>709</v>
      </c>
      <c r="I184" s="228" t="s">
        <v>709</v>
      </c>
      <c r="J184" s="229">
        <v>45356</v>
      </c>
      <c r="K184" s="156">
        <v>5562121</v>
      </c>
      <c r="L184" s="156">
        <v>5724310</v>
      </c>
      <c r="M184" s="156">
        <v>5880473</v>
      </c>
      <c r="N184" s="156">
        <v>162189.46</v>
      </c>
      <c r="O184" s="156">
        <v>0</v>
      </c>
      <c r="P184" s="156">
        <v>5865584</v>
      </c>
      <c r="Q184" s="156">
        <v>0</v>
      </c>
      <c r="R184" s="156">
        <v>0</v>
      </c>
      <c r="S184" s="156">
        <v>0</v>
      </c>
      <c r="T184" s="156">
        <v>0</v>
      </c>
      <c r="U184" s="156">
        <v>0</v>
      </c>
      <c r="V184" s="156">
        <v>0</v>
      </c>
      <c r="W184" s="156">
        <v>0</v>
      </c>
      <c r="X184" s="156">
        <v>0</v>
      </c>
      <c r="Y184" s="156">
        <v>0</v>
      </c>
      <c r="Z184" s="156">
        <v>0</v>
      </c>
      <c r="AA184" s="156">
        <v>0</v>
      </c>
      <c r="AB184" s="156">
        <v>0</v>
      </c>
      <c r="AC184" s="156">
        <v>0</v>
      </c>
      <c r="AD184" s="156">
        <v>0</v>
      </c>
      <c r="AE184" s="156">
        <v>0</v>
      </c>
      <c r="AF184" s="156">
        <v>5880473</v>
      </c>
      <c r="AG184" s="156">
        <v>5865584</v>
      </c>
      <c r="AH184" s="156">
        <v>-14889</v>
      </c>
      <c r="AI184" s="156">
        <v>6330177</v>
      </c>
      <c r="AJ184" s="3"/>
      <c r="AK184" s="4"/>
    </row>
    <row r="185" spans="1:37">
      <c r="A185" s="227">
        <v>5</v>
      </c>
      <c r="B185" s="228" t="s">
        <v>414</v>
      </c>
      <c r="C185" s="228">
        <v>43912415201</v>
      </c>
      <c r="D185" s="228" t="s">
        <v>794</v>
      </c>
      <c r="E185" s="228" t="s">
        <v>795</v>
      </c>
      <c r="F185" s="228" t="s">
        <v>709</v>
      </c>
      <c r="G185" s="228" t="s">
        <v>709</v>
      </c>
      <c r="H185" s="228" t="s">
        <v>709</v>
      </c>
      <c r="I185" s="228" t="s">
        <v>709</v>
      </c>
      <c r="J185" s="229">
        <v>45384</v>
      </c>
      <c r="K185" s="156">
        <v>4408516</v>
      </c>
      <c r="L185" s="156">
        <v>4442576</v>
      </c>
      <c r="M185" s="156">
        <v>4279968</v>
      </c>
      <c r="N185" s="156">
        <v>34060.07</v>
      </c>
      <c r="O185" s="156">
        <v>0</v>
      </c>
      <c r="P185" s="156">
        <v>4279968</v>
      </c>
      <c r="Q185" s="156">
        <v>0</v>
      </c>
      <c r="R185" s="156">
        <v>0</v>
      </c>
      <c r="S185" s="156">
        <v>0</v>
      </c>
      <c r="T185" s="156">
        <v>0</v>
      </c>
      <c r="U185" s="156">
        <v>0</v>
      </c>
      <c r="V185" s="156">
        <v>0</v>
      </c>
      <c r="W185" s="156">
        <v>0</v>
      </c>
      <c r="X185" s="156">
        <v>0</v>
      </c>
      <c r="Y185" s="156">
        <v>0</v>
      </c>
      <c r="Z185" s="156">
        <v>0</v>
      </c>
      <c r="AA185" s="156">
        <v>0</v>
      </c>
      <c r="AB185" s="156">
        <v>0</v>
      </c>
      <c r="AC185" s="156">
        <v>0</v>
      </c>
      <c r="AD185" s="156">
        <v>0</v>
      </c>
      <c r="AE185" s="156">
        <v>0</v>
      </c>
      <c r="AF185" s="156">
        <v>4279968</v>
      </c>
      <c r="AG185" s="156">
        <v>4279968</v>
      </c>
      <c r="AH185" s="156">
        <v>0</v>
      </c>
      <c r="AI185" s="156">
        <v>6688705</v>
      </c>
      <c r="AJ185" s="3"/>
      <c r="AK185" s="4"/>
    </row>
    <row r="186" spans="1:37">
      <c r="A186" s="227">
        <v>5</v>
      </c>
      <c r="B186" s="228" t="s">
        <v>663</v>
      </c>
      <c r="C186" s="228">
        <v>45293215201</v>
      </c>
      <c r="D186" s="228" t="s">
        <v>759</v>
      </c>
      <c r="E186" s="228" t="s">
        <v>760</v>
      </c>
      <c r="F186" s="228" t="s">
        <v>709</v>
      </c>
      <c r="G186" s="228" t="s">
        <v>709</v>
      </c>
      <c r="H186" s="228" t="s">
        <v>709</v>
      </c>
      <c r="I186" s="228" t="s">
        <v>709</v>
      </c>
      <c r="J186" s="229">
        <v>45447</v>
      </c>
      <c r="K186" s="156">
        <v>1554510</v>
      </c>
      <c r="L186" s="156">
        <v>1554510</v>
      </c>
      <c r="M186" s="156">
        <v>1576041</v>
      </c>
      <c r="N186" s="156">
        <v>0</v>
      </c>
      <c r="O186" s="156">
        <v>0</v>
      </c>
      <c r="P186" s="156">
        <v>1576454</v>
      </c>
      <c r="Q186" s="156">
        <v>0</v>
      </c>
      <c r="R186" s="156">
        <v>0</v>
      </c>
      <c r="S186" s="156">
        <v>0</v>
      </c>
      <c r="T186" s="156">
        <v>0</v>
      </c>
      <c r="U186" s="156">
        <v>0</v>
      </c>
      <c r="V186" s="156">
        <v>0</v>
      </c>
      <c r="W186" s="156">
        <v>0</v>
      </c>
      <c r="X186" s="156">
        <v>0</v>
      </c>
      <c r="Y186" s="156">
        <v>0</v>
      </c>
      <c r="Z186" s="156">
        <v>0</v>
      </c>
      <c r="AA186" s="156">
        <v>0</v>
      </c>
      <c r="AB186" s="156">
        <v>0</v>
      </c>
      <c r="AC186" s="156">
        <v>0</v>
      </c>
      <c r="AD186" s="156">
        <v>0</v>
      </c>
      <c r="AE186" s="156">
        <v>0</v>
      </c>
      <c r="AF186" s="156">
        <v>1576041</v>
      </c>
      <c r="AG186" s="156">
        <v>1576454</v>
      </c>
      <c r="AH186" s="156">
        <v>413</v>
      </c>
      <c r="AI186" s="156">
        <v>1518096</v>
      </c>
      <c r="AJ186" s="3"/>
      <c r="AK186" s="4"/>
    </row>
    <row r="187" spans="1:37">
      <c r="A187" s="227">
        <v>5</v>
      </c>
      <c r="B187" s="228" t="s">
        <v>416</v>
      </c>
      <c r="C187" s="228">
        <v>44879115201</v>
      </c>
      <c r="D187" s="228" t="s">
        <v>879</v>
      </c>
      <c r="E187" s="228" t="s">
        <v>880</v>
      </c>
      <c r="F187" s="228" t="s">
        <v>709</v>
      </c>
      <c r="G187" s="228" t="s">
        <v>709</v>
      </c>
      <c r="H187" s="228" t="s">
        <v>709</v>
      </c>
      <c r="I187" s="228" t="s">
        <v>709</v>
      </c>
      <c r="J187" s="229">
        <v>45566</v>
      </c>
      <c r="K187" s="156">
        <v>7065614</v>
      </c>
      <c r="L187" s="156">
        <v>7183452</v>
      </c>
      <c r="M187" s="156">
        <v>7253477</v>
      </c>
      <c r="N187" s="156">
        <v>117838</v>
      </c>
      <c r="O187" s="156">
        <v>0</v>
      </c>
      <c r="P187" s="156">
        <v>7256561</v>
      </c>
      <c r="Q187" s="156">
        <v>0</v>
      </c>
      <c r="R187" s="156">
        <v>0</v>
      </c>
      <c r="S187" s="156">
        <v>0</v>
      </c>
      <c r="T187" s="156">
        <v>0</v>
      </c>
      <c r="U187" s="156">
        <v>0</v>
      </c>
      <c r="V187" s="156">
        <v>0</v>
      </c>
      <c r="W187" s="156">
        <v>0</v>
      </c>
      <c r="X187" s="156">
        <v>0</v>
      </c>
      <c r="Y187" s="156">
        <v>0</v>
      </c>
      <c r="Z187" s="156">
        <v>0</v>
      </c>
      <c r="AA187" s="156">
        <v>0</v>
      </c>
      <c r="AB187" s="156">
        <v>0</v>
      </c>
      <c r="AC187" s="156">
        <v>0</v>
      </c>
      <c r="AD187" s="156">
        <v>0</v>
      </c>
      <c r="AE187" s="156">
        <v>0</v>
      </c>
      <c r="AF187" s="156">
        <v>7253477</v>
      </c>
      <c r="AG187" s="156">
        <v>7256561</v>
      </c>
      <c r="AH187" s="156">
        <v>3084</v>
      </c>
      <c r="AI187" s="156">
        <v>8985393</v>
      </c>
      <c r="AJ187" s="3"/>
      <c r="AK187" s="4"/>
    </row>
    <row r="188" spans="1:37">
      <c r="A188" s="227">
        <v>5</v>
      </c>
      <c r="B188" s="228" t="s">
        <v>665</v>
      </c>
      <c r="C188" s="228">
        <v>44880115201</v>
      </c>
      <c r="D188" s="228" t="s">
        <v>881</v>
      </c>
      <c r="E188" s="228" t="s">
        <v>882</v>
      </c>
      <c r="F188" s="228" t="s">
        <v>709</v>
      </c>
      <c r="G188" s="228" t="s">
        <v>709</v>
      </c>
      <c r="H188" s="228" t="s">
        <v>709</v>
      </c>
      <c r="I188" s="228" t="s">
        <v>709</v>
      </c>
      <c r="J188" s="229">
        <v>45512</v>
      </c>
      <c r="K188" s="156">
        <v>5664533</v>
      </c>
      <c r="L188" s="156">
        <v>5664533</v>
      </c>
      <c r="M188" s="156">
        <v>5824248</v>
      </c>
      <c r="N188" s="156">
        <v>0</v>
      </c>
      <c r="O188" s="156">
        <v>0</v>
      </c>
      <c r="P188" s="156">
        <v>5821719</v>
      </c>
      <c r="Q188" s="156">
        <v>0</v>
      </c>
      <c r="R188" s="156">
        <v>0</v>
      </c>
      <c r="S188" s="156">
        <v>0</v>
      </c>
      <c r="T188" s="156">
        <v>0</v>
      </c>
      <c r="U188" s="156">
        <v>0</v>
      </c>
      <c r="V188" s="156">
        <v>0</v>
      </c>
      <c r="W188" s="156">
        <v>0</v>
      </c>
      <c r="X188" s="156">
        <v>0</v>
      </c>
      <c r="Y188" s="156">
        <v>0</v>
      </c>
      <c r="Z188" s="156">
        <v>0</v>
      </c>
      <c r="AA188" s="156">
        <v>0</v>
      </c>
      <c r="AB188" s="156">
        <v>0</v>
      </c>
      <c r="AC188" s="156">
        <v>0</v>
      </c>
      <c r="AD188" s="156">
        <v>0</v>
      </c>
      <c r="AE188" s="156">
        <v>0</v>
      </c>
      <c r="AF188" s="156">
        <v>5824248</v>
      </c>
      <c r="AG188" s="156">
        <v>5821719</v>
      </c>
      <c r="AH188" s="156">
        <v>-2529</v>
      </c>
      <c r="AI188" s="156">
        <v>5574707</v>
      </c>
      <c r="AJ188" s="3"/>
      <c r="AK188" s="4"/>
    </row>
    <row r="189" spans="1:37">
      <c r="A189" s="227">
        <v>5</v>
      </c>
      <c r="B189" s="228" t="s">
        <v>667</v>
      </c>
      <c r="C189" s="228">
        <v>44984515201</v>
      </c>
      <c r="D189" s="228" t="s">
        <v>812</v>
      </c>
      <c r="E189" s="228" t="s">
        <v>813</v>
      </c>
      <c r="F189" s="228" t="s">
        <v>709</v>
      </c>
      <c r="G189" s="228" t="s">
        <v>709</v>
      </c>
      <c r="H189" s="228" t="s">
        <v>709</v>
      </c>
      <c r="I189" s="228" t="s">
        <v>709</v>
      </c>
      <c r="J189" s="229">
        <v>45629</v>
      </c>
      <c r="K189" s="156">
        <v>925088</v>
      </c>
      <c r="L189" s="156">
        <v>925088</v>
      </c>
      <c r="M189" s="156">
        <v>953719</v>
      </c>
      <c r="N189" s="156">
        <v>0</v>
      </c>
      <c r="O189" s="156">
        <v>0</v>
      </c>
      <c r="P189" s="156">
        <v>953719</v>
      </c>
      <c r="Q189" s="156">
        <v>0</v>
      </c>
      <c r="R189" s="156">
        <v>0</v>
      </c>
      <c r="S189" s="156">
        <v>0</v>
      </c>
      <c r="T189" s="156">
        <v>0</v>
      </c>
      <c r="U189" s="156">
        <v>0</v>
      </c>
      <c r="V189" s="156">
        <v>0</v>
      </c>
      <c r="W189" s="156">
        <v>0</v>
      </c>
      <c r="X189" s="156">
        <v>0</v>
      </c>
      <c r="Y189" s="156">
        <v>0</v>
      </c>
      <c r="Z189" s="156">
        <v>0</v>
      </c>
      <c r="AA189" s="156">
        <v>0</v>
      </c>
      <c r="AB189" s="156">
        <v>0</v>
      </c>
      <c r="AC189" s="156">
        <v>0</v>
      </c>
      <c r="AD189" s="156">
        <v>0</v>
      </c>
      <c r="AE189" s="156">
        <v>0</v>
      </c>
      <c r="AF189" s="156">
        <v>953719</v>
      </c>
      <c r="AG189" s="156">
        <v>953719</v>
      </c>
      <c r="AH189" s="156">
        <v>0</v>
      </c>
      <c r="AI189" s="156">
        <v>845922</v>
      </c>
      <c r="AJ189" s="3"/>
      <c r="AK189" s="4"/>
    </row>
    <row r="190" spans="1:37">
      <c r="A190" s="227">
        <v>5</v>
      </c>
      <c r="B190" s="228" t="s">
        <v>418</v>
      </c>
      <c r="C190" s="228">
        <v>45022745201</v>
      </c>
      <c r="D190" s="228" t="s">
        <v>776</v>
      </c>
      <c r="E190" s="228" t="s">
        <v>777</v>
      </c>
      <c r="F190" s="228" t="s">
        <v>709</v>
      </c>
      <c r="G190" s="228" t="s">
        <v>709</v>
      </c>
      <c r="H190" s="228" t="s">
        <v>709</v>
      </c>
      <c r="I190" s="228" t="s">
        <v>709</v>
      </c>
      <c r="J190" s="229">
        <v>45447</v>
      </c>
      <c r="K190" s="156">
        <v>1498164</v>
      </c>
      <c r="L190" s="156">
        <v>1498164</v>
      </c>
      <c r="M190" s="156">
        <v>1468694</v>
      </c>
      <c r="N190" s="156">
        <v>0</v>
      </c>
      <c r="O190" s="156">
        <v>0</v>
      </c>
      <c r="P190" s="156">
        <v>1468694</v>
      </c>
      <c r="Q190" s="156">
        <v>0</v>
      </c>
      <c r="R190" s="156">
        <v>0</v>
      </c>
      <c r="S190" s="156">
        <v>0</v>
      </c>
      <c r="T190" s="156">
        <v>0</v>
      </c>
      <c r="U190" s="156">
        <v>0</v>
      </c>
      <c r="V190" s="156">
        <v>0</v>
      </c>
      <c r="W190" s="156">
        <v>0</v>
      </c>
      <c r="X190" s="156">
        <v>0</v>
      </c>
      <c r="Y190" s="156">
        <v>0</v>
      </c>
      <c r="Z190" s="156">
        <v>0</v>
      </c>
      <c r="AA190" s="156">
        <v>0</v>
      </c>
      <c r="AB190" s="156">
        <v>0</v>
      </c>
      <c r="AC190" s="156">
        <v>0</v>
      </c>
      <c r="AD190" s="156">
        <v>0</v>
      </c>
      <c r="AE190" s="156">
        <v>0</v>
      </c>
      <c r="AF190" s="156">
        <v>1468694</v>
      </c>
      <c r="AG190" s="156">
        <v>1468694</v>
      </c>
      <c r="AH190" s="156">
        <v>0</v>
      </c>
      <c r="AI190" s="156">
        <v>1507975</v>
      </c>
      <c r="AJ190" s="3"/>
      <c r="AK190" s="4"/>
    </row>
    <row r="191" spans="1:37">
      <c r="A191" s="227">
        <v>5</v>
      </c>
      <c r="B191" s="228" t="s">
        <v>420</v>
      </c>
      <c r="C191" s="228">
        <v>44521415201</v>
      </c>
      <c r="D191" s="228" t="s">
        <v>744</v>
      </c>
      <c r="E191" s="228" t="s">
        <v>745</v>
      </c>
      <c r="F191" s="228" t="s">
        <v>709</v>
      </c>
      <c r="G191" s="228" t="s">
        <v>709</v>
      </c>
      <c r="H191" s="228" t="s">
        <v>709</v>
      </c>
      <c r="I191" s="228" t="s">
        <v>709</v>
      </c>
      <c r="J191" s="229">
        <v>45202</v>
      </c>
      <c r="K191" s="156">
        <v>6964127</v>
      </c>
      <c r="L191" s="156">
        <v>7171619</v>
      </c>
      <c r="M191" s="156">
        <v>7043664</v>
      </c>
      <c r="N191" s="156">
        <v>207492.45</v>
      </c>
      <c r="O191" s="156">
        <v>0</v>
      </c>
      <c r="P191" s="156">
        <v>6998013</v>
      </c>
      <c r="Q191" s="156">
        <v>0</v>
      </c>
      <c r="R191" s="156">
        <v>0</v>
      </c>
      <c r="S191" s="156">
        <v>0</v>
      </c>
      <c r="T191" s="156">
        <v>0</v>
      </c>
      <c r="U191" s="156">
        <v>0</v>
      </c>
      <c r="V191" s="156">
        <v>0</v>
      </c>
      <c r="W191" s="156">
        <v>0</v>
      </c>
      <c r="X191" s="156">
        <v>0</v>
      </c>
      <c r="Y191" s="156">
        <v>0</v>
      </c>
      <c r="Z191" s="156">
        <v>0</v>
      </c>
      <c r="AA191" s="156">
        <v>0</v>
      </c>
      <c r="AB191" s="156">
        <v>0</v>
      </c>
      <c r="AC191" s="156">
        <v>0</v>
      </c>
      <c r="AD191" s="156">
        <v>0</v>
      </c>
      <c r="AE191" s="156">
        <v>0</v>
      </c>
      <c r="AF191" s="156">
        <v>7043664</v>
      </c>
      <c r="AG191" s="156">
        <v>6998013</v>
      </c>
      <c r="AH191" s="156">
        <v>-45651</v>
      </c>
      <c r="AI191" s="156">
        <v>9627439</v>
      </c>
      <c r="AJ191" s="3"/>
      <c r="AK191" s="4"/>
    </row>
    <row r="192" spans="1:37">
      <c r="A192" s="227">
        <v>5</v>
      </c>
      <c r="B192" s="228" t="s">
        <v>669</v>
      </c>
      <c r="C192" s="228">
        <v>45131115201</v>
      </c>
      <c r="D192" s="228" t="s">
        <v>879</v>
      </c>
      <c r="E192" s="228" t="s">
        <v>880</v>
      </c>
      <c r="F192" s="228" t="s">
        <v>709</v>
      </c>
      <c r="G192" s="228" t="s">
        <v>709</v>
      </c>
      <c r="H192" s="228" t="s">
        <v>709</v>
      </c>
      <c r="I192" s="228" t="s">
        <v>709</v>
      </c>
      <c r="J192" s="229">
        <v>45692</v>
      </c>
      <c r="K192" s="156">
        <v>4402920</v>
      </c>
      <c r="L192" s="156">
        <v>4402920</v>
      </c>
      <c r="M192" s="156">
        <v>4332664</v>
      </c>
      <c r="N192" s="156">
        <v>0</v>
      </c>
      <c r="O192" s="156">
        <v>0</v>
      </c>
      <c r="P192" s="156">
        <v>4326586</v>
      </c>
      <c r="Q192" s="156">
        <v>0</v>
      </c>
      <c r="R192" s="156">
        <v>0</v>
      </c>
      <c r="S192" s="156">
        <v>0</v>
      </c>
      <c r="T192" s="156">
        <v>0</v>
      </c>
      <c r="U192" s="156">
        <v>0</v>
      </c>
      <c r="V192" s="156">
        <v>0</v>
      </c>
      <c r="W192" s="156">
        <v>0</v>
      </c>
      <c r="X192" s="156">
        <v>0</v>
      </c>
      <c r="Y192" s="156">
        <v>0</v>
      </c>
      <c r="Z192" s="156">
        <v>0</v>
      </c>
      <c r="AA192" s="156">
        <v>0</v>
      </c>
      <c r="AB192" s="156">
        <v>0</v>
      </c>
      <c r="AC192" s="156">
        <v>0</v>
      </c>
      <c r="AD192" s="156">
        <v>0</v>
      </c>
      <c r="AE192" s="156">
        <v>0</v>
      </c>
      <c r="AF192" s="156">
        <v>4332664</v>
      </c>
      <c r="AG192" s="156">
        <v>4326586</v>
      </c>
      <c r="AH192" s="156">
        <v>-6078</v>
      </c>
      <c r="AI192" s="156">
        <v>6422896</v>
      </c>
      <c r="AJ192" s="3"/>
      <c r="AK192" s="4"/>
    </row>
    <row r="193" spans="1:37">
      <c r="A193" s="227">
        <v>5</v>
      </c>
      <c r="B193" s="228" t="s">
        <v>883</v>
      </c>
      <c r="C193" s="228">
        <v>42690555201</v>
      </c>
      <c r="D193" s="228" t="s">
        <v>884</v>
      </c>
      <c r="E193" s="228" t="s">
        <v>885</v>
      </c>
      <c r="F193" s="228" t="s">
        <v>709</v>
      </c>
      <c r="G193" s="228" t="s">
        <v>709</v>
      </c>
      <c r="H193" s="228" t="s">
        <v>709</v>
      </c>
      <c r="I193" s="228" t="s">
        <v>709</v>
      </c>
      <c r="J193" s="229">
        <v>45748</v>
      </c>
      <c r="K193" s="156">
        <v>1132509</v>
      </c>
      <c r="L193" s="156">
        <v>1132509</v>
      </c>
      <c r="M193" s="156">
        <v>1025664</v>
      </c>
      <c r="N193" s="156">
        <v>0</v>
      </c>
      <c r="O193" s="156">
        <v>0</v>
      </c>
      <c r="P193" s="156">
        <v>1025664</v>
      </c>
      <c r="Q193" s="156">
        <v>0</v>
      </c>
      <c r="R193" s="156">
        <v>0</v>
      </c>
      <c r="S193" s="156">
        <v>0</v>
      </c>
      <c r="T193" s="156">
        <v>0</v>
      </c>
      <c r="U193" s="156">
        <v>0</v>
      </c>
      <c r="V193" s="156">
        <v>0</v>
      </c>
      <c r="W193" s="156">
        <v>0</v>
      </c>
      <c r="X193" s="156">
        <v>0</v>
      </c>
      <c r="Y193" s="156">
        <v>0</v>
      </c>
      <c r="Z193" s="156">
        <v>0</v>
      </c>
      <c r="AA193" s="156">
        <v>0</v>
      </c>
      <c r="AB193" s="156">
        <v>0</v>
      </c>
      <c r="AC193" s="156">
        <v>0</v>
      </c>
      <c r="AD193" s="156">
        <v>0</v>
      </c>
      <c r="AE193" s="156">
        <v>0</v>
      </c>
      <c r="AF193" s="156">
        <v>1025664</v>
      </c>
      <c r="AG193" s="156">
        <v>1025664</v>
      </c>
      <c r="AH193" s="156">
        <v>0</v>
      </c>
      <c r="AI193" s="156">
        <v>1246520</v>
      </c>
      <c r="AJ193" s="3"/>
      <c r="AK193" s="4"/>
    </row>
    <row r="194" spans="1:37">
      <c r="A194" s="227">
        <v>5</v>
      </c>
      <c r="B194" s="228" t="s">
        <v>422</v>
      </c>
      <c r="C194" s="228">
        <v>44529815201</v>
      </c>
      <c r="D194" s="228" t="s">
        <v>877</v>
      </c>
      <c r="E194" s="228" t="s">
        <v>878</v>
      </c>
      <c r="F194" s="228" t="s">
        <v>709</v>
      </c>
      <c r="G194" s="228" t="s">
        <v>709</v>
      </c>
      <c r="H194" s="228" t="s">
        <v>709</v>
      </c>
      <c r="I194" s="228" t="s">
        <v>709</v>
      </c>
      <c r="J194" s="229">
        <v>45720</v>
      </c>
      <c r="K194" s="156">
        <v>7863435</v>
      </c>
      <c r="L194" s="156">
        <v>8058116</v>
      </c>
      <c r="M194" s="156">
        <v>8341201</v>
      </c>
      <c r="N194" s="156">
        <v>194681.09</v>
      </c>
      <c r="O194" s="156">
        <v>0</v>
      </c>
      <c r="P194" s="156">
        <v>8333175</v>
      </c>
      <c r="Q194" s="156">
        <v>0</v>
      </c>
      <c r="R194" s="156">
        <v>0</v>
      </c>
      <c r="S194" s="156">
        <v>0</v>
      </c>
      <c r="T194" s="156">
        <v>0</v>
      </c>
      <c r="U194" s="156">
        <v>0</v>
      </c>
      <c r="V194" s="156">
        <v>0</v>
      </c>
      <c r="W194" s="156">
        <v>0</v>
      </c>
      <c r="X194" s="156">
        <v>0</v>
      </c>
      <c r="Y194" s="156">
        <v>0</v>
      </c>
      <c r="Z194" s="156">
        <v>0</v>
      </c>
      <c r="AA194" s="156">
        <v>0</v>
      </c>
      <c r="AB194" s="156">
        <v>0</v>
      </c>
      <c r="AC194" s="156">
        <v>0</v>
      </c>
      <c r="AD194" s="156">
        <v>0</v>
      </c>
      <c r="AE194" s="156">
        <v>0</v>
      </c>
      <c r="AF194" s="156">
        <v>8341201</v>
      </c>
      <c r="AG194" s="156">
        <v>8333175</v>
      </c>
      <c r="AH194" s="156">
        <v>-8027</v>
      </c>
      <c r="AI194" s="156">
        <v>10455826</v>
      </c>
      <c r="AJ194" s="3"/>
      <c r="AK194" s="4"/>
    </row>
    <row r="195" spans="1:37">
      <c r="A195" s="227">
        <v>5</v>
      </c>
      <c r="B195" s="228" t="s">
        <v>424</v>
      </c>
      <c r="C195" s="228">
        <v>44521115201</v>
      </c>
      <c r="D195" s="228" t="s">
        <v>851</v>
      </c>
      <c r="E195" s="228" t="s">
        <v>852</v>
      </c>
      <c r="F195" s="228" t="s">
        <v>709</v>
      </c>
      <c r="G195" s="228" t="s">
        <v>709</v>
      </c>
      <c r="H195" s="228" t="s">
        <v>709</v>
      </c>
      <c r="I195" s="228" t="s">
        <v>709</v>
      </c>
      <c r="J195" s="229">
        <v>45083</v>
      </c>
      <c r="K195" s="156">
        <v>3196756</v>
      </c>
      <c r="L195" s="156">
        <v>3198241</v>
      </c>
      <c r="M195" s="156">
        <v>3427202</v>
      </c>
      <c r="N195" s="156">
        <v>1484.92</v>
      </c>
      <c r="O195" s="156">
        <v>0</v>
      </c>
      <c r="P195" s="156">
        <v>3427202</v>
      </c>
      <c r="Q195" s="156">
        <v>0</v>
      </c>
      <c r="R195" s="156">
        <v>0</v>
      </c>
      <c r="S195" s="156">
        <v>0</v>
      </c>
      <c r="T195" s="156">
        <v>0</v>
      </c>
      <c r="U195" s="156">
        <v>0</v>
      </c>
      <c r="V195" s="156">
        <v>0</v>
      </c>
      <c r="W195" s="156">
        <v>0</v>
      </c>
      <c r="X195" s="156">
        <v>0</v>
      </c>
      <c r="Y195" s="156">
        <v>0</v>
      </c>
      <c r="Z195" s="156">
        <v>0</v>
      </c>
      <c r="AA195" s="156">
        <v>0</v>
      </c>
      <c r="AB195" s="156">
        <v>0</v>
      </c>
      <c r="AC195" s="156">
        <v>0</v>
      </c>
      <c r="AD195" s="156">
        <v>0</v>
      </c>
      <c r="AE195" s="156">
        <v>0</v>
      </c>
      <c r="AF195" s="156">
        <v>3427202</v>
      </c>
      <c r="AG195" s="156">
        <v>3427202</v>
      </c>
      <c r="AH195" s="156">
        <v>0</v>
      </c>
      <c r="AI195" s="156">
        <v>3501358</v>
      </c>
      <c r="AJ195" s="3"/>
      <c r="AK195" s="4"/>
    </row>
    <row r="196" spans="1:37">
      <c r="A196" s="227">
        <v>5</v>
      </c>
      <c r="B196" s="228" t="s">
        <v>886</v>
      </c>
      <c r="C196" s="228">
        <v>41025155201</v>
      </c>
      <c r="D196" s="228" t="s">
        <v>879</v>
      </c>
      <c r="E196" s="228" t="s">
        <v>880</v>
      </c>
      <c r="F196" s="228" t="s">
        <v>709</v>
      </c>
      <c r="G196" s="228" t="s">
        <v>709</v>
      </c>
      <c r="H196" s="228" t="s">
        <v>709</v>
      </c>
      <c r="I196" s="228" t="s">
        <v>709</v>
      </c>
      <c r="J196" s="229">
        <v>45783</v>
      </c>
      <c r="K196" s="156">
        <v>3296100</v>
      </c>
      <c r="L196" s="156">
        <v>3296100</v>
      </c>
      <c r="M196" s="156">
        <v>3182948</v>
      </c>
      <c r="N196" s="156">
        <v>0</v>
      </c>
      <c r="O196" s="156">
        <v>0</v>
      </c>
      <c r="P196" s="156">
        <v>3193975</v>
      </c>
      <c r="Q196" s="156">
        <v>0</v>
      </c>
      <c r="R196" s="156">
        <v>0</v>
      </c>
      <c r="S196" s="156">
        <v>0</v>
      </c>
      <c r="T196" s="156">
        <v>0</v>
      </c>
      <c r="U196" s="156">
        <v>0</v>
      </c>
      <c r="V196" s="156">
        <v>0</v>
      </c>
      <c r="W196" s="156">
        <v>0</v>
      </c>
      <c r="X196" s="156">
        <v>0</v>
      </c>
      <c r="Y196" s="156">
        <v>0</v>
      </c>
      <c r="Z196" s="156">
        <v>0</v>
      </c>
      <c r="AA196" s="156">
        <v>0</v>
      </c>
      <c r="AB196" s="156">
        <v>0</v>
      </c>
      <c r="AC196" s="156">
        <v>0</v>
      </c>
      <c r="AD196" s="156">
        <v>0</v>
      </c>
      <c r="AE196" s="156">
        <v>0</v>
      </c>
      <c r="AF196" s="156">
        <v>3182948</v>
      </c>
      <c r="AG196" s="156">
        <v>3193975</v>
      </c>
      <c r="AH196" s="156">
        <v>11027</v>
      </c>
      <c r="AI196" s="156">
        <v>5178576</v>
      </c>
      <c r="AJ196" s="3"/>
      <c r="AK196" s="4"/>
    </row>
    <row r="197" spans="1:37">
      <c r="A197" s="227">
        <v>5</v>
      </c>
      <c r="B197" s="228" t="s">
        <v>887</v>
      </c>
      <c r="C197" s="228">
        <v>45305815201</v>
      </c>
      <c r="D197" s="228" t="s">
        <v>888</v>
      </c>
      <c r="E197" s="228" t="s">
        <v>889</v>
      </c>
      <c r="F197" s="228" t="s">
        <v>709</v>
      </c>
      <c r="G197" s="228" t="s">
        <v>709</v>
      </c>
      <c r="H197" s="228" t="s">
        <v>709</v>
      </c>
      <c r="I197" s="228" t="s">
        <v>709</v>
      </c>
      <c r="J197" s="229">
        <v>45748</v>
      </c>
      <c r="K197" s="156">
        <v>6639966</v>
      </c>
      <c r="L197" s="156">
        <v>6639966</v>
      </c>
      <c r="M197" s="156">
        <v>6618677</v>
      </c>
      <c r="N197" s="156">
        <v>0</v>
      </c>
      <c r="O197" s="156">
        <v>0</v>
      </c>
      <c r="P197" s="156">
        <v>6618677</v>
      </c>
      <c r="Q197" s="156">
        <v>0</v>
      </c>
      <c r="R197" s="156">
        <v>0</v>
      </c>
      <c r="S197" s="156">
        <v>0</v>
      </c>
      <c r="T197" s="156">
        <v>0</v>
      </c>
      <c r="U197" s="156">
        <v>0</v>
      </c>
      <c r="V197" s="156">
        <v>0</v>
      </c>
      <c r="W197" s="156">
        <v>0</v>
      </c>
      <c r="X197" s="156">
        <v>0</v>
      </c>
      <c r="Y197" s="156">
        <v>0</v>
      </c>
      <c r="Z197" s="156">
        <v>0</v>
      </c>
      <c r="AA197" s="156">
        <v>0</v>
      </c>
      <c r="AB197" s="156">
        <v>0</v>
      </c>
      <c r="AC197" s="156">
        <v>0</v>
      </c>
      <c r="AD197" s="156">
        <v>0</v>
      </c>
      <c r="AE197" s="156">
        <v>0</v>
      </c>
      <c r="AF197" s="156">
        <v>6618677</v>
      </c>
      <c r="AG197" s="156">
        <v>6618677</v>
      </c>
      <c r="AH197" s="156">
        <v>0</v>
      </c>
      <c r="AI197" s="156">
        <v>8028735</v>
      </c>
      <c r="AJ197" s="3"/>
      <c r="AK197" s="4"/>
    </row>
    <row r="198" spans="1:37">
      <c r="A198" s="227">
        <v>5</v>
      </c>
      <c r="B198" s="228" t="s">
        <v>426</v>
      </c>
      <c r="C198" s="228">
        <v>24259265201</v>
      </c>
      <c r="D198" s="228" t="s">
        <v>890</v>
      </c>
      <c r="E198" s="228" t="s">
        <v>891</v>
      </c>
      <c r="F198" s="228" t="s">
        <v>709</v>
      </c>
      <c r="G198" s="228" t="s">
        <v>709</v>
      </c>
      <c r="H198" s="228" t="s">
        <v>709</v>
      </c>
      <c r="I198" s="228" t="s">
        <v>709</v>
      </c>
      <c r="J198" s="229">
        <v>45083</v>
      </c>
      <c r="K198" s="156">
        <v>9899345</v>
      </c>
      <c r="L198" s="156">
        <v>10080554</v>
      </c>
      <c r="M198" s="156">
        <v>10364962</v>
      </c>
      <c r="N198" s="156">
        <v>181208.47</v>
      </c>
      <c r="O198" s="156">
        <v>0</v>
      </c>
      <c r="P198" s="156">
        <v>10364953</v>
      </c>
      <c r="Q198" s="156">
        <v>0</v>
      </c>
      <c r="R198" s="156">
        <v>0</v>
      </c>
      <c r="S198" s="156">
        <v>0</v>
      </c>
      <c r="T198" s="156">
        <v>0</v>
      </c>
      <c r="U198" s="156">
        <v>0</v>
      </c>
      <c r="V198" s="156">
        <v>0</v>
      </c>
      <c r="W198" s="156">
        <v>0</v>
      </c>
      <c r="X198" s="156">
        <v>0</v>
      </c>
      <c r="Y198" s="156">
        <v>0</v>
      </c>
      <c r="Z198" s="156">
        <v>0</v>
      </c>
      <c r="AA198" s="156">
        <v>0</v>
      </c>
      <c r="AB198" s="156">
        <v>0</v>
      </c>
      <c r="AC198" s="156">
        <v>0</v>
      </c>
      <c r="AD198" s="156">
        <v>0</v>
      </c>
      <c r="AE198" s="156">
        <v>0</v>
      </c>
      <c r="AF198" s="156">
        <v>10364962</v>
      </c>
      <c r="AG198" s="156">
        <v>10364953</v>
      </c>
      <c r="AH198" s="156">
        <v>-9</v>
      </c>
      <c r="AI198" s="156">
        <v>8480188</v>
      </c>
      <c r="AJ198" s="3"/>
      <c r="AK198" s="4"/>
    </row>
    <row r="199" spans="1:37">
      <c r="A199" s="227">
        <v>5</v>
      </c>
      <c r="B199" s="228" t="s">
        <v>428</v>
      </c>
      <c r="C199" s="228">
        <v>44530315201</v>
      </c>
      <c r="D199" s="228" t="s">
        <v>851</v>
      </c>
      <c r="E199" s="228" t="s">
        <v>852</v>
      </c>
      <c r="F199" s="228" t="s">
        <v>709</v>
      </c>
      <c r="G199" s="228" t="s">
        <v>709</v>
      </c>
      <c r="H199" s="228" t="s">
        <v>709</v>
      </c>
      <c r="I199" s="228" t="s">
        <v>709</v>
      </c>
      <c r="J199" s="229">
        <v>45083</v>
      </c>
      <c r="K199" s="156">
        <v>11137584</v>
      </c>
      <c r="L199" s="156">
        <v>11274458</v>
      </c>
      <c r="M199" s="156">
        <v>11215283</v>
      </c>
      <c r="N199" s="156">
        <v>136873.78</v>
      </c>
      <c r="O199" s="156">
        <v>0</v>
      </c>
      <c r="P199" s="156">
        <v>11214497</v>
      </c>
      <c r="Q199" s="156">
        <v>0</v>
      </c>
      <c r="R199" s="156">
        <v>0</v>
      </c>
      <c r="S199" s="156">
        <v>0</v>
      </c>
      <c r="T199" s="156">
        <v>0</v>
      </c>
      <c r="U199" s="156">
        <v>0</v>
      </c>
      <c r="V199" s="156">
        <v>0</v>
      </c>
      <c r="W199" s="156">
        <v>0</v>
      </c>
      <c r="X199" s="156">
        <v>0</v>
      </c>
      <c r="Y199" s="156">
        <v>0</v>
      </c>
      <c r="Z199" s="156">
        <v>0</v>
      </c>
      <c r="AA199" s="156">
        <v>0</v>
      </c>
      <c r="AB199" s="156">
        <v>0</v>
      </c>
      <c r="AC199" s="156">
        <v>0</v>
      </c>
      <c r="AD199" s="156">
        <v>0</v>
      </c>
      <c r="AE199" s="156">
        <v>0</v>
      </c>
      <c r="AF199" s="156">
        <v>11215283</v>
      </c>
      <c r="AG199" s="156">
        <v>11214497</v>
      </c>
      <c r="AH199" s="156">
        <v>-786</v>
      </c>
      <c r="AI199" s="156">
        <v>8364008</v>
      </c>
      <c r="AJ199" s="3"/>
      <c r="AK199" s="4"/>
    </row>
    <row r="200" spans="1:37">
      <c r="A200" s="227">
        <v>5</v>
      </c>
      <c r="B200" s="228" t="s">
        <v>430</v>
      </c>
      <c r="C200" s="228">
        <v>44708515201</v>
      </c>
      <c r="D200" s="228" t="s">
        <v>892</v>
      </c>
      <c r="E200" s="228" t="s">
        <v>893</v>
      </c>
      <c r="F200" s="228" t="s">
        <v>709</v>
      </c>
      <c r="G200" s="228" t="s">
        <v>709</v>
      </c>
      <c r="H200" s="228" t="s">
        <v>709</v>
      </c>
      <c r="I200" s="228" t="s">
        <v>709</v>
      </c>
      <c r="J200" s="229">
        <v>45083</v>
      </c>
      <c r="K200" s="156">
        <v>13078910</v>
      </c>
      <c r="L200" s="156">
        <v>13273764</v>
      </c>
      <c r="M200" s="156">
        <v>13547486</v>
      </c>
      <c r="N200" s="156">
        <v>194854.3</v>
      </c>
      <c r="O200" s="156">
        <v>0</v>
      </c>
      <c r="P200" s="156">
        <v>13544883</v>
      </c>
      <c r="Q200" s="156">
        <v>0</v>
      </c>
      <c r="R200" s="156">
        <v>0</v>
      </c>
      <c r="S200" s="156">
        <v>0</v>
      </c>
      <c r="T200" s="156">
        <v>0</v>
      </c>
      <c r="U200" s="156">
        <v>0</v>
      </c>
      <c r="V200" s="156">
        <v>0</v>
      </c>
      <c r="W200" s="156">
        <v>0</v>
      </c>
      <c r="X200" s="156">
        <v>0</v>
      </c>
      <c r="Y200" s="156">
        <v>0</v>
      </c>
      <c r="Z200" s="156">
        <v>0</v>
      </c>
      <c r="AA200" s="156">
        <v>0</v>
      </c>
      <c r="AB200" s="156">
        <v>0</v>
      </c>
      <c r="AC200" s="156">
        <v>0</v>
      </c>
      <c r="AD200" s="156">
        <v>0</v>
      </c>
      <c r="AE200" s="156">
        <v>0</v>
      </c>
      <c r="AF200" s="156">
        <v>13547486</v>
      </c>
      <c r="AG200" s="156">
        <v>13544883</v>
      </c>
      <c r="AH200" s="156">
        <v>-2602</v>
      </c>
      <c r="AI200" s="156">
        <v>13524204</v>
      </c>
      <c r="AJ200" s="3" t="s">
        <v>894</v>
      </c>
      <c r="AK200" s="4" t="s">
        <v>895</v>
      </c>
    </row>
    <row r="201" spans="1:37">
      <c r="A201" s="227">
        <v>5</v>
      </c>
      <c r="B201" s="228" t="s">
        <v>896</v>
      </c>
      <c r="C201" s="228">
        <v>44780715201</v>
      </c>
      <c r="D201" s="228" t="s">
        <v>897</v>
      </c>
      <c r="E201" s="228" t="s">
        <v>898</v>
      </c>
      <c r="F201" s="228" t="s">
        <v>709</v>
      </c>
      <c r="G201" s="228" t="s">
        <v>709</v>
      </c>
      <c r="H201" s="228" t="s">
        <v>709</v>
      </c>
      <c r="I201" s="228" t="s">
        <v>709</v>
      </c>
      <c r="J201" s="229">
        <v>44657</v>
      </c>
      <c r="K201" s="156">
        <v>973615</v>
      </c>
      <c r="L201" s="156">
        <v>973615</v>
      </c>
      <c r="M201" s="156">
        <v>939263</v>
      </c>
      <c r="N201" s="156">
        <v>0</v>
      </c>
      <c r="O201" s="156">
        <v>0</v>
      </c>
      <c r="P201" s="156">
        <v>939263</v>
      </c>
      <c r="Q201" s="156">
        <v>0</v>
      </c>
      <c r="R201" s="156">
        <v>0</v>
      </c>
      <c r="S201" s="156">
        <v>0</v>
      </c>
      <c r="T201" s="156">
        <v>0</v>
      </c>
      <c r="U201" s="156">
        <v>0</v>
      </c>
      <c r="V201" s="156">
        <v>0</v>
      </c>
      <c r="W201" s="156">
        <v>0</v>
      </c>
      <c r="X201" s="156">
        <v>0</v>
      </c>
      <c r="Y201" s="156">
        <v>0</v>
      </c>
      <c r="Z201" s="156">
        <v>0</v>
      </c>
      <c r="AA201" s="156">
        <v>0</v>
      </c>
      <c r="AB201" s="156">
        <v>0</v>
      </c>
      <c r="AC201" s="156">
        <v>0</v>
      </c>
      <c r="AD201" s="156">
        <v>0</v>
      </c>
      <c r="AE201" s="156">
        <v>0</v>
      </c>
      <c r="AF201" s="156">
        <v>939263</v>
      </c>
      <c r="AG201" s="156">
        <v>939263</v>
      </c>
      <c r="AH201" s="156">
        <v>0</v>
      </c>
      <c r="AI201" s="156">
        <v>1511250</v>
      </c>
      <c r="AJ201" s="3" t="s">
        <v>899</v>
      </c>
      <c r="AK201" s="4" t="s">
        <v>900</v>
      </c>
    </row>
    <row r="202" spans="1:37">
      <c r="A202" s="227">
        <v>5</v>
      </c>
      <c r="B202" s="228" t="s">
        <v>432</v>
      </c>
      <c r="C202" s="228">
        <v>43986415201</v>
      </c>
      <c r="D202" s="228" t="s">
        <v>892</v>
      </c>
      <c r="E202" s="228" t="s">
        <v>893</v>
      </c>
      <c r="F202" s="228" t="s">
        <v>709</v>
      </c>
      <c r="G202" s="228" t="s">
        <v>709</v>
      </c>
      <c r="H202" s="228" t="s">
        <v>709</v>
      </c>
      <c r="I202" s="228" t="s">
        <v>709</v>
      </c>
      <c r="J202" s="229">
        <v>45328</v>
      </c>
      <c r="K202" s="156">
        <v>3015224</v>
      </c>
      <c r="L202" s="156">
        <v>3086900</v>
      </c>
      <c r="M202" s="156">
        <v>3009526</v>
      </c>
      <c r="N202" s="156">
        <v>71675.77</v>
      </c>
      <c r="O202" s="156">
        <v>0</v>
      </c>
      <c r="P202" s="156">
        <v>3004683</v>
      </c>
      <c r="Q202" s="156">
        <v>0</v>
      </c>
      <c r="R202" s="156">
        <v>0</v>
      </c>
      <c r="S202" s="156">
        <v>0</v>
      </c>
      <c r="T202" s="156">
        <v>0</v>
      </c>
      <c r="U202" s="156">
        <v>0</v>
      </c>
      <c r="V202" s="156">
        <v>0</v>
      </c>
      <c r="W202" s="156">
        <v>0</v>
      </c>
      <c r="X202" s="156">
        <v>0</v>
      </c>
      <c r="Y202" s="156">
        <v>0</v>
      </c>
      <c r="Z202" s="156">
        <v>0</v>
      </c>
      <c r="AA202" s="156">
        <v>0</v>
      </c>
      <c r="AB202" s="156">
        <v>0</v>
      </c>
      <c r="AC202" s="156">
        <v>0</v>
      </c>
      <c r="AD202" s="156">
        <v>0</v>
      </c>
      <c r="AE202" s="156">
        <v>0</v>
      </c>
      <c r="AF202" s="156">
        <v>3009526</v>
      </c>
      <c r="AG202" s="156">
        <v>3004683</v>
      </c>
      <c r="AH202" s="156">
        <v>-4843</v>
      </c>
      <c r="AI202" s="156">
        <v>3337723</v>
      </c>
      <c r="AJ202" s="3"/>
      <c r="AK202" s="4"/>
    </row>
    <row r="203" spans="1:37">
      <c r="A203" s="227">
        <v>5</v>
      </c>
      <c r="B203" s="228" t="s">
        <v>434</v>
      </c>
      <c r="C203" s="228">
        <v>24020045201</v>
      </c>
      <c r="D203" s="228" t="s">
        <v>901</v>
      </c>
      <c r="E203" s="228" t="s">
        <v>902</v>
      </c>
      <c r="F203" s="228" t="s">
        <v>709</v>
      </c>
      <c r="G203" s="228" t="s">
        <v>709</v>
      </c>
      <c r="H203" s="228" t="s">
        <v>709</v>
      </c>
      <c r="I203" s="228" t="s">
        <v>709</v>
      </c>
      <c r="J203" s="229">
        <v>43334</v>
      </c>
      <c r="K203" s="156">
        <v>253332000</v>
      </c>
      <c r="L203" s="156">
        <v>267516079</v>
      </c>
      <c r="M203" s="156">
        <v>275166241</v>
      </c>
      <c r="N203" s="156">
        <v>14184078.5</v>
      </c>
      <c r="O203" s="156">
        <v>25000</v>
      </c>
      <c r="P203" s="156">
        <v>276193366</v>
      </c>
      <c r="Q203" s="156">
        <v>0</v>
      </c>
      <c r="R203" s="156">
        <v>0</v>
      </c>
      <c r="S203" s="156">
        <v>0</v>
      </c>
      <c r="T203" s="156">
        <v>0</v>
      </c>
      <c r="U203" s="156">
        <v>0</v>
      </c>
      <c r="V203" s="156">
        <v>0</v>
      </c>
      <c r="W203" s="156">
        <v>0</v>
      </c>
      <c r="X203" s="156">
        <v>0</v>
      </c>
      <c r="Y203" s="156">
        <v>0</v>
      </c>
      <c r="Z203" s="156">
        <v>25000</v>
      </c>
      <c r="AA203" s="156">
        <v>0</v>
      </c>
      <c r="AB203" s="156">
        <v>0</v>
      </c>
      <c r="AC203" s="156">
        <v>0</v>
      </c>
      <c r="AD203" s="156">
        <v>25000</v>
      </c>
      <c r="AE203" s="156">
        <v>25000</v>
      </c>
      <c r="AF203" s="156">
        <v>275191241</v>
      </c>
      <c r="AG203" s="156">
        <v>276193366</v>
      </c>
      <c r="AH203" s="156">
        <v>1002125</v>
      </c>
      <c r="AI203" s="156">
        <v>283931078</v>
      </c>
      <c r="AJ203" s="3" t="s">
        <v>903</v>
      </c>
      <c r="AK203" s="4" t="s">
        <v>904</v>
      </c>
    </row>
    <row r="204" spans="1:37">
      <c r="A204" s="227">
        <v>5</v>
      </c>
      <c r="B204" s="228" t="s">
        <v>436</v>
      </c>
      <c r="C204" s="228">
        <v>23839555201</v>
      </c>
      <c r="D204" s="228" t="s">
        <v>905</v>
      </c>
      <c r="E204" s="228" t="s">
        <v>906</v>
      </c>
      <c r="F204" s="228" t="s">
        <v>709</v>
      </c>
      <c r="G204" s="228" t="s">
        <v>709</v>
      </c>
      <c r="H204" s="228" t="s">
        <v>709</v>
      </c>
      <c r="I204" s="228" t="s">
        <v>709</v>
      </c>
      <c r="J204" s="229">
        <v>43901</v>
      </c>
      <c r="K204" s="156">
        <v>44960000</v>
      </c>
      <c r="L204" s="156">
        <v>46736451</v>
      </c>
      <c r="M204" s="156">
        <v>46188504</v>
      </c>
      <c r="N204" s="156">
        <v>1776450.82</v>
      </c>
      <c r="O204" s="156">
        <v>0</v>
      </c>
      <c r="P204" s="156">
        <v>47789854</v>
      </c>
      <c r="Q204" s="156">
        <v>0</v>
      </c>
      <c r="R204" s="156">
        <v>0</v>
      </c>
      <c r="S204" s="156">
        <v>0</v>
      </c>
      <c r="T204" s="156">
        <v>0</v>
      </c>
      <c r="U204" s="156">
        <v>0</v>
      </c>
      <c r="V204" s="156">
        <v>0</v>
      </c>
      <c r="W204" s="156">
        <v>0</v>
      </c>
      <c r="X204" s="156">
        <v>0</v>
      </c>
      <c r="Y204" s="156">
        <v>0</v>
      </c>
      <c r="Z204" s="156">
        <v>0</v>
      </c>
      <c r="AA204" s="156">
        <v>0</v>
      </c>
      <c r="AB204" s="156">
        <v>0</v>
      </c>
      <c r="AC204" s="156">
        <v>0</v>
      </c>
      <c r="AD204" s="156">
        <v>0</v>
      </c>
      <c r="AE204" s="156">
        <v>0</v>
      </c>
      <c r="AF204" s="156">
        <v>46188504</v>
      </c>
      <c r="AG204" s="156">
        <v>47789854</v>
      </c>
      <c r="AH204" s="156">
        <v>1601350</v>
      </c>
      <c r="AI204" s="156">
        <v>45602808</v>
      </c>
      <c r="AJ204" s="3"/>
      <c r="AK204" s="4"/>
    </row>
    <row r="205" spans="1:37" ht="24">
      <c r="A205" s="227">
        <v>5</v>
      </c>
      <c r="B205" s="228" t="s">
        <v>438</v>
      </c>
      <c r="C205" s="228">
        <v>42955615201</v>
      </c>
      <c r="D205" s="228" t="s">
        <v>768</v>
      </c>
      <c r="E205" s="228" t="s">
        <v>769</v>
      </c>
      <c r="F205" s="228" t="s">
        <v>709</v>
      </c>
      <c r="G205" s="228" t="s">
        <v>709</v>
      </c>
      <c r="H205" s="228" t="s">
        <v>709</v>
      </c>
      <c r="I205" s="228" t="s">
        <v>709</v>
      </c>
      <c r="J205" s="229">
        <v>43915</v>
      </c>
      <c r="K205" s="156">
        <v>44888403</v>
      </c>
      <c r="L205" s="156">
        <v>47699589</v>
      </c>
      <c r="M205" s="156">
        <v>50521720</v>
      </c>
      <c r="N205" s="156">
        <v>2811185.71</v>
      </c>
      <c r="O205" s="156">
        <v>0</v>
      </c>
      <c r="P205" s="156">
        <v>50750843</v>
      </c>
      <c r="Q205" s="156">
        <v>0</v>
      </c>
      <c r="R205" s="156">
        <v>0</v>
      </c>
      <c r="S205" s="156">
        <v>0</v>
      </c>
      <c r="T205" s="156">
        <v>0</v>
      </c>
      <c r="U205" s="156">
        <v>0</v>
      </c>
      <c r="V205" s="156">
        <v>0</v>
      </c>
      <c r="W205" s="156">
        <v>0</v>
      </c>
      <c r="X205" s="156">
        <v>0</v>
      </c>
      <c r="Y205" s="156">
        <v>0</v>
      </c>
      <c r="Z205" s="156">
        <v>0</v>
      </c>
      <c r="AA205" s="156">
        <v>0</v>
      </c>
      <c r="AB205" s="156">
        <v>0</v>
      </c>
      <c r="AC205" s="156">
        <v>0</v>
      </c>
      <c r="AD205" s="156">
        <v>0</v>
      </c>
      <c r="AE205" s="156">
        <v>0</v>
      </c>
      <c r="AF205" s="156">
        <v>50521720</v>
      </c>
      <c r="AG205" s="156">
        <v>50750843</v>
      </c>
      <c r="AH205" s="156">
        <v>229122</v>
      </c>
      <c r="AI205" s="156">
        <v>37019155</v>
      </c>
      <c r="AJ205" s="3"/>
      <c r="AK205" s="4"/>
    </row>
    <row r="206" spans="1:37">
      <c r="A206" s="227">
        <v>5</v>
      </c>
      <c r="B206" s="228" t="s">
        <v>440</v>
      </c>
      <c r="C206" s="228">
        <v>43763415201</v>
      </c>
      <c r="D206" s="228" t="s">
        <v>905</v>
      </c>
      <c r="E206" s="228" t="s">
        <v>906</v>
      </c>
      <c r="F206" s="228" t="s">
        <v>709</v>
      </c>
      <c r="G206" s="228" t="s">
        <v>709</v>
      </c>
      <c r="H206" s="228" t="s">
        <v>709</v>
      </c>
      <c r="I206" s="228" t="s">
        <v>709</v>
      </c>
      <c r="J206" s="229">
        <v>44314</v>
      </c>
      <c r="K206" s="156">
        <v>11250000</v>
      </c>
      <c r="L206" s="156">
        <v>12978309</v>
      </c>
      <c r="M206" s="156">
        <v>13223828</v>
      </c>
      <c r="N206" s="156">
        <v>1728309.11</v>
      </c>
      <c r="O206" s="156">
        <v>0</v>
      </c>
      <c r="P206" s="156">
        <v>13379283</v>
      </c>
      <c r="Q206" s="156">
        <v>0</v>
      </c>
      <c r="R206" s="156">
        <v>0</v>
      </c>
      <c r="S206" s="156">
        <v>0</v>
      </c>
      <c r="T206" s="156">
        <v>0</v>
      </c>
      <c r="U206" s="156">
        <v>0</v>
      </c>
      <c r="V206" s="156">
        <v>0</v>
      </c>
      <c r="W206" s="156">
        <v>0</v>
      </c>
      <c r="X206" s="156">
        <v>0</v>
      </c>
      <c r="Y206" s="156">
        <v>0</v>
      </c>
      <c r="Z206" s="156">
        <v>0</v>
      </c>
      <c r="AA206" s="156">
        <v>0</v>
      </c>
      <c r="AB206" s="156">
        <v>0</v>
      </c>
      <c r="AC206" s="156">
        <v>0</v>
      </c>
      <c r="AD206" s="156">
        <v>0</v>
      </c>
      <c r="AE206" s="156">
        <v>0</v>
      </c>
      <c r="AF206" s="156">
        <v>13223828</v>
      </c>
      <c r="AG206" s="156">
        <v>13379283</v>
      </c>
      <c r="AH206" s="156">
        <v>155455</v>
      </c>
      <c r="AI206" s="156">
        <v>10799983</v>
      </c>
      <c r="AJ206" s="3"/>
      <c r="AK206" s="4"/>
    </row>
    <row r="207" spans="1:37">
      <c r="A207" s="227">
        <v>5</v>
      </c>
      <c r="B207" s="228" t="s">
        <v>442</v>
      </c>
      <c r="C207" s="228">
        <v>43366115201</v>
      </c>
      <c r="D207" s="228" t="s">
        <v>735</v>
      </c>
      <c r="E207" s="228" t="s">
        <v>736</v>
      </c>
      <c r="F207" s="228" t="s">
        <v>709</v>
      </c>
      <c r="G207" s="228" t="s">
        <v>709</v>
      </c>
      <c r="H207" s="228" t="s">
        <v>709</v>
      </c>
      <c r="I207" s="228" t="s">
        <v>709</v>
      </c>
      <c r="J207" s="229">
        <v>44706</v>
      </c>
      <c r="K207" s="156">
        <v>6696978</v>
      </c>
      <c r="L207" s="156">
        <v>7142732</v>
      </c>
      <c r="M207" s="156">
        <v>7032054</v>
      </c>
      <c r="N207" s="156">
        <v>445754.9</v>
      </c>
      <c r="O207" s="156">
        <v>0</v>
      </c>
      <c r="P207" s="156">
        <v>7032054</v>
      </c>
      <c r="Q207" s="156">
        <v>0</v>
      </c>
      <c r="R207" s="156">
        <v>0</v>
      </c>
      <c r="S207" s="156">
        <v>0</v>
      </c>
      <c r="T207" s="156">
        <v>0</v>
      </c>
      <c r="U207" s="156">
        <v>0</v>
      </c>
      <c r="V207" s="156">
        <v>0</v>
      </c>
      <c r="W207" s="156">
        <v>0</v>
      </c>
      <c r="X207" s="156">
        <v>0</v>
      </c>
      <c r="Y207" s="156">
        <v>0</v>
      </c>
      <c r="Z207" s="156">
        <v>0</v>
      </c>
      <c r="AA207" s="156">
        <v>0</v>
      </c>
      <c r="AB207" s="156">
        <v>0</v>
      </c>
      <c r="AC207" s="156">
        <v>0</v>
      </c>
      <c r="AD207" s="156">
        <v>0</v>
      </c>
      <c r="AE207" s="156">
        <v>0</v>
      </c>
      <c r="AF207" s="156">
        <v>7032054</v>
      </c>
      <c r="AG207" s="156">
        <v>7032054</v>
      </c>
      <c r="AH207" s="156">
        <v>0</v>
      </c>
      <c r="AI207" s="156">
        <v>5918166</v>
      </c>
      <c r="AJ207" s="3"/>
      <c r="AK207" s="4"/>
    </row>
    <row r="208" spans="1:37">
      <c r="A208" s="227">
        <v>5</v>
      </c>
      <c r="B208" s="228" t="s">
        <v>444</v>
      </c>
      <c r="C208" s="228">
        <v>44586715201</v>
      </c>
      <c r="D208" s="228" t="s">
        <v>843</v>
      </c>
      <c r="E208" s="228" t="s">
        <v>844</v>
      </c>
      <c r="F208" s="228" t="s">
        <v>709</v>
      </c>
      <c r="G208" s="228" t="s">
        <v>709</v>
      </c>
      <c r="H208" s="228" t="s">
        <v>709</v>
      </c>
      <c r="I208" s="228" t="s">
        <v>709</v>
      </c>
      <c r="J208" s="229">
        <v>45042</v>
      </c>
      <c r="K208" s="156">
        <v>3865830</v>
      </c>
      <c r="L208" s="156">
        <v>3991018</v>
      </c>
      <c r="M208" s="156">
        <v>3937381</v>
      </c>
      <c r="N208" s="156">
        <v>125187.71</v>
      </c>
      <c r="O208" s="156">
        <v>0</v>
      </c>
      <c r="P208" s="156">
        <v>3936003</v>
      </c>
      <c r="Q208" s="156">
        <v>0</v>
      </c>
      <c r="R208" s="156">
        <v>0</v>
      </c>
      <c r="S208" s="156">
        <v>0</v>
      </c>
      <c r="T208" s="156">
        <v>0</v>
      </c>
      <c r="U208" s="156">
        <v>0</v>
      </c>
      <c r="V208" s="156">
        <v>0</v>
      </c>
      <c r="W208" s="156">
        <v>0</v>
      </c>
      <c r="X208" s="156">
        <v>0</v>
      </c>
      <c r="Y208" s="156">
        <v>0</v>
      </c>
      <c r="Z208" s="156">
        <v>0</v>
      </c>
      <c r="AA208" s="156">
        <v>0</v>
      </c>
      <c r="AB208" s="156">
        <v>0</v>
      </c>
      <c r="AC208" s="156">
        <v>0</v>
      </c>
      <c r="AD208" s="156">
        <v>0</v>
      </c>
      <c r="AE208" s="156">
        <v>0</v>
      </c>
      <c r="AF208" s="156">
        <v>3937381</v>
      </c>
      <c r="AG208" s="156">
        <v>3936003</v>
      </c>
      <c r="AH208" s="156">
        <v>-1378</v>
      </c>
      <c r="AI208" s="156">
        <v>3318269</v>
      </c>
      <c r="AJ208" s="3"/>
      <c r="AK208" s="4"/>
    </row>
    <row r="209" spans="1:37">
      <c r="A209" s="227">
        <v>5</v>
      </c>
      <c r="B209" s="228" t="s">
        <v>446</v>
      </c>
      <c r="C209" s="228">
        <v>44114515201</v>
      </c>
      <c r="D209" s="228" t="s">
        <v>718</v>
      </c>
      <c r="E209" s="228" t="s">
        <v>719</v>
      </c>
      <c r="F209" s="228" t="s">
        <v>709</v>
      </c>
      <c r="G209" s="228" t="s">
        <v>709</v>
      </c>
      <c r="H209" s="228" t="s">
        <v>709</v>
      </c>
      <c r="I209" s="228" t="s">
        <v>709</v>
      </c>
      <c r="J209" s="229">
        <v>45091</v>
      </c>
      <c r="K209" s="156">
        <v>9020145</v>
      </c>
      <c r="L209" s="156">
        <v>9091224</v>
      </c>
      <c r="M209" s="156">
        <v>9371724</v>
      </c>
      <c r="N209" s="156">
        <v>71078.78</v>
      </c>
      <c r="O209" s="156">
        <v>0</v>
      </c>
      <c r="P209" s="156">
        <v>9370672</v>
      </c>
      <c r="Q209" s="156">
        <v>0</v>
      </c>
      <c r="R209" s="156">
        <v>0</v>
      </c>
      <c r="S209" s="156">
        <v>0</v>
      </c>
      <c r="T209" s="156">
        <v>0</v>
      </c>
      <c r="U209" s="156">
        <v>0</v>
      </c>
      <c r="V209" s="156">
        <v>0</v>
      </c>
      <c r="W209" s="156">
        <v>0</v>
      </c>
      <c r="X209" s="156">
        <v>0</v>
      </c>
      <c r="Y209" s="156">
        <v>0</v>
      </c>
      <c r="Z209" s="156">
        <v>0</v>
      </c>
      <c r="AA209" s="156">
        <v>0</v>
      </c>
      <c r="AB209" s="156">
        <v>0</v>
      </c>
      <c r="AC209" s="156">
        <v>0</v>
      </c>
      <c r="AD209" s="156">
        <v>0</v>
      </c>
      <c r="AE209" s="156">
        <v>0</v>
      </c>
      <c r="AF209" s="156">
        <v>9371724</v>
      </c>
      <c r="AG209" s="156">
        <v>9370672</v>
      </c>
      <c r="AH209" s="156">
        <v>-1051</v>
      </c>
      <c r="AI209" s="156">
        <v>8000814</v>
      </c>
      <c r="AJ209" s="3"/>
      <c r="AK209" s="4"/>
    </row>
    <row r="210" spans="1:37">
      <c r="A210" s="227">
        <v>5</v>
      </c>
      <c r="B210" s="228" t="s">
        <v>448</v>
      </c>
      <c r="C210" s="228">
        <v>44042425201</v>
      </c>
      <c r="D210" s="228" t="s">
        <v>881</v>
      </c>
      <c r="E210" s="228" t="s">
        <v>882</v>
      </c>
      <c r="F210" s="228" t="s">
        <v>709</v>
      </c>
      <c r="G210" s="228" t="s">
        <v>709</v>
      </c>
      <c r="H210" s="228" t="s">
        <v>709</v>
      </c>
      <c r="I210" s="228" t="s">
        <v>709</v>
      </c>
      <c r="J210" s="229">
        <v>44951</v>
      </c>
      <c r="K210" s="156">
        <v>22896706</v>
      </c>
      <c r="L210" s="156">
        <v>23663870</v>
      </c>
      <c r="M210" s="156">
        <v>23767312</v>
      </c>
      <c r="N210" s="156">
        <v>767163.74</v>
      </c>
      <c r="O210" s="156">
        <v>0</v>
      </c>
      <c r="P210" s="156">
        <v>22940754</v>
      </c>
      <c r="Q210" s="156">
        <v>0</v>
      </c>
      <c r="R210" s="156">
        <v>0</v>
      </c>
      <c r="S210" s="156">
        <v>0</v>
      </c>
      <c r="T210" s="156">
        <v>0</v>
      </c>
      <c r="U210" s="156">
        <v>0</v>
      </c>
      <c r="V210" s="156">
        <v>0</v>
      </c>
      <c r="W210" s="156">
        <v>0</v>
      </c>
      <c r="X210" s="156">
        <v>0</v>
      </c>
      <c r="Y210" s="156">
        <v>0</v>
      </c>
      <c r="Z210" s="156">
        <v>0</v>
      </c>
      <c r="AA210" s="156">
        <v>0</v>
      </c>
      <c r="AB210" s="156">
        <v>0</v>
      </c>
      <c r="AC210" s="156">
        <v>0</v>
      </c>
      <c r="AD210" s="156">
        <v>0</v>
      </c>
      <c r="AE210" s="156">
        <v>0</v>
      </c>
      <c r="AF210" s="156">
        <v>23767312</v>
      </c>
      <c r="AG210" s="156">
        <v>22940754</v>
      </c>
      <c r="AH210" s="156">
        <v>-826558</v>
      </c>
      <c r="AI210" s="156">
        <v>28387050</v>
      </c>
      <c r="AJ210" s="3" t="s">
        <v>907</v>
      </c>
      <c r="AK210" s="4" t="s">
        <v>908</v>
      </c>
    </row>
    <row r="211" spans="1:37">
      <c r="A211" s="227">
        <v>5</v>
      </c>
      <c r="B211" s="228" t="s">
        <v>450</v>
      </c>
      <c r="C211" s="228">
        <v>44569215201</v>
      </c>
      <c r="D211" s="228" t="s">
        <v>776</v>
      </c>
      <c r="E211" s="228" t="s">
        <v>777</v>
      </c>
      <c r="F211" s="228" t="s">
        <v>709</v>
      </c>
      <c r="G211" s="228" t="s">
        <v>709</v>
      </c>
      <c r="H211" s="228" t="s">
        <v>709</v>
      </c>
      <c r="I211" s="228" t="s">
        <v>709</v>
      </c>
      <c r="J211" s="229">
        <v>44951</v>
      </c>
      <c r="K211" s="156">
        <v>1617324</v>
      </c>
      <c r="L211" s="156">
        <v>1637324</v>
      </c>
      <c r="M211" s="156">
        <v>1467772</v>
      </c>
      <c r="N211" s="156">
        <v>20000</v>
      </c>
      <c r="O211" s="156">
        <v>0</v>
      </c>
      <c r="P211" s="156">
        <v>1467140</v>
      </c>
      <c r="Q211" s="156">
        <v>0</v>
      </c>
      <c r="R211" s="156">
        <v>0</v>
      </c>
      <c r="S211" s="156">
        <v>0</v>
      </c>
      <c r="T211" s="156">
        <v>0</v>
      </c>
      <c r="U211" s="156">
        <v>0</v>
      </c>
      <c r="V211" s="156">
        <v>0</v>
      </c>
      <c r="W211" s="156">
        <v>0</v>
      </c>
      <c r="X211" s="156">
        <v>0</v>
      </c>
      <c r="Y211" s="156">
        <v>0</v>
      </c>
      <c r="Z211" s="156">
        <v>0</v>
      </c>
      <c r="AA211" s="156">
        <v>0</v>
      </c>
      <c r="AB211" s="156">
        <v>0</v>
      </c>
      <c r="AC211" s="156">
        <v>0</v>
      </c>
      <c r="AD211" s="156">
        <v>0</v>
      </c>
      <c r="AE211" s="156">
        <v>0</v>
      </c>
      <c r="AF211" s="156">
        <v>1467772</v>
      </c>
      <c r="AG211" s="156">
        <v>1467140</v>
      </c>
      <c r="AH211" s="156">
        <v>-632</v>
      </c>
      <c r="AI211" s="156">
        <v>1625739</v>
      </c>
      <c r="AJ211" s="3"/>
      <c r="AK211" s="4"/>
    </row>
    <row r="212" spans="1:37">
      <c r="A212" s="227">
        <v>5</v>
      </c>
      <c r="B212" s="228" t="s">
        <v>452</v>
      </c>
      <c r="C212" s="228">
        <v>44521715201</v>
      </c>
      <c r="D212" s="228" t="s">
        <v>735</v>
      </c>
      <c r="E212" s="228" t="s">
        <v>736</v>
      </c>
      <c r="F212" s="228" t="s">
        <v>709</v>
      </c>
      <c r="G212" s="228" t="s">
        <v>709</v>
      </c>
      <c r="H212" s="228" t="s">
        <v>709</v>
      </c>
      <c r="I212" s="228" t="s">
        <v>709</v>
      </c>
      <c r="J212" s="229">
        <v>45091</v>
      </c>
      <c r="K212" s="156">
        <v>10986719</v>
      </c>
      <c r="L212" s="156">
        <v>11011859</v>
      </c>
      <c r="M212" s="156">
        <v>11062198</v>
      </c>
      <c r="N212" s="156">
        <v>25139.3</v>
      </c>
      <c r="O212" s="156">
        <v>0</v>
      </c>
      <c r="P212" s="156">
        <v>11057841</v>
      </c>
      <c r="Q212" s="156">
        <v>0</v>
      </c>
      <c r="R212" s="156">
        <v>0</v>
      </c>
      <c r="S212" s="156">
        <v>0</v>
      </c>
      <c r="T212" s="156">
        <v>0</v>
      </c>
      <c r="U212" s="156">
        <v>0</v>
      </c>
      <c r="V212" s="156">
        <v>0</v>
      </c>
      <c r="W212" s="156">
        <v>0</v>
      </c>
      <c r="X212" s="156">
        <v>0</v>
      </c>
      <c r="Y212" s="156">
        <v>0</v>
      </c>
      <c r="Z212" s="156">
        <v>0</v>
      </c>
      <c r="AA212" s="156">
        <v>0</v>
      </c>
      <c r="AB212" s="156">
        <v>0</v>
      </c>
      <c r="AC212" s="156">
        <v>0</v>
      </c>
      <c r="AD212" s="156">
        <v>0</v>
      </c>
      <c r="AE212" s="156">
        <v>0</v>
      </c>
      <c r="AF212" s="156">
        <v>11062198</v>
      </c>
      <c r="AG212" s="156">
        <v>11057841</v>
      </c>
      <c r="AH212" s="156">
        <v>-4358</v>
      </c>
      <c r="AI212" s="156">
        <v>14985674</v>
      </c>
      <c r="AJ212" s="3"/>
      <c r="AK212" s="4"/>
    </row>
    <row r="213" spans="1:37">
      <c r="A213" s="227">
        <v>5</v>
      </c>
      <c r="B213" s="228" t="s">
        <v>454</v>
      </c>
      <c r="C213" s="228">
        <v>43547125201</v>
      </c>
      <c r="D213" s="228" t="s">
        <v>851</v>
      </c>
      <c r="E213" s="228" t="s">
        <v>852</v>
      </c>
      <c r="F213" s="228" t="s">
        <v>709</v>
      </c>
      <c r="G213" s="228" t="s">
        <v>709</v>
      </c>
      <c r="H213" s="228" t="s">
        <v>709</v>
      </c>
      <c r="I213" s="228" t="s">
        <v>709</v>
      </c>
      <c r="J213" s="229">
        <v>45070</v>
      </c>
      <c r="K213" s="156">
        <v>8448064</v>
      </c>
      <c r="L213" s="156">
        <v>8800372</v>
      </c>
      <c r="M213" s="156">
        <v>8800513</v>
      </c>
      <c r="N213" s="156">
        <v>352307.8</v>
      </c>
      <c r="O213" s="156">
        <v>0</v>
      </c>
      <c r="P213" s="156">
        <v>8801368</v>
      </c>
      <c r="Q213" s="156">
        <v>0</v>
      </c>
      <c r="R213" s="156">
        <v>0</v>
      </c>
      <c r="S213" s="156">
        <v>0</v>
      </c>
      <c r="T213" s="156">
        <v>0</v>
      </c>
      <c r="U213" s="156">
        <v>0</v>
      </c>
      <c r="V213" s="156">
        <v>0</v>
      </c>
      <c r="W213" s="156">
        <v>0</v>
      </c>
      <c r="X213" s="156">
        <v>0</v>
      </c>
      <c r="Y213" s="156">
        <v>0</v>
      </c>
      <c r="Z213" s="156">
        <v>0</v>
      </c>
      <c r="AA213" s="156">
        <v>0</v>
      </c>
      <c r="AB213" s="156">
        <v>0</v>
      </c>
      <c r="AC213" s="156">
        <v>0</v>
      </c>
      <c r="AD213" s="156">
        <v>0</v>
      </c>
      <c r="AE213" s="156">
        <v>0</v>
      </c>
      <c r="AF213" s="156">
        <v>8800513</v>
      </c>
      <c r="AG213" s="156">
        <v>8801368</v>
      </c>
      <c r="AH213" s="156">
        <v>855</v>
      </c>
      <c r="AI213" s="156">
        <v>8153515</v>
      </c>
      <c r="AJ213" s="3"/>
      <c r="AK213" s="4"/>
    </row>
    <row r="214" spans="1:37">
      <c r="A214" s="227">
        <v>5</v>
      </c>
      <c r="B214" s="228" t="s">
        <v>456</v>
      </c>
      <c r="C214" s="228">
        <v>41025135201</v>
      </c>
      <c r="D214" s="228" t="s">
        <v>879</v>
      </c>
      <c r="E214" s="228" t="s">
        <v>880</v>
      </c>
      <c r="F214" s="228" t="s">
        <v>709</v>
      </c>
      <c r="G214" s="228" t="s">
        <v>709</v>
      </c>
      <c r="H214" s="228" t="s">
        <v>709</v>
      </c>
      <c r="I214" s="228" t="s">
        <v>709</v>
      </c>
      <c r="J214" s="229">
        <v>45091</v>
      </c>
      <c r="K214" s="156">
        <v>15097285</v>
      </c>
      <c r="L214" s="156">
        <v>15626114</v>
      </c>
      <c r="M214" s="156">
        <v>15519395</v>
      </c>
      <c r="N214" s="156">
        <v>1098562.68</v>
      </c>
      <c r="O214" s="156">
        <v>0</v>
      </c>
      <c r="P214" s="156">
        <v>15511432</v>
      </c>
      <c r="Q214" s="156">
        <v>0</v>
      </c>
      <c r="R214" s="156">
        <v>0</v>
      </c>
      <c r="S214" s="156">
        <v>0</v>
      </c>
      <c r="T214" s="156">
        <v>0</v>
      </c>
      <c r="U214" s="156">
        <v>0</v>
      </c>
      <c r="V214" s="156">
        <v>0</v>
      </c>
      <c r="W214" s="156">
        <v>0</v>
      </c>
      <c r="X214" s="156">
        <v>0</v>
      </c>
      <c r="Y214" s="156">
        <v>0</v>
      </c>
      <c r="Z214" s="156">
        <v>0</v>
      </c>
      <c r="AA214" s="156">
        <v>0</v>
      </c>
      <c r="AB214" s="156">
        <v>0</v>
      </c>
      <c r="AC214" s="156">
        <v>0</v>
      </c>
      <c r="AD214" s="156">
        <v>0</v>
      </c>
      <c r="AE214" s="156">
        <v>0</v>
      </c>
      <c r="AF214" s="156">
        <v>15519395</v>
      </c>
      <c r="AG214" s="156">
        <v>15511432</v>
      </c>
      <c r="AH214" s="156">
        <v>-7963</v>
      </c>
      <c r="AI214" s="156">
        <v>25813007</v>
      </c>
      <c r="AJ214" s="3"/>
      <c r="AK214" s="4"/>
    </row>
    <row r="215" spans="1:37">
      <c r="A215" s="227">
        <v>5</v>
      </c>
      <c r="B215" s="228" t="s">
        <v>458</v>
      </c>
      <c r="C215" s="228">
        <v>24259285201</v>
      </c>
      <c r="D215" s="228" t="s">
        <v>718</v>
      </c>
      <c r="E215" s="228" t="s">
        <v>719</v>
      </c>
      <c r="F215" s="228" t="s">
        <v>709</v>
      </c>
      <c r="G215" s="228" t="s">
        <v>709</v>
      </c>
      <c r="H215" s="228" t="s">
        <v>709</v>
      </c>
      <c r="I215" s="228" t="s">
        <v>709</v>
      </c>
      <c r="J215" s="229">
        <v>45091</v>
      </c>
      <c r="K215" s="156">
        <v>8347803</v>
      </c>
      <c r="L215" s="156">
        <v>8496009</v>
      </c>
      <c r="M215" s="156">
        <v>8830863</v>
      </c>
      <c r="N215" s="156">
        <v>148205.6</v>
      </c>
      <c r="O215" s="156">
        <v>0</v>
      </c>
      <c r="P215" s="156">
        <v>8830373</v>
      </c>
      <c r="Q215" s="156">
        <v>0</v>
      </c>
      <c r="R215" s="156">
        <v>0</v>
      </c>
      <c r="S215" s="156">
        <v>0</v>
      </c>
      <c r="T215" s="156">
        <v>0</v>
      </c>
      <c r="U215" s="156">
        <v>0</v>
      </c>
      <c r="V215" s="156">
        <v>0</v>
      </c>
      <c r="W215" s="156">
        <v>0</v>
      </c>
      <c r="X215" s="156">
        <v>0</v>
      </c>
      <c r="Y215" s="156">
        <v>0</v>
      </c>
      <c r="Z215" s="156">
        <v>0</v>
      </c>
      <c r="AA215" s="156">
        <v>0</v>
      </c>
      <c r="AB215" s="156">
        <v>0</v>
      </c>
      <c r="AC215" s="156">
        <v>0</v>
      </c>
      <c r="AD215" s="156">
        <v>0</v>
      </c>
      <c r="AE215" s="156">
        <v>0</v>
      </c>
      <c r="AF215" s="156">
        <v>8830863</v>
      </c>
      <c r="AG215" s="156">
        <v>8830373</v>
      </c>
      <c r="AH215" s="156">
        <v>-490</v>
      </c>
      <c r="AI215" s="156">
        <v>8013785</v>
      </c>
      <c r="AJ215" s="3"/>
      <c r="AK215" s="4"/>
    </row>
    <row r="216" spans="1:37">
      <c r="A216" s="227">
        <v>5</v>
      </c>
      <c r="B216" s="228" t="s">
        <v>460</v>
      </c>
      <c r="C216" s="228">
        <v>42617915201</v>
      </c>
      <c r="D216" s="228" t="s">
        <v>909</v>
      </c>
      <c r="E216" s="228" t="s">
        <v>910</v>
      </c>
      <c r="F216" s="228" t="s">
        <v>709</v>
      </c>
      <c r="G216" s="228" t="s">
        <v>709</v>
      </c>
      <c r="H216" s="228" t="s">
        <v>709</v>
      </c>
      <c r="I216" s="228" t="s">
        <v>709</v>
      </c>
      <c r="J216" s="229">
        <v>45133</v>
      </c>
      <c r="K216" s="156">
        <v>3346229</v>
      </c>
      <c r="L216" s="156">
        <v>3547942</v>
      </c>
      <c r="M216" s="156">
        <v>3223459</v>
      </c>
      <c r="N216" s="156">
        <v>201712.99</v>
      </c>
      <c r="O216" s="156">
        <v>0</v>
      </c>
      <c r="P216" s="156">
        <v>3223429</v>
      </c>
      <c r="Q216" s="156">
        <v>0</v>
      </c>
      <c r="R216" s="156">
        <v>0</v>
      </c>
      <c r="S216" s="156">
        <v>0</v>
      </c>
      <c r="T216" s="156">
        <v>0</v>
      </c>
      <c r="U216" s="156">
        <v>0</v>
      </c>
      <c r="V216" s="156">
        <v>0</v>
      </c>
      <c r="W216" s="156">
        <v>0</v>
      </c>
      <c r="X216" s="156">
        <v>0</v>
      </c>
      <c r="Y216" s="156">
        <v>0</v>
      </c>
      <c r="Z216" s="156">
        <v>0</v>
      </c>
      <c r="AA216" s="156">
        <v>0</v>
      </c>
      <c r="AB216" s="156">
        <v>0</v>
      </c>
      <c r="AC216" s="156">
        <v>0</v>
      </c>
      <c r="AD216" s="156">
        <v>0</v>
      </c>
      <c r="AE216" s="156">
        <v>0</v>
      </c>
      <c r="AF216" s="156">
        <v>3223459</v>
      </c>
      <c r="AG216" s="156">
        <v>3223429</v>
      </c>
      <c r="AH216" s="156">
        <v>-31</v>
      </c>
      <c r="AI216" s="156">
        <v>4393699</v>
      </c>
      <c r="AJ216" s="3"/>
      <c r="AK216" s="4"/>
    </row>
    <row r="217" spans="1:37">
      <c r="A217" s="227">
        <v>5</v>
      </c>
      <c r="B217" s="228" t="s">
        <v>462</v>
      </c>
      <c r="C217" s="228">
        <v>44568915201</v>
      </c>
      <c r="D217" s="228" t="s">
        <v>892</v>
      </c>
      <c r="E217" s="228" t="s">
        <v>893</v>
      </c>
      <c r="F217" s="228" t="s">
        <v>709</v>
      </c>
      <c r="G217" s="228" t="s">
        <v>709</v>
      </c>
      <c r="H217" s="228" t="s">
        <v>709</v>
      </c>
      <c r="I217" s="228" t="s">
        <v>709</v>
      </c>
      <c r="J217" s="229">
        <v>45133</v>
      </c>
      <c r="K217" s="156">
        <v>6209544</v>
      </c>
      <c r="L217" s="156">
        <v>6295030</v>
      </c>
      <c r="M217" s="156">
        <v>5955348</v>
      </c>
      <c r="N217" s="156">
        <v>85486.24</v>
      </c>
      <c r="O217" s="156">
        <v>0</v>
      </c>
      <c r="P217" s="156">
        <v>5954663</v>
      </c>
      <c r="Q217" s="156">
        <v>0</v>
      </c>
      <c r="R217" s="156">
        <v>0</v>
      </c>
      <c r="S217" s="156">
        <v>0</v>
      </c>
      <c r="T217" s="156">
        <v>0</v>
      </c>
      <c r="U217" s="156">
        <v>0</v>
      </c>
      <c r="V217" s="156">
        <v>0</v>
      </c>
      <c r="W217" s="156">
        <v>0</v>
      </c>
      <c r="X217" s="156">
        <v>0</v>
      </c>
      <c r="Y217" s="156">
        <v>0</v>
      </c>
      <c r="Z217" s="156">
        <v>0</v>
      </c>
      <c r="AA217" s="156">
        <v>0</v>
      </c>
      <c r="AB217" s="156">
        <v>0</v>
      </c>
      <c r="AC217" s="156">
        <v>0</v>
      </c>
      <c r="AD217" s="156">
        <v>0</v>
      </c>
      <c r="AE217" s="156">
        <v>0</v>
      </c>
      <c r="AF217" s="156">
        <v>5955348</v>
      </c>
      <c r="AG217" s="156">
        <v>5954663</v>
      </c>
      <c r="AH217" s="156">
        <v>-685</v>
      </c>
      <c r="AI217" s="156">
        <v>5653229</v>
      </c>
      <c r="AJ217" s="3"/>
      <c r="AK217" s="4"/>
    </row>
    <row r="218" spans="1:37">
      <c r="A218" s="227">
        <v>5</v>
      </c>
      <c r="B218" s="228" t="s">
        <v>464</v>
      </c>
      <c r="C218" s="228">
        <v>44571615201</v>
      </c>
      <c r="D218" s="228" t="s">
        <v>905</v>
      </c>
      <c r="E218" s="228" t="s">
        <v>906</v>
      </c>
      <c r="F218" s="228" t="s">
        <v>709</v>
      </c>
      <c r="G218" s="228" t="s">
        <v>709</v>
      </c>
      <c r="H218" s="228" t="s">
        <v>709</v>
      </c>
      <c r="I218" s="228" t="s">
        <v>709</v>
      </c>
      <c r="J218" s="229">
        <v>45224</v>
      </c>
      <c r="K218" s="156">
        <v>7000000</v>
      </c>
      <c r="L218" s="156">
        <v>7423497</v>
      </c>
      <c r="M218" s="156">
        <v>7482575</v>
      </c>
      <c r="N218" s="156">
        <v>423497.41</v>
      </c>
      <c r="O218" s="156">
        <v>0</v>
      </c>
      <c r="P218" s="156">
        <v>7448919</v>
      </c>
      <c r="Q218" s="156">
        <v>0</v>
      </c>
      <c r="R218" s="156">
        <v>0</v>
      </c>
      <c r="S218" s="156">
        <v>0</v>
      </c>
      <c r="T218" s="156">
        <v>0</v>
      </c>
      <c r="U218" s="156">
        <v>0</v>
      </c>
      <c r="V218" s="156">
        <v>0</v>
      </c>
      <c r="W218" s="156">
        <v>0</v>
      </c>
      <c r="X218" s="156">
        <v>0</v>
      </c>
      <c r="Y218" s="156">
        <v>0</v>
      </c>
      <c r="Z218" s="156">
        <v>0</v>
      </c>
      <c r="AA218" s="156">
        <v>0</v>
      </c>
      <c r="AB218" s="156">
        <v>0</v>
      </c>
      <c r="AC218" s="156">
        <v>0</v>
      </c>
      <c r="AD218" s="156">
        <v>0</v>
      </c>
      <c r="AE218" s="156">
        <v>0</v>
      </c>
      <c r="AF218" s="156">
        <v>7482575</v>
      </c>
      <c r="AG218" s="156">
        <v>7448919</v>
      </c>
      <c r="AH218" s="156">
        <v>-33657</v>
      </c>
      <c r="AI218" s="156">
        <v>8074701</v>
      </c>
      <c r="AJ218" s="3"/>
      <c r="AK218" s="4"/>
    </row>
    <row r="219" spans="1:37">
      <c r="A219" s="227">
        <v>5</v>
      </c>
      <c r="B219" s="228" t="s">
        <v>466</v>
      </c>
      <c r="C219" s="228">
        <v>44585515201</v>
      </c>
      <c r="D219" s="228" t="s">
        <v>892</v>
      </c>
      <c r="E219" s="228" t="s">
        <v>893</v>
      </c>
      <c r="F219" s="228" t="s">
        <v>709</v>
      </c>
      <c r="G219" s="228" t="s">
        <v>709</v>
      </c>
      <c r="H219" s="228" t="s">
        <v>709</v>
      </c>
      <c r="I219" s="228" t="s">
        <v>709</v>
      </c>
      <c r="J219" s="229">
        <v>45133</v>
      </c>
      <c r="K219" s="156">
        <v>3679712</v>
      </c>
      <c r="L219" s="156">
        <v>3851805</v>
      </c>
      <c r="M219" s="156">
        <v>3808215</v>
      </c>
      <c r="N219" s="156">
        <v>172092.45</v>
      </c>
      <c r="O219" s="156">
        <v>0</v>
      </c>
      <c r="P219" s="156">
        <v>3808146</v>
      </c>
      <c r="Q219" s="156">
        <v>0</v>
      </c>
      <c r="R219" s="156">
        <v>0</v>
      </c>
      <c r="S219" s="156">
        <v>0</v>
      </c>
      <c r="T219" s="156">
        <v>0</v>
      </c>
      <c r="U219" s="156">
        <v>0</v>
      </c>
      <c r="V219" s="156">
        <v>0</v>
      </c>
      <c r="W219" s="156">
        <v>0</v>
      </c>
      <c r="X219" s="156">
        <v>0</v>
      </c>
      <c r="Y219" s="156">
        <v>0</v>
      </c>
      <c r="Z219" s="156">
        <v>0</v>
      </c>
      <c r="AA219" s="156">
        <v>0</v>
      </c>
      <c r="AB219" s="156">
        <v>0</v>
      </c>
      <c r="AC219" s="156">
        <v>0</v>
      </c>
      <c r="AD219" s="156">
        <v>0</v>
      </c>
      <c r="AE219" s="156">
        <v>0</v>
      </c>
      <c r="AF219" s="156">
        <v>3808215</v>
      </c>
      <c r="AG219" s="156">
        <v>3808146</v>
      </c>
      <c r="AH219" s="156">
        <v>-69</v>
      </c>
      <c r="AI219" s="156">
        <v>2818722</v>
      </c>
      <c r="AJ219" s="3"/>
      <c r="AK219" s="4"/>
    </row>
    <row r="220" spans="1:37">
      <c r="A220" s="227">
        <v>5</v>
      </c>
      <c r="B220" s="228" t="s">
        <v>468</v>
      </c>
      <c r="C220" s="228">
        <v>44521915201</v>
      </c>
      <c r="D220" s="228" t="s">
        <v>794</v>
      </c>
      <c r="E220" s="228" t="s">
        <v>795</v>
      </c>
      <c r="F220" s="228" t="s">
        <v>709</v>
      </c>
      <c r="G220" s="228" t="s">
        <v>709</v>
      </c>
      <c r="H220" s="228" t="s">
        <v>709</v>
      </c>
      <c r="I220" s="228" t="s">
        <v>709</v>
      </c>
      <c r="J220" s="229">
        <v>45196</v>
      </c>
      <c r="K220" s="156">
        <v>15286323</v>
      </c>
      <c r="L220" s="156">
        <v>15295366</v>
      </c>
      <c r="M220" s="156">
        <v>15592805</v>
      </c>
      <c r="N220" s="156">
        <v>9042.58</v>
      </c>
      <c r="O220" s="156">
        <v>0</v>
      </c>
      <c r="P220" s="156">
        <v>15531171</v>
      </c>
      <c r="Q220" s="156">
        <v>0</v>
      </c>
      <c r="R220" s="156">
        <v>0</v>
      </c>
      <c r="S220" s="156">
        <v>0</v>
      </c>
      <c r="T220" s="156">
        <v>0</v>
      </c>
      <c r="U220" s="156">
        <v>0</v>
      </c>
      <c r="V220" s="156">
        <v>0</v>
      </c>
      <c r="W220" s="156">
        <v>0</v>
      </c>
      <c r="X220" s="156">
        <v>0</v>
      </c>
      <c r="Y220" s="156">
        <v>0</v>
      </c>
      <c r="Z220" s="156">
        <v>0</v>
      </c>
      <c r="AA220" s="156">
        <v>0</v>
      </c>
      <c r="AB220" s="156">
        <v>0</v>
      </c>
      <c r="AC220" s="156">
        <v>0</v>
      </c>
      <c r="AD220" s="156">
        <v>0</v>
      </c>
      <c r="AE220" s="156">
        <v>0</v>
      </c>
      <c r="AF220" s="156">
        <v>15592805</v>
      </c>
      <c r="AG220" s="156">
        <v>15531171</v>
      </c>
      <c r="AH220" s="156">
        <v>-61634</v>
      </c>
      <c r="AI220" s="156">
        <v>20005006</v>
      </c>
      <c r="AJ220" s="3"/>
      <c r="AK220" s="4"/>
    </row>
    <row r="221" spans="1:37">
      <c r="A221" s="227">
        <v>5</v>
      </c>
      <c r="B221" s="228" t="s">
        <v>470</v>
      </c>
      <c r="C221" s="228">
        <v>43757515201</v>
      </c>
      <c r="D221" s="228" t="s">
        <v>776</v>
      </c>
      <c r="E221" s="228" t="s">
        <v>777</v>
      </c>
      <c r="F221" s="228" t="s">
        <v>709</v>
      </c>
      <c r="G221" s="228" t="s">
        <v>709</v>
      </c>
      <c r="H221" s="228" t="s">
        <v>709</v>
      </c>
      <c r="I221" s="228" t="s">
        <v>709</v>
      </c>
      <c r="J221" s="229">
        <v>45434</v>
      </c>
      <c r="K221" s="156">
        <v>3278993</v>
      </c>
      <c r="L221" s="156">
        <v>3308018</v>
      </c>
      <c r="M221" s="156">
        <v>3163264</v>
      </c>
      <c r="N221" s="156">
        <v>29024.9</v>
      </c>
      <c r="O221" s="156">
        <v>0</v>
      </c>
      <c r="P221" s="156">
        <v>3163188</v>
      </c>
      <c r="Q221" s="156">
        <v>0</v>
      </c>
      <c r="R221" s="156">
        <v>0</v>
      </c>
      <c r="S221" s="156">
        <v>0</v>
      </c>
      <c r="T221" s="156">
        <v>0</v>
      </c>
      <c r="U221" s="156">
        <v>0</v>
      </c>
      <c r="V221" s="156">
        <v>0</v>
      </c>
      <c r="W221" s="156">
        <v>0</v>
      </c>
      <c r="X221" s="156">
        <v>0</v>
      </c>
      <c r="Y221" s="156">
        <v>0</v>
      </c>
      <c r="Z221" s="156">
        <v>0</v>
      </c>
      <c r="AA221" s="156">
        <v>0</v>
      </c>
      <c r="AB221" s="156">
        <v>0</v>
      </c>
      <c r="AC221" s="156">
        <v>0</v>
      </c>
      <c r="AD221" s="156">
        <v>0</v>
      </c>
      <c r="AE221" s="156">
        <v>0</v>
      </c>
      <c r="AF221" s="156">
        <v>3163264</v>
      </c>
      <c r="AG221" s="156">
        <v>3163188</v>
      </c>
      <c r="AH221" s="156">
        <v>-76</v>
      </c>
      <c r="AI221" s="156">
        <v>3131835</v>
      </c>
      <c r="AJ221" s="3"/>
      <c r="AK221" s="4"/>
    </row>
    <row r="222" spans="1:37">
      <c r="A222" s="227">
        <v>5</v>
      </c>
      <c r="B222" s="228" t="s">
        <v>472</v>
      </c>
      <c r="C222" s="228">
        <v>44709215201</v>
      </c>
      <c r="D222" s="228" t="s">
        <v>877</v>
      </c>
      <c r="E222" s="228" t="s">
        <v>878</v>
      </c>
      <c r="F222" s="228" t="s">
        <v>709</v>
      </c>
      <c r="G222" s="228" t="s">
        <v>709</v>
      </c>
      <c r="H222" s="228" t="s">
        <v>709</v>
      </c>
      <c r="I222" s="228" t="s">
        <v>709</v>
      </c>
      <c r="J222" s="229">
        <v>45196</v>
      </c>
      <c r="K222" s="156">
        <v>3271306</v>
      </c>
      <c r="L222" s="156">
        <v>3287930</v>
      </c>
      <c r="M222" s="156">
        <v>3244926</v>
      </c>
      <c r="N222" s="156">
        <v>16623.23</v>
      </c>
      <c r="O222" s="156">
        <v>0</v>
      </c>
      <c r="P222" s="156">
        <v>3224506</v>
      </c>
      <c r="Q222" s="156">
        <v>0</v>
      </c>
      <c r="R222" s="156">
        <v>0</v>
      </c>
      <c r="S222" s="156">
        <v>0</v>
      </c>
      <c r="T222" s="156">
        <v>0</v>
      </c>
      <c r="U222" s="156">
        <v>0</v>
      </c>
      <c r="V222" s="156">
        <v>0</v>
      </c>
      <c r="W222" s="156">
        <v>0</v>
      </c>
      <c r="X222" s="156">
        <v>0</v>
      </c>
      <c r="Y222" s="156">
        <v>0</v>
      </c>
      <c r="Z222" s="156">
        <v>0</v>
      </c>
      <c r="AA222" s="156">
        <v>0</v>
      </c>
      <c r="AB222" s="156">
        <v>0</v>
      </c>
      <c r="AC222" s="156">
        <v>0</v>
      </c>
      <c r="AD222" s="156">
        <v>0</v>
      </c>
      <c r="AE222" s="156">
        <v>0</v>
      </c>
      <c r="AF222" s="156">
        <v>3244926</v>
      </c>
      <c r="AG222" s="156">
        <v>3224506</v>
      </c>
      <c r="AH222" s="156">
        <v>-20420</v>
      </c>
      <c r="AI222" s="156">
        <v>4597691</v>
      </c>
      <c r="AJ222" s="3"/>
      <c r="AK222" s="4"/>
    </row>
    <row r="223" spans="1:37">
      <c r="A223" s="227">
        <v>5</v>
      </c>
      <c r="B223" s="228" t="s">
        <v>474</v>
      </c>
      <c r="C223" s="228">
        <v>44709815201</v>
      </c>
      <c r="D223" s="228" t="s">
        <v>751</v>
      </c>
      <c r="E223" s="228" t="s">
        <v>752</v>
      </c>
      <c r="F223" s="228" t="s">
        <v>709</v>
      </c>
      <c r="G223" s="228" t="s">
        <v>709</v>
      </c>
      <c r="H223" s="228" t="s">
        <v>709</v>
      </c>
      <c r="I223" s="228" t="s">
        <v>709</v>
      </c>
      <c r="J223" s="229">
        <v>45196</v>
      </c>
      <c r="K223" s="156">
        <v>9892142</v>
      </c>
      <c r="L223" s="156">
        <v>9938977</v>
      </c>
      <c r="M223" s="156">
        <v>10455307</v>
      </c>
      <c r="N223" s="156">
        <v>46835.26</v>
      </c>
      <c r="O223" s="156">
        <v>0</v>
      </c>
      <c r="P223" s="156">
        <v>10397121</v>
      </c>
      <c r="Q223" s="156">
        <v>0</v>
      </c>
      <c r="R223" s="156">
        <v>0</v>
      </c>
      <c r="S223" s="156">
        <v>0</v>
      </c>
      <c r="T223" s="156">
        <v>0</v>
      </c>
      <c r="U223" s="156">
        <v>0</v>
      </c>
      <c r="V223" s="156">
        <v>0</v>
      </c>
      <c r="W223" s="156">
        <v>0</v>
      </c>
      <c r="X223" s="156">
        <v>0</v>
      </c>
      <c r="Y223" s="156">
        <v>0</v>
      </c>
      <c r="Z223" s="156">
        <v>0</v>
      </c>
      <c r="AA223" s="156">
        <v>0</v>
      </c>
      <c r="AB223" s="156">
        <v>0</v>
      </c>
      <c r="AC223" s="156">
        <v>0</v>
      </c>
      <c r="AD223" s="156">
        <v>0</v>
      </c>
      <c r="AE223" s="156">
        <v>0</v>
      </c>
      <c r="AF223" s="156">
        <v>10455307</v>
      </c>
      <c r="AG223" s="156">
        <v>10397121</v>
      </c>
      <c r="AH223" s="156">
        <v>-58186</v>
      </c>
      <c r="AI223" s="156">
        <v>11922850</v>
      </c>
      <c r="AJ223" s="3"/>
      <c r="AK223" s="4"/>
    </row>
    <row r="224" spans="1:37">
      <c r="A224" s="227">
        <v>5</v>
      </c>
      <c r="B224" s="228" t="s">
        <v>476</v>
      </c>
      <c r="C224" s="228">
        <v>43915615201</v>
      </c>
      <c r="D224" s="228" t="s">
        <v>892</v>
      </c>
      <c r="E224" s="228" t="s">
        <v>893</v>
      </c>
      <c r="F224" s="228" t="s">
        <v>709</v>
      </c>
      <c r="G224" s="228" t="s">
        <v>709</v>
      </c>
      <c r="H224" s="228" t="s">
        <v>709</v>
      </c>
      <c r="I224" s="228" t="s">
        <v>709</v>
      </c>
      <c r="J224" s="229">
        <v>45196</v>
      </c>
      <c r="K224" s="156">
        <v>19059007</v>
      </c>
      <c r="L224" s="156">
        <v>19456279</v>
      </c>
      <c r="M224" s="156">
        <v>20132774</v>
      </c>
      <c r="N224" s="156">
        <v>397272.41</v>
      </c>
      <c r="O224" s="156">
        <v>0</v>
      </c>
      <c r="P224" s="156">
        <v>20058365</v>
      </c>
      <c r="Q224" s="156">
        <v>0</v>
      </c>
      <c r="R224" s="156">
        <v>0</v>
      </c>
      <c r="S224" s="156">
        <v>0</v>
      </c>
      <c r="T224" s="156">
        <v>0</v>
      </c>
      <c r="U224" s="156">
        <v>0</v>
      </c>
      <c r="V224" s="156">
        <v>0</v>
      </c>
      <c r="W224" s="156">
        <v>0</v>
      </c>
      <c r="X224" s="156">
        <v>0</v>
      </c>
      <c r="Y224" s="156">
        <v>0</v>
      </c>
      <c r="Z224" s="156">
        <v>0</v>
      </c>
      <c r="AA224" s="156">
        <v>0</v>
      </c>
      <c r="AB224" s="156">
        <v>0</v>
      </c>
      <c r="AC224" s="156">
        <v>0</v>
      </c>
      <c r="AD224" s="156">
        <v>0</v>
      </c>
      <c r="AE224" s="156">
        <v>0</v>
      </c>
      <c r="AF224" s="156">
        <v>20132774</v>
      </c>
      <c r="AG224" s="156">
        <v>20058365</v>
      </c>
      <c r="AH224" s="156">
        <v>-74410</v>
      </c>
      <c r="AI224" s="156">
        <v>20470643</v>
      </c>
      <c r="AJ224" s="3"/>
      <c r="AK224" s="4"/>
    </row>
    <row r="225" spans="1:37">
      <c r="A225" s="227">
        <v>5</v>
      </c>
      <c r="B225" s="228" t="s">
        <v>478</v>
      </c>
      <c r="C225" s="228">
        <v>43233215201</v>
      </c>
      <c r="D225" s="228" t="s">
        <v>735</v>
      </c>
      <c r="E225" s="228" t="s">
        <v>736</v>
      </c>
      <c r="F225" s="228" t="s">
        <v>709</v>
      </c>
      <c r="G225" s="228" t="s">
        <v>709</v>
      </c>
      <c r="H225" s="228" t="s">
        <v>709</v>
      </c>
      <c r="I225" s="228" t="s">
        <v>709</v>
      </c>
      <c r="J225" s="229">
        <v>45224</v>
      </c>
      <c r="K225" s="156">
        <v>15324226</v>
      </c>
      <c r="L225" s="156">
        <v>16443632</v>
      </c>
      <c r="M225" s="156">
        <v>16758792</v>
      </c>
      <c r="N225" s="156">
        <v>1119405.8799999999</v>
      </c>
      <c r="O225" s="156">
        <v>0</v>
      </c>
      <c r="P225" s="156">
        <v>16640684</v>
      </c>
      <c r="Q225" s="156">
        <v>0</v>
      </c>
      <c r="R225" s="156">
        <v>0</v>
      </c>
      <c r="S225" s="156">
        <v>0</v>
      </c>
      <c r="T225" s="156">
        <v>0</v>
      </c>
      <c r="U225" s="156">
        <v>0</v>
      </c>
      <c r="V225" s="156">
        <v>0</v>
      </c>
      <c r="W225" s="156">
        <v>0</v>
      </c>
      <c r="X225" s="156">
        <v>0</v>
      </c>
      <c r="Y225" s="156">
        <v>0</v>
      </c>
      <c r="Z225" s="156">
        <v>0</v>
      </c>
      <c r="AA225" s="156">
        <v>0</v>
      </c>
      <c r="AB225" s="156">
        <v>0</v>
      </c>
      <c r="AC225" s="156">
        <v>0</v>
      </c>
      <c r="AD225" s="156">
        <v>0</v>
      </c>
      <c r="AE225" s="156">
        <v>0</v>
      </c>
      <c r="AF225" s="156">
        <v>16758792</v>
      </c>
      <c r="AG225" s="156">
        <v>16640684</v>
      </c>
      <c r="AH225" s="156">
        <v>-118108</v>
      </c>
      <c r="AI225" s="156">
        <v>22228374</v>
      </c>
      <c r="AJ225" s="3"/>
      <c r="AK225" s="4"/>
    </row>
    <row r="226" spans="1:37">
      <c r="A226" s="227">
        <v>5</v>
      </c>
      <c r="B226" s="228" t="s">
        <v>911</v>
      </c>
      <c r="C226" s="228">
        <v>45222915201</v>
      </c>
      <c r="D226" s="228" t="s">
        <v>912</v>
      </c>
      <c r="E226" s="228" t="s">
        <v>913</v>
      </c>
      <c r="F226" s="228" t="s">
        <v>709</v>
      </c>
      <c r="G226" s="228" t="s">
        <v>709</v>
      </c>
      <c r="H226" s="228" t="s">
        <v>709</v>
      </c>
      <c r="I226" s="228" t="s">
        <v>709</v>
      </c>
      <c r="J226" s="229">
        <v>45434</v>
      </c>
      <c r="K226" s="156">
        <v>1180815</v>
      </c>
      <c r="L226" s="156">
        <v>1180815</v>
      </c>
      <c r="M226" s="156">
        <v>979467</v>
      </c>
      <c r="N226" s="156">
        <v>0</v>
      </c>
      <c r="O226" s="156">
        <v>0</v>
      </c>
      <c r="P226" s="156">
        <v>981703</v>
      </c>
      <c r="Q226" s="156">
        <v>0</v>
      </c>
      <c r="R226" s="156">
        <v>0</v>
      </c>
      <c r="S226" s="156">
        <v>0</v>
      </c>
      <c r="T226" s="156">
        <v>0</v>
      </c>
      <c r="U226" s="156">
        <v>0</v>
      </c>
      <c r="V226" s="156">
        <v>0</v>
      </c>
      <c r="W226" s="156">
        <v>0</v>
      </c>
      <c r="X226" s="156">
        <v>0</v>
      </c>
      <c r="Y226" s="156">
        <v>0</v>
      </c>
      <c r="Z226" s="156">
        <v>0</v>
      </c>
      <c r="AA226" s="156">
        <v>0</v>
      </c>
      <c r="AB226" s="156">
        <v>0</v>
      </c>
      <c r="AC226" s="156">
        <v>0</v>
      </c>
      <c r="AD226" s="156">
        <v>0</v>
      </c>
      <c r="AE226" s="156">
        <v>0</v>
      </c>
      <c r="AF226" s="156">
        <v>979467</v>
      </c>
      <c r="AG226" s="156">
        <v>981703</v>
      </c>
      <c r="AH226" s="156">
        <v>2236</v>
      </c>
      <c r="AI226" s="156">
        <v>1609251</v>
      </c>
      <c r="AJ226" s="3"/>
      <c r="AK226" s="4"/>
    </row>
    <row r="227" spans="1:37">
      <c r="A227" s="227">
        <v>5</v>
      </c>
      <c r="B227" s="228" t="s">
        <v>914</v>
      </c>
      <c r="C227" s="228">
        <v>44708915201</v>
      </c>
      <c r="D227" s="228" t="s">
        <v>879</v>
      </c>
      <c r="E227" s="228" t="s">
        <v>880</v>
      </c>
      <c r="F227" s="228" t="s">
        <v>709</v>
      </c>
      <c r="G227" s="228" t="s">
        <v>709</v>
      </c>
      <c r="H227" s="228" t="s">
        <v>709</v>
      </c>
      <c r="I227" s="228" t="s">
        <v>709</v>
      </c>
      <c r="J227" s="229">
        <v>45560</v>
      </c>
      <c r="K227" s="156">
        <v>2100000</v>
      </c>
      <c r="L227" s="156">
        <v>2100000</v>
      </c>
      <c r="M227" s="156">
        <v>2001416</v>
      </c>
      <c r="N227" s="156">
        <v>0</v>
      </c>
      <c r="O227" s="156">
        <v>0</v>
      </c>
      <c r="P227" s="156">
        <v>2001416</v>
      </c>
      <c r="Q227" s="156">
        <v>0</v>
      </c>
      <c r="R227" s="156">
        <v>0</v>
      </c>
      <c r="S227" s="156">
        <v>0</v>
      </c>
      <c r="T227" s="156">
        <v>0</v>
      </c>
      <c r="U227" s="156">
        <v>0</v>
      </c>
      <c r="V227" s="156">
        <v>0</v>
      </c>
      <c r="W227" s="156">
        <v>0</v>
      </c>
      <c r="X227" s="156">
        <v>0</v>
      </c>
      <c r="Y227" s="156">
        <v>0</v>
      </c>
      <c r="Z227" s="156">
        <v>0</v>
      </c>
      <c r="AA227" s="156">
        <v>0</v>
      </c>
      <c r="AB227" s="156">
        <v>0</v>
      </c>
      <c r="AC227" s="156">
        <v>0</v>
      </c>
      <c r="AD227" s="156">
        <v>0</v>
      </c>
      <c r="AE227" s="156">
        <v>0</v>
      </c>
      <c r="AF227" s="156">
        <v>2001416</v>
      </c>
      <c r="AG227" s="156">
        <v>2001416</v>
      </c>
      <c r="AH227" s="156">
        <v>0</v>
      </c>
      <c r="AI227" s="156">
        <v>2701146</v>
      </c>
      <c r="AJ227" s="3"/>
      <c r="AK227" s="4"/>
    </row>
    <row r="228" spans="1:37">
      <c r="A228" s="227">
        <v>5</v>
      </c>
      <c r="B228" s="228" t="s">
        <v>915</v>
      </c>
      <c r="C228" s="228">
        <v>44873915201</v>
      </c>
      <c r="D228" s="228" t="s">
        <v>735</v>
      </c>
      <c r="E228" s="228" t="s">
        <v>736</v>
      </c>
      <c r="F228" s="228" t="s">
        <v>709</v>
      </c>
      <c r="G228" s="228" t="s">
        <v>709</v>
      </c>
      <c r="H228" s="228" t="s">
        <v>709</v>
      </c>
      <c r="I228" s="228" t="s">
        <v>709</v>
      </c>
      <c r="J228" s="229">
        <v>45595</v>
      </c>
      <c r="K228" s="156">
        <v>3081418</v>
      </c>
      <c r="L228" s="156">
        <v>3081418</v>
      </c>
      <c r="M228" s="156">
        <v>3111059</v>
      </c>
      <c r="N228" s="156">
        <v>0</v>
      </c>
      <c r="O228" s="156">
        <v>0</v>
      </c>
      <c r="P228" s="156">
        <v>3112003</v>
      </c>
      <c r="Q228" s="156">
        <v>0</v>
      </c>
      <c r="R228" s="156">
        <v>0</v>
      </c>
      <c r="S228" s="156">
        <v>0</v>
      </c>
      <c r="T228" s="156">
        <v>0</v>
      </c>
      <c r="U228" s="156">
        <v>0</v>
      </c>
      <c r="V228" s="156">
        <v>0</v>
      </c>
      <c r="W228" s="156">
        <v>0</v>
      </c>
      <c r="X228" s="156">
        <v>0</v>
      </c>
      <c r="Y228" s="156">
        <v>0</v>
      </c>
      <c r="Z228" s="156">
        <v>0</v>
      </c>
      <c r="AA228" s="156">
        <v>0</v>
      </c>
      <c r="AB228" s="156">
        <v>0</v>
      </c>
      <c r="AC228" s="156">
        <v>0</v>
      </c>
      <c r="AD228" s="156">
        <v>0</v>
      </c>
      <c r="AE228" s="156">
        <v>0</v>
      </c>
      <c r="AF228" s="156">
        <v>3111059</v>
      </c>
      <c r="AG228" s="156">
        <v>3112003</v>
      </c>
      <c r="AH228" s="156">
        <v>944</v>
      </c>
      <c r="AI228" s="156">
        <v>3300432</v>
      </c>
      <c r="AJ228" s="3"/>
      <c r="AK228" s="4"/>
    </row>
    <row r="229" spans="1:37">
      <c r="A229" s="227">
        <v>5</v>
      </c>
      <c r="B229" s="228" t="s">
        <v>480</v>
      </c>
      <c r="C229" s="228">
        <v>45613715201</v>
      </c>
      <c r="D229" s="228" t="s">
        <v>794</v>
      </c>
      <c r="E229" s="228" t="s">
        <v>795</v>
      </c>
      <c r="F229" s="228" t="s">
        <v>709</v>
      </c>
      <c r="G229" s="228" t="s">
        <v>709</v>
      </c>
      <c r="H229" s="228" t="s">
        <v>709</v>
      </c>
      <c r="I229" s="228" t="s">
        <v>709</v>
      </c>
      <c r="J229" s="229">
        <v>45714</v>
      </c>
      <c r="K229" s="156">
        <v>117123</v>
      </c>
      <c r="L229" s="156">
        <v>113191</v>
      </c>
      <c r="M229" s="156">
        <v>103346</v>
      </c>
      <c r="N229" s="156">
        <v>-3931.68</v>
      </c>
      <c r="O229" s="156">
        <v>0</v>
      </c>
      <c r="P229" s="156">
        <v>103346</v>
      </c>
      <c r="Q229" s="156">
        <v>0</v>
      </c>
      <c r="R229" s="156">
        <v>0</v>
      </c>
      <c r="S229" s="156">
        <v>0</v>
      </c>
      <c r="T229" s="156">
        <v>0</v>
      </c>
      <c r="U229" s="156">
        <v>0</v>
      </c>
      <c r="V229" s="156">
        <v>0</v>
      </c>
      <c r="W229" s="156">
        <v>0</v>
      </c>
      <c r="X229" s="156">
        <v>0</v>
      </c>
      <c r="Y229" s="156">
        <v>0</v>
      </c>
      <c r="Z229" s="156">
        <v>0</v>
      </c>
      <c r="AA229" s="156">
        <v>0</v>
      </c>
      <c r="AB229" s="156">
        <v>0</v>
      </c>
      <c r="AC229" s="156">
        <v>0</v>
      </c>
      <c r="AD229" s="156">
        <v>0</v>
      </c>
      <c r="AE229" s="156">
        <v>0</v>
      </c>
      <c r="AF229" s="156">
        <v>103346</v>
      </c>
      <c r="AG229" s="156">
        <v>103346</v>
      </c>
      <c r="AH229" s="156">
        <v>0</v>
      </c>
      <c r="AI229" s="156">
        <v>180486</v>
      </c>
      <c r="AJ229" s="3"/>
      <c r="AK229" s="4"/>
    </row>
    <row r="230" spans="1:37">
      <c r="A230" s="227">
        <v>5</v>
      </c>
      <c r="B230" s="228" t="s">
        <v>482</v>
      </c>
      <c r="C230" s="228">
        <v>45616815201</v>
      </c>
      <c r="D230" s="228" t="s">
        <v>916</v>
      </c>
      <c r="E230" s="228" t="s">
        <v>917</v>
      </c>
      <c r="F230" s="228" t="s">
        <v>709</v>
      </c>
      <c r="G230" s="228" t="s">
        <v>709</v>
      </c>
      <c r="H230" s="228" t="s">
        <v>709</v>
      </c>
      <c r="I230" s="228" t="s">
        <v>709</v>
      </c>
      <c r="J230" s="229">
        <v>45742</v>
      </c>
      <c r="K230" s="156">
        <v>948635</v>
      </c>
      <c r="L230" s="156">
        <v>993577</v>
      </c>
      <c r="M230" s="156">
        <v>604185</v>
      </c>
      <c r="N230" s="156">
        <v>44942</v>
      </c>
      <c r="O230" s="156">
        <v>0</v>
      </c>
      <c r="P230" s="156">
        <v>604185</v>
      </c>
      <c r="Q230" s="156">
        <v>0</v>
      </c>
      <c r="R230" s="156">
        <v>0</v>
      </c>
      <c r="S230" s="156">
        <v>0</v>
      </c>
      <c r="T230" s="156">
        <v>0</v>
      </c>
      <c r="U230" s="156">
        <v>0</v>
      </c>
      <c r="V230" s="156">
        <v>0</v>
      </c>
      <c r="W230" s="156">
        <v>0</v>
      </c>
      <c r="X230" s="156">
        <v>0</v>
      </c>
      <c r="Y230" s="156">
        <v>0</v>
      </c>
      <c r="Z230" s="156">
        <v>0</v>
      </c>
      <c r="AA230" s="156">
        <v>0</v>
      </c>
      <c r="AB230" s="156">
        <v>0</v>
      </c>
      <c r="AC230" s="156">
        <v>0</v>
      </c>
      <c r="AD230" s="156">
        <v>0</v>
      </c>
      <c r="AE230" s="156">
        <v>0</v>
      </c>
      <c r="AF230" s="156">
        <v>604185</v>
      </c>
      <c r="AG230" s="156">
        <v>604185</v>
      </c>
      <c r="AH230" s="156">
        <v>0</v>
      </c>
      <c r="AI230" s="156">
        <v>1621410</v>
      </c>
      <c r="AJ230" s="3"/>
      <c r="AK230" s="4"/>
    </row>
    <row r="231" spans="1:37">
      <c r="A231" s="227">
        <v>5</v>
      </c>
      <c r="B231" s="228" t="s">
        <v>484</v>
      </c>
      <c r="C231" s="228">
        <v>44199035223</v>
      </c>
      <c r="D231" s="228" t="s">
        <v>776</v>
      </c>
      <c r="E231" s="228" t="s">
        <v>777</v>
      </c>
      <c r="F231" s="228" t="s">
        <v>709</v>
      </c>
      <c r="G231" s="228" t="s">
        <v>709</v>
      </c>
      <c r="H231" s="228" t="s">
        <v>709</v>
      </c>
      <c r="I231" s="228" t="s">
        <v>709</v>
      </c>
      <c r="J231" s="229">
        <v>45224</v>
      </c>
      <c r="K231" s="156">
        <v>5555556</v>
      </c>
      <c r="L231" s="156">
        <v>5605113</v>
      </c>
      <c r="M231" s="156">
        <v>5565155</v>
      </c>
      <c r="N231" s="156">
        <v>49557.59</v>
      </c>
      <c r="O231" s="156">
        <v>0</v>
      </c>
      <c r="P231" s="156">
        <v>5565155</v>
      </c>
      <c r="Q231" s="156">
        <v>0</v>
      </c>
      <c r="R231" s="156">
        <v>0</v>
      </c>
      <c r="S231" s="156">
        <v>0</v>
      </c>
      <c r="T231" s="156">
        <v>0</v>
      </c>
      <c r="U231" s="156">
        <v>0</v>
      </c>
      <c r="V231" s="156">
        <v>0</v>
      </c>
      <c r="W231" s="156">
        <v>0</v>
      </c>
      <c r="X231" s="156">
        <v>0</v>
      </c>
      <c r="Y231" s="156">
        <v>0</v>
      </c>
      <c r="Z231" s="156">
        <v>0</v>
      </c>
      <c r="AA231" s="156">
        <v>0</v>
      </c>
      <c r="AB231" s="156">
        <v>0</v>
      </c>
      <c r="AC231" s="156">
        <v>0</v>
      </c>
      <c r="AD231" s="156">
        <v>0</v>
      </c>
      <c r="AE231" s="156">
        <v>0</v>
      </c>
      <c r="AF231" s="156">
        <v>5565155</v>
      </c>
      <c r="AG231" s="156">
        <v>5565155</v>
      </c>
      <c r="AH231" s="156">
        <v>0</v>
      </c>
      <c r="AI231" s="156">
        <v>5530000</v>
      </c>
      <c r="AJ231" s="3"/>
      <c r="AK231" s="4"/>
    </row>
    <row r="232" spans="1:37">
      <c r="A232" s="227">
        <v>6</v>
      </c>
      <c r="B232" s="228" t="s">
        <v>486</v>
      </c>
      <c r="C232" s="228">
        <v>25054885201</v>
      </c>
      <c r="D232" s="228" t="s">
        <v>847</v>
      </c>
      <c r="E232" s="228" t="s">
        <v>848</v>
      </c>
      <c r="F232" s="228" t="s">
        <v>709</v>
      </c>
      <c r="G232" s="228" t="s">
        <v>709</v>
      </c>
      <c r="H232" s="228" t="s">
        <v>709</v>
      </c>
      <c r="I232" s="228" t="s">
        <v>709</v>
      </c>
      <c r="J232" s="229">
        <v>44707</v>
      </c>
      <c r="K232" s="156">
        <v>28158187</v>
      </c>
      <c r="L232" s="156">
        <v>28920235</v>
      </c>
      <c r="M232" s="156">
        <v>27890563</v>
      </c>
      <c r="N232" s="156">
        <v>762048.51</v>
      </c>
      <c r="O232" s="156">
        <v>120000</v>
      </c>
      <c r="P232" s="156">
        <v>27771528</v>
      </c>
      <c r="Q232" s="156">
        <v>0</v>
      </c>
      <c r="R232" s="156">
        <v>0</v>
      </c>
      <c r="S232" s="156">
        <v>0</v>
      </c>
      <c r="T232" s="156">
        <v>0</v>
      </c>
      <c r="U232" s="156">
        <v>0</v>
      </c>
      <c r="V232" s="156">
        <v>0</v>
      </c>
      <c r="W232" s="156">
        <v>0</v>
      </c>
      <c r="X232" s="156">
        <v>120000</v>
      </c>
      <c r="Y232" s="156">
        <v>0</v>
      </c>
      <c r="Z232" s="156">
        <v>0</v>
      </c>
      <c r="AA232" s="156">
        <v>0</v>
      </c>
      <c r="AB232" s="156">
        <v>0</v>
      </c>
      <c r="AC232" s="156">
        <v>0</v>
      </c>
      <c r="AD232" s="156">
        <v>120000</v>
      </c>
      <c r="AE232" s="156">
        <v>120000</v>
      </c>
      <c r="AF232" s="156">
        <v>28010563</v>
      </c>
      <c r="AG232" s="156">
        <v>27771528</v>
      </c>
      <c r="AH232" s="156">
        <v>-239034</v>
      </c>
      <c r="AI232" s="156">
        <v>23137913</v>
      </c>
      <c r="AJ232" s="3" t="s">
        <v>918</v>
      </c>
      <c r="AK232" s="4" t="s">
        <v>919</v>
      </c>
    </row>
    <row r="233" spans="1:37">
      <c r="A233" s="227">
        <v>6</v>
      </c>
      <c r="B233" s="228" t="s">
        <v>488</v>
      </c>
      <c r="C233" s="228">
        <v>43351125201</v>
      </c>
      <c r="D233" s="228" t="s">
        <v>920</v>
      </c>
      <c r="E233" s="228" t="s">
        <v>921</v>
      </c>
      <c r="F233" s="228" t="s">
        <v>709</v>
      </c>
      <c r="G233" s="228" t="s">
        <v>709</v>
      </c>
      <c r="H233" s="228" t="s">
        <v>709</v>
      </c>
      <c r="I233" s="228" t="s">
        <v>709</v>
      </c>
      <c r="J233" s="229">
        <v>44343</v>
      </c>
      <c r="K233" s="156">
        <v>41366428</v>
      </c>
      <c r="L233" s="156">
        <v>43068537</v>
      </c>
      <c r="M233" s="156">
        <v>44950000</v>
      </c>
      <c r="N233" s="156">
        <v>1702108.31</v>
      </c>
      <c r="O233" s="156">
        <v>1960000</v>
      </c>
      <c r="P233" s="156">
        <v>45038064</v>
      </c>
      <c r="Q233" s="156">
        <v>0</v>
      </c>
      <c r="R233" s="156">
        <v>0</v>
      </c>
      <c r="S233" s="156">
        <v>0</v>
      </c>
      <c r="T233" s="156">
        <v>0</v>
      </c>
      <c r="U233" s="156">
        <v>0</v>
      </c>
      <c r="V233" s="156">
        <v>0</v>
      </c>
      <c r="W233" s="156">
        <v>0</v>
      </c>
      <c r="X233" s="156">
        <v>1800000</v>
      </c>
      <c r="Y233" s="156">
        <v>0</v>
      </c>
      <c r="Z233" s="156">
        <v>0</v>
      </c>
      <c r="AA233" s="156">
        <v>0</v>
      </c>
      <c r="AB233" s="156">
        <v>160000</v>
      </c>
      <c r="AC233" s="156">
        <v>0</v>
      </c>
      <c r="AD233" s="156">
        <v>1960000</v>
      </c>
      <c r="AE233" s="156">
        <v>1960000</v>
      </c>
      <c r="AF233" s="156">
        <v>46910000</v>
      </c>
      <c r="AG233" s="156">
        <v>45038064</v>
      </c>
      <c r="AH233" s="156">
        <v>-1871936</v>
      </c>
      <c r="AI233" s="156">
        <v>33950112</v>
      </c>
      <c r="AJ233" s="3" t="s">
        <v>922</v>
      </c>
      <c r="AK233" s="4" t="s">
        <v>923</v>
      </c>
    </row>
    <row r="234" spans="1:37">
      <c r="A234" s="227">
        <v>6</v>
      </c>
      <c r="B234" s="228" t="s">
        <v>490</v>
      </c>
      <c r="C234" s="228">
        <v>44716515201</v>
      </c>
      <c r="D234" s="228" t="s">
        <v>924</v>
      </c>
      <c r="E234" s="228" t="s">
        <v>925</v>
      </c>
      <c r="F234" s="228" t="s">
        <v>709</v>
      </c>
      <c r="G234" s="228" t="s">
        <v>709</v>
      </c>
      <c r="H234" s="228" t="s">
        <v>709</v>
      </c>
      <c r="I234" s="228" t="s">
        <v>709</v>
      </c>
      <c r="J234" s="229">
        <v>44452</v>
      </c>
      <c r="K234" s="156">
        <v>66054600</v>
      </c>
      <c r="L234" s="156">
        <v>66794016</v>
      </c>
      <c r="M234" s="156">
        <v>66824078</v>
      </c>
      <c r="N234" s="156">
        <v>739415.88</v>
      </c>
      <c r="O234" s="156">
        <v>1200000</v>
      </c>
      <c r="P234" s="156">
        <v>67046919</v>
      </c>
      <c r="Q234" s="156">
        <v>0</v>
      </c>
      <c r="R234" s="156">
        <v>0</v>
      </c>
      <c r="S234" s="156">
        <v>0</v>
      </c>
      <c r="T234" s="156">
        <v>0</v>
      </c>
      <c r="U234" s="156">
        <v>0</v>
      </c>
      <c r="V234" s="156">
        <v>0</v>
      </c>
      <c r="W234" s="156">
        <v>0</v>
      </c>
      <c r="X234" s="156">
        <v>1200000</v>
      </c>
      <c r="Y234" s="156">
        <v>0</v>
      </c>
      <c r="Z234" s="156">
        <v>0</v>
      </c>
      <c r="AA234" s="156">
        <v>0</v>
      </c>
      <c r="AB234" s="156">
        <v>0</v>
      </c>
      <c r="AC234" s="156">
        <v>0</v>
      </c>
      <c r="AD234" s="156">
        <v>1200000</v>
      </c>
      <c r="AE234" s="156">
        <v>1200000</v>
      </c>
      <c r="AF234" s="156">
        <v>68024078</v>
      </c>
      <c r="AG234" s="156">
        <v>67046919</v>
      </c>
      <c r="AH234" s="156">
        <v>-977158</v>
      </c>
      <c r="AI234" s="156">
        <v>34964142</v>
      </c>
      <c r="AJ234" s="3" t="s">
        <v>926</v>
      </c>
      <c r="AK234" s="4" t="s">
        <v>927</v>
      </c>
    </row>
    <row r="235" spans="1:37">
      <c r="A235" s="227">
        <v>6</v>
      </c>
      <c r="B235" s="228" t="s">
        <v>671</v>
      </c>
      <c r="C235" s="228">
        <v>44391925201</v>
      </c>
      <c r="D235" s="228" t="s">
        <v>849</v>
      </c>
      <c r="E235" s="228" t="s">
        <v>850</v>
      </c>
      <c r="F235" s="228" t="s">
        <v>709</v>
      </c>
      <c r="G235" s="228" t="s">
        <v>709</v>
      </c>
      <c r="H235" s="228" t="s">
        <v>709</v>
      </c>
      <c r="I235" s="228" t="s">
        <v>709</v>
      </c>
      <c r="J235" s="229">
        <v>45071</v>
      </c>
      <c r="K235" s="156">
        <v>2869869</v>
      </c>
      <c r="L235" s="156">
        <v>2869869</v>
      </c>
      <c r="M235" s="156">
        <v>2778313</v>
      </c>
      <c r="N235" s="156">
        <v>0</v>
      </c>
      <c r="O235" s="156">
        <v>140000</v>
      </c>
      <c r="P235" s="156">
        <v>2778250</v>
      </c>
      <c r="Q235" s="156">
        <v>0</v>
      </c>
      <c r="R235" s="156">
        <v>0</v>
      </c>
      <c r="S235" s="156">
        <v>0</v>
      </c>
      <c r="T235" s="156">
        <v>0</v>
      </c>
      <c r="U235" s="156">
        <v>0</v>
      </c>
      <c r="V235" s="156">
        <v>0</v>
      </c>
      <c r="W235" s="156">
        <v>0</v>
      </c>
      <c r="X235" s="156">
        <v>140000</v>
      </c>
      <c r="Y235" s="156">
        <v>0</v>
      </c>
      <c r="Z235" s="156">
        <v>0</v>
      </c>
      <c r="AA235" s="156">
        <v>0</v>
      </c>
      <c r="AB235" s="156">
        <v>0</v>
      </c>
      <c r="AC235" s="156">
        <v>0</v>
      </c>
      <c r="AD235" s="156">
        <v>140000</v>
      </c>
      <c r="AE235" s="156">
        <v>140000</v>
      </c>
      <c r="AF235" s="156">
        <v>2918313</v>
      </c>
      <c r="AG235" s="156">
        <v>2778250</v>
      </c>
      <c r="AH235" s="156">
        <v>-140063</v>
      </c>
      <c r="AI235" s="156">
        <v>2865779</v>
      </c>
      <c r="AJ235" s="3" t="s">
        <v>928</v>
      </c>
      <c r="AK235" s="4" t="s">
        <v>929</v>
      </c>
    </row>
    <row r="236" spans="1:37">
      <c r="A236" s="227">
        <v>6</v>
      </c>
      <c r="B236" s="228" t="s">
        <v>492</v>
      </c>
      <c r="C236" s="228">
        <v>43029169201</v>
      </c>
      <c r="D236" s="228" t="s">
        <v>856</v>
      </c>
      <c r="E236" s="228" t="s">
        <v>857</v>
      </c>
      <c r="F236" s="228" t="s">
        <v>709</v>
      </c>
      <c r="G236" s="228" t="s">
        <v>709</v>
      </c>
      <c r="H236" s="228" t="s">
        <v>709</v>
      </c>
      <c r="I236" s="228" t="s">
        <v>709</v>
      </c>
      <c r="J236" s="229">
        <v>44725</v>
      </c>
      <c r="K236" s="156">
        <v>7237000</v>
      </c>
      <c r="L236" s="156">
        <v>7269318</v>
      </c>
      <c r="M236" s="156">
        <v>7237180</v>
      </c>
      <c r="N236" s="156">
        <v>32318.49</v>
      </c>
      <c r="O236" s="156">
        <v>0</v>
      </c>
      <c r="P236" s="156">
        <v>0</v>
      </c>
      <c r="Q236" s="156">
        <v>0</v>
      </c>
      <c r="R236" s="156">
        <v>0</v>
      </c>
      <c r="S236" s="156">
        <v>0</v>
      </c>
      <c r="T236" s="156">
        <v>0</v>
      </c>
      <c r="U236" s="156">
        <v>0</v>
      </c>
      <c r="V236" s="156">
        <v>0</v>
      </c>
      <c r="W236" s="156">
        <v>0</v>
      </c>
      <c r="X236" s="156">
        <v>0</v>
      </c>
      <c r="Y236" s="156">
        <v>0</v>
      </c>
      <c r="Z236" s="156">
        <v>0</v>
      </c>
      <c r="AA236" s="156">
        <v>0</v>
      </c>
      <c r="AB236" s="156">
        <v>0</v>
      </c>
      <c r="AC236" s="156">
        <v>0</v>
      </c>
      <c r="AD236" s="156">
        <v>0</v>
      </c>
      <c r="AE236" s="156">
        <v>0</v>
      </c>
      <c r="AF236" s="156">
        <v>7237180</v>
      </c>
      <c r="AG236" s="156">
        <v>0</v>
      </c>
      <c r="AH236" s="156">
        <v>-7237180</v>
      </c>
      <c r="AI236" s="156">
        <v>5284477</v>
      </c>
      <c r="AJ236" s="3" t="s">
        <v>899</v>
      </c>
      <c r="AK236" s="4" t="s">
        <v>900</v>
      </c>
    </row>
    <row r="237" spans="1:37">
      <c r="A237" s="227">
        <v>6</v>
      </c>
      <c r="B237" s="228" t="s">
        <v>494</v>
      </c>
      <c r="C237" s="228">
        <v>44598815201</v>
      </c>
      <c r="D237" s="228" t="s">
        <v>845</v>
      </c>
      <c r="E237" s="228" t="s">
        <v>846</v>
      </c>
      <c r="F237" s="228" t="s">
        <v>709</v>
      </c>
      <c r="G237" s="228" t="s">
        <v>709</v>
      </c>
      <c r="H237" s="228" t="s">
        <v>709</v>
      </c>
      <c r="I237" s="228" t="s">
        <v>709</v>
      </c>
      <c r="J237" s="229">
        <v>45379</v>
      </c>
      <c r="K237" s="156">
        <v>3370711</v>
      </c>
      <c r="L237" s="156">
        <v>3853261</v>
      </c>
      <c r="M237" s="156">
        <v>3033601</v>
      </c>
      <c r="N237" s="156">
        <v>482549.84</v>
      </c>
      <c r="O237" s="156">
        <v>120000</v>
      </c>
      <c r="P237" s="156">
        <v>3032315</v>
      </c>
      <c r="Q237" s="156">
        <v>0</v>
      </c>
      <c r="R237" s="156">
        <v>0</v>
      </c>
      <c r="S237" s="156">
        <v>0</v>
      </c>
      <c r="T237" s="156">
        <v>0</v>
      </c>
      <c r="U237" s="156">
        <v>0</v>
      </c>
      <c r="V237" s="156">
        <v>0</v>
      </c>
      <c r="W237" s="156">
        <v>0</v>
      </c>
      <c r="X237" s="156">
        <v>120000</v>
      </c>
      <c r="Y237" s="156">
        <v>0</v>
      </c>
      <c r="Z237" s="156">
        <v>0</v>
      </c>
      <c r="AA237" s="156">
        <v>0</v>
      </c>
      <c r="AB237" s="156">
        <v>0</v>
      </c>
      <c r="AC237" s="156">
        <v>0</v>
      </c>
      <c r="AD237" s="156">
        <v>120000</v>
      </c>
      <c r="AE237" s="156">
        <v>120000</v>
      </c>
      <c r="AF237" s="156">
        <v>3153601</v>
      </c>
      <c r="AG237" s="156">
        <v>3032315</v>
      </c>
      <c r="AH237" s="156">
        <v>-121286</v>
      </c>
      <c r="AI237" s="156">
        <v>3432003</v>
      </c>
      <c r="AJ237" s="3" t="s">
        <v>930</v>
      </c>
      <c r="AK237" s="4" t="s">
        <v>931</v>
      </c>
    </row>
    <row r="238" spans="1:37">
      <c r="A238" s="227">
        <v>6</v>
      </c>
      <c r="B238" s="228" t="s">
        <v>932</v>
      </c>
      <c r="C238" s="228">
        <v>43029189201</v>
      </c>
      <c r="D238" s="228" t="s">
        <v>897</v>
      </c>
      <c r="E238" s="228" t="s">
        <v>898</v>
      </c>
      <c r="F238" s="228" t="s">
        <v>709</v>
      </c>
      <c r="G238" s="228" t="s">
        <v>709</v>
      </c>
      <c r="H238" s="228" t="s">
        <v>709</v>
      </c>
      <c r="I238" s="228" t="s">
        <v>709</v>
      </c>
      <c r="J238" s="229">
        <v>45404</v>
      </c>
      <c r="K238" s="156">
        <v>1315382</v>
      </c>
      <c r="L238" s="156">
        <v>1315382</v>
      </c>
      <c r="M238" s="156">
        <v>1284180</v>
      </c>
      <c r="N238" s="156">
        <v>0</v>
      </c>
      <c r="O238" s="156">
        <v>0</v>
      </c>
      <c r="P238" s="156">
        <v>0</v>
      </c>
      <c r="Q238" s="156">
        <v>0</v>
      </c>
      <c r="R238" s="156">
        <v>0</v>
      </c>
      <c r="S238" s="156">
        <v>0</v>
      </c>
      <c r="T238" s="156">
        <v>0</v>
      </c>
      <c r="U238" s="156">
        <v>0</v>
      </c>
      <c r="V238" s="156">
        <v>0</v>
      </c>
      <c r="W238" s="156">
        <v>0</v>
      </c>
      <c r="X238" s="156">
        <v>0</v>
      </c>
      <c r="Y238" s="156">
        <v>0</v>
      </c>
      <c r="Z238" s="156">
        <v>0</v>
      </c>
      <c r="AA238" s="156">
        <v>0</v>
      </c>
      <c r="AB238" s="156">
        <v>0</v>
      </c>
      <c r="AC238" s="156">
        <v>0</v>
      </c>
      <c r="AD238" s="156">
        <v>0</v>
      </c>
      <c r="AE238" s="156">
        <v>0</v>
      </c>
      <c r="AF238" s="156">
        <v>1284180</v>
      </c>
      <c r="AG238" s="156">
        <v>0</v>
      </c>
      <c r="AH238" s="156">
        <v>-1284180</v>
      </c>
      <c r="AI238" s="156">
        <v>1725000</v>
      </c>
      <c r="AJ238" s="3" t="s">
        <v>710</v>
      </c>
      <c r="AK238" s="4" t="s">
        <v>711</v>
      </c>
    </row>
    <row r="239" spans="1:37" ht="24">
      <c r="A239" s="227">
        <v>6</v>
      </c>
      <c r="B239" s="228" t="s">
        <v>496</v>
      </c>
      <c r="C239" s="228">
        <v>44391115201</v>
      </c>
      <c r="D239" s="228" t="s">
        <v>933</v>
      </c>
      <c r="E239" s="228" t="s">
        <v>934</v>
      </c>
      <c r="F239" s="228" t="s">
        <v>709</v>
      </c>
      <c r="G239" s="228" t="s">
        <v>709</v>
      </c>
      <c r="H239" s="228" t="s">
        <v>709</v>
      </c>
      <c r="I239" s="228" t="s">
        <v>709</v>
      </c>
      <c r="J239" s="229">
        <v>45379</v>
      </c>
      <c r="K239" s="156">
        <v>5790735</v>
      </c>
      <c r="L239" s="156">
        <v>6121430</v>
      </c>
      <c r="M239" s="156">
        <v>5667306</v>
      </c>
      <c r="N239" s="156">
        <v>330694.99</v>
      </c>
      <c r="O239" s="156">
        <v>100000</v>
      </c>
      <c r="P239" s="156">
        <v>5665707</v>
      </c>
      <c r="Q239" s="156">
        <v>0</v>
      </c>
      <c r="R239" s="156">
        <v>0</v>
      </c>
      <c r="S239" s="156">
        <v>0</v>
      </c>
      <c r="T239" s="156">
        <v>0</v>
      </c>
      <c r="U239" s="156">
        <v>0</v>
      </c>
      <c r="V239" s="156">
        <v>0</v>
      </c>
      <c r="W239" s="156">
        <v>0</v>
      </c>
      <c r="X239" s="156">
        <v>100000</v>
      </c>
      <c r="Y239" s="156">
        <v>0</v>
      </c>
      <c r="Z239" s="156">
        <v>0</v>
      </c>
      <c r="AA239" s="156">
        <v>0</v>
      </c>
      <c r="AB239" s="156">
        <v>0</v>
      </c>
      <c r="AC239" s="156">
        <v>0</v>
      </c>
      <c r="AD239" s="156">
        <v>100000</v>
      </c>
      <c r="AE239" s="156">
        <v>100000</v>
      </c>
      <c r="AF239" s="156">
        <v>5767306</v>
      </c>
      <c r="AG239" s="156">
        <v>5665707</v>
      </c>
      <c r="AH239" s="156">
        <v>-101599</v>
      </c>
      <c r="AI239" s="156">
        <v>4862239</v>
      </c>
      <c r="AJ239" s="3" t="s">
        <v>930</v>
      </c>
      <c r="AK239" s="4" t="s">
        <v>931</v>
      </c>
    </row>
    <row r="240" spans="1:37">
      <c r="A240" s="227">
        <v>6</v>
      </c>
      <c r="B240" s="228" t="s">
        <v>498</v>
      </c>
      <c r="C240" s="228">
        <v>43992315201</v>
      </c>
      <c r="D240" s="228" t="s">
        <v>856</v>
      </c>
      <c r="E240" s="228" t="s">
        <v>857</v>
      </c>
      <c r="F240" s="228" t="s">
        <v>709</v>
      </c>
      <c r="G240" s="228" t="s">
        <v>709</v>
      </c>
      <c r="H240" s="228" t="s">
        <v>709</v>
      </c>
      <c r="I240" s="228" t="s">
        <v>709</v>
      </c>
      <c r="J240" s="229">
        <v>45350</v>
      </c>
      <c r="K240" s="156">
        <v>749749</v>
      </c>
      <c r="L240" s="156">
        <v>750453</v>
      </c>
      <c r="M240" s="156">
        <v>687268</v>
      </c>
      <c r="N240" s="156">
        <v>704</v>
      </c>
      <c r="O240" s="156">
        <v>0</v>
      </c>
      <c r="P240" s="156">
        <v>687166</v>
      </c>
      <c r="Q240" s="156">
        <v>0</v>
      </c>
      <c r="R240" s="156">
        <v>0</v>
      </c>
      <c r="S240" s="156">
        <v>0</v>
      </c>
      <c r="T240" s="156">
        <v>0</v>
      </c>
      <c r="U240" s="156">
        <v>0</v>
      </c>
      <c r="V240" s="156">
        <v>0</v>
      </c>
      <c r="W240" s="156">
        <v>0</v>
      </c>
      <c r="X240" s="156">
        <v>0</v>
      </c>
      <c r="Y240" s="156">
        <v>0</v>
      </c>
      <c r="Z240" s="156">
        <v>0</v>
      </c>
      <c r="AA240" s="156">
        <v>0</v>
      </c>
      <c r="AB240" s="156">
        <v>0</v>
      </c>
      <c r="AC240" s="156">
        <v>0</v>
      </c>
      <c r="AD240" s="156">
        <v>0</v>
      </c>
      <c r="AE240" s="156">
        <v>0</v>
      </c>
      <c r="AF240" s="156">
        <v>687268</v>
      </c>
      <c r="AG240" s="156">
        <v>687166</v>
      </c>
      <c r="AH240" s="156">
        <v>-102</v>
      </c>
      <c r="AI240" s="156">
        <v>759571</v>
      </c>
      <c r="AJ240" s="3"/>
      <c r="AK240" s="4"/>
    </row>
    <row r="241" spans="1:37">
      <c r="A241" s="227">
        <v>6</v>
      </c>
      <c r="B241" s="228" t="s">
        <v>500</v>
      </c>
      <c r="C241" s="228">
        <v>44462215201</v>
      </c>
      <c r="D241" s="228" t="s">
        <v>935</v>
      </c>
      <c r="E241" s="228" t="s">
        <v>936</v>
      </c>
      <c r="F241" s="228" t="s">
        <v>709</v>
      </c>
      <c r="G241" s="228" t="s">
        <v>709</v>
      </c>
      <c r="H241" s="228" t="s">
        <v>709</v>
      </c>
      <c r="I241" s="228" t="s">
        <v>709</v>
      </c>
      <c r="J241" s="229">
        <v>44678</v>
      </c>
      <c r="K241" s="156">
        <v>12567171</v>
      </c>
      <c r="L241" s="156">
        <v>13007370</v>
      </c>
      <c r="M241" s="156">
        <v>12865831</v>
      </c>
      <c r="N241" s="156">
        <v>440199.87</v>
      </c>
      <c r="O241" s="156">
        <v>500000</v>
      </c>
      <c r="P241" s="156">
        <v>12808223</v>
      </c>
      <c r="Q241" s="156">
        <v>0</v>
      </c>
      <c r="R241" s="156">
        <v>0</v>
      </c>
      <c r="S241" s="156">
        <v>0</v>
      </c>
      <c r="T241" s="156">
        <v>0</v>
      </c>
      <c r="U241" s="156">
        <v>0</v>
      </c>
      <c r="V241" s="156">
        <v>0</v>
      </c>
      <c r="W241" s="156">
        <v>0</v>
      </c>
      <c r="X241" s="156">
        <v>500000</v>
      </c>
      <c r="Y241" s="156">
        <v>0</v>
      </c>
      <c r="Z241" s="156">
        <v>0</v>
      </c>
      <c r="AA241" s="156">
        <v>0</v>
      </c>
      <c r="AB241" s="156">
        <v>0</v>
      </c>
      <c r="AC241" s="156">
        <v>0</v>
      </c>
      <c r="AD241" s="156">
        <v>500000</v>
      </c>
      <c r="AE241" s="156">
        <v>500000</v>
      </c>
      <c r="AF241" s="156">
        <v>13365831</v>
      </c>
      <c r="AG241" s="156">
        <v>12808223</v>
      </c>
      <c r="AH241" s="156">
        <v>-557608</v>
      </c>
      <c r="AI241" s="156">
        <v>11765757</v>
      </c>
      <c r="AJ241" s="3" t="s">
        <v>937</v>
      </c>
      <c r="AK241" s="4" t="s">
        <v>938</v>
      </c>
    </row>
    <row r="242" spans="1:37" ht="24">
      <c r="A242" s="227">
        <v>6</v>
      </c>
      <c r="B242" s="228" t="s">
        <v>502</v>
      </c>
      <c r="C242" s="228">
        <v>44390215201</v>
      </c>
      <c r="D242" s="228" t="s">
        <v>933</v>
      </c>
      <c r="E242" s="228" t="s">
        <v>934</v>
      </c>
      <c r="F242" s="228" t="s">
        <v>709</v>
      </c>
      <c r="G242" s="228" t="s">
        <v>709</v>
      </c>
      <c r="H242" s="228" t="s">
        <v>709</v>
      </c>
      <c r="I242" s="228" t="s">
        <v>709</v>
      </c>
      <c r="J242" s="229">
        <v>44979</v>
      </c>
      <c r="K242" s="156">
        <v>6112543</v>
      </c>
      <c r="L242" s="156">
        <v>6196534</v>
      </c>
      <c r="M242" s="156">
        <v>6055588</v>
      </c>
      <c r="N242" s="156">
        <v>83991.29</v>
      </c>
      <c r="O242" s="156">
        <v>0</v>
      </c>
      <c r="P242" s="156">
        <v>6047700</v>
      </c>
      <c r="Q242" s="156">
        <v>0</v>
      </c>
      <c r="R242" s="156">
        <v>0</v>
      </c>
      <c r="S242" s="156">
        <v>0</v>
      </c>
      <c r="T242" s="156">
        <v>0</v>
      </c>
      <c r="U242" s="156">
        <v>0</v>
      </c>
      <c r="V242" s="156">
        <v>0</v>
      </c>
      <c r="W242" s="156">
        <v>0</v>
      </c>
      <c r="X242" s="156">
        <v>0</v>
      </c>
      <c r="Y242" s="156">
        <v>0</v>
      </c>
      <c r="Z242" s="156">
        <v>0</v>
      </c>
      <c r="AA242" s="156">
        <v>0</v>
      </c>
      <c r="AB242" s="156">
        <v>0</v>
      </c>
      <c r="AC242" s="156">
        <v>0</v>
      </c>
      <c r="AD242" s="156">
        <v>0</v>
      </c>
      <c r="AE242" s="156">
        <v>0</v>
      </c>
      <c r="AF242" s="156">
        <v>6055588</v>
      </c>
      <c r="AG242" s="156">
        <v>6047700</v>
      </c>
      <c r="AH242" s="156">
        <v>-7887</v>
      </c>
      <c r="AI242" s="156">
        <v>4898503</v>
      </c>
      <c r="AJ242" s="3" t="s">
        <v>930</v>
      </c>
      <c r="AK242" s="4" t="s">
        <v>931</v>
      </c>
    </row>
    <row r="243" spans="1:37">
      <c r="A243" s="227">
        <v>6</v>
      </c>
      <c r="B243" s="228" t="s">
        <v>504</v>
      </c>
      <c r="C243" s="228">
        <v>44392115201</v>
      </c>
      <c r="D243" s="228" t="s">
        <v>939</v>
      </c>
      <c r="E243" s="228" t="s">
        <v>940</v>
      </c>
      <c r="F243" s="228" t="s">
        <v>709</v>
      </c>
      <c r="G243" s="228" t="s">
        <v>709</v>
      </c>
      <c r="H243" s="228" t="s">
        <v>709</v>
      </c>
      <c r="I243" s="228" t="s">
        <v>709</v>
      </c>
      <c r="J243" s="229">
        <v>45070</v>
      </c>
      <c r="K243" s="156">
        <v>7844825</v>
      </c>
      <c r="L243" s="156">
        <v>8071972</v>
      </c>
      <c r="M243" s="156">
        <v>8026073</v>
      </c>
      <c r="N243" s="156">
        <v>227147.21</v>
      </c>
      <c r="O243" s="156">
        <v>200000</v>
      </c>
      <c r="P243" s="156">
        <v>8025252</v>
      </c>
      <c r="Q243" s="156">
        <v>0</v>
      </c>
      <c r="R243" s="156">
        <v>0</v>
      </c>
      <c r="S243" s="156">
        <v>0</v>
      </c>
      <c r="T243" s="156">
        <v>0</v>
      </c>
      <c r="U243" s="156">
        <v>0</v>
      </c>
      <c r="V243" s="156">
        <v>0</v>
      </c>
      <c r="W243" s="156">
        <v>0</v>
      </c>
      <c r="X243" s="156">
        <v>200000</v>
      </c>
      <c r="Y243" s="156">
        <v>0</v>
      </c>
      <c r="Z243" s="156">
        <v>0</v>
      </c>
      <c r="AA243" s="156">
        <v>0</v>
      </c>
      <c r="AB243" s="156">
        <v>0</v>
      </c>
      <c r="AC243" s="156">
        <v>0</v>
      </c>
      <c r="AD243" s="156">
        <v>200000</v>
      </c>
      <c r="AE243" s="156">
        <v>200000</v>
      </c>
      <c r="AF243" s="156">
        <v>8226073</v>
      </c>
      <c r="AG243" s="156">
        <v>8025252</v>
      </c>
      <c r="AH243" s="156">
        <v>-200821</v>
      </c>
      <c r="AI243" s="156">
        <v>8411804</v>
      </c>
      <c r="AJ243" s="3" t="s">
        <v>930</v>
      </c>
      <c r="AK243" s="4" t="s">
        <v>931</v>
      </c>
    </row>
    <row r="244" spans="1:37" ht="24">
      <c r="A244" s="227">
        <v>6</v>
      </c>
      <c r="B244" s="228" t="s">
        <v>506</v>
      </c>
      <c r="C244" s="228">
        <v>44598715201</v>
      </c>
      <c r="D244" s="228" t="s">
        <v>941</v>
      </c>
      <c r="E244" s="228" t="s">
        <v>942</v>
      </c>
      <c r="F244" s="228" t="s">
        <v>709</v>
      </c>
      <c r="G244" s="228" t="s">
        <v>709</v>
      </c>
      <c r="H244" s="228" t="s">
        <v>709</v>
      </c>
      <c r="I244" s="228" t="s">
        <v>709</v>
      </c>
      <c r="J244" s="229">
        <v>45042</v>
      </c>
      <c r="K244" s="156">
        <v>15230513</v>
      </c>
      <c r="L244" s="156">
        <v>15276979</v>
      </c>
      <c r="M244" s="156">
        <v>14673045</v>
      </c>
      <c r="N244" s="156">
        <v>46466.35</v>
      </c>
      <c r="O244" s="156">
        <v>440000</v>
      </c>
      <c r="P244" s="156">
        <v>14652396</v>
      </c>
      <c r="Q244" s="156">
        <v>0</v>
      </c>
      <c r="R244" s="156">
        <v>0</v>
      </c>
      <c r="S244" s="156">
        <v>0</v>
      </c>
      <c r="T244" s="156">
        <v>0</v>
      </c>
      <c r="U244" s="156">
        <v>0</v>
      </c>
      <c r="V244" s="156">
        <v>0</v>
      </c>
      <c r="W244" s="156">
        <v>0</v>
      </c>
      <c r="X244" s="156">
        <v>440000</v>
      </c>
      <c r="Y244" s="156">
        <v>0</v>
      </c>
      <c r="Z244" s="156">
        <v>0</v>
      </c>
      <c r="AA244" s="156">
        <v>0</v>
      </c>
      <c r="AB244" s="156">
        <v>0</v>
      </c>
      <c r="AC244" s="156">
        <v>0</v>
      </c>
      <c r="AD244" s="156">
        <v>440000</v>
      </c>
      <c r="AE244" s="156">
        <v>440000</v>
      </c>
      <c r="AF244" s="156">
        <v>15113045</v>
      </c>
      <c r="AG244" s="156">
        <v>14652396</v>
      </c>
      <c r="AH244" s="156">
        <v>-460650</v>
      </c>
      <c r="AI244" s="156">
        <v>16721998</v>
      </c>
      <c r="AJ244" s="3" t="s">
        <v>928</v>
      </c>
      <c r="AK244" s="4" t="s">
        <v>929</v>
      </c>
    </row>
    <row r="245" spans="1:37">
      <c r="A245" s="227">
        <v>6</v>
      </c>
      <c r="B245" s="228" t="s">
        <v>508</v>
      </c>
      <c r="C245" s="228">
        <v>44389615201</v>
      </c>
      <c r="D245" s="228" t="s">
        <v>744</v>
      </c>
      <c r="E245" s="228" t="s">
        <v>745</v>
      </c>
      <c r="F245" s="228" t="s">
        <v>709</v>
      </c>
      <c r="G245" s="228" t="s">
        <v>709</v>
      </c>
      <c r="H245" s="228" t="s">
        <v>709</v>
      </c>
      <c r="I245" s="228" t="s">
        <v>709</v>
      </c>
      <c r="J245" s="229">
        <v>45070</v>
      </c>
      <c r="K245" s="156">
        <v>12343500</v>
      </c>
      <c r="L245" s="156">
        <v>12329103</v>
      </c>
      <c r="M245" s="156">
        <v>12004695</v>
      </c>
      <c r="N245" s="156">
        <v>-14397.46</v>
      </c>
      <c r="O245" s="156">
        <v>340000</v>
      </c>
      <c r="P245" s="156">
        <v>12003108</v>
      </c>
      <c r="Q245" s="156">
        <v>0</v>
      </c>
      <c r="R245" s="156">
        <v>0</v>
      </c>
      <c r="S245" s="156">
        <v>0</v>
      </c>
      <c r="T245" s="156">
        <v>0</v>
      </c>
      <c r="U245" s="156">
        <v>0</v>
      </c>
      <c r="V245" s="156">
        <v>0</v>
      </c>
      <c r="W245" s="156">
        <v>0</v>
      </c>
      <c r="X245" s="156">
        <v>340000</v>
      </c>
      <c r="Y245" s="156">
        <v>0</v>
      </c>
      <c r="Z245" s="156">
        <v>0</v>
      </c>
      <c r="AA245" s="156">
        <v>0</v>
      </c>
      <c r="AB245" s="156">
        <v>0</v>
      </c>
      <c r="AC245" s="156">
        <v>0</v>
      </c>
      <c r="AD245" s="156">
        <v>340000</v>
      </c>
      <c r="AE245" s="156">
        <v>340000</v>
      </c>
      <c r="AF245" s="156">
        <v>12344695</v>
      </c>
      <c r="AG245" s="156">
        <v>12003108</v>
      </c>
      <c r="AH245" s="156">
        <v>-341587</v>
      </c>
      <c r="AI245" s="156">
        <v>10090244</v>
      </c>
      <c r="AJ245" s="3" t="s">
        <v>918</v>
      </c>
      <c r="AK245" s="4" t="s">
        <v>919</v>
      </c>
    </row>
    <row r="246" spans="1:37">
      <c r="A246" s="227">
        <v>6</v>
      </c>
      <c r="B246" s="228" t="s">
        <v>943</v>
      </c>
      <c r="C246" s="228">
        <v>44393715201</v>
      </c>
      <c r="D246" s="228" t="s">
        <v>847</v>
      </c>
      <c r="E246" s="228" t="s">
        <v>848</v>
      </c>
      <c r="F246" s="228" t="s">
        <v>709</v>
      </c>
      <c r="G246" s="228" t="s">
        <v>709</v>
      </c>
      <c r="H246" s="228" t="s">
        <v>709</v>
      </c>
      <c r="I246" s="228" t="s">
        <v>709</v>
      </c>
      <c r="J246" s="229">
        <v>45014</v>
      </c>
      <c r="K246" s="156">
        <v>9816354</v>
      </c>
      <c r="L246" s="156">
        <v>9816354</v>
      </c>
      <c r="M246" s="156">
        <v>9814725</v>
      </c>
      <c r="N246" s="156">
        <v>0</v>
      </c>
      <c r="O246" s="156">
        <v>320000</v>
      </c>
      <c r="P246" s="156">
        <v>9792214</v>
      </c>
      <c r="Q246" s="156">
        <v>0</v>
      </c>
      <c r="R246" s="156">
        <v>0</v>
      </c>
      <c r="S246" s="156">
        <v>0</v>
      </c>
      <c r="T246" s="156">
        <v>0</v>
      </c>
      <c r="U246" s="156">
        <v>0</v>
      </c>
      <c r="V246" s="156">
        <v>0</v>
      </c>
      <c r="W246" s="156">
        <v>0</v>
      </c>
      <c r="X246" s="156">
        <v>320000</v>
      </c>
      <c r="Y246" s="156">
        <v>0</v>
      </c>
      <c r="Z246" s="156">
        <v>0</v>
      </c>
      <c r="AA246" s="156">
        <v>0</v>
      </c>
      <c r="AB246" s="156">
        <v>0</v>
      </c>
      <c r="AC246" s="156">
        <v>0</v>
      </c>
      <c r="AD246" s="156">
        <v>320000</v>
      </c>
      <c r="AE246" s="156">
        <v>320000</v>
      </c>
      <c r="AF246" s="156">
        <v>10134725</v>
      </c>
      <c r="AG246" s="156">
        <v>9792214</v>
      </c>
      <c r="AH246" s="156">
        <v>-342511</v>
      </c>
      <c r="AI246" s="156">
        <v>10415642</v>
      </c>
      <c r="AJ246" s="3" t="s">
        <v>928</v>
      </c>
      <c r="AK246" s="4" t="s">
        <v>929</v>
      </c>
    </row>
    <row r="247" spans="1:37">
      <c r="A247" s="227">
        <v>6</v>
      </c>
      <c r="B247" s="228" t="s">
        <v>510</v>
      </c>
      <c r="C247" s="228">
        <v>44599515201</v>
      </c>
      <c r="D247" s="228" t="s">
        <v>944</v>
      </c>
      <c r="E247" s="228" t="s">
        <v>945</v>
      </c>
      <c r="F247" s="228" t="s">
        <v>709</v>
      </c>
      <c r="G247" s="228" t="s">
        <v>709</v>
      </c>
      <c r="H247" s="228" t="s">
        <v>709</v>
      </c>
      <c r="I247" s="228" t="s">
        <v>709</v>
      </c>
      <c r="J247" s="229">
        <v>45266</v>
      </c>
      <c r="K247" s="156">
        <v>2427793</v>
      </c>
      <c r="L247" s="156">
        <v>2522356</v>
      </c>
      <c r="M247" s="156">
        <v>2377282</v>
      </c>
      <c r="N247" s="156">
        <v>94563.1</v>
      </c>
      <c r="O247" s="156">
        <v>100000</v>
      </c>
      <c r="P247" s="156">
        <v>2374390</v>
      </c>
      <c r="Q247" s="156">
        <v>0</v>
      </c>
      <c r="R247" s="156">
        <v>0</v>
      </c>
      <c r="S247" s="156">
        <v>0</v>
      </c>
      <c r="T247" s="156">
        <v>0</v>
      </c>
      <c r="U247" s="156">
        <v>0</v>
      </c>
      <c r="V247" s="156">
        <v>0</v>
      </c>
      <c r="W247" s="156">
        <v>0</v>
      </c>
      <c r="X247" s="156">
        <v>100000</v>
      </c>
      <c r="Y247" s="156">
        <v>0</v>
      </c>
      <c r="Z247" s="156">
        <v>0</v>
      </c>
      <c r="AA247" s="156">
        <v>0</v>
      </c>
      <c r="AB247" s="156">
        <v>0</v>
      </c>
      <c r="AC247" s="156">
        <v>0</v>
      </c>
      <c r="AD247" s="156">
        <v>100000</v>
      </c>
      <c r="AE247" s="156">
        <v>100000</v>
      </c>
      <c r="AF247" s="156">
        <v>2477282</v>
      </c>
      <c r="AG247" s="156">
        <v>2374390</v>
      </c>
      <c r="AH247" s="156">
        <v>-102891</v>
      </c>
      <c r="AI247" s="156">
        <v>2381685</v>
      </c>
      <c r="AJ247" s="3" t="s">
        <v>930</v>
      </c>
      <c r="AK247" s="4" t="s">
        <v>931</v>
      </c>
    </row>
    <row r="248" spans="1:37">
      <c r="A248" s="227">
        <v>6</v>
      </c>
      <c r="B248" s="228" t="s">
        <v>512</v>
      </c>
      <c r="C248" s="228">
        <v>44389815202</v>
      </c>
      <c r="D248" s="228" t="s">
        <v>847</v>
      </c>
      <c r="E248" s="228" t="s">
        <v>848</v>
      </c>
      <c r="F248" s="228" t="s">
        <v>709</v>
      </c>
      <c r="G248" s="228" t="s">
        <v>709</v>
      </c>
      <c r="H248" s="228" t="s">
        <v>709</v>
      </c>
      <c r="I248" s="228" t="s">
        <v>709</v>
      </c>
      <c r="J248" s="229">
        <v>44979</v>
      </c>
      <c r="K248" s="156">
        <v>17424162</v>
      </c>
      <c r="L248" s="156">
        <v>17775584</v>
      </c>
      <c r="M248" s="156">
        <v>17807123</v>
      </c>
      <c r="N248" s="156">
        <v>351422.16</v>
      </c>
      <c r="O248" s="156">
        <v>360000</v>
      </c>
      <c r="P248" s="156">
        <v>17736459</v>
      </c>
      <c r="Q248" s="156">
        <v>0</v>
      </c>
      <c r="R248" s="156">
        <v>0</v>
      </c>
      <c r="S248" s="156">
        <v>0</v>
      </c>
      <c r="T248" s="156">
        <v>0</v>
      </c>
      <c r="U248" s="156">
        <v>0</v>
      </c>
      <c r="V248" s="156">
        <v>0</v>
      </c>
      <c r="W248" s="156">
        <v>0</v>
      </c>
      <c r="X248" s="156">
        <v>360000</v>
      </c>
      <c r="Y248" s="156">
        <v>0</v>
      </c>
      <c r="Z248" s="156">
        <v>0</v>
      </c>
      <c r="AA248" s="156">
        <v>0</v>
      </c>
      <c r="AB248" s="156">
        <v>0</v>
      </c>
      <c r="AC248" s="156">
        <v>0</v>
      </c>
      <c r="AD248" s="156">
        <v>360000</v>
      </c>
      <c r="AE248" s="156">
        <v>360000</v>
      </c>
      <c r="AF248" s="156">
        <v>18167123</v>
      </c>
      <c r="AG248" s="156">
        <v>17736459</v>
      </c>
      <c r="AH248" s="156">
        <v>-430664</v>
      </c>
      <c r="AI248" s="156">
        <v>16704095</v>
      </c>
      <c r="AJ248" s="3" t="s">
        <v>937</v>
      </c>
      <c r="AK248" s="4" t="s">
        <v>938</v>
      </c>
    </row>
    <row r="249" spans="1:37">
      <c r="A249" s="227">
        <v>6</v>
      </c>
      <c r="B249" s="228" t="s">
        <v>514</v>
      </c>
      <c r="C249" s="228">
        <v>44757415201</v>
      </c>
      <c r="D249" s="228" t="s">
        <v>849</v>
      </c>
      <c r="E249" s="228" t="s">
        <v>850</v>
      </c>
      <c r="F249" s="228" t="s">
        <v>709</v>
      </c>
      <c r="G249" s="228" t="s">
        <v>709</v>
      </c>
      <c r="H249" s="228" t="s">
        <v>709</v>
      </c>
      <c r="I249" s="228" t="s">
        <v>709</v>
      </c>
      <c r="J249" s="229">
        <v>45434</v>
      </c>
      <c r="K249" s="156">
        <v>1669000</v>
      </c>
      <c r="L249" s="156">
        <v>1695000</v>
      </c>
      <c r="M249" s="156">
        <v>1692054</v>
      </c>
      <c r="N249" s="156">
        <v>26000</v>
      </c>
      <c r="O249" s="156">
        <v>0</v>
      </c>
      <c r="P249" s="156">
        <v>1691797</v>
      </c>
      <c r="Q249" s="156">
        <v>0</v>
      </c>
      <c r="R249" s="156">
        <v>0</v>
      </c>
      <c r="S249" s="156">
        <v>0</v>
      </c>
      <c r="T249" s="156">
        <v>0</v>
      </c>
      <c r="U249" s="156">
        <v>0</v>
      </c>
      <c r="V249" s="156">
        <v>0</v>
      </c>
      <c r="W249" s="156">
        <v>0</v>
      </c>
      <c r="X249" s="156">
        <v>0</v>
      </c>
      <c r="Y249" s="156">
        <v>0</v>
      </c>
      <c r="Z249" s="156">
        <v>0</v>
      </c>
      <c r="AA249" s="156">
        <v>0</v>
      </c>
      <c r="AB249" s="156">
        <v>0</v>
      </c>
      <c r="AC249" s="156">
        <v>0</v>
      </c>
      <c r="AD249" s="156">
        <v>0</v>
      </c>
      <c r="AE249" s="156">
        <v>0</v>
      </c>
      <c r="AF249" s="156">
        <v>1692054</v>
      </c>
      <c r="AG249" s="156">
        <v>1691797</v>
      </c>
      <c r="AH249" s="156">
        <v>-258</v>
      </c>
      <c r="AI249" s="156">
        <v>1801028</v>
      </c>
      <c r="AJ249" s="3"/>
      <c r="AK249" s="4"/>
    </row>
    <row r="250" spans="1:37">
      <c r="A250" s="227">
        <v>6</v>
      </c>
      <c r="B250" s="228" t="s">
        <v>946</v>
      </c>
      <c r="C250" s="228">
        <v>44393225201</v>
      </c>
      <c r="D250" s="228" t="s">
        <v>947</v>
      </c>
      <c r="E250" s="228" t="s">
        <v>948</v>
      </c>
      <c r="F250" s="228" t="s">
        <v>709</v>
      </c>
      <c r="G250" s="228" t="s">
        <v>709</v>
      </c>
      <c r="H250" s="228" t="s">
        <v>709</v>
      </c>
      <c r="I250" s="228" t="s">
        <v>709</v>
      </c>
      <c r="J250" s="229">
        <v>45532</v>
      </c>
      <c r="K250" s="156">
        <v>1068800</v>
      </c>
      <c r="L250" s="156">
        <v>1068800</v>
      </c>
      <c r="M250" s="156">
        <v>1002901</v>
      </c>
      <c r="N250" s="156">
        <v>0</v>
      </c>
      <c r="O250" s="156">
        <v>0</v>
      </c>
      <c r="P250" s="156">
        <v>1002859</v>
      </c>
      <c r="Q250" s="156">
        <v>0</v>
      </c>
      <c r="R250" s="156">
        <v>0</v>
      </c>
      <c r="S250" s="156">
        <v>0</v>
      </c>
      <c r="T250" s="156">
        <v>0</v>
      </c>
      <c r="U250" s="156">
        <v>0</v>
      </c>
      <c r="V250" s="156">
        <v>0</v>
      </c>
      <c r="W250" s="156">
        <v>0</v>
      </c>
      <c r="X250" s="156">
        <v>0</v>
      </c>
      <c r="Y250" s="156">
        <v>0</v>
      </c>
      <c r="Z250" s="156">
        <v>0</v>
      </c>
      <c r="AA250" s="156">
        <v>0</v>
      </c>
      <c r="AB250" s="156">
        <v>0</v>
      </c>
      <c r="AC250" s="156">
        <v>0</v>
      </c>
      <c r="AD250" s="156">
        <v>0</v>
      </c>
      <c r="AE250" s="156">
        <v>0</v>
      </c>
      <c r="AF250" s="156">
        <v>1002901</v>
      </c>
      <c r="AG250" s="156">
        <v>1002859</v>
      </c>
      <c r="AH250" s="156">
        <v>-41</v>
      </c>
      <c r="AI250" s="156">
        <v>1151283</v>
      </c>
      <c r="AJ250" s="3"/>
      <c r="AK250" s="4"/>
    </row>
    <row r="251" spans="1:37">
      <c r="A251" s="227">
        <v>6</v>
      </c>
      <c r="B251" s="228" t="s">
        <v>516</v>
      </c>
      <c r="C251" s="228">
        <v>44599115201</v>
      </c>
      <c r="D251" s="228" t="s">
        <v>847</v>
      </c>
      <c r="E251" s="228" t="s">
        <v>848</v>
      </c>
      <c r="F251" s="228" t="s">
        <v>709</v>
      </c>
      <c r="G251" s="228" t="s">
        <v>709</v>
      </c>
      <c r="H251" s="228" t="s">
        <v>709</v>
      </c>
      <c r="I251" s="228" t="s">
        <v>709</v>
      </c>
      <c r="J251" s="229">
        <v>45266</v>
      </c>
      <c r="K251" s="156">
        <v>7944520</v>
      </c>
      <c r="L251" s="156">
        <v>7965978</v>
      </c>
      <c r="M251" s="156">
        <v>7740756</v>
      </c>
      <c r="N251" s="156">
        <v>21457.87</v>
      </c>
      <c r="O251" s="156">
        <v>320000</v>
      </c>
      <c r="P251" s="156">
        <v>7730600</v>
      </c>
      <c r="Q251" s="156">
        <v>0</v>
      </c>
      <c r="R251" s="156">
        <v>0</v>
      </c>
      <c r="S251" s="156">
        <v>0</v>
      </c>
      <c r="T251" s="156">
        <v>0</v>
      </c>
      <c r="U251" s="156">
        <v>0</v>
      </c>
      <c r="V251" s="156">
        <v>0</v>
      </c>
      <c r="W251" s="156">
        <v>0</v>
      </c>
      <c r="X251" s="156">
        <v>320000</v>
      </c>
      <c r="Y251" s="156">
        <v>0</v>
      </c>
      <c r="Z251" s="156">
        <v>0</v>
      </c>
      <c r="AA251" s="156">
        <v>0</v>
      </c>
      <c r="AB251" s="156">
        <v>0</v>
      </c>
      <c r="AC251" s="156">
        <v>0</v>
      </c>
      <c r="AD251" s="156">
        <v>320000</v>
      </c>
      <c r="AE251" s="156">
        <v>320000</v>
      </c>
      <c r="AF251" s="156">
        <v>8060756</v>
      </c>
      <c r="AG251" s="156">
        <v>7730600</v>
      </c>
      <c r="AH251" s="156">
        <v>-330157</v>
      </c>
      <c r="AI251" s="156">
        <v>8387399</v>
      </c>
      <c r="AJ251" s="3" t="s">
        <v>937</v>
      </c>
      <c r="AK251" s="4" t="s">
        <v>938</v>
      </c>
    </row>
    <row r="252" spans="1:37" ht="24">
      <c r="A252" s="227">
        <v>6</v>
      </c>
      <c r="B252" s="228" t="s">
        <v>518</v>
      </c>
      <c r="C252" s="228">
        <v>44780515201</v>
      </c>
      <c r="D252" s="228" t="s">
        <v>941</v>
      </c>
      <c r="E252" s="228" t="s">
        <v>942</v>
      </c>
      <c r="F252" s="228" t="s">
        <v>709</v>
      </c>
      <c r="G252" s="228" t="s">
        <v>709</v>
      </c>
      <c r="H252" s="228" t="s">
        <v>709</v>
      </c>
      <c r="I252" s="228" t="s">
        <v>709</v>
      </c>
      <c r="J252" s="229">
        <v>45224</v>
      </c>
      <c r="K252" s="156">
        <v>3338573</v>
      </c>
      <c r="L252" s="156">
        <v>3388573</v>
      </c>
      <c r="M252" s="156">
        <v>3361643</v>
      </c>
      <c r="N252" s="156">
        <v>50000</v>
      </c>
      <c r="O252" s="156">
        <v>100000</v>
      </c>
      <c r="P252" s="156">
        <v>3354655</v>
      </c>
      <c r="Q252" s="156">
        <v>0</v>
      </c>
      <c r="R252" s="156">
        <v>0</v>
      </c>
      <c r="S252" s="156">
        <v>0</v>
      </c>
      <c r="T252" s="156">
        <v>0</v>
      </c>
      <c r="U252" s="156">
        <v>0</v>
      </c>
      <c r="V252" s="156">
        <v>0</v>
      </c>
      <c r="W252" s="156">
        <v>0</v>
      </c>
      <c r="X252" s="156">
        <v>100000</v>
      </c>
      <c r="Y252" s="156">
        <v>0</v>
      </c>
      <c r="Z252" s="156">
        <v>0</v>
      </c>
      <c r="AA252" s="156">
        <v>0</v>
      </c>
      <c r="AB252" s="156">
        <v>0</v>
      </c>
      <c r="AC252" s="156">
        <v>0</v>
      </c>
      <c r="AD252" s="156">
        <v>100000</v>
      </c>
      <c r="AE252" s="156">
        <v>100000</v>
      </c>
      <c r="AF252" s="156">
        <v>3461643</v>
      </c>
      <c r="AG252" s="156">
        <v>3354655</v>
      </c>
      <c r="AH252" s="156">
        <v>-106988</v>
      </c>
      <c r="AI252" s="156">
        <v>3605554</v>
      </c>
      <c r="AJ252" s="3" t="s">
        <v>930</v>
      </c>
      <c r="AK252" s="4" t="s">
        <v>931</v>
      </c>
    </row>
    <row r="253" spans="1:37">
      <c r="A253" s="227">
        <v>6</v>
      </c>
      <c r="B253" s="228" t="s">
        <v>520</v>
      </c>
      <c r="C253" s="228">
        <v>44780615201</v>
      </c>
      <c r="D253" s="228" t="s">
        <v>847</v>
      </c>
      <c r="E253" s="228" t="s">
        <v>848</v>
      </c>
      <c r="F253" s="228" t="s">
        <v>709</v>
      </c>
      <c r="G253" s="228" t="s">
        <v>709</v>
      </c>
      <c r="H253" s="228" t="s">
        <v>709</v>
      </c>
      <c r="I253" s="228" t="s">
        <v>709</v>
      </c>
      <c r="J253" s="229">
        <v>45322</v>
      </c>
      <c r="K253" s="156">
        <v>4637389</v>
      </c>
      <c r="L253" s="156">
        <v>4652332</v>
      </c>
      <c r="M253" s="156">
        <v>4600291</v>
      </c>
      <c r="N253" s="156">
        <v>14943</v>
      </c>
      <c r="O253" s="156">
        <v>0</v>
      </c>
      <c r="P253" s="156">
        <v>4597318</v>
      </c>
      <c r="Q253" s="156">
        <v>0</v>
      </c>
      <c r="R253" s="156">
        <v>0</v>
      </c>
      <c r="S253" s="156">
        <v>0</v>
      </c>
      <c r="T253" s="156">
        <v>0</v>
      </c>
      <c r="U253" s="156">
        <v>0</v>
      </c>
      <c r="V253" s="156">
        <v>0</v>
      </c>
      <c r="W253" s="156">
        <v>0</v>
      </c>
      <c r="X253" s="156">
        <v>0</v>
      </c>
      <c r="Y253" s="156">
        <v>0</v>
      </c>
      <c r="Z253" s="156">
        <v>0</v>
      </c>
      <c r="AA253" s="156">
        <v>0</v>
      </c>
      <c r="AB253" s="156">
        <v>0</v>
      </c>
      <c r="AC253" s="156">
        <v>0</v>
      </c>
      <c r="AD253" s="156">
        <v>0</v>
      </c>
      <c r="AE253" s="156">
        <v>0</v>
      </c>
      <c r="AF253" s="156">
        <v>4600291</v>
      </c>
      <c r="AG253" s="156">
        <v>4597318</v>
      </c>
      <c r="AH253" s="156">
        <v>-2973</v>
      </c>
      <c r="AI253" s="156">
        <v>4247705</v>
      </c>
      <c r="AJ253" s="3" t="s">
        <v>930</v>
      </c>
      <c r="AK253" s="4" t="s">
        <v>931</v>
      </c>
    </row>
    <row r="254" spans="1:37">
      <c r="A254" s="227">
        <v>6</v>
      </c>
      <c r="B254" s="228" t="s">
        <v>522</v>
      </c>
      <c r="C254" s="228">
        <v>44390915201</v>
      </c>
      <c r="D254" s="228" t="s">
        <v>949</v>
      </c>
      <c r="E254" s="228" t="s">
        <v>950</v>
      </c>
      <c r="F254" s="228" t="s">
        <v>709</v>
      </c>
      <c r="G254" s="228" t="s">
        <v>709</v>
      </c>
      <c r="H254" s="228" t="s">
        <v>709</v>
      </c>
      <c r="I254" s="228" t="s">
        <v>709</v>
      </c>
      <c r="J254" s="229">
        <v>45406</v>
      </c>
      <c r="K254" s="156">
        <v>4280927</v>
      </c>
      <c r="L254" s="156">
        <v>4380927</v>
      </c>
      <c r="M254" s="156">
        <v>4298470</v>
      </c>
      <c r="N254" s="156">
        <v>100000</v>
      </c>
      <c r="O254" s="156">
        <v>180000</v>
      </c>
      <c r="P254" s="156">
        <v>4296065</v>
      </c>
      <c r="Q254" s="156">
        <v>0</v>
      </c>
      <c r="R254" s="156">
        <v>0</v>
      </c>
      <c r="S254" s="156">
        <v>0</v>
      </c>
      <c r="T254" s="156">
        <v>0</v>
      </c>
      <c r="U254" s="156">
        <v>0</v>
      </c>
      <c r="V254" s="156">
        <v>0</v>
      </c>
      <c r="W254" s="156">
        <v>0</v>
      </c>
      <c r="X254" s="156">
        <v>180000</v>
      </c>
      <c r="Y254" s="156">
        <v>0</v>
      </c>
      <c r="Z254" s="156">
        <v>0</v>
      </c>
      <c r="AA254" s="156">
        <v>0</v>
      </c>
      <c r="AB254" s="156">
        <v>0</v>
      </c>
      <c r="AC254" s="156">
        <v>0</v>
      </c>
      <c r="AD254" s="156">
        <v>180000</v>
      </c>
      <c r="AE254" s="156">
        <v>180000</v>
      </c>
      <c r="AF254" s="156">
        <v>4478470</v>
      </c>
      <c r="AG254" s="156">
        <v>4296065</v>
      </c>
      <c r="AH254" s="156">
        <v>-182405</v>
      </c>
      <c r="AI254" s="156">
        <v>4677512</v>
      </c>
      <c r="AJ254" s="3" t="s">
        <v>930</v>
      </c>
      <c r="AK254" s="4" t="s">
        <v>931</v>
      </c>
    </row>
    <row r="255" spans="1:37">
      <c r="A255" s="227">
        <v>6</v>
      </c>
      <c r="B255" s="228" t="s">
        <v>524</v>
      </c>
      <c r="C255" s="228">
        <v>44600015201</v>
      </c>
      <c r="D255" s="228" t="s">
        <v>949</v>
      </c>
      <c r="E255" s="228" t="s">
        <v>950</v>
      </c>
      <c r="F255" s="228" t="s">
        <v>709</v>
      </c>
      <c r="G255" s="228" t="s">
        <v>709</v>
      </c>
      <c r="H255" s="228" t="s">
        <v>709</v>
      </c>
      <c r="I255" s="228" t="s">
        <v>709</v>
      </c>
      <c r="J255" s="229">
        <v>45406</v>
      </c>
      <c r="K255" s="156">
        <v>5947099</v>
      </c>
      <c r="L255" s="156">
        <v>6376641</v>
      </c>
      <c r="M255" s="156">
        <v>6242028</v>
      </c>
      <c r="N255" s="156">
        <v>429541.28</v>
      </c>
      <c r="O255" s="156">
        <v>0</v>
      </c>
      <c r="P255" s="156">
        <v>6225782</v>
      </c>
      <c r="Q255" s="156">
        <v>0</v>
      </c>
      <c r="R255" s="156">
        <v>0</v>
      </c>
      <c r="S255" s="156">
        <v>0</v>
      </c>
      <c r="T255" s="156">
        <v>0</v>
      </c>
      <c r="U255" s="156">
        <v>0</v>
      </c>
      <c r="V255" s="156">
        <v>0</v>
      </c>
      <c r="W255" s="156">
        <v>0</v>
      </c>
      <c r="X255" s="156">
        <v>0</v>
      </c>
      <c r="Y255" s="156">
        <v>0</v>
      </c>
      <c r="Z255" s="156">
        <v>0</v>
      </c>
      <c r="AA255" s="156">
        <v>0</v>
      </c>
      <c r="AB255" s="156">
        <v>0</v>
      </c>
      <c r="AC255" s="156">
        <v>0</v>
      </c>
      <c r="AD255" s="156">
        <v>0</v>
      </c>
      <c r="AE255" s="156">
        <v>0</v>
      </c>
      <c r="AF255" s="156">
        <v>6242028</v>
      </c>
      <c r="AG255" s="156">
        <v>6225782</v>
      </c>
      <c r="AH255" s="156">
        <v>-16246</v>
      </c>
      <c r="AI255" s="156">
        <v>6394669</v>
      </c>
      <c r="AJ255" s="3" t="s">
        <v>937</v>
      </c>
      <c r="AK255" s="4" t="s">
        <v>938</v>
      </c>
    </row>
    <row r="256" spans="1:37">
      <c r="A256" s="227">
        <v>6</v>
      </c>
      <c r="B256" s="228" t="s">
        <v>526</v>
      </c>
      <c r="C256" s="228">
        <v>44391215201</v>
      </c>
      <c r="D256" s="228" t="s">
        <v>744</v>
      </c>
      <c r="E256" s="228" t="s">
        <v>745</v>
      </c>
      <c r="F256" s="228" t="s">
        <v>709</v>
      </c>
      <c r="G256" s="228" t="s">
        <v>709</v>
      </c>
      <c r="H256" s="228" t="s">
        <v>709</v>
      </c>
      <c r="I256" s="228" t="s">
        <v>709</v>
      </c>
      <c r="J256" s="229">
        <v>45378</v>
      </c>
      <c r="K256" s="156">
        <v>8558846</v>
      </c>
      <c r="L256" s="156">
        <v>8890402</v>
      </c>
      <c r="M256" s="156">
        <v>8748106</v>
      </c>
      <c r="N256" s="156">
        <v>331555.89</v>
      </c>
      <c r="O256" s="156">
        <v>220000</v>
      </c>
      <c r="P256" s="156">
        <v>8742165</v>
      </c>
      <c r="Q256" s="156">
        <v>0</v>
      </c>
      <c r="R256" s="156">
        <v>0</v>
      </c>
      <c r="S256" s="156">
        <v>0</v>
      </c>
      <c r="T256" s="156">
        <v>0</v>
      </c>
      <c r="U256" s="156">
        <v>0</v>
      </c>
      <c r="V256" s="156">
        <v>0</v>
      </c>
      <c r="W256" s="156">
        <v>0</v>
      </c>
      <c r="X256" s="156">
        <v>220000</v>
      </c>
      <c r="Y256" s="156">
        <v>0</v>
      </c>
      <c r="Z256" s="156">
        <v>0</v>
      </c>
      <c r="AA256" s="156">
        <v>0</v>
      </c>
      <c r="AB256" s="156">
        <v>0</v>
      </c>
      <c r="AC256" s="156">
        <v>0</v>
      </c>
      <c r="AD256" s="156">
        <v>220000</v>
      </c>
      <c r="AE256" s="156">
        <v>220000</v>
      </c>
      <c r="AF256" s="156">
        <v>8968106</v>
      </c>
      <c r="AG256" s="156">
        <v>8742165</v>
      </c>
      <c r="AH256" s="156">
        <v>-225941</v>
      </c>
      <c r="AI256" s="156">
        <v>7821851</v>
      </c>
      <c r="AJ256" s="3" t="s">
        <v>928</v>
      </c>
      <c r="AK256" s="4" t="s">
        <v>929</v>
      </c>
    </row>
    <row r="257" spans="1:37" ht="24">
      <c r="A257" s="227">
        <v>6</v>
      </c>
      <c r="B257" s="228" t="s">
        <v>528</v>
      </c>
      <c r="C257" s="228">
        <v>44780415201</v>
      </c>
      <c r="D257" s="228" t="s">
        <v>941</v>
      </c>
      <c r="E257" s="228" t="s">
        <v>942</v>
      </c>
      <c r="F257" s="228" t="s">
        <v>709</v>
      </c>
      <c r="G257" s="228" t="s">
        <v>709</v>
      </c>
      <c r="H257" s="228" t="s">
        <v>709</v>
      </c>
      <c r="I257" s="228" t="s">
        <v>709</v>
      </c>
      <c r="J257" s="229">
        <v>45560</v>
      </c>
      <c r="K257" s="156">
        <v>2627713</v>
      </c>
      <c r="L257" s="156">
        <v>2705308</v>
      </c>
      <c r="M257" s="156">
        <v>2578007</v>
      </c>
      <c r="N257" s="156">
        <v>77594.38</v>
      </c>
      <c r="O257" s="156">
        <v>120000</v>
      </c>
      <c r="P257" s="156">
        <v>2578006</v>
      </c>
      <c r="Q257" s="156">
        <v>0</v>
      </c>
      <c r="R257" s="156">
        <v>0</v>
      </c>
      <c r="S257" s="156">
        <v>0</v>
      </c>
      <c r="T257" s="156">
        <v>0</v>
      </c>
      <c r="U257" s="156">
        <v>0</v>
      </c>
      <c r="V257" s="156">
        <v>0</v>
      </c>
      <c r="W257" s="156">
        <v>0</v>
      </c>
      <c r="X257" s="156">
        <v>120000</v>
      </c>
      <c r="Y257" s="156">
        <v>0</v>
      </c>
      <c r="Z257" s="156">
        <v>0</v>
      </c>
      <c r="AA257" s="156">
        <v>0</v>
      </c>
      <c r="AB257" s="156">
        <v>0</v>
      </c>
      <c r="AC257" s="156">
        <v>0</v>
      </c>
      <c r="AD257" s="156">
        <v>120000</v>
      </c>
      <c r="AE257" s="156">
        <v>120000</v>
      </c>
      <c r="AF257" s="156">
        <v>2698007</v>
      </c>
      <c r="AG257" s="156">
        <v>2578006</v>
      </c>
      <c r="AH257" s="156">
        <v>-120001</v>
      </c>
      <c r="AI257" s="156">
        <v>3026337</v>
      </c>
      <c r="AJ257" s="3" t="s">
        <v>930</v>
      </c>
      <c r="AK257" s="4" t="s">
        <v>931</v>
      </c>
    </row>
    <row r="258" spans="1:37">
      <c r="A258" s="227">
        <v>7</v>
      </c>
      <c r="B258" s="228" t="s">
        <v>530</v>
      </c>
      <c r="C258" s="228">
        <v>43726425201</v>
      </c>
      <c r="D258" s="228" t="s">
        <v>951</v>
      </c>
      <c r="E258" s="228" t="s">
        <v>952</v>
      </c>
      <c r="F258" s="228" t="s">
        <v>709</v>
      </c>
      <c r="G258" s="228" t="s">
        <v>709</v>
      </c>
      <c r="H258" s="228" t="s">
        <v>709</v>
      </c>
      <c r="I258" s="228" t="s">
        <v>709</v>
      </c>
      <c r="J258" s="229">
        <v>44708</v>
      </c>
      <c r="K258" s="156">
        <v>19975000</v>
      </c>
      <c r="L258" s="156">
        <v>20432970</v>
      </c>
      <c r="M258" s="156">
        <v>21351585</v>
      </c>
      <c r="N258" s="156">
        <v>457969.6</v>
      </c>
      <c r="O258" s="156">
        <v>0</v>
      </c>
      <c r="P258" s="156">
        <v>21291797</v>
      </c>
      <c r="Q258" s="156">
        <v>0</v>
      </c>
      <c r="R258" s="156">
        <v>0</v>
      </c>
      <c r="S258" s="156">
        <v>0</v>
      </c>
      <c r="T258" s="156">
        <v>0</v>
      </c>
      <c r="U258" s="156">
        <v>0</v>
      </c>
      <c r="V258" s="156">
        <v>0</v>
      </c>
      <c r="W258" s="156">
        <v>0</v>
      </c>
      <c r="X258" s="156">
        <v>0</v>
      </c>
      <c r="Y258" s="156">
        <v>0</v>
      </c>
      <c r="Z258" s="156">
        <v>0</v>
      </c>
      <c r="AA258" s="156">
        <v>0</v>
      </c>
      <c r="AB258" s="156">
        <v>0</v>
      </c>
      <c r="AC258" s="156">
        <v>0</v>
      </c>
      <c r="AD258" s="156">
        <v>0</v>
      </c>
      <c r="AE258" s="156">
        <v>0</v>
      </c>
      <c r="AF258" s="156">
        <v>21351585</v>
      </c>
      <c r="AG258" s="156">
        <v>21291797</v>
      </c>
      <c r="AH258" s="156">
        <v>-59788</v>
      </c>
      <c r="AI258" s="156">
        <v>15858300</v>
      </c>
      <c r="AJ258" s="3"/>
      <c r="AK258" s="4"/>
    </row>
    <row r="259" spans="1:37">
      <c r="A259" s="227">
        <v>7</v>
      </c>
      <c r="B259" s="228" t="s">
        <v>532</v>
      </c>
      <c r="C259" s="228">
        <v>44146315201</v>
      </c>
      <c r="D259" s="228" t="s">
        <v>803</v>
      </c>
      <c r="E259" s="228" t="s">
        <v>804</v>
      </c>
      <c r="F259" s="228" t="s">
        <v>709</v>
      </c>
      <c r="G259" s="228" t="s">
        <v>709</v>
      </c>
      <c r="H259" s="228" t="s">
        <v>709</v>
      </c>
      <c r="I259" s="228" t="s">
        <v>709</v>
      </c>
      <c r="J259" s="229">
        <v>45056</v>
      </c>
      <c r="K259" s="156">
        <v>3366760</v>
      </c>
      <c r="L259" s="156">
        <v>3493112</v>
      </c>
      <c r="M259" s="156">
        <v>3363518</v>
      </c>
      <c r="N259" s="156">
        <v>126351.52</v>
      </c>
      <c r="O259" s="156">
        <v>300000</v>
      </c>
      <c r="P259" s="156">
        <v>3363518</v>
      </c>
      <c r="Q259" s="156">
        <v>0</v>
      </c>
      <c r="R259" s="156">
        <v>0</v>
      </c>
      <c r="S259" s="156">
        <v>0</v>
      </c>
      <c r="T259" s="156">
        <v>0</v>
      </c>
      <c r="U259" s="156">
        <v>0</v>
      </c>
      <c r="V259" s="156">
        <v>0</v>
      </c>
      <c r="W259" s="156">
        <v>0</v>
      </c>
      <c r="X259" s="156">
        <v>300000</v>
      </c>
      <c r="Y259" s="156">
        <v>0</v>
      </c>
      <c r="Z259" s="156">
        <v>0</v>
      </c>
      <c r="AA259" s="156">
        <v>0</v>
      </c>
      <c r="AB259" s="156">
        <v>0</v>
      </c>
      <c r="AC259" s="156">
        <v>0</v>
      </c>
      <c r="AD259" s="156">
        <v>300000</v>
      </c>
      <c r="AE259" s="156">
        <v>300000</v>
      </c>
      <c r="AF259" s="156">
        <v>3663518</v>
      </c>
      <c r="AG259" s="156">
        <v>3363518</v>
      </c>
      <c r="AH259" s="156">
        <v>-300000</v>
      </c>
      <c r="AI259" s="156">
        <v>3104100</v>
      </c>
      <c r="AJ259" s="3" t="s">
        <v>907</v>
      </c>
      <c r="AK259" s="4" t="s">
        <v>908</v>
      </c>
    </row>
    <row r="260" spans="1:37">
      <c r="A260" s="227">
        <v>7</v>
      </c>
      <c r="B260" s="228" t="s">
        <v>534</v>
      </c>
      <c r="C260" s="228">
        <v>44761515201</v>
      </c>
      <c r="D260" s="228" t="s">
        <v>953</v>
      </c>
      <c r="E260" s="228" t="s">
        <v>954</v>
      </c>
      <c r="F260" s="228" t="s">
        <v>709</v>
      </c>
      <c r="G260" s="228" t="s">
        <v>709</v>
      </c>
      <c r="H260" s="228" t="s">
        <v>709</v>
      </c>
      <c r="I260" s="228" t="s">
        <v>709</v>
      </c>
      <c r="J260" s="229">
        <v>45056</v>
      </c>
      <c r="K260" s="156">
        <v>6147921</v>
      </c>
      <c r="L260" s="156">
        <v>6373747</v>
      </c>
      <c r="M260" s="156">
        <v>6357061</v>
      </c>
      <c r="N260" s="156">
        <v>225826.32</v>
      </c>
      <c r="O260" s="156">
        <v>0</v>
      </c>
      <c r="P260" s="156">
        <v>6355355</v>
      </c>
      <c r="Q260" s="156">
        <v>0</v>
      </c>
      <c r="R260" s="156">
        <v>0</v>
      </c>
      <c r="S260" s="156">
        <v>0</v>
      </c>
      <c r="T260" s="156">
        <v>0</v>
      </c>
      <c r="U260" s="156">
        <v>0</v>
      </c>
      <c r="V260" s="156">
        <v>0</v>
      </c>
      <c r="W260" s="156">
        <v>0</v>
      </c>
      <c r="X260" s="156">
        <v>0</v>
      </c>
      <c r="Y260" s="156">
        <v>0</v>
      </c>
      <c r="Z260" s="156">
        <v>0</v>
      </c>
      <c r="AA260" s="156">
        <v>0</v>
      </c>
      <c r="AB260" s="156">
        <v>0</v>
      </c>
      <c r="AC260" s="156">
        <v>0</v>
      </c>
      <c r="AD260" s="156">
        <v>0</v>
      </c>
      <c r="AE260" s="156">
        <v>0</v>
      </c>
      <c r="AF260" s="156">
        <v>6357061</v>
      </c>
      <c r="AG260" s="156">
        <v>6355355</v>
      </c>
      <c r="AH260" s="156">
        <v>-1706</v>
      </c>
      <c r="AI260" s="156">
        <v>5831100</v>
      </c>
      <c r="AJ260" s="3"/>
      <c r="AK260" s="4"/>
    </row>
    <row r="261" spans="1:37" ht="24">
      <c r="A261" s="227">
        <v>7</v>
      </c>
      <c r="B261" s="228" t="s">
        <v>536</v>
      </c>
      <c r="C261" s="228">
        <v>44384115201</v>
      </c>
      <c r="D261" s="228" t="s">
        <v>821</v>
      </c>
      <c r="E261" s="228" t="s">
        <v>822</v>
      </c>
      <c r="F261" s="228" t="s">
        <v>709</v>
      </c>
      <c r="G261" s="228" t="s">
        <v>709</v>
      </c>
      <c r="H261" s="228" t="s">
        <v>709</v>
      </c>
      <c r="I261" s="228" t="s">
        <v>709</v>
      </c>
      <c r="J261" s="229">
        <v>45273</v>
      </c>
      <c r="K261" s="156">
        <v>1681476</v>
      </c>
      <c r="L261" s="156">
        <v>1805476</v>
      </c>
      <c r="M261" s="156">
        <v>1410753</v>
      </c>
      <c r="N261" s="156">
        <v>124000</v>
      </c>
      <c r="O261" s="156">
        <v>-3398</v>
      </c>
      <c r="P261" s="156">
        <v>1407355</v>
      </c>
      <c r="Q261" s="156">
        <v>-3398</v>
      </c>
      <c r="R261" s="156">
        <v>0</v>
      </c>
      <c r="S261" s="156">
        <v>0</v>
      </c>
      <c r="T261" s="156">
        <v>0</v>
      </c>
      <c r="U261" s="156">
        <v>0</v>
      </c>
      <c r="V261" s="156">
        <v>0</v>
      </c>
      <c r="W261" s="156">
        <v>-3398</v>
      </c>
      <c r="X261" s="156">
        <v>0</v>
      </c>
      <c r="Y261" s="156">
        <v>0</v>
      </c>
      <c r="Z261" s="156">
        <v>0</v>
      </c>
      <c r="AA261" s="156">
        <v>0</v>
      </c>
      <c r="AB261" s="156">
        <v>0</v>
      </c>
      <c r="AC261" s="156">
        <v>0</v>
      </c>
      <c r="AD261" s="156">
        <v>0</v>
      </c>
      <c r="AE261" s="156">
        <v>-3398</v>
      </c>
      <c r="AF261" s="156">
        <v>1407355</v>
      </c>
      <c r="AG261" s="156">
        <v>1407355</v>
      </c>
      <c r="AH261" s="156">
        <v>0</v>
      </c>
      <c r="AI261" s="156">
        <v>1673100</v>
      </c>
      <c r="AJ261" s="3"/>
      <c r="AK261" s="4"/>
    </row>
    <row r="262" spans="1:37">
      <c r="A262" s="227">
        <v>7</v>
      </c>
      <c r="B262" s="228" t="s">
        <v>955</v>
      </c>
      <c r="C262" s="228">
        <v>44582815201</v>
      </c>
      <c r="D262" s="228" t="s">
        <v>812</v>
      </c>
      <c r="E262" s="228" t="s">
        <v>813</v>
      </c>
      <c r="F262" s="228" t="s">
        <v>709</v>
      </c>
      <c r="G262" s="228" t="s">
        <v>709</v>
      </c>
      <c r="H262" s="228" t="s">
        <v>709</v>
      </c>
      <c r="I262" s="228" t="s">
        <v>709</v>
      </c>
      <c r="J262" s="229">
        <v>45336</v>
      </c>
      <c r="K262" s="156">
        <v>1714027</v>
      </c>
      <c r="L262" s="156">
        <v>1714027</v>
      </c>
      <c r="M262" s="156">
        <v>1704720</v>
      </c>
      <c r="N262" s="156">
        <v>0</v>
      </c>
      <c r="O262" s="156">
        <v>0</v>
      </c>
      <c r="P262" s="156">
        <v>1704720</v>
      </c>
      <c r="Q262" s="156">
        <v>0</v>
      </c>
      <c r="R262" s="156">
        <v>0</v>
      </c>
      <c r="S262" s="156">
        <v>0</v>
      </c>
      <c r="T262" s="156">
        <v>0</v>
      </c>
      <c r="U262" s="156">
        <v>0</v>
      </c>
      <c r="V262" s="156">
        <v>0</v>
      </c>
      <c r="W262" s="156">
        <v>0</v>
      </c>
      <c r="X262" s="156">
        <v>0</v>
      </c>
      <c r="Y262" s="156">
        <v>0</v>
      </c>
      <c r="Z262" s="156">
        <v>0</v>
      </c>
      <c r="AA262" s="156">
        <v>0</v>
      </c>
      <c r="AB262" s="156">
        <v>0</v>
      </c>
      <c r="AC262" s="156">
        <v>0</v>
      </c>
      <c r="AD262" s="156">
        <v>0</v>
      </c>
      <c r="AE262" s="156">
        <v>0</v>
      </c>
      <c r="AF262" s="156">
        <v>1704720</v>
      </c>
      <c r="AG262" s="156">
        <v>1704720</v>
      </c>
      <c r="AH262" s="156">
        <v>0</v>
      </c>
      <c r="AI262" s="156">
        <v>3483914</v>
      </c>
      <c r="AJ262" s="3"/>
      <c r="AK262" s="4"/>
    </row>
    <row r="263" spans="1:37" ht="24">
      <c r="A263" s="227">
        <v>7</v>
      </c>
      <c r="B263" s="228" t="s">
        <v>538</v>
      </c>
      <c r="C263" s="228">
        <v>44583015201</v>
      </c>
      <c r="D263" s="228" t="s">
        <v>738</v>
      </c>
      <c r="E263" s="228" t="s">
        <v>739</v>
      </c>
      <c r="F263" s="228" t="s">
        <v>709</v>
      </c>
      <c r="G263" s="228" t="s">
        <v>709</v>
      </c>
      <c r="H263" s="228" t="s">
        <v>709</v>
      </c>
      <c r="I263" s="228" t="s">
        <v>709</v>
      </c>
      <c r="J263" s="229">
        <v>45420</v>
      </c>
      <c r="K263" s="156">
        <v>1599000</v>
      </c>
      <c r="L263" s="156">
        <v>1601196</v>
      </c>
      <c r="M263" s="156">
        <v>1343560</v>
      </c>
      <c r="N263" s="156">
        <v>2195.84</v>
      </c>
      <c r="O263" s="156">
        <v>0</v>
      </c>
      <c r="P263" s="156">
        <v>1343560</v>
      </c>
      <c r="Q263" s="156">
        <v>0</v>
      </c>
      <c r="R263" s="156">
        <v>0</v>
      </c>
      <c r="S263" s="156">
        <v>0</v>
      </c>
      <c r="T263" s="156">
        <v>0</v>
      </c>
      <c r="U263" s="156">
        <v>0</v>
      </c>
      <c r="V263" s="156">
        <v>0</v>
      </c>
      <c r="W263" s="156">
        <v>0</v>
      </c>
      <c r="X263" s="156">
        <v>0</v>
      </c>
      <c r="Y263" s="156">
        <v>0</v>
      </c>
      <c r="Z263" s="156">
        <v>0</v>
      </c>
      <c r="AA263" s="156">
        <v>0</v>
      </c>
      <c r="AB263" s="156">
        <v>0</v>
      </c>
      <c r="AC263" s="156">
        <v>0</v>
      </c>
      <c r="AD263" s="156">
        <v>0</v>
      </c>
      <c r="AE263" s="156">
        <v>0</v>
      </c>
      <c r="AF263" s="156">
        <v>1343560</v>
      </c>
      <c r="AG263" s="156">
        <v>1343560</v>
      </c>
      <c r="AH263" s="156">
        <v>0</v>
      </c>
      <c r="AI263" s="156">
        <v>1936163</v>
      </c>
      <c r="AJ263" s="3"/>
      <c r="AK263" s="4"/>
    </row>
    <row r="264" spans="1:37">
      <c r="A264" s="227">
        <v>7</v>
      </c>
      <c r="B264" s="228" t="s">
        <v>540</v>
      </c>
      <c r="C264" s="228">
        <v>44165115201</v>
      </c>
      <c r="D264" s="228" t="s">
        <v>730</v>
      </c>
      <c r="E264" s="228" t="s">
        <v>731</v>
      </c>
      <c r="F264" s="228" t="s">
        <v>709</v>
      </c>
      <c r="G264" s="228" t="s">
        <v>709</v>
      </c>
      <c r="H264" s="228" t="s">
        <v>709</v>
      </c>
      <c r="I264" s="228" t="s">
        <v>709</v>
      </c>
      <c r="J264" s="229">
        <v>45364</v>
      </c>
      <c r="K264" s="156">
        <v>4066019</v>
      </c>
      <c r="L264" s="156">
        <v>4201769</v>
      </c>
      <c r="M264" s="156">
        <v>4164473</v>
      </c>
      <c r="N264" s="156">
        <v>135750.09</v>
      </c>
      <c r="O264" s="156">
        <v>0</v>
      </c>
      <c r="P264" s="156">
        <v>4159743</v>
      </c>
      <c r="Q264" s="156">
        <v>0</v>
      </c>
      <c r="R264" s="156">
        <v>0</v>
      </c>
      <c r="S264" s="156">
        <v>0</v>
      </c>
      <c r="T264" s="156">
        <v>0</v>
      </c>
      <c r="U264" s="156">
        <v>0</v>
      </c>
      <c r="V264" s="156">
        <v>0</v>
      </c>
      <c r="W264" s="156">
        <v>0</v>
      </c>
      <c r="X264" s="156">
        <v>0</v>
      </c>
      <c r="Y264" s="156">
        <v>0</v>
      </c>
      <c r="Z264" s="156">
        <v>0</v>
      </c>
      <c r="AA264" s="156">
        <v>0</v>
      </c>
      <c r="AB264" s="156">
        <v>0</v>
      </c>
      <c r="AC264" s="156">
        <v>0</v>
      </c>
      <c r="AD264" s="156">
        <v>0</v>
      </c>
      <c r="AE264" s="156">
        <v>0</v>
      </c>
      <c r="AF264" s="156">
        <v>4164473</v>
      </c>
      <c r="AG264" s="156">
        <v>4159743</v>
      </c>
      <c r="AH264" s="156">
        <v>-4730</v>
      </c>
      <c r="AI264" s="156">
        <v>4234476</v>
      </c>
      <c r="AJ264" s="3"/>
      <c r="AK264" s="4"/>
    </row>
    <row r="265" spans="1:37">
      <c r="A265" s="227">
        <v>7</v>
      </c>
      <c r="B265" s="228" t="s">
        <v>542</v>
      </c>
      <c r="C265" s="228">
        <v>45288915201</v>
      </c>
      <c r="D265" s="228" t="s">
        <v>720</v>
      </c>
      <c r="E265" s="228" t="s">
        <v>721</v>
      </c>
      <c r="F265" s="228" t="s">
        <v>709</v>
      </c>
      <c r="G265" s="228" t="s">
        <v>709</v>
      </c>
      <c r="H265" s="228" t="s">
        <v>709</v>
      </c>
      <c r="I265" s="228" t="s">
        <v>709</v>
      </c>
      <c r="J265" s="229">
        <v>45455</v>
      </c>
      <c r="K265" s="156">
        <v>1296714</v>
      </c>
      <c r="L265" s="156">
        <v>1381899</v>
      </c>
      <c r="M265" s="156">
        <v>1384246</v>
      </c>
      <c r="N265" s="156">
        <v>85184.94</v>
      </c>
      <c r="O265" s="156">
        <v>0</v>
      </c>
      <c r="P265" s="156">
        <v>1384246</v>
      </c>
      <c r="Q265" s="156">
        <v>0</v>
      </c>
      <c r="R265" s="156">
        <v>0</v>
      </c>
      <c r="S265" s="156">
        <v>0</v>
      </c>
      <c r="T265" s="156">
        <v>0</v>
      </c>
      <c r="U265" s="156">
        <v>0</v>
      </c>
      <c r="V265" s="156">
        <v>0</v>
      </c>
      <c r="W265" s="156">
        <v>0</v>
      </c>
      <c r="X265" s="156">
        <v>0</v>
      </c>
      <c r="Y265" s="156">
        <v>0</v>
      </c>
      <c r="Z265" s="156">
        <v>0</v>
      </c>
      <c r="AA265" s="156">
        <v>0</v>
      </c>
      <c r="AB265" s="156">
        <v>0</v>
      </c>
      <c r="AC265" s="156">
        <v>0</v>
      </c>
      <c r="AD265" s="156">
        <v>0</v>
      </c>
      <c r="AE265" s="156">
        <v>0</v>
      </c>
      <c r="AF265" s="156">
        <v>1384246</v>
      </c>
      <c r="AG265" s="156">
        <v>1384246</v>
      </c>
      <c r="AH265" s="156">
        <v>0</v>
      </c>
      <c r="AI265" s="156">
        <v>1695805</v>
      </c>
      <c r="AJ265" s="3"/>
      <c r="AK265" s="4"/>
    </row>
    <row r="266" spans="1:37">
      <c r="A266" s="227">
        <v>7</v>
      </c>
      <c r="B266" s="228" t="s">
        <v>956</v>
      </c>
      <c r="C266" s="228">
        <v>45273615201</v>
      </c>
      <c r="D266" s="228" t="s">
        <v>812</v>
      </c>
      <c r="E266" s="228" t="s">
        <v>813</v>
      </c>
      <c r="F266" s="228" t="s">
        <v>709</v>
      </c>
      <c r="G266" s="228" t="s">
        <v>709</v>
      </c>
      <c r="H266" s="228" t="s">
        <v>709</v>
      </c>
      <c r="I266" s="228" t="s">
        <v>709</v>
      </c>
      <c r="J266" s="229">
        <v>45637</v>
      </c>
      <c r="K266" s="156">
        <v>259111</v>
      </c>
      <c r="L266" s="156">
        <v>259111</v>
      </c>
      <c r="M266" s="156">
        <v>235124</v>
      </c>
      <c r="N266" s="156">
        <v>0</v>
      </c>
      <c r="O266" s="156">
        <v>0</v>
      </c>
      <c r="P266" s="156">
        <v>235124</v>
      </c>
      <c r="Q266" s="156">
        <v>0</v>
      </c>
      <c r="R266" s="156">
        <v>0</v>
      </c>
      <c r="S266" s="156">
        <v>0</v>
      </c>
      <c r="T266" s="156">
        <v>0</v>
      </c>
      <c r="U266" s="156">
        <v>0</v>
      </c>
      <c r="V266" s="156">
        <v>0</v>
      </c>
      <c r="W266" s="156">
        <v>0</v>
      </c>
      <c r="X266" s="156">
        <v>0</v>
      </c>
      <c r="Y266" s="156">
        <v>0</v>
      </c>
      <c r="Z266" s="156">
        <v>0</v>
      </c>
      <c r="AA266" s="156">
        <v>0</v>
      </c>
      <c r="AB266" s="156">
        <v>0</v>
      </c>
      <c r="AC266" s="156">
        <v>0</v>
      </c>
      <c r="AD266" s="156">
        <v>0</v>
      </c>
      <c r="AE266" s="156">
        <v>0</v>
      </c>
      <c r="AF266" s="156">
        <v>235124</v>
      </c>
      <c r="AG266" s="156">
        <v>235124</v>
      </c>
      <c r="AH266" s="156">
        <v>0</v>
      </c>
      <c r="AI266" s="156">
        <v>516283</v>
      </c>
      <c r="AJ266" s="3"/>
      <c r="AK266" s="4"/>
    </row>
    <row r="267" spans="1:37">
      <c r="A267" s="227">
        <v>7</v>
      </c>
      <c r="B267" s="228" t="s">
        <v>544</v>
      </c>
      <c r="C267" s="228">
        <v>44138815201</v>
      </c>
      <c r="D267" s="228" t="s">
        <v>720</v>
      </c>
      <c r="E267" s="228" t="s">
        <v>721</v>
      </c>
      <c r="F267" s="228" t="s">
        <v>709</v>
      </c>
      <c r="G267" s="228" t="s">
        <v>709</v>
      </c>
      <c r="H267" s="228" t="s">
        <v>709</v>
      </c>
      <c r="I267" s="228" t="s">
        <v>709</v>
      </c>
      <c r="J267" s="229">
        <v>44225</v>
      </c>
      <c r="K267" s="156">
        <v>21358193</v>
      </c>
      <c r="L267" s="156">
        <v>21288752</v>
      </c>
      <c r="M267" s="156">
        <v>21393187</v>
      </c>
      <c r="N267" s="156">
        <v>-69440.22</v>
      </c>
      <c r="O267" s="156">
        <v>1150000</v>
      </c>
      <c r="P267" s="156">
        <v>21918008</v>
      </c>
      <c r="Q267" s="156">
        <v>0</v>
      </c>
      <c r="R267" s="156">
        <v>0</v>
      </c>
      <c r="S267" s="156">
        <v>0</v>
      </c>
      <c r="T267" s="156">
        <v>0</v>
      </c>
      <c r="U267" s="156">
        <v>0</v>
      </c>
      <c r="V267" s="156">
        <v>0</v>
      </c>
      <c r="W267" s="156">
        <v>0</v>
      </c>
      <c r="X267" s="156">
        <v>0</v>
      </c>
      <c r="Y267" s="156">
        <v>0</v>
      </c>
      <c r="Z267" s="156">
        <v>0</v>
      </c>
      <c r="AA267" s="156">
        <v>0</v>
      </c>
      <c r="AB267" s="156">
        <v>1150000</v>
      </c>
      <c r="AC267" s="156">
        <v>0</v>
      </c>
      <c r="AD267" s="156">
        <v>1150000</v>
      </c>
      <c r="AE267" s="156">
        <v>1150000</v>
      </c>
      <c r="AF267" s="156">
        <v>22543187</v>
      </c>
      <c r="AG267" s="156">
        <v>21918008</v>
      </c>
      <c r="AH267" s="156">
        <v>-625179</v>
      </c>
      <c r="AI267" s="156">
        <v>26431774</v>
      </c>
      <c r="AJ267" s="3" t="s">
        <v>957</v>
      </c>
      <c r="AK267" s="4" t="s">
        <v>958</v>
      </c>
    </row>
    <row r="268" spans="1:37">
      <c r="A268" s="227">
        <v>7</v>
      </c>
      <c r="B268" s="228" t="s">
        <v>546</v>
      </c>
      <c r="C268" s="228">
        <v>42451335201</v>
      </c>
      <c r="D268" s="228" t="s">
        <v>707</v>
      </c>
      <c r="E268" s="228" t="s">
        <v>708</v>
      </c>
      <c r="F268" s="228" t="s">
        <v>709</v>
      </c>
      <c r="G268" s="228" t="s">
        <v>709</v>
      </c>
      <c r="H268" s="228" t="s">
        <v>709</v>
      </c>
      <c r="I268" s="228" t="s">
        <v>709</v>
      </c>
      <c r="J268" s="229">
        <v>44336</v>
      </c>
      <c r="K268" s="156">
        <v>81649200</v>
      </c>
      <c r="L268" s="156">
        <v>89787672</v>
      </c>
      <c r="M268" s="156">
        <v>91076513</v>
      </c>
      <c r="N268" s="156">
        <v>8138472.0899999999</v>
      </c>
      <c r="O268" s="156">
        <v>0</v>
      </c>
      <c r="P268" s="156">
        <v>91676950</v>
      </c>
      <c r="Q268" s="156">
        <v>0</v>
      </c>
      <c r="R268" s="156">
        <v>0</v>
      </c>
      <c r="S268" s="156">
        <v>0</v>
      </c>
      <c r="T268" s="156">
        <v>0</v>
      </c>
      <c r="U268" s="156">
        <v>0</v>
      </c>
      <c r="V268" s="156">
        <v>0</v>
      </c>
      <c r="W268" s="156">
        <v>0</v>
      </c>
      <c r="X268" s="156">
        <v>0</v>
      </c>
      <c r="Y268" s="156">
        <v>0</v>
      </c>
      <c r="Z268" s="156">
        <v>0</v>
      </c>
      <c r="AA268" s="156">
        <v>0</v>
      </c>
      <c r="AB268" s="156">
        <v>0</v>
      </c>
      <c r="AC268" s="156">
        <v>0</v>
      </c>
      <c r="AD268" s="156">
        <v>0</v>
      </c>
      <c r="AE268" s="156">
        <v>0</v>
      </c>
      <c r="AF268" s="156">
        <v>91076513</v>
      </c>
      <c r="AG268" s="156">
        <v>91676950</v>
      </c>
      <c r="AH268" s="156">
        <v>600437</v>
      </c>
      <c r="AI268" s="156">
        <v>87776800</v>
      </c>
      <c r="AJ268" s="3" t="s">
        <v>959</v>
      </c>
      <c r="AK268" s="4" t="s">
        <v>960</v>
      </c>
    </row>
    <row r="269" spans="1:37">
      <c r="A269" s="227">
        <v>7</v>
      </c>
      <c r="B269" s="228" t="s">
        <v>548</v>
      </c>
      <c r="C269" s="228">
        <v>44132015201</v>
      </c>
      <c r="D269" s="228" t="s">
        <v>961</v>
      </c>
      <c r="E269" s="228" t="s">
        <v>962</v>
      </c>
      <c r="F269" s="228" t="s">
        <v>709</v>
      </c>
      <c r="G269" s="228" t="s">
        <v>709</v>
      </c>
      <c r="H269" s="228" t="s">
        <v>709</v>
      </c>
      <c r="I269" s="228" t="s">
        <v>709</v>
      </c>
      <c r="J269" s="229">
        <v>44777</v>
      </c>
      <c r="K269" s="156">
        <v>6997500</v>
      </c>
      <c r="L269" s="156">
        <v>7112720</v>
      </c>
      <c r="M269" s="156">
        <v>7042786</v>
      </c>
      <c r="N269" s="156">
        <v>115219.68</v>
      </c>
      <c r="O269" s="156">
        <v>0</v>
      </c>
      <c r="P269" s="156">
        <v>7042581</v>
      </c>
      <c r="Q269" s="156">
        <v>0</v>
      </c>
      <c r="R269" s="156">
        <v>0</v>
      </c>
      <c r="S269" s="156">
        <v>0</v>
      </c>
      <c r="T269" s="156">
        <v>0</v>
      </c>
      <c r="U269" s="156">
        <v>0</v>
      </c>
      <c r="V269" s="156">
        <v>0</v>
      </c>
      <c r="W269" s="156">
        <v>0</v>
      </c>
      <c r="X269" s="156">
        <v>0</v>
      </c>
      <c r="Y269" s="156">
        <v>0</v>
      </c>
      <c r="Z269" s="156">
        <v>0</v>
      </c>
      <c r="AA269" s="156">
        <v>0</v>
      </c>
      <c r="AB269" s="156">
        <v>0</v>
      </c>
      <c r="AC269" s="156">
        <v>0</v>
      </c>
      <c r="AD269" s="156">
        <v>0</v>
      </c>
      <c r="AE269" s="156">
        <v>0</v>
      </c>
      <c r="AF269" s="156">
        <v>7042786</v>
      </c>
      <c r="AG269" s="156">
        <v>7042581</v>
      </c>
      <c r="AH269" s="156">
        <v>-205</v>
      </c>
      <c r="AI269" s="156">
        <v>13119000</v>
      </c>
      <c r="AJ269" s="3"/>
      <c r="AK269" s="4"/>
    </row>
    <row r="270" spans="1:37">
      <c r="A270" s="227">
        <v>7</v>
      </c>
      <c r="B270" s="228" t="s">
        <v>550</v>
      </c>
      <c r="C270" s="228">
        <v>42925115201</v>
      </c>
      <c r="D270" s="228" t="s">
        <v>963</v>
      </c>
      <c r="E270" s="228" t="s">
        <v>964</v>
      </c>
      <c r="F270" s="228" t="s">
        <v>709</v>
      </c>
      <c r="G270" s="228" t="s">
        <v>709</v>
      </c>
      <c r="H270" s="228" t="s">
        <v>709</v>
      </c>
      <c r="I270" s="228" t="s">
        <v>709</v>
      </c>
      <c r="J270" s="229">
        <v>44364</v>
      </c>
      <c r="K270" s="156">
        <v>89691574</v>
      </c>
      <c r="L270" s="156">
        <v>96531643</v>
      </c>
      <c r="M270" s="156">
        <v>97484006</v>
      </c>
      <c r="N270" s="156">
        <v>6840069.1699999999</v>
      </c>
      <c r="O270" s="156">
        <v>-45000</v>
      </c>
      <c r="P270" s="156">
        <v>98162236</v>
      </c>
      <c r="Q270" s="156">
        <v>0</v>
      </c>
      <c r="R270" s="156">
        <v>0</v>
      </c>
      <c r="S270" s="156">
        <v>0</v>
      </c>
      <c r="T270" s="156">
        <v>0</v>
      </c>
      <c r="U270" s="156">
        <v>0</v>
      </c>
      <c r="V270" s="156">
        <v>-45000</v>
      </c>
      <c r="W270" s="156">
        <v>-45000</v>
      </c>
      <c r="X270" s="156">
        <v>0</v>
      </c>
      <c r="Y270" s="156">
        <v>0</v>
      </c>
      <c r="Z270" s="156">
        <v>0</v>
      </c>
      <c r="AA270" s="156">
        <v>0</v>
      </c>
      <c r="AB270" s="156">
        <v>0</v>
      </c>
      <c r="AC270" s="156">
        <v>0</v>
      </c>
      <c r="AD270" s="156">
        <v>0</v>
      </c>
      <c r="AE270" s="156">
        <v>-45000</v>
      </c>
      <c r="AF270" s="156">
        <v>97439006</v>
      </c>
      <c r="AG270" s="156">
        <v>98162236</v>
      </c>
      <c r="AH270" s="156">
        <v>723230</v>
      </c>
      <c r="AI270" s="156">
        <v>100030998</v>
      </c>
      <c r="AJ270" s="3" t="s">
        <v>959</v>
      </c>
      <c r="AK270" s="4" t="s">
        <v>960</v>
      </c>
    </row>
    <row r="271" spans="1:37">
      <c r="A271" s="227">
        <v>7</v>
      </c>
      <c r="B271" s="228" t="s">
        <v>552</v>
      </c>
      <c r="C271" s="228">
        <v>43983215201</v>
      </c>
      <c r="D271" s="228" t="s">
        <v>774</v>
      </c>
      <c r="E271" s="228" t="s">
        <v>775</v>
      </c>
      <c r="F271" s="228" t="s">
        <v>709</v>
      </c>
      <c r="G271" s="228" t="s">
        <v>709</v>
      </c>
      <c r="H271" s="228" t="s">
        <v>709</v>
      </c>
      <c r="I271" s="228" t="s">
        <v>709</v>
      </c>
      <c r="J271" s="229">
        <v>45071</v>
      </c>
      <c r="K271" s="156">
        <v>10158800</v>
      </c>
      <c r="L271" s="156">
        <v>10244736</v>
      </c>
      <c r="M271" s="156">
        <v>10281972</v>
      </c>
      <c r="N271" s="156">
        <v>85935.86</v>
      </c>
      <c r="O271" s="156">
        <v>0</v>
      </c>
      <c r="P271" s="156">
        <v>10278335</v>
      </c>
      <c r="Q271" s="156">
        <v>0</v>
      </c>
      <c r="R271" s="156">
        <v>0</v>
      </c>
      <c r="S271" s="156">
        <v>0</v>
      </c>
      <c r="T271" s="156">
        <v>0</v>
      </c>
      <c r="U271" s="156">
        <v>0</v>
      </c>
      <c r="V271" s="156">
        <v>0</v>
      </c>
      <c r="W271" s="156">
        <v>0</v>
      </c>
      <c r="X271" s="156">
        <v>0</v>
      </c>
      <c r="Y271" s="156">
        <v>0</v>
      </c>
      <c r="Z271" s="156">
        <v>0</v>
      </c>
      <c r="AA271" s="156">
        <v>0</v>
      </c>
      <c r="AB271" s="156">
        <v>0</v>
      </c>
      <c r="AC271" s="156">
        <v>0</v>
      </c>
      <c r="AD271" s="156">
        <v>0</v>
      </c>
      <c r="AE271" s="156">
        <v>0</v>
      </c>
      <c r="AF271" s="156">
        <v>10281972</v>
      </c>
      <c r="AG271" s="156">
        <v>10278335</v>
      </c>
      <c r="AH271" s="156">
        <v>-3637</v>
      </c>
      <c r="AI271" s="156">
        <v>12981331</v>
      </c>
      <c r="AJ271" s="3" t="s">
        <v>965</v>
      </c>
      <c r="AK271" s="4" t="s">
        <v>966</v>
      </c>
    </row>
    <row r="272" spans="1:37">
      <c r="A272" s="227">
        <v>7</v>
      </c>
      <c r="B272" s="228" t="s">
        <v>554</v>
      </c>
      <c r="C272" s="228">
        <v>44335825201</v>
      </c>
      <c r="D272" s="228" t="s">
        <v>720</v>
      </c>
      <c r="E272" s="228" t="s">
        <v>721</v>
      </c>
      <c r="F272" s="228" t="s">
        <v>709</v>
      </c>
      <c r="G272" s="228" t="s">
        <v>709</v>
      </c>
      <c r="H272" s="228" t="s">
        <v>709</v>
      </c>
      <c r="I272" s="228" t="s">
        <v>709</v>
      </c>
      <c r="J272" s="229">
        <v>45358</v>
      </c>
      <c r="K272" s="156">
        <v>1322000</v>
      </c>
      <c r="L272" s="156">
        <v>1334250</v>
      </c>
      <c r="M272" s="156">
        <v>1257998</v>
      </c>
      <c r="N272" s="156">
        <v>12249.84</v>
      </c>
      <c r="O272" s="156">
        <v>0</v>
      </c>
      <c r="P272" s="156">
        <v>1253861</v>
      </c>
      <c r="Q272" s="156">
        <v>0</v>
      </c>
      <c r="R272" s="156">
        <v>0</v>
      </c>
      <c r="S272" s="156">
        <v>0</v>
      </c>
      <c r="T272" s="156">
        <v>0</v>
      </c>
      <c r="U272" s="156">
        <v>0</v>
      </c>
      <c r="V272" s="156">
        <v>0</v>
      </c>
      <c r="W272" s="156">
        <v>0</v>
      </c>
      <c r="X272" s="156">
        <v>0</v>
      </c>
      <c r="Y272" s="156">
        <v>0</v>
      </c>
      <c r="Z272" s="156">
        <v>0</v>
      </c>
      <c r="AA272" s="156">
        <v>0</v>
      </c>
      <c r="AB272" s="156">
        <v>0</v>
      </c>
      <c r="AC272" s="156">
        <v>0</v>
      </c>
      <c r="AD272" s="156">
        <v>0</v>
      </c>
      <c r="AE272" s="156">
        <v>0</v>
      </c>
      <c r="AF272" s="156">
        <v>1257998</v>
      </c>
      <c r="AG272" s="156">
        <v>1253861</v>
      </c>
      <c r="AH272" s="156">
        <v>-4137</v>
      </c>
      <c r="AI272" s="156">
        <v>1543770</v>
      </c>
      <c r="AJ272" s="3" t="s">
        <v>967</v>
      </c>
      <c r="AK272" s="4" t="s">
        <v>968</v>
      </c>
    </row>
    <row r="273" spans="1:37">
      <c r="A273" s="227">
        <v>7</v>
      </c>
      <c r="B273" s="228" t="s">
        <v>672</v>
      </c>
      <c r="C273" s="228">
        <v>44366515201</v>
      </c>
      <c r="D273" s="228" t="s">
        <v>969</v>
      </c>
      <c r="E273" s="228" t="s">
        <v>970</v>
      </c>
      <c r="F273" s="228" t="s">
        <v>709</v>
      </c>
      <c r="G273" s="228" t="s">
        <v>709</v>
      </c>
      <c r="H273" s="228" t="s">
        <v>709</v>
      </c>
      <c r="I273" s="228" t="s">
        <v>709</v>
      </c>
      <c r="J273" s="229">
        <v>45546</v>
      </c>
      <c r="K273" s="156">
        <v>3709156</v>
      </c>
      <c r="L273" s="156">
        <v>3709156</v>
      </c>
      <c r="M273" s="156">
        <v>3454248</v>
      </c>
      <c r="N273" s="156">
        <v>0</v>
      </c>
      <c r="O273" s="156">
        <v>0</v>
      </c>
      <c r="P273" s="156">
        <v>3454248</v>
      </c>
      <c r="Q273" s="156">
        <v>0</v>
      </c>
      <c r="R273" s="156">
        <v>0</v>
      </c>
      <c r="S273" s="156">
        <v>0</v>
      </c>
      <c r="T273" s="156">
        <v>0</v>
      </c>
      <c r="U273" s="156">
        <v>0</v>
      </c>
      <c r="V273" s="156">
        <v>0</v>
      </c>
      <c r="W273" s="156">
        <v>0</v>
      </c>
      <c r="X273" s="156">
        <v>0</v>
      </c>
      <c r="Y273" s="156">
        <v>0</v>
      </c>
      <c r="Z273" s="156">
        <v>0</v>
      </c>
      <c r="AA273" s="156">
        <v>0</v>
      </c>
      <c r="AB273" s="156">
        <v>0</v>
      </c>
      <c r="AC273" s="156">
        <v>0</v>
      </c>
      <c r="AD273" s="156">
        <v>0</v>
      </c>
      <c r="AE273" s="156">
        <v>0</v>
      </c>
      <c r="AF273" s="156">
        <v>3454248</v>
      </c>
      <c r="AG273" s="156">
        <v>3454248</v>
      </c>
      <c r="AH273" s="156">
        <v>0</v>
      </c>
      <c r="AI273" s="156">
        <v>3944855</v>
      </c>
      <c r="AJ273" s="3"/>
      <c r="AK273" s="4"/>
    </row>
    <row r="274" spans="1:37">
      <c r="A274" s="227">
        <v>7</v>
      </c>
      <c r="B274" s="228" t="s">
        <v>556</v>
      </c>
      <c r="C274" s="228">
        <v>41673245201</v>
      </c>
      <c r="D274" s="228" t="s">
        <v>953</v>
      </c>
      <c r="E274" s="228" t="s">
        <v>954</v>
      </c>
      <c r="F274" s="228" t="s">
        <v>709</v>
      </c>
      <c r="G274" s="228" t="s">
        <v>709</v>
      </c>
      <c r="H274" s="228" t="s">
        <v>709</v>
      </c>
      <c r="I274" s="228" t="s">
        <v>709</v>
      </c>
      <c r="J274" s="229">
        <v>43677</v>
      </c>
      <c r="K274" s="156">
        <v>55832153</v>
      </c>
      <c r="L274" s="156">
        <v>56499915</v>
      </c>
      <c r="M274" s="156">
        <v>56400689</v>
      </c>
      <c r="N274" s="156">
        <v>667762.03</v>
      </c>
      <c r="O274" s="156">
        <v>875160</v>
      </c>
      <c r="P274" s="156">
        <v>56882314</v>
      </c>
      <c r="Q274" s="156">
        <v>0</v>
      </c>
      <c r="R274" s="156">
        <v>0</v>
      </c>
      <c r="S274" s="156">
        <v>0</v>
      </c>
      <c r="T274" s="156">
        <v>0</v>
      </c>
      <c r="U274" s="156">
        <v>0</v>
      </c>
      <c r="V274" s="156">
        <v>0</v>
      </c>
      <c r="W274" s="156">
        <v>0</v>
      </c>
      <c r="X274" s="156">
        <v>875160</v>
      </c>
      <c r="Y274" s="156">
        <v>0</v>
      </c>
      <c r="Z274" s="156">
        <v>0</v>
      </c>
      <c r="AA274" s="156">
        <v>0</v>
      </c>
      <c r="AB274" s="156">
        <v>0</v>
      </c>
      <c r="AC274" s="156">
        <v>0</v>
      </c>
      <c r="AD274" s="156">
        <v>875160</v>
      </c>
      <c r="AE274" s="156">
        <v>875160</v>
      </c>
      <c r="AF274" s="156">
        <v>57275849</v>
      </c>
      <c r="AG274" s="156">
        <v>56882314</v>
      </c>
      <c r="AH274" s="156">
        <v>-393534</v>
      </c>
      <c r="AI274" s="156">
        <v>63202968</v>
      </c>
      <c r="AJ274" s="3" t="s">
        <v>971</v>
      </c>
      <c r="AK274" s="4" t="s">
        <v>972</v>
      </c>
    </row>
    <row r="275" spans="1:37">
      <c r="A275" s="227">
        <v>7</v>
      </c>
      <c r="B275" s="228" t="s">
        <v>558</v>
      </c>
      <c r="C275" s="228">
        <v>43182125201</v>
      </c>
      <c r="D275" s="228" t="s">
        <v>901</v>
      </c>
      <c r="E275" s="228" t="s">
        <v>902</v>
      </c>
      <c r="F275" s="228" t="s">
        <v>709</v>
      </c>
      <c r="G275" s="228" t="s">
        <v>709</v>
      </c>
      <c r="H275" s="228" t="s">
        <v>709</v>
      </c>
      <c r="I275" s="228" t="s">
        <v>709</v>
      </c>
      <c r="J275" s="229">
        <v>44342</v>
      </c>
      <c r="K275" s="156">
        <v>85239705</v>
      </c>
      <c r="L275" s="156">
        <v>94443373</v>
      </c>
      <c r="M275" s="156">
        <v>97569383</v>
      </c>
      <c r="N275" s="156">
        <v>9203668.2699999996</v>
      </c>
      <c r="O275" s="156">
        <v>0</v>
      </c>
      <c r="P275" s="156">
        <v>97817624</v>
      </c>
      <c r="Q275" s="156">
        <v>0</v>
      </c>
      <c r="R275" s="156">
        <v>0</v>
      </c>
      <c r="S275" s="156">
        <v>0</v>
      </c>
      <c r="T275" s="156">
        <v>0</v>
      </c>
      <c r="U275" s="156">
        <v>0</v>
      </c>
      <c r="V275" s="156">
        <v>0</v>
      </c>
      <c r="W275" s="156">
        <v>0</v>
      </c>
      <c r="X275" s="156">
        <v>0</v>
      </c>
      <c r="Y275" s="156">
        <v>0</v>
      </c>
      <c r="Z275" s="156">
        <v>0</v>
      </c>
      <c r="AA275" s="156">
        <v>0</v>
      </c>
      <c r="AB275" s="156">
        <v>0</v>
      </c>
      <c r="AC275" s="156">
        <v>0</v>
      </c>
      <c r="AD275" s="156">
        <v>0</v>
      </c>
      <c r="AE275" s="156">
        <v>0</v>
      </c>
      <c r="AF275" s="156">
        <v>97569383</v>
      </c>
      <c r="AG275" s="156">
        <v>97817624</v>
      </c>
      <c r="AH275" s="156">
        <v>248241</v>
      </c>
      <c r="AI275" s="156">
        <v>78472500</v>
      </c>
      <c r="AJ275" s="3" t="s">
        <v>930</v>
      </c>
      <c r="AK275" s="4" t="s">
        <v>931</v>
      </c>
    </row>
    <row r="276" spans="1:37">
      <c r="A276" s="227">
        <v>7</v>
      </c>
      <c r="B276" s="228" t="s">
        <v>560</v>
      </c>
      <c r="C276" s="228">
        <v>44166115201</v>
      </c>
      <c r="D276" s="228" t="s">
        <v>735</v>
      </c>
      <c r="E276" s="228" t="s">
        <v>736</v>
      </c>
      <c r="F276" s="228" t="s">
        <v>709</v>
      </c>
      <c r="G276" s="228" t="s">
        <v>709</v>
      </c>
      <c r="H276" s="228" t="s">
        <v>709</v>
      </c>
      <c r="I276" s="228" t="s">
        <v>709</v>
      </c>
      <c r="J276" s="229">
        <v>45070</v>
      </c>
      <c r="K276" s="156">
        <v>13856415</v>
      </c>
      <c r="L276" s="156">
        <v>13819912</v>
      </c>
      <c r="M276" s="156">
        <v>13656236</v>
      </c>
      <c r="N276" s="156">
        <v>-36503.46</v>
      </c>
      <c r="O276" s="156">
        <v>0</v>
      </c>
      <c r="P276" s="156">
        <v>13654130</v>
      </c>
      <c r="Q276" s="156">
        <v>0</v>
      </c>
      <c r="R276" s="156">
        <v>0</v>
      </c>
      <c r="S276" s="156">
        <v>0</v>
      </c>
      <c r="T276" s="156">
        <v>0</v>
      </c>
      <c r="U276" s="156">
        <v>0</v>
      </c>
      <c r="V276" s="156">
        <v>0</v>
      </c>
      <c r="W276" s="156">
        <v>0</v>
      </c>
      <c r="X276" s="156">
        <v>0</v>
      </c>
      <c r="Y276" s="156">
        <v>0</v>
      </c>
      <c r="Z276" s="156">
        <v>0</v>
      </c>
      <c r="AA276" s="156">
        <v>0</v>
      </c>
      <c r="AB276" s="156">
        <v>0</v>
      </c>
      <c r="AC276" s="156">
        <v>0</v>
      </c>
      <c r="AD276" s="156">
        <v>0</v>
      </c>
      <c r="AE276" s="156">
        <v>0</v>
      </c>
      <c r="AF276" s="156">
        <v>13656236</v>
      </c>
      <c r="AG276" s="156">
        <v>13654130</v>
      </c>
      <c r="AH276" s="156">
        <v>-2106</v>
      </c>
      <c r="AI276" s="156">
        <v>14165000</v>
      </c>
      <c r="AJ276" s="3"/>
      <c r="AK276" s="4"/>
    </row>
    <row r="277" spans="1:37">
      <c r="A277" s="227">
        <v>7</v>
      </c>
      <c r="B277" s="228" t="s">
        <v>562</v>
      </c>
      <c r="C277" s="228">
        <v>44600915201</v>
      </c>
      <c r="D277" s="228" t="s">
        <v>973</v>
      </c>
      <c r="E277" s="228" t="s">
        <v>974</v>
      </c>
      <c r="F277" s="228" t="s">
        <v>709</v>
      </c>
      <c r="G277" s="228" t="s">
        <v>709</v>
      </c>
      <c r="H277" s="228" t="s">
        <v>709</v>
      </c>
      <c r="I277" s="228" t="s">
        <v>709</v>
      </c>
      <c r="J277" s="229">
        <v>45063</v>
      </c>
      <c r="K277" s="156">
        <v>22407724</v>
      </c>
      <c r="L277" s="156">
        <v>24195428</v>
      </c>
      <c r="M277" s="156">
        <v>26279346</v>
      </c>
      <c r="N277" s="156">
        <v>1787704.03</v>
      </c>
      <c r="O277" s="156">
        <v>-10000</v>
      </c>
      <c r="P277" s="156">
        <v>26267268</v>
      </c>
      <c r="Q277" s="156">
        <v>0</v>
      </c>
      <c r="R277" s="156">
        <v>0</v>
      </c>
      <c r="S277" s="156">
        <v>0</v>
      </c>
      <c r="T277" s="156">
        <v>0</v>
      </c>
      <c r="U277" s="156">
        <v>0</v>
      </c>
      <c r="V277" s="156">
        <v>0</v>
      </c>
      <c r="W277" s="156">
        <v>0</v>
      </c>
      <c r="X277" s="156">
        <v>0</v>
      </c>
      <c r="Y277" s="156">
        <v>0</v>
      </c>
      <c r="Z277" s="156">
        <v>0</v>
      </c>
      <c r="AA277" s="156">
        <v>0</v>
      </c>
      <c r="AB277" s="156">
        <v>0</v>
      </c>
      <c r="AC277" s="156">
        <v>-10000</v>
      </c>
      <c r="AD277" s="156">
        <v>-10000</v>
      </c>
      <c r="AE277" s="156">
        <v>-10000</v>
      </c>
      <c r="AF277" s="156">
        <v>26269346</v>
      </c>
      <c r="AG277" s="156">
        <v>26267268</v>
      </c>
      <c r="AH277" s="156">
        <v>-2078</v>
      </c>
      <c r="AI277" s="156">
        <v>23830100</v>
      </c>
      <c r="AJ277" s="3"/>
      <c r="AK277" s="4"/>
    </row>
    <row r="278" spans="1:37">
      <c r="A278" s="227">
        <v>7</v>
      </c>
      <c r="B278" s="228" t="s">
        <v>564</v>
      </c>
      <c r="C278" s="228">
        <v>44588615201</v>
      </c>
      <c r="D278" s="228" t="s">
        <v>730</v>
      </c>
      <c r="E278" s="228" t="s">
        <v>731</v>
      </c>
      <c r="F278" s="228" t="s">
        <v>709</v>
      </c>
      <c r="G278" s="228" t="s">
        <v>709</v>
      </c>
      <c r="H278" s="228" t="s">
        <v>709</v>
      </c>
      <c r="I278" s="228" t="s">
        <v>709</v>
      </c>
      <c r="J278" s="229">
        <v>44979</v>
      </c>
      <c r="K278" s="156">
        <v>8085082</v>
      </c>
      <c r="L278" s="156">
        <v>8115381</v>
      </c>
      <c r="M278" s="156">
        <v>7967342</v>
      </c>
      <c r="N278" s="156">
        <v>30299.15</v>
      </c>
      <c r="O278" s="156">
        <v>0</v>
      </c>
      <c r="P278" s="156">
        <v>7993474</v>
      </c>
      <c r="Q278" s="156">
        <v>0</v>
      </c>
      <c r="R278" s="156">
        <v>0</v>
      </c>
      <c r="S278" s="156">
        <v>0</v>
      </c>
      <c r="T278" s="156">
        <v>0</v>
      </c>
      <c r="U278" s="156">
        <v>0</v>
      </c>
      <c r="V278" s="156">
        <v>0</v>
      </c>
      <c r="W278" s="156">
        <v>0</v>
      </c>
      <c r="X278" s="156">
        <v>0</v>
      </c>
      <c r="Y278" s="156">
        <v>0</v>
      </c>
      <c r="Z278" s="156">
        <v>0</v>
      </c>
      <c r="AA278" s="156">
        <v>0</v>
      </c>
      <c r="AB278" s="156">
        <v>0</v>
      </c>
      <c r="AC278" s="156">
        <v>0</v>
      </c>
      <c r="AD278" s="156">
        <v>0</v>
      </c>
      <c r="AE278" s="156">
        <v>0</v>
      </c>
      <c r="AF278" s="156">
        <v>7967342</v>
      </c>
      <c r="AG278" s="156">
        <v>7993474</v>
      </c>
      <c r="AH278" s="156">
        <v>26132</v>
      </c>
      <c r="AI278" s="156">
        <v>9550800</v>
      </c>
      <c r="AJ278" s="3"/>
      <c r="AK278" s="4"/>
    </row>
    <row r="279" spans="1:37">
      <c r="A279" s="227">
        <v>7</v>
      </c>
      <c r="B279" s="228" t="s">
        <v>566</v>
      </c>
      <c r="C279" s="228">
        <v>44334715201</v>
      </c>
      <c r="D279" s="228" t="s">
        <v>730</v>
      </c>
      <c r="E279" s="228" t="s">
        <v>731</v>
      </c>
      <c r="F279" s="228" t="s">
        <v>709</v>
      </c>
      <c r="G279" s="228" t="s">
        <v>709</v>
      </c>
      <c r="H279" s="228" t="s">
        <v>709</v>
      </c>
      <c r="I279" s="228" t="s">
        <v>709</v>
      </c>
      <c r="J279" s="229">
        <v>45091</v>
      </c>
      <c r="K279" s="156">
        <v>6290573</v>
      </c>
      <c r="L279" s="156">
        <v>6754957</v>
      </c>
      <c r="M279" s="156">
        <v>7072599</v>
      </c>
      <c r="N279" s="156">
        <v>464384.48</v>
      </c>
      <c r="O279" s="156">
        <v>0</v>
      </c>
      <c r="P279" s="156">
        <v>7072474</v>
      </c>
      <c r="Q279" s="156">
        <v>0</v>
      </c>
      <c r="R279" s="156">
        <v>0</v>
      </c>
      <c r="S279" s="156">
        <v>0</v>
      </c>
      <c r="T279" s="156">
        <v>0</v>
      </c>
      <c r="U279" s="156">
        <v>0</v>
      </c>
      <c r="V279" s="156">
        <v>0</v>
      </c>
      <c r="W279" s="156">
        <v>0</v>
      </c>
      <c r="X279" s="156">
        <v>0</v>
      </c>
      <c r="Y279" s="156">
        <v>0</v>
      </c>
      <c r="Z279" s="156">
        <v>0</v>
      </c>
      <c r="AA279" s="156">
        <v>0</v>
      </c>
      <c r="AB279" s="156">
        <v>0</v>
      </c>
      <c r="AC279" s="156">
        <v>0</v>
      </c>
      <c r="AD279" s="156">
        <v>0</v>
      </c>
      <c r="AE279" s="156">
        <v>0</v>
      </c>
      <c r="AF279" s="156">
        <v>7072599</v>
      </c>
      <c r="AG279" s="156">
        <v>7072474</v>
      </c>
      <c r="AH279" s="156">
        <v>-125</v>
      </c>
      <c r="AI279" s="156">
        <v>6135700</v>
      </c>
      <c r="AJ279" s="3"/>
      <c r="AK279" s="4"/>
    </row>
    <row r="280" spans="1:37">
      <c r="A280" s="227">
        <v>7</v>
      </c>
      <c r="B280" s="228" t="s">
        <v>569</v>
      </c>
      <c r="C280" s="228">
        <v>45069315201</v>
      </c>
      <c r="D280" s="228" t="s">
        <v>730</v>
      </c>
      <c r="E280" s="228" t="s">
        <v>731</v>
      </c>
      <c r="F280" s="228" t="s">
        <v>709</v>
      </c>
      <c r="G280" s="228" t="s">
        <v>709</v>
      </c>
      <c r="H280" s="228" t="s">
        <v>709</v>
      </c>
      <c r="I280" s="228" t="s">
        <v>709</v>
      </c>
      <c r="J280" s="229">
        <v>45196</v>
      </c>
      <c r="K280" s="156">
        <v>2469300</v>
      </c>
      <c r="L280" s="156">
        <v>2490043</v>
      </c>
      <c r="M280" s="156">
        <v>2487609</v>
      </c>
      <c r="N280" s="156">
        <v>20743.16</v>
      </c>
      <c r="O280" s="156">
        <v>0</v>
      </c>
      <c r="P280" s="156">
        <v>2486604</v>
      </c>
      <c r="Q280" s="156">
        <v>0</v>
      </c>
      <c r="R280" s="156">
        <v>0</v>
      </c>
      <c r="S280" s="156">
        <v>0</v>
      </c>
      <c r="T280" s="156">
        <v>0</v>
      </c>
      <c r="U280" s="156">
        <v>0</v>
      </c>
      <c r="V280" s="156">
        <v>0</v>
      </c>
      <c r="W280" s="156">
        <v>0</v>
      </c>
      <c r="X280" s="156">
        <v>0</v>
      </c>
      <c r="Y280" s="156">
        <v>0</v>
      </c>
      <c r="Z280" s="156">
        <v>0</v>
      </c>
      <c r="AA280" s="156">
        <v>0</v>
      </c>
      <c r="AB280" s="156">
        <v>0</v>
      </c>
      <c r="AC280" s="156">
        <v>0</v>
      </c>
      <c r="AD280" s="156">
        <v>0</v>
      </c>
      <c r="AE280" s="156">
        <v>0</v>
      </c>
      <c r="AF280" s="156">
        <v>2487609</v>
      </c>
      <c r="AG280" s="156">
        <v>2486604</v>
      </c>
      <c r="AH280" s="156">
        <v>-1005</v>
      </c>
      <c r="AI280" s="156">
        <v>2285000</v>
      </c>
      <c r="AJ280" s="3"/>
      <c r="AK280" s="4"/>
    </row>
    <row r="281" spans="1:37">
      <c r="A281" s="227">
        <v>7</v>
      </c>
      <c r="B281" s="228" t="s">
        <v>571</v>
      </c>
      <c r="C281" s="228">
        <v>44803615201</v>
      </c>
      <c r="D281" s="228" t="s">
        <v>720</v>
      </c>
      <c r="E281" s="228" t="s">
        <v>721</v>
      </c>
      <c r="F281" s="228" t="s">
        <v>709</v>
      </c>
      <c r="G281" s="228" t="s">
        <v>709</v>
      </c>
      <c r="H281" s="228" t="s">
        <v>709</v>
      </c>
      <c r="I281" s="228" t="s">
        <v>709</v>
      </c>
      <c r="J281" s="229">
        <v>45091</v>
      </c>
      <c r="K281" s="156">
        <v>13134873</v>
      </c>
      <c r="L281" s="156">
        <v>13851674</v>
      </c>
      <c r="M281" s="156">
        <v>14146391</v>
      </c>
      <c r="N281" s="156">
        <v>716801.05</v>
      </c>
      <c r="O281" s="156">
        <v>0</v>
      </c>
      <c r="P281" s="156">
        <v>14153827</v>
      </c>
      <c r="Q281" s="156">
        <v>0</v>
      </c>
      <c r="R281" s="156">
        <v>0</v>
      </c>
      <c r="S281" s="156">
        <v>0</v>
      </c>
      <c r="T281" s="156">
        <v>0</v>
      </c>
      <c r="U281" s="156">
        <v>0</v>
      </c>
      <c r="V281" s="156">
        <v>0</v>
      </c>
      <c r="W281" s="156">
        <v>0</v>
      </c>
      <c r="X281" s="156">
        <v>0</v>
      </c>
      <c r="Y281" s="156">
        <v>0</v>
      </c>
      <c r="Z281" s="156">
        <v>0</v>
      </c>
      <c r="AA281" s="156">
        <v>0</v>
      </c>
      <c r="AB281" s="156">
        <v>0</v>
      </c>
      <c r="AC281" s="156">
        <v>0</v>
      </c>
      <c r="AD281" s="156">
        <v>0</v>
      </c>
      <c r="AE281" s="156">
        <v>0</v>
      </c>
      <c r="AF281" s="156">
        <v>14146391</v>
      </c>
      <c r="AG281" s="156">
        <v>14153827</v>
      </c>
      <c r="AH281" s="156">
        <v>7436</v>
      </c>
      <c r="AI281" s="156">
        <v>13139100</v>
      </c>
      <c r="AJ281" s="3"/>
      <c r="AK281" s="4"/>
    </row>
    <row r="282" spans="1:37">
      <c r="A282" s="227">
        <v>7</v>
      </c>
      <c r="B282" s="228" t="s">
        <v>573</v>
      </c>
      <c r="C282" s="228">
        <v>44006315201</v>
      </c>
      <c r="D282" s="228" t="s">
        <v>975</v>
      </c>
      <c r="E282" s="228" t="s">
        <v>976</v>
      </c>
      <c r="F282" s="228" t="s">
        <v>709</v>
      </c>
      <c r="G282" s="228" t="s">
        <v>709</v>
      </c>
      <c r="H282" s="228" t="s">
        <v>709</v>
      </c>
      <c r="I282" s="228" t="s">
        <v>709</v>
      </c>
      <c r="J282" s="229">
        <v>45091</v>
      </c>
      <c r="K282" s="156">
        <v>6730280</v>
      </c>
      <c r="L282" s="156">
        <v>6779810</v>
      </c>
      <c r="M282" s="156">
        <v>6697913</v>
      </c>
      <c r="N282" s="156">
        <v>49529.32</v>
      </c>
      <c r="O282" s="156">
        <v>0</v>
      </c>
      <c r="P282" s="156">
        <v>6699170</v>
      </c>
      <c r="Q282" s="156">
        <v>0</v>
      </c>
      <c r="R282" s="156">
        <v>0</v>
      </c>
      <c r="S282" s="156">
        <v>0</v>
      </c>
      <c r="T282" s="156">
        <v>0</v>
      </c>
      <c r="U282" s="156">
        <v>0</v>
      </c>
      <c r="V282" s="156">
        <v>0</v>
      </c>
      <c r="W282" s="156">
        <v>0</v>
      </c>
      <c r="X282" s="156">
        <v>0</v>
      </c>
      <c r="Y282" s="156">
        <v>0</v>
      </c>
      <c r="Z282" s="156">
        <v>0</v>
      </c>
      <c r="AA282" s="156">
        <v>0</v>
      </c>
      <c r="AB282" s="156">
        <v>0</v>
      </c>
      <c r="AC282" s="156">
        <v>0</v>
      </c>
      <c r="AD282" s="156">
        <v>0</v>
      </c>
      <c r="AE282" s="156">
        <v>0</v>
      </c>
      <c r="AF282" s="156">
        <v>6697913</v>
      </c>
      <c r="AG282" s="156">
        <v>6699170</v>
      </c>
      <c r="AH282" s="156">
        <v>1257</v>
      </c>
      <c r="AI282" s="156">
        <v>7050800</v>
      </c>
      <c r="AJ282" s="3"/>
      <c r="AK282" s="4"/>
    </row>
    <row r="283" spans="1:37">
      <c r="A283" s="227">
        <v>7</v>
      </c>
      <c r="B283" s="228" t="s">
        <v>674</v>
      </c>
      <c r="C283" s="228">
        <v>44697315201</v>
      </c>
      <c r="D283" s="228" t="s">
        <v>730</v>
      </c>
      <c r="E283" s="228" t="s">
        <v>731</v>
      </c>
      <c r="F283" s="228" t="s">
        <v>709</v>
      </c>
      <c r="G283" s="228" t="s">
        <v>709</v>
      </c>
      <c r="H283" s="228" t="s">
        <v>709</v>
      </c>
      <c r="I283" s="228" t="s">
        <v>709</v>
      </c>
      <c r="J283" s="229">
        <v>45224</v>
      </c>
      <c r="K283" s="156">
        <v>2049777</v>
      </c>
      <c r="L283" s="156">
        <v>2049777</v>
      </c>
      <c r="M283" s="156">
        <v>2101379</v>
      </c>
      <c r="N283" s="156">
        <v>0</v>
      </c>
      <c r="O283" s="156">
        <v>0</v>
      </c>
      <c r="P283" s="156">
        <v>2098362</v>
      </c>
      <c r="Q283" s="156">
        <v>0</v>
      </c>
      <c r="R283" s="156">
        <v>0</v>
      </c>
      <c r="S283" s="156">
        <v>0</v>
      </c>
      <c r="T283" s="156">
        <v>0</v>
      </c>
      <c r="U283" s="156">
        <v>0</v>
      </c>
      <c r="V283" s="156">
        <v>0</v>
      </c>
      <c r="W283" s="156">
        <v>0</v>
      </c>
      <c r="X283" s="156">
        <v>0</v>
      </c>
      <c r="Y283" s="156">
        <v>0</v>
      </c>
      <c r="Z283" s="156">
        <v>0</v>
      </c>
      <c r="AA283" s="156">
        <v>0</v>
      </c>
      <c r="AB283" s="156">
        <v>0</v>
      </c>
      <c r="AC283" s="156">
        <v>0</v>
      </c>
      <c r="AD283" s="156">
        <v>0</v>
      </c>
      <c r="AE283" s="156">
        <v>0</v>
      </c>
      <c r="AF283" s="156">
        <v>2101379</v>
      </c>
      <c r="AG283" s="156">
        <v>2098362</v>
      </c>
      <c r="AH283" s="156">
        <v>-3017</v>
      </c>
      <c r="AI283" s="156">
        <v>2385840</v>
      </c>
      <c r="AJ283" s="3"/>
      <c r="AK283" s="4"/>
    </row>
    <row r="284" spans="1:37">
      <c r="A284" s="227">
        <v>7</v>
      </c>
      <c r="B284" s="228" t="s">
        <v>977</v>
      </c>
      <c r="C284" s="228">
        <v>44109835201</v>
      </c>
      <c r="D284" s="228" t="s">
        <v>969</v>
      </c>
      <c r="E284" s="228" t="s">
        <v>970</v>
      </c>
      <c r="F284" s="228" t="s">
        <v>709</v>
      </c>
      <c r="G284" s="228" t="s">
        <v>709</v>
      </c>
      <c r="H284" s="228" t="s">
        <v>709</v>
      </c>
      <c r="I284" s="228" t="s">
        <v>709</v>
      </c>
      <c r="J284" s="229">
        <v>45378</v>
      </c>
      <c r="K284" s="156">
        <v>1336107</v>
      </c>
      <c r="L284" s="156">
        <v>1336107</v>
      </c>
      <c r="M284" s="156">
        <v>1267198</v>
      </c>
      <c r="N284" s="156">
        <v>0</v>
      </c>
      <c r="O284" s="156">
        <v>0</v>
      </c>
      <c r="P284" s="156">
        <v>1266909</v>
      </c>
      <c r="Q284" s="156">
        <v>0</v>
      </c>
      <c r="R284" s="156">
        <v>0</v>
      </c>
      <c r="S284" s="156">
        <v>0</v>
      </c>
      <c r="T284" s="156">
        <v>0</v>
      </c>
      <c r="U284" s="156">
        <v>0</v>
      </c>
      <c r="V284" s="156">
        <v>0</v>
      </c>
      <c r="W284" s="156">
        <v>0</v>
      </c>
      <c r="X284" s="156">
        <v>0</v>
      </c>
      <c r="Y284" s="156">
        <v>0</v>
      </c>
      <c r="Z284" s="156">
        <v>0</v>
      </c>
      <c r="AA284" s="156">
        <v>0</v>
      </c>
      <c r="AB284" s="156">
        <v>0</v>
      </c>
      <c r="AC284" s="156">
        <v>0</v>
      </c>
      <c r="AD284" s="156">
        <v>0</v>
      </c>
      <c r="AE284" s="156">
        <v>0</v>
      </c>
      <c r="AF284" s="156">
        <v>1267198</v>
      </c>
      <c r="AG284" s="156">
        <v>1266909</v>
      </c>
      <c r="AH284" s="156">
        <v>-289</v>
      </c>
      <c r="AI284" s="156">
        <v>1581132</v>
      </c>
      <c r="AJ284" s="3"/>
      <c r="AK284" s="4"/>
    </row>
    <row r="285" spans="1:37">
      <c r="A285" s="227">
        <v>7</v>
      </c>
      <c r="B285" s="228" t="s">
        <v>705</v>
      </c>
      <c r="C285" s="228">
        <v>44939815201</v>
      </c>
      <c r="D285" s="228" t="s">
        <v>730</v>
      </c>
      <c r="E285" s="228" t="s">
        <v>731</v>
      </c>
      <c r="F285" s="228" t="s">
        <v>709</v>
      </c>
      <c r="G285" s="228" t="s">
        <v>709</v>
      </c>
      <c r="H285" s="228" t="s">
        <v>709</v>
      </c>
      <c r="I285" s="228" t="s">
        <v>709</v>
      </c>
      <c r="J285" s="229">
        <v>45427</v>
      </c>
      <c r="K285" s="156">
        <v>545691</v>
      </c>
      <c r="L285" s="156">
        <v>545691</v>
      </c>
      <c r="M285" s="156">
        <v>518518</v>
      </c>
      <c r="N285" s="156">
        <v>0</v>
      </c>
      <c r="O285" s="156">
        <v>0</v>
      </c>
      <c r="P285" s="156">
        <v>518518</v>
      </c>
      <c r="Q285" s="156">
        <v>0</v>
      </c>
      <c r="R285" s="156">
        <v>0</v>
      </c>
      <c r="S285" s="156">
        <v>0</v>
      </c>
      <c r="T285" s="156">
        <v>0</v>
      </c>
      <c r="U285" s="156">
        <v>0</v>
      </c>
      <c r="V285" s="156">
        <v>0</v>
      </c>
      <c r="W285" s="156">
        <v>0</v>
      </c>
      <c r="X285" s="156">
        <v>0</v>
      </c>
      <c r="Y285" s="156">
        <v>0</v>
      </c>
      <c r="Z285" s="156">
        <v>0</v>
      </c>
      <c r="AA285" s="156">
        <v>0</v>
      </c>
      <c r="AB285" s="156">
        <v>0</v>
      </c>
      <c r="AC285" s="156">
        <v>0</v>
      </c>
      <c r="AD285" s="156">
        <v>0</v>
      </c>
      <c r="AE285" s="156">
        <v>0</v>
      </c>
      <c r="AF285" s="156">
        <v>518518</v>
      </c>
      <c r="AG285" s="156">
        <v>518518</v>
      </c>
      <c r="AH285" s="156">
        <v>0</v>
      </c>
      <c r="AI285" s="156">
        <v>611133</v>
      </c>
      <c r="AJ285" s="3"/>
      <c r="AK285" s="4"/>
    </row>
    <row r="286" spans="1:37">
      <c r="A286" s="227">
        <v>7</v>
      </c>
      <c r="B286" s="228" t="s">
        <v>575</v>
      </c>
      <c r="C286" s="228">
        <v>44025015201</v>
      </c>
      <c r="D286" s="228" t="s">
        <v>751</v>
      </c>
      <c r="E286" s="228" t="s">
        <v>752</v>
      </c>
      <c r="F286" s="228" t="s">
        <v>709</v>
      </c>
      <c r="G286" s="228" t="s">
        <v>709</v>
      </c>
      <c r="H286" s="228" t="s">
        <v>709</v>
      </c>
      <c r="I286" s="228" t="s">
        <v>709</v>
      </c>
      <c r="J286" s="229">
        <v>45399</v>
      </c>
      <c r="K286" s="156">
        <v>7475300</v>
      </c>
      <c r="L286" s="156">
        <v>7428809</v>
      </c>
      <c r="M286" s="156">
        <v>7644411</v>
      </c>
      <c r="N286" s="156">
        <v>-46491.53</v>
      </c>
      <c r="O286" s="156">
        <v>0</v>
      </c>
      <c r="P286" s="156">
        <v>7629621</v>
      </c>
      <c r="Q286" s="156">
        <v>0</v>
      </c>
      <c r="R286" s="156">
        <v>0</v>
      </c>
      <c r="S286" s="156">
        <v>0</v>
      </c>
      <c r="T286" s="156">
        <v>0</v>
      </c>
      <c r="U286" s="156">
        <v>0</v>
      </c>
      <c r="V286" s="156">
        <v>0</v>
      </c>
      <c r="W286" s="156">
        <v>0</v>
      </c>
      <c r="X286" s="156">
        <v>0</v>
      </c>
      <c r="Y286" s="156">
        <v>0</v>
      </c>
      <c r="Z286" s="156">
        <v>0</v>
      </c>
      <c r="AA286" s="156">
        <v>0</v>
      </c>
      <c r="AB286" s="156">
        <v>0</v>
      </c>
      <c r="AC286" s="156">
        <v>0</v>
      </c>
      <c r="AD286" s="156">
        <v>0</v>
      </c>
      <c r="AE286" s="156">
        <v>0</v>
      </c>
      <c r="AF286" s="156">
        <v>7644411</v>
      </c>
      <c r="AG286" s="156">
        <v>7629621</v>
      </c>
      <c r="AH286" s="156">
        <v>-14790</v>
      </c>
      <c r="AI286" s="156">
        <v>8386992</v>
      </c>
      <c r="AJ286" s="3"/>
      <c r="AK286" s="4"/>
    </row>
    <row r="287" spans="1:37">
      <c r="A287" s="227">
        <v>7</v>
      </c>
      <c r="B287" s="228" t="s">
        <v>577</v>
      </c>
      <c r="C287" s="228">
        <v>44752215201</v>
      </c>
      <c r="D287" s="228" t="s">
        <v>978</v>
      </c>
      <c r="E287" s="228" t="s">
        <v>979</v>
      </c>
      <c r="F287" s="228" t="s">
        <v>709</v>
      </c>
      <c r="G287" s="228" t="s">
        <v>709</v>
      </c>
      <c r="H287" s="228" t="s">
        <v>709</v>
      </c>
      <c r="I287" s="228" t="s">
        <v>709</v>
      </c>
      <c r="J287" s="229">
        <v>45427</v>
      </c>
      <c r="K287" s="156">
        <v>2173906</v>
      </c>
      <c r="L287" s="156">
        <v>2247825</v>
      </c>
      <c r="M287" s="156">
        <v>2217265</v>
      </c>
      <c r="N287" s="156">
        <v>73919.240000000005</v>
      </c>
      <c r="O287" s="156">
        <v>0</v>
      </c>
      <c r="P287" s="156">
        <v>2216464</v>
      </c>
      <c r="Q287" s="156">
        <v>0</v>
      </c>
      <c r="R287" s="156">
        <v>0</v>
      </c>
      <c r="S287" s="156">
        <v>0</v>
      </c>
      <c r="T287" s="156">
        <v>0</v>
      </c>
      <c r="U287" s="156">
        <v>0</v>
      </c>
      <c r="V287" s="156">
        <v>0</v>
      </c>
      <c r="W287" s="156">
        <v>0</v>
      </c>
      <c r="X287" s="156">
        <v>0</v>
      </c>
      <c r="Y287" s="156">
        <v>0</v>
      </c>
      <c r="Z287" s="156">
        <v>0</v>
      </c>
      <c r="AA287" s="156">
        <v>0</v>
      </c>
      <c r="AB287" s="156">
        <v>0</v>
      </c>
      <c r="AC287" s="156">
        <v>0</v>
      </c>
      <c r="AD287" s="156">
        <v>0</v>
      </c>
      <c r="AE287" s="156">
        <v>0</v>
      </c>
      <c r="AF287" s="156">
        <v>2217265</v>
      </c>
      <c r="AG287" s="156">
        <v>2216464</v>
      </c>
      <c r="AH287" s="156">
        <v>-801</v>
      </c>
      <c r="AI287" s="156">
        <v>1912820</v>
      </c>
      <c r="AJ287" s="3"/>
      <c r="AK287" s="4"/>
    </row>
    <row r="288" spans="1:37">
      <c r="A288" s="227">
        <v>7</v>
      </c>
      <c r="B288" s="228" t="s">
        <v>706</v>
      </c>
      <c r="C288" s="228">
        <v>45241215201</v>
      </c>
      <c r="D288" s="228" t="s">
        <v>969</v>
      </c>
      <c r="E288" s="228" t="s">
        <v>970</v>
      </c>
      <c r="F288" s="228" t="s">
        <v>709</v>
      </c>
      <c r="G288" s="228" t="s">
        <v>709</v>
      </c>
      <c r="H288" s="228" t="s">
        <v>709</v>
      </c>
      <c r="I288" s="228" t="s">
        <v>709</v>
      </c>
      <c r="J288" s="229">
        <v>45427</v>
      </c>
      <c r="K288" s="156">
        <v>654321</v>
      </c>
      <c r="L288" s="156">
        <v>654321</v>
      </c>
      <c r="M288" s="156">
        <v>610593</v>
      </c>
      <c r="N288" s="156">
        <v>0</v>
      </c>
      <c r="O288" s="156">
        <v>0</v>
      </c>
      <c r="P288" s="156">
        <v>610593</v>
      </c>
      <c r="Q288" s="156">
        <v>0</v>
      </c>
      <c r="R288" s="156">
        <v>0</v>
      </c>
      <c r="S288" s="156">
        <v>0</v>
      </c>
      <c r="T288" s="156">
        <v>0</v>
      </c>
      <c r="U288" s="156">
        <v>0</v>
      </c>
      <c r="V288" s="156">
        <v>0</v>
      </c>
      <c r="W288" s="156">
        <v>0</v>
      </c>
      <c r="X288" s="156">
        <v>0</v>
      </c>
      <c r="Y288" s="156">
        <v>0</v>
      </c>
      <c r="Z288" s="156">
        <v>0</v>
      </c>
      <c r="AA288" s="156">
        <v>0</v>
      </c>
      <c r="AB288" s="156">
        <v>0</v>
      </c>
      <c r="AC288" s="156">
        <v>0</v>
      </c>
      <c r="AD288" s="156">
        <v>0</v>
      </c>
      <c r="AE288" s="156">
        <v>0</v>
      </c>
      <c r="AF288" s="156">
        <v>610593</v>
      </c>
      <c r="AG288" s="156">
        <v>610593</v>
      </c>
      <c r="AH288" s="156">
        <v>0</v>
      </c>
      <c r="AI288" s="156">
        <v>826944</v>
      </c>
      <c r="AJ288" s="3"/>
      <c r="AK288" s="4"/>
    </row>
    <row r="289" spans="1:37">
      <c r="A289" s="227">
        <v>7</v>
      </c>
      <c r="B289" s="228" t="s">
        <v>579</v>
      </c>
      <c r="C289" s="228">
        <v>44794815201</v>
      </c>
      <c r="D289" s="228" t="s">
        <v>735</v>
      </c>
      <c r="E289" s="228" t="s">
        <v>736</v>
      </c>
      <c r="F289" s="228" t="s">
        <v>709</v>
      </c>
      <c r="G289" s="228" t="s">
        <v>709</v>
      </c>
      <c r="H289" s="228" t="s">
        <v>709</v>
      </c>
      <c r="I289" s="228" t="s">
        <v>709</v>
      </c>
      <c r="J289" s="229">
        <v>45714</v>
      </c>
      <c r="K289" s="156">
        <v>5942087</v>
      </c>
      <c r="L289" s="156">
        <v>5942922</v>
      </c>
      <c r="M289" s="156">
        <v>5968673</v>
      </c>
      <c r="N289" s="156">
        <v>835.12</v>
      </c>
      <c r="O289" s="156">
        <v>0</v>
      </c>
      <c r="P289" s="156">
        <v>5968280</v>
      </c>
      <c r="Q289" s="156">
        <v>0</v>
      </c>
      <c r="R289" s="156">
        <v>0</v>
      </c>
      <c r="S289" s="156">
        <v>0</v>
      </c>
      <c r="T289" s="156">
        <v>0</v>
      </c>
      <c r="U289" s="156">
        <v>0</v>
      </c>
      <c r="V289" s="156">
        <v>0</v>
      </c>
      <c r="W289" s="156">
        <v>0</v>
      </c>
      <c r="X289" s="156">
        <v>0</v>
      </c>
      <c r="Y289" s="156">
        <v>0</v>
      </c>
      <c r="Z289" s="156">
        <v>0</v>
      </c>
      <c r="AA289" s="156">
        <v>0</v>
      </c>
      <c r="AB289" s="156">
        <v>0</v>
      </c>
      <c r="AC289" s="156">
        <v>0</v>
      </c>
      <c r="AD289" s="156">
        <v>0</v>
      </c>
      <c r="AE289" s="156">
        <v>0</v>
      </c>
      <c r="AF289" s="156">
        <v>5968673</v>
      </c>
      <c r="AG289" s="156">
        <v>5968280</v>
      </c>
      <c r="AH289" s="156">
        <v>-393</v>
      </c>
      <c r="AI289" s="156">
        <v>7672150</v>
      </c>
      <c r="AJ289" s="3"/>
      <c r="AK289" s="4"/>
    </row>
    <row r="290" spans="1:37">
      <c r="A290" s="227">
        <v>7</v>
      </c>
      <c r="B290" s="228" t="s">
        <v>581</v>
      </c>
      <c r="C290" s="228">
        <v>45096915201</v>
      </c>
      <c r="D290" s="228" t="s">
        <v>980</v>
      </c>
      <c r="E290" s="228" t="s">
        <v>981</v>
      </c>
      <c r="F290" s="228" t="s">
        <v>709</v>
      </c>
      <c r="G290" s="228" t="s">
        <v>709</v>
      </c>
      <c r="H290" s="228" t="s">
        <v>709</v>
      </c>
      <c r="I290" s="228" t="s">
        <v>709</v>
      </c>
      <c r="J290" s="229">
        <v>45742</v>
      </c>
      <c r="K290" s="156">
        <v>365071</v>
      </c>
      <c r="L290" s="156">
        <v>370411</v>
      </c>
      <c r="M290" s="156">
        <v>359883</v>
      </c>
      <c r="N290" s="156">
        <v>5340</v>
      </c>
      <c r="O290" s="156">
        <v>0</v>
      </c>
      <c r="P290" s="156">
        <v>354442</v>
      </c>
      <c r="Q290" s="156">
        <v>0</v>
      </c>
      <c r="R290" s="156">
        <v>0</v>
      </c>
      <c r="S290" s="156">
        <v>0</v>
      </c>
      <c r="T290" s="156">
        <v>0</v>
      </c>
      <c r="U290" s="156">
        <v>0</v>
      </c>
      <c r="V290" s="156">
        <v>0</v>
      </c>
      <c r="W290" s="156">
        <v>0</v>
      </c>
      <c r="X290" s="156">
        <v>0</v>
      </c>
      <c r="Y290" s="156">
        <v>0</v>
      </c>
      <c r="Z290" s="156">
        <v>0</v>
      </c>
      <c r="AA290" s="156">
        <v>0</v>
      </c>
      <c r="AB290" s="156">
        <v>0</v>
      </c>
      <c r="AC290" s="156">
        <v>0</v>
      </c>
      <c r="AD290" s="156">
        <v>0</v>
      </c>
      <c r="AE290" s="156">
        <v>0</v>
      </c>
      <c r="AF290" s="156">
        <v>359883</v>
      </c>
      <c r="AG290" s="156">
        <v>354442</v>
      </c>
      <c r="AH290" s="156">
        <v>-5442</v>
      </c>
      <c r="AI290" s="156">
        <v>528390</v>
      </c>
      <c r="AJ290" s="3"/>
      <c r="AK290" s="4"/>
    </row>
    <row r="291" spans="1:37">
      <c r="A291" s="227">
        <v>8</v>
      </c>
      <c r="B291" s="228" t="s">
        <v>583</v>
      </c>
      <c r="C291" s="228">
        <v>43799215201</v>
      </c>
      <c r="D291" s="228" t="s">
        <v>982</v>
      </c>
      <c r="E291" s="228" t="s">
        <v>983</v>
      </c>
      <c r="F291" s="228" t="s">
        <v>709</v>
      </c>
      <c r="G291" s="228" t="s">
        <v>709</v>
      </c>
      <c r="H291" s="228" t="s">
        <v>709</v>
      </c>
      <c r="I291" s="228" t="s">
        <v>709</v>
      </c>
      <c r="J291" s="229">
        <v>43419</v>
      </c>
      <c r="K291" s="156">
        <v>33928239</v>
      </c>
      <c r="L291" s="156">
        <v>47651600</v>
      </c>
      <c r="M291" s="156">
        <v>47969861</v>
      </c>
      <c r="N291" s="156">
        <v>13723361.4</v>
      </c>
      <c r="O291" s="156">
        <v>0</v>
      </c>
      <c r="P291" s="156">
        <v>47904732</v>
      </c>
      <c r="Q291" s="156">
        <v>0</v>
      </c>
      <c r="R291" s="156">
        <v>0</v>
      </c>
      <c r="S291" s="156">
        <v>0</v>
      </c>
      <c r="T291" s="156">
        <v>0</v>
      </c>
      <c r="U291" s="156">
        <v>0</v>
      </c>
      <c r="V291" s="156">
        <v>0</v>
      </c>
      <c r="W291" s="156">
        <v>0</v>
      </c>
      <c r="X291" s="156">
        <v>0</v>
      </c>
      <c r="Y291" s="156">
        <v>0</v>
      </c>
      <c r="Z291" s="156">
        <v>0</v>
      </c>
      <c r="AA291" s="156">
        <v>0</v>
      </c>
      <c r="AB291" s="156">
        <v>0</v>
      </c>
      <c r="AC291" s="156">
        <v>0</v>
      </c>
      <c r="AD291" s="156">
        <v>0</v>
      </c>
      <c r="AE291" s="156">
        <v>0</v>
      </c>
      <c r="AF291" s="156">
        <v>47969861</v>
      </c>
      <c r="AG291" s="156">
        <v>47904732</v>
      </c>
      <c r="AH291" s="156">
        <v>-65129</v>
      </c>
      <c r="AI291" s="156">
        <v>41184698</v>
      </c>
      <c r="AJ291" s="3"/>
      <c r="AK291" s="4"/>
    </row>
    <row r="292" spans="1:37">
      <c r="A292" s="227">
        <v>8</v>
      </c>
      <c r="B292" s="228" t="s">
        <v>585</v>
      </c>
      <c r="C292" s="228">
        <v>43496835201</v>
      </c>
      <c r="D292" s="228" t="s">
        <v>897</v>
      </c>
      <c r="E292" s="228" t="s">
        <v>898</v>
      </c>
      <c r="F292" s="228" t="s">
        <v>709</v>
      </c>
      <c r="G292" s="228" t="s">
        <v>709</v>
      </c>
      <c r="H292" s="228" t="s">
        <v>709</v>
      </c>
      <c r="I292" s="228" t="s">
        <v>709</v>
      </c>
      <c r="J292" s="229">
        <v>44670</v>
      </c>
      <c r="K292" s="156">
        <v>10781928</v>
      </c>
      <c r="L292" s="156">
        <v>10718856</v>
      </c>
      <c r="M292" s="156">
        <v>10512572</v>
      </c>
      <c r="N292" s="156">
        <v>-63072.39</v>
      </c>
      <c r="O292" s="156">
        <v>0</v>
      </c>
      <c r="P292" s="156">
        <v>10512572</v>
      </c>
      <c r="Q292" s="156">
        <v>0</v>
      </c>
      <c r="R292" s="156">
        <v>0</v>
      </c>
      <c r="S292" s="156">
        <v>0</v>
      </c>
      <c r="T292" s="156">
        <v>0</v>
      </c>
      <c r="U292" s="156">
        <v>0</v>
      </c>
      <c r="V292" s="156">
        <v>0</v>
      </c>
      <c r="W292" s="156">
        <v>0</v>
      </c>
      <c r="X292" s="156">
        <v>0</v>
      </c>
      <c r="Y292" s="156">
        <v>0</v>
      </c>
      <c r="Z292" s="156">
        <v>0</v>
      </c>
      <c r="AA292" s="156">
        <v>0</v>
      </c>
      <c r="AB292" s="156">
        <v>0</v>
      </c>
      <c r="AC292" s="156">
        <v>0</v>
      </c>
      <c r="AD292" s="156">
        <v>0</v>
      </c>
      <c r="AE292" s="156">
        <v>0</v>
      </c>
      <c r="AF292" s="156">
        <v>10512572</v>
      </c>
      <c r="AG292" s="156">
        <v>10512572</v>
      </c>
      <c r="AH292" s="156">
        <v>0</v>
      </c>
      <c r="AI292" s="156">
        <v>11904889</v>
      </c>
      <c r="AJ292" s="3" t="s">
        <v>899</v>
      </c>
      <c r="AK292" s="4" t="s">
        <v>900</v>
      </c>
    </row>
    <row r="293" spans="1:37" ht="24">
      <c r="A293" s="227">
        <v>8</v>
      </c>
      <c r="B293" s="228" t="s">
        <v>587</v>
      </c>
      <c r="C293" s="228">
        <v>44276415201</v>
      </c>
      <c r="D293" s="228" t="s">
        <v>768</v>
      </c>
      <c r="E293" s="228" t="s">
        <v>769</v>
      </c>
      <c r="F293" s="228" t="s">
        <v>709</v>
      </c>
      <c r="G293" s="228" t="s">
        <v>709</v>
      </c>
      <c r="H293" s="228" t="s">
        <v>709</v>
      </c>
      <c r="I293" s="228" t="s">
        <v>709</v>
      </c>
      <c r="J293" s="229">
        <v>44824</v>
      </c>
      <c r="K293" s="156">
        <v>102999958</v>
      </c>
      <c r="L293" s="156">
        <v>103423210</v>
      </c>
      <c r="M293" s="156">
        <v>104129622</v>
      </c>
      <c r="N293" s="156">
        <v>423252.32</v>
      </c>
      <c r="O293" s="156">
        <v>4744548</v>
      </c>
      <c r="P293" s="156">
        <v>102654085</v>
      </c>
      <c r="Q293" s="156">
        <v>0</v>
      </c>
      <c r="R293" s="156">
        <v>0</v>
      </c>
      <c r="S293" s="156">
        <v>0</v>
      </c>
      <c r="T293" s="156">
        <v>0</v>
      </c>
      <c r="U293" s="156">
        <v>0</v>
      </c>
      <c r="V293" s="156">
        <v>0</v>
      </c>
      <c r="W293" s="156">
        <v>0</v>
      </c>
      <c r="X293" s="156">
        <v>4744548</v>
      </c>
      <c r="Y293" s="156">
        <v>0</v>
      </c>
      <c r="Z293" s="156">
        <v>0</v>
      </c>
      <c r="AA293" s="156">
        <v>0</v>
      </c>
      <c r="AB293" s="156">
        <v>0</v>
      </c>
      <c r="AC293" s="156">
        <v>0</v>
      </c>
      <c r="AD293" s="156">
        <v>4744548</v>
      </c>
      <c r="AE293" s="156">
        <v>4744548</v>
      </c>
      <c r="AF293" s="156">
        <v>108874170</v>
      </c>
      <c r="AG293" s="156">
        <v>102654085</v>
      </c>
      <c r="AH293" s="156">
        <v>-6220085</v>
      </c>
      <c r="AI293" s="156">
        <v>121233962</v>
      </c>
      <c r="AJ293" s="3" t="s">
        <v>930</v>
      </c>
      <c r="AK293" s="4" t="s">
        <v>931</v>
      </c>
    </row>
    <row r="294" spans="1:37">
      <c r="A294" s="227">
        <v>8</v>
      </c>
      <c r="B294" s="228" t="s">
        <v>589</v>
      </c>
      <c r="C294" s="228">
        <v>44602415201</v>
      </c>
      <c r="D294" s="228" t="s">
        <v>853</v>
      </c>
      <c r="E294" s="228" t="s">
        <v>854</v>
      </c>
      <c r="F294" s="228" t="s">
        <v>709</v>
      </c>
      <c r="G294" s="228" t="s">
        <v>709</v>
      </c>
      <c r="H294" s="228" t="s">
        <v>709</v>
      </c>
      <c r="I294" s="228" t="s">
        <v>709</v>
      </c>
      <c r="J294" s="229">
        <v>45006</v>
      </c>
      <c r="K294" s="156">
        <v>16184460</v>
      </c>
      <c r="L294" s="156">
        <v>17190583</v>
      </c>
      <c r="M294" s="156">
        <v>16458548</v>
      </c>
      <c r="N294" s="156">
        <v>1006122.94</v>
      </c>
      <c r="O294" s="156">
        <v>0</v>
      </c>
      <c r="P294" s="156">
        <v>16411881</v>
      </c>
      <c r="Q294" s="156">
        <v>0</v>
      </c>
      <c r="R294" s="156">
        <v>0</v>
      </c>
      <c r="S294" s="156">
        <v>0</v>
      </c>
      <c r="T294" s="156">
        <v>0</v>
      </c>
      <c r="U294" s="156">
        <v>0</v>
      </c>
      <c r="V294" s="156">
        <v>0</v>
      </c>
      <c r="W294" s="156">
        <v>0</v>
      </c>
      <c r="X294" s="156">
        <v>0</v>
      </c>
      <c r="Y294" s="156">
        <v>0</v>
      </c>
      <c r="Z294" s="156">
        <v>0</v>
      </c>
      <c r="AA294" s="156">
        <v>0</v>
      </c>
      <c r="AB294" s="156">
        <v>0</v>
      </c>
      <c r="AC294" s="156">
        <v>0</v>
      </c>
      <c r="AD294" s="156">
        <v>0</v>
      </c>
      <c r="AE294" s="156">
        <v>0</v>
      </c>
      <c r="AF294" s="156">
        <v>16458548</v>
      </c>
      <c r="AG294" s="156">
        <v>16411881</v>
      </c>
      <c r="AH294" s="156">
        <v>-46667</v>
      </c>
      <c r="AI294" s="156">
        <v>18390077</v>
      </c>
      <c r="AJ294" s="3"/>
      <c r="AK294" s="4"/>
    </row>
    <row r="295" spans="1:37">
      <c r="A295" s="227">
        <v>8</v>
      </c>
      <c r="B295" s="228" t="s">
        <v>591</v>
      </c>
      <c r="C295" s="228">
        <v>44588515201</v>
      </c>
      <c r="D295" s="228" t="s">
        <v>735</v>
      </c>
      <c r="E295" s="228" t="s">
        <v>736</v>
      </c>
      <c r="F295" s="228" t="s">
        <v>709</v>
      </c>
      <c r="G295" s="228" t="s">
        <v>709</v>
      </c>
      <c r="H295" s="228" t="s">
        <v>709</v>
      </c>
      <c r="I295" s="228" t="s">
        <v>709</v>
      </c>
      <c r="J295" s="229">
        <v>45027</v>
      </c>
      <c r="K295" s="156">
        <v>11226810</v>
      </c>
      <c r="L295" s="156">
        <v>11263007</v>
      </c>
      <c r="M295" s="156">
        <v>11344464</v>
      </c>
      <c r="N295" s="156">
        <v>36197.440000000002</v>
      </c>
      <c r="O295" s="156">
        <v>0</v>
      </c>
      <c r="P295" s="156">
        <v>11339363</v>
      </c>
      <c r="Q295" s="156">
        <v>0</v>
      </c>
      <c r="R295" s="156">
        <v>0</v>
      </c>
      <c r="S295" s="156">
        <v>0</v>
      </c>
      <c r="T295" s="156">
        <v>0</v>
      </c>
      <c r="U295" s="156">
        <v>0</v>
      </c>
      <c r="V295" s="156">
        <v>0</v>
      </c>
      <c r="W295" s="156">
        <v>0</v>
      </c>
      <c r="X295" s="156">
        <v>0</v>
      </c>
      <c r="Y295" s="156">
        <v>0</v>
      </c>
      <c r="Z295" s="156">
        <v>0</v>
      </c>
      <c r="AA295" s="156">
        <v>0</v>
      </c>
      <c r="AB295" s="156">
        <v>0</v>
      </c>
      <c r="AC295" s="156">
        <v>0</v>
      </c>
      <c r="AD295" s="156">
        <v>0</v>
      </c>
      <c r="AE295" s="156">
        <v>0</v>
      </c>
      <c r="AF295" s="156">
        <v>11344464</v>
      </c>
      <c r="AG295" s="156">
        <v>11339363</v>
      </c>
      <c r="AH295" s="156">
        <v>-5101</v>
      </c>
      <c r="AI295" s="156">
        <v>11461891</v>
      </c>
      <c r="AJ295" s="3"/>
      <c r="AK295" s="4"/>
    </row>
    <row r="296" spans="1:37">
      <c r="A296" s="227">
        <v>8</v>
      </c>
      <c r="B296" s="228" t="s">
        <v>593</v>
      </c>
      <c r="C296" s="228">
        <v>44925335201</v>
      </c>
      <c r="D296" s="228" t="s">
        <v>865</v>
      </c>
      <c r="E296" s="228" t="s">
        <v>866</v>
      </c>
      <c r="F296" s="228" t="s">
        <v>709</v>
      </c>
      <c r="G296" s="228" t="s">
        <v>709</v>
      </c>
      <c r="H296" s="228" t="s">
        <v>709</v>
      </c>
      <c r="I296" s="228" t="s">
        <v>709</v>
      </c>
      <c r="J296" s="229">
        <v>45055</v>
      </c>
      <c r="K296" s="156">
        <v>3649071</v>
      </c>
      <c r="L296" s="156">
        <v>3673424</v>
      </c>
      <c r="M296" s="156">
        <v>3464348</v>
      </c>
      <c r="N296" s="156">
        <v>24353</v>
      </c>
      <c r="O296" s="156">
        <v>0</v>
      </c>
      <c r="P296" s="156">
        <v>3464348</v>
      </c>
      <c r="Q296" s="156">
        <v>0</v>
      </c>
      <c r="R296" s="156">
        <v>0</v>
      </c>
      <c r="S296" s="156">
        <v>0</v>
      </c>
      <c r="T296" s="156">
        <v>0</v>
      </c>
      <c r="U296" s="156">
        <v>0</v>
      </c>
      <c r="V296" s="156">
        <v>0</v>
      </c>
      <c r="W296" s="156">
        <v>0</v>
      </c>
      <c r="X296" s="156">
        <v>0</v>
      </c>
      <c r="Y296" s="156">
        <v>0</v>
      </c>
      <c r="Z296" s="156">
        <v>0</v>
      </c>
      <c r="AA296" s="156">
        <v>0</v>
      </c>
      <c r="AB296" s="156">
        <v>0</v>
      </c>
      <c r="AC296" s="156">
        <v>0</v>
      </c>
      <c r="AD296" s="156">
        <v>0</v>
      </c>
      <c r="AE296" s="156">
        <v>0</v>
      </c>
      <c r="AF296" s="156">
        <v>3464348</v>
      </c>
      <c r="AG296" s="156">
        <v>3464348</v>
      </c>
      <c r="AH296" s="156">
        <v>0</v>
      </c>
      <c r="AI296" s="156">
        <v>4370418</v>
      </c>
      <c r="AJ296" s="3"/>
      <c r="AK296" s="4"/>
    </row>
    <row r="297" spans="1:37">
      <c r="A297" s="227">
        <v>8</v>
      </c>
      <c r="B297" s="228" t="s">
        <v>676</v>
      </c>
      <c r="C297" s="228">
        <v>43854815201</v>
      </c>
      <c r="D297" s="228" t="s">
        <v>803</v>
      </c>
      <c r="E297" s="228" t="s">
        <v>804</v>
      </c>
      <c r="F297" s="228" t="s">
        <v>709</v>
      </c>
      <c r="G297" s="228" t="s">
        <v>709</v>
      </c>
      <c r="H297" s="228" t="s">
        <v>709</v>
      </c>
      <c r="I297" s="228" t="s">
        <v>709</v>
      </c>
      <c r="J297" s="229">
        <v>45426</v>
      </c>
      <c r="K297" s="156">
        <v>4734726</v>
      </c>
      <c r="L297" s="156">
        <v>4734726</v>
      </c>
      <c r="M297" s="156">
        <v>4628034</v>
      </c>
      <c r="N297" s="156">
        <v>0</v>
      </c>
      <c r="O297" s="156">
        <v>0</v>
      </c>
      <c r="P297" s="156">
        <v>4628034</v>
      </c>
      <c r="Q297" s="156">
        <v>0</v>
      </c>
      <c r="R297" s="156">
        <v>0</v>
      </c>
      <c r="S297" s="156">
        <v>0</v>
      </c>
      <c r="T297" s="156">
        <v>0</v>
      </c>
      <c r="U297" s="156">
        <v>0</v>
      </c>
      <c r="V297" s="156">
        <v>0</v>
      </c>
      <c r="W297" s="156">
        <v>0</v>
      </c>
      <c r="X297" s="156">
        <v>0</v>
      </c>
      <c r="Y297" s="156">
        <v>0</v>
      </c>
      <c r="Z297" s="156">
        <v>0</v>
      </c>
      <c r="AA297" s="156">
        <v>0</v>
      </c>
      <c r="AB297" s="156">
        <v>0</v>
      </c>
      <c r="AC297" s="156">
        <v>0</v>
      </c>
      <c r="AD297" s="156">
        <v>0</v>
      </c>
      <c r="AE297" s="156">
        <v>0</v>
      </c>
      <c r="AF297" s="156">
        <v>4628034</v>
      </c>
      <c r="AG297" s="156">
        <v>4628034</v>
      </c>
      <c r="AH297" s="156">
        <v>0</v>
      </c>
      <c r="AI297" s="156">
        <v>8236620</v>
      </c>
      <c r="AJ297" s="3"/>
      <c r="AK297" s="4"/>
    </row>
    <row r="298" spans="1:37">
      <c r="A298" s="227">
        <v>8</v>
      </c>
      <c r="B298" s="228" t="s">
        <v>595</v>
      </c>
      <c r="C298" s="228">
        <v>44942325201</v>
      </c>
      <c r="D298" s="228" t="s">
        <v>978</v>
      </c>
      <c r="E298" s="228" t="s">
        <v>979</v>
      </c>
      <c r="F298" s="228" t="s">
        <v>709</v>
      </c>
      <c r="G298" s="228" t="s">
        <v>709</v>
      </c>
      <c r="H298" s="228" t="s">
        <v>709</v>
      </c>
      <c r="I298" s="228" t="s">
        <v>709</v>
      </c>
      <c r="J298" s="229">
        <v>45160</v>
      </c>
      <c r="K298" s="156">
        <v>1804313</v>
      </c>
      <c r="L298" s="156">
        <v>1864511</v>
      </c>
      <c r="M298" s="156">
        <v>1827419</v>
      </c>
      <c r="N298" s="156">
        <v>60197.919999999998</v>
      </c>
      <c r="O298" s="156">
        <v>37398</v>
      </c>
      <c r="P298" s="156">
        <v>1827419</v>
      </c>
      <c r="Q298" s="156">
        <v>0</v>
      </c>
      <c r="R298" s="156">
        <v>0</v>
      </c>
      <c r="S298" s="156">
        <v>0</v>
      </c>
      <c r="T298" s="156">
        <v>0</v>
      </c>
      <c r="U298" s="156">
        <v>0</v>
      </c>
      <c r="V298" s="156">
        <v>0</v>
      </c>
      <c r="W298" s="156">
        <v>0</v>
      </c>
      <c r="X298" s="156">
        <v>37398</v>
      </c>
      <c r="Y298" s="156">
        <v>0</v>
      </c>
      <c r="Z298" s="156">
        <v>0</v>
      </c>
      <c r="AA298" s="156">
        <v>0</v>
      </c>
      <c r="AB298" s="156">
        <v>0</v>
      </c>
      <c r="AC298" s="156">
        <v>0</v>
      </c>
      <c r="AD298" s="156">
        <v>37398</v>
      </c>
      <c r="AE298" s="156">
        <v>37398</v>
      </c>
      <c r="AF298" s="156">
        <v>1864817</v>
      </c>
      <c r="AG298" s="156">
        <v>1827419</v>
      </c>
      <c r="AH298" s="156">
        <v>-37398</v>
      </c>
      <c r="AI298" s="156">
        <v>1786238</v>
      </c>
      <c r="AJ298" s="3" t="s">
        <v>984</v>
      </c>
      <c r="AK298" s="4" t="s">
        <v>985</v>
      </c>
    </row>
    <row r="299" spans="1:37">
      <c r="A299" s="227">
        <v>8</v>
      </c>
      <c r="B299" s="228" t="s">
        <v>597</v>
      </c>
      <c r="C299" s="228">
        <v>44440215201</v>
      </c>
      <c r="D299" s="228" t="s">
        <v>851</v>
      </c>
      <c r="E299" s="228" t="s">
        <v>852</v>
      </c>
      <c r="F299" s="228" t="s">
        <v>709</v>
      </c>
      <c r="G299" s="228" t="s">
        <v>709</v>
      </c>
      <c r="H299" s="228" t="s">
        <v>709</v>
      </c>
      <c r="I299" s="228" t="s">
        <v>709</v>
      </c>
      <c r="J299" s="229">
        <v>45181</v>
      </c>
      <c r="K299" s="156">
        <v>24889345</v>
      </c>
      <c r="L299" s="156">
        <v>25770345</v>
      </c>
      <c r="M299" s="156">
        <v>25416917</v>
      </c>
      <c r="N299" s="156">
        <v>880999.92</v>
      </c>
      <c r="O299" s="156">
        <v>0</v>
      </c>
      <c r="P299" s="156">
        <v>25287822</v>
      </c>
      <c r="Q299" s="156">
        <v>0</v>
      </c>
      <c r="R299" s="156">
        <v>0</v>
      </c>
      <c r="S299" s="156">
        <v>0</v>
      </c>
      <c r="T299" s="156">
        <v>0</v>
      </c>
      <c r="U299" s="156">
        <v>0</v>
      </c>
      <c r="V299" s="156">
        <v>0</v>
      </c>
      <c r="W299" s="156">
        <v>0</v>
      </c>
      <c r="X299" s="156">
        <v>0</v>
      </c>
      <c r="Y299" s="156">
        <v>0</v>
      </c>
      <c r="Z299" s="156">
        <v>0</v>
      </c>
      <c r="AA299" s="156">
        <v>0</v>
      </c>
      <c r="AB299" s="156">
        <v>0</v>
      </c>
      <c r="AC299" s="156">
        <v>0</v>
      </c>
      <c r="AD299" s="156">
        <v>0</v>
      </c>
      <c r="AE299" s="156">
        <v>0</v>
      </c>
      <c r="AF299" s="156">
        <v>25416917</v>
      </c>
      <c r="AG299" s="156">
        <v>25287822</v>
      </c>
      <c r="AH299" s="156">
        <v>-129095</v>
      </c>
      <c r="AI299" s="156">
        <v>27205818</v>
      </c>
      <c r="AJ299" s="3"/>
      <c r="AK299" s="4"/>
    </row>
    <row r="300" spans="1:37" ht="24">
      <c r="A300" s="227">
        <v>8</v>
      </c>
      <c r="B300" s="228" t="s">
        <v>599</v>
      </c>
      <c r="C300" s="228">
        <v>41592755201</v>
      </c>
      <c r="D300" s="228" t="s">
        <v>738</v>
      </c>
      <c r="E300" s="228" t="s">
        <v>739</v>
      </c>
      <c r="F300" s="228" t="s">
        <v>709</v>
      </c>
      <c r="G300" s="228" t="s">
        <v>709</v>
      </c>
      <c r="H300" s="228" t="s">
        <v>709</v>
      </c>
      <c r="I300" s="228" t="s">
        <v>709</v>
      </c>
      <c r="J300" s="229">
        <v>45335</v>
      </c>
      <c r="K300" s="156">
        <v>2794276</v>
      </c>
      <c r="L300" s="156">
        <v>2537251</v>
      </c>
      <c r="M300" s="156">
        <v>2444066</v>
      </c>
      <c r="N300" s="156">
        <v>-257025.06</v>
      </c>
      <c r="O300" s="156">
        <v>0</v>
      </c>
      <c r="P300" s="156">
        <v>2444066</v>
      </c>
      <c r="Q300" s="156">
        <v>0</v>
      </c>
      <c r="R300" s="156">
        <v>0</v>
      </c>
      <c r="S300" s="156">
        <v>0</v>
      </c>
      <c r="T300" s="156">
        <v>0</v>
      </c>
      <c r="U300" s="156">
        <v>0</v>
      </c>
      <c r="V300" s="156">
        <v>0</v>
      </c>
      <c r="W300" s="156">
        <v>0</v>
      </c>
      <c r="X300" s="156">
        <v>0</v>
      </c>
      <c r="Y300" s="156">
        <v>0</v>
      </c>
      <c r="Z300" s="156">
        <v>0</v>
      </c>
      <c r="AA300" s="156">
        <v>0</v>
      </c>
      <c r="AB300" s="156">
        <v>0</v>
      </c>
      <c r="AC300" s="156">
        <v>0</v>
      </c>
      <c r="AD300" s="156">
        <v>0</v>
      </c>
      <c r="AE300" s="156">
        <v>0</v>
      </c>
      <c r="AF300" s="156">
        <v>2444066</v>
      </c>
      <c r="AG300" s="156">
        <v>2444066</v>
      </c>
      <c r="AH300" s="156">
        <v>0</v>
      </c>
      <c r="AI300" s="156">
        <v>6003502</v>
      </c>
      <c r="AJ300" s="3"/>
      <c r="AK300" s="4"/>
    </row>
    <row r="301" spans="1:37">
      <c r="A301" s="227">
        <v>8</v>
      </c>
      <c r="B301" s="228" t="s">
        <v>601</v>
      </c>
      <c r="C301" s="228">
        <v>44206215201</v>
      </c>
      <c r="D301" s="228" t="s">
        <v>853</v>
      </c>
      <c r="E301" s="228" t="s">
        <v>854</v>
      </c>
      <c r="F301" s="228" t="s">
        <v>709</v>
      </c>
      <c r="G301" s="228" t="s">
        <v>709</v>
      </c>
      <c r="H301" s="228" t="s">
        <v>709</v>
      </c>
      <c r="I301" s="228" t="s">
        <v>709</v>
      </c>
      <c r="J301" s="229">
        <v>45363</v>
      </c>
      <c r="K301" s="156">
        <v>13684469</v>
      </c>
      <c r="L301" s="156">
        <v>13793245</v>
      </c>
      <c r="M301" s="156">
        <v>13317036</v>
      </c>
      <c r="N301" s="156">
        <v>108776.05</v>
      </c>
      <c r="O301" s="156">
        <v>0</v>
      </c>
      <c r="P301" s="156">
        <v>13293015</v>
      </c>
      <c r="Q301" s="156">
        <v>0</v>
      </c>
      <c r="R301" s="156">
        <v>0</v>
      </c>
      <c r="S301" s="156">
        <v>0</v>
      </c>
      <c r="T301" s="156">
        <v>0</v>
      </c>
      <c r="U301" s="156">
        <v>0</v>
      </c>
      <c r="V301" s="156">
        <v>0</v>
      </c>
      <c r="W301" s="156">
        <v>0</v>
      </c>
      <c r="X301" s="156">
        <v>0</v>
      </c>
      <c r="Y301" s="156">
        <v>0</v>
      </c>
      <c r="Z301" s="156">
        <v>0</v>
      </c>
      <c r="AA301" s="156">
        <v>0</v>
      </c>
      <c r="AB301" s="156">
        <v>0</v>
      </c>
      <c r="AC301" s="156">
        <v>0</v>
      </c>
      <c r="AD301" s="156">
        <v>0</v>
      </c>
      <c r="AE301" s="156">
        <v>0</v>
      </c>
      <c r="AF301" s="156">
        <v>13317036</v>
      </c>
      <c r="AG301" s="156">
        <v>13293015</v>
      </c>
      <c r="AH301" s="156">
        <v>-24020</v>
      </c>
      <c r="AI301" s="156">
        <v>19932483</v>
      </c>
      <c r="AJ301" s="3"/>
      <c r="AK301" s="4"/>
    </row>
    <row r="302" spans="1:37">
      <c r="A302" s="227">
        <v>8</v>
      </c>
      <c r="B302" s="228" t="s">
        <v>603</v>
      </c>
      <c r="C302" s="228">
        <v>44917545201</v>
      </c>
      <c r="D302" s="228" t="s">
        <v>730</v>
      </c>
      <c r="E302" s="228" t="s">
        <v>731</v>
      </c>
      <c r="F302" s="228" t="s">
        <v>709</v>
      </c>
      <c r="G302" s="228" t="s">
        <v>709</v>
      </c>
      <c r="H302" s="228" t="s">
        <v>709</v>
      </c>
      <c r="I302" s="228" t="s">
        <v>709</v>
      </c>
      <c r="J302" s="229">
        <v>45454</v>
      </c>
      <c r="K302" s="156">
        <v>4804962</v>
      </c>
      <c r="L302" s="156">
        <v>4908714</v>
      </c>
      <c r="M302" s="156">
        <v>4813444</v>
      </c>
      <c r="N302" s="156">
        <v>103751.34</v>
      </c>
      <c r="O302" s="156">
        <v>0</v>
      </c>
      <c r="P302" s="156">
        <v>4812923</v>
      </c>
      <c r="Q302" s="156">
        <v>0</v>
      </c>
      <c r="R302" s="156">
        <v>0</v>
      </c>
      <c r="S302" s="156">
        <v>0</v>
      </c>
      <c r="T302" s="156">
        <v>0</v>
      </c>
      <c r="U302" s="156">
        <v>0</v>
      </c>
      <c r="V302" s="156">
        <v>0</v>
      </c>
      <c r="W302" s="156">
        <v>0</v>
      </c>
      <c r="X302" s="156">
        <v>0</v>
      </c>
      <c r="Y302" s="156">
        <v>0</v>
      </c>
      <c r="Z302" s="156">
        <v>0</v>
      </c>
      <c r="AA302" s="156">
        <v>0</v>
      </c>
      <c r="AB302" s="156">
        <v>0</v>
      </c>
      <c r="AC302" s="156">
        <v>0</v>
      </c>
      <c r="AD302" s="156">
        <v>0</v>
      </c>
      <c r="AE302" s="156">
        <v>0</v>
      </c>
      <c r="AF302" s="156">
        <v>4813444</v>
      </c>
      <c r="AG302" s="156">
        <v>4812923</v>
      </c>
      <c r="AH302" s="156">
        <v>-521</v>
      </c>
      <c r="AI302" s="156">
        <v>4334608</v>
      </c>
      <c r="AJ302" s="3"/>
      <c r="AK302" s="4"/>
    </row>
    <row r="303" spans="1:37">
      <c r="A303" s="227">
        <v>8</v>
      </c>
      <c r="B303" s="228" t="s">
        <v>678</v>
      </c>
      <c r="C303" s="228">
        <v>44917535201</v>
      </c>
      <c r="D303" s="228" t="s">
        <v>978</v>
      </c>
      <c r="E303" s="228" t="s">
        <v>979</v>
      </c>
      <c r="F303" s="228" t="s">
        <v>709</v>
      </c>
      <c r="G303" s="228" t="s">
        <v>709</v>
      </c>
      <c r="H303" s="228" t="s">
        <v>709</v>
      </c>
      <c r="I303" s="228" t="s">
        <v>709</v>
      </c>
      <c r="J303" s="229">
        <v>45391</v>
      </c>
      <c r="K303" s="156">
        <v>1605678</v>
      </c>
      <c r="L303" s="156">
        <v>1605678</v>
      </c>
      <c r="M303" s="156">
        <v>1663792</v>
      </c>
      <c r="N303" s="156">
        <v>0</v>
      </c>
      <c r="O303" s="156">
        <v>0</v>
      </c>
      <c r="P303" s="156">
        <v>1663792</v>
      </c>
      <c r="Q303" s="156">
        <v>0</v>
      </c>
      <c r="R303" s="156">
        <v>0</v>
      </c>
      <c r="S303" s="156">
        <v>0</v>
      </c>
      <c r="T303" s="156">
        <v>0</v>
      </c>
      <c r="U303" s="156">
        <v>0</v>
      </c>
      <c r="V303" s="156">
        <v>0</v>
      </c>
      <c r="W303" s="156">
        <v>0</v>
      </c>
      <c r="X303" s="156">
        <v>0</v>
      </c>
      <c r="Y303" s="156">
        <v>0</v>
      </c>
      <c r="Z303" s="156">
        <v>0</v>
      </c>
      <c r="AA303" s="156">
        <v>0</v>
      </c>
      <c r="AB303" s="156">
        <v>0</v>
      </c>
      <c r="AC303" s="156">
        <v>0</v>
      </c>
      <c r="AD303" s="156">
        <v>0</v>
      </c>
      <c r="AE303" s="156">
        <v>0</v>
      </c>
      <c r="AF303" s="156">
        <v>1663792</v>
      </c>
      <c r="AG303" s="156">
        <v>1663792</v>
      </c>
      <c r="AH303" s="156">
        <v>0</v>
      </c>
      <c r="AI303" s="156">
        <v>1739460</v>
      </c>
      <c r="AJ303" s="3"/>
      <c r="AK303" s="4"/>
    </row>
    <row r="304" spans="1:37">
      <c r="A304" s="227">
        <v>8</v>
      </c>
      <c r="B304" s="228" t="s">
        <v>680</v>
      </c>
      <c r="C304" s="228">
        <v>45211115201</v>
      </c>
      <c r="D304" s="228" t="s">
        <v>757</v>
      </c>
      <c r="E304" s="228" t="s">
        <v>758</v>
      </c>
      <c r="F304" s="228" t="s">
        <v>709</v>
      </c>
      <c r="G304" s="228" t="s">
        <v>709</v>
      </c>
      <c r="H304" s="228" t="s">
        <v>709</v>
      </c>
      <c r="I304" s="228" t="s">
        <v>709</v>
      </c>
      <c r="J304" s="229">
        <v>45707</v>
      </c>
      <c r="K304" s="156">
        <v>1699787</v>
      </c>
      <c r="L304" s="156">
        <v>1699787</v>
      </c>
      <c r="M304" s="156">
        <v>1444210</v>
      </c>
      <c r="N304" s="156">
        <v>0</v>
      </c>
      <c r="O304" s="156">
        <v>0</v>
      </c>
      <c r="P304" s="156">
        <v>1444159</v>
      </c>
      <c r="Q304" s="156">
        <v>0</v>
      </c>
      <c r="R304" s="156">
        <v>0</v>
      </c>
      <c r="S304" s="156">
        <v>0</v>
      </c>
      <c r="T304" s="156">
        <v>0</v>
      </c>
      <c r="U304" s="156">
        <v>0</v>
      </c>
      <c r="V304" s="156">
        <v>0</v>
      </c>
      <c r="W304" s="156">
        <v>0</v>
      </c>
      <c r="X304" s="156">
        <v>0</v>
      </c>
      <c r="Y304" s="156">
        <v>0</v>
      </c>
      <c r="Z304" s="156">
        <v>0</v>
      </c>
      <c r="AA304" s="156">
        <v>0</v>
      </c>
      <c r="AB304" s="156">
        <v>0</v>
      </c>
      <c r="AC304" s="156">
        <v>0</v>
      </c>
      <c r="AD304" s="156">
        <v>0</v>
      </c>
      <c r="AE304" s="156">
        <v>0</v>
      </c>
      <c r="AF304" s="156">
        <v>1444210</v>
      </c>
      <c r="AG304" s="156">
        <v>1444159</v>
      </c>
      <c r="AH304" s="156">
        <v>-52</v>
      </c>
      <c r="AI304" s="156">
        <v>1780237</v>
      </c>
      <c r="AJ304" s="3"/>
      <c r="AK304" s="4"/>
    </row>
    <row r="305" spans="1:37">
      <c r="A305" s="182"/>
      <c r="B305" s="177"/>
      <c r="C305" s="177"/>
      <c r="D305" s="177"/>
      <c r="E305" s="177"/>
      <c r="F305" s="177"/>
      <c r="G305" s="177"/>
      <c r="H305" s="177"/>
      <c r="I305" s="177"/>
      <c r="J305" s="178"/>
      <c r="K305" s="179"/>
      <c r="L305" s="179"/>
      <c r="M305" s="179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/>
      <c r="AE305" s="179"/>
      <c r="AF305" s="179"/>
      <c r="AG305" s="179"/>
      <c r="AH305" s="179"/>
      <c r="AI305" s="179"/>
      <c r="AJ305" s="180"/>
      <c r="AK305" s="181"/>
    </row>
    <row r="306" spans="1:37">
      <c r="A306" s="182"/>
      <c r="B306" s="177"/>
      <c r="C306" s="177"/>
      <c r="D306" s="177"/>
      <c r="E306" s="177"/>
      <c r="F306" s="177"/>
      <c r="G306" s="177"/>
      <c r="H306" s="177"/>
      <c r="I306" s="177"/>
      <c r="J306" s="178"/>
      <c r="K306" s="179"/>
      <c r="L306" s="179"/>
      <c r="M306" s="179"/>
      <c r="N306" s="179"/>
      <c r="O306" s="179"/>
      <c r="P306" s="179"/>
      <c r="Q306" s="179"/>
      <c r="R306" s="179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79"/>
      <c r="AC306" s="179"/>
      <c r="AD306" s="179"/>
      <c r="AE306" s="179"/>
      <c r="AF306" s="179"/>
      <c r="AG306" s="179"/>
      <c r="AH306" s="179"/>
      <c r="AI306" s="179"/>
      <c r="AJ306" s="180"/>
      <c r="AK306" s="181"/>
    </row>
    <row r="307" spans="1:37">
      <c r="A307" s="182"/>
      <c r="B307" s="177"/>
      <c r="C307" s="177"/>
      <c r="D307" s="177"/>
      <c r="E307" s="177"/>
      <c r="F307" s="177"/>
      <c r="G307" s="177"/>
      <c r="H307" s="177"/>
      <c r="I307" s="177"/>
      <c r="J307" s="178"/>
      <c r="K307" s="179"/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80"/>
      <c r="AK307" s="181"/>
    </row>
    <row r="308" spans="1:37">
      <c r="A308" s="182"/>
      <c r="B308" s="177"/>
      <c r="C308" s="177"/>
      <c r="D308" s="177"/>
      <c r="E308" s="177"/>
      <c r="F308" s="177"/>
      <c r="G308" s="177"/>
      <c r="H308" s="177"/>
      <c r="I308" s="177"/>
      <c r="J308" s="178"/>
      <c r="K308" s="179"/>
      <c r="L308" s="179"/>
      <c r="M308" s="179"/>
      <c r="N308" s="179"/>
      <c r="O308" s="179"/>
      <c r="P308" s="179"/>
      <c r="Q308" s="179"/>
      <c r="R308" s="179"/>
      <c r="S308" s="179"/>
      <c r="T308" s="179"/>
      <c r="U308" s="179"/>
      <c r="V308" s="179"/>
      <c r="W308" s="179"/>
      <c r="X308" s="179"/>
      <c r="Y308" s="179"/>
      <c r="Z308" s="179"/>
      <c r="AA308" s="179"/>
      <c r="AB308" s="179"/>
      <c r="AC308" s="179"/>
      <c r="AD308" s="179"/>
      <c r="AE308" s="179"/>
      <c r="AF308" s="179"/>
      <c r="AG308" s="179"/>
      <c r="AH308" s="179"/>
      <c r="AI308" s="179"/>
      <c r="AJ308" s="180"/>
      <c r="AK308" s="181"/>
    </row>
    <row r="309" spans="1:37">
      <c r="A309" s="182"/>
      <c r="B309" s="177"/>
      <c r="C309" s="177"/>
      <c r="D309" s="177"/>
      <c r="E309" s="177"/>
      <c r="F309" s="177"/>
      <c r="G309" s="177"/>
      <c r="H309" s="177"/>
      <c r="I309" s="177"/>
      <c r="J309" s="178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80"/>
      <c r="AK309" s="181"/>
    </row>
    <row r="310" spans="1:37">
      <c r="A310" s="182"/>
      <c r="B310" s="177"/>
      <c r="C310" s="177"/>
      <c r="D310" s="177"/>
      <c r="E310" s="177"/>
      <c r="F310" s="177"/>
      <c r="G310" s="177"/>
      <c r="H310" s="177"/>
      <c r="I310" s="177"/>
      <c r="J310" s="178"/>
      <c r="K310" s="179"/>
      <c r="L310" s="179"/>
      <c r="M310" s="179"/>
      <c r="N310" s="179"/>
      <c r="O310" s="179"/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79"/>
      <c r="AE310" s="179"/>
      <c r="AF310" s="179"/>
      <c r="AG310" s="179"/>
      <c r="AH310" s="179"/>
      <c r="AI310" s="179"/>
      <c r="AJ310" s="180"/>
      <c r="AK310" s="181"/>
    </row>
    <row r="311" spans="1:37">
      <c r="A311" s="182"/>
      <c r="B311" s="177"/>
      <c r="C311" s="177"/>
      <c r="D311" s="177"/>
      <c r="E311" s="177"/>
      <c r="F311" s="177"/>
      <c r="G311" s="177"/>
      <c r="H311" s="177"/>
      <c r="I311" s="177"/>
      <c r="J311" s="178"/>
      <c r="K311" s="179"/>
      <c r="L311" s="179"/>
      <c r="M311" s="179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/>
      <c r="AF311" s="179"/>
      <c r="AG311" s="179"/>
      <c r="AH311" s="179"/>
      <c r="AI311" s="179"/>
      <c r="AJ311" s="180"/>
      <c r="AK311" s="181"/>
    </row>
    <row r="312" spans="1:37">
      <c r="A312" s="182"/>
      <c r="B312" s="177"/>
      <c r="C312" s="177"/>
      <c r="D312" s="177"/>
      <c r="E312" s="177"/>
      <c r="F312" s="177"/>
      <c r="G312" s="177"/>
      <c r="H312" s="177"/>
      <c r="I312" s="177"/>
      <c r="J312" s="178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80"/>
      <c r="AK312" s="181"/>
    </row>
    <row r="313" spans="1:37">
      <c r="A313" s="182"/>
      <c r="B313" s="177"/>
      <c r="C313" s="177"/>
      <c r="D313" s="177"/>
      <c r="E313" s="177"/>
      <c r="F313" s="177"/>
      <c r="G313" s="177"/>
      <c r="H313" s="177"/>
      <c r="I313" s="177"/>
      <c r="J313" s="178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80"/>
      <c r="AK313" s="181"/>
    </row>
    <row r="314" spans="1:37">
      <c r="A314" s="182"/>
      <c r="B314" s="177"/>
      <c r="C314" s="177"/>
      <c r="D314" s="177"/>
      <c r="E314" s="177"/>
      <c r="F314" s="177"/>
      <c r="G314" s="177"/>
      <c r="H314" s="177"/>
      <c r="I314" s="177"/>
      <c r="J314" s="178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80"/>
      <c r="AK314" s="181"/>
    </row>
    <row r="315" spans="1:37">
      <c r="A315" s="182"/>
      <c r="B315" s="177"/>
      <c r="C315" s="177"/>
      <c r="D315" s="177"/>
      <c r="E315" s="177"/>
      <c r="F315" s="177"/>
      <c r="G315" s="177"/>
      <c r="H315" s="177"/>
      <c r="I315" s="177"/>
      <c r="J315" s="178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80"/>
      <c r="AK315" s="181"/>
    </row>
    <row r="316" spans="1:37">
      <c r="A316" s="182"/>
      <c r="B316" s="177"/>
      <c r="C316" s="177"/>
      <c r="D316" s="177"/>
      <c r="E316" s="177"/>
      <c r="F316" s="177"/>
      <c r="G316" s="177"/>
      <c r="H316" s="177"/>
      <c r="I316" s="177"/>
      <c r="J316" s="178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80"/>
      <c r="AK316" s="181"/>
    </row>
    <row r="317" spans="1:37">
      <c r="A317" s="182"/>
      <c r="B317" s="177"/>
      <c r="C317" s="177"/>
      <c r="D317" s="177"/>
      <c r="E317" s="177"/>
      <c r="F317" s="177"/>
      <c r="G317" s="177"/>
      <c r="H317" s="177"/>
      <c r="I317" s="177"/>
      <c r="J317" s="178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80"/>
      <c r="AK317" s="181"/>
    </row>
    <row r="318" spans="1:37">
      <c r="A318" s="182"/>
      <c r="B318" s="177"/>
      <c r="C318" s="177"/>
      <c r="D318" s="177"/>
      <c r="E318" s="177"/>
      <c r="F318" s="177"/>
      <c r="G318" s="177"/>
      <c r="H318" s="177"/>
      <c r="I318" s="177"/>
      <c r="J318" s="178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80"/>
      <c r="AK318" s="181"/>
    </row>
    <row r="319" spans="1:37">
      <c r="A319" s="182"/>
      <c r="B319" s="177"/>
      <c r="C319" s="177"/>
      <c r="D319" s="177"/>
      <c r="E319" s="177"/>
      <c r="F319" s="177"/>
      <c r="G319" s="177"/>
      <c r="H319" s="177"/>
      <c r="I319" s="177"/>
      <c r="J319" s="178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80"/>
      <c r="AK319" s="181"/>
    </row>
    <row r="320" spans="1:37">
      <c r="A320" s="182"/>
      <c r="B320" s="177"/>
      <c r="C320" s="177"/>
      <c r="D320" s="177"/>
      <c r="E320" s="177"/>
      <c r="F320" s="177"/>
      <c r="G320" s="177"/>
      <c r="H320" s="177"/>
      <c r="I320" s="177"/>
      <c r="J320" s="178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80"/>
      <c r="AK320" s="181"/>
    </row>
    <row r="321" spans="1:37">
      <c r="A321" s="182"/>
      <c r="B321" s="177"/>
      <c r="C321" s="177"/>
      <c r="D321" s="177"/>
      <c r="E321" s="177"/>
      <c r="F321" s="177"/>
      <c r="G321" s="177"/>
      <c r="H321" s="177"/>
      <c r="I321" s="177"/>
      <c r="J321" s="178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80"/>
      <c r="AK321" s="181"/>
    </row>
    <row r="322" spans="1:37">
      <c r="A322" s="182"/>
      <c r="B322" s="177"/>
      <c r="C322" s="177"/>
      <c r="D322" s="177"/>
      <c r="E322" s="177"/>
      <c r="F322" s="177"/>
      <c r="G322" s="177"/>
      <c r="H322" s="177"/>
      <c r="I322" s="177"/>
      <c r="J322" s="178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80"/>
      <c r="AK322" s="181"/>
    </row>
    <row r="323" spans="1:37">
      <c r="A323" s="182"/>
      <c r="B323" s="177"/>
      <c r="C323" s="177"/>
      <c r="D323" s="177"/>
      <c r="E323" s="177"/>
      <c r="F323" s="177"/>
      <c r="G323" s="177"/>
      <c r="H323" s="177"/>
      <c r="I323" s="177"/>
      <c r="J323" s="178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80"/>
      <c r="AK323" s="181"/>
    </row>
    <row r="324" spans="1:37">
      <c r="A324" s="182"/>
      <c r="B324" s="177"/>
      <c r="C324" s="177"/>
      <c r="D324" s="177"/>
      <c r="E324" s="177"/>
      <c r="F324" s="177"/>
      <c r="G324" s="177"/>
      <c r="H324" s="177"/>
      <c r="I324" s="177"/>
      <c r="J324" s="178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80"/>
      <c r="AK324" s="181"/>
    </row>
    <row r="325" spans="1:37">
      <c r="A325" s="182"/>
      <c r="B325" s="177"/>
      <c r="C325" s="177"/>
      <c r="D325" s="177"/>
      <c r="E325" s="177"/>
      <c r="F325" s="177"/>
      <c r="G325" s="177"/>
      <c r="H325" s="177"/>
      <c r="I325" s="177"/>
      <c r="J325" s="178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80"/>
      <c r="AK325" s="181"/>
    </row>
    <row r="326" spans="1:37">
      <c r="A326" s="182"/>
      <c r="B326" s="177"/>
      <c r="C326" s="177"/>
      <c r="D326" s="177"/>
      <c r="E326" s="177"/>
      <c r="F326" s="177"/>
      <c r="G326" s="177"/>
      <c r="H326" s="177"/>
      <c r="I326" s="177"/>
      <c r="J326" s="178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80"/>
      <c r="AK326" s="181"/>
    </row>
    <row r="327" spans="1:37">
      <c r="A327" s="182"/>
      <c r="B327" s="177"/>
      <c r="C327" s="177"/>
      <c r="D327" s="177"/>
      <c r="E327" s="177"/>
      <c r="F327" s="177"/>
      <c r="G327" s="177"/>
      <c r="H327" s="177"/>
      <c r="I327" s="177"/>
      <c r="J327" s="178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80"/>
      <c r="AK327" s="181"/>
    </row>
    <row r="328" spans="1:37">
      <c r="A328" s="182"/>
      <c r="B328" s="177"/>
      <c r="C328" s="177"/>
      <c r="D328" s="177"/>
      <c r="E328" s="177"/>
      <c r="F328" s="177"/>
      <c r="G328" s="177"/>
      <c r="H328" s="177"/>
      <c r="I328" s="177"/>
      <c r="J328" s="178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80"/>
      <c r="AK328" s="181"/>
    </row>
    <row r="329" spans="1:37">
      <c r="A329" s="182"/>
      <c r="B329" s="177"/>
      <c r="C329" s="177"/>
      <c r="D329" s="177"/>
      <c r="E329" s="177"/>
      <c r="F329" s="177"/>
      <c r="G329" s="177"/>
      <c r="H329" s="177"/>
      <c r="I329" s="177"/>
      <c r="J329" s="178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80"/>
      <c r="AK329" s="181"/>
    </row>
    <row r="330" spans="1:37">
      <c r="A330" s="182"/>
      <c r="B330" s="177"/>
      <c r="C330" s="177"/>
      <c r="D330" s="177"/>
      <c r="E330" s="177"/>
      <c r="F330" s="177"/>
      <c r="G330" s="177"/>
      <c r="H330" s="177"/>
      <c r="I330" s="177"/>
      <c r="J330" s="178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80"/>
      <c r="AK330" s="181"/>
    </row>
    <row r="331" spans="1:37">
      <c r="A331" s="182"/>
      <c r="B331" s="177"/>
      <c r="C331" s="177"/>
      <c r="D331" s="177"/>
      <c r="E331" s="177"/>
      <c r="F331" s="177"/>
      <c r="G331" s="177"/>
      <c r="H331" s="177"/>
      <c r="I331" s="177"/>
      <c r="J331" s="178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80"/>
      <c r="AK331" s="181"/>
    </row>
    <row r="332" spans="1:37">
      <c r="A332" s="182"/>
      <c r="B332" s="177"/>
      <c r="C332" s="177"/>
      <c r="D332" s="177"/>
      <c r="E332" s="177"/>
      <c r="F332" s="177"/>
      <c r="G332" s="177"/>
      <c r="H332" s="177"/>
      <c r="I332" s="177"/>
      <c r="J332" s="178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80"/>
      <c r="AK332" s="181"/>
    </row>
    <row r="333" spans="1:37">
      <c r="A333" s="182"/>
      <c r="B333" s="177"/>
      <c r="C333" s="177"/>
      <c r="D333" s="177"/>
      <c r="E333" s="177"/>
      <c r="F333" s="177"/>
      <c r="G333" s="177"/>
      <c r="H333" s="177"/>
      <c r="I333" s="177"/>
      <c r="J333" s="178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80"/>
      <c r="AK333" s="181"/>
    </row>
    <row r="334" spans="1:37">
      <c r="A334" s="182"/>
      <c r="B334" s="177"/>
      <c r="C334" s="177"/>
      <c r="D334" s="177"/>
      <c r="E334" s="177"/>
      <c r="F334" s="177"/>
      <c r="G334" s="177"/>
      <c r="H334" s="177"/>
      <c r="I334" s="177"/>
      <c r="J334" s="178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80"/>
      <c r="AK334" s="181"/>
    </row>
    <row r="335" spans="1:37">
      <c r="A335" s="182"/>
      <c r="B335" s="177"/>
      <c r="C335" s="177"/>
      <c r="D335" s="177"/>
      <c r="E335" s="177"/>
      <c r="F335" s="177"/>
      <c r="G335" s="177"/>
      <c r="H335" s="177"/>
      <c r="I335" s="177"/>
      <c r="J335" s="178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80"/>
      <c r="AK335" s="181"/>
    </row>
    <row r="336" spans="1:37">
      <c r="A336" s="182"/>
      <c r="B336" s="177"/>
      <c r="C336" s="177"/>
      <c r="D336" s="177"/>
      <c r="E336" s="177"/>
      <c r="F336" s="177"/>
      <c r="G336" s="177"/>
      <c r="H336" s="177"/>
      <c r="I336" s="177"/>
      <c r="J336" s="178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80"/>
      <c r="AK336" s="181"/>
    </row>
    <row r="337" spans="1:37">
      <c r="A337" s="182"/>
      <c r="B337" s="177"/>
      <c r="C337" s="177"/>
      <c r="D337" s="177"/>
      <c r="E337" s="177"/>
      <c r="F337" s="177"/>
      <c r="G337" s="177"/>
      <c r="H337" s="177"/>
      <c r="I337" s="177"/>
      <c r="J337" s="178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80"/>
      <c r="AK337" s="181"/>
    </row>
    <row r="338" spans="1:37">
      <c r="A338" s="182"/>
      <c r="B338" s="177"/>
      <c r="C338" s="177"/>
      <c r="D338" s="177"/>
      <c r="E338" s="177"/>
      <c r="F338" s="177"/>
      <c r="G338" s="177"/>
      <c r="H338" s="177"/>
      <c r="I338" s="177"/>
      <c r="J338" s="178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80"/>
      <c r="AK338" s="181"/>
    </row>
    <row r="339" spans="1:37">
      <c r="A339" s="182"/>
      <c r="B339" s="177"/>
      <c r="C339" s="177"/>
      <c r="D339" s="177"/>
      <c r="E339" s="177"/>
      <c r="F339" s="177"/>
      <c r="G339" s="177"/>
      <c r="H339" s="177"/>
      <c r="I339" s="177"/>
      <c r="J339" s="178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80"/>
      <c r="AK339" s="181"/>
    </row>
    <row r="340" spans="1:37">
      <c r="A340" s="182"/>
      <c r="B340" s="177"/>
      <c r="C340" s="177"/>
      <c r="D340" s="177"/>
      <c r="E340" s="177"/>
      <c r="F340" s="177"/>
      <c r="G340" s="177"/>
      <c r="H340" s="177"/>
      <c r="I340" s="177"/>
      <c r="J340" s="178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80"/>
      <c r="AK340" s="181"/>
    </row>
    <row r="341" spans="1:37">
      <c r="A341" s="182"/>
      <c r="B341" s="177"/>
      <c r="C341" s="177"/>
      <c r="D341" s="177"/>
      <c r="E341" s="177"/>
      <c r="F341" s="177"/>
      <c r="G341" s="177"/>
      <c r="H341" s="177"/>
      <c r="I341" s="177"/>
      <c r="J341" s="178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80"/>
      <c r="AK341" s="181"/>
    </row>
    <row r="342" spans="1:37">
      <c r="A342" s="182"/>
      <c r="B342" s="177"/>
      <c r="C342" s="177"/>
      <c r="D342" s="177"/>
      <c r="E342" s="177"/>
      <c r="F342" s="177"/>
      <c r="G342" s="177"/>
      <c r="H342" s="177"/>
      <c r="I342" s="177"/>
      <c r="J342" s="178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80"/>
      <c r="AK342" s="181"/>
    </row>
    <row r="343" spans="1:37">
      <c r="A343" s="182"/>
      <c r="B343" s="177"/>
      <c r="C343" s="177"/>
      <c r="D343" s="177"/>
      <c r="E343" s="177"/>
      <c r="F343" s="177"/>
      <c r="G343" s="177"/>
      <c r="H343" s="177"/>
      <c r="I343" s="177"/>
      <c r="J343" s="178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80"/>
      <c r="AK343" s="181"/>
    </row>
    <row r="344" spans="1:37">
      <c r="A344" s="182"/>
      <c r="B344" s="177"/>
      <c r="C344" s="177"/>
      <c r="D344" s="177"/>
      <c r="E344" s="177"/>
      <c r="F344" s="177"/>
      <c r="G344" s="177"/>
      <c r="H344" s="177"/>
      <c r="I344" s="177"/>
      <c r="J344" s="178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80"/>
      <c r="AK344" s="181"/>
    </row>
    <row r="345" spans="1:37">
      <c r="A345" s="182"/>
      <c r="B345" s="177"/>
      <c r="C345" s="177"/>
      <c r="D345" s="177"/>
      <c r="E345" s="177"/>
      <c r="F345" s="177"/>
      <c r="G345" s="177"/>
      <c r="H345" s="177"/>
      <c r="I345" s="177"/>
      <c r="J345" s="178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80"/>
      <c r="AK345" s="181"/>
    </row>
    <row r="346" spans="1:37">
      <c r="A346" s="182"/>
      <c r="B346" s="177"/>
      <c r="C346" s="177"/>
      <c r="D346" s="177"/>
      <c r="E346" s="177"/>
      <c r="F346" s="177"/>
      <c r="G346" s="177"/>
      <c r="H346" s="177"/>
      <c r="I346" s="177"/>
      <c r="J346" s="178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79"/>
      <c r="AE346" s="179"/>
      <c r="AF346" s="179"/>
      <c r="AG346" s="179"/>
      <c r="AH346" s="179"/>
      <c r="AI346" s="179"/>
      <c r="AJ346" s="180"/>
      <c r="AK346" s="181"/>
    </row>
    <row r="347" spans="1:37">
      <c r="A347" s="182"/>
      <c r="B347" s="177"/>
      <c r="C347" s="177"/>
      <c r="D347" s="177"/>
      <c r="E347" s="177"/>
      <c r="F347" s="177"/>
      <c r="G347" s="177"/>
      <c r="H347" s="177"/>
      <c r="I347" s="177"/>
      <c r="J347" s="178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80"/>
      <c r="AK347" s="181"/>
    </row>
    <row r="348" spans="1:37">
      <c r="A348" s="182"/>
      <c r="B348" s="177"/>
      <c r="C348" s="177"/>
      <c r="D348" s="177"/>
      <c r="E348" s="177"/>
      <c r="F348" s="177"/>
      <c r="G348" s="177"/>
      <c r="H348" s="177"/>
      <c r="I348" s="177"/>
      <c r="J348" s="178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80"/>
      <c r="AK348" s="181"/>
    </row>
    <row r="349" spans="1:37">
      <c r="A349" s="182"/>
      <c r="B349" s="177"/>
      <c r="C349" s="177"/>
      <c r="D349" s="177"/>
      <c r="E349" s="177"/>
      <c r="F349" s="177"/>
      <c r="G349" s="177"/>
      <c r="H349" s="177"/>
      <c r="I349" s="177"/>
      <c r="J349" s="178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80"/>
      <c r="AK349" s="181"/>
    </row>
    <row r="350" spans="1:37">
      <c r="A350" s="182"/>
      <c r="B350" s="177"/>
      <c r="C350" s="177"/>
      <c r="D350" s="177"/>
      <c r="E350" s="177"/>
      <c r="F350" s="177"/>
      <c r="G350" s="177"/>
      <c r="H350" s="177"/>
      <c r="I350" s="177"/>
      <c r="J350" s="178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80"/>
      <c r="AK350" s="181"/>
    </row>
    <row r="351" spans="1:37">
      <c r="A351" s="182"/>
      <c r="B351" s="177"/>
      <c r="C351" s="177"/>
      <c r="D351" s="177"/>
      <c r="E351" s="177"/>
      <c r="F351" s="177"/>
      <c r="G351" s="177"/>
      <c r="H351" s="177"/>
      <c r="I351" s="177"/>
      <c r="J351" s="178"/>
      <c r="K351" s="179"/>
      <c r="L351" s="179"/>
      <c r="M351" s="179"/>
      <c r="N351" s="179"/>
      <c r="O351" s="179"/>
      <c r="P351" s="179"/>
      <c r="Q351" s="179"/>
      <c r="R351" s="179"/>
      <c r="S351" s="179"/>
      <c r="T351" s="179"/>
      <c r="U351" s="179"/>
      <c r="V351" s="179"/>
      <c r="W351" s="179"/>
      <c r="X351" s="179"/>
      <c r="Y351" s="179"/>
      <c r="Z351" s="179"/>
      <c r="AA351" s="179"/>
      <c r="AB351" s="179"/>
      <c r="AC351" s="179"/>
      <c r="AD351" s="179"/>
      <c r="AE351" s="179"/>
      <c r="AF351" s="179"/>
      <c r="AG351" s="179"/>
      <c r="AH351" s="179"/>
      <c r="AI351" s="179"/>
      <c r="AJ351" s="180"/>
      <c r="AK351" s="181"/>
    </row>
    <row r="352" spans="1:37">
      <c r="A352" s="182"/>
      <c r="B352" s="177"/>
      <c r="C352" s="177"/>
      <c r="D352" s="177"/>
      <c r="E352" s="177"/>
      <c r="F352" s="177"/>
      <c r="G352" s="177"/>
      <c r="H352" s="177"/>
      <c r="I352" s="177"/>
      <c r="J352" s="178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80"/>
      <c r="AK352" s="181"/>
    </row>
    <row r="353" spans="1:37">
      <c r="A353" s="182"/>
      <c r="B353" s="177"/>
      <c r="C353" s="177"/>
      <c r="D353" s="177"/>
      <c r="E353" s="177"/>
      <c r="F353" s="177"/>
      <c r="G353" s="177"/>
      <c r="H353" s="177"/>
      <c r="I353" s="177"/>
      <c r="J353" s="178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80"/>
      <c r="AK353" s="181"/>
    </row>
    <row r="354" spans="1:37">
      <c r="A354" s="182"/>
      <c r="B354" s="177"/>
      <c r="C354" s="177"/>
      <c r="D354" s="177"/>
      <c r="E354" s="177"/>
      <c r="F354" s="177"/>
      <c r="G354" s="177"/>
      <c r="H354" s="177"/>
      <c r="I354" s="177"/>
      <c r="J354" s="178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80"/>
      <c r="AK354" s="181"/>
    </row>
    <row r="355" spans="1:37">
      <c r="A355" s="182"/>
      <c r="B355" s="177"/>
      <c r="C355" s="177"/>
      <c r="D355" s="177"/>
      <c r="E355" s="177"/>
      <c r="F355" s="177"/>
      <c r="G355" s="177"/>
      <c r="H355" s="177"/>
      <c r="I355" s="177"/>
      <c r="J355" s="178"/>
      <c r="K355" s="179"/>
      <c r="L355" s="179"/>
      <c r="M355" s="179"/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80"/>
      <c r="AK355" s="181"/>
    </row>
    <row r="356" spans="1:37">
      <c r="A356" s="182"/>
      <c r="B356" s="177"/>
      <c r="C356" s="177"/>
      <c r="D356" s="177"/>
      <c r="E356" s="177"/>
      <c r="F356" s="177"/>
      <c r="G356" s="177"/>
      <c r="H356" s="177"/>
      <c r="I356" s="177"/>
      <c r="J356" s="178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80"/>
      <c r="AK356" s="181"/>
    </row>
    <row r="357" spans="1:37">
      <c r="A357" s="182"/>
      <c r="B357" s="177"/>
      <c r="C357" s="177"/>
      <c r="D357" s="177"/>
      <c r="E357" s="177"/>
      <c r="F357" s="177"/>
      <c r="G357" s="177"/>
      <c r="H357" s="177"/>
      <c r="I357" s="177"/>
      <c r="J357" s="178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80"/>
      <c r="AK357" s="181"/>
    </row>
    <row r="358" spans="1:37">
      <c r="A358" s="182"/>
      <c r="B358" s="177"/>
      <c r="C358" s="177"/>
      <c r="D358" s="177"/>
      <c r="E358" s="177"/>
      <c r="F358" s="177"/>
      <c r="G358" s="177"/>
      <c r="H358" s="177"/>
      <c r="I358" s="177"/>
      <c r="J358" s="178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80"/>
      <c r="AK358" s="181"/>
    </row>
    <row r="359" spans="1:37">
      <c r="A359" s="182"/>
      <c r="B359" s="177"/>
      <c r="C359" s="177"/>
      <c r="D359" s="177"/>
      <c r="E359" s="177"/>
      <c r="F359" s="177"/>
      <c r="G359" s="177"/>
      <c r="H359" s="177"/>
      <c r="I359" s="177"/>
      <c r="J359" s="178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80"/>
      <c r="AK359" s="181"/>
    </row>
    <row r="360" spans="1:37">
      <c r="A360" s="182"/>
      <c r="B360" s="177"/>
      <c r="C360" s="177"/>
      <c r="D360" s="177"/>
      <c r="E360" s="177"/>
      <c r="F360" s="177"/>
      <c r="G360" s="177"/>
      <c r="H360" s="177"/>
      <c r="I360" s="177"/>
      <c r="J360" s="178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80"/>
      <c r="AK360" s="181"/>
    </row>
    <row r="361" spans="1:37">
      <c r="A361" s="182"/>
      <c r="B361" s="177"/>
      <c r="C361" s="177"/>
      <c r="D361" s="177"/>
      <c r="E361" s="177"/>
      <c r="F361" s="177"/>
      <c r="G361" s="177"/>
      <c r="H361" s="177"/>
      <c r="I361" s="177"/>
      <c r="J361" s="178"/>
      <c r="K361" s="179"/>
      <c r="L361" s="179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80"/>
      <c r="AK361" s="181"/>
    </row>
    <row r="362" spans="1:37">
      <c r="A362" s="182"/>
      <c r="B362" s="177"/>
      <c r="C362" s="177"/>
      <c r="D362" s="177"/>
      <c r="E362" s="177"/>
      <c r="F362" s="177"/>
      <c r="G362" s="177"/>
      <c r="H362" s="177"/>
      <c r="I362" s="177"/>
      <c r="J362" s="178"/>
      <c r="K362" s="179"/>
      <c r="L362" s="179"/>
      <c r="M362" s="179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80"/>
      <c r="AK362" s="181"/>
    </row>
    <row r="363" spans="1:37">
      <c r="A363" s="182"/>
      <c r="B363" s="177"/>
      <c r="C363" s="177"/>
      <c r="D363" s="177"/>
      <c r="E363" s="177"/>
      <c r="F363" s="177"/>
      <c r="G363" s="177"/>
      <c r="H363" s="177"/>
      <c r="I363" s="177"/>
      <c r="J363" s="178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80"/>
      <c r="AK363" s="181"/>
    </row>
    <row r="364" spans="1:37">
      <c r="A364" s="182"/>
      <c r="B364" s="177"/>
      <c r="C364" s="177"/>
      <c r="D364" s="177"/>
      <c r="E364" s="177"/>
      <c r="F364" s="177"/>
      <c r="G364" s="177"/>
      <c r="H364" s="177"/>
      <c r="I364" s="177"/>
      <c r="J364" s="178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80"/>
      <c r="AK364" s="181"/>
    </row>
    <row r="365" spans="1:37">
      <c r="A365" s="182"/>
      <c r="B365" s="177"/>
      <c r="C365" s="177"/>
      <c r="D365" s="177"/>
      <c r="E365" s="177"/>
      <c r="F365" s="177"/>
      <c r="G365" s="177"/>
      <c r="H365" s="177"/>
      <c r="I365" s="177"/>
      <c r="J365" s="178"/>
      <c r="K365" s="179"/>
      <c r="L365" s="179"/>
      <c r="M365" s="179"/>
      <c r="N365" s="179"/>
      <c r="O365" s="179"/>
      <c r="P365" s="179"/>
      <c r="Q365" s="179"/>
      <c r="R365" s="179"/>
      <c r="S365" s="179"/>
      <c r="T365" s="179"/>
      <c r="U365" s="179"/>
      <c r="V365" s="179"/>
      <c r="W365" s="179"/>
      <c r="X365" s="179"/>
      <c r="Y365" s="179"/>
      <c r="Z365" s="179"/>
      <c r="AA365" s="179"/>
      <c r="AB365" s="179"/>
      <c r="AC365" s="179"/>
      <c r="AD365" s="179"/>
      <c r="AE365" s="179"/>
      <c r="AF365" s="179"/>
      <c r="AG365" s="179"/>
      <c r="AH365" s="179"/>
      <c r="AI365" s="179"/>
      <c r="AJ365" s="180"/>
      <c r="AK365" s="181"/>
    </row>
    <row r="366" spans="1:37">
      <c r="A366" s="182"/>
      <c r="B366" s="177"/>
      <c r="C366" s="177"/>
      <c r="D366" s="177"/>
      <c r="E366" s="177"/>
      <c r="F366" s="177"/>
      <c r="G366" s="177"/>
      <c r="H366" s="177"/>
      <c r="I366" s="177"/>
      <c r="J366" s="178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80"/>
      <c r="AK366" s="181"/>
    </row>
    <row r="367" spans="1:37">
      <c r="A367" s="182"/>
      <c r="B367" s="177"/>
      <c r="C367" s="177"/>
      <c r="D367" s="177"/>
      <c r="E367" s="177"/>
      <c r="F367" s="177"/>
      <c r="G367" s="177"/>
      <c r="H367" s="177"/>
      <c r="I367" s="177"/>
      <c r="J367" s="178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80"/>
      <c r="AK367" s="181"/>
    </row>
    <row r="368" spans="1:37">
      <c r="A368" s="182"/>
      <c r="B368" s="177"/>
      <c r="C368" s="177"/>
      <c r="D368" s="177"/>
      <c r="E368" s="177"/>
      <c r="F368" s="177"/>
      <c r="G368" s="177"/>
      <c r="H368" s="177"/>
      <c r="I368" s="177"/>
      <c r="J368" s="178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80"/>
      <c r="AK368" s="181"/>
    </row>
    <row r="369" spans="1:37">
      <c r="A369" s="182"/>
      <c r="B369" s="177"/>
      <c r="C369" s="177"/>
      <c r="D369" s="177"/>
      <c r="E369" s="177"/>
      <c r="F369" s="177"/>
      <c r="G369" s="177"/>
      <c r="H369" s="177"/>
      <c r="I369" s="177"/>
      <c r="J369" s="178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80"/>
      <c r="AK369" s="181"/>
    </row>
    <row r="370" spans="1:37">
      <c r="A370" s="182"/>
      <c r="B370" s="177"/>
      <c r="C370" s="177"/>
      <c r="D370" s="177"/>
      <c r="E370" s="177"/>
      <c r="F370" s="177"/>
      <c r="G370" s="177"/>
      <c r="H370" s="177"/>
      <c r="I370" s="177"/>
      <c r="J370" s="178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80"/>
      <c r="AK370" s="181"/>
    </row>
    <row r="371" spans="1:37">
      <c r="A371" s="182"/>
      <c r="B371" s="177"/>
      <c r="C371" s="177"/>
      <c r="D371" s="177"/>
      <c r="E371" s="177"/>
      <c r="F371" s="177"/>
      <c r="G371" s="177"/>
      <c r="H371" s="177"/>
      <c r="I371" s="177"/>
      <c r="J371" s="178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80"/>
      <c r="AK371" s="181"/>
    </row>
    <row r="372" spans="1:37">
      <c r="A372" s="182"/>
      <c r="B372" s="177"/>
      <c r="C372" s="177"/>
      <c r="D372" s="177"/>
      <c r="E372" s="177"/>
      <c r="F372" s="177"/>
      <c r="G372" s="177"/>
      <c r="H372" s="177"/>
      <c r="I372" s="177"/>
      <c r="J372" s="178"/>
      <c r="K372" s="179"/>
      <c r="L372" s="179"/>
      <c r="M372" s="179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80"/>
      <c r="AK372" s="181"/>
    </row>
    <row r="373" spans="1:37">
      <c r="A373" s="182"/>
      <c r="B373" s="177"/>
      <c r="C373" s="177"/>
      <c r="D373" s="177"/>
      <c r="E373" s="177"/>
      <c r="F373" s="177"/>
      <c r="G373" s="177"/>
      <c r="H373" s="177"/>
      <c r="I373" s="177"/>
      <c r="J373" s="178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80"/>
      <c r="AK373" s="181"/>
    </row>
    <row r="374" spans="1:37">
      <c r="A374" s="182"/>
      <c r="B374" s="177"/>
      <c r="C374" s="177"/>
      <c r="D374" s="177"/>
      <c r="E374" s="177"/>
      <c r="F374" s="177"/>
      <c r="G374" s="177"/>
      <c r="H374" s="177"/>
      <c r="I374" s="177"/>
      <c r="J374" s="178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80"/>
      <c r="AK374" s="181"/>
    </row>
    <row r="375" spans="1:37">
      <c r="A375" s="182"/>
      <c r="B375" s="177"/>
      <c r="C375" s="177"/>
      <c r="D375" s="177"/>
      <c r="E375" s="177"/>
      <c r="F375" s="177"/>
      <c r="G375" s="177"/>
      <c r="H375" s="177"/>
      <c r="I375" s="177"/>
      <c r="J375" s="178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80"/>
      <c r="AK375" s="181"/>
    </row>
    <row r="376" spans="1:37">
      <c r="A376" s="182"/>
      <c r="B376" s="177"/>
      <c r="C376" s="177"/>
      <c r="D376" s="177"/>
      <c r="E376" s="177"/>
      <c r="F376" s="177"/>
      <c r="G376" s="177"/>
      <c r="H376" s="177"/>
      <c r="I376" s="177"/>
      <c r="J376" s="178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80"/>
      <c r="AK376" s="181"/>
    </row>
    <row r="377" spans="1:37">
      <c r="A377" s="182"/>
      <c r="B377" s="177"/>
      <c r="C377" s="177"/>
      <c r="D377" s="177"/>
      <c r="E377" s="177"/>
      <c r="F377" s="177"/>
      <c r="G377" s="177"/>
      <c r="H377" s="177"/>
      <c r="I377" s="177"/>
      <c r="J377" s="178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80"/>
      <c r="AK377" s="181"/>
    </row>
    <row r="378" spans="1:37">
      <c r="A378" s="182"/>
      <c r="B378" s="177"/>
      <c r="C378" s="177"/>
      <c r="D378" s="177"/>
      <c r="E378" s="177"/>
      <c r="F378" s="177"/>
      <c r="G378" s="177"/>
      <c r="H378" s="177"/>
      <c r="I378" s="177"/>
      <c r="J378" s="178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80"/>
      <c r="AK378" s="181"/>
    </row>
    <row r="379" spans="1:37">
      <c r="A379" s="182"/>
      <c r="B379" s="177"/>
      <c r="C379" s="177"/>
      <c r="D379" s="177"/>
      <c r="E379" s="177"/>
      <c r="F379" s="177"/>
      <c r="G379" s="177"/>
      <c r="H379" s="177"/>
      <c r="I379" s="177"/>
      <c r="J379" s="178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80"/>
      <c r="AK379" s="181"/>
    </row>
    <row r="380" spans="1:37">
      <c r="A380" s="182"/>
      <c r="B380" s="177"/>
      <c r="C380" s="177"/>
      <c r="D380" s="177"/>
      <c r="E380" s="177"/>
      <c r="F380" s="177"/>
      <c r="G380" s="177"/>
      <c r="H380" s="177"/>
      <c r="I380" s="177"/>
      <c r="J380" s="178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80"/>
      <c r="AK380" s="181"/>
    </row>
    <row r="381" spans="1:37">
      <c r="A381" s="182"/>
      <c r="B381" s="177"/>
      <c r="C381" s="177"/>
      <c r="D381" s="177"/>
      <c r="E381" s="177"/>
      <c r="F381" s="177"/>
      <c r="G381" s="177"/>
      <c r="H381" s="177"/>
      <c r="I381" s="177"/>
      <c r="J381" s="178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80"/>
      <c r="AK381" s="181"/>
    </row>
    <row r="382" spans="1:37">
      <c r="A382" s="182"/>
      <c r="B382" s="177"/>
      <c r="C382" s="177"/>
      <c r="D382" s="177"/>
      <c r="E382" s="177"/>
      <c r="F382" s="177"/>
      <c r="G382" s="177"/>
      <c r="H382" s="177"/>
      <c r="I382" s="177"/>
      <c r="J382" s="178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80"/>
      <c r="AK382" s="181"/>
    </row>
    <row r="383" spans="1:37">
      <c r="A383" s="182"/>
      <c r="B383" s="177"/>
      <c r="C383" s="177"/>
      <c r="D383" s="177"/>
      <c r="E383" s="177"/>
      <c r="F383" s="177"/>
      <c r="G383" s="177"/>
      <c r="H383" s="177"/>
      <c r="I383" s="177"/>
      <c r="J383" s="178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80"/>
      <c r="AK383" s="181"/>
    </row>
    <row r="384" spans="1:37">
      <c r="A384" s="182"/>
      <c r="B384" s="177"/>
      <c r="C384" s="177"/>
      <c r="D384" s="177"/>
      <c r="E384" s="177"/>
      <c r="F384" s="177"/>
      <c r="G384" s="177"/>
      <c r="H384" s="177"/>
      <c r="I384" s="177"/>
      <c r="J384" s="178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80"/>
      <c r="AK384" s="181"/>
    </row>
    <row r="385" spans="1:37">
      <c r="A385" s="182"/>
      <c r="B385" s="177"/>
      <c r="C385" s="177"/>
      <c r="D385" s="177"/>
      <c r="E385" s="177"/>
      <c r="F385" s="177"/>
      <c r="G385" s="177"/>
      <c r="H385" s="177"/>
      <c r="I385" s="177"/>
      <c r="J385" s="178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80"/>
      <c r="AK385" s="181"/>
    </row>
    <row r="386" spans="1:37">
      <c r="A386" s="182"/>
      <c r="B386" s="177"/>
      <c r="C386" s="177"/>
      <c r="D386" s="177"/>
      <c r="E386" s="177"/>
      <c r="F386" s="177"/>
      <c r="G386" s="177"/>
      <c r="H386" s="177"/>
      <c r="I386" s="177"/>
      <c r="J386" s="178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80"/>
      <c r="AK386" s="181"/>
    </row>
    <row r="387" spans="1:37">
      <c r="A387" s="182"/>
      <c r="B387" s="177"/>
      <c r="C387" s="177"/>
      <c r="D387" s="177"/>
      <c r="E387" s="177"/>
      <c r="F387" s="177"/>
      <c r="G387" s="177"/>
      <c r="H387" s="177"/>
      <c r="I387" s="177"/>
      <c r="J387" s="178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80"/>
      <c r="AK387" s="181"/>
    </row>
    <row r="388" spans="1:37">
      <c r="A388" s="182"/>
      <c r="B388" s="177"/>
      <c r="C388" s="177"/>
      <c r="D388" s="177"/>
      <c r="E388" s="177"/>
      <c r="F388" s="177"/>
      <c r="G388" s="177"/>
      <c r="H388" s="177"/>
      <c r="I388" s="177"/>
      <c r="J388" s="178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80"/>
      <c r="AK388" s="181"/>
    </row>
    <row r="389" spans="1:37">
      <c r="A389" s="182"/>
      <c r="B389" s="177"/>
      <c r="C389" s="177"/>
      <c r="D389" s="177"/>
      <c r="E389" s="177"/>
      <c r="F389" s="177"/>
      <c r="G389" s="177"/>
      <c r="H389" s="177"/>
      <c r="I389" s="177"/>
      <c r="J389" s="178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80"/>
      <c r="AK389" s="181"/>
    </row>
    <row r="390" spans="1:37">
      <c r="A390" s="182"/>
      <c r="B390" s="177"/>
      <c r="C390" s="177"/>
      <c r="D390" s="177"/>
      <c r="E390" s="177"/>
      <c r="F390" s="177"/>
      <c r="G390" s="177"/>
      <c r="H390" s="177"/>
      <c r="I390" s="177"/>
      <c r="J390" s="178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80"/>
      <c r="AK390" s="181"/>
    </row>
    <row r="391" spans="1:37">
      <c r="A391" s="182"/>
      <c r="B391" s="177"/>
      <c r="C391" s="177"/>
      <c r="D391" s="177"/>
      <c r="E391" s="177"/>
      <c r="F391" s="177"/>
      <c r="G391" s="177"/>
      <c r="H391" s="177"/>
      <c r="I391" s="177"/>
      <c r="J391" s="178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80"/>
      <c r="AK391" s="181"/>
    </row>
    <row r="392" spans="1:37">
      <c r="A392" s="182"/>
      <c r="B392" s="177"/>
      <c r="C392" s="177"/>
      <c r="D392" s="177"/>
      <c r="E392" s="177"/>
      <c r="F392" s="177"/>
      <c r="G392" s="177"/>
      <c r="H392" s="177"/>
      <c r="I392" s="177"/>
      <c r="J392" s="178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80"/>
      <c r="AK392" s="181"/>
    </row>
    <row r="393" spans="1:37">
      <c r="A393" s="182"/>
      <c r="B393" s="177"/>
      <c r="C393" s="177"/>
      <c r="D393" s="177"/>
      <c r="E393" s="177"/>
      <c r="F393" s="177"/>
      <c r="G393" s="177"/>
      <c r="H393" s="177"/>
      <c r="I393" s="177"/>
      <c r="J393" s="178"/>
      <c r="K393" s="179"/>
      <c r="L393" s="179"/>
      <c r="M393" s="179"/>
      <c r="N393" s="179"/>
      <c r="O393" s="179"/>
      <c r="P393" s="179"/>
      <c r="Q393" s="179"/>
      <c r="R393" s="179"/>
      <c r="S393" s="179"/>
      <c r="T393" s="179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79"/>
      <c r="AE393" s="179"/>
      <c r="AF393" s="179"/>
      <c r="AG393" s="179"/>
      <c r="AH393" s="179"/>
      <c r="AI393" s="179"/>
      <c r="AJ393" s="180"/>
      <c r="AK393" s="181"/>
    </row>
    <row r="394" spans="1:37">
      <c r="A394" s="182"/>
      <c r="B394" s="177"/>
      <c r="C394" s="177"/>
      <c r="D394" s="177"/>
      <c r="E394" s="177"/>
      <c r="F394" s="177"/>
      <c r="G394" s="177"/>
      <c r="H394" s="177"/>
      <c r="I394" s="177"/>
      <c r="J394" s="178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80"/>
      <c r="AK394" s="181"/>
    </row>
    <row r="395" spans="1:37">
      <c r="A395" s="182"/>
      <c r="B395" s="177"/>
      <c r="C395" s="177"/>
      <c r="D395" s="177"/>
      <c r="E395" s="177"/>
      <c r="F395" s="177"/>
      <c r="G395" s="177"/>
      <c r="H395" s="177"/>
      <c r="I395" s="177"/>
      <c r="J395" s="178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80"/>
      <c r="AK395" s="181"/>
    </row>
    <row r="396" spans="1:37">
      <c r="A396" s="182"/>
      <c r="B396" s="177"/>
      <c r="C396" s="177"/>
      <c r="D396" s="177"/>
      <c r="E396" s="177"/>
      <c r="F396" s="177"/>
      <c r="G396" s="177"/>
      <c r="H396" s="177"/>
      <c r="I396" s="177"/>
      <c r="J396" s="178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80"/>
      <c r="AK396" s="181"/>
    </row>
    <row r="397" spans="1:37">
      <c r="A397" s="182"/>
      <c r="B397" s="177"/>
      <c r="C397" s="177"/>
      <c r="D397" s="177"/>
      <c r="E397" s="177"/>
      <c r="F397" s="177"/>
      <c r="G397" s="177"/>
      <c r="H397" s="177"/>
      <c r="I397" s="177"/>
      <c r="J397" s="178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80"/>
      <c r="AK397" s="181"/>
    </row>
    <row r="398" spans="1:37">
      <c r="A398" s="182"/>
      <c r="B398" s="177"/>
      <c r="C398" s="177"/>
      <c r="D398" s="177"/>
      <c r="E398" s="177"/>
      <c r="F398" s="177"/>
      <c r="G398" s="177"/>
      <c r="H398" s="177"/>
      <c r="I398" s="177"/>
      <c r="J398" s="178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80"/>
      <c r="AK398" s="181"/>
    </row>
    <row r="399" spans="1:37">
      <c r="A399" s="182"/>
      <c r="B399" s="177"/>
      <c r="C399" s="177"/>
      <c r="D399" s="177"/>
      <c r="E399" s="177"/>
      <c r="F399" s="177"/>
      <c r="G399" s="177"/>
      <c r="H399" s="177"/>
      <c r="I399" s="177"/>
      <c r="J399" s="178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80"/>
      <c r="AK399" s="181"/>
    </row>
    <row r="400" spans="1:37">
      <c r="A400" s="182"/>
      <c r="B400" s="177"/>
      <c r="C400" s="177"/>
      <c r="D400" s="177"/>
      <c r="E400" s="177"/>
      <c r="F400" s="177"/>
      <c r="G400" s="177"/>
      <c r="H400" s="177"/>
      <c r="I400" s="177"/>
      <c r="J400" s="178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80"/>
      <c r="AK400" s="181"/>
    </row>
    <row r="401" spans="1:37">
      <c r="A401" s="182"/>
      <c r="B401" s="177"/>
      <c r="C401" s="177"/>
      <c r="D401" s="177"/>
      <c r="E401" s="177"/>
      <c r="F401" s="177"/>
      <c r="G401" s="177"/>
      <c r="H401" s="177"/>
      <c r="I401" s="177"/>
      <c r="J401" s="178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80"/>
      <c r="AK401" s="181"/>
    </row>
    <row r="402" spans="1:37">
      <c r="A402" s="182"/>
      <c r="B402" s="177"/>
      <c r="C402" s="177"/>
      <c r="D402" s="177"/>
      <c r="E402" s="177"/>
      <c r="F402" s="177"/>
      <c r="G402" s="177"/>
      <c r="H402" s="177"/>
      <c r="I402" s="177"/>
      <c r="J402" s="178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80"/>
      <c r="AK402" s="181"/>
    </row>
    <row r="403" spans="1:37">
      <c r="A403" s="182"/>
      <c r="B403" s="177"/>
      <c r="C403" s="177"/>
      <c r="D403" s="177"/>
      <c r="E403" s="177"/>
      <c r="F403" s="177"/>
      <c r="G403" s="177"/>
      <c r="H403" s="177"/>
      <c r="I403" s="177"/>
      <c r="J403" s="178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80"/>
      <c r="AK403" s="181"/>
    </row>
    <row r="404" spans="1:37">
      <c r="A404" s="182"/>
      <c r="B404" s="177"/>
      <c r="C404" s="177"/>
      <c r="D404" s="177"/>
      <c r="E404" s="177"/>
      <c r="F404" s="177"/>
      <c r="G404" s="177"/>
      <c r="H404" s="177"/>
      <c r="I404" s="177"/>
      <c r="J404" s="178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80"/>
      <c r="AK404" s="181"/>
    </row>
    <row r="405" spans="1:37">
      <c r="A405" s="182"/>
      <c r="B405" s="177"/>
      <c r="C405" s="177"/>
      <c r="D405" s="177"/>
      <c r="E405" s="177"/>
      <c r="F405" s="177"/>
      <c r="G405" s="177"/>
      <c r="H405" s="177"/>
      <c r="I405" s="177"/>
      <c r="J405" s="178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80"/>
      <c r="AK405" s="181"/>
    </row>
    <row r="406" spans="1:37">
      <c r="A406" s="182"/>
      <c r="B406" s="177"/>
      <c r="C406" s="177"/>
      <c r="D406" s="177"/>
      <c r="E406" s="177"/>
      <c r="F406" s="177"/>
      <c r="G406" s="177"/>
      <c r="H406" s="177"/>
      <c r="I406" s="177"/>
      <c r="J406" s="178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80"/>
      <c r="AK406" s="181"/>
    </row>
    <row r="407" spans="1:37">
      <c r="A407" s="182"/>
      <c r="B407" s="177"/>
      <c r="C407" s="177"/>
      <c r="D407" s="177"/>
      <c r="E407" s="177"/>
      <c r="F407" s="177"/>
      <c r="G407" s="177"/>
      <c r="H407" s="177"/>
      <c r="I407" s="177"/>
      <c r="J407" s="178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80"/>
      <c r="AK407" s="181"/>
    </row>
    <row r="408" spans="1:37">
      <c r="A408" s="182"/>
      <c r="B408" s="177"/>
      <c r="C408" s="177"/>
      <c r="D408" s="177"/>
      <c r="E408" s="177"/>
      <c r="F408" s="177"/>
      <c r="G408" s="177"/>
      <c r="H408" s="177"/>
      <c r="I408" s="177"/>
      <c r="J408" s="178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80"/>
      <c r="AK408" s="181"/>
    </row>
    <row r="409" spans="1:37">
      <c r="A409" s="182"/>
      <c r="B409" s="177"/>
      <c r="C409" s="177"/>
      <c r="D409" s="177"/>
      <c r="E409" s="177"/>
      <c r="F409" s="177"/>
      <c r="G409" s="177"/>
      <c r="H409" s="177"/>
      <c r="I409" s="177"/>
      <c r="J409" s="178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80"/>
      <c r="AK409" s="181"/>
    </row>
    <row r="410" spans="1:37">
      <c r="A410" s="182"/>
      <c r="B410" s="177"/>
      <c r="C410" s="177"/>
      <c r="D410" s="177"/>
      <c r="E410" s="177"/>
      <c r="F410" s="177"/>
      <c r="G410" s="177"/>
      <c r="H410" s="177"/>
      <c r="I410" s="177"/>
      <c r="J410" s="178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80"/>
      <c r="AK410" s="181"/>
    </row>
    <row r="411" spans="1:37">
      <c r="A411" s="182"/>
      <c r="B411" s="177"/>
      <c r="C411" s="177"/>
      <c r="D411" s="177"/>
      <c r="E411" s="177"/>
      <c r="F411" s="177"/>
      <c r="G411" s="177"/>
      <c r="H411" s="177"/>
      <c r="I411" s="177"/>
      <c r="J411" s="178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80"/>
      <c r="AK411" s="181"/>
    </row>
    <row r="412" spans="1:37">
      <c r="A412" s="182"/>
      <c r="B412" s="177"/>
      <c r="C412" s="177"/>
      <c r="D412" s="177"/>
      <c r="E412" s="177"/>
      <c r="F412" s="177"/>
      <c r="G412" s="177"/>
      <c r="H412" s="177"/>
      <c r="I412" s="177"/>
      <c r="J412" s="178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80"/>
      <c r="AK412" s="181"/>
    </row>
    <row r="413" spans="1:37">
      <c r="A413" s="182"/>
      <c r="B413" s="177"/>
      <c r="C413" s="177"/>
      <c r="D413" s="177"/>
      <c r="E413" s="177"/>
      <c r="F413" s="177"/>
      <c r="G413" s="177"/>
      <c r="H413" s="177"/>
      <c r="I413" s="177"/>
      <c r="J413" s="178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80"/>
      <c r="AK413" s="181"/>
    </row>
    <row r="414" spans="1:37">
      <c r="A414" s="182"/>
      <c r="B414" s="177"/>
      <c r="C414" s="177"/>
      <c r="D414" s="177"/>
      <c r="E414" s="177"/>
      <c r="F414" s="177"/>
      <c r="G414" s="177"/>
      <c r="H414" s="177"/>
      <c r="I414" s="177"/>
      <c r="J414" s="178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80"/>
      <c r="AK414" s="181"/>
    </row>
    <row r="415" spans="1:37">
      <c r="A415" s="182"/>
      <c r="B415" s="177"/>
      <c r="C415" s="177"/>
      <c r="D415" s="177"/>
      <c r="E415" s="177"/>
      <c r="F415" s="177"/>
      <c r="G415" s="177"/>
      <c r="H415" s="177"/>
      <c r="I415" s="177"/>
      <c r="J415" s="178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80"/>
      <c r="AK415" s="181"/>
    </row>
    <row r="416" spans="1:37">
      <c r="A416" s="182"/>
      <c r="B416" s="177"/>
      <c r="C416" s="177"/>
      <c r="D416" s="177"/>
      <c r="E416" s="177"/>
      <c r="F416" s="177"/>
      <c r="G416" s="177"/>
      <c r="H416" s="177"/>
      <c r="I416" s="177"/>
      <c r="J416" s="178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80"/>
      <c r="AK416" s="181"/>
    </row>
    <row r="417" spans="1:37">
      <c r="A417" s="182"/>
      <c r="B417" s="177"/>
      <c r="C417" s="177"/>
      <c r="D417" s="177"/>
      <c r="E417" s="177"/>
      <c r="F417" s="177"/>
      <c r="G417" s="177"/>
      <c r="H417" s="177"/>
      <c r="I417" s="177"/>
      <c r="J417" s="178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80"/>
      <c r="AK417" s="181"/>
    </row>
    <row r="418" spans="1:37">
      <c r="A418" s="182"/>
      <c r="B418" s="177"/>
      <c r="C418" s="177"/>
      <c r="D418" s="177"/>
      <c r="E418" s="177"/>
      <c r="F418" s="177"/>
      <c r="G418" s="177"/>
      <c r="H418" s="177"/>
      <c r="I418" s="177"/>
      <c r="J418" s="178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80"/>
      <c r="AK418" s="181"/>
    </row>
    <row r="419" spans="1:37">
      <c r="A419" s="182"/>
      <c r="B419" s="177"/>
      <c r="C419" s="177"/>
      <c r="D419" s="177"/>
      <c r="E419" s="177"/>
      <c r="F419" s="177"/>
      <c r="G419" s="177"/>
      <c r="H419" s="177"/>
      <c r="I419" s="177"/>
      <c r="J419" s="178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80"/>
      <c r="AK419" s="181"/>
    </row>
    <row r="420" spans="1:37">
      <c r="A420" s="182"/>
      <c r="B420" s="177"/>
      <c r="C420" s="177"/>
      <c r="D420" s="177"/>
      <c r="E420" s="177"/>
      <c r="F420" s="177"/>
      <c r="G420" s="177"/>
      <c r="H420" s="177"/>
      <c r="I420" s="177"/>
      <c r="J420" s="178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80"/>
      <c r="AK420" s="181"/>
    </row>
    <row r="421" spans="1:37">
      <c r="A421" s="182"/>
      <c r="B421" s="177"/>
      <c r="C421" s="177"/>
      <c r="D421" s="177"/>
      <c r="E421" s="177"/>
      <c r="F421" s="177"/>
      <c r="G421" s="177"/>
      <c r="H421" s="177"/>
      <c r="I421" s="177"/>
      <c r="J421" s="178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80"/>
      <c r="AK421" s="181"/>
    </row>
    <row r="422" spans="1:37">
      <c r="A422" s="182"/>
      <c r="B422" s="177"/>
      <c r="C422" s="177"/>
      <c r="D422" s="177"/>
      <c r="E422" s="177"/>
      <c r="F422" s="177"/>
      <c r="G422" s="177"/>
      <c r="H422" s="177"/>
      <c r="I422" s="177"/>
      <c r="J422" s="178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80"/>
      <c r="AK422" s="181"/>
    </row>
    <row r="423" spans="1:37">
      <c r="A423" s="182"/>
      <c r="B423" s="177"/>
      <c r="C423" s="177"/>
      <c r="D423" s="177"/>
      <c r="E423" s="177"/>
      <c r="F423" s="177"/>
      <c r="G423" s="177"/>
      <c r="H423" s="177"/>
      <c r="I423" s="177"/>
      <c r="J423" s="178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80"/>
      <c r="AK423" s="181"/>
    </row>
    <row r="424" spans="1:37">
      <c r="A424" s="182"/>
      <c r="B424" s="177"/>
      <c r="C424" s="177"/>
      <c r="D424" s="177"/>
      <c r="E424" s="177"/>
      <c r="F424" s="177"/>
      <c r="G424" s="177"/>
      <c r="H424" s="177"/>
      <c r="I424" s="177"/>
      <c r="J424" s="178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80"/>
      <c r="AK424" s="181"/>
    </row>
    <row r="425" spans="1:37">
      <c r="A425" s="182"/>
      <c r="B425" s="177"/>
      <c r="C425" s="177"/>
      <c r="D425" s="177"/>
      <c r="E425" s="177"/>
      <c r="F425" s="177"/>
      <c r="G425" s="177"/>
      <c r="H425" s="177"/>
      <c r="I425" s="177"/>
      <c r="J425" s="178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80"/>
      <c r="AK425" s="181"/>
    </row>
    <row r="426" spans="1:37">
      <c r="A426" s="182"/>
      <c r="B426" s="177"/>
      <c r="C426" s="177"/>
      <c r="D426" s="177"/>
      <c r="E426" s="177"/>
      <c r="F426" s="177"/>
      <c r="G426" s="177"/>
      <c r="H426" s="177"/>
      <c r="I426" s="177"/>
      <c r="J426" s="178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80"/>
      <c r="AK426" s="181"/>
    </row>
    <row r="427" spans="1:37">
      <c r="A427" s="182"/>
      <c r="B427" s="177"/>
      <c r="C427" s="177"/>
      <c r="D427" s="177"/>
      <c r="E427" s="177"/>
      <c r="F427" s="177"/>
      <c r="G427" s="177"/>
      <c r="H427" s="177"/>
      <c r="I427" s="177"/>
      <c r="J427" s="178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80"/>
      <c r="AK427" s="181"/>
    </row>
    <row r="428" spans="1:37">
      <c r="A428" s="182"/>
      <c r="B428" s="177"/>
      <c r="C428" s="177"/>
      <c r="D428" s="177"/>
      <c r="E428" s="177"/>
      <c r="F428" s="177"/>
      <c r="G428" s="177"/>
      <c r="H428" s="177"/>
      <c r="I428" s="177"/>
      <c r="J428" s="178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80"/>
      <c r="AK428" s="181"/>
    </row>
    <row r="429" spans="1:37">
      <c r="A429" s="182"/>
      <c r="B429" s="177"/>
      <c r="C429" s="177"/>
      <c r="D429" s="177"/>
      <c r="E429" s="177"/>
      <c r="F429" s="177"/>
      <c r="G429" s="177"/>
      <c r="H429" s="177"/>
      <c r="I429" s="177"/>
      <c r="J429" s="178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80"/>
      <c r="AK429" s="181"/>
    </row>
    <row r="430" spans="1:37">
      <c r="A430" s="182"/>
      <c r="B430" s="177"/>
      <c r="C430" s="177"/>
      <c r="D430" s="177"/>
      <c r="E430" s="177"/>
      <c r="F430" s="177"/>
      <c r="G430" s="177"/>
      <c r="H430" s="177"/>
      <c r="I430" s="177"/>
      <c r="J430" s="178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80"/>
      <c r="AK430" s="181"/>
    </row>
    <row r="431" spans="1:37">
      <c r="A431" s="182"/>
      <c r="B431" s="177"/>
      <c r="C431" s="177"/>
      <c r="D431" s="177"/>
      <c r="E431" s="177"/>
      <c r="F431" s="177"/>
      <c r="G431" s="177"/>
      <c r="H431" s="177"/>
      <c r="I431" s="177"/>
      <c r="J431" s="178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80"/>
      <c r="AK431" s="181"/>
    </row>
    <row r="432" spans="1:37">
      <c r="A432" s="182"/>
      <c r="B432" s="177"/>
      <c r="C432" s="177"/>
      <c r="D432" s="177"/>
      <c r="E432" s="177"/>
      <c r="F432" s="177"/>
      <c r="G432" s="177"/>
      <c r="H432" s="177"/>
      <c r="I432" s="177"/>
      <c r="J432" s="178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80"/>
      <c r="AK432" s="181"/>
    </row>
    <row r="433" spans="1:37">
      <c r="A433" s="182"/>
      <c r="B433" s="177"/>
      <c r="C433" s="177"/>
      <c r="D433" s="177"/>
      <c r="E433" s="177"/>
      <c r="F433" s="177"/>
      <c r="G433" s="177"/>
      <c r="H433" s="177"/>
      <c r="I433" s="177"/>
      <c r="J433" s="178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80"/>
      <c r="AK433" s="181"/>
    </row>
    <row r="434" spans="1:37">
      <c r="A434" s="182"/>
      <c r="B434" s="177"/>
      <c r="C434" s="177"/>
      <c r="D434" s="177"/>
      <c r="E434" s="177"/>
      <c r="F434" s="177"/>
      <c r="G434" s="177"/>
      <c r="H434" s="177"/>
      <c r="I434" s="177"/>
      <c r="J434" s="178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80"/>
      <c r="AK434" s="181"/>
    </row>
    <row r="435" spans="1:37">
      <c r="A435" s="182"/>
      <c r="B435" s="177"/>
      <c r="C435" s="177"/>
      <c r="D435" s="177"/>
      <c r="E435" s="177"/>
      <c r="F435" s="177"/>
      <c r="G435" s="177"/>
      <c r="H435" s="177"/>
      <c r="I435" s="177"/>
      <c r="J435" s="178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80"/>
      <c r="AK435" s="181"/>
    </row>
    <row r="436" spans="1:37">
      <c r="A436" s="182"/>
      <c r="B436" s="177"/>
      <c r="C436" s="177"/>
      <c r="D436" s="177"/>
      <c r="E436" s="177"/>
      <c r="F436" s="177"/>
      <c r="G436" s="177"/>
      <c r="H436" s="177"/>
      <c r="I436" s="177"/>
      <c r="J436" s="178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80"/>
      <c r="AK436" s="181"/>
    </row>
    <row r="437" spans="1:37">
      <c r="A437" s="182"/>
      <c r="B437" s="177"/>
      <c r="C437" s="177"/>
      <c r="D437" s="177"/>
      <c r="E437" s="177"/>
      <c r="F437" s="177"/>
      <c r="G437" s="177"/>
      <c r="H437" s="177"/>
      <c r="I437" s="177"/>
      <c r="J437" s="178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80"/>
      <c r="AK437" s="181"/>
    </row>
    <row r="438" spans="1:37">
      <c r="A438" s="182"/>
      <c r="B438" s="177"/>
      <c r="C438" s="177"/>
      <c r="D438" s="177"/>
      <c r="E438" s="177"/>
      <c r="F438" s="177"/>
      <c r="G438" s="177"/>
      <c r="H438" s="177"/>
      <c r="I438" s="177"/>
      <c r="J438" s="178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80"/>
      <c r="AK438" s="181"/>
    </row>
    <row r="439" spans="1:37">
      <c r="A439" s="182"/>
      <c r="B439" s="177"/>
      <c r="C439" s="177"/>
      <c r="D439" s="177"/>
      <c r="E439" s="177"/>
      <c r="F439" s="177"/>
      <c r="G439" s="177"/>
      <c r="H439" s="177"/>
      <c r="I439" s="177"/>
      <c r="J439" s="178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80"/>
      <c r="AK439" s="181"/>
    </row>
    <row r="440" spans="1:37">
      <c r="A440" s="182"/>
      <c r="B440" s="177"/>
      <c r="C440" s="177"/>
      <c r="D440" s="177"/>
      <c r="E440" s="177"/>
      <c r="F440" s="177"/>
      <c r="G440" s="177"/>
      <c r="H440" s="177"/>
      <c r="I440" s="177"/>
      <c r="J440" s="178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80"/>
      <c r="AK440" s="181"/>
    </row>
    <row r="441" spans="1:37">
      <c r="A441" s="182"/>
      <c r="B441" s="177"/>
      <c r="C441" s="177"/>
      <c r="D441" s="177"/>
      <c r="E441" s="177"/>
      <c r="F441" s="177"/>
      <c r="G441" s="177"/>
      <c r="H441" s="177"/>
      <c r="I441" s="177"/>
      <c r="J441" s="178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80"/>
      <c r="AK441" s="181"/>
    </row>
    <row r="442" spans="1:37">
      <c r="A442" s="182"/>
      <c r="B442" s="177"/>
      <c r="C442" s="177"/>
      <c r="D442" s="177"/>
      <c r="E442" s="177"/>
      <c r="F442" s="177"/>
      <c r="G442" s="177"/>
      <c r="H442" s="177"/>
      <c r="I442" s="177"/>
      <c r="J442" s="178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80"/>
      <c r="AK442" s="181"/>
    </row>
    <row r="443" spans="1:37">
      <c r="A443" s="182"/>
      <c r="B443" s="177"/>
      <c r="C443" s="177"/>
      <c r="D443" s="177"/>
      <c r="E443" s="177"/>
      <c r="F443" s="177"/>
      <c r="G443" s="177"/>
      <c r="H443" s="177"/>
      <c r="I443" s="177"/>
      <c r="J443" s="178"/>
      <c r="K443" s="179"/>
      <c r="L443" s="179"/>
      <c r="M443" s="179"/>
      <c r="N443" s="179"/>
      <c r="O443" s="179"/>
      <c r="P443" s="179"/>
      <c r="Q443" s="179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80"/>
      <c r="AK443" s="181"/>
    </row>
    <row r="444" spans="1:37">
      <c r="A444" s="182"/>
      <c r="B444" s="177"/>
      <c r="C444" s="177"/>
      <c r="D444" s="177"/>
      <c r="E444" s="177"/>
      <c r="F444" s="177"/>
      <c r="G444" s="177"/>
      <c r="H444" s="177"/>
      <c r="I444" s="177"/>
      <c r="J444" s="178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80"/>
      <c r="AK444" s="181"/>
    </row>
    <row r="445" spans="1:37">
      <c r="A445" s="182"/>
      <c r="B445" s="177"/>
      <c r="C445" s="177"/>
      <c r="D445" s="177"/>
      <c r="E445" s="177"/>
      <c r="F445" s="177"/>
      <c r="G445" s="177"/>
      <c r="H445" s="177"/>
      <c r="I445" s="177"/>
      <c r="J445" s="178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80"/>
      <c r="AK445" s="181"/>
    </row>
    <row r="446" spans="1:37">
      <c r="A446" s="182"/>
      <c r="B446" s="177"/>
      <c r="C446" s="177"/>
      <c r="D446" s="177"/>
      <c r="E446" s="177"/>
      <c r="F446" s="177"/>
      <c r="G446" s="177"/>
      <c r="H446" s="177"/>
      <c r="I446" s="177"/>
      <c r="J446" s="178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80"/>
      <c r="AK446" s="181"/>
    </row>
    <row r="447" spans="1:37">
      <c r="A447" s="182"/>
      <c r="B447" s="177"/>
      <c r="C447" s="177"/>
      <c r="D447" s="177"/>
      <c r="E447" s="177"/>
      <c r="F447" s="177"/>
      <c r="G447" s="177"/>
      <c r="H447" s="177"/>
      <c r="I447" s="177"/>
      <c r="J447" s="178"/>
      <c r="K447" s="179"/>
      <c r="L447" s="179"/>
      <c r="M447" s="179"/>
      <c r="N447" s="179"/>
      <c r="O447" s="179"/>
      <c r="P447" s="179"/>
      <c r="Q447" s="179"/>
      <c r="R447" s="179"/>
      <c r="S447" s="179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80"/>
      <c r="AK447" s="181"/>
    </row>
    <row r="448" spans="1:37">
      <c r="A448" s="182"/>
      <c r="B448" s="177"/>
      <c r="C448" s="177"/>
      <c r="D448" s="177"/>
      <c r="E448" s="177"/>
      <c r="F448" s="177"/>
      <c r="G448" s="177"/>
      <c r="H448" s="177"/>
      <c r="I448" s="177"/>
      <c r="J448" s="178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80"/>
      <c r="AK448" s="181"/>
    </row>
    <row r="449" spans="1:37">
      <c r="A449" s="182"/>
      <c r="B449" s="177"/>
      <c r="C449" s="177"/>
      <c r="D449" s="177"/>
      <c r="E449" s="177"/>
      <c r="F449" s="177"/>
      <c r="G449" s="177"/>
      <c r="H449" s="177"/>
      <c r="I449" s="177"/>
      <c r="J449" s="178"/>
      <c r="K449" s="179"/>
      <c r="L449" s="179"/>
      <c r="M449" s="179"/>
      <c r="N449" s="179"/>
      <c r="O449" s="179"/>
      <c r="P449" s="179"/>
      <c r="Q449" s="179"/>
      <c r="R449" s="179"/>
      <c r="S449" s="179"/>
      <c r="T449" s="179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80"/>
      <c r="AK449" s="181"/>
    </row>
    <row r="450" spans="1:37">
      <c r="A450" s="182"/>
      <c r="B450" s="177"/>
      <c r="C450" s="177"/>
      <c r="D450" s="177"/>
      <c r="E450" s="177"/>
      <c r="F450" s="177"/>
      <c r="G450" s="177"/>
      <c r="H450" s="177"/>
      <c r="I450" s="177"/>
      <c r="J450" s="178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80"/>
      <c r="AK450" s="181"/>
    </row>
    <row r="451" spans="1:37">
      <c r="A451" s="182"/>
      <c r="B451" s="177"/>
      <c r="C451" s="177"/>
      <c r="D451" s="177"/>
      <c r="E451" s="177"/>
      <c r="F451" s="177"/>
      <c r="G451" s="177"/>
      <c r="H451" s="177"/>
      <c r="I451" s="177"/>
      <c r="J451" s="178"/>
      <c r="K451" s="179"/>
      <c r="L451" s="179"/>
      <c r="M451" s="179"/>
      <c r="N451" s="179"/>
      <c r="O451" s="179"/>
      <c r="P451" s="179"/>
      <c r="Q451" s="179"/>
      <c r="R451" s="179"/>
      <c r="S451" s="179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80"/>
      <c r="AK451" s="181"/>
    </row>
    <row r="452" spans="1:37">
      <c r="A452" s="182"/>
      <c r="B452" s="177"/>
      <c r="C452" s="177"/>
      <c r="D452" s="177"/>
      <c r="E452" s="177"/>
      <c r="F452" s="177"/>
      <c r="G452" s="177"/>
      <c r="H452" s="177"/>
      <c r="I452" s="177"/>
      <c r="J452" s="178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80"/>
      <c r="AK452" s="181"/>
    </row>
    <row r="453" spans="1:37">
      <c r="A453" s="182"/>
      <c r="B453" s="177"/>
      <c r="C453" s="177"/>
      <c r="D453" s="177"/>
      <c r="E453" s="177"/>
      <c r="F453" s="177"/>
      <c r="G453" s="177"/>
      <c r="H453" s="177"/>
      <c r="I453" s="177"/>
      <c r="J453" s="178"/>
      <c r="K453" s="179"/>
      <c r="L453" s="179"/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80"/>
      <c r="AK453" s="181"/>
    </row>
    <row r="454" spans="1:37">
      <c r="A454" s="182"/>
      <c r="B454" s="177"/>
      <c r="C454" s="177"/>
      <c r="D454" s="177"/>
      <c r="E454" s="177"/>
      <c r="F454" s="177"/>
      <c r="G454" s="177"/>
      <c r="H454" s="177"/>
      <c r="I454" s="177"/>
      <c r="J454" s="178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80"/>
      <c r="AK454" s="181"/>
    </row>
    <row r="455" spans="1:37">
      <c r="A455" s="182"/>
      <c r="B455" s="177"/>
      <c r="C455" s="177"/>
      <c r="D455" s="177"/>
      <c r="E455" s="177"/>
      <c r="F455" s="177"/>
      <c r="G455" s="177"/>
      <c r="H455" s="177"/>
      <c r="I455" s="177"/>
      <c r="J455" s="178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80"/>
      <c r="AK455" s="181"/>
    </row>
    <row r="456" spans="1:37">
      <c r="A456" s="182"/>
      <c r="B456" s="177"/>
      <c r="C456" s="177"/>
      <c r="D456" s="177"/>
      <c r="E456" s="177"/>
      <c r="F456" s="177"/>
      <c r="G456" s="177"/>
      <c r="H456" s="177"/>
      <c r="I456" s="177"/>
      <c r="J456" s="178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80"/>
      <c r="AK456" s="181"/>
    </row>
    <row r="457" spans="1:37">
      <c r="A457" s="182"/>
      <c r="B457" s="177"/>
      <c r="C457" s="177"/>
      <c r="D457" s="177"/>
      <c r="E457" s="177"/>
      <c r="F457" s="177"/>
      <c r="G457" s="177"/>
      <c r="H457" s="177"/>
      <c r="I457" s="177"/>
      <c r="J457" s="178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80"/>
      <c r="AK457" s="181"/>
    </row>
    <row r="458" spans="1:37">
      <c r="A458" s="182"/>
      <c r="B458" s="177"/>
      <c r="C458" s="177"/>
      <c r="D458" s="177"/>
      <c r="E458" s="177"/>
      <c r="F458" s="177"/>
      <c r="G458" s="177"/>
      <c r="H458" s="177"/>
      <c r="I458" s="177"/>
      <c r="J458" s="178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80"/>
      <c r="AK458" s="181"/>
    </row>
    <row r="459" spans="1:37">
      <c r="A459" s="182"/>
      <c r="B459" s="177"/>
      <c r="C459" s="177"/>
      <c r="D459" s="177"/>
      <c r="E459" s="177"/>
      <c r="F459" s="177"/>
      <c r="G459" s="177"/>
      <c r="H459" s="177"/>
      <c r="I459" s="177"/>
      <c r="J459" s="178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80"/>
      <c r="AK459" s="181"/>
    </row>
    <row r="460" spans="1:37">
      <c r="A460" s="182"/>
      <c r="B460" s="177"/>
      <c r="C460" s="177"/>
      <c r="D460" s="177"/>
      <c r="E460" s="177"/>
      <c r="F460" s="177"/>
      <c r="G460" s="177"/>
      <c r="H460" s="177"/>
      <c r="I460" s="177"/>
      <c r="J460" s="178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80"/>
      <c r="AK460" s="181"/>
    </row>
    <row r="461" spans="1:37">
      <c r="A461" s="182"/>
      <c r="B461" s="177"/>
      <c r="C461" s="177"/>
      <c r="D461" s="177"/>
      <c r="E461" s="177"/>
      <c r="F461" s="177"/>
      <c r="G461" s="177"/>
      <c r="H461" s="177"/>
      <c r="I461" s="177"/>
      <c r="J461" s="178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80"/>
      <c r="AK461" s="181"/>
    </row>
    <row r="462" spans="1:37">
      <c r="A462" s="182"/>
      <c r="B462" s="177"/>
      <c r="C462" s="177"/>
      <c r="D462" s="177"/>
      <c r="E462" s="177"/>
      <c r="F462" s="177"/>
      <c r="G462" s="177"/>
      <c r="H462" s="177"/>
      <c r="I462" s="177"/>
      <c r="J462" s="178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80"/>
      <c r="AK462" s="181"/>
    </row>
    <row r="463" spans="1:37">
      <c r="A463" s="182"/>
      <c r="B463" s="177"/>
      <c r="C463" s="177"/>
      <c r="D463" s="177"/>
      <c r="E463" s="177"/>
      <c r="F463" s="177"/>
      <c r="G463" s="177"/>
      <c r="H463" s="177"/>
      <c r="I463" s="177"/>
      <c r="J463" s="178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80"/>
      <c r="AK463" s="181"/>
    </row>
    <row r="464" spans="1:37">
      <c r="A464" s="182"/>
      <c r="B464" s="177"/>
      <c r="C464" s="177"/>
      <c r="D464" s="177"/>
      <c r="E464" s="177"/>
      <c r="F464" s="177"/>
      <c r="G464" s="177"/>
      <c r="H464" s="177"/>
      <c r="I464" s="177"/>
      <c r="J464" s="178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80"/>
      <c r="AK464" s="181"/>
    </row>
    <row r="465" spans="1:37">
      <c r="A465" s="182"/>
      <c r="B465" s="177"/>
      <c r="C465" s="177"/>
      <c r="D465" s="177"/>
      <c r="E465" s="177"/>
      <c r="F465" s="177"/>
      <c r="G465" s="177"/>
      <c r="H465" s="177"/>
      <c r="I465" s="177"/>
      <c r="J465" s="178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80"/>
      <c r="AK465" s="181"/>
    </row>
    <row r="466" spans="1:37">
      <c r="A466" s="182"/>
      <c r="B466" s="177"/>
      <c r="C466" s="177"/>
      <c r="D466" s="177"/>
      <c r="E466" s="177"/>
      <c r="F466" s="177"/>
      <c r="G466" s="177"/>
      <c r="H466" s="177"/>
      <c r="I466" s="177"/>
      <c r="J466" s="178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80"/>
      <c r="AK466" s="181"/>
    </row>
    <row r="467" spans="1:37">
      <c r="A467" s="182"/>
      <c r="B467" s="177"/>
      <c r="C467" s="177"/>
      <c r="D467" s="177"/>
      <c r="E467" s="177"/>
      <c r="F467" s="177"/>
      <c r="G467" s="177"/>
      <c r="H467" s="177"/>
      <c r="I467" s="177"/>
      <c r="J467" s="178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80"/>
      <c r="AK467" s="181"/>
    </row>
    <row r="468" spans="1:37">
      <c r="A468" s="182"/>
      <c r="B468" s="177"/>
      <c r="C468" s="177"/>
      <c r="D468" s="177"/>
      <c r="E468" s="177"/>
      <c r="F468" s="177"/>
      <c r="G468" s="177"/>
      <c r="H468" s="177"/>
      <c r="I468" s="177"/>
      <c r="J468" s="178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80"/>
      <c r="AK468" s="181"/>
    </row>
    <row r="469" spans="1:37">
      <c r="A469" s="182"/>
      <c r="B469" s="177"/>
      <c r="C469" s="177"/>
      <c r="D469" s="177"/>
      <c r="E469" s="177"/>
      <c r="F469" s="177"/>
      <c r="G469" s="177"/>
      <c r="H469" s="177"/>
      <c r="I469" s="177"/>
      <c r="J469" s="178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80"/>
      <c r="AK469" s="181"/>
    </row>
    <row r="470" spans="1:37">
      <c r="A470" s="182"/>
      <c r="B470" s="177"/>
      <c r="C470" s="177"/>
      <c r="D470" s="177"/>
      <c r="E470" s="177"/>
      <c r="F470" s="177"/>
      <c r="G470" s="177"/>
      <c r="H470" s="177"/>
      <c r="I470" s="177"/>
      <c r="J470" s="178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80"/>
      <c r="AK470" s="181"/>
    </row>
    <row r="471" spans="1:37">
      <c r="A471" s="182"/>
      <c r="B471" s="177"/>
      <c r="C471" s="177"/>
      <c r="D471" s="177"/>
      <c r="E471" s="177"/>
      <c r="F471" s="177"/>
      <c r="G471" s="177"/>
      <c r="H471" s="177"/>
      <c r="I471" s="177"/>
      <c r="J471" s="178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80"/>
      <c r="AK471" s="181"/>
    </row>
    <row r="472" spans="1:37">
      <c r="A472" s="182"/>
      <c r="B472" s="177"/>
      <c r="C472" s="177"/>
      <c r="D472" s="177"/>
      <c r="E472" s="177"/>
      <c r="F472" s="177"/>
      <c r="G472" s="177"/>
      <c r="H472" s="177"/>
      <c r="I472" s="177"/>
      <c r="J472" s="178"/>
      <c r="K472" s="179"/>
      <c r="L472" s="179"/>
      <c r="M472" s="179"/>
      <c r="N472" s="179"/>
      <c r="O472" s="179"/>
      <c r="P472" s="179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80"/>
      <c r="AK472" s="181"/>
    </row>
    <row r="473" spans="1:37">
      <c r="A473" s="182"/>
      <c r="B473" s="177"/>
      <c r="C473" s="177"/>
      <c r="D473" s="177"/>
      <c r="E473" s="177"/>
      <c r="F473" s="177"/>
      <c r="G473" s="177"/>
      <c r="H473" s="177"/>
      <c r="I473" s="177"/>
      <c r="J473" s="178"/>
      <c r="K473" s="179"/>
      <c r="L473" s="179"/>
      <c r="M473" s="179"/>
      <c r="N473" s="179"/>
      <c r="O473" s="179"/>
      <c r="P473" s="179"/>
      <c r="Q473" s="179"/>
      <c r="R473" s="179"/>
      <c r="S473" s="179"/>
      <c r="T473" s="179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80"/>
      <c r="AK473" s="181"/>
    </row>
    <row r="474" spans="1:37">
      <c r="A474" s="182"/>
      <c r="B474" s="177"/>
      <c r="C474" s="177"/>
      <c r="D474" s="177"/>
      <c r="E474" s="177"/>
      <c r="F474" s="177"/>
      <c r="G474" s="177"/>
      <c r="H474" s="177"/>
      <c r="I474" s="177"/>
      <c r="J474" s="178"/>
      <c r="K474" s="179"/>
      <c r="L474" s="179"/>
      <c r="M474" s="179"/>
      <c r="N474" s="179"/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80"/>
      <c r="AK474" s="181"/>
    </row>
    <row r="475" spans="1:37">
      <c r="A475" s="182"/>
      <c r="B475" s="177"/>
      <c r="C475" s="177"/>
      <c r="D475" s="177"/>
      <c r="E475" s="177"/>
      <c r="F475" s="177"/>
      <c r="G475" s="177"/>
      <c r="H475" s="177"/>
      <c r="I475" s="177"/>
      <c r="J475" s="178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80"/>
      <c r="AK475" s="181"/>
    </row>
    <row r="476" spans="1:37">
      <c r="A476" s="182"/>
      <c r="B476" s="177"/>
      <c r="C476" s="177"/>
      <c r="D476" s="177"/>
      <c r="E476" s="177"/>
      <c r="F476" s="177"/>
      <c r="G476" s="177"/>
      <c r="H476" s="177"/>
      <c r="I476" s="177"/>
      <c r="J476" s="178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80"/>
      <c r="AK476" s="181"/>
    </row>
    <row r="477" spans="1:37">
      <c r="A477" s="182"/>
      <c r="B477" s="177"/>
      <c r="C477" s="177"/>
      <c r="D477" s="177"/>
      <c r="E477" s="177"/>
      <c r="F477" s="177"/>
      <c r="G477" s="177"/>
      <c r="H477" s="177"/>
      <c r="I477" s="177"/>
      <c r="J477" s="178"/>
      <c r="K477" s="179"/>
      <c r="L477" s="179"/>
      <c r="M477" s="179"/>
      <c r="N477" s="179"/>
      <c r="O477" s="179"/>
      <c r="P477" s="179"/>
      <c r="Q477" s="179"/>
      <c r="R477" s="179"/>
      <c r="S477" s="179"/>
      <c r="T477" s="179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80"/>
      <c r="AK477" s="181"/>
    </row>
    <row r="478" spans="1:37">
      <c r="A478" s="182"/>
      <c r="B478" s="177"/>
      <c r="C478" s="177"/>
      <c r="D478" s="177"/>
      <c r="E478" s="177"/>
      <c r="F478" s="177"/>
      <c r="G478" s="177"/>
      <c r="H478" s="177"/>
      <c r="I478" s="177"/>
      <c r="J478" s="178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80"/>
      <c r="AK478" s="181"/>
    </row>
    <row r="479" spans="1:37">
      <c r="A479" s="182"/>
      <c r="B479" s="177"/>
      <c r="C479" s="177"/>
      <c r="D479" s="177"/>
      <c r="E479" s="177"/>
      <c r="F479" s="177"/>
      <c r="G479" s="177"/>
      <c r="H479" s="177"/>
      <c r="I479" s="177"/>
      <c r="J479" s="178"/>
      <c r="K479" s="179"/>
      <c r="L479" s="179"/>
      <c r="M479" s="179"/>
      <c r="N479" s="179"/>
      <c r="O479" s="179"/>
      <c r="P479" s="179"/>
      <c r="Q479" s="179"/>
      <c r="R479" s="179"/>
      <c r="S479" s="179"/>
      <c r="T479" s="179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80"/>
      <c r="AK479" s="181"/>
    </row>
    <row r="480" spans="1:37">
      <c r="A480" s="182"/>
      <c r="B480" s="177"/>
      <c r="C480" s="177"/>
      <c r="D480" s="177"/>
      <c r="E480" s="177"/>
      <c r="F480" s="177"/>
      <c r="G480" s="177"/>
      <c r="H480" s="177"/>
      <c r="I480" s="177"/>
      <c r="J480" s="178"/>
      <c r="K480" s="179"/>
      <c r="L480" s="179"/>
      <c r="M480" s="179"/>
      <c r="N480" s="179"/>
      <c r="O480" s="179"/>
      <c r="P480" s="179"/>
      <c r="Q480" s="179"/>
      <c r="R480" s="179"/>
      <c r="S480" s="179"/>
      <c r="T480" s="179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80"/>
      <c r="AK480" s="181"/>
    </row>
    <row r="481" spans="1:37">
      <c r="A481" s="182"/>
      <c r="B481" s="177"/>
      <c r="C481" s="177"/>
      <c r="D481" s="177"/>
      <c r="E481" s="177"/>
      <c r="F481" s="177"/>
      <c r="G481" s="177"/>
      <c r="H481" s="177"/>
      <c r="I481" s="177"/>
      <c r="J481" s="178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80"/>
      <c r="AK481" s="181"/>
    </row>
    <row r="482" spans="1:37">
      <c r="A482" s="182"/>
      <c r="B482" s="177"/>
      <c r="C482" s="177"/>
      <c r="D482" s="177"/>
      <c r="E482" s="177"/>
      <c r="F482" s="177"/>
      <c r="G482" s="177"/>
      <c r="H482" s="177"/>
      <c r="I482" s="177"/>
      <c r="J482" s="178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80"/>
      <c r="AK482" s="181"/>
    </row>
    <row r="483" spans="1:37">
      <c r="A483" s="182"/>
      <c r="B483" s="177"/>
      <c r="C483" s="177"/>
      <c r="D483" s="177"/>
      <c r="E483" s="177"/>
      <c r="F483" s="177"/>
      <c r="G483" s="177"/>
      <c r="H483" s="177"/>
      <c r="I483" s="177"/>
      <c r="J483" s="178"/>
      <c r="K483" s="179"/>
      <c r="L483" s="179"/>
      <c r="M483" s="179"/>
      <c r="N483" s="179"/>
      <c r="O483" s="179"/>
      <c r="P483" s="179"/>
      <c r="Q483" s="179"/>
      <c r="R483" s="179"/>
      <c r="S483" s="179"/>
      <c r="T483" s="179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80"/>
      <c r="AK483" s="181"/>
    </row>
    <row r="484" spans="1:37">
      <c r="A484" s="182"/>
      <c r="B484" s="177"/>
      <c r="C484" s="177"/>
      <c r="D484" s="177"/>
      <c r="E484" s="177"/>
      <c r="F484" s="177"/>
      <c r="G484" s="177"/>
      <c r="H484" s="177"/>
      <c r="I484" s="177"/>
      <c r="J484" s="178"/>
      <c r="K484" s="179"/>
      <c r="L484" s="179"/>
      <c r="M484" s="179"/>
      <c r="N484" s="179"/>
      <c r="O484" s="179"/>
      <c r="P484" s="179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80"/>
      <c r="AK484" s="181"/>
    </row>
    <row r="485" spans="1:37">
      <c r="A485" s="182"/>
      <c r="B485" s="177"/>
      <c r="C485" s="177"/>
      <c r="D485" s="177"/>
      <c r="E485" s="177"/>
      <c r="F485" s="177"/>
      <c r="G485" s="177"/>
      <c r="H485" s="177"/>
      <c r="I485" s="177"/>
      <c r="J485" s="178"/>
      <c r="K485" s="179"/>
      <c r="L485" s="179"/>
      <c r="M485" s="179"/>
      <c r="N485" s="179"/>
      <c r="O485" s="179"/>
      <c r="P485" s="179"/>
      <c r="Q485" s="179"/>
      <c r="R485" s="179"/>
      <c r="S485" s="179"/>
      <c r="T485" s="179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80"/>
      <c r="AK485" s="181"/>
    </row>
    <row r="486" spans="1:37">
      <c r="A486" s="182"/>
      <c r="B486" s="177"/>
      <c r="C486" s="177"/>
      <c r="D486" s="177"/>
      <c r="E486" s="177"/>
      <c r="F486" s="177"/>
      <c r="G486" s="177"/>
      <c r="H486" s="177"/>
      <c r="I486" s="177"/>
      <c r="J486" s="178"/>
      <c r="K486" s="179"/>
      <c r="L486" s="179"/>
      <c r="M486" s="179"/>
      <c r="N486" s="179"/>
      <c r="O486" s="179"/>
      <c r="P486" s="179"/>
      <c r="Q486" s="179"/>
      <c r="R486" s="179"/>
      <c r="S486" s="179"/>
      <c r="T486" s="179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80"/>
      <c r="AK486" s="181"/>
    </row>
    <row r="487" spans="1:37">
      <c r="A487" s="182"/>
      <c r="B487" s="177"/>
      <c r="C487" s="177"/>
      <c r="D487" s="177"/>
      <c r="E487" s="177"/>
      <c r="F487" s="177"/>
      <c r="G487" s="177"/>
      <c r="H487" s="177"/>
      <c r="I487" s="177"/>
      <c r="J487" s="178"/>
      <c r="K487" s="179"/>
      <c r="L487" s="179"/>
      <c r="M487" s="179"/>
      <c r="N487" s="179"/>
      <c r="O487" s="179"/>
      <c r="P487" s="179"/>
      <c r="Q487" s="179"/>
      <c r="R487" s="179"/>
      <c r="S487" s="179"/>
      <c r="T487" s="179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80"/>
      <c r="AK487" s="181"/>
    </row>
    <row r="488" spans="1:37">
      <c r="A488" s="182"/>
      <c r="B488" s="177"/>
      <c r="C488" s="177"/>
      <c r="D488" s="177"/>
      <c r="E488" s="177"/>
      <c r="F488" s="177"/>
      <c r="G488" s="177"/>
      <c r="H488" s="177"/>
      <c r="I488" s="177"/>
      <c r="J488" s="178"/>
      <c r="K488" s="179"/>
      <c r="L488" s="179"/>
      <c r="M488" s="179"/>
      <c r="N488" s="179"/>
      <c r="O488" s="179"/>
      <c r="P488" s="179"/>
      <c r="Q488" s="179"/>
      <c r="R488" s="179"/>
      <c r="S488" s="179"/>
      <c r="T488" s="179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80"/>
      <c r="AK488" s="181"/>
    </row>
    <row r="489" spans="1:37">
      <c r="A489" s="182"/>
      <c r="B489" s="177"/>
      <c r="C489" s="177"/>
      <c r="D489" s="177"/>
      <c r="E489" s="177"/>
      <c r="F489" s="177"/>
      <c r="G489" s="177"/>
      <c r="H489" s="177"/>
      <c r="I489" s="177"/>
      <c r="J489" s="178"/>
      <c r="K489" s="179"/>
      <c r="L489" s="179"/>
      <c r="M489" s="179"/>
      <c r="N489" s="179"/>
      <c r="O489" s="179"/>
      <c r="P489" s="179"/>
      <c r="Q489" s="179"/>
      <c r="R489" s="179"/>
      <c r="S489" s="179"/>
      <c r="T489" s="179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80"/>
      <c r="AK489" s="181"/>
    </row>
    <row r="490" spans="1:37">
      <c r="A490" s="182"/>
      <c r="B490" s="177"/>
      <c r="C490" s="177"/>
      <c r="D490" s="177"/>
      <c r="E490" s="177"/>
      <c r="F490" s="177"/>
      <c r="G490" s="177"/>
      <c r="H490" s="177"/>
      <c r="I490" s="177"/>
      <c r="J490" s="178"/>
      <c r="K490" s="179"/>
      <c r="L490" s="179"/>
      <c r="M490" s="179"/>
      <c r="N490" s="179"/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80"/>
      <c r="AK490" s="181"/>
    </row>
    <row r="491" spans="1:37">
      <c r="A491" s="182"/>
      <c r="B491" s="177"/>
      <c r="C491" s="177"/>
      <c r="D491" s="177"/>
      <c r="E491" s="177"/>
      <c r="F491" s="177"/>
      <c r="G491" s="177"/>
      <c r="H491" s="177"/>
      <c r="I491" s="177"/>
      <c r="J491" s="178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80"/>
      <c r="AK491" s="181"/>
    </row>
    <row r="492" spans="1:37">
      <c r="A492" s="182"/>
      <c r="B492" s="177"/>
      <c r="C492" s="177"/>
      <c r="D492" s="177"/>
      <c r="E492" s="177"/>
      <c r="F492" s="177"/>
      <c r="G492" s="177"/>
      <c r="H492" s="177"/>
      <c r="I492" s="177"/>
      <c r="J492" s="178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80"/>
      <c r="AK492" s="181"/>
    </row>
    <row r="493" spans="1:37">
      <c r="A493" s="182"/>
      <c r="B493" s="177"/>
      <c r="C493" s="177"/>
      <c r="D493" s="177"/>
      <c r="E493" s="177"/>
      <c r="F493" s="177"/>
      <c r="G493" s="177"/>
      <c r="H493" s="177"/>
      <c r="I493" s="177"/>
      <c r="J493" s="178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80"/>
      <c r="AK493" s="181"/>
    </row>
    <row r="494" spans="1:37">
      <c r="A494" s="182"/>
      <c r="B494" s="177"/>
      <c r="C494" s="177"/>
      <c r="D494" s="177"/>
      <c r="E494" s="177"/>
      <c r="F494" s="177"/>
      <c r="G494" s="177"/>
      <c r="H494" s="177"/>
      <c r="I494" s="177"/>
      <c r="J494" s="178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80"/>
      <c r="AK494" s="181"/>
    </row>
    <row r="495" spans="1:37">
      <c r="A495" s="182"/>
      <c r="B495" s="177"/>
      <c r="C495" s="177"/>
      <c r="D495" s="177"/>
      <c r="E495" s="177"/>
      <c r="F495" s="177"/>
      <c r="G495" s="177"/>
      <c r="H495" s="177"/>
      <c r="I495" s="177"/>
      <c r="J495" s="178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80"/>
      <c r="AK495" s="181"/>
    </row>
    <row r="496" spans="1:37">
      <c r="A496" s="182"/>
      <c r="B496" s="177"/>
      <c r="C496" s="177"/>
      <c r="D496" s="177"/>
      <c r="E496" s="177"/>
      <c r="F496" s="177"/>
      <c r="G496" s="177"/>
      <c r="H496" s="177"/>
      <c r="I496" s="177"/>
      <c r="J496" s="178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80"/>
      <c r="AK496" s="181"/>
    </row>
    <row r="497" spans="1:37">
      <c r="A497" s="182"/>
      <c r="B497" s="177"/>
      <c r="C497" s="177"/>
      <c r="D497" s="177"/>
      <c r="E497" s="177"/>
      <c r="F497" s="177"/>
      <c r="G497" s="177"/>
      <c r="H497" s="177"/>
      <c r="I497" s="177"/>
      <c r="J497" s="178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80"/>
      <c r="AK497" s="181"/>
    </row>
    <row r="498" spans="1:37">
      <c r="A498" s="182"/>
      <c r="B498" s="177"/>
      <c r="C498" s="177"/>
      <c r="D498" s="177"/>
      <c r="E498" s="177"/>
      <c r="F498" s="177"/>
      <c r="G498" s="177"/>
      <c r="H498" s="177"/>
      <c r="I498" s="177"/>
      <c r="J498" s="178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80"/>
      <c r="AK498" s="181"/>
    </row>
    <row r="499" spans="1:37">
      <c r="A499" s="182"/>
      <c r="B499" s="177"/>
      <c r="C499" s="177"/>
      <c r="D499" s="177"/>
      <c r="E499" s="177"/>
      <c r="F499" s="177"/>
      <c r="G499" s="177"/>
      <c r="H499" s="177"/>
      <c r="I499" s="177"/>
      <c r="J499" s="178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80"/>
      <c r="AK499" s="181"/>
    </row>
    <row r="500" spans="1:37">
      <c r="A500" s="182"/>
      <c r="B500" s="177"/>
      <c r="C500" s="177"/>
      <c r="D500" s="177"/>
      <c r="E500" s="177"/>
      <c r="F500" s="177"/>
      <c r="G500" s="177"/>
      <c r="H500" s="177"/>
      <c r="I500" s="177"/>
      <c r="J500" s="178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80"/>
      <c r="AK500" s="181"/>
    </row>
    <row r="501" spans="1:37">
      <c r="A501" s="182"/>
      <c r="B501" s="177"/>
      <c r="C501" s="177"/>
      <c r="D501" s="177"/>
      <c r="E501" s="177"/>
      <c r="F501" s="177"/>
      <c r="G501" s="177"/>
      <c r="H501" s="177"/>
      <c r="I501" s="177"/>
      <c r="J501" s="178"/>
      <c r="K501" s="179"/>
      <c r="L501" s="179"/>
      <c r="M501" s="179"/>
      <c r="N501" s="179"/>
      <c r="O501" s="179"/>
      <c r="P501" s="179"/>
      <c r="Q501" s="179"/>
      <c r="R501" s="179"/>
      <c r="S501" s="179"/>
      <c r="T501" s="179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80"/>
      <c r="AK501" s="181"/>
    </row>
    <row r="502" spans="1:37">
      <c r="A502" s="182"/>
      <c r="B502" s="177"/>
      <c r="C502" s="177"/>
      <c r="D502" s="177"/>
      <c r="E502" s="177"/>
      <c r="F502" s="177"/>
      <c r="G502" s="177"/>
      <c r="H502" s="177"/>
      <c r="I502" s="177"/>
      <c r="J502" s="178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80"/>
      <c r="AK502" s="181"/>
    </row>
    <row r="503" spans="1:37">
      <c r="A503" s="182"/>
      <c r="B503" s="177"/>
      <c r="C503" s="177"/>
      <c r="D503" s="177"/>
      <c r="E503" s="177"/>
      <c r="F503" s="177"/>
      <c r="G503" s="177"/>
      <c r="H503" s="177"/>
      <c r="I503" s="177"/>
      <c r="J503" s="178"/>
      <c r="K503" s="179"/>
      <c r="L503" s="179"/>
      <c r="M503" s="179"/>
      <c r="N503" s="179"/>
      <c r="O503" s="179"/>
      <c r="P503" s="179"/>
      <c r="Q503" s="179"/>
      <c r="R503" s="179"/>
      <c r="S503" s="179"/>
      <c r="T503" s="179"/>
      <c r="U503" s="179"/>
      <c r="V503" s="179"/>
      <c r="W503" s="179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80"/>
      <c r="AK503" s="181"/>
    </row>
    <row r="504" spans="1:37">
      <c r="A504" s="182"/>
      <c r="B504" s="177"/>
      <c r="C504" s="177"/>
      <c r="D504" s="177"/>
      <c r="E504" s="177"/>
      <c r="F504" s="177"/>
      <c r="G504" s="177"/>
      <c r="H504" s="177"/>
      <c r="I504" s="177"/>
      <c r="J504" s="178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80"/>
      <c r="AK504" s="181"/>
    </row>
    <row r="505" spans="1:37">
      <c r="A505" s="182"/>
      <c r="B505" s="177"/>
      <c r="C505" s="177"/>
      <c r="D505" s="177"/>
      <c r="E505" s="177"/>
      <c r="F505" s="177"/>
      <c r="G505" s="177"/>
      <c r="H505" s="177"/>
      <c r="I505" s="177"/>
      <c r="J505" s="178"/>
      <c r="K505" s="179"/>
      <c r="L505" s="179"/>
      <c r="M505" s="179"/>
      <c r="N505" s="179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80"/>
      <c r="AK505" s="181"/>
    </row>
    <row r="506" spans="1:37">
      <c r="A506" s="182"/>
      <c r="B506" s="177"/>
      <c r="C506" s="177"/>
      <c r="D506" s="177"/>
      <c r="E506" s="177"/>
      <c r="F506" s="177"/>
      <c r="G506" s="177"/>
      <c r="H506" s="177"/>
      <c r="I506" s="177"/>
      <c r="J506" s="178"/>
      <c r="K506" s="179"/>
      <c r="L506" s="179"/>
      <c r="M506" s="179"/>
      <c r="N506" s="179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80"/>
      <c r="AK506" s="181"/>
    </row>
    <row r="507" spans="1:37">
      <c r="A507" s="182"/>
      <c r="B507" s="177"/>
      <c r="C507" s="177"/>
      <c r="D507" s="177"/>
      <c r="E507" s="177"/>
      <c r="F507" s="177"/>
      <c r="G507" s="177"/>
      <c r="H507" s="177"/>
      <c r="I507" s="177"/>
      <c r="J507" s="178"/>
      <c r="K507" s="179"/>
      <c r="L507" s="179"/>
      <c r="M507" s="179"/>
      <c r="N507" s="179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80"/>
      <c r="AK507" s="181"/>
    </row>
    <row r="508" spans="1:37">
      <c r="A508" s="182"/>
      <c r="B508" s="177"/>
      <c r="C508" s="177"/>
      <c r="D508" s="177"/>
      <c r="E508" s="177"/>
      <c r="F508" s="177"/>
      <c r="G508" s="177"/>
      <c r="H508" s="177"/>
      <c r="I508" s="177"/>
      <c r="J508" s="178"/>
      <c r="K508" s="179"/>
      <c r="L508" s="179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179"/>
      <c r="Y508" s="179"/>
      <c r="Z508" s="179"/>
      <c r="AA508" s="179"/>
      <c r="AB508" s="179"/>
      <c r="AC508" s="179"/>
      <c r="AD508" s="179"/>
      <c r="AE508" s="179"/>
      <c r="AF508" s="179"/>
      <c r="AG508" s="179"/>
      <c r="AH508" s="179"/>
      <c r="AI508" s="179"/>
      <c r="AJ508" s="180"/>
      <c r="AK508" s="181"/>
    </row>
    <row r="509" spans="1:37">
      <c r="A509" s="182"/>
      <c r="B509" s="177"/>
      <c r="C509" s="177"/>
      <c r="D509" s="177"/>
      <c r="E509" s="177"/>
      <c r="F509" s="177"/>
      <c r="G509" s="177"/>
      <c r="H509" s="177"/>
      <c r="I509" s="177"/>
      <c r="J509" s="178"/>
      <c r="K509" s="179"/>
      <c r="L509" s="179"/>
      <c r="M509" s="179"/>
      <c r="N509" s="179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80"/>
      <c r="AK509" s="181"/>
    </row>
    <row r="510" spans="1:37">
      <c r="A510" s="182"/>
      <c r="B510" s="177"/>
      <c r="C510" s="177"/>
      <c r="D510" s="177"/>
      <c r="E510" s="177"/>
      <c r="F510" s="177"/>
      <c r="G510" s="177"/>
      <c r="H510" s="177"/>
      <c r="I510" s="177"/>
      <c r="J510" s="178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80"/>
      <c r="AK510" s="181"/>
    </row>
    <row r="511" spans="1:37">
      <c r="A511" s="182"/>
      <c r="B511" s="177"/>
      <c r="C511" s="177"/>
      <c r="D511" s="177"/>
      <c r="E511" s="177"/>
      <c r="F511" s="177"/>
      <c r="G511" s="177"/>
      <c r="H511" s="177"/>
      <c r="I511" s="177"/>
      <c r="J511" s="178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80"/>
      <c r="AK511" s="181"/>
    </row>
    <row r="512" spans="1:37">
      <c r="A512" s="182"/>
      <c r="B512" s="177"/>
      <c r="C512" s="177"/>
      <c r="D512" s="177"/>
      <c r="E512" s="177"/>
      <c r="F512" s="177"/>
      <c r="G512" s="177"/>
      <c r="H512" s="177"/>
      <c r="I512" s="177"/>
      <c r="J512" s="178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80"/>
      <c r="AK512" s="181"/>
    </row>
    <row r="513" spans="1:37">
      <c r="A513" s="182"/>
      <c r="B513" s="177"/>
      <c r="C513" s="177"/>
      <c r="D513" s="177"/>
      <c r="E513" s="177"/>
      <c r="F513" s="177"/>
      <c r="G513" s="177"/>
      <c r="H513" s="177"/>
      <c r="I513" s="177"/>
      <c r="J513" s="178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80"/>
      <c r="AK513" s="181"/>
    </row>
    <row r="514" spans="1:37">
      <c r="A514" s="182"/>
      <c r="B514" s="177"/>
      <c r="C514" s="177"/>
      <c r="D514" s="177"/>
      <c r="E514" s="177"/>
      <c r="F514" s="177"/>
      <c r="G514" s="177"/>
      <c r="H514" s="177"/>
      <c r="I514" s="177"/>
      <c r="J514" s="178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80"/>
      <c r="AK514" s="181"/>
    </row>
    <row r="515" spans="1:37">
      <c r="A515" s="182"/>
      <c r="B515" s="177"/>
      <c r="C515" s="177"/>
      <c r="D515" s="177"/>
      <c r="E515" s="177"/>
      <c r="F515" s="177"/>
      <c r="G515" s="177"/>
      <c r="H515" s="177"/>
      <c r="I515" s="177"/>
      <c r="J515" s="178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80"/>
      <c r="AK515" s="181"/>
    </row>
    <row r="516" spans="1:37">
      <c r="A516" s="182"/>
      <c r="B516" s="177"/>
      <c r="C516" s="177"/>
      <c r="D516" s="177"/>
      <c r="E516" s="177"/>
      <c r="F516" s="177"/>
      <c r="G516" s="177"/>
      <c r="H516" s="177"/>
      <c r="I516" s="177"/>
      <c r="J516" s="178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80"/>
      <c r="AK516" s="181"/>
    </row>
    <row r="517" spans="1:37">
      <c r="A517" s="182"/>
      <c r="B517" s="177"/>
      <c r="C517" s="177"/>
      <c r="D517" s="177"/>
      <c r="E517" s="177"/>
      <c r="F517" s="177"/>
      <c r="G517" s="177"/>
      <c r="H517" s="177"/>
      <c r="I517" s="177"/>
      <c r="J517" s="178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80"/>
      <c r="AK517" s="181"/>
    </row>
    <row r="518" spans="1:37">
      <c r="A518" s="182"/>
      <c r="B518" s="177"/>
      <c r="C518" s="177"/>
      <c r="D518" s="177"/>
      <c r="E518" s="177"/>
      <c r="F518" s="177"/>
      <c r="G518" s="177"/>
      <c r="H518" s="177"/>
      <c r="I518" s="177"/>
      <c r="J518" s="178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80"/>
      <c r="AK518" s="181"/>
    </row>
    <row r="519" spans="1:37">
      <c r="A519" s="182"/>
      <c r="B519" s="177"/>
      <c r="C519" s="177"/>
      <c r="D519" s="177"/>
      <c r="E519" s="177"/>
      <c r="F519" s="177"/>
      <c r="G519" s="177"/>
      <c r="H519" s="177"/>
      <c r="I519" s="177"/>
      <c r="J519" s="178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80"/>
      <c r="AK519" s="181"/>
    </row>
    <row r="520" spans="1:37">
      <c r="A520" s="182"/>
      <c r="B520" s="177"/>
      <c r="C520" s="177"/>
      <c r="D520" s="177"/>
      <c r="E520" s="177"/>
      <c r="F520" s="177"/>
      <c r="G520" s="177"/>
      <c r="H520" s="177"/>
      <c r="I520" s="177"/>
      <c r="J520" s="178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80"/>
      <c r="AK520" s="181"/>
    </row>
    <row r="521" spans="1:37">
      <c r="A521" s="182"/>
      <c r="B521" s="177"/>
      <c r="C521" s="177"/>
      <c r="D521" s="177"/>
      <c r="E521" s="177"/>
      <c r="F521" s="177"/>
      <c r="G521" s="177"/>
      <c r="H521" s="177"/>
      <c r="I521" s="177"/>
      <c r="J521" s="178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80"/>
      <c r="AK521" s="181"/>
    </row>
    <row r="522" spans="1:37">
      <c r="A522" s="182"/>
      <c r="B522" s="177"/>
      <c r="C522" s="177"/>
      <c r="D522" s="177"/>
      <c r="E522" s="177"/>
      <c r="F522" s="177"/>
      <c r="G522" s="177"/>
      <c r="H522" s="177"/>
      <c r="I522" s="177"/>
      <c r="J522" s="178"/>
      <c r="K522" s="179"/>
      <c r="L522" s="179"/>
      <c r="M522" s="179"/>
      <c r="N522" s="179"/>
      <c r="O522" s="179"/>
      <c r="P522" s="179"/>
      <c r="Q522" s="179"/>
      <c r="R522" s="179"/>
      <c r="S522" s="179"/>
      <c r="T522" s="179"/>
      <c r="U522" s="179"/>
      <c r="V522" s="179"/>
      <c r="W522" s="179"/>
      <c r="X522" s="179"/>
      <c r="Y522" s="179"/>
      <c r="Z522" s="179"/>
      <c r="AA522" s="179"/>
      <c r="AB522" s="179"/>
      <c r="AC522" s="179"/>
      <c r="AD522" s="179"/>
      <c r="AE522" s="179"/>
      <c r="AF522" s="179"/>
      <c r="AG522" s="179"/>
      <c r="AH522" s="179"/>
      <c r="AI522" s="179"/>
      <c r="AJ522" s="180"/>
      <c r="AK522" s="181"/>
    </row>
    <row r="523" spans="1:37">
      <c r="A523" s="182"/>
      <c r="B523" s="177"/>
      <c r="C523" s="177"/>
      <c r="D523" s="177"/>
      <c r="E523" s="177"/>
      <c r="F523" s="177"/>
      <c r="G523" s="177"/>
      <c r="H523" s="177"/>
      <c r="I523" s="177"/>
      <c r="J523" s="178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80"/>
      <c r="AK523" s="181"/>
    </row>
    <row r="524" spans="1:37">
      <c r="A524" s="182"/>
      <c r="B524" s="177"/>
      <c r="C524" s="177"/>
      <c r="D524" s="177"/>
      <c r="E524" s="177"/>
      <c r="F524" s="177"/>
      <c r="G524" s="177"/>
      <c r="H524" s="177"/>
      <c r="I524" s="177"/>
      <c r="J524" s="178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80"/>
      <c r="AK524" s="181"/>
    </row>
    <row r="525" spans="1:37">
      <c r="A525" s="182"/>
      <c r="B525" s="177"/>
      <c r="C525" s="177"/>
      <c r="D525" s="177"/>
      <c r="E525" s="177"/>
      <c r="F525" s="177"/>
      <c r="G525" s="177"/>
      <c r="H525" s="177"/>
      <c r="I525" s="177"/>
      <c r="J525" s="178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80"/>
      <c r="AK525" s="181"/>
    </row>
    <row r="526" spans="1:37">
      <c r="A526" s="182"/>
      <c r="B526" s="177"/>
      <c r="C526" s="177"/>
      <c r="D526" s="177"/>
      <c r="E526" s="177"/>
      <c r="F526" s="177"/>
      <c r="G526" s="177"/>
      <c r="H526" s="177"/>
      <c r="I526" s="177"/>
      <c r="J526" s="178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80"/>
      <c r="AK526" s="181"/>
    </row>
    <row r="527" spans="1:37">
      <c r="A527" s="182"/>
      <c r="B527" s="177"/>
      <c r="C527" s="177"/>
      <c r="D527" s="177"/>
      <c r="E527" s="177"/>
      <c r="F527" s="177"/>
      <c r="G527" s="177"/>
      <c r="H527" s="177"/>
      <c r="I527" s="177"/>
      <c r="J527" s="178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80"/>
      <c r="AK527" s="181"/>
    </row>
    <row r="528" spans="1:37">
      <c r="A528" s="182"/>
      <c r="B528" s="177"/>
      <c r="C528" s="177"/>
      <c r="D528" s="177"/>
      <c r="E528" s="177"/>
      <c r="F528" s="177"/>
      <c r="G528" s="177"/>
      <c r="H528" s="177"/>
      <c r="I528" s="177"/>
      <c r="J528" s="178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80"/>
      <c r="AK528" s="181"/>
    </row>
    <row r="529" spans="1:37">
      <c r="A529" s="182"/>
      <c r="B529" s="177"/>
      <c r="C529" s="177"/>
      <c r="D529" s="177"/>
      <c r="E529" s="177"/>
      <c r="F529" s="177"/>
      <c r="G529" s="177"/>
      <c r="H529" s="177"/>
      <c r="I529" s="177"/>
      <c r="J529" s="178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80"/>
      <c r="AK529" s="181"/>
    </row>
    <row r="530" spans="1:37">
      <c r="A530" s="182"/>
      <c r="B530" s="177"/>
      <c r="C530" s="177"/>
      <c r="D530" s="177"/>
      <c r="E530" s="177"/>
      <c r="F530" s="177"/>
      <c r="G530" s="177"/>
      <c r="H530" s="177"/>
      <c r="I530" s="177"/>
      <c r="J530" s="178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80"/>
      <c r="AK530" s="181"/>
    </row>
    <row r="531" spans="1:37">
      <c r="A531" s="182"/>
      <c r="B531" s="177"/>
      <c r="C531" s="177"/>
      <c r="D531" s="177"/>
      <c r="E531" s="177"/>
      <c r="F531" s="177"/>
      <c r="G531" s="177"/>
      <c r="H531" s="177"/>
      <c r="I531" s="177"/>
      <c r="J531" s="178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80"/>
      <c r="AK531" s="181"/>
    </row>
    <row r="532" spans="1:37">
      <c r="A532" s="182"/>
      <c r="B532" s="177"/>
      <c r="C532" s="177"/>
      <c r="D532" s="177"/>
      <c r="E532" s="177"/>
      <c r="F532" s="177"/>
      <c r="G532" s="177"/>
      <c r="H532" s="177"/>
      <c r="I532" s="177"/>
      <c r="J532" s="178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80"/>
      <c r="AK532" s="181"/>
    </row>
    <row r="533" spans="1:37">
      <c r="A533" s="182"/>
      <c r="B533" s="177"/>
      <c r="C533" s="177"/>
      <c r="D533" s="177"/>
      <c r="E533" s="177"/>
      <c r="F533" s="177"/>
      <c r="G533" s="177"/>
      <c r="H533" s="177"/>
      <c r="I533" s="177"/>
      <c r="J533" s="178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80"/>
      <c r="AK533" s="181"/>
    </row>
    <row r="534" spans="1:37">
      <c r="A534" s="182"/>
      <c r="B534" s="177"/>
      <c r="C534" s="177"/>
      <c r="D534" s="177"/>
      <c r="E534" s="177"/>
      <c r="F534" s="177"/>
      <c r="G534" s="177"/>
      <c r="H534" s="177"/>
      <c r="I534" s="177"/>
      <c r="J534" s="178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80"/>
      <c r="AK534" s="181"/>
    </row>
    <row r="535" spans="1:37">
      <c r="A535" s="182"/>
      <c r="B535" s="177"/>
      <c r="C535" s="177"/>
      <c r="D535" s="177"/>
      <c r="E535" s="177"/>
      <c r="F535" s="177"/>
      <c r="G535" s="177"/>
      <c r="H535" s="177"/>
      <c r="I535" s="177"/>
      <c r="J535" s="178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80"/>
      <c r="AK535" s="181"/>
    </row>
    <row r="536" spans="1:37">
      <c r="A536" s="182"/>
      <c r="B536" s="177"/>
      <c r="C536" s="177"/>
      <c r="D536" s="177"/>
      <c r="E536" s="177"/>
      <c r="F536" s="177"/>
      <c r="G536" s="177"/>
      <c r="H536" s="177"/>
      <c r="I536" s="177"/>
      <c r="J536" s="178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80"/>
      <c r="AK536" s="181"/>
    </row>
    <row r="537" spans="1:37">
      <c r="A537" s="182"/>
      <c r="B537" s="177"/>
      <c r="C537" s="177"/>
      <c r="D537" s="177"/>
      <c r="E537" s="177"/>
      <c r="F537" s="177"/>
      <c r="G537" s="177"/>
      <c r="H537" s="177"/>
      <c r="I537" s="177"/>
      <c r="J537" s="178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80"/>
      <c r="AK537" s="181"/>
    </row>
    <row r="538" spans="1:37">
      <c r="A538" s="182"/>
      <c r="B538" s="177"/>
      <c r="C538" s="177"/>
      <c r="D538" s="177"/>
      <c r="E538" s="177"/>
      <c r="F538" s="177"/>
      <c r="G538" s="177"/>
      <c r="H538" s="177"/>
      <c r="I538" s="177"/>
      <c r="J538" s="178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80"/>
      <c r="AK538" s="181"/>
    </row>
    <row r="539" spans="1:37">
      <c r="A539" s="182"/>
      <c r="B539" s="177"/>
      <c r="C539" s="177"/>
      <c r="D539" s="177"/>
      <c r="E539" s="177"/>
      <c r="F539" s="177"/>
      <c r="G539" s="177"/>
      <c r="H539" s="177"/>
      <c r="I539" s="177"/>
      <c r="J539" s="178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80"/>
      <c r="AK539" s="181"/>
    </row>
    <row r="540" spans="1:37">
      <c r="A540" s="182"/>
      <c r="B540" s="177"/>
      <c r="C540" s="177"/>
      <c r="D540" s="177"/>
      <c r="E540" s="177"/>
      <c r="F540" s="177"/>
      <c r="G540" s="177"/>
      <c r="H540" s="177"/>
      <c r="I540" s="177"/>
      <c r="J540" s="178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80"/>
      <c r="AK540" s="181"/>
    </row>
    <row r="541" spans="1:37">
      <c r="A541" s="182"/>
      <c r="B541" s="177"/>
      <c r="C541" s="177"/>
      <c r="D541" s="177"/>
      <c r="E541" s="177"/>
      <c r="F541" s="177"/>
      <c r="G541" s="177"/>
      <c r="H541" s="177"/>
      <c r="I541" s="177"/>
      <c r="J541" s="178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80"/>
      <c r="AK541" s="181"/>
    </row>
    <row r="542" spans="1:37">
      <c r="A542" s="182"/>
      <c r="B542" s="177"/>
      <c r="C542" s="177"/>
      <c r="D542" s="177"/>
      <c r="E542" s="177"/>
      <c r="F542" s="177"/>
      <c r="G542" s="177"/>
      <c r="H542" s="177"/>
      <c r="I542" s="177"/>
      <c r="J542" s="178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80"/>
      <c r="AK542" s="181"/>
    </row>
    <row r="543" spans="1:37">
      <c r="A543" s="182"/>
      <c r="B543" s="177"/>
      <c r="C543" s="177"/>
      <c r="D543" s="177"/>
      <c r="E543" s="177"/>
      <c r="F543" s="177"/>
      <c r="G543" s="177"/>
      <c r="H543" s="177"/>
      <c r="I543" s="177"/>
      <c r="J543" s="178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80"/>
      <c r="AK543" s="181"/>
    </row>
    <row r="544" spans="1:37">
      <c r="A544" s="182"/>
      <c r="B544" s="177"/>
      <c r="C544" s="177"/>
      <c r="D544" s="177"/>
      <c r="E544" s="177"/>
      <c r="F544" s="177"/>
      <c r="G544" s="177"/>
      <c r="H544" s="177"/>
      <c r="I544" s="177"/>
      <c r="J544" s="178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80"/>
      <c r="AK544" s="181"/>
    </row>
    <row r="545" spans="1:37">
      <c r="A545" s="182"/>
      <c r="B545" s="177"/>
      <c r="C545" s="177"/>
      <c r="D545" s="177"/>
      <c r="E545" s="177"/>
      <c r="F545" s="177"/>
      <c r="G545" s="177"/>
      <c r="H545" s="177"/>
      <c r="I545" s="177"/>
      <c r="J545" s="178"/>
      <c r="K545" s="179"/>
      <c r="L545" s="179"/>
      <c r="M545" s="179"/>
      <c r="N545" s="179"/>
      <c r="O545" s="179"/>
      <c r="P545" s="179"/>
      <c r="Q545" s="179"/>
      <c r="R545" s="179"/>
      <c r="S545" s="179"/>
      <c r="T545" s="179"/>
      <c r="U545" s="179"/>
      <c r="V545" s="179"/>
      <c r="W545" s="179"/>
      <c r="X545" s="179"/>
      <c r="Y545" s="179"/>
      <c r="Z545" s="179"/>
      <c r="AA545" s="179"/>
      <c r="AB545" s="179"/>
      <c r="AC545" s="179"/>
      <c r="AD545" s="179"/>
      <c r="AE545" s="179"/>
      <c r="AF545" s="179"/>
      <c r="AG545" s="179"/>
      <c r="AH545" s="179"/>
      <c r="AI545" s="179"/>
      <c r="AJ545" s="180"/>
      <c r="AK545" s="181"/>
    </row>
    <row r="546" spans="1:37">
      <c r="A546" s="182"/>
      <c r="B546" s="177"/>
      <c r="C546" s="177"/>
      <c r="D546" s="177"/>
      <c r="E546" s="177"/>
      <c r="F546" s="177"/>
      <c r="G546" s="177"/>
      <c r="H546" s="177"/>
      <c r="I546" s="177"/>
      <c r="J546" s="178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80"/>
      <c r="AK546" s="181"/>
    </row>
    <row r="547" spans="1:37">
      <c r="A547" s="182"/>
      <c r="B547" s="177"/>
      <c r="C547" s="177"/>
      <c r="D547" s="177"/>
      <c r="E547" s="177"/>
      <c r="F547" s="177"/>
      <c r="G547" s="177"/>
      <c r="H547" s="177"/>
      <c r="I547" s="177"/>
      <c r="J547" s="178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80"/>
      <c r="AK547" s="181"/>
    </row>
    <row r="548" spans="1:37">
      <c r="A548" s="182"/>
      <c r="B548" s="177"/>
      <c r="C548" s="177"/>
      <c r="D548" s="177"/>
      <c r="E548" s="177"/>
      <c r="F548" s="177"/>
      <c r="G548" s="177"/>
      <c r="H548" s="177"/>
      <c r="I548" s="177"/>
      <c r="J548" s="178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80"/>
      <c r="AK548" s="181"/>
    </row>
    <row r="549" spans="1:37">
      <c r="A549" s="182"/>
      <c r="B549" s="177"/>
      <c r="C549" s="177"/>
      <c r="D549" s="177"/>
      <c r="E549" s="177"/>
      <c r="F549" s="177"/>
      <c r="G549" s="177"/>
      <c r="H549" s="177"/>
      <c r="I549" s="177"/>
      <c r="J549" s="178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80"/>
      <c r="AK549" s="181"/>
    </row>
    <row r="550" spans="1:37">
      <c r="A550" s="182"/>
      <c r="B550" s="177"/>
      <c r="C550" s="177"/>
      <c r="D550" s="177"/>
      <c r="E550" s="177"/>
      <c r="F550" s="177"/>
      <c r="G550" s="177"/>
      <c r="H550" s="177"/>
      <c r="I550" s="177"/>
      <c r="J550" s="178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80"/>
      <c r="AK550" s="181"/>
    </row>
    <row r="551" spans="1:37">
      <c r="A551" s="182"/>
      <c r="B551" s="177"/>
      <c r="C551" s="177"/>
      <c r="D551" s="177"/>
      <c r="E551" s="177"/>
      <c r="F551" s="177"/>
      <c r="G551" s="177"/>
      <c r="H551" s="177"/>
      <c r="I551" s="177"/>
      <c r="J551" s="178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80"/>
      <c r="AK551" s="181"/>
    </row>
    <row r="552" spans="1:37">
      <c r="A552" s="182"/>
      <c r="B552" s="177"/>
      <c r="C552" s="177"/>
      <c r="D552" s="177"/>
      <c r="E552" s="177"/>
      <c r="F552" s="177"/>
      <c r="G552" s="177"/>
      <c r="H552" s="177"/>
      <c r="I552" s="177"/>
      <c r="J552" s="178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80"/>
      <c r="AK552" s="181"/>
    </row>
    <row r="553" spans="1:37">
      <c r="A553" s="182"/>
      <c r="B553" s="177"/>
      <c r="C553" s="177"/>
      <c r="D553" s="177"/>
      <c r="E553" s="177"/>
      <c r="F553" s="177"/>
      <c r="G553" s="177"/>
      <c r="H553" s="177"/>
      <c r="I553" s="177"/>
      <c r="J553" s="178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80"/>
      <c r="AK553" s="181"/>
    </row>
    <row r="554" spans="1:37">
      <c r="A554" s="182"/>
      <c r="B554" s="177"/>
      <c r="C554" s="177"/>
      <c r="D554" s="177"/>
      <c r="E554" s="177"/>
      <c r="F554" s="177"/>
      <c r="G554" s="177"/>
      <c r="H554" s="177"/>
      <c r="I554" s="177"/>
      <c r="J554" s="178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80"/>
      <c r="AK554" s="181"/>
    </row>
    <row r="555" spans="1:37">
      <c r="A555" s="182"/>
      <c r="B555" s="177"/>
      <c r="C555" s="177"/>
      <c r="D555" s="177"/>
      <c r="E555" s="177"/>
      <c r="F555" s="177"/>
      <c r="G555" s="177"/>
      <c r="H555" s="177"/>
      <c r="I555" s="177"/>
      <c r="J555" s="178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80"/>
      <c r="AK555" s="181"/>
    </row>
    <row r="556" spans="1:37">
      <c r="A556" s="182"/>
      <c r="B556" s="177"/>
      <c r="C556" s="177"/>
      <c r="D556" s="177"/>
      <c r="E556" s="177"/>
      <c r="F556" s="177"/>
      <c r="G556" s="177"/>
      <c r="H556" s="177"/>
      <c r="I556" s="177"/>
      <c r="J556" s="178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80"/>
      <c r="AK556" s="181"/>
    </row>
    <row r="557" spans="1:37">
      <c r="A557" s="182"/>
      <c r="B557" s="177"/>
      <c r="C557" s="177"/>
      <c r="D557" s="177"/>
      <c r="E557" s="177"/>
      <c r="F557" s="177"/>
      <c r="G557" s="177"/>
      <c r="H557" s="177"/>
      <c r="I557" s="177"/>
      <c r="J557" s="178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80"/>
      <c r="AK557" s="181"/>
    </row>
    <row r="558" spans="1:37">
      <c r="A558" s="182"/>
      <c r="B558" s="177"/>
      <c r="C558" s="177"/>
      <c r="D558" s="177"/>
      <c r="E558" s="177"/>
      <c r="F558" s="177"/>
      <c r="G558" s="177"/>
      <c r="H558" s="177"/>
      <c r="I558" s="177"/>
      <c r="J558" s="178"/>
      <c r="K558" s="179"/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  <c r="V558" s="179"/>
      <c r="W558" s="179"/>
      <c r="X558" s="179"/>
      <c r="Y558" s="179"/>
      <c r="Z558" s="179"/>
      <c r="AA558" s="179"/>
      <c r="AB558" s="179"/>
      <c r="AC558" s="179"/>
      <c r="AD558" s="179"/>
      <c r="AE558" s="179"/>
      <c r="AF558" s="179"/>
      <c r="AG558" s="179"/>
      <c r="AH558" s="179"/>
      <c r="AI558" s="179"/>
      <c r="AJ558" s="180"/>
      <c r="AK558" s="181"/>
    </row>
    <row r="559" spans="1:37">
      <c r="A559" s="182"/>
      <c r="B559" s="177"/>
      <c r="C559" s="177"/>
      <c r="D559" s="177"/>
      <c r="E559" s="177"/>
      <c r="F559" s="177"/>
      <c r="G559" s="177"/>
      <c r="H559" s="177"/>
      <c r="I559" s="177"/>
      <c r="J559" s="178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80"/>
      <c r="AK559" s="181"/>
    </row>
    <row r="560" spans="1:37">
      <c r="A560" s="182"/>
      <c r="B560" s="177"/>
      <c r="C560" s="177"/>
      <c r="D560" s="177"/>
      <c r="E560" s="177"/>
      <c r="F560" s="177"/>
      <c r="G560" s="177"/>
      <c r="H560" s="177"/>
      <c r="I560" s="177"/>
      <c r="J560" s="178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80"/>
      <c r="AK560" s="181"/>
    </row>
    <row r="561" spans="1:37">
      <c r="A561" s="182"/>
      <c r="B561" s="177"/>
      <c r="C561" s="177"/>
      <c r="D561" s="177"/>
      <c r="E561" s="177"/>
      <c r="F561" s="177"/>
      <c r="G561" s="177"/>
      <c r="H561" s="177"/>
      <c r="I561" s="177"/>
      <c r="J561" s="178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80"/>
      <c r="AK561" s="181"/>
    </row>
    <row r="562" spans="1:37">
      <c r="A562" s="182"/>
      <c r="B562" s="177"/>
      <c r="C562" s="177"/>
      <c r="D562" s="177"/>
      <c r="E562" s="177"/>
      <c r="F562" s="177"/>
      <c r="G562" s="177"/>
      <c r="H562" s="177"/>
      <c r="I562" s="177"/>
      <c r="J562" s="178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80"/>
      <c r="AK562" s="181"/>
    </row>
    <row r="563" spans="1:37">
      <c r="A563" s="182"/>
      <c r="B563" s="177"/>
      <c r="C563" s="177"/>
      <c r="D563" s="177"/>
      <c r="E563" s="177"/>
      <c r="F563" s="177"/>
      <c r="G563" s="177"/>
      <c r="H563" s="177"/>
      <c r="I563" s="177"/>
      <c r="J563" s="178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80"/>
      <c r="AK563" s="181"/>
    </row>
    <row r="564" spans="1:37">
      <c r="A564" s="182"/>
      <c r="B564" s="177"/>
      <c r="C564" s="177"/>
      <c r="D564" s="177"/>
      <c r="E564" s="177"/>
      <c r="F564" s="177"/>
      <c r="G564" s="177"/>
      <c r="H564" s="177"/>
      <c r="I564" s="177"/>
      <c r="J564" s="178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80"/>
      <c r="AK564" s="181"/>
    </row>
    <row r="565" spans="1:37">
      <c r="A565" s="182"/>
      <c r="B565" s="177"/>
      <c r="C565" s="177"/>
      <c r="D565" s="177"/>
      <c r="E565" s="177"/>
      <c r="F565" s="177"/>
      <c r="G565" s="177"/>
      <c r="H565" s="177"/>
      <c r="I565" s="177"/>
      <c r="J565" s="178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80"/>
      <c r="AK565" s="181"/>
    </row>
    <row r="566" spans="1:37">
      <c r="A566" s="182"/>
      <c r="B566" s="177"/>
      <c r="C566" s="177"/>
      <c r="D566" s="177"/>
      <c r="E566" s="177"/>
      <c r="F566" s="177"/>
      <c r="G566" s="177"/>
      <c r="H566" s="177"/>
      <c r="I566" s="177"/>
      <c r="J566" s="178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80"/>
      <c r="AK566" s="181"/>
    </row>
    <row r="567" spans="1:37">
      <c r="A567" s="182"/>
      <c r="B567" s="177"/>
      <c r="C567" s="177"/>
      <c r="D567" s="177"/>
      <c r="E567" s="177"/>
      <c r="F567" s="177"/>
      <c r="G567" s="177"/>
      <c r="H567" s="177"/>
      <c r="I567" s="177"/>
      <c r="J567" s="178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80"/>
      <c r="AK567" s="181"/>
    </row>
    <row r="568" spans="1:37">
      <c r="A568" s="182"/>
      <c r="B568" s="177"/>
      <c r="C568" s="177"/>
      <c r="D568" s="177"/>
      <c r="E568" s="177"/>
      <c r="F568" s="177"/>
      <c r="G568" s="177"/>
      <c r="H568" s="177"/>
      <c r="I568" s="177"/>
      <c r="J568" s="178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80"/>
      <c r="AK568" s="181"/>
    </row>
    <row r="569" spans="1:37">
      <c r="A569" s="182"/>
      <c r="B569" s="177"/>
      <c r="C569" s="177"/>
      <c r="D569" s="177"/>
      <c r="E569" s="177"/>
      <c r="F569" s="177"/>
      <c r="G569" s="177"/>
      <c r="H569" s="177"/>
      <c r="I569" s="177"/>
      <c r="J569" s="178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80"/>
      <c r="AK569" s="181"/>
    </row>
    <row r="570" spans="1:37">
      <c r="A570" s="182"/>
      <c r="B570" s="177"/>
      <c r="C570" s="177"/>
      <c r="D570" s="177"/>
      <c r="E570" s="177"/>
      <c r="F570" s="177"/>
      <c r="G570" s="177"/>
      <c r="H570" s="177"/>
      <c r="I570" s="177"/>
      <c r="J570" s="178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80"/>
      <c r="AK570" s="181"/>
    </row>
    <row r="571" spans="1:37">
      <c r="A571" s="182"/>
      <c r="B571" s="177"/>
      <c r="C571" s="177"/>
      <c r="D571" s="177"/>
      <c r="E571" s="177"/>
      <c r="F571" s="177"/>
      <c r="G571" s="177"/>
      <c r="H571" s="177"/>
      <c r="I571" s="177"/>
      <c r="J571" s="178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80"/>
      <c r="AK571" s="181"/>
    </row>
    <row r="572" spans="1:37">
      <c r="A572" s="182"/>
      <c r="B572" s="177"/>
      <c r="C572" s="177"/>
      <c r="D572" s="177"/>
      <c r="E572" s="177"/>
      <c r="F572" s="177"/>
      <c r="G572" s="177"/>
      <c r="H572" s="177"/>
      <c r="I572" s="177"/>
      <c r="J572" s="178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80"/>
      <c r="AK572" s="181"/>
    </row>
    <row r="573" spans="1:37">
      <c r="A573" s="182"/>
      <c r="B573" s="177"/>
      <c r="C573" s="177"/>
      <c r="D573" s="177"/>
      <c r="E573" s="177"/>
      <c r="F573" s="177"/>
      <c r="G573" s="177"/>
      <c r="H573" s="177"/>
      <c r="I573" s="177"/>
      <c r="J573" s="178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80"/>
      <c r="AK573" s="181"/>
    </row>
    <row r="574" spans="1:37">
      <c r="A574" s="182"/>
      <c r="B574" s="177"/>
      <c r="C574" s="177"/>
      <c r="D574" s="177"/>
      <c r="E574" s="177"/>
      <c r="F574" s="177"/>
      <c r="G574" s="177"/>
      <c r="H574" s="177"/>
      <c r="I574" s="177"/>
      <c r="J574" s="178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80"/>
      <c r="AK574" s="181"/>
    </row>
    <row r="575" spans="1:37">
      <c r="A575" s="182"/>
      <c r="B575" s="177"/>
      <c r="C575" s="177"/>
      <c r="D575" s="177"/>
      <c r="E575" s="177"/>
      <c r="F575" s="177"/>
      <c r="G575" s="177"/>
      <c r="H575" s="177"/>
      <c r="I575" s="177"/>
      <c r="J575" s="178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80"/>
      <c r="AK575" s="181"/>
    </row>
    <row r="576" spans="1:37">
      <c r="A576" s="182"/>
      <c r="B576" s="177"/>
      <c r="C576" s="177"/>
      <c r="D576" s="177"/>
      <c r="E576" s="177"/>
      <c r="F576" s="177"/>
      <c r="G576" s="177"/>
      <c r="H576" s="177"/>
      <c r="I576" s="177"/>
      <c r="J576" s="178"/>
      <c r="K576" s="179"/>
      <c r="L576" s="179"/>
      <c r="M576" s="179"/>
      <c r="N576" s="179"/>
      <c r="O576" s="179"/>
      <c r="P576" s="179"/>
      <c r="Q576" s="179"/>
      <c r="R576" s="179"/>
      <c r="S576" s="179"/>
      <c r="T576" s="179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80"/>
      <c r="AK576" s="181"/>
    </row>
    <row r="577" spans="1:37">
      <c r="A577" s="182"/>
      <c r="B577" s="177"/>
      <c r="C577" s="177"/>
      <c r="D577" s="177"/>
      <c r="E577" s="177"/>
      <c r="F577" s="177"/>
      <c r="G577" s="177"/>
      <c r="H577" s="177"/>
      <c r="I577" s="177"/>
      <c r="J577" s="178"/>
      <c r="K577" s="179"/>
      <c r="L577" s="179"/>
      <c r="M577" s="179"/>
      <c r="N577" s="179"/>
      <c r="O577" s="179"/>
      <c r="P577" s="179"/>
      <c r="Q577" s="179"/>
      <c r="R577" s="179"/>
      <c r="S577" s="179"/>
      <c r="T577" s="179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80"/>
      <c r="AK577" s="181"/>
    </row>
    <row r="578" spans="1:37">
      <c r="A578" s="182"/>
      <c r="B578" s="177"/>
      <c r="C578" s="177"/>
      <c r="D578" s="177"/>
      <c r="E578" s="177"/>
      <c r="F578" s="177"/>
      <c r="G578" s="177"/>
      <c r="H578" s="177"/>
      <c r="I578" s="177"/>
      <c r="J578" s="178"/>
      <c r="K578" s="179"/>
      <c r="L578" s="179"/>
      <c r="M578" s="179"/>
      <c r="N578" s="179"/>
      <c r="O578" s="179"/>
      <c r="P578" s="179"/>
      <c r="Q578" s="179"/>
      <c r="R578" s="179"/>
      <c r="S578" s="179"/>
      <c r="T578" s="179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80"/>
      <c r="AK578" s="181"/>
    </row>
    <row r="579" spans="1:37">
      <c r="A579" s="182"/>
      <c r="B579" s="177"/>
      <c r="C579" s="177"/>
      <c r="D579" s="177"/>
      <c r="E579" s="177"/>
      <c r="F579" s="177"/>
      <c r="G579" s="177"/>
      <c r="H579" s="177"/>
      <c r="I579" s="177"/>
      <c r="J579" s="178"/>
      <c r="K579" s="179"/>
      <c r="L579" s="179"/>
      <c r="M579" s="179"/>
      <c r="N579" s="179"/>
      <c r="O579" s="179"/>
      <c r="P579" s="179"/>
      <c r="Q579" s="179"/>
      <c r="R579" s="179"/>
      <c r="S579" s="179"/>
      <c r="T579" s="179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80"/>
      <c r="AK579" s="181"/>
    </row>
    <row r="580" spans="1:37">
      <c r="A580" s="182"/>
      <c r="B580" s="177"/>
      <c r="C580" s="177"/>
      <c r="D580" s="177"/>
      <c r="E580" s="177"/>
      <c r="F580" s="177"/>
      <c r="G580" s="177"/>
      <c r="H580" s="177"/>
      <c r="I580" s="177"/>
      <c r="J580" s="178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80"/>
      <c r="AK580" s="181"/>
    </row>
    <row r="581" spans="1:37">
      <c r="A581" s="182"/>
      <c r="B581" s="177"/>
      <c r="C581" s="177"/>
      <c r="D581" s="177"/>
      <c r="E581" s="177"/>
      <c r="F581" s="177"/>
      <c r="G581" s="177"/>
      <c r="H581" s="177"/>
      <c r="I581" s="177"/>
      <c r="J581" s="178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80"/>
      <c r="AK581" s="181"/>
    </row>
    <row r="582" spans="1:37">
      <c r="A582" s="182"/>
      <c r="B582" s="177"/>
      <c r="C582" s="177"/>
      <c r="D582" s="177"/>
      <c r="E582" s="177"/>
      <c r="F582" s="177"/>
      <c r="G582" s="177"/>
      <c r="H582" s="177"/>
      <c r="I582" s="177"/>
      <c r="J582" s="178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80"/>
      <c r="AK582" s="181"/>
    </row>
    <row r="583" spans="1:37">
      <c r="A583" s="182"/>
      <c r="B583" s="177"/>
      <c r="C583" s="177"/>
      <c r="D583" s="177"/>
      <c r="E583" s="177"/>
      <c r="F583" s="177"/>
      <c r="G583" s="177"/>
      <c r="H583" s="177"/>
      <c r="I583" s="177"/>
      <c r="J583" s="178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80"/>
      <c r="AK583" s="181"/>
    </row>
    <row r="584" spans="1:37">
      <c r="A584" s="182"/>
      <c r="B584" s="177"/>
      <c r="C584" s="177"/>
      <c r="D584" s="177"/>
      <c r="E584" s="177"/>
      <c r="F584" s="177"/>
      <c r="G584" s="177"/>
      <c r="H584" s="177"/>
      <c r="I584" s="177"/>
      <c r="J584" s="178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80"/>
      <c r="AK584" s="181"/>
    </row>
    <row r="585" spans="1:37">
      <c r="A585" s="182"/>
      <c r="B585" s="177"/>
      <c r="C585" s="177"/>
      <c r="D585" s="177"/>
      <c r="E585" s="177"/>
      <c r="F585" s="177"/>
      <c r="G585" s="177"/>
      <c r="H585" s="177"/>
      <c r="I585" s="177"/>
      <c r="J585" s="178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80"/>
      <c r="AK585" s="181"/>
    </row>
    <row r="586" spans="1:37">
      <c r="A586" s="182"/>
      <c r="B586" s="177"/>
      <c r="C586" s="177"/>
      <c r="D586" s="177"/>
      <c r="E586" s="177"/>
      <c r="F586" s="177"/>
      <c r="G586" s="177"/>
      <c r="H586" s="177"/>
      <c r="I586" s="177"/>
      <c r="J586" s="178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80"/>
      <c r="AK586" s="181"/>
    </row>
    <row r="587" spans="1:37">
      <c r="A587" s="182"/>
      <c r="B587" s="177"/>
      <c r="C587" s="177"/>
      <c r="D587" s="177"/>
      <c r="E587" s="177"/>
      <c r="F587" s="177"/>
      <c r="G587" s="177"/>
      <c r="H587" s="177"/>
      <c r="I587" s="177"/>
      <c r="J587" s="178"/>
      <c r="K587" s="179"/>
      <c r="L587" s="179"/>
      <c r="M587" s="179"/>
      <c r="N587" s="179"/>
      <c r="O587" s="179"/>
      <c r="P587" s="179"/>
      <c r="Q587" s="179"/>
      <c r="R587" s="179"/>
      <c r="S587" s="179"/>
      <c r="T587" s="179"/>
      <c r="U587" s="179"/>
      <c r="V587" s="179"/>
      <c r="W587" s="179"/>
      <c r="X587" s="179"/>
      <c r="Y587" s="179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80"/>
      <c r="AK587" s="181"/>
    </row>
    <row r="588" spans="1:37">
      <c r="A588" s="182"/>
      <c r="B588" s="177"/>
      <c r="C588" s="177"/>
      <c r="D588" s="177"/>
      <c r="E588" s="177"/>
      <c r="F588" s="177"/>
      <c r="G588" s="177"/>
      <c r="H588" s="177"/>
      <c r="I588" s="177"/>
      <c r="J588" s="178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80"/>
      <c r="AK588" s="181"/>
    </row>
    <row r="589" spans="1:37">
      <c r="A589" s="182"/>
      <c r="B589" s="177"/>
      <c r="C589" s="177"/>
      <c r="D589" s="177"/>
      <c r="E589" s="177"/>
      <c r="F589" s="177"/>
      <c r="G589" s="177"/>
      <c r="H589" s="177"/>
      <c r="I589" s="177"/>
      <c r="J589" s="178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80"/>
      <c r="AK589" s="181"/>
    </row>
    <row r="590" spans="1:37">
      <c r="A590" s="182"/>
      <c r="B590" s="177"/>
      <c r="C590" s="177"/>
      <c r="D590" s="177"/>
      <c r="E590" s="177"/>
      <c r="F590" s="177"/>
      <c r="G590" s="177"/>
      <c r="H590" s="177"/>
      <c r="I590" s="177"/>
      <c r="J590" s="178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80"/>
      <c r="AK590" s="181"/>
    </row>
    <row r="591" spans="1:37">
      <c r="A591" s="182"/>
      <c r="B591" s="177"/>
      <c r="C591" s="177"/>
      <c r="D591" s="177"/>
      <c r="E591" s="177"/>
      <c r="F591" s="177"/>
      <c r="G591" s="177"/>
      <c r="H591" s="177"/>
      <c r="I591" s="177"/>
      <c r="J591" s="178"/>
      <c r="K591" s="179"/>
      <c r="L591" s="179"/>
      <c r="M591" s="179"/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80"/>
      <c r="AK591" s="181"/>
    </row>
    <row r="592" spans="1:37">
      <c r="A592" s="182"/>
      <c r="B592" s="177"/>
      <c r="C592" s="177"/>
      <c r="D592" s="177"/>
      <c r="E592" s="177"/>
      <c r="F592" s="177"/>
      <c r="G592" s="177"/>
      <c r="H592" s="177"/>
      <c r="I592" s="177"/>
      <c r="J592" s="178"/>
      <c r="K592" s="179"/>
      <c r="L592" s="179"/>
      <c r="M592" s="179"/>
      <c r="N592" s="179"/>
      <c r="O592" s="179"/>
      <c r="P592" s="179"/>
      <c r="Q592" s="179"/>
      <c r="R592" s="179"/>
      <c r="S592" s="179"/>
      <c r="T592" s="179"/>
      <c r="U592" s="179"/>
      <c r="V592" s="179"/>
      <c r="W592" s="179"/>
      <c r="X592" s="179"/>
      <c r="Y592" s="179"/>
      <c r="Z592" s="179"/>
      <c r="AA592" s="179"/>
      <c r="AB592" s="179"/>
      <c r="AC592" s="179"/>
      <c r="AD592" s="179"/>
      <c r="AE592" s="179"/>
      <c r="AF592" s="179"/>
      <c r="AG592" s="179"/>
      <c r="AH592" s="179"/>
      <c r="AI592" s="179"/>
      <c r="AJ592" s="180"/>
      <c r="AK592" s="181"/>
    </row>
    <row r="593" spans="1:37">
      <c r="A593" s="182"/>
      <c r="B593" s="177"/>
      <c r="C593" s="177"/>
      <c r="D593" s="177"/>
      <c r="E593" s="177"/>
      <c r="F593" s="177"/>
      <c r="G593" s="177"/>
      <c r="H593" s="177"/>
      <c r="I593" s="177"/>
      <c r="J593" s="178"/>
      <c r="K593" s="179"/>
      <c r="L593" s="179"/>
      <c r="M593" s="179"/>
      <c r="N593" s="179"/>
      <c r="O593" s="179"/>
      <c r="P593" s="179"/>
      <c r="Q593" s="179"/>
      <c r="R593" s="179"/>
      <c r="S593" s="179"/>
      <c r="T593" s="179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80"/>
      <c r="AK593" s="181"/>
    </row>
    <row r="594" spans="1:37">
      <c r="A594" s="182"/>
      <c r="B594" s="177"/>
      <c r="C594" s="177"/>
      <c r="D594" s="177"/>
      <c r="E594" s="177"/>
      <c r="F594" s="177"/>
      <c r="G594" s="177"/>
      <c r="H594" s="177"/>
      <c r="I594" s="177"/>
      <c r="J594" s="178"/>
      <c r="K594" s="179"/>
      <c r="L594" s="179"/>
      <c r="M594" s="179"/>
      <c r="N594" s="179"/>
      <c r="O594" s="179"/>
      <c r="P594" s="179"/>
      <c r="Q594" s="179"/>
      <c r="R594" s="179"/>
      <c r="S594" s="179"/>
      <c r="T594" s="179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80"/>
      <c r="AK594" s="181"/>
    </row>
    <row r="595" spans="1:37">
      <c r="A595" s="182"/>
      <c r="B595" s="177"/>
      <c r="C595" s="177"/>
      <c r="D595" s="177"/>
      <c r="E595" s="177"/>
      <c r="F595" s="177"/>
      <c r="G595" s="177"/>
      <c r="H595" s="177"/>
      <c r="I595" s="177"/>
      <c r="J595" s="178"/>
      <c r="K595" s="179"/>
      <c r="L595" s="179"/>
      <c r="M595" s="179"/>
      <c r="N595" s="179"/>
      <c r="O595" s="179"/>
      <c r="P595" s="179"/>
      <c r="Q595" s="179"/>
      <c r="R595" s="179"/>
      <c r="S595" s="179"/>
      <c r="T595" s="179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80"/>
      <c r="AK595" s="181"/>
    </row>
    <row r="596" spans="1:37">
      <c r="A596" s="182"/>
      <c r="B596" s="177"/>
      <c r="C596" s="177"/>
      <c r="D596" s="177"/>
      <c r="E596" s="177"/>
      <c r="F596" s="177"/>
      <c r="G596" s="177"/>
      <c r="H596" s="177"/>
      <c r="I596" s="177"/>
      <c r="J596" s="178"/>
      <c r="K596" s="179"/>
      <c r="L596" s="179"/>
      <c r="M596" s="179"/>
      <c r="N596" s="179"/>
      <c r="O596" s="179"/>
      <c r="P596" s="179"/>
      <c r="Q596" s="179"/>
      <c r="R596" s="179"/>
      <c r="S596" s="179"/>
      <c r="T596" s="179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80"/>
      <c r="AK596" s="181"/>
    </row>
    <row r="597" spans="1:37">
      <c r="A597" s="182"/>
      <c r="B597" s="177"/>
      <c r="C597" s="177"/>
      <c r="D597" s="177"/>
      <c r="E597" s="177"/>
      <c r="F597" s="177"/>
      <c r="G597" s="177"/>
      <c r="H597" s="177"/>
      <c r="I597" s="177"/>
      <c r="J597" s="178"/>
      <c r="K597" s="179"/>
      <c r="L597" s="179"/>
      <c r="M597" s="179"/>
      <c r="N597" s="179"/>
      <c r="O597" s="179"/>
      <c r="P597" s="179"/>
      <c r="Q597" s="179"/>
      <c r="R597" s="179"/>
      <c r="S597" s="179"/>
      <c r="T597" s="179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80"/>
      <c r="AK597" s="181"/>
    </row>
    <row r="598" spans="1:37">
      <c r="A598" s="182"/>
      <c r="B598" s="177"/>
      <c r="C598" s="177"/>
      <c r="D598" s="177"/>
      <c r="E598" s="177"/>
      <c r="F598" s="177"/>
      <c r="G598" s="177"/>
      <c r="H598" s="177"/>
      <c r="I598" s="177"/>
      <c r="J598" s="178"/>
      <c r="K598" s="179"/>
      <c r="L598" s="179"/>
      <c r="M598" s="179"/>
      <c r="N598" s="179"/>
      <c r="O598" s="179"/>
      <c r="P598" s="179"/>
      <c r="Q598" s="179"/>
      <c r="R598" s="179"/>
      <c r="S598" s="179"/>
      <c r="T598" s="179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80"/>
      <c r="AK598" s="181"/>
    </row>
    <row r="599" spans="1:37">
      <c r="A599" s="182"/>
      <c r="B599" s="177"/>
      <c r="C599" s="177"/>
      <c r="D599" s="177"/>
      <c r="E599" s="177"/>
      <c r="F599" s="177"/>
      <c r="G599" s="177"/>
      <c r="H599" s="177"/>
      <c r="I599" s="177"/>
      <c r="J599" s="178"/>
      <c r="K599" s="179"/>
      <c r="L599" s="179"/>
      <c r="M599" s="179"/>
      <c r="N599" s="179"/>
      <c r="O599" s="179"/>
      <c r="P599" s="179"/>
      <c r="Q599" s="179"/>
      <c r="R599" s="179"/>
      <c r="S599" s="179"/>
      <c r="T599" s="179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80"/>
      <c r="AK599" s="181"/>
    </row>
    <row r="600" spans="1:37">
      <c r="A600" s="182"/>
      <c r="B600" s="177"/>
      <c r="C600" s="177"/>
      <c r="D600" s="177"/>
      <c r="E600" s="177"/>
      <c r="F600" s="177"/>
      <c r="G600" s="177"/>
      <c r="H600" s="177"/>
      <c r="I600" s="177"/>
      <c r="J600" s="178"/>
      <c r="K600" s="179"/>
      <c r="L600" s="179"/>
      <c r="M600" s="179"/>
      <c r="N600" s="179"/>
      <c r="O600" s="179"/>
      <c r="P600" s="179"/>
      <c r="Q600" s="179"/>
      <c r="R600" s="179"/>
      <c r="S600" s="179"/>
      <c r="T600" s="179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80"/>
      <c r="AK600" s="181"/>
    </row>
    <row r="601" spans="1:37">
      <c r="A601" s="182"/>
      <c r="B601" s="177"/>
      <c r="C601" s="177"/>
      <c r="D601" s="177"/>
      <c r="E601" s="177"/>
      <c r="F601" s="177"/>
      <c r="G601" s="177"/>
      <c r="H601" s="177"/>
      <c r="I601" s="177"/>
      <c r="J601" s="178"/>
      <c r="K601" s="179"/>
      <c r="L601" s="179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80"/>
      <c r="AK601" s="181"/>
    </row>
    <row r="602" spans="1:37">
      <c r="A602" s="182"/>
      <c r="B602" s="177"/>
      <c r="C602" s="177"/>
      <c r="D602" s="177"/>
      <c r="E602" s="177"/>
      <c r="F602" s="177"/>
      <c r="G602" s="177"/>
      <c r="H602" s="177"/>
      <c r="I602" s="177"/>
      <c r="J602" s="178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80"/>
      <c r="AK602" s="181"/>
    </row>
    <row r="603" spans="1:37">
      <c r="A603" s="182"/>
      <c r="B603" s="177"/>
      <c r="C603" s="177"/>
      <c r="D603" s="177"/>
      <c r="E603" s="177"/>
      <c r="F603" s="177"/>
      <c r="G603" s="177"/>
      <c r="H603" s="177"/>
      <c r="I603" s="177"/>
      <c r="J603" s="178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80"/>
      <c r="AK603" s="181"/>
    </row>
    <row r="604" spans="1:37">
      <c r="A604" s="182"/>
      <c r="B604" s="177"/>
      <c r="C604" s="177"/>
      <c r="D604" s="177"/>
      <c r="E604" s="177"/>
      <c r="F604" s="177"/>
      <c r="G604" s="177"/>
      <c r="H604" s="177"/>
      <c r="I604" s="177"/>
      <c r="J604" s="178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80"/>
      <c r="AK604" s="181"/>
    </row>
    <row r="605" spans="1:37">
      <c r="A605" s="182"/>
      <c r="B605" s="177"/>
      <c r="C605" s="177"/>
      <c r="D605" s="177"/>
      <c r="E605" s="177"/>
      <c r="F605" s="177"/>
      <c r="G605" s="177"/>
      <c r="H605" s="177"/>
      <c r="I605" s="177"/>
      <c r="J605" s="178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80"/>
      <c r="AK605" s="181"/>
    </row>
    <row r="606" spans="1:37">
      <c r="A606" s="182"/>
      <c r="B606" s="177"/>
      <c r="C606" s="177"/>
      <c r="D606" s="177"/>
      <c r="E606" s="177"/>
      <c r="F606" s="177"/>
      <c r="G606" s="177"/>
      <c r="H606" s="177"/>
      <c r="I606" s="177"/>
      <c r="J606" s="178"/>
      <c r="K606" s="179"/>
      <c r="L606" s="179"/>
      <c r="M606" s="179"/>
      <c r="N606" s="179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80"/>
      <c r="AK606" s="181"/>
    </row>
    <row r="607" spans="1:37">
      <c r="A607" s="182"/>
      <c r="B607" s="177"/>
      <c r="C607" s="177"/>
      <c r="D607" s="177"/>
      <c r="E607" s="177"/>
      <c r="F607" s="177"/>
      <c r="G607" s="177"/>
      <c r="H607" s="177"/>
      <c r="I607" s="177"/>
      <c r="J607" s="178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80"/>
      <c r="AK607" s="181"/>
    </row>
    <row r="608" spans="1:37">
      <c r="A608" s="182"/>
      <c r="B608" s="177"/>
      <c r="C608" s="177"/>
      <c r="D608" s="177"/>
      <c r="E608" s="177"/>
      <c r="F608" s="177"/>
      <c r="G608" s="177"/>
      <c r="H608" s="177"/>
      <c r="I608" s="177"/>
      <c r="J608" s="178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80"/>
      <c r="AK608" s="181"/>
    </row>
    <row r="609" spans="1:37">
      <c r="A609" s="182"/>
      <c r="B609" s="177"/>
      <c r="C609" s="177"/>
      <c r="D609" s="177"/>
      <c r="E609" s="177"/>
      <c r="F609" s="177"/>
      <c r="G609" s="177"/>
      <c r="H609" s="177"/>
      <c r="I609" s="177"/>
      <c r="J609" s="178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80"/>
      <c r="AK609" s="181"/>
    </row>
    <row r="610" spans="1:37">
      <c r="A610" s="182"/>
      <c r="B610" s="177"/>
      <c r="C610" s="177"/>
      <c r="D610" s="177"/>
      <c r="E610" s="177"/>
      <c r="F610" s="177"/>
      <c r="G610" s="177"/>
      <c r="H610" s="177"/>
      <c r="I610" s="177"/>
      <c r="J610" s="178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80"/>
      <c r="AK610" s="181"/>
    </row>
    <row r="611" spans="1:37">
      <c r="A611" s="182"/>
      <c r="B611" s="177"/>
      <c r="C611" s="177"/>
      <c r="D611" s="177"/>
      <c r="E611" s="177"/>
      <c r="F611" s="177"/>
      <c r="G611" s="177"/>
      <c r="H611" s="177"/>
      <c r="I611" s="177"/>
      <c r="J611" s="178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80"/>
      <c r="AK611" s="181"/>
    </row>
    <row r="612" spans="1:37">
      <c r="A612" s="182"/>
      <c r="B612" s="177"/>
      <c r="C612" s="177"/>
      <c r="D612" s="177"/>
      <c r="E612" s="177"/>
      <c r="F612" s="177"/>
      <c r="G612" s="177"/>
      <c r="H612" s="177"/>
      <c r="I612" s="177"/>
      <c r="J612" s="178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80"/>
      <c r="AK612" s="181"/>
    </row>
    <row r="613" spans="1:37">
      <c r="A613" s="182"/>
      <c r="B613" s="177"/>
      <c r="C613" s="177"/>
      <c r="D613" s="177"/>
      <c r="E613" s="177"/>
      <c r="F613" s="177"/>
      <c r="G613" s="177"/>
      <c r="H613" s="177"/>
      <c r="I613" s="177"/>
      <c r="J613" s="178"/>
      <c r="K613" s="179"/>
      <c r="L613" s="179"/>
      <c r="M613" s="179"/>
      <c r="N613" s="179"/>
      <c r="O613" s="179"/>
      <c r="P613" s="179"/>
      <c r="Q613" s="179"/>
      <c r="R613" s="179"/>
      <c r="S613" s="179"/>
      <c r="T613" s="179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80"/>
      <c r="AK613" s="181"/>
    </row>
    <row r="614" spans="1:37">
      <c r="A614" s="182"/>
      <c r="B614" s="177"/>
      <c r="C614" s="177"/>
      <c r="D614" s="177"/>
      <c r="E614" s="177"/>
      <c r="F614" s="177"/>
      <c r="G614" s="177"/>
      <c r="H614" s="177"/>
      <c r="I614" s="177"/>
      <c r="J614" s="178"/>
      <c r="K614" s="179"/>
      <c r="L614" s="179"/>
      <c r="M614" s="179"/>
      <c r="N614" s="179"/>
      <c r="O614" s="179"/>
      <c r="P614" s="179"/>
      <c r="Q614" s="179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80"/>
      <c r="AK614" s="181"/>
    </row>
    <row r="615" spans="1:37">
      <c r="A615" s="182"/>
      <c r="B615" s="177"/>
      <c r="C615" s="177"/>
      <c r="D615" s="177"/>
      <c r="E615" s="177"/>
      <c r="F615" s="177"/>
      <c r="G615" s="177"/>
      <c r="H615" s="177"/>
      <c r="I615" s="177"/>
      <c r="J615" s="178"/>
      <c r="K615" s="179"/>
      <c r="L615" s="179"/>
      <c r="M615" s="179"/>
      <c r="N615" s="179"/>
      <c r="O615" s="179"/>
      <c r="P615" s="179"/>
      <c r="Q615" s="179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80"/>
      <c r="AK615" s="181"/>
    </row>
    <row r="616" spans="1:37">
      <c r="A616" s="182"/>
      <c r="B616" s="177"/>
      <c r="C616" s="177"/>
      <c r="D616" s="177"/>
      <c r="E616" s="177"/>
      <c r="F616" s="177"/>
      <c r="G616" s="177"/>
      <c r="H616" s="177"/>
      <c r="I616" s="177"/>
      <c r="J616" s="178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80"/>
      <c r="AK616" s="181"/>
    </row>
    <row r="617" spans="1:37">
      <c r="A617" s="182"/>
      <c r="B617" s="177"/>
      <c r="C617" s="177"/>
      <c r="D617" s="177"/>
      <c r="E617" s="177"/>
      <c r="F617" s="177"/>
      <c r="G617" s="177"/>
      <c r="H617" s="177"/>
      <c r="I617" s="177"/>
      <c r="J617" s="178"/>
      <c r="K617" s="179"/>
      <c r="L617" s="179"/>
      <c r="M617" s="179"/>
      <c r="N617" s="179"/>
      <c r="O617" s="179"/>
      <c r="P617" s="179"/>
      <c r="Q617" s="179"/>
      <c r="R617" s="179"/>
      <c r="S617" s="179"/>
      <c r="T617" s="179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80"/>
      <c r="AK617" s="181"/>
    </row>
    <row r="618" spans="1:37">
      <c r="A618" s="182"/>
      <c r="B618" s="177"/>
      <c r="C618" s="177"/>
      <c r="D618" s="177"/>
      <c r="E618" s="177"/>
      <c r="F618" s="177"/>
      <c r="G618" s="177"/>
      <c r="H618" s="177"/>
      <c r="I618" s="177"/>
      <c r="J618" s="178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80"/>
      <c r="AK618" s="181"/>
    </row>
    <row r="619" spans="1:37">
      <c r="A619" s="182"/>
      <c r="B619" s="177"/>
      <c r="C619" s="177"/>
      <c r="D619" s="177"/>
      <c r="E619" s="177"/>
      <c r="F619" s="177"/>
      <c r="G619" s="177"/>
      <c r="H619" s="177"/>
      <c r="I619" s="177"/>
      <c r="J619" s="178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80"/>
      <c r="AK619" s="181"/>
    </row>
    <row r="620" spans="1:37">
      <c r="A620" s="182"/>
      <c r="B620" s="177"/>
      <c r="C620" s="177"/>
      <c r="D620" s="177"/>
      <c r="E620" s="177"/>
      <c r="F620" s="177"/>
      <c r="G620" s="177"/>
      <c r="H620" s="177"/>
      <c r="I620" s="177"/>
      <c r="J620" s="178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80"/>
      <c r="AK620" s="181"/>
    </row>
    <row r="621" spans="1:37">
      <c r="A621" s="182"/>
      <c r="B621" s="177"/>
      <c r="C621" s="177"/>
      <c r="D621" s="177"/>
      <c r="E621" s="177"/>
      <c r="F621" s="177"/>
      <c r="G621" s="177"/>
      <c r="H621" s="177"/>
      <c r="I621" s="177"/>
      <c r="J621" s="178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80"/>
      <c r="AK621" s="181"/>
    </row>
    <row r="622" spans="1:37">
      <c r="A622" s="182"/>
      <c r="B622" s="177"/>
      <c r="C622" s="177"/>
      <c r="D622" s="177"/>
      <c r="E622" s="177"/>
      <c r="F622" s="177"/>
      <c r="G622" s="177"/>
      <c r="H622" s="177"/>
      <c r="I622" s="177"/>
      <c r="J622" s="178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80"/>
      <c r="AK622" s="181"/>
    </row>
    <row r="623" spans="1:37">
      <c r="A623" s="182"/>
      <c r="B623" s="177"/>
      <c r="C623" s="177"/>
      <c r="D623" s="177"/>
      <c r="E623" s="177"/>
      <c r="F623" s="177"/>
      <c r="G623" s="177"/>
      <c r="H623" s="177"/>
      <c r="I623" s="177"/>
      <c r="J623" s="178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80"/>
      <c r="AK623" s="181"/>
    </row>
    <row r="624" spans="1:37">
      <c r="A624" s="182"/>
      <c r="B624" s="177"/>
      <c r="C624" s="177"/>
      <c r="D624" s="177"/>
      <c r="E624" s="177"/>
      <c r="F624" s="177"/>
      <c r="G624" s="177"/>
      <c r="H624" s="177"/>
      <c r="I624" s="177"/>
      <c r="J624" s="178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80"/>
      <c r="AK624" s="181"/>
    </row>
    <row r="625" spans="1:37">
      <c r="A625" s="182"/>
      <c r="B625" s="177"/>
      <c r="C625" s="177"/>
      <c r="D625" s="177"/>
      <c r="E625" s="177"/>
      <c r="F625" s="177"/>
      <c r="G625" s="177"/>
      <c r="H625" s="177"/>
      <c r="I625" s="177"/>
      <c r="J625" s="178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80"/>
      <c r="AK625" s="181"/>
    </row>
    <row r="626" spans="1:37">
      <c r="A626" s="182"/>
      <c r="B626" s="177"/>
      <c r="C626" s="177"/>
      <c r="D626" s="177"/>
      <c r="E626" s="177"/>
      <c r="F626" s="177"/>
      <c r="G626" s="177"/>
      <c r="H626" s="177"/>
      <c r="I626" s="177"/>
      <c r="J626" s="178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80"/>
      <c r="AK626" s="181"/>
    </row>
    <row r="627" spans="1:37">
      <c r="A627" s="182"/>
      <c r="B627" s="177"/>
      <c r="C627" s="177"/>
      <c r="D627" s="177"/>
      <c r="E627" s="177"/>
      <c r="F627" s="177"/>
      <c r="G627" s="177"/>
      <c r="H627" s="177"/>
      <c r="I627" s="177"/>
      <c r="J627" s="178"/>
      <c r="K627" s="179"/>
      <c r="L627" s="179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80"/>
      <c r="AK627" s="181"/>
    </row>
    <row r="628" spans="1:37">
      <c r="A628" s="182"/>
      <c r="B628" s="177"/>
      <c r="C628" s="177"/>
      <c r="D628" s="177"/>
      <c r="E628" s="177"/>
      <c r="F628" s="177"/>
      <c r="G628" s="177"/>
      <c r="H628" s="177"/>
      <c r="I628" s="177"/>
      <c r="J628" s="178"/>
      <c r="K628" s="179"/>
      <c r="L628" s="179"/>
      <c r="M628" s="179"/>
      <c r="N628" s="179"/>
      <c r="O628" s="179"/>
      <c r="P628" s="179"/>
      <c r="Q628" s="179"/>
      <c r="R628" s="179"/>
      <c r="S628" s="179"/>
      <c r="T628" s="179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80"/>
      <c r="AK628" s="181"/>
    </row>
    <row r="629" spans="1:37">
      <c r="A629" s="182"/>
      <c r="B629" s="177"/>
      <c r="C629" s="177"/>
      <c r="D629" s="177"/>
      <c r="E629" s="177"/>
      <c r="F629" s="177"/>
      <c r="G629" s="177"/>
      <c r="H629" s="177"/>
      <c r="I629" s="177"/>
      <c r="J629" s="178"/>
      <c r="K629" s="179"/>
      <c r="L629" s="179"/>
      <c r="M629" s="179"/>
      <c r="N629" s="179"/>
      <c r="O629" s="179"/>
      <c r="P629" s="179"/>
      <c r="Q629" s="179"/>
      <c r="R629" s="179"/>
      <c r="S629" s="179"/>
      <c r="T629" s="179"/>
      <c r="U629" s="179"/>
      <c r="V629" s="179"/>
      <c r="W629" s="179"/>
      <c r="X629" s="179"/>
      <c r="Y629" s="179"/>
      <c r="Z629" s="179"/>
      <c r="AA629" s="179"/>
      <c r="AB629" s="179"/>
      <c r="AC629" s="179"/>
      <c r="AD629" s="179"/>
      <c r="AE629" s="179"/>
      <c r="AF629" s="179"/>
      <c r="AG629" s="179"/>
      <c r="AH629" s="179"/>
      <c r="AI629" s="179"/>
      <c r="AJ629" s="180"/>
      <c r="AK629" s="181"/>
    </row>
    <row r="630" spans="1:37">
      <c r="A630" s="182"/>
      <c r="B630" s="177"/>
      <c r="C630" s="177"/>
      <c r="D630" s="177"/>
      <c r="E630" s="177"/>
      <c r="F630" s="177"/>
      <c r="G630" s="177"/>
      <c r="H630" s="177"/>
      <c r="I630" s="177"/>
      <c r="J630" s="178"/>
      <c r="K630" s="179"/>
      <c r="L630" s="179"/>
      <c r="M630" s="179"/>
      <c r="N630" s="179"/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80"/>
      <c r="AK630" s="181"/>
    </row>
    <row r="631" spans="1:37">
      <c r="A631" s="182"/>
      <c r="B631" s="177"/>
      <c r="C631" s="177"/>
      <c r="D631" s="177"/>
      <c r="E631" s="177"/>
      <c r="F631" s="177"/>
      <c r="G631" s="177"/>
      <c r="H631" s="177"/>
      <c r="I631" s="177"/>
      <c r="J631" s="178"/>
      <c r="K631" s="179"/>
      <c r="L631" s="179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80"/>
      <c r="AK631" s="181"/>
    </row>
    <row r="632" spans="1:37">
      <c r="A632" s="182"/>
      <c r="B632" s="177"/>
      <c r="C632" s="177"/>
      <c r="D632" s="177"/>
      <c r="E632" s="177"/>
      <c r="F632" s="177"/>
      <c r="G632" s="177"/>
      <c r="H632" s="177"/>
      <c r="I632" s="177"/>
      <c r="J632" s="178"/>
      <c r="K632" s="179"/>
      <c r="L632" s="179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80"/>
      <c r="AK632" s="181"/>
    </row>
    <row r="633" spans="1:37">
      <c r="A633" s="182"/>
      <c r="B633" s="177"/>
      <c r="C633" s="177"/>
      <c r="D633" s="177"/>
      <c r="E633" s="177"/>
      <c r="F633" s="177"/>
      <c r="G633" s="177"/>
      <c r="H633" s="177"/>
      <c r="I633" s="177"/>
      <c r="J633" s="178"/>
      <c r="K633" s="179"/>
      <c r="L633" s="179"/>
      <c r="M633" s="179"/>
      <c r="N633" s="179"/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80"/>
      <c r="AK633" s="181"/>
    </row>
    <row r="634" spans="1:37">
      <c r="A634" s="182"/>
      <c r="B634" s="177"/>
      <c r="C634" s="177"/>
      <c r="D634" s="177"/>
      <c r="E634" s="177"/>
      <c r="F634" s="177"/>
      <c r="G634" s="177"/>
      <c r="H634" s="177"/>
      <c r="I634" s="177"/>
      <c r="J634" s="178"/>
      <c r="K634" s="179"/>
      <c r="L634" s="179"/>
      <c r="M634" s="179"/>
      <c r="N634" s="179"/>
      <c r="O634" s="179"/>
      <c r="P634" s="179"/>
      <c r="Q634" s="179"/>
      <c r="R634" s="179"/>
      <c r="S634" s="179"/>
      <c r="T634" s="179"/>
      <c r="U634" s="179"/>
      <c r="V634" s="179"/>
      <c r="W634" s="179"/>
      <c r="X634" s="179"/>
      <c r="Y634" s="179"/>
      <c r="Z634" s="179"/>
      <c r="AA634" s="179"/>
      <c r="AB634" s="179"/>
      <c r="AC634" s="179"/>
      <c r="AD634" s="179"/>
      <c r="AE634" s="179"/>
      <c r="AF634" s="179"/>
      <c r="AG634" s="179"/>
      <c r="AH634" s="179"/>
      <c r="AI634" s="179"/>
      <c r="AJ634" s="180"/>
      <c r="AK634" s="181"/>
    </row>
    <row r="635" spans="1:37">
      <c r="A635" s="182"/>
      <c r="B635" s="177"/>
      <c r="C635" s="177"/>
      <c r="D635" s="177"/>
      <c r="E635" s="177"/>
      <c r="F635" s="177"/>
      <c r="G635" s="177"/>
      <c r="H635" s="177"/>
      <c r="I635" s="177"/>
      <c r="J635" s="178"/>
      <c r="K635" s="179"/>
      <c r="L635" s="179"/>
      <c r="M635" s="179"/>
      <c r="N635" s="179"/>
      <c r="O635" s="179"/>
      <c r="P635" s="179"/>
      <c r="Q635" s="179"/>
      <c r="R635" s="179"/>
      <c r="S635" s="179"/>
      <c r="T635" s="179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80"/>
      <c r="AK635" s="181"/>
    </row>
    <row r="636" spans="1:37">
      <c r="A636" s="182"/>
      <c r="B636" s="177"/>
      <c r="C636" s="177"/>
      <c r="D636" s="177"/>
      <c r="E636" s="177"/>
      <c r="F636" s="177"/>
      <c r="G636" s="177"/>
      <c r="H636" s="177"/>
      <c r="I636" s="177"/>
      <c r="J636" s="178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80"/>
      <c r="AK636" s="181"/>
    </row>
    <row r="637" spans="1:37">
      <c r="A637" s="182"/>
      <c r="B637" s="177"/>
      <c r="C637" s="177"/>
      <c r="D637" s="177"/>
      <c r="E637" s="177"/>
      <c r="F637" s="177"/>
      <c r="G637" s="177"/>
      <c r="H637" s="177"/>
      <c r="I637" s="177"/>
      <c r="J637" s="178"/>
      <c r="K637" s="179"/>
      <c r="L637" s="179"/>
      <c r="M637" s="179"/>
      <c r="N637" s="179"/>
      <c r="O637" s="179"/>
      <c r="P637" s="179"/>
      <c r="Q637" s="179"/>
      <c r="R637" s="179"/>
      <c r="S637" s="179"/>
      <c r="T637" s="179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80"/>
      <c r="AK637" s="181"/>
    </row>
    <row r="638" spans="1:37">
      <c r="A638" s="182"/>
      <c r="B638" s="177"/>
      <c r="C638" s="177"/>
      <c r="D638" s="177"/>
      <c r="E638" s="177"/>
      <c r="F638" s="177"/>
      <c r="G638" s="177"/>
      <c r="H638" s="177"/>
      <c r="I638" s="177"/>
      <c r="J638" s="178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80"/>
      <c r="AK638" s="181"/>
    </row>
    <row r="639" spans="1:37">
      <c r="A639" s="182"/>
      <c r="B639" s="177"/>
      <c r="C639" s="177"/>
      <c r="D639" s="177"/>
      <c r="E639" s="177"/>
      <c r="F639" s="177"/>
      <c r="G639" s="177"/>
      <c r="H639" s="177"/>
      <c r="I639" s="177"/>
      <c r="J639" s="178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80"/>
      <c r="AK639" s="181"/>
    </row>
    <row r="640" spans="1:37">
      <c r="A640" s="182"/>
      <c r="B640" s="177"/>
      <c r="C640" s="177"/>
      <c r="D640" s="177"/>
      <c r="E640" s="177"/>
      <c r="F640" s="177"/>
      <c r="G640" s="177"/>
      <c r="H640" s="177"/>
      <c r="I640" s="177"/>
      <c r="J640" s="178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80"/>
      <c r="AK640" s="181"/>
    </row>
    <row r="641" spans="1:37">
      <c r="A641" s="182"/>
      <c r="B641" s="177"/>
      <c r="C641" s="177"/>
      <c r="D641" s="177"/>
      <c r="E641" s="177"/>
      <c r="F641" s="177"/>
      <c r="G641" s="177"/>
      <c r="H641" s="177"/>
      <c r="I641" s="177"/>
      <c r="J641" s="178"/>
      <c r="K641" s="179"/>
      <c r="L641" s="179"/>
      <c r="M641" s="179"/>
      <c r="N641" s="179"/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80"/>
      <c r="AK641" s="181"/>
    </row>
    <row r="642" spans="1:37">
      <c r="A642" s="182"/>
      <c r="B642" s="177"/>
      <c r="C642" s="177"/>
      <c r="D642" s="177"/>
      <c r="E642" s="177"/>
      <c r="F642" s="177"/>
      <c r="G642" s="177"/>
      <c r="H642" s="177"/>
      <c r="I642" s="177"/>
      <c r="J642" s="178"/>
      <c r="K642" s="179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80"/>
      <c r="AK642" s="181"/>
    </row>
    <row r="643" spans="1:37">
      <c r="A643" s="182"/>
      <c r="B643" s="177"/>
      <c r="C643" s="177"/>
      <c r="D643" s="177"/>
      <c r="E643" s="177"/>
      <c r="F643" s="177"/>
      <c r="G643" s="177"/>
      <c r="H643" s="177"/>
      <c r="I643" s="177"/>
      <c r="J643" s="178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80"/>
      <c r="AK643" s="181"/>
    </row>
    <row r="644" spans="1:37">
      <c r="A644" s="182"/>
      <c r="B644" s="177"/>
      <c r="C644" s="177"/>
      <c r="D644" s="177"/>
      <c r="E644" s="177"/>
      <c r="F644" s="177"/>
      <c r="G644" s="177"/>
      <c r="H644" s="177"/>
      <c r="I644" s="177"/>
      <c r="J644" s="178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80"/>
      <c r="AK644" s="181"/>
    </row>
    <row r="645" spans="1:37">
      <c r="A645" s="182"/>
      <c r="B645" s="177"/>
      <c r="C645" s="177"/>
      <c r="D645" s="177"/>
      <c r="E645" s="177"/>
      <c r="F645" s="177"/>
      <c r="G645" s="177"/>
      <c r="H645" s="177"/>
      <c r="I645" s="177"/>
      <c r="J645" s="178"/>
      <c r="K645" s="179"/>
      <c r="L645" s="179"/>
      <c r="M645" s="179"/>
      <c r="N645" s="179"/>
      <c r="O645" s="179"/>
      <c r="P645" s="179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80"/>
      <c r="AK645" s="181"/>
    </row>
    <row r="646" spans="1:37">
      <c r="A646" s="182"/>
      <c r="B646" s="177"/>
      <c r="C646" s="177"/>
      <c r="D646" s="177"/>
      <c r="E646" s="177"/>
      <c r="F646" s="177"/>
      <c r="G646" s="177"/>
      <c r="H646" s="177"/>
      <c r="I646" s="177"/>
      <c r="J646" s="178"/>
      <c r="K646" s="179"/>
      <c r="L646" s="179"/>
      <c r="M646" s="179"/>
      <c r="N646" s="179"/>
      <c r="O646" s="179"/>
      <c r="P646" s="179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80"/>
      <c r="AK646" s="181"/>
    </row>
    <row r="647" spans="1:37">
      <c r="A647" s="182"/>
      <c r="B647" s="177"/>
      <c r="C647" s="177"/>
      <c r="D647" s="177"/>
      <c r="E647" s="177"/>
      <c r="F647" s="177"/>
      <c r="G647" s="177"/>
      <c r="H647" s="177"/>
      <c r="I647" s="177"/>
      <c r="J647" s="178"/>
      <c r="K647" s="179"/>
      <c r="L647" s="179"/>
      <c r="M647" s="179"/>
      <c r="N647" s="179"/>
      <c r="O647" s="179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80"/>
      <c r="AK647" s="181"/>
    </row>
    <row r="648" spans="1:37">
      <c r="A648" s="182"/>
      <c r="B648" s="177"/>
      <c r="C648" s="177"/>
      <c r="D648" s="177"/>
      <c r="E648" s="177"/>
      <c r="F648" s="177"/>
      <c r="G648" s="177"/>
      <c r="H648" s="177"/>
      <c r="I648" s="177"/>
      <c r="J648" s="178"/>
      <c r="K648" s="179"/>
      <c r="L648" s="179"/>
      <c r="M648" s="179"/>
      <c r="N648" s="179"/>
      <c r="O648" s="179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80"/>
      <c r="AK648" s="181"/>
    </row>
    <row r="649" spans="1:37">
      <c r="A649" s="182"/>
      <c r="B649" s="177"/>
      <c r="C649" s="177"/>
      <c r="D649" s="177"/>
      <c r="E649" s="177"/>
      <c r="F649" s="177"/>
      <c r="G649" s="177"/>
      <c r="H649" s="177"/>
      <c r="I649" s="177"/>
      <c r="J649" s="178"/>
      <c r="K649" s="179"/>
      <c r="L649" s="179"/>
      <c r="M649" s="179"/>
      <c r="N649" s="179"/>
      <c r="O649" s="179"/>
      <c r="P649" s="179"/>
      <c r="Q649" s="179"/>
      <c r="R649" s="179"/>
      <c r="S649" s="179"/>
      <c r="T649" s="179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80"/>
      <c r="AK649" s="181"/>
    </row>
    <row r="650" spans="1:37">
      <c r="A650" s="182"/>
      <c r="B650" s="177"/>
      <c r="C650" s="177"/>
      <c r="D650" s="177"/>
      <c r="E650" s="177"/>
      <c r="F650" s="177"/>
      <c r="G650" s="177"/>
      <c r="H650" s="177"/>
      <c r="I650" s="177"/>
      <c r="J650" s="178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80"/>
      <c r="AK650" s="181"/>
    </row>
    <row r="651" spans="1:37">
      <c r="A651" s="182"/>
      <c r="B651" s="177"/>
      <c r="C651" s="177"/>
      <c r="D651" s="177"/>
      <c r="E651" s="177"/>
      <c r="F651" s="177"/>
      <c r="G651" s="177"/>
      <c r="H651" s="177"/>
      <c r="I651" s="177"/>
      <c r="J651" s="178"/>
      <c r="K651" s="179"/>
      <c r="L651" s="179"/>
      <c r="M651" s="179"/>
      <c r="N651" s="179"/>
      <c r="O651" s="179"/>
      <c r="P651" s="179"/>
      <c r="Q651" s="179"/>
      <c r="R651" s="179"/>
      <c r="S651" s="179"/>
      <c r="T651" s="179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80"/>
      <c r="AK651" s="181"/>
    </row>
    <row r="652" spans="1:37">
      <c r="A652" s="182"/>
      <c r="B652" s="177"/>
      <c r="C652" s="177"/>
      <c r="D652" s="177"/>
      <c r="E652" s="177"/>
      <c r="F652" s="177"/>
      <c r="G652" s="177"/>
      <c r="H652" s="177"/>
      <c r="I652" s="177"/>
      <c r="J652" s="178"/>
      <c r="K652" s="179"/>
      <c r="L652" s="179"/>
      <c r="M652" s="179"/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80"/>
      <c r="AK652" s="181"/>
    </row>
    <row r="653" spans="1:37">
      <c r="A653" s="182"/>
      <c r="B653" s="177"/>
      <c r="C653" s="177"/>
      <c r="D653" s="177"/>
      <c r="E653" s="177"/>
      <c r="F653" s="177"/>
      <c r="G653" s="177"/>
      <c r="H653" s="177"/>
      <c r="I653" s="177"/>
      <c r="J653" s="178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80"/>
      <c r="AK653" s="181"/>
    </row>
    <row r="654" spans="1:37">
      <c r="A654" s="182"/>
      <c r="B654" s="177"/>
      <c r="C654" s="177"/>
      <c r="D654" s="177"/>
      <c r="E654" s="177"/>
      <c r="F654" s="177"/>
      <c r="G654" s="177"/>
      <c r="H654" s="177"/>
      <c r="I654" s="177"/>
      <c r="J654" s="178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80"/>
      <c r="AK654" s="181"/>
    </row>
    <row r="655" spans="1:37">
      <c r="A655" s="182"/>
      <c r="B655" s="177"/>
      <c r="C655" s="177"/>
      <c r="D655" s="177"/>
      <c r="E655" s="177"/>
      <c r="F655" s="177"/>
      <c r="G655" s="177"/>
      <c r="H655" s="177"/>
      <c r="I655" s="177"/>
      <c r="J655" s="178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80"/>
      <c r="AK655" s="181"/>
    </row>
    <row r="656" spans="1:37">
      <c r="A656" s="182"/>
      <c r="B656" s="177"/>
      <c r="C656" s="177"/>
      <c r="D656" s="177"/>
      <c r="E656" s="177"/>
      <c r="F656" s="177"/>
      <c r="G656" s="177"/>
      <c r="H656" s="177"/>
      <c r="I656" s="177"/>
      <c r="J656" s="178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80"/>
      <c r="AK656" s="181"/>
    </row>
    <row r="657" spans="1:37">
      <c r="A657" s="182"/>
      <c r="B657" s="177"/>
      <c r="C657" s="177"/>
      <c r="D657" s="177"/>
      <c r="E657" s="177"/>
      <c r="F657" s="177"/>
      <c r="G657" s="177"/>
      <c r="H657" s="177"/>
      <c r="I657" s="177"/>
      <c r="J657" s="178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80"/>
      <c r="AK657" s="181"/>
    </row>
    <row r="658" spans="1:37">
      <c r="A658" s="182"/>
      <c r="B658" s="177"/>
      <c r="C658" s="177"/>
      <c r="D658" s="177"/>
      <c r="E658" s="177"/>
      <c r="F658" s="177"/>
      <c r="G658" s="177"/>
      <c r="H658" s="177"/>
      <c r="I658" s="177"/>
      <c r="J658" s="178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80"/>
      <c r="AK658" s="181"/>
    </row>
    <row r="659" spans="1:37">
      <c r="A659" s="182"/>
      <c r="B659" s="177"/>
      <c r="C659" s="177"/>
      <c r="D659" s="177"/>
      <c r="E659" s="177"/>
      <c r="F659" s="177"/>
      <c r="G659" s="177"/>
      <c r="H659" s="177"/>
      <c r="I659" s="177"/>
      <c r="J659" s="178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80"/>
      <c r="AK659" s="181"/>
    </row>
    <row r="660" spans="1:37">
      <c r="A660" s="182"/>
      <c r="B660" s="177"/>
      <c r="C660" s="177"/>
      <c r="D660" s="177"/>
      <c r="E660" s="177"/>
      <c r="F660" s="177"/>
      <c r="G660" s="177"/>
      <c r="H660" s="177"/>
      <c r="I660" s="177"/>
      <c r="J660" s="178"/>
      <c r="K660" s="179"/>
      <c r="L660" s="179"/>
      <c r="M660" s="179"/>
      <c r="N660" s="179"/>
      <c r="O660" s="179"/>
      <c r="P660" s="179"/>
      <c r="Q660" s="179"/>
      <c r="R660" s="179"/>
      <c r="S660" s="179"/>
      <c r="T660" s="179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80"/>
      <c r="AK660" s="181"/>
    </row>
    <row r="661" spans="1:37">
      <c r="A661" s="182"/>
      <c r="B661" s="177"/>
      <c r="C661" s="177"/>
      <c r="D661" s="177"/>
      <c r="E661" s="177"/>
      <c r="F661" s="177"/>
      <c r="G661" s="177"/>
      <c r="H661" s="177"/>
      <c r="I661" s="177"/>
      <c r="J661" s="178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80"/>
      <c r="AK661" s="181"/>
    </row>
    <row r="662" spans="1:37">
      <c r="A662" s="182"/>
      <c r="B662" s="177"/>
      <c r="C662" s="177"/>
      <c r="D662" s="177"/>
      <c r="E662" s="177"/>
      <c r="F662" s="177"/>
      <c r="G662" s="177"/>
      <c r="H662" s="177"/>
      <c r="I662" s="177"/>
      <c r="J662" s="178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80"/>
      <c r="AK662" s="181"/>
    </row>
    <row r="663" spans="1:37">
      <c r="A663" s="182"/>
      <c r="B663" s="177"/>
      <c r="C663" s="177"/>
      <c r="D663" s="177"/>
      <c r="E663" s="177"/>
      <c r="F663" s="177"/>
      <c r="G663" s="177"/>
      <c r="H663" s="177"/>
      <c r="I663" s="177"/>
      <c r="J663" s="178"/>
      <c r="K663" s="179"/>
      <c r="L663" s="179"/>
      <c r="M663" s="179"/>
      <c r="N663" s="179"/>
      <c r="O663" s="179"/>
      <c r="P663" s="179"/>
      <c r="Q663" s="179"/>
      <c r="R663" s="179"/>
      <c r="S663" s="179"/>
      <c r="T663" s="179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80"/>
      <c r="AK663" s="181"/>
    </row>
    <row r="664" spans="1:37">
      <c r="A664" s="182"/>
      <c r="B664" s="177"/>
      <c r="C664" s="177"/>
      <c r="D664" s="177"/>
      <c r="E664" s="177"/>
      <c r="F664" s="177"/>
      <c r="G664" s="177"/>
      <c r="H664" s="177"/>
      <c r="I664" s="177"/>
      <c r="J664" s="178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80"/>
      <c r="AK664" s="181"/>
    </row>
    <row r="665" spans="1:37">
      <c r="A665" s="182"/>
      <c r="B665" s="177"/>
      <c r="C665" s="177"/>
      <c r="D665" s="177"/>
      <c r="E665" s="177"/>
      <c r="F665" s="177"/>
      <c r="G665" s="177"/>
      <c r="H665" s="177"/>
      <c r="I665" s="177"/>
      <c r="J665" s="178"/>
      <c r="K665" s="179"/>
      <c r="L665" s="179"/>
      <c r="M665" s="179"/>
      <c r="N665" s="179"/>
      <c r="O665" s="179"/>
      <c r="P665" s="179"/>
      <c r="Q665" s="179"/>
      <c r="R665" s="179"/>
      <c r="S665" s="179"/>
      <c r="T665" s="179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80"/>
      <c r="AK665" s="181"/>
    </row>
    <row r="666" spans="1:37">
      <c r="A666" s="182"/>
      <c r="B666" s="177"/>
      <c r="C666" s="177"/>
      <c r="D666" s="177"/>
      <c r="E666" s="177"/>
      <c r="F666" s="177"/>
      <c r="G666" s="177"/>
      <c r="H666" s="177"/>
      <c r="I666" s="177"/>
      <c r="J666" s="178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80"/>
      <c r="AK666" s="181"/>
    </row>
    <row r="667" spans="1:37">
      <c r="A667" s="182"/>
      <c r="B667" s="177"/>
      <c r="C667" s="177"/>
      <c r="D667" s="177"/>
      <c r="E667" s="177"/>
      <c r="F667" s="177"/>
      <c r="G667" s="177"/>
      <c r="H667" s="177"/>
      <c r="I667" s="177"/>
      <c r="J667" s="178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80"/>
      <c r="AK667" s="181"/>
    </row>
    <row r="668" spans="1:37">
      <c r="A668" s="182"/>
      <c r="B668" s="177"/>
      <c r="C668" s="177"/>
      <c r="D668" s="177"/>
      <c r="E668" s="177"/>
      <c r="F668" s="177"/>
      <c r="G668" s="177"/>
      <c r="H668" s="177"/>
      <c r="I668" s="177"/>
      <c r="J668" s="178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80"/>
      <c r="AK668" s="181"/>
    </row>
    <row r="669" spans="1:37">
      <c r="A669" s="182"/>
      <c r="B669" s="177"/>
      <c r="C669" s="177"/>
      <c r="D669" s="177"/>
      <c r="E669" s="177"/>
      <c r="F669" s="177"/>
      <c r="G669" s="177"/>
      <c r="H669" s="177"/>
      <c r="I669" s="177"/>
      <c r="J669" s="178"/>
      <c r="K669" s="179"/>
      <c r="L669" s="179"/>
      <c r="M669" s="179"/>
      <c r="N669" s="179"/>
      <c r="O669" s="179"/>
      <c r="P669" s="179"/>
      <c r="Q669" s="179"/>
      <c r="R669" s="179"/>
      <c r="S669" s="179"/>
      <c r="T669" s="179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80"/>
      <c r="AK669" s="181"/>
    </row>
    <row r="670" spans="1:37">
      <c r="A670" s="182"/>
      <c r="B670" s="177"/>
      <c r="C670" s="177"/>
      <c r="D670" s="177"/>
      <c r="E670" s="177"/>
      <c r="F670" s="177"/>
      <c r="G670" s="177"/>
      <c r="H670" s="177"/>
      <c r="I670" s="177"/>
      <c r="J670" s="178"/>
      <c r="K670" s="179"/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80"/>
      <c r="AK670" s="181"/>
    </row>
    <row r="671" spans="1:37">
      <c r="A671" s="182"/>
      <c r="B671" s="177"/>
      <c r="C671" s="177"/>
      <c r="D671" s="177"/>
      <c r="E671" s="177"/>
      <c r="F671" s="177"/>
      <c r="G671" s="177"/>
      <c r="H671" s="177"/>
      <c r="I671" s="177"/>
      <c r="J671" s="178"/>
      <c r="K671" s="179"/>
      <c r="L671" s="179"/>
      <c r="M671" s="179"/>
      <c r="N671" s="179"/>
      <c r="O671" s="179"/>
      <c r="P671" s="179"/>
      <c r="Q671" s="179"/>
      <c r="R671" s="179"/>
      <c r="S671" s="179"/>
      <c r="T671" s="179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80"/>
      <c r="AK671" s="181"/>
    </row>
    <row r="672" spans="1:37">
      <c r="A672" s="182"/>
      <c r="B672" s="177"/>
      <c r="C672" s="177"/>
      <c r="D672" s="177"/>
      <c r="E672" s="177"/>
      <c r="F672" s="177"/>
      <c r="G672" s="177"/>
      <c r="H672" s="177"/>
      <c r="I672" s="177"/>
      <c r="J672" s="178"/>
      <c r="K672" s="179"/>
      <c r="L672" s="179"/>
      <c r="M672" s="179"/>
      <c r="N672" s="179"/>
      <c r="O672" s="179"/>
      <c r="P672" s="179"/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80"/>
      <c r="AK672" s="181"/>
    </row>
    <row r="673" spans="1:37">
      <c r="A673" s="182"/>
      <c r="B673" s="177"/>
      <c r="C673" s="177"/>
      <c r="D673" s="177"/>
      <c r="E673" s="177"/>
      <c r="F673" s="177"/>
      <c r="G673" s="177"/>
      <c r="H673" s="177"/>
      <c r="I673" s="177"/>
      <c r="J673" s="178"/>
      <c r="K673" s="179"/>
      <c r="L673" s="179"/>
      <c r="M673" s="179"/>
      <c r="N673" s="179"/>
      <c r="O673" s="179"/>
      <c r="P673" s="179"/>
      <c r="Q673" s="179"/>
      <c r="R673" s="179"/>
      <c r="S673" s="179"/>
      <c r="T673" s="179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80"/>
      <c r="AK673" s="181"/>
    </row>
    <row r="674" spans="1:37">
      <c r="A674" s="182"/>
      <c r="B674" s="177"/>
      <c r="C674" s="177"/>
      <c r="D674" s="177"/>
      <c r="E674" s="177"/>
      <c r="F674" s="177"/>
      <c r="G674" s="177"/>
      <c r="H674" s="177"/>
      <c r="I674" s="177"/>
      <c r="J674" s="178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80"/>
      <c r="AK674" s="181"/>
    </row>
    <row r="675" spans="1:37">
      <c r="A675" s="182"/>
      <c r="B675" s="177"/>
      <c r="C675" s="177"/>
      <c r="D675" s="177"/>
      <c r="E675" s="177"/>
      <c r="F675" s="177"/>
      <c r="G675" s="177"/>
      <c r="H675" s="177"/>
      <c r="I675" s="177"/>
      <c r="J675" s="178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80"/>
      <c r="AK675" s="181"/>
    </row>
    <row r="676" spans="1:37">
      <c r="A676" s="182"/>
      <c r="B676" s="177"/>
      <c r="C676" s="177"/>
      <c r="D676" s="177"/>
      <c r="E676" s="177"/>
      <c r="F676" s="177"/>
      <c r="G676" s="177"/>
      <c r="H676" s="177"/>
      <c r="I676" s="177"/>
      <c r="J676" s="178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80"/>
      <c r="AK676" s="181"/>
    </row>
    <row r="677" spans="1:37">
      <c r="A677" s="182"/>
      <c r="B677" s="177"/>
      <c r="C677" s="177"/>
      <c r="D677" s="177"/>
      <c r="E677" s="177"/>
      <c r="F677" s="177"/>
      <c r="G677" s="177"/>
      <c r="H677" s="177"/>
      <c r="I677" s="177"/>
      <c r="J677" s="178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80"/>
      <c r="AK677" s="181"/>
    </row>
    <row r="678" spans="1:37">
      <c r="A678" s="182"/>
      <c r="B678" s="177"/>
      <c r="C678" s="177"/>
      <c r="D678" s="177"/>
      <c r="E678" s="177"/>
      <c r="F678" s="177"/>
      <c r="G678" s="177"/>
      <c r="H678" s="177"/>
      <c r="I678" s="177"/>
      <c r="J678" s="178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80"/>
      <c r="AK678" s="181"/>
    </row>
    <row r="679" spans="1:37">
      <c r="A679" s="182"/>
      <c r="B679" s="177"/>
      <c r="C679" s="177"/>
      <c r="D679" s="177"/>
      <c r="E679" s="177"/>
      <c r="F679" s="177"/>
      <c r="G679" s="177"/>
      <c r="H679" s="177"/>
      <c r="I679" s="177"/>
      <c r="J679" s="178"/>
      <c r="K679" s="179"/>
      <c r="L679" s="179"/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80"/>
      <c r="AK679" s="181"/>
    </row>
    <row r="680" spans="1:37">
      <c r="A680" s="182"/>
      <c r="B680" s="177"/>
      <c r="C680" s="177"/>
      <c r="D680" s="177"/>
      <c r="E680" s="177"/>
      <c r="F680" s="177"/>
      <c r="G680" s="177"/>
      <c r="H680" s="177"/>
      <c r="I680" s="177"/>
      <c r="J680" s="178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80"/>
      <c r="AK680" s="181"/>
    </row>
    <row r="681" spans="1:37">
      <c r="A681" s="182"/>
      <c r="B681" s="177"/>
      <c r="C681" s="177"/>
      <c r="D681" s="177"/>
      <c r="E681" s="177"/>
      <c r="F681" s="177"/>
      <c r="G681" s="177"/>
      <c r="H681" s="177"/>
      <c r="I681" s="177"/>
      <c r="J681" s="178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80"/>
      <c r="AK681" s="181"/>
    </row>
    <row r="682" spans="1:37">
      <c r="A682" s="182"/>
      <c r="B682" s="177"/>
      <c r="C682" s="177"/>
      <c r="D682" s="177"/>
      <c r="E682" s="177"/>
      <c r="F682" s="177"/>
      <c r="G682" s="177"/>
      <c r="H682" s="177"/>
      <c r="I682" s="177"/>
      <c r="J682" s="178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80"/>
      <c r="AK682" s="181"/>
    </row>
    <row r="683" spans="1:37">
      <c r="A683" s="182"/>
      <c r="B683" s="177"/>
      <c r="C683" s="177"/>
      <c r="D683" s="177"/>
      <c r="E683" s="177"/>
      <c r="F683" s="177"/>
      <c r="G683" s="177"/>
      <c r="H683" s="177"/>
      <c r="I683" s="177"/>
      <c r="J683" s="178"/>
      <c r="K683" s="179"/>
      <c r="L683" s="179"/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80"/>
      <c r="AK683" s="181"/>
    </row>
    <row r="684" spans="1:37">
      <c r="A684" s="182"/>
      <c r="B684" s="177"/>
      <c r="C684" s="177"/>
      <c r="D684" s="177"/>
      <c r="E684" s="177"/>
      <c r="F684" s="177"/>
      <c r="G684" s="177"/>
      <c r="H684" s="177"/>
      <c r="I684" s="177"/>
      <c r="J684" s="178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80"/>
      <c r="AK684" s="181"/>
    </row>
    <row r="685" spans="1:37">
      <c r="A685" s="182"/>
      <c r="B685" s="177"/>
      <c r="C685" s="177"/>
      <c r="D685" s="177"/>
      <c r="E685" s="177"/>
      <c r="F685" s="177"/>
      <c r="G685" s="177"/>
      <c r="H685" s="177"/>
      <c r="I685" s="177"/>
      <c r="J685" s="178"/>
      <c r="K685" s="179"/>
      <c r="L685" s="179"/>
      <c r="M685" s="179"/>
      <c r="N685" s="179"/>
      <c r="O685" s="179"/>
      <c r="P685" s="179"/>
      <c r="Q685" s="179"/>
      <c r="R685" s="179"/>
      <c r="S685" s="179"/>
      <c r="T685" s="179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80"/>
      <c r="AK685" s="181"/>
    </row>
    <row r="686" spans="1:37">
      <c r="A686" s="182"/>
      <c r="B686" s="177"/>
      <c r="C686" s="177"/>
      <c r="D686" s="177"/>
      <c r="E686" s="177"/>
      <c r="F686" s="177"/>
      <c r="G686" s="177"/>
      <c r="H686" s="177"/>
      <c r="I686" s="177"/>
      <c r="J686" s="178"/>
      <c r="K686" s="179"/>
      <c r="L686" s="179"/>
      <c r="M686" s="179"/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80"/>
      <c r="AK686" s="181"/>
    </row>
    <row r="687" spans="1:37">
      <c r="A687" s="182"/>
      <c r="B687" s="177"/>
      <c r="C687" s="177"/>
      <c r="D687" s="177"/>
      <c r="E687" s="177"/>
      <c r="F687" s="177"/>
      <c r="G687" s="177"/>
      <c r="H687" s="177"/>
      <c r="I687" s="177"/>
      <c r="J687" s="178"/>
      <c r="K687" s="179"/>
      <c r="L687" s="179"/>
      <c r="M687" s="179"/>
      <c r="N687" s="179"/>
      <c r="O687" s="179"/>
      <c r="P687" s="179"/>
      <c r="Q687" s="179"/>
      <c r="R687" s="179"/>
      <c r="S687" s="179"/>
      <c r="T687" s="179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80"/>
      <c r="AK687" s="181"/>
    </row>
    <row r="688" spans="1:37">
      <c r="A688" s="182"/>
      <c r="B688" s="177"/>
      <c r="C688" s="177"/>
      <c r="D688" s="177"/>
      <c r="E688" s="177"/>
      <c r="F688" s="177"/>
      <c r="G688" s="177"/>
      <c r="H688" s="177"/>
      <c r="I688" s="177"/>
      <c r="J688" s="178"/>
      <c r="K688" s="179"/>
      <c r="L688" s="179"/>
      <c r="M688" s="179"/>
      <c r="N688" s="179"/>
      <c r="O688" s="179"/>
      <c r="P688" s="179"/>
      <c r="Q688" s="179"/>
      <c r="R688" s="179"/>
      <c r="S688" s="179"/>
      <c r="T688" s="179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80"/>
      <c r="AK688" s="181"/>
    </row>
    <row r="689" spans="1:37">
      <c r="A689" s="182"/>
      <c r="B689" s="177"/>
      <c r="C689" s="177"/>
      <c r="D689" s="177"/>
      <c r="E689" s="177"/>
      <c r="F689" s="177"/>
      <c r="G689" s="177"/>
      <c r="H689" s="177"/>
      <c r="I689" s="177"/>
      <c r="J689" s="178"/>
      <c r="K689" s="179"/>
      <c r="L689" s="179"/>
      <c r="M689" s="179"/>
      <c r="N689" s="179"/>
      <c r="O689" s="179"/>
      <c r="P689" s="179"/>
      <c r="Q689" s="179"/>
      <c r="R689" s="179"/>
      <c r="S689" s="179"/>
      <c r="T689" s="179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80"/>
      <c r="AK689" s="181"/>
    </row>
    <row r="690" spans="1:37">
      <c r="A690" s="182"/>
      <c r="B690" s="177"/>
      <c r="C690" s="177"/>
      <c r="D690" s="177"/>
      <c r="E690" s="177"/>
      <c r="F690" s="177"/>
      <c r="G690" s="177"/>
      <c r="H690" s="177"/>
      <c r="I690" s="177"/>
      <c r="J690" s="178"/>
      <c r="K690" s="179"/>
      <c r="L690" s="179"/>
      <c r="M690" s="179"/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80"/>
      <c r="AK690" s="181"/>
    </row>
    <row r="691" spans="1:37">
      <c r="A691" s="182"/>
      <c r="B691" s="177"/>
      <c r="C691" s="177"/>
      <c r="D691" s="177"/>
      <c r="E691" s="177"/>
      <c r="F691" s="177"/>
      <c r="G691" s="177"/>
      <c r="H691" s="177"/>
      <c r="I691" s="177"/>
      <c r="J691" s="178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80"/>
      <c r="AK691" s="181"/>
    </row>
    <row r="692" spans="1:37">
      <c r="A692" s="182"/>
      <c r="B692" s="177"/>
      <c r="C692" s="177"/>
      <c r="D692" s="177"/>
      <c r="E692" s="177"/>
      <c r="F692" s="177"/>
      <c r="G692" s="177"/>
      <c r="H692" s="177"/>
      <c r="I692" s="177"/>
      <c r="J692" s="178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80"/>
      <c r="AK692" s="181"/>
    </row>
    <row r="693" spans="1:37">
      <c r="A693" s="182"/>
      <c r="B693" s="177"/>
      <c r="C693" s="177"/>
      <c r="D693" s="177"/>
      <c r="E693" s="177"/>
      <c r="F693" s="177"/>
      <c r="G693" s="177"/>
      <c r="H693" s="177"/>
      <c r="I693" s="177"/>
      <c r="J693" s="178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80"/>
      <c r="AK693" s="181"/>
    </row>
    <row r="694" spans="1:37">
      <c r="A694" s="182"/>
      <c r="B694" s="177"/>
      <c r="C694" s="177"/>
      <c r="D694" s="177"/>
      <c r="E694" s="177"/>
      <c r="F694" s="177"/>
      <c r="G694" s="177"/>
      <c r="H694" s="177"/>
      <c r="I694" s="177"/>
      <c r="J694" s="178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80"/>
      <c r="AK694" s="181"/>
    </row>
    <row r="695" spans="1:37">
      <c r="A695" s="182"/>
      <c r="B695" s="177"/>
      <c r="C695" s="177"/>
      <c r="D695" s="177"/>
      <c r="E695" s="177"/>
      <c r="F695" s="177"/>
      <c r="G695" s="177"/>
      <c r="H695" s="177"/>
      <c r="I695" s="177"/>
      <c r="J695" s="178"/>
      <c r="K695" s="179"/>
      <c r="L695" s="179"/>
      <c r="M695" s="179"/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80"/>
      <c r="AK695" s="181"/>
    </row>
    <row r="696" spans="1:37">
      <c r="A696" s="182"/>
      <c r="B696" s="177"/>
      <c r="C696" s="177"/>
      <c r="D696" s="177"/>
      <c r="E696" s="177"/>
      <c r="F696" s="177"/>
      <c r="G696" s="177"/>
      <c r="H696" s="177"/>
      <c r="I696" s="177"/>
      <c r="J696" s="178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80"/>
      <c r="AK696" s="181"/>
    </row>
    <row r="697" spans="1:37">
      <c r="A697" s="182"/>
      <c r="B697" s="177"/>
      <c r="C697" s="177"/>
      <c r="D697" s="177"/>
      <c r="E697" s="177"/>
      <c r="F697" s="177"/>
      <c r="G697" s="177"/>
      <c r="H697" s="177"/>
      <c r="I697" s="177"/>
      <c r="J697" s="178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80"/>
      <c r="AK697" s="181"/>
    </row>
    <row r="698" spans="1:37">
      <c r="B698" s="177"/>
      <c r="C698" s="177"/>
      <c r="D698" s="177"/>
      <c r="E698" s="177"/>
      <c r="F698" s="177"/>
      <c r="G698" s="177"/>
      <c r="H698" s="177"/>
      <c r="I698" s="177"/>
      <c r="J698" s="178"/>
      <c r="K698" s="179"/>
      <c r="L698" s="179"/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80"/>
      <c r="AK698" s="181"/>
    </row>
    <row r="699" spans="1:37">
      <c r="B699" s="177"/>
      <c r="C699" s="177"/>
      <c r="D699" s="177"/>
      <c r="E699" s="177"/>
      <c r="F699" s="177"/>
      <c r="G699" s="177"/>
      <c r="H699" s="177"/>
      <c r="I699" s="177"/>
      <c r="J699" s="178"/>
      <c r="K699" s="179"/>
      <c r="L699" s="179"/>
      <c r="M699" s="179"/>
      <c r="N699" s="179"/>
      <c r="O699" s="179"/>
      <c r="P699" s="179"/>
      <c r="Q699" s="179"/>
      <c r="R699" s="179"/>
      <c r="S699" s="179"/>
      <c r="T699" s="179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80"/>
      <c r="AK699" s="181"/>
    </row>
  </sheetData>
  <mergeCells count="23">
    <mergeCell ref="E1:E2"/>
    <mergeCell ref="F1:F2"/>
    <mergeCell ref="G1:G2"/>
    <mergeCell ref="H1:H2"/>
    <mergeCell ref="B1:B2"/>
    <mergeCell ref="C1:C2"/>
    <mergeCell ref="D1:D2"/>
    <mergeCell ref="A1:A2"/>
    <mergeCell ref="AE1:AH1"/>
    <mergeCell ref="AI1:AI2"/>
    <mergeCell ref="AJ1:AK1"/>
    <mergeCell ref="Q1:V1"/>
    <mergeCell ref="W1:W2"/>
    <mergeCell ref="X1:AC1"/>
    <mergeCell ref="AD1:AD2"/>
    <mergeCell ref="M1:M2"/>
    <mergeCell ref="N1:N2"/>
    <mergeCell ref="O1:O2"/>
    <mergeCell ref="P1:P2"/>
    <mergeCell ref="I1:I2"/>
    <mergeCell ref="J1:J2"/>
    <mergeCell ref="K1:K2"/>
    <mergeCell ref="L1:L2"/>
  </mergeCells>
  <phoneticPr fontId="3" type="noConversion"/>
  <pageMargins left="0.25" right="0.25" top="1" bottom="1" header="0.5" footer="0.5"/>
  <pageSetup paperSize="5" pageOrder="overThenDown" orientation="landscape" r:id="rId1"/>
  <headerFooter alignWithMargins="0">
    <oddHeader>&amp;LReport Printed: &amp;D
Report Date: 04/17/2026&amp;C&amp;"Times New Roman,Bold"&amp;10Construction Cost and Time 
Innovative Contract Data
For Contracts Completed Third Quarter Fiscal Year 2025/2026&amp;RPage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6:C6"/>
  <sheetViews>
    <sheetView topLeftCell="B1" zoomScaleNormal="100" zoomScaleSheetLayoutView="100" workbookViewId="0">
      <selection activeCell="C21" sqref="C21"/>
    </sheetView>
  </sheetViews>
  <sheetFormatPr defaultColWidth="9.140625" defaultRowHeight="12"/>
  <cols>
    <col min="1" max="1" width="8.28515625" hidden="1" customWidth="1"/>
    <col min="2" max="2" width="10" customWidth="1"/>
    <col min="3" max="3" width="86.28515625" bestFit="1" customWidth="1"/>
    <col min="4" max="4" width="10.140625" bestFit="1" customWidth="1"/>
    <col min="5" max="5" width="10" customWidth="1"/>
    <col min="6" max="6" width="9" customWidth="1"/>
    <col min="7" max="7" width="8.85546875" customWidth="1"/>
    <col min="8" max="8" width="8.7109375" customWidth="1"/>
    <col min="9" max="11" width="9.28515625" bestFit="1" customWidth="1"/>
    <col min="12" max="13" width="9.28515625" customWidth="1"/>
    <col min="15" max="15" width="10.85546875" customWidth="1"/>
    <col min="16" max="16" width="10.5703125" customWidth="1"/>
    <col min="17" max="17" width="11" customWidth="1"/>
    <col min="18" max="18" width="9.28515625" bestFit="1" customWidth="1"/>
    <col min="19" max="23" width="16.85546875" customWidth="1"/>
    <col min="24" max="24" width="15.7109375" customWidth="1"/>
    <col min="25" max="25" width="17.85546875" customWidth="1"/>
    <col min="26" max="26" width="13.7109375" customWidth="1"/>
    <col min="27" max="27" width="14.28515625" customWidth="1"/>
    <col min="28" max="28" width="18.7109375" customWidth="1"/>
    <col min="29" max="30" width="9.28515625" customWidth="1"/>
    <col min="31" max="31" width="18.42578125" customWidth="1"/>
    <col min="32" max="32" width="16.85546875" customWidth="1"/>
    <col min="35" max="35" width="10.140625" customWidth="1"/>
    <col min="36" max="36" width="11.140625" customWidth="1"/>
    <col min="37" max="37" width="15.28515625" customWidth="1"/>
    <col min="38" max="38" width="14" customWidth="1"/>
    <col min="39" max="39" width="10.140625" customWidth="1"/>
    <col min="40" max="40" width="11.140625" customWidth="1"/>
    <col min="41" max="41" width="15.28515625" customWidth="1"/>
    <col min="42" max="42" width="14" customWidth="1"/>
    <col min="43" max="43" width="10.140625" customWidth="1"/>
    <col min="44" max="44" width="11.140625" customWidth="1"/>
    <col min="45" max="45" width="15.28515625" customWidth="1"/>
    <col min="46" max="46" width="14" customWidth="1"/>
    <col min="47" max="47" width="10.140625" customWidth="1"/>
    <col min="48" max="48" width="11.140625" customWidth="1"/>
    <col min="49" max="49" width="15.28515625" customWidth="1"/>
    <col min="50" max="50" width="14" customWidth="1"/>
    <col min="51" max="51" width="10.140625" customWidth="1"/>
    <col min="52" max="52" width="11.140625" customWidth="1"/>
    <col min="53" max="53" width="15.28515625" customWidth="1"/>
    <col min="54" max="54" width="14" customWidth="1"/>
    <col min="55" max="55" width="10.140625" customWidth="1"/>
    <col min="56" max="56" width="11.140625" customWidth="1"/>
    <col min="57" max="57" width="15.28515625" customWidth="1"/>
    <col min="58" max="58" width="14" customWidth="1"/>
    <col min="59" max="59" width="10.140625" customWidth="1"/>
    <col min="60" max="60" width="11.140625" customWidth="1"/>
    <col min="61" max="61" width="15.28515625" customWidth="1"/>
    <col min="62" max="62" width="14" customWidth="1"/>
    <col min="63" max="63" width="10.140625" customWidth="1"/>
    <col min="64" max="64" width="11.140625" customWidth="1"/>
    <col min="65" max="65" width="15.28515625" customWidth="1"/>
    <col min="66" max="66" width="14" customWidth="1"/>
    <col min="67" max="67" width="10.140625" customWidth="1"/>
    <col min="68" max="68" width="11.140625" customWidth="1"/>
    <col min="69" max="69" width="15.28515625" customWidth="1"/>
    <col min="70" max="70" width="14" customWidth="1"/>
    <col min="71" max="71" width="10.140625" customWidth="1"/>
    <col min="72" max="72" width="11.140625" customWidth="1"/>
    <col min="73" max="73" width="15.28515625" customWidth="1"/>
    <col min="74" max="74" width="14" customWidth="1"/>
    <col min="75" max="75" width="10.140625" customWidth="1"/>
    <col min="76" max="76" width="11.140625" customWidth="1"/>
    <col min="77" max="77" width="15.28515625" customWidth="1"/>
    <col min="78" max="78" width="14" customWidth="1"/>
    <col min="79" max="79" width="10.140625" customWidth="1"/>
    <col min="80" max="80" width="11.140625" customWidth="1"/>
    <col min="81" max="81" width="15.28515625" customWidth="1"/>
    <col min="82" max="82" width="14" customWidth="1"/>
    <col min="83" max="83" width="10.140625" customWidth="1"/>
    <col min="84" max="84" width="11.140625" customWidth="1"/>
    <col min="85" max="85" width="15.28515625" customWidth="1"/>
    <col min="86" max="86" width="14" customWidth="1"/>
    <col min="87" max="87" width="10.140625" customWidth="1"/>
    <col min="88" max="88" width="11.140625" customWidth="1"/>
    <col min="89" max="89" width="15.28515625" customWidth="1"/>
    <col min="90" max="90" width="14" customWidth="1"/>
    <col min="91" max="91" width="15.140625" bestFit="1" customWidth="1"/>
    <col min="92" max="92" width="34.85546875" bestFit="1" customWidth="1"/>
    <col min="93" max="93" width="15.140625" bestFit="1" customWidth="1"/>
    <col min="94" max="94" width="43" bestFit="1" customWidth="1"/>
    <col min="95" max="95" width="15.140625" bestFit="1" customWidth="1"/>
    <col min="96" max="96" width="43" bestFit="1" customWidth="1"/>
    <col min="97" max="97" width="10.140625" bestFit="1" customWidth="1"/>
    <col min="98" max="99" width="10.140625" customWidth="1"/>
    <col min="100" max="100" width="11.7109375" customWidth="1"/>
    <col min="101" max="101" width="10.85546875" customWidth="1"/>
    <col min="102" max="103" width="10.140625" customWidth="1"/>
    <col min="105" max="105" width="14.5703125" bestFit="1" customWidth="1"/>
    <col min="107" max="107" width="26.7109375" customWidth="1"/>
  </cols>
  <sheetData>
    <row r="6" spans="3:3" ht="20.25">
      <c r="C6" s="230" t="s">
        <v>1079</v>
      </c>
    </row>
  </sheetData>
  <printOptions horizontalCentered="1"/>
  <pageMargins left="0.25" right="0.25" top="0.75" bottom="0.25" header="0.25" footer="0.25"/>
  <pageSetup paperSize="5" scale="72" fitToHeight="2" pageOrder="overThenDown" orientation="landscape" r:id="rId1"/>
  <headerFooter alignWithMargins="0">
    <oddHeader>&amp;LReport Printed: &amp;D
Report Date: 01/13/2010&amp;CConstruction Cost and Time
Detailed Data
For Contracts Completed Second Quarter Fiscal Year 2009/2010&amp;RPage  &amp;P of &amp;N</oddHeader>
  </headerFooter>
  <colBreaks count="4" manualBreakCount="4">
    <brk id="21" max="299" man="1"/>
    <brk id="38" max="299" man="1"/>
    <brk id="54" max="299" man="1"/>
    <brk id="70" max="29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DK3151"/>
  <sheetViews>
    <sheetView topLeftCell="CN1" zoomScaleNormal="100" workbookViewId="0">
      <selection activeCell="CA289" sqref="CA289:CU302"/>
    </sheetView>
  </sheetViews>
  <sheetFormatPr defaultRowHeight="12"/>
  <cols>
    <col min="1" max="1" width="5.5703125" bestFit="1" customWidth="1"/>
    <col min="2" max="2" width="3" bestFit="1" customWidth="1"/>
    <col min="3" max="3" width="6.7109375" bestFit="1" customWidth="1"/>
    <col min="4" max="4" width="12" style="1" bestFit="1" customWidth="1"/>
    <col min="5" max="5" width="9.85546875" bestFit="1" customWidth="1"/>
    <col min="6" max="6" width="5.5703125" bestFit="1" customWidth="1"/>
    <col min="7" max="7" width="5.42578125" style="1" bestFit="1" customWidth="1"/>
    <col min="8" max="8" width="2" bestFit="1" customWidth="1"/>
    <col min="9" max="9" width="3" bestFit="1" customWidth="1"/>
    <col min="10" max="12" width="5" bestFit="1" customWidth="1"/>
    <col min="13" max="13" width="4.5703125" bestFit="1" customWidth="1"/>
    <col min="14" max="14" width="4" bestFit="1" customWidth="1"/>
    <col min="15" max="15" width="2" bestFit="1" customWidth="1"/>
    <col min="16" max="16" width="5" bestFit="1" customWidth="1"/>
    <col min="17" max="17" width="7" bestFit="1" customWidth="1"/>
    <col min="18" max="18" width="12.42578125" bestFit="1" customWidth="1"/>
    <col min="19" max="19" width="9" bestFit="1" customWidth="1"/>
    <col min="20" max="22" width="12.42578125" bestFit="1" customWidth="1"/>
    <col min="23" max="23" width="11" bestFit="1" customWidth="1"/>
    <col min="24" max="24" width="10.42578125" bestFit="1" customWidth="1"/>
    <col min="25" max="25" width="11" bestFit="1" customWidth="1"/>
    <col min="26" max="27" width="12.42578125" bestFit="1" customWidth="1"/>
    <col min="28" max="28" width="11.42578125" bestFit="1" customWidth="1"/>
    <col min="29" max="29" width="9" bestFit="1" customWidth="1"/>
    <col min="30" max="31" width="4" bestFit="1" customWidth="1"/>
    <col min="32" max="32" width="5.5703125" bestFit="1" customWidth="1"/>
    <col min="33" max="33" width="10.42578125" bestFit="1" customWidth="1"/>
    <col min="34" max="34" width="8" bestFit="1" customWidth="1"/>
    <col min="35" max="35" width="4" bestFit="1" customWidth="1"/>
    <col min="36" max="36" width="5.5703125" bestFit="1" customWidth="1"/>
    <col min="37" max="37" width="11.42578125" bestFit="1" customWidth="1"/>
    <col min="38" max="38" width="8" bestFit="1" customWidth="1"/>
    <col min="39" max="39" width="2" bestFit="1" customWidth="1"/>
    <col min="40" max="40" width="4.5703125" bestFit="1" customWidth="1"/>
    <col min="41" max="41" width="8" bestFit="1" customWidth="1"/>
    <col min="42" max="43" width="2" bestFit="1" customWidth="1"/>
    <col min="44" max="44" width="3.5703125" bestFit="1" customWidth="1"/>
    <col min="45" max="45" width="9.5703125" bestFit="1" customWidth="1"/>
    <col min="46" max="47" width="2" bestFit="1" customWidth="1"/>
    <col min="48" max="48" width="3.5703125" bestFit="1" customWidth="1"/>
    <col min="49" max="49" width="7" bestFit="1" customWidth="1"/>
    <col min="50" max="50" width="2" bestFit="1" customWidth="1"/>
    <col min="51" max="51" width="4" bestFit="1" customWidth="1"/>
    <col min="52" max="52" width="5.5703125" bestFit="1" customWidth="1"/>
    <col min="53" max="53" width="11.42578125" bestFit="1" customWidth="1"/>
    <col min="54" max="54" width="8" bestFit="1" customWidth="1"/>
    <col min="55" max="55" width="4" bestFit="1" customWidth="1"/>
    <col min="56" max="56" width="4.5703125" bestFit="1" customWidth="1"/>
    <col min="57" max="57" width="10.42578125" bestFit="1" customWidth="1"/>
    <col min="58" max="58" width="7" bestFit="1" customWidth="1"/>
    <col min="59" max="59" width="2" bestFit="1" customWidth="1"/>
    <col min="60" max="61" width="3.5703125" bestFit="1" customWidth="1"/>
    <col min="62" max="62" width="2" bestFit="1" customWidth="1"/>
    <col min="63" max="63" width="4" bestFit="1" customWidth="1"/>
    <col min="64" max="64" width="5.5703125" bestFit="1" customWidth="1"/>
    <col min="65" max="65" width="9.5703125" bestFit="1" customWidth="1"/>
    <col min="66" max="66" width="7" bestFit="1" customWidth="1"/>
    <col min="67" max="67" width="2" bestFit="1" customWidth="1"/>
    <col min="68" max="68" width="5.5703125" bestFit="1" customWidth="1"/>
    <col min="69" max="69" width="10.42578125" bestFit="1" customWidth="1"/>
    <col min="70" max="70" width="8" bestFit="1" customWidth="1"/>
    <col min="71" max="71" width="3" bestFit="1" customWidth="1"/>
    <col min="72" max="72" width="5.5703125" bestFit="1" customWidth="1"/>
    <col min="73" max="73" width="10.42578125" bestFit="1" customWidth="1"/>
    <col min="74" max="74" width="7" bestFit="1" customWidth="1"/>
    <col min="75" max="75" width="3" bestFit="1" customWidth="1"/>
    <col min="76" max="76" width="5.5703125" bestFit="1" customWidth="1"/>
    <col min="77" max="77" width="3.5703125" bestFit="1" customWidth="1"/>
    <col min="78" max="78" width="2" bestFit="1" customWidth="1"/>
    <col min="79" max="79" width="4" bestFit="1" customWidth="1"/>
    <col min="80" max="80" width="7" bestFit="1" customWidth="1"/>
    <col min="81" max="81" width="11.42578125" bestFit="1" customWidth="1"/>
    <col min="82" max="82" width="9" bestFit="1" customWidth="1"/>
    <col min="83" max="83" width="11" bestFit="1" customWidth="1"/>
    <col min="84" max="84" width="63" bestFit="1" customWidth="1"/>
    <col min="85" max="88" width="3.7109375" bestFit="1" customWidth="1"/>
    <col min="89" max="89" width="9.85546875" bestFit="1" customWidth="1"/>
    <col min="90" max="90" width="5.5703125" bestFit="1" customWidth="1"/>
    <col min="91" max="91" width="5.42578125" style="1" bestFit="1" customWidth="1"/>
    <col min="92" max="92" width="9.140625" style="1"/>
    <col min="93" max="93" width="9.85546875" bestFit="1" customWidth="1"/>
    <col min="94" max="94" width="5.5703125" bestFit="1" customWidth="1"/>
    <col min="95" max="95" width="5.42578125" style="1" bestFit="1" customWidth="1"/>
    <col min="96" max="96" width="4" style="1" bestFit="1" customWidth="1"/>
    <col min="97" max="97" width="12" bestFit="1" customWidth="1"/>
    <col min="98" max="98" width="11.7109375" bestFit="1" customWidth="1"/>
    <col min="99" max="99" width="174" bestFit="1" customWidth="1"/>
    <col min="100" max="101" width="4" bestFit="1" customWidth="1"/>
    <col min="102" max="102" width="2" bestFit="1" customWidth="1"/>
    <col min="103" max="103" width="3.5703125" bestFit="1" customWidth="1"/>
    <col min="104" max="104" width="8.5703125" bestFit="1" customWidth="1"/>
    <col min="105" max="105" width="2" bestFit="1" customWidth="1"/>
    <col min="111" max="111" width="3.5703125" bestFit="1" customWidth="1"/>
    <col min="112" max="112" width="3" bestFit="1" customWidth="1"/>
    <col min="113" max="113" width="5" bestFit="1" customWidth="1"/>
    <col min="114" max="115" width="3" bestFit="1" customWidth="1"/>
  </cols>
  <sheetData>
    <row r="1" spans="1:115">
      <c r="A1" t="str">
        <f t="shared" ref="A1:A64" si="0">CONCATENATE(B1,DG1)</f>
        <v>01CO</v>
      </c>
      <c r="B1" s="67" t="s">
        <v>129</v>
      </c>
      <c r="C1" s="67" t="s">
        <v>197</v>
      </c>
      <c r="D1" s="67" t="s">
        <v>198</v>
      </c>
      <c r="E1" s="68">
        <v>43992</v>
      </c>
      <c r="F1" s="185" t="s">
        <v>986</v>
      </c>
      <c r="G1" s="67" t="s">
        <v>987</v>
      </c>
      <c r="H1" s="69">
        <v>1</v>
      </c>
      <c r="I1" s="69">
        <v>8</v>
      </c>
      <c r="J1" s="69">
        <v>1300</v>
      </c>
      <c r="K1" s="69">
        <v>1542</v>
      </c>
      <c r="L1" s="69">
        <v>1316</v>
      </c>
      <c r="M1" s="69">
        <v>226</v>
      </c>
      <c r="N1" s="69">
        <v>0</v>
      </c>
      <c r="O1" s="69">
        <v>0</v>
      </c>
      <c r="P1" s="69">
        <v>242</v>
      </c>
      <c r="Q1" s="80">
        <v>0</v>
      </c>
      <c r="R1" s="80">
        <v>44711727</v>
      </c>
      <c r="S1" s="80">
        <v>150000</v>
      </c>
      <c r="T1" s="80">
        <v>44561727</v>
      </c>
      <c r="U1" s="80">
        <v>45332170</v>
      </c>
      <c r="V1" s="80">
        <v>44869139</v>
      </c>
      <c r="W1" s="80">
        <v>0</v>
      </c>
      <c r="X1" s="80">
        <v>0</v>
      </c>
      <c r="Y1" s="80">
        <v>0</v>
      </c>
      <c r="Z1" s="80">
        <v>44869139</v>
      </c>
      <c r="AA1" s="80">
        <v>45508351</v>
      </c>
      <c r="AB1" s="80">
        <v>2409623</v>
      </c>
      <c r="AC1" s="69">
        <v>620443</v>
      </c>
      <c r="AD1" s="69">
        <v>176</v>
      </c>
      <c r="AE1" s="69">
        <v>0</v>
      </c>
      <c r="AF1" s="80">
        <v>0</v>
      </c>
      <c r="AG1" s="80">
        <v>75074</v>
      </c>
      <c r="AH1" s="69">
        <v>0</v>
      </c>
      <c r="AI1" s="69">
        <v>0</v>
      </c>
      <c r="AJ1" s="80">
        <v>0</v>
      </c>
      <c r="AK1" s="80">
        <v>369025</v>
      </c>
      <c r="AL1" s="69">
        <v>70927</v>
      </c>
      <c r="AM1" s="69">
        <v>0</v>
      </c>
      <c r="AN1" s="80">
        <v>0</v>
      </c>
      <c r="AO1" s="80">
        <v>0</v>
      </c>
      <c r="AP1" s="69">
        <v>0</v>
      </c>
      <c r="AQ1" s="69">
        <v>0</v>
      </c>
      <c r="AR1" s="80">
        <v>0</v>
      </c>
      <c r="AS1" s="80">
        <v>0</v>
      </c>
      <c r="AT1" s="69">
        <v>0</v>
      </c>
      <c r="AU1" s="69">
        <v>0</v>
      </c>
      <c r="AV1" s="80">
        <v>0</v>
      </c>
      <c r="AW1" s="80">
        <v>0</v>
      </c>
      <c r="AX1" s="69">
        <v>0</v>
      </c>
      <c r="AY1" s="69">
        <v>0</v>
      </c>
      <c r="AZ1" s="80">
        <v>0</v>
      </c>
      <c r="BA1" s="80">
        <v>65721</v>
      </c>
      <c r="BB1" s="69">
        <v>0</v>
      </c>
      <c r="BC1" s="69">
        <v>0</v>
      </c>
      <c r="BD1" s="80">
        <v>0</v>
      </c>
      <c r="BE1" s="80">
        <v>2853</v>
      </c>
      <c r="BF1" s="69">
        <v>0</v>
      </c>
      <c r="BG1" s="69">
        <v>0</v>
      </c>
      <c r="BH1" s="80">
        <v>0</v>
      </c>
      <c r="BI1" s="80">
        <v>0</v>
      </c>
      <c r="BJ1" s="69">
        <v>0</v>
      </c>
      <c r="BK1" s="69">
        <v>0</v>
      </c>
      <c r="BL1" s="80">
        <v>0</v>
      </c>
      <c r="BM1" s="80">
        <v>144178</v>
      </c>
      <c r="BN1" s="69">
        <v>0</v>
      </c>
      <c r="BO1" s="69">
        <v>0</v>
      </c>
      <c r="BP1" s="80">
        <v>0</v>
      </c>
      <c r="BQ1" s="80">
        <v>0</v>
      </c>
      <c r="BR1" s="69">
        <v>0</v>
      </c>
      <c r="BS1" s="69">
        <v>0</v>
      </c>
      <c r="BT1" s="80">
        <v>0</v>
      </c>
      <c r="BU1" s="80">
        <v>0</v>
      </c>
      <c r="BV1" s="69">
        <v>0</v>
      </c>
      <c r="BW1" s="69">
        <v>0</v>
      </c>
      <c r="BX1" s="80">
        <v>0</v>
      </c>
      <c r="BY1" s="80">
        <v>0</v>
      </c>
      <c r="BZ1" s="69">
        <v>0</v>
      </c>
      <c r="CA1" s="69">
        <v>0</v>
      </c>
      <c r="CB1" s="80">
        <v>0</v>
      </c>
      <c r="CC1" s="80">
        <v>656851</v>
      </c>
      <c r="CD1" s="69">
        <v>70927</v>
      </c>
      <c r="CE1" s="69" t="s">
        <v>742</v>
      </c>
      <c r="CF1" s="69" t="s">
        <v>743</v>
      </c>
      <c r="CG1" s="69" t="s">
        <v>709</v>
      </c>
      <c r="CH1" s="69" t="s">
        <v>709</v>
      </c>
      <c r="CI1" s="69" t="s">
        <v>709</v>
      </c>
      <c r="CJ1" s="68" t="s">
        <v>709</v>
      </c>
      <c r="CK1" s="68">
        <v>45902</v>
      </c>
      <c r="CL1" s="185" t="s">
        <v>988</v>
      </c>
      <c r="CM1" s="67" t="s">
        <v>989</v>
      </c>
      <c r="CN1" s="67" t="s">
        <v>168</v>
      </c>
      <c r="CO1" s="68">
        <v>45394</v>
      </c>
      <c r="CP1" s="185" t="s">
        <v>986</v>
      </c>
      <c r="CQ1" s="67" t="s">
        <v>990</v>
      </c>
      <c r="CR1" s="67" t="s">
        <v>193</v>
      </c>
      <c r="CS1" s="69">
        <v>49671695.979999997</v>
      </c>
      <c r="CT1" s="69"/>
      <c r="CU1" s="69"/>
      <c r="CV1" s="69">
        <v>0</v>
      </c>
      <c r="CW1" s="69">
        <v>66</v>
      </c>
      <c r="CX1" s="69">
        <v>0</v>
      </c>
      <c r="CY1" s="69">
        <v>0</v>
      </c>
      <c r="CZ1" s="69">
        <v>0</v>
      </c>
      <c r="DA1" s="69">
        <v>0</v>
      </c>
      <c r="DG1" t="str">
        <f t="shared" ref="DG1:DG64" si="1">IF(LEFT(C1,1)="E","DO","CO")</f>
        <v>CO</v>
      </c>
      <c r="DH1">
        <f>COUNTIF(A1:A302,"01CO")</f>
        <v>19</v>
      </c>
      <c r="DI1" t="s">
        <v>149</v>
      </c>
      <c r="DJ1">
        <v>1</v>
      </c>
      <c r="DK1">
        <f>DH1</f>
        <v>19</v>
      </c>
    </row>
    <row r="2" spans="1:115">
      <c r="A2" t="str">
        <f t="shared" si="0"/>
        <v>01CO</v>
      </c>
      <c r="B2" s="67" t="s">
        <v>129</v>
      </c>
      <c r="C2" s="67" t="s">
        <v>201</v>
      </c>
      <c r="D2" s="67" t="s">
        <v>202</v>
      </c>
      <c r="E2" s="68">
        <v>44615</v>
      </c>
      <c r="F2" s="185" t="s">
        <v>991</v>
      </c>
      <c r="G2" s="67" t="s">
        <v>992</v>
      </c>
      <c r="H2" s="69">
        <v>4</v>
      </c>
      <c r="I2" s="69">
        <v>11</v>
      </c>
      <c r="J2" s="69">
        <v>450</v>
      </c>
      <c r="K2" s="69">
        <v>785</v>
      </c>
      <c r="L2" s="69">
        <v>785</v>
      </c>
      <c r="M2" s="69">
        <v>0</v>
      </c>
      <c r="N2" s="69">
        <v>0</v>
      </c>
      <c r="O2" s="69">
        <v>0</v>
      </c>
      <c r="P2" s="69">
        <v>157</v>
      </c>
      <c r="Q2" s="80">
        <v>178</v>
      </c>
      <c r="R2" s="80">
        <v>9943982</v>
      </c>
      <c r="S2" s="80">
        <v>61935</v>
      </c>
      <c r="T2" s="80">
        <v>9882047</v>
      </c>
      <c r="U2" s="80">
        <v>10795145</v>
      </c>
      <c r="V2" s="80">
        <v>10516274</v>
      </c>
      <c r="W2" s="80">
        <v>0</v>
      </c>
      <c r="X2" s="80">
        <v>0</v>
      </c>
      <c r="Y2" s="80">
        <v>0</v>
      </c>
      <c r="Z2" s="80">
        <v>10516274</v>
      </c>
      <c r="AA2" s="80">
        <v>10451415</v>
      </c>
      <c r="AB2" s="80">
        <v>22951</v>
      </c>
      <c r="AC2" s="69">
        <v>851163</v>
      </c>
      <c r="AD2" s="69">
        <v>75</v>
      </c>
      <c r="AE2" s="69">
        <v>0</v>
      </c>
      <c r="AF2" s="80">
        <v>10</v>
      </c>
      <c r="AG2" s="80">
        <v>59915</v>
      </c>
      <c r="AH2" s="69">
        <v>0</v>
      </c>
      <c r="AI2" s="69">
        <v>14</v>
      </c>
      <c r="AJ2" s="80">
        <v>35</v>
      </c>
      <c r="AK2" s="80">
        <v>107389</v>
      </c>
      <c r="AL2" s="69">
        <v>65872</v>
      </c>
      <c r="AM2" s="69">
        <v>0</v>
      </c>
      <c r="AN2" s="80">
        <v>0</v>
      </c>
      <c r="AO2" s="80">
        <v>0</v>
      </c>
      <c r="AP2" s="69">
        <v>0</v>
      </c>
      <c r="AQ2" s="69">
        <v>0</v>
      </c>
      <c r="AR2" s="80">
        <v>0</v>
      </c>
      <c r="AS2" s="80">
        <v>0</v>
      </c>
      <c r="AT2" s="69">
        <v>0</v>
      </c>
      <c r="AU2" s="69">
        <v>0</v>
      </c>
      <c r="AV2" s="80">
        <v>0</v>
      </c>
      <c r="AW2" s="80">
        <v>5750</v>
      </c>
      <c r="AX2" s="69">
        <v>0</v>
      </c>
      <c r="AY2" s="69">
        <v>0</v>
      </c>
      <c r="AZ2" s="80">
        <v>0</v>
      </c>
      <c r="BA2" s="80">
        <v>60900</v>
      </c>
      <c r="BB2" s="69">
        <v>0</v>
      </c>
      <c r="BC2" s="69">
        <v>0</v>
      </c>
      <c r="BD2" s="80">
        <v>0</v>
      </c>
      <c r="BE2" s="80">
        <v>314</v>
      </c>
      <c r="BF2" s="69">
        <v>0</v>
      </c>
      <c r="BG2" s="69">
        <v>0</v>
      </c>
      <c r="BH2" s="80">
        <v>0</v>
      </c>
      <c r="BI2" s="80">
        <v>0</v>
      </c>
      <c r="BJ2" s="69">
        <v>0</v>
      </c>
      <c r="BK2" s="69">
        <v>3</v>
      </c>
      <c r="BL2" s="80">
        <v>0</v>
      </c>
      <c r="BM2" s="80">
        <v>15101</v>
      </c>
      <c r="BN2" s="69">
        <v>0</v>
      </c>
      <c r="BO2" s="69">
        <v>0</v>
      </c>
      <c r="BP2" s="80">
        <v>0</v>
      </c>
      <c r="BQ2" s="80">
        <v>0</v>
      </c>
      <c r="BR2" s="69">
        <v>0</v>
      </c>
      <c r="BS2" s="69">
        <v>10</v>
      </c>
      <c r="BT2" s="80">
        <v>133</v>
      </c>
      <c r="BU2" s="80">
        <v>534836</v>
      </c>
      <c r="BV2" s="69">
        <v>45203</v>
      </c>
      <c r="BW2" s="69">
        <v>0</v>
      </c>
      <c r="BX2" s="80">
        <v>0</v>
      </c>
      <c r="BY2" s="80">
        <v>0</v>
      </c>
      <c r="BZ2" s="69">
        <v>0</v>
      </c>
      <c r="CA2" s="69">
        <v>27</v>
      </c>
      <c r="CB2" s="80">
        <v>178</v>
      </c>
      <c r="CC2" s="80">
        <v>784204</v>
      </c>
      <c r="CD2" s="69">
        <v>111075</v>
      </c>
      <c r="CE2" s="69" t="s">
        <v>716</v>
      </c>
      <c r="CF2" s="69" t="s">
        <v>717</v>
      </c>
      <c r="CG2" s="69" t="s">
        <v>709</v>
      </c>
      <c r="CH2" s="69" t="s">
        <v>709</v>
      </c>
      <c r="CI2" s="69" t="s">
        <v>709</v>
      </c>
      <c r="CJ2" s="68" t="s">
        <v>709</v>
      </c>
      <c r="CK2" s="68">
        <v>46048</v>
      </c>
      <c r="CL2" s="185" t="s">
        <v>991</v>
      </c>
      <c r="CM2" s="67" t="s">
        <v>989</v>
      </c>
      <c r="CN2" s="67" t="s">
        <v>168</v>
      </c>
      <c r="CO2" s="68">
        <v>45649</v>
      </c>
      <c r="CP2" s="185" t="s">
        <v>993</v>
      </c>
      <c r="CQ2" s="67" t="s">
        <v>994</v>
      </c>
      <c r="CR2" s="67" t="s">
        <v>199</v>
      </c>
      <c r="CS2" s="69">
        <v>8613987.0399999991</v>
      </c>
      <c r="CT2" s="69"/>
      <c r="CU2" s="69"/>
      <c r="CV2" s="69">
        <v>0</v>
      </c>
      <c r="CW2" s="69">
        <v>55</v>
      </c>
      <c r="CX2" s="69">
        <v>0</v>
      </c>
      <c r="CY2" s="69">
        <v>0</v>
      </c>
      <c r="CZ2" s="69">
        <v>0</v>
      </c>
      <c r="DA2" s="69">
        <v>0</v>
      </c>
      <c r="DG2" t="str">
        <f t="shared" si="1"/>
        <v>CO</v>
      </c>
      <c r="DH2">
        <f>COUNTIF(A1:A302,"01DO")</f>
        <v>21</v>
      </c>
      <c r="DI2" t="s">
        <v>150</v>
      </c>
      <c r="DJ2">
        <f>DK1+1</f>
        <v>20</v>
      </c>
      <c r="DK2">
        <f>DJ2+DH2-1</f>
        <v>40</v>
      </c>
    </row>
    <row r="3" spans="1:115">
      <c r="A3" t="str">
        <f t="shared" si="0"/>
        <v>01CO</v>
      </c>
      <c r="B3" s="67" t="s">
        <v>129</v>
      </c>
      <c r="C3" s="67" t="s">
        <v>203</v>
      </c>
      <c r="D3" s="67" t="s">
        <v>204</v>
      </c>
      <c r="E3" s="68">
        <v>45070</v>
      </c>
      <c r="F3" s="185" t="s">
        <v>986</v>
      </c>
      <c r="G3" s="67" t="s">
        <v>995</v>
      </c>
      <c r="H3" s="69">
        <v>2</v>
      </c>
      <c r="I3" s="69">
        <v>8</v>
      </c>
      <c r="J3" s="69">
        <v>250</v>
      </c>
      <c r="K3" s="69">
        <v>356</v>
      </c>
      <c r="L3" s="69">
        <v>355</v>
      </c>
      <c r="M3" s="69">
        <v>1</v>
      </c>
      <c r="N3" s="69">
        <v>0</v>
      </c>
      <c r="O3" s="69">
        <v>0</v>
      </c>
      <c r="P3" s="69">
        <v>95</v>
      </c>
      <c r="Q3" s="80">
        <v>11</v>
      </c>
      <c r="R3" s="80">
        <v>5486544</v>
      </c>
      <c r="S3" s="80">
        <v>50000</v>
      </c>
      <c r="T3" s="80">
        <v>5436544</v>
      </c>
      <c r="U3" s="80">
        <v>5582663</v>
      </c>
      <c r="V3" s="80">
        <v>5697293</v>
      </c>
      <c r="W3" s="80">
        <v>-30000</v>
      </c>
      <c r="X3" s="80">
        <v>0</v>
      </c>
      <c r="Y3" s="80">
        <v>-30000</v>
      </c>
      <c r="Z3" s="80">
        <v>5667293</v>
      </c>
      <c r="AA3" s="80">
        <v>5634025</v>
      </c>
      <c r="AB3" s="80">
        <v>-212</v>
      </c>
      <c r="AC3" s="69">
        <v>96120</v>
      </c>
      <c r="AD3" s="69">
        <v>56</v>
      </c>
      <c r="AE3" s="69">
        <v>21</v>
      </c>
      <c r="AF3" s="80">
        <v>11</v>
      </c>
      <c r="AG3" s="80">
        <v>58440</v>
      </c>
      <c r="AH3" s="69">
        <v>0</v>
      </c>
      <c r="AI3" s="69">
        <v>0</v>
      </c>
      <c r="AJ3" s="80">
        <v>0</v>
      </c>
      <c r="AK3" s="80">
        <v>8260</v>
      </c>
      <c r="AL3" s="69">
        <v>0</v>
      </c>
      <c r="AM3" s="69">
        <v>0</v>
      </c>
      <c r="AN3" s="80">
        <v>0</v>
      </c>
      <c r="AO3" s="80">
        <v>0</v>
      </c>
      <c r="AP3" s="69">
        <v>0</v>
      </c>
      <c r="AQ3" s="69">
        <v>0</v>
      </c>
      <c r="AR3" s="80">
        <v>0</v>
      </c>
      <c r="AS3" s="80">
        <v>0</v>
      </c>
      <c r="AT3" s="69">
        <v>0</v>
      </c>
      <c r="AU3" s="69">
        <v>0</v>
      </c>
      <c r="AV3" s="80">
        <v>0</v>
      </c>
      <c r="AW3" s="80">
        <v>0</v>
      </c>
      <c r="AX3" s="69">
        <v>0</v>
      </c>
      <c r="AY3" s="69">
        <v>0</v>
      </c>
      <c r="AZ3" s="80">
        <v>0</v>
      </c>
      <c r="BA3" s="80">
        <v>9000</v>
      </c>
      <c r="BB3" s="69">
        <v>0</v>
      </c>
      <c r="BC3" s="69">
        <v>0</v>
      </c>
      <c r="BD3" s="80">
        <v>0</v>
      </c>
      <c r="BE3" s="80">
        <v>1490</v>
      </c>
      <c r="BF3" s="69">
        <v>0</v>
      </c>
      <c r="BG3" s="69">
        <v>0</v>
      </c>
      <c r="BH3" s="80">
        <v>0</v>
      </c>
      <c r="BI3" s="80">
        <v>0</v>
      </c>
      <c r="BJ3" s="69">
        <v>0</v>
      </c>
      <c r="BK3" s="69">
        <v>0</v>
      </c>
      <c r="BL3" s="80">
        <v>0</v>
      </c>
      <c r="BM3" s="80">
        <v>0</v>
      </c>
      <c r="BN3" s="69">
        <v>0</v>
      </c>
      <c r="BO3" s="69">
        <v>0</v>
      </c>
      <c r="BP3" s="80">
        <v>0</v>
      </c>
      <c r="BQ3" s="80">
        <v>0</v>
      </c>
      <c r="BR3" s="69">
        <v>0</v>
      </c>
      <c r="BS3" s="69">
        <v>0</v>
      </c>
      <c r="BT3" s="80">
        <v>0</v>
      </c>
      <c r="BU3" s="80">
        <v>0</v>
      </c>
      <c r="BV3" s="69">
        <v>0</v>
      </c>
      <c r="BW3" s="69">
        <v>0</v>
      </c>
      <c r="BX3" s="80">
        <v>0</v>
      </c>
      <c r="BY3" s="80">
        <v>0</v>
      </c>
      <c r="BZ3" s="69">
        <v>0</v>
      </c>
      <c r="CA3" s="69">
        <v>21</v>
      </c>
      <c r="CB3" s="80">
        <v>11</v>
      </c>
      <c r="CC3" s="80">
        <v>77189</v>
      </c>
      <c r="CD3" s="69">
        <v>0</v>
      </c>
      <c r="CE3" s="69" t="s">
        <v>735</v>
      </c>
      <c r="CF3" s="69" t="s">
        <v>736</v>
      </c>
      <c r="CG3" s="69" t="s">
        <v>709</v>
      </c>
      <c r="CH3" s="69" t="s">
        <v>709</v>
      </c>
      <c r="CI3" s="69" t="s">
        <v>709</v>
      </c>
      <c r="CJ3" s="68" t="s">
        <v>709</v>
      </c>
      <c r="CK3" s="68">
        <v>46099</v>
      </c>
      <c r="CL3" s="185" t="s">
        <v>991</v>
      </c>
      <c r="CM3" s="67" t="s">
        <v>989</v>
      </c>
      <c r="CN3" s="67" t="s">
        <v>168</v>
      </c>
      <c r="CO3" s="68">
        <v>45768</v>
      </c>
      <c r="CP3" s="185" t="s">
        <v>986</v>
      </c>
      <c r="CQ3" s="67" t="s">
        <v>994</v>
      </c>
      <c r="CR3" s="67" t="s">
        <v>193</v>
      </c>
      <c r="CS3" s="69">
        <v>4275732.4000000004</v>
      </c>
      <c r="CT3" s="69"/>
      <c r="CU3" s="69"/>
      <c r="CV3" s="69">
        <v>2</v>
      </c>
      <c r="CW3" s="69">
        <v>18</v>
      </c>
      <c r="CX3" s="69">
        <v>0</v>
      </c>
      <c r="CY3" s="69">
        <v>0</v>
      </c>
      <c r="CZ3" s="69">
        <v>0</v>
      </c>
      <c r="DA3" s="69">
        <v>0</v>
      </c>
      <c r="DG3" t="str">
        <f t="shared" si="1"/>
        <v>CO</v>
      </c>
      <c r="DH3">
        <f>COUNTIF(A1:A302,"02CO")</f>
        <v>42</v>
      </c>
      <c r="DI3" t="s">
        <v>151</v>
      </c>
      <c r="DJ3">
        <f t="shared" ref="DJ3:DJ16" si="2">DK2+1</f>
        <v>41</v>
      </c>
      <c r="DK3">
        <f t="shared" ref="DK3:DK16" si="3">DJ3+DH3-1</f>
        <v>82</v>
      </c>
    </row>
    <row r="4" spans="1:115">
      <c r="A4" t="str">
        <f t="shared" si="0"/>
        <v>01CO</v>
      </c>
      <c r="B4" s="67" t="s">
        <v>129</v>
      </c>
      <c r="C4" s="67" t="s">
        <v>615</v>
      </c>
      <c r="D4" s="67" t="s">
        <v>616</v>
      </c>
      <c r="E4" s="68">
        <v>44678</v>
      </c>
      <c r="F4" s="185" t="s">
        <v>986</v>
      </c>
      <c r="G4" s="67" t="s">
        <v>992</v>
      </c>
      <c r="H4" s="69">
        <v>2</v>
      </c>
      <c r="I4" s="69">
        <v>1</v>
      </c>
      <c r="J4" s="69">
        <v>300</v>
      </c>
      <c r="K4" s="69">
        <v>472</v>
      </c>
      <c r="L4" s="69">
        <v>471</v>
      </c>
      <c r="M4" s="69">
        <v>1</v>
      </c>
      <c r="N4" s="69">
        <v>0</v>
      </c>
      <c r="O4" s="69">
        <v>0</v>
      </c>
      <c r="P4" s="69">
        <v>172</v>
      </c>
      <c r="Q4" s="80">
        <v>0</v>
      </c>
      <c r="R4" s="80">
        <v>16756829</v>
      </c>
      <c r="S4" s="80">
        <v>150000</v>
      </c>
      <c r="T4" s="80">
        <v>16606829</v>
      </c>
      <c r="U4" s="80">
        <v>16756829</v>
      </c>
      <c r="V4" s="80">
        <v>16918647</v>
      </c>
      <c r="W4" s="80">
        <v>0</v>
      </c>
      <c r="X4" s="80">
        <v>-70500</v>
      </c>
      <c r="Y4" s="80">
        <v>-70500</v>
      </c>
      <c r="Z4" s="80">
        <v>16848147</v>
      </c>
      <c r="AA4" s="80">
        <v>16748453</v>
      </c>
      <c r="AB4" s="80">
        <v>-99694</v>
      </c>
      <c r="AC4" s="69">
        <v>0</v>
      </c>
      <c r="AD4" s="69">
        <v>136</v>
      </c>
      <c r="AE4" s="69">
        <v>0</v>
      </c>
      <c r="AF4" s="80">
        <v>0</v>
      </c>
      <c r="AG4" s="80">
        <v>23670</v>
      </c>
      <c r="AH4" s="69">
        <v>0</v>
      </c>
      <c r="AI4" s="69">
        <v>0</v>
      </c>
      <c r="AJ4" s="80">
        <v>0</v>
      </c>
      <c r="AK4" s="80">
        <v>0</v>
      </c>
      <c r="AL4" s="69">
        <v>0</v>
      </c>
      <c r="AM4" s="69">
        <v>0</v>
      </c>
      <c r="AN4" s="80">
        <v>0</v>
      </c>
      <c r="AO4" s="80">
        <v>0</v>
      </c>
      <c r="AP4" s="69">
        <v>0</v>
      </c>
      <c r="AQ4" s="69">
        <v>0</v>
      </c>
      <c r="AR4" s="80">
        <v>0</v>
      </c>
      <c r="AS4" s="80">
        <v>0</v>
      </c>
      <c r="AT4" s="69">
        <v>0</v>
      </c>
      <c r="AU4" s="69">
        <v>0</v>
      </c>
      <c r="AV4" s="80">
        <v>0</v>
      </c>
      <c r="AW4" s="80">
        <v>0</v>
      </c>
      <c r="AX4" s="69">
        <v>0</v>
      </c>
      <c r="AY4" s="69">
        <v>0</v>
      </c>
      <c r="AZ4" s="80">
        <v>0</v>
      </c>
      <c r="BA4" s="80">
        <v>0</v>
      </c>
      <c r="BB4" s="69">
        <v>0</v>
      </c>
      <c r="BC4" s="69">
        <v>0</v>
      </c>
      <c r="BD4" s="80">
        <v>0</v>
      </c>
      <c r="BE4" s="80">
        <v>76501</v>
      </c>
      <c r="BF4" s="69">
        <v>0</v>
      </c>
      <c r="BG4" s="69">
        <v>0</v>
      </c>
      <c r="BH4" s="80">
        <v>0</v>
      </c>
      <c r="BI4" s="80">
        <v>0</v>
      </c>
      <c r="BJ4" s="69">
        <v>0</v>
      </c>
      <c r="BK4" s="69">
        <v>0</v>
      </c>
      <c r="BL4" s="80">
        <v>0</v>
      </c>
      <c r="BM4" s="80">
        <v>0</v>
      </c>
      <c r="BN4" s="69">
        <v>0</v>
      </c>
      <c r="BO4" s="69">
        <v>0</v>
      </c>
      <c r="BP4" s="80">
        <v>0</v>
      </c>
      <c r="BQ4" s="80">
        <v>0</v>
      </c>
      <c r="BR4" s="69">
        <v>0</v>
      </c>
      <c r="BS4" s="69">
        <v>0</v>
      </c>
      <c r="BT4" s="80">
        <v>0</v>
      </c>
      <c r="BU4" s="80">
        <v>0</v>
      </c>
      <c r="BV4" s="69">
        <v>0</v>
      </c>
      <c r="BW4" s="69">
        <v>0</v>
      </c>
      <c r="BX4" s="80">
        <v>0</v>
      </c>
      <c r="BY4" s="80">
        <v>0</v>
      </c>
      <c r="BZ4" s="69">
        <v>0</v>
      </c>
      <c r="CA4" s="69">
        <v>0</v>
      </c>
      <c r="CB4" s="80">
        <v>0</v>
      </c>
      <c r="CC4" s="80">
        <v>100171</v>
      </c>
      <c r="CD4" s="69">
        <v>0</v>
      </c>
      <c r="CE4" s="69" t="s">
        <v>730</v>
      </c>
      <c r="CF4" s="69" t="s">
        <v>731</v>
      </c>
      <c r="CG4" s="69" t="s">
        <v>709</v>
      </c>
      <c r="CH4" s="69" t="s">
        <v>709</v>
      </c>
      <c r="CI4" s="69" t="s">
        <v>709</v>
      </c>
      <c r="CJ4" s="68" t="s">
        <v>709</v>
      </c>
      <c r="CK4" s="68">
        <v>45923</v>
      </c>
      <c r="CL4" s="185" t="s">
        <v>988</v>
      </c>
      <c r="CM4" s="67" t="s">
        <v>989</v>
      </c>
      <c r="CN4" s="67" t="s">
        <v>168</v>
      </c>
      <c r="CO4" s="68">
        <v>45265</v>
      </c>
      <c r="CP4" s="185" t="s">
        <v>993</v>
      </c>
      <c r="CQ4" s="67" t="s">
        <v>990</v>
      </c>
      <c r="CR4" s="67" t="s">
        <v>200</v>
      </c>
      <c r="CS4" s="69">
        <v>17387334.579999998</v>
      </c>
      <c r="CT4" s="69"/>
      <c r="CU4" s="69"/>
      <c r="CV4" s="69">
        <v>0</v>
      </c>
      <c r="CW4" s="69">
        <v>36</v>
      </c>
      <c r="CX4" s="69">
        <v>0</v>
      </c>
      <c r="CY4" s="69">
        <v>0</v>
      </c>
      <c r="CZ4" s="69">
        <v>0</v>
      </c>
      <c r="DA4" s="69">
        <v>0</v>
      </c>
      <c r="DG4" t="str">
        <f t="shared" si="1"/>
        <v>CO</v>
      </c>
      <c r="DH4">
        <f>COUNTIF(A1:A302,"02DO")</f>
        <v>6</v>
      </c>
      <c r="DI4" t="s">
        <v>152</v>
      </c>
      <c r="DJ4">
        <f t="shared" si="2"/>
        <v>83</v>
      </c>
      <c r="DK4">
        <f t="shared" si="3"/>
        <v>88</v>
      </c>
    </row>
    <row r="5" spans="1:115">
      <c r="A5" t="str">
        <f t="shared" si="0"/>
        <v>01CO</v>
      </c>
      <c r="B5" s="67" t="s">
        <v>129</v>
      </c>
      <c r="C5" s="67" t="s">
        <v>205</v>
      </c>
      <c r="D5" s="67" t="s">
        <v>206</v>
      </c>
      <c r="E5" s="68">
        <v>44769</v>
      </c>
      <c r="F5" s="185" t="s">
        <v>988</v>
      </c>
      <c r="G5" s="67" t="s">
        <v>995</v>
      </c>
      <c r="H5" s="69">
        <v>1</v>
      </c>
      <c r="I5" s="69">
        <v>6</v>
      </c>
      <c r="J5" s="69">
        <v>225</v>
      </c>
      <c r="K5" s="69">
        <v>443</v>
      </c>
      <c r="L5" s="69">
        <v>443</v>
      </c>
      <c r="M5" s="69">
        <v>0</v>
      </c>
      <c r="N5" s="69">
        <v>0</v>
      </c>
      <c r="O5" s="69">
        <v>0</v>
      </c>
      <c r="P5" s="69">
        <v>201</v>
      </c>
      <c r="Q5" s="80">
        <v>17</v>
      </c>
      <c r="R5" s="80">
        <v>4165582</v>
      </c>
      <c r="S5" s="80">
        <v>50000</v>
      </c>
      <c r="T5" s="80">
        <v>4115582</v>
      </c>
      <c r="U5" s="80">
        <v>4197230</v>
      </c>
      <c r="V5" s="80">
        <v>4319692</v>
      </c>
      <c r="W5" s="80">
        <v>0</v>
      </c>
      <c r="X5" s="80">
        <v>0</v>
      </c>
      <c r="Y5" s="80">
        <v>0</v>
      </c>
      <c r="Z5" s="80">
        <v>4319692</v>
      </c>
      <c r="AA5" s="80">
        <v>4254744</v>
      </c>
      <c r="AB5" s="80">
        <v>-56953</v>
      </c>
      <c r="AC5" s="69">
        <v>31648</v>
      </c>
      <c r="AD5" s="69">
        <v>155</v>
      </c>
      <c r="AE5" s="69">
        <v>0</v>
      </c>
      <c r="AF5" s="80">
        <v>17</v>
      </c>
      <c r="AG5" s="80">
        <v>23652</v>
      </c>
      <c r="AH5" s="69">
        <v>0</v>
      </c>
      <c r="AI5" s="69">
        <v>0</v>
      </c>
      <c r="AJ5" s="80">
        <v>0</v>
      </c>
      <c r="AK5" s="80">
        <v>0</v>
      </c>
      <c r="AL5" s="69">
        <v>0</v>
      </c>
      <c r="AM5" s="69">
        <v>0</v>
      </c>
      <c r="AN5" s="80">
        <v>0</v>
      </c>
      <c r="AO5" s="80">
        <v>0</v>
      </c>
      <c r="AP5" s="69">
        <v>0</v>
      </c>
      <c r="AQ5" s="69">
        <v>0</v>
      </c>
      <c r="AR5" s="80">
        <v>0</v>
      </c>
      <c r="AS5" s="80">
        <v>0</v>
      </c>
      <c r="AT5" s="69">
        <v>0</v>
      </c>
      <c r="AU5" s="69">
        <v>0</v>
      </c>
      <c r="AV5" s="80">
        <v>0</v>
      </c>
      <c r="AW5" s="80">
        <v>0</v>
      </c>
      <c r="AX5" s="69">
        <v>0</v>
      </c>
      <c r="AY5" s="69">
        <v>0</v>
      </c>
      <c r="AZ5" s="80">
        <v>0</v>
      </c>
      <c r="BA5" s="80">
        <v>0</v>
      </c>
      <c r="BB5" s="69">
        <v>0</v>
      </c>
      <c r="BC5" s="69">
        <v>0</v>
      </c>
      <c r="BD5" s="80">
        <v>0</v>
      </c>
      <c r="BE5" s="80">
        <v>0</v>
      </c>
      <c r="BF5" s="69">
        <v>0</v>
      </c>
      <c r="BG5" s="69">
        <v>0</v>
      </c>
      <c r="BH5" s="80">
        <v>0</v>
      </c>
      <c r="BI5" s="80">
        <v>0</v>
      </c>
      <c r="BJ5" s="69">
        <v>0</v>
      </c>
      <c r="BK5" s="69">
        <v>0</v>
      </c>
      <c r="BL5" s="80">
        <v>0</v>
      </c>
      <c r="BM5" s="80">
        <v>0</v>
      </c>
      <c r="BN5" s="69">
        <v>0</v>
      </c>
      <c r="BO5" s="69">
        <v>0</v>
      </c>
      <c r="BP5" s="80">
        <v>0</v>
      </c>
      <c r="BQ5" s="80">
        <v>0</v>
      </c>
      <c r="BR5" s="69">
        <v>0</v>
      </c>
      <c r="BS5" s="69">
        <v>0</v>
      </c>
      <c r="BT5" s="80">
        <v>0</v>
      </c>
      <c r="BU5" s="80">
        <v>0</v>
      </c>
      <c r="BV5" s="69">
        <v>0</v>
      </c>
      <c r="BW5" s="69">
        <v>0</v>
      </c>
      <c r="BX5" s="80">
        <v>0</v>
      </c>
      <c r="BY5" s="80">
        <v>0</v>
      </c>
      <c r="BZ5" s="69">
        <v>0</v>
      </c>
      <c r="CA5" s="69">
        <v>0</v>
      </c>
      <c r="CB5" s="80">
        <v>17</v>
      </c>
      <c r="CC5" s="80">
        <v>23652</v>
      </c>
      <c r="CD5" s="69">
        <v>0</v>
      </c>
      <c r="CE5" s="69" t="s">
        <v>744</v>
      </c>
      <c r="CF5" s="69" t="s">
        <v>745</v>
      </c>
      <c r="CG5" s="69" t="s">
        <v>709</v>
      </c>
      <c r="CH5" s="69" t="s">
        <v>709</v>
      </c>
      <c r="CI5" s="69" t="s">
        <v>709</v>
      </c>
      <c r="CJ5" s="68" t="s">
        <v>709</v>
      </c>
      <c r="CK5" s="68">
        <v>45896</v>
      </c>
      <c r="CL5" s="185" t="s">
        <v>988</v>
      </c>
      <c r="CM5" s="67" t="s">
        <v>989</v>
      </c>
      <c r="CN5" s="67" t="s">
        <v>168</v>
      </c>
      <c r="CO5" s="68">
        <v>45674</v>
      </c>
      <c r="CP5" s="185" t="s">
        <v>991</v>
      </c>
      <c r="CQ5" s="67" t="s">
        <v>994</v>
      </c>
      <c r="CR5" s="67" t="s">
        <v>196</v>
      </c>
      <c r="CS5" s="69">
        <v>3563244.72</v>
      </c>
      <c r="CT5" s="69"/>
      <c r="CU5" s="69"/>
      <c r="CV5" s="69">
        <v>0</v>
      </c>
      <c r="CW5" s="69">
        <v>46</v>
      </c>
      <c r="CX5" s="69">
        <v>0</v>
      </c>
      <c r="CY5" s="69">
        <v>0</v>
      </c>
      <c r="CZ5" s="69">
        <v>0</v>
      </c>
      <c r="DA5" s="69">
        <v>0</v>
      </c>
      <c r="DG5" t="str">
        <f t="shared" si="1"/>
        <v>CO</v>
      </c>
      <c r="DH5">
        <f>COUNTIF(A1:A302,"03CO")</f>
        <v>22</v>
      </c>
      <c r="DI5" t="s">
        <v>153</v>
      </c>
      <c r="DJ5">
        <f t="shared" si="2"/>
        <v>89</v>
      </c>
      <c r="DK5">
        <f t="shared" si="3"/>
        <v>110</v>
      </c>
    </row>
    <row r="6" spans="1:115">
      <c r="A6" t="str">
        <f t="shared" si="0"/>
        <v>01CO</v>
      </c>
      <c r="B6" s="67" t="s">
        <v>129</v>
      </c>
      <c r="C6" s="67" t="s">
        <v>207</v>
      </c>
      <c r="D6" s="67" t="s">
        <v>208</v>
      </c>
      <c r="E6" s="68">
        <v>45406</v>
      </c>
      <c r="F6" s="185" t="s">
        <v>986</v>
      </c>
      <c r="G6" s="67" t="s">
        <v>990</v>
      </c>
      <c r="H6" s="69">
        <v>1</v>
      </c>
      <c r="I6" s="69">
        <v>4</v>
      </c>
      <c r="J6" s="69">
        <v>400</v>
      </c>
      <c r="K6" s="69">
        <v>457</v>
      </c>
      <c r="L6" s="69">
        <v>457</v>
      </c>
      <c r="M6" s="69">
        <v>0</v>
      </c>
      <c r="N6" s="69">
        <v>0</v>
      </c>
      <c r="O6" s="69">
        <v>0</v>
      </c>
      <c r="P6" s="69">
        <v>57</v>
      </c>
      <c r="Q6" s="80">
        <v>0</v>
      </c>
      <c r="R6" s="80">
        <v>5279314</v>
      </c>
      <c r="S6" s="80">
        <v>0</v>
      </c>
      <c r="T6" s="80">
        <v>5279314</v>
      </c>
      <c r="U6" s="80">
        <v>5778359</v>
      </c>
      <c r="V6" s="80">
        <v>5716286</v>
      </c>
      <c r="W6" s="80">
        <v>0</v>
      </c>
      <c r="X6" s="80">
        <v>0</v>
      </c>
      <c r="Y6" s="80">
        <v>0</v>
      </c>
      <c r="Z6" s="80">
        <v>5716286</v>
      </c>
      <c r="AA6" s="80">
        <v>5630083</v>
      </c>
      <c r="AB6" s="80">
        <v>-2290</v>
      </c>
      <c r="AC6" s="69">
        <v>499045</v>
      </c>
      <c r="AD6" s="69">
        <v>41</v>
      </c>
      <c r="AE6" s="69">
        <v>0</v>
      </c>
      <c r="AF6" s="80">
        <v>0</v>
      </c>
      <c r="AG6" s="80">
        <v>149726</v>
      </c>
      <c r="AH6" s="69">
        <v>0</v>
      </c>
      <c r="AI6" s="69">
        <v>0</v>
      </c>
      <c r="AJ6" s="80">
        <v>0</v>
      </c>
      <c r="AK6" s="80">
        <v>0</v>
      </c>
      <c r="AL6" s="69">
        <v>0</v>
      </c>
      <c r="AM6" s="69">
        <v>0</v>
      </c>
      <c r="AN6" s="80">
        <v>0</v>
      </c>
      <c r="AO6" s="80">
        <v>0</v>
      </c>
      <c r="AP6" s="69">
        <v>0</v>
      </c>
      <c r="AQ6" s="69">
        <v>0</v>
      </c>
      <c r="AR6" s="80">
        <v>0</v>
      </c>
      <c r="AS6" s="80">
        <v>0</v>
      </c>
      <c r="AT6" s="69">
        <v>0</v>
      </c>
      <c r="AU6" s="69">
        <v>0</v>
      </c>
      <c r="AV6" s="80">
        <v>0</v>
      </c>
      <c r="AW6" s="80">
        <v>0</v>
      </c>
      <c r="AX6" s="69">
        <v>0</v>
      </c>
      <c r="AY6" s="69">
        <v>0</v>
      </c>
      <c r="AZ6" s="80">
        <v>0</v>
      </c>
      <c r="BA6" s="80">
        <v>199645</v>
      </c>
      <c r="BB6" s="69">
        <v>0</v>
      </c>
      <c r="BC6" s="69">
        <v>0</v>
      </c>
      <c r="BD6" s="80">
        <v>0</v>
      </c>
      <c r="BE6" s="80">
        <v>0</v>
      </c>
      <c r="BF6" s="69">
        <v>0</v>
      </c>
      <c r="BG6" s="69">
        <v>0</v>
      </c>
      <c r="BH6" s="80">
        <v>0</v>
      </c>
      <c r="BI6" s="80">
        <v>0</v>
      </c>
      <c r="BJ6" s="69">
        <v>0</v>
      </c>
      <c r="BK6" s="69">
        <v>0</v>
      </c>
      <c r="BL6" s="80">
        <v>0</v>
      </c>
      <c r="BM6" s="80">
        <v>0</v>
      </c>
      <c r="BN6" s="69">
        <v>0</v>
      </c>
      <c r="BO6" s="69">
        <v>0</v>
      </c>
      <c r="BP6" s="80">
        <v>0</v>
      </c>
      <c r="BQ6" s="80">
        <v>0</v>
      </c>
      <c r="BR6" s="69">
        <v>0</v>
      </c>
      <c r="BS6" s="69">
        <v>0</v>
      </c>
      <c r="BT6" s="80">
        <v>0</v>
      </c>
      <c r="BU6" s="80">
        <v>0</v>
      </c>
      <c r="BV6" s="69">
        <v>0</v>
      </c>
      <c r="BW6" s="69">
        <v>0</v>
      </c>
      <c r="BX6" s="80">
        <v>0</v>
      </c>
      <c r="BY6" s="80">
        <v>0</v>
      </c>
      <c r="BZ6" s="69">
        <v>0</v>
      </c>
      <c r="CA6" s="69">
        <v>0</v>
      </c>
      <c r="CB6" s="80">
        <v>0</v>
      </c>
      <c r="CC6" s="80">
        <v>349371</v>
      </c>
      <c r="CD6" s="69">
        <v>0</v>
      </c>
      <c r="CE6" s="69" t="s">
        <v>746</v>
      </c>
      <c r="CF6" s="69" t="s">
        <v>747</v>
      </c>
      <c r="CG6" s="69" t="s">
        <v>709</v>
      </c>
      <c r="CH6" s="69" t="s">
        <v>709</v>
      </c>
      <c r="CI6" s="69" t="s">
        <v>709</v>
      </c>
      <c r="CJ6" s="68" t="s">
        <v>709</v>
      </c>
      <c r="CK6" s="68">
        <v>46049</v>
      </c>
      <c r="CL6" s="185" t="s">
        <v>991</v>
      </c>
      <c r="CM6" s="67" t="s">
        <v>989</v>
      </c>
      <c r="CN6" s="67" t="s">
        <v>168</v>
      </c>
      <c r="CO6" s="68">
        <v>45958</v>
      </c>
      <c r="CP6" s="185" t="s">
        <v>993</v>
      </c>
      <c r="CQ6" s="67" t="s">
        <v>989</v>
      </c>
      <c r="CR6" s="67" t="s">
        <v>213</v>
      </c>
      <c r="CS6" s="69">
        <v>7929522.1299999999</v>
      </c>
      <c r="CT6" s="69"/>
      <c r="CU6" s="69"/>
      <c r="CV6" s="69">
        <v>0</v>
      </c>
      <c r="CW6" s="69">
        <v>16</v>
      </c>
      <c r="CX6" s="69">
        <v>0</v>
      </c>
      <c r="CY6" s="69">
        <v>0</v>
      </c>
      <c r="CZ6" s="69">
        <v>0</v>
      </c>
      <c r="DA6" s="69">
        <v>0</v>
      </c>
      <c r="DG6" t="str">
        <f t="shared" si="1"/>
        <v>CO</v>
      </c>
      <c r="DH6">
        <f>COUNTIF(A1:A302,"03DO")</f>
        <v>23</v>
      </c>
      <c r="DI6" t="s">
        <v>154</v>
      </c>
      <c r="DJ6">
        <f t="shared" si="2"/>
        <v>111</v>
      </c>
      <c r="DK6">
        <f t="shared" si="3"/>
        <v>133</v>
      </c>
    </row>
    <row r="7" spans="1:115">
      <c r="A7" t="str">
        <f t="shared" si="0"/>
        <v>01CO</v>
      </c>
      <c r="B7" s="67" t="s">
        <v>129</v>
      </c>
      <c r="C7" s="67" t="s">
        <v>748</v>
      </c>
      <c r="D7" s="67" t="s">
        <v>996</v>
      </c>
      <c r="E7" s="68">
        <v>45350</v>
      </c>
      <c r="F7" s="185" t="s">
        <v>991</v>
      </c>
      <c r="G7" s="67" t="s">
        <v>990</v>
      </c>
      <c r="H7" s="69">
        <v>1</v>
      </c>
      <c r="I7" s="69">
        <v>0</v>
      </c>
      <c r="J7" s="69">
        <v>175</v>
      </c>
      <c r="K7" s="69">
        <v>207</v>
      </c>
      <c r="L7" s="69">
        <v>204</v>
      </c>
      <c r="M7" s="69">
        <v>3</v>
      </c>
      <c r="N7" s="69">
        <v>0</v>
      </c>
      <c r="O7" s="69">
        <v>0</v>
      </c>
      <c r="P7" s="69">
        <v>32</v>
      </c>
      <c r="Q7" s="80">
        <v>0</v>
      </c>
      <c r="R7" s="80">
        <v>3084175</v>
      </c>
      <c r="S7" s="80">
        <v>50000</v>
      </c>
      <c r="T7" s="80">
        <v>3034175</v>
      </c>
      <c r="U7" s="80">
        <v>3084175</v>
      </c>
      <c r="V7" s="80">
        <v>3074445</v>
      </c>
      <c r="W7" s="80">
        <v>0</v>
      </c>
      <c r="X7" s="80">
        <v>0</v>
      </c>
      <c r="Y7" s="80">
        <v>0</v>
      </c>
      <c r="Z7" s="80">
        <v>3074445</v>
      </c>
      <c r="AA7" s="80">
        <v>3073651</v>
      </c>
      <c r="AB7" s="80">
        <v>-795</v>
      </c>
      <c r="AC7" s="69">
        <v>0</v>
      </c>
      <c r="AD7" s="69">
        <v>14</v>
      </c>
      <c r="AE7" s="69">
        <v>0</v>
      </c>
      <c r="AF7" s="80">
        <v>0</v>
      </c>
      <c r="AG7" s="80">
        <v>0</v>
      </c>
      <c r="AH7" s="69">
        <v>0</v>
      </c>
      <c r="AI7" s="69">
        <v>0</v>
      </c>
      <c r="AJ7" s="80">
        <v>0</v>
      </c>
      <c r="AK7" s="80">
        <v>0</v>
      </c>
      <c r="AL7" s="69">
        <v>0</v>
      </c>
      <c r="AM7" s="69">
        <v>0</v>
      </c>
      <c r="AN7" s="80">
        <v>0</v>
      </c>
      <c r="AO7" s="80">
        <v>0</v>
      </c>
      <c r="AP7" s="69">
        <v>0</v>
      </c>
      <c r="AQ7" s="69">
        <v>0</v>
      </c>
      <c r="AR7" s="80">
        <v>0</v>
      </c>
      <c r="AS7" s="80">
        <v>0</v>
      </c>
      <c r="AT7" s="69">
        <v>0</v>
      </c>
      <c r="AU7" s="69">
        <v>0</v>
      </c>
      <c r="AV7" s="80">
        <v>0</v>
      </c>
      <c r="AW7" s="80">
        <v>0</v>
      </c>
      <c r="AX7" s="69">
        <v>0</v>
      </c>
      <c r="AY7" s="69">
        <v>0</v>
      </c>
      <c r="AZ7" s="80">
        <v>0</v>
      </c>
      <c r="BA7" s="80">
        <v>0</v>
      </c>
      <c r="BB7" s="69">
        <v>0</v>
      </c>
      <c r="BC7" s="69">
        <v>0</v>
      </c>
      <c r="BD7" s="80">
        <v>0</v>
      </c>
      <c r="BE7" s="80">
        <v>0</v>
      </c>
      <c r="BF7" s="69">
        <v>0</v>
      </c>
      <c r="BG7" s="69">
        <v>0</v>
      </c>
      <c r="BH7" s="80">
        <v>0</v>
      </c>
      <c r="BI7" s="80">
        <v>0</v>
      </c>
      <c r="BJ7" s="69">
        <v>0</v>
      </c>
      <c r="BK7" s="69">
        <v>0</v>
      </c>
      <c r="BL7" s="80">
        <v>0</v>
      </c>
      <c r="BM7" s="80">
        <v>0</v>
      </c>
      <c r="BN7" s="69">
        <v>0</v>
      </c>
      <c r="BO7" s="69">
        <v>0</v>
      </c>
      <c r="BP7" s="80">
        <v>0</v>
      </c>
      <c r="BQ7" s="80">
        <v>0</v>
      </c>
      <c r="BR7" s="69">
        <v>0</v>
      </c>
      <c r="BS7" s="69">
        <v>0</v>
      </c>
      <c r="BT7" s="80">
        <v>0</v>
      </c>
      <c r="BU7" s="80">
        <v>0</v>
      </c>
      <c r="BV7" s="69">
        <v>0</v>
      </c>
      <c r="BW7" s="69">
        <v>0</v>
      </c>
      <c r="BX7" s="80">
        <v>0</v>
      </c>
      <c r="BY7" s="80">
        <v>0</v>
      </c>
      <c r="BZ7" s="69">
        <v>0</v>
      </c>
      <c r="CA7" s="69">
        <v>0</v>
      </c>
      <c r="CB7" s="80">
        <v>0</v>
      </c>
      <c r="CC7" s="80">
        <v>0</v>
      </c>
      <c r="CD7" s="69">
        <v>0</v>
      </c>
      <c r="CE7" s="69" t="s">
        <v>720</v>
      </c>
      <c r="CF7" s="69" t="s">
        <v>721</v>
      </c>
      <c r="CG7" s="69" t="s">
        <v>709</v>
      </c>
      <c r="CH7" s="69" t="s">
        <v>709</v>
      </c>
      <c r="CI7" s="69" t="s">
        <v>709</v>
      </c>
      <c r="CJ7" s="68" t="s">
        <v>709</v>
      </c>
      <c r="CK7" s="68">
        <v>45897</v>
      </c>
      <c r="CL7" s="185" t="s">
        <v>988</v>
      </c>
      <c r="CM7" s="67" t="s">
        <v>989</v>
      </c>
      <c r="CN7" s="67" t="s">
        <v>168</v>
      </c>
      <c r="CO7" s="68">
        <v>45778</v>
      </c>
      <c r="CP7" s="185" t="s">
        <v>986</v>
      </c>
      <c r="CQ7" s="67" t="s">
        <v>994</v>
      </c>
      <c r="CR7" s="67" t="s">
        <v>199</v>
      </c>
      <c r="CS7" s="69">
        <v>2364265.94</v>
      </c>
      <c r="CT7" s="69"/>
      <c r="CU7" s="69"/>
      <c r="CV7" s="69">
        <v>0</v>
      </c>
      <c r="CW7" s="69">
        <v>18</v>
      </c>
      <c r="CX7" s="69">
        <v>0</v>
      </c>
      <c r="CY7" s="69">
        <v>0</v>
      </c>
      <c r="CZ7" s="69">
        <v>0</v>
      </c>
      <c r="DA7" s="69">
        <v>0</v>
      </c>
      <c r="DG7" t="str">
        <f t="shared" si="1"/>
        <v>CO</v>
      </c>
      <c r="DH7">
        <f>COUNTIF(A1:A302,"04CO")</f>
        <v>23</v>
      </c>
      <c r="DI7" t="s">
        <v>155</v>
      </c>
      <c r="DJ7">
        <f t="shared" si="2"/>
        <v>134</v>
      </c>
      <c r="DK7">
        <f t="shared" si="3"/>
        <v>156</v>
      </c>
    </row>
    <row r="8" spans="1:115">
      <c r="A8" t="str">
        <f t="shared" si="0"/>
        <v>01CO</v>
      </c>
      <c r="B8" s="67" t="s">
        <v>129</v>
      </c>
      <c r="C8" s="67" t="s">
        <v>209</v>
      </c>
      <c r="D8" s="67" t="s">
        <v>210</v>
      </c>
      <c r="E8" s="68">
        <v>45378</v>
      </c>
      <c r="F8" s="185" t="s">
        <v>991</v>
      </c>
      <c r="G8" s="67" t="s">
        <v>990</v>
      </c>
      <c r="H8" s="69">
        <v>1</v>
      </c>
      <c r="I8" s="69">
        <v>1</v>
      </c>
      <c r="J8" s="69">
        <v>125</v>
      </c>
      <c r="K8" s="69">
        <v>192</v>
      </c>
      <c r="L8" s="69">
        <v>182</v>
      </c>
      <c r="M8" s="69">
        <v>10</v>
      </c>
      <c r="N8" s="69">
        <v>0</v>
      </c>
      <c r="O8" s="69">
        <v>0</v>
      </c>
      <c r="P8" s="69">
        <v>47</v>
      </c>
      <c r="Q8" s="80">
        <v>20</v>
      </c>
      <c r="R8" s="80">
        <v>1273662</v>
      </c>
      <c r="S8" s="80">
        <v>46380</v>
      </c>
      <c r="T8" s="80">
        <v>1227282</v>
      </c>
      <c r="U8" s="80">
        <v>1300460</v>
      </c>
      <c r="V8" s="80">
        <v>1232804</v>
      </c>
      <c r="W8" s="80">
        <v>0</v>
      </c>
      <c r="X8" s="80">
        <v>-22000</v>
      </c>
      <c r="Y8" s="80">
        <v>-22000</v>
      </c>
      <c r="Z8" s="80">
        <v>1210804</v>
      </c>
      <c r="AA8" s="80">
        <v>1210162</v>
      </c>
      <c r="AB8" s="80">
        <v>-642</v>
      </c>
      <c r="AC8" s="69">
        <v>26799</v>
      </c>
      <c r="AD8" s="69">
        <v>27</v>
      </c>
      <c r="AE8" s="69">
        <v>0</v>
      </c>
      <c r="AF8" s="80">
        <v>20</v>
      </c>
      <c r="AG8" s="80">
        <v>26799</v>
      </c>
      <c r="AH8" s="69">
        <v>0</v>
      </c>
      <c r="AI8" s="69">
        <v>0</v>
      </c>
      <c r="AJ8" s="80">
        <v>0</v>
      </c>
      <c r="AK8" s="80">
        <v>0</v>
      </c>
      <c r="AL8" s="69">
        <v>0</v>
      </c>
      <c r="AM8" s="69">
        <v>0</v>
      </c>
      <c r="AN8" s="80">
        <v>0</v>
      </c>
      <c r="AO8" s="80">
        <v>0</v>
      </c>
      <c r="AP8" s="69">
        <v>0</v>
      </c>
      <c r="AQ8" s="69">
        <v>0</v>
      </c>
      <c r="AR8" s="80">
        <v>0</v>
      </c>
      <c r="AS8" s="80">
        <v>0</v>
      </c>
      <c r="AT8" s="69">
        <v>0</v>
      </c>
      <c r="AU8" s="69">
        <v>0</v>
      </c>
      <c r="AV8" s="80">
        <v>0</v>
      </c>
      <c r="AW8" s="80">
        <v>0</v>
      </c>
      <c r="AX8" s="69">
        <v>0</v>
      </c>
      <c r="AY8" s="69">
        <v>0</v>
      </c>
      <c r="AZ8" s="80">
        <v>0</v>
      </c>
      <c r="BA8" s="80">
        <v>0</v>
      </c>
      <c r="BB8" s="69">
        <v>0</v>
      </c>
      <c r="BC8" s="69">
        <v>0</v>
      </c>
      <c r="BD8" s="80">
        <v>0</v>
      </c>
      <c r="BE8" s="80">
        <v>0</v>
      </c>
      <c r="BF8" s="69">
        <v>0</v>
      </c>
      <c r="BG8" s="69">
        <v>0</v>
      </c>
      <c r="BH8" s="80">
        <v>0</v>
      </c>
      <c r="BI8" s="80">
        <v>0</v>
      </c>
      <c r="BJ8" s="69">
        <v>0</v>
      </c>
      <c r="BK8" s="69">
        <v>0</v>
      </c>
      <c r="BL8" s="80">
        <v>0</v>
      </c>
      <c r="BM8" s="80">
        <v>0</v>
      </c>
      <c r="BN8" s="69">
        <v>0</v>
      </c>
      <c r="BO8" s="69">
        <v>0</v>
      </c>
      <c r="BP8" s="80">
        <v>0</v>
      </c>
      <c r="BQ8" s="80">
        <v>0</v>
      </c>
      <c r="BR8" s="69">
        <v>0</v>
      </c>
      <c r="BS8" s="69">
        <v>0</v>
      </c>
      <c r="BT8" s="80">
        <v>0</v>
      </c>
      <c r="BU8" s="80">
        <v>0</v>
      </c>
      <c r="BV8" s="69">
        <v>0</v>
      </c>
      <c r="BW8" s="69">
        <v>0</v>
      </c>
      <c r="BX8" s="80">
        <v>0</v>
      </c>
      <c r="BY8" s="80">
        <v>0</v>
      </c>
      <c r="BZ8" s="69">
        <v>0</v>
      </c>
      <c r="CA8" s="69">
        <v>0</v>
      </c>
      <c r="CB8" s="80">
        <v>20</v>
      </c>
      <c r="CC8" s="80">
        <v>26799</v>
      </c>
      <c r="CD8" s="69">
        <v>0</v>
      </c>
      <c r="CE8" s="69" t="s">
        <v>749</v>
      </c>
      <c r="CF8" s="69" t="s">
        <v>750</v>
      </c>
      <c r="CG8" s="69" t="s">
        <v>709</v>
      </c>
      <c r="CH8" s="69" t="s">
        <v>709</v>
      </c>
      <c r="CI8" s="69" t="s">
        <v>709</v>
      </c>
      <c r="CJ8" s="68" t="s">
        <v>709</v>
      </c>
      <c r="CK8" s="68">
        <v>45978</v>
      </c>
      <c r="CL8" s="185" t="s">
        <v>993</v>
      </c>
      <c r="CM8" s="67" t="s">
        <v>989</v>
      </c>
      <c r="CN8" s="67" t="s">
        <v>168</v>
      </c>
      <c r="CO8" s="68">
        <v>45849</v>
      </c>
      <c r="CP8" s="185" t="s">
        <v>988</v>
      </c>
      <c r="CQ8" s="67" t="s">
        <v>989</v>
      </c>
      <c r="CR8" s="67" t="s">
        <v>199</v>
      </c>
      <c r="CS8" s="69">
        <v>1109604.92</v>
      </c>
      <c r="CT8" s="69"/>
      <c r="CU8" s="69"/>
      <c r="CV8" s="69">
        <v>0</v>
      </c>
      <c r="CW8" s="69">
        <v>20</v>
      </c>
      <c r="CX8" s="69">
        <v>0</v>
      </c>
      <c r="CY8" s="69">
        <v>0</v>
      </c>
      <c r="CZ8" s="69">
        <v>0</v>
      </c>
      <c r="DA8" s="69">
        <v>0</v>
      </c>
      <c r="DG8" t="str">
        <f t="shared" si="1"/>
        <v>CO</v>
      </c>
      <c r="DH8">
        <f>COUNTIF(A1:A302,"04DO")</f>
        <v>20</v>
      </c>
      <c r="DI8" t="s">
        <v>156</v>
      </c>
      <c r="DJ8">
        <f t="shared" si="2"/>
        <v>157</v>
      </c>
      <c r="DK8">
        <f t="shared" si="3"/>
        <v>176</v>
      </c>
    </row>
    <row r="9" spans="1:115">
      <c r="A9" t="str">
        <f t="shared" si="0"/>
        <v>01CO</v>
      </c>
      <c r="B9" s="67" t="s">
        <v>129</v>
      </c>
      <c r="C9" s="67" t="s">
        <v>211</v>
      </c>
      <c r="D9" s="67" t="s">
        <v>212</v>
      </c>
      <c r="E9" s="68">
        <v>45014</v>
      </c>
      <c r="F9" s="185" t="s">
        <v>991</v>
      </c>
      <c r="G9" s="67" t="s">
        <v>995</v>
      </c>
      <c r="H9" s="69">
        <v>2</v>
      </c>
      <c r="I9" s="69">
        <v>5</v>
      </c>
      <c r="J9" s="69">
        <v>300</v>
      </c>
      <c r="K9" s="69">
        <v>577</v>
      </c>
      <c r="L9" s="69">
        <v>607</v>
      </c>
      <c r="M9" s="69">
        <v>-30</v>
      </c>
      <c r="N9" s="69">
        <v>30</v>
      </c>
      <c r="O9" s="69">
        <v>0</v>
      </c>
      <c r="P9" s="69">
        <v>176</v>
      </c>
      <c r="Q9" s="80">
        <v>101</v>
      </c>
      <c r="R9" s="80">
        <v>11238774</v>
      </c>
      <c r="S9" s="80">
        <v>116686</v>
      </c>
      <c r="T9" s="80">
        <v>11122088</v>
      </c>
      <c r="U9" s="80">
        <v>11323365</v>
      </c>
      <c r="V9" s="80">
        <v>11568463</v>
      </c>
      <c r="W9" s="80">
        <v>-143070</v>
      </c>
      <c r="X9" s="80">
        <v>0</v>
      </c>
      <c r="Y9" s="80">
        <v>-143070</v>
      </c>
      <c r="Z9" s="80">
        <v>11425393</v>
      </c>
      <c r="AA9" s="80">
        <v>11375607</v>
      </c>
      <c r="AB9" s="80">
        <v>-39102</v>
      </c>
      <c r="AC9" s="69">
        <v>84591</v>
      </c>
      <c r="AD9" s="69">
        <v>129</v>
      </c>
      <c r="AE9" s="69">
        <v>0</v>
      </c>
      <c r="AF9" s="80">
        <v>0</v>
      </c>
      <c r="AG9" s="80">
        <v>107185</v>
      </c>
      <c r="AH9" s="69">
        <v>0</v>
      </c>
      <c r="AI9" s="69">
        <v>0</v>
      </c>
      <c r="AJ9" s="80">
        <v>101</v>
      </c>
      <c r="AK9" s="80">
        <v>5549</v>
      </c>
      <c r="AL9" s="69">
        <v>0</v>
      </c>
      <c r="AM9" s="69">
        <v>0</v>
      </c>
      <c r="AN9" s="80">
        <v>0</v>
      </c>
      <c r="AO9" s="80">
        <v>0</v>
      </c>
      <c r="AP9" s="69">
        <v>0</v>
      </c>
      <c r="AQ9" s="69">
        <v>0</v>
      </c>
      <c r="AR9" s="80">
        <v>0</v>
      </c>
      <c r="AS9" s="80">
        <v>0</v>
      </c>
      <c r="AT9" s="69">
        <v>0</v>
      </c>
      <c r="AU9" s="69">
        <v>0</v>
      </c>
      <c r="AV9" s="80">
        <v>0</v>
      </c>
      <c r="AW9" s="80">
        <v>0</v>
      </c>
      <c r="AX9" s="69">
        <v>0</v>
      </c>
      <c r="AY9" s="69">
        <v>0</v>
      </c>
      <c r="AZ9" s="80">
        <v>0</v>
      </c>
      <c r="BA9" s="80">
        <v>0</v>
      </c>
      <c r="BB9" s="69">
        <v>0</v>
      </c>
      <c r="BC9" s="69">
        <v>0</v>
      </c>
      <c r="BD9" s="80">
        <v>0</v>
      </c>
      <c r="BE9" s="80">
        <v>1759</v>
      </c>
      <c r="BF9" s="69">
        <v>0</v>
      </c>
      <c r="BG9" s="69">
        <v>0</v>
      </c>
      <c r="BH9" s="80">
        <v>0</v>
      </c>
      <c r="BI9" s="80">
        <v>0</v>
      </c>
      <c r="BJ9" s="69">
        <v>0</v>
      </c>
      <c r="BK9" s="69">
        <v>0</v>
      </c>
      <c r="BL9" s="80">
        <v>0</v>
      </c>
      <c r="BM9" s="80">
        <v>0</v>
      </c>
      <c r="BN9" s="69">
        <v>0</v>
      </c>
      <c r="BO9" s="69">
        <v>0</v>
      </c>
      <c r="BP9" s="80">
        <v>0</v>
      </c>
      <c r="BQ9" s="80">
        <v>0</v>
      </c>
      <c r="BR9" s="69">
        <v>0</v>
      </c>
      <c r="BS9" s="69">
        <v>0</v>
      </c>
      <c r="BT9" s="80">
        <v>0</v>
      </c>
      <c r="BU9" s="80">
        <v>0</v>
      </c>
      <c r="BV9" s="69">
        <v>0</v>
      </c>
      <c r="BW9" s="69">
        <v>0</v>
      </c>
      <c r="BX9" s="80">
        <v>0</v>
      </c>
      <c r="BY9" s="80">
        <v>0</v>
      </c>
      <c r="BZ9" s="69">
        <v>0</v>
      </c>
      <c r="CA9" s="69">
        <v>0</v>
      </c>
      <c r="CB9" s="80">
        <v>101</v>
      </c>
      <c r="CC9" s="80">
        <v>114493</v>
      </c>
      <c r="CD9" s="69">
        <v>0</v>
      </c>
      <c r="CE9" s="69" t="s">
        <v>751</v>
      </c>
      <c r="CF9" s="69" t="s">
        <v>752</v>
      </c>
      <c r="CG9" s="69" t="s">
        <v>709</v>
      </c>
      <c r="CH9" s="69" t="s">
        <v>709</v>
      </c>
      <c r="CI9" s="69" t="s">
        <v>709</v>
      </c>
      <c r="CJ9" s="68" t="s">
        <v>709</v>
      </c>
      <c r="CK9" s="68">
        <v>45918</v>
      </c>
      <c r="CL9" s="185" t="s">
        <v>988</v>
      </c>
      <c r="CM9" s="67" t="s">
        <v>989</v>
      </c>
      <c r="CN9" s="67" t="s">
        <v>168</v>
      </c>
      <c r="CO9" s="68">
        <v>45772</v>
      </c>
      <c r="CP9" s="185" t="s">
        <v>986</v>
      </c>
      <c r="CQ9" s="67" t="s">
        <v>994</v>
      </c>
      <c r="CR9" s="67" t="s">
        <v>193</v>
      </c>
      <c r="CS9" s="69">
        <v>12534705.289999999</v>
      </c>
      <c r="CT9" s="69"/>
      <c r="CU9" s="69"/>
      <c r="CV9" s="69">
        <v>0</v>
      </c>
      <c r="CW9" s="69">
        <v>47</v>
      </c>
      <c r="CX9" s="69">
        <v>0</v>
      </c>
      <c r="CY9" s="69">
        <v>0</v>
      </c>
      <c r="CZ9" s="69">
        <v>0</v>
      </c>
      <c r="DA9" s="69">
        <v>0</v>
      </c>
      <c r="DG9" t="str">
        <f t="shared" si="1"/>
        <v>CO</v>
      </c>
      <c r="DH9">
        <f>COUNTIF(A1:A302,"05CO")</f>
        <v>28</v>
      </c>
      <c r="DI9" t="s">
        <v>157</v>
      </c>
      <c r="DJ9">
        <f t="shared" si="2"/>
        <v>177</v>
      </c>
      <c r="DK9">
        <f t="shared" si="3"/>
        <v>204</v>
      </c>
    </row>
    <row r="10" spans="1:115">
      <c r="A10" t="str">
        <f t="shared" si="0"/>
        <v>01CO</v>
      </c>
      <c r="B10" s="67" t="s">
        <v>129</v>
      </c>
      <c r="C10" s="67" t="s">
        <v>214</v>
      </c>
      <c r="D10" s="67" t="s">
        <v>215</v>
      </c>
      <c r="E10" s="68">
        <v>45245</v>
      </c>
      <c r="F10" s="185" t="s">
        <v>993</v>
      </c>
      <c r="G10" s="67" t="s">
        <v>990</v>
      </c>
      <c r="H10" s="69">
        <v>2</v>
      </c>
      <c r="I10" s="69">
        <v>4</v>
      </c>
      <c r="J10" s="69">
        <v>225</v>
      </c>
      <c r="K10" s="69">
        <v>301</v>
      </c>
      <c r="L10" s="69">
        <v>330</v>
      </c>
      <c r="M10" s="69">
        <v>-29</v>
      </c>
      <c r="N10" s="69">
        <v>29</v>
      </c>
      <c r="O10" s="69">
        <v>0</v>
      </c>
      <c r="P10" s="69">
        <v>65</v>
      </c>
      <c r="Q10" s="80">
        <v>11</v>
      </c>
      <c r="R10" s="80">
        <v>3945642</v>
      </c>
      <c r="S10" s="80">
        <v>68014</v>
      </c>
      <c r="T10" s="80">
        <v>3877628</v>
      </c>
      <c r="U10" s="80">
        <v>4078353</v>
      </c>
      <c r="V10" s="80">
        <v>4013289</v>
      </c>
      <c r="W10" s="80">
        <v>-76850</v>
      </c>
      <c r="X10" s="80">
        <v>0</v>
      </c>
      <c r="Y10" s="80">
        <v>-76850</v>
      </c>
      <c r="Z10" s="80">
        <v>3936439</v>
      </c>
      <c r="AA10" s="80">
        <v>3832582</v>
      </c>
      <c r="AB10" s="80">
        <v>-14467</v>
      </c>
      <c r="AC10" s="69">
        <v>132711</v>
      </c>
      <c r="AD10" s="69">
        <v>40</v>
      </c>
      <c r="AE10" s="69">
        <v>0</v>
      </c>
      <c r="AF10" s="80">
        <v>9</v>
      </c>
      <c r="AG10" s="80">
        <v>43321</v>
      </c>
      <c r="AH10" s="69">
        <v>0</v>
      </c>
      <c r="AI10" s="69">
        <v>0</v>
      </c>
      <c r="AJ10" s="80">
        <v>2</v>
      </c>
      <c r="AK10" s="80">
        <v>1733</v>
      </c>
      <c r="AL10" s="69">
        <v>0</v>
      </c>
      <c r="AM10" s="69">
        <v>0</v>
      </c>
      <c r="AN10" s="80">
        <v>0</v>
      </c>
      <c r="AO10" s="80">
        <v>0</v>
      </c>
      <c r="AP10" s="69">
        <v>0</v>
      </c>
      <c r="AQ10" s="69">
        <v>0</v>
      </c>
      <c r="AR10" s="80">
        <v>0</v>
      </c>
      <c r="AS10" s="80">
        <v>0</v>
      </c>
      <c r="AT10" s="69">
        <v>0</v>
      </c>
      <c r="AU10" s="69">
        <v>0</v>
      </c>
      <c r="AV10" s="80">
        <v>0</v>
      </c>
      <c r="AW10" s="80">
        <v>0</v>
      </c>
      <c r="AX10" s="69">
        <v>0</v>
      </c>
      <c r="AY10" s="69">
        <v>0</v>
      </c>
      <c r="AZ10" s="80">
        <v>0</v>
      </c>
      <c r="BA10" s="80">
        <v>0</v>
      </c>
      <c r="BB10" s="69">
        <v>0</v>
      </c>
      <c r="BC10" s="69">
        <v>0</v>
      </c>
      <c r="BD10" s="80">
        <v>0</v>
      </c>
      <c r="BE10" s="80">
        <v>0</v>
      </c>
      <c r="BF10" s="69">
        <v>0</v>
      </c>
      <c r="BG10" s="69">
        <v>0</v>
      </c>
      <c r="BH10" s="80">
        <v>0</v>
      </c>
      <c r="BI10" s="80">
        <v>0</v>
      </c>
      <c r="BJ10" s="69">
        <v>0</v>
      </c>
      <c r="BK10" s="69">
        <v>0</v>
      </c>
      <c r="BL10" s="80">
        <v>0</v>
      </c>
      <c r="BM10" s="80">
        <v>0</v>
      </c>
      <c r="BN10" s="69">
        <v>0</v>
      </c>
      <c r="BO10" s="69">
        <v>0</v>
      </c>
      <c r="BP10" s="80">
        <v>0</v>
      </c>
      <c r="BQ10" s="80">
        <v>0</v>
      </c>
      <c r="BR10" s="69">
        <v>0</v>
      </c>
      <c r="BS10" s="69">
        <v>0</v>
      </c>
      <c r="BT10" s="80">
        <v>0</v>
      </c>
      <c r="BU10" s="80">
        <v>0</v>
      </c>
      <c r="BV10" s="69">
        <v>0</v>
      </c>
      <c r="BW10" s="69">
        <v>0</v>
      </c>
      <c r="BX10" s="80">
        <v>0</v>
      </c>
      <c r="BY10" s="80">
        <v>0</v>
      </c>
      <c r="BZ10" s="69">
        <v>0</v>
      </c>
      <c r="CA10" s="69">
        <v>0</v>
      </c>
      <c r="CB10" s="80">
        <v>11</v>
      </c>
      <c r="CC10" s="80">
        <v>45054</v>
      </c>
      <c r="CD10" s="69">
        <v>0</v>
      </c>
      <c r="CE10" s="69" t="s">
        <v>753</v>
      </c>
      <c r="CF10" s="69" t="s">
        <v>754</v>
      </c>
      <c r="CG10" s="69" t="s">
        <v>709</v>
      </c>
      <c r="CH10" s="69" t="s">
        <v>709</v>
      </c>
      <c r="CI10" s="69" t="s">
        <v>709</v>
      </c>
      <c r="CJ10" s="68" t="s">
        <v>709</v>
      </c>
      <c r="CK10" s="68">
        <v>45840</v>
      </c>
      <c r="CL10" s="185" t="s">
        <v>988</v>
      </c>
      <c r="CM10" s="67" t="s">
        <v>989</v>
      </c>
      <c r="CN10" s="67" t="s">
        <v>168</v>
      </c>
      <c r="CO10" s="68">
        <v>45736</v>
      </c>
      <c r="CP10" s="185" t="s">
        <v>991</v>
      </c>
      <c r="CQ10" s="67" t="s">
        <v>994</v>
      </c>
      <c r="CR10" s="67" t="s">
        <v>193</v>
      </c>
      <c r="CS10" s="69">
        <v>5005578.3899999997</v>
      </c>
      <c r="CT10" s="69"/>
      <c r="CU10" s="69"/>
      <c r="CV10" s="69">
        <v>2</v>
      </c>
      <c r="CW10" s="69">
        <v>25</v>
      </c>
      <c r="CX10" s="69">
        <v>0</v>
      </c>
      <c r="CY10" s="69">
        <v>0</v>
      </c>
      <c r="CZ10" s="69">
        <v>0</v>
      </c>
      <c r="DA10" s="69">
        <v>0</v>
      </c>
      <c r="DF10" t="s">
        <v>1077</v>
      </c>
      <c r="DG10" t="str">
        <f t="shared" si="1"/>
        <v>CO</v>
      </c>
      <c r="DH10">
        <f>COUNTIF(A1:A302,"05DO")</f>
        <v>25</v>
      </c>
      <c r="DI10" t="s">
        <v>158</v>
      </c>
      <c r="DJ10">
        <f t="shared" si="2"/>
        <v>205</v>
      </c>
      <c r="DK10">
        <f t="shared" si="3"/>
        <v>229</v>
      </c>
    </row>
    <row r="11" spans="1:115">
      <c r="A11" t="str">
        <f t="shared" si="0"/>
        <v>01CO</v>
      </c>
      <c r="B11" s="67" t="s">
        <v>129</v>
      </c>
      <c r="C11" s="67" t="s">
        <v>216</v>
      </c>
      <c r="D11" s="67" t="s">
        <v>217</v>
      </c>
      <c r="E11" s="68">
        <v>45322</v>
      </c>
      <c r="F11" s="185" t="s">
        <v>991</v>
      </c>
      <c r="G11" s="67" t="s">
        <v>990</v>
      </c>
      <c r="H11" s="69">
        <v>2</v>
      </c>
      <c r="I11" s="69">
        <v>4</v>
      </c>
      <c r="J11" s="69">
        <v>250</v>
      </c>
      <c r="K11" s="69">
        <v>361</v>
      </c>
      <c r="L11" s="69">
        <v>352</v>
      </c>
      <c r="M11" s="69">
        <v>9</v>
      </c>
      <c r="N11" s="69">
        <v>0</v>
      </c>
      <c r="O11" s="69">
        <v>0</v>
      </c>
      <c r="P11" s="69">
        <v>83</v>
      </c>
      <c r="Q11" s="80">
        <v>28</v>
      </c>
      <c r="R11" s="80">
        <v>7502026</v>
      </c>
      <c r="S11" s="80">
        <v>73856</v>
      </c>
      <c r="T11" s="80">
        <v>7428170</v>
      </c>
      <c r="U11" s="80">
        <v>8082796</v>
      </c>
      <c r="V11" s="80">
        <v>8181304</v>
      </c>
      <c r="W11" s="80">
        <v>0</v>
      </c>
      <c r="X11" s="80">
        <v>0</v>
      </c>
      <c r="Y11" s="80">
        <v>0</v>
      </c>
      <c r="Z11" s="80">
        <v>8181304</v>
      </c>
      <c r="AA11" s="80">
        <v>8176865</v>
      </c>
      <c r="AB11" s="80">
        <v>-4440</v>
      </c>
      <c r="AC11" s="69">
        <v>580770</v>
      </c>
      <c r="AD11" s="69">
        <v>30</v>
      </c>
      <c r="AE11" s="69">
        <v>3</v>
      </c>
      <c r="AF11" s="80">
        <v>9</v>
      </c>
      <c r="AG11" s="80">
        <v>370939</v>
      </c>
      <c r="AH11" s="69">
        <v>0</v>
      </c>
      <c r="AI11" s="69">
        <v>3</v>
      </c>
      <c r="AJ11" s="80">
        <v>0</v>
      </c>
      <c r="AK11" s="80">
        <v>23365</v>
      </c>
      <c r="AL11" s="69">
        <v>0</v>
      </c>
      <c r="AM11" s="69">
        <v>0</v>
      </c>
      <c r="AN11" s="80">
        <v>0</v>
      </c>
      <c r="AO11" s="80">
        <v>0</v>
      </c>
      <c r="AP11" s="69">
        <v>0</v>
      </c>
      <c r="AQ11" s="69">
        <v>0</v>
      </c>
      <c r="AR11" s="80">
        <v>0</v>
      </c>
      <c r="AS11" s="80">
        <v>0</v>
      </c>
      <c r="AT11" s="69">
        <v>0</v>
      </c>
      <c r="AU11" s="69">
        <v>0</v>
      </c>
      <c r="AV11" s="80">
        <v>0</v>
      </c>
      <c r="AW11" s="80">
        <v>0</v>
      </c>
      <c r="AX11" s="69">
        <v>0</v>
      </c>
      <c r="AY11" s="69">
        <v>0</v>
      </c>
      <c r="AZ11" s="80">
        <v>19</v>
      </c>
      <c r="BA11" s="80">
        <v>201258</v>
      </c>
      <c r="BB11" s="69">
        <v>0</v>
      </c>
      <c r="BC11" s="69">
        <v>0</v>
      </c>
      <c r="BD11" s="80">
        <v>0</v>
      </c>
      <c r="BE11" s="80">
        <v>12662</v>
      </c>
      <c r="BF11" s="69">
        <v>0</v>
      </c>
      <c r="BG11" s="69">
        <v>0</v>
      </c>
      <c r="BH11" s="80">
        <v>0</v>
      </c>
      <c r="BI11" s="80">
        <v>0</v>
      </c>
      <c r="BJ11" s="69">
        <v>0</v>
      </c>
      <c r="BK11" s="69">
        <v>0</v>
      </c>
      <c r="BL11" s="80">
        <v>0</v>
      </c>
      <c r="BM11" s="80">
        <v>0</v>
      </c>
      <c r="BN11" s="69">
        <v>0</v>
      </c>
      <c r="BO11" s="69">
        <v>0</v>
      </c>
      <c r="BP11" s="80">
        <v>0</v>
      </c>
      <c r="BQ11" s="80">
        <v>0</v>
      </c>
      <c r="BR11" s="69">
        <v>0</v>
      </c>
      <c r="BS11" s="69">
        <v>0</v>
      </c>
      <c r="BT11" s="80">
        <v>0</v>
      </c>
      <c r="BU11" s="80">
        <v>0</v>
      </c>
      <c r="BV11" s="69">
        <v>0</v>
      </c>
      <c r="BW11" s="69">
        <v>0</v>
      </c>
      <c r="BX11" s="80">
        <v>0</v>
      </c>
      <c r="BY11" s="80">
        <v>0</v>
      </c>
      <c r="BZ11" s="69">
        <v>0</v>
      </c>
      <c r="CA11" s="69">
        <v>6</v>
      </c>
      <c r="CB11" s="80">
        <v>28</v>
      </c>
      <c r="CC11" s="80">
        <v>608224</v>
      </c>
      <c r="CD11" s="69">
        <v>0</v>
      </c>
      <c r="CE11" s="69" t="s">
        <v>720</v>
      </c>
      <c r="CF11" s="69" t="s">
        <v>721</v>
      </c>
      <c r="CG11" s="69" t="s">
        <v>709</v>
      </c>
      <c r="CH11" s="69" t="s">
        <v>709</v>
      </c>
      <c r="CI11" s="69" t="s">
        <v>709</v>
      </c>
      <c r="CJ11" s="68" t="s">
        <v>709</v>
      </c>
      <c r="CK11" s="68">
        <v>46064</v>
      </c>
      <c r="CL11" s="185" t="s">
        <v>991</v>
      </c>
      <c r="CM11" s="67" t="s">
        <v>989</v>
      </c>
      <c r="CN11" s="67" t="s">
        <v>168</v>
      </c>
      <c r="CO11" s="68">
        <v>45982</v>
      </c>
      <c r="CP11" s="185" t="s">
        <v>993</v>
      </c>
      <c r="CQ11" s="67" t="s">
        <v>989</v>
      </c>
      <c r="CR11" s="67" t="s">
        <v>213</v>
      </c>
      <c r="CS11" s="69">
        <v>7936833.1200000001</v>
      </c>
      <c r="CT11" s="69"/>
      <c r="CU11" s="69"/>
      <c r="CV11" s="69">
        <v>0</v>
      </c>
      <c r="CW11" s="69">
        <v>21</v>
      </c>
      <c r="CX11" s="69">
        <v>0</v>
      </c>
      <c r="CY11" s="69">
        <v>0</v>
      </c>
      <c r="CZ11" s="69">
        <v>0</v>
      </c>
      <c r="DA11" s="69">
        <v>0</v>
      </c>
      <c r="DG11" t="str">
        <f t="shared" si="1"/>
        <v>CO</v>
      </c>
      <c r="DH11">
        <f>COUNTIF(A1:A302,"06CO")</f>
        <v>18</v>
      </c>
      <c r="DI11" t="s">
        <v>159</v>
      </c>
      <c r="DJ11">
        <f t="shared" si="2"/>
        <v>230</v>
      </c>
      <c r="DK11">
        <f t="shared" si="3"/>
        <v>247</v>
      </c>
    </row>
    <row r="12" spans="1:115">
      <c r="A12" t="str">
        <f t="shared" si="0"/>
        <v>01CO</v>
      </c>
      <c r="B12" s="67" t="s">
        <v>129</v>
      </c>
      <c r="C12" s="67" t="s">
        <v>218</v>
      </c>
      <c r="D12" s="67" t="s">
        <v>219</v>
      </c>
      <c r="E12" s="68">
        <v>45350</v>
      </c>
      <c r="F12" s="185" t="s">
        <v>991</v>
      </c>
      <c r="G12" s="67" t="s">
        <v>990</v>
      </c>
      <c r="H12" s="69">
        <v>1</v>
      </c>
      <c r="I12" s="69">
        <v>2</v>
      </c>
      <c r="J12" s="69">
        <v>100</v>
      </c>
      <c r="K12" s="69">
        <v>207</v>
      </c>
      <c r="L12" s="69">
        <v>206</v>
      </c>
      <c r="M12" s="69">
        <v>1</v>
      </c>
      <c r="N12" s="69">
        <v>0</v>
      </c>
      <c r="O12" s="69">
        <v>0</v>
      </c>
      <c r="P12" s="69">
        <v>107</v>
      </c>
      <c r="Q12" s="80">
        <v>0</v>
      </c>
      <c r="R12" s="80">
        <v>1036497</v>
      </c>
      <c r="S12" s="80">
        <v>45938</v>
      </c>
      <c r="T12" s="80">
        <v>990559</v>
      </c>
      <c r="U12" s="80">
        <v>1074999</v>
      </c>
      <c r="V12" s="80">
        <v>1074468</v>
      </c>
      <c r="W12" s="80">
        <v>0</v>
      </c>
      <c r="X12" s="80">
        <v>0</v>
      </c>
      <c r="Y12" s="80">
        <v>0</v>
      </c>
      <c r="Z12" s="80">
        <v>1074468</v>
      </c>
      <c r="AA12" s="80">
        <v>1035967</v>
      </c>
      <c r="AB12" s="80">
        <v>0</v>
      </c>
      <c r="AC12" s="69">
        <v>38502</v>
      </c>
      <c r="AD12" s="69">
        <v>57</v>
      </c>
      <c r="AE12" s="69">
        <v>0</v>
      </c>
      <c r="AF12" s="80">
        <v>0</v>
      </c>
      <c r="AG12" s="80">
        <v>0</v>
      </c>
      <c r="AH12" s="69">
        <v>0</v>
      </c>
      <c r="AI12" s="69">
        <v>0</v>
      </c>
      <c r="AJ12" s="80">
        <v>0</v>
      </c>
      <c r="AK12" s="80">
        <v>0</v>
      </c>
      <c r="AL12" s="69">
        <v>0</v>
      </c>
      <c r="AM12" s="69">
        <v>0</v>
      </c>
      <c r="AN12" s="80">
        <v>0</v>
      </c>
      <c r="AO12" s="80">
        <v>0</v>
      </c>
      <c r="AP12" s="69">
        <v>0</v>
      </c>
      <c r="AQ12" s="69">
        <v>0</v>
      </c>
      <c r="AR12" s="80">
        <v>0</v>
      </c>
      <c r="AS12" s="80">
        <v>0</v>
      </c>
      <c r="AT12" s="69">
        <v>0</v>
      </c>
      <c r="AU12" s="69">
        <v>0</v>
      </c>
      <c r="AV12" s="80">
        <v>0</v>
      </c>
      <c r="AW12" s="80">
        <v>0</v>
      </c>
      <c r="AX12" s="69">
        <v>0</v>
      </c>
      <c r="AY12" s="69">
        <v>29</v>
      </c>
      <c r="AZ12" s="80">
        <v>0</v>
      </c>
      <c r="BA12" s="80">
        <v>0</v>
      </c>
      <c r="BB12" s="69">
        <v>0</v>
      </c>
      <c r="BC12" s="69">
        <v>0</v>
      </c>
      <c r="BD12" s="80">
        <v>0</v>
      </c>
      <c r="BE12" s="80">
        <v>0</v>
      </c>
      <c r="BF12" s="69">
        <v>0</v>
      </c>
      <c r="BG12" s="69">
        <v>0</v>
      </c>
      <c r="BH12" s="80">
        <v>0</v>
      </c>
      <c r="BI12" s="80">
        <v>0</v>
      </c>
      <c r="BJ12" s="69">
        <v>0</v>
      </c>
      <c r="BK12" s="69">
        <v>0</v>
      </c>
      <c r="BL12" s="80">
        <v>0</v>
      </c>
      <c r="BM12" s="80">
        <v>0</v>
      </c>
      <c r="BN12" s="69">
        <v>0</v>
      </c>
      <c r="BO12" s="69">
        <v>0</v>
      </c>
      <c r="BP12" s="80">
        <v>0</v>
      </c>
      <c r="BQ12" s="80">
        <v>0</v>
      </c>
      <c r="BR12" s="69">
        <v>0</v>
      </c>
      <c r="BS12" s="69">
        <v>0</v>
      </c>
      <c r="BT12" s="80">
        <v>0</v>
      </c>
      <c r="BU12" s="80">
        <v>0</v>
      </c>
      <c r="BV12" s="69">
        <v>0</v>
      </c>
      <c r="BW12" s="69">
        <v>0</v>
      </c>
      <c r="BX12" s="80">
        <v>0</v>
      </c>
      <c r="BY12" s="80">
        <v>0</v>
      </c>
      <c r="BZ12" s="69">
        <v>0</v>
      </c>
      <c r="CA12" s="69">
        <v>29</v>
      </c>
      <c r="CB12" s="80">
        <v>0</v>
      </c>
      <c r="CC12" s="80">
        <v>0</v>
      </c>
      <c r="CD12" s="69">
        <v>0</v>
      </c>
      <c r="CE12" s="69" t="s">
        <v>749</v>
      </c>
      <c r="CF12" s="69" t="s">
        <v>750</v>
      </c>
      <c r="CG12" s="69" t="s">
        <v>709</v>
      </c>
      <c r="CH12" s="69" t="s">
        <v>709</v>
      </c>
      <c r="CI12" s="69" t="s">
        <v>709</v>
      </c>
      <c r="CJ12" s="68" t="s">
        <v>709</v>
      </c>
      <c r="CK12" s="68">
        <v>45876</v>
      </c>
      <c r="CL12" s="185" t="s">
        <v>988</v>
      </c>
      <c r="CM12" s="67" t="s">
        <v>989</v>
      </c>
      <c r="CN12" s="67" t="s">
        <v>168</v>
      </c>
      <c r="CO12" s="68">
        <v>45693</v>
      </c>
      <c r="CP12" s="185" t="s">
        <v>991</v>
      </c>
      <c r="CQ12" s="67" t="s">
        <v>994</v>
      </c>
      <c r="CR12" s="67" t="s">
        <v>199</v>
      </c>
      <c r="CS12" s="69">
        <v>1164568.56</v>
      </c>
      <c r="CT12" s="69"/>
      <c r="CU12" s="69"/>
      <c r="CV12" s="69">
        <v>0</v>
      </c>
      <c r="CW12" s="69">
        <v>21</v>
      </c>
      <c r="CX12" s="69">
        <v>0</v>
      </c>
      <c r="CY12" s="69">
        <v>0</v>
      </c>
      <c r="CZ12" s="69">
        <v>0</v>
      </c>
      <c r="DA12" s="69">
        <v>0</v>
      </c>
      <c r="DG12" t="str">
        <f t="shared" si="1"/>
        <v>CO</v>
      </c>
      <c r="DH12">
        <f>COUNTIF(A1:A302,"06DO")</f>
        <v>8</v>
      </c>
      <c r="DI12" t="s">
        <v>160</v>
      </c>
      <c r="DJ12">
        <f t="shared" si="2"/>
        <v>248</v>
      </c>
      <c r="DK12">
        <f t="shared" si="3"/>
        <v>255</v>
      </c>
    </row>
    <row r="13" spans="1:115">
      <c r="A13" t="str">
        <f t="shared" si="0"/>
        <v>01CO</v>
      </c>
      <c r="B13" s="67" t="s">
        <v>129</v>
      </c>
      <c r="C13" s="67" t="s">
        <v>220</v>
      </c>
      <c r="D13" s="67" t="s">
        <v>221</v>
      </c>
      <c r="E13" s="68">
        <v>45350</v>
      </c>
      <c r="F13" s="185" t="s">
        <v>991</v>
      </c>
      <c r="G13" s="67" t="s">
        <v>990</v>
      </c>
      <c r="H13" s="69">
        <v>2</v>
      </c>
      <c r="I13" s="69">
        <v>3</v>
      </c>
      <c r="J13" s="69">
        <v>200</v>
      </c>
      <c r="K13" s="69">
        <v>287</v>
      </c>
      <c r="L13" s="69">
        <v>285</v>
      </c>
      <c r="M13" s="69">
        <v>2</v>
      </c>
      <c r="N13" s="69">
        <v>0</v>
      </c>
      <c r="O13" s="69">
        <v>0</v>
      </c>
      <c r="P13" s="69">
        <v>87</v>
      </c>
      <c r="Q13" s="80">
        <v>0</v>
      </c>
      <c r="R13" s="80">
        <v>2902791</v>
      </c>
      <c r="S13" s="80">
        <v>50000</v>
      </c>
      <c r="T13" s="80">
        <v>2852791</v>
      </c>
      <c r="U13" s="80">
        <v>2941983</v>
      </c>
      <c r="V13" s="80">
        <v>2705963</v>
      </c>
      <c r="W13" s="80">
        <v>0</v>
      </c>
      <c r="X13" s="80">
        <v>0</v>
      </c>
      <c r="Y13" s="80">
        <v>0</v>
      </c>
      <c r="Z13" s="80">
        <v>2705963</v>
      </c>
      <c r="AA13" s="80">
        <v>2704866</v>
      </c>
      <c r="AB13" s="80">
        <v>-1098</v>
      </c>
      <c r="AC13" s="69">
        <v>39192</v>
      </c>
      <c r="AD13" s="69">
        <v>78</v>
      </c>
      <c r="AE13" s="69">
        <v>0</v>
      </c>
      <c r="AF13" s="80">
        <v>0</v>
      </c>
      <c r="AG13" s="80">
        <v>0</v>
      </c>
      <c r="AH13" s="69">
        <v>0</v>
      </c>
      <c r="AI13" s="69">
        <v>0</v>
      </c>
      <c r="AJ13" s="80">
        <v>0</v>
      </c>
      <c r="AK13" s="80">
        <v>65279</v>
      </c>
      <c r="AL13" s="69">
        <v>0</v>
      </c>
      <c r="AM13" s="69">
        <v>0</v>
      </c>
      <c r="AN13" s="80">
        <v>0</v>
      </c>
      <c r="AO13" s="80">
        <v>0</v>
      </c>
      <c r="AP13" s="69">
        <v>0</v>
      </c>
      <c r="AQ13" s="69">
        <v>0</v>
      </c>
      <c r="AR13" s="80">
        <v>0</v>
      </c>
      <c r="AS13" s="80">
        <v>0</v>
      </c>
      <c r="AT13" s="69">
        <v>0</v>
      </c>
      <c r="AU13" s="69">
        <v>0</v>
      </c>
      <c r="AV13" s="80">
        <v>0</v>
      </c>
      <c r="AW13" s="80">
        <v>0</v>
      </c>
      <c r="AX13" s="69">
        <v>0</v>
      </c>
      <c r="AY13" s="69">
        <v>0</v>
      </c>
      <c r="AZ13" s="80">
        <v>0</v>
      </c>
      <c r="BA13" s="80">
        <v>0</v>
      </c>
      <c r="BB13" s="69">
        <v>0</v>
      </c>
      <c r="BC13" s="69">
        <v>0</v>
      </c>
      <c r="BD13" s="80">
        <v>0</v>
      </c>
      <c r="BE13" s="80">
        <v>0</v>
      </c>
      <c r="BF13" s="69">
        <v>0</v>
      </c>
      <c r="BG13" s="69">
        <v>0</v>
      </c>
      <c r="BH13" s="80">
        <v>0</v>
      </c>
      <c r="BI13" s="80">
        <v>0</v>
      </c>
      <c r="BJ13" s="69">
        <v>0</v>
      </c>
      <c r="BK13" s="69">
        <v>0</v>
      </c>
      <c r="BL13" s="80">
        <v>0</v>
      </c>
      <c r="BM13" s="80">
        <v>0</v>
      </c>
      <c r="BN13" s="69">
        <v>0</v>
      </c>
      <c r="BO13" s="69">
        <v>0</v>
      </c>
      <c r="BP13" s="80">
        <v>0</v>
      </c>
      <c r="BQ13" s="80">
        <v>0</v>
      </c>
      <c r="BR13" s="69">
        <v>0</v>
      </c>
      <c r="BS13" s="69">
        <v>0</v>
      </c>
      <c r="BT13" s="80">
        <v>0</v>
      </c>
      <c r="BU13" s="80">
        <v>0</v>
      </c>
      <c r="BV13" s="69">
        <v>0</v>
      </c>
      <c r="BW13" s="69">
        <v>0</v>
      </c>
      <c r="BX13" s="80">
        <v>0</v>
      </c>
      <c r="BY13" s="80">
        <v>0</v>
      </c>
      <c r="BZ13" s="69">
        <v>0</v>
      </c>
      <c r="CA13" s="69">
        <v>0</v>
      </c>
      <c r="CB13" s="80">
        <v>0</v>
      </c>
      <c r="CC13" s="80">
        <v>65279</v>
      </c>
      <c r="CD13" s="69">
        <v>0</v>
      </c>
      <c r="CE13" s="69" t="s">
        <v>720</v>
      </c>
      <c r="CF13" s="69" t="s">
        <v>721</v>
      </c>
      <c r="CG13" s="69" t="s">
        <v>709</v>
      </c>
      <c r="CH13" s="69" t="s">
        <v>709</v>
      </c>
      <c r="CI13" s="69" t="s">
        <v>709</v>
      </c>
      <c r="CJ13" s="68" t="s">
        <v>709</v>
      </c>
      <c r="CK13" s="68">
        <v>46055</v>
      </c>
      <c r="CL13" s="185" t="s">
        <v>991</v>
      </c>
      <c r="CM13" s="67" t="s">
        <v>989</v>
      </c>
      <c r="CN13" s="67" t="s">
        <v>168</v>
      </c>
      <c r="CO13" s="68">
        <v>45968</v>
      </c>
      <c r="CP13" s="185" t="s">
        <v>993</v>
      </c>
      <c r="CQ13" s="67" t="s">
        <v>989</v>
      </c>
      <c r="CR13" s="67" t="s">
        <v>196</v>
      </c>
      <c r="CS13" s="69">
        <v>2895926.83</v>
      </c>
      <c r="CT13" s="69"/>
      <c r="CU13" s="69"/>
      <c r="CV13" s="69">
        <v>0</v>
      </c>
      <c r="CW13" s="69">
        <v>9</v>
      </c>
      <c r="CX13" s="69">
        <v>0</v>
      </c>
      <c r="CY13" s="69">
        <v>0</v>
      </c>
      <c r="CZ13" s="69">
        <v>0</v>
      </c>
      <c r="DA13" s="69">
        <v>0</v>
      </c>
      <c r="DG13" t="str">
        <f t="shared" si="1"/>
        <v>CO</v>
      </c>
      <c r="DH13">
        <f>COUNTIF(A1:A302,"07CO")</f>
        <v>17</v>
      </c>
      <c r="DI13" t="s">
        <v>161</v>
      </c>
      <c r="DJ13">
        <f t="shared" si="2"/>
        <v>256</v>
      </c>
      <c r="DK13">
        <f t="shared" si="3"/>
        <v>272</v>
      </c>
    </row>
    <row r="14" spans="1:115">
      <c r="A14" t="str">
        <f t="shared" si="0"/>
        <v>01CO</v>
      </c>
      <c r="B14" s="67" t="s">
        <v>129</v>
      </c>
      <c r="C14" s="67" t="s">
        <v>222</v>
      </c>
      <c r="D14" s="67" t="s">
        <v>223</v>
      </c>
      <c r="E14" s="68">
        <v>45245</v>
      </c>
      <c r="F14" s="185" t="s">
        <v>993</v>
      </c>
      <c r="G14" s="67" t="s">
        <v>990</v>
      </c>
      <c r="H14" s="69">
        <v>2</v>
      </c>
      <c r="I14" s="69">
        <v>1</v>
      </c>
      <c r="J14" s="69">
        <v>200</v>
      </c>
      <c r="K14" s="69">
        <v>310</v>
      </c>
      <c r="L14" s="69">
        <v>310</v>
      </c>
      <c r="M14" s="69">
        <v>0</v>
      </c>
      <c r="N14" s="69">
        <v>0</v>
      </c>
      <c r="O14" s="69">
        <v>0</v>
      </c>
      <c r="P14" s="69">
        <v>94</v>
      </c>
      <c r="Q14" s="80">
        <v>16</v>
      </c>
      <c r="R14" s="80">
        <v>6196035</v>
      </c>
      <c r="S14" s="80">
        <v>68350</v>
      </c>
      <c r="T14" s="80">
        <v>6127685</v>
      </c>
      <c r="U14" s="80">
        <v>6206737</v>
      </c>
      <c r="V14" s="80">
        <v>6556044</v>
      </c>
      <c r="W14" s="80">
        <v>0</v>
      </c>
      <c r="X14" s="80">
        <v>0</v>
      </c>
      <c r="Y14" s="80">
        <v>0</v>
      </c>
      <c r="Z14" s="80">
        <v>6556044</v>
      </c>
      <c r="AA14" s="80">
        <v>6524950</v>
      </c>
      <c r="AB14" s="80">
        <v>-31093</v>
      </c>
      <c r="AC14" s="69">
        <v>10701</v>
      </c>
      <c r="AD14" s="69">
        <v>70</v>
      </c>
      <c r="AE14" s="69">
        <v>0</v>
      </c>
      <c r="AF14" s="80">
        <v>16</v>
      </c>
      <c r="AG14" s="80">
        <v>12210</v>
      </c>
      <c r="AH14" s="69">
        <v>0</v>
      </c>
      <c r="AI14" s="69">
        <v>0</v>
      </c>
      <c r="AJ14" s="80">
        <v>0</v>
      </c>
      <c r="AK14" s="80">
        <v>19772</v>
      </c>
      <c r="AL14" s="69">
        <v>0</v>
      </c>
      <c r="AM14" s="69">
        <v>0</v>
      </c>
      <c r="AN14" s="80">
        <v>0</v>
      </c>
      <c r="AO14" s="80">
        <v>0</v>
      </c>
      <c r="AP14" s="69">
        <v>0</v>
      </c>
      <c r="AQ14" s="69">
        <v>0</v>
      </c>
      <c r="AR14" s="80">
        <v>0</v>
      </c>
      <c r="AS14" s="80">
        <v>0</v>
      </c>
      <c r="AT14" s="69">
        <v>0</v>
      </c>
      <c r="AU14" s="69">
        <v>0</v>
      </c>
      <c r="AV14" s="80">
        <v>0</v>
      </c>
      <c r="AW14" s="80">
        <v>0</v>
      </c>
      <c r="AX14" s="69">
        <v>0</v>
      </c>
      <c r="AY14" s="69">
        <v>0</v>
      </c>
      <c r="AZ14" s="80">
        <v>0</v>
      </c>
      <c r="BA14" s="80">
        <v>0</v>
      </c>
      <c r="BB14" s="69">
        <v>0</v>
      </c>
      <c r="BC14" s="69">
        <v>0</v>
      </c>
      <c r="BD14" s="80">
        <v>0</v>
      </c>
      <c r="BE14" s="80">
        <v>0</v>
      </c>
      <c r="BF14" s="69">
        <v>0</v>
      </c>
      <c r="BG14" s="69">
        <v>0</v>
      </c>
      <c r="BH14" s="80">
        <v>0</v>
      </c>
      <c r="BI14" s="80">
        <v>0</v>
      </c>
      <c r="BJ14" s="69">
        <v>0</v>
      </c>
      <c r="BK14" s="69">
        <v>0</v>
      </c>
      <c r="BL14" s="80">
        <v>0</v>
      </c>
      <c r="BM14" s="80">
        <v>0</v>
      </c>
      <c r="BN14" s="69">
        <v>0</v>
      </c>
      <c r="BO14" s="69">
        <v>0</v>
      </c>
      <c r="BP14" s="80">
        <v>0</v>
      </c>
      <c r="BQ14" s="80">
        <v>0</v>
      </c>
      <c r="BR14" s="69">
        <v>0</v>
      </c>
      <c r="BS14" s="69">
        <v>0</v>
      </c>
      <c r="BT14" s="80">
        <v>0</v>
      </c>
      <c r="BU14" s="80">
        <v>0</v>
      </c>
      <c r="BV14" s="69">
        <v>0</v>
      </c>
      <c r="BW14" s="69">
        <v>0</v>
      </c>
      <c r="BX14" s="80">
        <v>0</v>
      </c>
      <c r="BY14" s="80">
        <v>0</v>
      </c>
      <c r="BZ14" s="69">
        <v>0</v>
      </c>
      <c r="CA14" s="69">
        <v>0</v>
      </c>
      <c r="CB14" s="80">
        <v>16</v>
      </c>
      <c r="CC14" s="80">
        <v>31982</v>
      </c>
      <c r="CD14" s="69">
        <v>0</v>
      </c>
      <c r="CE14" s="69" t="s">
        <v>718</v>
      </c>
      <c r="CF14" s="69" t="s">
        <v>719</v>
      </c>
      <c r="CG14" s="69" t="s">
        <v>709</v>
      </c>
      <c r="CH14" s="69" t="s">
        <v>709</v>
      </c>
      <c r="CI14" s="69" t="s">
        <v>709</v>
      </c>
      <c r="CJ14" s="68" t="s">
        <v>709</v>
      </c>
      <c r="CK14" s="68">
        <v>45863</v>
      </c>
      <c r="CL14" s="185" t="s">
        <v>988</v>
      </c>
      <c r="CM14" s="67" t="s">
        <v>989</v>
      </c>
      <c r="CN14" s="67" t="s">
        <v>168</v>
      </c>
      <c r="CO14" s="68">
        <v>45749</v>
      </c>
      <c r="CP14" s="185" t="s">
        <v>986</v>
      </c>
      <c r="CQ14" s="67" t="s">
        <v>994</v>
      </c>
      <c r="CR14" s="67" t="s">
        <v>213</v>
      </c>
      <c r="CS14" s="69">
        <v>6886950.71</v>
      </c>
      <c r="CT14" s="69"/>
      <c r="CU14" s="69"/>
      <c r="CV14" s="69">
        <v>16</v>
      </c>
      <c r="CW14" s="69">
        <v>24</v>
      </c>
      <c r="CX14" s="69">
        <v>0</v>
      </c>
      <c r="CY14" s="69">
        <v>0</v>
      </c>
      <c r="CZ14" s="69">
        <v>0</v>
      </c>
      <c r="DA14" s="69">
        <v>0</v>
      </c>
      <c r="DG14" t="str">
        <f t="shared" si="1"/>
        <v>CO</v>
      </c>
      <c r="DH14">
        <f>COUNTIF(A1:A302,"07DO")</f>
        <v>16</v>
      </c>
      <c r="DI14" t="s">
        <v>162</v>
      </c>
      <c r="DJ14">
        <f t="shared" si="2"/>
        <v>273</v>
      </c>
      <c r="DK14">
        <f t="shared" si="3"/>
        <v>288</v>
      </c>
    </row>
    <row r="15" spans="1:115">
      <c r="A15" t="str">
        <f t="shared" si="0"/>
        <v>01CO</v>
      </c>
      <c r="B15" s="67" t="s">
        <v>129</v>
      </c>
      <c r="C15" s="67" t="s">
        <v>224</v>
      </c>
      <c r="D15" s="67" t="s">
        <v>225</v>
      </c>
      <c r="E15" s="68">
        <v>45378</v>
      </c>
      <c r="F15" s="185" t="s">
        <v>991</v>
      </c>
      <c r="G15" s="67" t="s">
        <v>990</v>
      </c>
      <c r="H15" s="69">
        <v>2</v>
      </c>
      <c r="I15" s="69">
        <v>1</v>
      </c>
      <c r="J15" s="69">
        <v>200</v>
      </c>
      <c r="K15" s="69">
        <v>346</v>
      </c>
      <c r="L15" s="69">
        <v>346</v>
      </c>
      <c r="M15" s="69">
        <v>0</v>
      </c>
      <c r="N15" s="69">
        <v>0</v>
      </c>
      <c r="O15" s="69">
        <v>0</v>
      </c>
      <c r="P15" s="69">
        <v>116</v>
      </c>
      <c r="Q15" s="80">
        <v>0</v>
      </c>
      <c r="R15" s="80">
        <v>2636284</v>
      </c>
      <c r="S15" s="80">
        <v>50000</v>
      </c>
      <c r="T15" s="80">
        <v>2586284</v>
      </c>
      <c r="U15" s="80">
        <v>2666046</v>
      </c>
      <c r="V15" s="80">
        <v>2714680</v>
      </c>
      <c r="W15" s="80">
        <v>-3800</v>
      </c>
      <c r="X15" s="80">
        <v>0</v>
      </c>
      <c r="Y15" s="80">
        <v>-3800</v>
      </c>
      <c r="Z15" s="80">
        <v>2710880</v>
      </c>
      <c r="AA15" s="80">
        <v>2705941</v>
      </c>
      <c r="AB15" s="80">
        <v>-4939</v>
      </c>
      <c r="AC15" s="69">
        <v>29762</v>
      </c>
      <c r="AD15" s="69">
        <v>88</v>
      </c>
      <c r="AE15" s="69">
        <v>0</v>
      </c>
      <c r="AF15" s="80">
        <v>0</v>
      </c>
      <c r="AG15" s="80">
        <v>6254</v>
      </c>
      <c r="AH15" s="69">
        <v>0</v>
      </c>
      <c r="AI15" s="69">
        <v>0</v>
      </c>
      <c r="AJ15" s="80">
        <v>0</v>
      </c>
      <c r="AK15" s="80">
        <v>60445</v>
      </c>
      <c r="AL15" s="69">
        <v>15459</v>
      </c>
      <c r="AM15" s="69">
        <v>0</v>
      </c>
      <c r="AN15" s="80">
        <v>0</v>
      </c>
      <c r="AO15" s="80">
        <v>0</v>
      </c>
      <c r="AP15" s="69">
        <v>0</v>
      </c>
      <c r="AQ15" s="69">
        <v>0</v>
      </c>
      <c r="AR15" s="80">
        <v>0</v>
      </c>
      <c r="AS15" s="80">
        <v>0</v>
      </c>
      <c r="AT15" s="69">
        <v>0</v>
      </c>
      <c r="AU15" s="69">
        <v>0</v>
      </c>
      <c r="AV15" s="80">
        <v>0</v>
      </c>
      <c r="AW15" s="80">
        <v>0</v>
      </c>
      <c r="AX15" s="69">
        <v>0</v>
      </c>
      <c r="AY15" s="69">
        <v>0</v>
      </c>
      <c r="AZ15" s="80">
        <v>0</v>
      </c>
      <c r="BA15" s="80">
        <v>0</v>
      </c>
      <c r="BB15" s="69">
        <v>0</v>
      </c>
      <c r="BC15" s="69">
        <v>0</v>
      </c>
      <c r="BD15" s="80">
        <v>0</v>
      </c>
      <c r="BE15" s="80">
        <v>0</v>
      </c>
      <c r="BF15" s="69">
        <v>0</v>
      </c>
      <c r="BG15" s="69">
        <v>0</v>
      </c>
      <c r="BH15" s="80">
        <v>0</v>
      </c>
      <c r="BI15" s="80">
        <v>0</v>
      </c>
      <c r="BJ15" s="69">
        <v>0</v>
      </c>
      <c r="BK15" s="69">
        <v>0</v>
      </c>
      <c r="BL15" s="80">
        <v>0</v>
      </c>
      <c r="BM15" s="80">
        <v>0</v>
      </c>
      <c r="BN15" s="69">
        <v>0</v>
      </c>
      <c r="BO15" s="69">
        <v>0</v>
      </c>
      <c r="BP15" s="80">
        <v>0</v>
      </c>
      <c r="BQ15" s="80">
        <v>0</v>
      </c>
      <c r="BR15" s="69">
        <v>0</v>
      </c>
      <c r="BS15" s="69">
        <v>0</v>
      </c>
      <c r="BT15" s="80">
        <v>0</v>
      </c>
      <c r="BU15" s="80">
        <v>0</v>
      </c>
      <c r="BV15" s="69">
        <v>0</v>
      </c>
      <c r="BW15" s="69">
        <v>0</v>
      </c>
      <c r="BX15" s="80">
        <v>0</v>
      </c>
      <c r="BY15" s="80">
        <v>0</v>
      </c>
      <c r="BZ15" s="69">
        <v>0</v>
      </c>
      <c r="CA15" s="69">
        <v>0</v>
      </c>
      <c r="CB15" s="80">
        <v>0</v>
      </c>
      <c r="CC15" s="80">
        <v>66698</v>
      </c>
      <c r="CD15" s="69">
        <v>15459</v>
      </c>
      <c r="CE15" s="69" t="s">
        <v>755</v>
      </c>
      <c r="CF15" s="69" t="s">
        <v>756</v>
      </c>
      <c r="CG15" s="69" t="s">
        <v>709</v>
      </c>
      <c r="CH15" s="69" t="s">
        <v>709</v>
      </c>
      <c r="CI15" s="69" t="s">
        <v>709</v>
      </c>
      <c r="CJ15" s="68" t="s">
        <v>709</v>
      </c>
      <c r="CK15" s="68">
        <v>46108</v>
      </c>
      <c r="CL15" s="185" t="s">
        <v>991</v>
      </c>
      <c r="CM15" s="67" t="s">
        <v>989</v>
      </c>
      <c r="CN15" s="67" t="s">
        <v>168</v>
      </c>
      <c r="CO15" s="68">
        <v>45924</v>
      </c>
      <c r="CP15" s="185" t="s">
        <v>988</v>
      </c>
      <c r="CQ15" s="67" t="s">
        <v>989</v>
      </c>
      <c r="CR15" s="67" t="s">
        <v>213</v>
      </c>
      <c r="CS15" s="69">
        <v>3253356.71</v>
      </c>
      <c r="CT15" s="69"/>
      <c r="CU15" s="69"/>
      <c r="CV15" s="69">
        <v>0</v>
      </c>
      <c r="CW15" s="69">
        <v>28</v>
      </c>
      <c r="CX15" s="69">
        <v>0</v>
      </c>
      <c r="CY15" s="69">
        <v>0</v>
      </c>
      <c r="CZ15" s="69">
        <v>0</v>
      </c>
      <c r="DA15" s="69">
        <v>0</v>
      </c>
      <c r="DG15" t="str">
        <f t="shared" si="1"/>
        <v>CO</v>
      </c>
      <c r="DH15">
        <f>COUNTIF(A1:A302,"08CO")</f>
        <v>0</v>
      </c>
      <c r="DI15" t="s">
        <v>163</v>
      </c>
      <c r="DJ15">
        <f t="shared" si="2"/>
        <v>289</v>
      </c>
      <c r="DK15">
        <f t="shared" si="3"/>
        <v>288</v>
      </c>
    </row>
    <row r="16" spans="1:115">
      <c r="A16" t="str">
        <f t="shared" si="0"/>
        <v>01CO</v>
      </c>
      <c r="B16" s="67" t="s">
        <v>129</v>
      </c>
      <c r="C16" s="67" t="s">
        <v>226</v>
      </c>
      <c r="D16" s="67" t="s">
        <v>227</v>
      </c>
      <c r="E16" s="68">
        <v>45322</v>
      </c>
      <c r="F16" s="185" t="s">
        <v>991</v>
      </c>
      <c r="G16" s="67" t="s">
        <v>990</v>
      </c>
      <c r="H16" s="69">
        <v>2</v>
      </c>
      <c r="I16" s="69">
        <v>3</v>
      </c>
      <c r="J16" s="69">
        <v>175</v>
      </c>
      <c r="K16" s="69">
        <v>235</v>
      </c>
      <c r="L16" s="69">
        <v>235</v>
      </c>
      <c r="M16" s="69">
        <v>0</v>
      </c>
      <c r="N16" s="69">
        <v>0</v>
      </c>
      <c r="O16" s="69">
        <v>0</v>
      </c>
      <c r="P16" s="69">
        <v>39</v>
      </c>
      <c r="Q16" s="80">
        <v>21</v>
      </c>
      <c r="R16" s="80">
        <v>4742624</v>
      </c>
      <c r="S16" s="80">
        <v>50000</v>
      </c>
      <c r="T16" s="80">
        <v>4692624</v>
      </c>
      <c r="U16" s="80">
        <v>4787027</v>
      </c>
      <c r="V16" s="80">
        <v>4779994</v>
      </c>
      <c r="W16" s="80">
        <v>0</v>
      </c>
      <c r="X16" s="80">
        <v>0</v>
      </c>
      <c r="Y16" s="80">
        <v>0</v>
      </c>
      <c r="Z16" s="80">
        <v>4779994</v>
      </c>
      <c r="AA16" s="80">
        <v>4777172</v>
      </c>
      <c r="AB16" s="80">
        <v>-2822</v>
      </c>
      <c r="AC16" s="69">
        <v>44403</v>
      </c>
      <c r="AD16" s="69">
        <v>18</v>
      </c>
      <c r="AE16" s="69">
        <v>0</v>
      </c>
      <c r="AF16" s="80">
        <v>0</v>
      </c>
      <c r="AG16" s="80">
        <v>0</v>
      </c>
      <c r="AH16" s="69">
        <v>0</v>
      </c>
      <c r="AI16" s="69">
        <v>0</v>
      </c>
      <c r="AJ16" s="80">
        <v>21</v>
      </c>
      <c r="AK16" s="80">
        <v>50051</v>
      </c>
      <c r="AL16" s="69">
        <v>0</v>
      </c>
      <c r="AM16" s="69">
        <v>0</v>
      </c>
      <c r="AN16" s="80">
        <v>0</v>
      </c>
      <c r="AO16" s="80">
        <v>0</v>
      </c>
      <c r="AP16" s="69">
        <v>0</v>
      </c>
      <c r="AQ16" s="69">
        <v>0</v>
      </c>
      <c r="AR16" s="80">
        <v>0</v>
      </c>
      <c r="AS16" s="80">
        <v>0</v>
      </c>
      <c r="AT16" s="69">
        <v>0</v>
      </c>
      <c r="AU16" s="69">
        <v>0</v>
      </c>
      <c r="AV16" s="80">
        <v>0</v>
      </c>
      <c r="AW16" s="80">
        <v>0</v>
      </c>
      <c r="AX16" s="69">
        <v>0</v>
      </c>
      <c r="AY16" s="69">
        <v>0</v>
      </c>
      <c r="AZ16" s="80">
        <v>0</v>
      </c>
      <c r="BA16" s="80">
        <v>-585</v>
      </c>
      <c r="BB16" s="69">
        <v>0</v>
      </c>
      <c r="BC16" s="69">
        <v>0</v>
      </c>
      <c r="BD16" s="80">
        <v>0</v>
      </c>
      <c r="BE16" s="80">
        <v>13168</v>
      </c>
      <c r="BF16" s="69">
        <v>0</v>
      </c>
      <c r="BG16" s="69">
        <v>0</v>
      </c>
      <c r="BH16" s="80">
        <v>0</v>
      </c>
      <c r="BI16" s="80">
        <v>0</v>
      </c>
      <c r="BJ16" s="69">
        <v>0</v>
      </c>
      <c r="BK16" s="69">
        <v>0</v>
      </c>
      <c r="BL16" s="80">
        <v>0</v>
      </c>
      <c r="BM16" s="80">
        <v>0</v>
      </c>
      <c r="BN16" s="69">
        <v>0</v>
      </c>
      <c r="BO16" s="69">
        <v>0</v>
      </c>
      <c r="BP16" s="80">
        <v>0</v>
      </c>
      <c r="BQ16" s="80">
        <v>0</v>
      </c>
      <c r="BR16" s="69">
        <v>0</v>
      </c>
      <c r="BS16" s="69">
        <v>0</v>
      </c>
      <c r="BT16" s="80">
        <v>0</v>
      </c>
      <c r="BU16" s="80">
        <v>0</v>
      </c>
      <c r="BV16" s="69">
        <v>0</v>
      </c>
      <c r="BW16" s="69">
        <v>0</v>
      </c>
      <c r="BX16" s="80">
        <v>0</v>
      </c>
      <c r="BY16" s="80">
        <v>0</v>
      </c>
      <c r="BZ16" s="69">
        <v>0</v>
      </c>
      <c r="CA16" s="69">
        <v>0</v>
      </c>
      <c r="CB16" s="80">
        <v>21</v>
      </c>
      <c r="CC16" s="80">
        <v>62635</v>
      </c>
      <c r="CD16" s="69">
        <v>0</v>
      </c>
      <c r="CE16" s="69" t="s">
        <v>735</v>
      </c>
      <c r="CF16" s="69" t="s">
        <v>736</v>
      </c>
      <c r="CG16" s="69" t="s">
        <v>709</v>
      </c>
      <c r="CH16" s="69" t="s">
        <v>709</v>
      </c>
      <c r="CI16" s="69" t="s">
        <v>709</v>
      </c>
      <c r="CJ16" s="68" t="s">
        <v>709</v>
      </c>
      <c r="CK16" s="68">
        <v>46001</v>
      </c>
      <c r="CL16" s="185" t="s">
        <v>993</v>
      </c>
      <c r="CM16" s="67" t="s">
        <v>989</v>
      </c>
      <c r="CN16" s="67" t="s">
        <v>168</v>
      </c>
      <c r="CO16" s="68">
        <v>45827</v>
      </c>
      <c r="CP16" s="185" t="s">
        <v>986</v>
      </c>
      <c r="CQ16" s="67" t="s">
        <v>994</v>
      </c>
      <c r="CR16" s="67" t="s">
        <v>213</v>
      </c>
      <c r="CS16" s="69">
        <v>4605369.8</v>
      </c>
      <c r="CT16" s="69"/>
      <c r="CU16" s="69"/>
      <c r="CV16" s="69">
        <v>19</v>
      </c>
      <c r="CW16" s="69">
        <v>21</v>
      </c>
      <c r="CX16" s="69">
        <v>0</v>
      </c>
      <c r="CY16" s="69">
        <v>0</v>
      </c>
      <c r="CZ16" s="69">
        <v>0</v>
      </c>
      <c r="DA16" s="69">
        <v>0</v>
      </c>
      <c r="DG16" t="str">
        <f t="shared" si="1"/>
        <v>CO</v>
      </c>
      <c r="DH16">
        <f>COUNTIF(A1:A302,"08DO")</f>
        <v>14</v>
      </c>
      <c r="DI16" t="s">
        <v>164</v>
      </c>
      <c r="DJ16">
        <f t="shared" si="2"/>
        <v>289</v>
      </c>
      <c r="DK16">
        <f t="shared" si="3"/>
        <v>302</v>
      </c>
    </row>
    <row r="17" spans="1:113">
      <c r="A17" t="str">
        <f t="shared" si="0"/>
        <v>01CO</v>
      </c>
      <c r="B17" s="67" t="s">
        <v>129</v>
      </c>
      <c r="C17" s="67" t="s">
        <v>228</v>
      </c>
      <c r="D17" s="67" t="s">
        <v>229</v>
      </c>
      <c r="E17" s="68">
        <v>45560</v>
      </c>
      <c r="F17" s="185" t="s">
        <v>988</v>
      </c>
      <c r="G17" s="67" t="s">
        <v>994</v>
      </c>
      <c r="H17" s="69">
        <v>1</v>
      </c>
      <c r="I17" s="69">
        <v>1</v>
      </c>
      <c r="J17" s="69">
        <v>125</v>
      </c>
      <c r="K17" s="69">
        <v>169</v>
      </c>
      <c r="L17" s="69">
        <v>169</v>
      </c>
      <c r="M17" s="69">
        <v>0</v>
      </c>
      <c r="N17" s="69">
        <v>0</v>
      </c>
      <c r="O17" s="69">
        <v>0</v>
      </c>
      <c r="P17" s="69">
        <v>20</v>
      </c>
      <c r="Q17" s="80">
        <v>24</v>
      </c>
      <c r="R17" s="80">
        <v>1414901</v>
      </c>
      <c r="S17" s="80">
        <v>0</v>
      </c>
      <c r="T17" s="80">
        <v>1414901</v>
      </c>
      <c r="U17" s="80">
        <v>1450512</v>
      </c>
      <c r="V17" s="80">
        <v>1460078</v>
      </c>
      <c r="W17" s="80">
        <v>0</v>
      </c>
      <c r="X17" s="80">
        <v>0</v>
      </c>
      <c r="Y17" s="80">
        <v>0</v>
      </c>
      <c r="Z17" s="80">
        <v>1460078</v>
      </c>
      <c r="AA17" s="80">
        <v>1460017</v>
      </c>
      <c r="AB17" s="80">
        <v>-61</v>
      </c>
      <c r="AC17" s="69">
        <v>35611</v>
      </c>
      <c r="AD17" s="69">
        <v>16</v>
      </c>
      <c r="AE17" s="69">
        <v>0</v>
      </c>
      <c r="AF17" s="80">
        <v>0</v>
      </c>
      <c r="AG17" s="80">
        <v>0</v>
      </c>
      <c r="AH17" s="69">
        <v>0</v>
      </c>
      <c r="AI17" s="69">
        <v>0</v>
      </c>
      <c r="AJ17" s="80">
        <v>24</v>
      </c>
      <c r="AK17" s="80">
        <v>35611</v>
      </c>
      <c r="AL17" s="69">
        <v>35611</v>
      </c>
      <c r="AM17" s="69">
        <v>0</v>
      </c>
      <c r="AN17" s="80">
        <v>0</v>
      </c>
      <c r="AO17" s="80">
        <v>0</v>
      </c>
      <c r="AP17" s="69">
        <v>0</v>
      </c>
      <c r="AQ17" s="69">
        <v>0</v>
      </c>
      <c r="AR17" s="80">
        <v>0</v>
      </c>
      <c r="AS17" s="80">
        <v>0</v>
      </c>
      <c r="AT17" s="69">
        <v>0</v>
      </c>
      <c r="AU17" s="69">
        <v>0</v>
      </c>
      <c r="AV17" s="80">
        <v>0</v>
      </c>
      <c r="AW17" s="80">
        <v>0</v>
      </c>
      <c r="AX17" s="69">
        <v>0</v>
      </c>
      <c r="AY17" s="69">
        <v>0</v>
      </c>
      <c r="AZ17" s="80">
        <v>0</v>
      </c>
      <c r="BA17" s="80">
        <v>0</v>
      </c>
      <c r="BB17" s="69">
        <v>0</v>
      </c>
      <c r="BC17" s="69">
        <v>0</v>
      </c>
      <c r="BD17" s="80">
        <v>0</v>
      </c>
      <c r="BE17" s="80">
        <v>0</v>
      </c>
      <c r="BF17" s="69">
        <v>0</v>
      </c>
      <c r="BG17" s="69">
        <v>0</v>
      </c>
      <c r="BH17" s="80">
        <v>0</v>
      </c>
      <c r="BI17" s="80">
        <v>0</v>
      </c>
      <c r="BJ17" s="69">
        <v>0</v>
      </c>
      <c r="BK17" s="69">
        <v>0</v>
      </c>
      <c r="BL17" s="80">
        <v>0</v>
      </c>
      <c r="BM17" s="80">
        <v>0</v>
      </c>
      <c r="BN17" s="69">
        <v>0</v>
      </c>
      <c r="BO17" s="69">
        <v>0</v>
      </c>
      <c r="BP17" s="80">
        <v>0</v>
      </c>
      <c r="BQ17" s="80">
        <v>0</v>
      </c>
      <c r="BR17" s="69">
        <v>0</v>
      </c>
      <c r="BS17" s="69">
        <v>0</v>
      </c>
      <c r="BT17" s="80">
        <v>0</v>
      </c>
      <c r="BU17" s="80">
        <v>0</v>
      </c>
      <c r="BV17" s="69">
        <v>0</v>
      </c>
      <c r="BW17" s="69">
        <v>0</v>
      </c>
      <c r="BX17" s="80">
        <v>0</v>
      </c>
      <c r="BY17" s="80">
        <v>0</v>
      </c>
      <c r="BZ17" s="69">
        <v>0</v>
      </c>
      <c r="CA17" s="69">
        <v>0</v>
      </c>
      <c r="CB17" s="80">
        <v>24</v>
      </c>
      <c r="CC17" s="80">
        <v>35611</v>
      </c>
      <c r="CD17" s="69">
        <v>35611</v>
      </c>
      <c r="CE17" s="69" t="s">
        <v>757</v>
      </c>
      <c r="CF17" s="69" t="s">
        <v>758</v>
      </c>
      <c r="CG17" s="69" t="s">
        <v>709</v>
      </c>
      <c r="CH17" s="69" t="s">
        <v>709</v>
      </c>
      <c r="CI17" s="69" t="s">
        <v>709</v>
      </c>
      <c r="CJ17" s="68" t="s">
        <v>709</v>
      </c>
      <c r="CK17" s="68">
        <v>45992</v>
      </c>
      <c r="CL17" s="185" t="s">
        <v>993</v>
      </c>
      <c r="CM17" s="67" t="s">
        <v>989</v>
      </c>
      <c r="CN17" s="67" t="s">
        <v>168</v>
      </c>
      <c r="CO17" s="68">
        <v>45866</v>
      </c>
      <c r="CP17" s="185" t="s">
        <v>988</v>
      </c>
      <c r="CQ17" s="67" t="s">
        <v>989</v>
      </c>
      <c r="CR17" s="67" t="s">
        <v>213</v>
      </c>
      <c r="CS17" s="69">
        <v>1992638.1</v>
      </c>
      <c r="CT17" s="69"/>
      <c r="CU17" s="69"/>
      <c r="CV17" s="69">
        <v>0</v>
      </c>
      <c r="CW17" s="69">
        <v>4</v>
      </c>
      <c r="CX17" s="69">
        <v>0</v>
      </c>
      <c r="CY17" s="69">
        <v>0</v>
      </c>
      <c r="CZ17" s="69">
        <v>0</v>
      </c>
      <c r="DA17" s="69">
        <v>0</v>
      </c>
      <c r="DG17" t="str">
        <f t="shared" si="1"/>
        <v>CO</v>
      </c>
    </row>
    <row r="18" spans="1:113">
      <c r="A18" t="str">
        <f t="shared" si="0"/>
        <v>01CO</v>
      </c>
      <c r="B18" s="67" t="s">
        <v>129</v>
      </c>
      <c r="C18" s="67" t="s">
        <v>230</v>
      </c>
      <c r="D18" s="67" t="s">
        <v>231</v>
      </c>
      <c r="E18" s="68">
        <v>45686</v>
      </c>
      <c r="F18" s="185" t="s">
        <v>991</v>
      </c>
      <c r="G18" s="67" t="s">
        <v>994</v>
      </c>
      <c r="H18" s="69">
        <v>1</v>
      </c>
      <c r="I18" s="69">
        <v>1</v>
      </c>
      <c r="J18" s="69">
        <v>100</v>
      </c>
      <c r="K18" s="69">
        <v>144</v>
      </c>
      <c r="L18" s="69">
        <v>144</v>
      </c>
      <c r="M18" s="69">
        <v>0</v>
      </c>
      <c r="N18" s="69">
        <v>0</v>
      </c>
      <c r="O18" s="69">
        <v>0</v>
      </c>
      <c r="P18" s="69">
        <v>34</v>
      </c>
      <c r="Q18" s="80">
        <v>10</v>
      </c>
      <c r="R18" s="80">
        <v>574929</v>
      </c>
      <c r="S18" s="80">
        <v>0</v>
      </c>
      <c r="T18" s="80">
        <v>574929</v>
      </c>
      <c r="U18" s="80">
        <v>574929</v>
      </c>
      <c r="V18" s="80">
        <v>554144</v>
      </c>
      <c r="W18" s="80">
        <v>0</v>
      </c>
      <c r="X18" s="80">
        <v>0</v>
      </c>
      <c r="Y18" s="80">
        <v>0</v>
      </c>
      <c r="Z18" s="80">
        <v>554144</v>
      </c>
      <c r="AA18" s="80">
        <v>554144</v>
      </c>
      <c r="AB18" s="80">
        <v>0</v>
      </c>
      <c r="AC18" s="69">
        <v>0</v>
      </c>
      <c r="AD18" s="69">
        <v>28</v>
      </c>
      <c r="AE18" s="69">
        <v>0</v>
      </c>
      <c r="AF18" s="80">
        <v>0</v>
      </c>
      <c r="AG18" s="80">
        <v>0</v>
      </c>
      <c r="AH18" s="69">
        <v>0</v>
      </c>
      <c r="AI18" s="69">
        <v>0</v>
      </c>
      <c r="AJ18" s="80">
        <v>10</v>
      </c>
      <c r="AK18" s="80">
        <v>0</v>
      </c>
      <c r="AL18" s="69">
        <v>0</v>
      </c>
      <c r="AM18" s="69">
        <v>0</v>
      </c>
      <c r="AN18" s="80">
        <v>0</v>
      </c>
      <c r="AO18" s="80">
        <v>0</v>
      </c>
      <c r="AP18" s="69">
        <v>0</v>
      </c>
      <c r="AQ18" s="69">
        <v>0</v>
      </c>
      <c r="AR18" s="80">
        <v>0</v>
      </c>
      <c r="AS18" s="80">
        <v>0</v>
      </c>
      <c r="AT18" s="69">
        <v>0</v>
      </c>
      <c r="AU18" s="69">
        <v>0</v>
      </c>
      <c r="AV18" s="80">
        <v>0</v>
      </c>
      <c r="AW18" s="80">
        <v>0</v>
      </c>
      <c r="AX18" s="69">
        <v>0</v>
      </c>
      <c r="AY18" s="69">
        <v>0</v>
      </c>
      <c r="AZ18" s="80">
        <v>0</v>
      </c>
      <c r="BA18" s="80">
        <v>0</v>
      </c>
      <c r="BB18" s="69">
        <v>0</v>
      </c>
      <c r="BC18" s="69">
        <v>0</v>
      </c>
      <c r="BD18" s="80">
        <v>0</v>
      </c>
      <c r="BE18" s="80">
        <v>0</v>
      </c>
      <c r="BF18" s="69">
        <v>0</v>
      </c>
      <c r="BG18" s="69">
        <v>0</v>
      </c>
      <c r="BH18" s="80">
        <v>0</v>
      </c>
      <c r="BI18" s="80">
        <v>0</v>
      </c>
      <c r="BJ18" s="69">
        <v>0</v>
      </c>
      <c r="BK18" s="69">
        <v>0</v>
      </c>
      <c r="BL18" s="80">
        <v>0</v>
      </c>
      <c r="BM18" s="80">
        <v>0</v>
      </c>
      <c r="BN18" s="69">
        <v>0</v>
      </c>
      <c r="BO18" s="69">
        <v>0</v>
      </c>
      <c r="BP18" s="80">
        <v>0</v>
      </c>
      <c r="BQ18" s="80">
        <v>0</v>
      </c>
      <c r="BR18" s="69">
        <v>0</v>
      </c>
      <c r="BS18" s="69">
        <v>0</v>
      </c>
      <c r="BT18" s="80">
        <v>0</v>
      </c>
      <c r="BU18" s="80">
        <v>0</v>
      </c>
      <c r="BV18" s="69">
        <v>0</v>
      </c>
      <c r="BW18" s="69">
        <v>0</v>
      </c>
      <c r="BX18" s="80">
        <v>0</v>
      </c>
      <c r="BY18" s="80">
        <v>0</v>
      </c>
      <c r="BZ18" s="69">
        <v>0</v>
      </c>
      <c r="CA18" s="69">
        <v>0</v>
      </c>
      <c r="CB18" s="80">
        <v>10</v>
      </c>
      <c r="CC18" s="80">
        <v>0</v>
      </c>
      <c r="CD18" s="69">
        <v>0</v>
      </c>
      <c r="CE18" s="69" t="s">
        <v>759</v>
      </c>
      <c r="CF18" s="69" t="s">
        <v>760</v>
      </c>
      <c r="CG18" s="69" t="s">
        <v>709</v>
      </c>
      <c r="CH18" s="69" t="s">
        <v>709</v>
      </c>
      <c r="CI18" s="69" t="s">
        <v>709</v>
      </c>
      <c r="CJ18" s="68" t="s">
        <v>709</v>
      </c>
      <c r="CK18" s="68">
        <v>46055</v>
      </c>
      <c r="CL18" s="185" t="s">
        <v>991</v>
      </c>
      <c r="CM18" s="67" t="s">
        <v>989</v>
      </c>
      <c r="CN18" s="67" t="s">
        <v>168</v>
      </c>
      <c r="CO18" s="68">
        <v>45953</v>
      </c>
      <c r="CP18" s="185" t="s">
        <v>993</v>
      </c>
      <c r="CQ18" s="67" t="s">
        <v>989</v>
      </c>
      <c r="CR18" s="67" t="s">
        <v>213</v>
      </c>
      <c r="CS18" s="69">
        <v>670642.47</v>
      </c>
      <c r="CT18" s="69"/>
      <c r="CU18" s="69"/>
      <c r="CV18" s="69">
        <v>0</v>
      </c>
      <c r="CW18" s="69">
        <v>6</v>
      </c>
      <c r="CX18" s="69">
        <v>0</v>
      </c>
      <c r="CY18" s="69">
        <v>0</v>
      </c>
      <c r="CZ18" s="69">
        <v>0</v>
      </c>
      <c r="DA18" s="69">
        <v>0</v>
      </c>
      <c r="DG18" t="str">
        <f t="shared" si="1"/>
        <v>CO</v>
      </c>
    </row>
    <row r="19" spans="1:113">
      <c r="A19" t="str">
        <f t="shared" si="0"/>
        <v>01CO</v>
      </c>
      <c r="B19" s="67" t="s">
        <v>129</v>
      </c>
      <c r="C19" s="67" t="s">
        <v>761</v>
      </c>
      <c r="D19" s="67" t="s">
        <v>997</v>
      </c>
      <c r="E19" s="68">
        <v>45868</v>
      </c>
      <c r="F19" s="185" t="s">
        <v>988</v>
      </c>
      <c r="G19" s="67" t="s">
        <v>989</v>
      </c>
      <c r="H19" s="69">
        <v>1</v>
      </c>
      <c r="I19" s="69">
        <v>0</v>
      </c>
      <c r="J19" s="69">
        <v>100</v>
      </c>
      <c r="K19" s="69">
        <v>116</v>
      </c>
      <c r="L19" s="69">
        <v>115</v>
      </c>
      <c r="M19" s="69">
        <v>1</v>
      </c>
      <c r="N19" s="69">
        <v>0</v>
      </c>
      <c r="O19" s="69">
        <v>0</v>
      </c>
      <c r="P19" s="69">
        <v>16</v>
      </c>
      <c r="Q19" s="80">
        <v>0</v>
      </c>
      <c r="R19" s="80">
        <v>414963</v>
      </c>
      <c r="S19" s="80">
        <v>0</v>
      </c>
      <c r="T19" s="80">
        <v>414963</v>
      </c>
      <c r="U19" s="80">
        <v>414963</v>
      </c>
      <c r="V19" s="80">
        <v>422033</v>
      </c>
      <c r="W19" s="80">
        <v>0</v>
      </c>
      <c r="X19" s="80">
        <v>0</v>
      </c>
      <c r="Y19" s="80">
        <v>0</v>
      </c>
      <c r="Z19" s="80">
        <v>422033</v>
      </c>
      <c r="AA19" s="80">
        <v>422033</v>
      </c>
      <c r="AB19" s="80">
        <v>0</v>
      </c>
      <c r="AC19" s="69">
        <v>0</v>
      </c>
      <c r="AD19" s="69">
        <v>0</v>
      </c>
      <c r="AE19" s="69">
        <v>0</v>
      </c>
      <c r="AF19" s="80">
        <v>0</v>
      </c>
      <c r="AG19" s="80">
        <v>0</v>
      </c>
      <c r="AH19" s="69">
        <v>0</v>
      </c>
      <c r="AI19" s="69">
        <v>0</v>
      </c>
      <c r="AJ19" s="80">
        <v>0</v>
      </c>
      <c r="AK19" s="80">
        <v>0</v>
      </c>
      <c r="AL19" s="69">
        <v>0</v>
      </c>
      <c r="AM19" s="69">
        <v>0</v>
      </c>
      <c r="AN19" s="80">
        <v>0</v>
      </c>
      <c r="AO19" s="80">
        <v>0</v>
      </c>
      <c r="AP19" s="69">
        <v>0</v>
      </c>
      <c r="AQ19" s="69">
        <v>0</v>
      </c>
      <c r="AR19" s="80">
        <v>0</v>
      </c>
      <c r="AS19" s="80">
        <v>0</v>
      </c>
      <c r="AT19" s="69">
        <v>0</v>
      </c>
      <c r="AU19" s="69">
        <v>0</v>
      </c>
      <c r="AV19" s="80">
        <v>0</v>
      </c>
      <c r="AW19" s="80">
        <v>0</v>
      </c>
      <c r="AX19" s="69">
        <v>0</v>
      </c>
      <c r="AY19" s="69">
        <v>0</v>
      </c>
      <c r="AZ19" s="80">
        <v>0</v>
      </c>
      <c r="BA19" s="80">
        <v>0</v>
      </c>
      <c r="BB19" s="69">
        <v>0</v>
      </c>
      <c r="BC19" s="69">
        <v>0</v>
      </c>
      <c r="BD19" s="80">
        <v>0</v>
      </c>
      <c r="BE19" s="80">
        <v>0</v>
      </c>
      <c r="BF19" s="69">
        <v>0</v>
      </c>
      <c r="BG19" s="69">
        <v>0</v>
      </c>
      <c r="BH19" s="80">
        <v>0</v>
      </c>
      <c r="BI19" s="80">
        <v>0</v>
      </c>
      <c r="BJ19" s="69">
        <v>0</v>
      </c>
      <c r="BK19" s="69">
        <v>0</v>
      </c>
      <c r="BL19" s="80">
        <v>0</v>
      </c>
      <c r="BM19" s="80">
        <v>0</v>
      </c>
      <c r="BN19" s="69">
        <v>0</v>
      </c>
      <c r="BO19" s="69">
        <v>0</v>
      </c>
      <c r="BP19" s="80">
        <v>0</v>
      </c>
      <c r="BQ19" s="80">
        <v>0</v>
      </c>
      <c r="BR19" s="69">
        <v>0</v>
      </c>
      <c r="BS19" s="69">
        <v>0</v>
      </c>
      <c r="BT19" s="80">
        <v>0</v>
      </c>
      <c r="BU19" s="80">
        <v>0</v>
      </c>
      <c r="BV19" s="69">
        <v>0</v>
      </c>
      <c r="BW19" s="69">
        <v>0</v>
      </c>
      <c r="BX19" s="80">
        <v>0</v>
      </c>
      <c r="BY19" s="80">
        <v>0</v>
      </c>
      <c r="BZ19" s="69">
        <v>0</v>
      </c>
      <c r="CA19" s="69">
        <v>0</v>
      </c>
      <c r="CB19" s="80">
        <v>0</v>
      </c>
      <c r="CC19" s="80">
        <v>0</v>
      </c>
      <c r="CD19" s="69">
        <v>0</v>
      </c>
      <c r="CE19" s="69" t="s">
        <v>759</v>
      </c>
      <c r="CF19" s="69" t="s">
        <v>760</v>
      </c>
      <c r="CG19" s="69" t="s">
        <v>709</v>
      </c>
      <c r="CH19" s="69" t="s">
        <v>709</v>
      </c>
      <c r="CI19" s="69" t="s">
        <v>709</v>
      </c>
      <c r="CJ19" s="68" t="s">
        <v>709</v>
      </c>
      <c r="CK19" s="68">
        <v>46101</v>
      </c>
      <c r="CL19" s="185" t="s">
        <v>991</v>
      </c>
      <c r="CM19" s="67" t="s">
        <v>989</v>
      </c>
      <c r="CN19" s="67" t="s">
        <v>168</v>
      </c>
      <c r="CO19" s="68">
        <v>46065</v>
      </c>
      <c r="CP19" s="185" t="s">
        <v>991</v>
      </c>
      <c r="CQ19" s="67" t="s">
        <v>989</v>
      </c>
      <c r="CR19" s="67" t="s">
        <v>193</v>
      </c>
      <c r="CS19" s="69">
        <v>496784.63</v>
      </c>
      <c r="CT19" s="69"/>
      <c r="CU19" s="69"/>
      <c r="CV19" s="69">
        <v>0</v>
      </c>
      <c r="CW19" s="69">
        <v>16</v>
      </c>
      <c r="CX19" s="69">
        <v>0</v>
      </c>
      <c r="CY19" s="69">
        <v>0</v>
      </c>
      <c r="CZ19" s="69">
        <v>0</v>
      </c>
      <c r="DA19" s="69">
        <v>0</v>
      </c>
      <c r="DG19" t="str">
        <f t="shared" si="1"/>
        <v>CO</v>
      </c>
      <c r="DI19">
        <v>0</v>
      </c>
    </row>
    <row r="20" spans="1:113">
      <c r="A20" t="str">
        <f t="shared" si="0"/>
        <v>01DO</v>
      </c>
      <c r="B20" s="67" t="s">
        <v>129</v>
      </c>
      <c r="C20" s="67" t="s">
        <v>166</v>
      </c>
      <c r="D20" s="67" t="s">
        <v>167</v>
      </c>
      <c r="E20" s="68">
        <v>43980</v>
      </c>
      <c r="F20" s="185" t="s">
        <v>986</v>
      </c>
      <c r="G20" s="67" t="s">
        <v>987</v>
      </c>
      <c r="H20" s="69">
        <v>1</v>
      </c>
      <c r="I20" s="69">
        <v>5</v>
      </c>
      <c r="J20" s="69">
        <v>1050</v>
      </c>
      <c r="K20" s="69">
        <v>1489</v>
      </c>
      <c r="L20" s="69">
        <v>1488</v>
      </c>
      <c r="M20" s="69">
        <v>1</v>
      </c>
      <c r="N20" s="69">
        <v>0</v>
      </c>
      <c r="O20" s="69">
        <v>0</v>
      </c>
      <c r="P20" s="69">
        <v>365</v>
      </c>
      <c r="Q20" s="80">
        <v>74</v>
      </c>
      <c r="R20" s="80">
        <v>70460520</v>
      </c>
      <c r="S20" s="80">
        <v>150000</v>
      </c>
      <c r="T20" s="80">
        <v>70310520</v>
      </c>
      <c r="U20" s="80">
        <v>71635236</v>
      </c>
      <c r="V20" s="80">
        <v>71638136</v>
      </c>
      <c r="W20" s="80">
        <v>-100000</v>
      </c>
      <c r="X20" s="80">
        <v>0</v>
      </c>
      <c r="Y20" s="80">
        <v>-100000</v>
      </c>
      <c r="Z20" s="80">
        <v>71538136</v>
      </c>
      <c r="AA20" s="80">
        <v>74769243</v>
      </c>
      <c r="AB20" s="80">
        <v>5571562</v>
      </c>
      <c r="AC20" s="69">
        <v>1174716</v>
      </c>
      <c r="AD20" s="69">
        <v>264</v>
      </c>
      <c r="AE20" s="69">
        <v>0</v>
      </c>
      <c r="AF20" s="80">
        <v>0</v>
      </c>
      <c r="AG20" s="80">
        <v>60435</v>
      </c>
      <c r="AH20" s="69">
        <v>0</v>
      </c>
      <c r="AI20" s="69">
        <v>0</v>
      </c>
      <c r="AJ20" s="80">
        <v>74</v>
      </c>
      <c r="AK20" s="80">
        <v>916285</v>
      </c>
      <c r="AL20" s="69">
        <v>0</v>
      </c>
      <c r="AM20" s="69">
        <v>0</v>
      </c>
      <c r="AN20" s="80">
        <v>0</v>
      </c>
      <c r="AO20" s="80">
        <v>0</v>
      </c>
      <c r="AP20" s="69">
        <v>0</v>
      </c>
      <c r="AQ20" s="69">
        <v>0</v>
      </c>
      <c r="AR20" s="80">
        <v>0</v>
      </c>
      <c r="AS20" s="80">
        <v>0</v>
      </c>
      <c r="AT20" s="69">
        <v>0</v>
      </c>
      <c r="AU20" s="69">
        <v>0</v>
      </c>
      <c r="AV20" s="80">
        <v>0</v>
      </c>
      <c r="AW20" s="80">
        <v>0</v>
      </c>
      <c r="AX20" s="69">
        <v>0</v>
      </c>
      <c r="AY20" s="69">
        <v>0</v>
      </c>
      <c r="AZ20" s="80">
        <v>0</v>
      </c>
      <c r="BA20" s="80">
        <v>10297</v>
      </c>
      <c r="BB20" s="69">
        <v>0</v>
      </c>
      <c r="BC20" s="69">
        <v>0</v>
      </c>
      <c r="BD20" s="80">
        <v>0</v>
      </c>
      <c r="BE20" s="80">
        <v>0</v>
      </c>
      <c r="BF20" s="69">
        <v>0</v>
      </c>
      <c r="BG20" s="69">
        <v>0</v>
      </c>
      <c r="BH20" s="80">
        <v>0</v>
      </c>
      <c r="BI20" s="80">
        <v>0</v>
      </c>
      <c r="BJ20" s="69">
        <v>0</v>
      </c>
      <c r="BK20" s="69">
        <v>49</v>
      </c>
      <c r="BL20" s="80">
        <v>0</v>
      </c>
      <c r="BM20" s="80">
        <v>314762</v>
      </c>
      <c r="BN20" s="69">
        <v>0</v>
      </c>
      <c r="BO20" s="69">
        <v>0</v>
      </c>
      <c r="BP20" s="80">
        <v>0</v>
      </c>
      <c r="BQ20" s="80">
        <v>0</v>
      </c>
      <c r="BR20" s="69">
        <v>0</v>
      </c>
      <c r="BS20" s="69">
        <v>0</v>
      </c>
      <c r="BT20" s="80">
        <v>0</v>
      </c>
      <c r="BU20" s="80">
        <v>0</v>
      </c>
      <c r="BV20" s="69">
        <v>0</v>
      </c>
      <c r="BW20" s="69">
        <v>0</v>
      </c>
      <c r="BX20" s="80">
        <v>0</v>
      </c>
      <c r="BY20" s="80">
        <v>0</v>
      </c>
      <c r="BZ20" s="69">
        <v>0</v>
      </c>
      <c r="CA20" s="69">
        <v>49</v>
      </c>
      <c r="CB20" s="80">
        <v>74</v>
      </c>
      <c r="CC20" s="80">
        <v>1301779</v>
      </c>
      <c r="CD20" s="69">
        <v>0</v>
      </c>
      <c r="CE20" s="69" t="s">
        <v>707</v>
      </c>
      <c r="CF20" s="69" t="s">
        <v>708</v>
      </c>
      <c r="CG20" s="69" t="s">
        <v>709</v>
      </c>
      <c r="CH20" s="69" t="s">
        <v>709</v>
      </c>
      <c r="CI20" s="69" t="s">
        <v>709</v>
      </c>
      <c r="CJ20" s="68" t="s">
        <v>709</v>
      </c>
      <c r="CK20" s="68">
        <v>45950</v>
      </c>
      <c r="CL20" s="185" t="s">
        <v>993</v>
      </c>
      <c r="CM20" s="67" t="s">
        <v>989</v>
      </c>
      <c r="CN20" s="67" t="s">
        <v>168</v>
      </c>
      <c r="CO20" s="68">
        <v>45547</v>
      </c>
      <c r="CP20" s="185" t="s">
        <v>988</v>
      </c>
      <c r="CQ20" s="67" t="s">
        <v>994</v>
      </c>
      <c r="CR20" s="67" t="s">
        <v>213</v>
      </c>
      <c r="CS20" s="69">
        <v>57230747.75</v>
      </c>
      <c r="CT20" s="69" t="s">
        <v>710</v>
      </c>
      <c r="CU20" s="69" t="s">
        <v>711</v>
      </c>
      <c r="CV20" s="69">
        <v>0</v>
      </c>
      <c r="CW20" s="69">
        <v>101</v>
      </c>
      <c r="CX20" s="69">
        <v>0</v>
      </c>
      <c r="CY20" s="69">
        <v>0</v>
      </c>
      <c r="CZ20" s="69">
        <v>0</v>
      </c>
      <c r="DA20" s="69">
        <v>0</v>
      </c>
      <c r="DG20" t="str">
        <f t="shared" si="1"/>
        <v>DO</v>
      </c>
    </row>
    <row r="21" spans="1:113">
      <c r="A21" t="str">
        <f t="shared" si="0"/>
        <v>01DO</v>
      </c>
      <c r="B21" s="67" t="s">
        <v>129</v>
      </c>
      <c r="C21" s="67" t="s">
        <v>169</v>
      </c>
      <c r="D21" s="67" t="s">
        <v>170</v>
      </c>
      <c r="E21" s="68">
        <v>44155</v>
      </c>
      <c r="F21" s="185" t="s">
        <v>993</v>
      </c>
      <c r="G21" s="67" t="s">
        <v>998</v>
      </c>
      <c r="H21" s="69">
        <v>3</v>
      </c>
      <c r="I21" s="69">
        <v>19</v>
      </c>
      <c r="J21" s="69">
        <v>1400</v>
      </c>
      <c r="K21" s="69">
        <v>1699</v>
      </c>
      <c r="L21" s="69">
        <v>1699</v>
      </c>
      <c r="M21" s="69">
        <v>0</v>
      </c>
      <c r="N21" s="69">
        <v>0</v>
      </c>
      <c r="O21" s="69">
        <v>0</v>
      </c>
      <c r="P21" s="69">
        <v>265</v>
      </c>
      <c r="Q21" s="80">
        <v>34</v>
      </c>
      <c r="R21" s="80">
        <v>143923300</v>
      </c>
      <c r="S21" s="80">
        <v>150000</v>
      </c>
      <c r="T21" s="80">
        <v>143773300</v>
      </c>
      <c r="U21" s="80">
        <v>144607218</v>
      </c>
      <c r="V21" s="80">
        <v>144885088</v>
      </c>
      <c r="W21" s="80">
        <v>-40000</v>
      </c>
      <c r="X21" s="80">
        <v>0</v>
      </c>
      <c r="Y21" s="80">
        <v>-40000</v>
      </c>
      <c r="Z21" s="80">
        <v>144845088</v>
      </c>
      <c r="AA21" s="80">
        <v>145590108</v>
      </c>
      <c r="AB21" s="80">
        <v>12782288</v>
      </c>
      <c r="AC21" s="69">
        <v>683918</v>
      </c>
      <c r="AD21" s="69">
        <v>199</v>
      </c>
      <c r="AE21" s="69">
        <v>0</v>
      </c>
      <c r="AF21" s="80">
        <v>0</v>
      </c>
      <c r="AG21" s="80">
        <v>857947</v>
      </c>
      <c r="AH21" s="69">
        <v>17389</v>
      </c>
      <c r="AI21" s="69">
        <v>0</v>
      </c>
      <c r="AJ21" s="80">
        <v>0</v>
      </c>
      <c r="AK21" s="80">
        <v>113457</v>
      </c>
      <c r="AL21" s="69">
        <v>0</v>
      </c>
      <c r="AM21" s="69">
        <v>0</v>
      </c>
      <c r="AN21" s="80">
        <v>0</v>
      </c>
      <c r="AO21" s="80">
        <v>0</v>
      </c>
      <c r="AP21" s="69">
        <v>0</v>
      </c>
      <c r="AQ21" s="69">
        <v>0</v>
      </c>
      <c r="AR21" s="80">
        <v>0</v>
      </c>
      <c r="AS21" s="80">
        <v>0</v>
      </c>
      <c r="AT21" s="69">
        <v>0</v>
      </c>
      <c r="AU21" s="69">
        <v>0</v>
      </c>
      <c r="AV21" s="80">
        <v>0</v>
      </c>
      <c r="AW21" s="80">
        <v>0</v>
      </c>
      <c r="AX21" s="69">
        <v>0</v>
      </c>
      <c r="AY21" s="69">
        <v>0</v>
      </c>
      <c r="AZ21" s="80">
        <v>0</v>
      </c>
      <c r="BA21" s="80">
        <v>-1718413</v>
      </c>
      <c r="BB21" s="69">
        <v>0</v>
      </c>
      <c r="BC21" s="69">
        <v>0</v>
      </c>
      <c r="BD21" s="80">
        <v>0</v>
      </c>
      <c r="BE21" s="80">
        <v>24827</v>
      </c>
      <c r="BF21" s="69">
        <v>0</v>
      </c>
      <c r="BG21" s="69">
        <v>0</v>
      </c>
      <c r="BH21" s="80">
        <v>0</v>
      </c>
      <c r="BI21" s="80">
        <v>0</v>
      </c>
      <c r="BJ21" s="69">
        <v>0</v>
      </c>
      <c r="BK21" s="69">
        <v>0</v>
      </c>
      <c r="BL21" s="80">
        <v>16</v>
      </c>
      <c r="BM21" s="80">
        <v>569484</v>
      </c>
      <c r="BN21" s="69">
        <v>0</v>
      </c>
      <c r="BO21" s="69">
        <v>0</v>
      </c>
      <c r="BP21" s="80">
        <v>0</v>
      </c>
      <c r="BQ21" s="80">
        <v>0</v>
      </c>
      <c r="BR21" s="69">
        <v>0</v>
      </c>
      <c r="BS21" s="69">
        <v>0</v>
      </c>
      <c r="BT21" s="80">
        <v>0</v>
      </c>
      <c r="BU21" s="80">
        <v>5985</v>
      </c>
      <c r="BV21" s="69">
        <v>0</v>
      </c>
      <c r="BW21" s="69">
        <v>0</v>
      </c>
      <c r="BX21" s="80">
        <v>0</v>
      </c>
      <c r="BY21" s="80">
        <v>0</v>
      </c>
      <c r="BZ21" s="69">
        <v>0</v>
      </c>
      <c r="CA21" s="69">
        <v>0</v>
      </c>
      <c r="CB21" s="80">
        <v>16</v>
      </c>
      <c r="CC21" s="80">
        <v>-192910</v>
      </c>
      <c r="CD21" s="69">
        <v>17389</v>
      </c>
      <c r="CE21" s="69" t="s">
        <v>712</v>
      </c>
      <c r="CF21" s="69" t="s">
        <v>713</v>
      </c>
      <c r="CG21" s="69" t="s">
        <v>709</v>
      </c>
      <c r="CH21" s="69" t="s">
        <v>709</v>
      </c>
      <c r="CI21" s="69" t="s">
        <v>709</v>
      </c>
      <c r="CJ21" s="68" t="s">
        <v>709</v>
      </c>
      <c r="CK21" s="68">
        <v>46045</v>
      </c>
      <c r="CL21" s="185" t="s">
        <v>991</v>
      </c>
      <c r="CM21" s="67" t="s">
        <v>989</v>
      </c>
      <c r="CN21" s="67" t="s">
        <v>168</v>
      </c>
      <c r="CO21" s="68">
        <v>45955</v>
      </c>
      <c r="CP21" s="185" t="s">
        <v>993</v>
      </c>
      <c r="CQ21" s="67" t="s">
        <v>989</v>
      </c>
      <c r="CR21" s="67" t="s">
        <v>200</v>
      </c>
      <c r="CS21" s="69">
        <v>132713200.45</v>
      </c>
      <c r="CT21" s="69" t="s">
        <v>714</v>
      </c>
      <c r="CU21" s="69" t="s">
        <v>715</v>
      </c>
      <c r="CV21" s="69">
        <v>0</v>
      </c>
      <c r="CW21" s="69">
        <v>100</v>
      </c>
      <c r="CX21" s="69">
        <v>0</v>
      </c>
      <c r="CY21" s="69">
        <v>0</v>
      </c>
      <c r="CZ21" s="69">
        <v>-46196</v>
      </c>
      <c r="DA21" s="69">
        <v>0</v>
      </c>
      <c r="DG21" t="str">
        <f t="shared" si="1"/>
        <v>DO</v>
      </c>
    </row>
    <row r="22" spans="1:113">
      <c r="A22" t="str">
        <f t="shared" si="0"/>
        <v>01DO</v>
      </c>
      <c r="B22" s="67" t="s">
        <v>129</v>
      </c>
      <c r="C22" s="67" t="s">
        <v>171</v>
      </c>
      <c r="D22" s="67" t="s">
        <v>172</v>
      </c>
      <c r="E22" s="68">
        <v>45232</v>
      </c>
      <c r="F22" s="185" t="s">
        <v>993</v>
      </c>
      <c r="G22" s="67" t="s">
        <v>990</v>
      </c>
      <c r="H22" s="69">
        <v>2</v>
      </c>
      <c r="I22" s="69">
        <v>3</v>
      </c>
      <c r="J22" s="69">
        <v>350</v>
      </c>
      <c r="K22" s="69">
        <v>424</v>
      </c>
      <c r="L22" s="69">
        <v>375</v>
      </c>
      <c r="M22" s="69">
        <v>49</v>
      </c>
      <c r="N22" s="69">
        <v>0</v>
      </c>
      <c r="O22" s="69">
        <v>0</v>
      </c>
      <c r="P22" s="69">
        <v>74</v>
      </c>
      <c r="Q22" s="80">
        <v>0</v>
      </c>
      <c r="R22" s="80">
        <v>6226258</v>
      </c>
      <c r="S22" s="80">
        <v>61298</v>
      </c>
      <c r="T22" s="80">
        <v>6164960</v>
      </c>
      <c r="U22" s="80">
        <v>6296806</v>
      </c>
      <c r="V22" s="80">
        <v>6274547</v>
      </c>
      <c r="W22" s="80">
        <v>0</v>
      </c>
      <c r="X22" s="80">
        <v>0</v>
      </c>
      <c r="Y22" s="80">
        <v>0</v>
      </c>
      <c r="Z22" s="80">
        <v>6274547</v>
      </c>
      <c r="AA22" s="80">
        <v>6215664</v>
      </c>
      <c r="AB22" s="80">
        <v>-10506</v>
      </c>
      <c r="AC22" s="69">
        <v>70548</v>
      </c>
      <c r="AD22" s="69">
        <v>51</v>
      </c>
      <c r="AE22" s="69">
        <v>0</v>
      </c>
      <c r="AF22" s="80">
        <v>0</v>
      </c>
      <c r="AG22" s="80">
        <v>45061</v>
      </c>
      <c r="AH22" s="69">
        <v>0</v>
      </c>
      <c r="AI22" s="69">
        <v>0</v>
      </c>
      <c r="AJ22" s="80">
        <v>0</v>
      </c>
      <c r="AK22" s="80">
        <v>3702</v>
      </c>
      <c r="AL22" s="69">
        <v>0</v>
      </c>
      <c r="AM22" s="69">
        <v>0</v>
      </c>
      <c r="AN22" s="80">
        <v>0</v>
      </c>
      <c r="AO22" s="80">
        <v>0</v>
      </c>
      <c r="AP22" s="69">
        <v>0</v>
      </c>
      <c r="AQ22" s="69">
        <v>0</v>
      </c>
      <c r="AR22" s="80">
        <v>0</v>
      </c>
      <c r="AS22" s="80">
        <v>0</v>
      </c>
      <c r="AT22" s="69">
        <v>0</v>
      </c>
      <c r="AU22" s="69">
        <v>0</v>
      </c>
      <c r="AV22" s="80">
        <v>0</v>
      </c>
      <c r="AW22" s="80">
        <v>0</v>
      </c>
      <c r="AX22" s="69">
        <v>0</v>
      </c>
      <c r="AY22" s="69">
        <v>0</v>
      </c>
      <c r="AZ22" s="80">
        <v>0</v>
      </c>
      <c r="BA22" s="80">
        <v>0</v>
      </c>
      <c r="BB22" s="69">
        <v>0</v>
      </c>
      <c r="BC22" s="69">
        <v>0</v>
      </c>
      <c r="BD22" s="80">
        <v>0</v>
      </c>
      <c r="BE22" s="80">
        <v>0</v>
      </c>
      <c r="BF22" s="69">
        <v>0</v>
      </c>
      <c r="BG22" s="69">
        <v>0</v>
      </c>
      <c r="BH22" s="80">
        <v>0</v>
      </c>
      <c r="BI22" s="80">
        <v>0</v>
      </c>
      <c r="BJ22" s="69">
        <v>0</v>
      </c>
      <c r="BK22" s="69">
        <v>0</v>
      </c>
      <c r="BL22" s="80">
        <v>0</v>
      </c>
      <c r="BM22" s="80">
        <v>0</v>
      </c>
      <c r="BN22" s="69">
        <v>0</v>
      </c>
      <c r="BO22" s="69">
        <v>0</v>
      </c>
      <c r="BP22" s="80">
        <v>0</v>
      </c>
      <c r="BQ22" s="80">
        <v>0</v>
      </c>
      <c r="BR22" s="69">
        <v>0</v>
      </c>
      <c r="BS22" s="69">
        <v>0</v>
      </c>
      <c r="BT22" s="80">
        <v>0</v>
      </c>
      <c r="BU22" s="80">
        <v>0</v>
      </c>
      <c r="BV22" s="69">
        <v>0</v>
      </c>
      <c r="BW22" s="69">
        <v>0</v>
      </c>
      <c r="BX22" s="80">
        <v>0</v>
      </c>
      <c r="BY22" s="80">
        <v>0</v>
      </c>
      <c r="BZ22" s="69">
        <v>0</v>
      </c>
      <c r="CA22" s="69">
        <v>0</v>
      </c>
      <c r="CB22" s="80">
        <v>0</v>
      </c>
      <c r="CC22" s="80">
        <v>48763</v>
      </c>
      <c r="CD22" s="69">
        <v>0</v>
      </c>
      <c r="CE22" s="69" t="s">
        <v>716</v>
      </c>
      <c r="CF22" s="69" t="s">
        <v>717</v>
      </c>
      <c r="CG22" s="69" t="s">
        <v>709</v>
      </c>
      <c r="CH22" s="69" t="s">
        <v>709</v>
      </c>
      <c r="CI22" s="69" t="s">
        <v>709</v>
      </c>
      <c r="CJ22" s="68" t="s">
        <v>709</v>
      </c>
      <c r="CK22" s="68">
        <v>45884</v>
      </c>
      <c r="CL22" s="185" t="s">
        <v>988</v>
      </c>
      <c r="CM22" s="67" t="s">
        <v>989</v>
      </c>
      <c r="CN22" s="67" t="s">
        <v>168</v>
      </c>
      <c r="CO22" s="68">
        <v>45793</v>
      </c>
      <c r="CP22" s="185" t="s">
        <v>986</v>
      </c>
      <c r="CQ22" s="67" t="s">
        <v>994</v>
      </c>
      <c r="CR22" s="67" t="s">
        <v>199</v>
      </c>
      <c r="CS22" s="69">
        <v>7418503.7800000003</v>
      </c>
      <c r="CT22" s="69"/>
      <c r="CU22" s="69"/>
      <c r="CV22" s="69">
        <v>0</v>
      </c>
      <c r="CW22" s="69">
        <v>23</v>
      </c>
      <c r="CX22" s="69">
        <v>0</v>
      </c>
      <c r="CY22" s="69">
        <v>0</v>
      </c>
      <c r="CZ22" s="69">
        <v>0</v>
      </c>
      <c r="DA22" s="69">
        <v>0</v>
      </c>
      <c r="DG22" t="str">
        <f t="shared" si="1"/>
        <v>DO</v>
      </c>
    </row>
    <row r="23" spans="1:113">
      <c r="A23" t="str">
        <f t="shared" si="0"/>
        <v>01DO</v>
      </c>
      <c r="B23" s="67" t="s">
        <v>129</v>
      </c>
      <c r="C23" s="67" t="s">
        <v>605</v>
      </c>
      <c r="D23" s="67" t="s">
        <v>606</v>
      </c>
      <c r="E23" s="68">
        <v>45337</v>
      </c>
      <c r="F23" s="185" t="s">
        <v>991</v>
      </c>
      <c r="G23" s="67" t="s">
        <v>990</v>
      </c>
      <c r="H23" s="69">
        <v>2</v>
      </c>
      <c r="I23" s="69">
        <v>0</v>
      </c>
      <c r="J23" s="69">
        <v>190</v>
      </c>
      <c r="K23" s="69">
        <v>250</v>
      </c>
      <c r="L23" s="69">
        <v>249</v>
      </c>
      <c r="M23" s="69">
        <v>1</v>
      </c>
      <c r="N23" s="69">
        <v>0</v>
      </c>
      <c r="O23" s="69">
        <v>0</v>
      </c>
      <c r="P23" s="69">
        <v>60</v>
      </c>
      <c r="Q23" s="80">
        <v>0</v>
      </c>
      <c r="R23" s="80">
        <v>3665572</v>
      </c>
      <c r="S23" s="80">
        <v>50000</v>
      </c>
      <c r="T23" s="80">
        <v>3615572</v>
      </c>
      <c r="U23" s="80">
        <v>3665572</v>
      </c>
      <c r="V23" s="80">
        <v>3704260</v>
      </c>
      <c r="W23" s="80">
        <v>0</v>
      </c>
      <c r="X23" s="80">
        <v>0</v>
      </c>
      <c r="Y23" s="80">
        <v>0</v>
      </c>
      <c r="Z23" s="80">
        <v>3704260</v>
      </c>
      <c r="AA23" s="80">
        <v>3693129</v>
      </c>
      <c r="AB23" s="80">
        <v>-11132</v>
      </c>
      <c r="AC23" s="69">
        <v>0</v>
      </c>
      <c r="AD23" s="69">
        <v>44</v>
      </c>
      <c r="AE23" s="69">
        <v>0</v>
      </c>
      <c r="AF23" s="80">
        <v>0</v>
      </c>
      <c r="AG23" s="80">
        <v>0</v>
      </c>
      <c r="AH23" s="69">
        <v>0</v>
      </c>
      <c r="AI23" s="69">
        <v>0</v>
      </c>
      <c r="AJ23" s="80">
        <v>0</v>
      </c>
      <c r="AK23" s="80">
        <v>12979</v>
      </c>
      <c r="AL23" s="69">
        <v>0</v>
      </c>
      <c r="AM23" s="69">
        <v>0</v>
      </c>
      <c r="AN23" s="80">
        <v>0</v>
      </c>
      <c r="AO23" s="80">
        <v>0</v>
      </c>
      <c r="AP23" s="69">
        <v>0</v>
      </c>
      <c r="AQ23" s="69">
        <v>0</v>
      </c>
      <c r="AR23" s="80">
        <v>0</v>
      </c>
      <c r="AS23" s="80">
        <v>0</v>
      </c>
      <c r="AT23" s="69">
        <v>0</v>
      </c>
      <c r="AU23" s="69">
        <v>0</v>
      </c>
      <c r="AV23" s="80">
        <v>0</v>
      </c>
      <c r="AW23" s="80">
        <v>0</v>
      </c>
      <c r="AX23" s="69">
        <v>0</v>
      </c>
      <c r="AY23" s="69">
        <v>0</v>
      </c>
      <c r="AZ23" s="80">
        <v>0</v>
      </c>
      <c r="BA23" s="80">
        <v>765</v>
      </c>
      <c r="BB23" s="69">
        <v>0</v>
      </c>
      <c r="BC23" s="69">
        <v>0</v>
      </c>
      <c r="BD23" s="80">
        <v>0</v>
      </c>
      <c r="BE23" s="80">
        <v>11006</v>
      </c>
      <c r="BF23" s="69">
        <v>0</v>
      </c>
      <c r="BG23" s="69">
        <v>0</v>
      </c>
      <c r="BH23" s="80">
        <v>0</v>
      </c>
      <c r="BI23" s="80">
        <v>0</v>
      </c>
      <c r="BJ23" s="69">
        <v>0</v>
      </c>
      <c r="BK23" s="69">
        <v>0</v>
      </c>
      <c r="BL23" s="80">
        <v>0</v>
      </c>
      <c r="BM23" s="80">
        <v>0</v>
      </c>
      <c r="BN23" s="69">
        <v>0</v>
      </c>
      <c r="BO23" s="69">
        <v>0</v>
      </c>
      <c r="BP23" s="80">
        <v>0</v>
      </c>
      <c r="BQ23" s="80">
        <v>0</v>
      </c>
      <c r="BR23" s="69">
        <v>0</v>
      </c>
      <c r="BS23" s="69">
        <v>0</v>
      </c>
      <c r="BT23" s="80">
        <v>0</v>
      </c>
      <c r="BU23" s="80">
        <v>0</v>
      </c>
      <c r="BV23" s="69">
        <v>0</v>
      </c>
      <c r="BW23" s="69">
        <v>0</v>
      </c>
      <c r="BX23" s="80">
        <v>0</v>
      </c>
      <c r="BY23" s="80">
        <v>0</v>
      </c>
      <c r="BZ23" s="69">
        <v>0</v>
      </c>
      <c r="CA23" s="69">
        <v>0</v>
      </c>
      <c r="CB23" s="80">
        <v>0</v>
      </c>
      <c r="CC23" s="80">
        <v>24749</v>
      </c>
      <c r="CD23" s="69">
        <v>0</v>
      </c>
      <c r="CE23" s="69" t="s">
        <v>718</v>
      </c>
      <c r="CF23" s="69" t="s">
        <v>719</v>
      </c>
      <c r="CG23" s="69" t="s">
        <v>709</v>
      </c>
      <c r="CH23" s="69" t="s">
        <v>709</v>
      </c>
      <c r="CI23" s="69" t="s">
        <v>709</v>
      </c>
      <c r="CJ23" s="68" t="s">
        <v>709</v>
      </c>
      <c r="CK23" s="68">
        <v>46028</v>
      </c>
      <c r="CL23" s="185" t="s">
        <v>991</v>
      </c>
      <c r="CM23" s="67" t="s">
        <v>989</v>
      </c>
      <c r="CN23" s="67" t="s">
        <v>168</v>
      </c>
      <c r="CO23" s="68">
        <v>45876</v>
      </c>
      <c r="CP23" s="185" t="s">
        <v>988</v>
      </c>
      <c r="CQ23" s="67" t="s">
        <v>989</v>
      </c>
      <c r="CR23" s="67" t="s">
        <v>213</v>
      </c>
      <c r="CS23" s="69">
        <v>4198565.92</v>
      </c>
      <c r="CT23" s="69"/>
      <c r="CU23" s="69"/>
      <c r="CV23" s="69">
        <v>0</v>
      </c>
      <c r="CW23" s="69">
        <v>16</v>
      </c>
      <c r="CX23" s="69">
        <v>0</v>
      </c>
      <c r="CY23" s="69">
        <v>0</v>
      </c>
      <c r="CZ23" s="69">
        <v>0</v>
      </c>
      <c r="DA23" s="69">
        <v>0</v>
      </c>
      <c r="DG23" t="str">
        <f t="shared" si="1"/>
        <v>DO</v>
      </c>
    </row>
    <row r="24" spans="1:113">
      <c r="A24" t="str">
        <f t="shared" si="0"/>
        <v>01DO</v>
      </c>
      <c r="B24" s="67" t="s">
        <v>129</v>
      </c>
      <c r="C24" s="67" t="s">
        <v>173</v>
      </c>
      <c r="D24" s="67" t="s">
        <v>174</v>
      </c>
      <c r="E24" s="68">
        <v>44973</v>
      </c>
      <c r="F24" s="185" t="s">
        <v>991</v>
      </c>
      <c r="G24" s="67" t="s">
        <v>995</v>
      </c>
      <c r="H24" s="69">
        <v>1</v>
      </c>
      <c r="I24" s="69">
        <v>5</v>
      </c>
      <c r="J24" s="69">
        <v>300</v>
      </c>
      <c r="K24" s="69">
        <v>551</v>
      </c>
      <c r="L24" s="69">
        <v>561</v>
      </c>
      <c r="M24" s="69">
        <v>-10</v>
      </c>
      <c r="N24" s="69">
        <v>10</v>
      </c>
      <c r="O24" s="69">
        <v>0</v>
      </c>
      <c r="P24" s="69">
        <v>205</v>
      </c>
      <c r="Q24" s="80">
        <v>46</v>
      </c>
      <c r="R24" s="80">
        <v>14609258</v>
      </c>
      <c r="S24" s="80">
        <v>150000</v>
      </c>
      <c r="T24" s="80">
        <v>14459258</v>
      </c>
      <c r="U24" s="80">
        <v>14044029</v>
      </c>
      <c r="V24" s="80">
        <v>14088333</v>
      </c>
      <c r="W24" s="80">
        <v>-3245</v>
      </c>
      <c r="X24" s="80">
        <v>0</v>
      </c>
      <c r="Y24" s="80">
        <v>-3245</v>
      </c>
      <c r="Z24" s="80">
        <v>14085087</v>
      </c>
      <c r="AA24" s="80">
        <v>13929541</v>
      </c>
      <c r="AB24" s="80">
        <v>-126080</v>
      </c>
      <c r="AC24" s="69">
        <v>-565229</v>
      </c>
      <c r="AD24" s="69">
        <v>188</v>
      </c>
      <c r="AE24" s="69">
        <v>0</v>
      </c>
      <c r="AF24" s="80">
        <v>0</v>
      </c>
      <c r="AG24" s="80">
        <v>-627778</v>
      </c>
      <c r="AH24" s="69">
        <v>0</v>
      </c>
      <c r="AI24" s="69">
        <v>0</v>
      </c>
      <c r="AJ24" s="80">
        <v>21</v>
      </c>
      <c r="AK24" s="80">
        <v>85849</v>
      </c>
      <c r="AL24" s="69">
        <v>0</v>
      </c>
      <c r="AM24" s="69">
        <v>0</v>
      </c>
      <c r="AN24" s="80">
        <v>0</v>
      </c>
      <c r="AO24" s="80">
        <v>0</v>
      </c>
      <c r="AP24" s="69">
        <v>0</v>
      </c>
      <c r="AQ24" s="69">
        <v>0</v>
      </c>
      <c r="AR24" s="80">
        <v>0</v>
      </c>
      <c r="AS24" s="80">
        <v>0</v>
      </c>
      <c r="AT24" s="69">
        <v>0</v>
      </c>
      <c r="AU24" s="69">
        <v>0</v>
      </c>
      <c r="AV24" s="80">
        <v>0</v>
      </c>
      <c r="AW24" s="80">
        <v>0</v>
      </c>
      <c r="AX24" s="69">
        <v>0</v>
      </c>
      <c r="AY24" s="69">
        <v>0</v>
      </c>
      <c r="AZ24" s="80">
        <v>0</v>
      </c>
      <c r="BA24" s="80">
        <v>0</v>
      </c>
      <c r="BB24" s="69">
        <v>0</v>
      </c>
      <c r="BC24" s="69">
        <v>0</v>
      </c>
      <c r="BD24" s="80">
        <v>0</v>
      </c>
      <c r="BE24" s="80">
        <v>0</v>
      </c>
      <c r="BF24" s="69">
        <v>0</v>
      </c>
      <c r="BG24" s="69">
        <v>0</v>
      </c>
      <c r="BH24" s="80">
        <v>0</v>
      </c>
      <c r="BI24" s="80">
        <v>0</v>
      </c>
      <c r="BJ24" s="69">
        <v>0</v>
      </c>
      <c r="BK24" s="69">
        <v>0</v>
      </c>
      <c r="BL24" s="80">
        <v>0</v>
      </c>
      <c r="BM24" s="80">
        <v>0</v>
      </c>
      <c r="BN24" s="69">
        <v>0</v>
      </c>
      <c r="BO24" s="69">
        <v>0</v>
      </c>
      <c r="BP24" s="80">
        <v>0</v>
      </c>
      <c r="BQ24" s="80">
        <v>0</v>
      </c>
      <c r="BR24" s="69">
        <v>0</v>
      </c>
      <c r="BS24" s="69">
        <v>0</v>
      </c>
      <c r="BT24" s="80">
        <v>0</v>
      </c>
      <c r="BU24" s="80">
        <v>0</v>
      </c>
      <c r="BV24" s="69">
        <v>0</v>
      </c>
      <c r="BW24" s="69">
        <v>0</v>
      </c>
      <c r="BX24" s="80">
        <v>0</v>
      </c>
      <c r="BY24" s="80">
        <v>0</v>
      </c>
      <c r="BZ24" s="69">
        <v>0</v>
      </c>
      <c r="CA24" s="69">
        <v>0</v>
      </c>
      <c r="CB24" s="80">
        <v>21</v>
      </c>
      <c r="CC24" s="80">
        <v>-541929</v>
      </c>
      <c r="CD24" s="69">
        <v>0</v>
      </c>
      <c r="CE24" s="69" t="s">
        <v>720</v>
      </c>
      <c r="CF24" s="69" t="s">
        <v>721</v>
      </c>
      <c r="CG24" s="69" t="s">
        <v>709</v>
      </c>
      <c r="CH24" s="69" t="s">
        <v>709</v>
      </c>
      <c r="CI24" s="69" t="s">
        <v>709</v>
      </c>
      <c r="CJ24" s="68" t="s">
        <v>709</v>
      </c>
      <c r="CK24" s="68">
        <v>45888</v>
      </c>
      <c r="CL24" s="185" t="s">
        <v>988</v>
      </c>
      <c r="CM24" s="67" t="s">
        <v>989</v>
      </c>
      <c r="CN24" s="67" t="s">
        <v>168</v>
      </c>
      <c r="CO24" s="68">
        <v>45765</v>
      </c>
      <c r="CP24" s="185" t="s">
        <v>986</v>
      </c>
      <c r="CQ24" s="67" t="s">
        <v>994</v>
      </c>
      <c r="CR24" s="67" t="s">
        <v>199</v>
      </c>
      <c r="CS24" s="69">
        <v>14926349.939999999</v>
      </c>
      <c r="CT24" s="69"/>
      <c r="CU24" s="69"/>
      <c r="CV24" s="69">
        <v>21</v>
      </c>
      <c r="CW24" s="69">
        <v>42</v>
      </c>
      <c r="CX24" s="69">
        <v>0</v>
      </c>
      <c r="CY24" s="69">
        <v>0</v>
      </c>
      <c r="CZ24" s="69">
        <v>0</v>
      </c>
      <c r="DA24" s="69">
        <v>0</v>
      </c>
      <c r="DG24" t="str">
        <f t="shared" si="1"/>
        <v>DO</v>
      </c>
    </row>
    <row r="25" spans="1:113">
      <c r="A25" t="str">
        <f t="shared" si="0"/>
        <v>01DO</v>
      </c>
      <c r="B25" s="67" t="s">
        <v>129</v>
      </c>
      <c r="C25" s="67" t="s">
        <v>175</v>
      </c>
      <c r="D25" s="67" t="s">
        <v>176</v>
      </c>
      <c r="E25" s="68">
        <v>45554</v>
      </c>
      <c r="F25" s="185" t="s">
        <v>988</v>
      </c>
      <c r="G25" s="67" t="s">
        <v>994</v>
      </c>
      <c r="H25" s="69">
        <v>1</v>
      </c>
      <c r="I25" s="69">
        <v>1</v>
      </c>
      <c r="J25" s="69">
        <v>150</v>
      </c>
      <c r="K25" s="69">
        <v>195</v>
      </c>
      <c r="L25" s="69">
        <v>194</v>
      </c>
      <c r="M25" s="69">
        <v>1</v>
      </c>
      <c r="N25" s="69">
        <v>0</v>
      </c>
      <c r="O25" s="69">
        <v>0</v>
      </c>
      <c r="P25" s="69">
        <v>45</v>
      </c>
      <c r="Q25" s="80">
        <v>0</v>
      </c>
      <c r="R25" s="80">
        <v>5289078</v>
      </c>
      <c r="S25" s="80">
        <v>65023</v>
      </c>
      <c r="T25" s="80">
        <v>5224055</v>
      </c>
      <c r="U25" s="80">
        <v>5392842</v>
      </c>
      <c r="V25" s="80">
        <v>5545592</v>
      </c>
      <c r="W25" s="80">
        <v>0</v>
      </c>
      <c r="X25" s="80">
        <v>0</v>
      </c>
      <c r="Y25" s="80">
        <v>0</v>
      </c>
      <c r="Z25" s="80">
        <v>5545592</v>
      </c>
      <c r="AA25" s="80">
        <v>5545735</v>
      </c>
      <c r="AB25" s="80">
        <v>143</v>
      </c>
      <c r="AC25" s="69">
        <v>103763</v>
      </c>
      <c r="AD25" s="69">
        <v>8</v>
      </c>
      <c r="AE25" s="69">
        <v>0</v>
      </c>
      <c r="AF25" s="80">
        <v>0</v>
      </c>
      <c r="AG25" s="80">
        <v>103763</v>
      </c>
      <c r="AH25" s="69">
        <v>0</v>
      </c>
      <c r="AI25" s="69">
        <v>3</v>
      </c>
      <c r="AJ25" s="80">
        <v>0</v>
      </c>
      <c r="AK25" s="80">
        <v>0</v>
      </c>
      <c r="AL25" s="69">
        <v>0</v>
      </c>
      <c r="AM25" s="69">
        <v>0</v>
      </c>
      <c r="AN25" s="80">
        <v>0</v>
      </c>
      <c r="AO25" s="80">
        <v>0</v>
      </c>
      <c r="AP25" s="69">
        <v>0</v>
      </c>
      <c r="AQ25" s="69">
        <v>0</v>
      </c>
      <c r="AR25" s="80">
        <v>0</v>
      </c>
      <c r="AS25" s="80">
        <v>0</v>
      </c>
      <c r="AT25" s="69">
        <v>0</v>
      </c>
      <c r="AU25" s="69">
        <v>0</v>
      </c>
      <c r="AV25" s="80">
        <v>0</v>
      </c>
      <c r="AW25" s="80">
        <v>0</v>
      </c>
      <c r="AX25" s="69">
        <v>0</v>
      </c>
      <c r="AY25" s="69">
        <v>0</v>
      </c>
      <c r="AZ25" s="80">
        <v>0</v>
      </c>
      <c r="BA25" s="80">
        <v>0</v>
      </c>
      <c r="BB25" s="69">
        <v>0</v>
      </c>
      <c r="BC25" s="69">
        <v>15</v>
      </c>
      <c r="BD25" s="80">
        <v>0</v>
      </c>
      <c r="BE25" s="80">
        <v>0</v>
      </c>
      <c r="BF25" s="69">
        <v>0</v>
      </c>
      <c r="BG25" s="69">
        <v>0</v>
      </c>
      <c r="BH25" s="80">
        <v>0</v>
      </c>
      <c r="BI25" s="80">
        <v>0</v>
      </c>
      <c r="BJ25" s="69">
        <v>0</v>
      </c>
      <c r="BK25" s="69">
        <v>0</v>
      </c>
      <c r="BL25" s="80">
        <v>0</v>
      </c>
      <c r="BM25" s="80">
        <v>0</v>
      </c>
      <c r="BN25" s="69">
        <v>0</v>
      </c>
      <c r="BO25" s="69">
        <v>0</v>
      </c>
      <c r="BP25" s="80">
        <v>0</v>
      </c>
      <c r="BQ25" s="80">
        <v>0</v>
      </c>
      <c r="BR25" s="69">
        <v>0</v>
      </c>
      <c r="BS25" s="69">
        <v>0</v>
      </c>
      <c r="BT25" s="80">
        <v>0</v>
      </c>
      <c r="BU25" s="80">
        <v>0</v>
      </c>
      <c r="BV25" s="69">
        <v>0</v>
      </c>
      <c r="BW25" s="69">
        <v>0</v>
      </c>
      <c r="BX25" s="80">
        <v>0</v>
      </c>
      <c r="BY25" s="80">
        <v>0</v>
      </c>
      <c r="BZ25" s="69">
        <v>0</v>
      </c>
      <c r="CA25" s="69">
        <v>18</v>
      </c>
      <c r="CB25" s="80">
        <v>0</v>
      </c>
      <c r="CC25" s="80">
        <v>103763</v>
      </c>
      <c r="CD25" s="69">
        <v>0</v>
      </c>
      <c r="CE25" s="69" t="s">
        <v>720</v>
      </c>
      <c r="CF25" s="69" t="s">
        <v>721</v>
      </c>
      <c r="CG25" s="69" t="s">
        <v>709</v>
      </c>
      <c r="CH25" s="69" t="s">
        <v>709</v>
      </c>
      <c r="CI25" s="69" t="s">
        <v>709</v>
      </c>
      <c r="CJ25" s="68" t="s">
        <v>709</v>
      </c>
      <c r="CK25" s="68">
        <v>45894</v>
      </c>
      <c r="CL25" s="185" t="s">
        <v>988</v>
      </c>
      <c r="CM25" s="67" t="s">
        <v>989</v>
      </c>
      <c r="CN25" s="67" t="s">
        <v>168</v>
      </c>
      <c r="CO25" s="68">
        <v>45815</v>
      </c>
      <c r="CP25" s="185" t="s">
        <v>986</v>
      </c>
      <c r="CQ25" s="67" t="s">
        <v>994</v>
      </c>
      <c r="CR25" s="67" t="s">
        <v>193</v>
      </c>
      <c r="CS25" s="69">
        <v>5760651.9299999997</v>
      </c>
      <c r="CT25" s="69"/>
      <c r="CU25" s="69"/>
      <c r="CV25" s="69">
        <v>0</v>
      </c>
      <c r="CW25" s="69">
        <v>19</v>
      </c>
      <c r="CX25" s="69">
        <v>0</v>
      </c>
      <c r="CY25" s="69">
        <v>0</v>
      </c>
      <c r="CZ25" s="69">
        <v>0</v>
      </c>
      <c r="DA25" s="69">
        <v>0</v>
      </c>
      <c r="DG25" t="str">
        <f t="shared" si="1"/>
        <v>DO</v>
      </c>
    </row>
    <row r="26" spans="1:113">
      <c r="A26" t="str">
        <f t="shared" si="0"/>
        <v>01DO</v>
      </c>
      <c r="B26" s="67" t="s">
        <v>129</v>
      </c>
      <c r="C26" s="67" t="s">
        <v>177</v>
      </c>
      <c r="D26" s="67" t="s">
        <v>178</v>
      </c>
      <c r="E26" s="68">
        <v>45127</v>
      </c>
      <c r="F26" s="185" t="s">
        <v>988</v>
      </c>
      <c r="G26" s="67" t="s">
        <v>990</v>
      </c>
      <c r="H26" s="69">
        <v>1</v>
      </c>
      <c r="I26" s="69">
        <v>3</v>
      </c>
      <c r="J26" s="69">
        <v>180</v>
      </c>
      <c r="K26" s="69">
        <v>227</v>
      </c>
      <c r="L26" s="69">
        <v>220</v>
      </c>
      <c r="M26" s="69">
        <v>7</v>
      </c>
      <c r="N26" s="69">
        <v>0</v>
      </c>
      <c r="O26" s="69">
        <v>0</v>
      </c>
      <c r="P26" s="69">
        <v>47</v>
      </c>
      <c r="Q26" s="80">
        <v>0</v>
      </c>
      <c r="R26" s="80">
        <v>5142423</v>
      </c>
      <c r="S26" s="80">
        <v>50000</v>
      </c>
      <c r="T26" s="80">
        <v>5092423</v>
      </c>
      <c r="U26" s="80">
        <v>5047658</v>
      </c>
      <c r="V26" s="80">
        <v>5138834</v>
      </c>
      <c r="W26" s="80">
        <v>0</v>
      </c>
      <c r="X26" s="80">
        <v>0</v>
      </c>
      <c r="Y26" s="80">
        <v>0</v>
      </c>
      <c r="Z26" s="80">
        <v>5138834</v>
      </c>
      <c r="AA26" s="80">
        <v>5099867</v>
      </c>
      <c r="AB26" s="80">
        <v>-1029</v>
      </c>
      <c r="AC26" s="69">
        <v>-94765</v>
      </c>
      <c r="AD26" s="69">
        <v>25</v>
      </c>
      <c r="AE26" s="69">
        <v>0</v>
      </c>
      <c r="AF26" s="80">
        <v>0</v>
      </c>
      <c r="AG26" s="80">
        <v>44761</v>
      </c>
      <c r="AH26" s="69">
        <v>0</v>
      </c>
      <c r="AI26" s="69">
        <v>0</v>
      </c>
      <c r="AJ26" s="80">
        <v>0</v>
      </c>
      <c r="AK26" s="80">
        <v>0</v>
      </c>
      <c r="AL26" s="69">
        <v>0</v>
      </c>
      <c r="AM26" s="69">
        <v>0</v>
      </c>
      <c r="AN26" s="80">
        <v>0</v>
      </c>
      <c r="AO26" s="80">
        <v>0</v>
      </c>
      <c r="AP26" s="69">
        <v>0</v>
      </c>
      <c r="AQ26" s="69">
        <v>0</v>
      </c>
      <c r="AR26" s="80">
        <v>0</v>
      </c>
      <c r="AS26" s="80">
        <v>0</v>
      </c>
      <c r="AT26" s="69">
        <v>0</v>
      </c>
      <c r="AU26" s="69">
        <v>0</v>
      </c>
      <c r="AV26" s="80">
        <v>0</v>
      </c>
      <c r="AW26" s="80">
        <v>0</v>
      </c>
      <c r="AX26" s="69">
        <v>0</v>
      </c>
      <c r="AY26" s="69">
        <v>0</v>
      </c>
      <c r="AZ26" s="80">
        <v>0</v>
      </c>
      <c r="BA26" s="80">
        <v>0</v>
      </c>
      <c r="BB26" s="69">
        <v>0</v>
      </c>
      <c r="BC26" s="69">
        <v>0</v>
      </c>
      <c r="BD26" s="80">
        <v>0</v>
      </c>
      <c r="BE26" s="80">
        <v>0</v>
      </c>
      <c r="BF26" s="69">
        <v>0</v>
      </c>
      <c r="BG26" s="69">
        <v>0</v>
      </c>
      <c r="BH26" s="80">
        <v>0</v>
      </c>
      <c r="BI26" s="80">
        <v>0</v>
      </c>
      <c r="BJ26" s="69">
        <v>0</v>
      </c>
      <c r="BK26" s="69">
        <v>0</v>
      </c>
      <c r="BL26" s="80">
        <v>0</v>
      </c>
      <c r="BM26" s="80">
        <v>0</v>
      </c>
      <c r="BN26" s="69">
        <v>0</v>
      </c>
      <c r="BO26" s="69">
        <v>0</v>
      </c>
      <c r="BP26" s="80">
        <v>0</v>
      </c>
      <c r="BQ26" s="80">
        <v>0</v>
      </c>
      <c r="BR26" s="69">
        <v>0</v>
      </c>
      <c r="BS26" s="69">
        <v>0</v>
      </c>
      <c r="BT26" s="80">
        <v>0</v>
      </c>
      <c r="BU26" s="80">
        <v>0</v>
      </c>
      <c r="BV26" s="69">
        <v>0</v>
      </c>
      <c r="BW26" s="69">
        <v>0</v>
      </c>
      <c r="BX26" s="80">
        <v>0</v>
      </c>
      <c r="BY26" s="80">
        <v>0</v>
      </c>
      <c r="BZ26" s="69">
        <v>0</v>
      </c>
      <c r="CA26" s="69">
        <v>0</v>
      </c>
      <c r="CB26" s="80">
        <v>0</v>
      </c>
      <c r="CC26" s="80">
        <v>-87943</v>
      </c>
      <c r="CD26" s="69">
        <v>0</v>
      </c>
      <c r="CE26" s="69" t="s">
        <v>720</v>
      </c>
      <c r="CF26" s="69" t="s">
        <v>721</v>
      </c>
      <c r="CG26" s="69" t="s">
        <v>709</v>
      </c>
      <c r="CH26" s="69" t="s">
        <v>709</v>
      </c>
      <c r="CI26" s="69" t="s">
        <v>709</v>
      </c>
      <c r="CJ26" s="68" t="s">
        <v>709</v>
      </c>
      <c r="CK26" s="68">
        <v>45839</v>
      </c>
      <c r="CL26" s="185" t="s">
        <v>988</v>
      </c>
      <c r="CM26" s="67" t="s">
        <v>989</v>
      </c>
      <c r="CN26" s="67" t="s">
        <v>168</v>
      </c>
      <c r="CO26" s="68">
        <v>45721</v>
      </c>
      <c r="CP26" s="185" t="s">
        <v>991</v>
      </c>
      <c r="CQ26" s="67" t="s">
        <v>994</v>
      </c>
      <c r="CR26" s="67" t="s">
        <v>193</v>
      </c>
      <c r="CS26" s="69">
        <v>4496918.22</v>
      </c>
      <c r="CT26" s="69"/>
      <c r="CU26" s="69"/>
      <c r="CV26" s="69">
        <v>0</v>
      </c>
      <c r="CW26" s="69">
        <v>22</v>
      </c>
      <c r="CX26" s="69">
        <v>0</v>
      </c>
      <c r="CY26" s="69">
        <v>0</v>
      </c>
      <c r="CZ26" s="69">
        <v>-132703</v>
      </c>
      <c r="DA26" s="69">
        <v>0</v>
      </c>
      <c r="DG26" t="str">
        <f t="shared" si="1"/>
        <v>DO</v>
      </c>
    </row>
    <row r="27" spans="1:113">
      <c r="A27" t="str">
        <f t="shared" si="0"/>
        <v>01DO</v>
      </c>
      <c r="B27" s="67" t="s">
        <v>129</v>
      </c>
      <c r="C27" s="67" t="s">
        <v>179</v>
      </c>
      <c r="D27" s="67" t="s">
        <v>180</v>
      </c>
      <c r="E27" s="68">
        <v>45127</v>
      </c>
      <c r="F27" s="185" t="s">
        <v>988</v>
      </c>
      <c r="G27" s="67" t="s">
        <v>990</v>
      </c>
      <c r="H27" s="69">
        <v>1</v>
      </c>
      <c r="I27" s="69">
        <v>1</v>
      </c>
      <c r="J27" s="69">
        <v>225</v>
      </c>
      <c r="K27" s="69">
        <v>278</v>
      </c>
      <c r="L27" s="69">
        <v>278</v>
      </c>
      <c r="M27" s="69">
        <v>0</v>
      </c>
      <c r="N27" s="69">
        <v>0</v>
      </c>
      <c r="O27" s="69">
        <v>0</v>
      </c>
      <c r="P27" s="69">
        <v>53</v>
      </c>
      <c r="Q27" s="80">
        <v>0</v>
      </c>
      <c r="R27" s="80">
        <v>5558710</v>
      </c>
      <c r="S27" s="80">
        <v>57494</v>
      </c>
      <c r="T27" s="80">
        <v>5501216</v>
      </c>
      <c r="U27" s="80">
        <v>5552034</v>
      </c>
      <c r="V27" s="80">
        <v>5723019</v>
      </c>
      <c r="W27" s="80">
        <v>0</v>
      </c>
      <c r="X27" s="80">
        <v>0</v>
      </c>
      <c r="Y27" s="80">
        <v>0</v>
      </c>
      <c r="Z27" s="80">
        <v>5723019</v>
      </c>
      <c r="AA27" s="80">
        <v>5723218</v>
      </c>
      <c r="AB27" s="80">
        <v>199</v>
      </c>
      <c r="AC27" s="69">
        <v>-6676</v>
      </c>
      <c r="AD27" s="69">
        <v>44</v>
      </c>
      <c r="AE27" s="69">
        <v>0</v>
      </c>
      <c r="AF27" s="80">
        <v>0</v>
      </c>
      <c r="AG27" s="80">
        <v>0</v>
      </c>
      <c r="AH27" s="69">
        <v>0</v>
      </c>
      <c r="AI27" s="69">
        <v>0</v>
      </c>
      <c r="AJ27" s="80">
        <v>0</v>
      </c>
      <c r="AK27" s="80">
        <v>-6676</v>
      </c>
      <c r="AL27" s="69">
        <v>0</v>
      </c>
      <c r="AM27" s="69">
        <v>0</v>
      </c>
      <c r="AN27" s="80">
        <v>0</v>
      </c>
      <c r="AO27" s="80">
        <v>0</v>
      </c>
      <c r="AP27" s="69">
        <v>0</v>
      </c>
      <c r="AQ27" s="69">
        <v>0</v>
      </c>
      <c r="AR27" s="80">
        <v>0</v>
      </c>
      <c r="AS27" s="80">
        <v>0</v>
      </c>
      <c r="AT27" s="69">
        <v>0</v>
      </c>
      <c r="AU27" s="69">
        <v>0</v>
      </c>
      <c r="AV27" s="80">
        <v>0</v>
      </c>
      <c r="AW27" s="80">
        <v>0</v>
      </c>
      <c r="AX27" s="69">
        <v>0</v>
      </c>
      <c r="AY27" s="69">
        <v>0</v>
      </c>
      <c r="AZ27" s="80">
        <v>0</v>
      </c>
      <c r="BA27" s="80">
        <v>0</v>
      </c>
      <c r="BB27" s="69">
        <v>0</v>
      </c>
      <c r="BC27" s="69">
        <v>0</v>
      </c>
      <c r="BD27" s="80">
        <v>0</v>
      </c>
      <c r="BE27" s="80">
        <v>1803</v>
      </c>
      <c r="BF27" s="69">
        <v>0</v>
      </c>
      <c r="BG27" s="69">
        <v>0</v>
      </c>
      <c r="BH27" s="80">
        <v>0</v>
      </c>
      <c r="BI27" s="80">
        <v>0</v>
      </c>
      <c r="BJ27" s="69">
        <v>0</v>
      </c>
      <c r="BK27" s="69">
        <v>0</v>
      </c>
      <c r="BL27" s="80">
        <v>0</v>
      </c>
      <c r="BM27" s="80">
        <v>0</v>
      </c>
      <c r="BN27" s="69">
        <v>0</v>
      </c>
      <c r="BO27" s="69">
        <v>0</v>
      </c>
      <c r="BP27" s="80">
        <v>0</v>
      </c>
      <c r="BQ27" s="80">
        <v>0</v>
      </c>
      <c r="BR27" s="69">
        <v>0</v>
      </c>
      <c r="BS27" s="69">
        <v>0</v>
      </c>
      <c r="BT27" s="80">
        <v>0</v>
      </c>
      <c r="BU27" s="80">
        <v>0</v>
      </c>
      <c r="BV27" s="69">
        <v>0</v>
      </c>
      <c r="BW27" s="69">
        <v>0</v>
      </c>
      <c r="BX27" s="80">
        <v>0</v>
      </c>
      <c r="BY27" s="80">
        <v>0</v>
      </c>
      <c r="BZ27" s="69">
        <v>0</v>
      </c>
      <c r="CA27" s="69">
        <v>0</v>
      </c>
      <c r="CB27" s="80">
        <v>0</v>
      </c>
      <c r="CC27" s="80">
        <v>-4873</v>
      </c>
      <c r="CD27" s="69">
        <v>0</v>
      </c>
      <c r="CE27" s="69" t="s">
        <v>718</v>
      </c>
      <c r="CF27" s="69" t="s">
        <v>719</v>
      </c>
      <c r="CG27" s="69" t="s">
        <v>709</v>
      </c>
      <c r="CH27" s="69" t="s">
        <v>709</v>
      </c>
      <c r="CI27" s="69" t="s">
        <v>709</v>
      </c>
      <c r="CJ27" s="68" t="s">
        <v>709</v>
      </c>
      <c r="CK27" s="68">
        <v>45870</v>
      </c>
      <c r="CL27" s="185" t="s">
        <v>988</v>
      </c>
      <c r="CM27" s="67" t="s">
        <v>989</v>
      </c>
      <c r="CN27" s="67" t="s">
        <v>168</v>
      </c>
      <c r="CO27" s="68">
        <v>45588</v>
      </c>
      <c r="CP27" s="185" t="s">
        <v>993</v>
      </c>
      <c r="CQ27" s="67" t="s">
        <v>994</v>
      </c>
      <c r="CR27" s="67" t="s">
        <v>213</v>
      </c>
      <c r="CS27" s="69">
        <v>5765208.0099999998</v>
      </c>
      <c r="CT27" s="69"/>
      <c r="CU27" s="69"/>
      <c r="CV27" s="69">
        <v>0</v>
      </c>
      <c r="CW27" s="69">
        <v>9</v>
      </c>
      <c r="CX27" s="69">
        <v>0</v>
      </c>
      <c r="CY27" s="69">
        <v>0</v>
      </c>
      <c r="CZ27" s="69">
        <v>0</v>
      </c>
      <c r="DA27" s="69">
        <v>0</v>
      </c>
      <c r="DG27" t="str">
        <f t="shared" si="1"/>
        <v>DO</v>
      </c>
    </row>
    <row r="28" spans="1:113">
      <c r="A28" t="str">
        <f t="shared" si="0"/>
        <v>01DO</v>
      </c>
      <c r="B28" s="67" t="s">
        <v>129</v>
      </c>
      <c r="C28" s="67" t="s">
        <v>181</v>
      </c>
      <c r="D28" s="67" t="s">
        <v>182</v>
      </c>
      <c r="E28" s="68">
        <v>44775</v>
      </c>
      <c r="F28" s="185" t="s">
        <v>988</v>
      </c>
      <c r="G28" s="67" t="s">
        <v>995</v>
      </c>
      <c r="H28" s="69">
        <v>3</v>
      </c>
      <c r="I28" s="69">
        <v>3</v>
      </c>
      <c r="J28" s="69">
        <v>650</v>
      </c>
      <c r="K28" s="69">
        <v>763</v>
      </c>
      <c r="L28" s="69">
        <v>763</v>
      </c>
      <c r="M28" s="69">
        <v>0</v>
      </c>
      <c r="N28" s="69">
        <v>0</v>
      </c>
      <c r="O28" s="69">
        <v>0</v>
      </c>
      <c r="P28" s="69">
        <v>113</v>
      </c>
      <c r="Q28" s="80">
        <v>0</v>
      </c>
      <c r="R28" s="80">
        <v>23141400</v>
      </c>
      <c r="S28" s="80">
        <v>150000</v>
      </c>
      <c r="T28" s="80">
        <v>22991400</v>
      </c>
      <c r="U28" s="80">
        <v>23931467</v>
      </c>
      <c r="V28" s="80">
        <v>24545579</v>
      </c>
      <c r="W28" s="80">
        <v>0</v>
      </c>
      <c r="X28" s="80">
        <v>0</v>
      </c>
      <c r="Y28" s="80">
        <v>0</v>
      </c>
      <c r="Z28" s="80">
        <v>24545579</v>
      </c>
      <c r="AA28" s="80">
        <v>24060306</v>
      </c>
      <c r="AB28" s="80">
        <v>-480611</v>
      </c>
      <c r="AC28" s="69">
        <v>790067</v>
      </c>
      <c r="AD28" s="69">
        <v>61</v>
      </c>
      <c r="AE28" s="69">
        <v>0</v>
      </c>
      <c r="AF28" s="80">
        <v>0</v>
      </c>
      <c r="AG28" s="80">
        <v>53994</v>
      </c>
      <c r="AH28" s="69">
        <v>0</v>
      </c>
      <c r="AI28" s="69">
        <v>0</v>
      </c>
      <c r="AJ28" s="80">
        <v>0</v>
      </c>
      <c r="AK28" s="80">
        <v>770405</v>
      </c>
      <c r="AL28" s="69">
        <v>0</v>
      </c>
      <c r="AM28" s="69">
        <v>0</v>
      </c>
      <c r="AN28" s="80">
        <v>0</v>
      </c>
      <c r="AO28" s="80">
        <v>0</v>
      </c>
      <c r="AP28" s="69">
        <v>0</v>
      </c>
      <c r="AQ28" s="69">
        <v>0</v>
      </c>
      <c r="AR28" s="80">
        <v>0</v>
      </c>
      <c r="AS28" s="80">
        <v>0</v>
      </c>
      <c r="AT28" s="69">
        <v>0</v>
      </c>
      <c r="AU28" s="69">
        <v>0</v>
      </c>
      <c r="AV28" s="80">
        <v>0</v>
      </c>
      <c r="AW28" s="80">
        <v>0</v>
      </c>
      <c r="AX28" s="69">
        <v>0</v>
      </c>
      <c r="AY28" s="69">
        <v>0</v>
      </c>
      <c r="AZ28" s="80">
        <v>0</v>
      </c>
      <c r="BA28" s="80">
        <v>0</v>
      </c>
      <c r="BB28" s="69">
        <v>0</v>
      </c>
      <c r="BC28" s="69">
        <v>0</v>
      </c>
      <c r="BD28" s="80">
        <v>0</v>
      </c>
      <c r="BE28" s="80">
        <v>0</v>
      </c>
      <c r="BF28" s="69">
        <v>0</v>
      </c>
      <c r="BG28" s="69">
        <v>0</v>
      </c>
      <c r="BH28" s="80">
        <v>0</v>
      </c>
      <c r="BI28" s="80">
        <v>0</v>
      </c>
      <c r="BJ28" s="69">
        <v>0</v>
      </c>
      <c r="BK28" s="69">
        <v>0</v>
      </c>
      <c r="BL28" s="80">
        <v>0</v>
      </c>
      <c r="BM28" s="80">
        <v>0</v>
      </c>
      <c r="BN28" s="69">
        <v>0</v>
      </c>
      <c r="BO28" s="69">
        <v>0</v>
      </c>
      <c r="BP28" s="80">
        <v>0</v>
      </c>
      <c r="BQ28" s="80">
        <v>0</v>
      </c>
      <c r="BR28" s="69">
        <v>0</v>
      </c>
      <c r="BS28" s="69">
        <v>0</v>
      </c>
      <c r="BT28" s="80">
        <v>0</v>
      </c>
      <c r="BU28" s="80">
        <v>0</v>
      </c>
      <c r="BV28" s="69">
        <v>0</v>
      </c>
      <c r="BW28" s="69">
        <v>0</v>
      </c>
      <c r="BX28" s="80">
        <v>0</v>
      </c>
      <c r="BY28" s="80">
        <v>0</v>
      </c>
      <c r="BZ28" s="69">
        <v>0</v>
      </c>
      <c r="CA28" s="69">
        <v>0</v>
      </c>
      <c r="CB28" s="80">
        <v>0</v>
      </c>
      <c r="CC28" s="80">
        <v>824400</v>
      </c>
      <c r="CD28" s="69">
        <v>0</v>
      </c>
      <c r="CE28" s="69" t="s">
        <v>720</v>
      </c>
      <c r="CF28" s="69" t="s">
        <v>721</v>
      </c>
      <c r="CG28" s="69" t="s">
        <v>709</v>
      </c>
      <c r="CH28" s="69" t="s">
        <v>709</v>
      </c>
      <c r="CI28" s="69" t="s">
        <v>709</v>
      </c>
      <c r="CJ28" s="68" t="s">
        <v>709</v>
      </c>
      <c r="CK28" s="68">
        <v>45859</v>
      </c>
      <c r="CL28" s="185" t="s">
        <v>988</v>
      </c>
      <c r="CM28" s="67" t="s">
        <v>989</v>
      </c>
      <c r="CN28" s="67" t="s">
        <v>168</v>
      </c>
      <c r="CO28" s="68">
        <v>45608</v>
      </c>
      <c r="CP28" s="185" t="s">
        <v>993</v>
      </c>
      <c r="CQ28" s="67" t="s">
        <v>994</v>
      </c>
      <c r="CR28" s="67" t="s">
        <v>213</v>
      </c>
      <c r="CS28" s="69">
        <v>26691037.399999999</v>
      </c>
      <c r="CT28" s="69" t="s">
        <v>722</v>
      </c>
      <c r="CU28" s="69" t="s">
        <v>723</v>
      </c>
      <c r="CV28" s="69">
        <v>0</v>
      </c>
      <c r="CW28" s="69">
        <v>52</v>
      </c>
      <c r="CX28" s="69">
        <v>0</v>
      </c>
      <c r="CY28" s="69">
        <v>0</v>
      </c>
      <c r="CZ28" s="69">
        <v>0</v>
      </c>
      <c r="DA28" s="69">
        <v>0</v>
      </c>
      <c r="DG28" t="str">
        <f t="shared" si="1"/>
        <v>DO</v>
      </c>
    </row>
    <row r="29" spans="1:113">
      <c r="A29" t="str">
        <f t="shared" si="0"/>
        <v>01DO</v>
      </c>
      <c r="B29" s="67" t="s">
        <v>129</v>
      </c>
      <c r="C29" s="67" t="s">
        <v>183</v>
      </c>
      <c r="D29" s="67" t="s">
        <v>184</v>
      </c>
      <c r="E29" s="68">
        <v>45083</v>
      </c>
      <c r="F29" s="185" t="s">
        <v>986</v>
      </c>
      <c r="G29" s="67" t="s">
        <v>995</v>
      </c>
      <c r="H29" s="69">
        <v>1</v>
      </c>
      <c r="I29" s="69">
        <v>4</v>
      </c>
      <c r="J29" s="69">
        <v>975</v>
      </c>
      <c r="K29" s="69">
        <v>1035</v>
      </c>
      <c r="L29" s="69">
        <v>559</v>
      </c>
      <c r="M29" s="69">
        <v>476</v>
      </c>
      <c r="N29" s="69">
        <v>0</v>
      </c>
      <c r="O29" s="69">
        <v>0</v>
      </c>
      <c r="P29" s="69">
        <v>60</v>
      </c>
      <c r="Q29" s="80">
        <v>0</v>
      </c>
      <c r="R29" s="80">
        <v>24655000</v>
      </c>
      <c r="S29" s="80">
        <v>150000</v>
      </c>
      <c r="T29" s="80">
        <v>24505000</v>
      </c>
      <c r="U29" s="80">
        <v>24840707</v>
      </c>
      <c r="V29" s="80">
        <v>24676932</v>
      </c>
      <c r="W29" s="80">
        <v>0</v>
      </c>
      <c r="X29" s="80">
        <v>941500</v>
      </c>
      <c r="Y29" s="80">
        <v>941500</v>
      </c>
      <c r="Z29" s="80">
        <v>25618432</v>
      </c>
      <c r="AA29" s="80">
        <v>24522979</v>
      </c>
      <c r="AB29" s="80">
        <v>-950274</v>
      </c>
      <c r="AC29" s="69">
        <v>185707</v>
      </c>
      <c r="AD29" s="69">
        <v>17</v>
      </c>
      <c r="AE29" s="69">
        <v>0</v>
      </c>
      <c r="AF29" s="80">
        <v>0</v>
      </c>
      <c r="AG29" s="80">
        <v>0</v>
      </c>
      <c r="AH29" s="69">
        <v>0</v>
      </c>
      <c r="AI29" s="69">
        <v>0</v>
      </c>
      <c r="AJ29" s="80">
        <v>0</v>
      </c>
      <c r="AK29" s="80">
        <v>40527</v>
      </c>
      <c r="AL29" s="69">
        <v>0</v>
      </c>
      <c r="AM29" s="69">
        <v>0</v>
      </c>
      <c r="AN29" s="80">
        <v>0</v>
      </c>
      <c r="AO29" s="80">
        <v>0</v>
      </c>
      <c r="AP29" s="69">
        <v>0</v>
      </c>
      <c r="AQ29" s="69">
        <v>0</v>
      </c>
      <c r="AR29" s="80">
        <v>0</v>
      </c>
      <c r="AS29" s="80">
        <v>0</v>
      </c>
      <c r="AT29" s="69">
        <v>0</v>
      </c>
      <c r="AU29" s="69">
        <v>0</v>
      </c>
      <c r="AV29" s="80">
        <v>0</v>
      </c>
      <c r="AW29" s="80">
        <v>0</v>
      </c>
      <c r="AX29" s="69">
        <v>0</v>
      </c>
      <c r="AY29" s="69">
        <v>0</v>
      </c>
      <c r="AZ29" s="80">
        <v>0</v>
      </c>
      <c r="BA29" s="80">
        <v>760</v>
      </c>
      <c r="BB29" s="69">
        <v>0</v>
      </c>
      <c r="BC29" s="69">
        <v>0</v>
      </c>
      <c r="BD29" s="80">
        <v>0</v>
      </c>
      <c r="BE29" s="80">
        <v>0</v>
      </c>
      <c r="BF29" s="69">
        <v>0</v>
      </c>
      <c r="BG29" s="69">
        <v>0</v>
      </c>
      <c r="BH29" s="80">
        <v>0</v>
      </c>
      <c r="BI29" s="80">
        <v>0</v>
      </c>
      <c r="BJ29" s="69">
        <v>0</v>
      </c>
      <c r="BK29" s="69">
        <v>0</v>
      </c>
      <c r="BL29" s="80">
        <v>0</v>
      </c>
      <c r="BM29" s="80">
        <v>10564</v>
      </c>
      <c r="BN29" s="69">
        <v>0</v>
      </c>
      <c r="BO29" s="69">
        <v>0</v>
      </c>
      <c r="BP29" s="80">
        <v>0</v>
      </c>
      <c r="BQ29" s="80">
        <v>0</v>
      </c>
      <c r="BR29" s="69">
        <v>0</v>
      </c>
      <c r="BS29" s="69">
        <v>0</v>
      </c>
      <c r="BT29" s="80">
        <v>0</v>
      </c>
      <c r="BU29" s="80">
        <v>0</v>
      </c>
      <c r="BV29" s="69">
        <v>0</v>
      </c>
      <c r="BW29" s="69">
        <v>0</v>
      </c>
      <c r="BX29" s="80">
        <v>0</v>
      </c>
      <c r="BY29" s="80">
        <v>0</v>
      </c>
      <c r="BZ29" s="69">
        <v>0</v>
      </c>
      <c r="CA29" s="69">
        <v>0</v>
      </c>
      <c r="CB29" s="80">
        <v>0</v>
      </c>
      <c r="CC29" s="80">
        <v>51851</v>
      </c>
      <c r="CD29" s="69">
        <v>0</v>
      </c>
      <c r="CE29" s="69" t="s">
        <v>724</v>
      </c>
      <c r="CF29" s="69" t="s">
        <v>725</v>
      </c>
      <c r="CG29" s="69" t="s">
        <v>709</v>
      </c>
      <c r="CH29" s="69" t="s">
        <v>709</v>
      </c>
      <c r="CI29" s="69" t="s">
        <v>709</v>
      </c>
      <c r="CJ29" s="68" t="s">
        <v>709</v>
      </c>
      <c r="CK29" s="68">
        <v>46101</v>
      </c>
      <c r="CL29" s="185" t="s">
        <v>991</v>
      </c>
      <c r="CM29" s="67" t="s">
        <v>989</v>
      </c>
      <c r="CN29" s="67" t="s">
        <v>168</v>
      </c>
      <c r="CO29" s="68">
        <v>45706</v>
      </c>
      <c r="CP29" s="185" t="s">
        <v>991</v>
      </c>
      <c r="CQ29" s="67" t="s">
        <v>994</v>
      </c>
      <c r="CR29" s="67" t="s">
        <v>196</v>
      </c>
      <c r="CS29" s="69">
        <v>27242569.809999999</v>
      </c>
      <c r="CT29" s="69" t="s">
        <v>726</v>
      </c>
      <c r="CU29" s="69" t="s">
        <v>727</v>
      </c>
      <c r="CV29" s="69">
        <v>0</v>
      </c>
      <c r="CW29" s="69">
        <v>43</v>
      </c>
      <c r="CX29" s="69">
        <v>0</v>
      </c>
      <c r="CY29" s="69">
        <v>0</v>
      </c>
      <c r="CZ29" s="69">
        <v>0</v>
      </c>
      <c r="DA29" s="69">
        <v>0</v>
      </c>
      <c r="DG29" t="str">
        <f t="shared" si="1"/>
        <v>DO</v>
      </c>
    </row>
    <row r="30" spans="1:113">
      <c r="A30" t="str">
        <f t="shared" si="0"/>
        <v>01DO</v>
      </c>
      <c r="B30" s="67" t="s">
        <v>129</v>
      </c>
      <c r="C30" s="67" t="s">
        <v>185</v>
      </c>
      <c r="D30" s="67" t="s">
        <v>186</v>
      </c>
      <c r="E30" s="68">
        <v>45337</v>
      </c>
      <c r="F30" s="185" t="s">
        <v>991</v>
      </c>
      <c r="G30" s="67" t="s">
        <v>990</v>
      </c>
      <c r="H30" s="69">
        <v>1</v>
      </c>
      <c r="I30" s="69">
        <v>10</v>
      </c>
      <c r="J30" s="69">
        <v>200</v>
      </c>
      <c r="K30" s="69">
        <v>292</v>
      </c>
      <c r="L30" s="69">
        <v>317</v>
      </c>
      <c r="M30" s="69">
        <v>-25</v>
      </c>
      <c r="N30" s="69">
        <v>25</v>
      </c>
      <c r="O30" s="69">
        <v>0</v>
      </c>
      <c r="P30" s="69">
        <v>66</v>
      </c>
      <c r="Q30" s="80">
        <v>26</v>
      </c>
      <c r="R30" s="80">
        <v>2428636</v>
      </c>
      <c r="S30" s="80">
        <v>0</v>
      </c>
      <c r="T30" s="80">
        <v>2428636</v>
      </c>
      <c r="U30" s="80">
        <v>2626766</v>
      </c>
      <c r="V30" s="80">
        <v>2708707</v>
      </c>
      <c r="W30" s="80">
        <v>-66250</v>
      </c>
      <c r="X30" s="80">
        <v>0</v>
      </c>
      <c r="Y30" s="80">
        <v>-66250</v>
      </c>
      <c r="Z30" s="80">
        <v>2642457</v>
      </c>
      <c r="AA30" s="80">
        <v>2624968</v>
      </c>
      <c r="AB30" s="80">
        <v>-22</v>
      </c>
      <c r="AC30" s="69">
        <v>198130</v>
      </c>
      <c r="AD30" s="69">
        <v>44</v>
      </c>
      <c r="AE30" s="69">
        <v>0</v>
      </c>
      <c r="AF30" s="80">
        <v>26</v>
      </c>
      <c r="AG30" s="80">
        <v>115608</v>
      </c>
      <c r="AH30" s="69">
        <v>0</v>
      </c>
      <c r="AI30" s="69">
        <v>0</v>
      </c>
      <c r="AJ30" s="80">
        <v>0</v>
      </c>
      <c r="AK30" s="80">
        <v>65054</v>
      </c>
      <c r="AL30" s="69">
        <v>0</v>
      </c>
      <c r="AM30" s="69">
        <v>0</v>
      </c>
      <c r="AN30" s="80">
        <v>0</v>
      </c>
      <c r="AO30" s="80">
        <v>0</v>
      </c>
      <c r="AP30" s="69">
        <v>0</v>
      </c>
      <c r="AQ30" s="69">
        <v>0</v>
      </c>
      <c r="AR30" s="80">
        <v>0</v>
      </c>
      <c r="AS30" s="80">
        <v>0</v>
      </c>
      <c r="AT30" s="69">
        <v>0</v>
      </c>
      <c r="AU30" s="69">
        <v>0</v>
      </c>
      <c r="AV30" s="80">
        <v>0</v>
      </c>
      <c r="AW30" s="80">
        <v>0</v>
      </c>
      <c r="AX30" s="69">
        <v>0</v>
      </c>
      <c r="AY30" s="69">
        <v>0</v>
      </c>
      <c r="AZ30" s="80">
        <v>0</v>
      </c>
      <c r="BA30" s="80">
        <v>0</v>
      </c>
      <c r="BB30" s="69">
        <v>0</v>
      </c>
      <c r="BC30" s="69">
        <v>0</v>
      </c>
      <c r="BD30" s="80">
        <v>0</v>
      </c>
      <c r="BE30" s="80">
        <v>0</v>
      </c>
      <c r="BF30" s="69">
        <v>0</v>
      </c>
      <c r="BG30" s="69">
        <v>0</v>
      </c>
      <c r="BH30" s="80">
        <v>0</v>
      </c>
      <c r="BI30" s="80">
        <v>0</v>
      </c>
      <c r="BJ30" s="69">
        <v>0</v>
      </c>
      <c r="BK30" s="69">
        <v>0</v>
      </c>
      <c r="BL30" s="80">
        <v>0</v>
      </c>
      <c r="BM30" s="80">
        <v>0</v>
      </c>
      <c r="BN30" s="69">
        <v>0</v>
      </c>
      <c r="BO30" s="69">
        <v>0</v>
      </c>
      <c r="BP30" s="80">
        <v>0</v>
      </c>
      <c r="BQ30" s="80">
        <v>0</v>
      </c>
      <c r="BR30" s="69">
        <v>0</v>
      </c>
      <c r="BS30" s="69">
        <v>0</v>
      </c>
      <c r="BT30" s="80">
        <v>0</v>
      </c>
      <c r="BU30" s="80">
        <v>0</v>
      </c>
      <c r="BV30" s="69">
        <v>0</v>
      </c>
      <c r="BW30" s="69">
        <v>0</v>
      </c>
      <c r="BX30" s="80">
        <v>0</v>
      </c>
      <c r="BY30" s="80">
        <v>0</v>
      </c>
      <c r="BZ30" s="69">
        <v>0</v>
      </c>
      <c r="CA30" s="69">
        <v>0</v>
      </c>
      <c r="CB30" s="80">
        <v>26</v>
      </c>
      <c r="CC30" s="80">
        <v>180662</v>
      </c>
      <c r="CD30" s="69">
        <v>0</v>
      </c>
      <c r="CE30" s="69" t="s">
        <v>728</v>
      </c>
      <c r="CF30" s="69" t="s">
        <v>729</v>
      </c>
      <c r="CG30" s="69" t="s">
        <v>709</v>
      </c>
      <c r="CH30" s="69" t="s">
        <v>709</v>
      </c>
      <c r="CI30" s="69" t="s">
        <v>709</v>
      </c>
      <c r="CJ30" s="68" t="s">
        <v>709</v>
      </c>
      <c r="CK30" s="68">
        <v>45845</v>
      </c>
      <c r="CL30" s="185" t="s">
        <v>988</v>
      </c>
      <c r="CM30" s="67" t="s">
        <v>989</v>
      </c>
      <c r="CN30" s="67" t="s">
        <v>168</v>
      </c>
      <c r="CO30" s="68">
        <v>45769</v>
      </c>
      <c r="CP30" s="185" t="s">
        <v>986</v>
      </c>
      <c r="CQ30" s="67" t="s">
        <v>994</v>
      </c>
      <c r="CR30" s="67" t="s">
        <v>199</v>
      </c>
      <c r="CS30" s="69">
        <v>3681296.02</v>
      </c>
      <c r="CT30" s="69"/>
      <c r="CU30" s="69"/>
      <c r="CV30" s="69">
        <v>0</v>
      </c>
      <c r="CW30" s="69">
        <v>22</v>
      </c>
      <c r="CX30" s="69">
        <v>0</v>
      </c>
      <c r="CY30" s="69">
        <v>0</v>
      </c>
      <c r="CZ30" s="69">
        <v>0</v>
      </c>
      <c r="DA30" s="69">
        <v>0</v>
      </c>
      <c r="DG30" t="str">
        <f t="shared" si="1"/>
        <v>DO</v>
      </c>
    </row>
    <row r="31" spans="1:113">
      <c r="A31" t="str">
        <f t="shared" si="0"/>
        <v>01DO</v>
      </c>
      <c r="B31" s="67" t="s">
        <v>129</v>
      </c>
      <c r="C31" s="67" t="s">
        <v>187</v>
      </c>
      <c r="D31" s="67" t="s">
        <v>188</v>
      </c>
      <c r="E31" s="68">
        <v>45190</v>
      </c>
      <c r="F31" s="185" t="s">
        <v>988</v>
      </c>
      <c r="G31" s="67" t="s">
        <v>990</v>
      </c>
      <c r="H31" s="69">
        <v>1</v>
      </c>
      <c r="I31" s="69">
        <v>5</v>
      </c>
      <c r="J31" s="69">
        <v>200</v>
      </c>
      <c r="K31" s="69">
        <v>302</v>
      </c>
      <c r="L31" s="69">
        <v>296</v>
      </c>
      <c r="M31" s="69">
        <v>6</v>
      </c>
      <c r="N31" s="69">
        <v>0</v>
      </c>
      <c r="O31" s="69">
        <v>0</v>
      </c>
      <c r="P31" s="69">
        <v>58</v>
      </c>
      <c r="Q31" s="80">
        <v>44</v>
      </c>
      <c r="R31" s="80">
        <v>2844972</v>
      </c>
      <c r="S31" s="80">
        <v>50000</v>
      </c>
      <c r="T31" s="80">
        <v>2794972</v>
      </c>
      <c r="U31" s="80">
        <v>2870813</v>
      </c>
      <c r="V31" s="80">
        <v>2826404</v>
      </c>
      <c r="W31" s="80">
        <v>0</v>
      </c>
      <c r="X31" s="80">
        <v>0</v>
      </c>
      <c r="Y31" s="80">
        <v>0</v>
      </c>
      <c r="Z31" s="80">
        <v>2826404</v>
      </c>
      <c r="AA31" s="80">
        <v>2806626</v>
      </c>
      <c r="AB31" s="80">
        <v>-7691</v>
      </c>
      <c r="AC31" s="69">
        <v>25841</v>
      </c>
      <c r="AD31" s="69">
        <v>81</v>
      </c>
      <c r="AE31" s="69">
        <v>0</v>
      </c>
      <c r="AF31" s="80">
        <v>0</v>
      </c>
      <c r="AG31" s="80">
        <v>8709</v>
      </c>
      <c r="AH31" s="69">
        <v>0</v>
      </c>
      <c r="AI31" s="69">
        <v>0</v>
      </c>
      <c r="AJ31" s="80">
        <v>0</v>
      </c>
      <c r="AK31" s="80">
        <v>5045</v>
      </c>
      <c r="AL31" s="69">
        <v>0</v>
      </c>
      <c r="AM31" s="69">
        <v>0</v>
      </c>
      <c r="AN31" s="80">
        <v>0</v>
      </c>
      <c r="AO31" s="80">
        <v>0</v>
      </c>
      <c r="AP31" s="69">
        <v>0</v>
      </c>
      <c r="AQ31" s="69">
        <v>0</v>
      </c>
      <c r="AR31" s="80">
        <v>0</v>
      </c>
      <c r="AS31" s="80">
        <v>0</v>
      </c>
      <c r="AT31" s="69">
        <v>0</v>
      </c>
      <c r="AU31" s="69">
        <v>0</v>
      </c>
      <c r="AV31" s="80">
        <v>0</v>
      </c>
      <c r="AW31" s="80">
        <v>0</v>
      </c>
      <c r="AX31" s="69">
        <v>0</v>
      </c>
      <c r="AY31" s="69">
        <v>0</v>
      </c>
      <c r="AZ31" s="80">
        <v>0</v>
      </c>
      <c r="BA31" s="80">
        <v>0</v>
      </c>
      <c r="BB31" s="69">
        <v>0</v>
      </c>
      <c r="BC31" s="69">
        <v>0</v>
      </c>
      <c r="BD31" s="80">
        <v>0</v>
      </c>
      <c r="BE31" s="80">
        <v>0</v>
      </c>
      <c r="BF31" s="69">
        <v>0</v>
      </c>
      <c r="BG31" s="69">
        <v>0</v>
      </c>
      <c r="BH31" s="80">
        <v>0</v>
      </c>
      <c r="BI31" s="80">
        <v>0</v>
      </c>
      <c r="BJ31" s="69">
        <v>0</v>
      </c>
      <c r="BK31" s="69">
        <v>0</v>
      </c>
      <c r="BL31" s="80">
        <v>0</v>
      </c>
      <c r="BM31" s="80">
        <v>0</v>
      </c>
      <c r="BN31" s="69">
        <v>0</v>
      </c>
      <c r="BO31" s="69">
        <v>0</v>
      </c>
      <c r="BP31" s="80">
        <v>0</v>
      </c>
      <c r="BQ31" s="80">
        <v>0</v>
      </c>
      <c r="BR31" s="69">
        <v>0</v>
      </c>
      <c r="BS31" s="69">
        <v>0</v>
      </c>
      <c r="BT31" s="80">
        <v>0</v>
      </c>
      <c r="BU31" s="80">
        <v>0</v>
      </c>
      <c r="BV31" s="69">
        <v>0</v>
      </c>
      <c r="BW31" s="69">
        <v>0</v>
      </c>
      <c r="BX31" s="80">
        <v>0</v>
      </c>
      <c r="BY31" s="80">
        <v>0</v>
      </c>
      <c r="BZ31" s="69">
        <v>0</v>
      </c>
      <c r="CA31" s="69">
        <v>0</v>
      </c>
      <c r="CB31" s="80">
        <v>0</v>
      </c>
      <c r="CC31" s="80">
        <v>13754</v>
      </c>
      <c r="CD31" s="69">
        <v>0</v>
      </c>
      <c r="CE31" s="69" t="s">
        <v>716</v>
      </c>
      <c r="CF31" s="69" t="s">
        <v>717</v>
      </c>
      <c r="CG31" s="69" t="s">
        <v>709</v>
      </c>
      <c r="CH31" s="69" t="s">
        <v>709</v>
      </c>
      <c r="CI31" s="69" t="s">
        <v>709</v>
      </c>
      <c r="CJ31" s="68" t="s">
        <v>709</v>
      </c>
      <c r="CK31" s="68">
        <v>46099</v>
      </c>
      <c r="CL31" s="185" t="s">
        <v>991</v>
      </c>
      <c r="CM31" s="67" t="s">
        <v>989</v>
      </c>
      <c r="CN31" s="67" t="s">
        <v>168</v>
      </c>
      <c r="CO31" s="68">
        <v>45678</v>
      </c>
      <c r="CP31" s="185" t="s">
        <v>991</v>
      </c>
      <c r="CQ31" s="67" t="s">
        <v>994</v>
      </c>
      <c r="CR31" s="67" t="s">
        <v>199</v>
      </c>
      <c r="CS31" s="69">
        <v>2548367.85</v>
      </c>
      <c r="CT31" s="69"/>
      <c r="CU31" s="69"/>
      <c r="CV31" s="69">
        <v>0</v>
      </c>
      <c r="CW31" s="69">
        <v>21</v>
      </c>
      <c r="CX31" s="69">
        <v>0</v>
      </c>
      <c r="CY31" s="69">
        <v>0</v>
      </c>
      <c r="CZ31" s="69">
        <v>0</v>
      </c>
      <c r="DA31" s="69">
        <v>0</v>
      </c>
      <c r="DG31" t="str">
        <f t="shared" si="1"/>
        <v>DO</v>
      </c>
    </row>
    <row r="32" spans="1:113">
      <c r="A32" t="str">
        <f t="shared" si="0"/>
        <v>01DO</v>
      </c>
      <c r="B32" s="67" t="s">
        <v>129</v>
      </c>
      <c r="C32" s="67" t="s">
        <v>189</v>
      </c>
      <c r="D32" s="67" t="s">
        <v>190</v>
      </c>
      <c r="E32" s="68">
        <v>45400</v>
      </c>
      <c r="F32" s="185" t="s">
        <v>986</v>
      </c>
      <c r="G32" s="67" t="s">
        <v>990</v>
      </c>
      <c r="H32" s="69">
        <v>1</v>
      </c>
      <c r="I32" s="69">
        <v>1</v>
      </c>
      <c r="J32" s="69">
        <v>170</v>
      </c>
      <c r="K32" s="69">
        <v>195</v>
      </c>
      <c r="L32" s="69">
        <v>171</v>
      </c>
      <c r="M32" s="69">
        <v>24</v>
      </c>
      <c r="N32" s="69">
        <v>0</v>
      </c>
      <c r="O32" s="69">
        <v>0</v>
      </c>
      <c r="P32" s="69">
        <v>25</v>
      </c>
      <c r="Q32" s="80">
        <v>0</v>
      </c>
      <c r="R32" s="80">
        <v>2506911</v>
      </c>
      <c r="S32" s="80">
        <v>50000</v>
      </c>
      <c r="T32" s="80">
        <v>2456911</v>
      </c>
      <c r="U32" s="80">
        <v>2530764</v>
      </c>
      <c r="V32" s="80">
        <v>2550717</v>
      </c>
      <c r="W32" s="80">
        <v>0</v>
      </c>
      <c r="X32" s="80">
        <v>0</v>
      </c>
      <c r="Y32" s="80">
        <v>0</v>
      </c>
      <c r="Z32" s="80">
        <v>2550717</v>
      </c>
      <c r="AA32" s="80">
        <v>2546483</v>
      </c>
      <c r="AB32" s="80">
        <v>-4233</v>
      </c>
      <c r="AC32" s="69">
        <v>23853</v>
      </c>
      <c r="AD32" s="69">
        <v>8</v>
      </c>
      <c r="AE32" s="69">
        <v>0</v>
      </c>
      <c r="AF32" s="80">
        <v>0</v>
      </c>
      <c r="AG32" s="80">
        <v>0</v>
      </c>
      <c r="AH32" s="69">
        <v>0</v>
      </c>
      <c r="AI32" s="69">
        <v>0</v>
      </c>
      <c r="AJ32" s="80">
        <v>0</v>
      </c>
      <c r="AK32" s="80">
        <v>0</v>
      </c>
      <c r="AL32" s="69">
        <v>0</v>
      </c>
      <c r="AM32" s="69">
        <v>0</v>
      </c>
      <c r="AN32" s="80">
        <v>0</v>
      </c>
      <c r="AO32" s="80">
        <v>0</v>
      </c>
      <c r="AP32" s="69">
        <v>0</v>
      </c>
      <c r="AQ32" s="69">
        <v>0</v>
      </c>
      <c r="AR32" s="80">
        <v>0</v>
      </c>
      <c r="AS32" s="80">
        <v>0</v>
      </c>
      <c r="AT32" s="69">
        <v>0</v>
      </c>
      <c r="AU32" s="69">
        <v>0</v>
      </c>
      <c r="AV32" s="80">
        <v>0</v>
      </c>
      <c r="AW32" s="80">
        <v>0</v>
      </c>
      <c r="AX32" s="69">
        <v>0</v>
      </c>
      <c r="AY32" s="69">
        <v>0</v>
      </c>
      <c r="AZ32" s="80">
        <v>0</v>
      </c>
      <c r="BA32" s="80">
        <v>0</v>
      </c>
      <c r="BB32" s="69">
        <v>0</v>
      </c>
      <c r="BC32" s="69">
        <v>0</v>
      </c>
      <c r="BD32" s="80">
        <v>0</v>
      </c>
      <c r="BE32" s="80">
        <v>0</v>
      </c>
      <c r="BF32" s="69">
        <v>0</v>
      </c>
      <c r="BG32" s="69">
        <v>0</v>
      </c>
      <c r="BH32" s="80">
        <v>0</v>
      </c>
      <c r="BI32" s="80">
        <v>0</v>
      </c>
      <c r="BJ32" s="69">
        <v>0</v>
      </c>
      <c r="BK32" s="69">
        <v>0</v>
      </c>
      <c r="BL32" s="80">
        <v>0</v>
      </c>
      <c r="BM32" s="80">
        <v>0</v>
      </c>
      <c r="BN32" s="69">
        <v>0</v>
      </c>
      <c r="BO32" s="69">
        <v>0</v>
      </c>
      <c r="BP32" s="80">
        <v>0</v>
      </c>
      <c r="BQ32" s="80">
        <v>0</v>
      </c>
      <c r="BR32" s="69">
        <v>0</v>
      </c>
      <c r="BS32" s="69">
        <v>0</v>
      </c>
      <c r="BT32" s="80">
        <v>0</v>
      </c>
      <c r="BU32" s="80">
        <v>23853</v>
      </c>
      <c r="BV32" s="69">
        <v>23853</v>
      </c>
      <c r="BW32" s="69">
        <v>0</v>
      </c>
      <c r="BX32" s="80">
        <v>0</v>
      </c>
      <c r="BY32" s="80">
        <v>0</v>
      </c>
      <c r="BZ32" s="69">
        <v>0</v>
      </c>
      <c r="CA32" s="69">
        <v>0</v>
      </c>
      <c r="CB32" s="80">
        <v>0</v>
      </c>
      <c r="CC32" s="80">
        <v>23853</v>
      </c>
      <c r="CD32" s="69">
        <v>23853</v>
      </c>
      <c r="CE32" s="69" t="s">
        <v>730</v>
      </c>
      <c r="CF32" s="69" t="s">
        <v>731</v>
      </c>
      <c r="CG32" s="69" t="s">
        <v>709</v>
      </c>
      <c r="CH32" s="69" t="s">
        <v>709</v>
      </c>
      <c r="CI32" s="69" t="s">
        <v>709</v>
      </c>
      <c r="CJ32" s="68" t="s">
        <v>709</v>
      </c>
      <c r="CK32" s="68">
        <v>45937</v>
      </c>
      <c r="CL32" s="185" t="s">
        <v>993</v>
      </c>
      <c r="CM32" s="67" t="s">
        <v>989</v>
      </c>
      <c r="CN32" s="67" t="s">
        <v>168</v>
      </c>
      <c r="CO32" s="68">
        <v>45777</v>
      </c>
      <c r="CP32" s="185" t="s">
        <v>986</v>
      </c>
      <c r="CQ32" s="67" t="s">
        <v>994</v>
      </c>
      <c r="CR32" s="67" t="s">
        <v>213</v>
      </c>
      <c r="CS32" s="69">
        <v>2727222.68</v>
      </c>
      <c r="CT32" s="69"/>
      <c r="CU32" s="69"/>
      <c r="CV32" s="69">
        <v>0</v>
      </c>
      <c r="CW32" s="69">
        <v>17</v>
      </c>
      <c r="CX32" s="69">
        <v>0</v>
      </c>
      <c r="CY32" s="69">
        <v>0</v>
      </c>
      <c r="CZ32" s="69">
        <v>0</v>
      </c>
      <c r="DA32" s="69">
        <v>0</v>
      </c>
      <c r="DG32" t="str">
        <f t="shared" si="1"/>
        <v>DO</v>
      </c>
    </row>
    <row r="33" spans="1:111">
      <c r="A33" t="str">
        <f t="shared" si="0"/>
        <v>01DO</v>
      </c>
      <c r="B33" s="67" t="s">
        <v>129</v>
      </c>
      <c r="C33" s="67" t="s">
        <v>607</v>
      </c>
      <c r="D33" s="67" t="s">
        <v>608</v>
      </c>
      <c r="E33" s="68">
        <v>45377</v>
      </c>
      <c r="F33" s="185" t="s">
        <v>991</v>
      </c>
      <c r="G33" s="67" t="s">
        <v>990</v>
      </c>
      <c r="H33" s="69">
        <v>1</v>
      </c>
      <c r="I33" s="69">
        <v>0</v>
      </c>
      <c r="J33" s="69">
        <v>450</v>
      </c>
      <c r="K33" s="69">
        <v>511</v>
      </c>
      <c r="L33" s="69">
        <v>495</v>
      </c>
      <c r="M33" s="69">
        <v>16</v>
      </c>
      <c r="N33" s="69">
        <v>0</v>
      </c>
      <c r="O33" s="69">
        <v>0</v>
      </c>
      <c r="P33" s="69">
        <v>57</v>
      </c>
      <c r="Q33" s="80">
        <v>4</v>
      </c>
      <c r="R33" s="80">
        <v>2283584</v>
      </c>
      <c r="S33" s="80">
        <v>50000</v>
      </c>
      <c r="T33" s="80">
        <v>2233584</v>
      </c>
      <c r="U33" s="80">
        <v>2283584</v>
      </c>
      <c r="V33" s="80">
        <v>2253806</v>
      </c>
      <c r="W33" s="80">
        <v>0</v>
      </c>
      <c r="X33" s="80">
        <v>0</v>
      </c>
      <c r="Y33" s="80">
        <v>0</v>
      </c>
      <c r="Z33" s="80">
        <v>2253806</v>
      </c>
      <c r="AA33" s="80">
        <v>2253543</v>
      </c>
      <c r="AB33" s="80">
        <v>-264</v>
      </c>
      <c r="AC33" s="69">
        <v>0</v>
      </c>
      <c r="AD33" s="69">
        <v>24</v>
      </c>
      <c r="AE33" s="69">
        <v>0</v>
      </c>
      <c r="AF33" s="80">
        <v>4</v>
      </c>
      <c r="AG33" s="80">
        <v>25861</v>
      </c>
      <c r="AH33" s="69">
        <v>0</v>
      </c>
      <c r="AI33" s="69">
        <v>0</v>
      </c>
      <c r="AJ33" s="80">
        <v>0</v>
      </c>
      <c r="AK33" s="80">
        <v>0</v>
      </c>
      <c r="AL33" s="69">
        <v>0</v>
      </c>
      <c r="AM33" s="69">
        <v>0</v>
      </c>
      <c r="AN33" s="80">
        <v>0</v>
      </c>
      <c r="AO33" s="80">
        <v>0</v>
      </c>
      <c r="AP33" s="69">
        <v>0</v>
      </c>
      <c r="AQ33" s="69">
        <v>0</v>
      </c>
      <c r="AR33" s="80">
        <v>0</v>
      </c>
      <c r="AS33" s="80">
        <v>0</v>
      </c>
      <c r="AT33" s="69">
        <v>0</v>
      </c>
      <c r="AU33" s="69">
        <v>0</v>
      </c>
      <c r="AV33" s="80">
        <v>0</v>
      </c>
      <c r="AW33" s="80">
        <v>0</v>
      </c>
      <c r="AX33" s="69">
        <v>0</v>
      </c>
      <c r="AY33" s="69">
        <v>0</v>
      </c>
      <c r="AZ33" s="80">
        <v>0</v>
      </c>
      <c r="BA33" s="80">
        <v>0</v>
      </c>
      <c r="BB33" s="69">
        <v>0</v>
      </c>
      <c r="BC33" s="69">
        <v>0</v>
      </c>
      <c r="BD33" s="80">
        <v>0</v>
      </c>
      <c r="BE33" s="80">
        <v>0</v>
      </c>
      <c r="BF33" s="69">
        <v>0</v>
      </c>
      <c r="BG33" s="69">
        <v>0</v>
      </c>
      <c r="BH33" s="80">
        <v>0</v>
      </c>
      <c r="BI33" s="80">
        <v>0</v>
      </c>
      <c r="BJ33" s="69">
        <v>0</v>
      </c>
      <c r="BK33" s="69">
        <v>0</v>
      </c>
      <c r="BL33" s="80">
        <v>0</v>
      </c>
      <c r="BM33" s="80">
        <v>0</v>
      </c>
      <c r="BN33" s="69">
        <v>0</v>
      </c>
      <c r="BO33" s="69">
        <v>0</v>
      </c>
      <c r="BP33" s="80">
        <v>0</v>
      </c>
      <c r="BQ33" s="80">
        <v>0</v>
      </c>
      <c r="BR33" s="69">
        <v>0</v>
      </c>
      <c r="BS33" s="69">
        <v>0</v>
      </c>
      <c r="BT33" s="80">
        <v>0</v>
      </c>
      <c r="BU33" s="80">
        <v>0</v>
      </c>
      <c r="BV33" s="69">
        <v>0</v>
      </c>
      <c r="BW33" s="69">
        <v>0</v>
      </c>
      <c r="BX33" s="80">
        <v>0</v>
      </c>
      <c r="BY33" s="80">
        <v>0</v>
      </c>
      <c r="BZ33" s="69">
        <v>0</v>
      </c>
      <c r="CA33" s="69">
        <v>0</v>
      </c>
      <c r="CB33" s="80">
        <v>4</v>
      </c>
      <c r="CC33" s="80">
        <v>25861</v>
      </c>
      <c r="CD33" s="69">
        <v>0</v>
      </c>
      <c r="CE33" s="69" t="s">
        <v>732</v>
      </c>
      <c r="CF33" s="69" t="s">
        <v>733</v>
      </c>
      <c r="CG33" s="69" t="s">
        <v>709</v>
      </c>
      <c r="CH33" s="69" t="s">
        <v>709</v>
      </c>
      <c r="CI33" s="69" t="s">
        <v>709</v>
      </c>
      <c r="CJ33" s="68" t="s">
        <v>709</v>
      </c>
      <c r="CK33" s="68">
        <v>45967</v>
      </c>
      <c r="CL33" s="185" t="s">
        <v>993</v>
      </c>
      <c r="CM33" s="67" t="s">
        <v>989</v>
      </c>
      <c r="CN33" s="67" t="s">
        <v>168</v>
      </c>
      <c r="CO33" s="68">
        <v>45929</v>
      </c>
      <c r="CP33" s="185" t="s">
        <v>988</v>
      </c>
      <c r="CQ33" s="67" t="s">
        <v>989</v>
      </c>
      <c r="CR33" s="67" t="s">
        <v>193</v>
      </c>
      <c r="CS33" s="69">
        <v>2780605.35</v>
      </c>
      <c r="CT33" s="69" t="s">
        <v>710</v>
      </c>
      <c r="CU33" s="69" t="s">
        <v>711</v>
      </c>
      <c r="CV33" s="69">
        <v>4</v>
      </c>
      <c r="CW33" s="69">
        <v>33</v>
      </c>
      <c r="CX33" s="69">
        <v>0</v>
      </c>
      <c r="CY33" s="69">
        <v>0</v>
      </c>
      <c r="CZ33" s="69">
        <v>0</v>
      </c>
      <c r="DA33" s="69">
        <v>0</v>
      </c>
      <c r="DG33" t="str">
        <f t="shared" si="1"/>
        <v>DO</v>
      </c>
    </row>
    <row r="34" spans="1:111">
      <c r="A34" t="str">
        <f t="shared" si="0"/>
        <v>01DO</v>
      </c>
      <c r="B34" s="67" t="s">
        <v>129</v>
      </c>
      <c r="C34" s="67" t="s">
        <v>609</v>
      </c>
      <c r="D34" s="67" t="s">
        <v>610</v>
      </c>
      <c r="E34" s="68">
        <v>45491</v>
      </c>
      <c r="F34" s="185" t="s">
        <v>988</v>
      </c>
      <c r="G34" s="67" t="s">
        <v>994</v>
      </c>
      <c r="H34" s="69">
        <v>1</v>
      </c>
      <c r="I34" s="69">
        <v>0</v>
      </c>
      <c r="J34" s="69">
        <v>115</v>
      </c>
      <c r="K34" s="69">
        <v>150</v>
      </c>
      <c r="L34" s="69">
        <v>150</v>
      </c>
      <c r="M34" s="69">
        <v>0</v>
      </c>
      <c r="N34" s="69">
        <v>0</v>
      </c>
      <c r="O34" s="69">
        <v>0</v>
      </c>
      <c r="P34" s="69">
        <v>35</v>
      </c>
      <c r="Q34" s="80">
        <v>0</v>
      </c>
      <c r="R34" s="80">
        <v>2560003</v>
      </c>
      <c r="S34" s="80">
        <v>50000</v>
      </c>
      <c r="T34" s="80">
        <v>2510003</v>
      </c>
      <c r="U34" s="80">
        <v>2560003</v>
      </c>
      <c r="V34" s="80">
        <v>2586788</v>
      </c>
      <c r="W34" s="80">
        <v>0</v>
      </c>
      <c r="X34" s="80">
        <v>0</v>
      </c>
      <c r="Y34" s="80">
        <v>0</v>
      </c>
      <c r="Z34" s="80">
        <v>2586788</v>
      </c>
      <c r="AA34" s="80">
        <v>2586788</v>
      </c>
      <c r="AB34" s="80">
        <v>0</v>
      </c>
      <c r="AC34" s="69">
        <v>0</v>
      </c>
      <c r="AD34" s="69">
        <v>32</v>
      </c>
      <c r="AE34" s="69">
        <v>0</v>
      </c>
      <c r="AF34" s="80">
        <v>0</v>
      </c>
      <c r="AG34" s="80">
        <v>29053</v>
      </c>
      <c r="AH34" s="69">
        <v>0</v>
      </c>
      <c r="AI34" s="69">
        <v>0</v>
      </c>
      <c r="AJ34" s="80">
        <v>0</v>
      </c>
      <c r="AK34" s="80">
        <v>0</v>
      </c>
      <c r="AL34" s="69">
        <v>0</v>
      </c>
      <c r="AM34" s="69">
        <v>0</v>
      </c>
      <c r="AN34" s="80">
        <v>0</v>
      </c>
      <c r="AO34" s="80">
        <v>0</v>
      </c>
      <c r="AP34" s="69">
        <v>0</v>
      </c>
      <c r="AQ34" s="69">
        <v>0</v>
      </c>
      <c r="AR34" s="80">
        <v>0</v>
      </c>
      <c r="AS34" s="80">
        <v>0</v>
      </c>
      <c r="AT34" s="69">
        <v>0</v>
      </c>
      <c r="AU34" s="69">
        <v>0</v>
      </c>
      <c r="AV34" s="80">
        <v>0</v>
      </c>
      <c r="AW34" s="80">
        <v>0</v>
      </c>
      <c r="AX34" s="69">
        <v>0</v>
      </c>
      <c r="AY34" s="69">
        <v>0</v>
      </c>
      <c r="AZ34" s="80">
        <v>0</v>
      </c>
      <c r="BA34" s="80">
        <v>0</v>
      </c>
      <c r="BB34" s="69">
        <v>0</v>
      </c>
      <c r="BC34" s="69">
        <v>0</v>
      </c>
      <c r="BD34" s="80">
        <v>0</v>
      </c>
      <c r="BE34" s="80">
        <v>0</v>
      </c>
      <c r="BF34" s="69">
        <v>0</v>
      </c>
      <c r="BG34" s="69">
        <v>0</v>
      </c>
      <c r="BH34" s="80">
        <v>0</v>
      </c>
      <c r="BI34" s="80">
        <v>0</v>
      </c>
      <c r="BJ34" s="69">
        <v>0</v>
      </c>
      <c r="BK34" s="69">
        <v>0</v>
      </c>
      <c r="BL34" s="80">
        <v>0</v>
      </c>
      <c r="BM34" s="80">
        <v>0</v>
      </c>
      <c r="BN34" s="69">
        <v>0</v>
      </c>
      <c r="BO34" s="69">
        <v>0</v>
      </c>
      <c r="BP34" s="80">
        <v>0</v>
      </c>
      <c r="BQ34" s="80">
        <v>0</v>
      </c>
      <c r="BR34" s="69">
        <v>0</v>
      </c>
      <c r="BS34" s="69">
        <v>0</v>
      </c>
      <c r="BT34" s="80">
        <v>0</v>
      </c>
      <c r="BU34" s="80">
        <v>0</v>
      </c>
      <c r="BV34" s="69">
        <v>0</v>
      </c>
      <c r="BW34" s="69">
        <v>0</v>
      </c>
      <c r="BX34" s="80">
        <v>0</v>
      </c>
      <c r="BY34" s="80">
        <v>0</v>
      </c>
      <c r="BZ34" s="69">
        <v>0</v>
      </c>
      <c r="CA34" s="69">
        <v>0</v>
      </c>
      <c r="CB34" s="80">
        <v>0</v>
      </c>
      <c r="CC34" s="80">
        <v>29053</v>
      </c>
      <c r="CD34" s="69">
        <v>0</v>
      </c>
      <c r="CE34" s="69" t="s">
        <v>718</v>
      </c>
      <c r="CF34" s="69" t="s">
        <v>719</v>
      </c>
      <c r="CG34" s="69" t="s">
        <v>709</v>
      </c>
      <c r="CH34" s="69" t="s">
        <v>709</v>
      </c>
      <c r="CI34" s="69" t="s">
        <v>709</v>
      </c>
      <c r="CJ34" s="68" t="s">
        <v>709</v>
      </c>
      <c r="CK34" s="68">
        <v>45910</v>
      </c>
      <c r="CL34" s="185" t="s">
        <v>988</v>
      </c>
      <c r="CM34" s="67" t="s">
        <v>989</v>
      </c>
      <c r="CN34" s="67" t="s">
        <v>168</v>
      </c>
      <c r="CO34" s="68">
        <v>45812</v>
      </c>
      <c r="CP34" s="185" t="s">
        <v>986</v>
      </c>
      <c r="CQ34" s="67" t="s">
        <v>994</v>
      </c>
      <c r="CR34" s="67" t="s">
        <v>213</v>
      </c>
      <c r="CS34" s="69">
        <v>3481659.24</v>
      </c>
      <c r="CT34" s="69"/>
      <c r="CU34" s="69"/>
      <c r="CV34" s="69">
        <v>0</v>
      </c>
      <c r="CW34" s="69">
        <v>3</v>
      </c>
      <c r="CX34" s="69">
        <v>0</v>
      </c>
      <c r="CY34" s="69">
        <v>0</v>
      </c>
      <c r="CZ34" s="69">
        <v>0</v>
      </c>
      <c r="DA34" s="69">
        <v>0</v>
      </c>
      <c r="DG34" t="str">
        <f t="shared" si="1"/>
        <v>DO</v>
      </c>
    </row>
    <row r="35" spans="1:111">
      <c r="A35" t="str">
        <f t="shared" si="0"/>
        <v>01DO</v>
      </c>
      <c r="B35" s="67" t="s">
        <v>129</v>
      </c>
      <c r="C35" s="67" t="s">
        <v>734</v>
      </c>
      <c r="D35" s="67" t="s">
        <v>999</v>
      </c>
      <c r="E35" s="68">
        <v>45519</v>
      </c>
      <c r="F35" s="185" t="s">
        <v>988</v>
      </c>
      <c r="G35" s="67" t="s">
        <v>994</v>
      </c>
      <c r="H35" s="69">
        <v>1</v>
      </c>
      <c r="I35" s="69">
        <v>0</v>
      </c>
      <c r="J35" s="69">
        <v>140</v>
      </c>
      <c r="K35" s="69">
        <v>166</v>
      </c>
      <c r="L35" s="69">
        <v>150</v>
      </c>
      <c r="M35" s="69">
        <v>16</v>
      </c>
      <c r="N35" s="69">
        <v>0</v>
      </c>
      <c r="O35" s="69">
        <v>0</v>
      </c>
      <c r="P35" s="69">
        <v>26</v>
      </c>
      <c r="Q35" s="80">
        <v>0</v>
      </c>
      <c r="R35" s="80">
        <v>3352588</v>
      </c>
      <c r="S35" s="80">
        <v>50000</v>
      </c>
      <c r="T35" s="80">
        <v>3302588</v>
      </c>
      <c r="U35" s="80">
        <v>3352588</v>
      </c>
      <c r="V35" s="80">
        <v>3378389</v>
      </c>
      <c r="W35" s="80">
        <v>0</v>
      </c>
      <c r="X35" s="80">
        <v>0</v>
      </c>
      <c r="Y35" s="80">
        <v>0</v>
      </c>
      <c r="Z35" s="80">
        <v>3378389</v>
      </c>
      <c r="AA35" s="80">
        <v>3377632</v>
      </c>
      <c r="AB35" s="80">
        <v>-757</v>
      </c>
      <c r="AC35" s="69">
        <v>0</v>
      </c>
      <c r="AD35" s="69">
        <v>9</v>
      </c>
      <c r="AE35" s="69">
        <v>0</v>
      </c>
      <c r="AF35" s="80">
        <v>0</v>
      </c>
      <c r="AG35" s="80">
        <v>0</v>
      </c>
      <c r="AH35" s="69">
        <v>0</v>
      </c>
      <c r="AI35" s="69">
        <v>0</v>
      </c>
      <c r="AJ35" s="80">
        <v>0</v>
      </c>
      <c r="AK35" s="80">
        <v>0</v>
      </c>
      <c r="AL35" s="69">
        <v>0</v>
      </c>
      <c r="AM35" s="69">
        <v>0</v>
      </c>
      <c r="AN35" s="80">
        <v>0</v>
      </c>
      <c r="AO35" s="80">
        <v>0</v>
      </c>
      <c r="AP35" s="69">
        <v>0</v>
      </c>
      <c r="AQ35" s="69">
        <v>0</v>
      </c>
      <c r="AR35" s="80">
        <v>0</v>
      </c>
      <c r="AS35" s="80">
        <v>0</v>
      </c>
      <c r="AT35" s="69">
        <v>0</v>
      </c>
      <c r="AU35" s="69">
        <v>0</v>
      </c>
      <c r="AV35" s="80">
        <v>0</v>
      </c>
      <c r="AW35" s="80">
        <v>0</v>
      </c>
      <c r="AX35" s="69">
        <v>0</v>
      </c>
      <c r="AY35" s="69">
        <v>0</v>
      </c>
      <c r="AZ35" s="80">
        <v>0</v>
      </c>
      <c r="BA35" s="80">
        <v>0</v>
      </c>
      <c r="BB35" s="69">
        <v>0</v>
      </c>
      <c r="BC35" s="69">
        <v>0</v>
      </c>
      <c r="BD35" s="80">
        <v>0</v>
      </c>
      <c r="BE35" s="80">
        <v>0</v>
      </c>
      <c r="BF35" s="69">
        <v>0</v>
      </c>
      <c r="BG35" s="69">
        <v>0</v>
      </c>
      <c r="BH35" s="80">
        <v>0</v>
      </c>
      <c r="BI35" s="80">
        <v>0</v>
      </c>
      <c r="BJ35" s="69">
        <v>0</v>
      </c>
      <c r="BK35" s="69">
        <v>0</v>
      </c>
      <c r="BL35" s="80">
        <v>0</v>
      </c>
      <c r="BM35" s="80">
        <v>0</v>
      </c>
      <c r="BN35" s="69">
        <v>0</v>
      </c>
      <c r="BO35" s="69">
        <v>0</v>
      </c>
      <c r="BP35" s="80">
        <v>0</v>
      </c>
      <c r="BQ35" s="80">
        <v>0</v>
      </c>
      <c r="BR35" s="69">
        <v>0</v>
      </c>
      <c r="BS35" s="69">
        <v>0</v>
      </c>
      <c r="BT35" s="80">
        <v>0</v>
      </c>
      <c r="BU35" s="80">
        <v>0</v>
      </c>
      <c r="BV35" s="69">
        <v>0</v>
      </c>
      <c r="BW35" s="69">
        <v>0</v>
      </c>
      <c r="BX35" s="80">
        <v>0</v>
      </c>
      <c r="BY35" s="80">
        <v>0</v>
      </c>
      <c r="BZ35" s="69">
        <v>0</v>
      </c>
      <c r="CA35" s="69">
        <v>0</v>
      </c>
      <c r="CB35" s="80">
        <v>0</v>
      </c>
      <c r="CC35" s="80">
        <v>0</v>
      </c>
      <c r="CD35" s="69">
        <v>0</v>
      </c>
      <c r="CE35" s="69" t="s">
        <v>735</v>
      </c>
      <c r="CF35" s="69" t="s">
        <v>736</v>
      </c>
      <c r="CG35" s="69" t="s">
        <v>709</v>
      </c>
      <c r="CH35" s="69" t="s">
        <v>709</v>
      </c>
      <c r="CI35" s="69" t="s">
        <v>709</v>
      </c>
      <c r="CJ35" s="68" t="s">
        <v>709</v>
      </c>
      <c r="CK35" s="68">
        <v>45867</v>
      </c>
      <c r="CL35" s="185" t="s">
        <v>988</v>
      </c>
      <c r="CM35" s="67" t="s">
        <v>989</v>
      </c>
      <c r="CN35" s="67" t="s">
        <v>168</v>
      </c>
      <c r="CO35" s="68">
        <v>45757</v>
      </c>
      <c r="CP35" s="185" t="s">
        <v>986</v>
      </c>
      <c r="CQ35" s="67" t="s">
        <v>994</v>
      </c>
      <c r="CR35" s="67" t="s">
        <v>193</v>
      </c>
      <c r="CS35" s="69">
        <v>4285958.2</v>
      </c>
      <c r="CT35" s="69"/>
      <c r="CU35" s="69"/>
      <c r="CV35" s="69">
        <v>0</v>
      </c>
      <c r="CW35" s="69">
        <v>17</v>
      </c>
      <c r="CX35" s="69">
        <v>0</v>
      </c>
      <c r="CY35" s="69">
        <v>0</v>
      </c>
      <c r="CZ35" s="69">
        <v>0</v>
      </c>
      <c r="DA35" s="69">
        <v>0</v>
      </c>
      <c r="DG35" t="str">
        <f t="shared" si="1"/>
        <v>DO</v>
      </c>
    </row>
    <row r="36" spans="1:111">
      <c r="A36" t="str">
        <f t="shared" si="0"/>
        <v>01DO</v>
      </c>
      <c r="B36" s="67" t="s">
        <v>129</v>
      </c>
      <c r="C36" s="67" t="s">
        <v>191</v>
      </c>
      <c r="D36" s="67" t="s">
        <v>192</v>
      </c>
      <c r="E36" s="68">
        <v>45519</v>
      </c>
      <c r="F36" s="185" t="s">
        <v>988</v>
      </c>
      <c r="G36" s="67" t="s">
        <v>994</v>
      </c>
      <c r="H36" s="69">
        <v>1</v>
      </c>
      <c r="I36" s="69">
        <v>1</v>
      </c>
      <c r="J36" s="69">
        <v>100</v>
      </c>
      <c r="K36" s="69">
        <v>127</v>
      </c>
      <c r="L36" s="69">
        <v>110</v>
      </c>
      <c r="M36" s="69">
        <v>17</v>
      </c>
      <c r="N36" s="69">
        <v>0</v>
      </c>
      <c r="O36" s="69">
        <v>0</v>
      </c>
      <c r="P36" s="69">
        <v>27</v>
      </c>
      <c r="Q36" s="80">
        <v>0</v>
      </c>
      <c r="R36" s="80">
        <v>1562427</v>
      </c>
      <c r="S36" s="80">
        <v>50000</v>
      </c>
      <c r="T36" s="80">
        <v>1512427</v>
      </c>
      <c r="U36" s="80">
        <v>1562023</v>
      </c>
      <c r="V36" s="80">
        <v>1597413</v>
      </c>
      <c r="W36" s="80">
        <v>0</v>
      </c>
      <c r="X36" s="80">
        <v>0</v>
      </c>
      <c r="Y36" s="80">
        <v>0</v>
      </c>
      <c r="Z36" s="80">
        <v>1597413</v>
      </c>
      <c r="AA36" s="80">
        <v>1597413</v>
      </c>
      <c r="AB36" s="80">
        <v>0</v>
      </c>
      <c r="AC36" s="69">
        <v>-404</v>
      </c>
      <c r="AD36" s="69">
        <v>10</v>
      </c>
      <c r="AE36" s="69">
        <v>0</v>
      </c>
      <c r="AF36" s="80">
        <v>0</v>
      </c>
      <c r="AG36" s="80">
        <v>0</v>
      </c>
      <c r="AH36" s="69">
        <v>0</v>
      </c>
      <c r="AI36" s="69">
        <v>0</v>
      </c>
      <c r="AJ36" s="80">
        <v>0</v>
      </c>
      <c r="AK36" s="80">
        <v>1</v>
      </c>
      <c r="AL36" s="69">
        <v>0</v>
      </c>
      <c r="AM36" s="69">
        <v>0</v>
      </c>
      <c r="AN36" s="80">
        <v>0</v>
      </c>
      <c r="AO36" s="80">
        <v>0</v>
      </c>
      <c r="AP36" s="69">
        <v>0</v>
      </c>
      <c r="AQ36" s="69">
        <v>0</v>
      </c>
      <c r="AR36" s="80">
        <v>0</v>
      </c>
      <c r="AS36" s="80">
        <v>0</v>
      </c>
      <c r="AT36" s="69">
        <v>0</v>
      </c>
      <c r="AU36" s="69">
        <v>0</v>
      </c>
      <c r="AV36" s="80">
        <v>0</v>
      </c>
      <c r="AW36" s="80">
        <v>0</v>
      </c>
      <c r="AX36" s="69">
        <v>0</v>
      </c>
      <c r="AY36" s="69">
        <v>0</v>
      </c>
      <c r="AZ36" s="80">
        <v>0</v>
      </c>
      <c r="BA36" s="80">
        <v>0</v>
      </c>
      <c r="BB36" s="69">
        <v>0</v>
      </c>
      <c r="BC36" s="69">
        <v>0</v>
      </c>
      <c r="BD36" s="80">
        <v>0</v>
      </c>
      <c r="BE36" s="80">
        <v>0</v>
      </c>
      <c r="BF36" s="69">
        <v>0</v>
      </c>
      <c r="BG36" s="69">
        <v>0</v>
      </c>
      <c r="BH36" s="80">
        <v>0</v>
      </c>
      <c r="BI36" s="80">
        <v>0</v>
      </c>
      <c r="BJ36" s="69">
        <v>0</v>
      </c>
      <c r="BK36" s="69">
        <v>0</v>
      </c>
      <c r="BL36" s="80">
        <v>0</v>
      </c>
      <c r="BM36" s="80">
        <v>0</v>
      </c>
      <c r="BN36" s="69">
        <v>0</v>
      </c>
      <c r="BO36" s="69">
        <v>0</v>
      </c>
      <c r="BP36" s="80">
        <v>0</v>
      </c>
      <c r="BQ36" s="80">
        <v>0</v>
      </c>
      <c r="BR36" s="69">
        <v>0</v>
      </c>
      <c r="BS36" s="69">
        <v>0</v>
      </c>
      <c r="BT36" s="80">
        <v>0</v>
      </c>
      <c r="BU36" s="80">
        <v>0</v>
      </c>
      <c r="BV36" s="69">
        <v>0</v>
      </c>
      <c r="BW36" s="69">
        <v>0</v>
      </c>
      <c r="BX36" s="80">
        <v>0</v>
      </c>
      <c r="BY36" s="80">
        <v>0</v>
      </c>
      <c r="BZ36" s="69">
        <v>0</v>
      </c>
      <c r="CA36" s="69">
        <v>0</v>
      </c>
      <c r="CB36" s="80">
        <v>0</v>
      </c>
      <c r="CC36" s="80">
        <v>1</v>
      </c>
      <c r="CD36" s="69">
        <v>0</v>
      </c>
      <c r="CE36" s="69" t="s">
        <v>718</v>
      </c>
      <c r="CF36" s="69" t="s">
        <v>719</v>
      </c>
      <c r="CG36" s="69" t="s">
        <v>709</v>
      </c>
      <c r="CH36" s="69" t="s">
        <v>709</v>
      </c>
      <c r="CI36" s="69" t="s">
        <v>709</v>
      </c>
      <c r="CJ36" s="68" t="s">
        <v>709</v>
      </c>
      <c r="CK36" s="68">
        <v>46050</v>
      </c>
      <c r="CL36" s="185" t="s">
        <v>991</v>
      </c>
      <c r="CM36" s="67" t="s">
        <v>989</v>
      </c>
      <c r="CN36" s="67" t="s">
        <v>168</v>
      </c>
      <c r="CO36" s="68">
        <v>45727</v>
      </c>
      <c r="CP36" s="185" t="s">
        <v>991</v>
      </c>
      <c r="CQ36" s="67" t="s">
        <v>994</v>
      </c>
      <c r="CR36" s="67" t="s">
        <v>213</v>
      </c>
      <c r="CS36" s="69">
        <v>1884401.65</v>
      </c>
      <c r="CT36" s="69"/>
      <c r="CU36" s="69"/>
      <c r="CV36" s="69">
        <v>0</v>
      </c>
      <c r="CW36" s="69">
        <v>17</v>
      </c>
      <c r="CX36" s="69">
        <v>0</v>
      </c>
      <c r="CY36" s="69">
        <v>0</v>
      </c>
      <c r="CZ36" s="69">
        <v>0</v>
      </c>
      <c r="DA36" s="69">
        <v>0</v>
      </c>
      <c r="DG36" t="str">
        <f t="shared" si="1"/>
        <v>DO</v>
      </c>
    </row>
    <row r="37" spans="1:111">
      <c r="A37" t="str">
        <f t="shared" si="0"/>
        <v>01DO</v>
      </c>
      <c r="B37" s="67" t="s">
        <v>129</v>
      </c>
      <c r="C37" s="67" t="s">
        <v>737</v>
      </c>
      <c r="D37" s="67" t="s">
        <v>1000</v>
      </c>
      <c r="E37" s="68">
        <v>45554</v>
      </c>
      <c r="F37" s="185" t="s">
        <v>988</v>
      </c>
      <c r="G37" s="67" t="s">
        <v>994</v>
      </c>
      <c r="H37" s="69">
        <v>1</v>
      </c>
      <c r="I37" s="69">
        <v>2</v>
      </c>
      <c r="J37" s="69">
        <v>140</v>
      </c>
      <c r="K37" s="69">
        <v>150</v>
      </c>
      <c r="L37" s="69">
        <v>124</v>
      </c>
      <c r="M37" s="69">
        <v>26</v>
      </c>
      <c r="N37" s="69">
        <v>0</v>
      </c>
      <c r="O37" s="69">
        <v>0</v>
      </c>
      <c r="P37" s="69">
        <v>10</v>
      </c>
      <c r="Q37" s="80">
        <v>0</v>
      </c>
      <c r="R37" s="80">
        <v>1118465</v>
      </c>
      <c r="S37" s="80">
        <v>40273</v>
      </c>
      <c r="T37" s="80">
        <v>1078192</v>
      </c>
      <c r="U37" s="80">
        <v>1118465</v>
      </c>
      <c r="V37" s="80">
        <v>854089</v>
      </c>
      <c r="W37" s="80">
        <v>0</v>
      </c>
      <c r="X37" s="80">
        <v>0</v>
      </c>
      <c r="Y37" s="80">
        <v>0</v>
      </c>
      <c r="Z37" s="80">
        <v>854089</v>
      </c>
      <c r="AA37" s="80">
        <v>854089</v>
      </c>
      <c r="AB37" s="80">
        <v>-1</v>
      </c>
      <c r="AC37" s="69">
        <v>0</v>
      </c>
      <c r="AD37" s="69">
        <v>6</v>
      </c>
      <c r="AE37" s="69">
        <v>0</v>
      </c>
      <c r="AF37" s="80">
        <v>0</v>
      </c>
      <c r="AG37" s="80">
        <v>0</v>
      </c>
      <c r="AH37" s="69">
        <v>0</v>
      </c>
      <c r="AI37" s="69">
        <v>0</v>
      </c>
      <c r="AJ37" s="80">
        <v>0</v>
      </c>
      <c r="AK37" s="80">
        <v>0</v>
      </c>
      <c r="AL37" s="69">
        <v>0</v>
      </c>
      <c r="AM37" s="69">
        <v>0</v>
      </c>
      <c r="AN37" s="80">
        <v>0</v>
      </c>
      <c r="AO37" s="80">
        <v>0</v>
      </c>
      <c r="AP37" s="69">
        <v>0</v>
      </c>
      <c r="AQ37" s="69">
        <v>0</v>
      </c>
      <c r="AR37" s="80">
        <v>0</v>
      </c>
      <c r="AS37" s="80">
        <v>0</v>
      </c>
      <c r="AT37" s="69">
        <v>0</v>
      </c>
      <c r="AU37" s="69">
        <v>0</v>
      </c>
      <c r="AV37" s="80">
        <v>0</v>
      </c>
      <c r="AW37" s="80">
        <v>0</v>
      </c>
      <c r="AX37" s="69">
        <v>0</v>
      </c>
      <c r="AY37" s="69">
        <v>0</v>
      </c>
      <c r="AZ37" s="80">
        <v>0</v>
      </c>
      <c r="BA37" s="80">
        <v>0</v>
      </c>
      <c r="BB37" s="69">
        <v>0</v>
      </c>
      <c r="BC37" s="69">
        <v>0</v>
      </c>
      <c r="BD37" s="80">
        <v>0</v>
      </c>
      <c r="BE37" s="80">
        <v>0</v>
      </c>
      <c r="BF37" s="69">
        <v>0</v>
      </c>
      <c r="BG37" s="69">
        <v>0</v>
      </c>
      <c r="BH37" s="80">
        <v>0</v>
      </c>
      <c r="BI37" s="80">
        <v>0</v>
      </c>
      <c r="BJ37" s="69">
        <v>0</v>
      </c>
      <c r="BK37" s="69">
        <v>0</v>
      </c>
      <c r="BL37" s="80">
        <v>0</v>
      </c>
      <c r="BM37" s="80">
        <v>0</v>
      </c>
      <c r="BN37" s="69">
        <v>0</v>
      </c>
      <c r="BO37" s="69">
        <v>0</v>
      </c>
      <c r="BP37" s="80">
        <v>0</v>
      </c>
      <c r="BQ37" s="80">
        <v>0</v>
      </c>
      <c r="BR37" s="69">
        <v>0</v>
      </c>
      <c r="BS37" s="69">
        <v>0</v>
      </c>
      <c r="BT37" s="80">
        <v>0</v>
      </c>
      <c r="BU37" s="80">
        <v>0</v>
      </c>
      <c r="BV37" s="69">
        <v>0</v>
      </c>
      <c r="BW37" s="69">
        <v>0</v>
      </c>
      <c r="BX37" s="80">
        <v>0</v>
      </c>
      <c r="BY37" s="80">
        <v>0</v>
      </c>
      <c r="BZ37" s="69">
        <v>0</v>
      </c>
      <c r="CA37" s="69">
        <v>0</v>
      </c>
      <c r="CB37" s="80">
        <v>0</v>
      </c>
      <c r="CC37" s="80">
        <v>0</v>
      </c>
      <c r="CD37" s="69">
        <v>0</v>
      </c>
      <c r="CE37" s="69" t="s">
        <v>738</v>
      </c>
      <c r="CF37" s="69" t="s">
        <v>739</v>
      </c>
      <c r="CG37" s="69" t="s">
        <v>709</v>
      </c>
      <c r="CH37" s="69" t="s">
        <v>709</v>
      </c>
      <c r="CI37" s="69" t="s">
        <v>709</v>
      </c>
      <c r="CJ37" s="68" t="s">
        <v>709</v>
      </c>
      <c r="CK37" s="68">
        <v>45911</v>
      </c>
      <c r="CL37" s="185" t="s">
        <v>988</v>
      </c>
      <c r="CM37" s="67" t="s">
        <v>989</v>
      </c>
      <c r="CN37" s="67" t="s">
        <v>168</v>
      </c>
      <c r="CO37" s="68">
        <v>45880</v>
      </c>
      <c r="CP37" s="185" t="s">
        <v>988</v>
      </c>
      <c r="CQ37" s="67" t="s">
        <v>989</v>
      </c>
      <c r="CR37" s="67" t="s">
        <v>193</v>
      </c>
      <c r="CS37" s="69">
        <v>991704.32</v>
      </c>
      <c r="CT37" s="69"/>
      <c r="CU37" s="69"/>
      <c r="CV37" s="69">
        <v>0</v>
      </c>
      <c r="CW37" s="69">
        <v>4</v>
      </c>
      <c r="CX37" s="69">
        <v>0</v>
      </c>
      <c r="CY37" s="69">
        <v>0</v>
      </c>
      <c r="CZ37" s="69">
        <v>0</v>
      </c>
      <c r="DA37" s="69">
        <v>0</v>
      </c>
      <c r="DG37" t="str">
        <f t="shared" si="1"/>
        <v>DO</v>
      </c>
    </row>
    <row r="38" spans="1:111">
      <c r="A38" t="str">
        <f t="shared" si="0"/>
        <v>01DO</v>
      </c>
      <c r="B38" s="67" t="s">
        <v>129</v>
      </c>
      <c r="C38" s="67" t="s">
        <v>194</v>
      </c>
      <c r="D38" s="67" t="s">
        <v>195</v>
      </c>
      <c r="E38" s="68">
        <v>45603</v>
      </c>
      <c r="F38" s="185" t="s">
        <v>993</v>
      </c>
      <c r="G38" s="67" t="s">
        <v>994</v>
      </c>
      <c r="H38" s="69">
        <v>2</v>
      </c>
      <c r="I38" s="69">
        <v>3</v>
      </c>
      <c r="J38" s="69">
        <v>150</v>
      </c>
      <c r="K38" s="69">
        <v>180</v>
      </c>
      <c r="L38" s="69">
        <v>160</v>
      </c>
      <c r="M38" s="69">
        <v>20</v>
      </c>
      <c r="N38" s="69">
        <v>0</v>
      </c>
      <c r="O38" s="69">
        <v>0</v>
      </c>
      <c r="P38" s="69">
        <v>30</v>
      </c>
      <c r="Q38" s="80">
        <v>0</v>
      </c>
      <c r="R38" s="80">
        <v>4458291</v>
      </c>
      <c r="S38" s="80">
        <v>54289</v>
      </c>
      <c r="T38" s="80">
        <v>4404002</v>
      </c>
      <c r="U38" s="80">
        <v>4710660</v>
      </c>
      <c r="V38" s="80">
        <v>4720609</v>
      </c>
      <c r="W38" s="80">
        <v>0</v>
      </c>
      <c r="X38" s="80">
        <v>0</v>
      </c>
      <c r="Y38" s="80">
        <v>0</v>
      </c>
      <c r="Z38" s="80">
        <v>4720609</v>
      </c>
      <c r="AA38" s="80">
        <v>4719730</v>
      </c>
      <c r="AB38" s="80">
        <v>-879</v>
      </c>
      <c r="AC38" s="69">
        <v>252368</v>
      </c>
      <c r="AD38" s="69">
        <v>21</v>
      </c>
      <c r="AE38" s="69">
        <v>0</v>
      </c>
      <c r="AF38" s="80">
        <v>0</v>
      </c>
      <c r="AG38" s="80">
        <v>0</v>
      </c>
      <c r="AH38" s="69">
        <v>0</v>
      </c>
      <c r="AI38" s="69">
        <v>0</v>
      </c>
      <c r="AJ38" s="80">
        <v>0</v>
      </c>
      <c r="AK38" s="80">
        <v>282730</v>
      </c>
      <c r="AL38" s="69">
        <v>0</v>
      </c>
      <c r="AM38" s="69">
        <v>0</v>
      </c>
      <c r="AN38" s="80">
        <v>0</v>
      </c>
      <c r="AO38" s="80">
        <v>0</v>
      </c>
      <c r="AP38" s="69">
        <v>0</v>
      </c>
      <c r="AQ38" s="69">
        <v>0</v>
      </c>
      <c r="AR38" s="80">
        <v>0</v>
      </c>
      <c r="AS38" s="80">
        <v>0</v>
      </c>
      <c r="AT38" s="69">
        <v>0</v>
      </c>
      <c r="AU38" s="69">
        <v>0</v>
      </c>
      <c r="AV38" s="80">
        <v>0</v>
      </c>
      <c r="AW38" s="80">
        <v>0</v>
      </c>
      <c r="AX38" s="69">
        <v>0</v>
      </c>
      <c r="AY38" s="69">
        <v>0</v>
      </c>
      <c r="AZ38" s="80">
        <v>0</v>
      </c>
      <c r="BA38" s="80">
        <v>0</v>
      </c>
      <c r="BB38" s="69">
        <v>0</v>
      </c>
      <c r="BC38" s="69">
        <v>0</v>
      </c>
      <c r="BD38" s="80">
        <v>0</v>
      </c>
      <c r="BE38" s="80">
        <v>0</v>
      </c>
      <c r="BF38" s="69">
        <v>0</v>
      </c>
      <c r="BG38" s="69">
        <v>0</v>
      </c>
      <c r="BH38" s="80">
        <v>0</v>
      </c>
      <c r="BI38" s="80">
        <v>0</v>
      </c>
      <c r="BJ38" s="69">
        <v>0</v>
      </c>
      <c r="BK38" s="69">
        <v>0</v>
      </c>
      <c r="BL38" s="80">
        <v>0</v>
      </c>
      <c r="BM38" s="80">
        <v>0</v>
      </c>
      <c r="BN38" s="69">
        <v>0</v>
      </c>
      <c r="BO38" s="69">
        <v>0</v>
      </c>
      <c r="BP38" s="80">
        <v>0</v>
      </c>
      <c r="BQ38" s="80">
        <v>0</v>
      </c>
      <c r="BR38" s="69">
        <v>0</v>
      </c>
      <c r="BS38" s="69">
        <v>0</v>
      </c>
      <c r="BT38" s="80">
        <v>0</v>
      </c>
      <c r="BU38" s="80">
        <v>0</v>
      </c>
      <c r="BV38" s="69">
        <v>0</v>
      </c>
      <c r="BW38" s="69">
        <v>0</v>
      </c>
      <c r="BX38" s="80">
        <v>0</v>
      </c>
      <c r="BY38" s="80">
        <v>0</v>
      </c>
      <c r="BZ38" s="69">
        <v>0</v>
      </c>
      <c r="CA38" s="69">
        <v>0</v>
      </c>
      <c r="CB38" s="80">
        <v>0</v>
      </c>
      <c r="CC38" s="80">
        <v>282730</v>
      </c>
      <c r="CD38" s="69">
        <v>0</v>
      </c>
      <c r="CE38" s="69" t="s">
        <v>720</v>
      </c>
      <c r="CF38" s="69" t="s">
        <v>721</v>
      </c>
      <c r="CG38" s="69" t="s">
        <v>709</v>
      </c>
      <c r="CH38" s="69" t="s">
        <v>709</v>
      </c>
      <c r="CI38" s="69" t="s">
        <v>709</v>
      </c>
      <c r="CJ38" s="68" t="s">
        <v>709</v>
      </c>
      <c r="CK38" s="68">
        <v>45978</v>
      </c>
      <c r="CL38" s="185" t="s">
        <v>993</v>
      </c>
      <c r="CM38" s="67" t="s">
        <v>989</v>
      </c>
      <c r="CN38" s="67" t="s">
        <v>168</v>
      </c>
      <c r="CO38" s="68">
        <v>45904</v>
      </c>
      <c r="CP38" s="185" t="s">
        <v>988</v>
      </c>
      <c r="CQ38" s="67" t="s">
        <v>989</v>
      </c>
      <c r="CR38" s="67" t="s">
        <v>196</v>
      </c>
      <c r="CS38" s="69">
        <v>5001199.26</v>
      </c>
      <c r="CT38" s="69"/>
      <c r="CU38" s="69"/>
      <c r="CV38" s="69">
        <v>0</v>
      </c>
      <c r="CW38" s="69">
        <v>9</v>
      </c>
      <c r="CX38" s="69">
        <v>0</v>
      </c>
      <c r="CY38" s="69">
        <v>0</v>
      </c>
      <c r="CZ38" s="69">
        <v>0</v>
      </c>
      <c r="DA38" s="69">
        <v>0</v>
      </c>
      <c r="DG38" t="str">
        <f t="shared" si="1"/>
        <v>DO</v>
      </c>
    </row>
    <row r="39" spans="1:111">
      <c r="A39" t="str">
        <f t="shared" si="0"/>
        <v>01DO</v>
      </c>
      <c r="B39" s="67" t="s">
        <v>129</v>
      </c>
      <c r="C39" s="67" t="s">
        <v>611</v>
      </c>
      <c r="D39" s="67" t="s">
        <v>612</v>
      </c>
      <c r="E39" s="68">
        <v>45708</v>
      </c>
      <c r="F39" s="185" t="s">
        <v>991</v>
      </c>
      <c r="G39" s="67" t="s">
        <v>994</v>
      </c>
      <c r="H39" s="69">
        <v>1</v>
      </c>
      <c r="I39" s="69">
        <v>0</v>
      </c>
      <c r="J39" s="69">
        <v>80</v>
      </c>
      <c r="K39" s="69">
        <v>147</v>
      </c>
      <c r="L39" s="69">
        <v>156</v>
      </c>
      <c r="M39" s="69">
        <v>-9</v>
      </c>
      <c r="N39" s="69">
        <v>9</v>
      </c>
      <c r="O39" s="69">
        <v>0</v>
      </c>
      <c r="P39" s="69">
        <v>37</v>
      </c>
      <c r="Q39" s="80">
        <v>30</v>
      </c>
      <c r="R39" s="80">
        <v>830702</v>
      </c>
      <c r="S39" s="80">
        <v>40500</v>
      </c>
      <c r="T39" s="80">
        <v>790202</v>
      </c>
      <c r="U39" s="80">
        <v>830702</v>
      </c>
      <c r="V39" s="80">
        <v>826937</v>
      </c>
      <c r="W39" s="80">
        <v>-15165</v>
      </c>
      <c r="X39" s="80">
        <v>0</v>
      </c>
      <c r="Y39" s="80">
        <v>-15165</v>
      </c>
      <c r="Z39" s="80">
        <v>811772</v>
      </c>
      <c r="AA39" s="80">
        <v>811772</v>
      </c>
      <c r="AB39" s="80">
        <v>0</v>
      </c>
      <c r="AC39" s="69">
        <v>0</v>
      </c>
      <c r="AD39" s="69">
        <v>29</v>
      </c>
      <c r="AE39" s="69">
        <v>0</v>
      </c>
      <c r="AF39" s="80">
        <v>0</v>
      </c>
      <c r="AG39" s="80">
        <v>0</v>
      </c>
      <c r="AH39" s="69">
        <v>0</v>
      </c>
      <c r="AI39" s="69">
        <v>0</v>
      </c>
      <c r="AJ39" s="80">
        <v>30</v>
      </c>
      <c r="AK39" s="80">
        <v>17515</v>
      </c>
      <c r="AL39" s="69">
        <v>0</v>
      </c>
      <c r="AM39" s="69">
        <v>0</v>
      </c>
      <c r="AN39" s="80">
        <v>0</v>
      </c>
      <c r="AO39" s="80">
        <v>0</v>
      </c>
      <c r="AP39" s="69">
        <v>0</v>
      </c>
      <c r="AQ39" s="69">
        <v>0</v>
      </c>
      <c r="AR39" s="80">
        <v>0</v>
      </c>
      <c r="AS39" s="80">
        <v>0</v>
      </c>
      <c r="AT39" s="69">
        <v>0</v>
      </c>
      <c r="AU39" s="69">
        <v>0</v>
      </c>
      <c r="AV39" s="80">
        <v>0</v>
      </c>
      <c r="AW39" s="80">
        <v>0</v>
      </c>
      <c r="AX39" s="69">
        <v>0</v>
      </c>
      <c r="AY39" s="69">
        <v>0</v>
      </c>
      <c r="AZ39" s="80">
        <v>0</v>
      </c>
      <c r="BA39" s="80">
        <v>0</v>
      </c>
      <c r="BB39" s="69">
        <v>0</v>
      </c>
      <c r="BC39" s="69">
        <v>0</v>
      </c>
      <c r="BD39" s="80">
        <v>0</v>
      </c>
      <c r="BE39" s="80">
        <v>0</v>
      </c>
      <c r="BF39" s="69">
        <v>0</v>
      </c>
      <c r="BG39" s="69">
        <v>0</v>
      </c>
      <c r="BH39" s="80">
        <v>0</v>
      </c>
      <c r="BI39" s="80">
        <v>0</v>
      </c>
      <c r="BJ39" s="69">
        <v>0</v>
      </c>
      <c r="BK39" s="69">
        <v>0</v>
      </c>
      <c r="BL39" s="80">
        <v>0</v>
      </c>
      <c r="BM39" s="80">
        <v>0</v>
      </c>
      <c r="BN39" s="69">
        <v>0</v>
      </c>
      <c r="BO39" s="69">
        <v>0</v>
      </c>
      <c r="BP39" s="80">
        <v>0</v>
      </c>
      <c r="BQ39" s="80">
        <v>0</v>
      </c>
      <c r="BR39" s="69">
        <v>0</v>
      </c>
      <c r="BS39" s="69">
        <v>0</v>
      </c>
      <c r="BT39" s="80">
        <v>0</v>
      </c>
      <c r="BU39" s="80">
        <v>0</v>
      </c>
      <c r="BV39" s="69">
        <v>0</v>
      </c>
      <c r="BW39" s="69">
        <v>0</v>
      </c>
      <c r="BX39" s="80">
        <v>0</v>
      </c>
      <c r="BY39" s="80">
        <v>0</v>
      </c>
      <c r="BZ39" s="69">
        <v>0</v>
      </c>
      <c r="CA39" s="69">
        <v>0</v>
      </c>
      <c r="CB39" s="80">
        <v>30</v>
      </c>
      <c r="CC39" s="80">
        <v>17515</v>
      </c>
      <c r="CD39" s="69">
        <v>0</v>
      </c>
      <c r="CE39" s="69" t="s">
        <v>740</v>
      </c>
      <c r="CF39" s="69" t="s">
        <v>741</v>
      </c>
      <c r="CG39" s="69" t="s">
        <v>709</v>
      </c>
      <c r="CH39" s="69" t="s">
        <v>709</v>
      </c>
      <c r="CI39" s="69" t="s">
        <v>709</v>
      </c>
      <c r="CJ39" s="68" t="s">
        <v>709</v>
      </c>
      <c r="CK39" s="68">
        <v>46052</v>
      </c>
      <c r="CL39" s="185" t="s">
        <v>991</v>
      </c>
      <c r="CM39" s="67" t="s">
        <v>989</v>
      </c>
      <c r="CN39" s="67" t="s">
        <v>168</v>
      </c>
      <c r="CO39" s="68">
        <v>46001</v>
      </c>
      <c r="CP39" s="185" t="s">
        <v>993</v>
      </c>
      <c r="CQ39" s="67" t="s">
        <v>989</v>
      </c>
      <c r="CR39" s="67" t="s">
        <v>213</v>
      </c>
      <c r="CS39" s="69">
        <v>1048586.1399999999</v>
      </c>
      <c r="CT39" s="69"/>
      <c r="CU39" s="69"/>
      <c r="CV39" s="69">
        <v>30</v>
      </c>
      <c r="CW39" s="69">
        <v>8</v>
      </c>
      <c r="CX39" s="69">
        <v>0</v>
      </c>
      <c r="CY39" s="69">
        <v>0</v>
      </c>
      <c r="CZ39" s="69">
        <v>0</v>
      </c>
      <c r="DA39" s="69">
        <v>0</v>
      </c>
      <c r="DG39" t="str">
        <f t="shared" si="1"/>
        <v>DO</v>
      </c>
    </row>
    <row r="40" spans="1:111">
      <c r="A40" t="str">
        <f t="shared" si="0"/>
        <v>01DO</v>
      </c>
      <c r="B40" s="67" t="s">
        <v>129</v>
      </c>
      <c r="C40" s="67" t="s">
        <v>613</v>
      </c>
      <c r="D40" s="67" t="s">
        <v>614</v>
      </c>
      <c r="E40" s="68">
        <v>45855</v>
      </c>
      <c r="F40" s="185" t="s">
        <v>988</v>
      </c>
      <c r="G40" s="67" t="s">
        <v>989</v>
      </c>
      <c r="H40" s="69">
        <v>1</v>
      </c>
      <c r="I40" s="69">
        <v>0</v>
      </c>
      <c r="J40" s="69">
        <v>100</v>
      </c>
      <c r="K40" s="69">
        <v>121</v>
      </c>
      <c r="L40" s="69">
        <v>115</v>
      </c>
      <c r="M40" s="69">
        <v>6</v>
      </c>
      <c r="N40" s="69">
        <v>0</v>
      </c>
      <c r="O40" s="69">
        <v>0</v>
      </c>
      <c r="P40" s="69">
        <v>21</v>
      </c>
      <c r="Q40" s="80">
        <v>0</v>
      </c>
      <c r="R40" s="80">
        <v>2063849</v>
      </c>
      <c r="S40" s="80">
        <v>50000</v>
      </c>
      <c r="T40" s="80">
        <v>2013849</v>
      </c>
      <c r="U40" s="80">
        <v>2063849</v>
      </c>
      <c r="V40" s="80">
        <v>1971937</v>
      </c>
      <c r="W40" s="80">
        <v>0</v>
      </c>
      <c r="X40" s="80">
        <v>0</v>
      </c>
      <c r="Y40" s="80">
        <v>0</v>
      </c>
      <c r="Z40" s="80">
        <v>1971937</v>
      </c>
      <c r="AA40" s="80">
        <v>1971937</v>
      </c>
      <c r="AB40" s="80">
        <v>0</v>
      </c>
      <c r="AC40" s="69">
        <v>0</v>
      </c>
      <c r="AD40" s="69">
        <v>4</v>
      </c>
      <c r="AE40" s="69">
        <v>0</v>
      </c>
      <c r="AF40" s="80">
        <v>0</v>
      </c>
      <c r="AG40" s="80">
        <v>0</v>
      </c>
      <c r="AH40" s="69">
        <v>0</v>
      </c>
      <c r="AI40" s="69">
        <v>0</v>
      </c>
      <c r="AJ40" s="80">
        <v>0</v>
      </c>
      <c r="AK40" s="80">
        <v>8496</v>
      </c>
      <c r="AL40" s="69">
        <v>0</v>
      </c>
      <c r="AM40" s="69">
        <v>0</v>
      </c>
      <c r="AN40" s="80">
        <v>0</v>
      </c>
      <c r="AO40" s="80">
        <v>0</v>
      </c>
      <c r="AP40" s="69">
        <v>0</v>
      </c>
      <c r="AQ40" s="69">
        <v>0</v>
      </c>
      <c r="AR40" s="80">
        <v>0</v>
      </c>
      <c r="AS40" s="80">
        <v>0</v>
      </c>
      <c r="AT40" s="69">
        <v>0</v>
      </c>
      <c r="AU40" s="69">
        <v>0</v>
      </c>
      <c r="AV40" s="80">
        <v>0</v>
      </c>
      <c r="AW40" s="80">
        <v>0</v>
      </c>
      <c r="AX40" s="69">
        <v>0</v>
      </c>
      <c r="AY40" s="69">
        <v>0</v>
      </c>
      <c r="AZ40" s="80">
        <v>0</v>
      </c>
      <c r="BA40" s="80">
        <v>0</v>
      </c>
      <c r="BB40" s="69">
        <v>0</v>
      </c>
      <c r="BC40" s="69">
        <v>0</v>
      </c>
      <c r="BD40" s="80">
        <v>0</v>
      </c>
      <c r="BE40" s="80">
        <v>0</v>
      </c>
      <c r="BF40" s="69">
        <v>0</v>
      </c>
      <c r="BG40" s="69">
        <v>0</v>
      </c>
      <c r="BH40" s="80">
        <v>0</v>
      </c>
      <c r="BI40" s="80">
        <v>0</v>
      </c>
      <c r="BJ40" s="69">
        <v>0</v>
      </c>
      <c r="BK40" s="69">
        <v>0</v>
      </c>
      <c r="BL40" s="80">
        <v>0</v>
      </c>
      <c r="BM40" s="80">
        <v>0</v>
      </c>
      <c r="BN40" s="69">
        <v>0</v>
      </c>
      <c r="BO40" s="69">
        <v>0</v>
      </c>
      <c r="BP40" s="80">
        <v>0</v>
      </c>
      <c r="BQ40" s="80">
        <v>0</v>
      </c>
      <c r="BR40" s="69">
        <v>0</v>
      </c>
      <c r="BS40" s="69">
        <v>0</v>
      </c>
      <c r="BT40" s="80">
        <v>0</v>
      </c>
      <c r="BU40" s="80">
        <v>0</v>
      </c>
      <c r="BV40" s="69">
        <v>0</v>
      </c>
      <c r="BW40" s="69">
        <v>0</v>
      </c>
      <c r="BX40" s="80">
        <v>0</v>
      </c>
      <c r="BY40" s="80">
        <v>0</v>
      </c>
      <c r="BZ40" s="69">
        <v>0</v>
      </c>
      <c r="CA40" s="69">
        <v>0</v>
      </c>
      <c r="CB40" s="80">
        <v>0</v>
      </c>
      <c r="CC40" s="80">
        <v>8496</v>
      </c>
      <c r="CD40" s="69">
        <v>0</v>
      </c>
      <c r="CE40" s="69" t="s">
        <v>720</v>
      </c>
      <c r="CF40" s="69" t="s">
        <v>721</v>
      </c>
      <c r="CG40" s="69" t="s">
        <v>709</v>
      </c>
      <c r="CH40" s="69" t="s">
        <v>709</v>
      </c>
      <c r="CI40" s="69" t="s">
        <v>709</v>
      </c>
      <c r="CJ40" s="68" t="s">
        <v>709</v>
      </c>
      <c r="CK40" s="68">
        <v>46086</v>
      </c>
      <c r="CL40" s="185" t="s">
        <v>991</v>
      </c>
      <c r="CM40" s="67" t="s">
        <v>989</v>
      </c>
      <c r="CN40" s="67" t="s">
        <v>168</v>
      </c>
      <c r="CO40" s="68">
        <v>46063</v>
      </c>
      <c r="CP40" s="185" t="s">
        <v>991</v>
      </c>
      <c r="CQ40" s="67" t="s">
        <v>989</v>
      </c>
      <c r="CR40" s="67" t="s">
        <v>196</v>
      </c>
      <c r="CS40" s="69">
        <v>2136352.4300000002</v>
      </c>
      <c r="CT40" s="69"/>
      <c r="CU40" s="69"/>
      <c r="CV40" s="69">
        <v>0</v>
      </c>
      <c r="CW40" s="69">
        <v>17</v>
      </c>
      <c r="CX40" s="69">
        <v>0</v>
      </c>
      <c r="CY40" s="69">
        <v>0</v>
      </c>
      <c r="CZ40" s="69">
        <v>0</v>
      </c>
      <c r="DA40" s="69">
        <v>0</v>
      </c>
      <c r="DG40" t="str">
        <f t="shared" si="1"/>
        <v>DO</v>
      </c>
    </row>
    <row r="41" spans="1:111">
      <c r="A41" t="str">
        <f t="shared" si="0"/>
        <v>02CO</v>
      </c>
      <c r="B41" s="67" t="s">
        <v>0</v>
      </c>
      <c r="C41" s="67" t="s">
        <v>236</v>
      </c>
      <c r="D41" s="67" t="s">
        <v>237</v>
      </c>
      <c r="E41" s="68">
        <v>42291</v>
      </c>
      <c r="F41" s="185" t="s">
        <v>993</v>
      </c>
      <c r="G41" s="67" t="s">
        <v>1001</v>
      </c>
      <c r="H41" s="69">
        <v>5</v>
      </c>
      <c r="I41" s="69">
        <v>58</v>
      </c>
      <c r="J41" s="69">
        <v>1200</v>
      </c>
      <c r="K41" s="69">
        <v>3229</v>
      </c>
      <c r="L41" s="69">
        <v>3229</v>
      </c>
      <c r="M41" s="69">
        <v>0</v>
      </c>
      <c r="N41" s="69">
        <v>0</v>
      </c>
      <c r="O41" s="69">
        <v>0</v>
      </c>
      <c r="P41" s="69">
        <v>905</v>
      </c>
      <c r="Q41" s="80">
        <v>1124</v>
      </c>
      <c r="R41" s="80">
        <v>65973116</v>
      </c>
      <c r="S41" s="80">
        <v>149995</v>
      </c>
      <c r="T41" s="80">
        <v>65823121</v>
      </c>
      <c r="U41" s="80">
        <v>108070596</v>
      </c>
      <c r="V41" s="80">
        <v>111419612</v>
      </c>
      <c r="W41" s="80">
        <v>0</v>
      </c>
      <c r="X41" s="80">
        <v>0</v>
      </c>
      <c r="Y41" s="80">
        <v>0</v>
      </c>
      <c r="Z41" s="80">
        <v>111419612</v>
      </c>
      <c r="AA41" s="80">
        <v>112415734</v>
      </c>
      <c r="AB41" s="80">
        <v>1746230</v>
      </c>
      <c r="AC41" s="69">
        <v>42097480</v>
      </c>
      <c r="AD41" s="69">
        <v>322</v>
      </c>
      <c r="AE41" s="69">
        <v>133</v>
      </c>
      <c r="AF41" s="80">
        <v>66</v>
      </c>
      <c r="AG41" s="80">
        <v>1773148</v>
      </c>
      <c r="AH41" s="69">
        <v>375907</v>
      </c>
      <c r="AI41" s="69">
        <v>118</v>
      </c>
      <c r="AJ41" s="80">
        <v>671</v>
      </c>
      <c r="AK41" s="80">
        <v>33362908</v>
      </c>
      <c r="AL41" s="69">
        <v>7141422</v>
      </c>
      <c r="AM41" s="69">
        <v>0</v>
      </c>
      <c r="AN41" s="80">
        <v>0</v>
      </c>
      <c r="AO41" s="80">
        <v>0</v>
      </c>
      <c r="AP41" s="69">
        <v>0</v>
      </c>
      <c r="AQ41" s="69">
        <v>0</v>
      </c>
      <c r="AR41" s="80">
        <v>0</v>
      </c>
      <c r="AS41" s="80">
        <v>0</v>
      </c>
      <c r="AT41" s="69">
        <v>0</v>
      </c>
      <c r="AU41" s="69">
        <v>0</v>
      </c>
      <c r="AV41" s="80">
        <v>0</v>
      </c>
      <c r="AW41" s="80">
        <v>0</v>
      </c>
      <c r="AX41" s="69">
        <v>0</v>
      </c>
      <c r="AY41" s="69">
        <v>68</v>
      </c>
      <c r="AZ41" s="80">
        <v>335</v>
      </c>
      <c r="BA41" s="80">
        <v>4964601</v>
      </c>
      <c r="BB41" s="69">
        <v>3035499</v>
      </c>
      <c r="BC41" s="69">
        <v>0</v>
      </c>
      <c r="BD41" s="80">
        <v>0</v>
      </c>
      <c r="BE41" s="80">
        <v>325801</v>
      </c>
      <c r="BF41" s="69">
        <v>0</v>
      </c>
      <c r="BG41" s="69">
        <v>0</v>
      </c>
      <c r="BH41" s="80">
        <v>0</v>
      </c>
      <c r="BI41" s="80">
        <v>0</v>
      </c>
      <c r="BJ41" s="69">
        <v>0</v>
      </c>
      <c r="BK41" s="69">
        <v>117</v>
      </c>
      <c r="BL41" s="80">
        <v>0</v>
      </c>
      <c r="BM41" s="80">
        <v>343725</v>
      </c>
      <c r="BN41" s="69">
        <v>2306</v>
      </c>
      <c r="BO41" s="69">
        <v>0</v>
      </c>
      <c r="BP41" s="80">
        <v>0</v>
      </c>
      <c r="BQ41" s="80">
        <v>1388728</v>
      </c>
      <c r="BR41" s="69">
        <v>620012</v>
      </c>
      <c r="BS41" s="69">
        <v>0</v>
      </c>
      <c r="BT41" s="80">
        <v>52</v>
      </c>
      <c r="BU41" s="80">
        <v>1119347</v>
      </c>
      <c r="BV41" s="69">
        <v>685768</v>
      </c>
      <c r="BW41" s="69">
        <v>0</v>
      </c>
      <c r="BX41" s="80">
        <v>0</v>
      </c>
      <c r="BY41" s="80">
        <v>0</v>
      </c>
      <c r="BZ41" s="69">
        <v>0</v>
      </c>
      <c r="CA41" s="69">
        <v>436</v>
      </c>
      <c r="CB41" s="80">
        <v>1124</v>
      </c>
      <c r="CC41" s="80">
        <v>42138723</v>
      </c>
      <c r="CD41" s="69">
        <v>11860914</v>
      </c>
      <c r="CE41" s="69" t="s">
        <v>768</v>
      </c>
      <c r="CF41" s="69" t="s">
        <v>769</v>
      </c>
      <c r="CG41" s="69" t="s">
        <v>709</v>
      </c>
      <c r="CH41" s="69" t="s">
        <v>709</v>
      </c>
      <c r="CI41" s="69" t="s">
        <v>709</v>
      </c>
      <c r="CJ41" s="68" t="s">
        <v>709</v>
      </c>
      <c r="CK41" s="68">
        <v>46104</v>
      </c>
      <c r="CL41" s="185" t="s">
        <v>991</v>
      </c>
      <c r="CM41" s="67" t="s">
        <v>989</v>
      </c>
      <c r="CN41" s="67" t="s">
        <v>168</v>
      </c>
      <c r="CO41" s="68">
        <v>45657</v>
      </c>
      <c r="CP41" s="185" t="s">
        <v>993</v>
      </c>
      <c r="CQ41" s="67" t="s">
        <v>994</v>
      </c>
      <c r="CR41" s="67" t="s">
        <v>568</v>
      </c>
      <c r="CS41" s="69">
        <v>76779378.099999994</v>
      </c>
      <c r="CT41" s="69"/>
      <c r="CU41" s="69"/>
      <c r="CV41" s="69">
        <v>7</v>
      </c>
      <c r="CW41" s="69">
        <v>264</v>
      </c>
      <c r="CX41" s="69">
        <v>0</v>
      </c>
      <c r="CY41" s="69">
        <v>0</v>
      </c>
      <c r="CZ41" s="69">
        <v>-1139535</v>
      </c>
      <c r="DA41" s="69">
        <v>0</v>
      </c>
      <c r="DG41" t="str">
        <f t="shared" si="1"/>
        <v>CO</v>
      </c>
    </row>
    <row r="42" spans="1:111">
      <c r="A42" t="str">
        <f t="shared" si="0"/>
        <v>02CO</v>
      </c>
      <c r="B42" s="67" t="s">
        <v>0</v>
      </c>
      <c r="C42" s="67" t="s">
        <v>238</v>
      </c>
      <c r="D42" s="67" t="s">
        <v>239</v>
      </c>
      <c r="E42" s="68">
        <v>43971</v>
      </c>
      <c r="F42" s="185" t="s">
        <v>986</v>
      </c>
      <c r="G42" s="67" t="s">
        <v>987</v>
      </c>
      <c r="H42" s="69">
        <v>1</v>
      </c>
      <c r="I42" s="69">
        <v>1</v>
      </c>
      <c r="J42" s="69">
        <v>400</v>
      </c>
      <c r="K42" s="69">
        <v>665</v>
      </c>
      <c r="L42" s="69">
        <v>665</v>
      </c>
      <c r="M42" s="69">
        <v>0</v>
      </c>
      <c r="N42" s="69">
        <v>0</v>
      </c>
      <c r="O42" s="69">
        <v>0</v>
      </c>
      <c r="P42" s="69">
        <v>265</v>
      </c>
      <c r="Q42" s="80">
        <v>0</v>
      </c>
      <c r="R42" s="80">
        <v>8709827</v>
      </c>
      <c r="S42" s="80">
        <v>101684</v>
      </c>
      <c r="T42" s="80">
        <v>8608142</v>
      </c>
      <c r="U42" s="80">
        <v>8796925</v>
      </c>
      <c r="V42" s="80">
        <v>9184283</v>
      </c>
      <c r="W42" s="80">
        <v>0</v>
      </c>
      <c r="X42" s="80">
        <v>0</v>
      </c>
      <c r="Y42" s="80">
        <v>0</v>
      </c>
      <c r="Z42" s="80">
        <v>9184283</v>
      </c>
      <c r="AA42" s="80">
        <v>9416582</v>
      </c>
      <c r="AB42" s="80">
        <v>329791</v>
      </c>
      <c r="AC42" s="69">
        <v>87098</v>
      </c>
      <c r="AD42" s="69">
        <v>104</v>
      </c>
      <c r="AE42" s="69">
        <v>20</v>
      </c>
      <c r="AF42" s="80">
        <v>0</v>
      </c>
      <c r="AG42" s="80">
        <v>34375</v>
      </c>
      <c r="AH42" s="69">
        <v>0</v>
      </c>
      <c r="AI42" s="69">
        <v>0</v>
      </c>
      <c r="AJ42" s="80">
        <v>0</v>
      </c>
      <c r="AK42" s="80">
        <v>29391</v>
      </c>
      <c r="AL42" s="69">
        <v>13548</v>
      </c>
      <c r="AM42" s="69">
        <v>0</v>
      </c>
      <c r="AN42" s="80">
        <v>0</v>
      </c>
      <c r="AO42" s="80">
        <v>0</v>
      </c>
      <c r="AP42" s="69">
        <v>0</v>
      </c>
      <c r="AQ42" s="69">
        <v>0</v>
      </c>
      <c r="AR42" s="80">
        <v>0</v>
      </c>
      <c r="AS42" s="80">
        <v>0</v>
      </c>
      <c r="AT42" s="69">
        <v>0</v>
      </c>
      <c r="AU42" s="69">
        <v>0</v>
      </c>
      <c r="AV42" s="80">
        <v>0</v>
      </c>
      <c r="AW42" s="80">
        <v>0</v>
      </c>
      <c r="AX42" s="69">
        <v>0</v>
      </c>
      <c r="AY42" s="69">
        <v>0</v>
      </c>
      <c r="AZ42" s="80">
        <v>0</v>
      </c>
      <c r="BA42" s="80">
        <v>0</v>
      </c>
      <c r="BB42" s="69">
        <v>0</v>
      </c>
      <c r="BC42" s="69">
        <v>0</v>
      </c>
      <c r="BD42" s="80">
        <v>0</v>
      </c>
      <c r="BE42" s="80">
        <v>89615</v>
      </c>
      <c r="BF42" s="69">
        <v>67137</v>
      </c>
      <c r="BG42" s="69">
        <v>0</v>
      </c>
      <c r="BH42" s="80">
        <v>0</v>
      </c>
      <c r="BI42" s="80">
        <v>0</v>
      </c>
      <c r="BJ42" s="69">
        <v>0</v>
      </c>
      <c r="BK42" s="69">
        <v>0</v>
      </c>
      <c r="BL42" s="80">
        <v>0</v>
      </c>
      <c r="BM42" s="80">
        <v>3173</v>
      </c>
      <c r="BN42" s="69">
        <v>872</v>
      </c>
      <c r="BO42" s="69">
        <v>0</v>
      </c>
      <c r="BP42" s="80">
        <v>0</v>
      </c>
      <c r="BQ42" s="80">
        <v>0</v>
      </c>
      <c r="BR42" s="69">
        <v>0</v>
      </c>
      <c r="BS42" s="69">
        <v>0</v>
      </c>
      <c r="BT42" s="80">
        <v>0</v>
      </c>
      <c r="BU42" s="80">
        <v>0</v>
      </c>
      <c r="BV42" s="69">
        <v>0</v>
      </c>
      <c r="BW42" s="69">
        <v>89</v>
      </c>
      <c r="BX42" s="80">
        <v>0</v>
      </c>
      <c r="BY42" s="80">
        <v>0</v>
      </c>
      <c r="BZ42" s="69">
        <v>0</v>
      </c>
      <c r="CA42" s="69">
        <v>109</v>
      </c>
      <c r="CB42" s="80">
        <v>0</v>
      </c>
      <c r="CC42" s="80">
        <v>156554</v>
      </c>
      <c r="CD42" s="69">
        <v>81556</v>
      </c>
      <c r="CE42" s="69" t="s">
        <v>770</v>
      </c>
      <c r="CF42" s="69" t="s">
        <v>771</v>
      </c>
      <c r="CG42" s="69" t="s">
        <v>709</v>
      </c>
      <c r="CH42" s="69" t="s">
        <v>709</v>
      </c>
      <c r="CI42" s="69" t="s">
        <v>709</v>
      </c>
      <c r="CJ42" s="68" t="s">
        <v>709</v>
      </c>
      <c r="CK42" s="68">
        <v>45959</v>
      </c>
      <c r="CL42" s="185" t="s">
        <v>993</v>
      </c>
      <c r="CM42" s="67" t="s">
        <v>989</v>
      </c>
      <c r="CN42" s="67" t="s">
        <v>168</v>
      </c>
      <c r="CO42" s="68">
        <v>44787</v>
      </c>
      <c r="CP42" s="185" t="s">
        <v>988</v>
      </c>
      <c r="CQ42" s="67" t="s">
        <v>995</v>
      </c>
      <c r="CR42" s="67" t="s">
        <v>568</v>
      </c>
      <c r="CS42" s="69">
        <v>10240284.6</v>
      </c>
      <c r="CT42" s="69"/>
      <c r="CU42" s="69"/>
      <c r="CV42" s="69">
        <v>0</v>
      </c>
      <c r="CW42" s="69">
        <v>52</v>
      </c>
      <c r="CX42" s="69">
        <v>0</v>
      </c>
      <c r="CY42" s="69">
        <v>0</v>
      </c>
      <c r="CZ42" s="69">
        <v>0</v>
      </c>
      <c r="DA42" s="69">
        <v>0</v>
      </c>
      <c r="DG42" t="str">
        <f t="shared" si="1"/>
        <v>CO</v>
      </c>
    </row>
    <row r="43" spans="1:111">
      <c r="A43" t="str">
        <f t="shared" si="0"/>
        <v>02CO</v>
      </c>
      <c r="B43" s="67" t="s">
        <v>0</v>
      </c>
      <c r="C43" s="67" t="s">
        <v>240</v>
      </c>
      <c r="D43" s="67" t="s">
        <v>241</v>
      </c>
      <c r="E43" s="68">
        <v>44223</v>
      </c>
      <c r="F43" s="185" t="s">
        <v>991</v>
      </c>
      <c r="G43" s="67" t="s">
        <v>998</v>
      </c>
      <c r="H43" s="69">
        <v>1</v>
      </c>
      <c r="I43" s="69">
        <v>4</v>
      </c>
      <c r="J43" s="69">
        <v>730</v>
      </c>
      <c r="K43" s="69">
        <v>1441</v>
      </c>
      <c r="L43" s="69">
        <v>1441</v>
      </c>
      <c r="M43" s="69">
        <v>0</v>
      </c>
      <c r="N43" s="69">
        <v>0</v>
      </c>
      <c r="O43" s="69">
        <v>0</v>
      </c>
      <c r="P43" s="69">
        <v>711</v>
      </c>
      <c r="Q43" s="80">
        <v>0</v>
      </c>
      <c r="R43" s="80">
        <v>15444874</v>
      </c>
      <c r="S43" s="80">
        <v>116066</v>
      </c>
      <c r="T43" s="80">
        <v>15328808</v>
      </c>
      <c r="U43" s="80">
        <v>18490817</v>
      </c>
      <c r="V43" s="80">
        <v>18458945</v>
      </c>
      <c r="W43" s="80">
        <v>0</v>
      </c>
      <c r="X43" s="80">
        <v>0</v>
      </c>
      <c r="Y43" s="80">
        <v>0</v>
      </c>
      <c r="Z43" s="80">
        <v>18458945</v>
      </c>
      <c r="AA43" s="80">
        <v>18501533</v>
      </c>
      <c r="AB43" s="80">
        <v>251365</v>
      </c>
      <c r="AC43" s="69">
        <v>3045943</v>
      </c>
      <c r="AD43" s="69">
        <v>306</v>
      </c>
      <c r="AE43" s="69">
        <v>0</v>
      </c>
      <c r="AF43" s="80">
        <v>0</v>
      </c>
      <c r="AG43" s="80">
        <v>677453</v>
      </c>
      <c r="AH43" s="69">
        <v>0</v>
      </c>
      <c r="AI43" s="69">
        <v>0</v>
      </c>
      <c r="AJ43" s="80">
        <v>0</v>
      </c>
      <c r="AK43" s="80">
        <v>61510</v>
      </c>
      <c r="AL43" s="69">
        <v>0</v>
      </c>
      <c r="AM43" s="69">
        <v>0</v>
      </c>
      <c r="AN43" s="80">
        <v>0</v>
      </c>
      <c r="AO43" s="80">
        <v>0</v>
      </c>
      <c r="AP43" s="69">
        <v>0</v>
      </c>
      <c r="AQ43" s="69">
        <v>0</v>
      </c>
      <c r="AR43" s="80">
        <v>0</v>
      </c>
      <c r="AS43" s="80">
        <v>0</v>
      </c>
      <c r="AT43" s="69">
        <v>0</v>
      </c>
      <c r="AU43" s="69">
        <v>0</v>
      </c>
      <c r="AV43" s="80">
        <v>0</v>
      </c>
      <c r="AW43" s="80">
        <v>0</v>
      </c>
      <c r="AX43" s="69">
        <v>0</v>
      </c>
      <c r="AY43" s="69">
        <v>0</v>
      </c>
      <c r="AZ43" s="80">
        <v>0</v>
      </c>
      <c r="BA43" s="80">
        <v>1981123</v>
      </c>
      <c r="BB43" s="69">
        <v>14607</v>
      </c>
      <c r="BC43" s="69">
        <v>126</v>
      </c>
      <c r="BD43" s="80">
        <v>0</v>
      </c>
      <c r="BE43" s="80">
        <v>0</v>
      </c>
      <c r="BF43" s="69">
        <v>0</v>
      </c>
      <c r="BG43" s="69">
        <v>0</v>
      </c>
      <c r="BH43" s="80">
        <v>0</v>
      </c>
      <c r="BI43" s="80">
        <v>0</v>
      </c>
      <c r="BJ43" s="69">
        <v>0</v>
      </c>
      <c r="BK43" s="69">
        <v>174</v>
      </c>
      <c r="BL43" s="80">
        <v>0</v>
      </c>
      <c r="BM43" s="80">
        <v>0</v>
      </c>
      <c r="BN43" s="69">
        <v>0</v>
      </c>
      <c r="BO43" s="69">
        <v>0</v>
      </c>
      <c r="BP43" s="80">
        <v>0</v>
      </c>
      <c r="BQ43" s="80">
        <v>0</v>
      </c>
      <c r="BR43" s="69">
        <v>0</v>
      </c>
      <c r="BS43" s="69">
        <v>0</v>
      </c>
      <c r="BT43" s="80">
        <v>0</v>
      </c>
      <c r="BU43" s="80">
        <v>0</v>
      </c>
      <c r="BV43" s="69">
        <v>0</v>
      </c>
      <c r="BW43" s="69">
        <v>0</v>
      </c>
      <c r="BX43" s="80">
        <v>0</v>
      </c>
      <c r="BY43" s="80">
        <v>0</v>
      </c>
      <c r="BZ43" s="69">
        <v>0</v>
      </c>
      <c r="CA43" s="69">
        <v>300</v>
      </c>
      <c r="CB43" s="80">
        <v>0</v>
      </c>
      <c r="CC43" s="80">
        <v>2720087</v>
      </c>
      <c r="CD43" s="69">
        <v>14607</v>
      </c>
      <c r="CE43" s="69" t="s">
        <v>772</v>
      </c>
      <c r="CF43" s="69" t="s">
        <v>773</v>
      </c>
      <c r="CG43" s="69" t="s">
        <v>709</v>
      </c>
      <c r="CH43" s="69" t="s">
        <v>709</v>
      </c>
      <c r="CI43" s="69" t="s">
        <v>709</v>
      </c>
      <c r="CJ43" s="68" t="s">
        <v>709</v>
      </c>
      <c r="CK43" s="68">
        <v>45996</v>
      </c>
      <c r="CL43" s="185" t="s">
        <v>993</v>
      </c>
      <c r="CM43" s="67" t="s">
        <v>989</v>
      </c>
      <c r="CN43" s="67" t="s">
        <v>168</v>
      </c>
      <c r="CO43" s="68">
        <v>45784</v>
      </c>
      <c r="CP43" s="185" t="s">
        <v>986</v>
      </c>
      <c r="CQ43" s="67" t="s">
        <v>994</v>
      </c>
      <c r="CR43" s="67" t="s">
        <v>1002</v>
      </c>
      <c r="CS43" s="69">
        <v>11733776.57</v>
      </c>
      <c r="CT43" s="69"/>
      <c r="CU43" s="69"/>
      <c r="CV43" s="69">
        <v>0</v>
      </c>
      <c r="CW43" s="69">
        <v>279</v>
      </c>
      <c r="CX43" s="69">
        <v>0</v>
      </c>
      <c r="CY43" s="69">
        <v>0</v>
      </c>
      <c r="CZ43" s="69">
        <v>0</v>
      </c>
      <c r="DA43" s="69">
        <v>0</v>
      </c>
      <c r="DG43" t="str">
        <f t="shared" si="1"/>
        <v>CO</v>
      </c>
    </row>
    <row r="44" spans="1:111">
      <c r="A44" t="str">
        <f t="shared" si="0"/>
        <v>02CO</v>
      </c>
      <c r="B44" s="67" t="s">
        <v>0</v>
      </c>
      <c r="C44" s="67" t="s">
        <v>623</v>
      </c>
      <c r="D44" s="67" t="s">
        <v>624</v>
      </c>
      <c r="E44" s="68">
        <v>44601</v>
      </c>
      <c r="F44" s="185" t="s">
        <v>991</v>
      </c>
      <c r="G44" s="67" t="s">
        <v>992</v>
      </c>
      <c r="H44" s="69">
        <v>3</v>
      </c>
      <c r="I44" s="69">
        <v>0</v>
      </c>
      <c r="J44" s="69">
        <v>480</v>
      </c>
      <c r="K44" s="69">
        <v>785</v>
      </c>
      <c r="L44" s="69">
        <v>783</v>
      </c>
      <c r="M44" s="69">
        <v>2</v>
      </c>
      <c r="N44" s="69">
        <v>0</v>
      </c>
      <c r="O44" s="69">
        <v>0</v>
      </c>
      <c r="P44" s="69">
        <v>185</v>
      </c>
      <c r="Q44" s="80">
        <v>120</v>
      </c>
      <c r="R44" s="80">
        <v>31969186</v>
      </c>
      <c r="S44" s="80">
        <v>150000</v>
      </c>
      <c r="T44" s="80">
        <v>31819186</v>
      </c>
      <c r="U44" s="80">
        <v>31969186</v>
      </c>
      <c r="V44" s="80">
        <v>32489212</v>
      </c>
      <c r="W44" s="80">
        <v>0</v>
      </c>
      <c r="X44" s="80">
        <v>0</v>
      </c>
      <c r="Y44" s="80">
        <v>0</v>
      </c>
      <c r="Z44" s="80">
        <v>32489212</v>
      </c>
      <c r="AA44" s="80">
        <v>33982240</v>
      </c>
      <c r="AB44" s="80">
        <v>1493028</v>
      </c>
      <c r="AC44" s="69">
        <v>0</v>
      </c>
      <c r="AD44" s="69">
        <v>244</v>
      </c>
      <c r="AE44" s="69">
        <v>0</v>
      </c>
      <c r="AF44" s="80">
        <v>2</v>
      </c>
      <c r="AG44" s="80">
        <v>18542</v>
      </c>
      <c r="AH44" s="69">
        <v>0</v>
      </c>
      <c r="AI44" s="69">
        <v>0</v>
      </c>
      <c r="AJ44" s="80">
        <v>0</v>
      </c>
      <c r="AK44" s="80">
        <v>0</v>
      </c>
      <c r="AL44" s="69">
        <v>0</v>
      </c>
      <c r="AM44" s="69">
        <v>0</v>
      </c>
      <c r="AN44" s="80">
        <v>0</v>
      </c>
      <c r="AO44" s="80">
        <v>0</v>
      </c>
      <c r="AP44" s="69">
        <v>0</v>
      </c>
      <c r="AQ44" s="69">
        <v>0</v>
      </c>
      <c r="AR44" s="80">
        <v>0</v>
      </c>
      <c r="AS44" s="80">
        <v>0</v>
      </c>
      <c r="AT44" s="69">
        <v>0</v>
      </c>
      <c r="AU44" s="69">
        <v>0</v>
      </c>
      <c r="AV44" s="80">
        <v>0</v>
      </c>
      <c r="AW44" s="80">
        <v>0</v>
      </c>
      <c r="AX44" s="69">
        <v>0</v>
      </c>
      <c r="AY44" s="69">
        <v>0</v>
      </c>
      <c r="AZ44" s="80">
        <v>0</v>
      </c>
      <c r="BA44" s="80">
        <v>0</v>
      </c>
      <c r="BB44" s="69">
        <v>0</v>
      </c>
      <c r="BC44" s="69">
        <v>0</v>
      </c>
      <c r="BD44" s="80">
        <v>0</v>
      </c>
      <c r="BE44" s="80">
        <v>0</v>
      </c>
      <c r="BF44" s="69">
        <v>0</v>
      </c>
      <c r="BG44" s="69">
        <v>0</v>
      </c>
      <c r="BH44" s="80">
        <v>0</v>
      </c>
      <c r="BI44" s="80">
        <v>0</v>
      </c>
      <c r="BJ44" s="69">
        <v>0</v>
      </c>
      <c r="BK44" s="69">
        <v>0</v>
      </c>
      <c r="BL44" s="80">
        <v>0</v>
      </c>
      <c r="BM44" s="80">
        <v>0</v>
      </c>
      <c r="BN44" s="69">
        <v>0</v>
      </c>
      <c r="BO44" s="69">
        <v>0</v>
      </c>
      <c r="BP44" s="80">
        <v>0</v>
      </c>
      <c r="BQ44" s="80">
        <v>0</v>
      </c>
      <c r="BR44" s="69">
        <v>0</v>
      </c>
      <c r="BS44" s="69">
        <v>0</v>
      </c>
      <c r="BT44" s="80">
        <v>0</v>
      </c>
      <c r="BU44" s="80">
        <v>0</v>
      </c>
      <c r="BV44" s="69">
        <v>0</v>
      </c>
      <c r="BW44" s="69">
        <v>0</v>
      </c>
      <c r="BX44" s="80">
        <v>118</v>
      </c>
      <c r="BY44" s="80">
        <v>0</v>
      </c>
      <c r="BZ44" s="69">
        <v>0</v>
      </c>
      <c r="CA44" s="69">
        <v>0</v>
      </c>
      <c r="CB44" s="80">
        <v>120</v>
      </c>
      <c r="CC44" s="80">
        <v>18542</v>
      </c>
      <c r="CD44" s="69">
        <v>0</v>
      </c>
      <c r="CE44" s="69" t="s">
        <v>762</v>
      </c>
      <c r="CF44" s="69" t="s">
        <v>763</v>
      </c>
      <c r="CG44" s="69" t="s">
        <v>709</v>
      </c>
      <c r="CH44" s="69" t="s">
        <v>709</v>
      </c>
      <c r="CI44" s="69" t="s">
        <v>709</v>
      </c>
      <c r="CJ44" s="68" t="s">
        <v>709</v>
      </c>
      <c r="CK44" s="68">
        <v>45883</v>
      </c>
      <c r="CL44" s="185" t="s">
        <v>988</v>
      </c>
      <c r="CM44" s="67" t="s">
        <v>989</v>
      </c>
      <c r="CN44" s="67" t="s">
        <v>168</v>
      </c>
      <c r="CO44" s="68">
        <v>45457</v>
      </c>
      <c r="CP44" s="185" t="s">
        <v>986</v>
      </c>
      <c r="CQ44" s="67" t="s">
        <v>990</v>
      </c>
      <c r="CR44" s="67" t="s">
        <v>700</v>
      </c>
      <c r="CS44" s="69">
        <v>35449756.119999997</v>
      </c>
      <c r="CT44" s="69"/>
      <c r="CU44" s="69"/>
      <c r="CV44" s="69">
        <v>120</v>
      </c>
      <c r="CW44" s="69">
        <v>59</v>
      </c>
      <c r="CX44" s="69">
        <v>0</v>
      </c>
      <c r="CY44" s="69">
        <v>0</v>
      </c>
      <c r="CZ44" s="69">
        <v>0</v>
      </c>
      <c r="DA44" s="69">
        <v>0</v>
      </c>
      <c r="DG44" t="str">
        <f t="shared" si="1"/>
        <v>CO</v>
      </c>
    </row>
    <row r="45" spans="1:111">
      <c r="A45" t="str">
        <f t="shared" si="0"/>
        <v>02CO</v>
      </c>
      <c r="B45" s="67" t="s">
        <v>0</v>
      </c>
      <c r="C45" s="67" t="s">
        <v>242</v>
      </c>
      <c r="D45" s="67" t="s">
        <v>243</v>
      </c>
      <c r="E45" s="68">
        <v>44727</v>
      </c>
      <c r="F45" s="185" t="s">
        <v>986</v>
      </c>
      <c r="G45" s="67" t="s">
        <v>992</v>
      </c>
      <c r="H45" s="69">
        <v>3</v>
      </c>
      <c r="I45" s="69">
        <v>6</v>
      </c>
      <c r="J45" s="69">
        <v>479</v>
      </c>
      <c r="K45" s="69">
        <v>915</v>
      </c>
      <c r="L45" s="69">
        <v>913</v>
      </c>
      <c r="M45" s="69">
        <v>2</v>
      </c>
      <c r="N45" s="69">
        <v>0</v>
      </c>
      <c r="O45" s="69">
        <v>0</v>
      </c>
      <c r="P45" s="69">
        <v>311</v>
      </c>
      <c r="Q45" s="80">
        <v>125</v>
      </c>
      <c r="R45" s="80">
        <v>19892956</v>
      </c>
      <c r="S45" s="80">
        <v>180993</v>
      </c>
      <c r="T45" s="80">
        <v>19711963</v>
      </c>
      <c r="U45" s="80">
        <v>20310363</v>
      </c>
      <c r="V45" s="80">
        <v>20717832</v>
      </c>
      <c r="W45" s="80">
        <v>0</v>
      </c>
      <c r="X45" s="80">
        <v>0</v>
      </c>
      <c r="Y45" s="80">
        <v>0</v>
      </c>
      <c r="Z45" s="80">
        <v>20717832</v>
      </c>
      <c r="AA45" s="80">
        <v>20350044</v>
      </c>
      <c r="AB45" s="80">
        <v>-345380</v>
      </c>
      <c r="AC45" s="69">
        <v>417407</v>
      </c>
      <c r="AD45" s="69">
        <v>191</v>
      </c>
      <c r="AE45" s="69">
        <v>50</v>
      </c>
      <c r="AF45" s="80">
        <v>92</v>
      </c>
      <c r="AG45" s="80">
        <v>143934</v>
      </c>
      <c r="AH45" s="69">
        <v>0</v>
      </c>
      <c r="AI45" s="69">
        <v>0</v>
      </c>
      <c r="AJ45" s="80">
        <v>15</v>
      </c>
      <c r="AK45" s="80">
        <v>291019</v>
      </c>
      <c r="AL45" s="69">
        <v>3470</v>
      </c>
      <c r="AM45" s="69">
        <v>0</v>
      </c>
      <c r="AN45" s="80">
        <v>0</v>
      </c>
      <c r="AO45" s="80">
        <v>0</v>
      </c>
      <c r="AP45" s="69">
        <v>0</v>
      </c>
      <c r="AQ45" s="69">
        <v>0</v>
      </c>
      <c r="AR45" s="80">
        <v>0</v>
      </c>
      <c r="AS45" s="80">
        <v>0</v>
      </c>
      <c r="AT45" s="69">
        <v>0</v>
      </c>
      <c r="AU45" s="69">
        <v>0</v>
      </c>
      <c r="AV45" s="80">
        <v>0</v>
      </c>
      <c r="AW45" s="80">
        <v>0</v>
      </c>
      <c r="AX45" s="69">
        <v>0</v>
      </c>
      <c r="AY45" s="69">
        <v>0</v>
      </c>
      <c r="AZ45" s="80">
        <v>0</v>
      </c>
      <c r="BA45" s="80">
        <v>28681</v>
      </c>
      <c r="BB45" s="69">
        <v>0</v>
      </c>
      <c r="BC45" s="69">
        <v>0</v>
      </c>
      <c r="BD45" s="80">
        <v>18</v>
      </c>
      <c r="BE45" s="80">
        <v>42558</v>
      </c>
      <c r="BF45" s="69">
        <v>0</v>
      </c>
      <c r="BG45" s="69">
        <v>0</v>
      </c>
      <c r="BH45" s="80">
        <v>0</v>
      </c>
      <c r="BI45" s="80">
        <v>0</v>
      </c>
      <c r="BJ45" s="69">
        <v>0</v>
      </c>
      <c r="BK45" s="69">
        <v>105</v>
      </c>
      <c r="BL45" s="80">
        <v>0</v>
      </c>
      <c r="BM45" s="80">
        <v>10491</v>
      </c>
      <c r="BN45" s="69">
        <v>0</v>
      </c>
      <c r="BO45" s="69">
        <v>0</v>
      </c>
      <c r="BP45" s="80">
        <v>0</v>
      </c>
      <c r="BQ45" s="80">
        <v>0</v>
      </c>
      <c r="BR45" s="69">
        <v>0</v>
      </c>
      <c r="BS45" s="69">
        <v>0</v>
      </c>
      <c r="BT45" s="80">
        <v>0</v>
      </c>
      <c r="BU45" s="80">
        <v>0</v>
      </c>
      <c r="BV45" s="69">
        <v>0</v>
      </c>
      <c r="BW45" s="69">
        <v>0</v>
      </c>
      <c r="BX45" s="80">
        <v>0</v>
      </c>
      <c r="BY45" s="80">
        <v>0</v>
      </c>
      <c r="BZ45" s="69">
        <v>0</v>
      </c>
      <c r="CA45" s="69">
        <v>155</v>
      </c>
      <c r="CB45" s="80">
        <v>125</v>
      </c>
      <c r="CC45" s="80">
        <v>516682</v>
      </c>
      <c r="CD45" s="69">
        <v>3470</v>
      </c>
      <c r="CE45" s="69" t="s">
        <v>774</v>
      </c>
      <c r="CF45" s="69" t="s">
        <v>775</v>
      </c>
      <c r="CG45" s="69" t="s">
        <v>709</v>
      </c>
      <c r="CH45" s="69" t="s">
        <v>709</v>
      </c>
      <c r="CI45" s="69" t="s">
        <v>709</v>
      </c>
      <c r="CJ45" s="68" t="s">
        <v>709</v>
      </c>
      <c r="CK45" s="68">
        <v>45909</v>
      </c>
      <c r="CL45" s="185" t="s">
        <v>988</v>
      </c>
      <c r="CM45" s="67" t="s">
        <v>989</v>
      </c>
      <c r="CN45" s="67" t="s">
        <v>168</v>
      </c>
      <c r="CO45" s="68">
        <v>45854</v>
      </c>
      <c r="CP45" s="185" t="s">
        <v>988</v>
      </c>
      <c r="CQ45" s="67" t="s">
        <v>989</v>
      </c>
      <c r="CR45" s="67" t="s">
        <v>568</v>
      </c>
      <c r="CS45" s="69">
        <v>16227519.23</v>
      </c>
      <c r="CT45" s="69"/>
      <c r="CU45" s="69"/>
      <c r="CV45" s="69">
        <v>113</v>
      </c>
      <c r="CW45" s="69">
        <v>70</v>
      </c>
      <c r="CX45" s="69">
        <v>0</v>
      </c>
      <c r="CY45" s="69">
        <v>0</v>
      </c>
      <c r="CZ45" s="69">
        <v>0</v>
      </c>
      <c r="DA45" s="69">
        <v>0</v>
      </c>
      <c r="DG45" t="str">
        <f t="shared" si="1"/>
        <v>CO</v>
      </c>
    </row>
    <row r="46" spans="1:111">
      <c r="A46" t="str">
        <f t="shared" si="0"/>
        <v>02CO</v>
      </c>
      <c r="B46" s="67" t="s">
        <v>0</v>
      </c>
      <c r="C46" s="67" t="s">
        <v>244</v>
      </c>
      <c r="D46" s="67" t="s">
        <v>245</v>
      </c>
      <c r="E46" s="68">
        <v>44720</v>
      </c>
      <c r="F46" s="185" t="s">
        <v>986</v>
      </c>
      <c r="G46" s="67" t="s">
        <v>992</v>
      </c>
      <c r="H46" s="69">
        <v>2</v>
      </c>
      <c r="I46" s="69">
        <v>1</v>
      </c>
      <c r="J46" s="69">
        <v>210</v>
      </c>
      <c r="K46" s="69">
        <v>817</v>
      </c>
      <c r="L46" s="69">
        <v>817</v>
      </c>
      <c r="M46" s="69">
        <v>0</v>
      </c>
      <c r="N46" s="69">
        <v>0</v>
      </c>
      <c r="O46" s="69">
        <v>0</v>
      </c>
      <c r="P46" s="69">
        <v>355</v>
      </c>
      <c r="Q46" s="80">
        <v>252</v>
      </c>
      <c r="R46" s="80">
        <v>10095026</v>
      </c>
      <c r="S46" s="80">
        <v>91284</v>
      </c>
      <c r="T46" s="80">
        <v>10003741</v>
      </c>
      <c r="U46" s="80">
        <v>10267526</v>
      </c>
      <c r="V46" s="80">
        <v>10526210</v>
      </c>
      <c r="W46" s="80">
        <v>0</v>
      </c>
      <c r="X46" s="80">
        <v>0</v>
      </c>
      <c r="Y46" s="80">
        <v>0</v>
      </c>
      <c r="Z46" s="80">
        <v>10526210</v>
      </c>
      <c r="AA46" s="80">
        <v>10195263</v>
      </c>
      <c r="AB46" s="80">
        <v>-330946</v>
      </c>
      <c r="AC46" s="69">
        <v>172500</v>
      </c>
      <c r="AD46" s="69">
        <v>390</v>
      </c>
      <c r="AE46" s="69">
        <v>0</v>
      </c>
      <c r="AF46" s="80">
        <v>70</v>
      </c>
      <c r="AG46" s="80">
        <v>0</v>
      </c>
      <c r="AH46" s="69">
        <v>0</v>
      </c>
      <c r="AI46" s="69">
        <v>0</v>
      </c>
      <c r="AJ46" s="80">
        <v>0</v>
      </c>
      <c r="AK46" s="80">
        <v>0</v>
      </c>
      <c r="AL46" s="69">
        <v>0</v>
      </c>
      <c r="AM46" s="69">
        <v>0</v>
      </c>
      <c r="AN46" s="80">
        <v>0</v>
      </c>
      <c r="AO46" s="80">
        <v>0</v>
      </c>
      <c r="AP46" s="69">
        <v>0</v>
      </c>
      <c r="AQ46" s="69">
        <v>0</v>
      </c>
      <c r="AR46" s="80">
        <v>0</v>
      </c>
      <c r="AS46" s="80">
        <v>0</v>
      </c>
      <c r="AT46" s="69">
        <v>0</v>
      </c>
      <c r="AU46" s="69">
        <v>0</v>
      </c>
      <c r="AV46" s="80">
        <v>0</v>
      </c>
      <c r="AW46" s="80">
        <v>0</v>
      </c>
      <c r="AX46" s="69">
        <v>0</v>
      </c>
      <c r="AY46" s="69">
        <v>0</v>
      </c>
      <c r="AZ46" s="80">
        <v>0</v>
      </c>
      <c r="BA46" s="80">
        <v>0</v>
      </c>
      <c r="BB46" s="69">
        <v>0</v>
      </c>
      <c r="BC46" s="69">
        <v>0</v>
      </c>
      <c r="BD46" s="80">
        <v>72</v>
      </c>
      <c r="BE46" s="80">
        <v>0</v>
      </c>
      <c r="BF46" s="69">
        <v>0</v>
      </c>
      <c r="BG46" s="69">
        <v>0</v>
      </c>
      <c r="BH46" s="80">
        <v>0</v>
      </c>
      <c r="BI46" s="80">
        <v>0</v>
      </c>
      <c r="BJ46" s="69">
        <v>0</v>
      </c>
      <c r="BK46" s="69">
        <v>120</v>
      </c>
      <c r="BL46" s="80">
        <v>110</v>
      </c>
      <c r="BM46" s="80">
        <v>172500</v>
      </c>
      <c r="BN46" s="69">
        <v>0</v>
      </c>
      <c r="BO46" s="69">
        <v>0</v>
      </c>
      <c r="BP46" s="80">
        <v>0</v>
      </c>
      <c r="BQ46" s="80">
        <v>0</v>
      </c>
      <c r="BR46" s="69">
        <v>0</v>
      </c>
      <c r="BS46" s="69">
        <v>0</v>
      </c>
      <c r="BT46" s="80">
        <v>0</v>
      </c>
      <c r="BU46" s="80">
        <v>0</v>
      </c>
      <c r="BV46" s="69">
        <v>0</v>
      </c>
      <c r="BW46" s="69">
        <v>0</v>
      </c>
      <c r="BX46" s="80">
        <v>0</v>
      </c>
      <c r="BY46" s="80">
        <v>0</v>
      </c>
      <c r="BZ46" s="69">
        <v>0</v>
      </c>
      <c r="CA46" s="69">
        <v>120</v>
      </c>
      <c r="CB46" s="80">
        <v>252</v>
      </c>
      <c r="CC46" s="80">
        <v>172500</v>
      </c>
      <c r="CD46" s="69">
        <v>0</v>
      </c>
      <c r="CE46" s="69" t="s">
        <v>762</v>
      </c>
      <c r="CF46" s="69" t="s">
        <v>763</v>
      </c>
      <c r="CG46" s="69" t="s">
        <v>709</v>
      </c>
      <c r="CH46" s="69" t="s">
        <v>709</v>
      </c>
      <c r="CI46" s="69" t="s">
        <v>709</v>
      </c>
      <c r="CJ46" s="68" t="s">
        <v>709</v>
      </c>
      <c r="CK46" s="68">
        <v>45918</v>
      </c>
      <c r="CL46" s="185" t="s">
        <v>988</v>
      </c>
      <c r="CM46" s="67" t="s">
        <v>989</v>
      </c>
      <c r="CN46" s="67" t="s">
        <v>168</v>
      </c>
      <c r="CO46" s="68">
        <v>45765</v>
      </c>
      <c r="CP46" s="185" t="s">
        <v>986</v>
      </c>
      <c r="CQ46" s="67" t="s">
        <v>994</v>
      </c>
      <c r="CR46" s="67" t="s">
        <v>700</v>
      </c>
      <c r="CS46" s="69">
        <v>10655889.17</v>
      </c>
      <c r="CT46" s="69"/>
      <c r="CU46" s="69"/>
      <c r="CV46" s="69">
        <v>232</v>
      </c>
      <c r="CW46" s="69">
        <v>55</v>
      </c>
      <c r="CX46" s="69">
        <v>0</v>
      </c>
      <c r="CY46" s="69">
        <v>0</v>
      </c>
      <c r="CZ46" s="69">
        <v>0</v>
      </c>
      <c r="DA46" s="69">
        <v>0</v>
      </c>
      <c r="DG46" t="str">
        <f t="shared" si="1"/>
        <v>CO</v>
      </c>
    </row>
    <row r="47" spans="1:111">
      <c r="A47" t="str">
        <f t="shared" si="0"/>
        <v>02CO</v>
      </c>
      <c r="B47" s="67" t="s">
        <v>0</v>
      </c>
      <c r="C47" s="67" t="s">
        <v>246</v>
      </c>
      <c r="D47" s="67" t="s">
        <v>247</v>
      </c>
      <c r="E47" s="68">
        <v>44573</v>
      </c>
      <c r="F47" s="185" t="s">
        <v>991</v>
      </c>
      <c r="G47" s="67" t="s">
        <v>992</v>
      </c>
      <c r="H47" s="69">
        <v>3</v>
      </c>
      <c r="I47" s="69">
        <v>6</v>
      </c>
      <c r="J47" s="69">
        <v>550</v>
      </c>
      <c r="K47" s="69">
        <v>1127</v>
      </c>
      <c r="L47" s="69">
        <v>1125</v>
      </c>
      <c r="M47" s="69">
        <v>2</v>
      </c>
      <c r="N47" s="69">
        <v>0</v>
      </c>
      <c r="O47" s="69">
        <v>0</v>
      </c>
      <c r="P47" s="69">
        <v>161</v>
      </c>
      <c r="Q47" s="80">
        <v>416</v>
      </c>
      <c r="R47" s="80">
        <v>14032373</v>
      </c>
      <c r="S47" s="80">
        <v>165047</v>
      </c>
      <c r="T47" s="80">
        <v>13867326</v>
      </c>
      <c r="U47" s="80">
        <v>15901285</v>
      </c>
      <c r="V47" s="80">
        <v>16261074</v>
      </c>
      <c r="W47" s="80">
        <v>0</v>
      </c>
      <c r="X47" s="80">
        <v>0</v>
      </c>
      <c r="Y47" s="80">
        <v>0</v>
      </c>
      <c r="Z47" s="80">
        <v>16261074</v>
      </c>
      <c r="AA47" s="80">
        <v>16278606</v>
      </c>
      <c r="AB47" s="80">
        <v>24575</v>
      </c>
      <c r="AC47" s="69">
        <v>1868912</v>
      </c>
      <c r="AD47" s="69">
        <v>57</v>
      </c>
      <c r="AE47" s="69">
        <v>0</v>
      </c>
      <c r="AF47" s="80">
        <v>416</v>
      </c>
      <c r="AG47" s="80">
        <v>1783542</v>
      </c>
      <c r="AH47" s="69">
        <v>0</v>
      </c>
      <c r="AI47" s="69">
        <v>0</v>
      </c>
      <c r="AJ47" s="80">
        <v>0</v>
      </c>
      <c r="AK47" s="80">
        <v>59192</v>
      </c>
      <c r="AL47" s="69">
        <v>4208</v>
      </c>
      <c r="AM47" s="69">
        <v>0</v>
      </c>
      <c r="AN47" s="80">
        <v>0</v>
      </c>
      <c r="AO47" s="80">
        <v>0</v>
      </c>
      <c r="AP47" s="69">
        <v>0</v>
      </c>
      <c r="AQ47" s="69">
        <v>0</v>
      </c>
      <c r="AR47" s="80">
        <v>0</v>
      </c>
      <c r="AS47" s="80">
        <v>0</v>
      </c>
      <c r="AT47" s="69">
        <v>0</v>
      </c>
      <c r="AU47" s="69">
        <v>0</v>
      </c>
      <c r="AV47" s="80">
        <v>0</v>
      </c>
      <c r="AW47" s="80">
        <v>0</v>
      </c>
      <c r="AX47" s="69">
        <v>0</v>
      </c>
      <c r="AY47" s="69">
        <v>0</v>
      </c>
      <c r="AZ47" s="80">
        <v>0</v>
      </c>
      <c r="BA47" s="80">
        <v>20176</v>
      </c>
      <c r="BB47" s="69">
        <v>0</v>
      </c>
      <c r="BC47" s="69">
        <v>0</v>
      </c>
      <c r="BD47" s="80">
        <v>0</v>
      </c>
      <c r="BE47" s="80">
        <v>38915</v>
      </c>
      <c r="BF47" s="69">
        <v>0</v>
      </c>
      <c r="BG47" s="69">
        <v>0</v>
      </c>
      <c r="BH47" s="80">
        <v>0</v>
      </c>
      <c r="BI47" s="80">
        <v>0</v>
      </c>
      <c r="BJ47" s="69">
        <v>0</v>
      </c>
      <c r="BK47" s="69">
        <v>0</v>
      </c>
      <c r="BL47" s="80">
        <v>0</v>
      </c>
      <c r="BM47" s="80">
        <v>4878</v>
      </c>
      <c r="BN47" s="69">
        <v>0</v>
      </c>
      <c r="BO47" s="69">
        <v>0</v>
      </c>
      <c r="BP47" s="80">
        <v>0</v>
      </c>
      <c r="BQ47" s="80">
        <v>0</v>
      </c>
      <c r="BR47" s="69">
        <v>0</v>
      </c>
      <c r="BS47" s="69">
        <v>0</v>
      </c>
      <c r="BT47" s="80">
        <v>0</v>
      </c>
      <c r="BU47" s="80">
        <v>0</v>
      </c>
      <c r="BV47" s="69">
        <v>0</v>
      </c>
      <c r="BW47" s="69">
        <v>0</v>
      </c>
      <c r="BX47" s="80">
        <v>0</v>
      </c>
      <c r="BY47" s="80">
        <v>0</v>
      </c>
      <c r="BZ47" s="69">
        <v>0</v>
      </c>
      <c r="CA47" s="69">
        <v>0</v>
      </c>
      <c r="CB47" s="80">
        <v>416</v>
      </c>
      <c r="CC47" s="80">
        <v>1906703</v>
      </c>
      <c r="CD47" s="69">
        <v>4208</v>
      </c>
      <c r="CE47" s="69" t="s">
        <v>768</v>
      </c>
      <c r="CF47" s="69" t="s">
        <v>769</v>
      </c>
      <c r="CG47" s="69" t="s">
        <v>709</v>
      </c>
      <c r="CH47" s="69" t="s">
        <v>709</v>
      </c>
      <c r="CI47" s="69" t="s">
        <v>709</v>
      </c>
      <c r="CJ47" s="68" t="s">
        <v>709</v>
      </c>
      <c r="CK47" s="68">
        <v>45926</v>
      </c>
      <c r="CL47" s="185" t="s">
        <v>988</v>
      </c>
      <c r="CM47" s="67" t="s">
        <v>989</v>
      </c>
      <c r="CN47" s="67" t="s">
        <v>168</v>
      </c>
      <c r="CO47" s="68">
        <v>45849</v>
      </c>
      <c r="CP47" s="185" t="s">
        <v>988</v>
      </c>
      <c r="CQ47" s="67" t="s">
        <v>989</v>
      </c>
      <c r="CR47" s="67" t="s">
        <v>568</v>
      </c>
      <c r="CS47" s="69">
        <v>15021660.859999999</v>
      </c>
      <c r="CT47" s="69"/>
      <c r="CU47" s="69"/>
      <c r="CV47" s="69">
        <v>120</v>
      </c>
      <c r="CW47" s="69">
        <v>104</v>
      </c>
      <c r="CX47" s="69">
        <v>0</v>
      </c>
      <c r="CY47" s="69">
        <v>0</v>
      </c>
      <c r="CZ47" s="69">
        <v>0</v>
      </c>
      <c r="DA47" s="69">
        <v>0</v>
      </c>
      <c r="DG47" t="str">
        <f t="shared" si="1"/>
        <v>CO</v>
      </c>
    </row>
    <row r="48" spans="1:111">
      <c r="A48" t="str">
        <f t="shared" si="0"/>
        <v>02CO</v>
      </c>
      <c r="B48" s="67" t="s">
        <v>0</v>
      </c>
      <c r="C48" s="67" t="s">
        <v>248</v>
      </c>
      <c r="D48" s="67" t="s">
        <v>249</v>
      </c>
      <c r="E48" s="68">
        <v>44881</v>
      </c>
      <c r="F48" s="185" t="s">
        <v>993</v>
      </c>
      <c r="G48" s="67" t="s">
        <v>995</v>
      </c>
      <c r="H48" s="69">
        <v>1</v>
      </c>
      <c r="I48" s="69">
        <v>6</v>
      </c>
      <c r="J48" s="69">
        <v>400</v>
      </c>
      <c r="K48" s="69">
        <v>682</v>
      </c>
      <c r="L48" s="69">
        <v>681</v>
      </c>
      <c r="M48" s="69">
        <v>1</v>
      </c>
      <c r="N48" s="69">
        <v>0</v>
      </c>
      <c r="O48" s="69">
        <v>0</v>
      </c>
      <c r="P48" s="69">
        <v>162</v>
      </c>
      <c r="Q48" s="80">
        <v>120</v>
      </c>
      <c r="R48" s="80">
        <v>7663000</v>
      </c>
      <c r="S48" s="80">
        <v>71865</v>
      </c>
      <c r="T48" s="80">
        <v>7591135</v>
      </c>
      <c r="U48" s="80">
        <v>8470199</v>
      </c>
      <c r="V48" s="80">
        <v>9163770</v>
      </c>
      <c r="W48" s="80">
        <v>0</v>
      </c>
      <c r="X48" s="80">
        <v>0</v>
      </c>
      <c r="Y48" s="80">
        <v>0</v>
      </c>
      <c r="Z48" s="80">
        <v>9163770</v>
      </c>
      <c r="AA48" s="80">
        <v>9149657</v>
      </c>
      <c r="AB48" s="80">
        <v>-14114</v>
      </c>
      <c r="AC48" s="69">
        <v>807199</v>
      </c>
      <c r="AD48" s="69">
        <v>68</v>
      </c>
      <c r="AE48" s="69">
        <v>45</v>
      </c>
      <c r="AF48" s="80">
        <v>91</v>
      </c>
      <c r="AG48" s="80">
        <v>723003</v>
      </c>
      <c r="AH48" s="69">
        <v>0</v>
      </c>
      <c r="AI48" s="69">
        <v>0</v>
      </c>
      <c r="AJ48" s="80">
        <v>29</v>
      </c>
      <c r="AK48" s="80">
        <v>122914</v>
      </c>
      <c r="AL48" s="69">
        <v>0</v>
      </c>
      <c r="AM48" s="69">
        <v>0</v>
      </c>
      <c r="AN48" s="80">
        <v>0</v>
      </c>
      <c r="AO48" s="80">
        <v>0</v>
      </c>
      <c r="AP48" s="69">
        <v>0</v>
      </c>
      <c r="AQ48" s="69">
        <v>0</v>
      </c>
      <c r="AR48" s="80">
        <v>0</v>
      </c>
      <c r="AS48" s="80">
        <v>0</v>
      </c>
      <c r="AT48" s="69">
        <v>0</v>
      </c>
      <c r="AU48" s="69">
        <v>0</v>
      </c>
      <c r="AV48" s="80">
        <v>0</v>
      </c>
      <c r="AW48" s="80">
        <v>0</v>
      </c>
      <c r="AX48" s="69">
        <v>0</v>
      </c>
      <c r="AY48" s="69">
        <v>0</v>
      </c>
      <c r="AZ48" s="80">
        <v>0</v>
      </c>
      <c r="BA48" s="80">
        <v>25335</v>
      </c>
      <c r="BB48" s="69">
        <v>0</v>
      </c>
      <c r="BC48" s="69">
        <v>0</v>
      </c>
      <c r="BD48" s="80">
        <v>0</v>
      </c>
      <c r="BE48" s="80">
        <v>0</v>
      </c>
      <c r="BF48" s="69">
        <v>0</v>
      </c>
      <c r="BG48" s="69">
        <v>0</v>
      </c>
      <c r="BH48" s="80">
        <v>0</v>
      </c>
      <c r="BI48" s="80">
        <v>0</v>
      </c>
      <c r="BJ48" s="69">
        <v>0</v>
      </c>
      <c r="BK48" s="69">
        <v>0</v>
      </c>
      <c r="BL48" s="80">
        <v>0</v>
      </c>
      <c r="BM48" s="80">
        <v>0</v>
      </c>
      <c r="BN48" s="69">
        <v>0</v>
      </c>
      <c r="BO48" s="69">
        <v>0</v>
      </c>
      <c r="BP48" s="80">
        <v>0</v>
      </c>
      <c r="BQ48" s="80">
        <v>0</v>
      </c>
      <c r="BR48" s="69">
        <v>0</v>
      </c>
      <c r="BS48" s="69">
        <v>0</v>
      </c>
      <c r="BT48" s="80">
        <v>0</v>
      </c>
      <c r="BU48" s="80">
        <v>0</v>
      </c>
      <c r="BV48" s="69">
        <v>0</v>
      </c>
      <c r="BW48" s="69">
        <v>0</v>
      </c>
      <c r="BX48" s="80">
        <v>0</v>
      </c>
      <c r="BY48" s="80">
        <v>0</v>
      </c>
      <c r="BZ48" s="69">
        <v>0</v>
      </c>
      <c r="CA48" s="69">
        <v>45</v>
      </c>
      <c r="CB48" s="80">
        <v>120</v>
      </c>
      <c r="CC48" s="80">
        <v>871252</v>
      </c>
      <c r="CD48" s="69">
        <v>0</v>
      </c>
      <c r="CE48" s="69" t="s">
        <v>768</v>
      </c>
      <c r="CF48" s="69" t="s">
        <v>769</v>
      </c>
      <c r="CG48" s="69" t="s">
        <v>709</v>
      </c>
      <c r="CH48" s="69" t="s">
        <v>709</v>
      </c>
      <c r="CI48" s="69" t="s">
        <v>709</v>
      </c>
      <c r="CJ48" s="68" t="s">
        <v>709</v>
      </c>
      <c r="CK48" s="68">
        <v>45926</v>
      </c>
      <c r="CL48" s="185" t="s">
        <v>988</v>
      </c>
      <c r="CM48" s="67" t="s">
        <v>989</v>
      </c>
      <c r="CN48" s="67" t="s">
        <v>168</v>
      </c>
      <c r="CO48" s="68">
        <v>45762</v>
      </c>
      <c r="CP48" s="185" t="s">
        <v>986</v>
      </c>
      <c r="CQ48" s="67" t="s">
        <v>994</v>
      </c>
      <c r="CR48" s="67" t="s">
        <v>568</v>
      </c>
      <c r="CS48" s="69">
        <v>7014633.1799999997</v>
      </c>
      <c r="CT48" s="69"/>
      <c r="CU48" s="69"/>
      <c r="CV48" s="69">
        <v>0</v>
      </c>
      <c r="CW48" s="69">
        <v>49</v>
      </c>
      <c r="CX48" s="69">
        <v>0</v>
      </c>
      <c r="CY48" s="69">
        <v>0</v>
      </c>
      <c r="CZ48" s="69">
        <v>0</v>
      </c>
      <c r="DA48" s="69">
        <v>0</v>
      </c>
      <c r="DG48" t="str">
        <f t="shared" si="1"/>
        <v>CO</v>
      </c>
    </row>
    <row r="49" spans="1:111">
      <c r="A49" t="str">
        <f t="shared" si="0"/>
        <v>02CO</v>
      </c>
      <c r="B49" s="67" t="s">
        <v>0</v>
      </c>
      <c r="C49" s="67" t="s">
        <v>250</v>
      </c>
      <c r="D49" s="67" t="s">
        <v>251</v>
      </c>
      <c r="E49" s="68">
        <v>44860</v>
      </c>
      <c r="F49" s="185" t="s">
        <v>993</v>
      </c>
      <c r="G49" s="67" t="s">
        <v>995</v>
      </c>
      <c r="H49" s="69">
        <v>1</v>
      </c>
      <c r="I49" s="69">
        <v>5</v>
      </c>
      <c r="J49" s="69">
        <v>280</v>
      </c>
      <c r="K49" s="69">
        <v>638</v>
      </c>
      <c r="L49" s="69">
        <v>638</v>
      </c>
      <c r="M49" s="69">
        <v>0</v>
      </c>
      <c r="N49" s="69">
        <v>0</v>
      </c>
      <c r="O49" s="69">
        <v>0</v>
      </c>
      <c r="P49" s="69">
        <v>199</v>
      </c>
      <c r="Q49" s="80">
        <v>159</v>
      </c>
      <c r="R49" s="80">
        <v>3832776</v>
      </c>
      <c r="S49" s="80">
        <v>50000</v>
      </c>
      <c r="T49" s="80">
        <v>3782776</v>
      </c>
      <c r="U49" s="80">
        <v>4315395</v>
      </c>
      <c r="V49" s="80">
        <v>4383212</v>
      </c>
      <c r="W49" s="80">
        <v>0</v>
      </c>
      <c r="X49" s="80">
        <v>0</v>
      </c>
      <c r="Y49" s="80">
        <v>0</v>
      </c>
      <c r="Z49" s="80">
        <v>4383212</v>
      </c>
      <c r="AA49" s="80">
        <v>4383212</v>
      </c>
      <c r="AB49" s="80">
        <v>0</v>
      </c>
      <c r="AC49" s="69">
        <v>482619</v>
      </c>
      <c r="AD49" s="69">
        <v>107</v>
      </c>
      <c r="AE49" s="69">
        <v>0</v>
      </c>
      <c r="AF49" s="80">
        <v>24</v>
      </c>
      <c r="AG49" s="80">
        <v>38374</v>
      </c>
      <c r="AH49" s="69">
        <v>0</v>
      </c>
      <c r="AI49" s="69">
        <v>0</v>
      </c>
      <c r="AJ49" s="80">
        <v>135</v>
      </c>
      <c r="AK49" s="80">
        <v>462409</v>
      </c>
      <c r="AL49" s="69">
        <v>134882</v>
      </c>
      <c r="AM49" s="69">
        <v>0</v>
      </c>
      <c r="AN49" s="80">
        <v>0</v>
      </c>
      <c r="AO49" s="80">
        <v>0</v>
      </c>
      <c r="AP49" s="69">
        <v>0</v>
      </c>
      <c r="AQ49" s="69">
        <v>0</v>
      </c>
      <c r="AR49" s="80">
        <v>0</v>
      </c>
      <c r="AS49" s="80">
        <v>0</v>
      </c>
      <c r="AT49" s="69">
        <v>0</v>
      </c>
      <c r="AU49" s="69">
        <v>0</v>
      </c>
      <c r="AV49" s="80">
        <v>0</v>
      </c>
      <c r="AW49" s="80">
        <v>0</v>
      </c>
      <c r="AX49" s="69">
        <v>0</v>
      </c>
      <c r="AY49" s="69">
        <v>0</v>
      </c>
      <c r="AZ49" s="80">
        <v>0</v>
      </c>
      <c r="BA49" s="80">
        <v>0</v>
      </c>
      <c r="BB49" s="69">
        <v>0</v>
      </c>
      <c r="BC49" s="69">
        <v>0</v>
      </c>
      <c r="BD49" s="80">
        <v>0</v>
      </c>
      <c r="BE49" s="80">
        <v>0</v>
      </c>
      <c r="BF49" s="69">
        <v>0</v>
      </c>
      <c r="BG49" s="69">
        <v>0</v>
      </c>
      <c r="BH49" s="80">
        <v>0</v>
      </c>
      <c r="BI49" s="80">
        <v>0</v>
      </c>
      <c r="BJ49" s="69">
        <v>0</v>
      </c>
      <c r="BK49" s="69">
        <v>0</v>
      </c>
      <c r="BL49" s="80">
        <v>0</v>
      </c>
      <c r="BM49" s="80">
        <v>0</v>
      </c>
      <c r="BN49" s="69">
        <v>0</v>
      </c>
      <c r="BO49" s="69">
        <v>0</v>
      </c>
      <c r="BP49" s="80">
        <v>0</v>
      </c>
      <c r="BQ49" s="80">
        <v>0</v>
      </c>
      <c r="BR49" s="69">
        <v>0</v>
      </c>
      <c r="BS49" s="69">
        <v>0</v>
      </c>
      <c r="BT49" s="80">
        <v>0</v>
      </c>
      <c r="BU49" s="80">
        <v>0</v>
      </c>
      <c r="BV49" s="69">
        <v>0</v>
      </c>
      <c r="BW49" s="69">
        <v>0</v>
      </c>
      <c r="BX49" s="80">
        <v>0</v>
      </c>
      <c r="BY49" s="80">
        <v>0</v>
      </c>
      <c r="BZ49" s="69">
        <v>0</v>
      </c>
      <c r="CA49" s="69">
        <v>0</v>
      </c>
      <c r="CB49" s="80">
        <v>159</v>
      </c>
      <c r="CC49" s="80">
        <v>500784</v>
      </c>
      <c r="CD49" s="69">
        <v>134882</v>
      </c>
      <c r="CE49" s="69" t="s">
        <v>776</v>
      </c>
      <c r="CF49" s="69" t="s">
        <v>777</v>
      </c>
      <c r="CG49" s="69" t="s">
        <v>709</v>
      </c>
      <c r="CH49" s="69" t="s">
        <v>709</v>
      </c>
      <c r="CI49" s="69" t="s">
        <v>709</v>
      </c>
      <c r="CJ49" s="68" t="s">
        <v>709</v>
      </c>
      <c r="CK49" s="68">
        <v>45903</v>
      </c>
      <c r="CL49" s="185" t="s">
        <v>988</v>
      </c>
      <c r="CM49" s="67" t="s">
        <v>989</v>
      </c>
      <c r="CN49" s="67" t="s">
        <v>168</v>
      </c>
      <c r="CO49" s="68">
        <v>45814</v>
      </c>
      <c r="CP49" s="185" t="s">
        <v>986</v>
      </c>
      <c r="CQ49" s="67" t="s">
        <v>994</v>
      </c>
      <c r="CR49" s="67" t="s">
        <v>568</v>
      </c>
      <c r="CS49" s="69">
        <v>4521037.25</v>
      </c>
      <c r="CT49" s="69"/>
      <c r="CU49" s="69"/>
      <c r="CV49" s="69">
        <v>24</v>
      </c>
      <c r="CW49" s="69">
        <v>92</v>
      </c>
      <c r="CX49" s="69">
        <v>0</v>
      </c>
      <c r="CY49" s="69">
        <v>0</v>
      </c>
      <c r="CZ49" s="69">
        <v>0</v>
      </c>
      <c r="DA49" s="69">
        <v>0</v>
      </c>
      <c r="DG49" t="str">
        <f t="shared" si="1"/>
        <v>CO</v>
      </c>
    </row>
    <row r="50" spans="1:111">
      <c r="A50" t="str">
        <f t="shared" si="0"/>
        <v>02CO</v>
      </c>
      <c r="B50" s="67" t="s">
        <v>0</v>
      </c>
      <c r="C50" s="67" t="s">
        <v>252</v>
      </c>
      <c r="D50" s="67" t="s">
        <v>253</v>
      </c>
      <c r="E50" s="68">
        <v>44860</v>
      </c>
      <c r="F50" s="185" t="s">
        <v>993</v>
      </c>
      <c r="G50" s="67" t="s">
        <v>995</v>
      </c>
      <c r="H50" s="69">
        <v>3</v>
      </c>
      <c r="I50" s="69">
        <v>3</v>
      </c>
      <c r="J50" s="69">
        <v>350</v>
      </c>
      <c r="K50" s="69">
        <v>924</v>
      </c>
      <c r="L50" s="69">
        <v>924</v>
      </c>
      <c r="M50" s="69">
        <v>0</v>
      </c>
      <c r="N50" s="69">
        <v>0</v>
      </c>
      <c r="O50" s="69">
        <v>0</v>
      </c>
      <c r="P50" s="69">
        <v>261</v>
      </c>
      <c r="Q50" s="80">
        <v>313</v>
      </c>
      <c r="R50" s="80">
        <v>25595410</v>
      </c>
      <c r="S50" s="80">
        <v>150000</v>
      </c>
      <c r="T50" s="80">
        <v>25445410</v>
      </c>
      <c r="U50" s="80">
        <v>25761158</v>
      </c>
      <c r="V50" s="80">
        <v>26450421</v>
      </c>
      <c r="W50" s="80">
        <v>0</v>
      </c>
      <c r="X50" s="80">
        <v>0</v>
      </c>
      <c r="Y50" s="80">
        <v>0</v>
      </c>
      <c r="Z50" s="80">
        <v>26450421</v>
      </c>
      <c r="AA50" s="80">
        <v>25953030</v>
      </c>
      <c r="AB50" s="80">
        <v>-497390</v>
      </c>
      <c r="AC50" s="69">
        <v>165747</v>
      </c>
      <c r="AD50" s="69">
        <v>280</v>
      </c>
      <c r="AE50" s="69">
        <v>0</v>
      </c>
      <c r="AF50" s="80">
        <v>213</v>
      </c>
      <c r="AG50" s="80">
        <v>120000</v>
      </c>
      <c r="AH50" s="69">
        <v>0</v>
      </c>
      <c r="AI50" s="69">
        <v>0</v>
      </c>
      <c r="AJ50" s="80">
        <v>2</v>
      </c>
      <c r="AK50" s="80">
        <v>33247</v>
      </c>
      <c r="AL50" s="69">
        <v>0</v>
      </c>
      <c r="AM50" s="69">
        <v>0</v>
      </c>
      <c r="AN50" s="80">
        <v>0</v>
      </c>
      <c r="AO50" s="80">
        <v>0</v>
      </c>
      <c r="AP50" s="69">
        <v>0</v>
      </c>
      <c r="AQ50" s="69">
        <v>0</v>
      </c>
      <c r="AR50" s="80">
        <v>0</v>
      </c>
      <c r="AS50" s="80">
        <v>0</v>
      </c>
      <c r="AT50" s="69">
        <v>0</v>
      </c>
      <c r="AU50" s="69">
        <v>0</v>
      </c>
      <c r="AV50" s="80">
        <v>0</v>
      </c>
      <c r="AW50" s="80">
        <v>0</v>
      </c>
      <c r="AX50" s="69">
        <v>0</v>
      </c>
      <c r="AY50" s="69">
        <v>0</v>
      </c>
      <c r="AZ50" s="80">
        <v>0</v>
      </c>
      <c r="BA50" s="80">
        <v>60000</v>
      </c>
      <c r="BB50" s="69">
        <v>0</v>
      </c>
      <c r="BC50" s="69">
        <v>0</v>
      </c>
      <c r="BD50" s="80">
        <v>0</v>
      </c>
      <c r="BE50" s="80">
        <v>0</v>
      </c>
      <c r="BF50" s="69">
        <v>0</v>
      </c>
      <c r="BG50" s="69">
        <v>0</v>
      </c>
      <c r="BH50" s="80">
        <v>0</v>
      </c>
      <c r="BI50" s="80">
        <v>0</v>
      </c>
      <c r="BJ50" s="69">
        <v>0</v>
      </c>
      <c r="BK50" s="69">
        <v>0</v>
      </c>
      <c r="BL50" s="80">
        <v>98</v>
      </c>
      <c r="BM50" s="80">
        <v>57500</v>
      </c>
      <c r="BN50" s="69">
        <v>0</v>
      </c>
      <c r="BO50" s="69">
        <v>0</v>
      </c>
      <c r="BP50" s="80">
        <v>0</v>
      </c>
      <c r="BQ50" s="80">
        <v>0</v>
      </c>
      <c r="BR50" s="69">
        <v>0</v>
      </c>
      <c r="BS50" s="69">
        <v>0</v>
      </c>
      <c r="BT50" s="80">
        <v>0</v>
      </c>
      <c r="BU50" s="80">
        <v>0</v>
      </c>
      <c r="BV50" s="69">
        <v>0</v>
      </c>
      <c r="BW50" s="69">
        <v>0</v>
      </c>
      <c r="BX50" s="80">
        <v>0</v>
      </c>
      <c r="BY50" s="80">
        <v>0</v>
      </c>
      <c r="BZ50" s="69">
        <v>0</v>
      </c>
      <c r="CA50" s="69">
        <v>0</v>
      </c>
      <c r="CB50" s="80">
        <v>313</v>
      </c>
      <c r="CC50" s="80">
        <v>270747</v>
      </c>
      <c r="CD50" s="69">
        <v>0</v>
      </c>
      <c r="CE50" s="69" t="s">
        <v>762</v>
      </c>
      <c r="CF50" s="69" t="s">
        <v>763</v>
      </c>
      <c r="CG50" s="69" t="s">
        <v>709</v>
      </c>
      <c r="CH50" s="69" t="s">
        <v>709</v>
      </c>
      <c r="CI50" s="69" t="s">
        <v>709</v>
      </c>
      <c r="CJ50" s="68" t="s">
        <v>709</v>
      </c>
      <c r="CK50" s="68">
        <v>46072</v>
      </c>
      <c r="CL50" s="185" t="s">
        <v>991</v>
      </c>
      <c r="CM50" s="67" t="s">
        <v>989</v>
      </c>
      <c r="CN50" s="67" t="s">
        <v>168</v>
      </c>
      <c r="CO50" s="68">
        <v>45917</v>
      </c>
      <c r="CP50" s="185" t="s">
        <v>988</v>
      </c>
      <c r="CQ50" s="67" t="s">
        <v>989</v>
      </c>
      <c r="CR50" s="67" t="s">
        <v>700</v>
      </c>
      <c r="CS50" s="69">
        <v>25708227.899999999</v>
      </c>
      <c r="CT50" s="69"/>
      <c r="CU50" s="69"/>
      <c r="CV50" s="69">
        <v>303</v>
      </c>
      <c r="CW50" s="69">
        <v>71</v>
      </c>
      <c r="CX50" s="69">
        <v>0</v>
      </c>
      <c r="CY50" s="69">
        <v>0</v>
      </c>
      <c r="CZ50" s="69">
        <v>0</v>
      </c>
      <c r="DA50" s="69">
        <v>0</v>
      </c>
      <c r="DG50" t="str">
        <f t="shared" si="1"/>
        <v>CO</v>
      </c>
    </row>
    <row r="51" spans="1:111">
      <c r="A51" t="str">
        <f t="shared" si="0"/>
        <v>02CO</v>
      </c>
      <c r="B51" s="67" t="s">
        <v>0</v>
      </c>
      <c r="C51" s="67" t="s">
        <v>254</v>
      </c>
      <c r="D51" s="67" t="s">
        <v>255</v>
      </c>
      <c r="E51" s="68">
        <v>44881</v>
      </c>
      <c r="F51" s="185" t="s">
        <v>993</v>
      </c>
      <c r="G51" s="67" t="s">
        <v>995</v>
      </c>
      <c r="H51" s="69">
        <v>1</v>
      </c>
      <c r="I51" s="69">
        <v>2</v>
      </c>
      <c r="J51" s="69">
        <v>240</v>
      </c>
      <c r="K51" s="69">
        <v>575</v>
      </c>
      <c r="L51" s="69">
        <v>575</v>
      </c>
      <c r="M51" s="69">
        <v>0</v>
      </c>
      <c r="N51" s="69">
        <v>0</v>
      </c>
      <c r="O51" s="69">
        <v>0</v>
      </c>
      <c r="P51" s="69">
        <v>196</v>
      </c>
      <c r="Q51" s="80">
        <v>139</v>
      </c>
      <c r="R51" s="80">
        <v>12471547</v>
      </c>
      <c r="S51" s="80">
        <v>114486</v>
      </c>
      <c r="T51" s="80">
        <v>12357061</v>
      </c>
      <c r="U51" s="80">
        <v>12747539</v>
      </c>
      <c r="V51" s="80">
        <v>13553931</v>
      </c>
      <c r="W51" s="80">
        <v>0</v>
      </c>
      <c r="X51" s="80">
        <v>0</v>
      </c>
      <c r="Y51" s="80">
        <v>0</v>
      </c>
      <c r="Z51" s="80">
        <v>13553931</v>
      </c>
      <c r="AA51" s="80">
        <v>13363147</v>
      </c>
      <c r="AB51" s="80">
        <v>-190784</v>
      </c>
      <c r="AC51" s="69">
        <v>275992</v>
      </c>
      <c r="AD51" s="69">
        <v>290</v>
      </c>
      <c r="AE51" s="69">
        <v>0</v>
      </c>
      <c r="AF51" s="80">
        <v>57</v>
      </c>
      <c r="AG51" s="80">
        <v>256470</v>
      </c>
      <c r="AH51" s="69">
        <v>0</v>
      </c>
      <c r="AI51" s="69">
        <v>0</v>
      </c>
      <c r="AJ51" s="80">
        <v>2</v>
      </c>
      <c r="AK51" s="80">
        <v>107104</v>
      </c>
      <c r="AL51" s="69">
        <v>0</v>
      </c>
      <c r="AM51" s="69">
        <v>0</v>
      </c>
      <c r="AN51" s="80">
        <v>0</v>
      </c>
      <c r="AO51" s="80">
        <v>0</v>
      </c>
      <c r="AP51" s="69">
        <v>0</v>
      </c>
      <c r="AQ51" s="69">
        <v>0</v>
      </c>
      <c r="AR51" s="80">
        <v>0</v>
      </c>
      <c r="AS51" s="80">
        <v>0</v>
      </c>
      <c r="AT51" s="69">
        <v>0</v>
      </c>
      <c r="AU51" s="69">
        <v>0</v>
      </c>
      <c r="AV51" s="80">
        <v>0</v>
      </c>
      <c r="AW51" s="80">
        <v>0</v>
      </c>
      <c r="AX51" s="69">
        <v>0</v>
      </c>
      <c r="AY51" s="69">
        <v>0</v>
      </c>
      <c r="AZ51" s="80">
        <v>0</v>
      </c>
      <c r="BA51" s="80">
        <v>0</v>
      </c>
      <c r="BB51" s="69">
        <v>0</v>
      </c>
      <c r="BC51" s="69">
        <v>0</v>
      </c>
      <c r="BD51" s="80">
        <v>0</v>
      </c>
      <c r="BE51" s="80">
        <v>0</v>
      </c>
      <c r="BF51" s="69">
        <v>0</v>
      </c>
      <c r="BG51" s="69">
        <v>0</v>
      </c>
      <c r="BH51" s="80">
        <v>0</v>
      </c>
      <c r="BI51" s="80">
        <v>0</v>
      </c>
      <c r="BJ51" s="69">
        <v>0</v>
      </c>
      <c r="BK51" s="69">
        <v>120</v>
      </c>
      <c r="BL51" s="80">
        <v>80</v>
      </c>
      <c r="BM51" s="80">
        <v>0</v>
      </c>
      <c r="BN51" s="69">
        <v>0</v>
      </c>
      <c r="BO51" s="69">
        <v>0</v>
      </c>
      <c r="BP51" s="80">
        <v>0</v>
      </c>
      <c r="BQ51" s="80">
        <v>0</v>
      </c>
      <c r="BR51" s="69">
        <v>0</v>
      </c>
      <c r="BS51" s="69">
        <v>0</v>
      </c>
      <c r="BT51" s="80">
        <v>0</v>
      </c>
      <c r="BU51" s="80">
        <v>0</v>
      </c>
      <c r="BV51" s="69">
        <v>0</v>
      </c>
      <c r="BW51" s="69">
        <v>0</v>
      </c>
      <c r="BX51" s="80">
        <v>0</v>
      </c>
      <c r="BY51" s="80">
        <v>0</v>
      </c>
      <c r="BZ51" s="69">
        <v>0</v>
      </c>
      <c r="CA51" s="69">
        <v>120</v>
      </c>
      <c r="CB51" s="80">
        <v>139</v>
      </c>
      <c r="CC51" s="80">
        <v>363574</v>
      </c>
      <c r="CD51" s="69">
        <v>0</v>
      </c>
      <c r="CE51" s="69" t="s">
        <v>762</v>
      </c>
      <c r="CF51" s="69" t="s">
        <v>763</v>
      </c>
      <c r="CG51" s="69" t="s">
        <v>709</v>
      </c>
      <c r="CH51" s="69" t="s">
        <v>709</v>
      </c>
      <c r="CI51" s="69" t="s">
        <v>709</v>
      </c>
      <c r="CJ51" s="68" t="s">
        <v>709</v>
      </c>
      <c r="CK51" s="68">
        <v>45903</v>
      </c>
      <c r="CL51" s="185" t="s">
        <v>988</v>
      </c>
      <c r="CM51" s="67" t="s">
        <v>989</v>
      </c>
      <c r="CN51" s="67" t="s">
        <v>168</v>
      </c>
      <c r="CO51" s="68">
        <v>45546</v>
      </c>
      <c r="CP51" s="185" t="s">
        <v>988</v>
      </c>
      <c r="CQ51" s="67" t="s">
        <v>994</v>
      </c>
      <c r="CR51" s="67" t="s">
        <v>700</v>
      </c>
      <c r="CS51" s="69">
        <v>11980864.41</v>
      </c>
      <c r="CT51" s="69"/>
      <c r="CU51" s="69"/>
      <c r="CV51" s="69">
        <v>137</v>
      </c>
      <c r="CW51" s="69">
        <v>29</v>
      </c>
      <c r="CX51" s="69">
        <v>0</v>
      </c>
      <c r="CY51" s="69">
        <v>0</v>
      </c>
      <c r="CZ51" s="69">
        <v>0</v>
      </c>
      <c r="DA51" s="69">
        <v>0</v>
      </c>
      <c r="DG51" t="str">
        <f t="shared" si="1"/>
        <v>CO</v>
      </c>
    </row>
    <row r="52" spans="1:111">
      <c r="A52" t="str">
        <f t="shared" si="0"/>
        <v>02CO</v>
      </c>
      <c r="B52" s="67" t="s">
        <v>0</v>
      </c>
      <c r="C52" s="67" t="s">
        <v>256</v>
      </c>
      <c r="D52" s="67" t="s">
        <v>257</v>
      </c>
      <c r="E52" s="68">
        <v>45091</v>
      </c>
      <c r="F52" s="185" t="s">
        <v>986</v>
      </c>
      <c r="G52" s="67" t="s">
        <v>995</v>
      </c>
      <c r="H52" s="69">
        <v>3</v>
      </c>
      <c r="I52" s="69">
        <v>5</v>
      </c>
      <c r="J52" s="69">
        <v>330</v>
      </c>
      <c r="K52" s="69">
        <v>543</v>
      </c>
      <c r="L52" s="69">
        <v>543</v>
      </c>
      <c r="M52" s="69">
        <v>0</v>
      </c>
      <c r="N52" s="69">
        <v>0</v>
      </c>
      <c r="O52" s="69">
        <v>0</v>
      </c>
      <c r="P52" s="69">
        <v>153</v>
      </c>
      <c r="Q52" s="80">
        <v>60</v>
      </c>
      <c r="R52" s="80">
        <v>5895675</v>
      </c>
      <c r="S52" s="80">
        <v>59623</v>
      </c>
      <c r="T52" s="80">
        <v>5836052</v>
      </c>
      <c r="U52" s="80">
        <v>5981679</v>
      </c>
      <c r="V52" s="80">
        <v>6100547</v>
      </c>
      <c r="W52" s="80">
        <v>0</v>
      </c>
      <c r="X52" s="80">
        <v>0</v>
      </c>
      <c r="Y52" s="80">
        <v>0</v>
      </c>
      <c r="Z52" s="80">
        <v>6100547</v>
      </c>
      <c r="AA52" s="80">
        <v>6061260</v>
      </c>
      <c r="AB52" s="80">
        <v>-3283</v>
      </c>
      <c r="AC52" s="69">
        <v>86004</v>
      </c>
      <c r="AD52" s="69">
        <v>101</v>
      </c>
      <c r="AE52" s="69">
        <v>0</v>
      </c>
      <c r="AF52" s="80">
        <v>20</v>
      </c>
      <c r="AG52" s="80">
        <v>48625</v>
      </c>
      <c r="AH52" s="69">
        <v>0</v>
      </c>
      <c r="AI52" s="69">
        <v>0</v>
      </c>
      <c r="AJ52" s="80">
        <v>40</v>
      </c>
      <c r="AK52" s="80">
        <v>55572</v>
      </c>
      <c r="AL52" s="69">
        <v>0</v>
      </c>
      <c r="AM52" s="69">
        <v>0</v>
      </c>
      <c r="AN52" s="80">
        <v>0</v>
      </c>
      <c r="AO52" s="80">
        <v>0</v>
      </c>
      <c r="AP52" s="69">
        <v>0</v>
      </c>
      <c r="AQ52" s="69">
        <v>0</v>
      </c>
      <c r="AR52" s="80">
        <v>0</v>
      </c>
      <c r="AS52" s="80">
        <v>0</v>
      </c>
      <c r="AT52" s="69">
        <v>0</v>
      </c>
      <c r="AU52" s="69">
        <v>0</v>
      </c>
      <c r="AV52" s="80">
        <v>0</v>
      </c>
      <c r="AW52" s="80">
        <v>0</v>
      </c>
      <c r="AX52" s="69">
        <v>0</v>
      </c>
      <c r="AY52" s="69">
        <v>0</v>
      </c>
      <c r="AZ52" s="80">
        <v>0</v>
      </c>
      <c r="BA52" s="80">
        <v>0</v>
      </c>
      <c r="BB52" s="69">
        <v>0</v>
      </c>
      <c r="BC52" s="69">
        <v>0</v>
      </c>
      <c r="BD52" s="80">
        <v>0</v>
      </c>
      <c r="BE52" s="80">
        <v>0</v>
      </c>
      <c r="BF52" s="69">
        <v>0</v>
      </c>
      <c r="BG52" s="69">
        <v>0</v>
      </c>
      <c r="BH52" s="80">
        <v>0</v>
      </c>
      <c r="BI52" s="80">
        <v>0</v>
      </c>
      <c r="BJ52" s="69">
        <v>0</v>
      </c>
      <c r="BK52" s="69">
        <v>0</v>
      </c>
      <c r="BL52" s="80">
        <v>0</v>
      </c>
      <c r="BM52" s="80">
        <v>0</v>
      </c>
      <c r="BN52" s="69">
        <v>0</v>
      </c>
      <c r="BO52" s="69">
        <v>0</v>
      </c>
      <c r="BP52" s="80">
        <v>0</v>
      </c>
      <c r="BQ52" s="80">
        <v>0</v>
      </c>
      <c r="BR52" s="69">
        <v>0</v>
      </c>
      <c r="BS52" s="69">
        <v>0</v>
      </c>
      <c r="BT52" s="80">
        <v>0</v>
      </c>
      <c r="BU52" s="80">
        <v>0</v>
      </c>
      <c r="BV52" s="69">
        <v>0</v>
      </c>
      <c r="BW52" s="69">
        <v>0</v>
      </c>
      <c r="BX52" s="80">
        <v>0</v>
      </c>
      <c r="BY52" s="80">
        <v>0</v>
      </c>
      <c r="BZ52" s="69">
        <v>0</v>
      </c>
      <c r="CA52" s="69">
        <v>0</v>
      </c>
      <c r="CB52" s="80">
        <v>60</v>
      </c>
      <c r="CC52" s="80">
        <v>104197</v>
      </c>
      <c r="CD52" s="69">
        <v>0</v>
      </c>
      <c r="CE52" s="69" t="s">
        <v>730</v>
      </c>
      <c r="CF52" s="69" t="s">
        <v>731</v>
      </c>
      <c r="CG52" s="69" t="s">
        <v>709</v>
      </c>
      <c r="CH52" s="69" t="s">
        <v>709</v>
      </c>
      <c r="CI52" s="69" t="s">
        <v>709</v>
      </c>
      <c r="CJ52" s="68" t="s">
        <v>709</v>
      </c>
      <c r="CK52" s="68">
        <v>45967</v>
      </c>
      <c r="CL52" s="185" t="s">
        <v>993</v>
      </c>
      <c r="CM52" s="67" t="s">
        <v>989</v>
      </c>
      <c r="CN52" s="67" t="s">
        <v>168</v>
      </c>
      <c r="CO52" s="68">
        <v>45806</v>
      </c>
      <c r="CP52" s="185" t="s">
        <v>986</v>
      </c>
      <c r="CQ52" s="67" t="s">
        <v>994</v>
      </c>
      <c r="CR52" s="67" t="s">
        <v>568</v>
      </c>
      <c r="CS52" s="69">
        <v>6680440.3799999999</v>
      </c>
      <c r="CT52" s="69"/>
      <c r="CU52" s="69"/>
      <c r="CV52" s="69">
        <v>60</v>
      </c>
      <c r="CW52" s="69">
        <v>52</v>
      </c>
      <c r="CX52" s="69">
        <v>0</v>
      </c>
      <c r="CY52" s="69">
        <v>0</v>
      </c>
      <c r="CZ52" s="69">
        <v>0</v>
      </c>
      <c r="DA52" s="69">
        <v>0</v>
      </c>
      <c r="DG52" t="str">
        <f t="shared" si="1"/>
        <v>CO</v>
      </c>
    </row>
    <row r="53" spans="1:111">
      <c r="A53" t="str">
        <f t="shared" si="0"/>
        <v>02CO</v>
      </c>
      <c r="B53" s="67" t="s">
        <v>0</v>
      </c>
      <c r="C53" s="67" t="s">
        <v>258</v>
      </c>
      <c r="D53" s="67" t="s">
        <v>259</v>
      </c>
      <c r="E53" s="68">
        <v>45091</v>
      </c>
      <c r="F53" s="185" t="s">
        <v>986</v>
      </c>
      <c r="G53" s="67" t="s">
        <v>995</v>
      </c>
      <c r="H53" s="69">
        <v>1</v>
      </c>
      <c r="I53" s="69">
        <v>1</v>
      </c>
      <c r="J53" s="69">
        <v>150</v>
      </c>
      <c r="K53" s="69">
        <v>420</v>
      </c>
      <c r="L53" s="69">
        <v>412</v>
      </c>
      <c r="M53" s="69">
        <v>8</v>
      </c>
      <c r="N53" s="69">
        <v>0</v>
      </c>
      <c r="O53" s="69">
        <v>0</v>
      </c>
      <c r="P53" s="69">
        <v>102</v>
      </c>
      <c r="Q53" s="80">
        <v>168</v>
      </c>
      <c r="R53" s="80">
        <v>4420617</v>
      </c>
      <c r="S53" s="80">
        <v>50000</v>
      </c>
      <c r="T53" s="80">
        <v>4370617</v>
      </c>
      <c r="U53" s="80">
        <v>4518180</v>
      </c>
      <c r="V53" s="80">
        <v>4416217</v>
      </c>
      <c r="W53" s="80">
        <v>0</v>
      </c>
      <c r="X53" s="80">
        <v>0</v>
      </c>
      <c r="Y53" s="80">
        <v>0</v>
      </c>
      <c r="Z53" s="80">
        <v>4416217</v>
      </c>
      <c r="AA53" s="80">
        <v>4412247</v>
      </c>
      <c r="AB53" s="80">
        <v>-3971</v>
      </c>
      <c r="AC53" s="69">
        <v>97563</v>
      </c>
      <c r="AD53" s="69">
        <v>72</v>
      </c>
      <c r="AE53" s="69">
        <v>0</v>
      </c>
      <c r="AF53" s="80">
        <v>30</v>
      </c>
      <c r="AG53" s="80">
        <v>0</v>
      </c>
      <c r="AH53" s="69">
        <v>0</v>
      </c>
      <c r="AI53" s="69">
        <v>0</v>
      </c>
      <c r="AJ53" s="80">
        <v>138</v>
      </c>
      <c r="AK53" s="80">
        <v>97563</v>
      </c>
      <c r="AL53" s="69">
        <v>0</v>
      </c>
      <c r="AM53" s="69">
        <v>0</v>
      </c>
      <c r="AN53" s="80">
        <v>0</v>
      </c>
      <c r="AO53" s="80">
        <v>0</v>
      </c>
      <c r="AP53" s="69">
        <v>0</v>
      </c>
      <c r="AQ53" s="69">
        <v>0</v>
      </c>
      <c r="AR53" s="80">
        <v>0</v>
      </c>
      <c r="AS53" s="80">
        <v>0</v>
      </c>
      <c r="AT53" s="69">
        <v>0</v>
      </c>
      <c r="AU53" s="69">
        <v>0</v>
      </c>
      <c r="AV53" s="80">
        <v>0</v>
      </c>
      <c r="AW53" s="80">
        <v>0</v>
      </c>
      <c r="AX53" s="69">
        <v>0</v>
      </c>
      <c r="AY53" s="69">
        <v>0</v>
      </c>
      <c r="AZ53" s="80">
        <v>0</v>
      </c>
      <c r="BA53" s="80">
        <v>0</v>
      </c>
      <c r="BB53" s="69">
        <v>0</v>
      </c>
      <c r="BC53" s="69">
        <v>0</v>
      </c>
      <c r="BD53" s="80">
        <v>0</v>
      </c>
      <c r="BE53" s="80">
        <v>0</v>
      </c>
      <c r="BF53" s="69">
        <v>0</v>
      </c>
      <c r="BG53" s="69">
        <v>0</v>
      </c>
      <c r="BH53" s="80">
        <v>0</v>
      </c>
      <c r="BI53" s="80">
        <v>0</v>
      </c>
      <c r="BJ53" s="69">
        <v>0</v>
      </c>
      <c r="BK53" s="69">
        <v>0</v>
      </c>
      <c r="BL53" s="80">
        <v>0</v>
      </c>
      <c r="BM53" s="80">
        <v>0</v>
      </c>
      <c r="BN53" s="69">
        <v>0</v>
      </c>
      <c r="BO53" s="69">
        <v>0</v>
      </c>
      <c r="BP53" s="80">
        <v>0</v>
      </c>
      <c r="BQ53" s="80">
        <v>0</v>
      </c>
      <c r="BR53" s="69">
        <v>0</v>
      </c>
      <c r="BS53" s="69">
        <v>0</v>
      </c>
      <c r="BT53" s="80">
        <v>0</v>
      </c>
      <c r="BU53" s="80">
        <v>0</v>
      </c>
      <c r="BV53" s="69">
        <v>0</v>
      </c>
      <c r="BW53" s="69">
        <v>0</v>
      </c>
      <c r="BX53" s="80">
        <v>0</v>
      </c>
      <c r="BY53" s="80">
        <v>0</v>
      </c>
      <c r="BZ53" s="69">
        <v>0</v>
      </c>
      <c r="CA53" s="69">
        <v>0</v>
      </c>
      <c r="CB53" s="80">
        <v>168</v>
      </c>
      <c r="CC53" s="80">
        <v>97563</v>
      </c>
      <c r="CD53" s="69">
        <v>0</v>
      </c>
      <c r="CE53" s="69" t="s">
        <v>762</v>
      </c>
      <c r="CF53" s="69" t="s">
        <v>763</v>
      </c>
      <c r="CG53" s="69" t="s">
        <v>709</v>
      </c>
      <c r="CH53" s="69" t="s">
        <v>709</v>
      </c>
      <c r="CI53" s="69" t="s">
        <v>709</v>
      </c>
      <c r="CJ53" s="68" t="s">
        <v>709</v>
      </c>
      <c r="CK53" s="68">
        <v>46062</v>
      </c>
      <c r="CL53" s="185" t="s">
        <v>991</v>
      </c>
      <c r="CM53" s="67" t="s">
        <v>989</v>
      </c>
      <c r="CN53" s="67" t="s">
        <v>168</v>
      </c>
      <c r="CO53" s="68">
        <v>45831</v>
      </c>
      <c r="CP53" s="185" t="s">
        <v>986</v>
      </c>
      <c r="CQ53" s="67" t="s">
        <v>994</v>
      </c>
      <c r="CR53" s="67" t="s">
        <v>700</v>
      </c>
      <c r="CS53" s="69">
        <v>4807508.45</v>
      </c>
      <c r="CT53" s="69"/>
      <c r="CU53" s="69"/>
      <c r="CV53" s="69">
        <v>75</v>
      </c>
      <c r="CW53" s="69">
        <v>30</v>
      </c>
      <c r="CX53" s="69">
        <v>0</v>
      </c>
      <c r="CY53" s="69">
        <v>0</v>
      </c>
      <c r="CZ53" s="69">
        <v>0</v>
      </c>
      <c r="DA53" s="69">
        <v>0</v>
      </c>
      <c r="DG53" t="str">
        <f t="shared" si="1"/>
        <v>CO</v>
      </c>
    </row>
    <row r="54" spans="1:111">
      <c r="A54" t="str">
        <f t="shared" si="0"/>
        <v>02CO</v>
      </c>
      <c r="B54" s="67" t="s">
        <v>0</v>
      </c>
      <c r="C54" s="67" t="s">
        <v>260</v>
      </c>
      <c r="D54" s="67" t="s">
        <v>261</v>
      </c>
      <c r="E54" s="68">
        <v>45014</v>
      </c>
      <c r="F54" s="185" t="s">
        <v>991</v>
      </c>
      <c r="G54" s="67" t="s">
        <v>995</v>
      </c>
      <c r="H54" s="69">
        <v>1</v>
      </c>
      <c r="I54" s="69">
        <v>1</v>
      </c>
      <c r="J54" s="69">
        <v>300</v>
      </c>
      <c r="K54" s="69">
        <v>660</v>
      </c>
      <c r="L54" s="69">
        <v>659</v>
      </c>
      <c r="M54" s="69">
        <v>1</v>
      </c>
      <c r="N54" s="69">
        <v>0</v>
      </c>
      <c r="O54" s="69">
        <v>0</v>
      </c>
      <c r="P54" s="69">
        <v>346</v>
      </c>
      <c r="Q54" s="80">
        <v>14</v>
      </c>
      <c r="R54" s="80">
        <v>11703806</v>
      </c>
      <c r="S54" s="80">
        <v>89802</v>
      </c>
      <c r="T54" s="80">
        <v>11614004</v>
      </c>
      <c r="U54" s="80">
        <v>11742594</v>
      </c>
      <c r="V54" s="80">
        <v>12389230</v>
      </c>
      <c r="W54" s="80">
        <v>0</v>
      </c>
      <c r="X54" s="80">
        <v>0</v>
      </c>
      <c r="Y54" s="80">
        <v>0</v>
      </c>
      <c r="Z54" s="80">
        <v>12389230</v>
      </c>
      <c r="AA54" s="80">
        <v>12372017</v>
      </c>
      <c r="AB54" s="80">
        <v>-17213</v>
      </c>
      <c r="AC54" s="69">
        <v>38788</v>
      </c>
      <c r="AD54" s="69">
        <v>301</v>
      </c>
      <c r="AE54" s="69">
        <v>0</v>
      </c>
      <c r="AF54" s="80">
        <v>14</v>
      </c>
      <c r="AG54" s="80">
        <v>14951</v>
      </c>
      <c r="AH54" s="69">
        <v>0</v>
      </c>
      <c r="AI54" s="69">
        <v>0</v>
      </c>
      <c r="AJ54" s="80">
        <v>0</v>
      </c>
      <c r="AK54" s="80">
        <v>38788</v>
      </c>
      <c r="AL54" s="69">
        <v>0</v>
      </c>
      <c r="AM54" s="69">
        <v>0</v>
      </c>
      <c r="AN54" s="80">
        <v>0</v>
      </c>
      <c r="AO54" s="80">
        <v>0</v>
      </c>
      <c r="AP54" s="69">
        <v>0</v>
      </c>
      <c r="AQ54" s="69">
        <v>0</v>
      </c>
      <c r="AR54" s="80">
        <v>0</v>
      </c>
      <c r="AS54" s="80">
        <v>0</v>
      </c>
      <c r="AT54" s="69">
        <v>0</v>
      </c>
      <c r="AU54" s="69">
        <v>0</v>
      </c>
      <c r="AV54" s="80">
        <v>0</v>
      </c>
      <c r="AW54" s="80">
        <v>0</v>
      </c>
      <c r="AX54" s="69">
        <v>0</v>
      </c>
      <c r="AY54" s="69">
        <v>0</v>
      </c>
      <c r="AZ54" s="80">
        <v>0</v>
      </c>
      <c r="BA54" s="80">
        <v>0</v>
      </c>
      <c r="BB54" s="69">
        <v>0</v>
      </c>
      <c r="BC54" s="69">
        <v>0</v>
      </c>
      <c r="BD54" s="80">
        <v>0</v>
      </c>
      <c r="BE54" s="80">
        <v>0</v>
      </c>
      <c r="BF54" s="69">
        <v>0</v>
      </c>
      <c r="BG54" s="69">
        <v>0</v>
      </c>
      <c r="BH54" s="80">
        <v>0</v>
      </c>
      <c r="BI54" s="80">
        <v>0</v>
      </c>
      <c r="BJ54" s="69">
        <v>0</v>
      </c>
      <c r="BK54" s="69">
        <v>60</v>
      </c>
      <c r="BL54" s="80">
        <v>0</v>
      </c>
      <c r="BM54" s="80">
        <v>0</v>
      </c>
      <c r="BN54" s="69">
        <v>0</v>
      </c>
      <c r="BO54" s="69">
        <v>0</v>
      </c>
      <c r="BP54" s="80">
        <v>0</v>
      </c>
      <c r="BQ54" s="80">
        <v>0</v>
      </c>
      <c r="BR54" s="69">
        <v>0</v>
      </c>
      <c r="BS54" s="69">
        <v>0</v>
      </c>
      <c r="BT54" s="80">
        <v>0</v>
      </c>
      <c r="BU54" s="80">
        <v>0</v>
      </c>
      <c r="BV54" s="69">
        <v>0</v>
      </c>
      <c r="BW54" s="69">
        <v>0</v>
      </c>
      <c r="BX54" s="80">
        <v>0</v>
      </c>
      <c r="BY54" s="80">
        <v>0</v>
      </c>
      <c r="BZ54" s="69">
        <v>0</v>
      </c>
      <c r="CA54" s="69">
        <v>60</v>
      </c>
      <c r="CB54" s="80">
        <v>14</v>
      </c>
      <c r="CC54" s="80">
        <v>53739</v>
      </c>
      <c r="CD54" s="69">
        <v>0</v>
      </c>
      <c r="CE54" s="69" t="s">
        <v>770</v>
      </c>
      <c r="CF54" s="69" t="s">
        <v>771</v>
      </c>
      <c r="CG54" s="69" t="s">
        <v>709</v>
      </c>
      <c r="CH54" s="69" t="s">
        <v>709</v>
      </c>
      <c r="CI54" s="69" t="s">
        <v>709</v>
      </c>
      <c r="CJ54" s="68" t="s">
        <v>709</v>
      </c>
      <c r="CK54" s="68">
        <v>45981</v>
      </c>
      <c r="CL54" s="185" t="s">
        <v>993</v>
      </c>
      <c r="CM54" s="67" t="s">
        <v>989</v>
      </c>
      <c r="CN54" s="67" t="s">
        <v>168</v>
      </c>
      <c r="CO54" s="68">
        <v>45834</v>
      </c>
      <c r="CP54" s="185" t="s">
        <v>986</v>
      </c>
      <c r="CQ54" s="67" t="s">
        <v>994</v>
      </c>
      <c r="CR54" s="67" t="s">
        <v>568</v>
      </c>
      <c r="CS54" s="69">
        <v>10416036.130000001</v>
      </c>
      <c r="CT54" s="69"/>
      <c r="CU54" s="69"/>
      <c r="CV54" s="69">
        <v>14</v>
      </c>
      <c r="CW54" s="69">
        <v>45</v>
      </c>
      <c r="CX54" s="69">
        <v>0</v>
      </c>
      <c r="CY54" s="69">
        <v>0</v>
      </c>
      <c r="CZ54" s="69">
        <v>0</v>
      </c>
      <c r="DA54" s="69">
        <v>0</v>
      </c>
      <c r="DG54" t="str">
        <f t="shared" si="1"/>
        <v>CO</v>
      </c>
    </row>
    <row r="55" spans="1:111">
      <c r="A55" t="str">
        <f t="shared" si="0"/>
        <v>02CO</v>
      </c>
      <c r="B55" s="67" t="s">
        <v>0</v>
      </c>
      <c r="C55" s="67" t="s">
        <v>778</v>
      </c>
      <c r="D55" s="67" t="s">
        <v>1003</v>
      </c>
      <c r="E55" s="68">
        <v>45042</v>
      </c>
      <c r="F55" s="185" t="s">
        <v>986</v>
      </c>
      <c r="G55" s="67" t="s">
        <v>995</v>
      </c>
      <c r="H55" s="69">
        <v>2</v>
      </c>
      <c r="I55" s="69">
        <v>0</v>
      </c>
      <c r="J55" s="69">
        <v>425</v>
      </c>
      <c r="K55" s="69">
        <v>610</v>
      </c>
      <c r="L55" s="69">
        <v>605</v>
      </c>
      <c r="M55" s="69">
        <v>5</v>
      </c>
      <c r="N55" s="69">
        <v>0</v>
      </c>
      <c r="O55" s="69">
        <v>0</v>
      </c>
      <c r="P55" s="69">
        <v>185</v>
      </c>
      <c r="Q55" s="80">
        <v>0</v>
      </c>
      <c r="R55" s="80">
        <v>10398707</v>
      </c>
      <c r="S55" s="80">
        <v>246</v>
      </c>
      <c r="T55" s="80">
        <v>10398461</v>
      </c>
      <c r="U55" s="80">
        <v>10398707</v>
      </c>
      <c r="V55" s="80">
        <v>10268067</v>
      </c>
      <c r="W55" s="80">
        <v>0</v>
      </c>
      <c r="X55" s="80">
        <v>0</v>
      </c>
      <c r="Y55" s="80">
        <v>0</v>
      </c>
      <c r="Z55" s="80">
        <v>10268067</v>
      </c>
      <c r="AA55" s="80">
        <v>10264507</v>
      </c>
      <c r="AB55" s="80">
        <v>-3560</v>
      </c>
      <c r="AC55" s="69">
        <v>0</v>
      </c>
      <c r="AD55" s="69">
        <v>137</v>
      </c>
      <c r="AE55" s="69">
        <v>0</v>
      </c>
      <c r="AF55" s="80">
        <v>0</v>
      </c>
      <c r="AG55" s="80">
        <v>0</v>
      </c>
      <c r="AH55" s="69">
        <v>0</v>
      </c>
      <c r="AI55" s="69">
        <v>0</v>
      </c>
      <c r="AJ55" s="80">
        <v>0</v>
      </c>
      <c r="AK55" s="80">
        <v>0</v>
      </c>
      <c r="AL55" s="69">
        <v>0</v>
      </c>
      <c r="AM55" s="69">
        <v>0</v>
      </c>
      <c r="AN55" s="80">
        <v>0</v>
      </c>
      <c r="AO55" s="80">
        <v>0</v>
      </c>
      <c r="AP55" s="69">
        <v>0</v>
      </c>
      <c r="AQ55" s="69">
        <v>0</v>
      </c>
      <c r="AR55" s="80">
        <v>0</v>
      </c>
      <c r="AS55" s="80">
        <v>0</v>
      </c>
      <c r="AT55" s="69">
        <v>0</v>
      </c>
      <c r="AU55" s="69">
        <v>0</v>
      </c>
      <c r="AV55" s="80">
        <v>0</v>
      </c>
      <c r="AW55" s="80">
        <v>0</v>
      </c>
      <c r="AX55" s="69">
        <v>0</v>
      </c>
      <c r="AY55" s="69">
        <v>0</v>
      </c>
      <c r="AZ55" s="80">
        <v>0</v>
      </c>
      <c r="BA55" s="80">
        <v>0</v>
      </c>
      <c r="BB55" s="69">
        <v>0</v>
      </c>
      <c r="BC55" s="69">
        <v>0</v>
      </c>
      <c r="BD55" s="80">
        <v>0</v>
      </c>
      <c r="BE55" s="80">
        <v>0</v>
      </c>
      <c r="BF55" s="69">
        <v>0</v>
      </c>
      <c r="BG55" s="69">
        <v>0</v>
      </c>
      <c r="BH55" s="80">
        <v>0</v>
      </c>
      <c r="BI55" s="80">
        <v>0</v>
      </c>
      <c r="BJ55" s="69">
        <v>0</v>
      </c>
      <c r="BK55" s="69">
        <v>0</v>
      </c>
      <c r="BL55" s="80">
        <v>0</v>
      </c>
      <c r="BM55" s="80">
        <v>0</v>
      </c>
      <c r="BN55" s="69">
        <v>0</v>
      </c>
      <c r="BO55" s="69">
        <v>0</v>
      </c>
      <c r="BP55" s="80">
        <v>0</v>
      </c>
      <c r="BQ55" s="80">
        <v>0</v>
      </c>
      <c r="BR55" s="69">
        <v>0</v>
      </c>
      <c r="BS55" s="69">
        <v>0</v>
      </c>
      <c r="BT55" s="80">
        <v>0</v>
      </c>
      <c r="BU55" s="80">
        <v>0</v>
      </c>
      <c r="BV55" s="69">
        <v>0</v>
      </c>
      <c r="BW55" s="69">
        <v>0</v>
      </c>
      <c r="BX55" s="80">
        <v>0</v>
      </c>
      <c r="BY55" s="80">
        <v>0</v>
      </c>
      <c r="BZ55" s="69">
        <v>0</v>
      </c>
      <c r="CA55" s="69">
        <v>0</v>
      </c>
      <c r="CB55" s="80">
        <v>0</v>
      </c>
      <c r="CC55" s="80">
        <v>0</v>
      </c>
      <c r="CD55" s="69">
        <v>0</v>
      </c>
      <c r="CE55" s="69" t="s">
        <v>762</v>
      </c>
      <c r="CF55" s="69" t="s">
        <v>763</v>
      </c>
      <c r="CG55" s="69" t="s">
        <v>709</v>
      </c>
      <c r="CH55" s="69" t="s">
        <v>709</v>
      </c>
      <c r="CI55" s="69" t="s">
        <v>709</v>
      </c>
      <c r="CJ55" s="68" t="s">
        <v>709</v>
      </c>
      <c r="CK55" s="68">
        <v>45845</v>
      </c>
      <c r="CL55" s="185" t="s">
        <v>988</v>
      </c>
      <c r="CM55" s="67" t="s">
        <v>989</v>
      </c>
      <c r="CN55" s="67" t="s">
        <v>168</v>
      </c>
      <c r="CO55" s="68">
        <v>45733</v>
      </c>
      <c r="CP55" s="185" t="s">
        <v>991</v>
      </c>
      <c r="CQ55" s="67" t="s">
        <v>994</v>
      </c>
      <c r="CR55" s="67" t="s">
        <v>700</v>
      </c>
      <c r="CS55" s="69">
        <v>8834993.8499999996</v>
      </c>
      <c r="CT55" s="69"/>
      <c r="CU55" s="69"/>
      <c r="CV55" s="69">
        <v>0</v>
      </c>
      <c r="CW55" s="69">
        <v>48</v>
      </c>
      <c r="CX55" s="69">
        <v>0</v>
      </c>
      <c r="CY55" s="69">
        <v>0</v>
      </c>
      <c r="CZ55" s="69">
        <v>0</v>
      </c>
      <c r="DA55" s="69">
        <v>0</v>
      </c>
      <c r="DG55" t="str">
        <f t="shared" si="1"/>
        <v>CO</v>
      </c>
    </row>
    <row r="56" spans="1:111">
      <c r="A56" t="str">
        <f t="shared" si="0"/>
        <v>02CO</v>
      </c>
      <c r="B56" s="67" t="s">
        <v>0</v>
      </c>
      <c r="C56" s="67" t="s">
        <v>262</v>
      </c>
      <c r="D56" s="67" t="s">
        <v>263</v>
      </c>
      <c r="E56" s="68">
        <v>45063</v>
      </c>
      <c r="F56" s="185" t="s">
        <v>986</v>
      </c>
      <c r="G56" s="67" t="s">
        <v>995</v>
      </c>
      <c r="H56" s="69">
        <v>2</v>
      </c>
      <c r="I56" s="69">
        <v>2</v>
      </c>
      <c r="J56" s="69">
        <v>330</v>
      </c>
      <c r="K56" s="69">
        <v>604</v>
      </c>
      <c r="L56" s="69">
        <v>604</v>
      </c>
      <c r="M56" s="69">
        <v>0</v>
      </c>
      <c r="N56" s="69">
        <v>0</v>
      </c>
      <c r="O56" s="69">
        <v>0</v>
      </c>
      <c r="P56" s="69">
        <v>174</v>
      </c>
      <c r="Q56" s="80">
        <v>100</v>
      </c>
      <c r="R56" s="80">
        <v>23947969</v>
      </c>
      <c r="S56" s="80">
        <v>150000</v>
      </c>
      <c r="T56" s="80">
        <v>23797969</v>
      </c>
      <c r="U56" s="80">
        <v>24055659</v>
      </c>
      <c r="V56" s="80">
        <v>25032603</v>
      </c>
      <c r="W56" s="80">
        <v>0</v>
      </c>
      <c r="X56" s="80">
        <v>0</v>
      </c>
      <c r="Y56" s="80">
        <v>0</v>
      </c>
      <c r="Z56" s="80">
        <v>25032603</v>
      </c>
      <c r="AA56" s="80">
        <v>25026994</v>
      </c>
      <c r="AB56" s="80">
        <v>-5609</v>
      </c>
      <c r="AC56" s="69">
        <v>107690</v>
      </c>
      <c r="AD56" s="69">
        <v>101</v>
      </c>
      <c r="AE56" s="69">
        <v>0</v>
      </c>
      <c r="AF56" s="80">
        <v>66</v>
      </c>
      <c r="AG56" s="80">
        <v>177659</v>
      </c>
      <c r="AH56" s="69">
        <v>0</v>
      </c>
      <c r="AI56" s="69">
        <v>0</v>
      </c>
      <c r="AJ56" s="80">
        <v>34</v>
      </c>
      <c r="AK56" s="80">
        <v>0</v>
      </c>
      <c r="AL56" s="69">
        <v>0</v>
      </c>
      <c r="AM56" s="69">
        <v>0</v>
      </c>
      <c r="AN56" s="80">
        <v>0</v>
      </c>
      <c r="AO56" s="80">
        <v>0</v>
      </c>
      <c r="AP56" s="69">
        <v>0</v>
      </c>
      <c r="AQ56" s="69">
        <v>0</v>
      </c>
      <c r="AR56" s="80">
        <v>0</v>
      </c>
      <c r="AS56" s="80">
        <v>0</v>
      </c>
      <c r="AT56" s="69">
        <v>0</v>
      </c>
      <c r="AU56" s="69">
        <v>0</v>
      </c>
      <c r="AV56" s="80">
        <v>0</v>
      </c>
      <c r="AW56" s="80">
        <v>0</v>
      </c>
      <c r="AX56" s="69">
        <v>0</v>
      </c>
      <c r="AY56" s="69">
        <v>0</v>
      </c>
      <c r="AZ56" s="80">
        <v>0</v>
      </c>
      <c r="BA56" s="80">
        <v>3218</v>
      </c>
      <c r="BB56" s="69">
        <v>0</v>
      </c>
      <c r="BC56" s="69">
        <v>0</v>
      </c>
      <c r="BD56" s="80">
        <v>0</v>
      </c>
      <c r="BE56" s="80">
        <v>0</v>
      </c>
      <c r="BF56" s="69">
        <v>0</v>
      </c>
      <c r="BG56" s="69">
        <v>0</v>
      </c>
      <c r="BH56" s="80">
        <v>0</v>
      </c>
      <c r="BI56" s="80">
        <v>0</v>
      </c>
      <c r="BJ56" s="69">
        <v>0</v>
      </c>
      <c r="BK56" s="69">
        <v>0</v>
      </c>
      <c r="BL56" s="80">
        <v>0</v>
      </c>
      <c r="BM56" s="80">
        <v>0</v>
      </c>
      <c r="BN56" s="69">
        <v>0</v>
      </c>
      <c r="BO56" s="69">
        <v>0</v>
      </c>
      <c r="BP56" s="80">
        <v>0</v>
      </c>
      <c r="BQ56" s="80">
        <v>0</v>
      </c>
      <c r="BR56" s="69">
        <v>0</v>
      </c>
      <c r="BS56" s="69">
        <v>0</v>
      </c>
      <c r="BT56" s="80">
        <v>0</v>
      </c>
      <c r="BU56" s="80">
        <v>0</v>
      </c>
      <c r="BV56" s="69">
        <v>0</v>
      </c>
      <c r="BW56" s="69">
        <v>0</v>
      </c>
      <c r="BX56" s="80">
        <v>0</v>
      </c>
      <c r="BY56" s="80">
        <v>0</v>
      </c>
      <c r="BZ56" s="69">
        <v>0</v>
      </c>
      <c r="CA56" s="69">
        <v>0</v>
      </c>
      <c r="CB56" s="80">
        <v>100</v>
      </c>
      <c r="CC56" s="80">
        <v>180877</v>
      </c>
      <c r="CD56" s="69">
        <v>0</v>
      </c>
      <c r="CE56" s="69" t="s">
        <v>718</v>
      </c>
      <c r="CF56" s="69" t="s">
        <v>719</v>
      </c>
      <c r="CG56" s="69" t="s">
        <v>709</v>
      </c>
      <c r="CH56" s="69" t="s">
        <v>709</v>
      </c>
      <c r="CI56" s="69" t="s">
        <v>709</v>
      </c>
      <c r="CJ56" s="68" t="s">
        <v>709</v>
      </c>
      <c r="CK56" s="68">
        <v>45946</v>
      </c>
      <c r="CL56" s="185" t="s">
        <v>993</v>
      </c>
      <c r="CM56" s="67" t="s">
        <v>989</v>
      </c>
      <c r="CN56" s="67" t="s">
        <v>168</v>
      </c>
      <c r="CO56" s="68">
        <v>45833</v>
      </c>
      <c r="CP56" s="185" t="s">
        <v>986</v>
      </c>
      <c r="CQ56" s="67" t="s">
        <v>994</v>
      </c>
      <c r="CR56" s="67" t="s">
        <v>568</v>
      </c>
      <c r="CS56" s="69">
        <v>21934859.670000002</v>
      </c>
      <c r="CT56" s="69"/>
      <c r="CU56" s="69"/>
      <c r="CV56" s="69">
        <v>100</v>
      </c>
      <c r="CW56" s="69">
        <v>73</v>
      </c>
      <c r="CX56" s="69">
        <v>0</v>
      </c>
      <c r="CY56" s="69">
        <v>0</v>
      </c>
      <c r="CZ56" s="69">
        <v>0</v>
      </c>
      <c r="DA56" s="69">
        <v>0</v>
      </c>
      <c r="DG56" t="str">
        <f t="shared" si="1"/>
        <v>CO</v>
      </c>
    </row>
    <row r="57" spans="1:111">
      <c r="A57" t="str">
        <f t="shared" si="0"/>
        <v>02CO</v>
      </c>
      <c r="B57" s="67" t="s">
        <v>0</v>
      </c>
      <c r="C57" s="67" t="s">
        <v>264</v>
      </c>
      <c r="D57" s="67" t="s">
        <v>265</v>
      </c>
      <c r="E57" s="68">
        <v>45042</v>
      </c>
      <c r="F57" s="185" t="s">
        <v>986</v>
      </c>
      <c r="G57" s="67" t="s">
        <v>995</v>
      </c>
      <c r="H57" s="69">
        <v>1</v>
      </c>
      <c r="I57" s="69">
        <v>2</v>
      </c>
      <c r="J57" s="69">
        <v>300</v>
      </c>
      <c r="K57" s="69">
        <v>751</v>
      </c>
      <c r="L57" s="69">
        <v>751</v>
      </c>
      <c r="M57" s="69">
        <v>0</v>
      </c>
      <c r="N57" s="69">
        <v>0</v>
      </c>
      <c r="O57" s="69">
        <v>0</v>
      </c>
      <c r="P57" s="69">
        <v>250</v>
      </c>
      <c r="Q57" s="80">
        <v>201</v>
      </c>
      <c r="R57" s="80">
        <v>19358596</v>
      </c>
      <c r="S57" s="80">
        <v>150000</v>
      </c>
      <c r="T57" s="80">
        <v>19208596</v>
      </c>
      <c r="U57" s="80">
        <v>19523393</v>
      </c>
      <c r="V57" s="80">
        <v>20332171</v>
      </c>
      <c r="W57" s="80">
        <v>0</v>
      </c>
      <c r="X57" s="80">
        <v>0</v>
      </c>
      <c r="Y57" s="80">
        <v>0</v>
      </c>
      <c r="Z57" s="80">
        <v>20332171</v>
      </c>
      <c r="AA57" s="80">
        <v>20313549</v>
      </c>
      <c r="AB57" s="80">
        <v>-18621</v>
      </c>
      <c r="AC57" s="69">
        <v>164797</v>
      </c>
      <c r="AD57" s="69">
        <v>300</v>
      </c>
      <c r="AE57" s="69">
        <v>0</v>
      </c>
      <c r="AF57" s="80">
        <v>0</v>
      </c>
      <c r="AG57" s="80">
        <v>49110</v>
      </c>
      <c r="AH57" s="69">
        <v>0</v>
      </c>
      <c r="AI57" s="69">
        <v>27</v>
      </c>
      <c r="AJ57" s="80">
        <v>51</v>
      </c>
      <c r="AK57" s="80">
        <v>133896</v>
      </c>
      <c r="AL57" s="69">
        <v>0</v>
      </c>
      <c r="AM57" s="69">
        <v>0</v>
      </c>
      <c r="AN57" s="80">
        <v>0</v>
      </c>
      <c r="AO57" s="80">
        <v>0</v>
      </c>
      <c r="AP57" s="69">
        <v>0</v>
      </c>
      <c r="AQ57" s="69">
        <v>0</v>
      </c>
      <c r="AR57" s="80">
        <v>0</v>
      </c>
      <c r="AS57" s="80">
        <v>0</v>
      </c>
      <c r="AT57" s="69">
        <v>0</v>
      </c>
      <c r="AU57" s="69">
        <v>0</v>
      </c>
      <c r="AV57" s="80">
        <v>0</v>
      </c>
      <c r="AW57" s="80">
        <v>0</v>
      </c>
      <c r="AX57" s="69">
        <v>0</v>
      </c>
      <c r="AY57" s="69">
        <v>0</v>
      </c>
      <c r="AZ57" s="80">
        <v>0</v>
      </c>
      <c r="BA57" s="80">
        <v>0</v>
      </c>
      <c r="BB57" s="69">
        <v>0</v>
      </c>
      <c r="BC57" s="69">
        <v>0</v>
      </c>
      <c r="BD57" s="80">
        <v>0</v>
      </c>
      <c r="BE57" s="80">
        <v>17832</v>
      </c>
      <c r="BF57" s="69">
        <v>0</v>
      </c>
      <c r="BG57" s="69">
        <v>0</v>
      </c>
      <c r="BH57" s="80">
        <v>0</v>
      </c>
      <c r="BI57" s="80">
        <v>0</v>
      </c>
      <c r="BJ57" s="69">
        <v>0</v>
      </c>
      <c r="BK57" s="69">
        <v>0</v>
      </c>
      <c r="BL57" s="80">
        <v>150</v>
      </c>
      <c r="BM57" s="80">
        <v>9270</v>
      </c>
      <c r="BN57" s="69">
        <v>0</v>
      </c>
      <c r="BO57" s="69">
        <v>0</v>
      </c>
      <c r="BP57" s="80">
        <v>0</v>
      </c>
      <c r="BQ57" s="80">
        <v>0</v>
      </c>
      <c r="BR57" s="69">
        <v>0</v>
      </c>
      <c r="BS57" s="69">
        <v>0</v>
      </c>
      <c r="BT57" s="80">
        <v>0</v>
      </c>
      <c r="BU57" s="80">
        <v>0</v>
      </c>
      <c r="BV57" s="69">
        <v>0</v>
      </c>
      <c r="BW57" s="69">
        <v>0</v>
      </c>
      <c r="BX57" s="80">
        <v>0</v>
      </c>
      <c r="BY57" s="80">
        <v>0</v>
      </c>
      <c r="BZ57" s="69">
        <v>0</v>
      </c>
      <c r="CA57" s="69">
        <v>27</v>
      </c>
      <c r="CB57" s="80">
        <v>201</v>
      </c>
      <c r="CC57" s="80">
        <v>210108</v>
      </c>
      <c r="CD57" s="69">
        <v>0</v>
      </c>
      <c r="CE57" s="69" t="s">
        <v>718</v>
      </c>
      <c r="CF57" s="69" t="s">
        <v>719</v>
      </c>
      <c r="CG57" s="69" t="s">
        <v>709</v>
      </c>
      <c r="CH57" s="69" t="s">
        <v>709</v>
      </c>
      <c r="CI57" s="69" t="s">
        <v>709</v>
      </c>
      <c r="CJ57" s="68" t="s">
        <v>709</v>
      </c>
      <c r="CK57" s="68">
        <v>46073</v>
      </c>
      <c r="CL57" s="185" t="s">
        <v>991</v>
      </c>
      <c r="CM57" s="67" t="s">
        <v>989</v>
      </c>
      <c r="CN57" s="67" t="s">
        <v>168</v>
      </c>
      <c r="CO57" s="68">
        <v>45957</v>
      </c>
      <c r="CP57" s="185" t="s">
        <v>993</v>
      </c>
      <c r="CQ57" s="67" t="s">
        <v>989</v>
      </c>
      <c r="CR57" s="67" t="s">
        <v>568</v>
      </c>
      <c r="CS57" s="69">
        <v>19142187.329999998</v>
      </c>
      <c r="CT57" s="69"/>
      <c r="CU57" s="69"/>
      <c r="CV57" s="69">
        <v>165</v>
      </c>
      <c r="CW57" s="69">
        <v>68</v>
      </c>
      <c r="CX57" s="69">
        <v>0</v>
      </c>
      <c r="CY57" s="69">
        <v>0</v>
      </c>
      <c r="CZ57" s="69">
        <v>0</v>
      </c>
      <c r="DA57" s="69">
        <v>0</v>
      </c>
      <c r="DG57" t="str">
        <f t="shared" si="1"/>
        <v>CO</v>
      </c>
    </row>
    <row r="58" spans="1:111">
      <c r="A58" t="str">
        <f t="shared" si="0"/>
        <v>02CO</v>
      </c>
      <c r="B58" s="67" t="s">
        <v>0</v>
      </c>
      <c r="C58" s="67" t="s">
        <v>266</v>
      </c>
      <c r="D58" s="67" t="s">
        <v>267</v>
      </c>
      <c r="E58" s="68">
        <v>44902</v>
      </c>
      <c r="F58" s="185" t="s">
        <v>993</v>
      </c>
      <c r="G58" s="67" t="s">
        <v>995</v>
      </c>
      <c r="H58" s="69">
        <v>2</v>
      </c>
      <c r="I58" s="69">
        <v>5</v>
      </c>
      <c r="J58" s="69">
        <v>450</v>
      </c>
      <c r="K58" s="69">
        <v>714</v>
      </c>
      <c r="L58" s="69">
        <v>711</v>
      </c>
      <c r="M58" s="69">
        <v>3</v>
      </c>
      <c r="N58" s="69">
        <v>0</v>
      </c>
      <c r="O58" s="69">
        <v>0</v>
      </c>
      <c r="P58" s="69">
        <v>264</v>
      </c>
      <c r="Q58" s="80">
        <v>0</v>
      </c>
      <c r="R58" s="80">
        <v>26057502</v>
      </c>
      <c r="S58" s="80">
        <v>150000</v>
      </c>
      <c r="T58" s="80">
        <v>25907502</v>
      </c>
      <c r="U58" s="80">
        <v>26443445</v>
      </c>
      <c r="V58" s="80">
        <v>27980036</v>
      </c>
      <c r="W58" s="80">
        <v>0</v>
      </c>
      <c r="X58" s="80">
        <v>0</v>
      </c>
      <c r="Y58" s="80">
        <v>0</v>
      </c>
      <c r="Z58" s="80">
        <v>27980036</v>
      </c>
      <c r="AA58" s="80">
        <v>27874372</v>
      </c>
      <c r="AB58" s="80">
        <v>-105664</v>
      </c>
      <c r="AC58" s="69">
        <v>385943</v>
      </c>
      <c r="AD58" s="69">
        <v>91</v>
      </c>
      <c r="AE58" s="69">
        <v>86</v>
      </c>
      <c r="AF58" s="80">
        <v>0</v>
      </c>
      <c r="AG58" s="80">
        <v>261787</v>
      </c>
      <c r="AH58" s="69">
        <v>11998</v>
      </c>
      <c r="AI58" s="69">
        <v>21</v>
      </c>
      <c r="AJ58" s="80">
        <v>0</v>
      </c>
      <c r="AK58" s="80">
        <v>157751</v>
      </c>
      <c r="AL58" s="69">
        <v>0</v>
      </c>
      <c r="AM58" s="69">
        <v>0</v>
      </c>
      <c r="AN58" s="80">
        <v>0</v>
      </c>
      <c r="AO58" s="80">
        <v>0</v>
      </c>
      <c r="AP58" s="69">
        <v>0</v>
      </c>
      <c r="AQ58" s="69">
        <v>0</v>
      </c>
      <c r="AR58" s="80">
        <v>0</v>
      </c>
      <c r="AS58" s="80">
        <v>0</v>
      </c>
      <c r="AT58" s="69">
        <v>0</v>
      </c>
      <c r="AU58" s="69">
        <v>0</v>
      </c>
      <c r="AV58" s="80">
        <v>0</v>
      </c>
      <c r="AW58" s="80">
        <v>0</v>
      </c>
      <c r="AX58" s="69">
        <v>0</v>
      </c>
      <c r="AY58" s="69">
        <v>0</v>
      </c>
      <c r="AZ58" s="80">
        <v>0</v>
      </c>
      <c r="BA58" s="80">
        <v>0</v>
      </c>
      <c r="BB58" s="69">
        <v>0</v>
      </c>
      <c r="BC58" s="69">
        <v>0</v>
      </c>
      <c r="BD58" s="80">
        <v>0</v>
      </c>
      <c r="BE58" s="80">
        <v>37869</v>
      </c>
      <c r="BF58" s="69">
        <v>0</v>
      </c>
      <c r="BG58" s="69">
        <v>0</v>
      </c>
      <c r="BH58" s="80">
        <v>0</v>
      </c>
      <c r="BI58" s="80">
        <v>0</v>
      </c>
      <c r="BJ58" s="69">
        <v>0</v>
      </c>
      <c r="BK58" s="69">
        <v>0</v>
      </c>
      <c r="BL58" s="80">
        <v>0</v>
      </c>
      <c r="BM58" s="80">
        <v>4889</v>
      </c>
      <c r="BN58" s="69">
        <v>0</v>
      </c>
      <c r="BO58" s="69">
        <v>0</v>
      </c>
      <c r="BP58" s="80">
        <v>0</v>
      </c>
      <c r="BQ58" s="80">
        <v>0</v>
      </c>
      <c r="BR58" s="69">
        <v>0</v>
      </c>
      <c r="BS58" s="69">
        <v>0</v>
      </c>
      <c r="BT58" s="80">
        <v>0</v>
      </c>
      <c r="BU58" s="80">
        <v>0</v>
      </c>
      <c r="BV58" s="69">
        <v>0</v>
      </c>
      <c r="BW58" s="69">
        <v>0</v>
      </c>
      <c r="BX58" s="80">
        <v>0</v>
      </c>
      <c r="BY58" s="80">
        <v>0</v>
      </c>
      <c r="BZ58" s="69">
        <v>0</v>
      </c>
      <c r="CA58" s="69">
        <v>107</v>
      </c>
      <c r="CB58" s="80">
        <v>0</v>
      </c>
      <c r="CC58" s="80">
        <v>462296</v>
      </c>
      <c r="CD58" s="69">
        <v>11998</v>
      </c>
      <c r="CE58" s="69" t="s">
        <v>768</v>
      </c>
      <c r="CF58" s="69" t="s">
        <v>769</v>
      </c>
      <c r="CG58" s="69" t="s">
        <v>709</v>
      </c>
      <c r="CH58" s="69" t="s">
        <v>709</v>
      </c>
      <c r="CI58" s="69" t="s">
        <v>709</v>
      </c>
      <c r="CJ58" s="68" t="s">
        <v>709</v>
      </c>
      <c r="CK58" s="68">
        <v>45860</v>
      </c>
      <c r="CL58" s="185" t="s">
        <v>988</v>
      </c>
      <c r="CM58" s="67" t="s">
        <v>989</v>
      </c>
      <c r="CN58" s="67" t="s">
        <v>168</v>
      </c>
      <c r="CO58" s="68">
        <v>45729</v>
      </c>
      <c r="CP58" s="185" t="s">
        <v>991</v>
      </c>
      <c r="CQ58" s="67" t="s">
        <v>994</v>
      </c>
      <c r="CR58" s="67" t="s">
        <v>568</v>
      </c>
      <c r="CS58" s="69">
        <v>24163399.989999998</v>
      </c>
      <c r="CT58" s="69"/>
      <c r="CU58" s="69"/>
      <c r="CV58" s="69">
        <v>0</v>
      </c>
      <c r="CW58" s="69">
        <v>66</v>
      </c>
      <c r="CX58" s="69">
        <v>0</v>
      </c>
      <c r="CY58" s="69">
        <v>0</v>
      </c>
      <c r="CZ58" s="69">
        <v>0</v>
      </c>
      <c r="DA58" s="69">
        <v>0</v>
      </c>
      <c r="DG58" t="str">
        <f t="shared" si="1"/>
        <v>CO</v>
      </c>
    </row>
    <row r="59" spans="1:111">
      <c r="A59" t="str">
        <f t="shared" si="0"/>
        <v>02CO</v>
      </c>
      <c r="B59" s="67" t="s">
        <v>0</v>
      </c>
      <c r="C59" s="67" t="s">
        <v>625</v>
      </c>
      <c r="D59" s="67" t="s">
        <v>626</v>
      </c>
      <c r="E59" s="68">
        <v>45266</v>
      </c>
      <c r="F59" s="185" t="s">
        <v>993</v>
      </c>
      <c r="G59" s="67" t="s">
        <v>990</v>
      </c>
      <c r="H59" s="69">
        <v>1</v>
      </c>
      <c r="I59" s="69">
        <v>0</v>
      </c>
      <c r="J59" s="69">
        <v>300</v>
      </c>
      <c r="K59" s="69">
        <v>503</v>
      </c>
      <c r="L59" s="69">
        <v>501</v>
      </c>
      <c r="M59" s="69">
        <v>2</v>
      </c>
      <c r="N59" s="69">
        <v>0</v>
      </c>
      <c r="O59" s="69">
        <v>0</v>
      </c>
      <c r="P59" s="69">
        <v>113</v>
      </c>
      <c r="Q59" s="80">
        <v>90</v>
      </c>
      <c r="R59" s="80">
        <v>6853255</v>
      </c>
      <c r="S59" s="80">
        <v>73995</v>
      </c>
      <c r="T59" s="80">
        <v>6779259</v>
      </c>
      <c r="U59" s="80">
        <v>6853255</v>
      </c>
      <c r="V59" s="80">
        <v>6989283</v>
      </c>
      <c r="W59" s="80">
        <v>0</v>
      </c>
      <c r="X59" s="80">
        <v>0</v>
      </c>
      <c r="Y59" s="80">
        <v>0</v>
      </c>
      <c r="Z59" s="80">
        <v>6989283</v>
      </c>
      <c r="AA59" s="80">
        <v>6981891</v>
      </c>
      <c r="AB59" s="80">
        <v>-7392</v>
      </c>
      <c r="AC59" s="69">
        <v>0</v>
      </c>
      <c r="AD59" s="69">
        <v>72</v>
      </c>
      <c r="AE59" s="69">
        <v>0</v>
      </c>
      <c r="AF59" s="80">
        <v>10</v>
      </c>
      <c r="AG59" s="80">
        <v>13022</v>
      </c>
      <c r="AH59" s="69">
        <v>0</v>
      </c>
      <c r="AI59" s="69">
        <v>0</v>
      </c>
      <c r="AJ59" s="80">
        <v>20</v>
      </c>
      <c r="AK59" s="80">
        <v>29941</v>
      </c>
      <c r="AL59" s="69">
        <v>0</v>
      </c>
      <c r="AM59" s="69">
        <v>0</v>
      </c>
      <c r="AN59" s="80">
        <v>0</v>
      </c>
      <c r="AO59" s="80">
        <v>0</v>
      </c>
      <c r="AP59" s="69">
        <v>0</v>
      </c>
      <c r="AQ59" s="69">
        <v>0</v>
      </c>
      <c r="AR59" s="80">
        <v>0</v>
      </c>
      <c r="AS59" s="80">
        <v>0</v>
      </c>
      <c r="AT59" s="69">
        <v>0</v>
      </c>
      <c r="AU59" s="69">
        <v>0</v>
      </c>
      <c r="AV59" s="80">
        <v>0</v>
      </c>
      <c r="AW59" s="80">
        <v>0</v>
      </c>
      <c r="AX59" s="69">
        <v>0</v>
      </c>
      <c r="AY59" s="69">
        <v>0</v>
      </c>
      <c r="AZ59" s="80">
        <v>0</v>
      </c>
      <c r="BA59" s="80">
        <v>0</v>
      </c>
      <c r="BB59" s="69">
        <v>0</v>
      </c>
      <c r="BC59" s="69">
        <v>0</v>
      </c>
      <c r="BD59" s="80">
        <v>60</v>
      </c>
      <c r="BE59" s="80">
        <v>3372</v>
      </c>
      <c r="BF59" s="69">
        <v>0</v>
      </c>
      <c r="BG59" s="69">
        <v>0</v>
      </c>
      <c r="BH59" s="80">
        <v>0</v>
      </c>
      <c r="BI59" s="80">
        <v>0</v>
      </c>
      <c r="BJ59" s="69">
        <v>0</v>
      </c>
      <c r="BK59" s="69">
        <v>0</v>
      </c>
      <c r="BL59" s="80">
        <v>0</v>
      </c>
      <c r="BM59" s="80">
        <v>0</v>
      </c>
      <c r="BN59" s="69">
        <v>0</v>
      </c>
      <c r="BO59" s="69">
        <v>0</v>
      </c>
      <c r="BP59" s="80">
        <v>0</v>
      </c>
      <c r="BQ59" s="80">
        <v>0</v>
      </c>
      <c r="BR59" s="69">
        <v>0</v>
      </c>
      <c r="BS59" s="69">
        <v>0</v>
      </c>
      <c r="BT59" s="80">
        <v>0</v>
      </c>
      <c r="BU59" s="80">
        <v>0</v>
      </c>
      <c r="BV59" s="69">
        <v>0</v>
      </c>
      <c r="BW59" s="69">
        <v>0</v>
      </c>
      <c r="BX59" s="80">
        <v>0</v>
      </c>
      <c r="BY59" s="80">
        <v>0</v>
      </c>
      <c r="BZ59" s="69">
        <v>0</v>
      </c>
      <c r="CA59" s="69">
        <v>0</v>
      </c>
      <c r="CB59" s="80">
        <v>90</v>
      </c>
      <c r="CC59" s="80">
        <v>46335</v>
      </c>
      <c r="CD59" s="69">
        <v>0</v>
      </c>
      <c r="CE59" s="69" t="s">
        <v>774</v>
      </c>
      <c r="CF59" s="69" t="s">
        <v>775</v>
      </c>
      <c r="CG59" s="69" t="s">
        <v>709</v>
      </c>
      <c r="CH59" s="69" t="s">
        <v>709</v>
      </c>
      <c r="CI59" s="69" t="s">
        <v>709</v>
      </c>
      <c r="CJ59" s="68" t="s">
        <v>709</v>
      </c>
      <c r="CK59" s="68">
        <v>46014</v>
      </c>
      <c r="CL59" s="185" t="s">
        <v>993</v>
      </c>
      <c r="CM59" s="67" t="s">
        <v>989</v>
      </c>
      <c r="CN59" s="67" t="s">
        <v>168</v>
      </c>
      <c r="CO59" s="68">
        <v>45881</v>
      </c>
      <c r="CP59" s="185" t="s">
        <v>988</v>
      </c>
      <c r="CQ59" s="67" t="s">
        <v>989</v>
      </c>
      <c r="CR59" s="67" t="s">
        <v>568</v>
      </c>
      <c r="CS59" s="69">
        <v>7614578.0199999996</v>
      </c>
      <c r="CT59" s="69"/>
      <c r="CU59" s="69"/>
      <c r="CV59" s="69">
        <v>90</v>
      </c>
      <c r="CW59" s="69">
        <v>41</v>
      </c>
      <c r="CX59" s="69">
        <v>0</v>
      </c>
      <c r="CY59" s="69">
        <v>0</v>
      </c>
      <c r="CZ59" s="69">
        <v>0</v>
      </c>
      <c r="DA59" s="69">
        <v>0</v>
      </c>
      <c r="DG59" t="str">
        <f t="shared" si="1"/>
        <v>CO</v>
      </c>
    </row>
    <row r="60" spans="1:111">
      <c r="A60" t="str">
        <f t="shared" si="0"/>
        <v>02CO</v>
      </c>
      <c r="B60" s="67" t="s">
        <v>0</v>
      </c>
      <c r="C60" s="67" t="s">
        <v>627</v>
      </c>
      <c r="D60" s="67" t="s">
        <v>628</v>
      </c>
      <c r="E60" s="68">
        <v>45224</v>
      </c>
      <c r="F60" s="185" t="s">
        <v>993</v>
      </c>
      <c r="G60" s="67" t="s">
        <v>990</v>
      </c>
      <c r="H60" s="69">
        <v>1</v>
      </c>
      <c r="I60" s="69">
        <v>0</v>
      </c>
      <c r="J60" s="69">
        <v>300</v>
      </c>
      <c r="K60" s="69">
        <v>431</v>
      </c>
      <c r="L60" s="69">
        <v>414</v>
      </c>
      <c r="M60" s="69">
        <v>17</v>
      </c>
      <c r="N60" s="69">
        <v>0</v>
      </c>
      <c r="O60" s="69">
        <v>0</v>
      </c>
      <c r="P60" s="69">
        <v>71</v>
      </c>
      <c r="Q60" s="80">
        <v>60</v>
      </c>
      <c r="R60" s="80">
        <v>5794236</v>
      </c>
      <c r="S60" s="80">
        <v>50808</v>
      </c>
      <c r="T60" s="80">
        <v>5743428</v>
      </c>
      <c r="U60" s="80">
        <v>5794236</v>
      </c>
      <c r="V60" s="80">
        <v>5977965</v>
      </c>
      <c r="W60" s="80">
        <v>0</v>
      </c>
      <c r="X60" s="80">
        <v>0</v>
      </c>
      <c r="Y60" s="80">
        <v>0</v>
      </c>
      <c r="Z60" s="80">
        <v>5977965</v>
      </c>
      <c r="AA60" s="80">
        <v>5956561</v>
      </c>
      <c r="AB60" s="80">
        <v>-21404</v>
      </c>
      <c r="AC60" s="69">
        <v>0</v>
      </c>
      <c r="AD60" s="69">
        <v>93</v>
      </c>
      <c r="AE60" s="69">
        <v>0</v>
      </c>
      <c r="AF60" s="80">
        <v>0</v>
      </c>
      <c r="AG60" s="80">
        <v>14179</v>
      </c>
      <c r="AH60" s="69">
        <v>0</v>
      </c>
      <c r="AI60" s="69">
        <v>0</v>
      </c>
      <c r="AJ60" s="80">
        <v>0</v>
      </c>
      <c r="AK60" s="80">
        <v>0</v>
      </c>
      <c r="AL60" s="69">
        <v>0</v>
      </c>
      <c r="AM60" s="69">
        <v>0</v>
      </c>
      <c r="AN60" s="80">
        <v>0</v>
      </c>
      <c r="AO60" s="80">
        <v>0</v>
      </c>
      <c r="AP60" s="69">
        <v>0</v>
      </c>
      <c r="AQ60" s="69">
        <v>0</v>
      </c>
      <c r="AR60" s="80">
        <v>0</v>
      </c>
      <c r="AS60" s="80">
        <v>0</v>
      </c>
      <c r="AT60" s="69">
        <v>0</v>
      </c>
      <c r="AU60" s="69">
        <v>0</v>
      </c>
      <c r="AV60" s="80">
        <v>0</v>
      </c>
      <c r="AW60" s="80">
        <v>0</v>
      </c>
      <c r="AX60" s="69">
        <v>0</v>
      </c>
      <c r="AY60" s="69">
        <v>0</v>
      </c>
      <c r="AZ60" s="80">
        <v>0</v>
      </c>
      <c r="BA60" s="80">
        <v>0</v>
      </c>
      <c r="BB60" s="69">
        <v>0</v>
      </c>
      <c r="BC60" s="69">
        <v>0</v>
      </c>
      <c r="BD60" s="80">
        <v>0</v>
      </c>
      <c r="BE60" s="80">
        <v>0</v>
      </c>
      <c r="BF60" s="69">
        <v>0</v>
      </c>
      <c r="BG60" s="69">
        <v>0</v>
      </c>
      <c r="BH60" s="80">
        <v>0</v>
      </c>
      <c r="BI60" s="80">
        <v>0</v>
      </c>
      <c r="BJ60" s="69">
        <v>0</v>
      </c>
      <c r="BK60" s="69">
        <v>0</v>
      </c>
      <c r="BL60" s="80">
        <v>60</v>
      </c>
      <c r="BM60" s="80">
        <v>0</v>
      </c>
      <c r="BN60" s="69">
        <v>0</v>
      </c>
      <c r="BO60" s="69">
        <v>0</v>
      </c>
      <c r="BP60" s="80">
        <v>0</v>
      </c>
      <c r="BQ60" s="80">
        <v>0</v>
      </c>
      <c r="BR60" s="69">
        <v>0</v>
      </c>
      <c r="BS60" s="69">
        <v>0</v>
      </c>
      <c r="BT60" s="80">
        <v>0</v>
      </c>
      <c r="BU60" s="80">
        <v>0</v>
      </c>
      <c r="BV60" s="69">
        <v>0</v>
      </c>
      <c r="BW60" s="69">
        <v>0</v>
      </c>
      <c r="BX60" s="80">
        <v>0</v>
      </c>
      <c r="BY60" s="80">
        <v>0</v>
      </c>
      <c r="BZ60" s="69">
        <v>0</v>
      </c>
      <c r="CA60" s="69">
        <v>0</v>
      </c>
      <c r="CB60" s="80">
        <v>60</v>
      </c>
      <c r="CC60" s="80">
        <v>14179</v>
      </c>
      <c r="CD60" s="69">
        <v>0</v>
      </c>
      <c r="CE60" s="69" t="s">
        <v>770</v>
      </c>
      <c r="CF60" s="69" t="s">
        <v>771</v>
      </c>
      <c r="CG60" s="69" t="s">
        <v>709</v>
      </c>
      <c r="CH60" s="69" t="s">
        <v>709</v>
      </c>
      <c r="CI60" s="69" t="s">
        <v>709</v>
      </c>
      <c r="CJ60" s="68" t="s">
        <v>709</v>
      </c>
      <c r="CK60" s="68">
        <v>45973</v>
      </c>
      <c r="CL60" s="185" t="s">
        <v>993</v>
      </c>
      <c r="CM60" s="67" t="s">
        <v>989</v>
      </c>
      <c r="CN60" s="67" t="s">
        <v>168</v>
      </c>
      <c r="CO60" s="68">
        <v>45848</v>
      </c>
      <c r="CP60" s="185" t="s">
        <v>988</v>
      </c>
      <c r="CQ60" s="67" t="s">
        <v>989</v>
      </c>
      <c r="CR60" s="67" t="s">
        <v>568</v>
      </c>
      <c r="CS60" s="69">
        <v>5749684.6100000003</v>
      </c>
      <c r="CT60" s="69"/>
      <c r="CU60" s="69"/>
      <c r="CV60" s="69">
        <v>60</v>
      </c>
      <c r="CW60" s="69">
        <v>38</v>
      </c>
      <c r="CX60" s="69">
        <v>0</v>
      </c>
      <c r="CY60" s="69">
        <v>0</v>
      </c>
      <c r="CZ60" s="69">
        <v>0</v>
      </c>
      <c r="DA60" s="69">
        <v>0</v>
      </c>
      <c r="DG60" t="str">
        <f t="shared" si="1"/>
        <v>CO</v>
      </c>
    </row>
    <row r="61" spans="1:111">
      <c r="A61" t="str">
        <f t="shared" si="0"/>
        <v>02CO</v>
      </c>
      <c r="B61" s="67" t="s">
        <v>0</v>
      </c>
      <c r="C61" s="67" t="s">
        <v>268</v>
      </c>
      <c r="D61" s="67" t="s">
        <v>269</v>
      </c>
      <c r="E61" s="68">
        <v>45245</v>
      </c>
      <c r="F61" s="185" t="s">
        <v>993</v>
      </c>
      <c r="G61" s="67" t="s">
        <v>990</v>
      </c>
      <c r="H61" s="69">
        <v>1</v>
      </c>
      <c r="I61" s="69">
        <v>2</v>
      </c>
      <c r="J61" s="69">
        <v>270</v>
      </c>
      <c r="K61" s="69">
        <v>360</v>
      </c>
      <c r="L61" s="69">
        <v>323</v>
      </c>
      <c r="M61" s="69">
        <v>37</v>
      </c>
      <c r="N61" s="69">
        <v>0</v>
      </c>
      <c r="O61" s="69">
        <v>0</v>
      </c>
      <c r="P61" s="69">
        <v>73</v>
      </c>
      <c r="Q61" s="80">
        <v>17</v>
      </c>
      <c r="R61" s="80">
        <v>1865813</v>
      </c>
      <c r="S61" s="80">
        <v>50000</v>
      </c>
      <c r="T61" s="80">
        <v>1815813</v>
      </c>
      <c r="U61" s="80">
        <v>1939049</v>
      </c>
      <c r="V61" s="80">
        <v>1961474</v>
      </c>
      <c r="W61" s="80">
        <v>0</v>
      </c>
      <c r="X61" s="80">
        <v>0</v>
      </c>
      <c r="Y61" s="80">
        <v>0</v>
      </c>
      <c r="Z61" s="80">
        <v>1961474</v>
      </c>
      <c r="AA61" s="80">
        <v>1960364</v>
      </c>
      <c r="AB61" s="80">
        <v>-1110</v>
      </c>
      <c r="AC61" s="69">
        <v>73235</v>
      </c>
      <c r="AD61" s="69">
        <v>44</v>
      </c>
      <c r="AE61" s="69">
        <v>0</v>
      </c>
      <c r="AF61" s="80">
        <v>16</v>
      </c>
      <c r="AG61" s="80">
        <v>39150</v>
      </c>
      <c r="AH61" s="69">
        <v>0</v>
      </c>
      <c r="AI61" s="69">
        <v>0</v>
      </c>
      <c r="AJ61" s="80">
        <v>1</v>
      </c>
      <c r="AK61" s="80">
        <v>39471</v>
      </c>
      <c r="AL61" s="69">
        <v>0</v>
      </c>
      <c r="AM61" s="69">
        <v>0</v>
      </c>
      <c r="AN61" s="80">
        <v>0</v>
      </c>
      <c r="AO61" s="80">
        <v>0</v>
      </c>
      <c r="AP61" s="69">
        <v>0</v>
      </c>
      <c r="AQ61" s="69">
        <v>0</v>
      </c>
      <c r="AR61" s="80">
        <v>0</v>
      </c>
      <c r="AS61" s="80">
        <v>0</v>
      </c>
      <c r="AT61" s="69">
        <v>0</v>
      </c>
      <c r="AU61" s="69">
        <v>0</v>
      </c>
      <c r="AV61" s="80">
        <v>0</v>
      </c>
      <c r="AW61" s="80">
        <v>0</v>
      </c>
      <c r="AX61" s="69">
        <v>0</v>
      </c>
      <c r="AY61" s="69">
        <v>0</v>
      </c>
      <c r="AZ61" s="80">
        <v>0</v>
      </c>
      <c r="BA61" s="80">
        <v>0</v>
      </c>
      <c r="BB61" s="69">
        <v>0</v>
      </c>
      <c r="BC61" s="69">
        <v>0</v>
      </c>
      <c r="BD61" s="80">
        <v>0</v>
      </c>
      <c r="BE61" s="80">
        <v>0</v>
      </c>
      <c r="BF61" s="69">
        <v>0</v>
      </c>
      <c r="BG61" s="69">
        <v>0</v>
      </c>
      <c r="BH61" s="80">
        <v>0</v>
      </c>
      <c r="BI61" s="80">
        <v>0</v>
      </c>
      <c r="BJ61" s="69">
        <v>0</v>
      </c>
      <c r="BK61" s="69">
        <v>0</v>
      </c>
      <c r="BL61" s="80">
        <v>0</v>
      </c>
      <c r="BM61" s="80">
        <v>0</v>
      </c>
      <c r="BN61" s="69">
        <v>0</v>
      </c>
      <c r="BO61" s="69">
        <v>0</v>
      </c>
      <c r="BP61" s="80">
        <v>0</v>
      </c>
      <c r="BQ61" s="80">
        <v>0</v>
      </c>
      <c r="BR61" s="69">
        <v>0</v>
      </c>
      <c r="BS61" s="69">
        <v>0</v>
      </c>
      <c r="BT61" s="80">
        <v>0</v>
      </c>
      <c r="BU61" s="80">
        <v>0</v>
      </c>
      <c r="BV61" s="69">
        <v>0</v>
      </c>
      <c r="BW61" s="69">
        <v>0</v>
      </c>
      <c r="BX61" s="80">
        <v>0</v>
      </c>
      <c r="BY61" s="80">
        <v>0</v>
      </c>
      <c r="BZ61" s="69">
        <v>0</v>
      </c>
      <c r="CA61" s="69">
        <v>0</v>
      </c>
      <c r="CB61" s="80">
        <v>17</v>
      </c>
      <c r="CC61" s="80">
        <v>78621</v>
      </c>
      <c r="CD61" s="69">
        <v>0</v>
      </c>
      <c r="CE61" s="69" t="s">
        <v>779</v>
      </c>
      <c r="CF61" s="69" t="s">
        <v>780</v>
      </c>
      <c r="CG61" s="69" t="s">
        <v>709</v>
      </c>
      <c r="CH61" s="69" t="s">
        <v>709</v>
      </c>
      <c r="CI61" s="69" t="s">
        <v>709</v>
      </c>
      <c r="CJ61" s="68" t="s">
        <v>709</v>
      </c>
      <c r="CK61" s="68">
        <v>45968</v>
      </c>
      <c r="CL61" s="185" t="s">
        <v>993</v>
      </c>
      <c r="CM61" s="67" t="s">
        <v>989</v>
      </c>
      <c r="CN61" s="67" t="s">
        <v>168</v>
      </c>
      <c r="CO61" s="68">
        <v>45772</v>
      </c>
      <c r="CP61" s="185" t="s">
        <v>986</v>
      </c>
      <c r="CQ61" s="67" t="s">
        <v>994</v>
      </c>
      <c r="CR61" s="67" t="s">
        <v>568</v>
      </c>
      <c r="CS61" s="69">
        <v>2230663.64</v>
      </c>
      <c r="CT61" s="69"/>
      <c r="CU61" s="69"/>
      <c r="CV61" s="69">
        <v>1</v>
      </c>
      <c r="CW61" s="69">
        <v>29</v>
      </c>
      <c r="CX61" s="69">
        <v>0</v>
      </c>
      <c r="CY61" s="69">
        <v>0</v>
      </c>
      <c r="CZ61" s="69">
        <v>0</v>
      </c>
      <c r="DA61" s="69">
        <v>0</v>
      </c>
      <c r="DG61" t="str">
        <f t="shared" si="1"/>
        <v>CO</v>
      </c>
    </row>
    <row r="62" spans="1:111">
      <c r="A62" t="str">
        <f t="shared" si="0"/>
        <v>02CO</v>
      </c>
      <c r="B62" s="67" t="s">
        <v>0</v>
      </c>
      <c r="C62" s="67" t="s">
        <v>629</v>
      </c>
      <c r="D62" s="67" t="s">
        <v>630</v>
      </c>
      <c r="E62" s="68">
        <v>45266</v>
      </c>
      <c r="F62" s="185" t="s">
        <v>993</v>
      </c>
      <c r="G62" s="67" t="s">
        <v>990</v>
      </c>
      <c r="H62" s="69">
        <v>2</v>
      </c>
      <c r="I62" s="69">
        <v>0</v>
      </c>
      <c r="J62" s="69">
        <v>270</v>
      </c>
      <c r="K62" s="69">
        <v>373</v>
      </c>
      <c r="L62" s="69">
        <v>372</v>
      </c>
      <c r="M62" s="69">
        <v>1</v>
      </c>
      <c r="N62" s="69">
        <v>0</v>
      </c>
      <c r="O62" s="69">
        <v>0</v>
      </c>
      <c r="P62" s="69">
        <v>103</v>
      </c>
      <c r="Q62" s="80">
        <v>0</v>
      </c>
      <c r="R62" s="80">
        <v>3819110</v>
      </c>
      <c r="S62" s="80">
        <v>50000</v>
      </c>
      <c r="T62" s="80">
        <v>3769110</v>
      </c>
      <c r="U62" s="80">
        <v>3819110</v>
      </c>
      <c r="V62" s="80">
        <v>3735111</v>
      </c>
      <c r="W62" s="80">
        <v>0</v>
      </c>
      <c r="X62" s="80">
        <v>0</v>
      </c>
      <c r="Y62" s="80">
        <v>0</v>
      </c>
      <c r="Z62" s="80">
        <v>3735111</v>
      </c>
      <c r="AA62" s="80">
        <v>3733457</v>
      </c>
      <c r="AB62" s="80">
        <v>-1654</v>
      </c>
      <c r="AC62" s="69">
        <v>0</v>
      </c>
      <c r="AD62" s="69">
        <v>67</v>
      </c>
      <c r="AE62" s="69">
        <v>0</v>
      </c>
      <c r="AF62" s="80">
        <v>0</v>
      </c>
      <c r="AG62" s="80">
        <v>702</v>
      </c>
      <c r="AH62" s="69">
        <v>0</v>
      </c>
      <c r="AI62" s="69">
        <v>0</v>
      </c>
      <c r="AJ62" s="80">
        <v>0</v>
      </c>
      <c r="AK62" s="80">
        <v>4849</v>
      </c>
      <c r="AL62" s="69">
        <v>0</v>
      </c>
      <c r="AM62" s="69">
        <v>0</v>
      </c>
      <c r="AN62" s="80">
        <v>0</v>
      </c>
      <c r="AO62" s="80">
        <v>0</v>
      </c>
      <c r="AP62" s="69">
        <v>0</v>
      </c>
      <c r="AQ62" s="69">
        <v>0</v>
      </c>
      <c r="AR62" s="80">
        <v>0</v>
      </c>
      <c r="AS62" s="80">
        <v>0</v>
      </c>
      <c r="AT62" s="69">
        <v>0</v>
      </c>
      <c r="AU62" s="69">
        <v>0</v>
      </c>
      <c r="AV62" s="80">
        <v>0</v>
      </c>
      <c r="AW62" s="80">
        <v>0</v>
      </c>
      <c r="AX62" s="69">
        <v>0</v>
      </c>
      <c r="AY62" s="69">
        <v>0</v>
      </c>
      <c r="AZ62" s="80">
        <v>0</v>
      </c>
      <c r="BA62" s="80">
        <v>0</v>
      </c>
      <c r="BB62" s="69">
        <v>0</v>
      </c>
      <c r="BC62" s="69">
        <v>0</v>
      </c>
      <c r="BD62" s="80">
        <v>0</v>
      </c>
      <c r="BE62" s="80">
        <v>0</v>
      </c>
      <c r="BF62" s="69">
        <v>0</v>
      </c>
      <c r="BG62" s="69">
        <v>0</v>
      </c>
      <c r="BH62" s="80">
        <v>0</v>
      </c>
      <c r="BI62" s="80">
        <v>0</v>
      </c>
      <c r="BJ62" s="69">
        <v>0</v>
      </c>
      <c r="BK62" s="69">
        <v>0</v>
      </c>
      <c r="BL62" s="80">
        <v>0</v>
      </c>
      <c r="BM62" s="80">
        <v>0</v>
      </c>
      <c r="BN62" s="69">
        <v>0</v>
      </c>
      <c r="BO62" s="69">
        <v>0</v>
      </c>
      <c r="BP62" s="80">
        <v>0</v>
      </c>
      <c r="BQ62" s="80">
        <v>0</v>
      </c>
      <c r="BR62" s="69">
        <v>0</v>
      </c>
      <c r="BS62" s="69">
        <v>0</v>
      </c>
      <c r="BT62" s="80">
        <v>0</v>
      </c>
      <c r="BU62" s="80">
        <v>0</v>
      </c>
      <c r="BV62" s="69">
        <v>0</v>
      </c>
      <c r="BW62" s="69">
        <v>0</v>
      </c>
      <c r="BX62" s="80">
        <v>0</v>
      </c>
      <c r="BY62" s="80">
        <v>0</v>
      </c>
      <c r="BZ62" s="69">
        <v>0</v>
      </c>
      <c r="CA62" s="69">
        <v>0</v>
      </c>
      <c r="CB62" s="80">
        <v>0</v>
      </c>
      <c r="CC62" s="80">
        <v>5551</v>
      </c>
      <c r="CD62" s="69">
        <v>0</v>
      </c>
      <c r="CE62" s="69" t="s">
        <v>774</v>
      </c>
      <c r="CF62" s="69" t="s">
        <v>775</v>
      </c>
      <c r="CG62" s="69" t="s">
        <v>709</v>
      </c>
      <c r="CH62" s="69" t="s">
        <v>709</v>
      </c>
      <c r="CI62" s="69" t="s">
        <v>709</v>
      </c>
      <c r="CJ62" s="68" t="s">
        <v>709</v>
      </c>
      <c r="CK62" s="68">
        <v>45909</v>
      </c>
      <c r="CL62" s="185" t="s">
        <v>988</v>
      </c>
      <c r="CM62" s="67" t="s">
        <v>989</v>
      </c>
      <c r="CN62" s="67" t="s">
        <v>168</v>
      </c>
      <c r="CO62" s="68">
        <v>45827</v>
      </c>
      <c r="CP62" s="185" t="s">
        <v>986</v>
      </c>
      <c r="CQ62" s="67" t="s">
        <v>994</v>
      </c>
      <c r="CR62" s="67" t="s">
        <v>568</v>
      </c>
      <c r="CS62" s="69">
        <v>5040191.5999999996</v>
      </c>
      <c r="CT62" s="69"/>
      <c r="CU62" s="69"/>
      <c r="CV62" s="69">
        <v>0</v>
      </c>
      <c r="CW62" s="69">
        <v>36</v>
      </c>
      <c r="CX62" s="69">
        <v>0</v>
      </c>
      <c r="CY62" s="69">
        <v>0</v>
      </c>
      <c r="CZ62" s="69">
        <v>0</v>
      </c>
      <c r="DA62" s="69">
        <v>0</v>
      </c>
      <c r="DG62" t="str">
        <f t="shared" si="1"/>
        <v>CO</v>
      </c>
    </row>
    <row r="63" spans="1:111">
      <c r="A63" t="str">
        <f t="shared" si="0"/>
        <v>02CO</v>
      </c>
      <c r="B63" s="67" t="s">
        <v>0</v>
      </c>
      <c r="C63" s="67" t="s">
        <v>270</v>
      </c>
      <c r="D63" s="67" t="s">
        <v>271</v>
      </c>
      <c r="E63" s="68">
        <v>45266</v>
      </c>
      <c r="F63" s="185" t="s">
        <v>993</v>
      </c>
      <c r="G63" s="67" t="s">
        <v>990</v>
      </c>
      <c r="H63" s="69">
        <v>3</v>
      </c>
      <c r="I63" s="69">
        <v>3</v>
      </c>
      <c r="J63" s="69">
        <v>400</v>
      </c>
      <c r="K63" s="69">
        <v>450</v>
      </c>
      <c r="L63" s="69">
        <v>393</v>
      </c>
      <c r="M63" s="69">
        <v>57</v>
      </c>
      <c r="N63" s="69">
        <v>0</v>
      </c>
      <c r="O63" s="69">
        <v>0</v>
      </c>
      <c r="P63" s="69">
        <v>50</v>
      </c>
      <c r="Q63" s="80">
        <v>0</v>
      </c>
      <c r="R63" s="80">
        <v>3521000</v>
      </c>
      <c r="S63" s="80">
        <v>246</v>
      </c>
      <c r="T63" s="80">
        <v>3520754</v>
      </c>
      <c r="U63" s="80">
        <v>3558326</v>
      </c>
      <c r="V63" s="80">
        <v>3560864</v>
      </c>
      <c r="W63" s="80">
        <v>0</v>
      </c>
      <c r="X63" s="80">
        <v>0</v>
      </c>
      <c r="Y63" s="80">
        <v>0</v>
      </c>
      <c r="Z63" s="80">
        <v>3560864</v>
      </c>
      <c r="AA63" s="80">
        <v>3553846</v>
      </c>
      <c r="AB63" s="80">
        <v>-957</v>
      </c>
      <c r="AC63" s="69">
        <v>37326</v>
      </c>
      <c r="AD63" s="69">
        <v>19</v>
      </c>
      <c r="AE63" s="69">
        <v>7</v>
      </c>
      <c r="AF63" s="80">
        <v>0</v>
      </c>
      <c r="AG63" s="80">
        <v>31265</v>
      </c>
      <c r="AH63" s="69">
        <v>0</v>
      </c>
      <c r="AI63" s="69">
        <v>0</v>
      </c>
      <c r="AJ63" s="80">
        <v>0</v>
      </c>
      <c r="AK63" s="80">
        <v>0</v>
      </c>
      <c r="AL63" s="69">
        <v>0</v>
      </c>
      <c r="AM63" s="69">
        <v>0</v>
      </c>
      <c r="AN63" s="80">
        <v>0</v>
      </c>
      <c r="AO63" s="80">
        <v>0</v>
      </c>
      <c r="AP63" s="69">
        <v>0</v>
      </c>
      <c r="AQ63" s="69">
        <v>0</v>
      </c>
      <c r="AR63" s="80">
        <v>0</v>
      </c>
      <c r="AS63" s="80">
        <v>0</v>
      </c>
      <c r="AT63" s="69">
        <v>0</v>
      </c>
      <c r="AU63" s="69">
        <v>0</v>
      </c>
      <c r="AV63" s="80">
        <v>0</v>
      </c>
      <c r="AW63" s="80">
        <v>0</v>
      </c>
      <c r="AX63" s="69">
        <v>0</v>
      </c>
      <c r="AY63" s="69">
        <v>0</v>
      </c>
      <c r="AZ63" s="80">
        <v>0</v>
      </c>
      <c r="BA63" s="80">
        <v>0</v>
      </c>
      <c r="BB63" s="69">
        <v>0</v>
      </c>
      <c r="BC63" s="69">
        <v>0</v>
      </c>
      <c r="BD63" s="80">
        <v>0</v>
      </c>
      <c r="BE63" s="80">
        <v>0</v>
      </c>
      <c r="BF63" s="69">
        <v>0</v>
      </c>
      <c r="BG63" s="69">
        <v>0</v>
      </c>
      <c r="BH63" s="80">
        <v>0</v>
      </c>
      <c r="BI63" s="80">
        <v>0</v>
      </c>
      <c r="BJ63" s="69">
        <v>0</v>
      </c>
      <c r="BK63" s="69">
        <v>0</v>
      </c>
      <c r="BL63" s="80">
        <v>0</v>
      </c>
      <c r="BM63" s="80">
        <v>0</v>
      </c>
      <c r="BN63" s="69">
        <v>0</v>
      </c>
      <c r="BO63" s="69">
        <v>0</v>
      </c>
      <c r="BP63" s="80">
        <v>0</v>
      </c>
      <c r="BQ63" s="80">
        <v>0</v>
      </c>
      <c r="BR63" s="69">
        <v>0</v>
      </c>
      <c r="BS63" s="69">
        <v>0</v>
      </c>
      <c r="BT63" s="80">
        <v>0</v>
      </c>
      <c r="BU63" s="80">
        <v>0</v>
      </c>
      <c r="BV63" s="69">
        <v>0</v>
      </c>
      <c r="BW63" s="69">
        <v>0</v>
      </c>
      <c r="BX63" s="80">
        <v>0</v>
      </c>
      <c r="BY63" s="80">
        <v>0</v>
      </c>
      <c r="BZ63" s="69">
        <v>0</v>
      </c>
      <c r="CA63" s="69">
        <v>7</v>
      </c>
      <c r="CB63" s="80">
        <v>0</v>
      </c>
      <c r="CC63" s="80">
        <v>31265</v>
      </c>
      <c r="CD63" s="69">
        <v>0</v>
      </c>
      <c r="CE63" s="69" t="s">
        <v>781</v>
      </c>
      <c r="CF63" s="69" t="s">
        <v>782</v>
      </c>
      <c r="CG63" s="69" t="s">
        <v>709</v>
      </c>
      <c r="CH63" s="69" t="s">
        <v>709</v>
      </c>
      <c r="CI63" s="69" t="s">
        <v>709</v>
      </c>
      <c r="CJ63" s="68" t="s">
        <v>709</v>
      </c>
      <c r="CK63" s="68">
        <v>45909</v>
      </c>
      <c r="CL63" s="185" t="s">
        <v>988</v>
      </c>
      <c r="CM63" s="67" t="s">
        <v>989</v>
      </c>
      <c r="CN63" s="67" t="s">
        <v>168</v>
      </c>
      <c r="CO63" s="68">
        <v>45735</v>
      </c>
      <c r="CP63" s="185" t="s">
        <v>991</v>
      </c>
      <c r="CQ63" s="67" t="s">
        <v>994</v>
      </c>
      <c r="CR63" s="67" t="s">
        <v>700</v>
      </c>
      <c r="CS63" s="69">
        <v>3765540.75</v>
      </c>
      <c r="CT63" s="69"/>
      <c r="CU63" s="69"/>
      <c r="CV63" s="69">
        <v>0</v>
      </c>
      <c r="CW63" s="69">
        <v>24</v>
      </c>
      <c r="CX63" s="69">
        <v>0</v>
      </c>
      <c r="CY63" s="69">
        <v>0</v>
      </c>
      <c r="CZ63" s="69">
        <v>0</v>
      </c>
      <c r="DA63" s="69">
        <v>0</v>
      </c>
      <c r="DG63" t="str">
        <f t="shared" si="1"/>
        <v>CO</v>
      </c>
    </row>
    <row r="64" spans="1:111">
      <c r="A64" t="str">
        <f t="shared" si="0"/>
        <v>02CO</v>
      </c>
      <c r="B64" s="67" t="s">
        <v>0</v>
      </c>
      <c r="C64" s="67" t="s">
        <v>631</v>
      </c>
      <c r="D64" s="67" t="s">
        <v>632</v>
      </c>
      <c r="E64" s="68">
        <v>45322</v>
      </c>
      <c r="F64" s="185" t="s">
        <v>991</v>
      </c>
      <c r="G64" s="67" t="s">
        <v>990</v>
      </c>
      <c r="H64" s="69">
        <v>1</v>
      </c>
      <c r="I64" s="69">
        <v>0</v>
      </c>
      <c r="J64" s="69">
        <v>180</v>
      </c>
      <c r="K64" s="69">
        <v>370</v>
      </c>
      <c r="L64" s="69">
        <v>370</v>
      </c>
      <c r="M64" s="69">
        <v>0</v>
      </c>
      <c r="N64" s="69">
        <v>0</v>
      </c>
      <c r="O64" s="69">
        <v>0</v>
      </c>
      <c r="P64" s="69">
        <v>160</v>
      </c>
      <c r="Q64" s="80">
        <v>30</v>
      </c>
      <c r="R64" s="80">
        <v>7958218</v>
      </c>
      <c r="S64" s="80">
        <v>85629</v>
      </c>
      <c r="T64" s="80">
        <v>7872589</v>
      </c>
      <c r="U64" s="80">
        <v>7958218</v>
      </c>
      <c r="V64" s="80">
        <v>7882304</v>
      </c>
      <c r="W64" s="80">
        <v>0</v>
      </c>
      <c r="X64" s="80">
        <v>0</v>
      </c>
      <c r="Y64" s="80">
        <v>0</v>
      </c>
      <c r="Z64" s="80">
        <v>7882304</v>
      </c>
      <c r="AA64" s="80">
        <v>7877534</v>
      </c>
      <c r="AB64" s="80">
        <v>-4770</v>
      </c>
      <c r="AC64" s="69">
        <v>0</v>
      </c>
      <c r="AD64" s="69">
        <v>79</v>
      </c>
      <c r="AE64" s="69">
        <v>0</v>
      </c>
      <c r="AF64" s="80">
        <v>30</v>
      </c>
      <c r="AG64" s="80">
        <v>1672</v>
      </c>
      <c r="AH64" s="69">
        <v>0</v>
      </c>
      <c r="AI64" s="69">
        <v>0</v>
      </c>
      <c r="AJ64" s="80">
        <v>0</v>
      </c>
      <c r="AK64" s="80">
        <v>0</v>
      </c>
      <c r="AL64" s="69">
        <v>0</v>
      </c>
      <c r="AM64" s="69">
        <v>0</v>
      </c>
      <c r="AN64" s="80">
        <v>0</v>
      </c>
      <c r="AO64" s="80">
        <v>0</v>
      </c>
      <c r="AP64" s="69">
        <v>0</v>
      </c>
      <c r="AQ64" s="69">
        <v>0</v>
      </c>
      <c r="AR64" s="80">
        <v>0</v>
      </c>
      <c r="AS64" s="80">
        <v>0</v>
      </c>
      <c r="AT64" s="69">
        <v>0</v>
      </c>
      <c r="AU64" s="69">
        <v>0</v>
      </c>
      <c r="AV64" s="80">
        <v>0</v>
      </c>
      <c r="AW64" s="80">
        <v>0</v>
      </c>
      <c r="AX64" s="69">
        <v>0</v>
      </c>
      <c r="AY64" s="69">
        <v>25</v>
      </c>
      <c r="AZ64" s="80">
        <v>0</v>
      </c>
      <c r="BA64" s="80">
        <v>0</v>
      </c>
      <c r="BB64" s="69">
        <v>0</v>
      </c>
      <c r="BC64" s="69">
        <v>0</v>
      </c>
      <c r="BD64" s="80">
        <v>0</v>
      </c>
      <c r="BE64" s="80">
        <v>0</v>
      </c>
      <c r="BF64" s="69">
        <v>0</v>
      </c>
      <c r="BG64" s="69">
        <v>0</v>
      </c>
      <c r="BH64" s="80">
        <v>0</v>
      </c>
      <c r="BI64" s="80">
        <v>0</v>
      </c>
      <c r="BJ64" s="69">
        <v>0</v>
      </c>
      <c r="BK64" s="69">
        <v>0</v>
      </c>
      <c r="BL64" s="80">
        <v>0</v>
      </c>
      <c r="BM64" s="80">
        <v>0</v>
      </c>
      <c r="BN64" s="69">
        <v>0</v>
      </c>
      <c r="BO64" s="69">
        <v>0</v>
      </c>
      <c r="BP64" s="80">
        <v>0</v>
      </c>
      <c r="BQ64" s="80">
        <v>0</v>
      </c>
      <c r="BR64" s="69">
        <v>0</v>
      </c>
      <c r="BS64" s="69">
        <v>0</v>
      </c>
      <c r="BT64" s="80">
        <v>0</v>
      </c>
      <c r="BU64" s="80">
        <v>0</v>
      </c>
      <c r="BV64" s="69">
        <v>0</v>
      </c>
      <c r="BW64" s="69">
        <v>0</v>
      </c>
      <c r="BX64" s="80">
        <v>0</v>
      </c>
      <c r="BY64" s="80">
        <v>0</v>
      </c>
      <c r="BZ64" s="69">
        <v>0</v>
      </c>
      <c r="CA64" s="69">
        <v>25</v>
      </c>
      <c r="CB64" s="80">
        <v>30</v>
      </c>
      <c r="CC64" s="80">
        <v>1672</v>
      </c>
      <c r="CD64" s="69">
        <v>0</v>
      </c>
      <c r="CE64" s="69" t="s">
        <v>783</v>
      </c>
      <c r="CF64" s="69" t="s">
        <v>784</v>
      </c>
      <c r="CG64" s="69" t="s">
        <v>709</v>
      </c>
      <c r="CH64" s="69" t="s">
        <v>709</v>
      </c>
      <c r="CI64" s="69" t="s">
        <v>709</v>
      </c>
      <c r="CJ64" s="68" t="s">
        <v>709</v>
      </c>
      <c r="CK64" s="68">
        <v>45930</v>
      </c>
      <c r="CL64" s="185" t="s">
        <v>988</v>
      </c>
      <c r="CM64" s="67" t="s">
        <v>989</v>
      </c>
      <c r="CN64" s="67" t="s">
        <v>168</v>
      </c>
      <c r="CO64" s="68">
        <v>45875</v>
      </c>
      <c r="CP64" s="185" t="s">
        <v>988</v>
      </c>
      <c r="CQ64" s="67" t="s">
        <v>989</v>
      </c>
      <c r="CR64" s="67" t="s">
        <v>1004</v>
      </c>
      <c r="CS64" s="69">
        <v>8827613.6600000001</v>
      </c>
      <c r="CT64" s="69"/>
      <c r="CU64" s="69"/>
      <c r="CV64" s="69">
        <v>30</v>
      </c>
      <c r="CW64" s="69">
        <v>56</v>
      </c>
      <c r="CX64" s="69">
        <v>0</v>
      </c>
      <c r="CY64" s="69">
        <v>0</v>
      </c>
      <c r="CZ64" s="69">
        <v>0</v>
      </c>
      <c r="DA64" s="69">
        <v>0</v>
      </c>
      <c r="DG64" t="str">
        <f t="shared" si="1"/>
        <v>CO</v>
      </c>
    </row>
    <row r="65" spans="1:111">
      <c r="A65" t="str">
        <f t="shared" ref="A65:A128" si="4">CONCATENATE(B65,DG65)</f>
        <v>02CO</v>
      </c>
      <c r="B65" s="67" t="s">
        <v>0</v>
      </c>
      <c r="C65" s="67" t="s">
        <v>633</v>
      </c>
      <c r="D65" s="67" t="s">
        <v>634</v>
      </c>
      <c r="E65" s="68">
        <v>45322</v>
      </c>
      <c r="F65" s="185" t="s">
        <v>991</v>
      </c>
      <c r="G65" s="67" t="s">
        <v>990</v>
      </c>
      <c r="H65" s="69">
        <v>1</v>
      </c>
      <c r="I65" s="69">
        <v>0</v>
      </c>
      <c r="J65" s="69">
        <v>120</v>
      </c>
      <c r="K65" s="69">
        <v>236</v>
      </c>
      <c r="L65" s="69">
        <v>232</v>
      </c>
      <c r="M65" s="69">
        <v>4</v>
      </c>
      <c r="N65" s="69">
        <v>0</v>
      </c>
      <c r="O65" s="69">
        <v>0</v>
      </c>
      <c r="P65" s="69">
        <v>56</v>
      </c>
      <c r="Q65" s="80">
        <v>60</v>
      </c>
      <c r="R65" s="80">
        <v>2921783</v>
      </c>
      <c r="S65" s="80">
        <v>50000</v>
      </c>
      <c r="T65" s="80">
        <v>2871783</v>
      </c>
      <c r="U65" s="80">
        <v>2921783</v>
      </c>
      <c r="V65" s="80">
        <v>2938946</v>
      </c>
      <c r="W65" s="80">
        <v>0</v>
      </c>
      <c r="X65" s="80">
        <v>0</v>
      </c>
      <c r="Y65" s="80">
        <v>0</v>
      </c>
      <c r="Z65" s="80">
        <v>2938946</v>
      </c>
      <c r="AA65" s="80">
        <v>2938946</v>
      </c>
      <c r="AB65" s="80">
        <v>0</v>
      </c>
      <c r="AC65" s="69">
        <v>0</v>
      </c>
      <c r="AD65" s="69">
        <v>34</v>
      </c>
      <c r="AE65" s="69">
        <v>0</v>
      </c>
      <c r="AF65" s="80">
        <v>60</v>
      </c>
      <c r="AG65" s="80">
        <v>0</v>
      </c>
      <c r="AH65" s="69">
        <v>0</v>
      </c>
      <c r="AI65" s="69">
        <v>0</v>
      </c>
      <c r="AJ65" s="80">
        <v>0</v>
      </c>
      <c r="AK65" s="80">
        <v>0</v>
      </c>
      <c r="AL65" s="69">
        <v>0</v>
      </c>
      <c r="AM65" s="69">
        <v>0</v>
      </c>
      <c r="AN65" s="80">
        <v>0</v>
      </c>
      <c r="AO65" s="80">
        <v>0</v>
      </c>
      <c r="AP65" s="69">
        <v>0</v>
      </c>
      <c r="AQ65" s="69">
        <v>0</v>
      </c>
      <c r="AR65" s="80">
        <v>0</v>
      </c>
      <c r="AS65" s="80">
        <v>0</v>
      </c>
      <c r="AT65" s="69">
        <v>0</v>
      </c>
      <c r="AU65" s="69">
        <v>0</v>
      </c>
      <c r="AV65" s="80">
        <v>0</v>
      </c>
      <c r="AW65" s="80">
        <v>0</v>
      </c>
      <c r="AX65" s="69">
        <v>0</v>
      </c>
      <c r="AY65" s="69">
        <v>0</v>
      </c>
      <c r="AZ65" s="80">
        <v>0</v>
      </c>
      <c r="BA65" s="80">
        <v>0</v>
      </c>
      <c r="BB65" s="69">
        <v>0</v>
      </c>
      <c r="BC65" s="69">
        <v>0</v>
      </c>
      <c r="BD65" s="80">
        <v>0</v>
      </c>
      <c r="BE65" s="80">
        <v>0</v>
      </c>
      <c r="BF65" s="69">
        <v>0</v>
      </c>
      <c r="BG65" s="69">
        <v>0</v>
      </c>
      <c r="BH65" s="80">
        <v>0</v>
      </c>
      <c r="BI65" s="80">
        <v>0</v>
      </c>
      <c r="BJ65" s="69">
        <v>0</v>
      </c>
      <c r="BK65" s="69">
        <v>0</v>
      </c>
      <c r="BL65" s="80">
        <v>0</v>
      </c>
      <c r="BM65" s="80">
        <v>0</v>
      </c>
      <c r="BN65" s="69">
        <v>0</v>
      </c>
      <c r="BO65" s="69">
        <v>0</v>
      </c>
      <c r="BP65" s="80">
        <v>0</v>
      </c>
      <c r="BQ65" s="80">
        <v>0</v>
      </c>
      <c r="BR65" s="69">
        <v>0</v>
      </c>
      <c r="BS65" s="69">
        <v>0</v>
      </c>
      <c r="BT65" s="80">
        <v>0</v>
      </c>
      <c r="BU65" s="80">
        <v>0</v>
      </c>
      <c r="BV65" s="69">
        <v>0</v>
      </c>
      <c r="BW65" s="69">
        <v>0</v>
      </c>
      <c r="BX65" s="80">
        <v>0</v>
      </c>
      <c r="BY65" s="80">
        <v>0</v>
      </c>
      <c r="BZ65" s="69">
        <v>0</v>
      </c>
      <c r="CA65" s="69">
        <v>0</v>
      </c>
      <c r="CB65" s="80">
        <v>60</v>
      </c>
      <c r="CC65" s="80">
        <v>0</v>
      </c>
      <c r="CD65" s="69">
        <v>0</v>
      </c>
      <c r="CE65" s="69" t="s">
        <v>762</v>
      </c>
      <c r="CF65" s="69" t="s">
        <v>763</v>
      </c>
      <c r="CG65" s="69" t="s">
        <v>709</v>
      </c>
      <c r="CH65" s="69" t="s">
        <v>709</v>
      </c>
      <c r="CI65" s="69" t="s">
        <v>709</v>
      </c>
      <c r="CJ65" s="68" t="s">
        <v>709</v>
      </c>
      <c r="CK65" s="68">
        <v>45929</v>
      </c>
      <c r="CL65" s="185" t="s">
        <v>988</v>
      </c>
      <c r="CM65" s="67" t="s">
        <v>989</v>
      </c>
      <c r="CN65" s="67" t="s">
        <v>168</v>
      </c>
      <c r="CO65" s="68">
        <v>45761</v>
      </c>
      <c r="CP65" s="185" t="s">
        <v>986</v>
      </c>
      <c r="CQ65" s="67" t="s">
        <v>994</v>
      </c>
      <c r="CR65" s="67" t="s">
        <v>700</v>
      </c>
      <c r="CS65" s="69">
        <v>3224885.25</v>
      </c>
      <c r="CT65" s="69"/>
      <c r="CU65" s="69"/>
      <c r="CV65" s="69">
        <v>60</v>
      </c>
      <c r="CW65" s="69">
        <v>22</v>
      </c>
      <c r="CX65" s="69">
        <v>0</v>
      </c>
      <c r="CY65" s="69">
        <v>0</v>
      </c>
      <c r="CZ65" s="69">
        <v>0</v>
      </c>
      <c r="DA65" s="69">
        <v>0</v>
      </c>
      <c r="DG65" t="str">
        <f t="shared" ref="DG65:DG128" si="5">IF(LEFT(C65,1)="E","DO","CO")</f>
        <v>CO</v>
      </c>
    </row>
    <row r="66" spans="1:111">
      <c r="A66" t="str">
        <f t="shared" si="4"/>
        <v>02CO</v>
      </c>
      <c r="B66" s="67" t="s">
        <v>0</v>
      </c>
      <c r="C66" s="67" t="s">
        <v>272</v>
      </c>
      <c r="D66" s="67" t="s">
        <v>273</v>
      </c>
      <c r="E66" s="68">
        <v>45350</v>
      </c>
      <c r="F66" s="185" t="s">
        <v>991</v>
      </c>
      <c r="G66" s="67" t="s">
        <v>990</v>
      </c>
      <c r="H66" s="69">
        <v>1</v>
      </c>
      <c r="I66" s="69">
        <v>1</v>
      </c>
      <c r="J66" s="69">
        <v>300</v>
      </c>
      <c r="K66" s="69">
        <v>408</v>
      </c>
      <c r="L66" s="69">
        <v>406</v>
      </c>
      <c r="M66" s="69">
        <v>2</v>
      </c>
      <c r="N66" s="69">
        <v>0</v>
      </c>
      <c r="O66" s="69">
        <v>0</v>
      </c>
      <c r="P66" s="69">
        <v>50</v>
      </c>
      <c r="Q66" s="80">
        <v>58</v>
      </c>
      <c r="R66" s="80">
        <v>10923210</v>
      </c>
      <c r="S66" s="80">
        <v>112286</v>
      </c>
      <c r="T66" s="80">
        <v>10810924</v>
      </c>
      <c r="U66" s="80">
        <v>10892472</v>
      </c>
      <c r="V66" s="80">
        <v>11424138</v>
      </c>
      <c r="W66" s="80">
        <v>0</v>
      </c>
      <c r="X66" s="80">
        <v>0</v>
      </c>
      <c r="Y66" s="80">
        <v>0</v>
      </c>
      <c r="Z66" s="80">
        <v>11424138</v>
      </c>
      <c r="AA66" s="80">
        <v>11378255</v>
      </c>
      <c r="AB66" s="80">
        <v>-45883</v>
      </c>
      <c r="AC66" s="69">
        <v>-30738</v>
      </c>
      <c r="AD66" s="69">
        <v>23</v>
      </c>
      <c r="AE66" s="69">
        <v>0</v>
      </c>
      <c r="AF66" s="80">
        <v>0</v>
      </c>
      <c r="AG66" s="80">
        <v>0</v>
      </c>
      <c r="AH66" s="69">
        <v>0</v>
      </c>
      <c r="AI66" s="69">
        <v>0</v>
      </c>
      <c r="AJ66" s="80">
        <v>28</v>
      </c>
      <c r="AK66" s="80">
        <v>69752</v>
      </c>
      <c r="AL66" s="69">
        <v>0</v>
      </c>
      <c r="AM66" s="69">
        <v>0</v>
      </c>
      <c r="AN66" s="80">
        <v>0</v>
      </c>
      <c r="AO66" s="80">
        <v>0</v>
      </c>
      <c r="AP66" s="69">
        <v>0</v>
      </c>
      <c r="AQ66" s="69">
        <v>0</v>
      </c>
      <c r="AR66" s="80">
        <v>0</v>
      </c>
      <c r="AS66" s="80">
        <v>0</v>
      </c>
      <c r="AT66" s="69">
        <v>0</v>
      </c>
      <c r="AU66" s="69">
        <v>0</v>
      </c>
      <c r="AV66" s="80">
        <v>0</v>
      </c>
      <c r="AW66" s="80">
        <v>0</v>
      </c>
      <c r="AX66" s="69">
        <v>0</v>
      </c>
      <c r="AY66" s="69">
        <v>0</v>
      </c>
      <c r="AZ66" s="80">
        <v>0</v>
      </c>
      <c r="BA66" s="80">
        <v>0</v>
      </c>
      <c r="BB66" s="69">
        <v>0</v>
      </c>
      <c r="BC66" s="69">
        <v>0</v>
      </c>
      <c r="BD66" s="80">
        <v>0</v>
      </c>
      <c r="BE66" s="80">
        <v>0</v>
      </c>
      <c r="BF66" s="69">
        <v>0</v>
      </c>
      <c r="BG66" s="69">
        <v>0</v>
      </c>
      <c r="BH66" s="80">
        <v>0</v>
      </c>
      <c r="BI66" s="80">
        <v>0</v>
      </c>
      <c r="BJ66" s="69">
        <v>0</v>
      </c>
      <c r="BK66" s="69">
        <v>0</v>
      </c>
      <c r="BL66" s="80">
        <v>0</v>
      </c>
      <c r="BM66" s="80">
        <v>0</v>
      </c>
      <c r="BN66" s="69">
        <v>0</v>
      </c>
      <c r="BO66" s="69">
        <v>0</v>
      </c>
      <c r="BP66" s="80">
        <v>0</v>
      </c>
      <c r="BQ66" s="80">
        <v>0</v>
      </c>
      <c r="BR66" s="69">
        <v>0</v>
      </c>
      <c r="BS66" s="69">
        <v>0</v>
      </c>
      <c r="BT66" s="80">
        <v>0</v>
      </c>
      <c r="BU66" s="80">
        <v>0</v>
      </c>
      <c r="BV66" s="69">
        <v>0</v>
      </c>
      <c r="BW66" s="69">
        <v>0</v>
      </c>
      <c r="BX66" s="80">
        <v>30</v>
      </c>
      <c r="BY66" s="80">
        <v>0</v>
      </c>
      <c r="BZ66" s="69">
        <v>0</v>
      </c>
      <c r="CA66" s="69">
        <v>0</v>
      </c>
      <c r="CB66" s="80">
        <v>58</v>
      </c>
      <c r="CC66" s="80">
        <v>39014</v>
      </c>
      <c r="CD66" s="69">
        <v>0</v>
      </c>
      <c r="CE66" s="69" t="s">
        <v>762</v>
      </c>
      <c r="CF66" s="69" t="s">
        <v>763</v>
      </c>
      <c r="CG66" s="69" t="s">
        <v>709</v>
      </c>
      <c r="CH66" s="69" t="s">
        <v>709</v>
      </c>
      <c r="CI66" s="69" t="s">
        <v>709</v>
      </c>
      <c r="CJ66" s="68" t="s">
        <v>709</v>
      </c>
      <c r="CK66" s="68">
        <v>45985</v>
      </c>
      <c r="CL66" s="185" t="s">
        <v>993</v>
      </c>
      <c r="CM66" s="67" t="s">
        <v>989</v>
      </c>
      <c r="CN66" s="67" t="s">
        <v>168</v>
      </c>
      <c r="CO66" s="68">
        <v>45887</v>
      </c>
      <c r="CP66" s="185" t="s">
        <v>988</v>
      </c>
      <c r="CQ66" s="67" t="s">
        <v>989</v>
      </c>
      <c r="CR66" s="67" t="s">
        <v>1004</v>
      </c>
      <c r="CS66" s="69">
        <v>10802904.039999999</v>
      </c>
      <c r="CT66" s="69"/>
      <c r="CU66" s="69"/>
      <c r="CV66" s="69">
        <v>58</v>
      </c>
      <c r="CW66" s="69">
        <v>27</v>
      </c>
      <c r="CX66" s="69">
        <v>0</v>
      </c>
      <c r="CY66" s="69">
        <v>0</v>
      </c>
      <c r="CZ66" s="69">
        <v>-30738</v>
      </c>
      <c r="DA66" s="69">
        <v>0</v>
      </c>
      <c r="DG66" t="str">
        <f t="shared" si="5"/>
        <v>CO</v>
      </c>
    </row>
    <row r="67" spans="1:111">
      <c r="A67" t="str">
        <f t="shared" si="4"/>
        <v>02CO</v>
      </c>
      <c r="B67" s="67" t="s">
        <v>0</v>
      </c>
      <c r="C67" s="67" t="s">
        <v>274</v>
      </c>
      <c r="D67" s="67" t="s">
        <v>275</v>
      </c>
      <c r="E67" s="68">
        <v>45350</v>
      </c>
      <c r="F67" s="185" t="s">
        <v>991</v>
      </c>
      <c r="G67" s="67" t="s">
        <v>990</v>
      </c>
      <c r="H67" s="69">
        <v>3</v>
      </c>
      <c r="I67" s="69">
        <v>5</v>
      </c>
      <c r="J67" s="69">
        <v>180</v>
      </c>
      <c r="K67" s="69">
        <v>392</v>
      </c>
      <c r="L67" s="69">
        <v>392</v>
      </c>
      <c r="M67" s="69">
        <v>0</v>
      </c>
      <c r="N67" s="69">
        <v>0</v>
      </c>
      <c r="O67" s="69">
        <v>0</v>
      </c>
      <c r="P67" s="69">
        <v>140</v>
      </c>
      <c r="Q67" s="80">
        <v>72</v>
      </c>
      <c r="R67" s="80">
        <v>6497196</v>
      </c>
      <c r="S67" s="80">
        <v>70342</v>
      </c>
      <c r="T67" s="80">
        <v>6426853</v>
      </c>
      <c r="U67" s="80">
        <v>6705393</v>
      </c>
      <c r="V67" s="80">
        <v>7314719</v>
      </c>
      <c r="W67" s="80">
        <v>0</v>
      </c>
      <c r="X67" s="80">
        <v>0</v>
      </c>
      <c r="Y67" s="80">
        <v>0</v>
      </c>
      <c r="Z67" s="80">
        <v>7314719</v>
      </c>
      <c r="AA67" s="80">
        <v>7267283</v>
      </c>
      <c r="AB67" s="80">
        <v>-20654</v>
      </c>
      <c r="AC67" s="69">
        <v>208197</v>
      </c>
      <c r="AD67" s="69">
        <v>91</v>
      </c>
      <c r="AE67" s="69">
        <v>0</v>
      </c>
      <c r="AF67" s="80">
        <v>72</v>
      </c>
      <c r="AG67" s="80">
        <v>171277</v>
      </c>
      <c r="AH67" s="69">
        <v>99710</v>
      </c>
      <c r="AI67" s="69">
        <v>0</v>
      </c>
      <c r="AJ67" s="80">
        <v>0</v>
      </c>
      <c r="AK67" s="80">
        <v>19849</v>
      </c>
      <c r="AL67" s="69">
        <v>0</v>
      </c>
      <c r="AM67" s="69">
        <v>0</v>
      </c>
      <c r="AN67" s="80">
        <v>0</v>
      </c>
      <c r="AO67" s="80">
        <v>0</v>
      </c>
      <c r="AP67" s="69">
        <v>0</v>
      </c>
      <c r="AQ67" s="69">
        <v>0</v>
      </c>
      <c r="AR67" s="80">
        <v>0</v>
      </c>
      <c r="AS67" s="80">
        <v>0</v>
      </c>
      <c r="AT67" s="69">
        <v>0</v>
      </c>
      <c r="AU67" s="69">
        <v>0</v>
      </c>
      <c r="AV67" s="80">
        <v>0</v>
      </c>
      <c r="AW67" s="80">
        <v>0</v>
      </c>
      <c r="AX67" s="69">
        <v>0</v>
      </c>
      <c r="AY67" s="69">
        <v>0</v>
      </c>
      <c r="AZ67" s="80">
        <v>0</v>
      </c>
      <c r="BA67" s="80">
        <v>-3665</v>
      </c>
      <c r="BB67" s="69">
        <v>0</v>
      </c>
      <c r="BC67" s="69">
        <v>0</v>
      </c>
      <c r="BD67" s="80">
        <v>0</v>
      </c>
      <c r="BE67" s="80">
        <v>0</v>
      </c>
      <c r="BF67" s="69">
        <v>0</v>
      </c>
      <c r="BG67" s="69">
        <v>0</v>
      </c>
      <c r="BH67" s="80">
        <v>0</v>
      </c>
      <c r="BI67" s="80">
        <v>0</v>
      </c>
      <c r="BJ67" s="69">
        <v>0</v>
      </c>
      <c r="BK67" s="69">
        <v>0</v>
      </c>
      <c r="BL67" s="80">
        <v>0</v>
      </c>
      <c r="BM67" s="80">
        <v>0</v>
      </c>
      <c r="BN67" s="69">
        <v>0</v>
      </c>
      <c r="BO67" s="69">
        <v>0</v>
      </c>
      <c r="BP67" s="80">
        <v>0</v>
      </c>
      <c r="BQ67" s="80">
        <v>0</v>
      </c>
      <c r="BR67" s="69">
        <v>0</v>
      </c>
      <c r="BS67" s="69">
        <v>0</v>
      </c>
      <c r="BT67" s="80">
        <v>0</v>
      </c>
      <c r="BU67" s="80">
        <v>0</v>
      </c>
      <c r="BV67" s="69">
        <v>0</v>
      </c>
      <c r="BW67" s="69">
        <v>0</v>
      </c>
      <c r="BX67" s="80">
        <v>0</v>
      </c>
      <c r="BY67" s="80">
        <v>0</v>
      </c>
      <c r="BZ67" s="69">
        <v>0</v>
      </c>
      <c r="CA67" s="69">
        <v>0</v>
      </c>
      <c r="CB67" s="80">
        <v>72</v>
      </c>
      <c r="CC67" s="80">
        <v>187461</v>
      </c>
      <c r="CD67" s="69">
        <v>99710</v>
      </c>
      <c r="CE67" s="69" t="s">
        <v>730</v>
      </c>
      <c r="CF67" s="69" t="s">
        <v>731</v>
      </c>
      <c r="CG67" s="69" t="s">
        <v>709</v>
      </c>
      <c r="CH67" s="69" t="s">
        <v>709</v>
      </c>
      <c r="CI67" s="69" t="s">
        <v>709</v>
      </c>
      <c r="CJ67" s="68" t="s">
        <v>709</v>
      </c>
      <c r="CK67" s="68">
        <v>46014</v>
      </c>
      <c r="CL67" s="185" t="s">
        <v>993</v>
      </c>
      <c r="CM67" s="67" t="s">
        <v>989</v>
      </c>
      <c r="CN67" s="67" t="s">
        <v>168</v>
      </c>
      <c r="CO67" s="68">
        <v>45924</v>
      </c>
      <c r="CP67" s="185" t="s">
        <v>988</v>
      </c>
      <c r="CQ67" s="67" t="s">
        <v>989</v>
      </c>
      <c r="CR67" s="67" t="s">
        <v>568</v>
      </c>
      <c r="CS67" s="69">
        <v>6729211.8799999999</v>
      </c>
      <c r="CT67" s="69"/>
      <c r="CU67" s="69"/>
      <c r="CV67" s="69">
        <v>2</v>
      </c>
      <c r="CW67" s="69">
        <v>49</v>
      </c>
      <c r="CX67" s="69">
        <v>0</v>
      </c>
      <c r="CY67" s="69">
        <v>0</v>
      </c>
      <c r="CZ67" s="69">
        <v>0</v>
      </c>
      <c r="DA67" s="69">
        <v>0</v>
      </c>
      <c r="DG67" t="str">
        <f t="shared" si="5"/>
        <v>CO</v>
      </c>
    </row>
    <row r="68" spans="1:111">
      <c r="A68" t="str">
        <f t="shared" si="4"/>
        <v>02CO</v>
      </c>
      <c r="B68" s="67" t="s">
        <v>0</v>
      </c>
      <c r="C68" s="67" t="s">
        <v>635</v>
      </c>
      <c r="D68" s="67" t="s">
        <v>636</v>
      </c>
      <c r="E68" s="68">
        <v>45378</v>
      </c>
      <c r="F68" s="185" t="s">
        <v>991</v>
      </c>
      <c r="G68" s="67" t="s">
        <v>990</v>
      </c>
      <c r="H68" s="69">
        <v>1</v>
      </c>
      <c r="I68" s="69">
        <v>0</v>
      </c>
      <c r="J68" s="69">
        <v>300</v>
      </c>
      <c r="K68" s="69">
        <v>461</v>
      </c>
      <c r="L68" s="69">
        <v>461</v>
      </c>
      <c r="M68" s="69">
        <v>0</v>
      </c>
      <c r="N68" s="69">
        <v>0</v>
      </c>
      <c r="O68" s="69">
        <v>0</v>
      </c>
      <c r="P68" s="69">
        <v>155</v>
      </c>
      <c r="Q68" s="80">
        <v>6</v>
      </c>
      <c r="R68" s="80">
        <v>18339896</v>
      </c>
      <c r="S68" s="80">
        <v>150000</v>
      </c>
      <c r="T68" s="80">
        <v>18189896</v>
      </c>
      <c r="U68" s="80">
        <v>18339896</v>
      </c>
      <c r="V68" s="80">
        <v>18394467</v>
      </c>
      <c r="W68" s="80">
        <v>0</v>
      </c>
      <c r="X68" s="80">
        <v>0</v>
      </c>
      <c r="Y68" s="80">
        <v>0</v>
      </c>
      <c r="Z68" s="80">
        <v>18394467</v>
      </c>
      <c r="AA68" s="80">
        <v>18347088</v>
      </c>
      <c r="AB68" s="80">
        <v>-47379</v>
      </c>
      <c r="AC68" s="69">
        <v>0</v>
      </c>
      <c r="AD68" s="69">
        <v>113</v>
      </c>
      <c r="AE68" s="69">
        <v>0</v>
      </c>
      <c r="AF68" s="80">
        <v>3</v>
      </c>
      <c r="AG68" s="80">
        <v>40787</v>
      </c>
      <c r="AH68" s="69">
        <v>0</v>
      </c>
      <c r="AI68" s="69">
        <v>0</v>
      </c>
      <c r="AJ68" s="80">
        <v>3</v>
      </c>
      <c r="AK68" s="80">
        <v>5308</v>
      </c>
      <c r="AL68" s="69">
        <v>0</v>
      </c>
      <c r="AM68" s="69">
        <v>0</v>
      </c>
      <c r="AN68" s="80">
        <v>0</v>
      </c>
      <c r="AO68" s="80">
        <v>0</v>
      </c>
      <c r="AP68" s="69">
        <v>0</v>
      </c>
      <c r="AQ68" s="69">
        <v>0</v>
      </c>
      <c r="AR68" s="80">
        <v>0</v>
      </c>
      <c r="AS68" s="80">
        <v>0</v>
      </c>
      <c r="AT68" s="69">
        <v>0</v>
      </c>
      <c r="AU68" s="69">
        <v>0</v>
      </c>
      <c r="AV68" s="80">
        <v>0</v>
      </c>
      <c r="AW68" s="80">
        <v>0</v>
      </c>
      <c r="AX68" s="69">
        <v>0</v>
      </c>
      <c r="AY68" s="69">
        <v>0</v>
      </c>
      <c r="AZ68" s="80">
        <v>0</v>
      </c>
      <c r="BA68" s="80">
        <v>0</v>
      </c>
      <c r="BB68" s="69">
        <v>0</v>
      </c>
      <c r="BC68" s="69">
        <v>0</v>
      </c>
      <c r="BD68" s="80">
        <v>0</v>
      </c>
      <c r="BE68" s="80">
        <v>0</v>
      </c>
      <c r="BF68" s="69">
        <v>0</v>
      </c>
      <c r="BG68" s="69">
        <v>0</v>
      </c>
      <c r="BH68" s="80">
        <v>0</v>
      </c>
      <c r="BI68" s="80">
        <v>0</v>
      </c>
      <c r="BJ68" s="69">
        <v>0</v>
      </c>
      <c r="BK68" s="69">
        <v>60</v>
      </c>
      <c r="BL68" s="80">
        <v>0</v>
      </c>
      <c r="BM68" s="80">
        <v>0</v>
      </c>
      <c r="BN68" s="69">
        <v>0</v>
      </c>
      <c r="BO68" s="69">
        <v>0</v>
      </c>
      <c r="BP68" s="80">
        <v>0</v>
      </c>
      <c r="BQ68" s="80">
        <v>0</v>
      </c>
      <c r="BR68" s="69">
        <v>0</v>
      </c>
      <c r="BS68" s="69">
        <v>0</v>
      </c>
      <c r="BT68" s="80">
        <v>0</v>
      </c>
      <c r="BU68" s="80">
        <v>0</v>
      </c>
      <c r="BV68" s="69">
        <v>0</v>
      </c>
      <c r="BW68" s="69">
        <v>0</v>
      </c>
      <c r="BX68" s="80">
        <v>0</v>
      </c>
      <c r="BY68" s="80">
        <v>0</v>
      </c>
      <c r="BZ68" s="69">
        <v>0</v>
      </c>
      <c r="CA68" s="69">
        <v>60</v>
      </c>
      <c r="CB68" s="80">
        <v>6</v>
      </c>
      <c r="CC68" s="80">
        <v>46094</v>
      </c>
      <c r="CD68" s="69">
        <v>0</v>
      </c>
      <c r="CE68" s="69" t="s">
        <v>762</v>
      </c>
      <c r="CF68" s="69" t="s">
        <v>763</v>
      </c>
      <c r="CG68" s="69" t="s">
        <v>709</v>
      </c>
      <c r="CH68" s="69" t="s">
        <v>709</v>
      </c>
      <c r="CI68" s="69" t="s">
        <v>709</v>
      </c>
      <c r="CJ68" s="68" t="s">
        <v>709</v>
      </c>
      <c r="CK68" s="68">
        <v>46072</v>
      </c>
      <c r="CL68" s="185" t="s">
        <v>991</v>
      </c>
      <c r="CM68" s="67" t="s">
        <v>989</v>
      </c>
      <c r="CN68" s="67" t="s">
        <v>168</v>
      </c>
      <c r="CO68" s="68">
        <v>45941</v>
      </c>
      <c r="CP68" s="185" t="s">
        <v>993</v>
      </c>
      <c r="CQ68" s="67" t="s">
        <v>989</v>
      </c>
      <c r="CR68" s="67" t="s">
        <v>1004</v>
      </c>
      <c r="CS68" s="69">
        <v>19102224.25</v>
      </c>
      <c r="CT68" s="69"/>
      <c r="CU68" s="69"/>
      <c r="CV68" s="69">
        <v>6</v>
      </c>
      <c r="CW68" s="69">
        <v>42</v>
      </c>
      <c r="CX68" s="69">
        <v>0</v>
      </c>
      <c r="CY68" s="69">
        <v>0</v>
      </c>
      <c r="CZ68" s="69">
        <v>0</v>
      </c>
      <c r="DA68" s="69">
        <v>0</v>
      </c>
      <c r="DG68" t="str">
        <f t="shared" si="5"/>
        <v>CO</v>
      </c>
    </row>
    <row r="69" spans="1:111">
      <c r="A69" t="str">
        <f t="shared" si="4"/>
        <v>02CO</v>
      </c>
      <c r="B69" s="67" t="s">
        <v>0</v>
      </c>
      <c r="C69" s="67" t="s">
        <v>276</v>
      </c>
      <c r="D69" s="67" t="s">
        <v>277</v>
      </c>
      <c r="E69" s="68">
        <v>45350</v>
      </c>
      <c r="F69" s="185" t="s">
        <v>991</v>
      </c>
      <c r="G69" s="67" t="s">
        <v>990</v>
      </c>
      <c r="H69" s="69">
        <v>1</v>
      </c>
      <c r="I69" s="69">
        <v>1</v>
      </c>
      <c r="J69" s="69">
        <v>360</v>
      </c>
      <c r="K69" s="69">
        <v>428</v>
      </c>
      <c r="L69" s="69">
        <v>296</v>
      </c>
      <c r="M69" s="69">
        <v>132</v>
      </c>
      <c r="N69" s="69">
        <v>0</v>
      </c>
      <c r="O69" s="69">
        <v>0</v>
      </c>
      <c r="P69" s="69">
        <v>66</v>
      </c>
      <c r="Q69" s="80">
        <v>2</v>
      </c>
      <c r="R69" s="80">
        <v>25893810</v>
      </c>
      <c r="S69" s="80">
        <v>150000</v>
      </c>
      <c r="T69" s="80">
        <v>25743810</v>
      </c>
      <c r="U69" s="80">
        <v>26291007</v>
      </c>
      <c r="V69" s="80">
        <v>27924429</v>
      </c>
      <c r="W69" s="80">
        <v>0</v>
      </c>
      <c r="X69" s="80">
        <v>0</v>
      </c>
      <c r="Y69" s="80">
        <v>0</v>
      </c>
      <c r="Z69" s="80">
        <v>27924429</v>
      </c>
      <c r="AA69" s="80">
        <v>27880284</v>
      </c>
      <c r="AB69" s="80">
        <v>-44146</v>
      </c>
      <c r="AC69" s="69">
        <v>397198</v>
      </c>
      <c r="AD69" s="69">
        <v>39</v>
      </c>
      <c r="AE69" s="69">
        <v>0</v>
      </c>
      <c r="AF69" s="80">
        <v>0</v>
      </c>
      <c r="AG69" s="80">
        <v>417380</v>
      </c>
      <c r="AH69" s="69">
        <v>0</v>
      </c>
      <c r="AI69" s="69">
        <v>0</v>
      </c>
      <c r="AJ69" s="80">
        <v>2</v>
      </c>
      <c r="AK69" s="80">
        <v>20401</v>
      </c>
      <c r="AL69" s="69">
        <v>3792</v>
      </c>
      <c r="AM69" s="69">
        <v>0</v>
      </c>
      <c r="AN69" s="80">
        <v>0</v>
      </c>
      <c r="AO69" s="80">
        <v>0</v>
      </c>
      <c r="AP69" s="69">
        <v>0</v>
      </c>
      <c r="AQ69" s="69">
        <v>0</v>
      </c>
      <c r="AR69" s="80">
        <v>0</v>
      </c>
      <c r="AS69" s="80">
        <v>0</v>
      </c>
      <c r="AT69" s="69">
        <v>0</v>
      </c>
      <c r="AU69" s="69">
        <v>0</v>
      </c>
      <c r="AV69" s="80">
        <v>0</v>
      </c>
      <c r="AW69" s="80">
        <v>0</v>
      </c>
      <c r="AX69" s="69">
        <v>0</v>
      </c>
      <c r="AY69" s="69">
        <v>0</v>
      </c>
      <c r="AZ69" s="80">
        <v>0</v>
      </c>
      <c r="BA69" s="80">
        <v>0</v>
      </c>
      <c r="BB69" s="69">
        <v>0</v>
      </c>
      <c r="BC69" s="69">
        <v>0</v>
      </c>
      <c r="BD69" s="80">
        <v>0</v>
      </c>
      <c r="BE69" s="80">
        <v>0</v>
      </c>
      <c r="BF69" s="69">
        <v>0</v>
      </c>
      <c r="BG69" s="69">
        <v>0</v>
      </c>
      <c r="BH69" s="80">
        <v>0</v>
      </c>
      <c r="BI69" s="80">
        <v>0</v>
      </c>
      <c r="BJ69" s="69">
        <v>0</v>
      </c>
      <c r="BK69" s="69">
        <v>0</v>
      </c>
      <c r="BL69" s="80">
        <v>0</v>
      </c>
      <c r="BM69" s="80">
        <v>0</v>
      </c>
      <c r="BN69" s="69">
        <v>0</v>
      </c>
      <c r="BO69" s="69">
        <v>0</v>
      </c>
      <c r="BP69" s="80">
        <v>0</v>
      </c>
      <c r="BQ69" s="80">
        <v>0</v>
      </c>
      <c r="BR69" s="69">
        <v>0</v>
      </c>
      <c r="BS69" s="69">
        <v>0</v>
      </c>
      <c r="BT69" s="80">
        <v>0</v>
      </c>
      <c r="BU69" s="80">
        <v>0</v>
      </c>
      <c r="BV69" s="69">
        <v>0</v>
      </c>
      <c r="BW69" s="69">
        <v>0</v>
      </c>
      <c r="BX69" s="80">
        <v>0</v>
      </c>
      <c r="BY69" s="80">
        <v>0</v>
      </c>
      <c r="BZ69" s="69">
        <v>0</v>
      </c>
      <c r="CA69" s="69">
        <v>0</v>
      </c>
      <c r="CB69" s="80">
        <v>2</v>
      </c>
      <c r="CC69" s="80">
        <v>437781</v>
      </c>
      <c r="CD69" s="69">
        <v>3792</v>
      </c>
      <c r="CE69" s="69" t="s">
        <v>762</v>
      </c>
      <c r="CF69" s="69" t="s">
        <v>763</v>
      </c>
      <c r="CG69" s="69" t="s">
        <v>709</v>
      </c>
      <c r="CH69" s="69" t="s">
        <v>709</v>
      </c>
      <c r="CI69" s="69" t="s">
        <v>709</v>
      </c>
      <c r="CJ69" s="68" t="s">
        <v>709</v>
      </c>
      <c r="CK69" s="68">
        <v>45982</v>
      </c>
      <c r="CL69" s="185" t="s">
        <v>993</v>
      </c>
      <c r="CM69" s="67" t="s">
        <v>989</v>
      </c>
      <c r="CN69" s="67" t="s">
        <v>168</v>
      </c>
      <c r="CO69" s="68">
        <v>45698</v>
      </c>
      <c r="CP69" s="185" t="s">
        <v>991</v>
      </c>
      <c r="CQ69" s="67" t="s">
        <v>994</v>
      </c>
      <c r="CR69" s="67" t="s">
        <v>568</v>
      </c>
      <c r="CS69" s="69">
        <v>21206563.140000001</v>
      </c>
      <c r="CT69" s="69"/>
      <c r="CU69" s="69"/>
      <c r="CV69" s="69">
        <v>2</v>
      </c>
      <c r="CW69" s="69">
        <v>27</v>
      </c>
      <c r="CX69" s="69">
        <v>0</v>
      </c>
      <c r="CY69" s="69">
        <v>0</v>
      </c>
      <c r="CZ69" s="69">
        <v>0</v>
      </c>
      <c r="DA69" s="69">
        <v>0</v>
      </c>
      <c r="DG69" t="str">
        <f t="shared" si="5"/>
        <v>CO</v>
      </c>
    </row>
    <row r="70" spans="1:111">
      <c r="A70" t="str">
        <f t="shared" si="4"/>
        <v>02CO</v>
      </c>
      <c r="B70" s="67" t="s">
        <v>0</v>
      </c>
      <c r="C70" s="67" t="s">
        <v>785</v>
      </c>
      <c r="D70" s="67" t="s">
        <v>1005</v>
      </c>
      <c r="E70" s="68">
        <v>45322</v>
      </c>
      <c r="F70" s="185" t="s">
        <v>991</v>
      </c>
      <c r="G70" s="67" t="s">
        <v>990</v>
      </c>
      <c r="H70" s="69">
        <v>1</v>
      </c>
      <c r="I70" s="69">
        <v>0</v>
      </c>
      <c r="J70" s="69">
        <v>275</v>
      </c>
      <c r="K70" s="69">
        <v>345</v>
      </c>
      <c r="L70" s="69">
        <v>286</v>
      </c>
      <c r="M70" s="69">
        <v>59</v>
      </c>
      <c r="N70" s="69">
        <v>0</v>
      </c>
      <c r="O70" s="69">
        <v>0</v>
      </c>
      <c r="P70" s="69">
        <v>70</v>
      </c>
      <c r="Q70" s="80">
        <v>0</v>
      </c>
      <c r="R70" s="80">
        <v>2914229</v>
      </c>
      <c r="S70" s="80">
        <v>50000</v>
      </c>
      <c r="T70" s="80">
        <v>2864229</v>
      </c>
      <c r="U70" s="80">
        <v>2914229</v>
      </c>
      <c r="V70" s="80">
        <v>2917184</v>
      </c>
      <c r="W70" s="80">
        <v>0</v>
      </c>
      <c r="X70" s="80">
        <v>0</v>
      </c>
      <c r="Y70" s="80">
        <v>0</v>
      </c>
      <c r="Z70" s="80">
        <v>2917184</v>
      </c>
      <c r="AA70" s="80">
        <v>2917184</v>
      </c>
      <c r="AB70" s="80">
        <v>0</v>
      </c>
      <c r="AC70" s="69">
        <v>0</v>
      </c>
      <c r="AD70" s="69">
        <v>34</v>
      </c>
      <c r="AE70" s="69">
        <v>0</v>
      </c>
      <c r="AF70" s="80">
        <v>0</v>
      </c>
      <c r="AG70" s="80">
        <v>0</v>
      </c>
      <c r="AH70" s="69">
        <v>0</v>
      </c>
      <c r="AI70" s="69">
        <v>0</v>
      </c>
      <c r="AJ70" s="80">
        <v>0</v>
      </c>
      <c r="AK70" s="80">
        <v>0</v>
      </c>
      <c r="AL70" s="69">
        <v>0</v>
      </c>
      <c r="AM70" s="69">
        <v>0</v>
      </c>
      <c r="AN70" s="80">
        <v>0</v>
      </c>
      <c r="AO70" s="80">
        <v>0</v>
      </c>
      <c r="AP70" s="69">
        <v>0</v>
      </c>
      <c r="AQ70" s="69">
        <v>0</v>
      </c>
      <c r="AR70" s="80">
        <v>0</v>
      </c>
      <c r="AS70" s="80">
        <v>0</v>
      </c>
      <c r="AT70" s="69">
        <v>0</v>
      </c>
      <c r="AU70" s="69">
        <v>0</v>
      </c>
      <c r="AV70" s="80">
        <v>0</v>
      </c>
      <c r="AW70" s="80">
        <v>0</v>
      </c>
      <c r="AX70" s="69">
        <v>0</v>
      </c>
      <c r="AY70" s="69">
        <v>0</v>
      </c>
      <c r="AZ70" s="80">
        <v>0</v>
      </c>
      <c r="BA70" s="80">
        <v>0</v>
      </c>
      <c r="BB70" s="69">
        <v>0</v>
      </c>
      <c r="BC70" s="69">
        <v>0</v>
      </c>
      <c r="BD70" s="80">
        <v>0</v>
      </c>
      <c r="BE70" s="80">
        <v>0</v>
      </c>
      <c r="BF70" s="69">
        <v>0</v>
      </c>
      <c r="BG70" s="69">
        <v>0</v>
      </c>
      <c r="BH70" s="80">
        <v>0</v>
      </c>
      <c r="BI70" s="80">
        <v>0</v>
      </c>
      <c r="BJ70" s="69">
        <v>0</v>
      </c>
      <c r="BK70" s="69">
        <v>0</v>
      </c>
      <c r="BL70" s="80">
        <v>0</v>
      </c>
      <c r="BM70" s="80">
        <v>0</v>
      </c>
      <c r="BN70" s="69">
        <v>0</v>
      </c>
      <c r="BO70" s="69">
        <v>0</v>
      </c>
      <c r="BP70" s="80">
        <v>0</v>
      </c>
      <c r="BQ70" s="80">
        <v>0</v>
      </c>
      <c r="BR70" s="69">
        <v>0</v>
      </c>
      <c r="BS70" s="69">
        <v>0</v>
      </c>
      <c r="BT70" s="80">
        <v>0</v>
      </c>
      <c r="BU70" s="80">
        <v>0</v>
      </c>
      <c r="BV70" s="69">
        <v>0</v>
      </c>
      <c r="BW70" s="69">
        <v>0</v>
      </c>
      <c r="BX70" s="80">
        <v>0</v>
      </c>
      <c r="BY70" s="80">
        <v>0</v>
      </c>
      <c r="BZ70" s="69">
        <v>0</v>
      </c>
      <c r="CA70" s="69">
        <v>0</v>
      </c>
      <c r="CB70" s="80">
        <v>0</v>
      </c>
      <c r="CC70" s="80">
        <v>0</v>
      </c>
      <c r="CD70" s="69">
        <v>0</v>
      </c>
      <c r="CE70" s="69" t="s">
        <v>786</v>
      </c>
      <c r="CF70" s="69" t="s">
        <v>787</v>
      </c>
      <c r="CG70" s="69" t="s">
        <v>709</v>
      </c>
      <c r="CH70" s="69" t="s">
        <v>709</v>
      </c>
      <c r="CI70" s="69" t="s">
        <v>709</v>
      </c>
      <c r="CJ70" s="68" t="s">
        <v>709</v>
      </c>
      <c r="CK70" s="68">
        <v>45845</v>
      </c>
      <c r="CL70" s="185" t="s">
        <v>988</v>
      </c>
      <c r="CM70" s="67" t="s">
        <v>989</v>
      </c>
      <c r="CN70" s="67" t="s">
        <v>168</v>
      </c>
      <c r="CO70" s="68">
        <v>45701</v>
      </c>
      <c r="CP70" s="185" t="s">
        <v>991</v>
      </c>
      <c r="CQ70" s="67" t="s">
        <v>994</v>
      </c>
      <c r="CR70" s="67" t="s">
        <v>1004</v>
      </c>
      <c r="CS70" s="69">
        <v>4244875.9000000004</v>
      </c>
      <c r="CT70" s="69"/>
      <c r="CU70" s="69"/>
      <c r="CV70" s="69">
        <v>0</v>
      </c>
      <c r="CW70" s="69">
        <v>36</v>
      </c>
      <c r="CX70" s="69">
        <v>0</v>
      </c>
      <c r="CY70" s="69">
        <v>0</v>
      </c>
      <c r="CZ70" s="69">
        <v>0</v>
      </c>
      <c r="DA70" s="69">
        <v>0</v>
      </c>
      <c r="DG70" t="str">
        <f t="shared" si="5"/>
        <v>CO</v>
      </c>
    </row>
    <row r="71" spans="1:111">
      <c r="A71" t="str">
        <f t="shared" si="4"/>
        <v>02CO</v>
      </c>
      <c r="B71" s="67" t="s">
        <v>0</v>
      </c>
      <c r="C71" s="67" t="s">
        <v>637</v>
      </c>
      <c r="D71" s="67" t="s">
        <v>638</v>
      </c>
      <c r="E71" s="68">
        <v>45245</v>
      </c>
      <c r="F71" s="185" t="s">
        <v>993</v>
      </c>
      <c r="G71" s="67" t="s">
        <v>990</v>
      </c>
      <c r="H71" s="69">
        <v>1</v>
      </c>
      <c r="I71" s="69">
        <v>0</v>
      </c>
      <c r="J71" s="69">
        <v>270</v>
      </c>
      <c r="K71" s="69">
        <v>405</v>
      </c>
      <c r="L71" s="69">
        <v>405</v>
      </c>
      <c r="M71" s="69">
        <v>0</v>
      </c>
      <c r="N71" s="69">
        <v>0</v>
      </c>
      <c r="O71" s="69">
        <v>0</v>
      </c>
      <c r="P71" s="69">
        <v>119</v>
      </c>
      <c r="Q71" s="80">
        <v>16</v>
      </c>
      <c r="R71" s="80">
        <v>7308506</v>
      </c>
      <c r="S71" s="80">
        <v>69947</v>
      </c>
      <c r="T71" s="80">
        <v>7238559</v>
      </c>
      <c r="U71" s="80">
        <v>7308506</v>
      </c>
      <c r="V71" s="80">
        <v>7304574</v>
      </c>
      <c r="W71" s="80">
        <v>0</v>
      </c>
      <c r="X71" s="80">
        <v>0</v>
      </c>
      <c r="Y71" s="80">
        <v>0</v>
      </c>
      <c r="Z71" s="80">
        <v>7304574</v>
      </c>
      <c r="AA71" s="80">
        <v>7285470</v>
      </c>
      <c r="AB71" s="80">
        <v>-19104</v>
      </c>
      <c r="AC71" s="69">
        <v>0</v>
      </c>
      <c r="AD71" s="69">
        <v>59</v>
      </c>
      <c r="AE71" s="69">
        <v>0</v>
      </c>
      <c r="AF71" s="80">
        <v>2</v>
      </c>
      <c r="AG71" s="80">
        <v>31262</v>
      </c>
      <c r="AH71" s="69">
        <v>0</v>
      </c>
      <c r="AI71" s="69">
        <v>0</v>
      </c>
      <c r="AJ71" s="80">
        <v>14</v>
      </c>
      <c r="AK71" s="80">
        <v>18461</v>
      </c>
      <c r="AL71" s="69">
        <v>0</v>
      </c>
      <c r="AM71" s="69">
        <v>0</v>
      </c>
      <c r="AN71" s="80">
        <v>0</v>
      </c>
      <c r="AO71" s="80">
        <v>0</v>
      </c>
      <c r="AP71" s="69">
        <v>0</v>
      </c>
      <c r="AQ71" s="69">
        <v>0</v>
      </c>
      <c r="AR71" s="80">
        <v>0</v>
      </c>
      <c r="AS71" s="80">
        <v>0</v>
      </c>
      <c r="AT71" s="69">
        <v>0</v>
      </c>
      <c r="AU71" s="69">
        <v>0</v>
      </c>
      <c r="AV71" s="80">
        <v>0</v>
      </c>
      <c r="AW71" s="80">
        <v>0</v>
      </c>
      <c r="AX71" s="69">
        <v>0</v>
      </c>
      <c r="AY71" s="69">
        <v>0</v>
      </c>
      <c r="AZ71" s="80">
        <v>0</v>
      </c>
      <c r="BA71" s="80">
        <v>0</v>
      </c>
      <c r="BB71" s="69">
        <v>0</v>
      </c>
      <c r="BC71" s="69">
        <v>29</v>
      </c>
      <c r="BD71" s="80">
        <v>0</v>
      </c>
      <c r="BE71" s="80">
        <v>0</v>
      </c>
      <c r="BF71" s="69">
        <v>0</v>
      </c>
      <c r="BG71" s="69">
        <v>0</v>
      </c>
      <c r="BH71" s="80">
        <v>0</v>
      </c>
      <c r="BI71" s="80">
        <v>0</v>
      </c>
      <c r="BJ71" s="69">
        <v>0</v>
      </c>
      <c r="BK71" s="69">
        <v>0</v>
      </c>
      <c r="BL71" s="80">
        <v>0</v>
      </c>
      <c r="BM71" s="80">
        <v>0</v>
      </c>
      <c r="BN71" s="69">
        <v>0</v>
      </c>
      <c r="BO71" s="69">
        <v>0</v>
      </c>
      <c r="BP71" s="80">
        <v>0</v>
      </c>
      <c r="BQ71" s="80">
        <v>0</v>
      </c>
      <c r="BR71" s="69">
        <v>0</v>
      </c>
      <c r="BS71" s="69">
        <v>0</v>
      </c>
      <c r="BT71" s="80">
        <v>0</v>
      </c>
      <c r="BU71" s="80">
        <v>0</v>
      </c>
      <c r="BV71" s="69">
        <v>0</v>
      </c>
      <c r="BW71" s="69">
        <v>0</v>
      </c>
      <c r="BX71" s="80">
        <v>0</v>
      </c>
      <c r="BY71" s="80">
        <v>0</v>
      </c>
      <c r="BZ71" s="69">
        <v>0</v>
      </c>
      <c r="CA71" s="69">
        <v>29</v>
      </c>
      <c r="CB71" s="80">
        <v>16</v>
      </c>
      <c r="CC71" s="80">
        <v>49723</v>
      </c>
      <c r="CD71" s="69">
        <v>0</v>
      </c>
      <c r="CE71" s="69" t="s">
        <v>788</v>
      </c>
      <c r="CF71" s="69" t="s">
        <v>789</v>
      </c>
      <c r="CG71" s="69" t="s">
        <v>709</v>
      </c>
      <c r="CH71" s="69" t="s">
        <v>709</v>
      </c>
      <c r="CI71" s="69" t="s">
        <v>709</v>
      </c>
      <c r="CJ71" s="68" t="s">
        <v>709</v>
      </c>
      <c r="CK71" s="68">
        <v>45929</v>
      </c>
      <c r="CL71" s="185" t="s">
        <v>988</v>
      </c>
      <c r="CM71" s="67" t="s">
        <v>989</v>
      </c>
      <c r="CN71" s="67" t="s">
        <v>168</v>
      </c>
      <c r="CO71" s="68">
        <v>45779</v>
      </c>
      <c r="CP71" s="185" t="s">
        <v>986</v>
      </c>
      <c r="CQ71" s="67" t="s">
        <v>994</v>
      </c>
      <c r="CR71" s="67" t="s">
        <v>568</v>
      </c>
      <c r="CS71" s="69">
        <v>8026688.0199999996</v>
      </c>
      <c r="CT71" s="69"/>
      <c r="CU71" s="69"/>
      <c r="CV71" s="69">
        <v>16</v>
      </c>
      <c r="CW71" s="69">
        <v>31</v>
      </c>
      <c r="CX71" s="69">
        <v>0</v>
      </c>
      <c r="CY71" s="69">
        <v>0</v>
      </c>
      <c r="CZ71" s="69">
        <v>0</v>
      </c>
      <c r="DA71" s="69">
        <v>0</v>
      </c>
      <c r="DG71" t="str">
        <f t="shared" si="5"/>
        <v>CO</v>
      </c>
    </row>
    <row r="72" spans="1:111">
      <c r="A72" t="str">
        <f t="shared" si="4"/>
        <v>02CO</v>
      </c>
      <c r="B72" s="67" t="s">
        <v>0</v>
      </c>
      <c r="C72" s="67" t="s">
        <v>278</v>
      </c>
      <c r="D72" s="67" t="s">
        <v>279</v>
      </c>
      <c r="E72" s="68">
        <v>45406</v>
      </c>
      <c r="F72" s="185" t="s">
        <v>986</v>
      </c>
      <c r="G72" s="67" t="s">
        <v>990</v>
      </c>
      <c r="H72" s="69">
        <v>1</v>
      </c>
      <c r="I72" s="69">
        <v>1</v>
      </c>
      <c r="J72" s="69">
        <v>180</v>
      </c>
      <c r="K72" s="69">
        <v>225</v>
      </c>
      <c r="L72" s="69">
        <v>95</v>
      </c>
      <c r="M72" s="69">
        <v>130</v>
      </c>
      <c r="N72" s="69">
        <v>0</v>
      </c>
      <c r="O72" s="69">
        <v>0</v>
      </c>
      <c r="P72" s="69">
        <v>45</v>
      </c>
      <c r="Q72" s="80">
        <v>0</v>
      </c>
      <c r="R72" s="80">
        <v>1562105</v>
      </c>
      <c r="S72" s="80">
        <v>50000</v>
      </c>
      <c r="T72" s="80">
        <v>1512105</v>
      </c>
      <c r="U72" s="80">
        <v>1737694</v>
      </c>
      <c r="V72" s="80">
        <v>1710662</v>
      </c>
      <c r="W72" s="80">
        <v>0</v>
      </c>
      <c r="X72" s="80">
        <v>0</v>
      </c>
      <c r="Y72" s="80">
        <v>0</v>
      </c>
      <c r="Z72" s="80">
        <v>1710662</v>
      </c>
      <c r="AA72" s="80">
        <v>1710435</v>
      </c>
      <c r="AB72" s="80">
        <v>-227</v>
      </c>
      <c r="AC72" s="69">
        <v>175589</v>
      </c>
      <c r="AD72" s="69">
        <v>41</v>
      </c>
      <c r="AE72" s="69">
        <v>0</v>
      </c>
      <c r="AF72" s="80">
        <v>0</v>
      </c>
      <c r="AG72" s="80">
        <v>175589</v>
      </c>
      <c r="AH72" s="69">
        <v>0</v>
      </c>
      <c r="AI72" s="69">
        <v>0</v>
      </c>
      <c r="AJ72" s="80">
        <v>0</v>
      </c>
      <c r="AK72" s="80">
        <v>0</v>
      </c>
      <c r="AL72" s="69">
        <v>0</v>
      </c>
      <c r="AM72" s="69">
        <v>0</v>
      </c>
      <c r="AN72" s="80">
        <v>0</v>
      </c>
      <c r="AO72" s="80">
        <v>0</v>
      </c>
      <c r="AP72" s="69">
        <v>0</v>
      </c>
      <c r="AQ72" s="69">
        <v>0</v>
      </c>
      <c r="AR72" s="80">
        <v>0</v>
      </c>
      <c r="AS72" s="80">
        <v>0</v>
      </c>
      <c r="AT72" s="69">
        <v>0</v>
      </c>
      <c r="AU72" s="69">
        <v>0</v>
      </c>
      <c r="AV72" s="80">
        <v>0</v>
      </c>
      <c r="AW72" s="80">
        <v>0</v>
      </c>
      <c r="AX72" s="69">
        <v>0</v>
      </c>
      <c r="AY72" s="69">
        <v>0</v>
      </c>
      <c r="AZ72" s="80">
        <v>0</v>
      </c>
      <c r="BA72" s="80">
        <v>0</v>
      </c>
      <c r="BB72" s="69">
        <v>0</v>
      </c>
      <c r="BC72" s="69">
        <v>0</v>
      </c>
      <c r="BD72" s="80">
        <v>0</v>
      </c>
      <c r="BE72" s="80">
        <v>0</v>
      </c>
      <c r="BF72" s="69">
        <v>0</v>
      </c>
      <c r="BG72" s="69">
        <v>0</v>
      </c>
      <c r="BH72" s="80">
        <v>0</v>
      </c>
      <c r="BI72" s="80">
        <v>0</v>
      </c>
      <c r="BJ72" s="69">
        <v>0</v>
      </c>
      <c r="BK72" s="69">
        <v>0</v>
      </c>
      <c r="BL72" s="80">
        <v>0</v>
      </c>
      <c r="BM72" s="80">
        <v>0</v>
      </c>
      <c r="BN72" s="69">
        <v>0</v>
      </c>
      <c r="BO72" s="69">
        <v>0</v>
      </c>
      <c r="BP72" s="80">
        <v>0</v>
      </c>
      <c r="BQ72" s="80">
        <v>0</v>
      </c>
      <c r="BR72" s="69">
        <v>0</v>
      </c>
      <c r="BS72" s="69">
        <v>0</v>
      </c>
      <c r="BT72" s="80">
        <v>0</v>
      </c>
      <c r="BU72" s="80">
        <v>0</v>
      </c>
      <c r="BV72" s="69">
        <v>0</v>
      </c>
      <c r="BW72" s="69">
        <v>0</v>
      </c>
      <c r="BX72" s="80">
        <v>0</v>
      </c>
      <c r="BY72" s="80">
        <v>0</v>
      </c>
      <c r="BZ72" s="69">
        <v>0</v>
      </c>
      <c r="CA72" s="69">
        <v>0</v>
      </c>
      <c r="CB72" s="80">
        <v>0</v>
      </c>
      <c r="CC72" s="80">
        <v>175589</v>
      </c>
      <c r="CD72" s="69">
        <v>0</v>
      </c>
      <c r="CE72" s="69" t="s">
        <v>790</v>
      </c>
      <c r="CF72" s="69" t="s">
        <v>791</v>
      </c>
      <c r="CG72" s="69" t="s">
        <v>709</v>
      </c>
      <c r="CH72" s="69" t="s">
        <v>709</v>
      </c>
      <c r="CI72" s="69" t="s">
        <v>709</v>
      </c>
      <c r="CJ72" s="68" t="s">
        <v>709</v>
      </c>
      <c r="CK72" s="68">
        <v>45952</v>
      </c>
      <c r="CL72" s="185" t="s">
        <v>993</v>
      </c>
      <c r="CM72" s="67" t="s">
        <v>989</v>
      </c>
      <c r="CN72" s="67" t="s">
        <v>168</v>
      </c>
      <c r="CO72" s="68">
        <v>45582</v>
      </c>
      <c r="CP72" s="185" t="s">
        <v>993</v>
      </c>
      <c r="CQ72" s="67" t="s">
        <v>994</v>
      </c>
      <c r="CR72" s="67" t="s">
        <v>568</v>
      </c>
      <c r="CS72" s="69">
        <v>1572771.91</v>
      </c>
      <c r="CT72" s="69"/>
      <c r="CU72" s="69"/>
      <c r="CV72" s="69">
        <v>0</v>
      </c>
      <c r="CW72" s="69">
        <v>4</v>
      </c>
      <c r="CX72" s="69">
        <v>0</v>
      </c>
      <c r="CY72" s="69">
        <v>0</v>
      </c>
      <c r="CZ72" s="69">
        <v>0</v>
      </c>
      <c r="DA72" s="69">
        <v>0</v>
      </c>
      <c r="DG72" t="str">
        <f t="shared" si="5"/>
        <v>CO</v>
      </c>
    </row>
    <row r="73" spans="1:111">
      <c r="A73" t="str">
        <f t="shared" si="4"/>
        <v>02CO</v>
      </c>
      <c r="B73" s="67" t="s">
        <v>0</v>
      </c>
      <c r="C73" s="67" t="s">
        <v>280</v>
      </c>
      <c r="D73" s="67" t="s">
        <v>281</v>
      </c>
      <c r="E73" s="68">
        <v>45560</v>
      </c>
      <c r="F73" s="185" t="s">
        <v>988</v>
      </c>
      <c r="G73" s="67" t="s">
        <v>994</v>
      </c>
      <c r="H73" s="69">
        <v>1</v>
      </c>
      <c r="I73" s="69">
        <v>2</v>
      </c>
      <c r="J73" s="69">
        <v>180</v>
      </c>
      <c r="K73" s="69">
        <v>214</v>
      </c>
      <c r="L73" s="69">
        <v>214</v>
      </c>
      <c r="M73" s="69">
        <v>0</v>
      </c>
      <c r="N73" s="69">
        <v>0</v>
      </c>
      <c r="O73" s="69">
        <v>0</v>
      </c>
      <c r="P73" s="69">
        <v>34</v>
      </c>
      <c r="Q73" s="80">
        <v>0</v>
      </c>
      <c r="R73" s="80">
        <v>2499454</v>
      </c>
      <c r="S73" s="80">
        <v>50000</v>
      </c>
      <c r="T73" s="80">
        <v>2449454</v>
      </c>
      <c r="U73" s="80">
        <v>2573884</v>
      </c>
      <c r="V73" s="80">
        <v>2437559</v>
      </c>
      <c r="W73" s="80">
        <v>0</v>
      </c>
      <c r="X73" s="80">
        <v>0</v>
      </c>
      <c r="Y73" s="80">
        <v>0</v>
      </c>
      <c r="Z73" s="80">
        <v>2437559</v>
      </c>
      <c r="AA73" s="80">
        <v>2436488</v>
      </c>
      <c r="AB73" s="80">
        <v>-1071</v>
      </c>
      <c r="AC73" s="69">
        <v>74430</v>
      </c>
      <c r="AD73" s="69">
        <v>20</v>
      </c>
      <c r="AE73" s="69">
        <v>0</v>
      </c>
      <c r="AF73" s="80">
        <v>0</v>
      </c>
      <c r="AG73" s="80">
        <v>0</v>
      </c>
      <c r="AH73" s="69">
        <v>0</v>
      </c>
      <c r="AI73" s="69">
        <v>0</v>
      </c>
      <c r="AJ73" s="80">
        <v>0</v>
      </c>
      <c r="AK73" s="80">
        <v>24430</v>
      </c>
      <c r="AL73" s="69">
        <v>24430</v>
      </c>
      <c r="AM73" s="69">
        <v>0</v>
      </c>
      <c r="AN73" s="80">
        <v>0</v>
      </c>
      <c r="AO73" s="80">
        <v>0</v>
      </c>
      <c r="AP73" s="69">
        <v>0</v>
      </c>
      <c r="AQ73" s="69">
        <v>0</v>
      </c>
      <c r="AR73" s="80">
        <v>0</v>
      </c>
      <c r="AS73" s="80">
        <v>0</v>
      </c>
      <c r="AT73" s="69">
        <v>0</v>
      </c>
      <c r="AU73" s="69">
        <v>0</v>
      </c>
      <c r="AV73" s="80">
        <v>0</v>
      </c>
      <c r="AW73" s="80">
        <v>0</v>
      </c>
      <c r="AX73" s="69">
        <v>0</v>
      </c>
      <c r="AY73" s="69">
        <v>0</v>
      </c>
      <c r="AZ73" s="80">
        <v>0</v>
      </c>
      <c r="BA73" s="80">
        <v>0</v>
      </c>
      <c r="BB73" s="69">
        <v>0</v>
      </c>
      <c r="BC73" s="69">
        <v>0</v>
      </c>
      <c r="BD73" s="80">
        <v>0</v>
      </c>
      <c r="BE73" s="80">
        <v>37563</v>
      </c>
      <c r="BF73" s="69">
        <v>0</v>
      </c>
      <c r="BG73" s="69">
        <v>0</v>
      </c>
      <c r="BH73" s="80">
        <v>0</v>
      </c>
      <c r="BI73" s="80">
        <v>0</v>
      </c>
      <c r="BJ73" s="69">
        <v>0</v>
      </c>
      <c r="BK73" s="69">
        <v>0</v>
      </c>
      <c r="BL73" s="80">
        <v>0</v>
      </c>
      <c r="BM73" s="80">
        <v>0</v>
      </c>
      <c r="BN73" s="69">
        <v>0</v>
      </c>
      <c r="BO73" s="69">
        <v>0</v>
      </c>
      <c r="BP73" s="80">
        <v>0</v>
      </c>
      <c r="BQ73" s="80">
        <v>0</v>
      </c>
      <c r="BR73" s="69">
        <v>0</v>
      </c>
      <c r="BS73" s="69">
        <v>0</v>
      </c>
      <c r="BT73" s="80">
        <v>0</v>
      </c>
      <c r="BU73" s="80">
        <v>0</v>
      </c>
      <c r="BV73" s="69">
        <v>0</v>
      </c>
      <c r="BW73" s="69">
        <v>0</v>
      </c>
      <c r="BX73" s="80">
        <v>0</v>
      </c>
      <c r="BY73" s="80">
        <v>0</v>
      </c>
      <c r="BZ73" s="69">
        <v>0</v>
      </c>
      <c r="CA73" s="69">
        <v>0</v>
      </c>
      <c r="CB73" s="80">
        <v>0</v>
      </c>
      <c r="CC73" s="80">
        <v>61993</v>
      </c>
      <c r="CD73" s="69">
        <v>24430</v>
      </c>
      <c r="CE73" s="69" t="s">
        <v>735</v>
      </c>
      <c r="CF73" s="69" t="s">
        <v>736</v>
      </c>
      <c r="CG73" s="69" t="s">
        <v>709</v>
      </c>
      <c r="CH73" s="69" t="s">
        <v>709</v>
      </c>
      <c r="CI73" s="69" t="s">
        <v>709</v>
      </c>
      <c r="CJ73" s="68" t="s">
        <v>709</v>
      </c>
      <c r="CK73" s="68">
        <v>45986</v>
      </c>
      <c r="CL73" s="185" t="s">
        <v>993</v>
      </c>
      <c r="CM73" s="67" t="s">
        <v>989</v>
      </c>
      <c r="CN73" s="67" t="s">
        <v>168</v>
      </c>
      <c r="CO73" s="68">
        <v>45876</v>
      </c>
      <c r="CP73" s="185" t="s">
        <v>988</v>
      </c>
      <c r="CQ73" s="67" t="s">
        <v>989</v>
      </c>
      <c r="CR73" s="67" t="s">
        <v>1004</v>
      </c>
      <c r="CS73" s="69">
        <v>2231402.67</v>
      </c>
      <c r="CT73" s="69"/>
      <c r="CU73" s="69"/>
      <c r="CV73" s="69">
        <v>0</v>
      </c>
      <c r="CW73" s="69">
        <v>14</v>
      </c>
      <c r="CX73" s="69">
        <v>0</v>
      </c>
      <c r="CY73" s="69">
        <v>0</v>
      </c>
      <c r="CZ73" s="69">
        <v>0</v>
      </c>
      <c r="DA73" s="69">
        <v>0</v>
      </c>
      <c r="DG73" t="str">
        <f t="shared" si="5"/>
        <v>CO</v>
      </c>
    </row>
    <row r="74" spans="1:111">
      <c r="A74" t="str">
        <f t="shared" si="4"/>
        <v>02CO</v>
      </c>
      <c r="B74" s="67" t="s">
        <v>0</v>
      </c>
      <c r="C74" s="67" t="s">
        <v>639</v>
      </c>
      <c r="D74" s="67" t="s">
        <v>640</v>
      </c>
      <c r="E74" s="68">
        <v>45609</v>
      </c>
      <c r="F74" s="185" t="s">
        <v>993</v>
      </c>
      <c r="G74" s="67" t="s">
        <v>994</v>
      </c>
      <c r="H74" s="69">
        <v>1</v>
      </c>
      <c r="I74" s="69">
        <v>0</v>
      </c>
      <c r="J74" s="69">
        <v>180</v>
      </c>
      <c r="K74" s="69">
        <v>188</v>
      </c>
      <c r="L74" s="69">
        <v>171</v>
      </c>
      <c r="M74" s="69">
        <v>17</v>
      </c>
      <c r="N74" s="69">
        <v>0</v>
      </c>
      <c r="O74" s="69">
        <v>0</v>
      </c>
      <c r="P74" s="69">
        <v>8</v>
      </c>
      <c r="Q74" s="80">
        <v>0</v>
      </c>
      <c r="R74" s="80">
        <v>7419960</v>
      </c>
      <c r="S74" s="80">
        <v>87264</v>
      </c>
      <c r="T74" s="80">
        <v>7332696</v>
      </c>
      <c r="U74" s="80">
        <v>7419960</v>
      </c>
      <c r="V74" s="80">
        <v>7285721</v>
      </c>
      <c r="W74" s="80">
        <v>0</v>
      </c>
      <c r="X74" s="80">
        <v>0</v>
      </c>
      <c r="Y74" s="80">
        <v>0</v>
      </c>
      <c r="Z74" s="80">
        <v>7285721</v>
      </c>
      <c r="AA74" s="80">
        <v>7282630</v>
      </c>
      <c r="AB74" s="80">
        <v>-3091</v>
      </c>
      <c r="AC74" s="69">
        <v>0</v>
      </c>
      <c r="AD74" s="69">
        <v>4</v>
      </c>
      <c r="AE74" s="69">
        <v>0</v>
      </c>
      <c r="AF74" s="80">
        <v>0</v>
      </c>
      <c r="AG74" s="80">
        <v>46438</v>
      </c>
      <c r="AH74" s="69">
        <v>0</v>
      </c>
      <c r="AI74" s="69">
        <v>0</v>
      </c>
      <c r="AJ74" s="80">
        <v>0</v>
      </c>
      <c r="AK74" s="80">
        <v>14733</v>
      </c>
      <c r="AL74" s="69">
        <v>0</v>
      </c>
      <c r="AM74" s="69">
        <v>0</v>
      </c>
      <c r="AN74" s="80">
        <v>0</v>
      </c>
      <c r="AO74" s="80">
        <v>0</v>
      </c>
      <c r="AP74" s="69">
        <v>0</v>
      </c>
      <c r="AQ74" s="69">
        <v>0</v>
      </c>
      <c r="AR74" s="80">
        <v>0</v>
      </c>
      <c r="AS74" s="80">
        <v>0</v>
      </c>
      <c r="AT74" s="69">
        <v>0</v>
      </c>
      <c r="AU74" s="69">
        <v>0</v>
      </c>
      <c r="AV74" s="80">
        <v>0</v>
      </c>
      <c r="AW74" s="80">
        <v>0</v>
      </c>
      <c r="AX74" s="69">
        <v>0</v>
      </c>
      <c r="AY74" s="69">
        <v>0</v>
      </c>
      <c r="AZ74" s="80">
        <v>0</v>
      </c>
      <c r="BA74" s="80">
        <v>0</v>
      </c>
      <c r="BB74" s="69">
        <v>0</v>
      </c>
      <c r="BC74" s="69">
        <v>0</v>
      </c>
      <c r="BD74" s="80">
        <v>0</v>
      </c>
      <c r="BE74" s="80">
        <v>0</v>
      </c>
      <c r="BF74" s="69">
        <v>0</v>
      </c>
      <c r="BG74" s="69">
        <v>0</v>
      </c>
      <c r="BH74" s="80">
        <v>0</v>
      </c>
      <c r="BI74" s="80">
        <v>0</v>
      </c>
      <c r="BJ74" s="69">
        <v>0</v>
      </c>
      <c r="BK74" s="69">
        <v>0</v>
      </c>
      <c r="BL74" s="80">
        <v>0</v>
      </c>
      <c r="BM74" s="80">
        <v>0</v>
      </c>
      <c r="BN74" s="69">
        <v>0</v>
      </c>
      <c r="BO74" s="69">
        <v>0</v>
      </c>
      <c r="BP74" s="80">
        <v>0</v>
      </c>
      <c r="BQ74" s="80">
        <v>0</v>
      </c>
      <c r="BR74" s="69">
        <v>0</v>
      </c>
      <c r="BS74" s="69">
        <v>0</v>
      </c>
      <c r="BT74" s="80">
        <v>0</v>
      </c>
      <c r="BU74" s="80">
        <v>0</v>
      </c>
      <c r="BV74" s="69">
        <v>0</v>
      </c>
      <c r="BW74" s="69">
        <v>0</v>
      </c>
      <c r="BX74" s="80">
        <v>0</v>
      </c>
      <c r="BY74" s="80">
        <v>0</v>
      </c>
      <c r="BZ74" s="69">
        <v>0</v>
      </c>
      <c r="CA74" s="69">
        <v>0</v>
      </c>
      <c r="CB74" s="80">
        <v>0</v>
      </c>
      <c r="CC74" s="80">
        <v>61171</v>
      </c>
      <c r="CD74" s="69">
        <v>0</v>
      </c>
      <c r="CE74" s="69" t="s">
        <v>762</v>
      </c>
      <c r="CF74" s="69" t="s">
        <v>763</v>
      </c>
      <c r="CG74" s="69" t="s">
        <v>709</v>
      </c>
      <c r="CH74" s="69" t="s">
        <v>709</v>
      </c>
      <c r="CI74" s="69" t="s">
        <v>709</v>
      </c>
      <c r="CJ74" s="68" t="s">
        <v>709</v>
      </c>
      <c r="CK74" s="68">
        <v>45986</v>
      </c>
      <c r="CL74" s="185" t="s">
        <v>993</v>
      </c>
      <c r="CM74" s="67" t="s">
        <v>989</v>
      </c>
      <c r="CN74" s="67" t="s">
        <v>168</v>
      </c>
      <c r="CO74" s="68">
        <v>45868</v>
      </c>
      <c r="CP74" s="185" t="s">
        <v>988</v>
      </c>
      <c r="CQ74" s="67" t="s">
        <v>989</v>
      </c>
      <c r="CR74" s="67" t="s">
        <v>1004</v>
      </c>
      <c r="CS74" s="69">
        <v>8775588.25</v>
      </c>
      <c r="CT74" s="69"/>
      <c r="CU74" s="69"/>
      <c r="CV74" s="69">
        <v>0</v>
      </c>
      <c r="CW74" s="69">
        <v>4</v>
      </c>
      <c r="CX74" s="69">
        <v>0</v>
      </c>
      <c r="CY74" s="69">
        <v>0</v>
      </c>
      <c r="CZ74" s="69">
        <v>0</v>
      </c>
      <c r="DA74" s="69">
        <v>0</v>
      </c>
      <c r="DG74" t="str">
        <f t="shared" si="5"/>
        <v>CO</v>
      </c>
    </row>
    <row r="75" spans="1:111">
      <c r="A75" t="str">
        <f t="shared" si="4"/>
        <v>02CO</v>
      </c>
      <c r="B75" s="67" t="s">
        <v>0</v>
      </c>
      <c r="C75" s="67" t="s">
        <v>282</v>
      </c>
      <c r="D75" s="67" t="s">
        <v>283</v>
      </c>
      <c r="E75" s="68">
        <v>45714</v>
      </c>
      <c r="F75" s="185" t="s">
        <v>991</v>
      </c>
      <c r="G75" s="67" t="s">
        <v>994</v>
      </c>
      <c r="H75" s="69">
        <v>1</v>
      </c>
      <c r="I75" s="69">
        <v>1</v>
      </c>
      <c r="J75" s="69">
        <v>150</v>
      </c>
      <c r="K75" s="69">
        <v>194</v>
      </c>
      <c r="L75" s="69">
        <v>192</v>
      </c>
      <c r="M75" s="69">
        <v>2</v>
      </c>
      <c r="N75" s="69">
        <v>0</v>
      </c>
      <c r="O75" s="69">
        <v>0</v>
      </c>
      <c r="P75" s="69">
        <v>41</v>
      </c>
      <c r="Q75" s="80">
        <v>3</v>
      </c>
      <c r="R75" s="80">
        <v>2487602</v>
      </c>
      <c r="S75" s="80">
        <v>50000</v>
      </c>
      <c r="T75" s="80">
        <v>2437602</v>
      </c>
      <c r="U75" s="80">
        <v>2535510</v>
      </c>
      <c r="V75" s="80">
        <v>2431426</v>
      </c>
      <c r="W75" s="80">
        <v>0</v>
      </c>
      <c r="X75" s="80">
        <v>0</v>
      </c>
      <c r="Y75" s="80">
        <v>0</v>
      </c>
      <c r="Z75" s="80">
        <v>2431426</v>
      </c>
      <c r="AA75" s="80">
        <v>2431081</v>
      </c>
      <c r="AB75" s="80">
        <v>-345</v>
      </c>
      <c r="AC75" s="69">
        <v>47909</v>
      </c>
      <c r="AD75" s="69">
        <v>17</v>
      </c>
      <c r="AE75" s="69">
        <v>0</v>
      </c>
      <c r="AF75" s="80">
        <v>3</v>
      </c>
      <c r="AG75" s="80">
        <v>47909</v>
      </c>
      <c r="AH75" s="69">
        <v>0</v>
      </c>
      <c r="AI75" s="69">
        <v>0</v>
      </c>
      <c r="AJ75" s="80">
        <v>0</v>
      </c>
      <c r="AK75" s="80">
        <v>1650</v>
      </c>
      <c r="AL75" s="69">
        <v>0</v>
      </c>
      <c r="AM75" s="69">
        <v>0</v>
      </c>
      <c r="AN75" s="80">
        <v>0</v>
      </c>
      <c r="AO75" s="80">
        <v>0</v>
      </c>
      <c r="AP75" s="69">
        <v>0</v>
      </c>
      <c r="AQ75" s="69">
        <v>0</v>
      </c>
      <c r="AR75" s="80">
        <v>0</v>
      </c>
      <c r="AS75" s="80">
        <v>0</v>
      </c>
      <c r="AT75" s="69">
        <v>0</v>
      </c>
      <c r="AU75" s="69">
        <v>0</v>
      </c>
      <c r="AV75" s="80">
        <v>0</v>
      </c>
      <c r="AW75" s="80">
        <v>0</v>
      </c>
      <c r="AX75" s="69">
        <v>0</v>
      </c>
      <c r="AY75" s="69">
        <v>0</v>
      </c>
      <c r="AZ75" s="80">
        <v>0</v>
      </c>
      <c r="BA75" s="80">
        <v>0</v>
      </c>
      <c r="BB75" s="69">
        <v>0</v>
      </c>
      <c r="BC75" s="69">
        <v>0</v>
      </c>
      <c r="BD75" s="80">
        <v>0</v>
      </c>
      <c r="BE75" s="80">
        <v>0</v>
      </c>
      <c r="BF75" s="69">
        <v>0</v>
      </c>
      <c r="BG75" s="69">
        <v>0</v>
      </c>
      <c r="BH75" s="80">
        <v>0</v>
      </c>
      <c r="BI75" s="80">
        <v>0</v>
      </c>
      <c r="BJ75" s="69">
        <v>0</v>
      </c>
      <c r="BK75" s="69">
        <v>0</v>
      </c>
      <c r="BL75" s="80">
        <v>0</v>
      </c>
      <c r="BM75" s="80">
        <v>0</v>
      </c>
      <c r="BN75" s="69">
        <v>0</v>
      </c>
      <c r="BO75" s="69">
        <v>0</v>
      </c>
      <c r="BP75" s="80">
        <v>0</v>
      </c>
      <c r="BQ75" s="80">
        <v>0</v>
      </c>
      <c r="BR75" s="69">
        <v>0</v>
      </c>
      <c r="BS75" s="69">
        <v>0</v>
      </c>
      <c r="BT75" s="80">
        <v>0</v>
      </c>
      <c r="BU75" s="80">
        <v>0</v>
      </c>
      <c r="BV75" s="69">
        <v>0</v>
      </c>
      <c r="BW75" s="69">
        <v>0</v>
      </c>
      <c r="BX75" s="80">
        <v>0</v>
      </c>
      <c r="BY75" s="80">
        <v>0</v>
      </c>
      <c r="BZ75" s="69">
        <v>0</v>
      </c>
      <c r="CA75" s="69">
        <v>0</v>
      </c>
      <c r="CB75" s="80">
        <v>3</v>
      </c>
      <c r="CC75" s="80">
        <v>49559</v>
      </c>
      <c r="CD75" s="69">
        <v>0</v>
      </c>
      <c r="CE75" s="69" t="s">
        <v>792</v>
      </c>
      <c r="CF75" s="69" t="s">
        <v>793</v>
      </c>
      <c r="CG75" s="69" t="s">
        <v>709</v>
      </c>
      <c r="CH75" s="69" t="s">
        <v>709</v>
      </c>
      <c r="CI75" s="69" t="s">
        <v>709</v>
      </c>
      <c r="CJ75" s="68" t="s">
        <v>709</v>
      </c>
      <c r="CK75" s="68">
        <v>46080</v>
      </c>
      <c r="CL75" s="185" t="s">
        <v>991</v>
      </c>
      <c r="CM75" s="67" t="s">
        <v>989</v>
      </c>
      <c r="CN75" s="67" t="s">
        <v>168</v>
      </c>
      <c r="CO75" s="68">
        <v>45985</v>
      </c>
      <c r="CP75" s="185" t="s">
        <v>993</v>
      </c>
      <c r="CQ75" s="67" t="s">
        <v>989</v>
      </c>
      <c r="CR75" s="67" t="s">
        <v>568</v>
      </c>
      <c r="CS75" s="69">
        <v>3542854</v>
      </c>
      <c r="CT75" s="69"/>
      <c r="CU75" s="69"/>
      <c r="CV75" s="69">
        <v>0</v>
      </c>
      <c r="CW75" s="69">
        <v>24</v>
      </c>
      <c r="CX75" s="69">
        <v>0</v>
      </c>
      <c r="CY75" s="69">
        <v>0</v>
      </c>
      <c r="CZ75" s="69">
        <v>0</v>
      </c>
      <c r="DA75" s="69">
        <v>0</v>
      </c>
      <c r="DG75" t="str">
        <f t="shared" si="5"/>
        <v>CO</v>
      </c>
    </row>
    <row r="76" spans="1:111">
      <c r="A76" t="str">
        <f t="shared" si="4"/>
        <v>02CO</v>
      </c>
      <c r="B76" s="67" t="s">
        <v>0</v>
      </c>
      <c r="C76" s="67" t="s">
        <v>641</v>
      </c>
      <c r="D76" s="67" t="s">
        <v>642</v>
      </c>
      <c r="E76" s="68">
        <v>45609</v>
      </c>
      <c r="F76" s="185" t="s">
        <v>993</v>
      </c>
      <c r="G76" s="67" t="s">
        <v>994</v>
      </c>
      <c r="H76" s="69">
        <v>1</v>
      </c>
      <c r="I76" s="69">
        <v>0</v>
      </c>
      <c r="J76" s="69">
        <v>300</v>
      </c>
      <c r="K76" s="69">
        <v>343</v>
      </c>
      <c r="L76" s="69">
        <v>305</v>
      </c>
      <c r="M76" s="69">
        <v>38</v>
      </c>
      <c r="N76" s="69">
        <v>0</v>
      </c>
      <c r="O76" s="69">
        <v>0</v>
      </c>
      <c r="P76" s="69">
        <v>43</v>
      </c>
      <c r="Q76" s="80">
        <v>0</v>
      </c>
      <c r="R76" s="80">
        <v>6571980</v>
      </c>
      <c r="S76" s="80">
        <v>67485</v>
      </c>
      <c r="T76" s="80">
        <v>6504495</v>
      </c>
      <c r="U76" s="80">
        <v>6571980</v>
      </c>
      <c r="V76" s="80">
        <v>6862070</v>
      </c>
      <c r="W76" s="80">
        <v>0</v>
      </c>
      <c r="X76" s="80">
        <v>0</v>
      </c>
      <c r="Y76" s="80">
        <v>0</v>
      </c>
      <c r="Z76" s="80">
        <v>6862070</v>
      </c>
      <c r="AA76" s="80">
        <v>6863371</v>
      </c>
      <c r="AB76" s="80">
        <v>1301</v>
      </c>
      <c r="AC76" s="69">
        <v>0</v>
      </c>
      <c r="AD76" s="69">
        <v>17</v>
      </c>
      <c r="AE76" s="69">
        <v>0</v>
      </c>
      <c r="AF76" s="80">
        <v>0</v>
      </c>
      <c r="AG76" s="80">
        <v>13750</v>
      </c>
      <c r="AH76" s="69">
        <v>0</v>
      </c>
      <c r="AI76" s="69">
        <v>0</v>
      </c>
      <c r="AJ76" s="80">
        <v>0</v>
      </c>
      <c r="AK76" s="80">
        <v>15770</v>
      </c>
      <c r="AL76" s="69">
        <v>0</v>
      </c>
      <c r="AM76" s="69">
        <v>0</v>
      </c>
      <c r="AN76" s="80">
        <v>0</v>
      </c>
      <c r="AO76" s="80">
        <v>0</v>
      </c>
      <c r="AP76" s="69">
        <v>0</v>
      </c>
      <c r="AQ76" s="69">
        <v>0</v>
      </c>
      <c r="AR76" s="80">
        <v>0</v>
      </c>
      <c r="AS76" s="80">
        <v>0</v>
      </c>
      <c r="AT76" s="69">
        <v>0</v>
      </c>
      <c r="AU76" s="69">
        <v>0</v>
      </c>
      <c r="AV76" s="80">
        <v>0</v>
      </c>
      <c r="AW76" s="80">
        <v>0</v>
      </c>
      <c r="AX76" s="69">
        <v>0</v>
      </c>
      <c r="AY76" s="69">
        <v>0</v>
      </c>
      <c r="AZ76" s="80">
        <v>0</v>
      </c>
      <c r="BA76" s="80">
        <v>0</v>
      </c>
      <c r="BB76" s="69">
        <v>0</v>
      </c>
      <c r="BC76" s="69">
        <v>0</v>
      </c>
      <c r="BD76" s="80">
        <v>0</v>
      </c>
      <c r="BE76" s="80">
        <v>0</v>
      </c>
      <c r="BF76" s="69">
        <v>0</v>
      </c>
      <c r="BG76" s="69">
        <v>0</v>
      </c>
      <c r="BH76" s="80">
        <v>0</v>
      </c>
      <c r="BI76" s="80">
        <v>0</v>
      </c>
      <c r="BJ76" s="69">
        <v>0</v>
      </c>
      <c r="BK76" s="69">
        <v>0</v>
      </c>
      <c r="BL76" s="80">
        <v>0</v>
      </c>
      <c r="BM76" s="80">
        <v>0</v>
      </c>
      <c r="BN76" s="69">
        <v>0</v>
      </c>
      <c r="BO76" s="69">
        <v>0</v>
      </c>
      <c r="BP76" s="80">
        <v>0</v>
      </c>
      <c r="BQ76" s="80">
        <v>0</v>
      </c>
      <c r="BR76" s="69">
        <v>0</v>
      </c>
      <c r="BS76" s="69">
        <v>0</v>
      </c>
      <c r="BT76" s="80">
        <v>0</v>
      </c>
      <c r="BU76" s="80">
        <v>0</v>
      </c>
      <c r="BV76" s="69">
        <v>0</v>
      </c>
      <c r="BW76" s="69">
        <v>0</v>
      </c>
      <c r="BX76" s="80">
        <v>0</v>
      </c>
      <c r="BY76" s="80">
        <v>0</v>
      </c>
      <c r="BZ76" s="69">
        <v>0</v>
      </c>
      <c r="CA76" s="69">
        <v>0</v>
      </c>
      <c r="CB76" s="80">
        <v>0</v>
      </c>
      <c r="CC76" s="80">
        <v>29520</v>
      </c>
      <c r="CD76" s="69">
        <v>0</v>
      </c>
      <c r="CE76" s="69" t="s">
        <v>794</v>
      </c>
      <c r="CF76" s="69" t="s">
        <v>795</v>
      </c>
      <c r="CG76" s="69" t="s">
        <v>709</v>
      </c>
      <c r="CH76" s="69" t="s">
        <v>709</v>
      </c>
      <c r="CI76" s="69" t="s">
        <v>709</v>
      </c>
      <c r="CJ76" s="68" t="s">
        <v>709</v>
      </c>
      <c r="CK76" s="68">
        <v>46092</v>
      </c>
      <c r="CL76" s="185" t="s">
        <v>991</v>
      </c>
      <c r="CM76" s="67" t="s">
        <v>989</v>
      </c>
      <c r="CN76" s="67" t="s">
        <v>168</v>
      </c>
      <c r="CO76" s="68">
        <v>46030</v>
      </c>
      <c r="CP76" s="185" t="s">
        <v>991</v>
      </c>
      <c r="CQ76" s="67" t="s">
        <v>989</v>
      </c>
      <c r="CR76" s="67" t="s">
        <v>1002</v>
      </c>
      <c r="CS76" s="69">
        <v>6362364.6399999997</v>
      </c>
      <c r="CT76" s="69"/>
      <c r="CU76" s="69"/>
      <c r="CV76" s="69">
        <v>0</v>
      </c>
      <c r="CW76" s="69">
        <v>26</v>
      </c>
      <c r="CX76" s="69">
        <v>0</v>
      </c>
      <c r="CY76" s="69">
        <v>0</v>
      </c>
      <c r="CZ76" s="69">
        <v>0</v>
      </c>
      <c r="DA76" s="69">
        <v>0</v>
      </c>
      <c r="DG76" t="str">
        <f t="shared" si="5"/>
        <v>CO</v>
      </c>
    </row>
    <row r="77" spans="1:111">
      <c r="A77" t="str">
        <f t="shared" si="4"/>
        <v>02CO</v>
      </c>
      <c r="B77" s="67" t="s">
        <v>0</v>
      </c>
      <c r="C77" s="67" t="s">
        <v>643</v>
      </c>
      <c r="D77" s="67" t="s">
        <v>644</v>
      </c>
      <c r="E77" s="68">
        <v>45630</v>
      </c>
      <c r="F77" s="185" t="s">
        <v>993</v>
      </c>
      <c r="G77" s="67" t="s">
        <v>994</v>
      </c>
      <c r="H77" s="69">
        <v>1</v>
      </c>
      <c r="I77" s="69">
        <v>0</v>
      </c>
      <c r="J77" s="69">
        <v>180</v>
      </c>
      <c r="K77" s="69">
        <v>234</v>
      </c>
      <c r="L77" s="69">
        <v>233</v>
      </c>
      <c r="M77" s="69">
        <v>1</v>
      </c>
      <c r="N77" s="69">
        <v>0</v>
      </c>
      <c r="O77" s="69">
        <v>0</v>
      </c>
      <c r="P77" s="69">
        <v>44</v>
      </c>
      <c r="Q77" s="80">
        <v>10</v>
      </c>
      <c r="R77" s="80">
        <v>4685902</v>
      </c>
      <c r="S77" s="80">
        <v>61983</v>
      </c>
      <c r="T77" s="80">
        <v>4623919</v>
      </c>
      <c r="U77" s="80">
        <v>4685902</v>
      </c>
      <c r="V77" s="80">
        <v>4940814</v>
      </c>
      <c r="W77" s="80">
        <v>0</v>
      </c>
      <c r="X77" s="80">
        <v>0</v>
      </c>
      <c r="Y77" s="80">
        <v>0</v>
      </c>
      <c r="Z77" s="80">
        <v>4940814</v>
      </c>
      <c r="AA77" s="80">
        <v>4942704</v>
      </c>
      <c r="AB77" s="80">
        <v>1890</v>
      </c>
      <c r="AC77" s="69">
        <v>0</v>
      </c>
      <c r="AD77" s="69">
        <v>24</v>
      </c>
      <c r="AE77" s="69">
        <v>0</v>
      </c>
      <c r="AF77" s="80">
        <v>10</v>
      </c>
      <c r="AG77" s="80">
        <v>9787</v>
      </c>
      <c r="AH77" s="69">
        <v>0</v>
      </c>
      <c r="AI77" s="69">
        <v>0</v>
      </c>
      <c r="AJ77" s="80">
        <v>0</v>
      </c>
      <c r="AK77" s="80">
        <v>0</v>
      </c>
      <c r="AL77" s="69">
        <v>0</v>
      </c>
      <c r="AM77" s="69">
        <v>0</v>
      </c>
      <c r="AN77" s="80">
        <v>0</v>
      </c>
      <c r="AO77" s="80">
        <v>0</v>
      </c>
      <c r="AP77" s="69">
        <v>0</v>
      </c>
      <c r="AQ77" s="69">
        <v>0</v>
      </c>
      <c r="AR77" s="80">
        <v>0</v>
      </c>
      <c r="AS77" s="80">
        <v>0</v>
      </c>
      <c r="AT77" s="69">
        <v>0</v>
      </c>
      <c r="AU77" s="69">
        <v>0</v>
      </c>
      <c r="AV77" s="80">
        <v>0</v>
      </c>
      <c r="AW77" s="80">
        <v>0</v>
      </c>
      <c r="AX77" s="69">
        <v>0</v>
      </c>
      <c r="AY77" s="69">
        <v>0</v>
      </c>
      <c r="AZ77" s="80">
        <v>0</v>
      </c>
      <c r="BA77" s="80">
        <v>0</v>
      </c>
      <c r="BB77" s="69">
        <v>0</v>
      </c>
      <c r="BC77" s="69">
        <v>0</v>
      </c>
      <c r="BD77" s="80">
        <v>0</v>
      </c>
      <c r="BE77" s="80">
        <v>0</v>
      </c>
      <c r="BF77" s="69">
        <v>0</v>
      </c>
      <c r="BG77" s="69">
        <v>0</v>
      </c>
      <c r="BH77" s="80">
        <v>0</v>
      </c>
      <c r="BI77" s="80">
        <v>0</v>
      </c>
      <c r="BJ77" s="69">
        <v>0</v>
      </c>
      <c r="BK77" s="69">
        <v>0</v>
      </c>
      <c r="BL77" s="80">
        <v>0</v>
      </c>
      <c r="BM77" s="80">
        <v>0</v>
      </c>
      <c r="BN77" s="69">
        <v>0</v>
      </c>
      <c r="BO77" s="69">
        <v>0</v>
      </c>
      <c r="BP77" s="80">
        <v>0</v>
      </c>
      <c r="BQ77" s="80">
        <v>0</v>
      </c>
      <c r="BR77" s="69">
        <v>0</v>
      </c>
      <c r="BS77" s="69">
        <v>0</v>
      </c>
      <c r="BT77" s="80">
        <v>0</v>
      </c>
      <c r="BU77" s="80">
        <v>0</v>
      </c>
      <c r="BV77" s="69">
        <v>0</v>
      </c>
      <c r="BW77" s="69">
        <v>0</v>
      </c>
      <c r="BX77" s="80">
        <v>0</v>
      </c>
      <c r="BY77" s="80">
        <v>0</v>
      </c>
      <c r="BZ77" s="69">
        <v>0</v>
      </c>
      <c r="CA77" s="69">
        <v>0</v>
      </c>
      <c r="CB77" s="80">
        <v>10</v>
      </c>
      <c r="CC77" s="80">
        <v>9787</v>
      </c>
      <c r="CD77" s="69">
        <v>0</v>
      </c>
      <c r="CE77" s="69" t="s">
        <v>718</v>
      </c>
      <c r="CF77" s="69" t="s">
        <v>719</v>
      </c>
      <c r="CG77" s="69" t="s">
        <v>709</v>
      </c>
      <c r="CH77" s="69" t="s">
        <v>709</v>
      </c>
      <c r="CI77" s="69" t="s">
        <v>709</v>
      </c>
      <c r="CJ77" s="68" t="s">
        <v>709</v>
      </c>
      <c r="CK77" s="68">
        <v>46112</v>
      </c>
      <c r="CL77" s="185" t="s">
        <v>991</v>
      </c>
      <c r="CM77" s="67" t="s">
        <v>989</v>
      </c>
      <c r="CN77" s="67" t="s">
        <v>168</v>
      </c>
      <c r="CO77" s="68">
        <v>46038</v>
      </c>
      <c r="CP77" s="185" t="s">
        <v>991</v>
      </c>
      <c r="CQ77" s="67" t="s">
        <v>989</v>
      </c>
      <c r="CR77" s="67" t="s">
        <v>1002</v>
      </c>
      <c r="CS77" s="69">
        <v>5665701.9199999999</v>
      </c>
      <c r="CT77" s="69"/>
      <c r="CU77" s="69"/>
      <c r="CV77" s="69">
        <v>10</v>
      </c>
      <c r="CW77" s="69">
        <v>20</v>
      </c>
      <c r="CX77" s="69">
        <v>0</v>
      </c>
      <c r="CY77" s="69">
        <v>0</v>
      </c>
      <c r="CZ77" s="69">
        <v>0</v>
      </c>
      <c r="DA77" s="69">
        <v>0</v>
      </c>
      <c r="DG77" t="str">
        <f t="shared" si="5"/>
        <v>CO</v>
      </c>
    </row>
    <row r="78" spans="1:111">
      <c r="A78" t="str">
        <f t="shared" si="4"/>
        <v>02CO</v>
      </c>
      <c r="B78" s="67" t="s">
        <v>0</v>
      </c>
      <c r="C78" s="67" t="s">
        <v>284</v>
      </c>
      <c r="D78" s="67" t="s">
        <v>285</v>
      </c>
      <c r="E78" s="68">
        <v>45560</v>
      </c>
      <c r="F78" s="185" t="s">
        <v>988</v>
      </c>
      <c r="G78" s="67" t="s">
        <v>994</v>
      </c>
      <c r="H78" s="69">
        <v>1</v>
      </c>
      <c r="I78" s="69">
        <v>1</v>
      </c>
      <c r="J78" s="69">
        <v>120</v>
      </c>
      <c r="K78" s="69">
        <v>214</v>
      </c>
      <c r="L78" s="69">
        <v>212</v>
      </c>
      <c r="M78" s="69">
        <v>2</v>
      </c>
      <c r="N78" s="69">
        <v>0</v>
      </c>
      <c r="O78" s="69">
        <v>0</v>
      </c>
      <c r="P78" s="69">
        <v>85</v>
      </c>
      <c r="Q78" s="80">
        <v>9</v>
      </c>
      <c r="R78" s="80">
        <v>4071019</v>
      </c>
      <c r="S78" s="80">
        <v>50000</v>
      </c>
      <c r="T78" s="80">
        <v>4021019</v>
      </c>
      <c r="U78" s="80">
        <v>4106006</v>
      </c>
      <c r="V78" s="80">
        <v>4039787</v>
      </c>
      <c r="W78" s="80">
        <v>0</v>
      </c>
      <c r="X78" s="80">
        <v>0</v>
      </c>
      <c r="Y78" s="80">
        <v>0</v>
      </c>
      <c r="Z78" s="80">
        <v>4039787</v>
      </c>
      <c r="AA78" s="80">
        <v>4039787</v>
      </c>
      <c r="AB78" s="80">
        <v>0</v>
      </c>
      <c r="AC78" s="69">
        <v>34986</v>
      </c>
      <c r="AD78" s="69">
        <v>61</v>
      </c>
      <c r="AE78" s="69">
        <v>0</v>
      </c>
      <c r="AF78" s="80">
        <v>0</v>
      </c>
      <c r="AG78" s="80">
        <v>0</v>
      </c>
      <c r="AH78" s="69">
        <v>0</v>
      </c>
      <c r="AI78" s="69">
        <v>0</v>
      </c>
      <c r="AJ78" s="80">
        <v>9</v>
      </c>
      <c r="AK78" s="80">
        <v>57483</v>
      </c>
      <c r="AL78" s="69">
        <v>0</v>
      </c>
      <c r="AM78" s="69">
        <v>0</v>
      </c>
      <c r="AN78" s="80">
        <v>0</v>
      </c>
      <c r="AO78" s="80">
        <v>0</v>
      </c>
      <c r="AP78" s="69">
        <v>0</v>
      </c>
      <c r="AQ78" s="69">
        <v>0</v>
      </c>
      <c r="AR78" s="80">
        <v>0</v>
      </c>
      <c r="AS78" s="80">
        <v>0</v>
      </c>
      <c r="AT78" s="69">
        <v>0</v>
      </c>
      <c r="AU78" s="69">
        <v>0</v>
      </c>
      <c r="AV78" s="80">
        <v>0</v>
      </c>
      <c r="AW78" s="80">
        <v>0</v>
      </c>
      <c r="AX78" s="69">
        <v>0</v>
      </c>
      <c r="AY78" s="69">
        <v>0</v>
      </c>
      <c r="AZ78" s="80">
        <v>0</v>
      </c>
      <c r="BA78" s="80">
        <v>0</v>
      </c>
      <c r="BB78" s="69">
        <v>0</v>
      </c>
      <c r="BC78" s="69">
        <v>0</v>
      </c>
      <c r="BD78" s="80">
        <v>0</v>
      </c>
      <c r="BE78" s="80">
        <v>0</v>
      </c>
      <c r="BF78" s="69">
        <v>0</v>
      </c>
      <c r="BG78" s="69">
        <v>0</v>
      </c>
      <c r="BH78" s="80">
        <v>0</v>
      </c>
      <c r="BI78" s="80">
        <v>0</v>
      </c>
      <c r="BJ78" s="69">
        <v>0</v>
      </c>
      <c r="BK78" s="69">
        <v>0</v>
      </c>
      <c r="BL78" s="80">
        <v>0</v>
      </c>
      <c r="BM78" s="80">
        <v>0</v>
      </c>
      <c r="BN78" s="69">
        <v>0</v>
      </c>
      <c r="BO78" s="69">
        <v>0</v>
      </c>
      <c r="BP78" s="80">
        <v>0</v>
      </c>
      <c r="BQ78" s="80">
        <v>0</v>
      </c>
      <c r="BR78" s="69">
        <v>0</v>
      </c>
      <c r="BS78" s="69">
        <v>0</v>
      </c>
      <c r="BT78" s="80">
        <v>0</v>
      </c>
      <c r="BU78" s="80">
        <v>0</v>
      </c>
      <c r="BV78" s="69">
        <v>0</v>
      </c>
      <c r="BW78" s="69">
        <v>0</v>
      </c>
      <c r="BX78" s="80">
        <v>0</v>
      </c>
      <c r="BY78" s="80">
        <v>0</v>
      </c>
      <c r="BZ78" s="69">
        <v>0</v>
      </c>
      <c r="CA78" s="69">
        <v>0</v>
      </c>
      <c r="CB78" s="80">
        <v>9</v>
      </c>
      <c r="CC78" s="80">
        <v>57483</v>
      </c>
      <c r="CD78" s="69">
        <v>0</v>
      </c>
      <c r="CE78" s="69" t="s">
        <v>730</v>
      </c>
      <c r="CF78" s="69" t="s">
        <v>731</v>
      </c>
      <c r="CG78" s="69" t="s">
        <v>709</v>
      </c>
      <c r="CH78" s="69" t="s">
        <v>709</v>
      </c>
      <c r="CI78" s="69" t="s">
        <v>709</v>
      </c>
      <c r="CJ78" s="68" t="s">
        <v>709</v>
      </c>
      <c r="CK78" s="68">
        <v>45951</v>
      </c>
      <c r="CL78" s="185" t="s">
        <v>993</v>
      </c>
      <c r="CM78" s="67" t="s">
        <v>989</v>
      </c>
      <c r="CN78" s="67" t="s">
        <v>168</v>
      </c>
      <c r="CO78" s="68">
        <v>45832</v>
      </c>
      <c r="CP78" s="185" t="s">
        <v>986</v>
      </c>
      <c r="CQ78" s="67" t="s">
        <v>994</v>
      </c>
      <c r="CR78" s="67" t="s">
        <v>568</v>
      </c>
      <c r="CS78" s="69">
        <v>4204426.3499999996</v>
      </c>
      <c r="CT78" s="69"/>
      <c r="CU78" s="69"/>
      <c r="CV78" s="69">
        <v>3</v>
      </c>
      <c r="CW78" s="69">
        <v>24</v>
      </c>
      <c r="CX78" s="69">
        <v>0</v>
      </c>
      <c r="CY78" s="69">
        <v>0</v>
      </c>
      <c r="CZ78" s="69">
        <v>0</v>
      </c>
      <c r="DA78" s="69">
        <v>0</v>
      </c>
      <c r="DG78" t="str">
        <f t="shared" si="5"/>
        <v>CO</v>
      </c>
    </row>
    <row r="79" spans="1:111">
      <c r="A79" t="str">
        <f t="shared" si="4"/>
        <v>02CO</v>
      </c>
      <c r="B79" s="67" t="s">
        <v>0</v>
      </c>
      <c r="C79" s="67" t="s">
        <v>286</v>
      </c>
      <c r="D79" s="67" t="s">
        <v>287</v>
      </c>
      <c r="E79" s="68">
        <v>45434</v>
      </c>
      <c r="F79" s="185" t="s">
        <v>986</v>
      </c>
      <c r="G79" s="67" t="s">
        <v>990</v>
      </c>
      <c r="H79" s="69">
        <v>1</v>
      </c>
      <c r="I79" s="69">
        <v>1</v>
      </c>
      <c r="J79" s="69">
        <v>300</v>
      </c>
      <c r="K79" s="69">
        <v>323</v>
      </c>
      <c r="L79" s="69">
        <v>260</v>
      </c>
      <c r="M79" s="69">
        <v>63</v>
      </c>
      <c r="N79" s="69">
        <v>0</v>
      </c>
      <c r="O79" s="69">
        <v>0</v>
      </c>
      <c r="P79" s="69">
        <v>23</v>
      </c>
      <c r="Q79" s="80">
        <v>0</v>
      </c>
      <c r="R79" s="80">
        <v>755793</v>
      </c>
      <c r="S79" s="80">
        <v>0</v>
      </c>
      <c r="T79" s="80">
        <v>755793</v>
      </c>
      <c r="U79" s="80">
        <v>799963</v>
      </c>
      <c r="V79" s="80">
        <v>782324</v>
      </c>
      <c r="W79" s="80">
        <v>0</v>
      </c>
      <c r="X79" s="80">
        <v>0</v>
      </c>
      <c r="Y79" s="80">
        <v>0</v>
      </c>
      <c r="Z79" s="80">
        <v>782324</v>
      </c>
      <c r="AA79" s="80">
        <v>782311</v>
      </c>
      <c r="AB79" s="80">
        <v>-13</v>
      </c>
      <c r="AC79" s="69">
        <v>44170</v>
      </c>
      <c r="AD79" s="69">
        <v>2</v>
      </c>
      <c r="AE79" s="69">
        <v>0</v>
      </c>
      <c r="AF79" s="80">
        <v>0</v>
      </c>
      <c r="AG79" s="80">
        <v>0</v>
      </c>
      <c r="AH79" s="69">
        <v>0</v>
      </c>
      <c r="AI79" s="69">
        <v>0</v>
      </c>
      <c r="AJ79" s="80">
        <v>0</v>
      </c>
      <c r="AK79" s="80">
        <v>44170</v>
      </c>
      <c r="AL79" s="69">
        <v>0</v>
      </c>
      <c r="AM79" s="69">
        <v>0</v>
      </c>
      <c r="AN79" s="80">
        <v>0</v>
      </c>
      <c r="AO79" s="80">
        <v>0</v>
      </c>
      <c r="AP79" s="69">
        <v>0</v>
      </c>
      <c r="AQ79" s="69">
        <v>0</v>
      </c>
      <c r="AR79" s="80">
        <v>0</v>
      </c>
      <c r="AS79" s="80">
        <v>0</v>
      </c>
      <c r="AT79" s="69">
        <v>0</v>
      </c>
      <c r="AU79" s="69">
        <v>0</v>
      </c>
      <c r="AV79" s="80">
        <v>0</v>
      </c>
      <c r="AW79" s="80">
        <v>0</v>
      </c>
      <c r="AX79" s="69">
        <v>0</v>
      </c>
      <c r="AY79" s="69">
        <v>0</v>
      </c>
      <c r="AZ79" s="80">
        <v>0</v>
      </c>
      <c r="BA79" s="80">
        <v>0</v>
      </c>
      <c r="BB79" s="69">
        <v>0</v>
      </c>
      <c r="BC79" s="69">
        <v>0</v>
      </c>
      <c r="BD79" s="80">
        <v>0</v>
      </c>
      <c r="BE79" s="80">
        <v>0</v>
      </c>
      <c r="BF79" s="69">
        <v>0</v>
      </c>
      <c r="BG79" s="69">
        <v>0</v>
      </c>
      <c r="BH79" s="80">
        <v>0</v>
      </c>
      <c r="BI79" s="80">
        <v>0</v>
      </c>
      <c r="BJ79" s="69">
        <v>0</v>
      </c>
      <c r="BK79" s="69">
        <v>0</v>
      </c>
      <c r="BL79" s="80">
        <v>0</v>
      </c>
      <c r="BM79" s="80">
        <v>0</v>
      </c>
      <c r="BN79" s="69">
        <v>0</v>
      </c>
      <c r="BO79" s="69">
        <v>0</v>
      </c>
      <c r="BP79" s="80">
        <v>0</v>
      </c>
      <c r="BQ79" s="80">
        <v>0</v>
      </c>
      <c r="BR79" s="69">
        <v>0</v>
      </c>
      <c r="BS79" s="69">
        <v>0</v>
      </c>
      <c r="BT79" s="80">
        <v>0</v>
      </c>
      <c r="BU79" s="80">
        <v>0</v>
      </c>
      <c r="BV79" s="69">
        <v>0</v>
      </c>
      <c r="BW79" s="69">
        <v>0</v>
      </c>
      <c r="BX79" s="80">
        <v>0</v>
      </c>
      <c r="BY79" s="80">
        <v>0</v>
      </c>
      <c r="BZ79" s="69">
        <v>0</v>
      </c>
      <c r="CA79" s="69">
        <v>0</v>
      </c>
      <c r="CB79" s="80">
        <v>0</v>
      </c>
      <c r="CC79" s="80">
        <v>44170</v>
      </c>
      <c r="CD79" s="69">
        <v>0</v>
      </c>
      <c r="CE79" s="69" t="s">
        <v>796</v>
      </c>
      <c r="CF79" s="69" t="s">
        <v>797</v>
      </c>
      <c r="CG79" s="69" t="s">
        <v>709</v>
      </c>
      <c r="CH79" s="69" t="s">
        <v>709</v>
      </c>
      <c r="CI79" s="69" t="s">
        <v>709</v>
      </c>
      <c r="CJ79" s="68" t="s">
        <v>709</v>
      </c>
      <c r="CK79" s="68">
        <v>45923</v>
      </c>
      <c r="CL79" s="185" t="s">
        <v>988</v>
      </c>
      <c r="CM79" s="67" t="s">
        <v>989</v>
      </c>
      <c r="CN79" s="67" t="s">
        <v>168</v>
      </c>
      <c r="CO79" s="68">
        <v>45838</v>
      </c>
      <c r="CP79" s="185" t="s">
        <v>986</v>
      </c>
      <c r="CQ79" s="67" t="s">
        <v>994</v>
      </c>
      <c r="CR79" s="67" t="s">
        <v>1002</v>
      </c>
      <c r="CS79" s="69">
        <v>588437.99</v>
      </c>
      <c r="CT79" s="69"/>
      <c r="CU79" s="69"/>
      <c r="CV79" s="69">
        <v>0</v>
      </c>
      <c r="CW79" s="69">
        <v>21</v>
      </c>
      <c r="CX79" s="69">
        <v>0</v>
      </c>
      <c r="CY79" s="69">
        <v>0</v>
      </c>
      <c r="CZ79" s="69">
        <v>0</v>
      </c>
      <c r="DA79" s="69">
        <v>0</v>
      </c>
      <c r="DG79" t="str">
        <f t="shared" si="5"/>
        <v>CO</v>
      </c>
    </row>
    <row r="80" spans="1:111">
      <c r="A80" t="str">
        <f t="shared" si="4"/>
        <v>02CO</v>
      </c>
      <c r="B80" s="67" t="s">
        <v>0</v>
      </c>
      <c r="C80" s="67" t="s">
        <v>288</v>
      </c>
      <c r="D80" s="67" t="s">
        <v>289</v>
      </c>
      <c r="E80" s="68">
        <v>45434</v>
      </c>
      <c r="F80" s="185" t="s">
        <v>986</v>
      </c>
      <c r="G80" s="67" t="s">
        <v>990</v>
      </c>
      <c r="H80" s="69">
        <v>1</v>
      </c>
      <c r="I80" s="69">
        <v>2</v>
      </c>
      <c r="J80" s="69">
        <v>400</v>
      </c>
      <c r="K80" s="69">
        <v>433</v>
      </c>
      <c r="L80" s="69">
        <v>375</v>
      </c>
      <c r="M80" s="69">
        <v>58</v>
      </c>
      <c r="N80" s="69">
        <v>0</v>
      </c>
      <c r="O80" s="69">
        <v>0</v>
      </c>
      <c r="P80" s="69">
        <v>33</v>
      </c>
      <c r="Q80" s="80">
        <v>0</v>
      </c>
      <c r="R80" s="80">
        <v>2629396</v>
      </c>
      <c r="S80" s="80">
        <v>0</v>
      </c>
      <c r="T80" s="80">
        <v>2629396</v>
      </c>
      <c r="U80" s="80">
        <v>2652851</v>
      </c>
      <c r="V80" s="80">
        <v>2657516</v>
      </c>
      <c r="W80" s="80">
        <v>0</v>
      </c>
      <c r="X80" s="80">
        <v>0</v>
      </c>
      <c r="Y80" s="80">
        <v>0</v>
      </c>
      <c r="Z80" s="80">
        <v>2657516</v>
      </c>
      <c r="AA80" s="80">
        <v>2657516</v>
      </c>
      <c r="AB80" s="80">
        <v>0</v>
      </c>
      <c r="AC80" s="69">
        <v>23454</v>
      </c>
      <c r="AD80" s="69">
        <v>1</v>
      </c>
      <c r="AE80" s="69">
        <v>0</v>
      </c>
      <c r="AF80" s="80">
        <v>0</v>
      </c>
      <c r="AG80" s="80">
        <v>0</v>
      </c>
      <c r="AH80" s="69">
        <v>0</v>
      </c>
      <c r="AI80" s="69">
        <v>0</v>
      </c>
      <c r="AJ80" s="80">
        <v>0</v>
      </c>
      <c r="AK80" s="80">
        <v>23454</v>
      </c>
      <c r="AL80" s="69">
        <v>0</v>
      </c>
      <c r="AM80" s="69">
        <v>0</v>
      </c>
      <c r="AN80" s="80">
        <v>0</v>
      </c>
      <c r="AO80" s="80">
        <v>0</v>
      </c>
      <c r="AP80" s="69">
        <v>0</v>
      </c>
      <c r="AQ80" s="69">
        <v>0</v>
      </c>
      <c r="AR80" s="80">
        <v>0</v>
      </c>
      <c r="AS80" s="80">
        <v>0</v>
      </c>
      <c r="AT80" s="69">
        <v>0</v>
      </c>
      <c r="AU80" s="69">
        <v>0</v>
      </c>
      <c r="AV80" s="80">
        <v>0</v>
      </c>
      <c r="AW80" s="80">
        <v>0</v>
      </c>
      <c r="AX80" s="69">
        <v>0</v>
      </c>
      <c r="AY80" s="69">
        <v>0</v>
      </c>
      <c r="AZ80" s="80">
        <v>0</v>
      </c>
      <c r="BA80" s="80">
        <v>0</v>
      </c>
      <c r="BB80" s="69">
        <v>0</v>
      </c>
      <c r="BC80" s="69">
        <v>0</v>
      </c>
      <c r="BD80" s="80">
        <v>0</v>
      </c>
      <c r="BE80" s="80">
        <v>0</v>
      </c>
      <c r="BF80" s="69">
        <v>0</v>
      </c>
      <c r="BG80" s="69">
        <v>0</v>
      </c>
      <c r="BH80" s="80">
        <v>0</v>
      </c>
      <c r="BI80" s="80">
        <v>0</v>
      </c>
      <c r="BJ80" s="69">
        <v>0</v>
      </c>
      <c r="BK80" s="69">
        <v>0</v>
      </c>
      <c r="BL80" s="80">
        <v>0</v>
      </c>
      <c r="BM80" s="80">
        <v>0</v>
      </c>
      <c r="BN80" s="69">
        <v>0</v>
      </c>
      <c r="BO80" s="69">
        <v>0</v>
      </c>
      <c r="BP80" s="80">
        <v>0</v>
      </c>
      <c r="BQ80" s="80">
        <v>0</v>
      </c>
      <c r="BR80" s="69">
        <v>0</v>
      </c>
      <c r="BS80" s="69">
        <v>0</v>
      </c>
      <c r="BT80" s="80">
        <v>0</v>
      </c>
      <c r="BU80" s="80">
        <v>0</v>
      </c>
      <c r="BV80" s="69">
        <v>0</v>
      </c>
      <c r="BW80" s="69">
        <v>0</v>
      </c>
      <c r="BX80" s="80">
        <v>0</v>
      </c>
      <c r="BY80" s="80">
        <v>0</v>
      </c>
      <c r="BZ80" s="69">
        <v>0</v>
      </c>
      <c r="CA80" s="69">
        <v>0</v>
      </c>
      <c r="CB80" s="80">
        <v>0</v>
      </c>
      <c r="CC80" s="80">
        <v>23454</v>
      </c>
      <c r="CD80" s="69">
        <v>0</v>
      </c>
      <c r="CE80" s="69" t="s">
        <v>796</v>
      </c>
      <c r="CF80" s="69" t="s">
        <v>797</v>
      </c>
      <c r="CG80" s="69" t="s">
        <v>709</v>
      </c>
      <c r="CH80" s="69" t="s">
        <v>709</v>
      </c>
      <c r="CI80" s="69" t="s">
        <v>709</v>
      </c>
      <c r="CJ80" s="68" t="s">
        <v>709</v>
      </c>
      <c r="CK80" s="68">
        <v>46056</v>
      </c>
      <c r="CL80" s="185" t="s">
        <v>991</v>
      </c>
      <c r="CM80" s="67" t="s">
        <v>989</v>
      </c>
      <c r="CN80" s="67" t="s">
        <v>168</v>
      </c>
      <c r="CO80" s="68">
        <v>45992</v>
      </c>
      <c r="CP80" s="185" t="s">
        <v>993</v>
      </c>
      <c r="CQ80" s="67" t="s">
        <v>989</v>
      </c>
      <c r="CR80" s="67" t="s">
        <v>568</v>
      </c>
      <c r="CS80" s="69">
        <v>2484683.4300000002</v>
      </c>
      <c r="CT80" s="69"/>
      <c r="CU80" s="69"/>
      <c r="CV80" s="69">
        <v>0</v>
      </c>
      <c r="CW80" s="69">
        <v>32</v>
      </c>
      <c r="CX80" s="69">
        <v>0</v>
      </c>
      <c r="CY80" s="69">
        <v>0</v>
      </c>
      <c r="CZ80" s="69">
        <v>0</v>
      </c>
      <c r="DA80" s="69">
        <v>0</v>
      </c>
      <c r="DG80" t="str">
        <f t="shared" si="5"/>
        <v>CO</v>
      </c>
    </row>
    <row r="81" spans="1:111">
      <c r="A81" t="str">
        <f t="shared" si="4"/>
        <v>02CO</v>
      </c>
      <c r="B81" s="67" t="s">
        <v>0</v>
      </c>
      <c r="C81" s="67" t="s">
        <v>798</v>
      </c>
      <c r="D81" s="67" t="s">
        <v>1006</v>
      </c>
      <c r="E81" s="68">
        <v>45560</v>
      </c>
      <c r="F81" s="185" t="s">
        <v>988</v>
      </c>
      <c r="G81" s="67" t="s">
        <v>994</v>
      </c>
      <c r="H81" s="69">
        <v>1</v>
      </c>
      <c r="I81" s="69">
        <v>0</v>
      </c>
      <c r="J81" s="69">
        <v>45</v>
      </c>
      <c r="K81" s="69">
        <v>48</v>
      </c>
      <c r="L81" s="69">
        <v>47</v>
      </c>
      <c r="M81" s="69">
        <v>1</v>
      </c>
      <c r="N81" s="69">
        <v>0</v>
      </c>
      <c r="O81" s="69">
        <v>0</v>
      </c>
      <c r="P81" s="69">
        <v>3</v>
      </c>
      <c r="Q81" s="80">
        <v>0</v>
      </c>
      <c r="R81" s="80">
        <v>211688</v>
      </c>
      <c r="S81" s="80">
        <v>9600</v>
      </c>
      <c r="T81" s="80">
        <v>202088</v>
      </c>
      <c r="U81" s="80">
        <v>211688</v>
      </c>
      <c r="V81" s="80">
        <v>200166</v>
      </c>
      <c r="W81" s="80">
        <v>0</v>
      </c>
      <c r="X81" s="80">
        <v>0</v>
      </c>
      <c r="Y81" s="80">
        <v>0</v>
      </c>
      <c r="Z81" s="80">
        <v>200166</v>
      </c>
      <c r="AA81" s="80">
        <v>200166</v>
      </c>
      <c r="AB81" s="80">
        <v>0</v>
      </c>
      <c r="AC81" s="69">
        <v>0</v>
      </c>
      <c r="AD81" s="69">
        <v>3</v>
      </c>
      <c r="AE81" s="69">
        <v>0</v>
      </c>
      <c r="AF81" s="80">
        <v>0</v>
      </c>
      <c r="AG81" s="80">
        <v>0</v>
      </c>
      <c r="AH81" s="69">
        <v>0</v>
      </c>
      <c r="AI81" s="69">
        <v>0</v>
      </c>
      <c r="AJ81" s="80">
        <v>0</v>
      </c>
      <c r="AK81" s="80">
        <v>0</v>
      </c>
      <c r="AL81" s="69">
        <v>0</v>
      </c>
      <c r="AM81" s="69">
        <v>0</v>
      </c>
      <c r="AN81" s="80">
        <v>0</v>
      </c>
      <c r="AO81" s="80">
        <v>0</v>
      </c>
      <c r="AP81" s="69">
        <v>0</v>
      </c>
      <c r="AQ81" s="69">
        <v>0</v>
      </c>
      <c r="AR81" s="80">
        <v>0</v>
      </c>
      <c r="AS81" s="80">
        <v>0</v>
      </c>
      <c r="AT81" s="69">
        <v>0</v>
      </c>
      <c r="AU81" s="69">
        <v>0</v>
      </c>
      <c r="AV81" s="80">
        <v>0</v>
      </c>
      <c r="AW81" s="80">
        <v>0</v>
      </c>
      <c r="AX81" s="69">
        <v>0</v>
      </c>
      <c r="AY81" s="69">
        <v>0</v>
      </c>
      <c r="AZ81" s="80">
        <v>0</v>
      </c>
      <c r="BA81" s="80">
        <v>0</v>
      </c>
      <c r="BB81" s="69">
        <v>0</v>
      </c>
      <c r="BC81" s="69">
        <v>0</v>
      </c>
      <c r="BD81" s="80">
        <v>0</v>
      </c>
      <c r="BE81" s="80">
        <v>0</v>
      </c>
      <c r="BF81" s="69">
        <v>0</v>
      </c>
      <c r="BG81" s="69">
        <v>0</v>
      </c>
      <c r="BH81" s="80">
        <v>0</v>
      </c>
      <c r="BI81" s="80">
        <v>0</v>
      </c>
      <c r="BJ81" s="69">
        <v>0</v>
      </c>
      <c r="BK81" s="69">
        <v>0</v>
      </c>
      <c r="BL81" s="80">
        <v>0</v>
      </c>
      <c r="BM81" s="80">
        <v>0</v>
      </c>
      <c r="BN81" s="69">
        <v>0</v>
      </c>
      <c r="BO81" s="69">
        <v>0</v>
      </c>
      <c r="BP81" s="80">
        <v>0</v>
      </c>
      <c r="BQ81" s="80">
        <v>0</v>
      </c>
      <c r="BR81" s="69">
        <v>0</v>
      </c>
      <c r="BS81" s="69">
        <v>0</v>
      </c>
      <c r="BT81" s="80">
        <v>0</v>
      </c>
      <c r="BU81" s="80">
        <v>0</v>
      </c>
      <c r="BV81" s="69">
        <v>0</v>
      </c>
      <c r="BW81" s="69">
        <v>0</v>
      </c>
      <c r="BX81" s="80">
        <v>0</v>
      </c>
      <c r="BY81" s="80">
        <v>0</v>
      </c>
      <c r="BZ81" s="69">
        <v>0</v>
      </c>
      <c r="CA81" s="69">
        <v>0</v>
      </c>
      <c r="CB81" s="80">
        <v>0</v>
      </c>
      <c r="CC81" s="80">
        <v>0</v>
      </c>
      <c r="CD81" s="69">
        <v>0</v>
      </c>
      <c r="CE81" s="69" t="s">
        <v>799</v>
      </c>
      <c r="CF81" s="69" t="s">
        <v>800</v>
      </c>
      <c r="CG81" s="69" t="s">
        <v>709</v>
      </c>
      <c r="CH81" s="69" t="s">
        <v>709</v>
      </c>
      <c r="CI81" s="69" t="s">
        <v>709</v>
      </c>
      <c r="CJ81" s="68" t="s">
        <v>709</v>
      </c>
      <c r="CK81" s="68">
        <v>45945</v>
      </c>
      <c r="CL81" s="185" t="s">
        <v>993</v>
      </c>
      <c r="CM81" s="67" t="s">
        <v>989</v>
      </c>
      <c r="CN81" s="67" t="s">
        <v>168</v>
      </c>
      <c r="CO81" s="68">
        <v>45709</v>
      </c>
      <c r="CP81" s="185" t="s">
        <v>991</v>
      </c>
      <c r="CQ81" s="67" t="s">
        <v>994</v>
      </c>
      <c r="CR81" s="67" t="s">
        <v>568</v>
      </c>
      <c r="CS81" s="69">
        <v>233429.76000000001</v>
      </c>
      <c r="CT81" s="69"/>
      <c r="CU81" s="69"/>
      <c r="CV81" s="69">
        <v>0</v>
      </c>
      <c r="CW81" s="69">
        <v>0</v>
      </c>
      <c r="CX81" s="69">
        <v>0</v>
      </c>
      <c r="CY81" s="69">
        <v>0</v>
      </c>
      <c r="CZ81" s="69">
        <v>0</v>
      </c>
      <c r="DA81" s="69">
        <v>0</v>
      </c>
      <c r="DG81" t="str">
        <f t="shared" si="5"/>
        <v>CO</v>
      </c>
    </row>
    <row r="82" spans="1:111">
      <c r="A82" t="str">
        <f t="shared" si="4"/>
        <v>02CO</v>
      </c>
      <c r="B82" s="67" t="s">
        <v>0</v>
      </c>
      <c r="C82" s="67" t="s">
        <v>645</v>
      </c>
      <c r="D82" s="67" t="s">
        <v>646</v>
      </c>
      <c r="E82" s="68">
        <v>45686</v>
      </c>
      <c r="F82" s="185" t="s">
        <v>991</v>
      </c>
      <c r="G82" s="67" t="s">
        <v>994</v>
      </c>
      <c r="H82" s="69">
        <v>1</v>
      </c>
      <c r="I82" s="69">
        <v>0</v>
      </c>
      <c r="J82" s="69">
        <v>120</v>
      </c>
      <c r="K82" s="69">
        <v>126</v>
      </c>
      <c r="L82" s="69">
        <v>92</v>
      </c>
      <c r="M82" s="69">
        <v>34</v>
      </c>
      <c r="N82" s="69">
        <v>0</v>
      </c>
      <c r="O82" s="69">
        <v>0</v>
      </c>
      <c r="P82" s="69">
        <v>6</v>
      </c>
      <c r="Q82" s="80">
        <v>0</v>
      </c>
      <c r="R82" s="80">
        <v>393754</v>
      </c>
      <c r="S82" s="80">
        <v>22100</v>
      </c>
      <c r="T82" s="80">
        <v>371654</v>
      </c>
      <c r="U82" s="80">
        <v>393754</v>
      </c>
      <c r="V82" s="80">
        <v>371540</v>
      </c>
      <c r="W82" s="80">
        <v>0</v>
      </c>
      <c r="X82" s="80">
        <v>0</v>
      </c>
      <c r="Y82" s="80">
        <v>0</v>
      </c>
      <c r="Z82" s="80">
        <v>371540</v>
      </c>
      <c r="AA82" s="80">
        <v>371540</v>
      </c>
      <c r="AB82" s="80">
        <v>0</v>
      </c>
      <c r="AC82" s="69">
        <v>0</v>
      </c>
      <c r="AD82" s="69">
        <v>2</v>
      </c>
      <c r="AE82" s="69">
        <v>0</v>
      </c>
      <c r="AF82" s="80">
        <v>0</v>
      </c>
      <c r="AG82" s="80">
        <v>0</v>
      </c>
      <c r="AH82" s="69">
        <v>0</v>
      </c>
      <c r="AI82" s="69">
        <v>0</v>
      </c>
      <c r="AJ82" s="80">
        <v>0</v>
      </c>
      <c r="AK82" s="80">
        <v>1113</v>
      </c>
      <c r="AL82" s="69">
        <v>0</v>
      </c>
      <c r="AM82" s="69">
        <v>0</v>
      </c>
      <c r="AN82" s="80">
        <v>0</v>
      </c>
      <c r="AO82" s="80">
        <v>0</v>
      </c>
      <c r="AP82" s="69">
        <v>0</v>
      </c>
      <c r="AQ82" s="69">
        <v>0</v>
      </c>
      <c r="AR82" s="80">
        <v>0</v>
      </c>
      <c r="AS82" s="80">
        <v>0</v>
      </c>
      <c r="AT82" s="69">
        <v>0</v>
      </c>
      <c r="AU82" s="69">
        <v>0</v>
      </c>
      <c r="AV82" s="80">
        <v>0</v>
      </c>
      <c r="AW82" s="80">
        <v>0</v>
      </c>
      <c r="AX82" s="69">
        <v>0</v>
      </c>
      <c r="AY82" s="69">
        <v>0</v>
      </c>
      <c r="AZ82" s="80">
        <v>0</v>
      </c>
      <c r="BA82" s="80">
        <v>0</v>
      </c>
      <c r="BB82" s="69">
        <v>0</v>
      </c>
      <c r="BC82" s="69">
        <v>0</v>
      </c>
      <c r="BD82" s="80">
        <v>0</v>
      </c>
      <c r="BE82" s="80">
        <v>0</v>
      </c>
      <c r="BF82" s="69">
        <v>0</v>
      </c>
      <c r="BG82" s="69">
        <v>0</v>
      </c>
      <c r="BH82" s="80">
        <v>0</v>
      </c>
      <c r="BI82" s="80">
        <v>0</v>
      </c>
      <c r="BJ82" s="69">
        <v>0</v>
      </c>
      <c r="BK82" s="69">
        <v>0</v>
      </c>
      <c r="BL82" s="80">
        <v>0</v>
      </c>
      <c r="BM82" s="80">
        <v>0</v>
      </c>
      <c r="BN82" s="69">
        <v>0</v>
      </c>
      <c r="BO82" s="69">
        <v>0</v>
      </c>
      <c r="BP82" s="80">
        <v>0</v>
      </c>
      <c r="BQ82" s="80">
        <v>0</v>
      </c>
      <c r="BR82" s="69">
        <v>0</v>
      </c>
      <c r="BS82" s="69">
        <v>0</v>
      </c>
      <c r="BT82" s="80">
        <v>0</v>
      </c>
      <c r="BU82" s="80">
        <v>0</v>
      </c>
      <c r="BV82" s="69">
        <v>0</v>
      </c>
      <c r="BW82" s="69">
        <v>0</v>
      </c>
      <c r="BX82" s="80">
        <v>0</v>
      </c>
      <c r="BY82" s="80">
        <v>0</v>
      </c>
      <c r="BZ82" s="69">
        <v>0</v>
      </c>
      <c r="CA82" s="69">
        <v>0</v>
      </c>
      <c r="CB82" s="80">
        <v>0</v>
      </c>
      <c r="CC82" s="80">
        <v>1113</v>
      </c>
      <c r="CD82" s="69">
        <v>0</v>
      </c>
      <c r="CE82" s="69" t="s">
        <v>776</v>
      </c>
      <c r="CF82" s="69" t="s">
        <v>777</v>
      </c>
      <c r="CG82" s="69" t="s">
        <v>709</v>
      </c>
      <c r="CH82" s="69" t="s">
        <v>709</v>
      </c>
      <c r="CI82" s="69" t="s">
        <v>709</v>
      </c>
      <c r="CJ82" s="68" t="s">
        <v>709</v>
      </c>
      <c r="CK82" s="68">
        <v>45992</v>
      </c>
      <c r="CL82" s="185" t="s">
        <v>993</v>
      </c>
      <c r="CM82" s="67" t="s">
        <v>989</v>
      </c>
      <c r="CN82" s="67" t="s">
        <v>168</v>
      </c>
      <c r="CO82" s="68">
        <v>45953</v>
      </c>
      <c r="CP82" s="185" t="s">
        <v>993</v>
      </c>
      <c r="CQ82" s="67" t="s">
        <v>989</v>
      </c>
      <c r="CR82" s="67" t="s">
        <v>568</v>
      </c>
      <c r="CS82" s="69">
        <v>505500</v>
      </c>
      <c r="CT82" s="69"/>
      <c r="CU82" s="69"/>
      <c r="CV82" s="69">
        <v>0</v>
      </c>
      <c r="CW82" s="69">
        <v>4</v>
      </c>
      <c r="CX82" s="69">
        <v>0</v>
      </c>
      <c r="CY82" s="69">
        <v>0</v>
      </c>
      <c r="CZ82" s="69">
        <v>0</v>
      </c>
      <c r="DA82" s="69">
        <v>0</v>
      </c>
      <c r="DG82" t="str">
        <f t="shared" si="5"/>
        <v>CO</v>
      </c>
    </row>
    <row r="83" spans="1:111">
      <c r="A83" t="str">
        <f t="shared" si="4"/>
        <v>02DO</v>
      </c>
      <c r="B83" s="67" t="s">
        <v>0</v>
      </c>
      <c r="C83" s="67" t="s">
        <v>617</v>
      </c>
      <c r="D83" s="67" t="s">
        <v>618</v>
      </c>
      <c r="E83" s="68">
        <v>45399</v>
      </c>
      <c r="F83" s="185" t="s">
        <v>986</v>
      </c>
      <c r="G83" s="67" t="s">
        <v>990</v>
      </c>
      <c r="H83" s="69">
        <v>1</v>
      </c>
      <c r="I83" s="69">
        <v>0</v>
      </c>
      <c r="J83" s="69">
        <v>180</v>
      </c>
      <c r="K83" s="69">
        <v>256</v>
      </c>
      <c r="L83" s="69">
        <v>256</v>
      </c>
      <c r="M83" s="69">
        <v>0</v>
      </c>
      <c r="N83" s="69">
        <v>0</v>
      </c>
      <c r="O83" s="69">
        <v>0</v>
      </c>
      <c r="P83" s="69">
        <v>51</v>
      </c>
      <c r="Q83" s="80">
        <v>25</v>
      </c>
      <c r="R83" s="80">
        <v>2930266</v>
      </c>
      <c r="S83" s="80">
        <v>50000</v>
      </c>
      <c r="T83" s="80">
        <v>2880266</v>
      </c>
      <c r="U83" s="80">
        <v>2930266</v>
      </c>
      <c r="V83" s="80">
        <v>2970891</v>
      </c>
      <c r="W83" s="80">
        <v>0</v>
      </c>
      <c r="X83" s="80">
        <v>0</v>
      </c>
      <c r="Y83" s="80">
        <v>0</v>
      </c>
      <c r="Z83" s="80">
        <v>2970891</v>
      </c>
      <c r="AA83" s="80">
        <v>2968577</v>
      </c>
      <c r="AB83" s="80">
        <v>-2313</v>
      </c>
      <c r="AC83" s="69">
        <v>0</v>
      </c>
      <c r="AD83" s="69">
        <v>28</v>
      </c>
      <c r="AE83" s="69">
        <v>0</v>
      </c>
      <c r="AF83" s="80">
        <v>0</v>
      </c>
      <c r="AG83" s="80">
        <v>0</v>
      </c>
      <c r="AH83" s="69">
        <v>0</v>
      </c>
      <c r="AI83" s="69">
        <v>0</v>
      </c>
      <c r="AJ83" s="80">
        <v>0</v>
      </c>
      <c r="AK83" s="80">
        <v>990</v>
      </c>
      <c r="AL83" s="69">
        <v>0</v>
      </c>
      <c r="AM83" s="69">
        <v>0</v>
      </c>
      <c r="AN83" s="80">
        <v>0</v>
      </c>
      <c r="AO83" s="80">
        <v>0</v>
      </c>
      <c r="AP83" s="69">
        <v>0</v>
      </c>
      <c r="AQ83" s="69">
        <v>0</v>
      </c>
      <c r="AR83" s="80">
        <v>0</v>
      </c>
      <c r="AS83" s="80">
        <v>0</v>
      </c>
      <c r="AT83" s="69">
        <v>0</v>
      </c>
      <c r="AU83" s="69">
        <v>0</v>
      </c>
      <c r="AV83" s="80">
        <v>0</v>
      </c>
      <c r="AW83" s="80">
        <v>0</v>
      </c>
      <c r="AX83" s="69">
        <v>0</v>
      </c>
      <c r="AY83" s="69">
        <v>0</v>
      </c>
      <c r="AZ83" s="80">
        <v>0</v>
      </c>
      <c r="BA83" s="80">
        <v>0</v>
      </c>
      <c r="BB83" s="69">
        <v>0</v>
      </c>
      <c r="BC83" s="69">
        <v>0</v>
      </c>
      <c r="BD83" s="80">
        <v>0</v>
      </c>
      <c r="BE83" s="80">
        <v>17954</v>
      </c>
      <c r="BF83" s="69">
        <v>0</v>
      </c>
      <c r="BG83" s="69">
        <v>0</v>
      </c>
      <c r="BH83" s="80">
        <v>0</v>
      </c>
      <c r="BI83" s="80">
        <v>0</v>
      </c>
      <c r="BJ83" s="69">
        <v>0</v>
      </c>
      <c r="BK83" s="69">
        <v>0</v>
      </c>
      <c r="BL83" s="80">
        <v>25</v>
      </c>
      <c r="BM83" s="80">
        <v>0</v>
      </c>
      <c r="BN83" s="69">
        <v>0</v>
      </c>
      <c r="BO83" s="69">
        <v>0</v>
      </c>
      <c r="BP83" s="80">
        <v>0</v>
      </c>
      <c r="BQ83" s="80">
        <v>0</v>
      </c>
      <c r="BR83" s="69">
        <v>0</v>
      </c>
      <c r="BS83" s="69">
        <v>0</v>
      </c>
      <c r="BT83" s="80">
        <v>0</v>
      </c>
      <c r="BU83" s="80">
        <v>0</v>
      </c>
      <c r="BV83" s="69">
        <v>0</v>
      </c>
      <c r="BW83" s="69">
        <v>0</v>
      </c>
      <c r="BX83" s="80">
        <v>0</v>
      </c>
      <c r="BY83" s="80">
        <v>0</v>
      </c>
      <c r="BZ83" s="69">
        <v>0</v>
      </c>
      <c r="CA83" s="69">
        <v>0</v>
      </c>
      <c r="CB83" s="80">
        <v>25</v>
      </c>
      <c r="CC83" s="80">
        <v>18944</v>
      </c>
      <c r="CD83" s="69">
        <v>0</v>
      </c>
      <c r="CE83" s="69" t="s">
        <v>730</v>
      </c>
      <c r="CF83" s="69" t="s">
        <v>731</v>
      </c>
      <c r="CG83" s="69" t="s">
        <v>709</v>
      </c>
      <c r="CH83" s="69" t="s">
        <v>709</v>
      </c>
      <c r="CI83" s="69" t="s">
        <v>709</v>
      </c>
      <c r="CJ83" s="68" t="s">
        <v>709</v>
      </c>
      <c r="CK83" s="68">
        <v>45945</v>
      </c>
      <c r="CL83" s="185" t="s">
        <v>993</v>
      </c>
      <c r="CM83" s="67" t="s">
        <v>989</v>
      </c>
      <c r="CN83" s="67" t="s">
        <v>168</v>
      </c>
      <c r="CO83" s="68">
        <v>45837</v>
      </c>
      <c r="CP83" s="185" t="s">
        <v>986</v>
      </c>
      <c r="CQ83" s="67" t="s">
        <v>994</v>
      </c>
      <c r="CR83" s="67" t="s">
        <v>700</v>
      </c>
      <c r="CS83" s="69">
        <v>2593407.4</v>
      </c>
      <c r="CT83" s="69"/>
      <c r="CU83" s="69"/>
      <c r="CV83" s="69">
        <v>25</v>
      </c>
      <c r="CW83" s="69">
        <v>23</v>
      </c>
      <c r="CX83" s="69">
        <v>0</v>
      </c>
      <c r="CY83" s="69">
        <v>0</v>
      </c>
      <c r="CZ83" s="69">
        <v>0</v>
      </c>
      <c r="DA83" s="69">
        <v>0</v>
      </c>
      <c r="DG83" t="str">
        <f t="shared" si="5"/>
        <v>DO</v>
      </c>
    </row>
    <row r="84" spans="1:111">
      <c r="A84" t="str">
        <f t="shared" si="4"/>
        <v>02DO</v>
      </c>
      <c r="B84" s="67" t="s">
        <v>0</v>
      </c>
      <c r="C84" s="67" t="s">
        <v>619</v>
      </c>
      <c r="D84" s="67" t="s">
        <v>620</v>
      </c>
      <c r="E84" s="68">
        <v>44713</v>
      </c>
      <c r="F84" s="185" t="s">
        <v>986</v>
      </c>
      <c r="G84" s="67" t="s">
        <v>992</v>
      </c>
      <c r="H84" s="69">
        <v>1</v>
      </c>
      <c r="I84" s="69">
        <v>0</v>
      </c>
      <c r="J84" s="69">
        <v>609</v>
      </c>
      <c r="K84" s="69">
        <v>992</v>
      </c>
      <c r="L84" s="69">
        <v>992</v>
      </c>
      <c r="M84" s="69">
        <v>0</v>
      </c>
      <c r="N84" s="69">
        <v>0</v>
      </c>
      <c r="O84" s="69">
        <v>0</v>
      </c>
      <c r="P84" s="69">
        <v>123</v>
      </c>
      <c r="Q84" s="80">
        <v>260</v>
      </c>
      <c r="R84" s="80">
        <v>8601469</v>
      </c>
      <c r="S84" s="80">
        <v>80882</v>
      </c>
      <c r="T84" s="80">
        <v>8520588</v>
      </c>
      <c r="U84" s="80">
        <v>8601469</v>
      </c>
      <c r="V84" s="80">
        <v>8734394</v>
      </c>
      <c r="W84" s="80">
        <v>0</v>
      </c>
      <c r="X84" s="80">
        <v>0</v>
      </c>
      <c r="Y84" s="80">
        <v>0</v>
      </c>
      <c r="Z84" s="80">
        <v>8734394</v>
      </c>
      <c r="AA84" s="80">
        <v>8453915</v>
      </c>
      <c r="AB84" s="80">
        <v>-280479</v>
      </c>
      <c r="AC84" s="69">
        <v>0</v>
      </c>
      <c r="AD84" s="69">
        <v>136</v>
      </c>
      <c r="AE84" s="69">
        <v>0</v>
      </c>
      <c r="AF84" s="80">
        <v>90</v>
      </c>
      <c r="AG84" s="80">
        <v>0</v>
      </c>
      <c r="AH84" s="69">
        <v>0</v>
      </c>
      <c r="AI84" s="69">
        <v>0</v>
      </c>
      <c r="AJ84" s="80">
        <v>80</v>
      </c>
      <c r="AK84" s="80">
        <v>0</v>
      </c>
      <c r="AL84" s="69">
        <v>0</v>
      </c>
      <c r="AM84" s="69">
        <v>0</v>
      </c>
      <c r="AN84" s="80">
        <v>0</v>
      </c>
      <c r="AO84" s="80">
        <v>0</v>
      </c>
      <c r="AP84" s="69">
        <v>0</v>
      </c>
      <c r="AQ84" s="69">
        <v>0</v>
      </c>
      <c r="AR84" s="80">
        <v>0</v>
      </c>
      <c r="AS84" s="80">
        <v>0</v>
      </c>
      <c r="AT84" s="69">
        <v>0</v>
      </c>
      <c r="AU84" s="69">
        <v>0</v>
      </c>
      <c r="AV84" s="80">
        <v>0</v>
      </c>
      <c r="AW84" s="80">
        <v>0</v>
      </c>
      <c r="AX84" s="69">
        <v>0</v>
      </c>
      <c r="AY84" s="69">
        <v>0</v>
      </c>
      <c r="AZ84" s="80">
        <v>0</v>
      </c>
      <c r="BA84" s="80">
        <v>0</v>
      </c>
      <c r="BB84" s="69">
        <v>0</v>
      </c>
      <c r="BC84" s="69">
        <v>0</v>
      </c>
      <c r="BD84" s="80">
        <v>0</v>
      </c>
      <c r="BE84" s="80">
        <v>0</v>
      </c>
      <c r="BF84" s="69">
        <v>0</v>
      </c>
      <c r="BG84" s="69">
        <v>0</v>
      </c>
      <c r="BH84" s="80">
        <v>0</v>
      </c>
      <c r="BI84" s="80">
        <v>0</v>
      </c>
      <c r="BJ84" s="69">
        <v>0</v>
      </c>
      <c r="BK84" s="69">
        <v>0</v>
      </c>
      <c r="BL84" s="80">
        <v>90</v>
      </c>
      <c r="BM84" s="80">
        <v>0</v>
      </c>
      <c r="BN84" s="69">
        <v>0</v>
      </c>
      <c r="BO84" s="69">
        <v>0</v>
      </c>
      <c r="BP84" s="80">
        <v>0</v>
      </c>
      <c r="BQ84" s="80">
        <v>0</v>
      </c>
      <c r="BR84" s="69">
        <v>0</v>
      </c>
      <c r="BS84" s="69">
        <v>0</v>
      </c>
      <c r="BT84" s="80">
        <v>0</v>
      </c>
      <c r="BU84" s="80">
        <v>0</v>
      </c>
      <c r="BV84" s="69">
        <v>0</v>
      </c>
      <c r="BW84" s="69">
        <v>0</v>
      </c>
      <c r="BX84" s="80">
        <v>0</v>
      </c>
      <c r="BY84" s="80">
        <v>0</v>
      </c>
      <c r="BZ84" s="69">
        <v>0</v>
      </c>
      <c r="CA84" s="69">
        <v>0</v>
      </c>
      <c r="CB84" s="80">
        <v>260</v>
      </c>
      <c r="CC84" s="80">
        <v>0</v>
      </c>
      <c r="CD84" s="69">
        <v>0</v>
      </c>
      <c r="CE84" s="69" t="s">
        <v>762</v>
      </c>
      <c r="CF84" s="69" t="s">
        <v>763</v>
      </c>
      <c r="CG84" s="69" t="s">
        <v>709</v>
      </c>
      <c r="CH84" s="69" t="s">
        <v>709</v>
      </c>
      <c r="CI84" s="69" t="s">
        <v>709</v>
      </c>
      <c r="CJ84" s="68" t="s">
        <v>709</v>
      </c>
      <c r="CK84" s="68">
        <v>45905</v>
      </c>
      <c r="CL84" s="185" t="s">
        <v>988</v>
      </c>
      <c r="CM84" s="67" t="s">
        <v>989</v>
      </c>
      <c r="CN84" s="67" t="s">
        <v>168</v>
      </c>
      <c r="CO84" s="68">
        <v>45779</v>
      </c>
      <c r="CP84" s="185" t="s">
        <v>986</v>
      </c>
      <c r="CQ84" s="67" t="s">
        <v>994</v>
      </c>
      <c r="CR84" s="67" t="s">
        <v>700</v>
      </c>
      <c r="CS84" s="69">
        <v>8397276.4199999999</v>
      </c>
      <c r="CT84" s="69" t="s">
        <v>764</v>
      </c>
      <c r="CU84" s="69" t="s">
        <v>765</v>
      </c>
      <c r="CV84" s="69">
        <v>260</v>
      </c>
      <c r="CW84" s="69">
        <v>77</v>
      </c>
      <c r="CX84" s="69">
        <v>0</v>
      </c>
      <c r="CY84" s="69">
        <v>0</v>
      </c>
      <c r="CZ84" s="69">
        <v>0</v>
      </c>
      <c r="DA84" s="69">
        <v>0</v>
      </c>
      <c r="DG84" t="str">
        <f t="shared" si="5"/>
        <v>DO</v>
      </c>
    </row>
    <row r="85" spans="1:111">
      <c r="A85" t="str">
        <f t="shared" si="4"/>
        <v>02DO</v>
      </c>
      <c r="B85" s="67" t="s">
        <v>0</v>
      </c>
      <c r="C85" s="67" t="s">
        <v>232</v>
      </c>
      <c r="D85" s="67" t="s">
        <v>233</v>
      </c>
      <c r="E85" s="68">
        <v>44972</v>
      </c>
      <c r="F85" s="185" t="s">
        <v>991</v>
      </c>
      <c r="G85" s="67" t="s">
        <v>995</v>
      </c>
      <c r="H85" s="69">
        <v>1</v>
      </c>
      <c r="I85" s="69">
        <v>2</v>
      </c>
      <c r="J85" s="69">
        <v>280</v>
      </c>
      <c r="K85" s="69">
        <v>645</v>
      </c>
      <c r="L85" s="69">
        <v>645</v>
      </c>
      <c r="M85" s="69">
        <v>0</v>
      </c>
      <c r="N85" s="69">
        <v>0</v>
      </c>
      <c r="O85" s="69">
        <v>0</v>
      </c>
      <c r="P85" s="69">
        <v>119</v>
      </c>
      <c r="Q85" s="80">
        <v>246</v>
      </c>
      <c r="R85" s="80">
        <v>1676236</v>
      </c>
      <c r="S85" s="80">
        <v>50000</v>
      </c>
      <c r="T85" s="80">
        <v>1626236</v>
      </c>
      <c r="U85" s="80">
        <v>1744958</v>
      </c>
      <c r="V85" s="80">
        <v>1814629</v>
      </c>
      <c r="W85" s="80">
        <v>0</v>
      </c>
      <c r="X85" s="80">
        <v>0</v>
      </c>
      <c r="Y85" s="80">
        <v>0</v>
      </c>
      <c r="Z85" s="80">
        <v>1814629</v>
      </c>
      <c r="AA85" s="80">
        <v>1814629</v>
      </c>
      <c r="AB85" s="80">
        <v>0</v>
      </c>
      <c r="AC85" s="69">
        <v>68722</v>
      </c>
      <c r="AD85" s="69">
        <v>137</v>
      </c>
      <c r="AE85" s="69">
        <v>0</v>
      </c>
      <c r="AF85" s="80">
        <v>2</v>
      </c>
      <c r="AG85" s="80">
        <v>81415</v>
      </c>
      <c r="AH85" s="69">
        <v>0</v>
      </c>
      <c r="AI85" s="69">
        <v>0</v>
      </c>
      <c r="AJ85" s="80">
        <v>141</v>
      </c>
      <c r="AK85" s="80">
        <v>31490</v>
      </c>
      <c r="AL85" s="69">
        <v>0</v>
      </c>
      <c r="AM85" s="69">
        <v>0</v>
      </c>
      <c r="AN85" s="80">
        <v>0</v>
      </c>
      <c r="AO85" s="80">
        <v>0</v>
      </c>
      <c r="AP85" s="69">
        <v>0</v>
      </c>
      <c r="AQ85" s="69">
        <v>0</v>
      </c>
      <c r="AR85" s="80">
        <v>0</v>
      </c>
      <c r="AS85" s="80">
        <v>0</v>
      </c>
      <c r="AT85" s="69">
        <v>0</v>
      </c>
      <c r="AU85" s="69">
        <v>0</v>
      </c>
      <c r="AV85" s="80">
        <v>0</v>
      </c>
      <c r="AW85" s="80">
        <v>0</v>
      </c>
      <c r="AX85" s="69">
        <v>0</v>
      </c>
      <c r="AY85" s="69">
        <v>0</v>
      </c>
      <c r="AZ85" s="80">
        <v>0</v>
      </c>
      <c r="BA85" s="80">
        <v>0</v>
      </c>
      <c r="BB85" s="69">
        <v>0</v>
      </c>
      <c r="BC85" s="69">
        <v>0</v>
      </c>
      <c r="BD85" s="80">
        <v>0</v>
      </c>
      <c r="BE85" s="80">
        <v>0</v>
      </c>
      <c r="BF85" s="69">
        <v>0</v>
      </c>
      <c r="BG85" s="69">
        <v>0</v>
      </c>
      <c r="BH85" s="80">
        <v>0</v>
      </c>
      <c r="BI85" s="80">
        <v>0</v>
      </c>
      <c r="BJ85" s="69">
        <v>0</v>
      </c>
      <c r="BK85" s="69">
        <v>0</v>
      </c>
      <c r="BL85" s="80">
        <v>103</v>
      </c>
      <c r="BM85" s="80">
        <v>0</v>
      </c>
      <c r="BN85" s="69">
        <v>0</v>
      </c>
      <c r="BO85" s="69">
        <v>0</v>
      </c>
      <c r="BP85" s="80">
        <v>0</v>
      </c>
      <c r="BQ85" s="80">
        <v>0</v>
      </c>
      <c r="BR85" s="69">
        <v>0</v>
      </c>
      <c r="BS85" s="69">
        <v>0</v>
      </c>
      <c r="BT85" s="80">
        <v>0</v>
      </c>
      <c r="BU85" s="80">
        <v>0</v>
      </c>
      <c r="BV85" s="69">
        <v>0</v>
      </c>
      <c r="BW85" s="69">
        <v>0</v>
      </c>
      <c r="BX85" s="80">
        <v>0</v>
      </c>
      <c r="BY85" s="80">
        <v>0</v>
      </c>
      <c r="BZ85" s="69">
        <v>0</v>
      </c>
      <c r="CA85" s="69">
        <v>0</v>
      </c>
      <c r="CB85" s="80">
        <v>246</v>
      </c>
      <c r="CC85" s="80">
        <v>112905</v>
      </c>
      <c r="CD85" s="69">
        <v>0</v>
      </c>
      <c r="CE85" s="69" t="s">
        <v>766</v>
      </c>
      <c r="CF85" s="69" t="s">
        <v>767</v>
      </c>
      <c r="CG85" s="69" t="s">
        <v>709</v>
      </c>
      <c r="CH85" s="69" t="s">
        <v>709</v>
      </c>
      <c r="CI85" s="69" t="s">
        <v>709</v>
      </c>
      <c r="CJ85" s="68" t="s">
        <v>709</v>
      </c>
      <c r="CK85" s="68">
        <v>45905</v>
      </c>
      <c r="CL85" s="185" t="s">
        <v>988</v>
      </c>
      <c r="CM85" s="67" t="s">
        <v>989</v>
      </c>
      <c r="CN85" s="67" t="s">
        <v>168</v>
      </c>
      <c r="CO85" s="68">
        <v>45845</v>
      </c>
      <c r="CP85" s="185" t="s">
        <v>988</v>
      </c>
      <c r="CQ85" s="67" t="s">
        <v>989</v>
      </c>
      <c r="CR85" s="67" t="s">
        <v>568</v>
      </c>
      <c r="CS85" s="69">
        <v>2494427.5</v>
      </c>
      <c r="CT85" s="69"/>
      <c r="CU85" s="69"/>
      <c r="CV85" s="69">
        <v>246</v>
      </c>
      <c r="CW85" s="69">
        <v>85</v>
      </c>
      <c r="CX85" s="69">
        <v>0</v>
      </c>
      <c r="CY85" s="69">
        <v>0</v>
      </c>
      <c r="CZ85" s="69">
        <v>0</v>
      </c>
      <c r="DA85" s="69">
        <v>0</v>
      </c>
      <c r="DG85" t="str">
        <f t="shared" si="5"/>
        <v>DO</v>
      </c>
    </row>
    <row r="86" spans="1:111">
      <c r="A86" t="str">
        <f t="shared" si="4"/>
        <v>02DO</v>
      </c>
      <c r="B86" s="67" t="s">
        <v>0</v>
      </c>
      <c r="C86" s="67" t="s">
        <v>682</v>
      </c>
      <c r="D86" s="67" t="s">
        <v>683</v>
      </c>
      <c r="E86" s="68">
        <v>45008</v>
      </c>
      <c r="F86" s="185" t="s">
        <v>991</v>
      </c>
      <c r="G86" s="67" t="s">
        <v>995</v>
      </c>
      <c r="H86" s="69">
        <v>1</v>
      </c>
      <c r="I86" s="69">
        <v>0</v>
      </c>
      <c r="J86" s="69">
        <v>550</v>
      </c>
      <c r="K86" s="69">
        <v>717</v>
      </c>
      <c r="L86" s="69">
        <v>717</v>
      </c>
      <c r="M86" s="69">
        <v>0</v>
      </c>
      <c r="N86" s="69">
        <v>0</v>
      </c>
      <c r="O86" s="69">
        <v>0</v>
      </c>
      <c r="P86" s="69">
        <v>167</v>
      </c>
      <c r="Q86" s="80">
        <v>0</v>
      </c>
      <c r="R86" s="80">
        <v>9409691</v>
      </c>
      <c r="S86" s="80">
        <v>88302</v>
      </c>
      <c r="T86" s="80">
        <v>9321389</v>
      </c>
      <c r="U86" s="80">
        <v>9409691</v>
      </c>
      <c r="V86" s="80">
        <v>9709502</v>
      </c>
      <c r="W86" s="80">
        <v>0</v>
      </c>
      <c r="X86" s="80">
        <v>0</v>
      </c>
      <c r="Y86" s="80">
        <v>0</v>
      </c>
      <c r="Z86" s="80">
        <v>9709502</v>
      </c>
      <c r="AA86" s="80">
        <v>9670685</v>
      </c>
      <c r="AB86" s="80">
        <v>-38817</v>
      </c>
      <c r="AC86" s="69">
        <v>0</v>
      </c>
      <c r="AD86" s="69">
        <v>27</v>
      </c>
      <c r="AE86" s="69">
        <v>0</v>
      </c>
      <c r="AF86" s="80">
        <v>0</v>
      </c>
      <c r="AG86" s="80">
        <v>0</v>
      </c>
      <c r="AH86" s="69">
        <v>0</v>
      </c>
      <c r="AI86" s="69">
        <v>90</v>
      </c>
      <c r="AJ86" s="80">
        <v>0</v>
      </c>
      <c r="AK86" s="80">
        <v>0</v>
      </c>
      <c r="AL86" s="69">
        <v>0</v>
      </c>
      <c r="AM86" s="69">
        <v>0</v>
      </c>
      <c r="AN86" s="80">
        <v>0</v>
      </c>
      <c r="AO86" s="80">
        <v>0</v>
      </c>
      <c r="AP86" s="69">
        <v>0</v>
      </c>
      <c r="AQ86" s="69">
        <v>0</v>
      </c>
      <c r="AR86" s="80">
        <v>0</v>
      </c>
      <c r="AS86" s="80">
        <v>0</v>
      </c>
      <c r="AT86" s="69">
        <v>0</v>
      </c>
      <c r="AU86" s="69">
        <v>0</v>
      </c>
      <c r="AV86" s="80">
        <v>0</v>
      </c>
      <c r="AW86" s="80">
        <v>0</v>
      </c>
      <c r="AX86" s="69">
        <v>0</v>
      </c>
      <c r="AY86" s="69">
        <v>0</v>
      </c>
      <c r="AZ86" s="80">
        <v>0</v>
      </c>
      <c r="BA86" s="80">
        <v>0</v>
      </c>
      <c r="BB86" s="69">
        <v>0</v>
      </c>
      <c r="BC86" s="69">
        <v>0</v>
      </c>
      <c r="BD86" s="80">
        <v>0</v>
      </c>
      <c r="BE86" s="80">
        <v>0</v>
      </c>
      <c r="BF86" s="69">
        <v>0</v>
      </c>
      <c r="BG86" s="69">
        <v>0</v>
      </c>
      <c r="BH86" s="80">
        <v>0</v>
      </c>
      <c r="BI86" s="80">
        <v>0</v>
      </c>
      <c r="BJ86" s="69">
        <v>0</v>
      </c>
      <c r="BK86" s="69">
        <v>0</v>
      </c>
      <c r="BL86" s="80">
        <v>0</v>
      </c>
      <c r="BM86" s="80">
        <v>0</v>
      </c>
      <c r="BN86" s="69">
        <v>0</v>
      </c>
      <c r="BO86" s="69">
        <v>0</v>
      </c>
      <c r="BP86" s="80">
        <v>0</v>
      </c>
      <c r="BQ86" s="80">
        <v>0</v>
      </c>
      <c r="BR86" s="69">
        <v>0</v>
      </c>
      <c r="BS86" s="69">
        <v>0</v>
      </c>
      <c r="BT86" s="80">
        <v>0</v>
      </c>
      <c r="BU86" s="80">
        <v>0</v>
      </c>
      <c r="BV86" s="69">
        <v>0</v>
      </c>
      <c r="BW86" s="69">
        <v>0</v>
      </c>
      <c r="BX86" s="80">
        <v>0</v>
      </c>
      <c r="BY86" s="80">
        <v>0</v>
      </c>
      <c r="BZ86" s="69">
        <v>0</v>
      </c>
      <c r="CA86" s="69">
        <v>90</v>
      </c>
      <c r="CB86" s="80">
        <v>0</v>
      </c>
      <c r="CC86" s="80">
        <v>0</v>
      </c>
      <c r="CD86" s="69">
        <v>0</v>
      </c>
      <c r="CE86" s="69" t="s">
        <v>762</v>
      </c>
      <c r="CF86" s="69" t="s">
        <v>763</v>
      </c>
      <c r="CG86" s="69" t="s">
        <v>709</v>
      </c>
      <c r="CH86" s="69" t="s">
        <v>709</v>
      </c>
      <c r="CI86" s="69" t="s">
        <v>709</v>
      </c>
      <c r="CJ86" s="68" t="s">
        <v>709</v>
      </c>
      <c r="CK86" s="68">
        <v>45945</v>
      </c>
      <c r="CL86" s="185" t="s">
        <v>993</v>
      </c>
      <c r="CM86" s="67" t="s">
        <v>989</v>
      </c>
      <c r="CN86" s="67" t="s">
        <v>168</v>
      </c>
      <c r="CO86" s="68">
        <v>45799</v>
      </c>
      <c r="CP86" s="185" t="s">
        <v>986</v>
      </c>
      <c r="CQ86" s="67" t="s">
        <v>994</v>
      </c>
      <c r="CR86" s="67" t="s">
        <v>700</v>
      </c>
      <c r="CS86" s="69">
        <v>8868810.4499999993</v>
      </c>
      <c r="CT86" s="69" t="s">
        <v>764</v>
      </c>
      <c r="CU86" s="69" t="s">
        <v>765</v>
      </c>
      <c r="CV86" s="69">
        <v>0</v>
      </c>
      <c r="CW86" s="69">
        <v>50</v>
      </c>
      <c r="CX86" s="69">
        <v>0</v>
      </c>
      <c r="CY86" s="69">
        <v>0</v>
      </c>
      <c r="CZ86" s="69">
        <v>0</v>
      </c>
      <c r="DA86" s="69">
        <v>0</v>
      </c>
      <c r="DG86" t="str">
        <f t="shared" si="5"/>
        <v>DO</v>
      </c>
    </row>
    <row r="87" spans="1:111">
      <c r="A87" t="str">
        <f t="shared" si="4"/>
        <v>02DO</v>
      </c>
      <c r="B87" s="67" t="s">
        <v>0</v>
      </c>
      <c r="C87" s="67" t="s">
        <v>621</v>
      </c>
      <c r="D87" s="67" t="s">
        <v>622</v>
      </c>
      <c r="E87" s="68">
        <v>45008</v>
      </c>
      <c r="F87" s="185" t="s">
        <v>991</v>
      </c>
      <c r="G87" s="67" t="s">
        <v>995</v>
      </c>
      <c r="H87" s="69">
        <v>1</v>
      </c>
      <c r="I87" s="69">
        <v>0</v>
      </c>
      <c r="J87" s="69">
        <v>490</v>
      </c>
      <c r="K87" s="69">
        <v>785</v>
      </c>
      <c r="L87" s="69">
        <v>780</v>
      </c>
      <c r="M87" s="69">
        <v>5</v>
      </c>
      <c r="N87" s="69">
        <v>0</v>
      </c>
      <c r="O87" s="69">
        <v>0</v>
      </c>
      <c r="P87" s="69">
        <v>205</v>
      </c>
      <c r="Q87" s="80">
        <v>90</v>
      </c>
      <c r="R87" s="80">
        <v>11213775</v>
      </c>
      <c r="S87" s="80">
        <v>111419</v>
      </c>
      <c r="T87" s="80">
        <v>11102356</v>
      </c>
      <c r="U87" s="80">
        <v>11213775</v>
      </c>
      <c r="V87" s="80">
        <v>11321495</v>
      </c>
      <c r="W87" s="80">
        <v>0</v>
      </c>
      <c r="X87" s="80">
        <v>0</v>
      </c>
      <c r="Y87" s="80">
        <v>0</v>
      </c>
      <c r="Z87" s="80">
        <v>11321495</v>
      </c>
      <c r="AA87" s="80">
        <v>11257290</v>
      </c>
      <c r="AB87" s="80">
        <v>-64205</v>
      </c>
      <c r="AC87" s="69">
        <v>0</v>
      </c>
      <c r="AD87" s="69">
        <v>208</v>
      </c>
      <c r="AE87" s="69">
        <v>0</v>
      </c>
      <c r="AF87" s="80">
        <v>0</v>
      </c>
      <c r="AG87" s="80">
        <v>0</v>
      </c>
      <c r="AH87" s="69">
        <v>0</v>
      </c>
      <c r="AI87" s="69">
        <v>0</v>
      </c>
      <c r="AJ87" s="80">
        <v>0</v>
      </c>
      <c r="AK87" s="80">
        <v>0</v>
      </c>
      <c r="AL87" s="69">
        <v>0</v>
      </c>
      <c r="AM87" s="69">
        <v>0</v>
      </c>
      <c r="AN87" s="80">
        <v>0</v>
      </c>
      <c r="AO87" s="80">
        <v>0</v>
      </c>
      <c r="AP87" s="69">
        <v>0</v>
      </c>
      <c r="AQ87" s="69">
        <v>0</v>
      </c>
      <c r="AR87" s="80">
        <v>0</v>
      </c>
      <c r="AS87" s="80">
        <v>0</v>
      </c>
      <c r="AT87" s="69">
        <v>0</v>
      </c>
      <c r="AU87" s="69">
        <v>0</v>
      </c>
      <c r="AV87" s="80">
        <v>0</v>
      </c>
      <c r="AW87" s="80">
        <v>0</v>
      </c>
      <c r="AX87" s="69">
        <v>0</v>
      </c>
      <c r="AY87" s="69">
        <v>21</v>
      </c>
      <c r="AZ87" s="80">
        <v>0</v>
      </c>
      <c r="BA87" s="80">
        <v>0</v>
      </c>
      <c r="BB87" s="69">
        <v>0</v>
      </c>
      <c r="BC87" s="69">
        <v>0</v>
      </c>
      <c r="BD87" s="80">
        <v>0</v>
      </c>
      <c r="BE87" s="80">
        <v>0</v>
      </c>
      <c r="BF87" s="69">
        <v>0</v>
      </c>
      <c r="BG87" s="69">
        <v>0</v>
      </c>
      <c r="BH87" s="80">
        <v>0</v>
      </c>
      <c r="BI87" s="80">
        <v>0</v>
      </c>
      <c r="BJ87" s="69">
        <v>0</v>
      </c>
      <c r="BK87" s="69">
        <v>0</v>
      </c>
      <c r="BL87" s="80">
        <v>180</v>
      </c>
      <c r="BM87" s="80">
        <v>0</v>
      </c>
      <c r="BN87" s="69">
        <v>0</v>
      </c>
      <c r="BO87" s="69">
        <v>0</v>
      </c>
      <c r="BP87" s="80">
        <v>0</v>
      </c>
      <c r="BQ87" s="80">
        <v>0</v>
      </c>
      <c r="BR87" s="69">
        <v>0</v>
      </c>
      <c r="BS87" s="69">
        <v>0</v>
      </c>
      <c r="BT87" s="80">
        <v>0</v>
      </c>
      <c r="BU87" s="80">
        <v>0</v>
      </c>
      <c r="BV87" s="69">
        <v>0</v>
      </c>
      <c r="BW87" s="69">
        <v>0</v>
      </c>
      <c r="BX87" s="80">
        <v>0</v>
      </c>
      <c r="BY87" s="80">
        <v>0</v>
      </c>
      <c r="BZ87" s="69">
        <v>0</v>
      </c>
      <c r="CA87" s="69">
        <v>21</v>
      </c>
      <c r="CB87" s="80">
        <v>180</v>
      </c>
      <c r="CC87" s="80">
        <v>0</v>
      </c>
      <c r="CD87" s="69">
        <v>0</v>
      </c>
      <c r="CE87" s="69" t="s">
        <v>762</v>
      </c>
      <c r="CF87" s="69" t="s">
        <v>763</v>
      </c>
      <c r="CG87" s="69" t="s">
        <v>709</v>
      </c>
      <c r="CH87" s="69" t="s">
        <v>709</v>
      </c>
      <c r="CI87" s="69" t="s">
        <v>709</v>
      </c>
      <c r="CJ87" s="68" t="s">
        <v>709</v>
      </c>
      <c r="CK87" s="68">
        <v>46009</v>
      </c>
      <c r="CL87" s="185" t="s">
        <v>993</v>
      </c>
      <c r="CM87" s="67" t="s">
        <v>989</v>
      </c>
      <c r="CN87" s="67" t="s">
        <v>168</v>
      </c>
      <c r="CO87" s="68">
        <v>45849</v>
      </c>
      <c r="CP87" s="185" t="s">
        <v>988</v>
      </c>
      <c r="CQ87" s="67" t="s">
        <v>989</v>
      </c>
      <c r="CR87" s="67" t="s">
        <v>700</v>
      </c>
      <c r="CS87" s="69">
        <v>11190658.02</v>
      </c>
      <c r="CT87" s="69" t="s">
        <v>764</v>
      </c>
      <c r="CU87" s="69" t="s">
        <v>765</v>
      </c>
      <c r="CV87" s="69">
        <v>90</v>
      </c>
      <c r="CW87" s="69">
        <v>66</v>
      </c>
      <c r="CX87" s="69">
        <v>0</v>
      </c>
      <c r="CY87" s="69">
        <v>0</v>
      </c>
      <c r="CZ87" s="69">
        <v>0</v>
      </c>
      <c r="DA87" s="69">
        <v>0</v>
      </c>
      <c r="DG87" t="str">
        <f t="shared" si="5"/>
        <v>DO</v>
      </c>
    </row>
    <row r="88" spans="1:111">
      <c r="A88" t="str">
        <f t="shared" si="4"/>
        <v>02DO</v>
      </c>
      <c r="B88" s="67" t="s">
        <v>0</v>
      </c>
      <c r="C88" s="67" t="s">
        <v>234</v>
      </c>
      <c r="D88" s="67" t="s">
        <v>235</v>
      </c>
      <c r="E88" s="68">
        <v>43881</v>
      </c>
      <c r="F88" s="185" t="s">
        <v>991</v>
      </c>
      <c r="G88" s="67" t="s">
        <v>987</v>
      </c>
      <c r="H88" s="69">
        <v>2</v>
      </c>
      <c r="I88" s="69">
        <v>15</v>
      </c>
      <c r="J88" s="69">
        <v>830</v>
      </c>
      <c r="K88" s="69">
        <v>1569</v>
      </c>
      <c r="L88" s="69">
        <v>1562</v>
      </c>
      <c r="M88" s="69">
        <v>7</v>
      </c>
      <c r="N88" s="69">
        <v>0</v>
      </c>
      <c r="O88" s="69">
        <v>0</v>
      </c>
      <c r="P88" s="69">
        <v>739</v>
      </c>
      <c r="Q88" s="80">
        <v>0</v>
      </c>
      <c r="R88" s="80">
        <v>17677113</v>
      </c>
      <c r="S88" s="80">
        <v>139633</v>
      </c>
      <c r="T88" s="80">
        <v>17537480</v>
      </c>
      <c r="U88" s="80">
        <v>32771107</v>
      </c>
      <c r="V88" s="80">
        <v>33213700</v>
      </c>
      <c r="W88" s="80">
        <v>0</v>
      </c>
      <c r="X88" s="80">
        <v>0</v>
      </c>
      <c r="Y88" s="80">
        <v>0</v>
      </c>
      <c r="Z88" s="80">
        <v>33213700</v>
      </c>
      <c r="AA88" s="80">
        <v>33587618</v>
      </c>
      <c r="AB88" s="80">
        <v>498724</v>
      </c>
      <c r="AC88" s="69">
        <v>15093994</v>
      </c>
      <c r="AD88" s="69">
        <v>241</v>
      </c>
      <c r="AE88" s="69">
        <v>29</v>
      </c>
      <c r="AF88" s="80">
        <v>0</v>
      </c>
      <c r="AG88" s="80">
        <v>182603</v>
      </c>
      <c r="AH88" s="69">
        <v>0</v>
      </c>
      <c r="AI88" s="69">
        <v>56</v>
      </c>
      <c r="AJ88" s="80">
        <v>0</v>
      </c>
      <c r="AK88" s="80">
        <v>402438</v>
      </c>
      <c r="AL88" s="69">
        <v>0</v>
      </c>
      <c r="AM88" s="69">
        <v>0</v>
      </c>
      <c r="AN88" s="80">
        <v>0</v>
      </c>
      <c r="AO88" s="80">
        <v>0</v>
      </c>
      <c r="AP88" s="69">
        <v>0</v>
      </c>
      <c r="AQ88" s="69">
        <v>0</v>
      </c>
      <c r="AR88" s="80">
        <v>0</v>
      </c>
      <c r="AS88" s="80">
        <v>0</v>
      </c>
      <c r="AT88" s="69">
        <v>0</v>
      </c>
      <c r="AU88" s="69">
        <v>0</v>
      </c>
      <c r="AV88" s="80">
        <v>0</v>
      </c>
      <c r="AW88" s="80">
        <v>0</v>
      </c>
      <c r="AX88" s="69">
        <v>0</v>
      </c>
      <c r="AY88" s="69">
        <v>307</v>
      </c>
      <c r="AZ88" s="80">
        <v>0</v>
      </c>
      <c r="BA88" s="80">
        <v>14608377</v>
      </c>
      <c r="BB88" s="69">
        <v>0</v>
      </c>
      <c r="BC88" s="69">
        <v>0</v>
      </c>
      <c r="BD88" s="80">
        <v>0</v>
      </c>
      <c r="BE88" s="80">
        <v>0</v>
      </c>
      <c r="BF88" s="69">
        <v>0</v>
      </c>
      <c r="BG88" s="69">
        <v>0</v>
      </c>
      <c r="BH88" s="80">
        <v>0</v>
      </c>
      <c r="BI88" s="80">
        <v>0</v>
      </c>
      <c r="BJ88" s="69">
        <v>0</v>
      </c>
      <c r="BK88" s="69">
        <v>0</v>
      </c>
      <c r="BL88" s="80">
        <v>0</v>
      </c>
      <c r="BM88" s="80">
        <v>36639</v>
      </c>
      <c r="BN88" s="69">
        <v>0</v>
      </c>
      <c r="BO88" s="69">
        <v>0</v>
      </c>
      <c r="BP88" s="80">
        <v>0</v>
      </c>
      <c r="BQ88" s="80">
        <v>0</v>
      </c>
      <c r="BR88" s="69">
        <v>0</v>
      </c>
      <c r="BS88" s="69">
        <v>0</v>
      </c>
      <c r="BT88" s="80">
        <v>0</v>
      </c>
      <c r="BU88" s="80">
        <v>0</v>
      </c>
      <c r="BV88" s="69">
        <v>0</v>
      </c>
      <c r="BW88" s="69">
        <v>0</v>
      </c>
      <c r="BX88" s="80">
        <v>0</v>
      </c>
      <c r="BY88" s="80">
        <v>0</v>
      </c>
      <c r="BZ88" s="69">
        <v>0</v>
      </c>
      <c r="CA88" s="69">
        <v>392</v>
      </c>
      <c r="CB88" s="80">
        <v>0</v>
      </c>
      <c r="CC88" s="80">
        <v>15230057</v>
      </c>
      <c r="CD88" s="69">
        <v>0</v>
      </c>
      <c r="CE88" s="69" t="s">
        <v>768</v>
      </c>
      <c r="CF88" s="69" t="s">
        <v>769</v>
      </c>
      <c r="CG88" s="69" t="s">
        <v>709</v>
      </c>
      <c r="CH88" s="69" t="s">
        <v>709</v>
      </c>
      <c r="CI88" s="69" t="s">
        <v>709</v>
      </c>
      <c r="CJ88" s="68" t="s">
        <v>709</v>
      </c>
      <c r="CK88" s="68">
        <v>45863</v>
      </c>
      <c r="CL88" s="185" t="s">
        <v>988</v>
      </c>
      <c r="CM88" s="67" t="s">
        <v>989</v>
      </c>
      <c r="CN88" s="67" t="s">
        <v>168</v>
      </c>
      <c r="CO88" s="68">
        <v>45733</v>
      </c>
      <c r="CP88" s="185" t="s">
        <v>991</v>
      </c>
      <c r="CQ88" s="67" t="s">
        <v>994</v>
      </c>
      <c r="CR88" s="67" t="s">
        <v>1004</v>
      </c>
      <c r="CS88" s="69">
        <v>14339167</v>
      </c>
      <c r="CT88" s="69"/>
      <c r="CU88" s="69"/>
      <c r="CV88" s="69">
        <v>0</v>
      </c>
      <c r="CW88" s="69">
        <v>106</v>
      </c>
      <c r="CX88" s="69">
        <v>0</v>
      </c>
      <c r="CY88" s="69">
        <v>0</v>
      </c>
      <c r="CZ88" s="69">
        <v>0</v>
      </c>
      <c r="DA88" s="69">
        <v>0</v>
      </c>
      <c r="DG88" t="str">
        <f t="shared" si="5"/>
        <v>DO</v>
      </c>
    </row>
    <row r="89" spans="1:111">
      <c r="A89" t="str">
        <f t="shared" si="4"/>
        <v>03CO</v>
      </c>
      <c r="B89" s="67" t="s">
        <v>2</v>
      </c>
      <c r="C89" s="67" t="s">
        <v>310</v>
      </c>
      <c r="D89" s="67" t="s">
        <v>311</v>
      </c>
      <c r="E89" s="68">
        <v>43971</v>
      </c>
      <c r="F89" s="185" t="s">
        <v>986</v>
      </c>
      <c r="G89" s="67" t="s">
        <v>987</v>
      </c>
      <c r="H89" s="69">
        <v>1</v>
      </c>
      <c r="I89" s="69">
        <v>25</v>
      </c>
      <c r="J89" s="69">
        <v>1000</v>
      </c>
      <c r="K89" s="69">
        <v>1915</v>
      </c>
      <c r="L89" s="69">
        <v>1912</v>
      </c>
      <c r="M89" s="69">
        <v>3</v>
      </c>
      <c r="N89" s="69">
        <v>0</v>
      </c>
      <c r="O89" s="69">
        <v>0</v>
      </c>
      <c r="P89" s="69">
        <v>401</v>
      </c>
      <c r="Q89" s="80">
        <v>514</v>
      </c>
      <c r="R89" s="80">
        <v>27170428</v>
      </c>
      <c r="S89" s="80">
        <v>150000</v>
      </c>
      <c r="T89" s="80">
        <v>27020428</v>
      </c>
      <c r="U89" s="80">
        <v>30592621</v>
      </c>
      <c r="V89" s="80">
        <v>31419600</v>
      </c>
      <c r="W89" s="80">
        <v>0</v>
      </c>
      <c r="X89" s="80">
        <v>0</v>
      </c>
      <c r="Y89" s="80">
        <v>0</v>
      </c>
      <c r="Z89" s="80">
        <v>31419600</v>
      </c>
      <c r="AA89" s="80">
        <v>32973116</v>
      </c>
      <c r="AB89" s="80">
        <v>1578565</v>
      </c>
      <c r="AC89" s="69">
        <v>3422193</v>
      </c>
      <c r="AD89" s="69">
        <v>242</v>
      </c>
      <c r="AE89" s="69">
        <v>0</v>
      </c>
      <c r="AF89" s="80">
        <v>106</v>
      </c>
      <c r="AG89" s="80">
        <v>96310</v>
      </c>
      <c r="AH89" s="69">
        <v>0</v>
      </c>
      <c r="AI89" s="69">
        <v>33</v>
      </c>
      <c r="AJ89" s="80">
        <v>171</v>
      </c>
      <c r="AK89" s="80">
        <v>1524911</v>
      </c>
      <c r="AL89" s="69">
        <v>17782</v>
      </c>
      <c r="AM89" s="69">
        <v>0</v>
      </c>
      <c r="AN89" s="80">
        <v>0</v>
      </c>
      <c r="AO89" s="80">
        <v>0</v>
      </c>
      <c r="AP89" s="69">
        <v>0</v>
      </c>
      <c r="AQ89" s="69">
        <v>0</v>
      </c>
      <c r="AR89" s="80">
        <v>0</v>
      </c>
      <c r="AS89" s="80">
        <v>0</v>
      </c>
      <c r="AT89" s="69">
        <v>0</v>
      </c>
      <c r="AU89" s="69">
        <v>0</v>
      </c>
      <c r="AV89" s="80">
        <v>0</v>
      </c>
      <c r="AW89" s="80">
        <v>0</v>
      </c>
      <c r="AX89" s="69">
        <v>0</v>
      </c>
      <c r="AY89" s="69">
        <v>0</v>
      </c>
      <c r="AZ89" s="80">
        <v>232</v>
      </c>
      <c r="BA89" s="80">
        <v>1824610</v>
      </c>
      <c r="BB89" s="69">
        <v>66674</v>
      </c>
      <c r="BC89" s="69">
        <v>0</v>
      </c>
      <c r="BD89" s="80">
        <v>0</v>
      </c>
      <c r="BE89" s="80">
        <v>0</v>
      </c>
      <c r="BF89" s="69">
        <v>0</v>
      </c>
      <c r="BG89" s="69">
        <v>0</v>
      </c>
      <c r="BH89" s="80">
        <v>0</v>
      </c>
      <c r="BI89" s="80">
        <v>0</v>
      </c>
      <c r="BJ89" s="69">
        <v>0</v>
      </c>
      <c r="BK89" s="69">
        <v>0</v>
      </c>
      <c r="BL89" s="80">
        <v>5</v>
      </c>
      <c r="BM89" s="80">
        <v>77645</v>
      </c>
      <c r="BN89" s="69">
        <v>0</v>
      </c>
      <c r="BO89" s="69">
        <v>0</v>
      </c>
      <c r="BP89" s="80">
        <v>0</v>
      </c>
      <c r="BQ89" s="80">
        <v>0</v>
      </c>
      <c r="BR89" s="69">
        <v>0</v>
      </c>
      <c r="BS89" s="69">
        <v>0</v>
      </c>
      <c r="BT89" s="80">
        <v>0</v>
      </c>
      <c r="BU89" s="80">
        <v>0</v>
      </c>
      <c r="BV89" s="69">
        <v>0</v>
      </c>
      <c r="BW89" s="69">
        <v>0</v>
      </c>
      <c r="BX89" s="80">
        <v>0</v>
      </c>
      <c r="BY89" s="80">
        <v>0</v>
      </c>
      <c r="BZ89" s="69">
        <v>0</v>
      </c>
      <c r="CA89" s="69">
        <v>33</v>
      </c>
      <c r="CB89" s="80">
        <v>514</v>
      </c>
      <c r="CC89" s="80">
        <v>3523475</v>
      </c>
      <c r="CD89" s="69">
        <v>84456</v>
      </c>
      <c r="CE89" s="69" t="s">
        <v>762</v>
      </c>
      <c r="CF89" s="69" t="s">
        <v>763</v>
      </c>
      <c r="CG89" s="69" t="s">
        <v>709</v>
      </c>
      <c r="CH89" s="69" t="s">
        <v>709</v>
      </c>
      <c r="CI89" s="69" t="s">
        <v>709</v>
      </c>
      <c r="CJ89" s="68" t="s">
        <v>709</v>
      </c>
      <c r="CK89" s="68">
        <v>46085</v>
      </c>
      <c r="CL89" s="185" t="s">
        <v>991</v>
      </c>
      <c r="CM89" s="67" t="s">
        <v>989</v>
      </c>
      <c r="CN89" s="67" t="s">
        <v>168</v>
      </c>
      <c r="CO89" s="68">
        <v>45961</v>
      </c>
      <c r="CP89" s="185" t="s">
        <v>993</v>
      </c>
      <c r="CQ89" s="67" t="s">
        <v>989</v>
      </c>
      <c r="CR89" s="67" t="s">
        <v>1007</v>
      </c>
      <c r="CS89" s="69">
        <v>35258008.479999997</v>
      </c>
      <c r="CT89" s="69"/>
      <c r="CU89" s="69"/>
      <c r="CV89" s="69">
        <v>83</v>
      </c>
      <c r="CW89" s="69">
        <v>126</v>
      </c>
      <c r="CX89" s="69">
        <v>0</v>
      </c>
      <c r="CY89" s="69">
        <v>0</v>
      </c>
      <c r="CZ89" s="69">
        <v>0</v>
      </c>
      <c r="DA89" s="69">
        <v>0</v>
      </c>
      <c r="DG89" t="str">
        <f t="shared" si="5"/>
        <v>CO</v>
      </c>
    </row>
    <row r="90" spans="1:111">
      <c r="A90" t="str">
        <f t="shared" si="4"/>
        <v>03CO</v>
      </c>
      <c r="B90" s="67" t="s">
        <v>2</v>
      </c>
      <c r="C90" s="67" t="s">
        <v>312</v>
      </c>
      <c r="D90" s="67" t="s">
        <v>313</v>
      </c>
      <c r="E90" s="68">
        <v>44356</v>
      </c>
      <c r="F90" s="185" t="s">
        <v>986</v>
      </c>
      <c r="G90" s="67" t="s">
        <v>998</v>
      </c>
      <c r="H90" s="69">
        <v>3</v>
      </c>
      <c r="I90" s="69">
        <v>7</v>
      </c>
      <c r="J90" s="69">
        <v>1150</v>
      </c>
      <c r="K90" s="69">
        <v>1341</v>
      </c>
      <c r="L90" s="69">
        <v>1299</v>
      </c>
      <c r="M90" s="69">
        <v>42</v>
      </c>
      <c r="N90" s="69">
        <v>0</v>
      </c>
      <c r="O90" s="69">
        <v>0</v>
      </c>
      <c r="P90" s="69">
        <v>191</v>
      </c>
      <c r="Q90" s="80">
        <v>0</v>
      </c>
      <c r="R90" s="80">
        <v>21786584</v>
      </c>
      <c r="S90" s="80">
        <v>150000</v>
      </c>
      <c r="T90" s="80">
        <v>21636584</v>
      </c>
      <c r="U90" s="80">
        <v>24287618</v>
      </c>
      <c r="V90" s="80">
        <v>24447463</v>
      </c>
      <c r="W90" s="80">
        <v>0</v>
      </c>
      <c r="X90" s="80">
        <v>0</v>
      </c>
      <c r="Y90" s="80">
        <v>0</v>
      </c>
      <c r="Z90" s="80">
        <v>24447463</v>
      </c>
      <c r="AA90" s="80">
        <v>24458859</v>
      </c>
      <c r="AB90" s="80">
        <v>417101</v>
      </c>
      <c r="AC90" s="69">
        <v>2501033</v>
      </c>
      <c r="AD90" s="69">
        <v>111</v>
      </c>
      <c r="AE90" s="69">
        <v>0</v>
      </c>
      <c r="AF90" s="80">
        <v>0</v>
      </c>
      <c r="AG90" s="80">
        <v>0</v>
      </c>
      <c r="AH90" s="69">
        <v>0</v>
      </c>
      <c r="AI90" s="69">
        <v>0</v>
      </c>
      <c r="AJ90" s="80">
        <v>0</v>
      </c>
      <c r="AK90" s="80">
        <v>1856044</v>
      </c>
      <c r="AL90" s="69">
        <v>1818253</v>
      </c>
      <c r="AM90" s="69">
        <v>0</v>
      </c>
      <c r="AN90" s="80">
        <v>0</v>
      </c>
      <c r="AO90" s="80">
        <v>0</v>
      </c>
      <c r="AP90" s="69">
        <v>0</v>
      </c>
      <c r="AQ90" s="69">
        <v>0</v>
      </c>
      <c r="AR90" s="80">
        <v>0</v>
      </c>
      <c r="AS90" s="80">
        <v>0</v>
      </c>
      <c r="AT90" s="69">
        <v>0</v>
      </c>
      <c r="AU90" s="69">
        <v>0</v>
      </c>
      <c r="AV90" s="80">
        <v>0</v>
      </c>
      <c r="AW90" s="80">
        <v>0</v>
      </c>
      <c r="AX90" s="69">
        <v>0</v>
      </c>
      <c r="AY90" s="69">
        <v>0</v>
      </c>
      <c r="AZ90" s="80">
        <v>0</v>
      </c>
      <c r="BA90" s="80">
        <v>682780</v>
      </c>
      <c r="BB90" s="69">
        <v>0</v>
      </c>
      <c r="BC90" s="69">
        <v>0</v>
      </c>
      <c r="BD90" s="80">
        <v>0</v>
      </c>
      <c r="BE90" s="80">
        <v>0</v>
      </c>
      <c r="BF90" s="69">
        <v>0</v>
      </c>
      <c r="BG90" s="69">
        <v>0</v>
      </c>
      <c r="BH90" s="80">
        <v>0</v>
      </c>
      <c r="BI90" s="80">
        <v>0</v>
      </c>
      <c r="BJ90" s="69">
        <v>0</v>
      </c>
      <c r="BK90" s="69">
        <v>0</v>
      </c>
      <c r="BL90" s="80">
        <v>0</v>
      </c>
      <c r="BM90" s="80">
        <v>0</v>
      </c>
      <c r="BN90" s="69">
        <v>0</v>
      </c>
      <c r="BO90" s="69">
        <v>0</v>
      </c>
      <c r="BP90" s="80">
        <v>0</v>
      </c>
      <c r="BQ90" s="80">
        <v>0</v>
      </c>
      <c r="BR90" s="69">
        <v>0</v>
      </c>
      <c r="BS90" s="69">
        <v>0</v>
      </c>
      <c r="BT90" s="80">
        <v>0</v>
      </c>
      <c r="BU90" s="80">
        <v>0</v>
      </c>
      <c r="BV90" s="69">
        <v>0</v>
      </c>
      <c r="BW90" s="69">
        <v>0</v>
      </c>
      <c r="BX90" s="80">
        <v>0</v>
      </c>
      <c r="BY90" s="80">
        <v>0</v>
      </c>
      <c r="BZ90" s="69">
        <v>0</v>
      </c>
      <c r="CA90" s="69">
        <v>0</v>
      </c>
      <c r="CB90" s="80">
        <v>0</v>
      </c>
      <c r="CC90" s="80">
        <v>2538824</v>
      </c>
      <c r="CD90" s="69">
        <v>1818253</v>
      </c>
      <c r="CE90" s="69" t="s">
        <v>826</v>
      </c>
      <c r="CF90" s="69" t="s">
        <v>827</v>
      </c>
      <c r="CG90" s="69" t="s">
        <v>709</v>
      </c>
      <c r="CH90" s="69" t="s">
        <v>709</v>
      </c>
      <c r="CI90" s="69" t="s">
        <v>709</v>
      </c>
      <c r="CJ90" s="68" t="s">
        <v>709</v>
      </c>
      <c r="CK90" s="68">
        <v>45959</v>
      </c>
      <c r="CL90" s="185" t="s">
        <v>993</v>
      </c>
      <c r="CM90" s="67" t="s">
        <v>989</v>
      </c>
      <c r="CN90" s="67" t="s">
        <v>168</v>
      </c>
      <c r="CO90" s="68">
        <v>45862</v>
      </c>
      <c r="CP90" s="185" t="s">
        <v>988</v>
      </c>
      <c r="CQ90" s="67" t="s">
        <v>989</v>
      </c>
      <c r="CR90" s="67" t="s">
        <v>1008</v>
      </c>
      <c r="CS90" s="69">
        <v>31799900.02</v>
      </c>
      <c r="CT90" s="69"/>
      <c r="CU90" s="69"/>
      <c r="CV90" s="69">
        <v>0</v>
      </c>
      <c r="CW90" s="69">
        <v>80</v>
      </c>
      <c r="CX90" s="69">
        <v>0</v>
      </c>
      <c r="CY90" s="69">
        <v>0</v>
      </c>
      <c r="CZ90" s="69">
        <v>0</v>
      </c>
      <c r="DA90" s="69">
        <v>0</v>
      </c>
      <c r="DG90" t="str">
        <f t="shared" si="5"/>
        <v>CO</v>
      </c>
    </row>
    <row r="91" spans="1:111">
      <c r="A91" t="str">
        <f t="shared" si="4"/>
        <v>03CO</v>
      </c>
      <c r="B91" s="67" t="s">
        <v>2</v>
      </c>
      <c r="C91" s="67" t="s">
        <v>314</v>
      </c>
      <c r="D91" s="67" t="s">
        <v>315</v>
      </c>
      <c r="E91" s="68">
        <v>44727</v>
      </c>
      <c r="F91" s="185" t="s">
        <v>986</v>
      </c>
      <c r="G91" s="67" t="s">
        <v>992</v>
      </c>
      <c r="H91" s="69">
        <v>1</v>
      </c>
      <c r="I91" s="69">
        <v>6</v>
      </c>
      <c r="J91" s="69">
        <v>600</v>
      </c>
      <c r="K91" s="69">
        <v>878</v>
      </c>
      <c r="L91" s="69">
        <v>1063</v>
      </c>
      <c r="M91" s="69">
        <v>-185</v>
      </c>
      <c r="N91" s="69">
        <v>185</v>
      </c>
      <c r="O91" s="69">
        <v>0</v>
      </c>
      <c r="P91" s="69">
        <v>197</v>
      </c>
      <c r="Q91" s="80">
        <v>81</v>
      </c>
      <c r="R91" s="80">
        <v>16220760</v>
      </c>
      <c r="S91" s="80">
        <v>150000</v>
      </c>
      <c r="T91" s="80">
        <v>16070760</v>
      </c>
      <c r="U91" s="80">
        <v>16260965</v>
      </c>
      <c r="V91" s="80">
        <v>16485438</v>
      </c>
      <c r="W91" s="80">
        <v>-1083175</v>
      </c>
      <c r="X91" s="80">
        <v>0</v>
      </c>
      <c r="Y91" s="80">
        <v>-1083175</v>
      </c>
      <c r="Z91" s="80">
        <v>15402263</v>
      </c>
      <c r="AA91" s="80">
        <v>16125524</v>
      </c>
      <c r="AB91" s="80">
        <v>723261</v>
      </c>
      <c r="AC91" s="69">
        <v>40205</v>
      </c>
      <c r="AD91" s="69">
        <v>122</v>
      </c>
      <c r="AE91" s="69">
        <v>0</v>
      </c>
      <c r="AF91" s="80">
        <v>81</v>
      </c>
      <c r="AG91" s="80">
        <v>-39105</v>
      </c>
      <c r="AH91" s="69">
        <v>0</v>
      </c>
      <c r="AI91" s="69">
        <v>16</v>
      </c>
      <c r="AJ91" s="80">
        <v>0</v>
      </c>
      <c r="AK91" s="80">
        <v>102671</v>
      </c>
      <c r="AL91" s="69">
        <v>0</v>
      </c>
      <c r="AM91" s="69">
        <v>0</v>
      </c>
      <c r="AN91" s="80">
        <v>0</v>
      </c>
      <c r="AO91" s="80">
        <v>0</v>
      </c>
      <c r="AP91" s="69">
        <v>0</v>
      </c>
      <c r="AQ91" s="69">
        <v>0</v>
      </c>
      <c r="AR91" s="80">
        <v>0</v>
      </c>
      <c r="AS91" s="80">
        <v>0</v>
      </c>
      <c r="AT91" s="69">
        <v>0</v>
      </c>
      <c r="AU91" s="69">
        <v>0</v>
      </c>
      <c r="AV91" s="80">
        <v>0</v>
      </c>
      <c r="AW91" s="80">
        <v>0</v>
      </c>
      <c r="AX91" s="69">
        <v>0</v>
      </c>
      <c r="AY91" s="69">
        <v>0</v>
      </c>
      <c r="AZ91" s="80">
        <v>0</v>
      </c>
      <c r="BA91" s="80">
        <v>14149</v>
      </c>
      <c r="BB91" s="69">
        <v>0</v>
      </c>
      <c r="BC91" s="69">
        <v>0</v>
      </c>
      <c r="BD91" s="80">
        <v>0</v>
      </c>
      <c r="BE91" s="80">
        <v>0</v>
      </c>
      <c r="BF91" s="69">
        <v>0</v>
      </c>
      <c r="BG91" s="69">
        <v>0</v>
      </c>
      <c r="BH91" s="80">
        <v>0</v>
      </c>
      <c r="BI91" s="80">
        <v>0</v>
      </c>
      <c r="BJ91" s="69">
        <v>0</v>
      </c>
      <c r="BK91" s="69">
        <v>0</v>
      </c>
      <c r="BL91" s="80">
        <v>0</v>
      </c>
      <c r="BM91" s="80">
        <v>0</v>
      </c>
      <c r="BN91" s="69">
        <v>0</v>
      </c>
      <c r="BO91" s="69">
        <v>0</v>
      </c>
      <c r="BP91" s="80">
        <v>0</v>
      </c>
      <c r="BQ91" s="80">
        <v>0</v>
      </c>
      <c r="BR91" s="69">
        <v>0</v>
      </c>
      <c r="BS91" s="69">
        <v>0</v>
      </c>
      <c r="BT91" s="80">
        <v>0</v>
      </c>
      <c r="BU91" s="80">
        <v>0</v>
      </c>
      <c r="BV91" s="69">
        <v>0</v>
      </c>
      <c r="BW91" s="69">
        <v>0</v>
      </c>
      <c r="BX91" s="80">
        <v>0</v>
      </c>
      <c r="BY91" s="80">
        <v>0</v>
      </c>
      <c r="BZ91" s="69">
        <v>0</v>
      </c>
      <c r="CA91" s="69">
        <v>16</v>
      </c>
      <c r="CB91" s="80">
        <v>81</v>
      </c>
      <c r="CC91" s="80">
        <v>77715</v>
      </c>
      <c r="CD91" s="69">
        <v>0</v>
      </c>
      <c r="CE91" s="69" t="s">
        <v>762</v>
      </c>
      <c r="CF91" s="69" t="s">
        <v>763</v>
      </c>
      <c r="CG91" s="69" t="s">
        <v>709</v>
      </c>
      <c r="CH91" s="69" t="s">
        <v>709</v>
      </c>
      <c r="CI91" s="69" t="s">
        <v>709</v>
      </c>
      <c r="CJ91" s="68" t="s">
        <v>709</v>
      </c>
      <c r="CK91" s="68">
        <v>46050</v>
      </c>
      <c r="CL91" s="185" t="s">
        <v>991</v>
      </c>
      <c r="CM91" s="67" t="s">
        <v>989</v>
      </c>
      <c r="CN91" s="67" t="s">
        <v>168</v>
      </c>
      <c r="CO91" s="68">
        <v>45954</v>
      </c>
      <c r="CP91" s="185" t="s">
        <v>993</v>
      </c>
      <c r="CQ91" s="67" t="s">
        <v>989</v>
      </c>
      <c r="CR91" s="67" t="s">
        <v>1009</v>
      </c>
      <c r="CS91" s="69">
        <v>24461056.699999999</v>
      </c>
      <c r="CT91" s="69"/>
      <c r="CU91" s="69"/>
      <c r="CV91" s="69">
        <v>30</v>
      </c>
      <c r="CW91" s="69">
        <v>59</v>
      </c>
      <c r="CX91" s="69">
        <v>0</v>
      </c>
      <c r="CY91" s="69">
        <v>0</v>
      </c>
      <c r="CZ91" s="69">
        <v>0</v>
      </c>
      <c r="DA91" s="69">
        <v>0</v>
      </c>
      <c r="DG91" t="str">
        <f t="shared" si="5"/>
        <v>CO</v>
      </c>
    </row>
    <row r="92" spans="1:111">
      <c r="A92" t="str">
        <f t="shared" si="4"/>
        <v>03CO</v>
      </c>
      <c r="B92" s="67" t="s">
        <v>2</v>
      </c>
      <c r="C92" s="67" t="s">
        <v>316</v>
      </c>
      <c r="D92" s="67" t="s">
        <v>317</v>
      </c>
      <c r="E92" s="68">
        <v>44153</v>
      </c>
      <c r="F92" s="185" t="s">
        <v>993</v>
      </c>
      <c r="G92" s="67" t="s">
        <v>998</v>
      </c>
      <c r="H92" s="69">
        <v>2</v>
      </c>
      <c r="I92" s="69">
        <v>2</v>
      </c>
      <c r="J92" s="69">
        <v>365</v>
      </c>
      <c r="K92" s="69">
        <v>689</v>
      </c>
      <c r="L92" s="69">
        <v>689</v>
      </c>
      <c r="M92" s="69">
        <v>0</v>
      </c>
      <c r="N92" s="69">
        <v>0</v>
      </c>
      <c r="O92" s="69">
        <v>0</v>
      </c>
      <c r="P92" s="69">
        <v>303</v>
      </c>
      <c r="Q92" s="80">
        <v>21</v>
      </c>
      <c r="R92" s="80">
        <v>6166449</v>
      </c>
      <c r="S92" s="80">
        <v>83640</v>
      </c>
      <c r="T92" s="80">
        <v>6082809</v>
      </c>
      <c r="U92" s="80">
        <v>6169465</v>
      </c>
      <c r="V92" s="80">
        <v>6682488</v>
      </c>
      <c r="W92" s="80">
        <v>0</v>
      </c>
      <c r="X92" s="80">
        <v>0</v>
      </c>
      <c r="Y92" s="80">
        <v>0</v>
      </c>
      <c r="Z92" s="80">
        <v>6682488</v>
      </c>
      <c r="AA92" s="80">
        <v>7794860</v>
      </c>
      <c r="AB92" s="80">
        <v>1176465</v>
      </c>
      <c r="AC92" s="69">
        <v>3017</v>
      </c>
      <c r="AD92" s="69">
        <v>170</v>
      </c>
      <c r="AE92" s="69">
        <v>16</v>
      </c>
      <c r="AF92" s="80">
        <v>0</v>
      </c>
      <c r="AG92" s="80">
        <v>0</v>
      </c>
      <c r="AH92" s="69">
        <v>0</v>
      </c>
      <c r="AI92" s="69">
        <v>0</v>
      </c>
      <c r="AJ92" s="80">
        <v>0</v>
      </c>
      <c r="AK92" s="80">
        <v>0</v>
      </c>
      <c r="AL92" s="69">
        <v>0</v>
      </c>
      <c r="AM92" s="69">
        <v>0</v>
      </c>
      <c r="AN92" s="80">
        <v>0</v>
      </c>
      <c r="AO92" s="80">
        <v>0</v>
      </c>
      <c r="AP92" s="69">
        <v>0</v>
      </c>
      <c r="AQ92" s="69">
        <v>0</v>
      </c>
      <c r="AR92" s="80">
        <v>0</v>
      </c>
      <c r="AS92" s="80">
        <v>0</v>
      </c>
      <c r="AT92" s="69">
        <v>0</v>
      </c>
      <c r="AU92" s="69">
        <v>0</v>
      </c>
      <c r="AV92" s="80">
        <v>0</v>
      </c>
      <c r="AW92" s="80">
        <v>0</v>
      </c>
      <c r="AX92" s="69">
        <v>0</v>
      </c>
      <c r="AY92" s="69">
        <v>0</v>
      </c>
      <c r="AZ92" s="80">
        <v>0</v>
      </c>
      <c r="BA92" s="80">
        <v>3017</v>
      </c>
      <c r="BB92" s="69">
        <v>0</v>
      </c>
      <c r="BC92" s="69">
        <v>0</v>
      </c>
      <c r="BD92" s="80">
        <v>0</v>
      </c>
      <c r="BE92" s="80">
        <v>0</v>
      </c>
      <c r="BF92" s="69">
        <v>0</v>
      </c>
      <c r="BG92" s="69">
        <v>0</v>
      </c>
      <c r="BH92" s="80">
        <v>0</v>
      </c>
      <c r="BI92" s="80">
        <v>0</v>
      </c>
      <c r="BJ92" s="69">
        <v>0</v>
      </c>
      <c r="BK92" s="69">
        <v>56</v>
      </c>
      <c r="BL92" s="80">
        <v>21</v>
      </c>
      <c r="BM92" s="80">
        <v>67784</v>
      </c>
      <c r="BN92" s="69">
        <v>0</v>
      </c>
      <c r="BO92" s="69">
        <v>0</v>
      </c>
      <c r="BP92" s="80">
        <v>0</v>
      </c>
      <c r="BQ92" s="80">
        <v>0</v>
      </c>
      <c r="BR92" s="69">
        <v>0</v>
      </c>
      <c r="BS92" s="69">
        <v>0</v>
      </c>
      <c r="BT92" s="80">
        <v>0</v>
      </c>
      <c r="BU92" s="80">
        <v>0</v>
      </c>
      <c r="BV92" s="69">
        <v>0</v>
      </c>
      <c r="BW92" s="69">
        <v>28</v>
      </c>
      <c r="BX92" s="80">
        <v>0</v>
      </c>
      <c r="BY92" s="80">
        <v>0</v>
      </c>
      <c r="BZ92" s="69">
        <v>0</v>
      </c>
      <c r="CA92" s="69">
        <v>100</v>
      </c>
      <c r="CB92" s="80">
        <v>21</v>
      </c>
      <c r="CC92" s="80">
        <v>70800</v>
      </c>
      <c r="CD92" s="69">
        <v>0</v>
      </c>
      <c r="CE92" s="69" t="s">
        <v>762</v>
      </c>
      <c r="CF92" s="69" t="s">
        <v>763</v>
      </c>
      <c r="CG92" s="69" t="s">
        <v>709</v>
      </c>
      <c r="CH92" s="69" t="s">
        <v>709</v>
      </c>
      <c r="CI92" s="69" t="s">
        <v>709</v>
      </c>
      <c r="CJ92" s="68" t="s">
        <v>709</v>
      </c>
      <c r="CK92" s="68">
        <v>46107</v>
      </c>
      <c r="CL92" s="185" t="s">
        <v>991</v>
      </c>
      <c r="CM92" s="67" t="s">
        <v>989</v>
      </c>
      <c r="CN92" s="67" t="s">
        <v>168</v>
      </c>
      <c r="CO92" s="68">
        <v>44972</v>
      </c>
      <c r="CP92" s="185" t="s">
        <v>991</v>
      </c>
      <c r="CQ92" s="67" t="s">
        <v>995</v>
      </c>
      <c r="CR92" s="67" t="s">
        <v>1009</v>
      </c>
      <c r="CS92" s="69">
        <v>7986598.29</v>
      </c>
      <c r="CT92" s="69"/>
      <c r="CU92" s="69"/>
      <c r="CV92" s="69">
        <v>21</v>
      </c>
      <c r="CW92" s="69">
        <v>89</v>
      </c>
      <c r="CX92" s="69">
        <v>0</v>
      </c>
      <c r="CY92" s="69">
        <v>0</v>
      </c>
      <c r="CZ92" s="69">
        <v>0</v>
      </c>
      <c r="DA92" s="69">
        <v>0</v>
      </c>
      <c r="DG92" t="str">
        <f t="shared" si="5"/>
        <v>CO</v>
      </c>
    </row>
    <row r="93" spans="1:111">
      <c r="A93" t="str">
        <f t="shared" si="4"/>
        <v>03CO</v>
      </c>
      <c r="B93" s="67" t="s">
        <v>2</v>
      </c>
      <c r="C93" s="67" t="s">
        <v>318</v>
      </c>
      <c r="D93" s="67" t="s">
        <v>319</v>
      </c>
      <c r="E93" s="68">
        <v>44615</v>
      </c>
      <c r="F93" s="185" t="s">
        <v>991</v>
      </c>
      <c r="G93" s="67" t="s">
        <v>992</v>
      </c>
      <c r="H93" s="69">
        <v>1</v>
      </c>
      <c r="I93" s="69">
        <v>1</v>
      </c>
      <c r="J93" s="69">
        <v>50</v>
      </c>
      <c r="K93" s="69">
        <v>230</v>
      </c>
      <c r="L93" s="69">
        <v>226</v>
      </c>
      <c r="M93" s="69">
        <v>4</v>
      </c>
      <c r="N93" s="69">
        <v>0</v>
      </c>
      <c r="O93" s="69">
        <v>0</v>
      </c>
      <c r="P93" s="69">
        <v>142</v>
      </c>
      <c r="Q93" s="80">
        <v>38</v>
      </c>
      <c r="R93" s="80">
        <v>383899</v>
      </c>
      <c r="S93" s="80">
        <v>19912</v>
      </c>
      <c r="T93" s="80">
        <v>363987</v>
      </c>
      <c r="U93" s="80">
        <v>397919</v>
      </c>
      <c r="V93" s="80">
        <v>393163</v>
      </c>
      <c r="W93" s="80">
        <v>-35910</v>
      </c>
      <c r="X93" s="80">
        <v>0</v>
      </c>
      <c r="Y93" s="80">
        <v>-35910</v>
      </c>
      <c r="Z93" s="80">
        <v>357253</v>
      </c>
      <c r="AA93" s="80">
        <v>329110</v>
      </c>
      <c r="AB93" s="80">
        <v>-28143</v>
      </c>
      <c r="AC93" s="69">
        <v>14020</v>
      </c>
      <c r="AD93" s="69">
        <v>115</v>
      </c>
      <c r="AE93" s="69">
        <v>0</v>
      </c>
      <c r="AF93" s="80">
        <v>0</v>
      </c>
      <c r="AG93" s="80">
        <v>0</v>
      </c>
      <c r="AH93" s="69">
        <v>0</v>
      </c>
      <c r="AI93" s="69">
        <v>0</v>
      </c>
      <c r="AJ93" s="80">
        <v>38</v>
      </c>
      <c r="AK93" s="80">
        <v>14020</v>
      </c>
      <c r="AL93" s="69">
        <v>917</v>
      </c>
      <c r="AM93" s="69">
        <v>0</v>
      </c>
      <c r="AN93" s="80">
        <v>0</v>
      </c>
      <c r="AO93" s="80">
        <v>0</v>
      </c>
      <c r="AP93" s="69">
        <v>0</v>
      </c>
      <c r="AQ93" s="69">
        <v>0</v>
      </c>
      <c r="AR93" s="80">
        <v>0</v>
      </c>
      <c r="AS93" s="80">
        <v>0</v>
      </c>
      <c r="AT93" s="69">
        <v>0</v>
      </c>
      <c r="AU93" s="69">
        <v>0</v>
      </c>
      <c r="AV93" s="80">
        <v>0</v>
      </c>
      <c r="AW93" s="80">
        <v>0</v>
      </c>
      <c r="AX93" s="69">
        <v>0</v>
      </c>
      <c r="AY93" s="69">
        <v>0</v>
      </c>
      <c r="AZ93" s="80">
        <v>0</v>
      </c>
      <c r="BA93" s="80">
        <v>0</v>
      </c>
      <c r="BB93" s="69">
        <v>0</v>
      </c>
      <c r="BC93" s="69">
        <v>0</v>
      </c>
      <c r="BD93" s="80">
        <v>0</v>
      </c>
      <c r="BE93" s="80">
        <v>0</v>
      </c>
      <c r="BF93" s="69">
        <v>0</v>
      </c>
      <c r="BG93" s="69">
        <v>0</v>
      </c>
      <c r="BH93" s="80">
        <v>0</v>
      </c>
      <c r="BI93" s="80">
        <v>0</v>
      </c>
      <c r="BJ93" s="69">
        <v>0</v>
      </c>
      <c r="BK93" s="69">
        <v>25</v>
      </c>
      <c r="BL93" s="80">
        <v>0</v>
      </c>
      <c r="BM93" s="80">
        <v>0</v>
      </c>
      <c r="BN93" s="69">
        <v>0</v>
      </c>
      <c r="BO93" s="69">
        <v>0</v>
      </c>
      <c r="BP93" s="80">
        <v>0</v>
      </c>
      <c r="BQ93" s="80">
        <v>0</v>
      </c>
      <c r="BR93" s="69">
        <v>0</v>
      </c>
      <c r="BS93" s="69">
        <v>0</v>
      </c>
      <c r="BT93" s="80">
        <v>0</v>
      </c>
      <c r="BU93" s="80">
        <v>0</v>
      </c>
      <c r="BV93" s="69">
        <v>0</v>
      </c>
      <c r="BW93" s="69">
        <v>0</v>
      </c>
      <c r="BX93" s="80">
        <v>0</v>
      </c>
      <c r="BY93" s="80">
        <v>0</v>
      </c>
      <c r="BZ93" s="69">
        <v>0</v>
      </c>
      <c r="CA93" s="69">
        <v>25</v>
      </c>
      <c r="CB93" s="80">
        <v>38</v>
      </c>
      <c r="CC93" s="80">
        <v>14020</v>
      </c>
      <c r="CD93" s="69">
        <v>917</v>
      </c>
      <c r="CE93" s="69" t="s">
        <v>828</v>
      </c>
      <c r="CF93" s="69" t="s">
        <v>829</v>
      </c>
      <c r="CG93" s="69" t="s">
        <v>709</v>
      </c>
      <c r="CH93" s="69" t="s">
        <v>709</v>
      </c>
      <c r="CI93" s="69" t="s">
        <v>709</v>
      </c>
      <c r="CJ93" s="68" t="s">
        <v>709</v>
      </c>
      <c r="CK93" s="68">
        <v>46107</v>
      </c>
      <c r="CL93" s="185" t="s">
        <v>991</v>
      </c>
      <c r="CM93" s="67" t="s">
        <v>989</v>
      </c>
      <c r="CN93" s="67" t="s">
        <v>168</v>
      </c>
      <c r="CO93" s="68">
        <v>44953</v>
      </c>
      <c r="CP93" s="185" t="s">
        <v>991</v>
      </c>
      <c r="CQ93" s="67" t="s">
        <v>995</v>
      </c>
      <c r="CR93" s="67" t="s">
        <v>1009</v>
      </c>
      <c r="CS93" s="69">
        <v>424157.75</v>
      </c>
      <c r="CT93" s="69"/>
      <c r="CU93" s="69"/>
      <c r="CV93" s="69">
        <v>0</v>
      </c>
      <c r="CW93" s="69">
        <v>27</v>
      </c>
      <c r="CX93" s="69">
        <v>0</v>
      </c>
      <c r="CY93" s="69">
        <v>0</v>
      </c>
      <c r="CZ93" s="69">
        <v>0</v>
      </c>
      <c r="DA93" s="69">
        <v>0</v>
      </c>
      <c r="DG93" t="str">
        <f t="shared" si="5"/>
        <v>CO</v>
      </c>
    </row>
    <row r="94" spans="1:111">
      <c r="A94" t="str">
        <f t="shared" si="4"/>
        <v>03CO</v>
      </c>
      <c r="B94" s="67" t="s">
        <v>2</v>
      </c>
      <c r="C94" s="67" t="s">
        <v>830</v>
      </c>
      <c r="D94" s="67" t="s">
        <v>1010</v>
      </c>
      <c r="E94" s="68">
        <v>45322</v>
      </c>
      <c r="F94" s="185" t="s">
        <v>991</v>
      </c>
      <c r="G94" s="67" t="s">
        <v>990</v>
      </c>
      <c r="H94" s="69">
        <v>1</v>
      </c>
      <c r="I94" s="69">
        <v>0</v>
      </c>
      <c r="J94" s="69">
        <v>255</v>
      </c>
      <c r="K94" s="69">
        <v>343</v>
      </c>
      <c r="L94" s="69">
        <v>339</v>
      </c>
      <c r="M94" s="69">
        <v>4</v>
      </c>
      <c r="N94" s="69">
        <v>0</v>
      </c>
      <c r="O94" s="69">
        <v>0</v>
      </c>
      <c r="P94" s="69">
        <v>88</v>
      </c>
      <c r="Q94" s="80">
        <v>0</v>
      </c>
      <c r="R94" s="80">
        <v>3547402</v>
      </c>
      <c r="S94" s="80">
        <v>0</v>
      </c>
      <c r="T94" s="80">
        <v>3547402</v>
      </c>
      <c r="U94" s="80">
        <v>3547402</v>
      </c>
      <c r="V94" s="80">
        <v>3587891</v>
      </c>
      <c r="W94" s="80">
        <v>0</v>
      </c>
      <c r="X94" s="80">
        <v>0</v>
      </c>
      <c r="Y94" s="80">
        <v>0</v>
      </c>
      <c r="Z94" s="80">
        <v>3587891</v>
      </c>
      <c r="AA94" s="80">
        <v>3586665</v>
      </c>
      <c r="AB94" s="80">
        <v>-1225</v>
      </c>
      <c r="AC94" s="69">
        <v>0</v>
      </c>
      <c r="AD94" s="69">
        <v>66</v>
      </c>
      <c r="AE94" s="69">
        <v>0</v>
      </c>
      <c r="AF94" s="80">
        <v>0</v>
      </c>
      <c r="AG94" s="80">
        <v>0</v>
      </c>
      <c r="AH94" s="69">
        <v>0</v>
      </c>
      <c r="AI94" s="69">
        <v>0</v>
      </c>
      <c r="AJ94" s="80">
        <v>0</v>
      </c>
      <c r="AK94" s="80">
        <v>0</v>
      </c>
      <c r="AL94" s="69">
        <v>0</v>
      </c>
      <c r="AM94" s="69">
        <v>0</v>
      </c>
      <c r="AN94" s="80">
        <v>0</v>
      </c>
      <c r="AO94" s="80">
        <v>0</v>
      </c>
      <c r="AP94" s="69">
        <v>0</v>
      </c>
      <c r="AQ94" s="69">
        <v>0</v>
      </c>
      <c r="AR94" s="80">
        <v>0</v>
      </c>
      <c r="AS94" s="80">
        <v>0</v>
      </c>
      <c r="AT94" s="69">
        <v>0</v>
      </c>
      <c r="AU94" s="69">
        <v>0</v>
      </c>
      <c r="AV94" s="80">
        <v>0</v>
      </c>
      <c r="AW94" s="80">
        <v>0</v>
      </c>
      <c r="AX94" s="69">
        <v>0</v>
      </c>
      <c r="AY94" s="69">
        <v>0</v>
      </c>
      <c r="AZ94" s="80">
        <v>0</v>
      </c>
      <c r="BA94" s="80">
        <v>0</v>
      </c>
      <c r="BB94" s="69">
        <v>0</v>
      </c>
      <c r="BC94" s="69">
        <v>0</v>
      </c>
      <c r="BD94" s="80">
        <v>0</v>
      </c>
      <c r="BE94" s="80">
        <v>0</v>
      </c>
      <c r="BF94" s="69">
        <v>0</v>
      </c>
      <c r="BG94" s="69">
        <v>0</v>
      </c>
      <c r="BH94" s="80">
        <v>0</v>
      </c>
      <c r="BI94" s="80">
        <v>0</v>
      </c>
      <c r="BJ94" s="69">
        <v>0</v>
      </c>
      <c r="BK94" s="69">
        <v>0</v>
      </c>
      <c r="BL94" s="80">
        <v>0</v>
      </c>
      <c r="BM94" s="80">
        <v>0</v>
      </c>
      <c r="BN94" s="69">
        <v>0</v>
      </c>
      <c r="BO94" s="69">
        <v>0</v>
      </c>
      <c r="BP94" s="80">
        <v>0</v>
      </c>
      <c r="BQ94" s="80">
        <v>0</v>
      </c>
      <c r="BR94" s="69">
        <v>0</v>
      </c>
      <c r="BS94" s="69">
        <v>0</v>
      </c>
      <c r="BT94" s="80">
        <v>0</v>
      </c>
      <c r="BU94" s="80">
        <v>0</v>
      </c>
      <c r="BV94" s="69">
        <v>0</v>
      </c>
      <c r="BW94" s="69">
        <v>0</v>
      </c>
      <c r="BX94" s="80">
        <v>0</v>
      </c>
      <c r="BY94" s="80">
        <v>0</v>
      </c>
      <c r="BZ94" s="69">
        <v>0</v>
      </c>
      <c r="CA94" s="69">
        <v>0</v>
      </c>
      <c r="CB94" s="80">
        <v>0</v>
      </c>
      <c r="CC94" s="80">
        <v>0</v>
      </c>
      <c r="CD94" s="69">
        <v>0</v>
      </c>
      <c r="CE94" s="69" t="s">
        <v>831</v>
      </c>
      <c r="CF94" s="69" t="s">
        <v>832</v>
      </c>
      <c r="CG94" s="69" t="s">
        <v>709</v>
      </c>
      <c r="CH94" s="69" t="s">
        <v>709</v>
      </c>
      <c r="CI94" s="69" t="s">
        <v>709</v>
      </c>
      <c r="CJ94" s="68" t="s">
        <v>709</v>
      </c>
      <c r="CK94" s="68">
        <v>46022</v>
      </c>
      <c r="CL94" s="185" t="s">
        <v>993</v>
      </c>
      <c r="CM94" s="67" t="s">
        <v>989</v>
      </c>
      <c r="CN94" s="67" t="s">
        <v>168</v>
      </c>
      <c r="CO94" s="68">
        <v>45824</v>
      </c>
      <c r="CP94" s="185" t="s">
        <v>986</v>
      </c>
      <c r="CQ94" s="67" t="s">
        <v>994</v>
      </c>
      <c r="CR94" s="67" t="s">
        <v>1007</v>
      </c>
      <c r="CS94" s="69">
        <v>4578761.95</v>
      </c>
      <c r="CT94" s="69"/>
      <c r="CU94" s="69"/>
      <c r="CV94" s="69">
        <v>0</v>
      </c>
      <c r="CW94" s="69">
        <v>22</v>
      </c>
      <c r="CX94" s="69">
        <v>0</v>
      </c>
      <c r="CY94" s="69">
        <v>0</v>
      </c>
      <c r="CZ94" s="69">
        <v>0</v>
      </c>
      <c r="DA94" s="69">
        <v>0</v>
      </c>
      <c r="DG94" t="str">
        <f t="shared" si="5"/>
        <v>CO</v>
      </c>
    </row>
    <row r="95" spans="1:111">
      <c r="A95" t="str">
        <f t="shared" si="4"/>
        <v>03CO</v>
      </c>
      <c r="B95" s="67" t="s">
        <v>2</v>
      </c>
      <c r="C95" s="67" t="s">
        <v>320</v>
      </c>
      <c r="D95" s="67" t="s">
        <v>321</v>
      </c>
      <c r="E95" s="68">
        <v>44678</v>
      </c>
      <c r="F95" s="185" t="s">
        <v>986</v>
      </c>
      <c r="G95" s="67" t="s">
        <v>992</v>
      </c>
      <c r="H95" s="69">
        <v>2</v>
      </c>
      <c r="I95" s="69">
        <v>4</v>
      </c>
      <c r="J95" s="69">
        <v>200</v>
      </c>
      <c r="K95" s="69">
        <v>679</v>
      </c>
      <c r="L95" s="69">
        <v>679</v>
      </c>
      <c r="M95" s="69">
        <v>0</v>
      </c>
      <c r="N95" s="69">
        <v>0</v>
      </c>
      <c r="O95" s="69">
        <v>0</v>
      </c>
      <c r="P95" s="69">
        <v>404</v>
      </c>
      <c r="Q95" s="80">
        <v>75</v>
      </c>
      <c r="R95" s="80">
        <v>6212045</v>
      </c>
      <c r="S95" s="80">
        <v>50000</v>
      </c>
      <c r="T95" s="80">
        <v>6162045</v>
      </c>
      <c r="U95" s="80">
        <v>6299150</v>
      </c>
      <c r="V95" s="80">
        <v>6924822</v>
      </c>
      <c r="W95" s="80">
        <v>0</v>
      </c>
      <c r="X95" s="80">
        <v>0</v>
      </c>
      <c r="Y95" s="80">
        <v>0</v>
      </c>
      <c r="Z95" s="80">
        <v>6924822</v>
      </c>
      <c r="AA95" s="80">
        <v>6889613</v>
      </c>
      <c r="AB95" s="80">
        <v>-35209</v>
      </c>
      <c r="AC95" s="69">
        <v>87105</v>
      </c>
      <c r="AD95" s="69">
        <v>260</v>
      </c>
      <c r="AE95" s="69">
        <v>161</v>
      </c>
      <c r="AF95" s="80">
        <v>0</v>
      </c>
      <c r="AG95" s="80">
        <v>0</v>
      </c>
      <c r="AH95" s="69">
        <v>0</v>
      </c>
      <c r="AI95" s="69">
        <v>7</v>
      </c>
      <c r="AJ95" s="80">
        <v>45</v>
      </c>
      <c r="AK95" s="80">
        <v>0</v>
      </c>
      <c r="AL95" s="69">
        <v>0</v>
      </c>
      <c r="AM95" s="69">
        <v>0</v>
      </c>
      <c r="AN95" s="80">
        <v>0</v>
      </c>
      <c r="AO95" s="80">
        <v>0</v>
      </c>
      <c r="AP95" s="69">
        <v>0</v>
      </c>
      <c r="AQ95" s="69">
        <v>0</v>
      </c>
      <c r="AR95" s="80">
        <v>0</v>
      </c>
      <c r="AS95" s="80">
        <v>0</v>
      </c>
      <c r="AT95" s="69">
        <v>0</v>
      </c>
      <c r="AU95" s="69">
        <v>0</v>
      </c>
      <c r="AV95" s="80">
        <v>0</v>
      </c>
      <c r="AW95" s="80">
        <v>0</v>
      </c>
      <c r="AX95" s="69">
        <v>0</v>
      </c>
      <c r="AY95" s="69">
        <v>3</v>
      </c>
      <c r="AZ95" s="80">
        <v>30</v>
      </c>
      <c r="BA95" s="80">
        <v>87105</v>
      </c>
      <c r="BB95" s="69">
        <v>0</v>
      </c>
      <c r="BC95" s="69">
        <v>0</v>
      </c>
      <c r="BD95" s="80">
        <v>0</v>
      </c>
      <c r="BE95" s="80">
        <v>0</v>
      </c>
      <c r="BF95" s="69">
        <v>0</v>
      </c>
      <c r="BG95" s="69">
        <v>0</v>
      </c>
      <c r="BH95" s="80">
        <v>0</v>
      </c>
      <c r="BI95" s="80">
        <v>0</v>
      </c>
      <c r="BJ95" s="69">
        <v>0</v>
      </c>
      <c r="BK95" s="69">
        <v>10</v>
      </c>
      <c r="BL95" s="80">
        <v>0</v>
      </c>
      <c r="BM95" s="80">
        <v>0</v>
      </c>
      <c r="BN95" s="69">
        <v>0</v>
      </c>
      <c r="BO95" s="69">
        <v>0</v>
      </c>
      <c r="BP95" s="80">
        <v>0</v>
      </c>
      <c r="BQ95" s="80">
        <v>0</v>
      </c>
      <c r="BR95" s="69">
        <v>0</v>
      </c>
      <c r="BS95" s="69">
        <v>0</v>
      </c>
      <c r="BT95" s="80">
        <v>0</v>
      </c>
      <c r="BU95" s="80">
        <v>0</v>
      </c>
      <c r="BV95" s="69">
        <v>0</v>
      </c>
      <c r="BW95" s="69">
        <v>0</v>
      </c>
      <c r="BX95" s="80">
        <v>0</v>
      </c>
      <c r="BY95" s="80">
        <v>0</v>
      </c>
      <c r="BZ95" s="69">
        <v>0</v>
      </c>
      <c r="CA95" s="69">
        <v>181</v>
      </c>
      <c r="CB95" s="80">
        <v>75</v>
      </c>
      <c r="CC95" s="80">
        <v>87105</v>
      </c>
      <c r="CD95" s="69">
        <v>0</v>
      </c>
      <c r="CE95" s="69" t="s">
        <v>762</v>
      </c>
      <c r="CF95" s="69" t="s">
        <v>763</v>
      </c>
      <c r="CG95" s="69" t="s">
        <v>709</v>
      </c>
      <c r="CH95" s="69" t="s">
        <v>709</v>
      </c>
      <c r="CI95" s="69" t="s">
        <v>709</v>
      </c>
      <c r="CJ95" s="68" t="s">
        <v>709</v>
      </c>
      <c r="CK95" s="68">
        <v>45925</v>
      </c>
      <c r="CL95" s="185" t="s">
        <v>988</v>
      </c>
      <c r="CM95" s="67" t="s">
        <v>989</v>
      </c>
      <c r="CN95" s="67" t="s">
        <v>168</v>
      </c>
      <c r="CO95" s="68">
        <v>45643</v>
      </c>
      <c r="CP95" s="185" t="s">
        <v>993</v>
      </c>
      <c r="CQ95" s="67" t="s">
        <v>994</v>
      </c>
      <c r="CR95" s="67" t="s">
        <v>1007</v>
      </c>
      <c r="CS95" s="69">
        <v>5759918.2599999998</v>
      </c>
      <c r="CT95" s="69"/>
      <c r="CU95" s="69"/>
      <c r="CV95" s="69">
        <v>45</v>
      </c>
      <c r="CW95" s="69">
        <v>64</v>
      </c>
      <c r="CX95" s="69">
        <v>0</v>
      </c>
      <c r="CY95" s="69">
        <v>0</v>
      </c>
      <c r="CZ95" s="69">
        <v>0</v>
      </c>
      <c r="DA95" s="69">
        <v>0</v>
      </c>
      <c r="DG95" t="str">
        <f t="shared" si="5"/>
        <v>CO</v>
      </c>
    </row>
    <row r="96" spans="1:111">
      <c r="A96" t="str">
        <f t="shared" si="4"/>
        <v>03CO</v>
      </c>
      <c r="B96" s="67" t="s">
        <v>2</v>
      </c>
      <c r="C96" s="67" t="s">
        <v>322</v>
      </c>
      <c r="D96" s="67" t="s">
        <v>323</v>
      </c>
      <c r="E96" s="68">
        <v>45014</v>
      </c>
      <c r="F96" s="185" t="s">
        <v>991</v>
      </c>
      <c r="G96" s="67" t="s">
        <v>995</v>
      </c>
      <c r="H96" s="69">
        <v>2</v>
      </c>
      <c r="I96" s="69">
        <v>2</v>
      </c>
      <c r="J96" s="69">
        <v>435</v>
      </c>
      <c r="K96" s="69">
        <v>712</v>
      </c>
      <c r="L96" s="69">
        <v>712</v>
      </c>
      <c r="M96" s="69">
        <v>0</v>
      </c>
      <c r="N96" s="69">
        <v>0</v>
      </c>
      <c r="O96" s="69">
        <v>0</v>
      </c>
      <c r="P96" s="69">
        <v>265</v>
      </c>
      <c r="Q96" s="80">
        <v>12</v>
      </c>
      <c r="R96" s="80">
        <v>10919335</v>
      </c>
      <c r="S96" s="80">
        <v>105921</v>
      </c>
      <c r="T96" s="80">
        <v>10813414</v>
      </c>
      <c r="U96" s="80">
        <v>11003378</v>
      </c>
      <c r="V96" s="80">
        <v>11511158</v>
      </c>
      <c r="W96" s="80">
        <v>0</v>
      </c>
      <c r="X96" s="80">
        <v>0</v>
      </c>
      <c r="Y96" s="80">
        <v>0</v>
      </c>
      <c r="Z96" s="80">
        <v>11511158</v>
      </c>
      <c r="AA96" s="80">
        <v>11473007</v>
      </c>
      <c r="AB96" s="80">
        <v>-38151</v>
      </c>
      <c r="AC96" s="69">
        <v>84043</v>
      </c>
      <c r="AD96" s="69">
        <v>130</v>
      </c>
      <c r="AE96" s="69">
        <v>10</v>
      </c>
      <c r="AF96" s="80">
        <v>0</v>
      </c>
      <c r="AG96" s="80">
        <v>22048</v>
      </c>
      <c r="AH96" s="69">
        <v>0</v>
      </c>
      <c r="AI96" s="69">
        <v>52</v>
      </c>
      <c r="AJ96" s="80">
        <v>12</v>
      </c>
      <c r="AK96" s="80">
        <v>94616</v>
      </c>
      <c r="AL96" s="69">
        <v>0</v>
      </c>
      <c r="AM96" s="69">
        <v>0</v>
      </c>
      <c r="AN96" s="80">
        <v>0</v>
      </c>
      <c r="AO96" s="80">
        <v>0</v>
      </c>
      <c r="AP96" s="69">
        <v>0</v>
      </c>
      <c r="AQ96" s="69">
        <v>0</v>
      </c>
      <c r="AR96" s="80">
        <v>0</v>
      </c>
      <c r="AS96" s="80">
        <v>0</v>
      </c>
      <c r="AT96" s="69">
        <v>0</v>
      </c>
      <c r="AU96" s="69">
        <v>0</v>
      </c>
      <c r="AV96" s="80">
        <v>0</v>
      </c>
      <c r="AW96" s="80">
        <v>0</v>
      </c>
      <c r="AX96" s="69">
        <v>0</v>
      </c>
      <c r="AY96" s="69">
        <v>0</v>
      </c>
      <c r="AZ96" s="80">
        <v>0</v>
      </c>
      <c r="BA96" s="80">
        <v>0</v>
      </c>
      <c r="BB96" s="69">
        <v>0</v>
      </c>
      <c r="BC96" s="69">
        <v>0</v>
      </c>
      <c r="BD96" s="80">
        <v>0</v>
      </c>
      <c r="BE96" s="80">
        <v>0</v>
      </c>
      <c r="BF96" s="69">
        <v>0</v>
      </c>
      <c r="BG96" s="69">
        <v>0</v>
      </c>
      <c r="BH96" s="80">
        <v>0</v>
      </c>
      <c r="BI96" s="80">
        <v>0</v>
      </c>
      <c r="BJ96" s="69">
        <v>0</v>
      </c>
      <c r="BK96" s="69">
        <v>0</v>
      </c>
      <c r="BL96" s="80">
        <v>0</v>
      </c>
      <c r="BM96" s="80">
        <v>0</v>
      </c>
      <c r="BN96" s="69">
        <v>0</v>
      </c>
      <c r="BO96" s="69">
        <v>0</v>
      </c>
      <c r="BP96" s="80">
        <v>0</v>
      </c>
      <c r="BQ96" s="80">
        <v>0</v>
      </c>
      <c r="BR96" s="69">
        <v>0</v>
      </c>
      <c r="BS96" s="69">
        <v>0</v>
      </c>
      <c r="BT96" s="80">
        <v>0</v>
      </c>
      <c r="BU96" s="80">
        <v>0</v>
      </c>
      <c r="BV96" s="69">
        <v>0</v>
      </c>
      <c r="BW96" s="69">
        <v>0</v>
      </c>
      <c r="BX96" s="80">
        <v>0</v>
      </c>
      <c r="BY96" s="80">
        <v>0</v>
      </c>
      <c r="BZ96" s="69">
        <v>0</v>
      </c>
      <c r="CA96" s="69">
        <v>62</v>
      </c>
      <c r="CB96" s="80">
        <v>12</v>
      </c>
      <c r="CC96" s="80">
        <v>116664</v>
      </c>
      <c r="CD96" s="69">
        <v>0</v>
      </c>
      <c r="CE96" s="69" t="s">
        <v>762</v>
      </c>
      <c r="CF96" s="69" t="s">
        <v>763</v>
      </c>
      <c r="CG96" s="69" t="s">
        <v>709</v>
      </c>
      <c r="CH96" s="69" t="s">
        <v>709</v>
      </c>
      <c r="CI96" s="69" t="s">
        <v>709</v>
      </c>
      <c r="CJ96" s="68" t="s">
        <v>709</v>
      </c>
      <c r="CK96" s="68">
        <v>46072</v>
      </c>
      <c r="CL96" s="185" t="s">
        <v>991</v>
      </c>
      <c r="CM96" s="67" t="s">
        <v>989</v>
      </c>
      <c r="CN96" s="67" t="s">
        <v>168</v>
      </c>
      <c r="CO96" s="68">
        <v>45908</v>
      </c>
      <c r="CP96" s="185" t="s">
        <v>988</v>
      </c>
      <c r="CQ96" s="67" t="s">
        <v>989</v>
      </c>
      <c r="CR96" s="67" t="s">
        <v>1009</v>
      </c>
      <c r="CS96" s="69">
        <v>11459373.75</v>
      </c>
      <c r="CT96" s="69"/>
      <c r="CU96" s="69"/>
      <c r="CV96" s="69">
        <v>0</v>
      </c>
      <c r="CW96" s="69">
        <v>73</v>
      </c>
      <c r="CX96" s="69">
        <v>0</v>
      </c>
      <c r="CY96" s="69">
        <v>0</v>
      </c>
      <c r="CZ96" s="69">
        <v>0</v>
      </c>
      <c r="DA96" s="69">
        <v>0</v>
      </c>
      <c r="DG96" t="str">
        <f t="shared" si="5"/>
        <v>CO</v>
      </c>
    </row>
    <row r="97" spans="1:111">
      <c r="A97" t="str">
        <f t="shared" si="4"/>
        <v>03CO</v>
      </c>
      <c r="B97" s="67" t="s">
        <v>2</v>
      </c>
      <c r="C97" s="67" t="s">
        <v>324</v>
      </c>
      <c r="D97" s="67" t="s">
        <v>325</v>
      </c>
      <c r="E97" s="68">
        <v>44902</v>
      </c>
      <c r="F97" s="185" t="s">
        <v>993</v>
      </c>
      <c r="G97" s="67" t="s">
        <v>995</v>
      </c>
      <c r="H97" s="69">
        <v>2</v>
      </c>
      <c r="I97" s="69">
        <v>3</v>
      </c>
      <c r="J97" s="69">
        <v>425</v>
      </c>
      <c r="K97" s="69">
        <v>608</v>
      </c>
      <c r="L97" s="69">
        <v>608</v>
      </c>
      <c r="M97" s="69">
        <v>0</v>
      </c>
      <c r="N97" s="69">
        <v>0</v>
      </c>
      <c r="O97" s="69">
        <v>0</v>
      </c>
      <c r="P97" s="69">
        <v>146</v>
      </c>
      <c r="Q97" s="80">
        <v>37</v>
      </c>
      <c r="R97" s="80">
        <v>11772258</v>
      </c>
      <c r="S97" s="80">
        <v>136099</v>
      </c>
      <c r="T97" s="80">
        <v>11636159</v>
      </c>
      <c r="U97" s="80">
        <v>11871253</v>
      </c>
      <c r="V97" s="80">
        <v>11834603</v>
      </c>
      <c r="W97" s="80">
        <v>0</v>
      </c>
      <c r="X97" s="80">
        <v>0</v>
      </c>
      <c r="Y97" s="80">
        <v>0</v>
      </c>
      <c r="Z97" s="80">
        <v>11834603</v>
      </c>
      <c r="AA97" s="80">
        <v>11821261</v>
      </c>
      <c r="AB97" s="80">
        <v>-13342</v>
      </c>
      <c r="AC97" s="69">
        <v>98995</v>
      </c>
      <c r="AD97" s="69">
        <v>72</v>
      </c>
      <c r="AE97" s="69">
        <v>0</v>
      </c>
      <c r="AF97" s="80">
        <v>3</v>
      </c>
      <c r="AG97" s="80">
        <v>2170</v>
      </c>
      <c r="AH97" s="69">
        <v>0</v>
      </c>
      <c r="AI97" s="69">
        <v>4</v>
      </c>
      <c r="AJ97" s="80">
        <v>12</v>
      </c>
      <c r="AK97" s="80">
        <v>33069</v>
      </c>
      <c r="AL97" s="69">
        <v>0</v>
      </c>
      <c r="AM97" s="69">
        <v>0</v>
      </c>
      <c r="AN97" s="80">
        <v>0</v>
      </c>
      <c r="AO97" s="80">
        <v>0</v>
      </c>
      <c r="AP97" s="69">
        <v>0</v>
      </c>
      <c r="AQ97" s="69">
        <v>0</v>
      </c>
      <c r="AR97" s="80">
        <v>0</v>
      </c>
      <c r="AS97" s="80">
        <v>0</v>
      </c>
      <c r="AT97" s="69">
        <v>0</v>
      </c>
      <c r="AU97" s="69">
        <v>0</v>
      </c>
      <c r="AV97" s="80">
        <v>0</v>
      </c>
      <c r="AW97" s="80">
        <v>0</v>
      </c>
      <c r="AX97" s="69">
        <v>0</v>
      </c>
      <c r="AY97" s="69">
        <v>0</v>
      </c>
      <c r="AZ97" s="80">
        <v>22</v>
      </c>
      <c r="BA97" s="80">
        <v>130287</v>
      </c>
      <c r="BB97" s="69">
        <v>579</v>
      </c>
      <c r="BC97" s="69">
        <v>0</v>
      </c>
      <c r="BD97" s="80">
        <v>0</v>
      </c>
      <c r="BE97" s="80">
        <v>0</v>
      </c>
      <c r="BF97" s="69">
        <v>0</v>
      </c>
      <c r="BG97" s="69">
        <v>0</v>
      </c>
      <c r="BH97" s="80">
        <v>0</v>
      </c>
      <c r="BI97" s="80">
        <v>0</v>
      </c>
      <c r="BJ97" s="69">
        <v>0</v>
      </c>
      <c r="BK97" s="69">
        <v>0</v>
      </c>
      <c r="BL97" s="80">
        <v>0</v>
      </c>
      <c r="BM97" s="80">
        <v>0</v>
      </c>
      <c r="BN97" s="69">
        <v>0</v>
      </c>
      <c r="BO97" s="69">
        <v>0</v>
      </c>
      <c r="BP97" s="80">
        <v>0</v>
      </c>
      <c r="BQ97" s="80">
        <v>0</v>
      </c>
      <c r="BR97" s="69">
        <v>0</v>
      </c>
      <c r="BS97" s="69">
        <v>0</v>
      </c>
      <c r="BT97" s="80">
        <v>0</v>
      </c>
      <c r="BU97" s="80">
        <v>0</v>
      </c>
      <c r="BV97" s="69">
        <v>0</v>
      </c>
      <c r="BW97" s="69">
        <v>0</v>
      </c>
      <c r="BX97" s="80">
        <v>0</v>
      </c>
      <c r="BY97" s="80">
        <v>0</v>
      </c>
      <c r="BZ97" s="69">
        <v>0</v>
      </c>
      <c r="CA97" s="69">
        <v>4</v>
      </c>
      <c r="CB97" s="80">
        <v>37</v>
      </c>
      <c r="CC97" s="80">
        <v>165526</v>
      </c>
      <c r="CD97" s="69">
        <v>579</v>
      </c>
      <c r="CE97" s="69" t="s">
        <v>735</v>
      </c>
      <c r="CF97" s="69" t="s">
        <v>736</v>
      </c>
      <c r="CG97" s="69" t="s">
        <v>709</v>
      </c>
      <c r="CH97" s="69" t="s">
        <v>709</v>
      </c>
      <c r="CI97" s="69" t="s">
        <v>709</v>
      </c>
      <c r="CJ97" s="68" t="s">
        <v>709</v>
      </c>
      <c r="CK97" s="68">
        <v>45854</v>
      </c>
      <c r="CL97" s="185" t="s">
        <v>988</v>
      </c>
      <c r="CM97" s="67" t="s">
        <v>989</v>
      </c>
      <c r="CN97" s="67" t="s">
        <v>168</v>
      </c>
      <c r="CO97" s="68">
        <v>45695</v>
      </c>
      <c r="CP97" s="185" t="s">
        <v>991</v>
      </c>
      <c r="CQ97" s="67" t="s">
        <v>994</v>
      </c>
      <c r="CR97" s="67" t="s">
        <v>1011</v>
      </c>
      <c r="CS97" s="69">
        <v>13447557.24</v>
      </c>
      <c r="CT97" s="69"/>
      <c r="CU97" s="69"/>
      <c r="CV97" s="69">
        <v>20</v>
      </c>
      <c r="CW97" s="69">
        <v>70</v>
      </c>
      <c r="CX97" s="69">
        <v>0</v>
      </c>
      <c r="CY97" s="69">
        <v>0</v>
      </c>
      <c r="CZ97" s="69">
        <v>0</v>
      </c>
      <c r="DA97" s="69">
        <v>0</v>
      </c>
      <c r="DG97" t="str">
        <f t="shared" si="5"/>
        <v>CO</v>
      </c>
    </row>
    <row r="98" spans="1:111">
      <c r="A98" t="str">
        <f t="shared" si="4"/>
        <v>03CO</v>
      </c>
      <c r="B98" s="67" t="s">
        <v>2</v>
      </c>
      <c r="C98" s="67" t="s">
        <v>326</v>
      </c>
      <c r="D98" s="67" t="s">
        <v>327</v>
      </c>
      <c r="E98" s="68">
        <v>44979</v>
      </c>
      <c r="F98" s="185" t="s">
        <v>991</v>
      </c>
      <c r="G98" s="67" t="s">
        <v>995</v>
      </c>
      <c r="H98" s="69">
        <v>3</v>
      </c>
      <c r="I98" s="69">
        <v>3</v>
      </c>
      <c r="J98" s="69">
        <v>450</v>
      </c>
      <c r="K98" s="69">
        <v>880</v>
      </c>
      <c r="L98" s="69">
        <v>880</v>
      </c>
      <c r="M98" s="69">
        <v>0</v>
      </c>
      <c r="N98" s="69">
        <v>0</v>
      </c>
      <c r="O98" s="69">
        <v>0</v>
      </c>
      <c r="P98" s="69">
        <v>397</v>
      </c>
      <c r="Q98" s="80">
        <v>33</v>
      </c>
      <c r="R98" s="80">
        <v>14976878</v>
      </c>
      <c r="S98" s="80">
        <v>150000</v>
      </c>
      <c r="T98" s="80">
        <v>14826878</v>
      </c>
      <c r="U98" s="80">
        <v>15770067</v>
      </c>
      <c r="V98" s="80">
        <v>16545874</v>
      </c>
      <c r="W98" s="80">
        <v>0</v>
      </c>
      <c r="X98" s="80">
        <v>0</v>
      </c>
      <c r="Y98" s="80">
        <v>0</v>
      </c>
      <c r="Z98" s="80">
        <v>16545874</v>
      </c>
      <c r="AA98" s="80">
        <v>16474250</v>
      </c>
      <c r="AB98" s="80">
        <v>-71624</v>
      </c>
      <c r="AC98" s="69">
        <v>793189</v>
      </c>
      <c r="AD98" s="69">
        <v>199</v>
      </c>
      <c r="AE98" s="69">
        <v>0</v>
      </c>
      <c r="AF98" s="80">
        <v>17</v>
      </c>
      <c r="AG98" s="80">
        <v>182706</v>
      </c>
      <c r="AH98" s="69">
        <v>0</v>
      </c>
      <c r="AI98" s="69">
        <v>90</v>
      </c>
      <c r="AJ98" s="80">
        <v>14</v>
      </c>
      <c r="AK98" s="80">
        <v>676082</v>
      </c>
      <c r="AL98" s="69">
        <v>8918</v>
      </c>
      <c r="AM98" s="69">
        <v>0</v>
      </c>
      <c r="AN98" s="80">
        <v>0</v>
      </c>
      <c r="AO98" s="80">
        <v>0</v>
      </c>
      <c r="AP98" s="69">
        <v>0</v>
      </c>
      <c r="AQ98" s="69">
        <v>0</v>
      </c>
      <c r="AR98" s="80">
        <v>0</v>
      </c>
      <c r="AS98" s="80">
        <v>0</v>
      </c>
      <c r="AT98" s="69">
        <v>0</v>
      </c>
      <c r="AU98" s="69">
        <v>0</v>
      </c>
      <c r="AV98" s="80">
        <v>0</v>
      </c>
      <c r="AW98" s="80">
        <v>0</v>
      </c>
      <c r="AX98" s="69">
        <v>0</v>
      </c>
      <c r="AY98" s="69">
        <v>0</v>
      </c>
      <c r="AZ98" s="80">
        <v>0</v>
      </c>
      <c r="BA98" s="80">
        <v>0</v>
      </c>
      <c r="BB98" s="69">
        <v>0</v>
      </c>
      <c r="BC98" s="69">
        <v>0</v>
      </c>
      <c r="BD98" s="80">
        <v>0</v>
      </c>
      <c r="BE98" s="80">
        <v>0</v>
      </c>
      <c r="BF98" s="69">
        <v>0</v>
      </c>
      <c r="BG98" s="69">
        <v>0</v>
      </c>
      <c r="BH98" s="80">
        <v>0</v>
      </c>
      <c r="BI98" s="80">
        <v>0</v>
      </c>
      <c r="BJ98" s="69">
        <v>0</v>
      </c>
      <c r="BK98" s="69">
        <v>32</v>
      </c>
      <c r="BL98" s="80">
        <v>2</v>
      </c>
      <c r="BM98" s="80">
        <v>8973</v>
      </c>
      <c r="BN98" s="69">
        <v>0</v>
      </c>
      <c r="BO98" s="69">
        <v>0</v>
      </c>
      <c r="BP98" s="80">
        <v>0</v>
      </c>
      <c r="BQ98" s="80">
        <v>0</v>
      </c>
      <c r="BR98" s="69">
        <v>0</v>
      </c>
      <c r="BS98" s="69">
        <v>3</v>
      </c>
      <c r="BT98" s="80">
        <v>0</v>
      </c>
      <c r="BU98" s="80">
        <v>0</v>
      </c>
      <c r="BV98" s="69">
        <v>0</v>
      </c>
      <c r="BW98" s="69">
        <v>0</v>
      </c>
      <c r="BX98" s="80">
        <v>0</v>
      </c>
      <c r="BY98" s="80">
        <v>0</v>
      </c>
      <c r="BZ98" s="69">
        <v>0</v>
      </c>
      <c r="CA98" s="69">
        <v>125</v>
      </c>
      <c r="CB98" s="80">
        <v>33</v>
      </c>
      <c r="CC98" s="80">
        <v>867761</v>
      </c>
      <c r="CD98" s="69">
        <v>8918</v>
      </c>
      <c r="CE98" s="69" t="s">
        <v>735</v>
      </c>
      <c r="CF98" s="69" t="s">
        <v>736</v>
      </c>
      <c r="CG98" s="69" t="s">
        <v>709</v>
      </c>
      <c r="CH98" s="69" t="s">
        <v>709</v>
      </c>
      <c r="CI98" s="69" t="s">
        <v>709</v>
      </c>
      <c r="CJ98" s="68" t="s">
        <v>709</v>
      </c>
      <c r="CK98" s="68">
        <v>46050</v>
      </c>
      <c r="CL98" s="185" t="s">
        <v>991</v>
      </c>
      <c r="CM98" s="67" t="s">
        <v>989</v>
      </c>
      <c r="CN98" s="67" t="s">
        <v>168</v>
      </c>
      <c r="CO98" s="68">
        <v>45930</v>
      </c>
      <c r="CP98" s="185" t="s">
        <v>988</v>
      </c>
      <c r="CQ98" s="67" t="s">
        <v>989</v>
      </c>
      <c r="CR98" s="67" t="s">
        <v>1008</v>
      </c>
      <c r="CS98" s="69">
        <v>17116856.140000001</v>
      </c>
      <c r="CT98" s="69"/>
      <c r="CU98" s="69"/>
      <c r="CV98" s="69">
        <v>17</v>
      </c>
      <c r="CW98" s="69">
        <v>105</v>
      </c>
      <c r="CX98" s="69">
        <v>0</v>
      </c>
      <c r="CY98" s="69">
        <v>0</v>
      </c>
      <c r="CZ98" s="69">
        <v>0</v>
      </c>
      <c r="DA98" s="69">
        <v>0</v>
      </c>
      <c r="DG98" t="str">
        <f t="shared" si="5"/>
        <v>CO</v>
      </c>
    </row>
    <row r="99" spans="1:111">
      <c r="A99" t="str">
        <f t="shared" si="4"/>
        <v>03CO</v>
      </c>
      <c r="B99" s="67" t="s">
        <v>2</v>
      </c>
      <c r="C99" s="67" t="s">
        <v>328</v>
      </c>
      <c r="D99" s="67" t="s">
        <v>329</v>
      </c>
      <c r="E99" s="68">
        <v>45042</v>
      </c>
      <c r="F99" s="185" t="s">
        <v>986</v>
      </c>
      <c r="G99" s="67" t="s">
        <v>995</v>
      </c>
      <c r="H99" s="69">
        <v>2</v>
      </c>
      <c r="I99" s="69">
        <v>1</v>
      </c>
      <c r="J99" s="69">
        <v>325</v>
      </c>
      <c r="K99" s="69">
        <v>796</v>
      </c>
      <c r="L99" s="69">
        <v>793</v>
      </c>
      <c r="M99" s="69">
        <v>3</v>
      </c>
      <c r="N99" s="69">
        <v>0</v>
      </c>
      <c r="O99" s="69">
        <v>0</v>
      </c>
      <c r="P99" s="69">
        <v>471</v>
      </c>
      <c r="Q99" s="80">
        <v>0</v>
      </c>
      <c r="R99" s="80">
        <v>16815829</v>
      </c>
      <c r="S99" s="80">
        <v>150000</v>
      </c>
      <c r="T99" s="80">
        <v>16665829</v>
      </c>
      <c r="U99" s="80">
        <v>16829871</v>
      </c>
      <c r="V99" s="80">
        <v>17633297</v>
      </c>
      <c r="W99" s="80">
        <v>0</v>
      </c>
      <c r="X99" s="80">
        <v>0</v>
      </c>
      <c r="Y99" s="80">
        <v>0</v>
      </c>
      <c r="Z99" s="80">
        <v>17633297</v>
      </c>
      <c r="AA99" s="80">
        <v>17609681</v>
      </c>
      <c r="AB99" s="80">
        <v>-23615</v>
      </c>
      <c r="AC99" s="69">
        <v>14042</v>
      </c>
      <c r="AD99" s="69">
        <v>181</v>
      </c>
      <c r="AE99" s="69">
        <v>0</v>
      </c>
      <c r="AF99" s="80">
        <v>0</v>
      </c>
      <c r="AG99" s="80">
        <v>0</v>
      </c>
      <c r="AH99" s="69">
        <v>0</v>
      </c>
      <c r="AI99" s="69">
        <v>195</v>
      </c>
      <c r="AJ99" s="80">
        <v>0</v>
      </c>
      <c r="AK99" s="80">
        <v>14042</v>
      </c>
      <c r="AL99" s="69">
        <v>11490</v>
      </c>
      <c r="AM99" s="69">
        <v>0</v>
      </c>
      <c r="AN99" s="80">
        <v>0</v>
      </c>
      <c r="AO99" s="80">
        <v>0</v>
      </c>
      <c r="AP99" s="69">
        <v>0</v>
      </c>
      <c r="AQ99" s="69">
        <v>0</v>
      </c>
      <c r="AR99" s="80">
        <v>0</v>
      </c>
      <c r="AS99" s="80">
        <v>0</v>
      </c>
      <c r="AT99" s="69">
        <v>0</v>
      </c>
      <c r="AU99" s="69">
        <v>0</v>
      </c>
      <c r="AV99" s="80">
        <v>0</v>
      </c>
      <c r="AW99" s="80">
        <v>0</v>
      </c>
      <c r="AX99" s="69">
        <v>0</v>
      </c>
      <c r="AY99" s="69">
        <v>0</v>
      </c>
      <c r="AZ99" s="80">
        <v>0</v>
      </c>
      <c r="BA99" s="80">
        <v>0</v>
      </c>
      <c r="BB99" s="69">
        <v>0</v>
      </c>
      <c r="BC99" s="69">
        <v>0</v>
      </c>
      <c r="BD99" s="80">
        <v>0</v>
      </c>
      <c r="BE99" s="80">
        <v>0</v>
      </c>
      <c r="BF99" s="69">
        <v>0</v>
      </c>
      <c r="BG99" s="69">
        <v>0</v>
      </c>
      <c r="BH99" s="80">
        <v>0</v>
      </c>
      <c r="BI99" s="80">
        <v>0</v>
      </c>
      <c r="BJ99" s="69">
        <v>0</v>
      </c>
      <c r="BK99" s="69">
        <v>30</v>
      </c>
      <c r="BL99" s="80">
        <v>0</v>
      </c>
      <c r="BM99" s="80">
        <v>0</v>
      </c>
      <c r="BN99" s="69">
        <v>0</v>
      </c>
      <c r="BO99" s="69">
        <v>0</v>
      </c>
      <c r="BP99" s="80">
        <v>0</v>
      </c>
      <c r="BQ99" s="80">
        <v>0</v>
      </c>
      <c r="BR99" s="69">
        <v>0</v>
      </c>
      <c r="BS99" s="69">
        <v>0</v>
      </c>
      <c r="BT99" s="80">
        <v>0</v>
      </c>
      <c r="BU99" s="80">
        <v>0</v>
      </c>
      <c r="BV99" s="69">
        <v>0</v>
      </c>
      <c r="BW99" s="69">
        <v>0</v>
      </c>
      <c r="BX99" s="80">
        <v>0</v>
      </c>
      <c r="BY99" s="80">
        <v>0</v>
      </c>
      <c r="BZ99" s="69">
        <v>0</v>
      </c>
      <c r="CA99" s="69">
        <v>225</v>
      </c>
      <c r="CB99" s="80">
        <v>0</v>
      </c>
      <c r="CC99" s="80">
        <v>14042</v>
      </c>
      <c r="CD99" s="69">
        <v>11490</v>
      </c>
      <c r="CE99" s="69" t="s">
        <v>762</v>
      </c>
      <c r="CF99" s="69" t="s">
        <v>763</v>
      </c>
      <c r="CG99" s="69" t="s">
        <v>709</v>
      </c>
      <c r="CH99" s="69" t="s">
        <v>709</v>
      </c>
      <c r="CI99" s="69" t="s">
        <v>709</v>
      </c>
      <c r="CJ99" s="68" t="s">
        <v>709</v>
      </c>
      <c r="CK99" s="68">
        <v>46050</v>
      </c>
      <c r="CL99" s="185" t="s">
        <v>991</v>
      </c>
      <c r="CM99" s="67" t="s">
        <v>989</v>
      </c>
      <c r="CN99" s="67" t="s">
        <v>168</v>
      </c>
      <c r="CO99" s="68">
        <v>45912</v>
      </c>
      <c r="CP99" s="185" t="s">
        <v>988</v>
      </c>
      <c r="CQ99" s="67" t="s">
        <v>989</v>
      </c>
      <c r="CR99" s="67" t="s">
        <v>1012</v>
      </c>
      <c r="CS99" s="69">
        <v>15773894.199999999</v>
      </c>
      <c r="CT99" s="69"/>
      <c r="CU99" s="69"/>
      <c r="CV99" s="69">
        <v>0</v>
      </c>
      <c r="CW99" s="69">
        <v>95</v>
      </c>
      <c r="CX99" s="69">
        <v>0</v>
      </c>
      <c r="CY99" s="69">
        <v>0</v>
      </c>
      <c r="CZ99" s="69">
        <v>0</v>
      </c>
      <c r="DA99" s="69">
        <v>0</v>
      </c>
      <c r="DG99" t="str">
        <f t="shared" si="5"/>
        <v>CO</v>
      </c>
    </row>
    <row r="100" spans="1:111">
      <c r="A100" t="str">
        <f t="shared" si="4"/>
        <v>03CO</v>
      </c>
      <c r="B100" s="67" t="s">
        <v>2</v>
      </c>
      <c r="C100" s="67" t="s">
        <v>330</v>
      </c>
      <c r="D100" s="67" t="s">
        <v>331</v>
      </c>
      <c r="E100" s="68">
        <v>45350</v>
      </c>
      <c r="F100" s="185" t="s">
        <v>991</v>
      </c>
      <c r="G100" s="67" t="s">
        <v>990</v>
      </c>
      <c r="H100" s="69">
        <v>1</v>
      </c>
      <c r="I100" s="69">
        <v>1</v>
      </c>
      <c r="J100" s="69">
        <v>290</v>
      </c>
      <c r="K100" s="69">
        <v>517</v>
      </c>
      <c r="L100" s="69">
        <v>514</v>
      </c>
      <c r="M100" s="69">
        <v>3</v>
      </c>
      <c r="N100" s="69">
        <v>0</v>
      </c>
      <c r="O100" s="69">
        <v>0</v>
      </c>
      <c r="P100" s="69">
        <v>227</v>
      </c>
      <c r="Q100" s="80">
        <v>0</v>
      </c>
      <c r="R100" s="80">
        <v>3185384</v>
      </c>
      <c r="S100" s="80">
        <v>0</v>
      </c>
      <c r="T100" s="80">
        <v>3185384</v>
      </c>
      <c r="U100" s="80">
        <v>3188684</v>
      </c>
      <c r="V100" s="80">
        <v>3129056</v>
      </c>
      <c r="W100" s="80">
        <v>0</v>
      </c>
      <c r="X100" s="80">
        <v>0</v>
      </c>
      <c r="Y100" s="80">
        <v>0</v>
      </c>
      <c r="Z100" s="80">
        <v>3129056</v>
      </c>
      <c r="AA100" s="80">
        <v>3127773</v>
      </c>
      <c r="AB100" s="80">
        <v>-1283</v>
      </c>
      <c r="AC100" s="69">
        <v>3300</v>
      </c>
      <c r="AD100" s="69">
        <v>108</v>
      </c>
      <c r="AE100" s="69">
        <v>0</v>
      </c>
      <c r="AF100" s="80">
        <v>0</v>
      </c>
      <c r="AG100" s="80">
        <v>0</v>
      </c>
      <c r="AH100" s="69">
        <v>0</v>
      </c>
      <c r="AI100" s="69">
        <v>10</v>
      </c>
      <c r="AJ100" s="80">
        <v>0</v>
      </c>
      <c r="AK100" s="80">
        <v>3300</v>
      </c>
      <c r="AL100" s="69">
        <v>0</v>
      </c>
      <c r="AM100" s="69">
        <v>0</v>
      </c>
      <c r="AN100" s="80">
        <v>0</v>
      </c>
      <c r="AO100" s="80">
        <v>0</v>
      </c>
      <c r="AP100" s="69">
        <v>0</v>
      </c>
      <c r="AQ100" s="69">
        <v>0</v>
      </c>
      <c r="AR100" s="80">
        <v>0</v>
      </c>
      <c r="AS100" s="80">
        <v>0</v>
      </c>
      <c r="AT100" s="69">
        <v>0</v>
      </c>
      <c r="AU100" s="69">
        <v>0</v>
      </c>
      <c r="AV100" s="80">
        <v>0</v>
      </c>
      <c r="AW100" s="80">
        <v>0</v>
      </c>
      <c r="AX100" s="69">
        <v>0</v>
      </c>
      <c r="AY100" s="69">
        <v>0</v>
      </c>
      <c r="AZ100" s="80">
        <v>0</v>
      </c>
      <c r="BA100" s="80">
        <v>0</v>
      </c>
      <c r="BB100" s="69">
        <v>0</v>
      </c>
      <c r="BC100" s="69">
        <v>71</v>
      </c>
      <c r="BD100" s="80">
        <v>0</v>
      </c>
      <c r="BE100" s="80">
        <v>0</v>
      </c>
      <c r="BF100" s="69">
        <v>0</v>
      </c>
      <c r="BG100" s="69">
        <v>0</v>
      </c>
      <c r="BH100" s="80">
        <v>0</v>
      </c>
      <c r="BI100" s="80">
        <v>0</v>
      </c>
      <c r="BJ100" s="69">
        <v>0</v>
      </c>
      <c r="BK100" s="69">
        <v>0</v>
      </c>
      <c r="BL100" s="80">
        <v>0</v>
      </c>
      <c r="BM100" s="80">
        <v>0</v>
      </c>
      <c r="BN100" s="69">
        <v>0</v>
      </c>
      <c r="BO100" s="69">
        <v>0</v>
      </c>
      <c r="BP100" s="80">
        <v>0</v>
      </c>
      <c r="BQ100" s="80">
        <v>0</v>
      </c>
      <c r="BR100" s="69">
        <v>0</v>
      </c>
      <c r="BS100" s="69">
        <v>0</v>
      </c>
      <c r="BT100" s="80">
        <v>0</v>
      </c>
      <c r="BU100" s="80">
        <v>0</v>
      </c>
      <c r="BV100" s="69">
        <v>0</v>
      </c>
      <c r="BW100" s="69">
        <v>0</v>
      </c>
      <c r="BX100" s="80">
        <v>0</v>
      </c>
      <c r="BY100" s="80">
        <v>0</v>
      </c>
      <c r="BZ100" s="69">
        <v>0</v>
      </c>
      <c r="CA100" s="69">
        <v>81</v>
      </c>
      <c r="CB100" s="80">
        <v>0</v>
      </c>
      <c r="CC100" s="80">
        <v>3300</v>
      </c>
      <c r="CD100" s="69">
        <v>0</v>
      </c>
      <c r="CE100" s="69" t="s">
        <v>833</v>
      </c>
      <c r="CF100" s="69" t="s">
        <v>834</v>
      </c>
      <c r="CG100" s="69" t="s">
        <v>709</v>
      </c>
      <c r="CH100" s="69" t="s">
        <v>709</v>
      </c>
      <c r="CI100" s="69" t="s">
        <v>709</v>
      </c>
      <c r="CJ100" s="68" t="s">
        <v>709</v>
      </c>
      <c r="CK100" s="68">
        <v>46072</v>
      </c>
      <c r="CL100" s="185" t="s">
        <v>991</v>
      </c>
      <c r="CM100" s="67" t="s">
        <v>989</v>
      </c>
      <c r="CN100" s="67" t="s">
        <v>168</v>
      </c>
      <c r="CO100" s="68">
        <v>45946</v>
      </c>
      <c r="CP100" s="185" t="s">
        <v>993</v>
      </c>
      <c r="CQ100" s="67" t="s">
        <v>989</v>
      </c>
      <c r="CR100" s="67" t="s">
        <v>1012</v>
      </c>
      <c r="CS100" s="69">
        <v>3413369.7</v>
      </c>
      <c r="CT100" s="69"/>
      <c r="CU100" s="69"/>
      <c r="CV100" s="69">
        <v>0</v>
      </c>
      <c r="CW100" s="69">
        <v>38</v>
      </c>
      <c r="CX100" s="69">
        <v>0</v>
      </c>
      <c r="CY100" s="69">
        <v>0</v>
      </c>
      <c r="CZ100" s="69">
        <v>0</v>
      </c>
      <c r="DA100" s="69">
        <v>0</v>
      </c>
      <c r="DG100" t="str">
        <f t="shared" si="5"/>
        <v>CO</v>
      </c>
    </row>
    <row r="101" spans="1:111">
      <c r="A101" t="str">
        <f t="shared" si="4"/>
        <v>03CO</v>
      </c>
      <c r="B101" s="67" t="s">
        <v>2</v>
      </c>
      <c r="C101" s="67" t="s">
        <v>694</v>
      </c>
      <c r="D101" s="67" t="s">
        <v>695</v>
      </c>
      <c r="E101" s="68">
        <v>45133</v>
      </c>
      <c r="F101" s="185" t="s">
        <v>988</v>
      </c>
      <c r="G101" s="67" t="s">
        <v>990</v>
      </c>
      <c r="H101" s="69">
        <v>1</v>
      </c>
      <c r="I101" s="69">
        <v>0</v>
      </c>
      <c r="J101" s="69">
        <v>140</v>
      </c>
      <c r="K101" s="69">
        <v>482</v>
      </c>
      <c r="L101" s="69">
        <v>482</v>
      </c>
      <c r="M101" s="69">
        <v>0</v>
      </c>
      <c r="N101" s="69">
        <v>0</v>
      </c>
      <c r="O101" s="69">
        <v>0</v>
      </c>
      <c r="P101" s="69">
        <v>342</v>
      </c>
      <c r="Q101" s="80">
        <v>0</v>
      </c>
      <c r="R101" s="80">
        <v>958894</v>
      </c>
      <c r="S101" s="80">
        <v>50000</v>
      </c>
      <c r="T101" s="80">
        <v>908894</v>
      </c>
      <c r="U101" s="80">
        <v>958894</v>
      </c>
      <c r="V101" s="80">
        <v>885299</v>
      </c>
      <c r="W101" s="80">
        <v>0</v>
      </c>
      <c r="X101" s="80">
        <v>0</v>
      </c>
      <c r="Y101" s="80">
        <v>0</v>
      </c>
      <c r="Z101" s="80">
        <v>885299</v>
      </c>
      <c r="AA101" s="80">
        <v>885298</v>
      </c>
      <c r="AB101" s="80">
        <v>-1</v>
      </c>
      <c r="AC101" s="69">
        <v>0</v>
      </c>
      <c r="AD101" s="69">
        <v>159</v>
      </c>
      <c r="AE101" s="69">
        <v>0</v>
      </c>
      <c r="AF101" s="80">
        <v>0</v>
      </c>
      <c r="AG101" s="80">
        <v>0</v>
      </c>
      <c r="AH101" s="69">
        <v>0</v>
      </c>
      <c r="AI101" s="69">
        <v>122</v>
      </c>
      <c r="AJ101" s="80">
        <v>0</v>
      </c>
      <c r="AK101" s="80">
        <v>0</v>
      </c>
      <c r="AL101" s="69">
        <v>0</v>
      </c>
      <c r="AM101" s="69">
        <v>0</v>
      </c>
      <c r="AN101" s="80">
        <v>0</v>
      </c>
      <c r="AO101" s="80">
        <v>0</v>
      </c>
      <c r="AP101" s="69">
        <v>0</v>
      </c>
      <c r="AQ101" s="69">
        <v>0</v>
      </c>
      <c r="AR101" s="80">
        <v>0</v>
      </c>
      <c r="AS101" s="80">
        <v>0</v>
      </c>
      <c r="AT101" s="69">
        <v>0</v>
      </c>
      <c r="AU101" s="69">
        <v>0</v>
      </c>
      <c r="AV101" s="80">
        <v>0</v>
      </c>
      <c r="AW101" s="80">
        <v>0</v>
      </c>
      <c r="AX101" s="69">
        <v>0</v>
      </c>
      <c r="AY101" s="69">
        <v>0</v>
      </c>
      <c r="AZ101" s="80">
        <v>0</v>
      </c>
      <c r="BA101" s="80">
        <v>0</v>
      </c>
      <c r="BB101" s="69">
        <v>0</v>
      </c>
      <c r="BC101" s="69">
        <v>0</v>
      </c>
      <c r="BD101" s="80">
        <v>0</v>
      </c>
      <c r="BE101" s="80">
        <v>0</v>
      </c>
      <c r="BF101" s="69">
        <v>0</v>
      </c>
      <c r="BG101" s="69">
        <v>0</v>
      </c>
      <c r="BH101" s="80">
        <v>0</v>
      </c>
      <c r="BI101" s="80">
        <v>0</v>
      </c>
      <c r="BJ101" s="69">
        <v>0</v>
      </c>
      <c r="BK101" s="69">
        <v>129</v>
      </c>
      <c r="BL101" s="80">
        <v>0</v>
      </c>
      <c r="BM101" s="80">
        <v>0</v>
      </c>
      <c r="BN101" s="69">
        <v>0</v>
      </c>
      <c r="BO101" s="69">
        <v>0</v>
      </c>
      <c r="BP101" s="80">
        <v>0</v>
      </c>
      <c r="BQ101" s="80">
        <v>0</v>
      </c>
      <c r="BR101" s="69">
        <v>0</v>
      </c>
      <c r="BS101" s="69">
        <v>0</v>
      </c>
      <c r="BT101" s="80">
        <v>0</v>
      </c>
      <c r="BU101" s="80">
        <v>0</v>
      </c>
      <c r="BV101" s="69">
        <v>0</v>
      </c>
      <c r="BW101" s="69">
        <v>0</v>
      </c>
      <c r="BX101" s="80">
        <v>0</v>
      </c>
      <c r="BY101" s="80">
        <v>0</v>
      </c>
      <c r="BZ101" s="69">
        <v>0</v>
      </c>
      <c r="CA101" s="69">
        <v>251</v>
      </c>
      <c r="CB101" s="80">
        <v>0</v>
      </c>
      <c r="CC101" s="80">
        <v>0</v>
      </c>
      <c r="CD101" s="69">
        <v>0</v>
      </c>
      <c r="CE101" s="69" t="s">
        <v>801</v>
      </c>
      <c r="CF101" s="69" t="s">
        <v>802</v>
      </c>
      <c r="CG101" s="69" t="s">
        <v>709</v>
      </c>
      <c r="CH101" s="69" t="s">
        <v>709</v>
      </c>
      <c r="CI101" s="69" t="s">
        <v>709</v>
      </c>
      <c r="CJ101" s="68" t="s">
        <v>709</v>
      </c>
      <c r="CK101" s="68">
        <v>45932</v>
      </c>
      <c r="CL101" s="185" t="s">
        <v>993</v>
      </c>
      <c r="CM101" s="67" t="s">
        <v>989</v>
      </c>
      <c r="CN101" s="67" t="s">
        <v>168</v>
      </c>
      <c r="CO101" s="68">
        <v>45804</v>
      </c>
      <c r="CP101" s="185" t="s">
        <v>986</v>
      </c>
      <c r="CQ101" s="67" t="s">
        <v>994</v>
      </c>
      <c r="CR101" s="67" t="s">
        <v>1008</v>
      </c>
      <c r="CS101" s="69">
        <v>1271778.2</v>
      </c>
      <c r="CT101" s="69"/>
      <c r="CU101" s="69"/>
      <c r="CV101" s="69">
        <v>0</v>
      </c>
      <c r="CW101" s="69">
        <v>51</v>
      </c>
      <c r="CX101" s="69">
        <v>0</v>
      </c>
      <c r="CY101" s="69">
        <v>0</v>
      </c>
      <c r="CZ101" s="69">
        <v>0</v>
      </c>
      <c r="DA101" s="69">
        <v>0</v>
      </c>
      <c r="DG101" t="str">
        <f t="shared" si="5"/>
        <v>CO</v>
      </c>
    </row>
    <row r="102" spans="1:111">
      <c r="A102" t="str">
        <f t="shared" si="4"/>
        <v>03CO</v>
      </c>
      <c r="B102" s="67" t="s">
        <v>2</v>
      </c>
      <c r="C102" s="67" t="s">
        <v>332</v>
      </c>
      <c r="D102" s="67" t="s">
        <v>333</v>
      </c>
      <c r="E102" s="68">
        <v>45504</v>
      </c>
      <c r="F102" s="185" t="s">
        <v>988</v>
      </c>
      <c r="G102" s="67" t="s">
        <v>994</v>
      </c>
      <c r="H102" s="69">
        <v>1</v>
      </c>
      <c r="I102" s="69">
        <v>1</v>
      </c>
      <c r="J102" s="69">
        <v>220</v>
      </c>
      <c r="K102" s="69">
        <v>395</v>
      </c>
      <c r="L102" s="69">
        <v>370</v>
      </c>
      <c r="M102" s="69">
        <v>25</v>
      </c>
      <c r="N102" s="69">
        <v>0</v>
      </c>
      <c r="O102" s="69">
        <v>0</v>
      </c>
      <c r="P102" s="69">
        <v>105</v>
      </c>
      <c r="Q102" s="80">
        <v>70</v>
      </c>
      <c r="R102" s="80">
        <v>3433760</v>
      </c>
      <c r="S102" s="80">
        <v>50000</v>
      </c>
      <c r="T102" s="80">
        <v>3383760</v>
      </c>
      <c r="U102" s="80">
        <v>3478528</v>
      </c>
      <c r="V102" s="80">
        <v>3538382</v>
      </c>
      <c r="W102" s="80">
        <v>0</v>
      </c>
      <c r="X102" s="80">
        <v>0</v>
      </c>
      <c r="Y102" s="80">
        <v>0</v>
      </c>
      <c r="Z102" s="80">
        <v>3538382</v>
      </c>
      <c r="AA102" s="80">
        <v>3534775</v>
      </c>
      <c r="AB102" s="80">
        <v>-3607</v>
      </c>
      <c r="AC102" s="69">
        <v>44768</v>
      </c>
      <c r="AD102" s="69">
        <v>61</v>
      </c>
      <c r="AE102" s="69">
        <v>0</v>
      </c>
      <c r="AF102" s="80">
        <v>0</v>
      </c>
      <c r="AG102" s="80">
        <v>0</v>
      </c>
      <c r="AH102" s="69">
        <v>0</v>
      </c>
      <c r="AI102" s="69">
        <v>0</v>
      </c>
      <c r="AJ102" s="80">
        <v>0</v>
      </c>
      <c r="AK102" s="80">
        <v>0</v>
      </c>
      <c r="AL102" s="69">
        <v>0</v>
      </c>
      <c r="AM102" s="69">
        <v>0</v>
      </c>
      <c r="AN102" s="80">
        <v>0</v>
      </c>
      <c r="AO102" s="80">
        <v>0</v>
      </c>
      <c r="AP102" s="69">
        <v>0</v>
      </c>
      <c r="AQ102" s="69">
        <v>0</v>
      </c>
      <c r="AR102" s="80">
        <v>0</v>
      </c>
      <c r="AS102" s="80">
        <v>0</v>
      </c>
      <c r="AT102" s="69">
        <v>0</v>
      </c>
      <c r="AU102" s="69">
        <v>0</v>
      </c>
      <c r="AV102" s="80">
        <v>0</v>
      </c>
      <c r="AW102" s="80">
        <v>0</v>
      </c>
      <c r="AX102" s="69">
        <v>0</v>
      </c>
      <c r="AY102" s="69">
        <v>0</v>
      </c>
      <c r="AZ102" s="80">
        <v>70</v>
      </c>
      <c r="BA102" s="80">
        <v>44768</v>
      </c>
      <c r="BB102" s="69">
        <v>0</v>
      </c>
      <c r="BC102" s="69">
        <v>0</v>
      </c>
      <c r="BD102" s="80">
        <v>0</v>
      </c>
      <c r="BE102" s="80">
        <v>0</v>
      </c>
      <c r="BF102" s="69">
        <v>0</v>
      </c>
      <c r="BG102" s="69">
        <v>0</v>
      </c>
      <c r="BH102" s="80">
        <v>0</v>
      </c>
      <c r="BI102" s="80">
        <v>0</v>
      </c>
      <c r="BJ102" s="69">
        <v>0</v>
      </c>
      <c r="BK102" s="69">
        <v>0</v>
      </c>
      <c r="BL102" s="80">
        <v>0</v>
      </c>
      <c r="BM102" s="80">
        <v>0</v>
      </c>
      <c r="BN102" s="69">
        <v>0</v>
      </c>
      <c r="BO102" s="69">
        <v>0</v>
      </c>
      <c r="BP102" s="80">
        <v>0</v>
      </c>
      <c r="BQ102" s="80">
        <v>0</v>
      </c>
      <c r="BR102" s="69">
        <v>0</v>
      </c>
      <c r="BS102" s="69">
        <v>0</v>
      </c>
      <c r="BT102" s="80">
        <v>0</v>
      </c>
      <c r="BU102" s="80">
        <v>0</v>
      </c>
      <c r="BV102" s="69">
        <v>0</v>
      </c>
      <c r="BW102" s="69">
        <v>0</v>
      </c>
      <c r="BX102" s="80">
        <v>0</v>
      </c>
      <c r="BY102" s="80">
        <v>0</v>
      </c>
      <c r="BZ102" s="69">
        <v>0</v>
      </c>
      <c r="CA102" s="69">
        <v>0</v>
      </c>
      <c r="CB102" s="80">
        <v>70</v>
      </c>
      <c r="CC102" s="80">
        <v>44768</v>
      </c>
      <c r="CD102" s="69">
        <v>0</v>
      </c>
      <c r="CE102" s="69" t="s">
        <v>735</v>
      </c>
      <c r="CF102" s="69" t="s">
        <v>736</v>
      </c>
      <c r="CG102" s="69" t="s">
        <v>709</v>
      </c>
      <c r="CH102" s="69" t="s">
        <v>709</v>
      </c>
      <c r="CI102" s="69" t="s">
        <v>709</v>
      </c>
      <c r="CJ102" s="68" t="s">
        <v>709</v>
      </c>
      <c r="CK102" s="68">
        <v>46043</v>
      </c>
      <c r="CL102" s="185" t="s">
        <v>991</v>
      </c>
      <c r="CM102" s="67" t="s">
        <v>989</v>
      </c>
      <c r="CN102" s="67" t="s">
        <v>168</v>
      </c>
      <c r="CO102" s="68">
        <v>45950</v>
      </c>
      <c r="CP102" s="185" t="s">
        <v>993</v>
      </c>
      <c r="CQ102" s="67" t="s">
        <v>989</v>
      </c>
      <c r="CR102" s="67" t="s">
        <v>1007</v>
      </c>
      <c r="CS102" s="69">
        <v>3773823.76</v>
      </c>
      <c r="CT102" s="69"/>
      <c r="CU102" s="69"/>
      <c r="CV102" s="69">
        <v>0</v>
      </c>
      <c r="CW102" s="69">
        <v>44</v>
      </c>
      <c r="CX102" s="69">
        <v>0</v>
      </c>
      <c r="CY102" s="69">
        <v>0</v>
      </c>
      <c r="CZ102" s="69">
        <v>0</v>
      </c>
      <c r="DA102" s="69">
        <v>0</v>
      </c>
      <c r="DG102" t="str">
        <f t="shared" si="5"/>
        <v>CO</v>
      </c>
    </row>
    <row r="103" spans="1:111">
      <c r="A103" t="str">
        <f t="shared" si="4"/>
        <v>03CO</v>
      </c>
      <c r="B103" s="67" t="s">
        <v>2</v>
      </c>
      <c r="C103" s="67" t="s">
        <v>334</v>
      </c>
      <c r="D103" s="67" t="s">
        <v>335</v>
      </c>
      <c r="E103" s="68">
        <v>45196</v>
      </c>
      <c r="F103" s="185" t="s">
        <v>988</v>
      </c>
      <c r="G103" s="67" t="s">
        <v>990</v>
      </c>
      <c r="H103" s="69">
        <v>1</v>
      </c>
      <c r="I103" s="69">
        <v>1</v>
      </c>
      <c r="J103" s="69">
        <v>90</v>
      </c>
      <c r="K103" s="69">
        <v>421</v>
      </c>
      <c r="L103" s="69">
        <v>420</v>
      </c>
      <c r="M103" s="69">
        <v>1</v>
      </c>
      <c r="N103" s="69">
        <v>0</v>
      </c>
      <c r="O103" s="69">
        <v>0</v>
      </c>
      <c r="P103" s="69">
        <v>213</v>
      </c>
      <c r="Q103" s="80">
        <v>118</v>
      </c>
      <c r="R103" s="80">
        <v>1298401</v>
      </c>
      <c r="S103" s="80">
        <v>50000</v>
      </c>
      <c r="T103" s="80">
        <v>1248401</v>
      </c>
      <c r="U103" s="80">
        <v>1321412</v>
      </c>
      <c r="V103" s="80">
        <v>1234071</v>
      </c>
      <c r="W103" s="80">
        <v>0</v>
      </c>
      <c r="X103" s="80">
        <v>0</v>
      </c>
      <c r="Y103" s="80">
        <v>0</v>
      </c>
      <c r="Z103" s="80">
        <v>1234071</v>
      </c>
      <c r="AA103" s="80">
        <v>1234071</v>
      </c>
      <c r="AB103" s="80">
        <v>0</v>
      </c>
      <c r="AC103" s="69">
        <v>23011</v>
      </c>
      <c r="AD103" s="69">
        <v>20</v>
      </c>
      <c r="AE103" s="69">
        <v>0</v>
      </c>
      <c r="AF103" s="80">
        <v>0</v>
      </c>
      <c r="AG103" s="80">
        <v>0</v>
      </c>
      <c r="AH103" s="69">
        <v>0</v>
      </c>
      <c r="AI103" s="69">
        <v>0</v>
      </c>
      <c r="AJ103" s="80">
        <v>0</v>
      </c>
      <c r="AK103" s="80">
        <v>0</v>
      </c>
      <c r="AL103" s="69">
        <v>0</v>
      </c>
      <c r="AM103" s="69">
        <v>0</v>
      </c>
      <c r="AN103" s="80">
        <v>0</v>
      </c>
      <c r="AO103" s="80">
        <v>0</v>
      </c>
      <c r="AP103" s="69">
        <v>0</v>
      </c>
      <c r="AQ103" s="69">
        <v>0</v>
      </c>
      <c r="AR103" s="80">
        <v>0</v>
      </c>
      <c r="AS103" s="80">
        <v>0</v>
      </c>
      <c r="AT103" s="69">
        <v>0</v>
      </c>
      <c r="AU103" s="69">
        <v>0</v>
      </c>
      <c r="AV103" s="80">
        <v>0</v>
      </c>
      <c r="AW103" s="80">
        <v>0</v>
      </c>
      <c r="AX103" s="69">
        <v>0</v>
      </c>
      <c r="AY103" s="69">
        <v>150</v>
      </c>
      <c r="AZ103" s="80">
        <v>118</v>
      </c>
      <c r="BA103" s="80">
        <v>70737</v>
      </c>
      <c r="BB103" s="69">
        <v>0</v>
      </c>
      <c r="BC103" s="69">
        <v>0</v>
      </c>
      <c r="BD103" s="80">
        <v>0</v>
      </c>
      <c r="BE103" s="80">
        <v>0</v>
      </c>
      <c r="BF103" s="69">
        <v>0</v>
      </c>
      <c r="BG103" s="69">
        <v>0</v>
      </c>
      <c r="BH103" s="80">
        <v>0</v>
      </c>
      <c r="BI103" s="80">
        <v>0</v>
      </c>
      <c r="BJ103" s="69">
        <v>0</v>
      </c>
      <c r="BK103" s="69">
        <v>0</v>
      </c>
      <c r="BL103" s="80">
        <v>0</v>
      </c>
      <c r="BM103" s="80">
        <v>0</v>
      </c>
      <c r="BN103" s="69">
        <v>0</v>
      </c>
      <c r="BO103" s="69">
        <v>0</v>
      </c>
      <c r="BP103" s="80">
        <v>0</v>
      </c>
      <c r="BQ103" s="80">
        <v>0</v>
      </c>
      <c r="BR103" s="69">
        <v>0</v>
      </c>
      <c r="BS103" s="69">
        <v>0</v>
      </c>
      <c r="BT103" s="80">
        <v>0</v>
      </c>
      <c r="BU103" s="80">
        <v>0</v>
      </c>
      <c r="BV103" s="69">
        <v>0</v>
      </c>
      <c r="BW103" s="69">
        <v>0</v>
      </c>
      <c r="BX103" s="80">
        <v>0</v>
      </c>
      <c r="BY103" s="80">
        <v>0</v>
      </c>
      <c r="BZ103" s="69">
        <v>0</v>
      </c>
      <c r="CA103" s="69">
        <v>150</v>
      </c>
      <c r="CB103" s="80">
        <v>118</v>
      </c>
      <c r="CC103" s="80">
        <v>70737</v>
      </c>
      <c r="CD103" s="69">
        <v>0</v>
      </c>
      <c r="CE103" s="69" t="s">
        <v>801</v>
      </c>
      <c r="CF103" s="69" t="s">
        <v>802</v>
      </c>
      <c r="CG103" s="69" t="s">
        <v>709</v>
      </c>
      <c r="CH103" s="69" t="s">
        <v>709</v>
      </c>
      <c r="CI103" s="69" t="s">
        <v>709</v>
      </c>
      <c r="CJ103" s="68" t="s">
        <v>709</v>
      </c>
      <c r="CK103" s="68">
        <v>45897</v>
      </c>
      <c r="CL103" s="185" t="s">
        <v>988</v>
      </c>
      <c r="CM103" s="67" t="s">
        <v>989</v>
      </c>
      <c r="CN103" s="67" t="s">
        <v>168</v>
      </c>
      <c r="CO103" s="68">
        <v>45801</v>
      </c>
      <c r="CP103" s="185" t="s">
        <v>986</v>
      </c>
      <c r="CQ103" s="67" t="s">
        <v>994</v>
      </c>
      <c r="CR103" s="67" t="s">
        <v>1007</v>
      </c>
      <c r="CS103" s="69">
        <v>1300164.1000000001</v>
      </c>
      <c r="CT103" s="69"/>
      <c r="CU103" s="69"/>
      <c r="CV103" s="69">
        <v>118</v>
      </c>
      <c r="CW103" s="69">
        <v>43</v>
      </c>
      <c r="CX103" s="69">
        <v>0</v>
      </c>
      <c r="CY103" s="69">
        <v>0</v>
      </c>
      <c r="CZ103" s="69">
        <v>0</v>
      </c>
      <c r="DA103" s="69">
        <v>0</v>
      </c>
      <c r="DG103" t="str">
        <f t="shared" si="5"/>
        <v>CO</v>
      </c>
    </row>
    <row r="104" spans="1:111">
      <c r="A104" t="str">
        <f t="shared" si="4"/>
        <v>03CO</v>
      </c>
      <c r="B104" s="67" t="s">
        <v>2</v>
      </c>
      <c r="C104" s="67" t="s">
        <v>336</v>
      </c>
      <c r="D104" s="67" t="s">
        <v>337</v>
      </c>
      <c r="E104" s="68">
        <v>45455</v>
      </c>
      <c r="F104" s="185" t="s">
        <v>986</v>
      </c>
      <c r="G104" s="67" t="s">
        <v>990</v>
      </c>
      <c r="H104" s="69">
        <v>2</v>
      </c>
      <c r="I104" s="69">
        <v>1</v>
      </c>
      <c r="J104" s="69">
        <v>260</v>
      </c>
      <c r="K104" s="69">
        <v>335</v>
      </c>
      <c r="L104" s="69">
        <v>326</v>
      </c>
      <c r="M104" s="69">
        <v>9</v>
      </c>
      <c r="N104" s="69">
        <v>0</v>
      </c>
      <c r="O104" s="69">
        <v>0</v>
      </c>
      <c r="P104" s="69">
        <v>75</v>
      </c>
      <c r="Q104" s="80">
        <v>0</v>
      </c>
      <c r="R104" s="80">
        <v>3111541</v>
      </c>
      <c r="S104" s="80">
        <v>50000</v>
      </c>
      <c r="T104" s="80">
        <v>3061541</v>
      </c>
      <c r="U104" s="80">
        <v>2493770</v>
      </c>
      <c r="V104" s="80">
        <v>2535278</v>
      </c>
      <c r="W104" s="80">
        <v>0</v>
      </c>
      <c r="X104" s="80">
        <v>0</v>
      </c>
      <c r="Y104" s="80">
        <v>0</v>
      </c>
      <c r="Z104" s="80">
        <v>2535278</v>
      </c>
      <c r="AA104" s="80">
        <v>2534712</v>
      </c>
      <c r="AB104" s="80">
        <v>-566</v>
      </c>
      <c r="AC104" s="69">
        <v>-617771</v>
      </c>
      <c r="AD104" s="69">
        <v>28</v>
      </c>
      <c r="AE104" s="69">
        <v>0</v>
      </c>
      <c r="AF104" s="80">
        <v>0</v>
      </c>
      <c r="AG104" s="80">
        <v>0</v>
      </c>
      <c r="AH104" s="69">
        <v>0</v>
      </c>
      <c r="AI104" s="69">
        <v>0</v>
      </c>
      <c r="AJ104" s="80">
        <v>0</v>
      </c>
      <c r="AK104" s="80">
        <v>0</v>
      </c>
      <c r="AL104" s="69">
        <v>0</v>
      </c>
      <c r="AM104" s="69">
        <v>0</v>
      </c>
      <c r="AN104" s="80">
        <v>0</v>
      </c>
      <c r="AO104" s="80">
        <v>0</v>
      </c>
      <c r="AP104" s="69">
        <v>0</v>
      </c>
      <c r="AQ104" s="69">
        <v>0</v>
      </c>
      <c r="AR104" s="80">
        <v>0</v>
      </c>
      <c r="AS104" s="80">
        <v>0</v>
      </c>
      <c r="AT104" s="69">
        <v>0</v>
      </c>
      <c r="AU104" s="69">
        <v>0</v>
      </c>
      <c r="AV104" s="80">
        <v>0</v>
      </c>
      <c r="AW104" s="80">
        <v>0</v>
      </c>
      <c r="AX104" s="69">
        <v>0</v>
      </c>
      <c r="AY104" s="69">
        <v>0</v>
      </c>
      <c r="AZ104" s="80">
        <v>0</v>
      </c>
      <c r="BA104" s="80">
        <v>-617771</v>
      </c>
      <c r="BB104" s="69">
        <v>0</v>
      </c>
      <c r="BC104" s="69">
        <v>0</v>
      </c>
      <c r="BD104" s="80">
        <v>0</v>
      </c>
      <c r="BE104" s="80">
        <v>0</v>
      </c>
      <c r="BF104" s="69">
        <v>0</v>
      </c>
      <c r="BG104" s="69">
        <v>0</v>
      </c>
      <c r="BH104" s="80">
        <v>0</v>
      </c>
      <c r="BI104" s="80">
        <v>0</v>
      </c>
      <c r="BJ104" s="69">
        <v>0</v>
      </c>
      <c r="BK104" s="69">
        <v>0</v>
      </c>
      <c r="BL104" s="80">
        <v>0</v>
      </c>
      <c r="BM104" s="80">
        <v>0</v>
      </c>
      <c r="BN104" s="69">
        <v>0</v>
      </c>
      <c r="BO104" s="69">
        <v>0</v>
      </c>
      <c r="BP104" s="80">
        <v>0</v>
      </c>
      <c r="BQ104" s="80">
        <v>0</v>
      </c>
      <c r="BR104" s="69">
        <v>0</v>
      </c>
      <c r="BS104" s="69">
        <v>0</v>
      </c>
      <c r="BT104" s="80">
        <v>0</v>
      </c>
      <c r="BU104" s="80">
        <v>0</v>
      </c>
      <c r="BV104" s="69">
        <v>0</v>
      </c>
      <c r="BW104" s="69">
        <v>0</v>
      </c>
      <c r="BX104" s="80">
        <v>0</v>
      </c>
      <c r="BY104" s="80">
        <v>0</v>
      </c>
      <c r="BZ104" s="69">
        <v>0</v>
      </c>
      <c r="CA104" s="69">
        <v>0</v>
      </c>
      <c r="CB104" s="80">
        <v>0</v>
      </c>
      <c r="CC104" s="80">
        <v>-617771</v>
      </c>
      <c r="CD104" s="69">
        <v>0</v>
      </c>
      <c r="CE104" s="69" t="s">
        <v>735</v>
      </c>
      <c r="CF104" s="69" t="s">
        <v>736</v>
      </c>
      <c r="CG104" s="69" t="s">
        <v>709</v>
      </c>
      <c r="CH104" s="69" t="s">
        <v>709</v>
      </c>
      <c r="CI104" s="69" t="s">
        <v>709</v>
      </c>
      <c r="CJ104" s="68" t="s">
        <v>709</v>
      </c>
      <c r="CK104" s="68">
        <v>46085</v>
      </c>
      <c r="CL104" s="185" t="s">
        <v>991</v>
      </c>
      <c r="CM104" s="67" t="s">
        <v>989</v>
      </c>
      <c r="CN104" s="67" t="s">
        <v>168</v>
      </c>
      <c r="CO104" s="68">
        <v>45925</v>
      </c>
      <c r="CP104" s="185" t="s">
        <v>988</v>
      </c>
      <c r="CQ104" s="67" t="s">
        <v>989</v>
      </c>
      <c r="CR104" s="67" t="s">
        <v>1009</v>
      </c>
      <c r="CS104" s="69">
        <v>4093773.7</v>
      </c>
      <c r="CT104" s="69"/>
      <c r="CU104" s="69"/>
      <c r="CV104" s="69">
        <v>0</v>
      </c>
      <c r="CW104" s="69">
        <v>47</v>
      </c>
      <c r="CX104" s="69">
        <v>0</v>
      </c>
      <c r="CY104" s="69">
        <v>0</v>
      </c>
      <c r="CZ104" s="69">
        <v>0</v>
      </c>
      <c r="DA104" s="69">
        <v>0</v>
      </c>
      <c r="DG104" t="str">
        <f t="shared" si="5"/>
        <v>CO</v>
      </c>
    </row>
    <row r="105" spans="1:111">
      <c r="A105" t="str">
        <f t="shared" si="4"/>
        <v>03CO</v>
      </c>
      <c r="B105" s="67" t="s">
        <v>2</v>
      </c>
      <c r="C105" s="67" t="s">
        <v>696</v>
      </c>
      <c r="D105" s="67" t="s">
        <v>697</v>
      </c>
      <c r="E105" s="68">
        <v>45196</v>
      </c>
      <c r="F105" s="185" t="s">
        <v>988</v>
      </c>
      <c r="G105" s="67" t="s">
        <v>990</v>
      </c>
      <c r="H105" s="69">
        <v>1</v>
      </c>
      <c r="I105" s="69">
        <v>0</v>
      </c>
      <c r="J105" s="69">
        <v>74</v>
      </c>
      <c r="K105" s="69">
        <v>447</v>
      </c>
      <c r="L105" s="69">
        <v>447</v>
      </c>
      <c r="M105" s="69">
        <v>0</v>
      </c>
      <c r="N105" s="69">
        <v>0</v>
      </c>
      <c r="O105" s="69">
        <v>0</v>
      </c>
      <c r="P105" s="69">
        <v>373</v>
      </c>
      <c r="Q105" s="80">
        <v>0</v>
      </c>
      <c r="R105" s="80">
        <v>988409</v>
      </c>
      <c r="S105" s="80">
        <v>46367</v>
      </c>
      <c r="T105" s="80">
        <v>942042</v>
      </c>
      <c r="U105" s="80">
        <v>988409</v>
      </c>
      <c r="V105" s="80">
        <v>938135</v>
      </c>
      <c r="W105" s="80">
        <v>0</v>
      </c>
      <c r="X105" s="80">
        <v>0</v>
      </c>
      <c r="Y105" s="80">
        <v>0</v>
      </c>
      <c r="Z105" s="80">
        <v>938135</v>
      </c>
      <c r="AA105" s="80">
        <v>938135</v>
      </c>
      <c r="AB105" s="80">
        <v>0</v>
      </c>
      <c r="AC105" s="69">
        <v>0</v>
      </c>
      <c r="AD105" s="69">
        <v>262</v>
      </c>
      <c r="AE105" s="69">
        <v>120</v>
      </c>
      <c r="AF105" s="80">
        <v>0</v>
      </c>
      <c r="AG105" s="80">
        <v>0</v>
      </c>
      <c r="AH105" s="69">
        <v>0</v>
      </c>
      <c r="AI105" s="69">
        <v>0</v>
      </c>
      <c r="AJ105" s="80">
        <v>0</v>
      </c>
      <c r="AK105" s="80">
        <v>0</v>
      </c>
      <c r="AL105" s="69">
        <v>0</v>
      </c>
      <c r="AM105" s="69">
        <v>0</v>
      </c>
      <c r="AN105" s="80">
        <v>0</v>
      </c>
      <c r="AO105" s="80">
        <v>0</v>
      </c>
      <c r="AP105" s="69">
        <v>0</v>
      </c>
      <c r="AQ105" s="69">
        <v>0</v>
      </c>
      <c r="AR105" s="80">
        <v>0</v>
      </c>
      <c r="AS105" s="80">
        <v>0</v>
      </c>
      <c r="AT105" s="69">
        <v>0</v>
      </c>
      <c r="AU105" s="69">
        <v>0</v>
      </c>
      <c r="AV105" s="80">
        <v>0</v>
      </c>
      <c r="AW105" s="80">
        <v>0</v>
      </c>
      <c r="AX105" s="69">
        <v>0</v>
      </c>
      <c r="AY105" s="69">
        <v>0</v>
      </c>
      <c r="AZ105" s="80">
        <v>0</v>
      </c>
      <c r="BA105" s="80">
        <v>0</v>
      </c>
      <c r="BB105" s="69">
        <v>0</v>
      </c>
      <c r="BC105" s="69">
        <v>0</v>
      </c>
      <c r="BD105" s="80">
        <v>0</v>
      </c>
      <c r="BE105" s="80">
        <v>0</v>
      </c>
      <c r="BF105" s="69">
        <v>0</v>
      </c>
      <c r="BG105" s="69">
        <v>0</v>
      </c>
      <c r="BH105" s="80">
        <v>0</v>
      </c>
      <c r="BI105" s="80">
        <v>0</v>
      </c>
      <c r="BJ105" s="69">
        <v>0</v>
      </c>
      <c r="BK105" s="69">
        <v>0</v>
      </c>
      <c r="BL105" s="80">
        <v>0</v>
      </c>
      <c r="BM105" s="80">
        <v>0</v>
      </c>
      <c r="BN105" s="69">
        <v>0</v>
      </c>
      <c r="BO105" s="69">
        <v>0</v>
      </c>
      <c r="BP105" s="80">
        <v>0</v>
      </c>
      <c r="BQ105" s="80">
        <v>0</v>
      </c>
      <c r="BR105" s="69">
        <v>0</v>
      </c>
      <c r="BS105" s="69">
        <v>60</v>
      </c>
      <c r="BT105" s="80">
        <v>0</v>
      </c>
      <c r="BU105" s="80">
        <v>0</v>
      </c>
      <c r="BV105" s="69">
        <v>0</v>
      </c>
      <c r="BW105" s="69">
        <v>0</v>
      </c>
      <c r="BX105" s="80">
        <v>0</v>
      </c>
      <c r="BY105" s="80">
        <v>0</v>
      </c>
      <c r="BZ105" s="69">
        <v>0</v>
      </c>
      <c r="CA105" s="69">
        <v>180</v>
      </c>
      <c r="CB105" s="80">
        <v>0</v>
      </c>
      <c r="CC105" s="80">
        <v>0</v>
      </c>
      <c r="CD105" s="69">
        <v>0</v>
      </c>
      <c r="CE105" s="69" t="s">
        <v>801</v>
      </c>
      <c r="CF105" s="69" t="s">
        <v>802</v>
      </c>
      <c r="CG105" s="69" t="s">
        <v>709</v>
      </c>
      <c r="CH105" s="69" t="s">
        <v>709</v>
      </c>
      <c r="CI105" s="69" t="s">
        <v>709</v>
      </c>
      <c r="CJ105" s="68" t="s">
        <v>709</v>
      </c>
      <c r="CK105" s="68">
        <v>45875</v>
      </c>
      <c r="CL105" s="185" t="s">
        <v>988</v>
      </c>
      <c r="CM105" s="67" t="s">
        <v>989</v>
      </c>
      <c r="CN105" s="67" t="s">
        <v>168</v>
      </c>
      <c r="CO105" s="68">
        <v>45827</v>
      </c>
      <c r="CP105" s="185" t="s">
        <v>986</v>
      </c>
      <c r="CQ105" s="67" t="s">
        <v>994</v>
      </c>
      <c r="CR105" s="67" t="s">
        <v>1009</v>
      </c>
      <c r="CS105" s="69">
        <v>990878.67</v>
      </c>
      <c r="CT105" s="69"/>
      <c r="CU105" s="69"/>
      <c r="CV105" s="69">
        <v>0</v>
      </c>
      <c r="CW105" s="69">
        <v>51</v>
      </c>
      <c r="CX105" s="69">
        <v>0</v>
      </c>
      <c r="CY105" s="69">
        <v>0</v>
      </c>
      <c r="CZ105" s="69">
        <v>0</v>
      </c>
      <c r="DA105" s="69">
        <v>0</v>
      </c>
      <c r="DG105" t="str">
        <f t="shared" si="5"/>
        <v>CO</v>
      </c>
    </row>
    <row r="106" spans="1:111">
      <c r="A106" t="str">
        <f t="shared" si="4"/>
        <v>03CO</v>
      </c>
      <c r="B106" s="67" t="s">
        <v>2</v>
      </c>
      <c r="C106" s="67" t="s">
        <v>338</v>
      </c>
      <c r="D106" s="67" t="s">
        <v>339</v>
      </c>
      <c r="E106" s="68">
        <v>45322</v>
      </c>
      <c r="F106" s="185" t="s">
        <v>991</v>
      </c>
      <c r="G106" s="67" t="s">
        <v>990</v>
      </c>
      <c r="H106" s="69">
        <v>2</v>
      </c>
      <c r="I106" s="69">
        <v>2</v>
      </c>
      <c r="J106" s="69">
        <v>200</v>
      </c>
      <c r="K106" s="69">
        <v>288</v>
      </c>
      <c r="L106" s="69">
        <v>288</v>
      </c>
      <c r="M106" s="69">
        <v>0</v>
      </c>
      <c r="N106" s="69">
        <v>0</v>
      </c>
      <c r="O106" s="69">
        <v>0</v>
      </c>
      <c r="P106" s="69">
        <v>88</v>
      </c>
      <c r="Q106" s="80">
        <v>0</v>
      </c>
      <c r="R106" s="80">
        <v>2823614</v>
      </c>
      <c r="S106" s="80">
        <v>50000</v>
      </c>
      <c r="T106" s="80">
        <v>2773614</v>
      </c>
      <c r="U106" s="80">
        <v>2855298</v>
      </c>
      <c r="V106" s="80">
        <v>2780904</v>
      </c>
      <c r="W106" s="80">
        <v>0</v>
      </c>
      <c r="X106" s="80">
        <v>0</v>
      </c>
      <c r="Y106" s="80">
        <v>0</v>
      </c>
      <c r="Z106" s="80">
        <v>2780904</v>
      </c>
      <c r="AA106" s="80">
        <v>2780236</v>
      </c>
      <c r="AB106" s="80">
        <v>-668</v>
      </c>
      <c r="AC106" s="69">
        <v>31684</v>
      </c>
      <c r="AD106" s="69">
        <v>50</v>
      </c>
      <c r="AE106" s="69">
        <v>0</v>
      </c>
      <c r="AF106" s="80">
        <v>0</v>
      </c>
      <c r="AG106" s="80">
        <v>0</v>
      </c>
      <c r="AH106" s="69">
        <v>0</v>
      </c>
      <c r="AI106" s="69">
        <v>0</v>
      </c>
      <c r="AJ106" s="80">
        <v>0</v>
      </c>
      <c r="AK106" s="80">
        <v>31684</v>
      </c>
      <c r="AL106" s="69">
        <v>0</v>
      </c>
      <c r="AM106" s="69">
        <v>0</v>
      </c>
      <c r="AN106" s="80">
        <v>0</v>
      </c>
      <c r="AO106" s="80">
        <v>0</v>
      </c>
      <c r="AP106" s="69">
        <v>0</v>
      </c>
      <c r="AQ106" s="69">
        <v>0</v>
      </c>
      <c r="AR106" s="80">
        <v>0</v>
      </c>
      <c r="AS106" s="80">
        <v>0</v>
      </c>
      <c r="AT106" s="69">
        <v>0</v>
      </c>
      <c r="AU106" s="69">
        <v>0</v>
      </c>
      <c r="AV106" s="80">
        <v>0</v>
      </c>
      <c r="AW106" s="80">
        <v>0</v>
      </c>
      <c r="AX106" s="69">
        <v>0</v>
      </c>
      <c r="AY106" s="69">
        <v>0</v>
      </c>
      <c r="AZ106" s="80">
        <v>0</v>
      </c>
      <c r="BA106" s="80">
        <v>0</v>
      </c>
      <c r="BB106" s="69">
        <v>0</v>
      </c>
      <c r="BC106" s="69">
        <v>0</v>
      </c>
      <c r="BD106" s="80">
        <v>0</v>
      </c>
      <c r="BE106" s="80">
        <v>0</v>
      </c>
      <c r="BF106" s="69">
        <v>0</v>
      </c>
      <c r="BG106" s="69">
        <v>0</v>
      </c>
      <c r="BH106" s="80">
        <v>0</v>
      </c>
      <c r="BI106" s="80">
        <v>0</v>
      </c>
      <c r="BJ106" s="69">
        <v>0</v>
      </c>
      <c r="BK106" s="69">
        <v>0</v>
      </c>
      <c r="BL106" s="80">
        <v>0</v>
      </c>
      <c r="BM106" s="80">
        <v>0</v>
      </c>
      <c r="BN106" s="69">
        <v>0</v>
      </c>
      <c r="BO106" s="69">
        <v>0</v>
      </c>
      <c r="BP106" s="80">
        <v>0</v>
      </c>
      <c r="BQ106" s="80">
        <v>0</v>
      </c>
      <c r="BR106" s="69">
        <v>0</v>
      </c>
      <c r="BS106" s="69">
        <v>0</v>
      </c>
      <c r="BT106" s="80">
        <v>0</v>
      </c>
      <c r="BU106" s="80">
        <v>0</v>
      </c>
      <c r="BV106" s="69">
        <v>0</v>
      </c>
      <c r="BW106" s="69">
        <v>0</v>
      </c>
      <c r="BX106" s="80">
        <v>0</v>
      </c>
      <c r="BY106" s="80">
        <v>0</v>
      </c>
      <c r="BZ106" s="69">
        <v>0</v>
      </c>
      <c r="CA106" s="69">
        <v>0</v>
      </c>
      <c r="CB106" s="80">
        <v>0</v>
      </c>
      <c r="CC106" s="80">
        <v>31684</v>
      </c>
      <c r="CD106" s="69">
        <v>0</v>
      </c>
      <c r="CE106" s="69" t="s">
        <v>735</v>
      </c>
      <c r="CF106" s="69" t="s">
        <v>736</v>
      </c>
      <c r="CG106" s="69" t="s">
        <v>709</v>
      </c>
      <c r="CH106" s="69" t="s">
        <v>709</v>
      </c>
      <c r="CI106" s="69" t="s">
        <v>709</v>
      </c>
      <c r="CJ106" s="68" t="s">
        <v>709</v>
      </c>
      <c r="CK106" s="68">
        <v>45852</v>
      </c>
      <c r="CL106" s="185" t="s">
        <v>988</v>
      </c>
      <c r="CM106" s="67" t="s">
        <v>989</v>
      </c>
      <c r="CN106" s="67" t="s">
        <v>168</v>
      </c>
      <c r="CO106" s="68">
        <v>45793</v>
      </c>
      <c r="CP106" s="185" t="s">
        <v>986</v>
      </c>
      <c r="CQ106" s="67" t="s">
        <v>994</v>
      </c>
      <c r="CR106" s="67" t="s">
        <v>1008</v>
      </c>
      <c r="CS106" s="69">
        <v>3805809.9</v>
      </c>
      <c r="CT106" s="69"/>
      <c r="CU106" s="69"/>
      <c r="CV106" s="69">
        <v>0</v>
      </c>
      <c r="CW106" s="69">
        <v>38</v>
      </c>
      <c r="CX106" s="69">
        <v>0</v>
      </c>
      <c r="CY106" s="69">
        <v>0</v>
      </c>
      <c r="CZ106" s="69">
        <v>0</v>
      </c>
      <c r="DA106" s="69">
        <v>0</v>
      </c>
      <c r="DG106" t="str">
        <f t="shared" si="5"/>
        <v>CO</v>
      </c>
    </row>
    <row r="107" spans="1:111">
      <c r="A107" t="str">
        <f t="shared" si="4"/>
        <v>03CO</v>
      </c>
      <c r="B107" s="67" t="s">
        <v>2</v>
      </c>
      <c r="C107" s="67" t="s">
        <v>340</v>
      </c>
      <c r="D107" s="67" t="s">
        <v>341</v>
      </c>
      <c r="E107" s="68">
        <v>45504</v>
      </c>
      <c r="F107" s="185" t="s">
        <v>988</v>
      </c>
      <c r="G107" s="67" t="s">
        <v>994</v>
      </c>
      <c r="H107" s="69">
        <v>1</v>
      </c>
      <c r="I107" s="69">
        <v>1</v>
      </c>
      <c r="J107" s="69">
        <v>205</v>
      </c>
      <c r="K107" s="69">
        <v>261</v>
      </c>
      <c r="L107" s="69">
        <v>254</v>
      </c>
      <c r="M107" s="69">
        <v>7</v>
      </c>
      <c r="N107" s="69">
        <v>0</v>
      </c>
      <c r="O107" s="69">
        <v>0</v>
      </c>
      <c r="P107" s="69">
        <v>54</v>
      </c>
      <c r="Q107" s="80">
        <v>2</v>
      </c>
      <c r="R107" s="80">
        <v>3608291</v>
      </c>
      <c r="S107" s="80">
        <v>50000</v>
      </c>
      <c r="T107" s="80">
        <v>3558291</v>
      </c>
      <c r="U107" s="80">
        <v>3609941</v>
      </c>
      <c r="V107" s="80">
        <v>3619668</v>
      </c>
      <c r="W107" s="80">
        <v>0</v>
      </c>
      <c r="X107" s="80">
        <v>0</v>
      </c>
      <c r="Y107" s="80">
        <v>0</v>
      </c>
      <c r="Z107" s="80">
        <v>3619668</v>
      </c>
      <c r="AA107" s="80">
        <v>3616057</v>
      </c>
      <c r="AB107" s="80">
        <v>-3611</v>
      </c>
      <c r="AC107" s="69">
        <v>1650</v>
      </c>
      <c r="AD107" s="69">
        <v>29</v>
      </c>
      <c r="AE107" s="69">
        <v>0</v>
      </c>
      <c r="AF107" s="80">
        <v>0</v>
      </c>
      <c r="AG107" s="80">
        <v>0</v>
      </c>
      <c r="AH107" s="69">
        <v>0</v>
      </c>
      <c r="AI107" s="69">
        <v>0</v>
      </c>
      <c r="AJ107" s="80">
        <v>2</v>
      </c>
      <c r="AK107" s="80">
        <v>1650</v>
      </c>
      <c r="AL107" s="69">
        <v>1500</v>
      </c>
      <c r="AM107" s="69">
        <v>0</v>
      </c>
      <c r="AN107" s="80">
        <v>0</v>
      </c>
      <c r="AO107" s="80">
        <v>0</v>
      </c>
      <c r="AP107" s="69">
        <v>0</v>
      </c>
      <c r="AQ107" s="69">
        <v>0</v>
      </c>
      <c r="AR107" s="80">
        <v>0</v>
      </c>
      <c r="AS107" s="80">
        <v>0</v>
      </c>
      <c r="AT107" s="69">
        <v>0</v>
      </c>
      <c r="AU107" s="69">
        <v>0</v>
      </c>
      <c r="AV107" s="80">
        <v>0</v>
      </c>
      <c r="AW107" s="80">
        <v>0</v>
      </c>
      <c r="AX107" s="69">
        <v>0</v>
      </c>
      <c r="AY107" s="69">
        <v>0</v>
      </c>
      <c r="AZ107" s="80">
        <v>0</v>
      </c>
      <c r="BA107" s="80">
        <v>17669</v>
      </c>
      <c r="BB107" s="69">
        <v>0</v>
      </c>
      <c r="BC107" s="69">
        <v>0</v>
      </c>
      <c r="BD107" s="80">
        <v>0</v>
      </c>
      <c r="BE107" s="80">
        <v>0</v>
      </c>
      <c r="BF107" s="69">
        <v>0</v>
      </c>
      <c r="BG107" s="69">
        <v>0</v>
      </c>
      <c r="BH107" s="80">
        <v>0</v>
      </c>
      <c r="BI107" s="80">
        <v>0</v>
      </c>
      <c r="BJ107" s="69">
        <v>0</v>
      </c>
      <c r="BK107" s="69">
        <v>0</v>
      </c>
      <c r="BL107" s="80">
        <v>0</v>
      </c>
      <c r="BM107" s="80">
        <v>0</v>
      </c>
      <c r="BN107" s="69">
        <v>0</v>
      </c>
      <c r="BO107" s="69">
        <v>0</v>
      </c>
      <c r="BP107" s="80">
        <v>0</v>
      </c>
      <c r="BQ107" s="80">
        <v>0</v>
      </c>
      <c r="BR107" s="69">
        <v>0</v>
      </c>
      <c r="BS107" s="69">
        <v>0</v>
      </c>
      <c r="BT107" s="80">
        <v>0</v>
      </c>
      <c r="BU107" s="80">
        <v>0</v>
      </c>
      <c r="BV107" s="69">
        <v>0</v>
      </c>
      <c r="BW107" s="69">
        <v>0</v>
      </c>
      <c r="BX107" s="80">
        <v>0</v>
      </c>
      <c r="BY107" s="80">
        <v>0</v>
      </c>
      <c r="BZ107" s="69">
        <v>0</v>
      </c>
      <c r="CA107" s="69">
        <v>0</v>
      </c>
      <c r="CB107" s="80">
        <v>2</v>
      </c>
      <c r="CC107" s="80">
        <v>19319</v>
      </c>
      <c r="CD107" s="69">
        <v>1500</v>
      </c>
      <c r="CE107" s="69" t="s">
        <v>735</v>
      </c>
      <c r="CF107" s="69" t="s">
        <v>736</v>
      </c>
      <c r="CG107" s="69" t="s">
        <v>709</v>
      </c>
      <c r="CH107" s="69" t="s">
        <v>709</v>
      </c>
      <c r="CI107" s="69" t="s">
        <v>709</v>
      </c>
      <c r="CJ107" s="68" t="s">
        <v>709</v>
      </c>
      <c r="CK107" s="68">
        <v>45959</v>
      </c>
      <c r="CL107" s="185" t="s">
        <v>993</v>
      </c>
      <c r="CM107" s="67" t="s">
        <v>989</v>
      </c>
      <c r="CN107" s="67" t="s">
        <v>168</v>
      </c>
      <c r="CO107" s="68">
        <v>45866</v>
      </c>
      <c r="CP107" s="185" t="s">
        <v>988</v>
      </c>
      <c r="CQ107" s="67" t="s">
        <v>989</v>
      </c>
      <c r="CR107" s="67" t="s">
        <v>1011</v>
      </c>
      <c r="CS107" s="69">
        <v>3187529.04</v>
      </c>
      <c r="CT107" s="69"/>
      <c r="CU107" s="69"/>
      <c r="CV107" s="69">
        <v>0</v>
      </c>
      <c r="CW107" s="69">
        <v>25</v>
      </c>
      <c r="CX107" s="69">
        <v>0</v>
      </c>
      <c r="CY107" s="69">
        <v>0</v>
      </c>
      <c r="CZ107" s="69">
        <v>0</v>
      </c>
      <c r="DA107" s="69">
        <v>0</v>
      </c>
      <c r="DG107" t="str">
        <f t="shared" si="5"/>
        <v>CO</v>
      </c>
    </row>
    <row r="108" spans="1:111">
      <c r="A108" t="str">
        <f t="shared" si="4"/>
        <v>03CO</v>
      </c>
      <c r="B108" s="67" t="s">
        <v>2</v>
      </c>
      <c r="C108" s="67" t="s">
        <v>342</v>
      </c>
      <c r="D108" s="67" t="s">
        <v>343</v>
      </c>
      <c r="E108" s="68">
        <v>45532</v>
      </c>
      <c r="F108" s="185" t="s">
        <v>988</v>
      </c>
      <c r="G108" s="67" t="s">
        <v>994</v>
      </c>
      <c r="H108" s="69">
        <v>2</v>
      </c>
      <c r="I108" s="69">
        <v>1</v>
      </c>
      <c r="J108" s="69">
        <v>165</v>
      </c>
      <c r="K108" s="69">
        <v>248</v>
      </c>
      <c r="L108" s="69">
        <v>221</v>
      </c>
      <c r="M108" s="69">
        <v>27</v>
      </c>
      <c r="N108" s="69">
        <v>0</v>
      </c>
      <c r="O108" s="69">
        <v>0</v>
      </c>
      <c r="P108" s="69">
        <v>83</v>
      </c>
      <c r="Q108" s="80">
        <v>0</v>
      </c>
      <c r="R108" s="80">
        <v>2531784</v>
      </c>
      <c r="S108" s="80">
        <v>50000</v>
      </c>
      <c r="T108" s="80">
        <v>2481784</v>
      </c>
      <c r="U108" s="80">
        <v>2570548</v>
      </c>
      <c r="V108" s="80">
        <v>2574902</v>
      </c>
      <c r="W108" s="80">
        <v>0</v>
      </c>
      <c r="X108" s="80">
        <v>0</v>
      </c>
      <c r="Y108" s="80">
        <v>0</v>
      </c>
      <c r="Z108" s="80">
        <v>2574902</v>
      </c>
      <c r="AA108" s="80">
        <v>2573463</v>
      </c>
      <c r="AB108" s="80">
        <v>-1439</v>
      </c>
      <c r="AC108" s="69">
        <v>38764</v>
      </c>
      <c r="AD108" s="69">
        <v>59</v>
      </c>
      <c r="AE108" s="69">
        <v>0</v>
      </c>
      <c r="AF108" s="80">
        <v>0</v>
      </c>
      <c r="AG108" s="80">
        <v>61379</v>
      </c>
      <c r="AH108" s="69">
        <v>16559</v>
      </c>
      <c r="AI108" s="69">
        <v>0</v>
      </c>
      <c r="AJ108" s="80">
        <v>0</v>
      </c>
      <c r="AK108" s="80">
        <v>0</v>
      </c>
      <c r="AL108" s="69">
        <v>0</v>
      </c>
      <c r="AM108" s="69">
        <v>0</v>
      </c>
      <c r="AN108" s="80">
        <v>0</v>
      </c>
      <c r="AO108" s="80">
        <v>0</v>
      </c>
      <c r="AP108" s="69">
        <v>0</v>
      </c>
      <c r="AQ108" s="69">
        <v>0</v>
      </c>
      <c r="AR108" s="80">
        <v>0</v>
      </c>
      <c r="AS108" s="80">
        <v>0</v>
      </c>
      <c r="AT108" s="69">
        <v>0</v>
      </c>
      <c r="AU108" s="69">
        <v>0</v>
      </c>
      <c r="AV108" s="80">
        <v>0</v>
      </c>
      <c r="AW108" s="80">
        <v>0</v>
      </c>
      <c r="AX108" s="69">
        <v>0</v>
      </c>
      <c r="AY108" s="69">
        <v>0</v>
      </c>
      <c r="AZ108" s="80">
        <v>0</v>
      </c>
      <c r="BA108" s="80">
        <v>0</v>
      </c>
      <c r="BB108" s="69">
        <v>0</v>
      </c>
      <c r="BC108" s="69">
        <v>0</v>
      </c>
      <c r="BD108" s="80">
        <v>0</v>
      </c>
      <c r="BE108" s="80">
        <v>0</v>
      </c>
      <c r="BF108" s="69">
        <v>0</v>
      </c>
      <c r="BG108" s="69">
        <v>0</v>
      </c>
      <c r="BH108" s="80">
        <v>0</v>
      </c>
      <c r="BI108" s="80">
        <v>0</v>
      </c>
      <c r="BJ108" s="69">
        <v>0</v>
      </c>
      <c r="BK108" s="69">
        <v>0</v>
      </c>
      <c r="BL108" s="80">
        <v>0</v>
      </c>
      <c r="BM108" s="80">
        <v>0</v>
      </c>
      <c r="BN108" s="69">
        <v>0</v>
      </c>
      <c r="BO108" s="69">
        <v>0</v>
      </c>
      <c r="BP108" s="80">
        <v>0</v>
      </c>
      <c r="BQ108" s="80">
        <v>0</v>
      </c>
      <c r="BR108" s="69">
        <v>0</v>
      </c>
      <c r="BS108" s="69">
        <v>0</v>
      </c>
      <c r="BT108" s="80">
        <v>0</v>
      </c>
      <c r="BU108" s="80">
        <v>0</v>
      </c>
      <c r="BV108" s="69">
        <v>0</v>
      </c>
      <c r="BW108" s="69">
        <v>0</v>
      </c>
      <c r="BX108" s="80">
        <v>0</v>
      </c>
      <c r="BY108" s="80">
        <v>0</v>
      </c>
      <c r="BZ108" s="69">
        <v>0</v>
      </c>
      <c r="CA108" s="69">
        <v>0</v>
      </c>
      <c r="CB108" s="80">
        <v>0</v>
      </c>
      <c r="CC108" s="80">
        <v>61379</v>
      </c>
      <c r="CD108" s="69">
        <v>16559</v>
      </c>
      <c r="CE108" s="69" t="s">
        <v>835</v>
      </c>
      <c r="CF108" s="69" t="s">
        <v>836</v>
      </c>
      <c r="CG108" s="69" t="s">
        <v>709</v>
      </c>
      <c r="CH108" s="69" t="s">
        <v>709</v>
      </c>
      <c r="CI108" s="69" t="s">
        <v>709</v>
      </c>
      <c r="CJ108" s="68" t="s">
        <v>709</v>
      </c>
      <c r="CK108" s="68">
        <v>46022</v>
      </c>
      <c r="CL108" s="185" t="s">
        <v>993</v>
      </c>
      <c r="CM108" s="67" t="s">
        <v>989</v>
      </c>
      <c r="CN108" s="67" t="s">
        <v>168</v>
      </c>
      <c r="CO108" s="68">
        <v>45880</v>
      </c>
      <c r="CP108" s="185" t="s">
        <v>988</v>
      </c>
      <c r="CQ108" s="67" t="s">
        <v>989</v>
      </c>
      <c r="CR108" s="67" t="s">
        <v>1009</v>
      </c>
      <c r="CS108" s="69">
        <v>3011928.8</v>
      </c>
      <c r="CT108" s="69"/>
      <c r="CU108" s="69"/>
      <c r="CV108" s="69">
        <v>0</v>
      </c>
      <c r="CW108" s="69">
        <v>24</v>
      </c>
      <c r="CX108" s="69">
        <v>0</v>
      </c>
      <c r="CY108" s="69">
        <v>0</v>
      </c>
      <c r="CZ108" s="69">
        <v>0</v>
      </c>
      <c r="DA108" s="69">
        <v>0</v>
      </c>
      <c r="DG108" t="str">
        <f t="shared" si="5"/>
        <v>CO</v>
      </c>
    </row>
    <row r="109" spans="1:111">
      <c r="A109" t="str">
        <f t="shared" si="4"/>
        <v>03CO</v>
      </c>
      <c r="B109" s="67" t="s">
        <v>2</v>
      </c>
      <c r="C109" s="67" t="s">
        <v>698</v>
      </c>
      <c r="D109" s="67" t="s">
        <v>699</v>
      </c>
      <c r="E109" s="68">
        <v>45560</v>
      </c>
      <c r="F109" s="185" t="s">
        <v>988</v>
      </c>
      <c r="G109" s="67" t="s">
        <v>994</v>
      </c>
      <c r="H109" s="69">
        <v>1</v>
      </c>
      <c r="I109" s="69">
        <v>0</v>
      </c>
      <c r="J109" s="69">
        <v>90</v>
      </c>
      <c r="K109" s="69">
        <v>124</v>
      </c>
      <c r="L109" s="69">
        <v>124</v>
      </c>
      <c r="M109" s="69">
        <v>0</v>
      </c>
      <c r="N109" s="69">
        <v>0</v>
      </c>
      <c r="O109" s="69">
        <v>0</v>
      </c>
      <c r="P109" s="69">
        <v>34</v>
      </c>
      <c r="Q109" s="80">
        <v>0</v>
      </c>
      <c r="R109" s="80">
        <v>189979</v>
      </c>
      <c r="S109" s="80">
        <v>10000</v>
      </c>
      <c r="T109" s="80">
        <v>179979</v>
      </c>
      <c r="U109" s="80">
        <v>189979</v>
      </c>
      <c r="V109" s="80">
        <v>177334</v>
      </c>
      <c r="W109" s="80">
        <v>0</v>
      </c>
      <c r="X109" s="80">
        <v>0</v>
      </c>
      <c r="Y109" s="80">
        <v>0</v>
      </c>
      <c r="Z109" s="80">
        <v>177334</v>
      </c>
      <c r="AA109" s="80">
        <v>177334</v>
      </c>
      <c r="AB109" s="80">
        <v>0</v>
      </c>
      <c r="AC109" s="69">
        <v>0</v>
      </c>
      <c r="AD109" s="69">
        <v>25</v>
      </c>
      <c r="AE109" s="69">
        <v>0</v>
      </c>
      <c r="AF109" s="80">
        <v>0</v>
      </c>
      <c r="AG109" s="80">
        <v>0</v>
      </c>
      <c r="AH109" s="69">
        <v>0</v>
      </c>
      <c r="AI109" s="69">
        <v>0</v>
      </c>
      <c r="AJ109" s="80">
        <v>0</v>
      </c>
      <c r="AK109" s="80">
        <v>0</v>
      </c>
      <c r="AL109" s="69">
        <v>0</v>
      </c>
      <c r="AM109" s="69">
        <v>0</v>
      </c>
      <c r="AN109" s="80">
        <v>0</v>
      </c>
      <c r="AO109" s="80">
        <v>0</v>
      </c>
      <c r="AP109" s="69">
        <v>0</v>
      </c>
      <c r="AQ109" s="69">
        <v>0</v>
      </c>
      <c r="AR109" s="80">
        <v>0</v>
      </c>
      <c r="AS109" s="80">
        <v>0</v>
      </c>
      <c r="AT109" s="69">
        <v>0</v>
      </c>
      <c r="AU109" s="69">
        <v>0</v>
      </c>
      <c r="AV109" s="80">
        <v>0</v>
      </c>
      <c r="AW109" s="80">
        <v>0</v>
      </c>
      <c r="AX109" s="69">
        <v>0</v>
      </c>
      <c r="AY109" s="69">
        <v>0</v>
      </c>
      <c r="AZ109" s="80">
        <v>0</v>
      </c>
      <c r="BA109" s="80">
        <v>0</v>
      </c>
      <c r="BB109" s="69">
        <v>0</v>
      </c>
      <c r="BC109" s="69">
        <v>0</v>
      </c>
      <c r="BD109" s="80">
        <v>0</v>
      </c>
      <c r="BE109" s="80">
        <v>0</v>
      </c>
      <c r="BF109" s="69">
        <v>0</v>
      </c>
      <c r="BG109" s="69">
        <v>0</v>
      </c>
      <c r="BH109" s="80">
        <v>0</v>
      </c>
      <c r="BI109" s="80">
        <v>0</v>
      </c>
      <c r="BJ109" s="69">
        <v>0</v>
      </c>
      <c r="BK109" s="69">
        <v>9</v>
      </c>
      <c r="BL109" s="80">
        <v>0</v>
      </c>
      <c r="BM109" s="80">
        <v>0</v>
      </c>
      <c r="BN109" s="69">
        <v>0</v>
      </c>
      <c r="BO109" s="69">
        <v>0</v>
      </c>
      <c r="BP109" s="80">
        <v>0</v>
      </c>
      <c r="BQ109" s="80">
        <v>0</v>
      </c>
      <c r="BR109" s="69">
        <v>0</v>
      </c>
      <c r="BS109" s="69">
        <v>0</v>
      </c>
      <c r="BT109" s="80">
        <v>0</v>
      </c>
      <c r="BU109" s="80">
        <v>0</v>
      </c>
      <c r="BV109" s="69">
        <v>0</v>
      </c>
      <c r="BW109" s="69">
        <v>0</v>
      </c>
      <c r="BX109" s="80">
        <v>0</v>
      </c>
      <c r="BY109" s="80">
        <v>0</v>
      </c>
      <c r="BZ109" s="69">
        <v>0</v>
      </c>
      <c r="CA109" s="69">
        <v>9</v>
      </c>
      <c r="CB109" s="80">
        <v>0</v>
      </c>
      <c r="CC109" s="80">
        <v>0</v>
      </c>
      <c r="CD109" s="69">
        <v>0</v>
      </c>
      <c r="CE109" s="69" t="s">
        <v>799</v>
      </c>
      <c r="CF109" s="69" t="s">
        <v>800</v>
      </c>
      <c r="CG109" s="69" t="s">
        <v>709</v>
      </c>
      <c r="CH109" s="69" t="s">
        <v>709</v>
      </c>
      <c r="CI109" s="69" t="s">
        <v>709</v>
      </c>
      <c r="CJ109" s="68" t="s">
        <v>709</v>
      </c>
      <c r="CK109" s="68">
        <v>45994</v>
      </c>
      <c r="CL109" s="185" t="s">
        <v>993</v>
      </c>
      <c r="CM109" s="67" t="s">
        <v>989</v>
      </c>
      <c r="CN109" s="67" t="s">
        <v>168</v>
      </c>
      <c r="CO109" s="68">
        <v>45786</v>
      </c>
      <c r="CP109" s="185" t="s">
        <v>986</v>
      </c>
      <c r="CQ109" s="67" t="s">
        <v>994</v>
      </c>
      <c r="CR109" s="67" t="s">
        <v>1008</v>
      </c>
      <c r="CS109" s="69">
        <v>237358.31</v>
      </c>
      <c r="CT109" s="69"/>
      <c r="CU109" s="69"/>
      <c r="CV109" s="69">
        <v>0</v>
      </c>
      <c r="CW109" s="69">
        <v>0</v>
      </c>
      <c r="CX109" s="69">
        <v>0</v>
      </c>
      <c r="CY109" s="69">
        <v>0</v>
      </c>
      <c r="CZ109" s="69">
        <v>0</v>
      </c>
      <c r="DA109" s="69">
        <v>0</v>
      </c>
      <c r="DG109" t="str">
        <f t="shared" si="5"/>
        <v>CO</v>
      </c>
    </row>
    <row r="110" spans="1:111">
      <c r="A110" t="str">
        <f t="shared" si="4"/>
        <v>03CO</v>
      </c>
      <c r="B110" s="67" t="s">
        <v>2</v>
      </c>
      <c r="C110" s="67" t="s">
        <v>649</v>
      </c>
      <c r="D110" s="67" t="s">
        <v>650</v>
      </c>
      <c r="E110" s="68">
        <v>45686</v>
      </c>
      <c r="F110" s="185" t="s">
        <v>991</v>
      </c>
      <c r="G110" s="67" t="s">
        <v>994</v>
      </c>
      <c r="H110" s="69">
        <v>1</v>
      </c>
      <c r="I110" s="69">
        <v>0</v>
      </c>
      <c r="J110" s="69">
        <v>180</v>
      </c>
      <c r="K110" s="69">
        <v>199</v>
      </c>
      <c r="L110" s="69">
        <v>122</v>
      </c>
      <c r="M110" s="69">
        <v>77</v>
      </c>
      <c r="N110" s="69">
        <v>0</v>
      </c>
      <c r="O110" s="69">
        <v>0</v>
      </c>
      <c r="P110" s="69">
        <v>14</v>
      </c>
      <c r="Q110" s="80">
        <v>5</v>
      </c>
      <c r="R110" s="80">
        <v>511934</v>
      </c>
      <c r="S110" s="80">
        <v>22600</v>
      </c>
      <c r="T110" s="80">
        <v>489334</v>
      </c>
      <c r="U110" s="80">
        <v>511934</v>
      </c>
      <c r="V110" s="80">
        <v>495348</v>
      </c>
      <c r="W110" s="80">
        <v>0</v>
      </c>
      <c r="X110" s="80">
        <v>0</v>
      </c>
      <c r="Y110" s="80">
        <v>0</v>
      </c>
      <c r="Z110" s="80">
        <v>495348</v>
      </c>
      <c r="AA110" s="80">
        <v>495348</v>
      </c>
      <c r="AB110" s="80">
        <v>0</v>
      </c>
      <c r="AC110" s="69">
        <v>0</v>
      </c>
      <c r="AD110" s="69">
        <v>10</v>
      </c>
      <c r="AE110" s="69">
        <v>0</v>
      </c>
      <c r="AF110" s="80">
        <v>0</v>
      </c>
      <c r="AG110" s="80">
        <v>0</v>
      </c>
      <c r="AH110" s="69">
        <v>0</v>
      </c>
      <c r="AI110" s="69">
        <v>0</v>
      </c>
      <c r="AJ110" s="80">
        <v>5</v>
      </c>
      <c r="AK110" s="80">
        <v>0</v>
      </c>
      <c r="AL110" s="69">
        <v>0</v>
      </c>
      <c r="AM110" s="69">
        <v>0</v>
      </c>
      <c r="AN110" s="80">
        <v>0</v>
      </c>
      <c r="AO110" s="80">
        <v>0</v>
      </c>
      <c r="AP110" s="69">
        <v>0</v>
      </c>
      <c r="AQ110" s="69">
        <v>0</v>
      </c>
      <c r="AR110" s="80">
        <v>0</v>
      </c>
      <c r="AS110" s="80">
        <v>0</v>
      </c>
      <c r="AT110" s="69">
        <v>0</v>
      </c>
      <c r="AU110" s="69">
        <v>0</v>
      </c>
      <c r="AV110" s="80">
        <v>0</v>
      </c>
      <c r="AW110" s="80">
        <v>0</v>
      </c>
      <c r="AX110" s="69">
        <v>0</v>
      </c>
      <c r="AY110" s="69">
        <v>0</v>
      </c>
      <c r="AZ110" s="80">
        <v>0</v>
      </c>
      <c r="BA110" s="80">
        <v>0</v>
      </c>
      <c r="BB110" s="69">
        <v>0</v>
      </c>
      <c r="BC110" s="69">
        <v>0</v>
      </c>
      <c r="BD110" s="80">
        <v>0</v>
      </c>
      <c r="BE110" s="80">
        <v>0</v>
      </c>
      <c r="BF110" s="69">
        <v>0</v>
      </c>
      <c r="BG110" s="69">
        <v>0</v>
      </c>
      <c r="BH110" s="80">
        <v>0</v>
      </c>
      <c r="BI110" s="80">
        <v>0</v>
      </c>
      <c r="BJ110" s="69">
        <v>0</v>
      </c>
      <c r="BK110" s="69">
        <v>0</v>
      </c>
      <c r="BL110" s="80">
        <v>0</v>
      </c>
      <c r="BM110" s="80">
        <v>0</v>
      </c>
      <c r="BN110" s="69">
        <v>0</v>
      </c>
      <c r="BO110" s="69">
        <v>0</v>
      </c>
      <c r="BP110" s="80">
        <v>0</v>
      </c>
      <c r="BQ110" s="80">
        <v>0</v>
      </c>
      <c r="BR110" s="69">
        <v>0</v>
      </c>
      <c r="BS110" s="69">
        <v>0</v>
      </c>
      <c r="BT110" s="80">
        <v>0</v>
      </c>
      <c r="BU110" s="80">
        <v>0</v>
      </c>
      <c r="BV110" s="69">
        <v>0</v>
      </c>
      <c r="BW110" s="69">
        <v>0</v>
      </c>
      <c r="BX110" s="80">
        <v>0</v>
      </c>
      <c r="BY110" s="80">
        <v>0</v>
      </c>
      <c r="BZ110" s="69">
        <v>0</v>
      </c>
      <c r="CA110" s="69">
        <v>0</v>
      </c>
      <c r="CB110" s="80">
        <v>5</v>
      </c>
      <c r="CC110" s="80">
        <v>0</v>
      </c>
      <c r="CD110" s="69">
        <v>0</v>
      </c>
      <c r="CE110" s="69" t="s">
        <v>837</v>
      </c>
      <c r="CF110" s="69" t="s">
        <v>838</v>
      </c>
      <c r="CG110" s="69" t="s">
        <v>709</v>
      </c>
      <c r="CH110" s="69" t="s">
        <v>709</v>
      </c>
      <c r="CI110" s="69" t="s">
        <v>709</v>
      </c>
      <c r="CJ110" s="68" t="s">
        <v>709</v>
      </c>
      <c r="CK110" s="68">
        <v>46085</v>
      </c>
      <c r="CL110" s="185" t="s">
        <v>991</v>
      </c>
      <c r="CM110" s="67" t="s">
        <v>989</v>
      </c>
      <c r="CN110" s="67" t="s">
        <v>168</v>
      </c>
      <c r="CO110" s="68">
        <v>45966</v>
      </c>
      <c r="CP110" s="185" t="s">
        <v>993</v>
      </c>
      <c r="CQ110" s="67" t="s">
        <v>989</v>
      </c>
      <c r="CR110" s="67" t="s">
        <v>1008</v>
      </c>
      <c r="CS110" s="69">
        <v>509928.23</v>
      </c>
      <c r="CT110" s="69"/>
      <c r="CU110" s="69"/>
      <c r="CV110" s="69">
        <v>5</v>
      </c>
      <c r="CW110" s="69">
        <v>4</v>
      </c>
      <c r="CX110" s="69">
        <v>0</v>
      </c>
      <c r="CY110" s="69">
        <v>0</v>
      </c>
      <c r="CZ110" s="69">
        <v>0</v>
      </c>
      <c r="DA110" s="69">
        <v>0</v>
      </c>
      <c r="DG110" t="str">
        <f t="shared" si="5"/>
        <v>CO</v>
      </c>
    </row>
    <row r="111" spans="1:111">
      <c r="A111" t="str">
        <f t="shared" si="4"/>
        <v>03DO</v>
      </c>
      <c r="B111" s="67" t="s">
        <v>2</v>
      </c>
      <c r="C111" s="67" t="s">
        <v>684</v>
      </c>
      <c r="D111" s="67" t="s">
        <v>685</v>
      </c>
      <c r="E111" s="68">
        <v>44882</v>
      </c>
      <c r="F111" s="185" t="s">
        <v>993</v>
      </c>
      <c r="G111" s="67" t="s">
        <v>995</v>
      </c>
      <c r="H111" s="69">
        <v>1</v>
      </c>
      <c r="I111" s="69">
        <v>0</v>
      </c>
      <c r="J111" s="69">
        <v>250</v>
      </c>
      <c r="K111" s="69">
        <v>680</v>
      </c>
      <c r="L111" s="69">
        <v>695</v>
      </c>
      <c r="M111" s="69">
        <v>-15</v>
      </c>
      <c r="N111" s="69">
        <v>15</v>
      </c>
      <c r="O111" s="69">
        <v>0</v>
      </c>
      <c r="P111" s="69">
        <v>430</v>
      </c>
      <c r="Q111" s="80">
        <v>0</v>
      </c>
      <c r="R111" s="80">
        <v>3672487</v>
      </c>
      <c r="S111" s="80">
        <v>50000</v>
      </c>
      <c r="T111" s="80">
        <v>3622487</v>
      </c>
      <c r="U111" s="80">
        <v>3672487</v>
      </c>
      <c r="V111" s="80">
        <v>3781493</v>
      </c>
      <c r="W111" s="80">
        <v>-38880</v>
      </c>
      <c r="X111" s="80">
        <v>0</v>
      </c>
      <c r="Y111" s="80">
        <v>-38880</v>
      </c>
      <c r="Z111" s="80">
        <v>3742613</v>
      </c>
      <c r="AA111" s="80">
        <v>3778340</v>
      </c>
      <c r="AB111" s="80">
        <v>35727</v>
      </c>
      <c r="AC111" s="69">
        <v>0</v>
      </c>
      <c r="AD111" s="69">
        <v>186</v>
      </c>
      <c r="AE111" s="69">
        <v>0</v>
      </c>
      <c r="AF111" s="80">
        <v>0</v>
      </c>
      <c r="AG111" s="80">
        <v>0</v>
      </c>
      <c r="AH111" s="69">
        <v>0</v>
      </c>
      <c r="AI111" s="69">
        <v>152</v>
      </c>
      <c r="AJ111" s="80">
        <v>0</v>
      </c>
      <c r="AK111" s="80">
        <v>0</v>
      </c>
      <c r="AL111" s="69">
        <v>0</v>
      </c>
      <c r="AM111" s="69">
        <v>0</v>
      </c>
      <c r="AN111" s="80">
        <v>0</v>
      </c>
      <c r="AO111" s="80">
        <v>0</v>
      </c>
      <c r="AP111" s="69">
        <v>0</v>
      </c>
      <c r="AQ111" s="69">
        <v>0</v>
      </c>
      <c r="AR111" s="80">
        <v>0</v>
      </c>
      <c r="AS111" s="80">
        <v>0</v>
      </c>
      <c r="AT111" s="69">
        <v>0</v>
      </c>
      <c r="AU111" s="69">
        <v>0</v>
      </c>
      <c r="AV111" s="80">
        <v>0</v>
      </c>
      <c r="AW111" s="80">
        <v>0</v>
      </c>
      <c r="AX111" s="69">
        <v>0</v>
      </c>
      <c r="AY111" s="69">
        <v>0</v>
      </c>
      <c r="AZ111" s="80">
        <v>0</v>
      </c>
      <c r="BA111" s="80">
        <v>0</v>
      </c>
      <c r="BB111" s="69">
        <v>0</v>
      </c>
      <c r="BC111" s="69">
        <v>0</v>
      </c>
      <c r="BD111" s="80">
        <v>0</v>
      </c>
      <c r="BE111" s="80">
        <v>0</v>
      </c>
      <c r="BF111" s="69">
        <v>0</v>
      </c>
      <c r="BG111" s="69">
        <v>0</v>
      </c>
      <c r="BH111" s="80">
        <v>0</v>
      </c>
      <c r="BI111" s="80">
        <v>0</v>
      </c>
      <c r="BJ111" s="69">
        <v>0</v>
      </c>
      <c r="BK111" s="69">
        <v>153</v>
      </c>
      <c r="BL111" s="80">
        <v>0</v>
      </c>
      <c r="BM111" s="80">
        <v>0</v>
      </c>
      <c r="BN111" s="69">
        <v>0</v>
      </c>
      <c r="BO111" s="69">
        <v>0</v>
      </c>
      <c r="BP111" s="80">
        <v>0</v>
      </c>
      <c r="BQ111" s="80">
        <v>0</v>
      </c>
      <c r="BR111" s="69">
        <v>0</v>
      </c>
      <c r="BS111" s="69">
        <v>0</v>
      </c>
      <c r="BT111" s="80">
        <v>0</v>
      </c>
      <c r="BU111" s="80">
        <v>0</v>
      </c>
      <c r="BV111" s="69">
        <v>0</v>
      </c>
      <c r="BW111" s="69">
        <v>0</v>
      </c>
      <c r="BX111" s="80">
        <v>0</v>
      </c>
      <c r="BY111" s="80">
        <v>0</v>
      </c>
      <c r="BZ111" s="69">
        <v>0</v>
      </c>
      <c r="CA111" s="69">
        <v>305</v>
      </c>
      <c r="CB111" s="80">
        <v>0</v>
      </c>
      <c r="CC111" s="80">
        <v>0</v>
      </c>
      <c r="CD111" s="69">
        <v>0</v>
      </c>
      <c r="CE111" s="69" t="s">
        <v>801</v>
      </c>
      <c r="CF111" s="69" t="s">
        <v>802</v>
      </c>
      <c r="CG111" s="69" t="s">
        <v>709</v>
      </c>
      <c r="CH111" s="69" t="s">
        <v>709</v>
      </c>
      <c r="CI111" s="69" t="s">
        <v>709</v>
      </c>
      <c r="CJ111" s="68" t="s">
        <v>709</v>
      </c>
      <c r="CK111" s="68">
        <v>46050</v>
      </c>
      <c r="CL111" s="185" t="s">
        <v>991</v>
      </c>
      <c r="CM111" s="67" t="s">
        <v>989</v>
      </c>
      <c r="CN111" s="67" t="s">
        <v>168</v>
      </c>
      <c r="CO111" s="68">
        <v>45778</v>
      </c>
      <c r="CP111" s="185" t="s">
        <v>986</v>
      </c>
      <c r="CQ111" s="67" t="s">
        <v>994</v>
      </c>
      <c r="CR111" s="67" t="s">
        <v>1008</v>
      </c>
      <c r="CS111" s="69">
        <v>3629576.67</v>
      </c>
      <c r="CT111" s="69"/>
      <c r="CU111" s="69"/>
      <c r="CV111" s="69">
        <v>0</v>
      </c>
      <c r="CW111" s="69">
        <v>92</v>
      </c>
      <c r="CX111" s="69">
        <v>0</v>
      </c>
      <c r="CY111" s="69">
        <v>0</v>
      </c>
      <c r="CZ111" s="69">
        <v>0</v>
      </c>
      <c r="DA111" s="69">
        <v>0</v>
      </c>
      <c r="DG111" t="str">
        <f t="shared" si="5"/>
        <v>DO</v>
      </c>
    </row>
    <row r="112" spans="1:111">
      <c r="A112" t="str">
        <f t="shared" si="4"/>
        <v>03DO</v>
      </c>
      <c r="B112" s="67" t="s">
        <v>2</v>
      </c>
      <c r="C112" s="67" t="s">
        <v>290</v>
      </c>
      <c r="D112" s="67" t="s">
        <v>291</v>
      </c>
      <c r="E112" s="68">
        <v>44966</v>
      </c>
      <c r="F112" s="185" t="s">
        <v>991</v>
      </c>
      <c r="G112" s="67" t="s">
        <v>995</v>
      </c>
      <c r="H112" s="69">
        <v>3</v>
      </c>
      <c r="I112" s="69">
        <v>4</v>
      </c>
      <c r="J112" s="69">
        <v>310</v>
      </c>
      <c r="K112" s="69">
        <v>751</v>
      </c>
      <c r="L112" s="69">
        <v>749</v>
      </c>
      <c r="M112" s="69">
        <v>2</v>
      </c>
      <c r="N112" s="69">
        <v>0</v>
      </c>
      <c r="O112" s="69">
        <v>0</v>
      </c>
      <c r="P112" s="69">
        <v>275</v>
      </c>
      <c r="Q112" s="80">
        <v>169</v>
      </c>
      <c r="R112" s="80">
        <v>9981474</v>
      </c>
      <c r="S112" s="80">
        <v>90589</v>
      </c>
      <c r="T112" s="80">
        <v>9890885</v>
      </c>
      <c r="U112" s="80">
        <v>10203672</v>
      </c>
      <c r="V112" s="80">
        <v>10678123</v>
      </c>
      <c r="W112" s="80">
        <v>0</v>
      </c>
      <c r="X112" s="80">
        <v>0</v>
      </c>
      <c r="Y112" s="80">
        <v>0</v>
      </c>
      <c r="Z112" s="80">
        <v>10678123</v>
      </c>
      <c r="AA112" s="80">
        <v>10639564</v>
      </c>
      <c r="AB112" s="80">
        <v>-38559</v>
      </c>
      <c r="AC112" s="69">
        <v>222198</v>
      </c>
      <c r="AD112" s="69">
        <v>136</v>
      </c>
      <c r="AE112" s="69">
        <v>0</v>
      </c>
      <c r="AF112" s="80">
        <v>51</v>
      </c>
      <c r="AG112" s="80">
        <v>147417</v>
      </c>
      <c r="AH112" s="69">
        <v>0</v>
      </c>
      <c r="AI112" s="69">
        <v>77</v>
      </c>
      <c r="AJ112" s="80">
        <v>3</v>
      </c>
      <c r="AK112" s="80">
        <v>27500</v>
      </c>
      <c r="AL112" s="69">
        <v>0</v>
      </c>
      <c r="AM112" s="69">
        <v>0</v>
      </c>
      <c r="AN112" s="80">
        <v>0</v>
      </c>
      <c r="AO112" s="80">
        <v>0</v>
      </c>
      <c r="AP112" s="69">
        <v>0</v>
      </c>
      <c r="AQ112" s="69">
        <v>0</v>
      </c>
      <c r="AR112" s="80">
        <v>0</v>
      </c>
      <c r="AS112" s="80">
        <v>0</v>
      </c>
      <c r="AT112" s="69">
        <v>0</v>
      </c>
      <c r="AU112" s="69">
        <v>0</v>
      </c>
      <c r="AV112" s="80">
        <v>0</v>
      </c>
      <c r="AW112" s="80">
        <v>0</v>
      </c>
      <c r="AX112" s="69">
        <v>0</v>
      </c>
      <c r="AY112" s="69">
        <v>0</v>
      </c>
      <c r="AZ112" s="80">
        <v>115</v>
      </c>
      <c r="BA112" s="80">
        <v>44650</v>
      </c>
      <c r="BB112" s="69">
        <v>0</v>
      </c>
      <c r="BC112" s="69">
        <v>0</v>
      </c>
      <c r="BD112" s="80">
        <v>0</v>
      </c>
      <c r="BE112" s="80">
        <v>0</v>
      </c>
      <c r="BF112" s="69">
        <v>0</v>
      </c>
      <c r="BG112" s="69">
        <v>0</v>
      </c>
      <c r="BH112" s="80">
        <v>0</v>
      </c>
      <c r="BI112" s="80">
        <v>0</v>
      </c>
      <c r="BJ112" s="69">
        <v>0</v>
      </c>
      <c r="BK112" s="69">
        <v>0</v>
      </c>
      <c r="BL112" s="80">
        <v>0</v>
      </c>
      <c r="BM112" s="80">
        <v>0</v>
      </c>
      <c r="BN112" s="69">
        <v>0</v>
      </c>
      <c r="BO112" s="69">
        <v>0</v>
      </c>
      <c r="BP112" s="80">
        <v>0</v>
      </c>
      <c r="BQ112" s="80">
        <v>0</v>
      </c>
      <c r="BR112" s="69">
        <v>0</v>
      </c>
      <c r="BS112" s="69">
        <v>0</v>
      </c>
      <c r="BT112" s="80">
        <v>0</v>
      </c>
      <c r="BU112" s="80">
        <v>0</v>
      </c>
      <c r="BV112" s="69">
        <v>0</v>
      </c>
      <c r="BW112" s="69">
        <v>0</v>
      </c>
      <c r="BX112" s="80">
        <v>0</v>
      </c>
      <c r="BY112" s="80">
        <v>0</v>
      </c>
      <c r="BZ112" s="69">
        <v>0</v>
      </c>
      <c r="CA112" s="69">
        <v>77</v>
      </c>
      <c r="CB112" s="80">
        <v>169</v>
      </c>
      <c r="CC112" s="80">
        <v>219567</v>
      </c>
      <c r="CD112" s="69">
        <v>0</v>
      </c>
      <c r="CE112" s="69" t="s">
        <v>762</v>
      </c>
      <c r="CF112" s="69" t="s">
        <v>763</v>
      </c>
      <c r="CG112" s="69" t="s">
        <v>709</v>
      </c>
      <c r="CH112" s="69" t="s">
        <v>709</v>
      </c>
      <c r="CI112" s="69" t="s">
        <v>709</v>
      </c>
      <c r="CJ112" s="68" t="s">
        <v>709</v>
      </c>
      <c r="CK112" s="68">
        <v>45925</v>
      </c>
      <c r="CL112" s="185" t="s">
        <v>988</v>
      </c>
      <c r="CM112" s="67" t="s">
        <v>989</v>
      </c>
      <c r="CN112" s="67" t="s">
        <v>168</v>
      </c>
      <c r="CO112" s="68">
        <v>45804</v>
      </c>
      <c r="CP112" s="185" t="s">
        <v>986</v>
      </c>
      <c r="CQ112" s="67" t="s">
        <v>994</v>
      </c>
      <c r="CR112" s="67" t="s">
        <v>1009</v>
      </c>
      <c r="CS112" s="69">
        <v>10144016.25</v>
      </c>
      <c r="CT112" s="69"/>
      <c r="CU112" s="69"/>
      <c r="CV112" s="69">
        <v>33</v>
      </c>
      <c r="CW112" s="69">
        <v>62</v>
      </c>
      <c r="CX112" s="69">
        <v>0</v>
      </c>
      <c r="CY112" s="69">
        <v>0</v>
      </c>
      <c r="CZ112" s="69">
        <v>0</v>
      </c>
      <c r="DA112" s="69">
        <v>0</v>
      </c>
      <c r="DG112" t="str">
        <f t="shared" si="5"/>
        <v>DO</v>
      </c>
    </row>
    <row r="113" spans="1:111">
      <c r="A113" t="str">
        <f t="shared" si="4"/>
        <v>03DO</v>
      </c>
      <c r="B113" s="67" t="s">
        <v>2</v>
      </c>
      <c r="C113" s="67" t="s">
        <v>686</v>
      </c>
      <c r="D113" s="67" t="s">
        <v>687</v>
      </c>
      <c r="E113" s="68">
        <v>45211</v>
      </c>
      <c r="F113" s="185" t="s">
        <v>993</v>
      </c>
      <c r="G113" s="67" t="s">
        <v>990</v>
      </c>
      <c r="H113" s="69">
        <v>1</v>
      </c>
      <c r="I113" s="69">
        <v>0</v>
      </c>
      <c r="J113" s="69">
        <v>333</v>
      </c>
      <c r="K113" s="69">
        <v>516</v>
      </c>
      <c r="L113" s="69">
        <v>511</v>
      </c>
      <c r="M113" s="69">
        <v>5</v>
      </c>
      <c r="N113" s="69">
        <v>0</v>
      </c>
      <c r="O113" s="69">
        <v>0</v>
      </c>
      <c r="P113" s="69">
        <v>183</v>
      </c>
      <c r="Q113" s="80">
        <v>0</v>
      </c>
      <c r="R113" s="80">
        <v>3075367</v>
      </c>
      <c r="S113" s="80">
        <v>50000</v>
      </c>
      <c r="T113" s="80">
        <v>3025367</v>
      </c>
      <c r="U113" s="80">
        <v>3075367</v>
      </c>
      <c r="V113" s="80">
        <v>2907496</v>
      </c>
      <c r="W113" s="80">
        <v>0</v>
      </c>
      <c r="X113" s="80">
        <v>0</v>
      </c>
      <c r="Y113" s="80">
        <v>0</v>
      </c>
      <c r="Z113" s="80">
        <v>2907496</v>
      </c>
      <c r="AA113" s="80">
        <v>2907496</v>
      </c>
      <c r="AB113" s="80">
        <v>0</v>
      </c>
      <c r="AC113" s="69">
        <v>0</v>
      </c>
      <c r="AD113" s="69">
        <v>87</v>
      </c>
      <c r="AE113" s="69">
        <v>0</v>
      </c>
      <c r="AF113" s="80">
        <v>0</v>
      </c>
      <c r="AG113" s="80">
        <v>0</v>
      </c>
      <c r="AH113" s="69">
        <v>0</v>
      </c>
      <c r="AI113" s="69">
        <v>0</v>
      </c>
      <c r="AJ113" s="80">
        <v>0</v>
      </c>
      <c r="AK113" s="80">
        <v>0</v>
      </c>
      <c r="AL113" s="69">
        <v>0</v>
      </c>
      <c r="AM113" s="69">
        <v>0</v>
      </c>
      <c r="AN113" s="80">
        <v>0</v>
      </c>
      <c r="AO113" s="80">
        <v>0</v>
      </c>
      <c r="AP113" s="69">
        <v>0</v>
      </c>
      <c r="AQ113" s="69">
        <v>0</v>
      </c>
      <c r="AR113" s="80">
        <v>0</v>
      </c>
      <c r="AS113" s="80">
        <v>0</v>
      </c>
      <c r="AT113" s="69">
        <v>0</v>
      </c>
      <c r="AU113" s="69">
        <v>0</v>
      </c>
      <c r="AV113" s="80">
        <v>0</v>
      </c>
      <c r="AW113" s="80">
        <v>0</v>
      </c>
      <c r="AX113" s="69">
        <v>0</v>
      </c>
      <c r="AY113" s="69">
        <v>28</v>
      </c>
      <c r="AZ113" s="80">
        <v>0</v>
      </c>
      <c r="BA113" s="80">
        <v>0</v>
      </c>
      <c r="BB113" s="69">
        <v>0</v>
      </c>
      <c r="BC113" s="69">
        <v>0</v>
      </c>
      <c r="BD113" s="80">
        <v>0</v>
      </c>
      <c r="BE113" s="80">
        <v>0</v>
      </c>
      <c r="BF113" s="69">
        <v>0</v>
      </c>
      <c r="BG113" s="69">
        <v>0</v>
      </c>
      <c r="BH113" s="80">
        <v>0</v>
      </c>
      <c r="BI113" s="80">
        <v>0</v>
      </c>
      <c r="BJ113" s="69">
        <v>0</v>
      </c>
      <c r="BK113" s="69">
        <v>0</v>
      </c>
      <c r="BL113" s="80">
        <v>0</v>
      </c>
      <c r="BM113" s="80">
        <v>0</v>
      </c>
      <c r="BN113" s="69">
        <v>0</v>
      </c>
      <c r="BO113" s="69">
        <v>0</v>
      </c>
      <c r="BP113" s="80">
        <v>0</v>
      </c>
      <c r="BQ113" s="80">
        <v>0</v>
      </c>
      <c r="BR113" s="69">
        <v>0</v>
      </c>
      <c r="BS113" s="69">
        <v>0</v>
      </c>
      <c r="BT113" s="80">
        <v>0</v>
      </c>
      <c r="BU113" s="80">
        <v>0</v>
      </c>
      <c r="BV113" s="69">
        <v>0</v>
      </c>
      <c r="BW113" s="69">
        <v>0</v>
      </c>
      <c r="BX113" s="80">
        <v>0</v>
      </c>
      <c r="BY113" s="80">
        <v>0</v>
      </c>
      <c r="BZ113" s="69">
        <v>0</v>
      </c>
      <c r="CA113" s="69">
        <v>28</v>
      </c>
      <c r="CB113" s="80">
        <v>0</v>
      </c>
      <c r="CC113" s="80">
        <v>0</v>
      </c>
      <c r="CD113" s="69">
        <v>0</v>
      </c>
      <c r="CE113" s="69" t="s">
        <v>803</v>
      </c>
      <c r="CF113" s="69" t="s">
        <v>804</v>
      </c>
      <c r="CG113" s="69" t="s">
        <v>709</v>
      </c>
      <c r="CH113" s="69" t="s">
        <v>709</v>
      </c>
      <c r="CI113" s="69" t="s">
        <v>709</v>
      </c>
      <c r="CJ113" s="68" t="s">
        <v>709</v>
      </c>
      <c r="CK113" s="68">
        <v>45897</v>
      </c>
      <c r="CL113" s="185" t="s">
        <v>988</v>
      </c>
      <c r="CM113" s="67" t="s">
        <v>989</v>
      </c>
      <c r="CN113" s="67" t="s">
        <v>168</v>
      </c>
      <c r="CO113" s="68">
        <v>45821</v>
      </c>
      <c r="CP113" s="185" t="s">
        <v>986</v>
      </c>
      <c r="CQ113" s="67" t="s">
        <v>994</v>
      </c>
      <c r="CR113" s="67" t="s">
        <v>1007</v>
      </c>
      <c r="CS113" s="69">
        <v>4067368.66</v>
      </c>
      <c r="CT113" s="69"/>
      <c r="CU113" s="69"/>
      <c r="CV113" s="69">
        <v>0</v>
      </c>
      <c r="CW113" s="69">
        <v>68</v>
      </c>
      <c r="CX113" s="69">
        <v>0</v>
      </c>
      <c r="CY113" s="69">
        <v>0</v>
      </c>
      <c r="CZ113" s="69">
        <v>0</v>
      </c>
      <c r="DA113" s="69">
        <v>0</v>
      </c>
      <c r="DG113" t="str">
        <f t="shared" si="5"/>
        <v>DO</v>
      </c>
    </row>
    <row r="114" spans="1:111">
      <c r="A114" t="str">
        <f t="shared" si="4"/>
        <v>03DO</v>
      </c>
      <c r="B114" s="67" t="s">
        <v>2</v>
      </c>
      <c r="C114" s="67" t="s">
        <v>292</v>
      </c>
      <c r="D114" s="67" t="s">
        <v>293</v>
      </c>
      <c r="E114" s="68">
        <v>45085</v>
      </c>
      <c r="F114" s="185" t="s">
        <v>986</v>
      </c>
      <c r="G114" s="67" t="s">
        <v>995</v>
      </c>
      <c r="H114" s="69">
        <v>3</v>
      </c>
      <c r="I114" s="69">
        <v>1</v>
      </c>
      <c r="J114" s="69">
        <v>385</v>
      </c>
      <c r="K114" s="69">
        <v>538</v>
      </c>
      <c r="L114" s="69">
        <v>538</v>
      </c>
      <c r="M114" s="69">
        <v>0</v>
      </c>
      <c r="N114" s="69">
        <v>0</v>
      </c>
      <c r="O114" s="69">
        <v>0</v>
      </c>
      <c r="P114" s="69">
        <v>144</v>
      </c>
      <c r="Q114" s="80">
        <v>9</v>
      </c>
      <c r="R114" s="80">
        <v>7280451</v>
      </c>
      <c r="S114" s="80">
        <v>56951</v>
      </c>
      <c r="T114" s="80">
        <v>7223500</v>
      </c>
      <c r="U114" s="80">
        <v>7422322</v>
      </c>
      <c r="V114" s="80">
        <v>7437743</v>
      </c>
      <c r="W114" s="80">
        <v>0</v>
      </c>
      <c r="X114" s="80">
        <v>0</v>
      </c>
      <c r="Y114" s="80">
        <v>0</v>
      </c>
      <c r="Z114" s="80">
        <v>7437743</v>
      </c>
      <c r="AA114" s="80">
        <v>7440600</v>
      </c>
      <c r="AB114" s="80">
        <v>2857</v>
      </c>
      <c r="AC114" s="69">
        <v>141871</v>
      </c>
      <c r="AD114" s="69">
        <v>76</v>
      </c>
      <c r="AE114" s="69">
        <v>0</v>
      </c>
      <c r="AF114" s="80">
        <v>5</v>
      </c>
      <c r="AG114" s="80">
        <v>141871</v>
      </c>
      <c r="AH114" s="69">
        <v>0</v>
      </c>
      <c r="AI114" s="69">
        <v>0</v>
      </c>
      <c r="AJ114" s="80">
        <v>0</v>
      </c>
      <c r="AK114" s="80">
        <v>2964</v>
      </c>
      <c r="AL114" s="69">
        <v>0</v>
      </c>
      <c r="AM114" s="69">
        <v>0</v>
      </c>
      <c r="AN114" s="80">
        <v>0</v>
      </c>
      <c r="AO114" s="80">
        <v>0</v>
      </c>
      <c r="AP114" s="69">
        <v>0</v>
      </c>
      <c r="AQ114" s="69">
        <v>0</v>
      </c>
      <c r="AR114" s="80">
        <v>0</v>
      </c>
      <c r="AS114" s="80">
        <v>0</v>
      </c>
      <c r="AT114" s="69">
        <v>0</v>
      </c>
      <c r="AU114" s="69">
        <v>0</v>
      </c>
      <c r="AV114" s="80">
        <v>0</v>
      </c>
      <c r="AW114" s="80">
        <v>0</v>
      </c>
      <c r="AX114" s="69">
        <v>0</v>
      </c>
      <c r="AY114" s="69">
        <v>0</v>
      </c>
      <c r="AZ114" s="80">
        <v>0</v>
      </c>
      <c r="BA114" s="80">
        <v>5280</v>
      </c>
      <c r="BB114" s="69">
        <v>0</v>
      </c>
      <c r="BC114" s="69">
        <v>0</v>
      </c>
      <c r="BD114" s="80">
        <v>4</v>
      </c>
      <c r="BE114" s="80">
        <v>9515</v>
      </c>
      <c r="BF114" s="69">
        <v>0</v>
      </c>
      <c r="BG114" s="69">
        <v>0</v>
      </c>
      <c r="BH114" s="80">
        <v>0</v>
      </c>
      <c r="BI114" s="80">
        <v>0</v>
      </c>
      <c r="BJ114" s="69">
        <v>0</v>
      </c>
      <c r="BK114" s="69">
        <v>0</v>
      </c>
      <c r="BL114" s="80">
        <v>0</v>
      </c>
      <c r="BM114" s="80">
        <v>0</v>
      </c>
      <c r="BN114" s="69">
        <v>0</v>
      </c>
      <c r="BO114" s="69">
        <v>0</v>
      </c>
      <c r="BP114" s="80">
        <v>0</v>
      </c>
      <c r="BQ114" s="80">
        <v>0</v>
      </c>
      <c r="BR114" s="69">
        <v>0</v>
      </c>
      <c r="BS114" s="69">
        <v>16</v>
      </c>
      <c r="BT114" s="80">
        <v>0</v>
      </c>
      <c r="BU114" s="80">
        <v>0</v>
      </c>
      <c r="BV114" s="69">
        <v>0</v>
      </c>
      <c r="BW114" s="69">
        <v>0</v>
      </c>
      <c r="BX114" s="80">
        <v>0</v>
      </c>
      <c r="BY114" s="80">
        <v>0</v>
      </c>
      <c r="BZ114" s="69">
        <v>0</v>
      </c>
      <c r="CA114" s="69">
        <v>16</v>
      </c>
      <c r="CB114" s="80">
        <v>9</v>
      </c>
      <c r="CC114" s="80">
        <v>159630</v>
      </c>
      <c r="CD114" s="69">
        <v>0</v>
      </c>
      <c r="CE114" s="69" t="s">
        <v>805</v>
      </c>
      <c r="CF114" s="69" t="s">
        <v>806</v>
      </c>
      <c r="CG114" s="69" t="s">
        <v>709</v>
      </c>
      <c r="CH114" s="69" t="s">
        <v>709</v>
      </c>
      <c r="CI114" s="69" t="s">
        <v>709</v>
      </c>
      <c r="CJ114" s="68" t="s">
        <v>709</v>
      </c>
      <c r="CK114" s="68">
        <v>45852</v>
      </c>
      <c r="CL114" s="185" t="s">
        <v>988</v>
      </c>
      <c r="CM114" s="67" t="s">
        <v>989</v>
      </c>
      <c r="CN114" s="67" t="s">
        <v>168</v>
      </c>
      <c r="CO114" s="68">
        <v>45719</v>
      </c>
      <c r="CP114" s="185" t="s">
        <v>991</v>
      </c>
      <c r="CQ114" s="67" t="s">
        <v>994</v>
      </c>
      <c r="CR114" s="67" t="s">
        <v>1011</v>
      </c>
      <c r="CS114" s="69">
        <v>6184892.3600000003</v>
      </c>
      <c r="CT114" s="69"/>
      <c r="CU114" s="69"/>
      <c r="CV114" s="69">
        <v>4</v>
      </c>
      <c r="CW114" s="69">
        <v>52</v>
      </c>
      <c r="CX114" s="69">
        <v>0</v>
      </c>
      <c r="CY114" s="69">
        <v>0</v>
      </c>
      <c r="CZ114" s="69">
        <v>0</v>
      </c>
      <c r="DA114" s="69">
        <v>0</v>
      </c>
      <c r="DG114" t="str">
        <f t="shared" si="5"/>
        <v>DO</v>
      </c>
    </row>
    <row r="115" spans="1:111">
      <c r="A115" t="str">
        <f t="shared" si="4"/>
        <v>03DO</v>
      </c>
      <c r="B115" s="67" t="s">
        <v>2</v>
      </c>
      <c r="C115" s="67" t="s">
        <v>294</v>
      </c>
      <c r="D115" s="67" t="s">
        <v>295</v>
      </c>
      <c r="E115" s="68">
        <v>44812</v>
      </c>
      <c r="F115" s="185" t="s">
        <v>988</v>
      </c>
      <c r="G115" s="67" t="s">
        <v>995</v>
      </c>
      <c r="H115" s="69">
        <v>2</v>
      </c>
      <c r="I115" s="69">
        <v>6</v>
      </c>
      <c r="J115" s="69">
        <v>365</v>
      </c>
      <c r="K115" s="69">
        <v>866</v>
      </c>
      <c r="L115" s="69">
        <v>968</v>
      </c>
      <c r="M115" s="69">
        <v>-102</v>
      </c>
      <c r="N115" s="69">
        <v>102</v>
      </c>
      <c r="O115" s="69">
        <v>0</v>
      </c>
      <c r="P115" s="69">
        <v>443</v>
      </c>
      <c r="Q115" s="80">
        <v>58</v>
      </c>
      <c r="R115" s="80">
        <v>7469384</v>
      </c>
      <c r="S115" s="80">
        <v>92731</v>
      </c>
      <c r="T115" s="80">
        <v>7376653</v>
      </c>
      <c r="U115" s="80">
        <v>7480930</v>
      </c>
      <c r="V115" s="80">
        <v>7424797</v>
      </c>
      <c r="W115" s="80">
        <v>-374814</v>
      </c>
      <c r="X115" s="80">
        <v>0</v>
      </c>
      <c r="Y115" s="80">
        <v>-374814</v>
      </c>
      <c r="Z115" s="80">
        <v>7049983</v>
      </c>
      <c r="AA115" s="80">
        <v>6812783</v>
      </c>
      <c r="AB115" s="80">
        <v>-211775</v>
      </c>
      <c r="AC115" s="69">
        <v>11546</v>
      </c>
      <c r="AD115" s="69">
        <v>143</v>
      </c>
      <c r="AE115" s="69">
        <v>0</v>
      </c>
      <c r="AF115" s="80">
        <v>3</v>
      </c>
      <c r="AG115" s="80">
        <v>8874</v>
      </c>
      <c r="AH115" s="69">
        <v>0</v>
      </c>
      <c r="AI115" s="69">
        <v>198</v>
      </c>
      <c r="AJ115" s="80">
        <v>12</v>
      </c>
      <c r="AK115" s="80">
        <v>18933</v>
      </c>
      <c r="AL115" s="69">
        <v>0</v>
      </c>
      <c r="AM115" s="69">
        <v>0</v>
      </c>
      <c r="AN115" s="80">
        <v>0</v>
      </c>
      <c r="AO115" s="80">
        <v>0</v>
      </c>
      <c r="AP115" s="69">
        <v>0</v>
      </c>
      <c r="AQ115" s="69">
        <v>0</v>
      </c>
      <c r="AR115" s="80">
        <v>0</v>
      </c>
      <c r="AS115" s="80">
        <v>0</v>
      </c>
      <c r="AT115" s="69">
        <v>0</v>
      </c>
      <c r="AU115" s="69">
        <v>0</v>
      </c>
      <c r="AV115" s="80">
        <v>0</v>
      </c>
      <c r="AW115" s="80">
        <v>0</v>
      </c>
      <c r="AX115" s="69">
        <v>0</v>
      </c>
      <c r="AY115" s="69">
        <v>0</v>
      </c>
      <c r="AZ115" s="80">
        <v>0</v>
      </c>
      <c r="BA115" s="80">
        <v>-23253</v>
      </c>
      <c r="BB115" s="69">
        <v>0</v>
      </c>
      <c r="BC115" s="69">
        <v>0</v>
      </c>
      <c r="BD115" s="80">
        <v>0</v>
      </c>
      <c r="BE115" s="80">
        <v>0</v>
      </c>
      <c r="BF115" s="69">
        <v>0</v>
      </c>
      <c r="BG115" s="69">
        <v>0</v>
      </c>
      <c r="BH115" s="80">
        <v>0</v>
      </c>
      <c r="BI115" s="80">
        <v>0</v>
      </c>
      <c r="BJ115" s="69">
        <v>0</v>
      </c>
      <c r="BK115" s="69">
        <v>38</v>
      </c>
      <c r="BL115" s="80">
        <v>38</v>
      </c>
      <c r="BM115" s="80">
        <v>42680</v>
      </c>
      <c r="BN115" s="69">
        <v>0</v>
      </c>
      <c r="BO115" s="69">
        <v>0</v>
      </c>
      <c r="BP115" s="80">
        <v>0</v>
      </c>
      <c r="BQ115" s="80">
        <v>0</v>
      </c>
      <c r="BR115" s="69">
        <v>0</v>
      </c>
      <c r="BS115" s="69">
        <v>0</v>
      </c>
      <c r="BT115" s="80">
        <v>0</v>
      </c>
      <c r="BU115" s="80">
        <v>0</v>
      </c>
      <c r="BV115" s="69">
        <v>0</v>
      </c>
      <c r="BW115" s="69">
        <v>0</v>
      </c>
      <c r="BX115" s="80">
        <v>0</v>
      </c>
      <c r="BY115" s="80">
        <v>0</v>
      </c>
      <c r="BZ115" s="69">
        <v>0</v>
      </c>
      <c r="CA115" s="69">
        <v>236</v>
      </c>
      <c r="CB115" s="80">
        <v>53</v>
      </c>
      <c r="CC115" s="80">
        <v>47234</v>
      </c>
      <c r="CD115" s="69">
        <v>0</v>
      </c>
      <c r="CE115" s="69" t="s">
        <v>807</v>
      </c>
      <c r="CF115" s="69" t="s">
        <v>808</v>
      </c>
      <c r="CG115" s="69" t="s">
        <v>709</v>
      </c>
      <c r="CH115" s="69" t="s">
        <v>709</v>
      </c>
      <c r="CI115" s="69" t="s">
        <v>709</v>
      </c>
      <c r="CJ115" s="68" t="s">
        <v>709</v>
      </c>
      <c r="CK115" s="68">
        <v>46043</v>
      </c>
      <c r="CL115" s="185" t="s">
        <v>991</v>
      </c>
      <c r="CM115" s="67" t="s">
        <v>989</v>
      </c>
      <c r="CN115" s="67" t="s">
        <v>168</v>
      </c>
      <c r="CO115" s="68">
        <v>45910</v>
      </c>
      <c r="CP115" s="185" t="s">
        <v>988</v>
      </c>
      <c r="CQ115" s="67" t="s">
        <v>989</v>
      </c>
      <c r="CR115" s="67" t="s">
        <v>1008</v>
      </c>
      <c r="CS115" s="69">
        <v>9544565.5700000003</v>
      </c>
      <c r="CT115" s="69"/>
      <c r="CU115" s="69"/>
      <c r="CV115" s="69">
        <v>53</v>
      </c>
      <c r="CW115" s="69">
        <v>107</v>
      </c>
      <c r="CX115" s="69">
        <v>0</v>
      </c>
      <c r="CY115" s="69">
        <v>0</v>
      </c>
      <c r="CZ115" s="69">
        <v>0</v>
      </c>
      <c r="DA115" s="69">
        <v>0</v>
      </c>
      <c r="DG115" t="str">
        <f t="shared" si="5"/>
        <v>DO</v>
      </c>
    </row>
    <row r="116" spans="1:111">
      <c r="A116" t="str">
        <f t="shared" si="4"/>
        <v>03DO</v>
      </c>
      <c r="B116" s="67" t="s">
        <v>2</v>
      </c>
      <c r="C116" s="67" t="s">
        <v>296</v>
      </c>
      <c r="D116" s="67" t="s">
        <v>297</v>
      </c>
      <c r="E116" s="68">
        <v>45512</v>
      </c>
      <c r="F116" s="185" t="s">
        <v>988</v>
      </c>
      <c r="G116" s="67" t="s">
        <v>994</v>
      </c>
      <c r="H116" s="69">
        <v>2</v>
      </c>
      <c r="I116" s="69">
        <v>1</v>
      </c>
      <c r="J116" s="69">
        <v>170</v>
      </c>
      <c r="K116" s="69">
        <v>220</v>
      </c>
      <c r="L116" s="69">
        <v>220</v>
      </c>
      <c r="M116" s="69">
        <v>0</v>
      </c>
      <c r="N116" s="69">
        <v>0</v>
      </c>
      <c r="O116" s="69">
        <v>0</v>
      </c>
      <c r="P116" s="69">
        <v>16</v>
      </c>
      <c r="Q116" s="80">
        <v>34</v>
      </c>
      <c r="R116" s="80">
        <v>2949285</v>
      </c>
      <c r="S116" s="80">
        <v>50000</v>
      </c>
      <c r="T116" s="80">
        <v>2899285</v>
      </c>
      <c r="U116" s="80">
        <v>2625347</v>
      </c>
      <c r="V116" s="80">
        <v>2604415</v>
      </c>
      <c r="W116" s="80">
        <v>0</v>
      </c>
      <c r="X116" s="80">
        <v>0</v>
      </c>
      <c r="Y116" s="80">
        <v>0</v>
      </c>
      <c r="Z116" s="80">
        <v>2604415</v>
      </c>
      <c r="AA116" s="80">
        <v>2604415</v>
      </c>
      <c r="AB116" s="80">
        <v>0</v>
      </c>
      <c r="AC116" s="69">
        <v>-323937</v>
      </c>
      <c r="AD116" s="69">
        <v>5</v>
      </c>
      <c r="AE116" s="69">
        <v>0</v>
      </c>
      <c r="AF116" s="80">
        <v>16</v>
      </c>
      <c r="AG116" s="80">
        <v>0</v>
      </c>
      <c r="AH116" s="69">
        <v>0</v>
      </c>
      <c r="AI116" s="69">
        <v>0</v>
      </c>
      <c r="AJ116" s="80">
        <v>0</v>
      </c>
      <c r="AK116" s="80">
        <v>0</v>
      </c>
      <c r="AL116" s="69">
        <v>0</v>
      </c>
      <c r="AM116" s="69">
        <v>0</v>
      </c>
      <c r="AN116" s="80">
        <v>0</v>
      </c>
      <c r="AO116" s="80">
        <v>0</v>
      </c>
      <c r="AP116" s="69">
        <v>0</v>
      </c>
      <c r="AQ116" s="69">
        <v>0</v>
      </c>
      <c r="AR116" s="80">
        <v>0</v>
      </c>
      <c r="AS116" s="80">
        <v>0</v>
      </c>
      <c r="AT116" s="69">
        <v>0</v>
      </c>
      <c r="AU116" s="69">
        <v>0</v>
      </c>
      <c r="AV116" s="80">
        <v>0</v>
      </c>
      <c r="AW116" s="80">
        <v>0</v>
      </c>
      <c r="AX116" s="69">
        <v>0</v>
      </c>
      <c r="AY116" s="69">
        <v>0</v>
      </c>
      <c r="AZ116" s="80">
        <v>18</v>
      </c>
      <c r="BA116" s="80">
        <v>-323937</v>
      </c>
      <c r="BB116" s="69">
        <v>0</v>
      </c>
      <c r="BC116" s="69">
        <v>0</v>
      </c>
      <c r="BD116" s="80">
        <v>0</v>
      </c>
      <c r="BE116" s="80">
        <v>0</v>
      </c>
      <c r="BF116" s="69">
        <v>0</v>
      </c>
      <c r="BG116" s="69">
        <v>0</v>
      </c>
      <c r="BH116" s="80">
        <v>0</v>
      </c>
      <c r="BI116" s="80">
        <v>0</v>
      </c>
      <c r="BJ116" s="69">
        <v>0</v>
      </c>
      <c r="BK116" s="69">
        <v>0</v>
      </c>
      <c r="BL116" s="80">
        <v>0</v>
      </c>
      <c r="BM116" s="80">
        <v>0</v>
      </c>
      <c r="BN116" s="69">
        <v>0</v>
      </c>
      <c r="BO116" s="69">
        <v>0</v>
      </c>
      <c r="BP116" s="80">
        <v>0</v>
      </c>
      <c r="BQ116" s="80">
        <v>0</v>
      </c>
      <c r="BR116" s="69">
        <v>0</v>
      </c>
      <c r="BS116" s="69">
        <v>0</v>
      </c>
      <c r="BT116" s="80">
        <v>0</v>
      </c>
      <c r="BU116" s="80">
        <v>0</v>
      </c>
      <c r="BV116" s="69">
        <v>0</v>
      </c>
      <c r="BW116" s="69">
        <v>0</v>
      </c>
      <c r="BX116" s="80">
        <v>0</v>
      </c>
      <c r="BY116" s="80">
        <v>0</v>
      </c>
      <c r="BZ116" s="69">
        <v>0</v>
      </c>
      <c r="CA116" s="69">
        <v>0</v>
      </c>
      <c r="CB116" s="80">
        <v>34</v>
      </c>
      <c r="CC116" s="80">
        <v>-323937</v>
      </c>
      <c r="CD116" s="69">
        <v>0</v>
      </c>
      <c r="CE116" s="69" t="s">
        <v>809</v>
      </c>
      <c r="CF116" s="69" t="s">
        <v>810</v>
      </c>
      <c r="CG116" s="69" t="s">
        <v>709</v>
      </c>
      <c r="CH116" s="69" t="s">
        <v>709</v>
      </c>
      <c r="CI116" s="69" t="s">
        <v>709</v>
      </c>
      <c r="CJ116" s="68" t="s">
        <v>709</v>
      </c>
      <c r="CK116" s="68">
        <v>45994</v>
      </c>
      <c r="CL116" s="185" t="s">
        <v>993</v>
      </c>
      <c r="CM116" s="67" t="s">
        <v>989</v>
      </c>
      <c r="CN116" s="67" t="s">
        <v>168</v>
      </c>
      <c r="CO116" s="68">
        <v>45922</v>
      </c>
      <c r="CP116" s="185" t="s">
        <v>988</v>
      </c>
      <c r="CQ116" s="67" t="s">
        <v>989</v>
      </c>
      <c r="CR116" s="67" t="s">
        <v>1011</v>
      </c>
      <c r="CS116" s="69">
        <v>3480038</v>
      </c>
      <c r="CT116" s="69"/>
      <c r="CU116" s="69"/>
      <c r="CV116" s="69">
        <v>34</v>
      </c>
      <c r="CW116" s="69">
        <v>11</v>
      </c>
      <c r="CX116" s="69">
        <v>0</v>
      </c>
      <c r="CY116" s="69">
        <v>0</v>
      </c>
      <c r="CZ116" s="69">
        <v>0</v>
      </c>
      <c r="DA116" s="69">
        <v>0</v>
      </c>
      <c r="DG116" t="str">
        <f t="shared" si="5"/>
        <v>DO</v>
      </c>
    </row>
    <row r="117" spans="1:111">
      <c r="A117" t="str">
        <f t="shared" si="4"/>
        <v>03DO</v>
      </c>
      <c r="B117" s="67" t="s">
        <v>2</v>
      </c>
      <c r="C117" s="67" t="s">
        <v>298</v>
      </c>
      <c r="D117" s="67" t="s">
        <v>299</v>
      </c>
      <c r="E117" s="68">
        <v>45085</v>
      </c>
      <c r="F117" s="185" t="s">
        <v>986</v>
      </c>
      <c r="G117" s="67" t="s">
        <v>995</v>
      </c>
      <c r="H117" s="69">
        <v>1</v>
      </c>
      <c r="I117" s="69">
        <v>1</v>
      </c>
      <c r="J117" s="69">
        <v>365</v>
      </c>
      <c r="K117" s="69">
        <v>665</v>
      </c>
      <c r="L117" s="69">
        <v>665</v>
      </c>
      <c r="M117" s="69">
        <v>0</v>
      </c>
      <c r="N117" s="69">
        <v>0</v>
      </c>
      <c r="O117" s="69">
        <v>0</v>
      </c>
      <c r="P117" s="69">
        <v>220</v>
      </c>
      <c r="Q117" s="80">
        <v>110</v>
      </c>
      <c r="R117" s="80">
        <v>4167167</v>
      </c>
      <c r="S117" s="80">
        <v>50000</v>
      </c>
      <c r="T117" s="80">
        <v>4117167</v>
      </c>
      <c r="U117" s="80">
        <v>4263313</v>
      </c>
      <c r="V117" s="80">
        <v>3906647</v>
      </c>
      <c r="W117" s="80">
        <v>0</v>
      </c>
      <c r="X117" s="80">
        <v>0</v>
      </c>
      <c r="Y117" s="80">
        <v>0</v>
      </c>
      <c r="Z117" s="80">
        <v>3906647</v>
      </c>
      <c r="AA117" s="80">
        <v>3906647</v>
      </c>
      <c r="AB117" s="80">
        <v>0</v>
      </c>
      <c r="AC117" s="69">
        <v>96146</v>
      </c>
      <c r="AD117" s="69">
        <v>18</v>
      </c>
      <c r="AE117" s="69">
        <v>0</v>
      </c>
      <c r="AF117" s="80">
        <v>0</v>
      </c>
      <c r="AG117" s="80">
        <v>0</v>
      </c>
      <c r="AH117" s="69">
        <v>0</v>
      </c>
      <c r="AI117" s="69">
        <v>0</v>
      </c>
      <c r="AJ117" s="80">
        <v>0</v>
      </c>
      <c r="AK117" s="80">
        <v>0</v>
      </c>
      <c r="AL117" s="69">
        <v>0</v>
      </c>
      <c r="AM117" s="69">
        <v>0</v>
      </c>
      <c r="AN117" s="80">
        <v>0</v>
      </c>
      <c r="AO117" s="80">
        <v>0</v>
      </c>
      <c r="AP117" s="69">
        <v>0</v>
      </c>
      <c r="AQ117" s="69">
        <v>0</v>
      </c>
      <c r="AR117" s="80">
        <v>0</v>
      </c>
      <c r="AS117" s="80">
        <v>0</v>
      </c>
      <c r="AT117" s="69">
        <v>0</v>
      </c>
      <c r="AU117" s="69">
        <v>0</v>
      </c>
      <c r="AV117" s="80">
        <v>0</v>
      </c>
      <c r="AW117" s="80">
        <v>0</v>
      </c>
      <c r="AX117" s="69">
        <v>0</v>
      </c>
      <c r="AY117" s="69">
        <v>120</v>
      </c>
      <c r="AZ117" s="80">
        <v>80</v>
      </c>
      <c r="BA117" s="80">
        <v>122581</v>
      </c>
      <c r="BB117" s="69">
        <v>0</v>
      </c>
      <c r="BC117" s="69">
        <v>0</v>
      </c>
      <c r="BD117" s="80">
        <v>0</v>
      </c>
      <c r="BE117" s="80">
        <v>0</v>
      </c>
      <c r="BF117" s="69">
        <v>0</v>
      </c>
      <c r="BG117" s="69">
        <v>0</v>
      </c>
      <c r="BH117" s="80">
        <v>0</v>
      </c>
      <c r="BI117" s="80">
        <v>0</v>
      </c>
      <c r="BJ117" s="69">
        <v>0</v>
      </c>
      <c r="BK117" s="69">
        <v>0</v>
      </c>
      <c r="BL117" s="80">
        <v>0</v>
      </c>
      <c r="BM117" s="80">
        <v>0</v>
      </c>
      <c r="BN117" s="69">
        <v>0</v>
      </c>
      <c r="BO117" s="69">
        <v>0</v>
      </c>
      <c r="BP117" s="80">
        <v>0</v>
      </c>
      <c r="BQ117" s="80">
        <v>0</v>
      </c>
      <c r="BR117" s="69">
        <v>0</v>
      </c>
      <c r="BS117" s="69">
        <v>0</v>
      </c>
      <c r="BT117" s="80">
        <v>0</v>
      </c>
      <c r="BU117" s="80">
        <v>0</v>
      </c>
      <c r="BV117" s="69">
        <v>0</v>
      </c>
      <c r="BW117" s="69">
        <v>0</v>
      </c>
      <c r="BX117" s="80">
        <v>0</v>
      </c>
      <c r="BY117" s="80">
        <v>0</v>
      </c>
      <c r="BZ117" s="69">
        <v>0</v>
      </c>
      <c r="CA117" s="69">
        <v>120</v>
      </c>
      <c r="CB117" s="80">
        <v>80</v>
      </c>
      <c r="CC117" s="80">
        <v>122581</v>
      </c>
      <c r="CD117" s="69">
        <v>0</v>
      </c>
      <c r="CE117" s="69" t="s">
        <v>809</v>
      </c>
      <c r="CF117" s="69" t="s">
        <v>810</v>
      </c>
      <c r="CG117" s="69" t="s">
        <v>709</v>
      </c>
      <c r="CH117" s="69" t="s">
        <v>709</v>
      </c>
      <c r="CI117" s="69" t="s">
        <v>709</v>
      </c>
      <c r="CJ117" s="68" t="s">
        <v>709</v>
      </c>
      <c r="CK117" s="68">
        <v>46022</v>
      </c>
      <c r="CL117" s="185" t="s">
        <v>993</v>
      </c>
      <c r="CM117" s="67" t="s">
        <v>989</v>
      </c>
      <c r="CN117" s="67" t="s">
        <v>168</v>
      </c>
      <c r="CO117" s="68">
        <v>45959</v>
      </c>
      <c r="CP117" s="185" t="s">
        <v>993</v>
      </c>
      <c r="CQ117" s="67" t="s">
        <v>989</v>
      </c>
      <c r="CR117" s="67" t="s">
        <v>1012</v>
      </c>
      <c r="CS117" s="69">
        <v>4722891.55</v>
      </c>
      <c r="CT117" s="69"/>
      <c r="CU117" s="69"/>
      <c r="CV117" s="69">
        <v>0</v>
      </c>
      <c r="CW117" s="69">
        <v>82</v>
      </c>
      <c r="CX117" s="69">
        <v>0</v>
      </c>
      <c r="CY117" s="69">
        <v>0</v>
      </c>
      <c r="CZ117" s="69">
        <v>0</v>
      </c>
      <c r="DA117" s="69">
        <v>0</v>
      </c>
      <c r="DG117" t="str">
        <f t="shared" si="5"/>
        <v>DO</v>
      </c>
    </row>
    <row r="118" spans="1:111">
      <c r="A118" t="str">
        <f t="shared" si="4"/>
        <v>03DO</v>
      </c>
      <c r="B118" s="67" t="s">
        <v>2</v>
      </c>
      <c r="C118" s="67" t="s">
        <v>300</v>
      </c>
      <c r="D118" s="67" t="s">
        <v>301</v>
      </c>
      <c r="E118" s="68">
        <v>45085</v>
      </c>
      <c r="F118" s="185" t="s">
        <v>986</v>
      </c>
      <c r="G118" s="67" t="s">
        <v>995</v>
      </c>
      <c r="H118" s="69">
        <v>1</v>
      </c>
      <c r="I118" s="69">
        <v>1</v>
      </c>
      <c r="J118" s="69">
        <v>385</v>
      </c>
      <c r="K118" s="69">
        <v>696</v>
      </c>
      <c r="L118" s="69">
        <v>694</v>
      </c>
      <c r="M118" s="69">
        <v>2</v>
      </c>
      <c r="N118" s="69">
        <v>0</v>
      </c>
      <c r="O118" s="69">
        <v>0</v>
      </c>
      <c r="P118" s="69">
        <v>311</v>
      </c>
      <c r="Q118" s="80">
        <v>0</v>
      </c>
      <c r="R118" s="80">
        <v>12495664</v>
      </c>
      <c r="S118" s="80">
        <v>115497</v>
      </c>
      <c r="T118" s="80">
        <v>12380167</v>
      </c>
      <c r="U118" s="80">
        <v>12574093</v>
      </c>
      <c r="V118" s="80">
        <v>13184954</v>
      </c>
      <c r="W118" s="80">
        <v>0</v>
      </c>
      <c r="X118" s="80">
        <v>0</v>
      </c>
      <c r="Y118" s="80">
        <v>0</v>
      </c>
      <c r="Z118" s="80">
        <v>13184954</v>
      </c>
      <c r="AA118" s="80">
        <v>13181542</v>
      </c>
      <c r="AB118" s="80">
        <v>-3412</v>
      </c>
      <c r="AC118" s="69">
        <v>78429</v>
      </c>
      <c r="AD118" s="69">
        <v>133</v>
      </c>
      <c r="AE118" s="69">
        <v>8</v>
      </c>
      <c r="AF118" s="80">
        <v>0</v>
      </c>
      <c r="AG118" s="80">
        <v>78429</v>
      </c>
      <c r="AH118" s="69">
        <v>78429</v>
      </c>
      <c r="AI118" s="69">
        <v>30</v>
      </c>
      <c r="AJ118" s="80">
        <v>0</v>
      </c>
      <c r="AK118" s="80">
        <v>7050</v>
      </c>
      <c r="AL118" s="69">
        <v>0</v>
      </c>
      <c r="AM118" s="69">
        <v>0</v>
      </c>
      <c r="AN118" s="80">
        <v>0</v>
      </c>
      <c r="AO118" s="80">
        <v>0</v>
      </c>
      <c r="AP118" s="69">
        <v>0</v>
      </c>
      <c r="AQ118" s="69">
        <v>0</v>
      </c>
      <c r="AR118" s="80">
        <v>0</v>
      </c>
      <c r="AS118" s="80">
        <v>0</v>
      </c>
      <c r="AT118" s="69">
        <v>0</v>
      </c>
      <c r="AU118" s="69">
        <v>0</v>
      </c>
      <c r="AV118" s="80">
        <v>0</v>
      </c>
      <c r="AW118" s="80">
        <v>0</v>
      </c>
      <c r="AX118" s="69">
        <v>0</v>
      </c>
      <c r="AY118" s="69">
        <v>0</v>
      </c>
      <c r="AZ118" s="80">
        <v>0</v>
      </c>
      <c r="BA118" s="80">
        <v>0</v>
      </c>
      <c r="BB118" s="69">
        <v>0</v>
      </c>
      <c r="BC118" s="69">
        <v>0</v>
      </c>
      <c r="BD118" s="80">
        <v>0</v>
      </c>
      <c r="BE118" s="80">
        <v>0</v>
      </c>
      <c r="BF118" s="69">
        <v>0</v>
      </c>
      <c r="BG118" s="69">
        <v>0</v>
      </c>
      <c r="BH118" s="80">
        <v>0</v>
      </c>
      <c r="BI118" s="80">
        <v>0</v>
      </c>
      <c r="BJ118" s="69">
        <v>0</v>
      </c>
      <c r="BK118" s="69">
        <v>0</v>
      </c>
      <c r="BL118" s="80">
        <v>0</v>
      </c>
      <c r="BM118" s="80">
        <v>0</v>
      </c>
      <c r="BN118" s="69">
        <v>0</v>
      </c>
      <c r="BO118" s="69">
        <v>0</v>
      </c>
      <c r="BP118" s="80">
        <v>0</v>
      </c>
      <c r="BQ118" s="80">
        <v>0</v>
      </c>
      <c r="BR118" s="69">
        <v>0</v>
      </c>
      <c r="BS118" s="69">
        <v>90</v>
      </c>
      <c r="BT118" s="80">
        <v>0</v>
      </c>
      <c r="BU118" s="80">
        <v>0</v>
      </c>
      <c r="BV118" s="69">
        <v>0</v>
      </c>
      <c r="BW118" s="69">
        <v>0</v>
      </c>
      <c r="BX118" s="80">
        <v>0</v>
      </c>
      <c r="BY118" s="80">
        <v>0</v>
      </c>
      <c r="BZ118" s="69">
        <v>0</v>
      </c>
      <c r="CA118" s="69">
        <v>128</v>
      </c>
      <c r="CB118" s="80">
        <v>0</v>
      </c>
      <c r="CC118" s="80">
        <v>85479</v>
      </c>
      <c r="CD118" s="69">
        <v>78429</v>
      </c>
      <c r="CE118" s="69" t="s">
        <v>762</v>
      </c>
      <c r="CF118" s="69" t="s">
        <v>763</v>
      </c>
      <c r="CG118" s="69" t="s">
        <v>709</v>
      </c>
      <c r="CH118" s="69" t="s">
        <v>709</v>
      </c>
      <c r="CI118" s="69" t="s">
        <v>709</v>
      </c>
      <c r="CJ118" s="68" t="s">
        <v>709</v>
      </c>
      <c r="CK118" s="68">
        <v>46085</v>
      </c>
      <c r="CL118" s="185" t="s">
        <v>991</v>
      </c>
      <c r="CM118" s="67" t="s">
        <v>989</v>
      </c>
      <c r="CN118" s="67" t="s">
        <v>168</v>
      </c>
      <c r="CO118" s="68">
        <v>45954</v>
      </c>
      <c r="CP118" s="185" t="s">
        <v>993</v>
      </c>
      <c r="CQ118" s="67" t="s">
        <v>989</v>
      </c>
      <c r="CR118" s="67" t="s">
        <v>1009</v>
      </c>
      <c r="CS118" s="69">
        <v>11633200.16</v>
      </c>
      <c r="CT118" s="69"/>
      <c r="CU118" s="69"/>
      <c r="CV118" s="69">
        <v>0</v>
      </c>
      <c r="CW118" s="69">
        <v>50</v>
      </c>
      <c r="CX118" s="69">
        <v>0</v>
      </c>
      <c r="CY118" s="69">
        <v>0</v>
      </c>
      <c r="CZ118" s="69">
        <v>0</v>
      </c>
      <c r="DA118" s="69">
        <v>0</v>
      </c>
      <c r="DG118" t="str">
        <f t="shared" si="5"/>
        <v>DO</v>
      </c>
    </row>
    <row r="119" spans="1:111">
      <c r="A119" t="str">
        <f t="shared" si="4"/>
        <v>03DO</v>
      </c>
      <c r="B119" s="67" t="s">
        <v>2</v>
      </c>
      <c r="C119" s="67" t="s">
        <v>302</v>
      </c>
      <c r="D119" s="67" t="s">
        <v>303</v>
      </c>
      <c r="E119" s="68">
        <v>45057</v>
      </c>
      <c r="F119" s="185" t="s">
        <v>986</v>
      </c>
      <c r="G119" s="67" t="s">
        <v>995</v>
      </c>
      <c r="H119" s="69">
        <v>2</v>
      </c>
      <c r="I119" s="69">
        <v>1</v>
      </c>
      <c r="J119" s="69">
        <v>240</v>
      </c>
      <c r="K119" s="69">
        <v>529</v>
      </c>
      <c r="L119" s="69">
        <v>547</v>
      </c>
      <c r="M119" s="69">
        <v>-18</v>
      </c>
      <c r="N119" s="69">
        <v>18</v>
      </c>
      <c r="O119" s="69">
        <v>0</v>
      </c>
      <c r="P119" s="69">
        <v>286</v>
      </c>
      <c r="Q119" s="80">
        <v>3</v>
      </c>
      <c r="R119" s="80">
        <v>6286877</v>
      </c>
      <c r="S119" s="80">
        <v>58278</v>
      </c>
      <c r="T119" s="80">
        <v>6228599</v>
      </c>
      <c r="U119" s="80">
        <v>6497112</v>
      </c>
      <c r="V119" s="80">
        <v>6613095</v>
      </c>
      <c r="W119" s="80">
        <v>-68148</v>
      </c>
      <c r="X119" s="80">
        <v>0</v>
      </c>
      <c r="Y119" s="80">
        <v>-68148</v>
      </c>
      <c r="Z119" s="80">
        <v>6544947</v>
      </c>
      <c r="AA119" s="80">
        <v>6545243</v>
      </c>
      <c r="AB119" s="80">
        <v>297</v>
      </c>
      <c r="AC119" s="69">
        <v>210235</v>
      </c>
      <c r="AD119" s="69">
        <v>157</v>
      </c>
      <c r="AE119" s="69">
        <v>0</v>
      </c>
      <c r="AF119" s="80">
        <v>1</v>
      </c>
      <c r="AG119" s="80">
        <v>7085</v>
      </c>
      <c r="AH119" s="69">
        <v>0</v>
      </c>
      <c r="AI119" s="69">
        <v>45</v>
      </c>
      <c r="AJ119" s="80">
        <v>2</v>
      </c>
      <c r="AK119" s="80">
        <v>211204</v>
      </c>
      <c r="AL119" s="69">
        <v>0</v>
      </c>
      <c r="AM119" s="69">
        <v>0</v>
      </c>
      <c r="AN119" s="80">
        <v>0</v>
      </c>
      <c r="AO119" s="80">
        <v>0</v>
      </c>
      <c r="AP119" s="69">
        <v>0</v>
      </c>
      <c r="AQ119" s="69">
        <v>0</v>
      </c>
      <c r="AR119" s="80">
        <v>0</v>
      </c>
      <c r="AS119" s="80">
        <v>0</v>
      </c>
      <c r="AT119" s="69">
        <v>0</v>
      </c>
      <c r="AU119" s="69">
        <v>0</v>
      </c>
      <c r="AV119" s="80">
        <v>0</v>
      </c>
      <c r="AW119" s="80">
        <v>0</v>
      </c>
      <c r="AX119" s="69">
        <v>0</v>
      </c>
      <c r="AY119" s="69">
        <v>0</v>
      </c>
      <c r="AZ119" s="80">
        <v>0</v>
      </c>
      <c r="BA119" s="80">
        <v>0</v>
      </c>
      <c r="BB119" s="69">
        <v>0</v>
      </c>
      <c r="BC119" s="69">
        <v>0</v>
      </c>
      <c r="BD119" s="80">
        <v>0</v>
      </c>
      <c r="BE119" s="80">
        <v>0</v>
      </c>
      <c r="BF119" s="69">
        <v>0</v>
      </c>
      <c r="BG119" s="69">
        <v>0</v>
      </c>
      <c r="BH119" s="80">
        <v>0</v>
      </c>
      <c r="BI119" s="80">
        <v>0</v>
      </c>
      <c r="BJ119" s="69">
        <v>0</v>
      </c>
      <c r="BK119" s="69">
        <v>83</v>
      </c>
      <c r="BL119" s="80">
        <v>0</v>
      </c>
      <c r="BM119" s="80">
        <v>0</v>
      </c>
      <c r="BN119" s="69">
        <v>0</v>
      </c>
      <c r="BO119" s="69">
        <v>0</v>
      </c>
      <c r="BP119" s="80">
        <v>0</v>
      </c>
      <c r="BQ119" s="80">
        <v>0</v>
      </c>
      <c r="BR119" s="69">
        <v>0</v>
      </c>
      <c r="BS119" s="69">
        <v>0</v>
      </c>
      <c r="BT119" s="80">
        <v>0</v>
      </c>
      <c r="BU119" s="80">
        <v>0</v>
      </c>
      <c r="BV119" s="69">
        <v>0</v>
      </c>
      <c r="BW119" s="69">
        <v>0</v>
      </c>
      <c r="BX119" s="80">
        <v>0</v>
      </c>
      <c r="BY119" s="80">
        <v>0</v>
      </c>
      <c r="BZ119" s="69">
        <v>0</v>
      </c>
      <c r="CA119" s="69">
        <v>128</v>
      </c>
      <c r="CB119" s="80">
        <v>3</v>
      </c>
      <c r="CC119" s="80">
        <v>218289</v>
      </c>
      <c r="CD119" s="69">
        <v>0</v>
      </c>
      <c r="CE119" s="69" t="s">
        <v>735</v>
      </c>
      <c r="CF119" s="69" t="s">
        <v>736</v>
      </c>
      <c r="CG119" s="69" t="s">
        <v>709</v>
      </c>
      <c r="CH119" s="69" t="s">
        <v>709</v>
      </c>
      <c r="CI119" s="69" t="s">
        <v>709</v>
      </c>
      <c r="CJ119" s="68" t="s">
        <v>709</v>
      </c>
      <c r="CK119" s="68">
        <v>45852</v>
      </c>
      <c r="CL119" s="185" t="s">
        <v>988</v>
      </c>
      <c r="CM119" s="67" t="s">
        <v>989</v>
      </c>
      <c r="CN119" s="67" t="s">
        <v>168</v>
      </c>
      <c r="CO119" s="68">
        <v>45778</v>
      </c>
      <c r="CP119" s="185" t="s">
        <v>986</v>
      </c>
      <c r="CQ119" s="67" t="s">
        <v>994</v>
      </c>
      <c r="CR119" s="67" t="s">
        <v>1008</v>
      </c>
      <c r="CS119" s="69">
        <v>5983264.8600000003</v>
      </c>
      <c r="CT119" s="69"/>
      <c r="CU119" s="69"/>
      <c r="CV119" s="69">
        <v>1</v>
      </c>
      <c r="CW119" s="69">
        <v>84</v>
      </c>
      <c r="CX119" s="69">
        <v>0</v>
      </c>
      <c r="CY119" s="69">
        <v>0</v>
      </c>
      <c r="CZ119" s="69">
        <v>0</v>
      </c>
      <c r="DA119" s="69">
        <v>0</v>
      </c>
      <c r="DG119" t="str">
        <f t="shared" si="5"/>
        <v>DO</v>
      </c>
    </row>
    <row r="120" spans="1:111">
      <c r="A120" t="str">
        <f t="shared" si="4"/>
        <v>03DO</v>
      </c>
      <c r="B120" s="67" t="s">
        <v>2</v>
      </c>
      <c r="C120" s="67" t="s">
        <v>647</v>
      </c>
      <c r="D120" s="67" t="s">
        <v>648</v>
      </c>
      <c r="E120" s="68">
        <v>45057</v>
      </c>
      <c r="F120" s="185" t="s">
        <v>986</v>
      </c>
      <c r="G120" s="67" t="s">
        <v>995</v>
      </c>
      <c r="H120" s="69">
        <v>1</v>
      </c>
      <c r="I120" s="69">
        <v>1</v>
      </c>
      <c r="J120" s="69">
        <v>195</v>
      </c>
      <c r="K120" s="69">
        <v>345</v>
      </c>
      <c r="L120" s="69">
        <v>394</v>
      </c>
      <c r="M120" s="69">
        <v>-49</v>
      </c>
      <c r="N120" s="69">
        <v>49</v>
      </c>
      <c r="O120" s="69">
        <v>0</v>
      </c>
      <c r="P120" s="69">
        <v>147</v>
      </c>
      <c r="Q120" s="80">
        <v>3</v>
      </c>
      <c r="R120" s="80">
        <v>6987787</v>
      </c>
      <c r="S120" s="80">
        <v>100654</v>
      </c>
      <c r="T120" s="80">
        <v>6887133</v>
      </c>
      <c r="U120" s="80">
        <v>6987787</v>
      </c>
      <c r="V120" s="80">
        <v>7253303</v>
      </c>
      <c r="W120" s="80">
        <v>-185514</v>
      </c>
      <c r="X120" s="80">
        <v>0</v>
      </c>
      <c r="Y120" s="80">
        <v>-185514</v>
      </c>
      <c r="Z120" s="80">
        <v>7067789</v>
      </c>
      <c r="AA120" s="80">
        <v>7068223</v>
      </c>
      <c r="AB120" s="80">
        <v>435</v>
      </c>
      <c r="AC120" s="69">
        <v>0</v>
      </c>
      <c r="AD120" s="69">
        <v>104</v>
      </c>
      <c r="AE120" s="69">
        <v>0</v>
      </c>
      <c r="AF120" s="80">
        <v>3</v>
      </c>
      <c r="AG120" s="80">
        <v>0</v>
      </c>
      <c r="AH120" s="69">
        <v>0</v>
      </c>
      <c r="AI120" s="69">
        <v>0</v>
      </c>
      <c r="AJ120" s="80">
        <v>0</v>
      </c>
      <c r="AK120" s="80">
        <v>0</v>
      </c>
      <c r="AL120" s="69">
        <v>0</v>
      </c>
      <c r="AM120" s="69">
        <v>0</v>
      </c>
      <c r="AN120" s="80">
        <v>0</v>
      </c>
      <c r="AO120" s="80">
        <v>0</v>
      </c>
      <c r="AP120" s="69">
        <v>0</v>
      </c>
      <c r="AQ120" s="69">
        <v>0</v>
      </c>
      <c r="AR120" s="80">
        <v>0</v>
      </c>
      <c r="AS120" s="80">
        <v>0</v>
      </c>
      <c r="AT120" s="69">
        <v>0</v>
      </c>
      <c r="AU120" s="69">
        <v>0</v>
      </c>
      <c r="AV120" s="80">
        <v>0</v>
      </c>
      <c r="AW120" s="80">
        <v>0</v>
      </c>
      <c r="AX120" s="69">
        <v>0</v>
      </c>
      <c r="AY120" s="69">
        <v>0</v>
      </c>
      <c r="AZ120" s="80">
        <v>0</v>
      </c>
      <c r="BA120" s="80">
        <v>0</v>
      </c>
      <c r="BB120" s="69">
        <v>0</v>
      </c>
      <c r="BC120" s="69">
        <v>0</v>
      </c>
      <c r="BD120" s="80">
        <v>0</v>
      </c>
      <c r="BE120" s="80">
        <v>0</v>
      </c>
      <c r="BF120" s="69">
        <v>0</v>
      </c>
      <c r="BG120" s="69">
        <v>0</v>
      </c>
      <c r="BH120" s="80">
        <v>0</v>
      </c>
      <c r="BI120" s="80">
        <v>0</v>
      </c>
      <c r="BJ120" s="69">
        <v>0</v>
      </c>
      <c r="BK120" s="69">
        <v>82</v>
      </c>
      <c r="BL120" s="80">
        <v>0</v>
      </c>
      <c r="BM120" s="80">
        <v>0</v>
      </c>
      <c r="BN120" s="69">
        <v>0</v>
      </c>
      <c r="BO120" s="69">
        <v>0</v>
      </c>
      <c r="BP120" s="80">
        <v>0</v>
      </c>
      <c r="BQ120" s="80">
        <v>0</v>
      </c>
      <c r="BR120" s="69">
        <v>0</v>
      </c>
      <c r="BS120" s="69">
        <v>0</v>
      </c>
      <c r="BT120" s="80">
        <v>0</v>
      </c>
      <c r="BU120" s="80">
        <v>0</v>
      </c>
      <c r="BV120" s="69">
        <v>0</v>
      </c>
      <c r="BW120" s="69">
        <v>0</v>
      </c>
      <c r="BX120" s="80">
        <v>0</v>
      </c>
      <c r="BY120" s="80">
        <v>0</v>
      </c>
      <c r="BZ120" s="69">
        <v>0</v>
      </c>
      <c r="CA120" s="69">
        <v>82</v>
      </c>
      <c r="CB120" s="80">
        <v>3</v>
      </c>
      <c r="CC120" s="80">
        <v>0</v>
      </c>
      <c r="CD120" s="69">
        <v>0</v>
      </c>
      <c r="CE120" s="69" t="s">
        <v>807</v>
      </c>
      <c r="CF120" s="69" t="s">
        <v>808</v>
      </c>
      <c r="CG120" s="69" t="s">
        <v>709</v>
      </c>
      <c r="CH120" s="69" t="s">
        <v>709</v>
      </c>
      <c r="CI120" s="69" t="s">
        <v>709</v>
      </c>
      <c r="CJ120" s="68" t="s">
        <v>709</v>
      </c>
      <c r="CK120" s="68">
        <v>45932</v>
      </c>
      <c r="CL120" s="185" t="s">
        <v>993</v>
      </c>
      <c r="CM120" s="67" t="s">
        <v>989</v>
      </c>
      <c r="CN120" s="67" t="s">
        <v>168</v>
      </c>
      <c r="CO120" s="68">
        <v>45580</v>
      </c>
      <c r="CP120" s="185" t="s">
        <v>993</v>
      </c>
      <c r="CQ120" s="67" t="s">
        <v>994</v>
      </c>
      <c r="CR120" s="67" t="s">
        <v>1008</v>
      </c>
      <c r="CS120" s="69">
        <v>10217706.9</v>
      </c>
      <c r="CT120" s="69"/>
      <c r="CU120" s="69"/>
      <c r="CV120" s="69">
        <v>3</v>
      </c>
      <c r="CW120" s="69">
        <v>43</v>
      </c>
      <c r="CX120" s="69">
        <v>0</v>
      </c>
      <c r="CY120" s="69">
        <v>0</v>
      </c>
      <c r="CZ120" s="69">
        <v>0</v>
      </c>
      <c r="DA120" s="69">
        <v>0</v>
      </c>
      <c r="DG120" t="str">
        <f t="shared" si="5"/>
        <v>DO</v>
      </c>
    </row>
    <row r="121" spans="1:111">
      <c r="A121" t="str">
        <f t="shared" si="4"/>
        <v>03DO</v>
      </c>
      <c r="B121" s="67" t="s">
        <v>2</v>
      </c>
      <c r="C121" s="67" t="s">
        <v>811</v>
      </c>
      <c r="D121" s="67" t="s">
        <v>1013</v>
      </c>
      <c r="E121" s="68">
        <v>45701</v>
      </c>
      <c r="F121" s="185" t="s">
        <v>991</v>
      </c>
      <c r="G121" s="67" t="s">
        <v>994</v>
      </c>
      <c r="H121" s="69">
        <v>1</v>
      </c>
      <c r="I121" s="69">
        <v>0</v>
      </c>
      <c r="J121" s="69">
        <v>60</v>
      </c>
      <c r="K121" s="69">
        <v>65</v>
      </c>
      <c r="L121" s="69">
        <v>52</v>
      </c>
      <c r="M121" s="69">
        <v>13</v>
      </c>
      <c r="N121" s="69">
        <v>0</v>
      </c>
      <c r="O121" s="69">
        <v>0</v>
      </c>
      <c r="P121" s="69">
        <v>5</v>
      </c>
      <c r="Q121" s="80">
        <v>0</v>
      </c>
      <c r="R121" s="80">
        <v>112106</v>
      </c>
      <c r="S121" s="80">
        <v>8466</v>
      </c>
      <c r="T121" s="80">
        <v>103639</v>
      </c>
      <c r="U121" s="80">
        <v>112106</v>
      </c>
      <c r="V121" s="80">
        <v>103639</v>
      </c>
      <c r="W121" s="80">
        <v>0</v>
      </c>
      <c r="X121" s="80">
        <v>0</v>
      </c>
      <c r="Y121" s="80">
        <v>0</v>
      </c>
      <c r="Z121" s="80">
        <v>103639</v>
      </c>
      <c r="AA121" s="80">
        <v>103639</v>
      </c>
      <c r="AB121" s="80">
        <v>0</v>
      </c>
      <c r="AC121" s="69">
        <v>0</v>
      </c>
      <c r="AD121" s="69">
        <v>0</v>
      </c>
      <c r="AE121" s="69">
        <v>0</v>
      </c>
      <c r="AF121" s="80">
        <v>0</v>
      </c>
      <c r="AG121" s="80">
        <v>0</v>
      </c>
      <c r="AH121" s="69">
        <v>0</v>
      </c>
      <c r="AI121" s="69">
        <v>0</v>
      </c>
      <c r="AJ121" s="80">
        <v>0</v>
      </c>
      <c r="AK121" s="80">
        <v>0</v>
      </c>
      <c r="AL121" s="69">
        <v>0</v>
      </c>
      <c r="AM121" s="69">
        <v>0</v>
      </c>
      <c r="AN121" s="80">
        <v>0</v>
      </c>
      <c r="AO121" s="80">
        <v>0</v>
      </c>
      <c r="AP121" s="69">
        <v>0</v>
      </c>
      <c r="AQ121" s="69">
        <v>0</v>
      </c>
      <c r="AR121" s="80">
        <v>0</v>
      </c>
      <c r="AS121" s="80">
        <v>0</v>
      </c>
      <c r="AT121" s="69">
        <v>0</v>
      </c>
      <c r="AU121" s="69">
        <v>0</v>
      </c>
      <c r="AV121" s="80">
        <v>0</v>
      </c>
      <c r="AW121" s="80">
        <v>0</v>
      </c>
      <c r="AX121" s="69">
        <v>0</v>
      </c>
      <c r="AY121" s="69">
        <v>0</v>
      </c>
      <c r="AZ121" s="80">
        <v>0</v>
      </c>
      <c r="BA121" s="80">
        <v>0</v>
      </c>
      <c r="BB121" s="69">
        <v>0</v>
      </c>
      <c r="BC121" s="69">
        <v>0</v>
      </c>
      <c r="BD121" s="80">
        <v>0</v>
      </c>
      <c r="BE121" s="80">
        <v>0</v>
      </c>
      <c r="BF121" s="69">
        <v>0</v>
      </c>
      <c r="BG121" s="69">
        <v>0</v>
      </c>
      <c r="BH121" s="80">
        <v>0</v>
      </c>
      <c r="BI121" s="80">
        <v>0</v>
      </c>
      <c r="BJ121" s="69">
        <v>0</v>
      </c>
      <c r="BK121" s="69">
        <v>0</v>
      </c>
      <c r="BL121" s="80">
        <v>0</v>
      </c>
      <c r="BM121" s="80">
        <v>0</v>
      </c>
      <c r="BN121" s="69">
        <v>0</v>
      </c>
      <c r="BO121" s="69">
        <v>0</v>
      </c>
      <c r="BP121" s="80">
        <v>0</v>
      </c>
      <c r="BQ121" s="80">
        <v>0</v>
      </c>
      <c r="BR121" s="69">
        <v>0</v>
      </c>
      <c r="BS121" s="69">
        <v>0</v>
      </c>
      <c r="BT121" s="80">
        <v>0</v>
      </c>
      <c r="BU121" s="80">
        <v>0</v>
      </c>
      <c r="BV121" s="69">
        <v>0</v>
      </c>
      <c r="BW121" s="69">
        <v>0</v>
      </c>
      <c r="BX121" s="80">
        <v>0</v>
      </c>
      <c r="BY121" s="80">
        <v>0</v>
      </c>
      <c r="BZ121" s="69">
        <v>0</v>
      </c>
      <c r="CA121" s="69">
        <v>0</v>
      </c>
      <c r="CB121" s="80">
        <v>0</v>
      </c>
      <c r="CC121" s="80">
        <v>0</v>
      </c>
      <c r="CD121" s="69">
        <v>0</v>
      </c>
      <c r="CE121" s="69" t="s">
        <v>812</v>
      </c>
      <c r="CF121" s="69" t="s">
        <v>813</v>
      </c>
      <c r="CG121" s="69" t="s">
        <v>709</v>
      </c>
      <c r="CH121" s="69" t="s">
        <v>709</v>
      </c>
      <c r="CI121" s="69" t="s">
        <v>709</v>
      </c>
      <c r="CJ121" s="68" t="s">
        <v>709</v>
      </c>
      <c r="CK121" s="68">
        <v>45862</v>
      </c>
      <c r="CL121" s="185" t="s">
        <v>988</v>
      </c>
      <c r="CM121" s="67" t="s">
        <v>989</v>
      </c>
      <c r="CN121" s="67" t="s">
        <v>168</v>
      </c>
      <c r="CO121" s="68">
        <v>45820</v>
      </c>
      <c r="CP121" s="185" t="s">
        <v>986</v>
      </c>
      <c r="CQ121" s="67" t="s">
        <v>994</v>
      </c>
      <c r="CR121" s="67" t="s">
        <v>1009</v>
      </c>
      <c r="CS121" s="69">
        <v>174993.22</v>
      </c>
      <c r="CT121" s="69"/>
      <c r="CU121" s="69"/>
      <c r="CV121" s="69">
        <v>0</v>
      </c>
      <c r="CW121" s="69">
        <v>5</v>
      </c>
      <c r="CX121" s="69">
        <v>0</v>
      </c>
      <c r="CY121" s="69">
        <v>0</v>
      </c>
      <c r="CZ121" s="69">
        <v>0</v>
      </c>
      <c r="DA121" s="69">
        <v>0</v>
      </c>
      <c r="DG121" t="str">
        <f t="shared" si="5"/>
        <v>DO</v>
      </c>
    </row>
    <row r="122" spans="1:111">
      <c r="A122" t="str">
        <f t="shared" si="4"/>
        <v>03DO</v>
      </c>
      <c r="B122" s="67" t="s">
        <v>2</v>
      </c>
      <c r="C122" s="67" t="s">
        <v>304</v>
      </c>
      <c r="D122" s="67" t="s">
        <v>305</v>
      </c>
      <c r="E122" s="68">
        <v>45239</v>
      </c>
      <c r="F122" s="185" t="s">
        <v>993</v>
      </c>
      <c r="G122" s="67" t="s">
        <v>990</v>
      </c>
      <c r="H122" s="69">
        <v>2</v>
      </c>
      <c r="I122" s="69">
        <v>1</v>
      </c>
      <c r="J122" s="69">
        <v>274</v>
      </c>
      <c r="K122" s="69">
        <v>451</v>
      </c>
      <c r="L122" s="69">
        <v>451</v>
      </c>
      <c r="M122" s="69">
        <v>0</v>
      </c>
      <c r="N122" s="69">
        <v>0</v>
      </c>
      <c r="O122" s="69">
        <v>0</v>
      </c>
      <c r="P122" s="69">
        <v>177</v>
      </c>
      <c r="Q122" s="80">
        <v>0</v>
      </c>
      <c r="R122" s="80">
        <v>4685111</v>
      </c>
      <c r="S122" s="80">
        <v>59134</v>
      </c>
      <c r="T122" s="80">
        <v>4625977</v>
      </c>
      <c r="U122" s="80">
        <v>4688658</v>
      </c>
      <c r="V122" s="80">
        <v>4492681</v>
      </c>
      <c r="W122" s="80">
        <v>0</v>
      </c>
      <c r="X122" s="80">
        <v>0</v>
      </c>
      <c r="Y122" s="80">
        <v>0</v>
      </c>
      <c r="Z122" s="80">
        <v>4492681</v>
      </c>
      <c r="AA122" s="80">
        <v>4485331</v>
      </c>
      <c r="AB122" s="80">
        <v>-7350</v>
      </c>
      <c r="AC122" s="69">
        <v>3547</v>
      </c>
      <c r="AD122" s="69">
        <v>133</v>
      </c>
      <c r="AE122" s="69">
        <v>0</v>
      </c>
      <c r="AF122" s="80">
        <v>0</v>
      </c>
      <c r="AG122" s="80">
        <v>0</v>
      </c>
      <c r="AH122" s="69">
        <v>0</v>
      </c>
      <c r="AI122" s="69">
        <v>0</v>
      </c>
      <c r="AJ122" s="80">
        <v>0</v>
      </c>
      <c r="AK122" s="80">
        <v>3547</v>
      </c>
      <c r="AL122" s="69">
        <v>1539</v>
      </c>
      <c r="AM122" s="69">
        <v>0</v>
      </c>
      <c r="AN122" s="80">
        <v>0</v>
      </c>
      <c r="AO122" s="80">
        <v>0</v>
      </c>
      <c r="AP122" s="69">
        <v>0</v>
      </c>
      <c r="AQ122" s="69">
        <v>0</v>
      </c>
      <c r="AR122" s="80">
        <v>0</v>
      </c>
      <c r="AS122" s="80">
        <v>0</v>
      </c>
      <c r="AT122" s="69">
        <v>0</v>
      </c>
      <c r="AU122" s="69">
        <v>0</v>
      </c>
      <c r="AV122" s="80">
        <v>0</v>
      </c>
      <c r="AW122" s="80">
        <v>0</v>
      </c>
      <c r="AX122" s="69">
        <v>0</v>
      </c>
      <c r="AY122" s="69">
        <v>0</v>
      </c>
      <c r="AZ122" s="80">
        <v>0</v>
      </c>
      <c r="BA122" s="80">
        <v>0</v>
      </c>
      <c r="BB122" s="69">
        <v>0</v>
      </c>
      <c r="BC122" s="69">
        <v>0</v>
      </c>
      <c r="BD122" s="80">
        <v>0</v>
      </c>
      <c r="BE122" s="80">
        <v>0</v>
      </c>
      <c r="BF122" s="69">
        <v>0</v>
      </c>
      <c r="BG122" s="69">
        <v>0</v>
      </c>
      <c r="BH122" s="80">
        <v>0</v>
      </c>
      <c r="BI122" s="80">
        <v>0</v>
      </c>
      <c r="BJ122" s="69">
        <v>0</v>
      </c>
      <c r="BK122" s="69">
        <v>64</v>
      </c>
      <c r="BL122" s="80">
        <v>0</v>
      </c>
      <c r="BM122" s="80">
        <v>0</v>
      </c>
      <c r="BN122" s="69">
        <v>0</v>
      </c>
      <c r="BO122" s="69">
        <v>0</v>
      </c>
      <c r="BP122" s="80">
        <v>0</v>
      </c>
      <c r="BQ122" s="80">
        <v>0</v>
      </c>
      <c r="BR122" s="69">
        <v>0</v>
      </c>
      <c r="BS122" s="69">
        <v>0</v>
      </c>
      <c r="BT122" s="80">
        <v>0</v>
      </c>
      <c r="BU122" s="80">
        <v>0</v>
      </c>
      <c r="BV122" s="69">
        <v>0</v>
      </c>
      <c r="BW122" s="69">
        <v>0</v>
      </c>
      <c r="BX122" s="80">
        <v>0</v>
      </c>
      <c r="BY122" s="80">
        <v>0</v>
      </c>
      <c r="BZ122" s="69">
        <v>0</v>
      </c>
      <c r="CA122" s="69">
        <v>64</v>
      </c>
      <c r="CB122" s="80">
        <v>0</v>
      </c>
      <c r="CC122" s="80">
        <v>3547</v>
      </c>
      <c r="CD122" s="69">
        <v>1539</v>
      </c>
      <c r="CE122" s="69" t="s">
        <v>805</v>
      </c>
      <c r="CF122" s="69" t="s">
        <v>806</v>
      </c>
      <c r="CG122" s="69" t="s">
        <v>709</v>
      </c>
      <c r="CH122" s="69" t="s">
        <v>709</v>
      </c>
      <c r="CI122" s="69" t="s">
        <v>709</v>
      </c>
      <c r="CJ122" s="68" t="s">
        <v>709</v>
      </c>
      <c r="CK122" s="68">
        <v>45875</v>
      </c>
      <c r="CL122" s="185" t="s">
        <v>988</v>
      </c>
      <c r="CM122" s="67" t="s">
        <v>989</v>
      </c>
      <c r="CN122" s="67" t="s">
        <v>168</v>
      </c>
      <c r="CO122" s="68">
        <v>45826</v>
      </c>
      <c r="CP122" s="185" t="s">
        <v>986</v>
      </c>
      <c r="CQ122" s="67" t="s">
        <v>994</v>
      </c>
      <c r="CR122" s="67" t="s">
        <v>1011</v>
      </c>
      <c r="CS122" s="69">
        <v>5910727.4800000004</v>
      </c>
      <c r="CT122" s="69"/>
      <c r="CU122" s="69"/>
      <c r="CV122" s="69">
        <v>0</v>
      </c>
      <c r="CW122" s="69">
        <v>44</v>
      </c>
      <c r="CX122" s="69">
        <v>0</v>
      </c>
      <c r="CY122" s="69">
        <v>0</v>
      </c>
      <c r="CZ122" s="69">
        <v>0</v>
      </c>
      <c r="DA122" s="69">
        <v>0</v>
      </c>
      <c r="DG122" t="str">
        <f t="shared" si="5"/>
        <v>DO</v>
      </c>
    </row>
    <row r="123" spans="1:111">
      <c r="A123" t="str">
        <f t="shared" si="4"/>
        <v>03DO</v>
      </c>
      <c r="B123" s="67" t="s">
        <v>2</v>
      </c>
      <c r="C123" s="67" t="s">
        <v>688</v>
      </c>
      <c r="D123" s="67" t="s">
        <v>689</v>
      </c>
      <c r="E123" s="68">
        <v>45393</v>
      </c>
      <c r="F123" s="185" t="s">
        <v>986</v>
      </c>
      <c r="G123" s="67" t="s">
        <v>990</v>
      </c>
      <c r="H123" s="69">
        <v>1</v>
      </c>
      <c r="I123" s="69">
        <v>0</v>
      </c>
      <c r="J123" s="69">
        <v>90</v>
      </c>
      <c r="K123" s="69">
        <v>143</v>
      </c>
      <c r="L123" s="69">
        <v>142</v>
      </c>
      <c r="M123" s="69">
        <v>1</v>
      </c>
      <c r="N123" s="69">
        <v>0</v>
      </c>
      <c r="O123" s="69">
        <v>0</v>
      </c>
      <c r="P123" s="69">
        <v>53</v>
      </c>
      <c r="Q123" s="80">
        <v>0</v>
      </c>
      <c r="R123" s="80">
        <v>485265</v>
      </c>
      <c r="S123" s="80">
        <v>30756</v>
      </c>
      <c r="T123" s="80">
        <v>454509</v>
      </c>
      <c r="U123" s="80">
        <v>485265</v>
      </c>
      <c r="V123" s="80">
        <v>487819</v>
      </c>
      <c r="W123" s="80">
        <v>0</v>
      </c>
      <c r="X123" s="80">
        <v>0</v>
      </c>
      <c r="Y123" s="80">
        <v>0</v>
      </c>
      <c r="Z123" s="80">
        <v>487819</v>
      </c>
      <c r="AA123" s="80">
        <v>487819</v>
      </c>
      <c r="AB123" s="80">
        <v>0</v>
      </c>
      <c r="AC123" s="69">
        <v>0</v>
      </c>
      <c r="AD123" s="69">
        <v>34</v>
      </c>
      <c r="AE123" s="69">
        <v>0</v>
      </c>
      <c r="AF123" s="80">
        <v>0</v>
      </c>
      <c r="AG123" s="80">
        <v>0</v>
      </c>
      <c r="AH123" s="69">
        <v>0</v>
      </c>
      <c r="AI123" s="69">
        <v>0</v>
      </c>
      <c r="AJ123" s="80">
        <v>0</v>
      </c>
      <c r="AK123" s="80">
        <v>0</v>
      </c>
      <c r="AL123" s="69">
        <v>0</v>
      </c>
      <c r="AM123" s="69">
        <v>0</v>
      </c>
      <c r="AN123" s="80">
        <v>0</v>
      </c>
      <c r="AO123" s="80">
        <v>0</v>
      </c>
      <c r="AP123" s="69">
        <v>0</v>
      </c>
      <c r="AQ123" s="69">
        <v>0</v>
      </c>
      <c r="AR123" s="80">
        <v>0</v>
      </c>
      <c r="AS123" s="80">
        <v>0</v>
      </c>
      <c r="AT123" s="69">
        <v>0</v>
      </c>
      <c r="AU123" s="69">
        <v>0</v>
      </c>
      <c r="AV123" s="80">
        <v>0</v>
      </c>
      <c r="AW123" s="80">
        <v>0</v>
      </c>
      <c r="AX123" s="69">
        <v>0</v>
      </c>
      <c r="AY123" s="69">
        <v>0</v>
      </c>
      <c r="AZ123" s="80">
        <v>0</v>
      </c>
      <c r="BA123" s="80">
        <v>0</v>
      </c>
      <c r="BB123" s="69">
        <v>0</v>
      </c>
      <c r="BC123" s="69">
        <v>0</v>
      </c>
      <c r="BD123" s="80">
        <v>0</v>
      </c>
      <c r="BE123" s="80">
        <v>0</v>
      </c>
      <c r="BF123" s="69">
        <v>0</v>
      </c>
      <c r="BG123" s="69">
        <v>0</v>
      </c>
      <c r="BH123" s="80">
        <v>0</v>
      </c>
      <c r="BI123" s="80">
        <v>0</v>
      </c>
      <c r="BJ123" s="69">
        <v>0</v>
      </c>
      <c r="BK123" s="69">
        <v>16</v>
      </c>
      <c r="BL123" s="80">
        <v>0</v>
      </c>
      <c r="BM123" s="80">
        <v>0</v>
      </c>
      <c r="BN123" s="69">
        <v>0</v>
      </c>
      <c r="BO123" s="69">
        <v>0</v>
      </c>
      <c r="BP123" s="80">
        <v>0</v>
      </c>
      <c r="BQ123" s="80">
        <v>0</v>
      </c>
      <c r="BR123" s="69">
        <v>0</v>
      </c>
      <c r="BS123" s="69">
        <v>0</v>
      </c>
      <c r="BT123" s="80">
        <v>0</v>
      </c>
      <c r="BU123" s="80">
        <v>0</v>
      </c>
      <c r="BV123" s="69">
        <v>0</v>
      </c>
      <c r="BW123" s="69">
        <v>0</v>
      </c>
      <c r="BX123" s="80">
        <v>0</v>
      </c>
      <c r="BY123" s="80">
        <v>0</v>
      </c>
      <c r="BZ123" s="69">
        <v>0</v>
      </c>
      <c r="CA123" s="69">
        <v>16</v>
      </c>
      <c r="CB123" s="80">
        <v>0</v>
      </c>
      <c r="CC123" s="80">
        <v>0</v>
      </c>
      <c r="CD123" s="69">
        <v>0</v>
      </c>
      <c r="CE123" s="69" t="s">
        <v>814</v>
      </c>
      <c r="CF123" s="69" t="s">
        <v>815</v>
      </c>
      <c r="CG123" s="69" t="s">
        <v>709</v>
      </c>
      <c r="CH123" s="69" t="s">
        <v>709</v>
      </c>
      <c r="CI123" s="69" t="s">
        <v>709</v>
      </c>
      <c r="CJ123" s="68" t="s">
        <v>709</v>
      </c>
      <c r="CK123" s="68">
        <v>45875</v>
      </c>
      <c r="CL123" s="185" t="s">
        <v>988</v>
      </c>
      <c r="CM123" s="67" t="s">
        <v>989</v>
      </c>
      <c r="CN123" s="67" t="s">
        <v>168</v>
      </c>
      <c r="CO123" s="68">
        <v>45692</v>
      </c>
      <c r="CP123" s="185" t="s">
        <v>991</v>
      </c>
      <c r="CQ123" s="67" t="s">
        <v>994</v>
      </c>
      <c r="CR123" s="67" t="s">
        <v>1011</v>
      </c>
      <c r="CS123" s="69">
        <v>555113.46</v>
      </c>
      <c r="CT123" s="69"/>
      <c r="CU123" s="69"/>
      <c r="CV123" s="69">
        <v>0</v>
      </c>
      <c r="CW123" s="69">
        <v>19</v>
      </c>
      <c r="CX123" s="69">
        <v>0</v>
      </c>
      <c r="CY123" s="69">
        <v>0</v>
      </c>
      <c r="CZ123" s="69">
        <v>0</v>
      </c>
      <c r="DA123" s="69">
        <v>0</v>
      </c>
      <c r="DG123" t="str">
        <f t="shared" si="5"/>
        <v>DO</v>
      </c>
    </row>
    <row r="124" spans="1:111">
      <c r="A124" t="str">
        <f t="shared" si="4"/>
        <v>03DO</v>
      </c>
      <c r="B124" s="67" t="s">
        <v>2</v>
      </c>
      <c r="C124" s="67" t="s">
        <v>690</v>
      </c>
      <c r="D124" s="67" t="s">
        <v>691</v>
      </c>
      <c r="E124" s="68">
        <v>45589</v>
      </c>
      <c r="F124" s="185" t="s">
        <v>993</v>
      </c>
      <c r="G124" s="67" t="s">
        <v>994</v>
      </c>
      <c r="H124" s="69">
        <v>1</v>
      </c>
      <c r="I124" s="69">
        <v>0</v>
      </c>
      <c r="J124" s="69">
        <v>120</v>
      </c>
      <c r="K124" s="69">
        <v>159</v>
      </c>
      <c r="L124" s="69">
        <v>153</v>
      </c>
      <c r="M124" s="69">
        <v>6</v>
      </c>
      <c r="N124" s="69">
        <v>0</v>
      </c>
      <c r="O124" s="69">
        <v>0</v>
      </c>
      <c r="P124" s="69">
        <v>39</v>
      </c>
      <c r="Q124" s="80">
        <v>0</v>
      </c>
      <c r="R124" s="80">
        <v>328567</v>
      </c>
      <c r="S124" s="80">
        <v>17193</v>
      </c>
      <c r="T124" s="80">
        <v>311374</v>
      </c>
      <c r="U124" s="80">
        <v>328567</v>
      </c>
      <c r="V124" s="80">
        <v>291720</v>
      </c>
      <c r="W124" s="80">
        <v>0</v>
      </c>
      <c r="X124" s="80">
        <v>0</v>
      </c>
      <c r="Y124" s="80">
        <v>0</v>
      </c>
      <c r="Z124" s="80">
        <v>291720</v>
      </c>
      <c r="AA124" s="80">
        <v>291720</v>
      </c>
      <c r="AB124" s="80">
        <v>0</v>
      </c>
      <c r="AC124" s="69">
        <v>0</v>
      </c>
      <c r="AD124" s="69">
        <v>0</v>
      </c>
      <c r="AE124" s="69">
        <v>0</v>
      </c>
      <c r="AF124" s="80">
        <v>0</v>
      </c>
      <c r="AG124" s="80">
        <v>0</v>
      </c>
      <c r="AH124" s="69">
        <v>0</v>
      </c>
      <c r="AI124" s="69">
        <v>0</v>
      </c>
      <c r="AJ124" s="80">
        <v>0</v>
      </c>
      <c r="AK124" s="80">
        <v>0</v>
      </c>
      <c r="AL124" s="69">
        <v>0</v>
      </c>
      <c r="AM124" s="69">
        <v>0</v>
      </c>
      <c r="AN124" s="80">
        <v>0</v>
      </c>
      <c r="AO124" s="80">
        <v>0</v>
      </c>
      <c r="AP124" s="69">
        <v>0</v>
      </c>
      <c r="AQ124" s="69">
        <v>0</v>
      </c>
      <c r="AR124" s="80">
        <v>0</v>
      </c>
      <c r="AS124" s="80">
        <v>0</v>
      </c>
      <c r="AT124" s="69">
        <v>0</v>
      </c>
      <c r="AU124" s="69">
        <v>0</v>
      </c>
      <c r="AV124" s="80">
        <v>0</v>
      </c>
      <c r="AW124" s="80">
        <v>0</v>
      </c>
      <c r="AX124" s="69">
        <v>0</v>
      </c>
      <c r="AY124" s="69">
        <v>30</v>
      </c>
      <c r="AZ124" s="80">
        <v>0</v>
      </c>
      <c r="BA124" s="80">
        <v>0</v>
      </c>
      <c r="BB124" s="69">
        <v>0</v>
      </c>
      <c r="BC124" s="69">
        <v>0</v>
      </c>
      <c r="BD124" s="80">
        <v>0</v>
      </c>
      <c r="BE124" s="80">
        <v>0</v>
      </c>
      <c r="BF124" s="69">
        <v>0</v>
      </c>
      <c r="BG124" s="69">
        <v>0</v>
      </c>
      <c r="BH124" s="80">
        <v>0</v>
      </c>
      <c r="BI124" s="80">
        <v>0</v>
      </c>
      <c r="BJ124" s="69">
        <v>0</v>
      </c>
      <c r="BK124" s="69">
        <v>0</v>
      </c>
      <c r="BL124" s="80">
        <v>0</v>
      </c>
      <c r="BM124" s="80">
        <v>0</v>
      </c>
      <c r="BN124" s="69">
        <v>0</v>
      </c>
      <c r="BO124" s="69">
        <v>0</v>
      </c>
      <c r="BP124" s="80">
        <v>0</v>
      </c>
      <c r="BQ124" s="80">
        <v>0</v>
      </c>
      <c r="BR124" s="69">
        <v>0</v>
      </c>
      <c r="BS124" s="69">
        <v>0</v>
      </c>
      <c r="BT124" s="80">
        <v>0</v>
      </c>
      <c r="BU124" s="80">
        <v>0</v>
      </c>
      <c r="BV124" s="69">
        <v>0</v>
      </c>
      <c r="BW124" s="69">
        <v>0</v>
      </c>
      <c r="BX124" s="80">
        <v>0</v>
      </c>
      <c r="BY124" s="80">
        <v>0</v>
      </c>
      <c r="BZ124" s="69">
        <v>0</v>
      </c>
      <c r="CA124" s="69">
        <v>30</v>
      </c>
      <c r="CB124" s="80">
        <v>0</v>
      </c>
      <c r="CC124" s="80">
        <v>0</v>
      </c>
      <c r="CD124" s="69">
        <v>0</v>
      </c>
      <c r="CE124" s="69" t="s">
        <v>738</v>
      </c>
      <c r="CF124" s="69" t="s">
        <v>739</v>
      </c>
      <c r="CG124" s="69" t="s">
        <v>709</v>
      </c>
      <c r="CH124" s="69" t="s">
        <v>709</v>
      </c>
      <c r="CI124" s="69" t="s">
        <v>709</v>
      </c>
      <c r="CJ124" s="68" t="s">
        <v>709</v>
      </c>
      <c r="CK124" s="68">
        <v>45994</v>
      </c>
      <c r="CL124" s="185" t="s">
        <v>993</v>
      </c>
      <c r="CM124" s="67" t="s">
        <v>989</v>
      </c>
      <c r="CN124" s="67" t="s">
        <v>168</v>
      </c>
      <c r="CO124" s="68">
        <v>45939</v>
      </c>
      <c r="CP124" s="185" t="s">
        <v>993</v>
      </c>
      <c r="CQ124" s="67" t="s">
        <v>989</v>
      </c>
      <c r="CR124" s="67" t="s">
        <v>1007</v>
      </c>
      <c r="CS124" s="69">
        <v>364798.17</v>
      </c>
      <c r="CT124" s="69"/>
      <c r="CU124" s="69"/>
      <c r="CV124" s="69">
        <v>0</v>
      </c>
      <c r="CW124" s="69">
        <v>9</v>
      </c>
      <c r="CX124" s="69">
        <v>0</v>
      </c>
      <c r="CY124" s="69">
        <v>0</v>
      </c>
      <c r="CZ124" s="69">
        <v>0</v>
      </c>
      <c r="DA124" s="69">
        <v>0</v>
      </c>
      <c r="DG124" t="str">
        <f t="shared" si="5"/>
        <v>DO</v>
      </c>
    </row>
    <row r="125" spans="1:111">
      <c r="A125" t="str">
        <f t="shared" si="4"/>
        <v>03DO</v>
      </c>
      <c r="B125" s="67" t="s">
        <v>2</v>
      </c>
      <c r="C125" s="67" t="s">
        <v>816</v>
      </c>
      <c r="D125" s="67" t="s">
        <v>1014</v>
      </c>
      <c r="E125" s="68">
        <v>45729</v>
      </c>
      <c r="F125" s="185" t="s">
        <v>991</v>
      </c>
      <c r="G125" s="67" t="s">
        <v>994</v>
      </c>
      <c r="H125" s="69">
        <v>1</v>
      </c>
      <c r="I125" s="69">
        <v>0</v>
      </c>
      <c r="J125" s="69">
        <v>90</v>
      </c>
      <c r="K125" s="69">
        <v>112</v>
      </c>
      <c r="L125" s="69">
        <v>86</v>
      </c>
      <c r="M125" s="69">
        <v>26</v>
      </c>
      <c r="N125" s="69">
        <v>0</v>
      </c>
      <c r="O125" s="69">
        <v>0</v>
      </c>
      <c r="P125" s="69">
        <v>22</v>
      </c>
      <c r="Q125" s="80">
        <v>0</v>
      </c>
      <c r="R125" s="80">
        <v>169075</v>
      </c>
      <c r="S125" s="80">
        <v>11395</v>
      </c>
      <c r="T125" s="80">
        <v>157679</v>
      </c>
      <c r="U125" s="80">
        <v>169075</v>
      </c>
      <c r="V125" s="80">
        <v>154095</v>
      </c>
      <c r="W125" s="80">
        <v>0</v>
      </c>
      <c r="X125" s="80">
        <v>0</v>
      </c>
      <c r="Y125" s="80">
        <v>0</v>
      </c>
      <c r="Z125" s="80">
        <v>154095</v>
      </c>
      <c r="AA125" s="80">
        <v>154095</v>
      </c>
      <c r="AB125" s="80">
        <v>0</v>
      </c>
      <c r="AC125" s="69">
        <v>0</v>
      </c>
      <c r="AD125" s="69">
        <v>18</v>
      </c>
      <c r="AE125" s="69">
        <v>0</v>
      </c>
      <c r="AF125" s="80">
        <v>0</v>
      </c>
      <c r="AG125" s="80">
        <v>0</v>
      </c>
      <c r="AH125" s="69">
        <v>0</v>
      </c>
      <c r="AI125" s="69">
        <v>0</v>
      </c>
      <c r="AJ125" s="80">
        <v>0</v>
      </c>
      <c r="AK125" s="80">
        <v>0</v>
      </c>
      <c r="AL125" s="69">
        <v>0</v>
      </c>
      <c r="AM125" s="69">
        <v>0</v>
      </c>
      <c r="AN125" s="80">
        <v>0</v>
      </c>
      <c r="AO125" s="80">
        <v>0</v>
      </c>
      <c r="AP125" s="69">
        <v>0</v>
      </c>
      <c r="AQ125" s="69">
        <v>0</v>
      </c>
      <c r="AR125" s="80">
        <v>0</v>
      </c>
      <c r="AS125" s="80">
        <v>0</v>
      </c>
      <c r="AT125" s="69">
        <v>0</v>
      </c>
      <c r="AU125" s="69">
        <v>0</v>
      </c>
      <c r="AV125" s="80">
        <v>0</v>
      </c>
      <c r="AW125" s="80">
        <v>0</v>
      </c>
      <c r="AX125" s="69">
        <v>0</v>
      </c>
      <c r="AY125" s="69">
        <v>0</v>
      </c>
      <c r="AZ125" s="80">
        <v>0</v>
      </c>
      <c r="BA125" s="80">
        <v>0</v>
      </c>
      <c r="BB125" s="69">
        <v>0</v>
      </c>
      <c r="BC125" s="69">
        <v>0</v>
      </c>
      <c r="BD125" s="80">
        <v>0</v>
      </c>
      <c r="BE125" s="80">
        <v>0</v>
      </c>
      <c r="BF125" s="69">
        <v>0</v>
      </c>
      <c r="BG125" s="69">
        <v>0</v>
      </c>
      <c r="BH125" s="80">
        <v>0</v>
      </c>
      <c r="BI125" s="80">
        <v>0</v>
      </c>
      <c r="BJ125" s="69">
        <v>0</v>
      </c>
      <c r="BK125" s="69">
        <v>0</v>
      </c>
      <c r="BL125" s="80">
        <v>0</v>
      </c>
      <c r="BM125" s="80">
        <v>0</v>
      </c>
      <c r="BN125" s="69">
        <v>0</v>
      </c>
      <c r="BO125" s="69">
        <v>0</v>
      </c>
      <c r="BP125" s="80">
        <v>0</v>
      </c>
      <c r="BQ125" s="80">
        <v>0</v>
      </c>
      <c r="BR125" s="69">
        <v>0</v>
      </c>
      <c r="BS125" s="69">
        <v>0</v>
      </c>
      <c r="BT125" s="80">
        <v>0</v>
      </c>
      <c r="BU125" s="80">
        <v>0</v>
      </c>
      <c r="BV125" s="69">
        <v>0</v>
      </c>
      <c r="BW125" s="69">
        <v>0</v>
      </c>
      <c r="BX125" s="80">
        <v>0</v>
      </c>
      <c r="BY125" s="80">
        <v>0</v>
      </c>
      <c r="BZ125" s="69">
        <v>0</v>
      </c>
      <c r="CA125" s="69">
        <v>0</v>
      </c>
      <c r="CB125" s="80">
        <v>0</v>
      </c>
      <c r="CC125" s="80">
        <v>0</v>
      </c>
      <c r="CD125" s="69">
        <v>0</v>
      </c>
      <c r="CE125" s="69" t="s">
        <v>817</v>
      </c>
      <c r="CF125" s="69" t="s">
        <v>818</v>
      </c>
      <c r="CG125" s="69" t="s">
        <v>709</v>
      </c>
      <c r="CH125" s="69" t="s">
        <v>709</v>
      </c>
      <c r="CI125" s="69" t="s">
        <v>709</v>
      </c>
      <c r="CJ125" s="68" t="s">
        <v>709</v>
      </c>
      <c r="CK125" s="68">
        <v>45959</v>
      </c>
      <c r="CL125" s="185" t="s">
        <v>993</v>
      </c>
      <c r="CM125" s="67" t="s">
        <v>989</v>
      </c>
      <c r="CN125" s="67" t="s">
        <v>168</v>
      </c>
      <c r="CO125" s="68">
        <v>45890</v>
      </c>
      <c r="CP125" s="185" t="s">
        <v>988</v>
      </c>
      <c r="CQ125" s="67" t="s">
        <v>989</v>
      </c>
      <c r="CR125" s="67" t="s">
        <v>1007</v>
      </c>
      <c r="CS125" s="69">
        <v>240133.12</v>
      </c>
      <c r="CT125" s="69"/>
      <c r="CU125" s="69"/>
      <c r="CV125" s="69">
        <v>0</v>
      </c>
      <c r="CW125" s="69">
        <v>4</v>
      </c>
      <c r="CX125" s="69">
        <v>0</v>
      </c>
      <c r="CY125" s="69">
        <v>0</v>
      </c>
      <c r="CZ125" s="69">
        <v>0</v>
      </c>
      <c r="DA125" s="69">
        <v>0</v>
      </c>
      <c r="DG125" t="str">
        <f t="shared" si="5"/>
        <v>DO</v>
      </c>
    </row>
    <row r="126" spans="1:111">
      <c r="A126" t="str">
        <f t="shared" si="4"/>
        <v>03DO</v>
      </c>
      <c r="B126" s="67" t="s">
        <v>2</v>
      </c>
      <c r="C126" s="67" t="s">
        <v>819</v>
      </c>
      <c r="D126" s="67" t="s">
        <v>1015</v>
      </c>
      <c r="E126" s="68">
        <v>45484</v>
      </c>
      <c r="F126" s="185" t="s">
        <v>988</v>
      </c>
      <c r="G126" s="67" t="s">
        <v>994</v>
      </c>
      <c r="H126" s="69">
        <v>1</v>
      </c>
      <c r="I126" s="69">
        <v>0</v>
      </c>
      <c r="J126" s="69">
        <v>225</v>
      </c>
      <c r="K126" s="69">
        <v>303</v>
      </c>
      <c r="L126" s="69">
        <v>223</v>
      </c>
      <c r="M126" s="69">
        <v>80</v>
      </c>
      <c r="N126" s="69">
        <v>0</v>
      </c>
      <c r="O126" s="69">
        <v>0</v>
      </c>
      <c r="P126" s="69">
        <v>78</v>
      </c>
      <c r="Q126" s="80">
        <v>0</v>
      </c>
      <c r="R126" s="80">
        <v>1112248</v>
      </c>
      <c r="S126" s="80">
        <v>50000</v>
      </c>
      <c r="T126" s="80">
        <v>1062248</v>
      </c>
      <c r="U126" s="80">
        <v>1112248</v>
      </c>
      <c r="V126" s="80">
        <v>1077908</v>
      </c>
      <c r="W126" s="80">
        <v>0</v>
      </c>
      <c r="X126" s="80">
        <v>0</v>
      </c>
      <c r="Y126" s="80">
        <v>0</v>
      </c>
      <c r="Z126" s="80">
        <v>1077908</v>
      </c>
      <c r="AA126" s="80">
        <v>1077908</v>
      </c>
      <c r="AB126" s="80">
        <v>0</v>
      </c>
      <c r="AC126" s="69">
        <v>0</v>
      </c>
      <c r="AD126" s="69">
        <v>44</v>
      </c>
      <c r="AE126" s="69">
        <v>0</v>
      </c>
      <c r="AF126" s="80">
        <v>0</v>
      </c>
      <c r="AG126" s="80">
        <v>0</v>
      </c>
      <c r="AH126" s="69">
        <v>0</v>
      </c>
      <c r="AI126" s="69">
        <v>0</v>
      </c>
      <c r="AJ126" s="80">
        <v>0</v>
      </c>
      <c r="AK126" s="80">
        <v>0</v>
      </c>
      <c r="AL126" s="69">
        <v>0</v>
      </c>
      <c r="AM126" s="69">
        <v>0</v>
      </c>
      <c r="AN126" s="80">
        <v>0</v>
      </c>
      <c r="AO126" s="80">
        <v>0</v>
      </c>
      <c r="AP126" s="69">
        <v>0</v>
      </c>
      <c r="AQ126" s="69">
        <v>0</v>
      </c>
      <c r="AR126" s="80">
        <v>0</v>
      </c>
      <c r="AS126" s="80">
        <v>0</v>
      </c>
      <c r="AT126" s="69">
        <v>0</v>
      </c>
      <c r="AU126" s="69">
        <v>0</v>
      </c>
      <c r="AV126" s="80">
        <v>0</v>
      </c>
      <c r="AW126" s="80">
        <v>0</v>
      </c>
      <c r="AX126" s="69">
        <v>0</v>
      </c>
      <c r="AY126" s="69">
        <v>0</v>
      </c>
      <c r="AZ126" s="80">
        <v>0</v>
      </c>
      <c r="BA126" s="80">
        <v>0</v>
      </c>
      <c r="BB126" s="69">
        <v>0</v>
      </c>
      <c r="BC126" s="69">
        <v>0</v>
      </c>
      <c r="BD126" s="80">
        <v>0</v>
      </c>
      <c r="BE126" s="80">
        <v>0</v>
      </c>
      <c r="BF126" s="69">
        <v>0</v>
      </c>
      <c r="BG126" s="69">
        <v>0</v>
      </c>
      <c r="BH126" s="80">
        <v>0</v>
      </c>
      <c r="BI126" s="80">
        <v>0</v>
      </c>
      <c r="BJ126" s="69">
        <v>0</v>
      </c>
      <c r="BK126" s="69">
        <v>0</v>
      </c>
      <c r="BL126" s="80">
        <v>0</v>
      </c>
      <c r="BM126" s="80">
        <v>0</v>
      </c>
      <c r="BN126" s="69">
        <v>0</v>
      </c>
      <c r="BO126" s="69">
        <v>0</v>
      </c>
      <c r="BP126" s="80">
        <v>0</v>
      </c>
      <c r="BQ126" s="80">
        <v>0</v>
      </c>
      <c r="BR126" s="69">
        <v>0</v>
      </c>
      <c r="BS126" s="69">
        <v>0</v>
      </c>
      <c r="BT126" s="80">
        <v>0</v>
      </c>
      <c r="BU126" s="80">
        <v>0</v>
      </c>
      <c r="BV126" s="69">
        <v>0</v>
      </c>
      <c r="BW126" s="69">
        <v>0</v>
      </c>
      <c r="BX126" s="80">
        <v>0</v>
      </c>
      <c r="BY126" s="80">
        <v>0</v>
      </c>
      <c r="BZ126" s="69">
        <v>0</v>
      </c>
      <c r="CA126" s="69">
        <v>0</v>
      </c>
      <c r="CB126" s="80">
        <v>0</v>
      </c>
      <c r="CC126" s="80">
        <v>0</v>
      </c>
      <c r="CD126" s="69">
        <v>0</v>
      </c>
      <c r="CE126" s="69" t="s">
        <v>812</v>
      </c>
      <c r="CF126" s="69" t="s">
        <v>813</v>
      </c>
      <c r="CG126" s="69" t="s">
        <v>709</v>
      </c>
      <c r="CH126" s="69" t="s">
        <v>709</v>
      </c>
      <c r="CI126" s="69" t="s">
        <v>709</v>
      </c>
      <c r="CJ126" s="68" t="s">
        <v>709</v>
      </c>
      <c r="CK126" s="68">
        <v>45852</v>
      </c>
      <c r="CL126" s="185" t="s">
        <v>988</v>
      </c>
      <c r="CM126" s="67" t="s">
        <v>989</v>
      </c>
      <c r="CN126" s="67" t="s">
        <v>168</v>
      </c>
      <c r="CO126" s="68">
        <v>45799</v>
      </c>
      <c r="CP126" s="185" t="s">
        <v>986</v>
      </c>
      <c r="CQ126" s="67" t="s">
        <v>994</v>
      </c>
      <c r="CR126" s="67" t="s">
        <v>1007</v>
      </c>
      <c r="CS126" s="69">
        <v>1273505.1499999999</v>
      </c>
      <c r="CT126" s="69"/>
      <c r="CU126" s="69"/>
      <c r="CV126" s="69">
        <v>0</v>
      </c>
      <c r="CW126" s="69">
        <v>34</v>
      </c>
      <c r="CX126" s="69">
        <v>0</v>
      </c>
      <c r="CY126" s="69">
        <v>0</v>
      </c>
      <c r="CZ126" s="69">
        <v>0</v>
      </c>
      <c r="DA126" s="69">
        <v>0</v>
      </c>
      <c r="DG126" t="str">
        <f t="shared" si="5"/>
        <v>DO</v>
      </c>
    </row>
    <row r="127" spans="1:111">
      <c r="A127" t="str">
        <f t="shared" si="4"/>
        <v>03DO</v>
      </c>
      <c r="B127" s="67" t="s">
        <v>2</v>
      </c>
      <c r="C127" s="67" t="s">
        <v>306</v>
      </c>
      <c r="D127" s="67" t="s">
        <v>307</v>
      </c>
      <c r="E127" s="68">
        <v>45456</v>
      </c>
      <c r="F127" s="185" t="s">
        <v>986</v>
      </c>
      <c r="G127" s="67" t="s">
        <v>990</v>
      </c>
      <c r="H127" s="69">
        <v>2</v>
      </c>
      <c r="I127" s="69">
        <v>1</v>
      </c>
      <c r="J127" s="69">
        <v>175</v>
      </c>
      <c r="K127" s="69">
        <v>283</v>
      </c>
      <c r="L127" s="69">
        <v>282</v>
      </c>
      <c r="M127" s="69">
        <v>1</v>
      </c>
      <c r="N127" s="69">
        <v>0</v>
      </c>
      <c r="O127" s="69">
        <v>0</v>
      </c>
      <c r="P127" s="69">
        <v>103</v>
      </c>
      <c r="Q127" s="80">
        <v>5</v>
      </c>
      <c r="R127" s="80">
        <v>2342678</v>
      </c>
      <c r="S127" s="80">
        <v>50000</v>
      </c>
      <c r="T127" s="80">
        <v>2292678</v>
      </c>
      <c r="U127" s="80">
        <v>2369603</v>
      </c>
      <c r="V127" s="80">
        <v>2340433</v>
      </c>
      <c r="W127" s="80">
        <v>0</v>
      </c>
      <c r="X127" s="80">
        <v>0</v>
      </c>
      <c r="Y127" s="80">
        <v>0</v>
      </c>
      <c r="Z127" s="80">
        <v>2340433</v>
      </c>
      <c r="AA127" s="80">
        <v>2340369</v>
      </c>
      <c r="AB127" s="80">
        <v>-64</v>
      </c>
      <c r="AC127" s="69">
        <v>26925</v>
      </c>
      <c r="AD127" s="69">
        <v>78</v>
      </c>
      <c r="AE127" s="69">
        <v>0</v>
      </c>
      <c r="AF127" s="80">
        <v>0</v>
      </c>
      <c r="AG127" s="80">
        <v>0</v>
      </c>
      <c r="AH127" s="69">
        <v>0</v>
      </c>
      <c r="AI127" s="69">
        <v>0</v>
      </c>
      <c r="AJ127" s="80">
        <v>5</v>
      </c>
      <c r="AK127" s="80">
        <v>26925</v>
      </c>
      <c r="AL127" s="69">
        <v>0</v>
      </c>
      <c r="AM127" s="69">
        <v>0</v>
      </c>
      <c r="AN127" s="80">
        <v>0</v>
      </c>
      <c r="AO127" s="80">
        <v>0</v>
      </c>
      <c r="AP127" s="69">
        <v>0</v>
      </c>
      <c r="AQ127" s="69">
        <v>0</v>
      </c>
      <c r="AR127" s="80">
        <v>0</v>
      </c>
      <c r="AS127" s="80">
        <v>0</v>
      </c>
      <c r="AT127" s="69">
        <v>0</v>
      </c>
      <c r="AU127" s="69">
        <v>0</v>
      </c>
      <c r="AV127" s="80">
        <v>0</v>
      </c>
      <c r="AW127" s="80">
        <v>0</v>
      </c>
      <c r="AX127" s="69">
        <v>0</v>
      </c>
      <c r="AY127" s="69">
        <v>0</v>
      </c>
      <c r="AZ127" s="80">
        <v>0</v>
      </c>
      <c r="BA127" s="80">
        <v>0</v>
      </c>
      <c r="BB127" s="69">
        <v>0</v>
      </c>
      <c r="BC127" s="69">
        <v>0</v>
      </c>
      <c r="BD127" s="80">
        <v>0</v>
      </c>
      <c r="BE127" s="80">
        <v>0</v>
      </c>
      <c r="BF127" s="69">
        <v>0</v>
      </c>
      <c r="BG127" s="69">
        <v>0</v>
      </c>
      <c r="BH127" s="80">
        <v>0</v>
      </c>
      <c r="BI127" s="80">
        <v>0</v>
      </c>
      <c r="BJ127" s="69">
        <v>0</v>
      </c>
      <c r="BK127" s="69">
        <v>0</v>
      </c>
      <c r="BL127" s="80">
        <v>0</v>
      </c>
      <c r="BM127" s="80">
        <v>0</v>
      </c>
      <c r="BN127" s="69">
        <v>0</v>
      </c>
      <c r="BO127" s="69">
        <v>0</v>
      </c>
      <c r="BP127" s="80">
        <v>0</v>
      </c>
      <c r="BQ127" s="80">
        <v>0</v>
      </c>
      <c r="BR127" s="69">
        <v>0</v>
      </c>
      <c r="BS127" s="69">
        <v>0</v>
      </c>
      <c r="BT127" s="80">
        <v>0</v>
      </c>
      <c r="BU127" s="80">
        <v>0</v>
      </c>
      <c r="BV127" s="69">
        <v>0</v>
      </c>
      <c r="BW127" s="69">
        <v>0</v>
      </c>
      <c r="BX127" s="80">
        <v>0</v>
      </c>
      <c r="BY127" s="80">
        <v>0</v>
      </c>
      <c r="BZ127" s="69">
        <v>0</v>
      </c>
      <c r="CA127" s="69">
        <v>0</v>
      </c>
      <c r="CB127" s="80">
        <v>5</v>
      </c>
      <c r="CC127" s="80">
        <v>26925</v>
      </c>
      <c r="CD127" s="69">
        <v>0</v>
      </c>
      <c r="CE127" s="69" t="s">
        <v>735</v>
      </c>
      <c r="CF127" s="69" t="s">
        <v>736</v>
      </c>
      <c r="CG127" s="69" t="s">
        <v>709</v>
      </c>
      <c r="CH127" s="69" t="s">
        <v>709</v>
      </c>
      <c r="CI127" s="69" t="s">
        <v>709</v>
      </c>
      <c r="CJ127" s="68" t="s">
        <v>709</v>
      </c>
      <c r="CK127" s="68">
        <v>45994</v>
      </c>
      <c r="CL127" s="185" t="s">
        <v>993</v>
      </c>
      <c r="CM127" s="67" t="s">
        <v>989</v>
      </c>
      <c r="CN127" s="67" t="s">
        <v>168</v>
      </c>
      <c r="CO127" s="68">
        <v>45926</v>
      </c>
      <c r="CP127" s="185" t="s">
        <v>988</v>
      </c>
      <c r="CQ127" s="67" t="s">
        <v>989</v>
      </c>
      <c r="CR127" s="67" t="s">
        <v>1008</v>
      </c>
      <c r="CS127" s="69">
        <v>2975754.37</v>
      </c>
      <c r="CT127" s="69"/>
      <c r="CU127" s="69"/>
      <c r="CV127" s="69">
        <v>0</v>
      </c>
      <c r="CW127" s="69">
        <v>25</v>
      </c>
      <c r="CX127" s="69">
        <v>0</v>
      </c>
      <c r="CY127" s="69">
        <v>0</v>
      </c>
      <c r="CZ127" s="69">
        <v>0</v>
      </c>
      <c r="DA127" s="69">
        <v>0</v>
      </c>
      <c r="DG127" t="str">
        <f t="shared" si="5"/>
        <v>DO</v>
      </c>
    </row>
    <row r="128" spans="1:111">
      <c r="A128" t="str">
        <f t="shared" si="4"/>
        <v>03DO</v>
      </c>
      <c r="B128" s="67" t="s">
        <v>2</v>
      </c>
      <c r="C128" s="67" t="s">
        <v>820</v>
      </c>
      <c r="D128" s="67" t="s">
        <v>1016</v>
      </c>
      <c r="E128" s="68">
        <v>45484</v>
      </c>
      <c r="F128" s="185" t="s">
        <v>988</v>
      </c>
      <c r="G128" s="67" t="s">
        <v>994</v>
      </c>
      <c r="H128" s="69">
        <v>1</v>
      </c>
      <c r="I128" s="69">
        <v>0</v>
      </c>
      <c r="J128" s="69">
        <v>150</v>
      </c>
      <c r="K128" s="69">
        <v>208</v>
      </c>
      <c r="L128" s="69">
        <v>208</v>
      </c>
      <c r="M128" s="69">
        <v>0</v>
      </c>
      <c r="N128" s="69">
        <v>0</v>
      </c>
      <c r="O128" s="69">
        <v>0</v>
      </c>
      <c r="P128" s="69">
        <v>58</v>
      </c>
      <c r="Q128" s="80">
        <v>0</v>
      </c>
      <c r="R128" s="80">
        <v>4271650</v>
      </c>
      <c r="S128" s="80">
        <v>50000</v>
      </c>
      <c r="T128" s="80">
        <v>4221650</v>
      </c>
      <c r="U128" s="80">
        <v>4271650</v>
      </c>
      <c r="V128" s="80">
        <v>4371998</v>
      </c>
      <c r="W128" s="80">
        <v>0</v>
      </c>
      <c r="X128" s="80">
        <v>0</v>
      </c>
      <c r="Y128" s="80">
        <v>0</v>
      </c>
      <c r="Z128" s="80">
        <v>4371998</v>
      </c>
      <c r="AA128" s="80">
        <v>4360199</v>
      </c>
      <c r="AB128" s="80">
        <v>-11799</v>
      </c>
      <c r="AC128" s="69">
        <v>0</v>
      </c>
      <c r="AD128" s="69">
        <v>28</v>
      </c>
      <c r="AE128" s="69">
        <v>0</v>
      </c>
      <c r="AF128" s="80">
        <v>0</v>
      </c>
      <c r="AG128" s="80">
        <v>0</v>
      </c>
      <c r="AH128" s="69">
        <v>0</v>
      </c>
      <c r="AI128" s="69">
        <v>0</v>
      </c>
      <c r="AJ128" s="80">
        <v>0</v>
      </c>
      <c r="AK128" s="80">
        <v>0</v>
      </c>
      <c r="AL128" s="69">
        <v>0</v>
      </c>
      <c r="AM128" s="69">
        <v>0</v>
      </c>
      <c r="AN128" s="80">
        <v>0</v>
      </c>
      <c r="AO128" s="80">
        <v>0</v>
      </c>
      <c r="AP128" s="69">
        <v>0</v>
      </c>
      <c r="AQ128" s="69">
        <v>0</v>
      </c>
      <c r="AR128" s="80">
        <v>0</v>
      </c>
      <c r="AS128" s="80">
        <v>0</v>
      </c>
      <c r="AT128" s="69">
        <v>0</v>
      </c>
      <c r="AU128" s="69">
        <v>0</v>
      </c>
      <c r="AV128" s="80">
        <v>0</v>
      </c>
      <c r="AW128" s="80">
        <v>0</v>
      </c>
      <c r="AX128" s="69">
        <v>0</v>
      </c>
      <c r="AY128" s="69">
        <v>0</v>
      </c>
      <c r="AZ128" s="80">
        <v>0</v>
      </c>
      <c r="BA128" s="80">
        <v>0</v>
      </c>
      <c r="BB128" s="69">
        <v>0</v>
      </c>
      <c r="BC128" s="69">
        <v>0</v>
      </c>
      <c r="BD128" s="80">
        <v>0</v>
      </c>
      <c r="BE128" s="80">
        <v>0</v>
      </c>
      <c r="BF128" s="69">
        <v>0</v>
      </c>
      <c r="BG128" s="69">
        <v>0</v>
      </c>
      <c r="BH128" s="80">
        <v>0</v>
      </c>
      <c r="BI128" s="80">
        <v>0</v>
      </c>
      <c r="BJ128" s="69">
        <v>0</v>
      </c>
      <c r="BK128" s="69">
        <v>0</v>
      </c>
      <c r="BL128" s="80">
        <v>0</v>
      </c>
      <c r="BM128" s="80">
        <v>0</v>
      </c>
      <c r="BN128" s="69">
        <v>0</v>
      </c>
      <c r="BO128" s="69">
        <v>0</v>
      </c>
      <c r="BP128" s="80">
        <v>0</v>
      </c>
      <c r="BQ128" s="80">
        <v>0</v>
      </c>
      <c r="BR128" s="69">
        <v>0</v>
      </c>
      <c r="BS128" s="69">
        <v>0</v>
      </c>
      <c r="BT128" s="80">
        <v>0</v>
      </c>
      <c r="BU128" s="80">
        <v>0</v>
      </c>
      <c r="BV128" s="69">
        <v>0</v>
      </c>
      <c r="BW128" s="69">
        <v>0</v>
      </c>
      <c r="BX128" s="80">
        <v>0</v>
      </c>
      <c r="BY128" s="80">
        <v>0</v>
      </c>
      <c r="BZ128" s="69">
        <v>0</v>
      </c>
      <c r="CA128" s="69">
        <v>0</v>
      </c>
      <c r="CB128" s="80">
        <v>0</v>
      </c>
      <c r="CC128" s="80">
        <v>0</v>
      </c>
      <c r="CD128" s="69">
        <v>0</v>
      </c>
      <c r="CE128" s="69" t="s">
        <v>762</v>
      </c>
      <c r="CF128" s="69" t="s">
        <v>763</v>
      </c>
      <c r="CG128" s="69" t="s">
        <v>709</v>
      </c>
      <c r="CH128" s="69" t="s">
        <v>709</v>
      </c>
      <c r="CI128" s="69" t="s">
        <v>709</v>
      </c>
      <c r="CJ128" s="68" t="s">
        <v>709</v>
      </c>
      <c r="CK128" s="68">
        <v>45897</v>
      </c>
      <c r="CL128" s="185" t="s">
        <v>988</v>
      </c>
      <c r="CM128" s="67" t="s">
        <v>989</v>
      </c>
      <c r="CN128" s="67" t="s">
        <v>168</v>
      </c>
      <c r="CO128" s="68">
        <v>45797</v>
      </c>
      <c r="CP128" s="185" t="s">
        <v>986</v>
      </c>
      <c r="CQ128" s="67" t="s">
        <v>994</v>
      </c>
      <c r="CR128" s="67" t="s">
        <v>1009</v>
      </c>
      <c r="CS128" s="69">
        <v>4754953.2</v>
      </c>
      <c r="CT128" s="69"/>
      <c r="CU128" s="69"/>
      <c r="CV128" s="69">
        <v>0</v>
      </c>
      <c r="CW128" s="69">
        <v>30</v>
      </c>
      <c r="CX128" s="69">
        <v>0</v>
      </c>
      <c r="CY128" s="69">
        <v>0</v>
      </c>
      <c r="CZ128" s="69">
        <v>0</v>
      </c>
      <c r="DA128" s="69">
        <v>0</v>
      </c>
      <c r="DG128" t="str">
        <f t="shared" si="5"/>
        <v>DO</v>
      </c>
    </row>
    <row r="129" spans="1:111">
      <c r="A129" t="str">
        <f t="shared" ref="A129:A192" si="6">CONCATENATE(B129,DG129)</f>
        <v>03DO</v>
      </c>
      <c r="B129" s="67" t="s">
        <v>2</v>
      </c>
      <c r="C129" s="67" t="s">
        <v>692</v>
      </c>
      <c r="D129" s="67" t="s">
        <v>693</v>
      </c>
      <c r="E129" s="68">
        <v>45701</v>
      </c>
      <c r="F129" s="185" t="s">
        <v>991</v>
      </c>
      <c r="G129" s="67" t="s">
        <v>994</v>
      </c>
      <c r="H129" s="69">
        <v>1</v>
      </c>
      <c r="I129" s="69">
        <v>0</v>
      </c>
      <c r="J129" s="69">
        <v>150</v>
      </c>
      <c r="K129" s="69">
        <v>200</v>
      </c>
      <c r="L129" s="69">
        <v>155</v>
      </c>
      <c r="M129" s="69">
        <v>45</v>
      </c>
      <c r="N129" s="69">
        <v>0</v>
      </c>
      <c r="O129" s="69">
        <v>0</v>
      </c>
      <c r="P129" s="69">
        <v>50</v>
      </c>
      <c r="Q129" s="80">
        <v>0</v>
      </c>
      <c r="R129" s="80">
        <v>647631</v>
      </c>
      <c r="S129" s="80">
        <v>42452</v>
      </c>
      <c r="T129" s="80">
        <v>605180</v>
      </c>
      <c r="U129" s="80">
        <v>647631</v>
      </c>
      <c r="V129" s="80">
        <v>536583</v>
      </c>
      <c r="W129" s="80">
        <v>0</v>
      </c>
      <c r="X129" s="80">
        <v>0</v>
      </c>
      <c r="Y129" s="80">
        <v>0</v>
      </c>
      <c r="Z129" s="80">
        <v>536583</v>
      </c>
      <c r="AA129" s="80">
        <v>536583</v>
      </c>
      <c r="AB129" s="80">
        <v>0</v>
      </c>
      <c r="AC129" s="69">
        <v>0</v>
      </c>
      <c r="AD129" s="69">
        <v>9</v>
      </c>
      <c r="AE129" s="69">
        <v>0</v>
      </c>
      <c r="AF129" s="80">
        <v>0</v>
      </c>
      <c r="AG129" s="80">
        <v>0</v>
      </c>
      <c r="AH129" s="69">
        <v>0</v>
      </c>
      <c r="AI129" s="69">
        <v>0</v>
      </c>
      <c r="AJ129" s="80">
        <v>0</v>
      </c>
      <c r="AK129" s="80">
        <v>0</v>
      </c>
      <c r="AL129" s="69">
        <v>0</v>
      </c>
      <c r="AM129" s="69">
        <v>0</v>
      </c>
      <c r="AN129" s="80">
        <v>0</v>
      </c>
      <c r="AO129" s="80">
        <v>0</v>
      </c>
      <c r="AP129" s="69">
        <v>0</v>
      </c>
      <c r="AQ129" s="69">
        <v>0</v>
      </c>
      <c r="AR129" s="80">
        <v>0</v>
      </c>
      <c r="AS129" s="80">
        <v>0</v>
      </c>
      <c r="AT129" s="69">
        <v>0</v>
      </c>
      <c r="AU129" s="69">
        <v>0</v>
      </c>
      <c r="AV129" s="80">
        <v>0</v>
      </c>
      <c r="AW129" s="80">
        <v>0</v>
      </c>
      <c r="AX129" s="69">
        <v>0</v>
      </c>
      <c r="AY129" s="69">
        <v>30</v>
      </c>
      <c r="AZ129" s="80">
        <v>0</v>
      </c>
      <c r="BA129" s="80">
        <v>0</v>
      </c>
      <c r="BB129" s="69">
        <v>0</v>
      </c>
      <c r="BC129" s="69">
        <v>0</v>
      </c>
      <c r="BD129" s="80">
        <v>0</v>
      </c>
      <c r="BE129" s="80">
        <v>0</v>
      </c>
      <c r="BF129" s="69">
        <v>0</v>
      </c>
      <c r="BG129" s="69">
        <v>0</v>
      </c>
      <c r="BH129" s="80">
        <v>0</v>
      </c>
      <c r="BI129" s="80">
        <v>0</v>
      </c>
      <c r="BJ129" s="69">
        <v>0</v>
      </c>
      <c r="BK129" s="69">
        <v>0</v>
      </c>
      <c r="BL129" s="80">
        <v>0</v>
      </c>
      <c r="BM129" s="80">
        <v>0</v>
      </c>
      <c r="BN129" s="69">
        <v>0</v>
      </c>
      <c r="BO129" s="69">
        <v>0</v>
      </c>
      <c r="BP129" s="80">
        <v>0</v>
      </c>
      <c r="BQ129" s="80">
        <v>0</v>
      </c>
      <c r="BR129" s="69">
        <v>0</v>
      </c>
      <c r="BS129" s="69">
        <v>0</v>
      </c>
      <c r="BT129" s="80">
        <v>0</v>
      </c>
      <c r="BU129" s="80">
        <v>0</v>
      </c>
      <c r="BV129" s="69">
        <v>0</v>
      </c>
      <c r="BW129" s="69">
        <v>0</v>
      </c>
      <c r="BX129" s="80">
        <v>0</v>
      </c>
      <c r="BY129" s="80">
        <v>0</v>
      </c>
      <c r="BZ129" s="69">
        <v>0</v>
      </c>
      <c r="CA129" s="69">
        <v>30</v>
      </c>
      <c r="CB129" s="80">
        <v>0</v>
      </c>
      <c r="CC129" s="80">
        <v>0</v>
      </c>
      <c r="CD129" s="69">
        <v>0</v>
      </c>
      <c r="CE129" s="69" t="s">
        <v>817</v>
      </c>
      <c r="CF129" s="69" t="s">
        <v>818</v>
      </c>
      <c r="CG129" s="69" t="s">
        <v>709</v>
      </c>
      <c r="CH129" s="69" t="s">
        <v>709</v>
      </c>
      <c r="CI129" s="69" t="s">
        <v>709</v>
      </c>
      <c r="CJ129" s="68" t="s">
        <v>709</v>
      </c>
      <c r="CK129" s="68">
        <v>45965</v>
      </c>
      <c r="CL129" s="185" t="s">
        <v>993</v>
      </c>
      <c r="CM129" s="67" t="s">
        <v>989</v>
      </c>
      <c r="CN129" s="67" t="s">
        <v>168</v>
      </c>
      <c r="CO129" s="68">
        <v>45929</v>
      </c>
      <c r="CP129" s="185" t="s">
        <v>988</v>
      </c>
      <c r="CQ129" s="67" t="s">
        <v>989</v>
      </c>
      <c r="CR129" s="67" t="s">
        <v>1007</v>
      </c>
      <c r="CS129" s="69">
        <v>900232.57</v>
      </c>
      <c r="CT129" s="69"/>
      <c r="CU129" s="69"/>
      <c r="CV129" s="69">
        <v>0</v>
      </c>
      <c r="CW129" s="69">
        <v>11</v>
      </c>
      <c r="CX129" s="69">
        <v>0</v>
      </c>
      <c r="CY129" s="69">
        <v>0</v>
      </c>
      <c r="CZ129" s="69">
        <v>0</v>
      </c>
      <c r="DA129" s="69">
        <v>0</v>
      </c>
      <c r="DG129" t="str">
        <f t="shared" ref="DG129:DG192" si="7">IF(LEFT(C129,1)="E","DO","CO")</f>
        <v>DO</v>
      </c>
    </row>
    <row r="130" spans="1:111">
      <c r="A130" t="str">
        <f t="shared" si="6"/>
        <v>03DO</v>
      </c>
      <c r="B130" s="67" t="s">
        <v>2</v>
      </c>
      <c r="C130" s="67" t="s">
        <v>308</v>
      </c>
      <c r="D130" s="67" t="s">
        <v>309</v>
      </c>
      <c r="E130" s="68">
        <v>45547</v>
      </c>
      <c r="F130" s="185" t="s">
        <v>988</v>
      </c>
      <c r="G130" s="67" t="s">
        <v>994</v>
      </c>
      <c r="H130" s="69">
        <v>1</v>
      </c>
      <c r="I130" s="69">
        <v>1</v>
      </c>
      <c r="J130" s="69">
        <v>120</v>
      </c>
      <c r="K130" s="69">
        <v>179</v>
      </c>
      <c r="L130" s="69">
        <v>178</v>
      </c>
      <c r="M130" s="69">
        <v>1</v>
      </c>
      <c r="N130" s="69">
        <v>0</v>
      </c>
      <c r="O130" s="69">
        <v>0</v>
      </c>
      <c r="P130" s="69">
        <v>58</v>
      </c>
      <c r="Q130" s="80">
        <v>1</v>
      </c>
      <c r="R130" s="80">
        <v>1172775</v>
      </c>
      <c r="S130" s="80">
        <v>50000</v>
      </c>
      <c r="T130" s="80">
        <v>1122775</v>
      </c>
      <c r="U130" s="80">
        <v>1197264</v>
      </c>
      <c r="V130" s="80">
        <v>1124063</v>
      </c>
      <c r="W130" s="80">
        <v>0</v>
      </c>
      <c r="X130" s="80">
        <v>0</v>
      </c>
      <c r="Y130" s="80">
        <v>0</v>
      </c>
      <c r="Z130" s="80">
        <v>1124063</v>
      </c>
      <c r="AA130" s="80">
        <v>1124063</v>
      </c>
      <c r="AB130" s="80">
        <v>0</v>
      </c>
      <c r="AC130" s="69">
        <v>24489</v>
      </c>
      <c r="AD130" s="69">
        <v>12</v>
      </c>
      <c r="AE130" s="69">
        <v>0</v>
      </c>
      <c r="AF130" s="80">
        <v>1</v>
      </c>
      <c r="AG130" s="80">
        <v>0</v>
      </c>
      <c r="AH130" s="69">
        <v>0</v>
      </c>
      <c r="AI130" s="69">
        <v>0</v>
      </c>
      <c r="AJ130" s="80">
        <v>0</v>
      </c>
      <c r="AK130" s="80">
        <v>0</v>
      </c>
      <c r="AL130" s="69">
        <v>0</v>
      </c>
      <c r="AM130" s="69">
        <v>0</v>
      </c>
      <c r="AN130" s="80">
        <v>0</v>
      </c>
      <c r="AO130" s="80">
        <v>0</v>
      </c>
      <c r="AP130" s="69">
        <v>0</v>
      </c>
      <c r="AQ130" s="69">
        <v>0</v>
      </c>
      <c r="AR130" s="80">
        <v>0</v>
      </c>
      <c r="AS130" s="80">
        <v>0</v>
      </c>
      <c r="AT130" s="69">
        <v>0</v>
      </c>
      <c r="AU130" s="69">
        <v>0</v>
      </c>
      <c r="AV130" s="80">
        <v>0</v>
      </c>
      <c r="AW130" s="80">
        <v>0</v>
      </c>
      <c r="AX130" s="69">
        <v>0</v>
      </c>
      <c r="AY130" s="69">
        <v>39</v>
      </c>
      <c r="AZ130" s="80">
        <v>0</v>
      </c>
      <c r="BA130" s="80">
        <v>24489</v>
      </c>
      <c r="BB130" s="69">
        <v>0</v>
      </c>
      <c r="BC130" s="69">
        <v>0</v>
      </c>
      <c r="BD130" s="80">
        <v>0</v>
      </c>
      <c r="BE130" s="80">
        <v>0</v>
      </c>
      <c r="BF130" s="69">
        <v>0</v>
      </c>
      <c r="BG130" s="69">
        <v>0</v>
      </c>
      <c r="BH130" s="80">
        <v>0</v>
      </c>
      <c r="BI130" s="80">
        <v>0</v>
      </c>
      <c r="BJ130" s="69">
        <v>0</v>
      </c>
      <c r="BK130" s="69">
        <v>0</v>
      </c>
      <c r="BL130" s="80">
        <v>0</v>
      </c>
      <c r="BM130" s="80">
        <v>0</v>
      </c>
      <c r="BN130" s="69">
        <v>0</v>
      </c>
      <c r="BO130" s="69">
        <v>0</v>
      </c>
      <c r="BP130" s="80">
        <v>0</v>
      </c>
      <c r="BQ130" s="80">
        <v>0</v>
      </c>
      <c r="BR130" s="69">
        <v>0</v>
      </c>
      <c r="BS130" s="69">
        <v>0</v>
      </c>
      <c r="BT130" s="80">
        <v>0</v>
      </c>
      <c r="BU130" s="80">
        <v>0</v>
      </c>
      <c r="BV130" s="69">
        <v>0</v>
      </c>
      <c r="BW130" s="69">
        <v>0</v>
      </c>
      <c r="BX130" s="80">
        <v>0</v>
      </c>
      <c r="BY130" s="80">
        <v>0</v>
      </c>
      <c r="BZ130" s="69">
        <v>0</v>
      </c>
      <c r="CA130" s="69">
        <v>39</v>
      </c>
      <c r="CB130" s="80">
        <v>1</v>
      </c>
      <c r="CC130" s="80">
        <v>24489</v>
      </c>
      <c r="CD130" s="69">
        <v>0</v>
      </c>
      <c r="CE130" s="69" t="s">
        <v>821</v>
      </c>
      <c r="CF130" s="69" t="s">
        <v>822</v>
      </c>
      <c r="CG130" s="69" t="s">
        <v>709</v>
      </c>
      <c r="CH130" s="69" t="s">
        <v>709</v>
      </c>
      <c r="CI130" s="69" t="s">
        <v>709</v>
      </c>
      <c r="CJ130" s="68" t="s">
        <v>709</v>
      </c>
      <c r="CK130" s="68">
        <v>45932</v>
      </c>
      <c r="CL130" s="185" t="s">
        <v>993</v>
      </c>
      <c r="CM130" s="67" t="s">
        <v>989</v>
      </c>
      <c r="CN130" s="67" t="s">
        <v>168</v>
      </c>
      <c r="CO130" s="68">
        <v>45868</v>
      </c>
      <c r="CP130" s="185" t="s">
        <v>988</v>
      </c>
      <c r="CQ130" s="67" t="s">
        <v>989</v>
      </c>
      <c r="CR130" s="67" t="s">
        <v>1011</v>
      </c>
      <c r="CS130" s="69">
        <v>1445110</v>
      </c>
      <c r="CT130" s="69"/>
      <c r="CU130" s="69"/>
      <c r="CV130" s="69">
        <v>1</v>
      </c>
      <c r="CW130" s="69">
        <v>7</v>
      </c>
      <c r="CX130" s="69">
        <v>0</v>
      </c>
      <c r="CY130" s="69">
        <v>0</v>
      </c>
      <c r="CZ130" s="69">
        <v>0</v>
      </c>
      <c r="DA130" s="69">
        <v>0</v>
      </c>
      <c r="DG130" t="str">
        <f t="shared" si="7"/>
        <v>DO</v>
      </c>
    </row>
    <row r="131" spans="1:111">
      <c r="A131" t="str">
        <f t="shared" si="6"/>
        <v>03DO</v>
      </c>
      <c r="B131" s="67" t="s">
        <v>2</v>
      </c>
      <c r="C131" s="67" t="s">
        <v>823</v>
      </c>
      <c r="D131" s="67" t="s">
        <v>1017</v>
      </c>
      <c r="E131" s="68">
        <v>45687</v>
      </c>
      <c r="F131" s="185" t="s">
        <v>991</v>
      </c>
      <c r="G131" s="67" t="s">
        <v>994</v>
      </c>
      <c r="H131" s="69">
        <v>1</v>
      </c>
      <c r="I131" s="69">
        <v>0</v>
      </c>
      <c r="J131" s="69">
        <v>120</v>
      </c>
      <c r="K131" s="69">
        <v>128</v>
      </c>
      <c r="L131" s="69">
        <v>115</v>
      </c>
      <c r="M131" s="69">
        <v>13</v>
      </c>
      <c r="N131" s="69">
        <v>0</v>
      </c>
      <c r="O131" s="69">
        <v>0</v>
      </c>
      <c r="P131" s="69">
        <v>8</v>
      </c>
      <c r="Q131" s="80">
        <v>0</v>
      </c>
      <c r="R131" s="80">
        <v>493247</v>
      </c>
      <c r="S131" s="80">
        <v>26670</v>
      </c>
      <c r="T131" s="80">
        <v>466577</v>
      </c>
      <c r="U131" s="80">
        <v>493247</v>
      </c>
      <c r="V131" s="80">
        <v>468786</v>
      </c>
      <c r="W131" s="80">
        <v>0</v>
      </c>
      <c r="X131" s="80">
        <v>0</v>
      </c>
      <c r="Y131" s="80">
        <v>0</v>
      </c>
      <c r="Z131" s="80">
        <v>468786</v>
      </c>
      <c r="AA131" s="80">
        <v>468786</v>
      </c>
      <c r="AB131" s="80">
        <v>0</v>
      </c>
      <c r="AC131" s="69">
        <v>0</v>
      </c>
      <c r="AD131" s="69">
        <v>0</v>
      </c>
      <c r="AE131" s="69">
        <v>0</v>
      </c>
      <c r="AF131" s="80">
        <v>0</v>
      </c>
      <c r="AG131" s="80">
        <v>0</v>
      </c>
      <c r="AH131" s="69">
        <v>0</v>
      </c>
      <c r="AI131" s="69">
        <v>0</v>
      </c>
      <c r="AJ131" s="80">
        <v>0</v>
      </c>
      <c r="AK131" s="80">
        <v>0</v>
      </c>
      <c r="AL131" s="69">
        <v>0</v>
      </c>
      <c r="AM131" s="69">
        <v>0</v>
      </c>
      <c r="AN131" s="80">
        <v>0</v>
      </c>
      <c r="AO131" s="80">
        <v>0</v>
      </c>
      <c r="AP131" s="69">
        <v>0</v>
      </c>
      <c r="AQ131" s="69">
        <v>0</v>
      </c>
      <c r="AR131" s="80">
        <v>0</v>
      </c>
      <c r="AS131" s="80">
        <v>0</v>
      </c>
      <c r="AT131" s="69">
        <v>0</v>
      </c>
      <c r="AU131" s="69">
        <v>0</v>
      </c>
      <c r="AV131" s="80">
        <v>0</v>
      </c>
      <c r="AW131" s="80">
        <v>0</v>
      </c>
      <c r="AX131" s="69">
        <v>0</v>
      </c>
      <c r="AY131" s="69">
        <v>0</v>
      </c>
      <c r="AZ131" s="80">
        <v>0</v>
      </c>
      <c r="BA131" s="80">
        <v>0</v>
      </c>
      <c r="BB131" s="69">
        <v>0</v>
      </c>
      <c r="BC131" s="69">
        <v>0</v>
      </c>
      <c r="BD131" s="80">
        <v>0</v>
      </c>
      <c r="BE131" s="80">
        <v>0</v>
      </c>
      <c r="BF131" s="69">
        <v>0</v>
      </c>
      <c r="BG131" s="69">
        <v>0</v>
      </c>
      <c r="BH131" s="80">
        <v>0</v>
      </c>
      <c r="BI131" s="80">
        <v>0</v>
      </c>
      <c r="BJ131" s="69">
        <v>0</v>
      </c>
      <c r="BK131" s="69">
        <v>0</v>
      </c>
      <c r="BL131" s="80">
        <v>0</v>
      </c>
      <c r="BM131" s="80">
        <v>0</v>
      </c>
      <c r="BN131" s="69">
        <v>0</v>
      </c>
      <c r="BO131" s="69">
        <v>0</v>
      </c>
      <c r="BP131" s="80">
        <v>0</v>
      </c>
      <c r="BQ131" s="80">
        <v>0</v>
      </c>
      <c r="BR131" s="69">
        <v>0</v>
      </c>
      <c r="BS131" s="69">
        <v>0</v>
      </c>
      <c r="BT131" s="80">
        <v>0</v>
      </c>
      <c r="BU131" s="80">
        <v>0</v>
      </c>
      <c r="BV131" s="69">
        <v>0</v>
      </c>
      <c r="BW131" s="69">
        <v>0</v>
      </c>
      <c r="BX131" s="80">
        <v>0</v>
      </c>
      <c r="BY131" s="80">
        <v>0</v>
      </c>
      <c r="BZ131" s="69">
        <v>0</v>
      </c>
      <c r="CA131" s="69">
        <v>0</v>
      </c>
      <c r="CB131" s="80">
        <v>0</v>
      </c>
      <c r="CC131" s="80">
        <v>0</v>
      </c>
      <c r="CD131" s="69">
        <v>0</v>
      </c>
      <c r="CE131" s="69" t="s">
        <v>814</v>
      </c>
      <c r="CF131" s="69" t="s">
        <v>815</v>
      </c>
      <c r="CG131" s="69" t="s">
        <v>709</v>
      </c>
      <c r="CH131" s="69" t="s">
        <v>709</v>
      </c>
      <c r="CI131" s="69" t="s">
        <v>709</v>
      </c>
      <c r="CJ131" s="68" t="s">
        <v>709</v>
      </c>
      <c r="CK131" s="68">
        <v>45959</v>
      </c>
      <c r="CL131" s="185" t="s">
        <v>993</v>
      </c>
      <c r="CM131" s="67" t="s">
        <v>989</v>
      </c>
      <c r="CN131" s="67" t="s">
        <v>168</v>
      </c>
      <c r="CO131" s="68">
        <v>45924</v>
      </c>
      <c r="CP131" s="185" t="s">
        <v>988</v>
      </c>
      <c r="CQ131" s="67" t="s">
        <v>989</v>
      </c>
      <c r="CR131" s="67" t="s">
        <v>1011</v>
      </c>
      <c r="CS131" s="69">
        <v>566683.49</v>
      </c>
      <c r="CT131" s="69"/>
      <c r="CU131" s="69"/>
      <c r="CV131" s="69">
        <v>0</v>
      </c>
      <c r="CW131" s="69">
        <v>8</v>
      </c>
      <c r="CX131" s="69">
        <v>0</v>
      </c>
      <c r="CY131" s="69">
        <v>0</v>
      </c>
      <c r="CZ131" s="69">
        <v>0</v>
      </c>
      <c r="DA131" s="69">
        <v>0</v>
      </c>
      <c r="DG131" t="str">
        <f t="shared" si="7"/>
        <v>DO</v>
      </c>
    </row>
    <row r="132" spans="1:111">
      <c r="A132" t="str">
        <f t="shared" si="6"/>
        <v>03DO</v>
      </c>
      <c r="B132" s="67" t="s">
        <v>2</v>
      </c>
      <c r="C132" s="67" t="s">
        <v>824</v>
      </c>
      <c r="D132" s="67" t="s">
        <v>1018</v>
      </c>
      <c r="E132" s="68">
        <v>45729</v>
      </c>
      <c r="F132" s="185" t="s">
        <v>991</v>
      </c>
      <c r="G132" s="67" t="s">
        <v>994</v>
      </c>
      <c r="H132" s="69">
        <v>1</v>
      </c>
      <c r="I132" s="69">
        <v>0</v>
      </c>
      <c r="J132" s="69">
        <v>120</v>
      </c>
      <c r="K132" s="69">
        <v>138</v>
      </c>
      <c r="L132" s="69">
        <v>136</v>
      </c>
      <c r="M132" s="69">
        <v>2</v>
      </c>
      <c r="N132" s="69">
        <v>0</v>
      </c>
      <c r="O132" s="69">
        <v>0</v>
      </c>
      <c r="P132" s="69">
        <v>18</v>
      </c>
      <c r="Q132" s="80">
        <v>0</v>
      </c>
      <c r="R132" s="80">
        <v>430052</v>
      </c>
      <c r="S132" s="80">
        <v>29999</v>
      </c>
      <c r="T132" s="80">
        <v>400053</v>
      </c>
      <c r="U132" s="80">
        <v>430052</v>
      </c>
      <c r="V132" s="80">
        <v>391859</v>
      </c>
      <c r="W132" s="80">
        <v>0</v>
      </c>
      <c r="X132" s="80">
        <v>0</v>
      </c>
      <c r="Y132" s="80">
        <v>0</v>
      </c>
      <c r="Z132" s="80">
        <v>391859</v>
      </c>
      <c r="AA132" s="80">
        <v>391859</v>
      </c>
      <c r="AB132" s="80">
        <v>0</v>
      </c>
      <c r="AC132" s="69">
        <v>0</v>
      </c>
      <c r="AD132" s="69">
        <v>0</v>
      </c>
      <c r="AE132" s="69">
        <v>0</v>
      </c>
      <c r="AF132" s="80">
        <v>0</v>
      </c>
      <c r="AG132" s="80">
        <v>0</v>
      </c>
      <c r="AH132" s="69">
        <v>0</v>
      </c>
      <c r="AI132" s="69">
        <v>0</v>
      </c>
      <c r="AJ132" s="80">
        <v>0</v>
      </c>
      <c r="AK132" s="80">
        <v>0</v>
      </c>
      <c r="AL132" s="69">
        <v>0</v>
      </c>
      <c r="AM132" s="69">
        <v>0</v>
      </c>
      <c r="AN132" s="80">
        <v>0</v>
      </c>
      <c r="AO132" s="80">
        <v>0</v>
      </c>
      <c r="AP132" s="69">
        <v>0</v>
      </c>
      <c r="AQ132" s="69">
        <v>0</v>
      </c>
      <c r="AR132" s="80">
        <v>0</v>
      </c>
      <c r="AS132" s="80">
        <v>0</v>
      </c>
      <c r="AT132" s="69">
        <v>0</v>
      </c>
      <c r="AU132" s="69">
        <v>0</v>
      </c>
      <c r="AV132" s="80">
        <v>0</v>
      </c>
      <c r="AW132" s="80">
        <v>0</v>
      </c>
      <c r="AX132" s="69">
        <v>0</v>
      </c>
      <c r="AY132" s="69">
        <v>0</v>
      </c>
      <c r="AZ132" s="80">
        <v>0</v>
      </c>
      <c r="BA132" s="80">
        <v>0</v>
      </c>
      <c r="BB132" s="69">
        <v>0</v>
      </c>
      <c r="BC132" s="69">
        <v>0</v>
      </c>
      <c r="BD132" s="80">
        <v>0</v>
      </c>
      <c r="BE132" s="80">
        <v>0</v>
      </c>
      <c r="BF132" s="69">
        <v>0</v>
      </c>
      <c r="BG132" s="69">
        <v>0</v>
      </c>
      <c r="BH132" s="80">
        <v>0</v>
      </c>
      <c r="BI132" s="80">
        <v>0</v>
      </c>
      <c r="BJ132" s="69">
        <v>0</v>
      </c>
      <c r="BK132" s="69">
        <v>0</v>
      </c>
      <c r="BL132" s="80">
        <v>0</v>
      </c>
      <c r="BM132" s="80">
        <v>0</v>
      </c>
      <c r="BN132" s="69">
        <v>0</v>
      </c>
      <c r="BO132" s="69">
        <v>0</v>
      </c>
      <c r="BP132" s="80">
        <v>0</v>
      </c>
      <c r="BQ132" s="80">
        <v>0</v>
      </c>
      <c r="BR132" s="69">
        <v>0</v>
      </c>
      <c r="BS132" s="69">
        <v>0</v>
      </c>
      <c r="BT132" s="80">
        <v>0</v>
      </c>
      <c r="BU132" s="80">
        <v>0</v>
      </c>
      <c r="BV132" s="69">
        <v>0</v>
      </c>
      <c r="BW132" s="69">
        <v>0</v>
      </c>
      <c r="BX132" s="80">
        <v>0</v>
      </c>
      <c r="BY132" s="80">
        <v>0</v>
      </c>
      <c r="BZ132" s="69">
        <v>0</v>
      </c>
      <c r="CA132" s="69">
        <v>0</v>
      </c>
      <c r="CB132" s="80">
        <v>0</v>
      </c>
      <c r="CC132" s="80">
        <v>0</v>
      </c>
      <c r="CD132" s="69">
        <v>0</v>
      </c>
      <c r="CE132" s="69" t="s">
        <v>812</v>
      </c>
      <c r="CF132" s="69" t="s">
        <v>813</v>
      </c>
      <c r="CG132" s="69" t="s">
        <v>709</v>
      </c>
      <c r="CH132" s="69" t="s">
        <v>709</v>
      </c>
      <c r="CI132" s="69" t="s">
        <v>709</v>
      </c>
      <c r="CJ132" s="68" t="s">
        <v>709</v>
      </c>
      <c r="CK132" s="68">
        <v>46085</v>
      </c>
      <c r="CL132" s="185" t="s">
        <v>991</v>
      </c>
      <c r="CM132" s="67" t="s">
        <v>989</v>
      </c>
      <c r="CN132" s="67" t="s">
        <v>168</v>
      </c>
      <c r="CO132" s="68">
        <v>46030</v>
      </c>
      <c r="CP132" s="185" t="s">
        <v>991</v>
      </c>
      <c r="CQ132" s="67" t="s">
        <v>989</v>
      </c>
      <c r="CR132" s="67" t="s">
        <v>1011</v>
      </c>
      <c r="CS132" s="69">
        <v>619869.68999999994</v>
      </c>
      <c r="CT132" s="69"/>
      <c r="CU132" s="69"/>
      <c r="CV132" s="69">
        <v>0</v>
      </c>
      <c r="CW132" s="69">
        <v>18</v>
      </c>
      <c r="CX132" s="69">
        <v>0</v>
      </c>
      <c r="CY132" s="69">
        <v>0</v>
      </c>
      <c r="CZ132" s="69">
        <v>0</v>
      </c>
      <c r="DA132" s="69">
        <v>0</v>
      </c>
      <c r="DG132" t="str">
        <f t="shared" si="7"/>
        <v>DO</v>
      </c>
    </row>
    <row r="133" spans="1:111">
      <c r="A133" t="str">
        <f t="shared" si="6"/>
        <v>03DO</v>
      </c>
      <c r="B133" s="67" t="s">
        <v>2</v>
      </c>
      <c r="C133" s="67" t="s">
        <v>825</v>
      </c>
      <c r="D133" s="67" t="s">
        <v>1019</v>
      </c>
      <c r="E133" s="68">
        <v>45757</v>
      </c>
      <c r="F133" s="185" t="s">
        <v>986</v>
      </c>
      <c r="G133" s="67" t="s">
        <v>994</v>
      </c>
      <c r="H133" s="69">
        <v>1</v>
      </c>
      <c r="I133" s="69">
        <v>0</v>
      </c>
      <c r="J133" s="69">
        <v>120</v>
      </c>
      <c r="K133" s="69">
        <v>125</v>
      </c>
      <c r="L133" s="69">
        <v>107</v>
      </c>
      <c r="M133" s="69">
        <v>18</v>
      </c>
      <c r="N133" s="69">
        <v>0</v>
      </c>
      <c r="O133" s="69">
        <v>0</v>
      </c>
      <c r="P133" s="69">
        <v>5</v>
      </c>
      <c r="Q133" s="80">
        <v>0</v>
      </c>
      <c r="R133" s="80">
        <v>339177</v>
      </c>
      <c r="S133" s="80">
        <v>19836</v>
      </c>
      <c r="T133" s="80">
        <v>319341</v>
      </c>
      <c r="U133" s="80">
        <v>339177</v>
      </c>
      <c r="V133" s="80">
        <v>318764</v>
      </c>
      <c r="W133" s="80">
        <v>0</v>
      </c>
      <c r="X133" s="80">
        <v>0</v>
      </c>
      <c r="Y133" s="80">
        <v>0</v>
      </c>
      <c r="Z133" s="80">
        <v>318764</v>
      </c>
      <c r="AA133" s="80">
        <v>318764</v>
      </c>
      <c r="AB133" s="80">
        <v>0</v>
      </c>
      <c r="AC133" s="69">
        <v>0</v>
      </c>
      <c r="AD133" s="69">
        <v>1</v>
      </c>
      <c r="AE133" s="69">
        <v>0</v>
      </c>
      <c r="AF133" s="80">
        <v>0</v>
      </c>
      <c r="AG133" s="80">
        <v>0</v>
      </c>
      <c r="AH133" s="69">
        <v>0</v>
      </c>
      <c r="AI133" s="69">
        <v>0</v>
      </c>
      <c r="AJ133" s="80">
        <v>0</v>
      </c>
      <c r="AK133" s="80">
        <v>0</v>
      </c>
      <c r="AL133" s="69">
        <v>0</v>
      </c>
      <c r="AM133" s="69">
        <v>0</v>
      </c>
      <c r="AN133" s="80">
        <v>0</v>
      </c>
      <c r="AO133" s="80">
        <v>0</v>
      </c>
      <c r="AP133" s="69">
        <v>0</v>
      </c>
      <c r="AQ133" s="69">
        <v>0</v>
      </c>
      <c r="AR133" s="80">
        <v>0</v>
      </c>
      <c r="AS133" s="80">
        <v>0</v>
      </c>
      <c r="AT133" s="69">
        <v>0</v>
      </c>
      <c r="AU133" s="69">
        <v>0</v>
      </c>
      <c r="AV133" s="80">
        <v>0</v>
      </c>
      <c r="AW133" s="80">
        <v>0</v>
      </c>
      <c r="AX133" s="69">
        <v>0</v>
      </c>
      <c r="AY133" s="69">
        <v>0</v>
      </c>
      <c r="AZ133" s="80">
        <v>0</v>
      </c>
      <c r="BA133" s="80">
        <v>0</v>
      </c>
      <c r="BB133" s="69">
        <v>0</v>
      </c>
      <c r="BC133" s="69">
        <v>0</v>
      </c>
      <c r="BD133" s="80">
        <v>0</v>
      </c>
      <c r="BE133" s="80">
        <v>0</v>
      </c>
      <c r="BF133" s="69">
        <v>0</v>
      </c>
      <c r="BG133" s="69">
        <v>0</v>
      </c>
      <c r="BH133" s="80">
        <v>0</v>
      </c>
      <c r="BI133" s="80">
        <v>0</v>
      </c>
      <c r="BJ133" s="69">
        <v>0</v>
      </c>
      <c r="BK133" s="69">
        <v>0</v>
      </c>
      <c r="BL133" s="80">
        <v>0</v>
      </c>
      <c r="BM133" s="80">
        <v>0</v>
      </c>
      <c r="BN133" s="69">
        <v>0</v>
      </c>
      <c r="BO133" s="69">
        <v>0</v>
      </c>
      <c r="BP133" s="80">
        <v>0</v>
      </c>
      <c r="BQ133" s="80">
        <v>0</v>
      </c>
      <c r="BR133" s="69">
        <v>0</v>
      </c>
      <c r="BS133" s="69">
        <v>0</v>
      </c>
      <c r="BT133" s="80">
        <v>0</v>
      </c>
      <c r="BU133" s="80">
        <v>0</v>
      </c>
      <c r="BV133" s="69">
        <v>0</v>
      </c>
      <c r="BW133" s="69">
        <v>0</v>
      </c>
      <c r="BX133" s="80">
        <v>0</v>
      </c>
      <c r="BY133" s="80">
        <v>0</v>
      </c>
      <c r="BZ133" s="69">
        <v>0</v>
      </c>
      <c r="CA133" s="69">
        <v>0</v>
      </c>
      <c r="CB133" s="80">
        <v>0</v>
      </c>
      <c r="CC133" s="80">
        <v>0</v>
      </c>
      <c r="CD133" s="69">
        <v>0</v>
      </c>
      <c r="CE133" s="69" t="s">
        <v>812</v>
      </c>
      <c r="CF133" s="69" t="s">
        <v>813</v>
      </c>
      <c r="CG133" s="69" t="s">
        <v>709</v>
      </c>
      <c r="CH133" s="69" t="s">
        <v>709</v>
      </c>
      <c r="CI133" s="69" t="s">
        <v>709</v>
      </c>
      <c r="CJ133" s="68" t="s">
        <v>709</v>
      </c>
      <c r="CK133" s="68">
        <v>46022</v>
      </c>
      <c r="CL133" s="185" t="s">
        <v>993</v>
      </c>
      <c r="CM133" s="67" t="s">
        <v>989</v>
      </c>
      <c r="CN133" s="67" t="s">
        <v>168</v>
      </c>
      <c r="CO133" s="68">
        <v>45964</v>
      </c>
      <c r="CP133" s="185" t="s">
        <v>993</v>
      </c>
      <c r="CQ133" s="67" t="s">
        <v>989</v>
      </c>
      <c r="CR133" s="67" t="s">
        <v>1008</v>
      </c>
      <c r="CS133" s="69">
        <v>393848.24</v>
      </c>
      <c r="CT133" s="69"/>
      <c r="CU133" s="69"/>
      <c r="CV133" s="69">
        <v>0</v>
      </c>
      <c r="CW133" s="69">
        <v>4</v>
      </c>
      <c r="CX133" s="69">
        <v>0</v>
      </c>
      <c r="CY133" s="69">
        <v>0</v>
      </c>
      <c r="CZ133" s="69">
        <v>0</v>
      </c>
      <c r="DA133" s="69">
        <v>0</v>
      </c>
      <c r="DG133" t="str">
        <f t="shared" si="7"/>
        <v>DO</v>
      </c>
    </row>
    <row r="134" spans="1:111">
      <c r="A134" t="str">
        <f t="shared" si="6"/>
        <v>04CO</v>
      </c>
      <c r="B134" s="67" t="s">
        <v>3</v>
      </c>
      <c r="C134" s="67" t="s">
        <v>657</v>
      </c>
      <c r="D134" s="67" t="s">
        <v>658</v>
      </c>
      <c r="E134" s="68">
        <v>44223</v>
      </c>
      <c r="F134" s="185" t="s">
        <v>991</v>
      </c>
      <c r="G134" s="67" t="s">
        <v>998</v>
      </c>
      <c r="H134" s="69">
        <v>1</v>
      </c>
      <c r="I134" s="69">
        <v>0</v>
      </c>
      <c r="J134" s="69">
        <v>482</v>
      </c>
      <c r="K134" s="69">
        <v>552</v>
      </c>
      <c r="L134" s="69">
        <v>551</v>
      </c>
      <c r="M134" s="69">
        <v>1</v>
      </c>
      <c r="N134" s="69">
        <v>0</v>
      </c>
      <c r="O134" s="69">
        <v>0</v>
      </c>
      <c r="P134" s="69">
        <v>70</v>
      </c>
      <c r="Q134" s="80">
        <v>0</v>
      </c>
      <c r="R134" s="80">
        <v>2472960</v>
      </c>
      <c r="S134" s="80">
        <v>50000</v>
      </c>
      <c r="T134" s="80">
        <v>2422960</v>
      </c>
      <c r="U134" s="80">
        <v>2472960</v>
      </c>
      <c r="V134" s="80">
        <v>2454293</v>
      </c>
      <c r="W134" s="80">
        <v>0</v>
      </c>
      <c r="X134" s="80">
        <v>0</v>
      </c>
      <c r="Y134" s="80">
        <v>0</v>
      </c>
      <c r="Z134" s="80">
        <v>2454293</v>
      </c>
      <c r="AA134" s="80">
        <v>2461065</v>
      </c>
      <c r="AB134" s="80">
        <v>134358</v>
      </c>
      <c r="AC134" s="69">
        <v>0</v>
      </c>
      <c r="AD134" s="69">
        <v>30</v>
      </c>
      <c r="AE134" s="69">
        <v>0</v>
      </c>
      <c r="AF134" s="80">
        <v>0</v>
      </c>
      <c r="AG134" s="80">
        <v>0</v>
      </c>
      <c r="AH134" s="69">
        <v>0</v>
      </c>
      <c r="AI134" s="69">
        <v>0</v>
      </c>
      <c r="AJ134" s="80">
        <v>0</v>
      </c>
      <c r="AK134" s="80">
        <v>19903</v>
      </c>
      <c r="AL134" s="69">
        <v>0</v>
      </c>
      <c r="AM134" s="69">
        <v>0</v>
      </c>
      <c r="AN134" s="80">
        <v>0</v>
      </c>
      <c r="AO134" s="80">
        <v>0</v>
      </c>
      <c r="AP134" s="69">
        <v>0</v>
      </c>
      <c r="AQ134" s="69">
        <v>0</v>
      </c>
      <c r="AR134" s="80">
        <v>0</v>
      </c>
      <c r="AS134" s="80">
        <v>0</v>
      </c>
      <c r="AT134" s="69">
        <v>0</v>
      </c>
      <c r="AU134" s="69">
        <v>0</v>
      </c>
      <c r="AV134" s="80">
        <v>0</v>
      </c>
      <c r="AW134" s="80">
        <v>0</v>
      </c>
      <c r="AX134" s="69">
        <v>0</v>
      </c>
      <c r="AY134" s="69">
        <v>0</v>
      </c>
      <c r="AZ134" s="80">
        <v>0</v>
      </c>
      <c r="BA134" s="80">
        <v>0</v>
      </c>
      <c r="BB134" s="69">
        <v>0</v>
      </c>
      <c r="BC134" s="69">
        <v>0</v>
      </c>
      <c r="BD134" s="80">
        <v>0</v>
      </c>
      <c r="BE134" s="80">
        <v>1215</v>
      </c>
      <c r="BF134" s="69">
        <v>0</v>
      </c>
      <c r="BG134" s="69">
        <v>0</v>
      </c>
      <c r="BH134" s="80">
        <v>0</v>
      </c>
      <c r="BI134" s="80">
        <v>0</v>
      </c>
      <c r="BJ134" s="69">
        <v>0</v>
      </c>
      <c r="BK134" s="69">
        <v>0</v>
      </c>
      <c r="BL134" s="80">
        <v>0</v>
      </c>
      <c r="BM134" s="80">
        <v>0</v>
      </c>
      <c r="BN134" s="69">
        <v>0</v>
      </c>
      <c r="BO134" s="69">
        <v>0</v>
      </c>
      <c r="BP134" s="80">
        <v>0</v>
      </c>
      <c r="BQ134" s="80">
        <v>0</v>
      </c>
      <c r="BR134" s="69">
        <v>0</v>
      </c>
      <c r="BS134" s="69">
        <v>0</v>
      </c>
      <c r="BT134" s="80">
        <v>0</v>
      </c>
      <c r="BU134" s="80">
        <v>0</v>
      </c>
      <c r="BV134" s="69">
        <v>0</v>
      </c>
      <c r="BW134" s="69">
        <v>0</v>
      </c>
      <c r="BX134" s="80">
        <v>0</v>
      </c>
      <c r="BY134" s="80">
        <v>0</v>
      </c>
      <c r="BZ134" s="69">
        <v>0</v>
      </c>
      <c r="CA134" s="69">
        <v>0</v>
      </c>
      <c r="CB134" s="80">
        <v>0</v>
      </c>
      <c r="CC134" s="80">
        <v>21118</v>
      </c>
      <c r="CD134" s="69">
        <v>0</v>
      </c>
      <c r="CE134" s="69" t="s">
        <v>746</v>
      </c>
      <c r="CF134" s="69" t="s">
        <v>747</v>
      </c>
      <c r="CG134" s="69" t="s">
        <v>709</v>
      </c>
      <c r="CH134" s="69" t="s">
        <v>709</v>
      </c>
      <c r="CI134" s="69" t="s">
        <v>709</v>
      </c>
      <c r="CJ134" s="68" t="s">
        <v>709</v>
      </c>
      <c r="CK134" s="68">
        <v>45922</v>
      </c>
      <c r="CL134" s="185" t="s">
        <v>988</v>
      </c>
      <c r="CM134" s="67" t="s">
        <v>989</v>
      </c>
      <c r="CN134" s="67" t="s">
        <v>168</v>
      </c>
      <c r="CO134" s="68">
        <v>44960</v>
      </c>
      <c r="CP134" s="185" t="s">
        <v>991</v>
      </c>
      <c r="CQ134" s="67" t="s">
        <v>995</v>
      </c>
      <c r="CR134" s="67" t="s">
        <v>1020</v>
      </c>
      <c r="CS134" s="69">
        <v>2686957.88</v>
      </c>
      <c r="CT134" s="69"/>
      <c r="CU134" s="69"/>
      <c r="CV134" s="69">
        <v>0</v>
      </c>
      <c r="CW134" s="69">
        <v>40</v>
      </c>
      <c r="CX134" s="69">
        <v>0</v>
      </c>
      <c r="CY134" s="69">
        <v>0</v>
      </c>
      <c r="CZ134" s="69">
        <v>0</v>
      </c>
      <c r="DA134" s="69">
        <v>0</v>
      </c>
      <c r="DG134" t="str">
        <f t="shared" si="7"/>
        <v>CO</v>
      </c>
    </row>
    <row r="135" spans="1:111">
      <c r="A135" t="str">
        <f t="shared" si="6"/>
        <v>04CO</v>
      </c>
      <c r="B135" s="67" t="s">
        <v>3</v>
      </c>
      <c r="C135" s="67" t="s">
        <v>372</v>
      </c>
      <c r="D135" s="67" t="s">
        <v>373</v>
      </c>
      <c r="E135" s="68">
        <v>44342</v>
      </c>
      <c r="F135" s="185" t="s">
        <v>986</v>
      </c>
      <c r="G135" s="67" t="s">
        <v>998</v>
      </c>
      <c r="H135" s="69">
        <v>5</v>
      </c>
      <c r="I135" s="69">
        <v>8</v>
      </c>
      <c r="J135" s="69">
        <v>739</v>
      </c>
      <c r="K135" s="69">
        <v>1080</v>
      </c>
      <c r="L135" s="69">
        <v>1080</v>
      </c>
      <c r="M135" s="69">
        <v>0</v>
      </c>
      <c r="N135" s="69">
        <v>0</v>
      </c>
      <c r="O135" s="69">
        <v>0</v>
      </c>
      <c r="P135" s="69">
        <v>321</v>
      </c>
      <c r="Q135" s="80">
        <v>20</v>
      </c>
      <c r="R135" s="80">
        <v>18014663</v>
      </c>
      <c r="S135" s="80">
        <v>150000</v>
      </c>
      <c r="T135" s="80">
        <v>17864663</v>
      </c>
      <c r="U135" s="80">
        <v>17978017</v>
      </c>
      <c r="V135" s="80">
        <v>17209306</v>
      </c>
      <c r="W135" s="80">
        <v>0</v>
      </c>
      <c r="X135" s="80">
        <v>0</v>
      </c>
      <c r="Y135" s="80">
        <v>0</v>
      </c>
      <c r="Z135" s="80">
        <v>17209306</v>
      </c>
      <c r="AA135" s="80">
        <v>17705907</v>
      </c>
      <c r="AB135" s="80">
        <v>548358</v>
      </c>
      <c r="AC135" s="69">
        <v>-36647</v>
      </c>
      <c r="AD135" s="69">
        <v>213</v>
      </c>
      <c r="AE135" s="69">
        <v>26</v>
      </c>
      <c r="AF135" s="80">
        <v>0</v>
      </c>
      <c r="AG135" s="80">
        <v>52717</v>
      </c>
      <c r="AH135" s="69">
        <v>0</v>
      </c>
      <c r="AI135" s="69">
        <v>28</v>
      </c>
      <c r="AJ135" s="80">
        <v>0</v>
      </c>
      <c r="AK135" s="80">
        <v>96396</v>
      </c>
      <c r="AL135" s="69">
        <v>32818</v>
      </c>
      <c r="AM135" s="69">
        <v>0</v>
      </c>
      <c r="AN135" s="80">
        <v>0</v>
      </c>
      <c r="AO135" s="80">
        <v>0</v>
      </c>
      <c r="AP135" s="69">
        <v>0</v>
      </c>
      <c r="AQ135" s="69">
        <v>0</v>
      </c>
      <c r="AR135" s="80">
        <v>0</v>
      </c>
      <c r="AS135" s="80">
        <v>-145423</v>
      </c>
      <c r="AT135" s="69">
        <v>0</v>
      </c>
      <c r="AU135" s="69">
        <v>0</v>
      </c>
      <c r="AV135" s="80">
        <v>0</v>
      </c>
      <c r="AW135" s="80">
        <v>0</v>
      </c>
      <c r="AX135" s="69">
        <v>0</v>
      </c>
      <c r="AY135" s="69">
        <v>0</v>
      </c>
      <c r="AZ135" s="80">
        <v>0</v>
      </c>
      <c r="BA135" s="80">
        <v>10479</v>
      </c>
      <c r="BB135" s="69">
        <v>0</v>
      </c>
      <c r="BC135" s="69">
        <v>0</v>
      </c>
      <c r="BD135" s="80">
        <v>0</v>
      </c>
      <c r="BE135" s="80">
        <v>8503</v>
      </c>
      <c r="BF135" s="69">
        <v>0</v>
      </c>
      <c r="BG135" s="69">
        <v>0</v>
      </c>
      <c r="BH135" s="80">
        <v>0</v>
      </c>
      <c r="BI135" s="80">
        <v>0</v>
      </c>
      <c r="BJ135" s="69">
        <v>0</v>
      </c>
      <c r="BK135" s="69">
        <v>0</v>
      </c>
      <c r="BL135" s="80">
        <v>0</v>
      </c>
      <c r="BM135" s="80">
        <v>51758</v>
      </c>
      <c r="BN135" s="69">
        <v>0</v>
      </c>
      <c r="BO135" s="69">
        <v>0</v>
      </c>
      <c r="BP135" s="80">
        <v>0</v>
      </c>
      <c r="BQ135" s="80">
        <v>0</v>
      </c>
      <c r="BR135" s="69">
        <v>0</v>
      </c>
      <c r="BS135" s="69">
        <v>0</v>
      </c>
      <c r="BT135" s="80">
        <v>20</v>
      </c>
      <c r="BU135" s="80">
        <v>19502</v>
      </c>
      <c r="BV135" s="69">
        <v>19502</v>
      </c>
      <c r="BW135" s="69">
        <v>0</v>
      </c>
      <c r="BX135" s="80">
        <v>0</v>
      </c>
      <c r="BY135" s="80">
        <v>0</v>
      </c>
      <c r="BZ135" s="69">
        <v>0</v>
      </c>
      <c r="CA135" s="69">
        <v>54</v>
      </c>
      <c r="CB135" s="80">
        <v>20</v>
      </c>
      <c r="CC135" s="80">
        <v>30554</v>
      </c>
      <c r="CD135" s="69">
        <v>52320</v>
      </c>
      <c r="CE135" s="69" t="s">
        <v>744</v>
      </c>
      <c r="CF135" s="69" t="s">
        <v>745</v>
      </c>
      <c r="CG135" s="69" t="s">
        <v>709</v>
      </c>
      <c r="CH135" s="69" t="s">
        <v>709</v>
      </c>
      <c r="CI135" s="69" t="s">
        <v>709</v>
      </c>
      <c r="CJ135" s="68" t="s">
        <v>709</v>
      </c>
      <c r="CK135" s="68">
        <v>46050</v>
      </c>
      <c r="CL135" s="185" t="s">
        <v>991</v>
      </c>
      <c r="CM135" s="67" t="s">
        <v>989</v>
      </c>
      <c r="CN135" s="67" t="s">
        <v>168</v>
      </c>
      <c r="CO135" s="68">
        <v>45643</v>
      </c>
      <c r="CP135" s="185" t="s">
        <v>993</v>
      </c>
      <c r="CQ135" s="67" t="s">
        <v>994</v>
      </c>
      <c r="CR135" s="67" t="s">
        <v>1020</v>
      </c>
      <c r="CS135" s="69">
        <v>22960743.25</v>
      </c>
      <c r="CT135" s="69"/>
      <c r="CU135" s="69"/>
      <c r="CV135" s="69">
        <v>0</v>
      </c>
      <c r="CW135" s="69">
        <v>54</v>
      </c>
      <c r="CX135" s="69">
        <v>0</v>
      </c>
      <c r="CY135" s="69">
        <v>0</v>
      </c>
      <c r="CZ135" s="69">
        <v>-63378</v>
      </c>
      <c r="DA135" s="69">
        <v>0</v>
      </c>
      <c r="DG135" t="str">
        <f t="shared" si="7"/>
        <v>CO</v>
      </c>
    </row>
    <row r="136" spans="1:111">
      <c r="A136" t="str">
        <f t="shared" si="6"/>
        <v>04CO</v>
      </c>
      <c r="B136" s="67" t="s">
        <v>3</v>
      </c>
      <c r="C136" s="67" t="s">
        <v>659</v>
      </c>
      <c r="D136" s="67" t="s">
        <v>660</v>
      </c>
      <c r="E136" s="68">
        <v>45133</v>
      </c>
      <c r="F136" s="185" t="s">
        <v>988</v>
      </c>
      <c r="G136" s="67" t="s">
        <v>990</v>
      </c>
      <c r="H136" s="69">
        <v>1</v>
      </c>
      <c r="I136" s="69">
        <v>0</v>
      </c>
      <c r="J136" s="69">
        <v>353</v>
      </c>
      <c r="K136" s="69">
        <v>497</v>
      </c>
      <c r="L136" s="69">
        <v>497</v>
      </c>
      <c r="M136" s="69">
        <v>0</v>
      </c>
      <c r="N136" s="69">
        <v>0</v>
      </c>
      <c r="O136" s="69">
        <v>0</v>
      </c>
      <c r="P136" s="69">
        <v>114</v>
      </c>
      <c r="Q136" s="80">
        <v>30</v>
      </c>
      <c r="R136" s="80">
        <v>1831417</v>
      </c>
      <c r="S136" s="80">
        <v>50000</v>
      </c>
      <c r="T136" s="80">
        <v>1781417</v>
      </c>
      <c r="U136" s="80">
        <v>1831417</v>
      </c>
      <c r="V136" s="80">
        <v>1800868</v>
      </c>
      <c r="W136" s="80">
        <v>0</v>
      </c>
      <c r="X136" s="80">
        <v>0</v>
      </c>
      <c r="Y136" s="80">
        <v>0</v>
      </c>
      <c r="Z136" s="80">
        <v>1800868</v>
      </c>
      <c r="AA136" s="80">
        <v>1800868</v>
      </c>
      <c r="AB136" s="80">
        <v>0</v>
      </c>
      <c r="AC136" s="69">
        <v>0</v>
      </c>
      <c r="AD136" s="69">
        <v>84</v>
      </c>
      <c r="AE136" s="69">
        <v>0</v>
      </c>
      <c r="AF136" s="80">
        <v>0</v>
      </c>
      <c r="AG136" s="80">
        <v>0</v>
      </c>
      <c r="AH136" s="69">
        <v>0</v>
      </c>
      <c r="AI136" s="69">
        <v>0</v>
      </c>
      <c r="AJ136" s="80">
        <v>30</v>
      </c>
      <c r="AK136" s="80">
        <v>47526</v>
      </c>
      <c r="AL136" s="69">
        <v>2447</v>
      </c>
      <c r="AM136" s="69">
        <v>0</v>
      </c>
      <c r="AN136" s="80">
        <v>0</v>
      </c>
      <c r="AO136" s="80">
        <v>0</v>
      </c>
      <c r="AP136" s="69">
        <v>0</v>
      </c>
      <c r="AQ136" s="69">
        <v>0</v>
      </c>
      <c r="AR136" s="80">
        <v>0</v>
      </c>
      <c r="AS136" s="80">
        <v>0</v>
      </c>
      <c r="AT136" s="69">
        <v>0</v>
      </c>
      <c r="AU136" s="69">
        <v>0</v>
      </c>
      <c r="AV136" s="80">
        <v>0</v>
      </c>
      <c r="AW136" s="80">
        <v>0</v>
      </c>
      <c r="AX136" s="69">
        <v>0</v>
      </c>
      <c r="AY136" s="69">
        <v>0</v>
      </c>
      <c r="AZ136" s="80">
        <v>0</v>
      </c>
      <c r="BA136" s="80">
        <v>0</v>
      </c>
      <c r="BB136" s="69">
        <v>0</v>
      </c>
      <c r="BC136" s="69">
        <v>0</v>
      </c>
      <c r="BD136" s="80">
        <v>0</v>
      </c>
      <c r="BE136" s="80">
        <v>0</v>
      </c>
      <c r="BF136" s="69">
        <v>0</v>
      </c>
      <c r="BG136" s="69">
        <v>0</v>
      </c>
      <c r="BH136" s="80">
        <v>0</v>
      </c>
      <c r="BI136" s="80">
        <v>0</v>
      </c>
      <c r="BJ136" s="69">
        <v>0</v>
      </c>
      <c r="BK136" s="69">
        <v>0</v>
      </c>
      <c r="BL136" s="80">
        <v>0</v>
      </c>
      <c r="BM136" s="80">
        <v>0</v>
      </c>
      <c r="BN136" s="69">
        <v>0</v>
      </c>
      <c r="BO136" s="69">
        <v>0</v>
      </c>
      <c r="BP136" s="80">
        <v>0</v>
      </c>
      <c r="BQ136" s="80">
        <v>0</v>
      </c>
      <c r="BR136" s="69">
        <v>0</v>
      </c>
      <c r="BS136" s="69">
        <v>0</v>
      </c>
      <c r="BT136" s="80">
        <v>0</v>
      </c>
      <c r="BU136" s="80">
        <v>0</v>
      </c>
      <c r="BV136" s="69">
        <v>0</v>
      </c>
      <c r="BW136" s="69">
        <v>0</v>
      </c>
      <c r="BX136" s="80">
        <v>0</v>
      </c>
      <c r="BY136" s="80">
        <v>0</v>
      </c>
      <c r="BZ136" s="69">
        <v>0</v>
      </c>
      <c r="CA136" s="69">
        <v>0</v>
      </c>
      <c r="CB136" s="80">
        <v>30</v>
      </c>
      <c r="CC136" s="80">
        <v>47526</v>
      </c>
      <c r="CD136" s="69">
        <v>2447</v>
      </c>
      <c r="CE136" s="69" t="s">
        <v>856</v>
      </c>
      <c r="CF136" s="69" t="s">
        <v>857</v>
      </c>
      <c r="CG136" s="69" t="s">
        <v>709</v>
      </c>
      <c r="CH136" s="69" t="s">
        <v>709</v>
      </c>
      <c r="CI136" s="69" t="s">
        <v>709</v>
      </c>
      <c r="CJ136" s="68" t="s">
        <v>709</v>
      </c>
      <c r="CK136" s="68">
        <v>45860</v>
      </c>
      <c r="CL136" s="185" t="s">
        <v>988</v>
      </c>
      <c r="CM136" s="67" t="s">
        <v>989</v>
      </c>
      <c r="CN136" s="67" t="s">
        <v>168</v>
      </c>
      <c r="CO136" s="68">
        <v>45824</v>
      </c>
      <c r="CP136" s="185" t="s">
        <v>986</v>
      </c>
      <c r="CQ136" s="67" t="s">
        <v>994</v>
      </c>
      <c r="CR136" s="67" t="s">
        <v>1021</v>
      </c>
      <c r="CS136" s="69">
        <v>2390409.3199999998</v>
      </c>
      <c r="CT136" s="69"/>
      <c r="CU136" s="69"/>
      <c r="CV136" s="69">
        <v>30</v>
      </c>
      <c r="CW136" s="69">
        <v>30</v>
      </c>
      <c r="CX136" s="69">
        <v>0</v>
      </c>
      <c r="CY136" s="69">
        <v>0</v>
      </c>
      <c r="CZ136" s="69">
        <v>0</v>
      </c>
      <c r="DA136" s="69">
        <v>0</v>
      </c>
      <c r="DG136" t="str">
        <f t="shared" si="7"/>
        <v>CO</v>
      </c>
    </row>
    <row r="137" spans="1:111">
      <c r="A137" t="str">
        <f t="shared" si="6"/>
        <v>04CO</v>
      </c>
      <c r="B137" s="67" t="s">
        <v>3</v>
      </c>
      <c r="C137" s="67" t="s">
        <v>374</v>
      </c>
      <c r="D137" s="67" t="s">
        <v>375</v>
      </c>
      <c r="E137" s="68">
        <v>45133</v>
      </c>
      <c r="F137" s="185" t="s">
        <v>988</v>
      </c>
      <c r="G137" s="67" t="s">
        <v>990</v>
      </c>
      <c r="H137" s="69">
        <v>4</v>
      </c>
      <c r="I137" s="69">
        <v>4</v>
      </c>
      <c r="J137" s="69">
        <v>345</v>
      </c>
      <c r="K137" s="69">
        <v>512</v>
      </c>
      <c r="L137" s="69">
        <v>512</v>
      </c>
      <c r="M137" s="69">
        <v>0</v>
      </c>
      <c r="N137" s="69">
        <v>0</v>
      </c>
      <c r="O137" s="69">
        <v>0</v>
      </c>
      <c r="P137" s="69">
        <v>137</v>
      </c>
      <c r="Q137" s="80">
        <v>30</v>
      </c>
      <c r="R137" s="80">
        <v>8148235</v>
      </c>
      <c r="S137" s="80">
        <v>82702</v>
      </c>
      <c r="T137" s="80">
        <v>8065534</v>
      </c>
      <c r="U137" s="80">
        <v>8411133</v>
      </c>
      <c r="V137" s="80">
        <v>8179681</v>
      </c>
      <c r="W137" s="80">
        <v>0</v>
      </c>
      <c r="X137" s="80">
        <v>0</v>
      </c>
      <c r="Y137" s="80">
        <v>0</v>
      </c>
      <c r="Z137" s="80">
        <v>8179681</v>
      </c>
      <c r="AA137" s="80">
        <v>8160560</v>
      </c>
      <c r="AB137" s="80">
        <v>-3998</v>
      </c>
      <c r="AC137" s="69">
        <v>262898</v>
      </c>
      <c r="AD137" s="69">
        <v>110</v>
      </c>
      <c r="AE137" s="69">
        <v>0</v>
      </c>
      <c r="AF137" s="80">
        <v>0</v>
      </c>
      <c r="AG137" s="80">
        <v>0</v>
      </c>
      <c r="AH137" s="69">
        <v>0</v>
      </c>
      <c r="AI137" s="69">
        <v>0</v>
      </c>
      <c r="AJ137" s="80">
        <v>30</v>
      </c>
      <c r="AK137" s="80">
        <v>283139</v>
      </c>
      <c r="AL137" s="69">
        <v>127150</v>
      </c>
      <c r="AM137" s="69">
        <v>0</v>
      </c>
      <c r="AN137" s="80">
        <v>0</v>
      </c>
      <c r="AO137" s="80">
        <v>0</v>
      </c>
      <c r="AP137" s="69">
        <v>0</v>
      </c>
      <c r="AQ137" s="69">
        <v>0</v>
      </c>
      <c r="AR137" s="80">
        <v>0</v>
      </c>
      <c r="AS137" s="80">
        <v>0</v>
      </c>
      <c r="AT137" s="69">
        <v>0</v>
      </c>
      <c r="AU137" s="69">
        <v>0</v>
      </c>
      <c r="AV137" s="80">
        <v>0</v>
      </c>
      <c r="AW137" s="80">
        <v>0</v>
      </c>
      <c r="AX137" s="69">
        <v>0</v>
      </c>
      <c r="AY137" s="69">
        <v>0</v>
      </c>
      <c r="AZ137" s="80">
        <v>0</v>
      </c>
      <c r="BA137" s="80">
        <v>0</v>
      </c>
      <c r="BB137" s="69">
        <v>0</v>
      </c>
      <c r="BC137" s="69">
        <v>0</v>
      </c>
      <c r="BD137" s="80">
        <v>0</v>
      </c>
      <c r="BE137" s="80">
        <v>0</v>
      </c>
      <c r="BF137" s="69">
        <v>0</v>
      </c>
      <c r="BG137" s="69">
        <v>0</v>
      </c>
      <c r="BH137" s="80">
        <v>0</v>
      </c>
      <c r="BI137" s="80">
        <v>0</v>
      </c>
      <c r="BJ137" s="69">
        <v>0</v>
      </c>
      <c r="BK137" s="69">
        <v>0</v>
      </c>
      <c r="BL137" s="80">
        <v>0</v>
      </c>
      <c r="BM137" s="80">
        <v>0</v>
      </c>
      <c r="BN137" s="69">
        <v>0</v>
      </c>
      <c r="BO137" s="69">
        <v>0</v>
      </c>
      <c r="BP137" s="80">
        <v>0</v>
      </c>
      <c r="BQ137" s="80">
        <v>0</v>
      </c>
      <c r="BR137" s="69">
        <v>0</v>
      </c>
      <c r="BS137" s="69">
        <v>0</v>
      </c>
      <c r="BT137" s="80">
        <v>0</v>
      </c>
      <c r="BU137" s="80">
        <v>0</v>
      </c>
      <c r="BV137" s="69">
        <v>0</v>
      </c>
      <c r="BW137" s="69">
        <v>0</v>
      </c>
      <c r="BX137" s="80">
        <v>0</v>
      </c>
      <c r="BY137" s="80">
        <v>0</v>
      </c>
      <c r="BZ137" s="69">
        <v>0</v>
      </c>
      <c r="CA137" s="69">
        <v>0</v>
      </c>
      <c r="CB137" s="80">
        <v>30</v>
      </c>
      <c r="CC137" s="80">
        <v>283139</v>
      </c>
      <c r="CD137" s="69">
        <v>127150</v>
      </c>
      <c r="CE137" s="69" t="s">
        <v>861</v>
      </c>
      <c r="CF137" s="69" t="s">
        <v>862</v>
      </c>
      <c r="CG137" s="69" t="s">
        <v>709</v>
      </c>
      <c r="CH137" s="69" t="s">
        <v>709</v>
      </c>
      <c r="CI137" s="69" t="s">
        <v>709</v>
      </c>
      <c r="CJ137" s="68" t="s">
        <v>709</v>
      </c>
      <c r="CK137" s="68">
        <v>45993</v>
      </c>
      <c r="CL137" s="185" t="s">
        <v>993</v>
      </c>
      <c r="CM137" s="67" t="s">
        <v>989</v>
      </c>
      <c r="CN137" s="67" t="s">
        <v>168</v>
      </c>
      <c r="CO137" s="68">
        <v>45861</v>
      </c>
      <c r="CP137" s="185" t="s">
        <v>988</v>
      </c>
      <c r="CQ137" s="67" t="s">
        <v>989</v>
      </c>
      <c r="CR137" s="67" t="s">
        <v>1021</v>
      </c>
      <c r="CS137" s="69">
        <v>8255267.2199999997</v>
      </c>
      <c r="CT137" s="69"/>
      <c r="CU137" s="69"/>
      <c r="CV137" s="69">
        <v>0</v>
      </c>
      <c r="CW137" s="69">
        <v>27</v>
      </c>
      <c r="CX137" s="69">
        <v>0</v>
      </c>
      <c r="CY137" s="69">
        <v>0</v>
      </c>
      <c r="CZ137" s="69">
        <v>0</v>
      </c>
      <c r="DA137" s="69">
        <v>0</v>
      </c>
      <c r="DG137" t="str">
        <f t="shared" si="7"/>
        <v>CO</v>
      </c>
    </row>
    <row r="138" spans="1:111">
      <c r="A138" t="str">
        <f t="shared" si="6"/>
        <v>04CO</v>
      </c>
      <c r="B138" s="67" t="s">
        <v>3</v>
      </c>
      <c r="C138" s="67" t="s">
        <v>376</v>
      </c>
      <c r="D138" s="67" t="s">
        <v>377</v>
      </c>
      <c r="E138" s="68">
        <v>45042</v>
      </c>
      <c r="F138" s="185" t="s">
        <v>986</v>
      </c>
      <c r="G138" s="67" t="s">
        <v>995</v>
      </c>
      <c r="H138" s="69">
        <v>4</v>
      </c>
      <c r="I138" s="69">
        <v>5</v>
      </c>
      <c r="J138" s="69">
        <v>721</v>
      </c>
      <c r="K138" s="69">
        <v>810</v>
      </c>
      <c r="L138" s="69">
        <v>789</v>
      </c>
      <c r="M138" s="69">
        <v>21</v>
      </c>
      <c r="N138" s="69">
        <v>0</v>
      </c>
      <c r="O138" s="69">
        <v>0</v>
      </c>
      <c r="P138" s="69">
        <v>89</v>
      </c>
      <c r="Q138" s="80">
        <v>0</v>
      </c>
      <c r="R138" s="80">
        <v>11705000</v>
      </c>
      <c r="S138" s="80">
        <v>114314</v>
      </c>
      <c r="T138" s="80">
        <v>11590686</v>
      </c>
      <c r="U138" s="80">
        <v>12054276</v>
      </c>
      <c r="V138" s="80">
        <v>11872830</v>
      </c>
      <c r="W138" s="80">
        <v>0</v>
      </c>
      <c r="X138" s="80">
        <v>0</v>
      </c>
      <c r="Y138" s="80">
        <v>0</v>
      </c>
      <c r="Z138" s="80">
        <v>11872830</v>
      </c>
      <c r="AA138" s="80">
        <v>11832340</v>
      </c>
      <c r="AB138" s="80">
        <v>-11097</v>
      </c>
      <c r="AC138" s="69">
        <v>349276</v>
      </c>
      <c r="AD138" s="69">
        <v>32</v>
      </c>
      <c r="AE138" s="69">
        <v>0</v>
      </c>
      <c r="AF138" s="80">
        <v>0</v>
      </c>
      <c r="AG138" s="80">
        <v>211859</v>
      </c>
      <c r="AH138" s="69">
        <v>0</v>
      </c>
      <c r="AI138" s="69">
        <v>0</v>
      </c>
      <c r="AJ138" s="80">
        <v>0</v>
      </c>
      <c r="AK138" s="80">
        <v>163474</v>
      </c>
      <c r="AL138" s="69">
        <v>18545</v>
      </c>
      <c r="AM138" s="69">
        <v>0</v>
      </c>
      <c r="AN138" s="80">
        <v>0</v>
      </c>
      <c r="AO138" s="80">
        <v>0</v>
      </c>
      <c r="AP138" s="69">
        <v>0</v>
      </c>
      <c r="AQ138" s="69">
        <v>0</v>
      </c>
      <c r="AR138" s="80">
        <v>0</v>
      </c>
      <c r="AS138" s="80">
        <v>0</v>
      </c>
      <c r="AT138" s="69">
        <v>0</v>
      </c>
      <c r="AU138" s="69">
        <v>0</v>
      </c>
      <c r="AV138" s="80">
        <v>0</v>
      </c>
      <c r="AW138" s="80">
        <v>0</v>
      </c>
      <c r="AX138" s="69">
        <v>0</v>
      </c>
      <c r="AY138" s="69">
        <v>0</v>
      </c>
      <c r="AZ138" s="80">
        <v>0</v>
      </c>
      <c r="BA138" s="80">
        <v>0</v>
      </c>
      <c r="BB138" s="69">
        <v>0</v>
      </c>
      <c r="BC138" s="69">
        <v>0</v>
      </c>
      <c r="BD138" s="80">
        <v>0</v>
      </c>
      <c r="BE138" s="80">
        <v>11567</v>
      </c>
      <c r="BF138" s="69">
        <v>0</v>
      </c>
      <c r="BG138" s="69">
        <v>0</v>
      </c>
      <c r="BH138" s="80">
        <v>0</v>
      </c>
      <c r="BI138" s="80">
        <v>0</v>
      </c>
      <c r="BJ138" s="69">
        <v>0</v>
      </c>
      <c r="BK138" s="69">
        <v>0</v>
      </c>
      <c r="BL138" s="80">
        <v>0</v>
      </c>
      <c r="BM138" s="80">
        <v>0</v>
      </c>
      <c r="BN138" s="69">
        <v>0</v>
      </c>
      <c r="BO138" s="69">
        <v>0</v>
      </c>
      <c r="BP138" s="80">
        <v>0</v>
      </c>
      <c r="BQ138" s="80">
        <v>0</v>
      </c>
      <c r="BR138" s="69">
        <v>0</v>
      </c>
      <c r="BS138" s="69">
        <v>0</v>
      </c>
      <c r="BT138" s="80">
        <v>0</v>
      </c>
      <c r="BU138" s="80">
        <v>0</v>
      </c>
      <c r="BV138" s="69">
        <v>0</v>
      </c>
      <c r="BW138" s="69">
        <v>0</v>
      </c>
      <c r="BX138" s="80">
        <v>0</v>
      </c>
      <c r="BY138" s="80">
        <v>0</v>
      </c>
      <c r="BZ138" s="69">
        <v>0</v>
      </c>
      <c r="CA138" s="69">
        <v>0</v>
      </c>
      <c r="CB138" s="80">
        <v>0</v>
      </c>
      <c r="CC138" s="80">
        <v>386900</v>
      </c>
      <c r="CD138" s="69">
        <v>18545</v>
      </c>
      <c r="CE138" s="69" t="s">
        <v>744</v>
      </c>
      <c r="CF138" s="69" t="s">
        <v>745</v>
      </c>
      <c r="CG138" s="69" t="s">
        <v>709</v>
      </c>
      <c r="CH138" s="69" t="s">
        <v>709</v>
      </c>
      <c r="CI138" s="69" t="s">
        <v>709</v>
      </c>
      <c r="CJ138" s="68" t="s">
        <v>709</v>
      </c>
      <c r="CK138" s="68">
        <v>46038</v>
      </c>
      <c r="CL138" s="185" t="s">
        <v>991</v>
      </c>
      <c r="CM138" s="67" t="s">
        <v>989</v>
      </c>
      <c r="CN138" s="67" t="s">
        <v>168</v>
      </c>
      <c r="CO138" s="68">
        <v>45905</v>
      </c>
      <c r="CP138" s="185" t="s">
        <v>988</v>
      </c>
      <c r="CQ138" s="67" t="s">
        <v>989</v>
      </c>
      <c r="CR138" s="67" t="s">
        <v>1020</v>
      </c>
      <c r="CS138" s="69">
        <v>11870989.01</v>
      </c>
      <c r="CT138" s="69"/>
      <c r="CU138" s="69"/>
      <c r="CV138" s="69">
        <v>0</v>
      </c>
      <c r="CW138" s="69">
        <v>57</v>
      </c>
      <c r="CX138" s="69">
        <v>0</v>
      </c>
      <c r="CY138" s="69">
        <v>0</v>
      </c>
      <c r="CZ138" s="69">
        <v>0</v>
      </c>
      <c r="DA138" s="69">
        <v>0</v>
      </c>
      <c r="DG138" t="str">
        <f t="shared" si="7"/>
        <v>CO</v>
      </c>
    </row>
    <row r="139" spans="1:111">
      <c r="A139" t="str">
        <f t="shared" si="6"/>
        <v>04CO</v>
      </c>
      <c r="B139" s="67" t="s">
        <v>3</v>
      </c>
      <c r="C139" s="67" t="s">
        <v>378</v>
      </c>
      <c r="D139" s="67" t="s">
        <v>379</v>
      </c>
      <c r="E139" s="68">
        <v>45322</v>
      </c>
      <c r="F139" s="185" t="s">
        <v>991</v>
      </c>
      <c r="G139" s="67" t="s">
        <v>990</v>
      </c>
      <c r="H139" s="69">
        <v>2</v>
      </c>
      <c r="I139" s="69">
        <v>3</v>
      </c>
      <c r="J139" s="69">
        <v>542</v>
      </c>
      <c r="K139" s="69">
        <v>602</v>
      </c>
      <c r="L139" s="69">
        <v>566</v>
      </c>
      <c r="M139" s="69">
        <v>36</v>
      </c>
      <c r="N139" s="69">
        <v>0</v>
      </c>
      <c r="O139" s="69">
        <v>0</v>
      </c>
      <c r="P139" s="69">
        <v>60</v>
      </c>
      <c r="Q139" s="80">
        <v>0</v>
      </c>
      <c r="R139" s="80">
        <v>17748021</v>
      </c>
      <c r="S139" s="80">
        <v>150000</v>
      </c>
      <c r="T139" s="80">
        <v>17598021</v>
      </c>
      <c r="U139" s="80">
        <v>18627265</v>
      </c>
      <c r="V139" s="80">
        <v>18943576</v>
      </c>
      <c r="W139" s="80">
        <v>0</v>
      </c>
      <c r="X139" s="80">
        <v>0</v>
      </c>
      <c r="Y139" s="80">
        <v>0</v>
      </c>
      <c r="Z139" s="80">
        <v>18943576</v>
      </c>
      <c r="AA139" s="80">
        <v>18916878</v>
      </c>
      <c r="AB139" s="80">
        <v>-25540</v>
      </c>
      <c r="AC139" s="69">
        <v>879244</v>
      </c>
      <c r="AD139" s="69">
        <v>29</v>
      </c>
      <c r="AE139" s="69">
        <v>0</v>
      </c>
      <c r="AF139" s="80">
        <v>0</v>
      </c>
      <c r="AG139" s="80">
        <v>886738</v>
      </c>
      <c r="AH139" s="69">
        <v>22797</v>
      </c>
      <c r="AI139" s="69">
        <v>0</v>
      </c>
      <c r="AJ139" s="80">
        <v>0</v>
      </c>
      <c r="AK139" s="80">
        <v>7449</v>
      </c>
      <c r="AL139" s="69">
        <v>0</v>
      </c>
      <c r="AM139" s="69">
        <v>0</v>
      </c>
      <c r="AN139" s="80">
        <v>0</v>
      </c>
      <c r="AO139" s="80">
        <v>0</v>
      </c>
      <c r="AP139" s="69">
        <v>0</v>
      </c>
      <c r="AQ139" s="69">
        <v>0</v>
      </c>
      <c r="AR139" s="80">
        <v>0</v>
      </c>
      <c r="AS139" s="80">
        <v>0</v>
      </c>
      <c r="AT139" s="69">
        <v>0</v>
      </c>
      <c r="AU139" s="69">
        <v>0</v>
      </c>
      <c r="AV139" s="80">
        <v>0</v>
      </c>
      <c r="AW139" s="80">
        <v>0</v>
      </c>
      <c r="AX139" s="69">
        <v>0</v>
      </c>
      <c r="AY139" s="69">
        <v>0</v>
      </c>
      <c r="AZ139" s="80">
        <v>0</v>
      </c>
      <c r="BA139" s="80">
        <v>0</v>
      </c>
      <c r="BB139" s="69">
        <v>0</v>
      </c>
      <c r="BC139" s="69">
        <v>0</v>
      </c>
      <c r="BD139" s="80">
        <v>0</v>
      </c>
      <c r="BE139" s="80">
        <v>17216</v>
      </c>
      <c r="BF139" s="69">
        <v>0</v>
      </c>
      <c r="BG139" s="69">
        <v>0</v>
      </c>
      <c r="BH139" s="80">
        <v>0</v>
      </c>
      <c r="BI139" s="80">
        <v>0</v>
      </c>
      <c r="BJ139" s="69">
        <v>0</v>
      </c>
      <c r="BK139" s="69">
        <v>0</v>
      </c>
      <c r="BL139" s="80">
        <v>0</v>
      </c>
      <c r="BM139" s="80">
        <v>0</v>
      </c>
      <c r="BN139" s="69">
        <v>0</v>
      </c>
      <c r="BO139" s="69">
        <v>0</v>
      </c>
      <c r="BP139" s="80">
        <v>0</v>
      </c>
      <c r="BQ139" s="80">
        <v>0</v>
      </c>
      <c r="BR139" s="69">
        <v>0</v>
      </c>
      <c r="BS139" s="69">
        <v>0</v>
      </c>
      <c r="BT139" s="80">
        <v>0</v>
      </c>
      <c r="BU139" s="80">
        <v>0</v>
      </c>
      <c r="BV139" s="69">
        <v>0</v>
      </c>
      <c r="BW139" s="69">
        <v>0</v>
      </c>
      <c r="BX139" s="80">
        <v>0</v>
      </c>
      <c r="BY139" s="80">
        <v>0</v>
      </c>
      <c r="BZ139" s="69">
        <v>0</v>
      </c>
      <c r="CA139" s="69">
        <v>0</v>
      </c>
      <c r="CB139" s="80">
        <v>0</v>
      </c>
      <c r="CC139" s="80">
        <v>911403</v>
      </c>
      <c r="CD139" s="69">
        <v>22797</v>
      </c>
      <c r="CE139" s="69" t="s">
        <v>847</v>
      </c>
      <c r="CF139" s="69" t="s">
        <v>848</v>
      </c>
      <c r="CG139" s="69" t="s">
        <v>709</v>
      </c>
      <c r="CH139" s="69" t="s">
        <v>709</v>
      </c>
      <c r="CI139" s="69" t="s">
        <v>709</v>
      </c>
      <c r="CJ139" s="68" t="s">
        <v>709</v>
      </c>
      <c r="CK139" s="68">
        <v>46049</v>
      </c>
      <c r="CL139" s="185" t="s">
        <v>991</v>
      </c>
      <c r="CM139" s="67" t="s">
        <v>989</v>
      </c>
      <c r="CN139" s="67" t="s">
        <v>168</v>
      </c>
      <c r="CO139" s="68">
        <v>45978</v>
      </c>
      <c r="CP139" s="185" t="s">
        <v>993</v>
      </c>
      <c r="CQ139" s="67" t="s">
        <v>989</v>
      </c>
      <c r="CR139" s="67" t="s">
        <v>1020</v>
      </c>
      <c r="CS139" s="69">
        <v>24914785.02</v>
      </c>
      <c r="CT139" s="69"/>
      <c r="CU139" s="69"/>
      <c r="CV139" s="69">
        <v>0</v>
      </c>
      <c r="CW139" s="69">
        <v>31</v>
      </c>
      <c r="CX139" s="69">
        <v>0</v>
      </c>
      <c r="CY139" s="69">
        <v>0</v>
      </c>
      <c r="CZ139" s="69">
        <v>0</v>
      </c>
      <c r="DA139" s="69">
        <v>0</v>
      </c>
      <c r="DG139" t="str">
        <f t="shared" si="7"/>
        <v>CO</v>
      </c>
    </row>
    <row r="140" spans="1:111">
      <c r="A140" t="str">
        <f t="shared" si="6"/>
        <v>04CO</v>
      </c>
      <c r="B140" s="67" t="s">
        <v>3</v>
      </c>
      <c r="C140" s="67" t="s">
        <v>380</v>
      </c>
      <c r="D140" s="67" t="s">
        <v>381</v>
      </c>
      <c r="E140" s="68">
        <v>45070</v>
      </c>
      <c r="F140" s="185" t="s">
        <v>986</v>
      </c>
      <c r="G140" s="67" t="s">
        <v>995</v>
      </c>
      <c r="H140" s="69">
        <v>2</v>
      </c>
      <c r="I140" s="69">
        <v>4</v>
      </c>
      <c r="J140" s="69">
        <v>430</v>
      </c>
      <c r="K140" s="69">
        <v>560</v>
      </c>
      <c r="L140" s="69">
        <v>558</v>
      </c>
      <c r="M140" s="69">
        <v>2</v>
      </c>
      <c r="N140" s="69">
        <v>0</v>
      </c>
      <c r="O140" s="69">
        <v>0</v>
      </c>
      <c r="P140" s="69">
        <v>130</v>
      </c>
      <c r="Q140" s="80">
        <v>0</v>
      </c>
      <c r="R140" s="80">
        <v>12833449</v>
      </c>
      <c r="S140" s="80">
        <v>133704</v>
      </c>
      <c r="T140" s="80">
        <v>12699745</v>
      </c>
      <c r="U140" s="80">
        <v>12956058</v>
      </c>
      <c r="V140" s="80">
        <v>12287948</v>
      </c>
      <c r="W140" s="80">
        <v>0</v>
      </c>
      <c r="X140" s="80">
        <v>0</v>
      </c>
      <c r="Y140" s="80">
        <v>0</v>
      </c>
      <c r="Z140" s="80">
        <v>12287948</v>
      </c>
      <c r="AA140" s="80">
        <v>12282375</v>
      </c>
      <c r="AB140" s="80">
        <v>2250</v>
      </c>
      <c r="AC140" s="69">
        <v>122609</v>
      </c>
      <c r="AD140" s="69">
        <v>65</v>
      </c>
      <c r="AE140" s="69">
        <v>0</v>
      </c>
      <c r="AF140" s="80">
        <v>0</v>
      </c>
      <c r="AG140" s="80">
        <v>35147</v>
      </c>
      <c r="AH140" s="69">
        <v>0</v>
      </c>
      <c r="AI140" s="69">
        <v>21</v>
      </c>
      <c r="AJ140" s="80">
        <v>0</v>
      </c>
      <c r="AK140" s="80">
        <v>79638</v>
      </c>
      <c r="AL140" s="69">
        <v>29413</v>
      </c>
      <c r="AM140" s="69">
        <v>0</v>
      </c>
      <c r="AN140" s="80">
        <v>0</v>
      </c>
      <c r="AO140" s="80">
        <v>0</v>
      </c>
      <c r="AP140" s="69">
        <v>0</v>
      </c>
      <c r="AQ140" s="69">
        <v>0</v>
      </c>
      <c r="AR140" s="80">
        <v>0</v>
      </c>
      <c r="AS140" s="80">
        <v>0</v>
      </c>
      <c r="AT140" s="69">
        <v>0</v>
      </c>
      <c r="AU140" s="69">
        <v>0</v>
      </c>
      <c r="AV140" s="80">
        <v>0</v>
      </c>
      <c r="AW140" s="80">
        <v>0</v>
      </c>
      <c r="AX140" s="69">
        <v>0</v>
      </c>
      <c r="AY140" s="69">
        <v>0</v>
      </c>
      <c r="AZ140" s="80">
        <v>0</v>
      </c>
      <c r="BA140" s="80">
        <v>0</v>
      </c>
      <c r="BB140" s="69">
        <v>0</v>
      </c>
      <c r="BC140" s="69">
        <v>0</v>
      </c>
      <c r="BD140" s="80">
        <v>0</v>
      </c>
      <c r="BE140" s="80">
        <v>0</v>
      </c>
      <c r="BF140" s="69">
        <v>0</v>
      </c>
      <c r="BG140" s="69">
        <v>0</v>
      </c>
      <c r="BH140" s="80">
        <v>0</v>
      </c>
      <c r="BI140" s="80">
        <v>0</v>
      </c>
      <c r="BJ140" s="69">
        <v>0</v>
      </c>
      <c r="BK140" s="69">
        <v>0</v>
      </c>
      <c r="BL140" s="80">
        <v>0</v>
      </c>
      <c r="BM140" s="80">
        <v>0</v>
      </c>
      <c r="BN140" s="69">
        <v>0</v>
      </c>
      <c r="BO140" s="69">
        <v>0</v>
      </c>
      <c r="BP140" s="80">
        <v>0</v>
      </c>
      <c r="BQ140" s="80">
        <v>0</v>
      </c>
      <c r="BR140" s="69">
        <v>0</v>
      </c>
      <c r="BS140" s="69">
        <v>0</v>
      </c>
      <c r="BT140" s="80">
        <v>0</v>
      </c>
      <c r="BU140" s="80">
        <v>0</v>
      </c>
      <c r="BV140" s="69">
        <v>0</v>
      </c>
      <c r="BW140" s="69">
        <v>0</v>
      </c>
      <c r="BX140" s="80">
        <v>0</v>
      </c>
      <c r="BY140" s="80">
        <v>0</v>
      </c>
      <c r="BZ140" s="69">
        <v>0</v>
      </c>
      <c r="CA140" s="69">
        <v>21</v>
      </c>
      <c r="CB140" s="80">
        <v>0</v>
      </c>
      <c r="CC140" s="80">
        <v>114786</v>
      </c>
      <c r="CD140" s="69">
        <v>29413</v>
      </c>
      <c r="CE140" s="69" t="s">
        <v>853</v>
      </c>
      <c r="CF140" s="69" t="s">
        <v>854</v>
      </c>
      <c r="CG140" s="69" t="s">
        <v>709</v>
      </c>
      <c r="CH140" s="69" t="s">
        <v>709</v>
      </c>
      <c r="CI140" s="69" t="s">
        <v>709</v>
      </c>
      <c r="CJ140" s="68" t="s">
        <v>709</v>
      </c>
      <c r="CK140" s="68">
        <v>45869</v>
      </c>
      <c r="CL140" s="185" t="s">
        <v>988</v>
      </c>
      <c r="CM140" s="67" t="s">
        <v>989</v>
      </c>
      <c r="CN140" s="67" t="s">
        <v>168</v>
      </c>
      <c r="CO140" s="68">
        <v>45779</v>
      </c>
      <c r="CP140" s="185" t="s">
        <v>986</v>
      </c>
      <c r="CQ140" s="67" t="s">
        <v>994</v>
      </c>
      <c r="CR140" s="67" t="s">
        <v>1020</v>
      </c>
      <c r="CS140" s="69">
        <v>14351247.26</v>
      </c>
      <c r="CT140" s="69"/>
      <c r="CU140" s="69"/>
      <c r="CV140" s="69">
        <v>0</v>
      </c>
      <c r="CW140" s="69">
        <v>44</v>
      </c>
      <c r="CX140" s="69">
        <v>0</v>
      </c>
      <c r="CY140" s="69">
        <v>0</v>
      </c>
      <c r="CZ140" s="69">
        <v>0</v>
      </c>
      <c r="DA140" s="69">
        <v>0</v>
      </c>
      <c r="DG140" t="str">
        <f t="shared" si="7"/>
        <v>CO</v>
      </c>
    </row>
    <row r="141" spans="1:111">
      <c r="A141" t="str">
        <f t="shared" si="6"/>
        <v>04CO</v>
      </c>
      <c r="B141" s="67" t="s">
        <v>3</v>
      </c>
      <c r="C141" s="67" t="s">
        <v>382</v>
      </c>
      <c r="D141" s="67" t="s">
        <v>383</v>
      </c>
      <c r="E141" s="68">
        <v>45091</v>
      </c>
      <c r="F141" s="185" t="s">
        <v>986</v>
      </c>
      <c r="G141" s="67" t="s">
        <v>995</v>
      </c>
      <c r="H141" s="69">
        <v>1</v>
      </c>
      <c r="I141" s="69">
        <v>5</v>
      </c>
      <c r="J141" s="69">
        <v>254</v>
      </c>
      <c r="K141" s="69">
        <v>482</v>
      </c>
      <c r="L141" s="69">
        <v>482</v>
      </c>
      <c r="M141" s="69">
        <v>0</v>
      </c>
      <c r="N141" s="69">
        <v>0</v>
      </c>
      <c r="O141" s="69">
        <v>0</v>
      </c>
      <c r="P141" s="69">
        <v>67</v>
      </c>
      <c r="Q141" s="80">
        <v>161</v>
      </c>
      <c r="R141" s="80">
        <v>4835155</v>
      </c>
      <c r="S141" s="80">
        <v>50000</v>
      </c>
      <c r="T141" s="80">
        <v>4785155</v>
      </c>
      <c r="U141" s="80">
        <v>5082020</v>
      </c>
      <c r="V141" s="80">
        <v>5106645</v>
      </c>
      <c r="W141" s="80">
        <v>0</v>
      </c>
      <c r="X141" s="80">
        <v>0</v>
      </c>
      <c r="Y141" s="80">
        <v>0</v>
      </c>
      <c r="Z141" s="80">
        <v>5106645</v>
      </c>
      <c r="AA141" s="80">
        <v>5105846</v>
      </c>
      <c r="AB141" s="80">
        <v>-798</v>
      </c>
      <c r="AC141" s="69">
        <v>246865</v>
      </c>
      <c r="AD141" s="69">
        <v>59</v>
      </c>
      <c r="AE141" s="69">
        <v>0</v>
      </c>
      <c r="AF141" s="80">
        <v>0</v>
      </c>
      <c r="AG141" s="80">
        <v>41171</v>
      </c>
      <c r="AH141" s="69">
        <v>0</v>
      </c>
      <c r="AI141" s="69">
        <v>0</v>
      </c>
      <c r="AJ141" s="80">
        <v>0</v>
      </c>
      <c r="AK141" s="80">
        <v>40694</v>
      </c>
      <c r="AL141" s="69">
        <v>0</v>
      </c>
      <c r="AM141" s="69">
        <v>0</v>
      </c>
      <c r="AN141" s="80">
        <v>0</v>
      </c>
      <c r="AO141" s="80">
        <v>0</v>
      </c>
      <c r="AP141" s="69">
        <v>0</v>
      </c>
      <c r="AQ141" s="69">
        <v>0</v>
      </c>
      <c r="AR141" s="80">
        <v>0</v>
      </c>
      <c r="AS141" s="80">
        <v>0</v>
      </c>
      <c r="AT141" s="69">
        <v>0</v>
      </c>
      <c r="AU141" s="69">
        <v>0</v>
      </c>
      <c r="AV141" s="80">
        <v>0</v>
      </c>
      <c r="AW141" s="80">
        <v>0</v>
      </c>
      <c r="AX141" s="69">
        <v>0</v>
      </c>
      <c r="AY141" s="69">
        <v>0</v>
      </c>
      <c r="AZ141" s="80">
        <v>0</v>
      </c>
      <c r="BA141" s="80">
        <v>0</v>
      </c>
      <c r="BB141" s="69">
        <v>0</v>
      </c>
      <c r="BC141" s="69">
        <v>0</v>
      </c>
      <c r="BD141" s="80">
        <v>0</v>
      </c>
      <c r="BE141" s="80">
        <v>0</v>
      </c>
      <c r="BF141" s="69">
        <v>0</v>
      </c>
      <c r="BG141" s="69">
        <v>0</v>
      </c>
      <c r="BH141" s="80">
        <v>0</v>
      </c>
      <c r="BI141" s="80">
        <v>0</v>
      </c>
      <c r="BJ141" s="69">
        <v>0</v>
      </c>
      <c r="BK141" s="69">
        <v>0</v>
      </c>
      <c r="BL141" s="80">
        <v>0</v>
      </c>
      <c r="BM141" s="80">
        <v>0</v>
      </c>
      <c r="BN141" s="69">
        <v>0</v>
      </c>
      <c r="BO141" s="69">
        <v>0</v>
      </c>
      <c r="BP141" s="80">
        <v>161</v>
      </c>
      <c r="BQ141" s="80">
        <v>165000</v>
      </c>
      <c r="BR141" s="69">
        <v>0</v>
      </c>
      <c r="BS141" s="69">
        <v>0</v>
      </c>
      <c r="BT141" s="80">
        <v>0</v>
      </c>
      <c r="BU141" s="80">
        <v>0</v>
      </c>
      <c r="BV141" s="69">
        <v>0</v>
      </c>
      <c r="BW141" s="69">
        <v>0</v>
      </c>
      <c r="BX141" s="80">
        <v>0</v>
      </c>
      <c r="BY141" s="80">
        <v>0</v>
      </c>
      <c r="BZ141" s="69">
        <v>0</v>
      </c>
      <c r="CA141" s="69">
        <v>0</v>
      </c>
      <c r="CB141" s="80">
        <v>161</v>
      </c>
      <c r="CC141" s="80">
        <v>246865</v>
      </c>
      <c r="CD141" s="69">
        <v>0</v>
      </c>
      <c r="CE141" s="69" t="s">
        <v>863</v>
      </c>
      <c r="CF141" s="69" t="s">
        <v>864</v>
      </c>
      <c r="CG141" s="69" t="s">
        <v>709</v>
      </c>
      <c r="CH141" s="69" t="s">
        <v>709</v>
      </c>
      <c r="CI141" s="69" t="s">
        <v>709</v>
      </c>
      <c r="CJ141" s="68" t="s">
        <v>709</v>
      </c>
      <c r="CK141" s="68">
        <v>46050</v>
      </c>
      <c r="CL141" s="185" t="s">
        <v>991</v>
      </c>
      <c r="CM141" s="67" t="s">
        <v>989</v>
      </c>
      <c r="CN141" s="67" t="s">
        <v>168</v>
      </c>
      <c r="CO141" s="68">
        <v>45775</v>
      </c>
      <c r="CP141" s="185" t="s">
        <v>986</v>
      </c>
      <c r="CQ141" s="67" t="s">
        <v>994</v>
      </c>
      <c r="CR141" s="67" t="s">
        <v>1022</v>
      </c>
      <c r="CS141" s="69">
        <v>6110749.3499999996</v>
      </c>
      <c r="CT141" s="69"/>
      <c r="CU141" s="69"/>
      <c r="CV141" s="69">
        <v>0</v>
      </c>
      <c r="CW141" s="69">
        <v>8</v>
      </c>
      <c r="CX141" s="69">
        <v>0</v>
      </c>
      <c r="CY141" s="69">
        <v>0</v>
      </c>
      <c r="CZ141" s="69">
        <v>0</v>
      </c>
      <c r="DA141" s="69">
        <v>0</v>
      </c>
      <c r="DG141" t="str">
        <f t="shared" si="7"/>
        <v>CO</v>
      </c>
    </row>
    <row r="142" spans="1:111">
      <c r="A142" t="str">
        <f t="shared" si="6"/>
        <v>04CO</v>
      </c>
      <c r="B142" s="67" t="s">
        <v>3</v>
      </c>
      <c r="C142" s="67" t="s">
        <v>384</v>
      </c>
      <c r="D142" s="67" t="s">
        <v>385</v>
      </c>
      <c r="E142" s="68">
        <v>45224</v>
      </c>
      <c r="F142" s="185" t="s">
        <v>993</v>
      </c>
      <c r="G142" s="67" t="s">
        <v>990</v>
      </c>
      <c r="H142" s="69">
        <v>3</v>
      </c>
      <c r="I142" s="69">
        <v>6</v>
      </c>
      <c r="J142" s="69">
        <v>473</v>
      </c>
      <c r="K142" s="69">
        <v>492</v>
      </c>
      <c r="L142" s="69">
        <v>347</v>
      </c>
      <c r="M142" s="69">
        <v>145</v>
      </c>
      <c r="N142" s="69">
        <v>0</v>
      </c>
      <c r="O142" s="69">
        <v>0</v>
      </c>
      <c r="P142" s="69">
        <v>43</v>
      </c>
      <c r="Q142" s="80">
        <v>-24</v>
      </c>
      <c r="R142" s="80">
        <v>7152200</v>
      </c>
      <c r="S142" s="80">
        <v>65917</v>
      </c>
      <c r="T142" s="80">
        <v>7086283</v>
      </c>
      <c r="U142" s="80">
        <v>7526530</v>
      </c>
      <c r="V142" s="80">
        <v>7413084</v>
      </c>
      <c r="W142" s="80">
        <v>0</v>
      </c>
      <c r="X142" s="80">
        <v>0</v>
      </c>
      <c r="Y142" s="80">
        <v>0</v>
      </c>
      <c r="Z142" s="80">
        <v>7413084</v>
      </c>
      <c r="AA142" s="80">
        <v>7393759</v>
      </c>
      <c r="AB142" s="80">
        <v>-14849</v>
      </c>
      <c r="AC142" s="69">
        <v>529392</v>
      </c>
      <c r="AD142" s="69">
        <v>20</v>
      </c>
      <c r="AE142" s="69">
        <v>0</v>
      </c>
      <c r="AF142" s="80">
        <v>0</v>
      </c>
      <c r="AG142" s="80">
        <v>0</v>
      </c>
      <c r="AH142" s="69">
        <v>0</v>
      </c>
      <c r="AI142" s="69">
        <v>0</v>
      </c>
      <c r="AJ142" s="80">
        <v>0</v>
      </c>
      <c r="AK142" s="80">
        <v>28959</v>
      </c>
      <c r="AL142" s="69">
        <v>0</v>
      </c>
      <c r="AM142" s="69">
        <v>0</v>
      </c>
      <c r="AN142" s="80">
        <v>0</v>
      </c>
      <c r="AO142" s="80">
        <v>0</v>
      </c>
      <c r="AP142" s="69">
        <v>0</v>
      </c>
      <c r="AQ142" s="69">
        <v>0</v>
      </c>
      <c r="AR142" s="80">
        <v>0</v>
      </c>
      <c r="AS142" s="80">
        <v>0</v>
      </c>
      <c r="AT142" s="69">
        <v>0</v>
      </c>
      <c r="AU142" s="69">
        <v>0</v>
      </c>
      <c r="AV142" s="80">
        <v>0</v>
      </c>
      <c r="AW142" s="80">
        <v>0</v>
      </c>
      <c r="AX142" s="69">
        <v>0</v>
      </c>
      <c r="AY142" s="69">
        <v>0</v>
      </c>
      <c r="AZ142" s="80">
        <v>0</v>
      </c>
      <c r="BA142" s="80">
        <v>0</v>
      </c>
      <c r="BB142" s="69">
        <v>0</v>
      </c>
      <c r="BC142" s="69">
        <v>0</v>
      </c>
      <c r="BD142" s="80">
        <v>0</v>
      </c>
      <c r="BE142" s="80">
        <v>0</v>
      </c>
      <c r="BF142" s="69">
        <v>0</v>
      </c>
      <c r="BG142" s="69">
        <v>0</v>
      </c>
      <c r="BH142" s="80">
        <v>0</v>
      </c>
      <c r="BI142" s="80">
        <v>0</v>
      </c>
      <c r="BJ142" s="69">
        <v>0</v>
      </c>
      <c r="BK142" s="69">
        <v>0</v>
      </c>
      <c r="BL142" s="80">
        <v>0</v>
      </c>
      <c r="BM142" s="80">
        <v>0</v>
      </c>
      <c r="BN142" s="69">
        <v>0</v>
      </c>
      <c r="BO142" s="69">
        <v>0</v>
      </c>
      <c r="BP142" s="80">
        <v>0</v>
      </c>
      <c r="BQ142" s="80">
        <v>0</v>
      </c>
      <c r="BR142" s="69">
        <v>0</v>
      </c>
      <c r="BS142" s="69">
        <v>0</v>
      </c>
      <c r="BT142" s="80">
        <v>0</v>
      </c>
      <c r="BU142" s="80">
        <v>0</v>
      </c>
      <c r="BV142" s="69">
        <v>0</v>
      </c>
      <c r="BW142" s="69">
        <v>0</v>
      </c>
      <c r="BX142" s="80">
        <v>0</v>
      </c>
      <c r="BY142" s="80">
        <v>0</v>
      </c>
      <c r="BZ142" s="69">
        <v>0</v>
      </c>
      <c r="CA142" s="69">
        <v>0</v>
      </c>
      <c r="CB142" s="80">
        <v>0</v>
      </c>
      <c r="CC142" s="80">
        <v>28959</v>
      </c>
      <c r="CD142" s="69">
        <v>0</v>
      </c>
      <c r="CE142" s="69" t="s">
        <v>744</v>
      </c>
      <c r="CF142" s="69" t="s">
        <v>745</v>
      </c>
      <c r="CG142" s="69" t="s">
        <v>709</v>
      </c>
      <c r="CH142" s="69" t="s">
        <v>709</v>
      </c>
      <c r="CI142" s="69" t="s">
        <v>709</v>
      </c>
      <c r="CJ142" s="68" t="s">
        <v>709</v>
      </c>
      <c r="CK142" s="68">
        <v>46085</v>
      </c>
      <c r="CL142" s="185" t="s">
        <v>991</v>
      </c>
      <c r="CM142" s="67" t="s">
        <v>989</v>
      </c>
      <c r="CN142" s="67" t="s">
        <v>168</v>
      </c>
      <c r="CO142" s="68">
        <v>45765</v>
      </c>
      <c r="CP142" s="185" t="s">
        <v>986</v>
      </c>
      <c r="CQ142" s="67" t="s">
        <v>994</v>
      </c>
      <c r="CR142" s="67" t="s">
        <v>1020</v>
      </c>
      <c r="CS142" s="69">
        <v>6673207.0099999998</v>
      </c>
      <c r="CT142" s="69"/>
      <c r="CU142" s="69"/>
      <c r="CV142" s="69">
        <v>0</v>
      </c>
      <c r="CW142" s="69">
        <v>23</v>
      </c>
      <c r="CX142" s="69">
        <v>0</v>
      </c>
      <c r="CY142" s="69">
        <v>0</v>
      </c>
      <c r="CZ142" s="69">
        <v>0</v>
      </c>
      <c r="DA142" s="69">
        <v>0</v>
      </c>
      <c r="DG142" t="str">
        <f t="shared" si="7"/>
        <v>CO</v>
      </c>
    </row>
    <row r="143" spans="1:111">
      <c r="A143" t="str">
        <f t="shared" si="6"/>
        <v>04CO</v>
      </c>
      <c r="B143" s="67" t="s">
        <v>3</v>
      </c>
      <c r="C143" s="67" t="s">
        <v>386</v>
      </c>
      <c r="D143" s="67" t="s">
        <v>387</v>
      </c>
      <c r="E143" s="68">
        <v>45245</v>
      </c>
      <c r="F143" s="185" t="s">
        <v>993</v>
      </c>
      <c r="G143" s="67" t="s">
        <v>990</v>
      </c>
      <c r="H143" s="69">
        <v>2</v>
      </c>
      <c r="I143" s="69">
        <v>3</v>
      </c>
      <c r="J143" s="69">
        <v>259</v>
      </c>
      <c r="K143" s="69">
        <v>447</v>
      </c>
      <c r="L143" s="69">
        <v>447</v>
      </c>
      <c r="M143" s="69">
        <v>0</v>
      </c>
      <c r="N143" s="69">
        <v>0</v>
      </c>
      <c r="O143" s="69">
        <v>0</v>
      </c>
      <c r="P143" s="69">
        <v>188</v>
      </c>
      <c r="Q143" s="80">
        <v>0</v>
      </c>
      <c r="R143" s="80">
        <v>5424973</v>
      </c>
      <c r="S143" s="80">
        <v>53119</v>
      </c>
      <c r="T143" s="80">
        <v>5371854</v>
      </c>
      <c r="U143" s="80">
        <v>5477905</v>
      </c>
      <c r="V143" s="80">
        <v>5676734</v>
      </c>
      <c r="W143" s="80">
        <v>0</v>
      </c>
      <c r="X143" s="80">
        <v>0</v>
      </c>
      <c r="Y143" s="80">
        <v>0</v>
      </c>
      <c r="Z143" s="80">
        <v>5676734</v>
      </c>
      <c r="AA143" s="80">
        <v>5654422</v>
      </c>
      <c r="AB143" s="80">
        <v>-8426</v>
      </c>
      <c r="AC143" s="69">
        <v>52932</v>
      </c>
      <c r="AD143" s="69">
        <v>107</v>
      </c>
      <c r="AE143" s="69">
        <v>0</v>
      </c>
      <c r="AF143" s="80">
        <v>0</v>
      </c>
      <c r="AG143" s="80">
        <v>4345</v>
      </c>
      <c r="AH143" s="69">
        <v>0</v>
      </c>
      <c r="AI143" s="69">
        <v>30</v>
      </c>
      <c r="AJ143" s="80">
        <v>0</v>
      </c>
      <c r="AK143" s="80">
        <v>53665</v>
      </c>
      <c r="AL143" s="69">
        <v>0</v>
      </c>
      <c r="AM143" s="69">
        <v>0</v>
      </c>
      <c r="AN143" s="80">
        <v>0</v>
      </c>
      <c r="AO143" s="80">
        <v>0</v>
      </c>
      <c r="AP143" s="69">
        <v>0</v>
      </c>
      <c r="AQ143" s="69">
        <v>0</v>
      </c>
      <c r="AR143" s="80">
        <v>0</v>
      </c>
      <c r="AS143" s="80">
        <v>0</v>
      </c>
      <c r="AT143" s="69">
        <v>0</v>
      </c>
      <c r="AU143" s="69">
        <v>0</v>
      </c>
      <c r="AV143" s="80">
        <v>0</v>
      </c>
      <c r="AW143" s="80">
        <v>0</v>
      </c>
      <c r="AX143" s="69">
        <v>0</v>
      </c>
      <c r="AY143" s="69">
        <v>0</v>
      </c>
      <c r="AZ143" s="80">
        <v>0</v>
      </c>
      <c r="BA143" s="80">
        <v>0</v>
      </c>
      <c r="BB143" s="69">
        <v>0</v>
      </c>
      <c r="BC143" s="69">
        <v>17</v>
      </c>
      <c r="BD143" s="80">
        <v>0</v>
      </c>
      <c r="BE143" s="80">
        <v>0</v>
      </c>
      <c r="BF143" s="69">
        <v>0</v>
      </c>
      <c r="BG143" s="69">
        <v>0</v>
      </c>
      <c r="BH143" s="80">
        <v>0</v>
      </c>
      <c r="BI143" s="80">
        <v>0</v>
      </c>
      <c r="BJ143" s="69">
        <v>0</v>
      </c>
      <c r="BK143" s="69">
        <v>0</v>
      </c>
      <c r="BL143" s="80">
        <v>0</v>
      </c>
      <c r="BM143" s="80">
        <v>0</v>
      </c>
      <c r="BN143" s="69">
        <v>0</v>
      </c>
      <c r="BO143" s="69">
        <v>0</v>
      </c>
      <c r="BP143" s="80">
        <v>0</v>
      </c>
      <c r="BQ143" s="80">
        <v>0</v>
      </c>
      <c r="BR143" s="69">
        <v>0</v>
      </c>
      <c r="BS143" s="69">
        <v>0</v>
      </c>
      <c r="BT143" s="80">
        <v>0</v>
      </c>
      <c r="BU143" s="80">
        <v>0</v>
      </c>
      <c r="BV143" s="69">
        <v>0</v>
      </c>
      <c r="BW143" s="69">
        <v>0</v>
      </c>
      <c r="BX143" s="80">
        <v>0</v>
      </c>
      <c r="BY143" s="80">
        <v>0</v>
      </c>
      <c r="BZ143" s="69">
        <v>0</v>
      </c>
      <c r="CA143" s="69">
        <v>47</v>
      </c>
      <c r="CB143" s="80">
        <v>0</v>
      </c>
      <c r="CC143" s="80">
        <v>58010</v>
      </c>
      <c r="CD143" s="69">
        <v>0</v>
      </c>
      <c r="CE143" s="69" t="s">
        <v>735</v>
      </c>
      <c r="CF143" s="69" t="s">
        <v>736</v>
      </c>
      <c r="CG143" s="69" t="s">
        <v>709</v>
      </c>
      <c r="CH143" s="69" t="s">
        <v>709</v>
      </c>
      <c r="CI143" s="69" t="s">
        <v>709</v>
      </c>
      <c r="CJ143" s="68" t="s">
        <v>709</v>
      </c>
      <c r="CK143" s="68">
        <v>46091</v>
      </c>
      <c r="CL143" s="185" t="s">
        <v>991</v>
      </c>
      <c r="CM143" s="67" t="s">
        <v>989</v>
      </c>
      <c r="CN143" s="67" t="s">
        <v>168</v>
      </c>
      <c r="CO143" s="68">
        <v>45883</v>
      </c>
      <c r="CP143" s="185" t="s">
        <v>988</v>
      </c>
      <c r="CQ143" s="67" t="s">
        <v>989</v>
      </c>
      <c r="CR143" s="67" t="s">
        <v>1022</v>
      </c>
      <c r="CS143" s="69">
        <v>5383942.21</v>
      </c>
      <c r="CT143" s="69"/>
      <c r="CU143" s="69"/>
      <c r="CV143" s="69">
        <v>0</v>
      </c>
      <c r="CW143" s="69">
        <v>34</v>
      </c>
      <c r="CX143" s="69">
        <v>0</v>
      </c>
      <c r="CY143" s="69">
        <v>0</v>
      </c>
      <c r="CZ143" s="69">
        <v>0</v>
      </c>
      <c r="DA143" s="69">
        <v>0</v>
      </c>
      <c r="DG143" t="str">
        <f t="shared" si="7"/>
        <v>CO</v>
      </c>
    </row>
    <row r="144" spans="1:111">
      <c r="A144" t="str">
        <f t="shared" si="6"/>
        <v>04CO</v>
      </c>
      <c r="B144" s="67" t="s">
        <v>3</v>
      </c>
      <c r="C144" s="67" t="s">
        <v>388</v>
      </c>
      <c r="D144" s="67" t="s">
        <v>389</v>
      </c>
      <c r="E144" s="68">
        <v>45322</v>
      </c>
      <c r="F144" s="185" t="s">
        <v>991</v>
      </c>
      <c r="G144" s="67" t="s">
        <v>990</v>
      </c>
      <c r="H144" s="69">
        <v>2</v>
      </c>
      <c r="I144" s="69">
        <v>8</v>
      </c>
      <c r="J144" s="69">
        <v>289</v>
      </c>
      <c r="K144" s="69">
        <v>471</v>
      </c>
      <c r="L144" s="69">
        <v>469</v>
      </c>
      <c r="M144" s="69">
        <v>2</v>
      </c>
      <c r="N144" s="69">
        <v>0</v>
      </c>
      <c r="O144" s="69">
        <v>0</v>
      </c>
      <c r="P144" s="69">
        <v>182</v>
      </c>
      <c r="Q144" s="80">
        <v>0</v>
      </c>
      <c r="R144" s="80">
        <v>5626066</v>
      </c>
      <c r="S144" s="80">
        <v>61166</v>
      </c>
      <c r="T144" s="80">
        <v>5564900</v>
      </c>
      <c r="U144" s="80">
        <v>5715669</v>
      </c>
      <c r="V144" s="80">
        <v>5782761</v>
      </c>
      <c r="W144" s="80">
        <v>0</v>
      </c>
      <c r="X144" s="80">
        <v>0</v>
      </c>
      <c r="Y144" s="80">
        <v>0</v>
      </c>
      <c r="Z144" s="80">
        <v>5782761</v>
      </c>
      <c r="AA144" s="80">
        <v>5777248</v>
      </c>
      <c r="AB144" s="80">
        <v>-91</v>
      </c>
      <c r="AC144" s="69">
        <v>89603</v>
      </c>
      <c r="AD144" s="69">
        <v>124</v>
      </c>
      <c r="AE144" s="69">
        <v>0</v>
      </c>
      <c r="AF144" s="80">
        <v>0</v>
      </c>
      <c r="AG144" s="80">
        <v>0</v>
      </c>
      <c r="AH144" s="69">
        <v>0</v>
      </c>
      <c r="AI144" s="69">
        <v>30</v>
      </c>
      <c r="AJ144" s="80">
        <v>0</v>
      </c>
      <c r="AK144" s="80">
        <v>0</v>
      </c>
      <c r="AL144" s="69">
        <v>0</v>
      </c>
      <c r="AM144" s="69">
        <v>0</v>
      </c>
      <c r="AN144" s="80">
        <v>0</v>
      </c>
      <c r="AO144" s="80">
        <v>0</v>
      </c>
      <c r="AP144" s="69">
        <v>0</v>
      </c>
      <c r="AQ144" s="69">
        <v>0</v>
      </c>
      <c r="AR144" s="80">
        <v>0</v>
      </c>
      <c r="AS144" s="80">
        <v>0</v>
      </c>
      <c r="AT144" s="69">
        <v>0</v>
      </c>
      <c r="AU144" s="69">
        <v>0</v>
      </c>
      <c r="AV144" s="80">
        <v>0</v>
      </c>
      <c r="AW144" s="80">
        <v>0</v>
      </c>
      <c r="AX144" s="69">
        <v>0</v>
      </c>
      <c r="AY144" s="69">
        <v>0</v>
      </c>
      <c r="AZ144" s="80">
        <v>0</v>
      </c>
      <c r="BA144" s="80">
        <v>4409</v>
      </c>
      <c r="BB144" s="69">
        <v>0</v>
      </c>
      <c r="BC144" s="69">
        <v>0</v>
      </c>
      <c r="BD144" s="80">
        <v>0</v>
      </c>
      <c r="BE144" s="80">
        <v>0</v>
      </c>
      <c r="BF144" s="69">
        <v>0</v>
      </c>
      <c r="BG144" s="69">
        <v>0</v>
      </c>
      <c r="BH144" s="80">
        <v>0</v>
      </c>
      <c r="BI144" s="80">
        <v>0</v>
      </c>
      <c r="BJ144" s="69">
        <v>0</v>
      </c>
      <c r="BK144" s="69">
        <v>0</v>
      </c>
      <c r="BL144" s="80">
        <v>0</v>
      </c>
      <c r="BM144" s="80">
        <v>0</v>
      </c>
      <c r="BN144" s="69">
        <v>0</v>
      </c>
      <c r="BO144" s="69">
        <v>0</v>
      </c>
      <c r="BP144" s="80">
        <v>0</v>
      </c>
      <c r="BQ144" s="80">
        <v>0</v>
      </c>
      <c r="BR144" s="69">
        <v>0</v>
      </c>
      <c r="BS144" s="69">
        <v>0</v>
      </c>
      <c r="BT144" s="80">
        <v>0</v>
      </c>
      <c r="BU144" s="80">
        <v>0</v>
      </c>
      <c r="BV144" s="69">
        <v>0</v>
      </c>
      <c r="BW144" s="69">
        <v>0</v>
      </c>
      <c r="BX144" s="80">
        <v>0</v>
      </c>
      <c r="BY144" s="80">
        <v>0</v>
      </c>
      <c r="BZ144" s="69">
        <v>0</v>
      </c>
      <c r="CA144" s="69">
        <v>30</v>
      </c>
      <c r="CB144" s="80">
        <v>0</v>
      </c>
      <c r="CC144" s="80">
        <v>4409</v>
      </c>
      <c r="CD144" s="69">
        <v>0</v>
      </c>
      <c r="CE144" s="69" t="s">
        <v>865</v>
      </c>
      <c r="CF144" s="69" t="s">
        <v>866</v>
      </c>
      <c r="CG144" s="69" t="s">
        <v>709</v>
      </c>
      <c r="CH144" s="69" t="s">
        <v>709</v>
      </c>
      <c r="CI144" s="69" t="s">
        <v>709</v>
      </c>
      <c r="CJ144" s="68" t="s">
        <v>709</v>
      </c>
      <c r="CK144" s="68">
        <v>46034</v>
      </c>
      <c r="CL144" s="185" t="s">
        <v>991</v>
      </c>
      <c r="CM144" s="67" t="s">
        <v>989</v>
      </c>
      <c r="CN144" s="67" t="s">
        <v>168</v>
      </c>
      <c r="CO144" s="68">
        <v>45974</v>
      </c>
      <c r="CP144" s="185" t="s">
        <v>993</v>
      </c>
      <c r="CQ144" s="67" t="s">
        <v>989</v>
      </c>
      <c r="CR144" s="67" t="s">
        <v>1021</v>
      </c>
      <c r="CS144" s="69">
        <v>6458891.0700000003</v>
      </c>
      <c r="CT144" s="69"/>
      <c r="CU144" s="69"/>
      <c r="CV144" s="69">
        <v>0</v>
      </c>
      <c r="CW144" s="69">
        <v>28</v>
      </c>
      <c r="CX144" s="69">
        <v>0</v>
      </c>
      <c r="CY144" s="69">
        <v>0</v>
      </c>
      <c r="CZ144" s="69">
        <v>0</v>
      </c>
      <c r="DA144" s="69">
        <v>0</v>
      </c>
      <c r="DG144" t="str">
        <f t="shared" si="7"/>
        <v>CO</v>
      </c>
    </row>
    <row r="145" spans="1:111">
      <c r="A145" t="str">
        <f t="shared" si="6"/>
        <v>04CO</v>
      </c>
      <c r="B145" s="67" t="s">
        <v>3</v>
      </c>
      <c r="C145" s="67" t="s">
        <v>390</v>
      </c>
      <c r="D145" s="67" t="s">
        <v>391</v>
      </c>
      <c r="E145" s="68">
        <v>45378</v>
      </c>
      <c r="F145" s="185" t="s">
        <v>991</v>
      </c>
      <c r="G145" s="67" t="s">
        <v>990</v>
      </c>
      <c r="H145" s="69">
        <v>4</v>
      </c>
      <c r="I145" s="69">
        <v>4</v>
      </c>
      <c r="J145" s="69">
        <v>422</v>
      </c>
      <c r="K145" s="69">
        <v>432</v>
      </c>
      <c r="L145" s="69">
        <v>352</v>
      </c>
      <c r="M145" s="69">
        <v>80</v>
      </c>
      <c r="N145" s="69">
        <v>0</v>
      </c>
      <c r="O145" s="69">
        <v>0</v>
      </c>
      <c r="P145" s="69">
        <v>33</v>
      </c>
      <c r="Q145" s="80">
        <v>-46</v>
      </c>
      <c r="R145" s="80">
        <v>9458464</v>
      </c>
      <c r="S145" s="80">
        <v>113124</v>
      </c>
      <c r="T145" s="80">
        <v>9345340</v>
      </c>
      <c r="U145" s="80">
        <v>9790787</v>
      </c>
      <c r="V145" s="80">
        <v>9649312</v>
      </c>
      <c r="W145" s="80">
        <v>0</v>
      </c>
      <c r="X145" s="80">
        <v>0</v>
      </c>
      <c r="Y145" s="80">
        <v>0</v>
      </c>
      <c r="Z145" s="80">
        <v>9649312</v>
      </c>
      <c r="AA145" s="80">
        <v>9617817</v>
      </c>
      <c r="AB145" s="80">
        <v>-18533</v>
      </c>
      <c r="AC145" s="69">
        <v>566686</v>
      </c>
      <c r="AD145" s="69">
        <v>18</v>
      </c>
      <c r="AE145" s="69">
        <v>0</v>
      </c>
      <c r="AF145" s="80">
        <v>0</v>
      </c>
      <c r="AG145" s="80">
        <v>108078</v>
      </c>
      <c r="AH145" s="69">
        <v>0</v>
      </c>
      <c r="AI145" s="69">
        <v>0</v>
      </c>
      <c r="AJ145" s="80">
        <v>0</v>
      </c>
      <c r="AK145" s="80">
        <v>1328</v>
      </c>
      <c r="AL145" s="69">
        <v>0</v>
      </c>
      <c r="AM145" s="69">
        <v>0</v>
      </c>
      <c r="AN145" s="80">
        <v>0</v>
      </c>
      <c r="AO145" s="80">
        <v>0</v>
      </c>
      <c r="AP145" s="69">
        <v>0</v>
      </c>
      <c r="AQ145" s="69">
        <v>0</v>
      </c>
      <c r="AR145" s="80">
        <v>0</v>
      </c>
      <c r="AS145" s="80">
        <v>0</v>
      </c>
      <c r="AT145" s="69">
        <v>0</v>
      </c>
      <c r="AU145" s="69">
        <v>0</v>
      </c>
      <c r="AV145" s="80">
        <v>0</v>
      </c>
      <c r="AW145" s="80">
        <v>0</v>
      </c>
      <c r="AX145" s="69">
        <v>0</v>
      </c>
      <c r="AY145" s="69">
        <v>0</v>
      </c>
      <c r="AZ145" s="80">
        <v>0</v>
      </c>
      <c r="BA145" s="80">
        <v>0</v>
      </c>
      <c r="BB145" s="69">
        <v>0</v>
      </c>
      <c r="BC145" s="69">
        <v>0</v>
      </c>
      <c r="BD145" s="80">
        <v>0</v>
      </c>
      <c r="BE145" s="80">
        <v>0</v>
      </c>
      <c r="BF145" s="69">
        <v>0</v>
      </c>
      <c r="BG145" s="69">
        <v>0</v>
      </c>
      <c r="BH145" s="80">
        <v>0</v>
      </c>
      <c r="BI145" s="80">
        <v>0</v>
      </c>
      <c r="BJ145" s="69">
        <v>0</v>
      </c>
      <c r="BK145" s="69">
        <v>0</v>
      </c>
      <c r="BL145" s="80">
        <v>0</v>
      </c>
      <c r="BM145" s="80">
        <v>0</v>
      </c>
      <c r="BN145" s="69">
        <v>0</v>
      </c>
      <c r="BO145" s="69">
        <v>0</v>
      </c>
      <c r="BP145" s="80">
        <v>0</v>
      </c>
      <c r="BQ145" s="80">
        <v>0</v>
      </c>
      <c r="BR145" s="69">
        <v>0</v>
      </c>
      <c r="BS145" s="69">
        <v>0</v>
      </c>
      <c r="BT145" s="80">
        <v>0</v>
      </c>
      <c r="BU145" s="80">
        <v>0</v>
      </c>
      <c r="BV145" s="69">
        <v>0</v>
      </c>
      <c r="BW145" s="69">
        <v>0</v>
      </c>
      <c r="BX145" s="80">
        <v>0</v>
      </c>
      <c r="BY145" s="80">
        <v>0</v>
      </c>
      <c r="BZ145" s="69">
        <v>0</v>
      </c>
      <c r="CA145" s="69">
        <v>0</v>
      </c>
      <c r="CB145" s="80">
        <v>0</v>
      </c>
      <c r="CC145" s="80">
        <v>109406</v>
      </c>
      <c r="CD145" s="69">
        <v>0</v>
      </c>
      <c r="CE145" s="69" t="s">
        <v>845</v>
      </c>
      <c r="CF145" s="69" t="s">
        <v>846</v>
      </c>
      <c r="CG145" s="69" t="s">
        <v>709</v>
      </c>
      <c r="CH145" s="69" t="s">
        <v>709</v>
      </c>
      <c r="CI145" s="69" t="s">
        <v>709</v>
      </c>
      <c r="CJ145" s="68" t="s">
        <v>709</v>
      </c>
      <c r="CK145" s="68">
        <v>46043</v>
      </c>
      <c r="CL145" s="185" t="s">
        <v>991</v>
      </c>
      <c r="CM145" s="67" t="s">
        <v>989</v>
      </c>
      <c r="CN145" s="67" t="s">
        <v>168</v>
      </c>
      <c r="CO145" s="68">
        <v>45889</v>
      </c>
      <c r="CP145" s="185" t="s">
        <v>988</v>
      </c>
      <c r="CQ145" s="67" t="s">
        <v>989</v>
      </c>
      <c r="CR145" s="67" t="s">
        <v>1021</v>
      </c>
      <c r="CS145" s="69">
        <v>11108027.65</v>
      </c>
      <c r="CT145" s="69"/>
      <c r="CU145" s="69"/>
      <c r="CV145" s="69">
        <v>0</v>
      </c>
      <c r="CW145" s="69">
        <v>15</v>
      </c>
      <c r="CX145" s="69">
        <v>0</v>
      </c>
      <c r="CY145" s="69">
        <v>0</v>
      </c>
      <c r="CZ145" s="69">
        <v>0</v>
      </c>
      <c r="DA145" s="69">
        <v>0</v>
      </c>
      <c r="DG145" t="str">
        <f t="shared" si="7"/>
        <v>CO</v>
      </c>
    </row>
    <row r="146" spans="1:111">
      <c r="A146" t="str">
        <f t="shared" si="6"/>
        <v>04CO</v>
      </c>
      <c r="B146" s="67" t="s">
        <v>3</v>
      </c>
      <c r="C146" s="67" t="s">
        <v>392</v>
      </c>
      <c r="D146" s="67" t="s">
        <v>393</v>
      </c>
      <c r="E146" s="68">
        <v>45266</v>
      </c>
      <c r="F146" s="185" t="s">
        <v>993</v>
      </c>
      <c r="G146" s="67" t="s">
        <v>990</v>
      </c>
      <c r="H146" s="69">
        <v>1</v>
      </c>
      <c r="I146" s="69">
        <v>3</v>
      </c>
      <c r="J146" s="69">
        <v>182</v>
      </c>
      <c r="K146" s="69">
        <v>353</v>
      </c>
      <c r="L146" s="69">
        <v>351</v>
      </c>
      <c r="M146" s="69">
        <v>2</v>
      </c>
      <c r="N146" s="69">
        <v>0</v>
      </c>
      <c r="O146" s="69">
        <v>0</v>
      </c>
      <c r="P146" s="69">
        <v>171</v>
      </c>
      <c r="Q146" s="80">
        <v>0</v>
      </c>
      <c r="R146" s="80">
        <v>2710165</v>
      </c>
      <c r="S146" s="80">
        <v>50000</v>
      </c>
      <c r="T146" s="80">
        <v>2660165</v>
      </c>
      <c r="U146" s="80">
        <v>2699856</v>
      </c>
      <c r="V146" s="80">
        <v>2568771</v>
      </c>
      <c r="W146" s="80">
        <v>0</v>
      </c>
      <c r="X146" s="80">
        <v>0</v>
      </c>
      <c r="Y146" s="80">
        <v>0</v>
      </c>
      <c r="Z146" s="80">
        <v>2568771</v>
      </c>
      <c r="AA146" s="80">
        <v>2567076</v>
      </c>
      <c r="AB146" s="80">
        <v>-16</v>
      </c>
      <c r="AC146" s="69">
        <v>-10309</v>
      </c>
      <c r="AD146" s="69">
        <v>123</v>
      </c>
      <c r="AE146" s="69">
        <v>0</v>
      </c>
      <c r="AF146" s="80">
        <v>0</v>
      </c>
      <c r="AG146" s="80">
        <v>811</v>
      </c>
      <c r="AH146" s="69">
        <v>0</v>
      </c>
      <c r="AI146" s="69">
        <v>23</v>
      </c>
      <c r="AJ146" s="80">
        <v>0</v>
      </c>
      <c r="AK146" s="80">
        <v>-6653</v>
      </c>
      <c r="AL146" s="69">
        <v>0</v>
      </c>
      <c r="AM146" s="69">
        <v>0</v>
      </c>
      <c r="AN146" s="80">
        <v>0</v>
      </c>
      <c r="AO146" s="80">
        <v>0</v>
      </c>
      <c r="AP146" s="69">
        <v>0</v>
      </c>
      <c r="AQ146" s="69">
        <v>0</v>
      </c>
      <c r="AR146" s="80">
        <v>0</v>
      </c>
      <c r="AS146" s="80">
        <v>0</v>
      </c>
      <c r="AT146" s="69">
        <v>0</v>
      </c>
      <c r="AU146" s="69">
        <v>0</v>
      </c>
      <c r="AV146" s="80">
        <v>0</v>
      </c>
      <c r="AW146" s="80">
        <v>0</v>
      </c>
      <c r="AX146" s="69">
        <v>0</v>
      </c>
      <c r="AY146" s="69">
        <v>0</v>
      </c>
      <c r="AZ146" s="80">
        <v>0</v>
      </c>
      <c r="BA146" s="80">
        <v>0</v>
      </c>
      <c r="BB146" s="69">
        <v>0</v>
      </c>
      <c r="BC146" s="69">
        <v>0</v>
      </c>
      <c r="BD146" s="80">
        <v>0</v>
      </c>
      <c r="BE146" s="80">
        <v>0</v>
      </c>
      <c r="BF146" s="69">
        <v>0</v>
      </c>
      <c r="BG146" s="69">
        <v>0</v>
      </c>
      <c r="BH146" s="80">
        <v>0</v>
      </c>
      <c r="BI146" s="80">
        <v>0</v>
      </c>
      <c r="BJ146" s="69">
        <v>0</v>
      </c>
      <c r="BK146" s="69">
        <v>0</v>
      </c>
      <c r="BL146" s="80">
        <v>0</v>
      </c>
      <c r="BM146" s="80">
        <v>0</v>
      </c>
      <c r="BN146" s="69">
        <v>0</v>
      </c>
      <c r="BO146" s="69">
        <v>0</v>
      </c>
      <c r="BP146" s="80">
        <v>0</v>
      </c>
      <c r="BQ146" s="80">
        <v>0</v>
      </c>
      <c r="BR146" s="69">
        <v>0</v>
      </c>
      <c r="BS146" s="69">
        <v>0</v>
      </c>
      <c r="BT146" s="80">
        <v>0</v>
      </c>
      <c r="BU146" s="80">
        <v>0</v>
      </c>
      <c r="BV146" s="69">
        <v>0</v>
      </c>
      <c r="BW146" s="69">
        <v>0</v>
      </c>
      <c r="BX146" s="80">
        <v>0</v>
      </c>
      <c r="BY146" s="80">
        <v>0</v>
      </c>
      <c r="BZ146" s="69">
        <v>0</v>
      </c>
      <c r="CA146" s="69">
        <v>23</v>
      </c>
      <c r="CB146" s="80">
        <v>0</v>
      </c>
      <c r="CC146" s="80">
        <v>-5843</v>
      </c>
      <c r="CD146" s="69">
        <v>0</v>
      </c>
      <c r="CE146" s="69" t="s">
        <v>841</v>
      </c>
      <c r="CF146" s="69" t="s">
        <v>842</v>
      </c>
      <c r="CG146" s="69" t="s">
        <v>709</v>
      </c>
      <c r="CH146" s="69" t="s">
        <v>709</v>
      </c>
      <c r="CI146" s="69" t="s">
        <v>709</v>
      </c>
      <c r="CJ146" s="68" t="s">
        <v>709</v>
      </c>
      <c r="CK146" s="68">
        <v>45925</v>
      </c>
      <c r="CL146" s="185" t="s">
        <v>988</v>
      </c>
      <c r="CM146" s="67" t="s">
        <v>989</v>
      </c>
      <c r="CN146" s="67" t="s">
        <v>168</v>
      </c>
      <c r="CO146" s="68">
        <v>45880</v>
      </c>
      <c r="CP146" s="185" t="s">
        <v>988</v>
      </c>
      <c r="CQ146" s="67" t="s">
        <v>989</v>
      </c>
      <c r="CR146" s="67" t="s">
        <v>1020</v>
      </c>
      <c r="CS146" s="69">
        <v>3354139.5</v>
      </c>
      <c r="CT146" s="69"/>
      <c r="CU146" s="69"/>
      <c r="CV146" s="69">
        <v>0</v>
      </c>
      <c r="CW146" s="69">
        <v>25</v>
      </c>
      <c r="CX146" s="69">
        <v>0</v>
      </c>
      <c r="CY146" s="69">
        <v>0</v>
      </c>
      <c r="CZ146" s="69">
        <v>0</v>
      </c>
      <c r="DA146" s="69">
        <v>0</v>
      </c>
      <c r="DG146" t="str">
        <f t="shared" si="7"/>
        <v>CO</v>
      </c>
    </row>
    <row r="147" spans="1:111">
      <c r="A147" t="str">
        <f t="shared" si="6"/>
        <v>04CO</v>
      </c>
      <c r="B147" s="67" t="s">
        <v>3</v>
      </c>
      <c r="C147" s="67" t="s">
        <v>394</v>
      </c>
      <c r="D147" s="67" t="s">
        <v>395</v>
      </c>
      <c r="E147" s="68">
        <v>45266</v>
      </c>
      <c r="F147" s="185" t="s">
        <v>993</v>
      </c>
      <c r="G147" s="67" t="s">
        <v>990</v>
      </c>
      <c r="H147" s="69">
        <v>2</v>
      </c>
      <c r="I147" s="69">
        <v>3</v>
      </c>
      <c r="J147" s="69">
        <v>245</v>
      </c>
      <c r="K147" s="69">
        <v>397</v>
      </c>
      <c r="L147" s="69">
        <v>395</v>
      </c>
      <c r="M147" s="69">
        <v>2</v>
      </c>
      <c r="N147" s="69">
        <v>0</v>
      </c>
      <c r="O147" s="69">
        <v>0</v>
      </c>
      <c r="P147" s="69">
        <v>152</v>
      </c>
      <c r="Q147" s="80">
        <v>0</v>
      </c>
      <c r="R147" s="80">
        <v>11192757</v>
      </c>
      <c r="S147" s="80">
        <v>116425</v>
      </c>
      <c r="T147" s="80">
        <v>11076332</v>
      </c>
      <c r="U147" s="80">
        <v>11220679</v>
      </c>
      <c r="V147" s="80">
        <v>11200266</v>
      </c>
      <c r="W147" s="80">
        <v>0</v>
      </c>
      <c r="X147" s="80">
        <v>0</v>
      </c>
      <c r="Y147" s="80">
        <v>0</v>
      </c>
      <c r="Z147" s="80">
        <v>11200266</v>
      </c>
      <c r="AA147" s="80">
        <v>11159153</v>
      </c>
      <c r="AB147" s="80">
        <v>-30470</v>
      </c>
      <c r="AC147" s="69">
        <v>27922</v>
      </c>
      <c r="AD147" s="69">
        <v>125</v>
      </c>
      <c r="AE147" s="69">
        <v>0</v>
      </c>
      <c r="AF147" s="80">
        <v>0</v>
      </c>
      <c r="AG147" s="80">
        <v>0</v>
      </c>
      <c r="AH147" s="69">
        <v>0</v>
      </c>
      <c r="AI147" s="69">
        <v>0</v>
      </c>
      <c r="AJ147" s="80">
        <v>0</v>
      </c>
      <c r="AK147" s="80">
        <v>17915</v>
      </c>
      <c r="AL147" s="69">
        <v>0</v>
      </c>
      <c r="AM147" s="69">
        <v>0</v>
      </c>
      <c r="AN147" s="80">
        <v>0</v>
      </c>
      <c r="AO147" s="80">
        <v>0</v>
      </c>
      <c r="AP147" s="69">
        <v>0</v>
      </c>
      <c r="AQ147" s="69">
        <v>0</v>
      </c>
      <c r="AR147" s="80">
        <v>0</v>
      </c>
      <c r="AS147" s="80">
        <v>0</v>
      </c>
      <c r="AT147" s="69">
        <v>0</v>
      </c>
      <c r="AU147" s="69">
        <v>0</v>
      </c>
      <c r="AV147" s="80">
        <v>0</v>
      </c>
      <c r="AW147" s="80">
        <v>0</v>
      </c>
      <c r="AX147" s="69">
        <v>0</v>
      </c>
      <c r="AY147" s="69">
        <v>0</v>
      </c>
      <c r="AZ147" s="80">
        <v>0</v>
      </c>
      <c r="BA147" s="80">
        <v>0</v>
      </c>
      <c r="BB147" s="69">
        <v>0</v>
      </c>
      <c r="BC147" s="69">
        <v>0</v>
      </c>
      <c r="BD147" s="80">
        <v>0</v>
      </c>
      <c r="BE147" s="80">
        <v>0</v>
      </c>
      <c r="BF147" s="69">
        <v>0</v>
      </c>
      <c r="BG147" s="69">
        <v>0</v>
      </c>
      <c r="BH147" s="80">
        <v>0</v>
      </c>
      <c r="BI147" s="80">
        <v>0</v>
      </c>
      <c r="BJ147" s="69">
        <v>0</v>
      </c>
      <c r="BK147" s="69">
        <v>0</v>
      </c>
      <c r="BL147" s="80">
        <v>0</v>
      </c>
      <c r="BM147" s="80">
        <v>0</v>
      </c>
      <c r="BN147" s="69">
        <v>0</v>
      </c>
      <c r="BO147" s="69">
        <v>0</v>
      </c>
      <c r="BP147" s="80">
        <v>0</v>
      </c>
      <c r="BQ147" s="80">
        <v>0</v>
      </c>
      <c r="BR147" s="69">
        <v>0</v>
      </c>
      <c r="BS147" s="69">
        <v>0</v>
      </c>
      <c r="BT147" s="80">
        <v>0</v>
      </c>
      <c r="BU147" s="80">
        <v>0</v>
      </c>
      <c r="BV147" s="69">
        <v>0</v>
      </c>
      <c r="BW147" s="69">
        <v>0</v>
      </c>
      <c r="BX147" s="80">
        <v>0</v>
      </c>
      <c r="BY147" s="80">
        <v>0</v>
      </c>
      <c r="BZ147" s="69">
        <v>0</v>
      </c>
      <c r="CA147" s="69">
        <v>0</v>
      </c>
      <c r="CB147" s="80">
        <v>0</v>
      </c>
      <c r="CC147" s="80">
        <v>17915</v>
      </c>
      <c r="CD147" s="69">
        <v>0</v>
      </c>
      <c r="CE147" s="69" t="s">
        <v>851</v>
      </c>
      <c r="CF147" s="69" t="s">
        <v>852</v>
      </c>
      <c r="CG147" s="69" t="s">
        <v>709</v>
      </c>
      <c r="CH147" s="69" t="s">
        <v>709</v>
      </c>
      <c r="CI147" s="69" t="s">
        <v>709</v>
      </c>
      <c r="CJ147" s="68" t="s">
        <v>709</v>
      </c>
      <c r="CK147" s="68">
        <v>46028</v>
      </c>
      <c r="CL147" s="185" t="s">
        <v>991</v>
      </c>
      <c r="CM147" s="67" t="s">
        <v>989</v>
      </c>
      <c r="CN147" s="67" t="s">
        <v>168</v>
      </c>
      <c r="CO147" s="68">
        <v>45880</v>
      </c>
      <c r="CP147" s="185" t="s">
        <v>988</v>
      </c>
      <c r="CQ147" s="67" t="s">
        <v>989</v>
      </c>
      <c r="CR147" s="67" t="s">
        <v>1022</v>
      </c>
      <c r="CS147" s="69">
        <v>11705908.23</v>
      </c>
      <c r="CT147" s="69"/>
      <c r="CU147" s="69"/>
      <c r="CV147" s="69">
        <v>0</v>
      </c>
      <c r="CW147" s="69">
        <v>27</v>
      </c>
      <c r="CX147" s="69">
        <v>0</v>
      </c>
      <c r="CY147" s="69">
        <v>0</v>
      </c>
      <c r="CZ147" s="69">
        <v>0</v>
      </c>
      <c r="DA147" s="69">
        <v>0</v>
      </c>
      <c r="DG147" t="str">
        <f t="shared" si="7"/>
        <v>CO</v>
      </c>
    </row>
    <row r="148" spans="1:111">
      <c r="A148" t="str">
        <f t="shared" si="6"/>
        <v>04CO</v>
      </c>
      <c r="B148" s="67" t="s">
        <v>3</v>
      </c>
      <c r="C148" s="67" t="s">
        <v>702</v>
      </c>
      <c r="D148" s="67" t="s">
        <v>1023</v>
      </c>
      <c r="E148" s="68">
        <v>45182</v>
      </c>
      <c r="F148" s="185" t="s">
        <v>988</v>
      </c>
      <c r="G148" s="67" t="s">
        <v>990</v>
      </c>
      <c r="H148" s="69">
        <v>3</v>
      </c>
      <c r="I148" s="69">
        <v>0</v>
      </c>
      <c r="J148" s="69">
        <v>210</v>
      </c>
      <c r="K148" s="69">
        <v>395</v>
      </c>
      <c r="L148" s="69">
        <v>394</v>
      </c>
      <c r="M148" s="69">
        <v>1</v>
      </c>
      <c r="N148" s="69">
        <v>0</v>
      </c>
      <c r="O148" s="69">
        <v>0</v>
      </c>
      <c r="P148" s="69">
        <v>185</v>
      </c>
      <c r="Q148" s="80">
        <v>0</v>
      </c>
      <c r="R148" s="80">
        <v>1247247</v>
      </c>
      <c r="S148" s="80">
        <v>50000</v>
      </c>
      <c r="T148" s="80">
        <v>1197247</v>
      </c>
      <c r="U148" s="80">
        <v>1247247</v>
      </c>
      <c r="V148" s="80">
        <v>1175544</v>
      </c>
      <c r="W148" s="80">
        <v>0</v>
      </c>
      <c r="X148" s="80">
        <v>0</v>
      </c>
      <c r="Y148" s="80">
        <v>0</v>
      </c>
      <c r="Z148" s="80">
        <v>1175544</v>
      </c>
      <c r="AA148" s="80">
        <v>1174544</v>
      </c>
      <c r="AB148" s="80">
        <v>-1000</v>
      </c>
      <c r="AC148" s="69">
        <v>0</v>
      </c>
      <c r="AD148" s="69">
        <v>157</v>
      </c>
      <c r="AE148" s="69">
        <v>0</v>
      </c>
      <c r="AF148" s="80">
        <v>0</v>
      </c>
      <c r="AG148" s="80">
        <v>0</v>
      </c>
      <c r="AH148" s="69">
        <v>0</v>
      </c>
      <c r="AI148" s="69">
        <v>0</v>
      </c>
      <c r="AJ148" s="80">
        <v>0</v>
      </c>
      <c r="AK148" s="80">
        <v>0</v>
      </c>
      <c r="AL148" s="69">
        <v>0</v>
      </c>
      <c r="AM148" s="69">
        <v>0</v>
      </c>
      <c r="AN148" s="80">
        <v>0</v>
      </c>
      <c r="AO148" s="80">
        <v>0</v>
      </c>
      <c r="AP148" s="69">
        <v>0</v>
      </c>
      <c r="AQ148" s="69">
        <v>0</v>
      </c>
      <c r="AR148" s="80">
        <v>0</v>
      </c>
      <c r="AS148" s="80">
        <v>0</v>
      </c>
      <c r="AT148" s="69">
        <v>0</v>
      </c>
      <c r="AU148" s="69">
        <v>0</v>
      </c>
      <c r="AV148" s="80">
        <v>0</v>
      </c>
      <c r="AW148" s="80">
        <v>0</v>
      </c>
      <c r="AX148" s="69">
        <v>0</v>
      </c>
      <c r="AY148" s="69">
        <v>0</v>
      </c>
      <c r="AZ148" s="80">
        <v>0</v>
      </c>
      <c r="BA148" s="80">
        <v>0</v>
      </c>
      <c r="BB148" s="69">
        <v>0</v>
      </c>
      <c r="BC148" s="69">
        <v>0</v>
      </c>
      <c r="BD148" s="80">
        <v>0</v>
      </c>
      <c r="BE148" s="80">
        <v>0</v>
      </c>
      <c r="BF148" s="69">
        <v>0</v>
      </c>
      <c r="BG148" s="69">
        <v>0</v>
      </c>
      <c r="BH148" s="80">
        <v>0</v>
      </c>
      <c r="BI148" s="80">
        <v>0</v>
      </c>
      <c r="BJ148" s="69">
        <v>0</v>
      </c>
      <c r="BK148" s="69">
        <v>73</v>
      </c>
      <c r="BL148" s="80">
        <v>0</v>
      </c>
      <c r="BM148" s="80">
        <v>0</v>
      </c>
      <c r="BN148" s="69">
        <v>0</v>
      </c>
      <c r="BO148" s="69">
        <v>0</v>
      </c>
      <c r="BP148" s="80">
        <v>0</v>
      </c>
      <c r="BQ148" s="80">
        <v>0</v>
      </c>
      <c r="BR148" s="69">
        <v>0</v>
      </c>
      <c r="BS148" s="69">
        <v>0</v>
      </c>
      <c r="BT148" s="80">
        <v>0</v>
      </c>
      <c r="BU148" s="80">
        <v>0</v>
      </c>
      <c r="BV148" s="69">
        <v>0</v>
      </c>
      <c r="BW148" s="69">
        <v>0</v>
      </c>
      <c r="BX148" s="80">
        <v>0</v>
      </c>
      <c r="BY148" s="80">
        <v>0</v>
      </c>
      <c r="BZ148" s="69">
        <v>0</v>
      </c>
      <c r="CA148" s="69">
        <v>73</v>
      </c>
      <c r="CB148" s="80">
        <v>0</v>
      </c>
      <c r="CC148" s="80">
        <v>0</v>
      </c>
      <c r="CD148" s="69">
        <v>0</v>
      </c>
      <c r="CE148" s="69" t="s">
        <v>849</v>
      </c>
      <c r="CF148" s="69" t="s">
        <v>850</v>
      </c>
      <c r="CG148" s="69" t="s">
        <v>709</v>
      </c>
      <c r="CH148" s="69" t="s">
        <v>709</v>
      </c>
      <c r="CI148" s="69" t="s">
        <v>709</v>
      </c>
      <c r="CJ148" s="68" t="s">
        <v>709</v>
      </c>
      <c r="CK148" s="68">
        <v>45840</v>
      </c>
      <c r="CL148" s="185" t="s">
        <v>988</v>
      </c>
      <c r="CM148" s="67" t="s">
        <v>989</v>
      </c>
      <c r="CN148" s="67" t="s">
        <v>168</v>
      </c>
      <c r="CO148" s="68">
        <v>45789</v>
      </c>
      <c r="CP148" s="185" t="s">
        <v>986</v>
      </c>
      <c r="CQ148" s="67" t="s">
        <v>994</v>
      </c>
      <c r="CR148" s="67" t="s">
        <v>1021</v>
      </c>
      <c r="CS148" s="69">
        <v>1347694.58</v>
      </c>
      <c r="CT148" s="69"/>
      <c r="CU148" s="69"/>
      <c r="CV148" s="69">
        <v>0</v>
      </c>
      <c r="CW148" s="69">
        <v>28</v>
      </c>
      <c r="CX148" s="69">
        <v>0</v>
      </c>
      <c r="CY148" s="69">
        <v>0</v>
      </c>
      <c r="CZ148" s="69">
        <v>0</v>
      </c>
      <c r="DA148" s="69">
        <v>0</v>
      </c>
      <c r="DG148" t="str">
        <f t="shared" si="7"/>
        <v>CO</v>
      </c>
    </row>
    <row r="149" spans="1:111">
      <c r="A149" t="str">
        <f t="shared" si="6"/>
        <v>04CO</v>
      </c>
      <c r="B149" s="67" t="s">
        <v>3</v>
      </c>
      <c r="C149" s="67" t="s">
        <v>396</v>
      </c>
      <c r="D149" s="67" t="s">
        <v>397</v>
      </c>
      <c r="E149" s="68">
        <v>45350</v>
      </c>
      <c r="F149" s="185" t="s">
        <v>991</v>
      </c>
      <c r="G149" s="67" t="s">
        <v>990</v>
      </c>
      <c r="H149" s="69">
        <v>6</v>
      </c>
      <c r="I149" s="69">
        <v>2</v>
      </c>
      <c r="J149" s="69">
        <v>240</v>
      </c>
      <c r="K149" s="69">
        <v>367</v>
      </c>
      <c r="L149" s="69">
        <v>367</v>
      </c>
      <c r="M149" s="69">
        <v>0</v>
      </c>
      <c r="N149" s="69">
        <v>0</v>
      </c>
      <c r="O149" s="69">
        <v>0</v>
      </c>
      <c r="P149" s="69">
        <v>127</v>
      </c>
      <c r="Q149" s="80">
        <v>0</v>
      </c>
      <c r="R149" s="80">
        <v>5489802</v>
      </c>
      <c r="S149" s="80">
        <v>58699</v>
      </c>
      <c r="T149" s="80">
        <v>5431104</v>
      </c>
      <c r="U149" s="80">
        <v>5499093</v>
      </c>
      <c r="V149" s="80">
        <v>5514945</v>
      </c>
      <c r="W149" s="80">
        <v>0</v>
      </c>
      <c r="X149" s="80">
        <v>0</v>
      </c>
      <c r="Y149" s="80">
        <v>0</v>
      </c>
      <c r="Z149" s="80">
        <v>5514945</v>
      </c>
      <c r="AA149" s="80">
        <v>5496131</v>
      </c>
      <c r="AB149" s="80">
        <v>-18814</v>
      </c>
      <c r="AC149" s="69">
        <v>9291</v>
      </c>
      <c r="AD149" s="69">
        <v>101</v>
      </c>
      <c r="AE149" s="69">
        <v>0</v>
      </c>
      <c r="AF149" s="80">
        <v>0</v>
      </c>
      <c r="AG149" s="80">
        <v>0</v>
      </c>
      <c r="AH149" s="69">
        <v>0</v>
      </c>
      <c r="AI149" s="69">
        <v>0</v>
      </c>
      <c r="AJ149" s="80">
        <v>0</v>
      </c>
      <c r="AK149" s="80">
        <v>9291</v>
      </c>
      <c r="AL149" s="69">
        <v>9291</v>
      </c>
      <c r="AM149" s="69">
        <v>0</v>
      </c>
      <c r="AN149" s="80">
        <v>0</v>
      </c>
      <c r="AO149" s="80">
        <v>0</v>
      </c>
      <c r="AP149" s="69">
        <v>0</v>
      </c>
      <c r="AQ149" s="69">
        <v>0</v>
      </c>
      <c r="AR149" s="80">
        <v>0</v>
      </c>
      <c r="AS149" s="80">
        <v>0</v>
      </c>
      <c r="AT149" s="69">
        <v>0</v>
      </c>
      <c r="AU149" s="69">
        <v>0</v>
      </c>
      <c r="AV149" s="80">
        <v>0</v>
      </c>
      <c r="AW149" s="80">
        <v>0</v>
      </c>
      <c r="AX149" s="69">
        <v>0</v>
      </c>
      <c r="AY149" s="69">
        <v>0</v>
      </c>
      <c r="AZ149" s="80">
        <v>0</v>
      </c>
      <c r="BA149" s="80">
        <v>0</v>
      </c>
      <c r="BB149" s="69">
        <v>0</v>
      </c>
      <c r="BC149" s="69">
        <v>0</v>
      </c>
      <c r="BD149" s="80">
        <v>0</v>
      </c>
      <c r="BE149" s="80">
        <v>0</v>
      </c>
      <c r="BF149" s="69">
        <v>0</v>
      </c>
      <c r="BG149" s="69">
        <v>0</v>
      </c>
      <c r="BH149" s="80">
        <v>0</v>
      </c>
      <c r="BI149" s="80">
        <v>0</v>
      </c>
      <c r="BJ149" s="69">
        <v>0</v>
      </c>
      <c r="BK149" s="69">
        <v>0</v>
      </c>
      <c r="BL149" s="80">
        <v>0</v>
      </c>
      <c r="BM149" s="80">
        <v>0</v>
      </c>
      <c r="BN149" s="69">
        <v>0</v>
      </c>
      <c r="BO149" s="69">
        <v>0</v>
      </c>
      <c r="BP149" s="80">
        <v>0</v>
      </c>
      <c r="BQ149" s="80">
        <v>0</v>
      </c>
      <c r="BR149" s="69">
        <v>0</v>
      </c>
      <c r="BS149" s="69">
        <v>0</v>
      </c>
      <c r="BT149" s="80">
        <v>0</v>
      </c>
      <c r="BU149" s="80">
        <v>0</v>
      </c>
      <c r="BV149" s="69">
        <v>0</v>
      </c>
      <c r="BW149" s="69">
        <v>0</v>
      </c>
      <c r="BX149" s="80">
        <v>0</v>
      </c>
      <c r="BY149" s="80">
        <v>0</v>
      </c>
      <c r="BZ149" s="69">
        <v>0</v>
      </c>
      <c r="CA149" s="69">
        <v>0</v>
      </c>
      <c r="CB149" s="80">
        <v>0</v>
      </c>
      <c r="CC149" s="80">
        <v>9291</v>
      </c>
      <c r="CD149" s="69">
        <v>9291</v>
      </c>
      <c r="CE149" s="69" t="s">
        <v>847</v>
      </c>
      <c r="CF149" s="69" t="s">
        <v>848</v>
      </c>
      <c r="CG149" s="69" t="s">
        <v>709</v>
      </c>
      <c r="CH149" s="69" t="s">
        <v>709</v>
      </c>
      <c r="CI149" s="69" t="s">
        <v>709</v>
      </c>
      <c r="CJ149" s="68" t="s">
        <v>709</v>
      </c>
      <c r="CK149" s="68">
        <v>46029</v>
      </c>
      <c r="CL149" s="185" t="s">
        <v>991</v>
      </c>
      <c r="CM149" s="67" t="s">
        <v>989</v>
      </c>
      <c r="CN149" s="67" t="s">
        <v>168</v>
      </c>
      <c r="CO149" s="68">
        <v>45938</v>
      </c>
      <c r="CP149" s="185" t="s">
        <v>993</v>
      </c>
      <c r="CQ149" s="67" t="s">
        <v>989</v>
      </c>
      <c r="CR149" s="67" t="s">
        <v>1021</v>
      </c>
      <c r="CS149" s="69">
        <v>5906510.04</v>
      </c>
      <c r="CT149" s="69"/>
      <c r="CU149" s="69"/>
      <c r="CV149" s="69">
        <v>0</v>
      </c>
      <c r="CW149" s="69">
        <v>26</v>
      </c>
      <c r="CX149" s="69">
        <v>0</v>
      </c>
      <c r="CY149" s="69">
        <v>0</v>
      </c>
      <c r="CZ149" s="69">
        <v>0</v>
      </c>
      <c r="DA149" s="69">
        <v>0</v>
      </c>
      <c r="DG149" t="str">
        <f t="shared" si="7"/>
        <v>CO</v>
      </c>
    </row>
    <row r="150" spans="1:111">
      <c r="A150" t="str">
        <f t="shared" si="6"/>
        <v>04CO</v>
      </c>
      <c r="B150" s="67" t="s">
        <v>3</v>
      </c>
      <c r="C150" s="67" t="s">
        <v>398</v>
      </c>
      <c r="D150" s="67" t="s">
        <v>399</v>
      </c>
      <c r="E150" s="68">
        <v>45378</v>
      </c>
      <c r="F150" s="185" t="s">
        <v>991</v>
      </c>
      <c r="G150" s="67" t="s">
        <v>990</v>
      </c>
      <c r="H150" s="69">
        <v>2</v>
      </c>
      <c r="I150" s="69">
        <v>3</v>
      </c>
      <c r="J150" s="69">
        <v>271</v>
      </c>
      <c r="K150" s="69">
        <v>331</v>
      </c>
      <c r="L150" s="69">
        <v>331</v>
      </c>
      <c r="M150" s="69">
        <v>0</v>
      </c>
      <c r="N150" s="69">
        <v>0</v>
      </c>
      <c r="O150" s="69">
        <v>0</v>
      </c>
      <c r="P150" s="69">
        <v>60</v>
      </c>
      <c r="Q150" s="80">
        <v>0</v>
      </c>
      <c r="R150" s="80">
        <v>5722729</v>
      </c>
      <c r="S150" s="80">
        <v>58760</v>
      </c>
      <c r="T150" s="80">
        <v>5663969</v>
      </c>
      <c r="U150" s="80">
        <v>5878728</v>
      </c>
      <c r="V150" s="80">
        <v>5826172</v>
      </c>
      <c r="W150" s="80">
        <v>0</v>
      </c>
      <c r="X150" s="80">
        <v>0</v>
      </c>
      <c r="Y150" s="80">
        <v>0</v>
      </c>
      <c r="Z150" s="80">
        <v>5826172</v>
      </c>
      <c r="AA150" s="80">
        <v>5808077</v>
      </c>
      <c r="AB150" s="80">
        <v>-12396</v>
      </c>
      <c r="AC150" s="69">
        <v>155998</v>
      </c>
      <c r="AD150" s="69">
        <v>38</v>
      </c>
      <c r="AE150" s="69">
        <v>0</v>
      </c>
      <c r="AF150" s="80">
        <v>0</v>
      </c>
      <c r="AG150" s="80">
        <v>1638</v>
      </c>
      <c r="AH150" s="69">
        <v>0</v>
      </c>
      <c r="AI150" s="69">
        <v>2</v>
      </c>
      <c r="AJ150" s="80">
        <v>0</v>
      </c>
      <c r="AK150" s="80">
        <v>150300</v>
      </c>
      <c r="AL150" s="69">
        <v>0</v>
      </c>
      <c r="AM150" s="69">
        <v>0</v>
      </c>
      <c r="AN150" s="80">
        <v>0</v>
      </c>
      <c r="AO150" s="80">
        <v>0</v>
      </c>
      <c r="AP150" s="69">
        <v>0</v>
      </c>
      <c r="AQ150" s="69">
        <v>0</v>
      </c>
      <c r="AR150" s="80">
        <v>0</v>
      </c>
      <c r="AS150" s="80">
        <v>0</v>
      </c>
      <c r="AT150" s="69">
        <v>0</v>
      </c>
      <c r="AU150" s="69">
        <v>0</v>
      </c>
      <c r="AV150" s="80">
        <v>0</v>
      </c>
      <c r="AW150" s="80">
        <v>0</v>
      </c>
      <c r="AX150" s="69">
        <v>0</v>
      </c>
      <c r="AY150" s="69">
        <v>0</v>
      </c>
      <c r="AZ150" s="80">
        <v>0</v>
      </c>
      <c r="BA150" s="80">
        <v>0</v>
      </c>
      <c r="BB150" s="69">
        <v>0</v>
      </c>
      <c r="BC150" s="69">
        <v>0</v>
      </c>
      <c r="BD150" s="80">
        <v>0</v>
      </c>
      <c r="BE150" s="80">
        <v>0</v>
      </c>
      <c r="BF150" s="69">
        <v>0</v>
      </c>
      <c r="BG150" s="69">
        <v>0</v>
      </c>
      <c r="BH150" s="80">
        <v>0</v>
      </c>
      <c r="BI150" s="80">
        <v>0</v>
      </c>
      <c r="BJ150" s="69">
        <v>0</v>
      </c>
      <c r="BK150" s="69">
        <v>0</v>
      </c>
      <c r="BL150" s="80">
        <v>0</v>
      </c>
      <c r="BM150" s="80">
        <v>0</v>
      </c>
      <c r="BN150" s="69">
        <v>0</v>
      </c>
      <c r="BO150" s="69">
        <v>0</v>
      </c>
      <c r="BP150" s="80">
        <v>0</v>
      </c>
      <c r="BQ150" s="80">
        <v>0</v>
      </c>
      <c r="BR150" s="69">
        <v>0</v>
      </c>
      <c r="BS150" s="69">
        <v>0</v>
      </c>
      <c r="BT150" s="80">
        <v>0</v>
      </c>
      <c r="BU150" s="80">
        <v>0</v>
      </c>
      <c r="BV150" s="69">
        <v>0</v>
      </c>
      <c r="BW150" s="69">
        <v>0</v>
      </c>
      <c r="BX150" s="80">
        <v>0</v>
      </c>
      <c r="BY150" s="80">
        <v>0</v>
      </c>
      <c r="BZ150" s="69">
        <v>0</v>
      </c>
      <c r="CA150" s="69">
        <v>2</v>
      </c>
      <c r="CB150" s="80">
        <v>0</v>
      </c>
      <c r="CC150" s="80">
        <v>151938</v>
      </c>
      <c r="CD150" s="69">
        <v>0</v>
      </c>
      <c r="CE150" s="69" t="s">
        <v>744</v>
      </c>
      <c r="CF150" s="69" t="s">
        <v>745</v>
      </c>
      <c r="CG150" s="69" t="s">
        <v>709</v>
      </c>
      <c r="CH150" s="69" t="s">
        <v>709</v>
      </c>
      <c r="CI150" s="69" t="s">
        <v>709</v>
      </c>
      <c r="CJ150" s="68" t="s">
        <v>709</v>
      </c>
      <c r="CK150" s="68">
        <v>46027</v>
      </c>
      <c r="CL150" s="185" t="s">
        <v>991</v>
      </c>
      <c r="CM150" s="67" t="s">
        <v>989</v>
      </c>
      <c r="CN150" s="67" t="s">
        <v>168</v>
      </c>
      <c r="CO150" s="68">
        <v>45890</v>
      </c>
      <c r="CP150" s="185" t="s">
        <v>988</v>
      </c>
      <c r="CQ150" s="67" t="s">
        <v>989</v>
      </c>
      <c r="CR150" s="67" t="s">
        <v>1022</v>
      </c>
      <c r="CS150" s="69">
        <v>5723687.9100000001</v>
      </c>
      <c r="CT150" s="69"/>
      <c r="CU150" s="69"/>
      <c r="CV150" s="69">
        <v>0</v>
      </c>
      <c r="CW150" s="69">
        <v>20</v>
      </c>
      <c r="CX150" s="69">
        <v>0</v>
      </c>
      <c r="CY150" s="69">
        <v>0</v>
      </c>
      <c r="CZ150" s="69">
        <v>0</v>
      </c>
      <c r="DA150" s="69">
        <v>0</v>
      </c>
      <c r="DG150" t="str">
        <f t="shared" si="7"/>
        <v>CO</v>
      </c>
    </row>
    <row r="151" spans="1:111">
      <c r="A151" t="str">
        <f t="shared" si="6"/>
        <v>04CO</v>
      </c>
      <c r="B151" s="67" t="s">
        <v>3</v>
      </c>
      <c r="C151" s="67" t="s">
        <v>400</v>
      </c>
      <c r="D151" s="67" t="s">
        <v>401</v>
      </c>
      <c r="E151" s="68">
        <v>45434</v>
      </c>
      <c r="F151" s="185" t="s">
        <v>986</v>
      </c>
      <c r="G151" s="67" t="s">
        <v>990</v>
      </c>
      <c r="H151" s="69">
        <v>4</v>
      </c>
      <c r="I151" s="69">
        <v>3</v>
      </c>
      <c r="J151" s="69">
        <v>276</v>
      </c>
      <c r="K151" s="69">
        <v>298</v>
      </c>
      <c r="L151" s="69">
        <v>271</v>
      </c>
      <c r="M151" s="69">
        <v>27</v>
      </c>
      <c r="N151" s="69">
        <v>0</v>
      </c>
      <c r="O151" s="69">
        <v>0</v>
      </c>
      <c r="P151" s="69">
        <v>36</v>
      </c>
      <c r="Q151" s="80">
        <v>-28</v>
      </c>
      <c r="R151" s="80">
        <v>7765433</v>
      </c>
      <c r="S151" s="80">
        <v>82562</v>
      </c>
      <c r="T151" s="80">
        <v>7682871</v>
      </c>
      <c r="U151" s="80">
        <v>7871392</v>
      </c>
      <c r="V151" s="80">
        <v>7668837</v>
      </c>
      <c r="W151" s="80">
        <v>0</v>
      </c>
      <c r="X151" s="80">
        <v>0</v>
      </c>
      <c r="Y151" s="80">
        <v>0</v>
      </c>
      <c r="Z151" s="80">
        <v>7668837</v>
      </c>
      <c r="AA151" s="80">
        <v>7663134</v>
      </c>
      <c r="AB151" s="80">
        <v>-5703</v>
      </c>
      <c r="AC151" s="69">
        <v>211917</v>
      </c>
      <c r="AD151" s="69">
        <v>15</v>
      </c>
      <c r="AE151" s="69">
        <v>0</v>
      </c>
      <c r="AF151" s="80">
        <v>0</v>
      </c>
      <c r="AG151" s="80">
        <v>0</v>
      </c>
      <c r="AH151" s="69">
        <v>0</v>
      </c>
      <c r="AI151" s="69">
        <v>0</v>
      </c>
      <c r="AJ151" s="80">
        <v>0</v>
      </c>
      <c r="AK151" s="80">
        <v>15171</v>
      </c>
      <c r="AL151" s="69">
        <v>0</v>
      </c>
      <c r="AM151" s="69">
        <v>0</v>
      </c>
      <c r="AN151" s="80">
        <v>0</v>
      </c>
      <c r="AO151" s="80">
        <v>0</v>
      </c>
      <c r="AP151" s="69">
        <v>0</v>
      </c>
      <c r="AQ151" s="69">
        <v>0</v>
      </c>
      <c r="AR151" s="80">
        <v>0</v>
      </c>
      <c r="AS151" s="80">
        <v>0</v>
      </c>
      <c r="AT151" s="69">
        <v>0</v>
      </c>
      <c r="AU151" s="69">
        <v>0</v>
      </c>
      <c r="AV151" s="80">
        <v>0</v>
      </c>
      <c r="AW151" s="80">
        <v>0</v>
      </c>
      <c r="AX151" s="69">
        <v>0</v>
      </c>
      <c r="AY151" s="69">
        <v>0</v>
      </c>
      <c r="AZ151" s="80">
        <v>0</v>
      </c>
      <c r="BA151" s="80">
        <v>9509</v>
      </c>
      <c r="BB151" s="69">
        <v>0</v>
      </c>
      <c r="BC151" s="69">
        <v>0</v>
      </c>
      <c r="BD151" s="80">
        <v>0</v>
      </c>
      <c r="BE151" s="80">
        <v>0</v>
      </c>
      <c r="BF151" s="69">
        <v>0</v>
      </c>
      <c r="BG151" s="69">
        <v>0</v>
      </c>
      <c r="BH151" s="80">
        <v>0</v>
      </c>
      <c r="BI151" s="80">
        <v>0</v>
      </c>
      <c r="BJ151" s="69">
        <v>0</v>
      </c>
      <c r="BK151" s="69">
        <v>0</v>
      </c>
      <c r="BL151" s="80">
        <v>0</v>
      </c>
      <c r="BM151" s="80">
        <v>0</v>
      </c>
      <c r="BN151" s="69">
        <v>0</v>
      </c>
      <c r="BO151" s="69">
        <v>0</v>
      </c>
      <c r="BP151" s="80">
        <v>0</v>
      </c>
      <c r="BQ151" s="80">
        <v>0</v>
      </c>
      <c r="BR151" s="69">
        <v>0</v>
      </c>
      <c r="BS151" s="69">
        <v>0</v>
      </c>
      <c r="BT151" s="80">
        <v>0</v>
      </c>
      <c r="BU151" s="80">
        <v>0</v>
      </c>
      <c r="BV151" s="69">
        <v>0</v>
      </c>
      <c r="BW151" s="69">
        <v>0</v>
      </c>
      <c r="BX151" s="80">
        <v>0</v>
      </c>
      <c r="BY151" s="80">
        <v>0</v>
      </c>
      <c r="BZ151" s="69">
        <v>0</v>
      </c>
      <c r="CA151" s="69">
        <v>0</v>
      </c>
      <c r="CB151" s="80">
        <v>0</v>
      </c>
      <c r="CC151" s="80">
        <v>24680</v>
      </c>
      <c r="CD151" s="69">
        <v>0</v>
      </c>
      <c r="CE151" s="69" t="s">
        <v>845</v>
      </c>
      <c r="CF151" s="69" t="s">
        <v>846</v>
      </c>
      <c r="CG151" s="69" t="s">
        <v>709</v>
      </c>
      <c r="CH151" s="69" t="s">
        <v>709</v>
      </c>
      <c r="CI151" s="69" t="s">
        <v>709</v>
      </c>
      <c r="CJ151" s="68" t="s">
        <v>709</v>
      </c>
      <c r="CK151" s="68">
        <v>46112</v>
      </c>
      <c r="CL151" s="185" t="s">
        <v>991</v>
      </c>
      <c r="CM151" s="67" t="s">
        <v>989</v>
      </c>
      <c r="CN151" s="67" t="s">
        <v>168</v>
      </c>
      <c r="CO151" s="68">
        <v>45870</v>
      </c>
      <c r="CP151" s="185" t="s">
        <v>988</v>
      </c>
      <c r="CQ151" s="67" t="s">
        <v>989</v>
      </c>
      <c r="CR151" s="67" t="s">
        <v>1021</v>
      </c>
      <c r="CS151" s="69">
        <v>8421050.5199999996</v>
      </c>
      <c r="CT151" s="69"/>
      <c r="CU151" s="69"/>
      <c r="CV151" s="69">
        <v>0</v>
      </c>
      <c r="CW151" s="69">
        <v>21</v>
      </c>
      <c r="CX151" s="69">
        <v>0</v>
      </c>
      <c r="CY151" s="69">
        <v>0</v>
      </c>
      <c r="CZ151" s="69">
        <v>0</v>
      </c>
      <c r="DA151" s="69">
        <v>0</v>
      </c>
      <c r="DG151" t="str">
        <f t="shared" si="7"/>
        <v>CO</v>
      </c>
    </row>
    <row r="152" spans="1:111">
      <c r="A152" t="str">
        <f t="shared" si="6"/>
        <v>04CO</v>
      </c>
      <c r="B152" s="67" t="s">
        <v>3</v>
      </c>
      <c r="C152" s="67" t="s">
        <v>867</v>
      </c>
      <c r="D152" s="67" t="s">
        <v>1024</v>
      </c>
      <c r="E152" s="68">
        <v>45322</v>
      </c>
      <c r="F152" s="185" t="s">
        <v>991</v>
      </c>
      <c r="G152" s="67" t="s">
        <v>990</v>
      </c>
      <c r="H152" s="69">
        <v>3</v>
      </c>
      <c r="I152" s="69">
        <v>0</v>
      </c>
      <c r="J152" s="69">
        <v>244</v>
      </c>
      <c r="K152" s="69">
        <v>337</v>
      </c>
      <c r="L152" s="69">
        <v>336</v>
      </c>
      <c r="M152" s="69">
        <v>1</v>
      </c>
      <c r="N152" s="69">
        <v>0</v>
      </c>
      <c r="O152" s="69">
        <v>0</v>
      </c>
      <c r="P152" s="69">
        <v>93</v>
      </c>
      <c r="Q152" s="80">
        <v>0</v>
      </c>
      <c r="R152" s="80">
        <v>5469442</v>
      </c>
      <c r="S152" s="80">
        <v>56677</v>
      </c>
      <c r="T152" s="80">
        <v>5412765</v>
      </c>
      <c r="U152" s="80">
        <v>5469442</v>
      </c>
      <c r="V152" s="80">
        <v>5544372</v>
      </c>
      <c r="W152" s="80">
        <v>0</v>
      </c>
      <c r="X152" s="80">
        <v>0</v>
      </c>
      <c r="Y152" s="80">
        <v>0</v>
      </c>
      <c r="Z152" s="80">
        <v>5544372</v>
      </c>
      <c r="AA152" s="80">
        <v>5542177</v>
      </c>
      <c r="AB152" s="80">
        <v>-2195</v>
      </c>
      <c r="AC152" s="69">
        <v>0</v>
      </c>
      <c r="AD152" s="69">
        <v>70</v>
      </c>
      <c r="AE152" s="69">
        <v>0</v>
      </c>
      <c r="AF152" s="80">
        <v>0</v>
      </c>
      <c r="AG152" s="80">
        <v>0</v>
      </c>
      <c r="AH152" s="69">
        <v>0</v>
      </c>
      <c r="AI152" s="69">
        <v>0</v>
      </c>
      <c r="AJ152" s="80">
        <v>0</v>
      </c>
      <c r="AK152" s="80">
        <v>0</v>
      </c>
      <c r="AL152" s="69">
        <v>0</v>
      </c>
      <c r="AM152" s="69">
        <v>0</v>
      </c>
      <c r="AN152" s="80">
        <v>0</v>
      </c>
      <c r="AO152" s="80">
        <v>0</v>
      </c>
      <c r="AP152" s="69">
        <v>0</v>
      </c>
      <c r="AQ152" s="69">
        <v>0</v>
      </c>
      <c r="AR152" s="80">
        <v>0</v>
      </c>
      <c r="AS152" s="80">
        <v>0</v>
      </c>
      <c r="AT152" s="69">
        <v>0</v>
      </c>
      <c r="AU152" s="69">
        <v>0</v>
      </c>
      <c r="AV152" s="80">
        <v>0</v>
      </c>
      <c r="AW152" s="80">
        <v>0</v>
      </c>
      <c r="AX152" s="69">
        <v>0</v>
      </c>
      <c r="AY152" s="69">
        <v>0</v>
      </c>
      <c r="AZ152" s="80">
        <v>0</v>
      </c>
      <c r="BA152" s="80">
        <v>0</v>
      </c>
      <c r="BB152" s="69">
        <v>0</v>
      </c>
      <c r="BC152" s="69">
        <v>0</v>
      </c>
      <c r="BD152" s="80">
        <v>0</v>
      </c>
      <c r="BE152" s="80">
        <v>0</v>
      </c>
      <c r="BF152" s="69">
        <v>0</v>
      </c>
      <c r="BG152" s="69">
        <v>0</v>
      </c>
      <c r="BH152" s="80">
        <v>0</v>
      </c>
      <c r="BI152" s="80">
        <v>0</v>
      </c>
      <c r="BJ152" s="69">
        <v>0</v>
      </c>
      <c r="BK152" s="69">
        <v>0</v>
      </c>
      <c r="BL152" s="80">
        <v>0</v>
      </c>
      <c r="BM152" s="80">
        <v>0</v>
      </c>
      <c r="BN152" s="69">
        <v>0</v>
      </c>
      <c r="BO152" s="69">
        <v>0</v>
      </c>
      <c r="BP152" s="80">
        <v>0</v>
      </c>
      <c r="BQ152" s="80">
        <v>0</v>
      </c>
      <c r="BR152" s="69">
        <v>0</v>
      </c>
      <c r="BS152" s="69">
        <v>0</v>
      </c>
      <c r="BT152" s="80">
        <v>0</v>
      </c>
      <c r="BU152" s="80">
        <v>0</v>
      </c>
      <c r="BV152" s="69">
        <v>0</v>
      </c>
      <c r="BW152" s="69">
        <v>0</v>
      </c>
      <c r="BX152" s="80">
        <v>0</v>
      </c>
      <c r="BY152" s="80">
        <v>0</v>
      </c>
      <c r="BZ152" s="69">
        <v>0</v>
      </c>
      <c r="CA152" s="69">
        <v>0</v>
      </c>
      <c r="CB152" s="80">
        <v>0</v>
      </c>
      <c r="CC152" s="80">
        <v>0</v>
      </c>
      <c r="CD152" s="69">
        <v>0</v>
      </c>
      <c r="CE152" s="69" t="s">
        <v>847</v>
      </c>
      <c r="CF152" s="69" t="s">
        <v>848</v>
      </c>
      <c r="CG152" s="69" t="s">
        <v>709</v>
      </c>
      <c r="CH152" s="69" t="s">
        <v>709</v>
      </c>
      <c r="CI152" s="69" t="s">
        <v>709</v>
      </c>
      <c r="CJ152" s="68" t="s">
        <v>709</v>
      </c>
      <c r="CK152" s="68">
        <v>46003</v>
      </c>
      <c r="CL152" s="185" t="s">
        <v>993</v>
      </c>
      <c r="CM152" s="67" t="s">
        <v>989</v>
      </c>
      <c r="CN152" s="67" t="s">
        <v>168</v>
      </c>
      <c r="CO152" s="68">
        <v>45838</v>
      </c>
      <c r="CP152" s="185" t="s">
        <v>986</v>
      </c>
      <c r="CQ152" s="67" t="s">
        <v>994</v>
      </c>
      <c r="CR152" s="67" t="s">
        <v>1021</v>
      </c>
      <c r="CS152" s="69">
        <v>5971108.6600000001</v>
      </c>
      <c r="CT152" s="69"/>
      <c r="CU152" s="69"/>
      <c r="CV152" s="69">
        <v>0</v>
      </c>
      <c r="CW152" s="69">
        <v>23</v>
      </c>
      <c r="CX152" s="69">
        <v>0</v>
      </c>
      <c r="CY152" s="69">
        <v>0</v>
      </c>
      <c r="CZ152" s="69">
        <v>0</v>
      </c>
      <c r="DA152" s="69">
        <v>0</v>
      </c>
      <c r="DG152" t="str">
        <f t="shared" si="7"/>
        <v>CO</v>
      </c>
    </row>
    <row r="153" spans="1:111">
      <c r="A153" t="str">
        <f t="shared" si="6"/>
        <v>04CO</v>
      </c>
      <c r="B153" s="67" t="s">
        <v>3</v>
      </c>
      <c r="C153" s="67" t="s">
        <v>703</v>
      </c>
      <c r="D153" s="67" t="s">
        <v>1025</v>
      </c>
      <c r="E153" s="68">
        <v>45406</v>
      </c>
      <c r="F153" s="185" t="s">
        <v>986</v>
      </c>
      <c r="G153" s="67" t="s">
        <v>990</v>
      </c>
      <c r="H153" s="69">
        <v>2</v>
      </c>
      <c r="I153" s="69">
        <v>0</v>
      </c>
      <c r="J153" s="69">
        <v>244</v>
      </c>
      <c r="K153" s="69">
        <v>488</v>
      </c>
      <c r="L153" s="69">
        <v>488</v>
      </c>
      <c r="M153" s="69">
        <v>0</v>
      </c>
      <c r="N153" s="69">
        <v>0</v>
      </c>
      <c r="O153" s="69">
        <v>0</v>
      </c>
      <c r="P153" s="69">
        <v>244</v>
      </c>
      <c r="Q153" s="80">
        <v>0</v>
      </c>
      <c r="R153" s="80">
        <v>3298227</v>
      </c>
      <c r="S153" s="80">
        <v>50000</v>
      </c>
      <c r="T153" s="80">
        <v>3248227</v>
      </c>
      <c r="U153" s="80">
        <v>3298227</v>
      </c>
      <c r="V153" s="80">
        <v>3079319</v>
      </c>
      <c r="W153" s="80">
        <v>0</v>
      </c>
      <c r="X153" s="80">
        <v>0</v>
      </c>
      <c r="Y153" s="80">
        <v>0</v>
      </c>
      <c r="Z153" s="80">
        <v>3079319</v>
      </c>
      <c r="AA153" s="80">
        <v>3078260</v>
      </c>
      <c r="AB153" s="80">
        <v>-1060</v>
      </c>
      <c r="AC153" s="69">
        <v>0</v>
      </c>
      <c r="AD153" s="69">
        <v>148</v>
      </c>
      <c r="AE153" s="69">
        <v>0</v>
      </c>
      <c r="AF153" s="80">
        <v>0</v>
      </c>
      <c r="AG153" s="80">
        <v>0</v>
      </c>
      <c r="AH153" s="69">
        <v>0</v>
      </c>
      <c r="AI153" s="69">
        <v>45</v>
      </c>
      <c r="AJ153" s="80">
        <v>0</v>
      </c>
      <c r="AK153" s="80">
        <v>0</v>
      </c>
      <c r="AL153" s="69">
        <v>0</v>
      </c>
      <c r="AM153" s="69">
        <v>0</v>
      </c>
      <c r="AN153" s="80">
        <v>0</v>
      </c>
      <c r="AO153" s="80">
        <v>0</v>
      </c>
      <c r="AP153" s="69">
        <v>0</v>
      </c>
      <c r="AQ153" s="69">
        <v>0</v>
      </c>
      <c r="AR153" s="80">
        <v>0</v>
      </c>
      <c r="AS153" s="80">
        <v>0</v>
      </c>
      <c r="AT153" s="69">
        <v>0</v>
      </c>
      <c r="AU153" s="69">
        <v>0</v>
      </c>
      <c r="AV153" s="80">
        <v>0</v>
      </c>
      <c r="AW153" s="80">
        <v>0</v>
      </c>
      <c r="AX153" s="69">
        <v>0</v>
      </c>
      <c r="AY153" s="69">
        <v>0</v>
      </c>
      <c r="AZ153" s="80">
        <v>0</v>
      </c>
      <c r="BA153" s="80">
        <v>0</v>
      </c>
      <c r="BB153" s="69">
        <v>0</v>
      </c>
      <c r="BC153" s="69">
        <v>0</v>
      </c>
      <c r="BD153" s="80">
        <v>0</v>
      </c>
      <c r="BE153" s="80">
        <v>0</v>
      </c>
      <c r="BF153" s="69">
        <v>0</v>
      </c>
      <c r="BG153" s="69">
        <v>0</v>
      </c>
      <c r="BH153" s="80">
        <v>0</v>
      </c>
      <c r="BI153" s="80">
        <v>0</v>
      </c>
      <c r="BJ153" s="69">
        <v>0</v>
      </c>
      <c r="BK153" s="69">
        <v>0</v>
      </c>
      <c r="BL153" s="80">
        <v>0</v>
      </c>
      <c r="BM153" s="80">
        <v>0</v>
      </c>
      <c r="BN153" s="69">
        <v>0</v>
      </c>
      <c r="BO153" s="69">
        <v>0</v>
      </c>
      <c r="BP153" s="80">
        <v>0</v>
      </c>
      <c r="BQ153" s="80">
        <v>0</v>
      </c>
      <c r="BR153" s="69">
        <v>0</v>
      </c>
      <c r="BS153" s="69">
        <v>0</v>
      </c>
      <c r="BT153" s="80">
        <v>0</v>
      </c>
      <c r="BU153" s="80">
        <v>0</v>
      </c>
      <c r="BV153" s="69">
        <v>0</v>
      </c>
      <c r="BW153" s="69">
        <v>0</v>
      </c>
      <c r="BX153" s="80">
        <v>0</v>
      </c>
      <c r="BY153" s="80">
        <v>0</v>
      </c>
      <c r="BZ153" s="69">
        <v>0</v>
      </c>
      <c r="CA153" s="69">
        <v>45</v>
      </c>
      <c r="CB153" s="80">
        <v>0</v>
      </c>
      <c r="CC153" s="80">
        <v>0</v>
      </c>
      <c r="CD153" s="69">
        <v>0</v>
      </c>
      <c r="CE153" s="69" t="s">
        <v>868</v>
      </c>
      <c r="CF153" s="69" t="s">
        <v>869</v>
      </c>
      <c r="CG153" s="69" t="s">
        <v>709</v>
      </c>
      <c r="CH153" s="69" t="s">
        <v>709</v>
      </c>
      <c r="CI153" s="69" t="s">
        <v>709</v>
      </c>
      <c r="CJ153" s="68" t="s">
        <v>709</v>
      </c>
      <c r="CK153" s="68">
        <v>46076</v>
      </c>
      <c r="CL153" s="185" t="s">
        <v>991</v>
      </c>
      <c r="CM153" s="67" t="s">
        <v>989</v>
      </c>
      <c r="CN153" s="67" t="s">
        <v>168</v>
      </c>
      <c r="CO153" s="68">
        <v>46031</v>
      </c>
      <c r="CP153" s="185" t="s">
        <v>991</v>
      </c>
      <c r="CQ153" s="67" t="s">
        <v>989</v>
      </c>
      <c r="CR153" s="67" t="s">
        <v>1021</v>
      </c>
      <c r="CS153" s="69">
        <v>3509812.2</v>
      </c>
      <c r="CT153" s="69"/>
      <c r="CU153" s="69"/>
      <c r="CV153" s="69">
        <v>0</v>
      </c>
      <c r="CW153" s="69">
        <v>51</v>
      </c>
      <c r="CX153" s="69">
        <v>0</v>
      </c>
      <c r="CY153" s="69">
        <v>0</v>
      </c>
      <c r="CZ153" s="69">
        <v>0</v>
      </c>
      <c r="DA153" s="69">
        <v>0</v>
      </c>
      <c r="DG153" t="str">
        <f t="shared" si="7"/>
        <v>CO</v>
      </c>
    </row>
    <row r="154" spans="1:111">
      <c r="A154" t="str">
        <f t="shared" si="6"/>
        <v>04CO</v>
      </c>
      <c r="B154" s="67" t="s">
        <v>3</v>
      </c>
      <c r="C154" s="67" t="s">
        <v>704</v>
      </c>
      <c r="D154" s="67" t="s">
        <v>1026</v>
      </c>
      <c r="E154" s="68">
        <v>45434</v>
      </c>
      <c r="F154" s="185" t="s">
        <v>986</v>
      </c>
      <c r="G154" s="67" t="s">
        <v>990</v>
      </c>
      <c r="H154" s="69">
        <v>1</v>
      </c>
      <c r="I154" s="69">
        <v>0</v>
      </c>
      <c r="J154" s="69">
        <v>167</v>
      </c>
      <c r="K154" s="69">
        <v>237</v>
      </c>
      <c r="L154" s="69">
        <v>237</v>
      </c>
      <c r="M154" s="69">
        <v>0</v>
      </c>
      <c r="N154" s="69">
        <v>0</v>
      </c>
      <c r="O154" s="69">
        <v>0</v>
      </c>
      <c r="P154" s="69">
        <v>70</v>
      </c>
      <c r="Q154" s="80">
        <v>0</v>
      </c>
      <c r="R154" s="80">
        <v>1600545</v>
      </c>
      <c r="S154" s="80">
        <v>50000</v>
      </c>
      <c r="T154" s="80">
        <v>1550545</v>
      </c>
      <c r="U154" s="80">
        <v>1600545</v>
      </c>
      <c r="V154" s="80">
        <v>1508063</v>
      </c>
      <c r="W154" s="80">
        <v>0</v>
      </c>
      <c r="X154" s="80">
        <v>0</v>
      </c>
      <c r="Y154" s="80">
        <v>0</v>
      </c>
      <c r="Z154" s="80">
        <v>1508063</v>
      </c>
      <c r="AA154" s="80">
        <v>1508063</v>
      </c>
      <c r="AB154" s="80">
        <v>0</v>
      </c>
      <c r="AC154" s="69">
        <v>0</v>
      </c>
      <c r="AD154" s="69">
        <v>22</v>
      </c>
      <c r="AE154" s="69">
        <v>0</v>
      </c>
      <c r="AF154" s="80">
        <v>0</v>
      </c>
      <c r="AG154" s="80">
        <v>0</v>
      </c>
      <c r="AH154" s="69">
        <v>0</v>
      </c>
      <c r="AI154" s="69">
        <v>29</v>
      </c>
      <c r="AJ154" s="80">
        <v>0</v>
      </c>
      <c r="AK154" s="80">
        <v>0</v>
      </c>
      <c r="AL154" s="69">
        <v>0</v>
      </c>
      <c r="AM154" s="69">
        <v>0</v>
      </c>
      <c r="AN154" s="80">
        <v>0</v>
      </c>
      <c r="AO154" s="80">
        <v>0</v>
      </c>
      <c r="AP154" s="69">
        <v>0</v>
      </c>
      <c r="AQ154" s="69">
        <v>0</v>
      </c>
      <c r="AR154" s="80">
        <v>0</v>
      </c>
      <c r="AS154" s="80">
        <v>0</v>
      </c>
      <c r="AT154" s="69">
        <v>0</v>
      </c>
      <c r="AU154" s="69">
        <v>0</v>
      </c>
      <c r="AV154" s="80">
        <v>0</v>
      </c>
      <c r="AW154" s="80">
        <v>0</v>
      </c>
      <c r="AX154" s="69">
        <v>0</v>
      </c>
      <c r="AY154" s="69">
        <v>0</v>
      </c>
      <c r="AZ154" s="80">
        <v>0</v>
      </c>
      <c r="BA154" s="80">
        <v>0</v>
      </c>
      <c r="BB154" s="69">
        <v>0</v>
      </c>
      <c r="BC154" s="69">
        <v>0</v>
      </c>
      <c r="BD154" s="80">
        <v>0</v>
      </c>
      <c r="BE154" s="80">
        <v>0</v>
      </c>
      <c r="BF154" s="69">
        <v>0</v>
      </c>
      <c r="BG154" s="69">
        <v>0</v>
      </c>
      <c r="BH154" s="80">
        <v>0</v>
      </c>
      <c r="BI154" s="80">
        <v>0</v>
      </c>
      <c r="BJ154" s="69">
        <v>0</v>
      </c>
      <c r="BK154" s="69">
        <v>0</v>
      </c>
      <c r="BL154" s="80">
        <v>0</v>
      </c>
      <c r="BM154" s="80">
        <v>0</v>
      </c>
      <c r="BN154" s="69">
        <v>0</v>
      </c>
      <c r="BO154" s="69">
        <v>0</v>
      </c>
      <c r="BP154" s="80">
        <v>0</v>
      </c>
      <c r="BQ154" s="80">
        <v>0</v>
      </c>
      <c r="BR154" s="69">
        <v>0</v>
      </c>
      <c r="BS154" s="69">
        <v>0</v>
      </c>
      <c r="BT154" s="80">
        <v>0</v>
      </c>
      <c r="BU154" s="80">
        <v>0</v>
      </c>
      <c r="BV154" s="69">
        <v>0</v>
      </c>
      <c r="BW154" s="69">
        <v>0</v>
      </c>
      <c r="BX154" s="80">
        <v>0</v>
      </c>
      <c r="BY154" s="80">
        <v>0</v>
      </c>
      <c r="BZ154" s="69">
        <v>0</v>
      </c>
      <c r="CA154" s="69">
        <v>29</v>
      </c>
      <c r="CB154" s="80">
        <v>0</v>
      </c>
      <c r="CC154" s="80">
        <v>0</v>
      </c>
      <c r="CD154" s="69">
        <v>0</v>
      </c>
      <c r="CE154" s="69" t="s">
        <v>786</v>
      </c>
      <c r="CF154" s="69" t="s">
        <v>787</v>
      </c>
      <c r="CG154" s="69" t="s">
        <v>709</v>
      </c>
      <c r="CH154" s="69" t="s">
        <v>709</v>
      </c>
      <c r="CI154" s="69" t="s">
        <v>709</v>
      </c>
      <c r="CJ154" s="68" t="s">
        <v>709</v>
      </c>
      <c r="CK154" s="68">
        <v>45853</v>
      </c>
      <c r="CL154" s="185" t="s">
        <v>988</v>
      </c>
      <c r="CM154" s="67" t="s">
        <v>989</v>
      </c>
      <c r="CN154" s="67" t="s">
        <v>168</v>
      </c>
      <c r="CO154" s="68">
        <v>45793</v>
      </c>
      <c r="CP154" s="185" t="s">
        <v>986</v>
      </c>
      <c r="CQ154" s="67" t="s">
        <v>994</v>
      </c>
      <c r="CR154" s="67" t="s">
        <v>1022</v>
      </c>
      <c r="CS154" s="69">
        <v>2128846.17</v>
      </c>
      <c r="CT154" s="69"/>
      <c r="CU154" s="69"/>
      <c r="CV154" s="69">
        <v>0</v>
      </c>
      <c r="CW154" s="69">
        <v>19</v>
      </c>
      <c r="CX154" s="69">
        <v>0</v>
      </c>
      <c r="CY154" s="69">
        <v>0</v>
      </c>
      <c r="CZ154" s="69">
        <v>0</v>
      </c>
      <c r="DA154" s="69">
        <v>0</v>
      </c>
      <c r="DG154" t="str">
        <f t="shared" si="7"/>
        <v>CO</v>
      </c>
    </row>
    <row r="155" spans="1:111">
      <c r="A155" t="str">
        <f t="shared" si="6"/>
        <v>04CO</v>
      </c>
      <c r="B155" s="67" t="s">
        <v>3</v>
      </c>
      <c r="C155" s="67" t="s">
        <v>402</v>
      </c>
      <c r="D155" s="67" t="s">
        <v>403</v>
      </c>
      <c r="E155" s="68">
        <v>45504</v>
      </c>
      <c r="F155" s="185" t="s">
        <v>988</v>
      </c>
      <c r="G155" s="67" t="s">
        <v>994</v>
      </c>
      <c r="H155" s="69">
        <v>3</v>
      </c>
      <c r="I155" s="69">
        <v>2</v>
      </c>
      <c r="J155" s="69">
        <v>291</v>
      </c>
      <c r="K155" s="69">
        <v>358</v>
      </c>
      <c r="L155" s="69">
        <v>351</v>
      </c>
      <c r="M155" s="69">
        <v>7</v>
      </c>
      <c r="N155" s="69">
        <v>0</v>
      </c>
      <c r="O155" s="69">
        <v>0</v>
      </c>
      <c r="P155" s="69">
        <v>67</v>
      </c>
      <c r="Q155" s="80">
        <v>-15</v>
      </c>
      <c r="R155" s="80">
        <v>3150955</v>
      </c>
      <c r="S155" s="80">
        <v>50000</v>
      </c>
      <c r="T155" s="80">
        <v>3100955</v>
      </c>
      <c r="U155" s="80">
        <v>3159605</v>
      </c>
      <c r="V155" s="80">
        <v>3107001</v>
      </c>
      <c r="W155" s="80">
        <v>0</v>
      </c>
      <c r="X155" s="80">
        <v>0</v>
      </c>
      <c r="Y155" s="80">
        <v>0</v>
      </c>
      <c r="Z155" s="80">
        <v>3107001</v>
      </c>
      <c r="AA155" s="80">
        <v>3106285</v>
      </c>
      <c r="AB155" s="80">
        <v>-716</v>
      </c>
      <c r="AC155" s="69">
        <v>33997</v>
      </c>
      <c r="AD155" s="69">
        <v>45</v>
      </c>
      <c r="AE155" s="69">
        <v>0</v>
      </c>
      <c r="AF155" s="80">
        <v>0</v>
      </c>
      <c r="AG155" s="80">
        <v>27775</v>
      </c>
      <c r="AH155" s="69">
        <v>0</v>
      </c>
      <c r="AI155" s="69">
        <v>0</v>
      </c>
      <c r="AJ155" s="80">
        <v>0</v>
      </c>
      <c r="AK155" s="80">
        <v>21950</v>
      </c>
      <c r="AL155" s="69">
        <v>0</v>
      </c>
      <c r="AM155" s="69">
        <v>0</v>
      </c>
      <c r="AN155" s="80">
        <v>0</v>
      </c>
      <c r="AO155" s="80">
        <v>0</v>
      </c>
      <c r="AP155" s="69">
        <v>0</v>
      </c>
      <c r="AQ155" s="69">
        <v>0</v>
      </c>
      <c r="AR155" s="80">
        <v>0</v>
      </c>
      <c r="AS155" s="80">
        <v>0</v>
      </c>
      <c r="AT155" s="69">
        <v>0</v>
      </c>
      <c r="AU155" s="69">
        <v>0</v>
      </c>
      <c r="AV155" s="80">
        <v>0</v>
      </c>
      <c r="AW155" s="80">
        <v>0</v>
      </c>
      <c r="AX155" s="69">
        <v>0</v>
      </c>
      <c r="AY155" s="69">
        <v>0</v>
      </c>
      <c r="AZ155" s="80">
        <v>0</v>
      </c>
      <c r="BA155" s="80">
        <v>0</v>
      </c>
      <c r="BB155" s="69">
        <v>0</v>
      </c>
      <c r="BC155" s="69">
        <v>0</v>
      </c>
      <c r="BD155" s="80">
        <v>0</v>
      </c>
      <c r="BE155" s="80">
        <v>0</v>
      </c>
      <c r="BF155" s="69">
        <v>0</v>
      </c>
      <c r="BG155" s="69">
        <v>0</v>
      </c>
      <c r="BH155" s="80">
        <v>0</v>
      </c>
      <c r="BI155" s="80">
        <v>0</v>
      </c>
      <c r="BJ155" s="69">
        <v>0</v>
      </c>
      <c r="BK155" s="69">
        <v>0</v>
      </c>
      <c r="BL155" s="80">
        <v>0</v>
      </c>
      <c r="BM155" s="80">
        <v>0</v>
      </c>
      <c r="BN155" s="69">
        <v>0</v>
      </c>
      <c r="BO155" s="69">
        <v>0</v>
      </c>
      <c r="BP155" s="80">
        <v>0</v>
      </c>
      <c r="BQ155" s="80">
        <v>0</v>
      </c>
      <c r="BR155" s="69">
        <v>0</v>
      </c>
      <c r="BS155" s="69">
        <v>0</v>
      </c>
      <c r="BT155" s="80">
        <v>0</v>
      </c>
      <c r="BU155" s="80">
        <v>0</v>
      </c>
      <c r="BV155" s="69">
        <v>0</v>
      </c>
      <c r="BW155" s="69">
        <v>0</v>
      </c>
      <c r="BX155" s="80">
        <v>0</v>
      </c>
      <c r="BY155" s="80">
        <v>0</v>
      </c>
      <c r="BZ155" s="69">
        <v>0</v>
      </c>
      <c r="CA155" s="69">
        <v>0</v>
      </c>
      <c r="CB155" s="80">
        <v>0</v>
      </c>
      <c r="CC155" s="80">
        <v>49724</v>
      </c>
      <c r="CD155" s="69">
        <v>0</v>
      </c>
      <c r="CE155" s="69" t="s">
        <v>870</v>
      </c>
      <c r="CF155" s="69" t="s">
        <v>871</v>
      </c>
      <c r="CG155" s="69" t="s">
        <v>709</v>
      </c>
      <c r="CH155" s="69" t="s">
        <v>709</v>
      </c>
      <c r="CI155" s="69" t="s">
        <v>709</v>
      </c>
      <c r="CJ155" s="68" t="s">
        <v>709</v>
      </c>
      <c r="CK155" s="68">
        <v>46086</v>
      </c>
      <c r="CL155" s="185" t="s">
        <v>991</v>
      </c>
      <c r="CM155" s="67" t="s">
        <v>989</v>
      </c>
      <c r="CN155" s="67" t="s">
        <v>168</v>
      </c>
      <c r="CO155" s="68">
        <v>46036</v>
      </c>
      <c r="CP155" s="185" t="s">
        <v>991</v>
      </c>
      <c r="CQ155" s="67" t="s">
        <v>989</v>
      </c>
      <c r="CR155" s="67" t="s">
        <v>1020</v>
      </c>
      <c r="CS155" s="69">
        <v>3340322.06</v>
      </c>
      <c r="CT155" s="69"/>
      <c r="CU155" s="69"/>
      <c r="CV155" s="69">
        <v>0</v>
      </c>
      <c r="CW155" s="69">
        <v>22</v>
      </c>
      <c r="CX155" s="69">
        <v>0</v>
      </c>
      <c r="CY155" s="69">
        <v>0</v>
      </c>
      <c r="CZ155" s="69">
        <v>0</v>
      </c>
      <c r="DA155" s="69">
        <v>0</v>
      </c>
      <c r="DG155" t="str">
        <f t="shared" si="7"/>
        <v>CO</v>
      </c>
    </row>
    <row r="156" spans="1:111">
      <c r="A156" t="str">
        <f t="shared" si="6"/>
        <v>04CO</v>
      </c>
      <c r="B156" s="67" t="s">
        <v>3</v>
      </c>
      <c r="C156" s="67" t="s">
        <v>872</v>
      </c>
      <c r="D156" s="67" t="s">
        <v>1027</v>
      </c>
      <c r="E156" s="68">
        <v>45504</v>
      </c>
      <c r="F156" s="185" t="s">
        <v>988</v>
      </c>
      <c r="G156" s="67" t="s">
        <v>994</v>
      </c>
      <c r="H156" s="69">
        <v>1</v>
      </c>
      <c r="I156" s="69">
        <v>0</v>
      </c>
      <c r="J156" s="69">
        <v>200</v>
      </c>
      <c r="K156" s="69">
        <v>237</v>
      </c>
      <c r="L156" s="69">
        <v>211</v>
      </c>
      <c r="M156" s="69">
        <v>26</v>
      </c>
      <c r="N156" s="69">
        <v>0</v>
      </c>
      <c r="O156" s="69">
        <v>0</v>
      </c>
      <c r="P156" s="69">
        <v>37</v>
      </c>
      <c r="Q156" s="80">
        <v>0</v>
      </c>
      <c r="R156" s="80">
        <v>1300000</v>
      </c>
      <c r="S156" s="80">
        <v>50000</v>
      </c>
      <c r="T156" s="80">
        <v>1250000</v>
      </c>
      <c r="U156" s="80">
        <v>1300000</v>
      </c>
      <c r="V156" s="80">
        <v>1243700</v>
      </c>
      <c r="W156" s="80">
        <v>0</v>
      </c>
      <c r="X156" s="80">
        <v>0</v>
      </c>
      <c r="Y156" s="80">
        <v>0</v>
      </c>
      <c r="Z156" s="80">
        <v>1243700</v>
      </c>
      <c r="AA156" s="80">
        <v>1243700</v>
      </c>
      <c r="AB156" s="80">
        <v>0</v>
      </c>
      <c r="AC156" s="69">
        <v>0</v>
      </c>
      <c r="AD156" s="69">
        <v>22</v>
      </c>
      <c r="AE156" s="69">
        <v>0</v>
      </c>
      <c r="AF156" s="80">
        <v>0</v>
      </c>
      <c r="AG156" s="80">
        <v>0</v>
      </c>
      <c r="AH156" s="69">
        <v>0</v>
      </c>
      <c r="AI156" s="69">
        <v>0</v>
      </c>
      <c r="AJ156" s="80">
        <v>0</v>
      </c>
      <c r="AK156" s="80">
        <v>0</v>
      </c>
      <c r="AL156" s="69">
        <v>0</v>
      </c>
      <c r="AM156" s="69">
        <v>0</v>
      </c>
      <c r="AN156" s="80">
        <v>0</v>
      </c>
      <c r="AO156" s="80">
        <v>0</v>
      </c>
      <c r="AP156" s="69">
        <v>0</v>
      </c>
      <c r="AQ156" s="69">
        <v>0</v>
      </c>
      <c r="AR156" s="80">
        <v>0</v>
      </c>
      <c r="AS156" s="80">
        <v>0</v>
      </c>
      <c r="AT156" s="69">
        <v>0</v>
      </c>
      <c r="AU156" s="69">
        <v>0</v>
      </c>
      <c r="AV156" s="80">
        <v>0</v>
      </c>
      <c r="AW156" s="80">
        <v>0</v>
      </c>
      <c r="AX156" s="69">
        <v>0</v>
      </c>
      <c r="AY156" s="69">
        <v>0</v>
      </c>
      <c r="AZ156" s="80">
        <v>0</v>
      </c>
      <c r="BA156" s="80">
        <v>0</v>
      </c>
      <c r="BB156" s="69">
        <v>0</v>
      </c>
      <c r="BC156" s="69">
        <v>0</v>
      </c>
      <c r="BD156" s="80">
        <v>0</v>
      </c>
      <c r="BE156" s="80">
        <v>0</v>
      </c>
      <c r="BF156" s="69">
        <v>0</v>
      </c>
      <c r="BG156" s="69">
        <v>0</v>
      </c>
      <c r="BH156" s="80">
        <v>0</v>
      </c>
      <c r="BI156" s="80">
        <v>0</v>
      </c>
      <c r="BJ156" s="69">
        <v>0</v>
      </c>
      <c r="BK156" s="69">
        <v>0</v>
      </c>
      <c r="BL156" s="80">
        <v>0</v>
      </c>
      <c r="BM156" s="80">
        <v>0</v>
      </c>
      <c r="BN156" s="69">
        <v>0</v>
      </c>
      <c r="BO156" s="69">
        <v>0</v>
      </c>
      <c r="BP156" s="80">
        <v>0</v>
      </c>
      <c r="BQ156" s="80">
        <v>0</v>
      </c>
      <c r="BR156" s="69">
        <v>0</v>
      </c>
      <c r="BS156" s="69">
        <v>0</v>
      </c>
      <c r="BT156" s="80">
        <v>0</v>
      </c>
      <c r="BU156" s="80">
        <v>0</v>
      </c>
      <c r="BV156" s="69">
        <v>0</v>
      </c>
      <c r="BW156" s="69">
        <v>0</v>
      </c>
      <c r="BX156" s="80">
        <v>0</v>
      </c>
      <c r="BY156" s="80">
        <v>0</v>
      </c>
      <c r="BZ156" s="69">
        <v>0</v>
      </c>
      <c r="CA156" s="69">
        <v>0</v>
      </c>
      <c r="CB156" s="80">
        <v>0</v>
      </c>
      <c r="CC156" s="80">
        <v>0</v>
      </c>
      <c r="CD156" s="69">
        <v>0</v>
      </c>
      <c r="CE156" s="69" t="s">
        <v>873</v>
      </c>
      <c r="CF156" s="69" t="s">
        <v>874</v>
      </c>
      <c r="CG156" s="69" t="s">
        <v>709</v>
      </c>
      <c r="CH156" s="69" t="s">
        <v>709</v>
      </c>
      <c r="CI156" s="69" t="s">
        <v>709</v>
      </c>
      <c r="CJ156" s="68" t="s">
        <v>709</v>
      </c>
      <c r="CK156" s="68">
        <v>45874</v>
      </c>
      <c r="CL156" s="185" t="s">
        <v>988</v>
      </c>
      <c r="CM156" s="67" t="s">
        <v>989</v>
      </c>
      <c r="CN156" s="67" t="s">
        <v>168</v>
      </c>
      <c r="CO156" s="68">
        <v>45838</v>
      </c>
      <c r="CP156" s="185" t="s">
        <v>986</v>
      </c>
      <c r="CQ156" s="67" t="s">
        <v>994</v>
      </c>
      <c r="CR156" s="67" t="s">
        <v>1021</v>
      </c>
      <c r="CS156" s="69">
        <v>1369377.1</v>
      </c>
      <c r="CT156" s="69"/>
      <c r="CU156" s="69"/>
      <c r="CV156" s="69">
        <v>0</v>
      </c>
      <c r="CW156" s="69">
        <v>15</v>
      </c>
      <c r="CX156" s="69">
        <v>0</v>
      </c>
      <c r="CY156" s="69">
        <v>0</v>
      </c>
      <c r="CZ156" s="69">
        <v>0</v>
      </c>
      <c r="DA156" s="69">
        <v>0</v>
      </c>
      <c r="DG156" t="str">
        <f t="shared" si="7"/>
        <v>CO</v>
      </c>
    </row>
    <row r="157" spans="1:111">
      <c r="A157" t="str">
        <f t="shared" si="6"/>
        <v>04DO</v>
      </c>
      <c r="B157" s="67" t="s">
        <v>3</v>
      </c>
      <c r="C157" s="67" t="s">
        <v>344</v>
      </c>
      <c r="D157" s="67" t="s">
        <v>345</v>
      </c>
      <c r="E157" s="68">
        <v>42121</v>
      </c>
      <c r="F157" s="185" t="s">
        <v>986</v>
      </c>
      <c r="G157" s="67" t="s">
        <v>1028</v>
      </c>
      <c r="H157" s="69">
        <v>2</v>
      </c>
      <c r="I157" s="69">
        <v>51</v>
      </c>
      <c r="J157" s="69">
        <v>1450</v>
      </c>
      <c r="K157" s="69">
        <v>3156</v>
      </c>
      <c r="L157" s="69">
        <v>3156</v>
      </c>
      <c r="M157" s="69">
        <v>0</v>
      </c>
      <c r="N157" s="69">
        <v>0</v>
      </c>
      <c r="O157" s="69">
        <v>0</v>
      </c>
      <c r="P157" s="69">
        <v>1179</v>
      </c>
      <c r="Q157" s="80">
        <v>527</v>
      </c>
      <c r="R157" s="80">
        <v>148749800</v>
      </c>
      <c r="S157" s="80">
        <v>150000</v>
      </c>
      <c r="T157" s="80">
        <v>148599800</v>
      </c>
      <c r="U157" s="80">
        <v>174962816</v>
      </c>
      <c r="V157" s="80">
        <v>175180045</v>
      </c>
      <c r="W157" s="80">
        <v>0</v>
      </c>
      <c r="X157" s="80">
        <v>56000</v>
      </c>
      <c r="Y157" s="80">
        <v>56000</v>
      </c>
      <c r="Z157" s="80">
        <v>175236045</v>
      </c>
      <c r="AA157" s="80">
        <v>174744522</v>
      </c>
      <c r="AB157" s="80">
        <v>-41128</v>
      </c>
      <c r="AC157" s="69">
        <v>26213016</v>
      </c>
      <c r="AD157" s="69">
        <v>414</v>
      </c>
      <c r="AE157" s="69">
        <v>0</v>
      </c>
      <c r="AF157" s="80">
        <v>0</v>
      </c>
      <c r="AG157" s="80">
        <v>1494952</v>
      </c>
      <c r="AH157" s="69">
        <v>0</v>
      </c>
      <c r="AI157" s="69">
        <v>0</v>
      </c>
      <c r="AJ157" s="80">
        <v>0</v>
      </c>
      <c r="AK157" s="80">
        <v>142046</v>
      </c>
      <c r="AL157" s="69">
        <v>0</v>
      </c>
      <c r="AM157" s="69">
        <v>0</v>
      </c>
      <c r="AN157" s="80">
        <v>0</v>
      </c>
      <c r="AO157" s="80">
        <v>0</v>
      </c>
      <c r="AP157" s="69">
        <v>0</v>
      </c>
      <c r="AQ157" s="69">
        <v>0</v>
      </c>
      <c r="AR157" s="80">
        <v>0</v>
      </c>
      <c r="AS157" s="80">
        <v>0</v>
      </c>
      <c r="AT157" s="69">
        <v>0</v>
      </c>
      <c r="AU157" s="69">
        <v>0</v>
      </c>
      <c r="AV157" s="80">
        <v>0</v>
      </c>
      <c r="AW157" s="80">
        <v>0</v>
      </c>
      <c r="AX157" s="69">
        <v>0</v>
      </c>
      <c r="AY157" s="69">
        <v>517</v>
      </c>
      <c r="AZ157" s="80">
        <v>527</v>
      </c>
      <c r="BA157" s="80">
        <v>21512637</v>
      </c>
      <c r="BB157" s="69">
        <v>3321562</v>
      </c>
      <c r="BC157" s="69">
        <v>0</v>
      </c>
      <c r="BD157" s="80">
        <v>0</v>
      </c>
      <c r="BE157" s="80">
        <v>2751791</v>
      </c>
      <c r="BF157" s="69">
        <v>53052</v>
      </c>
      <c r="BG157" s="69">
        <v>0</v>
      </c>
      <c r="BH157" s="80">
        <v>0</v>
      </c>
      <c r="BI157" s="80">
        <v>0</v>
      </c>
      <c r="BJ157" s="69">
        <v>0</v>
      </c>
      <c r="BK157" s="69">
        <v>186</v>
      </c>
      <c r="BL157" s="80">
        <v>0</v>
      </c>
      <c r="BM157" s="80">
        <v>468030</v>
      </c>
      <c r="BN157" s="69">
        <v>0</v>
      </c>
      <c r="BO157" s="69">
        <v>0</v>
      </c>
      <c r="BP157" s="80">
        <v>0</v>
      </c>
      <c r="BQ157" s="80">
        <v>0</v>
      </c>
      <c r="BR157" s="69">
        <v>0</v>
      </c>
      <c r="BS157" s="69">
        <v>0</v>
      </c>
      <c r="BT157" s="80">
        <v>0</v>
      </c>
      <c r="BU157" s="80">
        <v>0</v>
      </c>
      <c r="BV157" s="69">
        <v>0</v>
      </c>
      <c r="BW157" s="69">
        <v>0</v>
      </c>
      <c r="BX157" s="80">
        <v>0</v>
      </c>
      <c r="BY157" s="80">
        <v>0</v>
      </c>
      <c r="BZ157" s="69">
        <v>0</v>
      </c>
      <c r="CA157" s="69">
        <v>703</v>
      </c>
      <c r="CB157" s="80">
        <v>527</v>
      </c>
      <c r="CC157" s="80">
        <v>26164878</v>
      </c>
      <c r="CD157" s="69">
        <v>3374614</v>
      </c>
      <c r="CE157" s="69" t="s">
        <v>724</v>
      </c>
      <c r="CF157" s="69" t="s">
        <v>725</v>
      </c>
      <c r="CG157" s="69" t="s">
        <v>709</v>
      </c>
      <c r="CH157" s="69" t="s">
        <v>709</v>
      </c>
      <c r="CI157" s="69" t="s">
        <v>709</v>
      </c>
      <c r="CJ157" s="68" t="s">
        <v>709</v>
      </c>
      <c r="CK157" s="68">
        <v>46079</v>
      </c>
      <c r="CL157" s="185" t="s">
        <v>991</v>
      </c>
      <c r="CM157" s="67" t="s">
        <v>989</v>
      </c>
      <c r="CN157" s="67" t="s">
        <v>168</v>
      </c>
      <c r="CO157" s="68">
        <v>45436</v>
      </c>
      <c r="CP157" s="185" t="s">
        <v>986</v>
      </c>
      <c r="CQ157" s="67" t="s">
        <v>990</v>
      </c>
      <c r="CR157" s="67" t="s">
        <v>1021</v>
      </c>
      <c r="CS157" s="69">
        <v>122897181</v>
      </c>
      <c r="CT157" s="69" t="s">
        <v>839</v>
      </c>
      <c r="CU157" s="69" t="s">
        <v>840</v>
      </c>
      <c r="CV157" s="69">
        <v>0</v>
      </c>
      <c r="CW157" s="69">
        <v>176</v>
      </c>
      <c r="CX157" s="69">
        <v>0</v>
      </c>
      <c r="CY157" s="69">
        <v>0</v>
      </c>
      <c r="CZ157" s="69">
        <v>-204577</v>
      </c>
      <c r="DA157" s="69">
        <v>0</v>
      </c>
      <c r="DG157" t="str">
        <f t="shared" si="7"/>
        <v>DO</v>
      </c>
    </row>
    <row r="158" spans="1:111">
      <c r="A158" t="str">
        <f t="shared" si="6"/>
        <v>04DO</v>
      </c>
      <c r="B158" s="67" t="s">
        <v>3</v>
      </c>
      <c r="C158" s="67" t="s">
        <v>346</v>
      </c>
      <c r="D158" s="67" t="s">
        <v>347</v>
      </c>
      <c r="E158" s="68">
        <v>45091</v>
      </c>
      <c r="F158" s="185" t="s">
        <v>986</v>
      </c>
      <c r="G158" s="67" t="s">
        <v>995</v>
      </c>
      <c r="H158" s="69">
        <v>1</v>
      </c>
      <c r="I158" s="69">
        <v>2</v>
      </c>
      <c r="J158" s="69">
        <v>281</v>
      </c>
      <c r="K158" s="69">
        <v>416</v>
      </c>
      <c r="L158" s="69">
        <v>416</v>
      </c>
      <c r="M158" s="69">
        <v>0</v>
      </c>
      <c r="N158" s="69">
        <v>0</v>
      </c>
      <c r="O158" s="69">
        <v>0</v>
      </c>
      <c r="P158" s="69">
        <v>135</v>
      </c>
      <c r="Q158" s="80">
        <v>0</v>
      </c>
      <c r="R158" s="80">
        <v>2126000</v>
      </c>
      <c r="S158" s="80">
        <v>50000</v>
      </c>
      <c r="T158" s="80">
        <v>2076000</v>
      </c>
      <c r="U158" s="80">
        <v>2132929</v>
      </c>
      <c r="V158" s="80">
        <v>1513603</v>
      </c>
      <c r="W158" s="80">
        <v>0</v>
      </c>
      <c r="X158" s="80">
        <v>0</v>
      </c>
      <c r="Y158" s="80">
        <v>0</v>
      </c>
      <c r="Z158" s="80">
        <v>1513603</v>
      </c>
      <c r="AA158" s="80">
        <v>1506673</v>
      </c>
      <c r="AB158" s="80">
        <v>0</v>
      </c>
      <c r="AC158" s="69">
        <v>6930</v>
      </c>
      <c r="AD158" s="69">
        <v>77</v>
      </c>
      <c r="AE158" s="69">
        <v>30</v>
      </c>
      <c r="AF158" s="80">
        <v>0</v>
      </c>
      <c r="AG158" s="80">
        <v>0</v>
      </c>
      <c r="AH158" s="69">
        <v>0</v>
      </c>
      <c r="AI158" s="69">
        <v>0</v>
      </c>
      <c r="AJ158" s="80">
        <v>0</v>
      </c>
      <c r="AK158" s="80">
        <v>0</v>
      </c>
      <c r="AL158" s="69">
        <v>0</v>
      </c>
      <c r="AM158" s="69">
        <v>0</v>
      </c>
      <c r="AN158" s="80">
        <v>0</v>
      </c>
      <c r="AO158" s="80">
        <v>0</v>
      </c>
      <c r="AP158" s="69">
        <v>0</v>
      </c>
      <c r="AQ158" s="69">
        <v>0</v>
      </c>
      <c r="AR158" s="80">
        <v>0</v>
      </c>
      <c r="AS158" s="80">
        <v>0</v>
      </c>
      <c r="AT158" s="69">
        <v>0</v>
      </c>
      <c r="AU158" s="69">
        <v>0</v>
      </c>
      <c r="AV158" s="80">
        <v>0</v>
      </c>
      <c r="AW158" s="80">
        <v>0</v>
      </c>
      <c r="AX158" s="69">
        <v>0</v>
      </c>
      <c r="AY158" s="69">
        <v>0</v>
      </c>
      <c r="AZ158" s="80">
        <v>0</v>
      </c>
      <c r="BA158" s="80">
        <v>0</v>
      </c>
      <c r="BB158" s="69">
        <v>0</v>
      </c>
      <c r="BC158" s="69">
        <v>0</v>
      </c>
      <c r="BD158" s="80">
        <v>0</v>
      </c>
      <c r="BE158" s="80">
        <v>0</v>
      </c>
      <c r="BF158" s="69">
        <v>0</v>
      </c>
      <c r="BG158" s="69">
        <v>0</v>
      </c>
      <c r="BH158" s="80">
        <v>0</v>
      </c>
      <c r="BI158" s="80">
        <v>0</v>
      </c>
      <c r="BJ158" s="69">
        <v>0</v>
      </c>
      <c r="BK158" s="69">
        <v>0</v>
      </c>
      <c r="BL158" s="80">
        <v>0</v>
      </c>
      <c r="BM158" s="80">
        <v>0</v>
      </c>
      <c r="BN158" s="69">
        <v>0</v>
      </c>
      <c r="BO158" s="69">
        <v>0</v>
      </c>
      <c r="BP158" s="80">
        <v>0</v>
      </c>
      <c r="BQ158" s="80">
        <v>0</v>
      </c>
      <c r="BR158" s="69">
        <v>0</v>
      </c>
      <c r="BS158" s="69">
        <v>0</v>
      </c>
      <c r="BT158" s="80">
        <v>0</v>
      </c>
      <c r="BU158" s="80">
        <v>0</v>
      </c>
      <c r="BV158" s="69">
        <v>0</v>
      </c>
      <c r="BW158" s="69">
        <v>0</v>
      </c>
      <c r="BX158" s="80">
        <v>0</v>
      </c>
      <c r="BY158" s="80">
        <v>0</v>
      </c>
      <c r="BZ158" s="69">
        <v>0</v>
      </c>
      <c r="CA158" s="69">
        <v>30</v>
      </c>
      <c r="CB158" s="80">
        <v>0</v>
      </c>
      <c r="CC158" s="80">
        <v>0</v>
      </c>
      <c r="CD158" s="69">
        <v>0</v>
      </c>
      <c r="CE158" s="69" t="s">
        <v>766</v>
      </c>
      <c r="CF158" s="69" t="s">
        <v>767</v>
      </c>
      <c r="CG158" s="69" t="s">
        <v>709</v>
      </c>
      <c r="CH158" s="69" t="s">
        <v>709</v>
      </c>
      <c r="CI158" s="69" t="s">
        <v>709</v>
      </c>
      <c r="CJ158" s="68" t="s">
        <v>709</v>
      </c>
      <c r="CK158" s="68">
        <v>45873</v>
      </c>
      <c r="CL158" s="185" t="s">
        <v>988</v>
      </c>
      <c r="CM158" s="67" t="s">
        <v>989</v>
      </c>
      <c r="CN158" s="67" t="s">
        <v>168</v>
      </c>
      <c r="CO158" s="68">
        <v>45715</v>
      </c>
      <c r="CP158" s="185" t="s">
        <v>991</v>
      </c>
      <c r="CQ158" s="67" t="s">
        <v>994</v>
      </c>
      <c r="CR158" s="67" t="s">
        <v>1020</v>
      </c>
      <c r="CS158" s="69">
        <v>2622051.6</v>
      </c>
      <c r="CT158" s="69"/>
      <c r="CU158" s="69"/>
      <c r="CV158" s="69">
        <v>0</v>
      </c>
      <c r="CW158" s="69">
        <v>28</v>
      </c>
      <c r="CX158" s="69">
        <v>0</v>
      </c>
      <c r="CY158" s="69">
        <v>0</v>
      </c>
      <c r="CZ158" s="69">
        <v>0</v>
      </c>
      <c r="DA158" s="69">
        <v>0</v>
      </c>
      <c r="DG158" t="str">
        <f t="shared" si="7"/>
        <v>DO</v>
      </c>
    </row>
    <row r="159" spans="1:111">
      <c r="A159" t="str">
        <f t="shared" si="6"/>
        <v>04DO</v>
      </c>
      <c r="B159" s="67" t="s">
        <v>3</v>
      </c>
      <c r="C159" s="67" t="s">
        <v>348</v>
      </c>
      <c r="D159" s="67" t="s">
        <v>349</v>
      </c>
      <c r="E159" s="68">
        <v>45023</v>
      </c>
      <c r="F159" s="185" t="s">
        <v>986</v>
      </c>
      <c r="G159" s="67" t="s">
        <v>995</v>
      </c>
      <c r="H159" s="69">
        <v>1</v>
      </c>
      <c r="I159" s="69">
        <v>3</v>
      </c>
      <c r="J159" s="69">
        <v>764</v>
      </c>
      <c r="K159" s="69">
        <v>860</v>
      </c>
      <c r="L159" s="69">
        <v>713</v>
      </c>
      <c r="M159" s="69">
        <v>147</v>
      </c>
      <c r="N159" s="69">
        <v>0</v>
      </c>
      <c r="O159" s="69">
        <v>0</v>
      </c>
      <c r="P159" s="69">
        <v>96</v>
      </c>
      <c r="Q159" s="80">
        <v>0</v>
      </c>
      <c r="R159" s="80">
        <v>10631541</v>
      </c>
      <c r="S159" s="80">
        <v>85557</v>
      </c>
      <c r="T159" s="80">
        <v>10545984</v>
      </c>
      <c r="U159" s="80">
        <v>10738131</v>
      </c>
      <c r="V159" s="80">
        <v>11100934</v>
      </c>
      <c r="W159" s="80">
        <v>0</v>
      </c>
      <c r="X159" s="80">
        <v>0</v>
      </c>
      <c r="Y159" s="80">
        <v>0</v>
      </c>
      <c r="Z159" s="80">
        <v>11100934</v>
      </c>
      <c r="AA159" s="80">
        <v>11070252</v>
      </c>
      <c r="AB159" s="80">
        <v>-1518</v>
      </c>
      <c r="AC159" s="69">
        <v>106590</v>
      </c>
      <c r="AD159" s="69">
        <v>57</v>
      </c>
      <c r="AE159" s="69">
        <v>0</v>
      </c>
      <c r="AF159" s="80">
        <v>0</v>
      </c>
      <c r="AG159" s="80">
        <v>0</v>
      </c>
      <c r="AH159" s="69">
        <v>0</v>
      </c>
      <c r="AI159" s="69">
        <v>0</v>
      </c>
      <c r="AJ159" s="80">
        <v>0</v>
      </c>
      <c r="AK159" s="80">
        <v>0</v>
      </c>
      <c r="AL159" s="69">
        <v>0</v>
      </c>
      <c r="AM159" s="69">
        <v>0</v>
      </c>
      <c r="AN159" s="80">
        <v>0</v>
      </c>
      <c r="AO159" s="80">
        <v>0</v>
      </c>
      <c r="AP159" s="69">
        <v>0</v>
      </c>
      <c r="AQ159" s="69">
        <v>0</v>
      </c>
      <c r="AR159" s="80">
        <v>0</v>
      </c>
      <c r="AS159" s="80">
        <v>0</v>
      </c>
      <c r="AT159" s="69">
        <v>0</v>
      </c>
      <c r="AU159" s="69">
        <v>0</v>
      </c>
      <c r="AV159" s="80">
        <v>0</v>
      </c>
      <c r="AW159" s="80">
        <v>0</v>
      </c>
      <c r="AX159" s="69">
        <v>0</v>
      </c>
      <c r="AY159" s="69">
        <v>0</v>
      </c>
      <c r="AZ159" s="80">
        <v>0</v>
      </c>
      <c r="BA159" s="80">
        <v>0</v>
      </c>
      <c r="BB159" s="69">
        <v>0</v>
      </c>
      <c r="BC159" s="69">
        <v>0</v>
      </c>
      <c r="BD159" s="80">
        <v>0</v>
      </c>
      <c r="BE159" s="80">
        <v>77426</v>
      </c>
      <c r="BF159" s="69">
        <v>0</v>
      </c>
      <c r="BG159" s="69">
        <v>0</v>
      </c>
      <c r="BH159" s="80">
        <v>0</v>
      </c>
      <c r="BI159" s="80">
        <v>0</v>
      </c>
      <c r="BJ159" s="69">
        <v>0</v>
      </c>
      <c r="BK159" s="69">
        <v>0</v>
      </c>
      <c r="BL159" s="80">
        <v>0</v>
      </c>
      <c r="BM159" s="80">
        <v>0</v>
      </c>
      <c r="BN159" s="69">
        <v>0</v>
      </c>
      <c r="BO159" s="69">
        <v>0</v>
      </c>
      <c r="BP159" s="80">
        <v>0</v>
      </c>
      <c r="BQ159" s="80">
        <v>0</v>
      </c>
      <c r="BR159" s="69">
        <v>0</v>
      </c>
      <c r="BS159" s="69">
        <v>0</v>
      </c>
      <c r="BT159" s="80">
        <v>0</v>
      </c>
      <c r="BU159" s="80">
        <v>0</v>
      </c>
      <c r="BV159" s="69">
        <v>0</v>
      </c>
      <c r="BW159" s="69">
        <v>0</v>
      </c>
      <c r="BX159" s="80">
        <v>0</v>
      </c>
      <c r="BY159" s="80">
        <v>0</v>
      </c>
      <c r="BZ159" s="69">
        <v>0</v>
      </c>
      <c r="CA159" s="69">
        <v>0</v>
      </c>
      <c r="CB159" s="80">
        <v>0</v>
      </c>
      <c r="CC159" s="80">
        <v>77426</v>
      </c>
      <c r="CD159" s="69">
        <v>0</v>
      </c>
      <c r="CE159" s="69" t="s">
        <v>841</v>
      </c>
      <c r="CF159" s="69" t="s">
        <v>842</v>
      </c>
      <c r="CG159" s="69" t="s">
        <v>709</v>
      </c>
      <c r="CH159" s="69" t="s">
        <v>709</v>
      </c>
      <c r="CI159" s="69" t="s">
        <v>709</v>
      </c>
      <c r="CJ159" s="68" t="s">
        <v>709</v>
      </c>
      <c r="CK159" s="68">
        <v>45867</v>
      </c>
      <c r="CL159" s="185" t="s">
        <v>988</v>
      </c>
      <c r="CM159" s="67" t="s">
        <v>989</v>
      </c>
      <c r="CN159" s="67" t="s">
        <v>168</v>
      </c>
      <c r="CO159" s="68">
        <v>45845</v>
      </c>
      <c r="CP159" s="185" t="s">
        <v>988</v>
      </c>
      <c r="CQ159" s="67" t="s">
        <v>989</v>
      </c>
      <c r="CR159" s="67" t="s">
        <v>1022</v>
      </c>
      <c r="CS159" s="69">
        <v>10492574.810000001</v>
      </c>
      <c r="CT159" s="69"/>
      <c r="CU159" s="69"/>
      <c r="CV159" s="69">
        <v>0</v>
      </c>
      <c r="CW159" s="69">
        <v>39</v>
      </c>
      <c r="CX159" s="69">
        <v>0</v>
      </c>
      <c r="CY159" s="69">
        <v>0</v>
      </c>
      <c r="CZ159" s="69">
        <v>0</v>
      </c>
      <c r="DA159" s="69">
        <v>0</v>
      </c>
      <c r="DG159" t="str">
        <f t="shared" si="7"/>
        <v>DO</v>
      </c>
    </row>
    <row r="160" spans="1:111">
      <c r="A160" t="str">
        <f t="shared" si="6"/>
        <v>04DO</v>
      </c>
      <c r="B160" s="67" t="s">
        <v>3</v>
      </c>
      <c r="C160" s="67" t="s">
        <v>350</v>
      </c>
      <c r="D160" s="67" t="s">
        <v>351</v>
      </c>
      <c r="E160" s="68">
        <v>44791</v>
      </c>
      <c r="F160" s="185" t="s">
        <v>988</v>
      </c>
      <c r="G160" s="67" t="s">
        <v>995</v>
      </c>
      <c r="H160" s="69">
        <v>2</v>
      </c>
      <c r="I160" s="69">
        <v>10</v>
      </c>
      <c r="J160" s="69">
        <v>622</v>
      </c>
      <c r="K160" s="69">
        <v>706</v>
      </c>
      <c r="L160" s="69">
        <v>649</v>
      </c>
      <c r="M160" s="69">
        <v>57</v>
      </c>
      <c r="N160" s="69">
        <v>0</v>
      </c>
      <c r="O160" s="69">
        <v>0</v>
      </c>
      <c r="P160" s="69">
        <v>84</v>
      </c>
      <c r="Q160" s="80">
        <v>0</v>
      </c>
      <c r="R160" s="80">
        <v>31058595</v>
      </c>
      <c r="S160" s="80">
        <v>150000</v>
      </c>
      <c r="T160" s="80">
        <v>30908595</v>
      </c>
      <c r="U160" s="80">
        <v>33155117</v>
      </c>
      <c r="V160" s="80">
        <v>32699199</v>
      </c>
      <c r="W160" s="80">
        <v>0</v>
      </c>
      <c r="X160" s="80">
        <v>0</v>
      </c>
      <c r="Y160" s="80">
        <v>0</v>
      </c>
      <c r="Z160" s="80">
        <v>32699199</v>
      </c>
      <c r="AA160" s="80">
        <v>32554410</v>
      </c>
      <c r="AB160" s="80">
        <v>-144790</v>
      </c>
      <c r="AC160" s="69">
        <v>1946522</v>
      </c>
      <c r="AD160" s="69">
        <v>57</v>
      </c>
      <c r="AE160" s="69">
        <v>0</v>
      </c>
      <c r="AF160" s="80">
        <v>0</v>
      </c>
      <c r="AG160" s="80">
        <v>1746</v>
      </c>
      <c r="AH160" s="69">
        <v>0</v>
      </c>
      <c r="AI160" s="69">
        <v>0</v>
      </c>
      <c r="AJ160" s="80">
        <v>0</v>
      </c>
      <c r="AK160" s="80">
        <v>1779105</v>
      </c>
      <c r="AL160" s="69">
        <v>8878</v>
      </c>
      <c r="AM160" s="69">
        <v>0</v>
      </c>
      <c r="AN160" s="80">
        <v>0</v>
      </c>
      <c r="AO160" s="80">
        <v>8824</v>
      </c>
      <c r="AP160" s="69">
        <v>0</v>
      </c>
      <c r="AQ160" s="69">
        <v>0</v>
      </c>
      <c r="AR160" s="80">
        <v>0</v>
      </c>
      <c r="AS160" s="80">
        <v>0</v>
      </c>
      <c r="AT160" s="69">
        <v>0</v>
      </c>
      <c r="AU160" s="69">
        <v>0</v>
      </c>
      <c r="AV160" s="80">
        <v>0</v>
      </c>
      <c r="AW160" s="80">
        <v>0</v>
      </c>
      <c r="AX160" s="69">
        <v>0</v>
      </c>
      <c r="AY160" s="69">
        <v>0</v>
      </c>
      <c r="AZ160" s="80">
        <v>0</v>
      </c>
      <c r="BA160" s="80">
        <v>239103</v>
      </c>
      <c r="BB160" s="69">
        <v>0</v>
      </c>
      <c r="BC160" s="69">
        <v>0</v>
      </c>
      <c r="BD160" s="80">
        <v>0</v>
      </c>
      <c r="BE160" s="80">
        <v>79175</v>
      </c>
      <c r="BF160" s="69">
        <v>0</v>
      </c>
      <c r="BG160" s="69">
        <v>0</v>
      </c>
      <c r="BH160" s="80">
        <v>0</v>
      </c>
      <c r="BI160" s="80">
        <v>0</v>
      </c>
      <c r="BJ160" s="69">
        <v>0</v>
      </c>
      <c r="BK160" s="69">
        <v>0</v>
      </c>
      <c r="BL160" s="80">
        <v>0</v>
      </c>
      <c r="BM160" s="80">
        <v>0</v>
      </c>
      <c r="BN160" s="69">
        <v>0</v>
      </c>
      <c r="BO160" s="69">
        <v>0</v>
      </c>
      <c r="BP160" s="80">
        <v>0</v>
      </c>
      <c r="BQ160" s="80">
        <v>0</v>
      </c>
      <c r="BR160" s="69">
        <v>0</v>
      </c>
      <c r="BS160" s="69">
        <v>0</v>
      </c>
      <c r="BT160" s="80">
        <v>0</v>
      </c>
      <c r="BU160" s="80">
        <v>0</v>
      </c>
      <c r="BV160" s="69">
        <v>0</v>
      </c>
      <c r="BW160" s="69">
        <v>0</v>
      </c>
      <c r="BX160" s="80">
        <v>0</v>
      </c>
      <c r="BY160" s="80">
        <v>0</v>
      </c>
      <c r="BZ160" s="69">
        <v>0</v>
      </c>
      <c r="CA160" s="69">
        <v>0</v>
      </c>
      <c r="CB160" s="80">
        <v>0</v>
      </c>
      <c r="CC160" s="80">
        <v>1989203</v>
      </c>
      <c r="CD160" s="69">
        <v>8878</v>
      </c>
      <c r="CE160" s="69" t="s">
        <v>742</v>
      </c>
      <c r="CF160" s="69" t="s">
        <v>743</v>
      </c>
      <c r="CG160" s="69" t="s">
        <v>709</v>
      </c>
      <c r="CH160" s="69" t="s">
        <v>709</v>
      </c>
      <c r="CI160" s="69" t="s">
        <v>709</v>
      </c>
      <c r="CJ160" s="68" t="s">
        <v>709</v>
      </c>
      <c r="CK160" s="68">
        <v>45839</v>
      </c>
      <c r="CL160" s="185" t="s">
        <v>988</v>
      </c>
      <c r="CM160" s="67" t="s">
        <v>989</v>
      </c>
      <c r="CN160" s="67" t="s">
        <v>168</v>
      </c>
      <c r="CO160" s="68">
        <v>45583</v>
      </c>
      <c r="CP160" s="185" t="s">
        <v>993</v>
      </c>
      <c r="CQ160" s="67" t="s">
        <v>994</v>
      </c>
      <c r="CR160" s="67" t="s">
        <v>1021</v>
      </c>
      <c r="CS160" s="69">
        <v>29695111.359999999</v>
      </c>
      <c r="CT160" s="69"/>
      <c r="CU160" s="69"/>
      <c r="CV160" s="69">
        <v>0</v>
      </c>
      <c r="CW160" s="69">
        <v>27</v>
      </c>
      <c r="CX160" s="69">
        <v>0</v>
      </c>
      <c r="CY160" s="69">
        <v>0</v>
      </c>
      <c r="CZ160" s="69">
        <v>-118750</v>
      </c>
      <c r="DA160" s="69">
        <v>0</v>
      </c>
      <c r="DG160" t="str">
        <f t="shared" si="7"/>
        <v>DO</v>
      </c>
    </row>
    <row r="161" spans="1:111">
      <c r="A161" t="str">
        <f t="shared" si="6"/>
        <v>04DO</v>
      </c>
      <c r="B161" s="67" t="s">
        <v>3</v>
      </c>
      <c r="C161" s="67" t="s">
        <v>352</v>
      </c>
      <c r="D161" s="67" t="s">
        <v>353</v>
      </c>
      <c r="E161" s="68">
        <v>44897</v>
      </c>
      <c r="F161" s="185" t="s">
        <v>993</v>
      </c>
      <c r="G161" s="67" t="s">
        <v>995</v>
      </c>
      <c r="H161" s="69">
        <v>2</v>
      </c>
      <c r="I161" s="69">
        <v>11</v>
      </c>
      <c r="J161" s="69">
        <v>324</v>
      </c>
      <c r="K161" s="69">
        <v>551</v>
      </c>
      <c r="L161" s="69">
        <v>550</v>
      </c>
      <c r="M161" s="69">
        <v>1</v>
      </c>
      <c r="N161" s="69">
        <v>0</v>
      </c>
      <c r="O161" s="69">
        <v>0</v>
      </c>
      <c r="P161" s="69">
        <v>179</v>
      </c>
      <c r="Q161" s="80">
        <v>48</v>
      </c>
      <c r="R161" s="80">
        <v>3993841</v>
      </c>
      <c r="S161" s="80">
        <v>50000</v>
      </c>
      <c r="T161" s="80">
        <v>3943841</v>
      </c>
      <c r="U161" s="80">
        <v>4453325</v>
      </c>
      <c r="V161" s="80">
        <v>4438530</v>
      </c>
      <c r="W161" s="80">
        <v>0</v>
      </c>
      <c r="X161" s="80">
        <v>0</v>
      </c>
      <c r="Y161" s="80">
        <v>0</v>
      </c>
      <c r="Z161" s="80">
        <v>4438530</v>
      </c>
      <c r="AA161" s="80">
        <v>4429433</v>
      </c>
      <c r="AB161" s="80">
        <v>-6049</v>
      </c>
      <c r="AC161" s="69">
        <v>459484</v>
      </c>
      <c r="AD161" s="69">
        <v>135</v>
      </c>
      <c r="AE161" s="69">
        <v>0</v>
      </c>
      <c r="AF161" s="80">
        <v>0</v>
      </c>
      <c r="AG161" s="80">
        <v>14920</v>
      </c>
      <c r="AH161" s="69">
        <v>0</v>
      </c>
      <c r="AI161" s="69">
        <v>0</v>
      </c>
      <c r="AJ161" s="80">
        <v>48</v>
      </c>
      <c r="AK161" s="80">
        <v>317478</v>
      </c>
      <c r="AL161" s="69">
        <v>258</v>
      </c>
      <c r="AM161" s="69">
        <v>0</v>
      </c>
      <c r="AN161" s="80">
        <v>0</v>
      </c>
      <c r="AO161" s="80">
        <v>0</v>
      </c>
      <c r="AP161" s="69">
        <v>0</v>
      </c>
      <c r="AQ161" s="69">
        <v>0</v>
      </c>
      <c r="AR161" s="80">
        <v>0</v>
      </c>
      <c r="AS161" s="80">
        <v>0</v>
      </c>
      <c r="AT161" s="69">
        <v>0</v>
      </c>
      <c r="AU161" s="69">
        <v>0</v>
      </c>
      <c r="AV161" s="80">
        <v>0</v>
      </c>
      <c r="AW161" s="80">
        <v>0</v>
      </c>
      <c r="AX161" s="69">
        <v>0</v>
      </c>
      <c r="AY161" s="69">
        <v>0</v>
      </c>
      <c r="AZ161" s="80">
        <v>0</v>
      </c>
      <c r="BA161" s="80">
        <v>0</v>
      </c>
      <c r="BB161" s="69">
        <v>0</v>
      </c>
      <c r="BC161" s="69">
        <v>0</v>
      </c>
      <c r="BD161" s="80">
        <v>0</v>
      </c>
      <c r="BE161" s="80">
        <v>0</v>
      </c>
      <c r="BF161" s="69">
        <v>0</v>
      </c>
      <c r="BG161" s="69">
        <v>0</v>
      </c>
      <c r="BH161" s="80">
        <v>0</v>
      </c>
      <c r="BI161" s="80">
        <v>0</v>
      </c>
      <c r="BJ161" s="69">
        <v>0</v>
      </c>
      <c r="BK161" s="69">
        <v>19</v>
      </c>
      <c r="BL161" s="80">
        <v>0</v>
      </c>
      <c r="BM161" s="80">
        <v>0</v>
      </c>
      <c r="BN161" s="69">
        <v>0</v>
      </c>
      <c r="BO161" s="69">
        <v>0</v>
      </c>
      <c r="BP161" s="80">
        <v>0</v>
      </c>
      <c r="BQ161" s="80">
        <v>93000</v>
      </c>
      <c r="BR161" s="69">
        <v>0</v>
      </c>
      <c r="BS161" s="69">
        <v>0</v>
      </c>
      <c r="BT161" s="80">
        <v>0</v>
      </c>
      <c r="BU161" s="80">
        <v>0</v>
      </c>
      <c r="BV161" s="69">
        <v>0</v>
      </c>
      <c r="BW161" s="69">
        <v>0</v>
      </c>
      <c r="BX161" s="80">
        <v>0</v>
      </c>
      <c r="BY161" s="80">
        <v>0</v>
      </c>
      <c r="BZ161" s="69">
        <v>0</v>
      </c>
      <c r="CA161" s="69">
        <v>19</v>
      </c>
      <c r="CB161" s="80">
        <v>48</v>
      </c>
      <c r="CC161" s="80">
        <v>425398</v>
      </c>
      <c r="CD161" s="69">
        <v>258</v>
      </c>
      <c r="CE161" s="69" t="s">
        <v>843</v>
      </c>
      <c r="CF161" s="69" t="s">
        <v>844</v>
      </c>
      <c r="CG161" s="69" t="s">
        <v>709</v>
      </c>
      <c r="CH161" s="69" t="s">
        <v>709</v>
      </c>
      <c r="CI161" s="69" t="s">
        <v>709</v>
      </c>
      <c r="CJ161" s="68" t="s">
        <v>709</v>
      </c>
      <c r="CK161" s="68">
        <v>45852</v>
      </c>
      <c r="CL161" s="185" t="s">
        <v>988</v>
      </c>
      <c r="CM161" s="67" t="s">
        <v>989</v>
      </c>
      <c r="CN161" s="67" t="s">
        <v>168</v>
      </c>
      <c r="CO161" s="68">
        <v>45737</v>
      </c>
      <c r="CP161" s="185" t="s">
        <v>991</v>
      </c>
      <c r="CQ161" s="67" t="s">
        <v>994</v>
      </c>
      <c r="CR161" s="67" t="s">
        <v>1022</v>
      </c>
      <c r="CS161" s="69">
        <v>4033616.25</v>
      </c>
      <c r="CT161" s="69"/>
      <c r="CU161" s="69"/>
      <c r="CV161" s="69">
        <v>0</v>
      </c>
      <c r="CW161" s="69">
        <v>44</v>
      </c>
      <c r="CX161" s="69">
        <v>0</v>
      </c>
      <c r="CY161" s="69">
        <v>0</v>
      </c>
      <c r="CZ161" s="69">
        <v>0</v>
      </c>
      <c r="DA161" s="69">
        <v>0</v>
      </c>
      <c r="DG161" t="str">
        <f t="shared" si="7"/>
        <v>DO</v>
      </c>
    </row>
    <row r="162" spans="1:111">
      <c r="A162" t="str">
        <f t="shared" si="6"/>
        <v>04DO</v>
      </c>
      <c r="B162" s="67" t="s">
        <v>3</v>
      </c>
      <c r="C162" s="67" t="s">
        <v>354</v>
      </c>
      <c r="D162" s="67" t="s">
        <v>355</v>
      </c>
      <c r="E162" s="68">
        <v>45051</v>
      </c>
      <c r="F162" s="185" t="s">
        <v>986</v>
      </c>
      <c r="G162" s="67" t="s">
        <v>995</v>
      </c>
      <c r="H162" s="69">
        <v>2</v>
      </c>
      <c r="I162" s="69">
        <v>5</v>
      </c>
      <c r="J162" s="69">
        <v>241</v>
      </c>
      <c r="K162" s="69">
        <v>466</v>
      </c>
      <c r="L162" s="69">
        <v>466</v>
      </c>
      <c r="M162" s="69">
        <v>0</v>
      </c>
      <c r="N162" s="69">
        <v>0</v>
      </c>
      <c r="O162" s="69">
        <v>0</v>
      </c>
      <c r="P162" s="69">
        <v>225</v>
      </c>
      <c r="Q162" s="80">
        <v>0</v>
      </c>
      <c r="R162" s="80">
        <v>8153790</v>
      </c>
      <c r="S162" s="80">
        <v>72216</v>
      </c>
      <c r="T162" s="80">
        <v>8081573</v>
      </c>
      <c r="U162" s="80">
        <v>8619435</v>
      </c>
      <c r="V162" s="80">
        <v>8570644</v>
      </c>
      <c r="W162" s="80">
        <v>0</v>
      </c>
      <c r="X162" s="80">
        <v>0</v>
      </c>
      <c r="Y162" s="80">
        <v>0</v>
      </c>
      <c r="Z162" s="80">
        <v>8570644</v>
      </c>
      <c r="AA162" s="80">
        <v>8567270</v>
      </c>
      <c r="AB162" s="80">
        <v>0</v>
      </c>
      <c r="AC162" s="69">
        <v>469019</v>
      </c>
      <c r="AD162" s="69">
        <v>175</v>
      </c>
      <c r="AE162" s="69">
        <v>0</v>
      </c>
      <c r="AF162" s="80">
        <v>0</v>
      </c>
      <c r="AG162" s="80">
        <v>121843</v>
      </c>
      <c r="AH162" s="69">
        <v>1201843</v>
      </c>
      <c r="AI162" s="69">
        <v>0</v>
      </c>
      <c r="AJ162" s="80">
        <v>0</v>
      </c>
      <c r="AK162" s="80">
        <v>314395</v>
      </c>
      <c r="AL162" s="69">
        <v>24985</v>
      </c>
      <c r="AM162" s="69">
        <v>0</v>
      </c>
      <c r="AN162" s="80">
        <v>0</v>
      </c>
      <c r="AO162" s="80">
        <v>0</v>
      </c>
      <c r="AP162" s="69">
        <v>0</v>
      </c>
      <c r="AQ162" s="69">
        <v>0</v>
      </c>
      <c r="AR162" s="80">
        <v>0</v>
      </c>
      <c r="AS162" s="80">
        <v>0</v>
      </c>
      <c r="AT162" s="69">
        <v>0</v>
      </c>
      <c r="AU162" s="69">
        <v>0</v>
      </c>
      <c r="AV162" s="80">
        <v>0</v>
      </c>
      <c r="AW162" s="80">
        <v>0</v>
      </c>
      <c r="AX162" s="69">
        <v>0</v>
      </c>
      <c r="AY162" s="69">
        <v>0</v>
      </c>
      <c r="AZ162" s="80">
        <v>0</v>
      </c>
      <c r="BA162" s="80">
        <v>3335</v>
      </c>
      <c r="BB162" s="69">
        <v>3335</v>
      </c>
      <c r="BC162" s="69">
        <v>0</v>
      </c>
      <c r="BD162" s="80">
        <v>0</v>
      </c>
      <c r="BE162" s="80">
        <v>22700</v>
      </c>
      <c r="BF162" s="69">
        <v>22700</v>
      </c>
      <c r="BG162" s="69">
        <v>0</v>
      </c>
      <c r="BH162" s="80">
        <v>0</v>
      </c>
      <c r="BI162" s="80">
        <v>0</v>
      </c>
      <c r="BJ162" s="69">
        <v>0</v>
      </c>
      <c r="BK162" s="69">
        <v>0</v>
      </c>
      <c r="BL162" s="80">
        <v>0</v>
      </c>
      <c r="BM162" s="80">
        <v>0</v>
      </c>
      <c r="BN162" s="69">
        <v>0</v>
      </c>
      <c r="BO162" s="69">
        <v>0</v>
      </c>
      <c r="BP162" s="80">
        <v>0</v>
      </c>
      <c r="BQ162" s="80">
        <v>0</v>
      </c>
      <c r="BR162" s="69">
        <v>0</v>
      </c>
      <c r="BS162" s="69">
        <v>0</v>
      </c>
      <c r="BT162" s="80">
        <v>0</v>
      </c>
      <c r="BU162" s="80">
        <v>0</v>
      </c>
      <c r="BV162" s="69">
        <v>0</v>
      </c>
      <c r="BW162" s="69">
        <v>0</v>
      </c>
      <c r="BX162" s="80">
        <v>0</v>
      </c>
      <c r="BY162" s="80">
        <v>0</v>
      </c>
      <c r="BZ162" s="69">
        <v>0</v>
      </c>
      <c r="CA162" s="69">
        <v>0</v>
      </c>
      <c r="CB162" s="80">
        <v>0</v>
      </c>
      <c r="CC162" s="80">
        <v>462272</v>
      </c>
      <c r="CD162" s="69">
        <v>1252862</v>
      </c>
      <c r="CE162" s="69" t="s">
        <v>845</v>
      </c>
      <c r="CF162" s="69" t="s">
        <v>846</v>
      </c>
      <c r="CG162" s="69" t="s">
        <v>709</v>
      </c>
      <c r="CH162" s="69" t="s">
        <v>709</v>
      </c>
      <c r="CI162" s="69" t="s">
        <v>709</v>
      </c>
      <c r="CJ162" s="68" t="s">
        <v>709</v>
      </c>
      <c r="CK162" s="68">
        <v>45853</v>
      </c>
      <c r="CL162" s="185" t="s">
        <v>988</v>
      </c>
      <c r="CM162" s="67" t="s">
        <v>989</v>
      </c>
      <c r="CN162" s="67" t="s">
        <v>168</v>
      </c>
      <c r="CO162" s="68">
        <v>45702</v>
      </c>
      <c r="CP162" s="185" t="s">
        <v>991</v>
      </c>
      <c r="CQ162" s="67" t="s">
        <v>994</v>
      </c>
      <c r="CR162" s="67" t="s">
        <v>1021</v>
      </c>
      <c r="CS162" s="69">
        <v>7653131.2000000002</v>
      </c>
      <c r="CT162" s="69"/>
      <c r="CU162" s="69"/>
      <c r="CV162" s="69">
        <v>0</v>
      </c>
      <c r="CW162" s="69">
        <v>50</v>
      </c>
      <c r="CX162" s="69">
        <v>0</v>
      </c>
      <c r="CY162" s="69">
        <v>0</v>
      </c>
      <c r="CZ162" s="69">
        <v>0</v>
      </c>
      <c r="DA162" s="69">
        <v>0</v>
      </c>
      <c r="DG162" t="str">
        <f t="shared" si="7"/>
        <v>DO</v>
      </c>
    </row>
    <row r="163" spans="1:111">
      <c r="A163" t="str">
        <f t="shared" si="6"/>
        <v>04DO</v>
      </c>
      <c r="B163" s="67" t="s">
        <v>3</v>
      </c>
      <c r="C163" s="67" t="s">
        <v>651</v>
      </c>
      <c r="D163" s="67" t="s">
        <v>652</v>
      </c>
      <c r="E163" s="68">
        <v>45142</v>
      </c>
      <c r="F163" s="185" t="s">
        <v>988</v>
      </c>
      <c r="G163" s="67" t="s">
        <v>990</v>
      </c>
      <c r="H163" s="69">
        <v>1</v>
      </c>
      <c r="I163" s="69">
        <v>1</v>
      </c>
      <c r="J163" s="69">
        <v>287</v>
      </c>
      <c r="K163" s="69">
        <v>408</v>
      </c>
      <c r="L163" s="69">
        <v>408</v>
      </c>
      <c r="M163" s="69">
        <v>0</v>
      </c>
      <c r="N163" s="69">
        <v>0</v>
      </c>
      <c r="O163" s="69">
        <v>0</v>
      </c>
      <c r="P163" s="69">
        <v>121</v>
      </c>
      <c r="Q163" s="80">
        <v>0</v>
      </c>
      <c r="R163" s="80">
        <v>5369226</v>
      </c>
      <c r="S163" s="80">
        <v>50000</v>
      </c>
      <c r="T163" s="80">
        <v>5319226</v>
      </c>
      <c r="U163" s="80">
        <v>5369226</v>
      </c>
      <c r="V163" s="80">
        <v>5576786</v>
      </c>
      <c r="W163" s="80">
        <v>0</v>
      </c>
      <c r="X163" s="80">
        <v>0</v>
      </c>
      <c r="Y163" s="80">
        <v>0</v>
      </c>
      <c r="Z163" s="80">
        <v>5576786</v>
      </c>
      <c r="AA163" s="80">
        <v>5571433</v>
      </c>
      <c r="AB163" s="80">
        <v>-5352</v>
      </c>
      <c r="AC163" s="69">
        <v>104495</v>
      </c>
      <c r="AD163" s="69">
        <v>64</v>
      </c>
      <c r="AE163" s="69">
        <v>28</v>
      </c>
      <c r="AF163" s="80">
        <v>0</v>
      </c>
      <c r="AG163" s="80">
        <v>31492</v>
      </c>
      <c r="AH163" s="69">
        <v>0</v>
      </c>
      <c r="AI163" s="69">
        <v>0</v>
      </c>
      <c r="AJ163" s="80">
        <v>0</v>
      </c>
      <c r="AK163" s="80">
        <v>7489</v>
      </c>
      <c r="AL163" s="69">
        <v>0</v>
      </c>
      <c r="AM163" s="69">
        <v>0</v>
      </c>
      <c r="AN163" s="80">
        <v>0</v>
      </c>
      <c r="AO163" s="80">
        <v>0</v>
      </c>
      <c r="AP163" s="69">
        <v>0</v>
      </c>
      <c r="AQ163" s="69">
        <v>0</v>
      </c>
      <c r="AR163" s="80">
        <v>0</v>
      </c>
      <c r="AS163" s="80">
        <v>0</v>
      </c>
      <c r="AT163" s="69">
        <v>0</v>
      </c>
      <c r="AU163" s="69">
        <v>0</v>
      </c>
      <c r="AV163" s="80">
        <v>0</v>
      </c>
      <c r="AW163" s="80">
        <v>0</v>
      </c>
      <c r="AX163" s="69">
        <v>0</v>
      </c>
      <c r="AY163" s="69">
        <v>0</v>
      </c>
      <c r="AZ163" s="80">
        <v>0</v>
      </c>
      <c r="BA163" s="80">
        <v>0</v>
      </c>
      <c r="BB163" s="69">
        <v>0</v>
      </c>
      <c r="BC163" s="69">
        <v>0</v>
      </c>
      <c r="BD163" s="80">
        <v>0</v>
      </c>
      <c r="BE163" s="80">
        <v>0</v>
      </c>
      <c r="BF163" s="69">
        <v>0</v>
      </c>
      <c r="BG163" s="69">
        <v>0</v>
      </c>
      <c r="BH163" s="80">
        <v>0</v>
      </c>
      <c r="BI163" s="80">
        <v>0</v>
      </c>
      <c r="BJ163" s="69">
        <v>0</v>
      </c>
      <c r="BK163" s="69">
        <v>0</v>
      </c>
      <c r="BL163" s="80">
        <v>0</v>
      </c>
      <c r="BM163" s="80">
        <v>0</v>
      </c>
      <c r="BN163" s="69">
        <v>0</v>
      </c>
      <c r="BO163" s="69">
        <v>0</v>
      </c>
      <c r="BP163" s="80">
        <v>0</v>
      </c>
      <c r="BQ163" s="80">
        <v>0</v>
      </c>
      <c r="BR163" s="69">
        <v>0</v>
      </c>
      <c r="BS163" s="69">
        <v>0</v>
      </c>
      <c r="BT163" s="80">
        <v>0</v>
      </c>
      <c r="BU163" s="80">
        <v>0</v>
      </c>
      <c r="BV163" s="69">
        <v>0</v>
      </c>
      <c r="BW163" s="69">
        <v>0</v>
      </c>
      <c r="BX163" s="80">
        <v>0</v>
      </c>
      <c r="BY163" s="80">
        <v>0</v>
      </c>
      <c r="BZ163" s="69">
        <v>0</v>
      </c>
      <c r="CA163" s="69">
        <v>28</v>
      </c>
      <c r="CB163" s="80">
        <v>0</v>
      </c>
      <c r="CC163" s="80">
        <v>38981</v>
      </c>
      <c r="CD163" s="69">
        <v>0</v>
      </c>
      <c r="CE163" s="69" t="s">
        <v>847</v>
      </c>
      <c r="CF163" s="69" t="s">
        <v>848</v>
      </c>
      <c r="CG163" s="69" t="s">
        <v>709</v>
      </c>
      <c r="CH163" s="69" t="s">
        <v>709</v>
      </c>
      <c r="CI163" s="69" t="s">
        <v>709</v>
      </c>
      <c r="CJ163" s="68" t="s">
        <v>709</v>
      </c>
      <c r="CK163" s="68">
        <v>45951</v>
      </c>
      <c r="CL163" s="185" t="s">
        <v>993</v>
      </c>
      <c r="CM163" s="67" t="s">
        <v>989</v>
      </c>
      <c r="CN163" s="67" t="s">
        <v>168</v>
      </c>
      <c r="CO163" s="68">
        <v>45756</v>
      </c>
      <c r="CP163" s="185" t="s">
        <v>986</v>
      </c>
      <c r="CQ163" s="67" t="s">
        <v>994</v>
      </c>
      <c r="CR163" s="67" t="s">
        <v>1020</v>
      </c>
      <c r="CS163" s="69">
        <v>4627615.0599999996</v>
      </c>
      <c r="CT163" s="69"/>
      <c r="CU163" s="69"/>
      <c r="CV163" s="69">
        <v>0</v>
      </c>
      <c r="CW163" s="69">
        <v>29</v>
      </c>
      <c r="CX163" s="69">
        <v>0</v>
      </c>
      <c r="CY163" s="69">
        <v>0</v>
      </c>
      <c r="CZ163" s="69">
        <v>0</v>
      </c>
      <c r="DA163" s="69">
        <v>0</v>
      </c>
      <c r="DG163" t="str">
        <f t="shared" si="7"/>
        <v>DO</v>
      </c>
    </row>
    <row r="164" spans="1:111">
      <c r="A164" t="str">
        <f t="shared" si="6"/>
        <v>04DO</v>
      </c>
      <c r="B164" s="67" t="s">
        <v>3</v>
      </c>
      <c r="C164" s="67" t="s">
        <v>701</v>
      </c>
      <c r="D164" s="67" t="s">
        <v>1029</v>
      </c>
      <c r="E164" s="68">
        <v>45296</v>
      </c>
      <c r="F164" s="185" t="s">
        <v>991</v>
      </c>
      <c r="G164" s="67" t="s">
        <v>990</v>
      </c>
      <c r="H164" s="69">
        <v>3</v>
      </c>
      <c r="I164" s="69">
        <v>0</v>
      </c>
      <c r="J164" s="69">
        <v>163</v>
      </c>
      <c r="K164" s="69">
        <v>241</v>
      </c>
      <c r="L164" s="69">
        <v>241</v>
      </c>
      <c r="M164" s="69">
        <v>0</v>
      </c>
      <c r="N164" s="69">
        <v>0</v>
      </c>
      <c r="O164" s="69">
        <v>0</v>
      </c>
      <c r="P164" s="69">
        <v>78</v>
      </c>
      <c r="Q164" s="80">
        <v>0</v>
      </c>
      <c r="R164" s="80">
        <v>4920477</v>
      </c>
      <c r="S164" s="80">
        <v>50000</v>
      </c>
      <c r="T164" s="80">
        <v>4870477</v>
      </c>
      <c r="U164" s="80">
        <v>4920477</v>
      </c>
      <c r="V164" s="80">
        <v>4833727</v>
      </c>
      <c r="W164" s="80">
        <v>0</v>
      </c>
      <c r="X164" s="80">
        <v>0</v>
      </c>
      <c r="Y164" s="80">
        <v>0</v>
      </c>
      <c r="Z164" s="80">
        <v>4833727</v>
      </c>
      <c r="AA164" s="80">
        <v>4832964</v>
      </c>
      <c r="AB164" s="80">
        <v>-763</v>
      </c>
      <c r="AC164" s="69">
        <v>0</v>
      </c>
      <c r="AD164" s="69">
        <v>39</v>
      </c>
      <c r="AE164" s="69">
        <v>18</v>
      </c>
      <c r="AF164" s="80">
        <v>0</v>
      </c>
      <c r="AG164" s="80">
        <v>0</v>
      </c>
      <c r="AH164" s="69">
        <v>0</v>
      </c>
      <c r="AI164" s="69">
        <v>0</v>
      </c>
      <c r="AJ164" s="80">
        <v>0</v>
      </c>
      <c r="AK164" s="80">
        <v>0</v>
      </c>
      <c r="AL164" s="69">
        <v>0</v>
      </c>
      <c r="AM164" s="69">
        <v>0</v>
      </c>
      <c r="AN164" s="80">
        <v>0</v>
      </c>
      <c r="AO164" s="80">
        <v>0</v>
      </c>
      <c r="AP164" s="69">
        <v>0</v>
      </c>
      <c r="AQ164" s="69">
        <v>0</v>
      </c>
      <c r="AR164" s="80">
        <v>0</v>
      </c>
      <c r="AS164" s="80">
        <v>0</v>
      </c>
      <c r="AT164" s="69">
        <v>0</v>
      </c>
      <c r="AU164" s="69">
        <v>0</v>
      </c>
      <c r="AV164" s="80">
        <v>0</v>
      </c>
      <c r="AW164" s="80">
        <v>0</v>
      </c>
      <c r="AX164" s="69">
        <v>0</v>
      </c>
      <c r="AY164" s="69">
        <v>0</v>
      </c>
      <c r="AZ164" s="80">
        <v>0</v>
      </c>
      <c r="BA164" s="80">
        <v>0</v>
      </c>
      <c r="BB164" s="69">
        <v>0</v>
      </c>
      <c r="BC164" s="69">
        <v>0</v>
      </c>
      <c r="BD164" s="80">
        <v>0</v>
      </c>
      <c r="BE164" s="80">
        <v>0</v>
      </c>
      <c r="BF164" s="69">
        <v>0</v>
      </c>
      <c r="BG164" s="69">
        <v>0</v>
      </c>
      <c r="BH164" s="80">
        <v>0</v>
      </c>
      <c r="BI164" s="80">
        <v>0</v>
      </c>
      <c r="BJ164" s="69">
        <v>0</v>
      </c>
      <c r="BK164" s="69">
        <v>0</v>
      </c>
      <c r="BL164" s="80">
        <v>0</v>
      </c>
      <c r="BM164" s="80">
        <v>0</v>
      </c>
      <c r="BN164" s="69">
        <v>0</v>
      </c>
      <c r="BO164" s="69">
        <v>0</v>
      </c>
      <c r="BP164" s="80">
        <v>0</v>
      </c>
      <c r="BQ164" s="80">
        <v>0</v>
      </c>
      <c r="BR164" s="69">
        <v>0</v>
      </c>
      <c r="BS164" s="69">
        <v>0</v>
      </c>
      <c r="BT164" s="80">
        <v>0</v>
      </c>
      <c r="BU164" s="80">
        <v>0</v>
      </c>
      <c r="BV164" s="69">
        <v>0</v>
      </c>
      <c r="BW164" s="69">
        <v>0</v>
      </c>
      <c r="BX164" s="80">
        <v>0</v>
      </c>
      <c r="BY164" s="80">
        <v>0</v>
      </c>
      <c r="BZ164" s="69">
        <v>0</v>
      </c>
      <c r="CA164" s="69">
        <v>18</v>
      </c>
      <c r="CB164" s="80">
        <v>0</v>
      </c>
      <c r="CC164" s="80">
        <v>0</v>
      </c>
      <c r="CD164" s="69">
        <v>0</v>
      </c>
      <c r="CE164" s="69" t="s">
        <v>744</v>
      </c>
      <c r="CF164" s="69" t="s">
        <v>745</v>
      </c>
      <c r="CG164" s="69" t="s">
        <v>709</v>
      </c>
      <c r="CH164" s="69" t="s">
        <v>709</v>
      </c>
      <c r="CI164" s="69" t="s">
        <v>709</v>
      </c>
      <c r="CJ164" s="68" t="s">
        <v>709</v>
      </c>
      <c r="CK164" s="68">
        <v>45915</v>
      </c>
      <c r="CL164" s="185" t="s">
        <v>988</v>
      </c>
      <c r="CM164" s="67" t="s">
        <v>989</v>
      </c>
      <c r="CN164" s="67" t="s">
        <v>168</v>
      </c>
      <c r="CO164" s="68">
        <v>45819</v>
      </c>
      <c r="CP164" s="185" t="s">
        <v>986</v>
      </c>
      <c r="CQ164" s="67" t="s">
        <v>994</v>
      </c>
      <c r="CR164" s="67" t="s">
        <v>1020</v>
      </c>
      <c r="CS164" s="69">
        <v>4972817.95</v>
      </c>
      <c r="CT164" s="69"/>
      <c r="CU164" s="69"/>
      <c r="CV164" s="69">
        <v>0</v>
      </c>
      <c r="CW164" s="69">
        <v>21</v>
      </c>
      <c r="CX164" s="69">
        <v>0</v>
      </c>
      <c r="CY164" s="69">
        <v>0</v>
      </c>
      <c r="CZ164" s="69">
        <v>0</v>
      </c>
      <c r="DA164" s="69">
        <v>0</v>
      </c>
      <c r="DG164" t="str">
        <f t="shared" si="7"/>
        <v>DO</v>
      </c>
    </row>
    <row r="165" spans="1:111">
      <c r="A165" t="str">
        <f t="shared" si="6"/>
        <v>04DO</v>
      </c>
      <c r="B165" s="67" t="s">
        <v>3</v>
      </c>
      <c r="C165" s="67" t="s">
        <v>653</v>
      </c>
      <c r="D165" s="67" t="s">
        <v>654</v>
      </c>
      <c r="E165" s="68">
        <v>45051</v>
      </c>
      <c r="F165" s="185" t="s">
        <v>986</v>
      </c>
      <c r="G165" s="67" t="s">
        <v>995</v>
      </c>
      <c r="H165" s="69">
        <v>1</v>
      </c>
      <c r="I165" s="69">
        <v>0</v>
      </c>
      <c r="J165" s="69">
        <v>82</v>
      </c>
      <c r="K165" s="69">
        <v>523</v>
      </c>
      <c r="L165" s="69">
        <v>522</v>
      </c>
      <c r="M165" s="69">
        <v>1</v>
      </c>
      <c r="N165" s="69">
        <v>0</v>
      </c>
      <c r="O165" s="69">
        <v>0</v>
      </c>
      <c r="P165" s="69">
        <v>441</v>
      </c>
      <c r="Q165" s="80">
        <v>0</v>
      </c>
      <c r="R165" s="80">
        <v>827827</v>
      </c>
      <c r="S165" s="80">
        <v>45348</v>
      </c>
      <c r="T165" s="80">
        <v>782479</v>
      </c>
      <c r="U165" s="80">
        <v>827827</v>
      </c>
      <c r="V165" s="80">
        <v>848976</v>
      </c>
      <c r="W165" s="80">
        <v>0</v>
      </c>
      <c r="X165" s="80">
        <v>0</v>
      </c>
      <c r="Y165" s="80">
        <v>0</v>
      </c>
      <c r="Z165" s="80">
        <v>848976</v>
      </c>
      <c r="AA165" s="80">
        <v>848976</v>
      </c>
      <c r="AB165" s="80">
        <v>0</v>
      </c>
      <c r="AC165" s="69">
        <v>0</v>
      </c>
      <c r="AD165" s="69">
        <v>38</v>
      </c>
      <c r="AE165" s="69">
        <v>310</v>
      </c>
      <c r="AF165" s="80">
        <v>0</v>
      </c>
      <c r="AG165" s="80">
        <v>0</v>
      </c>
      <c r="AH165" s="69">
        <v>0</v>
      </c>
      <c r="AI165" s="69">
        <v>0</v>
      </c>
      <c r="AJ165" s="80">
        <v>0</v>
      </c>
      <c r="AK165" s="80">
        <v>13151</v>
      </c>
      <c r="AL165" s="69">
        <v>0</v>
      </c>
      <c r="AM165" s="69">
        <v>0</v>
      </c>
      <c r="AN165" s="80">
        <v>0</v>
      </c>
      <c r="AO165" s="80">
        <v>0</v>
      </c>
      <c r="AP165" s="69">
        <v>0</v>
      </c>
      <c r="AQ165" s="69">
        <v>0</v>
      </c>
      <c r="AR165" s="80">
        <v>0</v>
      </c>
      <c r="AS165" s="80">
        <v>0</v>
      </c>
      <c r="AT165" s="69">
        <v>0</v>
      </c>
      <c r="AU165" s="69">
        <v>0</v>
      </c>
      <c r="AV165" s="80">
        <v>0</v>
      </c>
      <c r="AW165" s="80">
        <v>0</v>
      </c>
      <c r="AX165" s="69">
        <v>0</v>
      </c>
      <c r="AY165" s="69">
        <v>0</v>
      </c>
      <c r="AZ165" s="80">
        <v>0</v>
      </c>
      <c r="BA165" s="80">
        <v>0</v>
      </c>
      <c r="BB165" s="69">
        <v>0</v>
      </c>
      <c r="BC165" s="69">
        <v>0</v>
      </c>
      <c r="BD165" s="80">
        <v>0</v>
      </c>
      <c r="BE165" s="80">
        <v>0</v>
      </c>
      <c r="BF165" s="69">
        <v>0</v>
      </c>
      <c r="BG165" s="69">
        <v>0</v>
      </c>
      <c r="BH165" s="80">
        <v>0</v>
      </c>
      <c r="BI165" s="80">
        <v>0</v>
      </c>
      <c r="BJ165" s="69">
        <v>0</v>
      </c>
      <c r="BK165" s="69">
        <v>0</v>
      </c>
      <c r="BL165" s="80">
        <v>0</v>
      </c>
      <c r="BM165" s="80">
        <v>0</v>
      </c>
      <c r="BN165" s="69">
        <v>0</v>
      </c>
      <c r="BO165" s="69">
        <v>0</v>
      </c>
      <c r="BP165" s="80">
        <v>0</v>
      </c>
      <c r="BQ165" s="80">
        <v>0</v>
      </c>
      <c r="BR165" s="69">
        <v>0</v>
      </c>
      <c r="BS165" s="69">
        <v>60</v>
      </c>
      <c r="BT165" s="80">
        <v>0</v>
      </c>
      <c r="BU165" s="80">
        <v>0</v>
      </c>
      <c r="BV165" s="69">
        <v>0</v>
      </c>
      <c r="BW165" s="69">
        <v>0</v>
      </c>
      <c r="BX165" s="80">
        <v>0</v>
      </c>
      <c r="BY165" s="80">
        <v>0</v>
      </c>
      <c r="BZ165" s="69">
        <v>0</v>
      </c>
      <c r="CA165" s="69">
        <v>370</v>
      </c>
      <c r="CB165" s="80">
        <v>0</v>
      </c>
      <c r="CC165" s="80">
        <v>13151</v>
      </c>
      <c r="CD165" s="69">
        <v>0</v>
      </c>
      <c r="CE165" s="69" t="s">
        <v>849</v>
      </c>
      <c r="CF165" s="69" t="s">
        <v>850</v>
      </c>
      <c r="CG165" s="69" t="s">
        <v>709</v>
      </c>
      <c r="CH165" s="69" t="s">
        <v>709</v>
      </c>
      <c r="CI165" s="69" t="s">
        <v>709</v>
      </c>
      <c r="CJ165" s="68" t="s">
        <v>709</v>
      </c>
      <c r="CK165" s="68">
        <v>46013</v>
      </c>
      <c r="CL165" s="185" t="s">
        <v>993</v>
      </c>
      <c r="CM165" s="67" t="s">
        <v>989</v>
      </c>
      <c r="CN165" s="67" t="s">
        <v>168</v>
      </c>
      <c r="CO165" s="68">
        <v>45868</v>
      </c>
      <c r="CP165" s="185" t="s">
        <v>988</v>
      </c>
      <c r="CQ165" s="67" t="s">
        <v>989</v>
      </c>
      <c r="CR165" s="67" t="s">
        <v>1021</v>
      </c>
      <c r="CS165" s="69">
        <v>1076147.07</v>
      </c>
      <c r="CT165" s="69"/>
      <c r="CU165" s="69"/>
      <c r="CV165" s="69">
        <v>0</v>
      </c>
      <c r="CW165" s="69">
        <v>33</v>
      </c>
      <c r="CX165" s="69">
        <v>0</v>
      </c>
      <c r="CY165" s="69">
        <v>0</v>
      </c>
      <c r="CZ165" s="69">
        <v>0</v>
      </c>
      <c r="DA165" s="69">
        <v>0</v>
      </c>
      <c r="DG165" t="str">
        <f t="shared" si="7"/>
        <v>DO</v>
      </c>
    </row>
    <row r="166" spans="1:111">
      <c r="A166" t="str">
        <f t="shared" si="6"/>
        <v>04DO</v>
      </c>
      <c r="B166" s="67" t="s">
        <v>3</v>
      </c>
      <c r="C166" s="67" t="s">
        <v>356</v>
      </c>
      <c r="D166" s="67" t="s">
        <v>357</v>
      </c>
      <c r="E166" s="68">
        <v>45233</v>
      </c>
      <c r="F166" s="185" t="s">
        <v>993</v>
      </c>
      <c r="G166" s="67" t="s">
        <v>990</v>
      </c>
      <c r="H166" s="69">
        <v>3</v>
      </c>
      <c r="I166" s="69">
        <v>5</v>
      </c>
      <c r="J166" s="69">
        <v>182</v>
      </c>
      <c r="K166" s="69">
        <v>306</v>
      </c>
      <c r="L166" s="69">
        <v>303</v>
      </c>
      <c r="M166" s="69">
        <v>3</v>
      </c>
      <c r="N166" s="69">
        <v>0</v>
      </c>
      <c r="O166" s="69">
        <v>0</v>
      </c>
      <c r="P166" s="69">
        <v>105</v>
      </c>
      <c r="Q166" s="80">
        <v>19</v>
      </c>
      <c r="R166" s="80">
        <v>4285836</v>
      </c>
      <c r="S166" s="80">
        <v>50000</v>
      </c>
      <c r="T166" s="80">
        <v>4235836</v>
      </c>
      <c r="U166" s="80">
        <v>4430549</v>
      </c>
      <c r="V166" s="80">
        <v>4413846</v>
      </c>
      <c r="W166" s="80">
        <v>0</v>
      </c>
      <c r="X166" s="80">
        <v>0</v>
      </c>
      <c r="Y166" s="80">
        <v>0</v>
      </c>
      <c r="Z166" s="80">
        <v>4413846</v>
      </c>
      <c r="AA166" s="80">
        <v>4401052</v>
      </c>
      <c r="AB166" s="80">
        <v>-9192</v>
      </c>
      <c r="AC166" s="69">
        <v>144713</v>
      </c>
      <c r="AD166" s="69">
        <v>79</v>
      </c>
      <c r="AE166" s="69">
        <v>0</v>
      </c>
      <c r="AF166" s="80">
        <v>0</v>
      </c>
      <c r="AG166" s="80">
        <v>0</v>
      </c>
      <c r="AH166" s="69">
        <v>0</v>
      </c>
      <c r="AI166" s="69">
        <v>0</v>
      </c>
      <c r="AJ166" s="80">
        <v>0</v>
      </c>
      <c r="AK166" s="80">
        <v>85267</v>
      </c>
      <c r="AL166" s="69">
        <v>0</v>
      </c>
      <c r="AM166" s="69">
        <v>0</v>
      </c>
      <c r="AN166" s="80">
        <v>0</v>
      </c>
      <c r="AO166" s="80">
        <v>0</v>
      </c>
      <c r="AP166" s="69">
        <v>0</v>
      </c>
      <c r="AQ166" s="69">
        <v>0</v>
      </c>
      <c r="AR166" s="80">
        <v>0</v>
      </c>
      <c r="AS166" s="80">
        <v>0</v>
      </c>
      <c r="AT166" s="69">
        <v>0</v>
      </c>
      <c r="AU166" s="69">
        <v>0</v>
      </c>
      <c r="AV166" s="80">
        <v>0</v>
      </c>
      <c r="AW166" s="80">
        <v>0</v>
      </c>
      <c r="AX166" s="69">
        <v>0</v>
      </c>
      <c r="AY166" s="69">
        <v>0</v>
      </c>
      <c r="AZ166" s="80">
        <v>0</v>
      </c>
      <c r="BA166" s="80">
        <v>4354</v>
      </c>
      <c r="BB166" s="69">
        <v>0</v>
      </c>
      <c r="BC166" s="69">
        <v>0</v>
      </c>
      <c r="BD166" s="80">
        <v>0</v>
      </c>
      <c r="BE166" s="80">
        <v>0</v>
      </c>
      <c r="BF166" s="69">
        <v>0</v>
      </c>
      <c r="BG166" s="69">
        <v>0</v>
      </c>
      <c r="BH166" s="80">
        <v>0</v>
      </c>
      <c r="BI166" s="80">
        <v>0</v>
      </c>
      <c r="BJ166" s="69">
        <v>0</v>
      </c>
      <c r="BK166" s="69">
        <v>0</v>
      </c>
      <c r="BL166" s="80">
        <v>0</v>
      </c>
      <c r="BM166" s="80">
        <v>0</v>
      </c>
      <c r="BN166" s="69">
        <v>0</v>
      </c>
      <c r="BO166" s="69">
        <v>0</v>
      </c>
      <c r="BP166" s="80">
        <v>0</v>
      </c>
      <c r="BQ166" s="80">
        <v>0</v>
      </c>
      <c r="BR166" s="69">
        <v>0</v>
      </c>
      <c r="BS166" s="69">
        <v>0</v>
      </c>
      <c r="BT166" s="80">
        <v>19</v>
      </c>
      <c r="BU166" s="80">
        <v>55844</v>
      </c>
      <c r="BV166" s="69">
        <v>55844</v>
      </c>
      <c r="BW166" s="69">
        <v>0</v>
      </c>
      <c r="BX166" s="80">
        <v>0</v>
      </c>
      <c r="BY166" s="80">
        <v>0</v>
      </c>
      <c r="BZ166" s="69">
        <v>0</v>
      </c>
      <c r="CA166" s="69">
        <v>0</v>
      </c>
      <c r="CB166" s="80">
        <v>19</v>
      </c>
      <c r="CC166" s="80">
        <v>145465</v>
      </c>
      <c r="CD166" s="69">
        <v>55844</v>
      </c>
      <c r="CE166" s="69" t="s">
        <v>851</v>
      </c>
      <c r="CF166" s="69" t="s">
        <v>852</v>
      </c>
      <c r="CG166" s="69" t="s">
        <v>709</v>
      </c>
      <c r="CH166" s="69" t="s">
        <v>709</v>
      </c>
      <c r="CI166" s="69" t="s">
        <v>709</v>
      </c>
      <c r="CJ166" s="68" t="s">
        <v>709</v>
      </c>
      <c r="CK166" s="68">
        <v>45960</v>
      </c>
      <c r="CL166" s="185" t="s">
        <v>993</v>
      </c>
      <c r="CM166" s="67" t="s">
        <v>989</v>
      </c>
      <c r="CN166" s="67" t="s">
        <v>168</v>
      </c>
      <c r="CO166" s="68">
        <v>45824</v>
      </c>
      <c r="CP166" s="185" t="s">
        <v>986</v>
      </c>
      <c r="CQ166" s="67" t="s">
        <v>994</v>
      </c>
      <c r="CR166" s="67" t="s">
        <v>1022</v>
      </c>
      <c r="CS166" s="69">
        <v>4697027.08</v>
      </c>
      <c r="CT166" s="69"/>
      <c r="CU166" s="69"/>
      <c r="CV166" s="69">
        <v>0</v>
      </c>
      <c r="CW166" s="69">
        <v>26</v>
      </c>
      <c r="CX166" s="69">
        <v>0</v>
      </c>
      <c r="CY166" s="69">
        <v>0</v>
      </c>
      <c r="CZ166" s="69">
        <v>0</v>
      </c>
      <c r="DA166" s="69">
        <v>0</v>
      </c>
      <c r="DG166" t="str">
        <f t="shared" si="7"/>
        <v>DO</v>
      </c>
    </row>
    <row r="167" spans="1:111">
      <c r="A167" t="str">
        <f t="shared" si="6"/>
        <v>04DO</v>
      </c>
      <c r="B167" s="67" t="s">
        <v>3</v>
      </c>
      <c r="C167" s="67" t="s">
        <v>358</v>
      </c>
      <c r="D167" s="67" t="s">
        <v>359</v>
      </c>
      <c r="E167" s="68">
        <v>45296</v>
      </c>
      <c r="F167" s="185" t="s">
        <v>991</v>
      </c>
      <c r="G167" s="67" t="s">
        <v>990</v>
      </c>
      <c r="H167" s="69">
        <v>2</v>
      </c>
      <c r="I167" s="69">
        <v>2</v>
      </c>
      <c r="J167" s="69">
        <v>274</v>
      </c>
      <c r="K167" s="69">
        <v>356</v>
      </c>
      <c r="L167" s="69">
        <v>355</v>
      </c>
      <c r="M167" s="69">
        <v>1</v>
      </c>
      <c r="N167" s="69">
        <v>0</v>
      </c>
      <c r="O167" s="69">
        <v>0</v>
      </c>
      <c r="P167" s="69">
        <v>82</v>
      </c>
      <c r="Q167" s="80">
        <v>0</v>
      </c>
      <c r="R167" s="80">
        <v>4881711</v>
      </c>
      <c r="S167" s="80">
        <v>57650</v>
      </c>
      <c r="T167" s="80">
        <v>4824061</v>
      </c>
      <c r="U167" s="80">
        <v>4893014</v>
      </c>
      <c r="V167" s="80">
        <v>4759434</v>
      </c>
      <c r="W167" s="80">
        <v>0</v>
      </c>
      <c r="X167" s="80">
        <v>0</v>
      </c>
      <c r="Y167" s="80">
        <v>0</v>
      </c>
      <c r="Z167" s="80">
        <v>4759434</v>
      </c>
      <c r="AA167" s="80">
        <v>4740765</v>
      </c>
      <c r="AB167" s="80">
        <v>-5116</v>
      </c>
      <c r="AC167" s="69">
        <v>11303</v>
      </c>
      <c r="AD167" s="69">
        <v>40</v>
      </c>
      <c r="AE167" s="69">
        <v>0</v>
      </c>
      <c r="AF167" s="80">
        <v>0</v>
      </c>
      <c r="AG167" s="80">
        <v>0</v>
      </c>
      <c r="AH167" s="69">
        <v>0</v>
      </c>
      <c r="AI167" s="69">
        <v>0</v>
      </c>
      <c r="AJ167" s="80">
        <v>0</v>
      </c>
      <c r="AK167" s="80">
        <v>23092</v>
      </c>
      <c r="AL167" s="69">
        <v>0</v>
      </c>
      <c r="AM167" s="69">
        <v>0</v>
      </c>
      <c r="AN167" s="80">
        <v>0</v>
      </c>
      <c r="AO167" s="80">
        <v>0</v>
      </c>
      <c r="AP167" s="69">
        <v>0</v>
      </c>
      <c r="AQ167" s="69">
        <v>0</v>
      </c>
      <c r="AR167" s="80">
        <v>0</v>
      </c>
      <c r="AS167" s="80">
        <v>0</v>
      </c>
      <c r="AT167" s="69">
        <v>0</v>
      </c>
      <c r="AU167" s="69">
        <v>0</v>
      </c>
      <c r="AV167" s="80">
        <v>0</v>
      </c>
      <c r="AW167" s="80">
        <v>0</v>
      </c>
      <c r="AX167" s="69">
        <v>0</v>
      </c>
      <c r="AY167" s="69">
        <v>0</v>
      </c>
      <c r="AZ167" s="80">
        <v>0</v>
      </c>
      <c r="BA167" s="80">
        <v>0</v>
      </c>
      <c r="BB167" s="69">
        <v>0</v>
      </c>
      <c r="BC167" s="69">
        <v>0</v>
      </c>
      <c r="BD167" s="80">
        <v>0</v>
      </c>
      <c r="BE167" s="80">
        <v>0</v>
      </c>
      <c r="BF167" s="69">
        <v>0</v>
      </c>
      <c r="BG167" s="69">
        <v>0</v>
      </c>
      <c r="BH167" s="80">
        <v>0</v>
      </c>
      <c r="BI167" s="80">
        <v>0</v>
      </c>
      <c r="BJ167" s="69">
        <v>0</v>
      </c>
      <c r="BK167" s="69">
        <v>0</v>
      </c>
      <c r="BL167" s="80">
        <v>0</v>
      </c>
      <c r="BM167" s="80">
        <v>0</v>
      </c>
      <c r="BN167" s="69">
        <v>0</v>
      </c>
      <c r="BO167" s="69">
        <v>0</v>
      </c>
      <c r="BP167" s="80">
        <v>0</v>
      </c>
      <c r="BQ167" s="80">
        <v>0</v>
      </c>
      <c r="BR167" s="69">
        <v>0</v>
      </c>
      <c r="BS167" s="69">
        <v>0</v>
      </c>
      <c r="BT167" s="80">
        <v>0</v>
      </c>
      <c r="BU167" s="80">
        <v>0</v>
      </c>
      <c r="BV167" s="69">
        <v>0</v>
      </c>
      <c r="BW167" s="69">
        <v>26</v>
      </c>
      <c r="BX167" s="80">
        <v>0</v>
      </c>
      <c r="BY167" s="80">
        <v>0</v>
      </c>
      <c r="BZ167" s="69">
        <v>0</v>
      </c>
      <c r="CA167" s="69">
        <v>26</v>
      </c>
      <c r="CB167" s="80">
        <v>0</v>
      </c>
      <c r="CC167" s="80">
        <v>23092</v>
      </c>
      <c r="CD167" s="69">
        <v>0</v>
      </c>
      <c r="CE167" s="69" t="s">
        <v>853</v>
      </c>
      <c r="CF167" s="69" t="s">
        <v>854</v>
      </c>
      <c r="CG167" s="69" t="s">
        <v>709</v>
      </c>
      <c r="CH167" s="69" t="s">
        <v>709</v>
      </c>
      <c r="CI167" s="69" t="s">
        <v>709</v>
      </c>
      <c r="CJ167" s="68" t="s">
        <v>709</v>
      </c>
      <c r="CK167" s="68">
        <v>45839</v>
      </c>
      <c r="CL167" s="185" t="s">
        <v>988</v>
      </c>
      <c r="CM167" s="67" t="s">
        <v>989</v>
      </c>
      <c r="CN167" s="67" t="s">
        <v>168</v>
      </c>
      <c r="CO167" s="68">
        <v>45764</v>
      </c>
      <c r="CP167" s="185" t="s">
        <v>986</v>
      </c>
      <c r="CQ167" s="67" t="s">
        <v>994</v>
      </c>
      <c r="CR167" s="67" t="s">
        <v>1020</v>
      </c>
      <c r="CS167" s="69">
        <v>5716819.0999999996</v>
      </c>
      <c r="CT167" s="69"/>
      <c r="CU167" s="69"/>
      <c r="CV167" s="69">
        <v>0</v>
      </c>
      <c r="CW167" s="69">
        <v>16</v>
      </c>
      <c r="CX167" s="69">
        <v>0</v>
      </c>
      <c r="CY167" s="69">
        <v>0</v>
      </c>
      <c r="CZ167" s="69">
        <v>0</v>
      </c>
      <c r="DA167" s="69">
        <v>0</v>
      </c>
      <c r="DG167" t="str">
        <f t="shared" si="7"/>
        <v>DO</v>
      </c>
    </row>
    <row r="168" spans="1:111">
      <c r="A168" t="str">
        <f t="shared" si="6"/>
        <v>04DO</v>
      </c>
      <c r="B168" s="67" t="s">
        <v>3</v>
      </c>
      <c r="C168" s="67" t="s">
        <v>360</v>
      </c>
      <c r="D168" s="67" t="s">
        <v>361</v>
      </c>
      <c r="E168" s="68">
        <v>45324</v>
      </c>
      <c r="F168" s="185" t="s">
        <v>991</v>
      </c>
      <c r="G168" s="67" t="s">
        <v>990</v>
      </c>
      <c r="H168" s="69">
        <v>3</v>
      </c>
      <c r="I168" s="69">
        <v>3</v>
      </c>
      <c r="J168" s="69">
        <v>233</v>
      </c>
      <c r="K168" s="69">
        <v>271</v>
      </c>
      <c r="L168" s="69">
        <v>240</v>
      </c>
      <c r="M168" s="69">
        <v>31</v>
      </c>
      <c r="N168" s="69">
        <v>0</v>
      </c>
      <c r="O168" s="69">
        <v>0</v>
      </c>
      <c r="P168" s="69">
        <v>55</v>
      </c>
      <c r="Q168" s="80">
        <v>-17</v>
      </c>
      <c r="R168" s="80">
        <v>6226524</v>
      </c>
      <c r="S168" s="80">
        <v>63037</v>
      </c>
      <c r="T168" s="80">
        <v>6163487</v>
      </c>
      <c r="U168" s="80">
        <v>6395874</v>
      </c>
      <c r="V168" s="80">
        <v>6393098</v>
      </c>
      <c r="W168" s="80">
        <v>0</v>
      </c>
      <c r="X168" s="80">
        <v>0</v>
      </c>
      <c r="Y168" s="80">
        <v>0</v>
      </c>
      <c r="Z168" s="80">
        <v>6393098</v>
      </c>
      <c r="AA168" s="80">
        <v>6379878</v>
      </c>
      <c r="AB168" s="80">
        <v>-5542</v>
      </c>
      <c r="AC168" s="69">
        <v>169350</v>
      </c>
      <c r="AD168" s="69">
        <v>38</v>
      </c>
      <c r="AE168" s="69">
        <v>0</v>
      </c>
      <c r="AF168" s="80">
        <v>0</v>
      </c>
      <c r="AG168" s="80">
        <v>103394</v>
      </c>
      <c r="AH168" s="69">
        <v>103394</v>
      </c>
      <c r="AI168" s="69">
        <v>0</v>
      </c>
      <c r="AJ168" s="80">
        <v>0</v>
      </c>
      <c r="AK168" s="80">
        <v>59105</v>
      </c>
      <c r="AL168" s="69">
        <v>0</v>
      </c>
      <c r="AM168" s="69">
        <v>0</v>
      </c>
      <c r="AN168" s="80">
        <v>0</v>
      </c>
      <c r="AO168" s="80">
        <v>0</v>
      </c>
      <c r="AP168" s="69">
        <v>0</v>
      </c>
      <c r="AQ168" s="69">
        <v>0</v>
      </c>
      <c r="AR168" s="80">
        <v>0</v>
      </c>
      <c r="AS168" s="80">
        <v>0</v>
      </c>
      <c r="AT168" s="69">
        <v>0</v>
      </c>
      <c r="AU168" s="69">
        <v>0</v>
      </c>
      <c r="AV168" s="80">
        <v>0</v>
      </c>
      <c r="AW168" s="80">
        <v>0</v>
      </c>
      <c r="AX168" s="69">
        <v>0</v>
      </c>
      <c r="AY168" s="69">
        <v>0</v>
      </c>
      <c r="AZ168" s="80">
        <v>0</v>
      </c>
      <c r="BA168" s="80">
        <v>0</v>
      </c>
      <c r="BB168" s="69">
        <v>0</v>
      </c>
      <c r="BC168" s="69">
        <v>0</v>
      </c>
      <c r="BD168" s="80">
        <v>0</v>
      </c>
      <c r="BE168" s="80">
        <v>0</v>
      </c>
      <c r="BF168" s="69">
        <v>0</v>
      </c>
      <c r="BG168" s="69">
        <v>0</v>
      </c>
      <c r="BH168" s="80">
        <v>0</v>
      </c>
      <c r="BI168" s="80">
        <v>0</v>
      </c>
      <c r="BJ168" s="69">
        <v>0</v>
      </c>
      <c r="BK168" s="69">
        <v>0</v>
      </c>
      <c r="BL168" s="80">
        <v>0</v>
      </c>
      <c r="BM168" s="80">
        <v>0</v>
      </c>
      <c r="BN168" s="69">
        <v>0</v>
      </c>
      <c r="BO168" s="69">
        <v>0</v>
      </c>
      <c r="BP168" s="80">
        <v>0</v>
      </c>
      <c r="BQ168" s="80">
        <v>0</v>
      </c>
      <c r="BR168" s="69">
        <v>0</v>
      </c>
      <c r="BS168" s="69">
        <v>0</v>
      </c>
      <c r="BT168" s="80">
        <v>0</v>
      </c>
      <c r="BU168" s="80">
        <v>0</v>
      </c>
      <c r="BV168" s="69">
        <v>0</v>
      </c>
      <c r="BW168" s="69">
        <v>0</v>
      </c>
      <c r="BX168" s="80">
        <v>0</v>
      </c>
      <c r="BY168" s="80">
        <v>0</v>
      </c>
      <c r="BZ168" s="69">
        <v>0</v>
      </c>
      <c r="CA168" s="69">
        <v>0</v>
      </c>
      <c r="CB168" s="80">
        <v>0</v>
      </c>
      <c r="CC168" s="80">
        <v>162498</v>
      </c>
      <c r="CD168" s="69">
        <v>103394</v>
      </c>
      <c r="CE168" s="69" t="s">
        <v>845</v>
      </c>
      <c r="CF168" s="69" t="s">
        <v>846</v>
      </c>
      <c r="CG168" s="69" t="s">
        <v>709</v>
      </c>
      <c r="CH168" s="69" t="s">
        <v>709</v>
      </c>
      <c r="CI168" s="69" t="s">
        <v>709</v>
      </c>
      <c r="CJ168" s="68" t="s">
        <v>709</v>
      </c>
      <c r="CK168" s="68">
        <v>45994</v>
      </c>
      <c r="CL168" s="185" t="s">
        <v>993</v>
      </c>
      <c r="CM168" s="67" t="s">
        <v>989</v>
      </c>
      <c r="CN168" s="67" t="s">
        <v>168</v>
      </c>
      <c r="CO168" s="68">
        <v>45756</v>
      </c>
      <c r="CP168" s="185" t="s">
        <v>986</v>
      </c>
      <c r="CQ168" s="67" t="s">
        <v>994</v>
      </c>
      <c r="CR168" s="67" t="s">
        <v>1021</v>
      </c>
      <c r="CS168" s="69">
        <v>6625403.9000000004</v>
      </c>
      <c r="CT168" s="69"/>
      <c r="CU168" s="69"/>
      <c r="CV168" s="69">
        <v>0</v>
      </c>
      <c r="CW168" s="69">
        <v>17</v>
      </c>
      <c r="CX168" s="69">
        <v>0</v>
      </c>
      <c r="CY168" s="69">
        <v>0</v>
      </c>
      <c r="CZ168" s="69">
        <v>0</v>
      </c>
      <c r="DA168" s="69">
        <v>0</v>
      </c>
      <c r="DG168" t="str">
        <f t="shared" si="7"/>
        <v>DO</v>
      </c>
    </row>
    <row r="169" spans="1:111">
      <c r="A169" t="str">
        <f t="shared" si="6"/>
        <v>04DO</v>
      </c>
      <c r="B169" s="67" t="s">
        <v>3</v>
      </c>
      <c r="C169" s="67" t="s">
        <v>362</v>
      </c>
      <c r="D169" s="67" t="s">
        <v>363</v>
      </c>
      <c r="E169" s="68">
        <v>45485</v>
      </c>
      <c r="F169" s="185" t="s">
        <v>988</v>
      </c>
      <c r="G169" s="67" t="s">
        <v>994</v>
      </c>
      <c r="H169" s="69">
        <v>1</v>
      </c>
      <c r="I169" s="69">
        <v>1</v>
      </c>
      <c r="J169" s="69">
        <v>180</v>
      </c>
      <c r="K169" s="69">
        <v>262</v>
      </c>
      <c r="L169" s="69">
        <v>260</v>
      </c>
      <c r="M169" s="69">
        <v>2</v>
      </c>
      <c r="N169" s="69">
        <v>0</v>
      </c>
      <c r="O169" s="69">
        <v>0</v>
      </c>
      <c r="P169" s="69">
        <v>82</v>
      </c>
      <c r="Q169" s="80">
        <v>0</v>
      </c>
      <c r="R169" s="80">
        <v>3966137</v>
      </c>
      <c r="S169" s="80">
        <v>50000</v>
      </c>
      <c r="T169" s="80">
        <v>3916137</v>
      </c>
      <c r="U169" s="80">
        <v>3985889</v>
      </c>
      <c r="V169" s="80">
        <v>3958991</v>
      </c>
      <c r="W169" s="80">
        <v>0</v>
      </c>
      <c r="X169" s="80">
        <v>0</v>
      </c>
      <c r="Y169" s="80">
        <v>0</v>
      </c>
      <c r="Z169" s="80">
        <v>3958991</v>
      </c>
      <c r="AA169" s="80">
        <v>3953275</v>
      </c>
      <c r="AB169" s="80">
        <v>-5716</v>
      </c>
      <c r="AC169" s="69">
        <v>19752</v>
      </c>
      <c r="AD169" s="69">
        <v>60</v>
      </c>
      <c r="AE169" s="69">
        <v>0</v>
      </c>
      <c r="AF169" s="80">
        <v>0</v>
      </c>
      <c r="AG169" s="80">
        <v>0</v>
      </c>
      <c r="AH169" s="69">
        <v>0</v>
      </c>
      <c r="AI169" s="69">
        <v>0</v>
      </c>
      <c r="AJ169" s="80">
        <v>0</v>
      </c>
      <c r="AK169" s="80">
        <v>19752</v>
      </c>
      <c r="AL169" s="69">
        <v>0</v>
      </c>
      <c r="AM169" s="69">
        <v>0</v>
      </c>
      <c r="AN169" s="80">
        <v>0</v>
      </c>
      <c r="AO169" s="80">
        <v>0</v>
      </c>
      <c r="AP169" s="69">
        <v>0</v>
      </c>
      <c r="AQ169" s="69">
        <v>0</v>
      </c>
      <c r="AR169" s="80">
        <v>0</v>
      </c>
      <c r="AS169" s="80">
        <v>0</v>
      </c>
      <c r="AT169" s="69">
        <v>0</v>
      </c>
      <c r="AU169" s="69">
        <v>0</v>
      </c>
      <c r="AV169" s="80">
        <v>0</v>
      </c>
      <c r="AW169" s="80">
        <v>0</v>
      </c>
      <c r="AX169" s="69">
        <v>0</v>
      </c>
      <c r="AY169" s="69">
        <v>0</v>
      </c>
      <c r="AZ169" s="80">
        <v>0</v>
      </c>
      <c r="BA169" s="80">
        <v>0</v>
      </c>
      <c r="BB169" s="69">
        <v>0</v>
      </c>
      <c r="BC169" s="69">
        <v>0</v>
      </c>
      <c r="BD169" s="80">
        <v>0</v>
      </c>
      <c r="BE169" s="80">
        <v>0</v>
      </c>
      <c r="BF169" s="69">
        <v>0</v>
      </c>
      <c r="BG169" s="69">
        <v>0</v>
      </c>
      <c r="BH169" s="80">
        <v>0</v>
      </c>
      <c r="BI169" s="80">
        <v>0</v>
      </c>
      <c r="BJ169" s="69">
        <v>0</v>
      </c>
      <c r="BK169" s="69">
        <v>0</v>
      </c>
      <c r="BL169" s="80">
        <v>0</v>
      </c>
      <c r="BM169" s="80">
        <v>0</v>
      </c>
      <c r="BN169" s="69">
        <v>0</v>
      </c>
      <c r="BO169" s="69">
        <v>0</v>
      </c>
      <c r="BP169" s="80">
        <v>0</v>
      </c>
      <c r="BQ169" s="80">
        <v>0</v>
      </c>
      <c r="BR169" s="69">
        <v>0</v>
      </c>
      <c r="BS169" s="69">
        <v>0</v>
      </c>
      <c r="BT169" s="80">
        <v>0</v>
      </c>
      <c r="BU169" s="80">
        <v>0</v>
      </c>
      <c r="BV169" s="69">
        <v>0</v>
      </c>
      <c r="BW169" s="69">
        <v>0</v>
      </c>
      <c r="BX169" s="80">
        <v>0</v>
      </c>
      <c r="BY169" s="80">
        <v>0</v>
      </c>
      <c r="BZ169" s="69">
        <v>0</v>
      </c>
      <c r="CA169" s="69">
        <v>0</v>
      </c>
      <c r="CB169" s="80">
        <v>0</v>
      </c>
      <c r="CC169" s="80">
        <v>19752</v>
      </c>
      <c r="CD169" s="69">
        <v>0</v>
      </c>
      <c r="CE169" s="69" t="s">
        <v>847</v>
      </c>
      <c r="CF169" s="69" t="s">
        <v>848</v>
      </c>
      <c r="CG169" s="69" t="s">
        <v>709</v>
      </c>
      <c r="CH169" s="69" t="s">
        <v>709</v>
      </c>
      <c r="CI169" s="69" t="s">
        <v>709</v>
      </c>
      <c r="CJ169" s="68" t="s">
        <v>709</v>
      </c>
      <c r="CK169" s="68">
        <v>45929</v>
      </c>
      <c r="CL169" s="185" t="s">
        <v>988</v>
      </c>
      <c r="CM169" s="67" t="s">
        <v>989</v>
      </c>
      <c r="CN169" s="67" t="s">
        <v>168</v>
      </c>
      <c r="CO169" s="68">
        <v>45868</v>
      </c>
      <c r="CP169" s="185" t="s">
        <v>988</v>
      </c>
      <c r="CQ169" s="67" t="s">
        <v>989</v>
      </c>
      <c r="CR169" s="67" t="s">
        <v>1021</v>
      </c>
      <c r="CS169" s="69">
        <v>4276093.3499999996</v>
      </c>
      <c r="CT169" s="69"/>
      <c r="CU169" s="69"/>
      <c r="CV169" s="69">
        <v>0</v>
      </c>
      <c r="CW169" s="69">
        <v>22</v>
      </c>
      <c r="CX169" s="69">
        <v>0</v>
      </c>
      <c r="CY169" s="69">
        <v>0</v>
      </c>
      <c r="CZ169" s="69">
        <v>0</v>
      </c>
      <c r="DA169" s="69">
        <v>0</v>
      </c>
      <c r="DG169" t="str">
        <f t="shared" si="7"/>
        <v>DO</v>
      </c>
    </row>
    <row r="170" spans="1:111">
      <c r="A170" t="str">
        <f t="shared" si="6"/>
        <v>04DO</v>
      </c>
      <c r="B170" s="67" t="s">
        <v>3</v>
      </c>
      <c r="C170" s="67" t="s">
        <v>855</v>
      </c>
      <c r="D170" s="67" t="s">
        <v>1030</v>
      </c>
      <c r="E170" s="68">
        <v>45485</v>
      </c>
      <c r="F170" s="185" t="s">
        <v>988</v>
      </c>
      <c r="G170" s="67" t="s">
        <v>994</v>
      </c>
      <c r="H170" s="69">
        <v>2</v>
      </c>
      <c r="I170" s="69">
        <v>0</v>
      </c>
      <c r="J170" s="69">
        <v>185</v>
      </c>
      <c r="K170" s="69">
        <v>224</v>
      </c>
      <c r="L170" s="69">
        <v>215</v>
      </c>
      <c r="M170" s="69">
        <v>9</v>
      </c>
      <c r="N170" s="69">
        <v>0</v>
      </c>
      <c r="O170" s="69">
        <v>0</v>
      </c>
      <c r="P170" s="69">
        <v>39</v>
      </c>
      <c r="Q170" s="80">
        <v>0</v>
      </c>
      <c r="R170" s="80">
        <v>3198987</v>
      </c>
      <c r="S170" s="80">
        <v>50000</v>
      </c>
      <c r="T170" s="80">
        <v>3148987</v>
      </c>
      <c r="U170" s="80">
        <v>3198987</v>
      </c>
      <c r="V170" s="80">
        <v>3046918</v>
      </c>
      <c r="W170" s="80">
        <v>0</v>
      </c>
      <c r="X170" s="80">
        <v>0</v>
      </c>
      <c r="Y170" s="80">
        <v>0</v>
      </c>
      <c r="Z170" s="80">
        <v>3046918</v>
      </c>
      <c r="AA170" s="80">
        <v>3045966</v>
      </c>
      <c r="AB170" s="80">
        <v>-952</v>
      </c>
      <c r="AC170" s="69">
        <v>0</v>
      </c>
      <c r="AD170" s="69">
        <v>18</v>
      </c>
      <c r="AE170" s="69">
        <v>0</v>
      </c>
      <c r="AF170" s="80">
        <v>0</v>
      </c>
      <c r="AG170" s="80">
        <v>0</v>
      </c>
      <c r="AH170" s="69">
        <v>0</v>
      </c>
      <c r="AI170" s="69">
        <v>0</v>
      </c>
      <c r="AJ170" s="80">
        <v>0</v>
      </c>
      <c r="AK170" s="80">
        <v>0</v>
      </c>
      <c r="AL170" s="69">
        <v>0</v>
      </c>
      <c r="AM170" s="69">
        <v>0</v>
      </c>
      <c r="AN170" s="80">
        <v>0</v>
      </c>
      <c r="AO170" s="80">
        <v>0</v>
      </c>
      <c r="AP170" s="69">
        <v>0</v>
      </c>
      <c r="AQ170" s="69">
        <v>0</v>
      </c>
      <c r="AR170" s="80">
        <v>0</v>
      </c>
      <c r="AS170" s="80">
        <v>0</v>
      </c>
      <c r="AT170" s="69">
        <v>0</v>
      </c>
      <c r="AU170" s="69">
        <v>0</v>
      </c>
      <c r="AV170" s="80">
        <v>0</v>
      </c>
      <c r="AW170" s="80">
        <v>0</v>
      </c>
      <c r="AX170" s="69">
        <v>0</v>
      </c>
      <c r="AY170" s="69">
        <v>0</v>
      </c>
      <c r="AZ170" s="80">
        <v>0</v>
      </c>
      <c r="BA170" s="80">
        <v>0</v>
      </c>
      <c r="BB170" s="69">
        <v>0</v>
      </c>
      <c r="BC170" s="69">
        <v>0</v>
      </c>
      <c r="BD170" s="80">
        <v>0</v>
      </c>
      <c r="BE170" s="80">
        <v>0</v>
      </c>
      <c r="BF170" s="69">
        <v>0</v>
      </c>
      <c r="BG170" s="69">
        <v>0</v>
      </c>
      <c r="BH170" s="80">
        <v>0</v>
      </c>
      <c r="BI170" s="80">
        <v>0</v>
      </c>
      <c r="BJ170" s="69">
        <v>0</v>
      </c>
      <c r="BK170" s="69">
        <v>0</v>
      </c>
      <c r="BL170" s="80">
        <v>0</v>
      </c>
      <c r="BM170" s="80">
        <v>0</v>
      </c>
      <c r="BN170" s="69">
        <v>0</v>
      </c>
      <c r="BO170" s="69">
        <v>0</v>
      </c>
      <c r="BP170" s="80">
        <v>0</v>
      </c>
      <c r="BQ170" s="80">
        <v>0</v>
      </c>
      <c r="BR170" s="69">
        <v>0</v>
      </c>
      <c r="BS170" s="69">
        <v>0</v>
      </c>
      <c r="BT170" s="80">
        <v>0</v>
      </c>
      <c r="BU170" s="80">
        <v>0</v>
      </c>
      <c r="BV170" s="69">
        <v>0</v>
      </c>
      <c r="BW170" s="69">
        <v>0</v>
      </c>
      <c r="BX170" s="80">
        <v>0</v>
      </c>
      <c r="BY170" s="80">
        <v>0</v>
      </c>
      <c r="BZ170" s="69">
        <v>0</v>
      </c>
      <c r="CA170" s="69">
        <v>0</v>
      </c>
      <c r="CB170" s="80">
        <v>0</v>
      </c>
      <c r="CC170" s="80">
        <v>0</v>
      </c>
      <c r="CD170" s="69">
        <v>0</v>
      </c>
      <c r="CE170" s="69" t="s">
        <v>755</v>
      </c>
      <c r="CF170" s="69" t="s">
        <v>756</v>
      </c>
      <c r="CG170" s="69" t="s">
        <v>709</v>
      </c>
      <c r="CH170" s="69" t="s">
        <v>709</v>
      </c>
      <c r="CI170" s="69" t="s">
        <v>709</v>
      </c>
      <c r="CJ170" s="68" t="s">
        <v>709</v>
      </c>
      <c r="CK170" s="68">
        <v>45856</v>
      </c>
      <c r="CL170" s="185" t="s">
        <v>988</v>
      </c>
      <c r="CM170" s="67" t="s">
        <v>989</v>
      </c>
      <c r="CN170" s="67" t="s">
        <v>168</v>
      </c>
      <c r="CO170" s="68">
        <v>45827</v>
      </c>
      <c r="CP170" s="185" t="s">
        <v>986</v>
      </c>
      <c r="CQ170" s="67" t="s">
        <v>994</v>
      </c>
      <c r="CR170" s="67" t="s">
        <v>1022</v>
      </c>
      <c r="CS170" s="69">
        <v>3443705</v>
      </c>
      <c r="CT170" s="69"/>
      <c r="CU170" s="69"/>
      <c r="CV170" s="69">
        <v>0</v>
      </c>
      <c r="CW170" s="69">
        <v>21</v>
      </c>
      <c r="CX170" s="69">
        <v>0</v>
      </c>
      <c r="CY170" s="69">
        <v>0</v>
      </c>
      <c r="CZ170" s="69">
        <v>0</v>
      </c>
      <c r="DA170" s="69">
        <v>0</v>
      </c>
      <c r="DG170" t="str">
        <f t="shared" si="7"/>
        <v>DO</v>
      </c>
    </row>
    <row r="171" spans="1:111">
      <c r="A171" t="str">
        <f t="shared" si="6"/>
        <v>04DO</v>
      </c>
      <c r="B171" s="67" t="s">
        <v>3</v>
      </c>
      <c r="C171" s="67" t="s">
        <v>364</v>
      </c>
      <c r="D171" s="67" t="s">
        <v>365</v>
      </c>
      <c r="E171" s="68">
        <v>45387</v>
      </c>
      <c r="F171" s="185" t="s">
        <v>986</v>
      </c>
      <c r="G171" s="67" t="s">
        <v>990</v>
      </c>
      <c r="H171" s="69">
        <v>1</v>
      </c>
      <c r="I171" s="69">
        <v>5</v>
      </c>
      <c r="J171" s="69">
        <v>209</v>
      </c>
      <c r="K171" s="69">
        <v>308</v>
      </c>
      <c r="L171" s="69">
        <v>298</v>
      </c>
      <c r="M171" s="69">
        <v>10</v>
      </c>
      <c r="N171" s="69">
        <v>0</v>
      </c>
      <c r="O171" s="69">
        <v>0</v>
      </c>
      <c r="P171" s="69">
        <v>78</v>
      </c>
      <c r="Q171" s="80">
        <v>21</v>
      </c>
      <c r="R171" s="80">
        <v>3689059</v>
      </c>
      <c r="S171" s="80">
        <v>50000</v>
      </c>
      <c r="T171" s="80">
        <v>3639059</v>
      </c>
      <c r="U171" s="80">
        <v>3733032</v>
      </c>
      <c r="V171" s="80">
        <v>3801506</v>
      </c>
      <c r="W171" s="80">
        <v>0</v>
      </c>
      <c r="X171" s="80">
        <v>0</v>
      </c>
      <c r="Y171" s="80">
        <v>0</v>
      </c>
      <c r="Z171" s="80">
        <v>3801506</v>
      </c>
      <c r="AA171" s="80">
        <v>3800583</v>
      </c>
      <c r="AB171" s="80">
        <v>-923</v>
      </c>
      <c r="AC171" s="69">
        <v>43973</v>
      </c>
      <c r="AD171" s="69">
        <v>65</v>
      </c>
      <c r="AE171" s="69">
        <v>5</v>
      </c>
      <c r="AF171" s="80">
        <v>0</v>
      </c>
      <c r="AG171" s="80">
        <v>0</v>
      </c>
      <c r="AH171" s="69">
        <v>0</v>
      </c>
      <c r="AI171" s="69">
        <v>0</v>
      </c>
      <c r="AJ171" s="80">
        <v>21</v>
      </c>
      <c r="AK171" s="80">
        <v>74766</v>
      </c>
      <c r="AL171" s="69">
        <v>0</v>
      </c>
      <c r="AM171" s="69">
        <v>0</v>
      </c>
      <c r="AN171" s="80">
        <v>0</v>
      </c>
      <c r="AO171" s="80">
        <v>0</v>
      </c>
      <c r="AP171" s="69">
        <v>0</v>
      </c>
      <c r="AQ171" s="69">
        <v>0</v>
      </c>
      <c r="AR171" s="80">
        <v>0</v>
      </c>
      <c r="AS171" s="80">
        <v>0</v>
      </c>
      <c r="AT171" s="69">
        <v>0</v>
      </c>
      <c r="AU171" s="69">
        <v>0</v>
      </c>
      <c r="AV171" s="80">
        <v>0</v>
      </c>
      <c r="AW171" s="80">
        <v>0</v>
      </c>
      <c r="AX171" s="69">
        <v>0</v>
      </c>
      <c r="AY171" s="69">
        <v>0</v>
      </c>
      <c r="AZ171" s="80">
        <v>0</v>
      </c>
      <c r="BA171" s="80">
        <v>0</v>
      </c>
      <c r="BB171" s="69">
        <v>0</v>
      </c>
      <c r="BC171" s="69">
        <v>0</v>
      </c>
      <c r="BD171" s="80">
        <v>0</v>
      </c>
      <c r="BE171" s="80">
        <v>0</v>
      </c>
      <c r="BF171" s="69">
        <v>0</v>
      </c>
      <c r="BG171" s="69">
        <v>0</v>
      </c>
      <c r="BH171" s="80">
        <v>0</v>
      </c>
      <c r="BI171" s="80">
        <v>0</v>
      </c>
      <c r="BJ171" s="69">
        <v>0</v>
      </c>
      <c r="BK171" s="69">
        <v>0</v>
      </c>
      <c r="BL171" s="80">
        <v>0</v>
      </c>
      <c r="BM171" s="80">
        <v>0</v>
      </c>
      <c r="BN171" s="69">
        <v>0</v>
      </c>
      <c r="BO171" s="69">
        <v>0</v>
      </c>
      <c r="BP171" s="80">
        <v>0</v>
      </c>
      <c r="BQ171" s="80">
        <v>0</v>
      </c>
      <c r="BR171" s="69">
        <v>0</v>
      </c>
      <c r="BS171" s="69">
        <v>0</v>
      </c>
      <c r="BT171" s="80">
        <v>0</v>
      </c>
      <c r="BU171" s="80">
        <v>0</v>
      </c>
      <c r="BV171" s="69">
        <v>0</v>
      </c>
      <c r="BW171" s="69">
        <v>0</v>
      </c>
      <c r="BX171" s="80">
        <v>0</v>
      </c>
      <c r="BY171" s="80">
        <v>0</v>
      </c>
      <c r="BZ171" s="69">
        <v>0</v>
      </c>
      <c r="CA171" s="69">
        <v>5</v>
      </c>
      <c r="CB171" s="80">
        <v>21</v>
      </c>
      <c r="CC171" s="80">
        <v>74766</v>
      </c>
      <c r="CD171" s="69">
        <v>0</v>
      </c>
      <c r="CE171" s="69" t="s">
        <v>851</v>
      </c>
      <c r="CF171" s="69" t="s">
        <v>852</v>
      </c>
      <c r="CG171" s="69" t="s">
        <v>709</v>
      </c>
      <c r="CH171" s="69" t="s">
        <v>709</v>
      </c>
      <c r="CI171" s="69" t="s">
        <v>709</v>
      </c>
      <c r="CJ171" s="68" t="s">
        <v>709</v>
      </c>
      <c r="CK171" s="68">
        <v>46065</v>
      </c>
      <c r="CL171" s="185" t="s">
        <v>991</v>
      </c>
      <c r="CM171" s="67" t="s">
        <v>989</v>
      </c>
      <c r="CN171" s="67" t="s">
        <v>168</v>
      </c>
      <c r="CO171" s="68">
        <v>45960</v>
      </c>
      <c r="CP171" s="185" t="s">
        <v>993</v>
      </c>
      <c r="CQ171" s="67" t="s">
        <v>989</v>
      </c>
      <c r="CR171" s="67" t="s">
        <v>1022</v>
      </c>
      <c r="CS171" s="69">
        <v>2884956.63</v>
      </c>
      <c r="CT171" s="69"/>
      <c r="CU171" s="69"/>
      <c r="CV171" s="69">
        <v>0</v>
      </c>
      <c r="CW171" s="69">
        <v>8</v>
      </c>
      <c r="CX171" s="69">
        <v>0</v>
      </c>
      <c r="CY171" s="69">
        <v>0</v>
      </c>
      <c r="CZ171" s="69">
        <v>0</v>
      </c>
      <c r="DA171" s="69">
        <v>0</v>
      </c>
      <c r="DG171" t="str">
        <f t="shared" si="7"/>
        <v>DO</v>
      </c>
    </row>
    <row r="172" spans="1:111">
      <c r="A172" t="str">
        <f t="shared" si="6"/>
        <v>04DO</v>
      </c>
      <c r="B172" s="67" t="s">
        <v>3</v>
      </c>
      <c r="C172" s="67" t="s">
        <v>366</v>
      </c>
      <c r="D172" s="67" t="s">
        <v>367</v>
      </c>
      <c r="E172" s="68">
        <v>45324</v>
      </c>
      <c r="F172" s="185" t="s">
        <v>991</v>
      </c>
      <c r="G172" s="67" t="s">
        <v>990</v>
      </c>
      <c r="H172" s="69">
        <v>1</v>
      </c>
      <c r="I172" s="69">
        <v>1</v>
      </c>
      <c r="J172" s="69">
        <v>132</v>
      </c>
      <c r="K172" s="69">
        <v>174</v>
      </c>
      <c r="L172" s="69">
        <v>174</v>
      </c>
      <c r="M172" s="69">
        <v>0</v>
      </c>
      <c r="N172" s="69">
        <v>0</v>
      </c>
      <c r="O172" s="69">
        <v>0</v>
      </c>
      <c r="P172" s="69">
        <v>42</v>
      </c>
      <c r="Q172" s="80">
        <v>0</v>
      </c>
      <c r="R172" s="80">
        <v>1849000</v>
      </c>
      <c r="S172" s="80">
        <v>50000</v>
      </c>
      <c r="T172" s="80">
        <v>1799000</v>
      </c>
      <c r="U172" s="80">
        <v>1870772</v>
      </c>
      <c r="V172" s="80">
        <v>1768167</v>
      </c>
      <c r="W172" s="80">
        <v>0</v>
      </c>
      <c r="X172" s="80">
        <v>0</v>
      </c>
      <c r="Y172" s="80">
        <v>0</v>
      </c>
      <c r="Z172" s="80">
        <v>1768167</v>
      </c>
      <c r="AA172" s="80">
        <v>1768167</v>
      </c>
      <c r="AB172" s="80">
        <v>0</v>
      </c>
      <c r="AC172" s="69">
        <v>21772</v>
      </c>
      <c r="AD172" s="69">
        <v>38</v>
      </c>
      <c r="AE172" s="69">
        <v>0</v>
      </c>
      <c r="AF172" s="80">
        <v>0</v>
      </c>
      <c r="AG172" s="80">
        <v>4117</v>
      </c>
      <c r="AH172" s="69">
        <v>0</v>
      </c>
      <c r="AI172" s="69">
        <v>0</v>
      </c>
      <c r="AJ172" s="80">
        <v>0</v>
      </c>
      <c r="AK172" s="80">
        <v>22787</v>
      </c>
      <c r="AL172" s="69">
        <v>0</v>
      </c>
      <c r="AM172" s="69">
        <v>0</v>
      </c>
      <c r="AN172" s="80">
        <v>0</v>
      </c>
      <c r="AO172" s="80">
        <v>0</v>
      </c>
      <c r="AP172" s="69">
        <v>0</v>
      </c>
      <c r="AQ172" s="69">
        <v>0</v>
      </c>
      <c r="AR172" s="80">
        <v>0</v>
      </c>
      <c r="AS172" s="80">
        <v>0</v>
      </c>
      <c r="AT172" s="69">
        <v>0</v>
      </c>
      <c r="AU172" s="69">
        <v>0</v>
      </c>
      <c r="AV172" s="80">
        <v>0</v>
      </c>
      <c r="AW172" s="80">
        <v>0</v>
      </c>
      <c r="AX172" s="69">
        <v>0</v>
      </c>
      <c r="AY172" s="69">
        <v>0</v>
      </c>
      <c r="AZ172" s="80">
        <v>0</v>
      </c>
      <c r="BA172" s="80">
        <v>0</v>
      </c>
      <c r="BB172" s="69">
        <v>0</v>
      </c>
      <c r="BC172" s="69">
        <v>0</v>
      </c>
      <c r="BD172" s="80">
        <v>0</v>
      </c>
      <c r="BE172" s="80">
        <v>0</v>
      </c>
      <c r="BF172" s="69">
        <v>0</v>
      </c>
      <c r="BG172" s="69">
        <v>0</v>
      </c>
      <c r="BH172" s="80">
        <v>0</v>
      </c>
      <c r="BI172" s="80">
        <v>0</v>
      </c>
      <c r="BJ172" s="69">
        <v>0</v>
      </c>
      <c r="BK172" s="69">
        <v>0</v>
      </c>
      <c r="BL172" s="80">
        <v>0</v>
      </c>
      <c r="BM172" s="80">
        <v>0</v>
      </c>
      <c r="BN172" s="69">
        <v>0</v>
      </c>
      <c r="BO172" s="69">
        <v>0</v>
      </c>
      <c r="BP172" s="80">
        <v>0</v>
      </c>
      <c r="BQ172" s="80">
        <v>0</v>
      </c>
      <c r="BR172" s="69">
        <v>0</v>
      </c>
      <c r="BS172" s="69">
        <v>0</v>
      </c>
      <c r="BT172" s="80">
        <v>0</v>
      </c>
      <c r="BU172" s="80">
        <v>0</v>
      </c>
      <c r="BV172" s="69">
        <v>0</v>
      </c>
      <c r="BW172" s="69">
        <v>0</v>
      </c>
      <c r="BX172" s="80">
        <v>0</v>
      </c>
      <c r="BY172" s="80">
        <v>0</v>
      </c>
      <c r="BZ172" s="69">
        <v>0</v>
      </c>
      <c r="CA172" s="69">
        <v>0</v>
      </c>
      <c r="CB172" s="80">
        <v>0</v>
      </c>
      <c r="CC172" s="80">
        <v>26904</v>
      </c>
      <c r="CD172" s="69">
        <v>0</v>
      </c>
      <c r="CE172" s="69" t="s">
        <v>856</v>
      </c>
      <c r="CF172" s="69" t="s">
        <v>857</v>
      </c>
      <c r="CG172" s="69" t="s">
        <v>709</v>
      </c>
      <c r="CH172" s="69" t="s">
        <v>709</v>
      </c>
      <c r="CI172" s="69" t="s">
        <v>709</v>
      </c>
      <c r="CJ172" s="68" t="s">
        <v>709</v>
      </c>
      <c r="CK172" s="68">
        <v>45912</v>
      </c>
      <c r="CL172" s="185" t="s">
        <v>988</v>
      </c>
      <c r="CM172" s="67" t="s">
        <v>989</v>
      </c>
      <c r="CN172" s="67" t="s">
        <v>168</v>
      </c>
      <c r="CO172" s="68">
        <v>45840</v>
      </c>
      <c r="CP172" s="185" t="s">
        <v>988</v>
      </c>
      <c r="CQ172" s="67" t="s">
        <v>989</v>
      </c>
      <c r="CR172" s="67" t="s">
        <v>1020</v>
      </c>
      <c r="CS172" s="69">
        <v>2011837.24</v>
      </c>
      <c r="CT172" s="69"/>
      <c r="CU172" s="69"/>
      <c r="CV172" s="69">
        <v>0</v>
      </c>
      <c r="CW172" s="69">
        <v>4</v>
      </c>
      <c r="CX172" s="69">
        <v>0</v>
      </c>
      <c r="CY172" s="69">
        <v>0</v>
      </c>
      <c r="CZ172" s="69">
        <v>0</v>
      </c>
      <c r="DA172" s="69">
        <v>0</v>
      </c>
      <c r="DG172" t="str">
        <f t="shared" si="7"/>
        <v>DO</v>
      </c>
    </row>
    <row r="173" spans="1:111">
      <c r="A173" t="str">
        <f t="shared" si="6"/>
        <v>04DO</v>
      </c>
      <c r="B173" s="67" t="s">
        <v>3</v>
      </c>
      <c r="C173" s="67" t="s">
        <v>368</v>
      </c>
      <c r="D173" s="67" t="s">
        <v>369</v>
      </c>
      <c r="E173" s="68">
        <v>45541</v>
      </c>
      <c r="F173" s="185" t="s">
        <v>988</v>
      </c>
      <c r="G173" s="67" t="s">
        <v>994</v>
      </c>
      <c r="H173" s="69">
        <v>1</v>
      </c>
      <c r="I173" s="69">
        <v>1</v>
      </c>
      <c r="J173" s="69">
        <v>222</v>
      </c>
      <c r="K173" s="69">
        <v>278</v>
      </c>
      <c r="L173" s="69">
        <v>278</v>
      </c>
      <c r="M173" s="69">
        <v>0</v>
      </c>
      <c r="N173" s="69">
        <v>0</v>
      </c>
      <c r="O173" s="69">
        <v>0</v>
      </c>
      <c r="P173" s="69">
        <v>56</v>
      </c>
      <c r="Q173" s="80">
        <v>0</v>
      </c>
      <c r="R173" s="80">
        <v>3983900</v>
      </c>
      <c r="S173" s="80">
        <v>50853</v>
      </c>
      <c r="T173" s="80">
        <v>3933047</v>
      </c>
      <c r="U173" s="80">
        <v>4183008</v>
      </c>
      <c r="V173" s="80">
        <v>4262893</v>
      </c>
      <c r="W173" s="80">
        <v>0</v>
      </c>
      <c r="X173" s="80">
        <v>0</v>
      </c>
      <c r="Y173" s="80">
        <v>0</v>
      </c>
      <c r="Z173" s="80">
        <v>4262893</v>
      </c>
      <c r="AA173" s="80">
        <v>4262893</v>
      </c>
      <c r="AB173" s="80">
        <v>0</v>
      </c>
      <c r="AC173" s="69">
        <v>199108</v>
      </c>
      <c r="AD173" s="69">
        <v>48</v>
      </c>
      <c r="AE173" s="69">
        <v>0</v>
      </c>
      <c r="AF173" s="80">
        <v>0</v>
      </c>
      <c r="AG173" s="80">
        <v>0</v>
      </c>
      <c r="AH173" s="69">
        <v>0</v>
      </c>
      <c r="AI173" s="69">
        <v>0</v>
      </c>
      <c r="AJ173" s="80">
        <v>0</v>
      </c>
      <c r="AK173" s="80">
        <v>0</v>
      </c>
      <c r="AL173" s="69">
        <v>0</v>
      </c>
      <c r="AM173" s="69">
        <v>0</v>
      </c>
      <c r="AN173" s="80">
        <v>0</v>
      </c>
      <c r="AO173" s="80">
        <v>0</v>
      </c>
      <c r="AP173" s="69">
        <v>0</v>
      </c>
      <c r="AQ173" s="69">
        <v>0</v>
      </c>
      <c r="AR173" s="80">
        <v>0</v>
      </c>
      <c r="AS173" s="80">
        <v>0</v>
      </c>
      <c r="AT173" s="69">
        <v>0</v>
      </c>
      <c r="AU173" s="69">
        <v>0</v>
      </c>
      <c r="AV173" s="80">
        <v>0</v>
      </c>
      <c r="AW173" s="80">
        <v>0</v>
      </c>
      <c r="AX173" s="69">
        <v>0</v>
      </c>
      <c r="AY173" s="69">
        <v>0</v>
      </c>
      <c r="AZ173" s="80">
        <v>0</v>
      </c>
      <c r="BA173" s="80">
        <v>177000</v>
      </c>
      <c r="BB173" s="69">
        <v>0</v>
      </c>
      <c r="BC173" s="69">
        <v>0</v>
      </c>
      <c r="BD173" s="80">
        <v>0</v>
      </c>
      <c r="BE173" s="80">
        <v>0</v>
      </c>
      <c r="BF173" s="69">
        <v>0</v>
      </c>
      <c r="BG173" s="69">
        <v>0</v>
      </c>
      <c r="BH173" s="80">
        <v>0</v>
      </c>
      <c r="BI173" s="80">
        <v>0</v>
      </c>
      <c r="BJ173" s="69">
        <v>0</v>
      </c>
      <c r="BK173" s="69">
        <v>0</v>
      </c>
      <c r="BL173" s="80">
        <v>0</v>
      </c>
      <c r="BM173" s="80">
        <v>0</v>
      </c>
      <c r="BN173" s="69">
        <v>0</v>
      </c>
      <c r="BO173" s="69">
        <v>0</v>
      </c>
      <c r="BP173" s="80">
        <v>0</v>
      </c>
      <c r="BQ173" s="80">
        <v>22108</v>
      </c>
      <c r="BR173" s="69">
        <v>0</v>
      </c>
      <c r="BS173" s="69">
        <v>0</v>
      </c>
      <c r="BT173" s="80">
        <v>0</v>
      </c>
      <c r="BU173" s="80">
        <v>0</v>
      </c>
      <c r="BV173" s="69">
        <v>0</v>
      </c>
      <c r="BW173" s="69">
        <v>0</v>
      </c>
      <c r="BX173" s="80">
        <v>0</v>
      </c>
      <c r="BY173" s="80">
        <v>0</v>
      </c>
      <c r="BZ173" s="69">
        <v>0</v>
      </c>
      <c r="CA173" s="69">
        <v>0</v>
      </c>
      <c r="CB173" s="80">
        <v>0</v>
      </c>
      <c r="CC173" s="80">
        <v>199108</v>
      </c>
      <c r="CD173" s="69">
        <v>0</v>
      </c>
      <c r="CE173" s="69" t="s">
        <v>858</v>
      </c>
      <c r="CF173" s="69" t="s">
        <v>859</v>
      </c>
      <c r="CG173" s="69" t="s">
        <v>709</v>
      </c>
      <c r="CH173" s="69" t="s">
        <v>709</v>
      </c>
      <c r="CI173" s="69" t="s">
        <v>709</v>
      </c>
      <c r="CJ173" s="68" t="s">
        <v>709</v>
      </c>
      <c r="CK173" s="68">
        <v>46009</v>
      </c>
      <c r="CL173" s="185" t="s">
        <v>993</v>
      </c>
      <c r="CM173" s="67" t="s">
        <v>989</v>
      </c>
      <c r="CN173" s="67" t="s">
        <v>168</v>
      </c>
      <c r="CO173" s="68">
        <v>45961</v>
      </c>
      <c r="CP173" s="185" t="s">
        <v>993</v>
      </c>
      <c r="CQ173" s="67" t="s">
        <v>989</v>
      </c>
      <c r="CR173" s="67" t="s">
        <v>1020</v>
      </c>
      <c r="CS173" s="69">
        <v>5126069.1100000003</v>
      </c>
      <c r="CT173" s="69"/>
      <c r="CU173" s="69"/>
      <c r="CV173" s="69">
        <v>0</v>
      </c>
      <c r="CW173" s="69">
        <v>8</v>
      </c>
      <c r="CX173" s="69">
        <v>0</v>
      </c>
      <c r="CY173" s="69">
        <v>0</v>
      </c>
      <c r="CZ173" s="69">
        <v>0</v>
      </c>
      <c r="DA173" s="69">
        <v>0</v>
      </c>
      <c r="DG173" t="str">
        <f t="shared" si="7"/>
        <v>DO</v>
      </c>
    </row>
    <row r="174" spans="1:111">
      <c r="A174" t="str">
        <f t="shared" si="6"/>
        <v>04DO</v>
      </c>
      <c r="B174" s="67" t="s">
        <v>3</v>
      </c>
      <c r="C174" s="67" t="s">
        <v>370</v>
      </c>
      <c r="D174" s="67" t="s">
        <v>371</v>
      </c>
      <c r="E174" s="68">
        <v>45541</v>
      </c>
      <c r="F174" s="185" t="s">
        <v>988</v>
      </c>
      <c r="G174" s="67" t="s">
        <v>994</v>
      </c>
      <c r="H174" s="69">
        <v>1</v>
      </c>
      <c r="I174" s="69">
        <v>1</v>
      </c>
      <c r="J174" s="69">
        <v>262</v>
      </c>
      <c r="K174" s="69">
        <v>309</v>
      </c>
      <c r="L174" s="69">
        <v>294</v>
      </c>
      <c r="M174" s="69">
        <v>15</v>
      </c>
      <c r="N174" s="69">
        <v>0</v>
      </c>
      <c r="O174" s="69">
        <v>0</v>
      </c>
      <c r="P174" s="69">
        <v>47</v>
      </c>
      <c r="Q174" s="80">
        <v>0</v>
      </c>
      <c r="R174" s="80">
        <v>2579048</v>
      </c>
      <c r="S174" s="80">
        <v>50000</v>
      </c>
      <c r="T174" s="80">
        <v>2529048</v>
      </c>
      <c r="U174" s="80">
        <v>2787519</v>
      </c>
      <c r="V174" s="80">
        <v>2747199</v>
      </c>
      <c r="W174" s="80">
        <v>0</v>
      </c>
      <c r="X174" s="80">
        <v>0</v>
      </c>
      <c r="Y174" s="80">
        <v>0</v>
      </c>
      <c r="Z174" s="80">
        <v>2747199</v>
      </c>
      <c r="AA174" s="80">
        <v>2747177</v>
      </c>
      <c r="AB174" s="80">
        <v>-22</v>
      </c>
      <c r="AC174" s="69">
        <v>208471</v>
      </c>
      <c r="AD174" s="69">
        <v>38</v>
      </c>
      <c r="AE174" s="69">
        <v>0</v>
      </c>
      <c r="AF174" s="80">
        <v>0</v>
      </c>
      <c r="AG174" s="80">
        <v>0</v>
      </c>
      <c r="AH174" s="69">
        <v>0</v>
      </c>
      <c r="AI174" s="69">
        <v>0</v>
      </c>
      <c r="AJ174" s="80">
        <v>0</v>
      </c>
      <c r="AK174" s="80">
        <v>9697</v>
      </c>
      <c r="AL174" s="69">
        <v>0</v>
      </c>
      <c r="AM174" s="69">
        <v>0</v>
      </c>
      <c r="AN174" s="80">
        <v>0</v>
      </c>
      <c r="AO174" s="80">
        <v>0</v>
      </c>
      <c r="AP174" s="69">
        <v>0</v>
      </c>
      <c r="AQ174" s="69">
        <v>0</v>
      </c>
      <c r="AR174" s="80">
        <v>0</v>
      </c>
      <c r="AS174" s="80">
        <v>0</v>
      </c>
      <c r="AT174" s="69">
        <v>0</v>
      </c>
      <c r="AU174" s="69">
        <v>0</v>
      </c>
      <c r="AV174" s="80">
        <v>0</v>
      </c>
      <c r="AW174" s="80">
        <v>0</v>
      </c>
      <c r="AX174" s="69">
        <v>0</v>
      </c>
      <c r="AY174" s="69">
        <v>0</v>
      </c>
      <c r="AZ174" s="80">
        <v>0</v>
      </c>
      <c r="BA174" s="80">
        <v>0</v>
      </c>
      <c r="BB174" s="69">
        <v>0</v>
      </c>
      <c r="BC174" s="69">
        <v>0</v>
      </c>
      <c r="BD174" s="80">
        <v>0</v>
      </c>
      <c r="BE174" s="80">
        <v>0</v>
      </c>
      <c r="BF174" s="69">
        <v>0</v>
      </c>
      <c r="BG174" s="69">
        <v>0</v>
      </c>
      <c r="BH174" s="80">
        <v>0</v>
      </c>
      <c r="BI174" s="80">
        <v>0</v>
      </c>
      <c r="BJ174" s="69">
        <v>0</v>
      </c>
      <c r="BK174" s="69">
        <v>0</v>
      </c>
      <c r="BL174" s="80">
        <v>0</v>
      </c>
      <c r="BM174" s="80">
        <v>0</v>
      </c>
      <c r="BN174" s="69">
        <v>0</v>
      </c>
      <c r="BO174" s="69">
        <v>0</v>
      </c>
      <c r="BP174" s="80">
        <v>0</v>
      </c>
      <c r="BQ174" s="80">
        <v>208471</v>
      </c>
      <c r="BR174" s="69">
        <v>0</v>
      </c>
      <c r="BS174" s="69">
        <v>0</v>
      </c>
      <c r="BT174" s="80">
        <v>0</v>
      </c>
      <c r="BU174" s="80">
        <v>0</v>
      </c>
      <c r="BV174" s="69">
        <v>0</v>
      </c>
      <c r="BW174" s="69">
        <v>0</v>
      </c>
      <c r="BX174" s="80">
        <v>0</v>
      </c>
      <c r="BY174" s="80">
        <v>0</v>
      </c>
      <c r="BZ174" s="69">
        <v>0</v>
      </c>
      <c r="CA174" s="69">
        <v>0</v>
      </c>
      <c r="CB174" s="80">
        <v>0</v>
      </c>
      <c r="CC174" s="80">
        <v>218168</v>
      </c>
      <c r="CD174" s="69">
        <v>0</v>
      </c>
      <c r="CE174" s="69" t="s">
        <v>803</v>
      </c>
      <c r="CF174" s="69" t="s">
        <v>804</v>
      </c>
      <c r="CG174" s="69" t="s">
        <v>709</v>
      </c>
      <c r="CH174" s="69" t="s">
        <v>709</v>
      </c>
      <c r="CI174" s="69" t="s">
        <v>709</v>
      </c>
      <c r="CJ174" s="68" t="s">
        <v>709</v>
      </c>
      <c r="CK174" s="68">
        <v>46014</v>
      </c>
      <c r="CL174" s="185" t="s">
        <v>993</v>
      </c>
      <c r="CM174" s="67" t="s">
        <v>989</v>
      </c>
      <c r="CN174" s="67" t="s">
        <v>168</v>
      </c>
      <c r="CO174" s="68">
        <v>45974</v>
      </c>
      <c r="CP174" s="185" t="s">
        <v>993</v>
      </c>
      <c r="CQ174" s="67" t="s">
        <v>989</v>
      </c>
      <c r="CR174" s="67" t="s">
        <v>1022</v>
      </c>
      <c r="CS174" s="69">
        <v>3891911.4</v>
      </c>
      <c r="CT174" s="69"/>
      <c r="CU174" s="69"/>
      <c r="CV174" s="69">
        <v>0</v>
      </c>
      <c r="CW174" s="69">
        <v>9</v>
      </c>
      <c r="CX174" s="69">
        <v>0</v>
      </c>
      <c r="CY174" s="69">
        <v>0</v>
      </c>
      <c r="CZ174" s="69">
        <v>0</v>
      </c>
      <c r="DA174" s="69">
        <v>0</v>
      </c>
      <c r="DG174" t="str">
        <f t="shared" si="7"/>
        <v>DO</v>
      </c>
    </row>
    <row r="175" spans="1:111">
      <c r="A175" t="str">
        <f t="shared" si="6"/>
        <v>04DO</v>
      </c>
      <c r="B175" s="67" t="s">
        <v>3</v>
      </c>
      <c r="C175" s="67" t="s">
        <v>860</v>
      </c>
      <c r="D175" s="67" t="s">
        <v>1031</v>
      </c>
      <c r="E175" s="68">
        <v>45541</v>
      </c>
      <c r="F175" s="185" t="s">
        <v>988</v>
      </c>
      <c r="G175" s="67" t="s">
        <v>994</v>
      </c>
      <c r="H175" s="69">
        <v>1</v>
      </c>
      <c r="I175" s="69">
        <v>1</v>
      </c>
      <c r="J175" s="69">
        <v>170</v>
      </c>
      <c r="K175" s="69">
        <v>193</v>
      </c>
      <c r="L175" s="69">
        <v>193</v>
      </c>
      <c r="M175" s="69">
        <v>0</v>
      </c>
      <c r="N175" s="69">
        <v>0</v>
      </c>
      <c r="O175" s="69">
        <v>0</v>
      </c>
      <c r="P175" s="69">
        <v>23</v>
      </c>
      <c r="Q175" s="80">
        <v>0</v>
      </c>
      <c r="R175" s="80">
        <v>2519093</v>
      </c>
      <c r="S175" s="80">
        <v>50000</v>
      </c>
      <c r="T175" s="80">
        <v>2469093</v>
      </c>
      <c r="U175" s="80">
        <v>2519093</v>
      </c>
      <c r="V175" s="80">
        <v>2422842</v>
      </c>
      <c r="W175" s="80">
        <v>0</v>
      </c>
      <c r="X175" s="80">
        <v>0</v>
      </c>
      <c r="Y175" s="80">
        <v>0</v>
      </c>
      <c r="Z175" s="80">
        <v>2422842</v>
      </c>
      <c r="AA175" s="80">
        <v>2420995</v>
      </c>
      <c r="AB175" s="80">
        <v>-1848</v>
      </c>
      <c r="AC175" s="69">
        <v>0</v>
      </c>
      <c r="AD175" s="69">
        <v>19</v>
      </c>
      <c r="AE175" s="69">
        <v>0</v>
      </c>
      <c r="AF175" s="80">
        <v>0</v>
      </c>
      <c r="AG175" s="80">
        <v>0</v>
      </c>
      <c r="AH175" s="69">
        <v>0</v>
      </c>
      <c r="AI175" s="69">
        <v>0</v>
      </c>
      <c r="AJ175" s="80">
        <v>0</v>
      </c>
      <c r="AK175" s="80">
        <v>0</v>
      </c>
      <c r="AL175" s="69">
        <v>0</v>
      </c>
      <c r="AM175" s="69">
        <v>0</v>
      </c>
      <c r="AN175" s="80">
        <v>0</v>
      </c>
      <c r="AO175" s="80">
        <v>0</v>
      </c>
      <c r="AP175" s="69">
        <v>0</v>
      </c>
      <c r="AQ175" s="69">
        <v>0</v>
      </c>
      <c r="AR175" s="80">
        <v>0</v>
      </c>
      <c r="AS175" s="80">
        <v>0</v>
      </c>
      <c r="AT175" s="69">
        <v>0</v>
      </c>
      <c r="AU175" s="69">
        <v>0</v>
      </c>
      <c r="AV175" s="80">
        <v>0</v>
      </c>
      <c r="AW175" s="80">
        <v>0</v>
      </c>
      <c r="AX175" s="69">
        <v>0</v>
      </c>
      <c r="AY175" s="69">
        <v>0</v>
      </c>
      <c r="AZ175" s="80">
        <v>0</v>
      </c>
      <c r="BA175" s="80">
        <v>0</v>
      </c>
      <c r="BB175" s="69">
        <v>0</v>
      </c>
      <c r="BC175" s="69">
        <v>0</v>
      </c>
      <c r="BD175" s="80">
        <v>0</v>
      </c>
      <c r="BE175" s="80">
        <v>0</v>
      </c>
      <c r="BF175" s="69">
        <v>0</v>
      </c>
      <c r="BG175" s="69">
        <v>0</v>
      </c>
      <c r="BH175" s="80">
        <v>0</v>
      </c>
      <c r="BI175" s="80">
        <v>0</v>
      </c>
      <c r="BJ175" s="69">
        <v>0</v>
      </c>
      <c r="BK175" s="69">
        <v>0</v>
      </c>
      <c r="BL175" s="80">
        <v>0</v>
      </c>
      <c r="BM175" s="80">
        <v>0</v>
      </c>
      <c r="BN175" s="69">
        <v>0</v>
      </c>
      <c r="BO175" s="69">
        <v>0</v>
      </c>
      <c r="BP175" s="80">
        <v>0</v>
      </c>
      <c r="BQ175" s="80">
        <v>0</v>
      </c>
      <c r="BR175" s="69">
        <v>0</v>
      </c>
      <c r="BS175" s="69">
        <v>0</v>
      </c>
      <c r="BT175" s="80">
        <v>0</v>
      </c>
      <c r="BU175" s="80">
        <v>0</v>
      </c>
      <c r="BV175" s="69">
        <v>0</v>
      </c>
      <c r="BW175" s="69">
        <v>0</v>
      </c>
      <c r="BX175" s="80">
        <v>0</v>
      </c>
      <c r="BY175" s="80">
        <v>0</v>
      </c>
      <c r="BZ175" s="69">
        <v>0</v>
      </c>
      <c r="CA175" s="69">
        <v>0</v>
      </c>
      <c r="CB175" s="80">
        <v>0</v>
      </c>
      <c r="CC175" s="80">
        <v>0</v>
      </c>
      <c r="CD175" s="69">
        <v>0</v>
      </c>
      <c r="CE175" s="69" t="s">
        <v>845</v>
      </c>
      <c r="CF175" s="69" t="s">
        <v>846</v>
      </c>
      <c r="CG175" s="69" t="s">
        <v>709</v>
      </c>
      <c r="CH175" s="69" t="s">
        <v>709</v>
      </c>
      <c r="CI175" s="69" t="s">
        <v>709</v>
      </c>
      <c r="CJ175" s="68" t="s">
        <v>709</v>
      </c>
      <c r="CK175" s="68">
        <v>46049</v>
      </c>
      <c r="CL175" s="185" t="s">
        <v>991</v>
      </c>
      <c r="CM175" s="67" t="s">
        <v>989</v>
      </c>
      <c r="CN175" s="67" t="s">
        <v>168</v>
      </c>
      <c r="CO175" s="68">
        <v>45890</v>
      </c>
      <c r="CP175" s="185" t="s">
        <v>988</v>
      </c>
      <c r="CQ175" s="67" t="s">
        <v>989</v>
      </c>
      <c r="CR175" s="67" t="s">
        <v>1021</v>
      </c>
      <c r="CS175" s="69">
        <v>2812112.37</v>
      </c>
      <c r="CT175" s="69"/>
      <c r="CU175" s="69"/>
      <c r="CV175" s="69">
        <v>0</v>
      </c>
      <c r="CW175" s="69">
        <v>4</v>
      </c>
      <c r="CX175" s="69">
        <v>0</v>
      </c>
      <c r="CY175" s="69">
        <v>0</v>
      </c>
      <c r="CZ175" s="69">
        <v>0</v>
      </c>
      <c r="DA175" s="69">
        <v>0</v>
      </c>
      <c r="DG175" t="str">
        <f t="shared" si="7"/>
        <v>DO</v>
      </c>
    </row>
    <row r="176" spans="1:111">
      <c r="A176" t="str">
        <f t="shared" si="6"/>
        <v>04DO</v>
      </c>
      <c r="B176" s="67" t="s">
        <v>3</v>
      </c>
      <c r="C176" s="67" t="s">
        <v>655</v>
      </c>
      <c r="D176" s="67" t="s">
        <v>656</v>
      </c>
      <c r="E176" s="68">
        <v>45506</v>
      </c>
      <c r="F176" s="185" t="s">
        <v>988</v>
      </c>
      <c r="G176" s="67" t="s">
        <v>994</v>
      </c>
      <c r="H176" s="69">
        <v>3</v>
      </c>
      <c r="I176" s="69">
        <v>1</v>
      </c>
      <c r="J176" s="69">
        <v>252</v>
      </c>
      <c r="K176" s="69">
        <v>287</v>
      </c>
      <c r="L176" s="69">
        <v>265</v>
      </c>
      <c r="M176" s="69">
        <v>22</v>
      </c>
      <c r="N176" s="69">
        <v>0</v>
      </c>
      <c r="O176" s="69">
        <v>0</v>
      </c>
      <c r="P176" s="69">
        <v>35</v>
      </c>
      <c r="Q176" s="80">
        <v>0</v>
      </c>
      <c r="R176" s="80">
        <v>3535833</v>
      </c>
      <c r="S176" s="80">
        <v>50000</v>
      </c>
      <c r="T176" s="80">
        <v>3485833</v>
      </c>
      <c r="U176" s="80">
        <v>3535833</v>
      </c>
      <c r="V176" s="80">
        <v>3387300</v>
      </c>
      <c r="W176" s="80">
        <v>0</v>
      </c>
      <c r="X176" s="80">
        <v>0</v>
      </c>
      <c r="Y176" s="80">
        <v>0</v>
      </c>
      <c r="Z176" s="80">
        <v>3387300</v>
      </c>
      <c r="AA176" s="80">
        <v>3384814</v>
      </c>
      <c r="AB176" s="80">
        <v>-2487</v>
      </c>
      <c r="AC176" s="69">
        <v>0</v>
      </c>
      <c r="AD176" s="69">
        <v>14</v>
      </c>
      <c r="AE176" s="69">
        <v>0</v>
      </c>
      <c r="AF176" s="80">
        <v>0</v>
      </c>
      <c r="AG176" s="80">
        <v>13204</v>
      </c>
      <c r="AH176" s="69">
        <v>0</v>
      </c>
      <c r="AI176" s="69">
        <v>0</v>
      </c>
      <c r="AJ176" s="80">
        <v>0</v>
      </c>
      <c r="AK176" s="80">
        <v>7499</v>
      </c>
      <c r="AL176" s="69">
        <v>0</v>
      </c>
      <c r="AM176" s="69">
        <v>0</v>
      </c>
      <c r="AN176" s="80">
        <v>0</v>
      </c>
      <c r="AO176" s="80">
        <v>0</v>
      </c>
      <c r="AP176" s="69">
        <v>0</v>
      </c>
      <c r="AQ176" s="69">
        <v>0</v>
      </c>
      <c r="AR176" s="80">
        <v>0</v>
      </c>
      <c r="AS176" s="80">
        <v>0</v>
      </c>
      <c r="AT176" s="69">
        <v>0</v>
      </c>
      <c r="AU176" s="69">
        <v>0</v>
      </c>
      <c r="AV176" s="80">
        <v>0</v>
      </c>
      <c r="AW176" s="80">
        <v>0</v>
      </c>
      <c r="AX176" s="69">
        <v>0</v>
      </c>
      <c r="AY176" s="69">
        <v>0</v>
      </c>
      <c r="AZ176" s="80">
        <v>0</v>
      </c>
      <c r="BA176" s="80">
        <v>0</v>
      </c>
      <c r="BB176" s="69">
        <v>0</v>
      </c>
      <c r="BC176" s="69">
        <v>0</v>
      </c>
      <c r="BD176" s="80">
        <v>0</v>
      </c>
      <c r="BE176" s="80">
        <v>0</v>
      </c>
      <c r="BF176" s="69">
        <v>0</v>
      </c>
      <c r="BG176" s="69">
        <v>0</v>
      </c>
      <c r="BH176" s="80">
        <v>0</v>
      </c>
      <c r="BI176" s="80">
        <v>0</v>
      </c>
      <c r="BJ176" s="69">
        <v>0</v>
      </c>
      <c r="BK176" s="69">
        <v>0</v>
      </c>
      <c r="BL176" s="80">
        <v>0</v>
      </c>
      <c r="BM176" s="80">
        <v>0</v>
      </c>
      <c r="BN176" s="69">
        <v>0</v>
      </c>
      <c r="BO176" s="69">
        <v>0</v>
      </c>
      <c r="BP176" s="80">
        <v>0</v>
      </c>
      <c r="BQ176" s="80">
        <v>0</v>
      </c>
      <c r="BR176" s="69">
        <v>0</v>
      </c>
      <c r="BS176" s="69">
        <v>0</v>
      </c>
      <c r="BT176" s="80">
        <v>0</v>
      </c>
      <c r="BU176" s="80">
        <v>0</v>
      </c>
      <c r="BV176" s="69">
        <v>0</v>
      </c>
      <c r="BW176" s="69">
        <v>0</v>
      </c>
      <c r="BX176" s="80">
        <v>0</v>
      </c>
      <c r="BY176" s="80">
        <v>0</v>
      </c>
      <c r="BZ176" s="69">
        <v>0</v>
      </c>
      <c r="CA176" s="69">
        <v>0</v>
      </c>
      <c r="CB176" s="80">
        <v>0</v>
      </c>
      <c r="CC176" s="80">
        <v>20703</v>
      </c>
      <c r="CD176" s="69">
        <v>0</v>
      </c>
      <c r="CE176" s="69" t="s">
        <v>847</v>
      </c>
      <c r="CF176" s="69" t="s">
        <v>848</v>
      </c>
      <c r="CG176" s="69" t="s">
        <v>709</v>
      </c>
      <c r="CH176" s="69" t="s">
        <v>709</v>
      </c>
      <c r="CI176" s="69" t="s">
        <v>709</v>
      </c>
      <c r="CJ176" s="68" t="s">
        <v>709</v>
      </c>
      <c r="CK176" s="68">
        <v>46062</v>
      </c>
      <c r="CL176" s="185" t="s">
        <v>991</v>
      </c>
      <c r="CM176" s="67" t="s">
        <v>989</v>
      </c>
      <c r="CN176" s="67" t="s">
        <v>168</v>
      </c>
      <c r="CO176" s="68">
        <v>45903</v>
      </c>
      <c r="CP176" s="185" t="s">
        <v>988</v>
      </c>
      <c r="CQ176" s="67" t="s">
        <v>989</v>
      </c>
      <c r="CR176" s="67" t="s">
        <v>1020</v>
      </c>
      <c r="CS176" s="69">
        <v>3764178.43</v>
      </c>
      <c r="CT176" s="69"/>
      <c r="CU176" s="69"/>
      <c r="CV176" s="69">
        <v>0</v>
      </c>
      <c r="CW176" s="69">
        <v>21</v>
      </c>
      <c r="CX176" s="69">
        <v>0</v>
      </c>
      <c r="CY176" s="69">
        <v>0</v>
      </c>
      <c r="CZ176" s="69">
        <v>0</v>
      </c>
      <c r="DA176" s="69">
        <v>0</v>
      </c>
      <c r="DG176" t="str">
        <f t="shared" si="7"/>
        <v>DO</v>
      </c>
    </row>
    <row r="177" spans="1:111">
      <c r="A177" t="str">
        <f t="shared" si="6"/>
        <v>05CO</v>
      </c>
      <c r="B177" s="67" t="s">
        <v>4</v>
      </c>
      <c r="C177" s="67" t="s">
        <v>436</v>
      </c>
      <c r="D177" s="67" t="s">
        <v>437</v>
      </c>
      <c r="E177" s="68">
        <v>43901</v>
      </c>
      <c r="F177" s="185" t="s">
        <v>991</v>
      </c>
      <c r="G177" s="67" t="s">
        <v>987</v>
      </c>
      <c r="H177" s="69">
        <v>7</v>
      </c>
      <c r="I177" s="69">
        <v>12</v>
      </c>
      <c r="J177" s="69">
        <v>1030</v>
      </c>
      <c r="K177" s="69">
        <v>1956</v>
      </c>
      <c r="L177" s="69">
        <v>1956</v>
      </c>
      <c r="M177" s="69">
        <v>0</v>
      </c>
      <c r="N177" s="69">
        <v>0</v>
      </c>
      <c r="O177" s="69">
        <v>0</v>
      </c>
      <c r="P177" s="69">
        <v>711</v>
      </c>
      <c r="Q177" s="80">
        <v>215</v>
      </c>
      <c r="R177" s="80">
        <v>44960000</v>
      </c>
      <c r="S177" s="80">
        <v>248112</v>
      </c>
      <c r="T177" s="80">
        <v>44711888</v>
      </c>
      <c r="U177" s="80">
        <v>46736451</v>
      </c>
      <c r="V177" s="80">
        <v>46188504</v>
      </c>
      <c r="W177" s="80">
        <v>0</v>
      </c>
      <c r="X177" s="80">
        <v>0</v>
      </c>
      <c r="Y177" s="80">
        <v>0</v>
      </c>
      <c r="Z177" s="80">
        <v>46188504</v>
      </c>
      <c r="AA177" s="80">
        <v>47704062</v>
      </c>
      <c r="AB177" s="80">
        <v>1586115</v>
      </c>
      <c r="AC177" s="69">
        <v>1776451</v>
      </c>
      <c r="AD177" s="69">
        <v>295</v>
      </c>
      <c r="AE177" s="69">
        <v>0</v>
      </c>
      <c r="AF177" s="80">
        <v>57</v>
      </c>
      <c r="AG177" s="80">
        <v>769813</v>
      </c>
      <c r="AH177" s="69">
        <v>208395</v>
      </c>
      <c r="AI177" s="69">
        <v>0</v>
      </c>
      <c r="AJ177" s="80">
        <v>169</v>
      </c>
      <c r="AK177" s="80">
        <v>1007439</v>
      </c>
      <c r="AL177" s="69">
        <v>1180290</v>
      </c>
      <c r="AM177" s="69">
        <v>0</v>
      </c>
      <c r="AN177" s="80">
        <v>0</v>
      </c>
      <c r="AO177" s="80">
        <v>0</v>
      </c>
      <c r="AP177" s="69">
        <v>0</v>
      </c>
      <c r="AQ177" s="69">
        <v>0</v>
      </c>
      <c r="AR177" s="80">
        <v>0</v>
      </c>
      <c r="AS177" s="80">
        <v>0</v>
      </c>
      <c r="AT177" s="69">
        <v>0</v>
      </c>
      <c r="AU177" s="69">
        <v>0</v>
      </c>
      <c r="AV177" s="80">
        <v>0</v>
      </c>
      <c r="AW177" s="80">
        <v>0</v>
      </c>
      <c r="AX177" s="69">
        <v>0</v>
      </c>
      <c r="AY177" s="69">
        <v>0</v>
      </c>
      <c r="AZ177" s="80">
        <v>26</v>
      </c>
      <c r="BA177" s="80">
        <v>0</v>
      </c>
      <c r="BB177" s="69">
        <v>0</v>
      </c>
      <c r="BC177" s="69">
        <v>0</v>
      </c>
      <c r="BD177" s="80">
        <v>0</v>
      </c>
      <c r="BE177" s="80">
        <v>0</v>
      </c>
      <c r="BF177" s="69">
        <v>0</v>
      </c>
      <c r="BG177" s="69">
        <v>0</v>
      </c>
      <c r="BH177" s="80">
        <v>0</v>
      </c>
      <c r="BI177" s="80">
        <v>0</v>
      </c>
      <c r="BJ177" s="69">
        <v>0</v>
      </c>
      <c r="BK177" s="69">
        <v>0</v>
      </c>
      <c r="BL177" s="80">
        <v>0</v>
      </c>
      <c r="BM177" s="80">
        <v>63867</v>
      </c>
      <c r="BN177" s="69">
        <v>0</v>
      </c>
      <c r="BO177" s="69">
        <v>0</v>
      </c>
      <c r="BP177" s="80">
        <v>0</v>
      </c>
      <c r="BQ177" s="80">
        <v>48656</v>
      </c>
      <c r="BR177" s="69">
        <v>0</v>
      </c>
      <c r="BS177" s="69">
        <v>0</v>
      </c>
      <c r="BT177" s="80">
        <v>0</v>
      </c>
      <c r="BU177" s="80">
        <v>0</v>
      </c>
      <c r="BV177" s="69">
        <v>0</v>
      </c>
      <c r="BW177" s="69">
        <v>0</v>
      </c>
      <c r="BX177" s="80">
        <v>0</v>
      </c>
      <c r="BY177" s="80">
        <v>0</v>
      </c>
      <c r="BZ177" s="69">
        <v>0</v>
      </c>
      <c r="CA177" s="69">
        <v>0</v>
      </c>
      <c r="CB177" s="80">
        <v>252</v>
      </c>
      <c r="CC177" s="80">
        <v>1889774</v>
      </c>
      <c r="CD177" s="69">
        <v>1388685</v>
      </c>
      <c r="CE177" s="69" t="s">
        <v>905</v>
      </c>
      <c r="CF177" s="69" t="s">
        <v>906</v>
      </c>
      <c r="CG177" s="69" t="s">
        <v>709</v>
      </c>
      <c r="CH177" s="69" t="s">
        <v>709</v>
      </c>
      <c r="CI177" s="69" t="s">
        <v>709</v>
      </c>
      <c r="CJ177" s="68" t="s">
        <v>709</v>
      </c>
      <c r="CK177" s="68">
        <v>46058</v>
      </c>
      <c r="CL177" s="185" t="s">
        <v>991</v>
      </c>
      <c r="CM177" s="67" t="s">
        <v>989</v>
      </c>
      <c r="CN177" s="67" t="s">
        <v>168</v>
      </c>
      <c r="CO177" s="68">
        <v>45994</v>
      </c>
      <c r="CP177" s="185" t="s">
        <v>993</v>
      </c>
      <c r="CQ177" s="67" t="s">
        <v>989</v>
      </c>
      <c r="CR177" s="67" t="s">
        <v>1032</v>
      </c>
      <c r="CS177" s="69">
        <v>45602807.969999999</v>
      </c>
      <c r="CT177" s="69"/>
      <c r="CU177" s="69"/>
      <c r="CV177" s="69">
        <v>203</v>
      </c>
      <c r="CW177" s="69">
        <v>416</v>
      </c>
      <c r="CX177" s="69">
        <v>0</v>
      </c>
      <c r="CY177" s="69">
        <v>0</v>
      </c>
      <c r="CZ177" s="69">
        <v>0</v>
      </c>
      <c r="DA177" s="69">
        <v>0</v>
      </c>
      <c r="DG177" t="str">
        <f t="shared" si="7"/>
        <v>CO</v>
      </c>
    </row>
    <row r="178" spans="1:111">
      <c r="A178" t="str">
        <f t="shared" si="6"/>
        <v>05CO</v>
      </c>
      <c r="B178" s="67" t="s">
        <v>4</v>
      </c>
      <c r="C178" s="67" t="s">
        <v>438</v>
      </c>
      <c r="D178" s="67" t="s">
        <v>439</v>
      </c>
      <c r="E178" s="68">
        <v>43915</v>
      </c>
      <c r="F178" s="185" t="s">
        <v>991</v>
      </c>
      <c r="G178" s="67" t="s">
        <v>987</v>
      </c>
      <c r="H178" s="69">
        <v>6</v>
      </c>
      <c r="I178" s="69">
        <v>12</v>
      </c>
      <c r="J178" s="69">
        <v>1100</v>
      </c>
      <c r="K178" s="69">
        <v>1761</v>
      </c>
      <c r="L178" s="69">
        <v>1761</v>
      </c>
      <c r="M178" s="69">
        <v>0</v>
      </c>
      <c r="N178" s="69">
        <v>0</v>
      </c>
      <c r="O178" s="69">
        <v>0</v>
      </c>
      <c r="P178" s="69">
        <v>559</v>
      </c>
      <c r="Q178" s="80">
        <v>102</v>
      </c>
      <c r="R178" s="80">
        <v>44888403</v>
      </c>
      <c r="S178" s="80">
        <v>150000</v>
      </c>
      <c r="T178" s="80">
        <v>44738403</v>
      </c>
      <c r="U178" s="80">
        <v>47699589</v>
      </c>
      <c r="V178" s="80">
        <v>48432679</v>
      </c>
      <c r="W178" s="80">
        <v>0</v>
      </c>
      <c r="X178" s="80">
        <v>0</v>
      </c>
      <c r="Y178" s="80">
        <v>0</v>
      </c>
      <c r="Z178" s="80">
        <v>48432679</v>
      </c>
      <c r="AA178" s="80">
        <v>48287387</v>
      </c>
      <c r="AB178" s="80">
        <v>2317108</v>
      </c>
      <c r="AC178" s="69">
        <v>2811186</v>
      </c>
      <c r="AD178" s="69">
        <v>343</v>
      </c>
      <c r="AE178" s="69">
        <v>0</v>
      </c>
      <c r="AF178" s="80">
        <v>0</v>
      </c>
      <c r="AG178" s="80">
        <v>1647033</v>
      </c>
      <c r="AH178" s="69">
        <v>0</v>
      </c>
      <c r="AI178" s="69">
        <v>0</v>
      </c>
      <c r="AJ178" s="80">
        <v>102</v>
      </c>
      <c r="AK178" s="80">
        <v>784469</v>
      </c>
      <c r="AL178" s="69">
        <v>30264</v>
      </c>
      <c r="AM178" s="69">
        <v>0</v>
      </c>
      <c r="AN178" s="80">
        <v>0</v>
      </c>
      <c r="AO178" s="80">
        <v>9451</v>
      </c>
      <c r="AP178" s="69">
        <v>0</v>
      </c>
      <c r="AQ178" s="69">
        <v>0</v>
      </c>
      <c r="AR178" s="80">
        <v>0</v>
      </c>
      <c r="AS178" s="80">
        <v>0</v>
      </c>
      <c r="AT178" s="69">
        <v>0</v>
      </c>
      <c r="AU178" s="69">
        <v>0</v>
      </c>
      <c r="AV178" s="80">
        <v>0</v>
      </c>
      <c r="AW178" s="80">
        <v>0</v>
      </c>
      <c r="AX178" s="69">
        <v>0</v>
      </c>
      <c r="AY178" s="69">
        <v>0</v>
      </c>
      <c r="AZ178" s="80">
        <v>0</v>
      </c>
      <c r="BA178" s="80">
        <v>26536</v>
      </c>
      <c r="BB178" s="69">
        <v>0</v>
      </c>
      <c r="BC178" s="69">
        <v>0</v>
      </c>
      <c r="BD178" s="80">
        <v>0</v>
      </c>
      <c r="BE178" s="80">
        <v>12848</v>
      </c>
      <c r="BF178" s="69">
        <v>0</v>
      </c>
      <c r="BG178" s="69">
        <v>0</v>
      </c>
      <c r="BH178" s="80">
        <v>0</v>
      </c>
      <c r="BI178" s="80">
        <v>0</v>
      </c>
      <c r="BJ178" s="69">
        <v>0</v>
      </c>
      <c r="BK178" s="69">
        <v>0</v>
      </c>
      <c r="BL178" s="80">
        <v>0</v>
      </c>
      <c r="BM178" s="80">
        <v>342802</v>
      </c>
      <c r="BN178" s="69">
        <v>0</v>
      </c>
      <c r="BO178" s="69">
        <v>0</v>
      </c>
      <c r="BP178" s="80">
        <v>0</v>
      </c>
      <c r="BQ178" s="80">
        <v>0</v>
      </c>
      <c r="BR178" s="69">
        <v>0</v>
      </c>
      <c r="BS178" s="69">
        <v>0</v>
      </c>
      <c r="BT178" s="80">
        <v>0</v>
      </c>
      <c r="BU178" s="80">
        <v>0</v>
      </c>
      <c r="BV178" s="69">
        <v>0</v>
      </c>
      <c r="BW178" s="69">
        <v>0</v>
      </c>
      <c r="BX178" s="80">
        <v>0</v>
      </c>
      <c r="BY178" s="80">
        <v>0</v>
      </c>
      <c r="BZ178" s="69">
        <v>0</v>
      </c>
      <c r="CA178" s="69">
        <v>0</v>
      </c>
      <c r="CB178" s="80">
        <v>102</v>
      </c>
      <c r="CC178" s="80">
        <v>2823138</v>
      </c>
      <c r="CD178" s="69">
        <v>30264</v>
      </c>
      <c r="CE178" s="69" t="s">
        <v>768</v>
      </c>
      <c r="CF178" s="69" t="s">
        <v>769</v>
      </c>
      <c r="CG178" s="69" t="s">
        <v>709</v>
      </c>
      <c r="CH178" s="69" t="s">
        <v>709</v>
      </c>
      <c r="CI178" s="69" t="s">
        <v>709</v>
      </c>
      <c r="CJ178" s="68" t="s">
        <v>709</v>
      </c>
      <c r="CK178" s="68">
        <v>45890</v>
      </c>
      <c r="CL178" s="185" t="s">
        <v>988</v>
      </c>
      <c r="CM178" s="67" t="s">
        <v>989</v>
      </c>
      <c r="CN178" s="67" t="s">
        <v>168</v>
      </c>
      <c r="CO178" s="68">
        <v>45783</v>
      </c>
      <c r="CP178" s="185" t="s">
        <v>986</v>
      </c>
      <c r="CQ178" s="67" t="s">
        <v>994</v>
      </c>
      <c r="CR178" s="67" t="s">
        <v>1033</v>
      </c>
      <c r="CS178" s="69">
        <v>37019154.5</v>
      </c>
      <c r="CT178" s="69"/>
      <c r="CU178" s="69"/>
      <c r="CV178" s="69">
        <v>0</v>
      </c>
      <c r="CW178" s="69">
        <v>216</v>
      </c>
      <c r="CX178" s="69">
        <v>0</v>
      </c>
      <c r="CY178" s="69">
        <v>0</v>
      </c>
      <c r="CZ178" s="69">
        <v>0</v>
      </c>
      <c r="DA178" s="69">
        <v>0</v>
      </c>
      <c r="DG178" t="str">
        <f t="shared" si="7"/>
        <v>CO</v>
      </c>
    </row>
    <row r="179" spans="1:111">
      <c r="A179" t="str">
        <f t="shared" si="6"/>
        <v>05CO</v>
      </c>
      <c r="B179" s="67" t="s">
        <v>4</v>
      </c>
      <c r="C179" s="67" t="s">
        <v>440</v>
      </c>
      <c r="D179" s="67" t="s">
        <v>441</v>
      </c>
      <c r="E179" s="68">
        <v>44314</v>
      </c>
      <c r="F179" s="185" t="s">
        <v>986</v>
      </c>
      <c r="G179" s="67" t="s">
        <v>998</v>
      </c>
      <c r="H179" s="69">
        <v>7</v>
      </c>
      <c r="I179" s="69">
        <v>17</v>
      </c>
      <c r="J179" s="69">
        <v>690</v>
      </c>
      <c r="K179" s="69">
        <v>1399</v>
      </c>
      <c r="L179" s="69">
        <v>1340</v>
      </c>
      <c r="M179" s="69">
        <v>59</v>
      </c>
      <c r="N179" s="69">
        <v>0</v>
      </c>
      <c r="O179" s="69">
        <v>0</v>
      </c>
      <c r="P179" s="69">
        <v>674</v>
      </c>
      <c r="Q179" s="80">
        <v>35</v>
      </c>
      <c r="R179" s="80">
        <v>11250000</v>
      </c>
      <c r="S179" s="80">
        <v>233500</v>
      </c>
      <c r="T179" s="80">
        <v>11016500</v>
      </c>
      <c r="U179" s="80">
        <v>12978309</v>
      </c>
      <c r="V179" s="80">
        <v>13223828</v>
      </c>
      <c r="W179" s="80">
        <v>0</v>
      </c>
      <c r="X179" s="80">
        <v>0</v>
      </c>
      <c r="Y179" s="80">
        <v>0</v>
      </c>
      <c r="Z179" s="80">
        <v>13223828</v>
      </c>
      <c r="AA179" s="80">
        <v>13314228</v>
      </c>
      <c r="AB179" s="80">
        <v>155455</v>
      </c>
      <c r="AC179" s="69">
        <v>1728309</v>
      </c>
      <c r="AD179" s="69">
        <v>360</v>
      </c>
      <c r="AE179" s="69">
        <v>0</v>
      </c>
      <c r="AF179" s="80">
        <v>25</v>
      </c>
      <c r="AG179" s="80">
        <v>527918</v>
      </c>
      <c r="AH179" s="69">
        <v>11401</v>
      </c>
      <c r="AI179" s="69">
        <v>0</v>
      </c>
      <c r="AJ179" s="80">
        <v>0</v>
      </c>
      <c r="AK179" s="80">
        <v>912863</v>
      </c>
      <c r="AL179" s="69">
        <v>0</v>
      </c>
      <c r="AM179" s="69">
        <v>0</v>
      </c>
      <c r="AN179" s="80">
        <v>10</v>
      </c>
      <c r="AO179" s="80">
        <v>40741</v>
      </c>
      <c r="AP179" s="69">
        <v>0</v>
      </c>
      <c r="AQ179" s="69">
        <v>0</v>
      </c>
      <c r="AR179" s="80">
        <v>0</v>
      </c>
      <c r="AS179" s="80">
        <v>0</v>
      </c>
      <c r="AT179" s="69">
        <v>0</v>
      </c>
      <c r="AU179" s="69">
        <v>0</v>
      </c>
      <c r="AV179" s="80">
        <v>0</v>
      </c>
      <c r="AW179" s="80">
        <v>0</v>
      </c>
      <c r="AX179" s="69">
        <v>0</v>
      </c>
      <c r="AY179" s="69">
        <v>0</v>
      </c>
      <c r="AZ179" s="80">
        <v>0</v>
      </c>
      <c r="BA179" s="80">
        <v>0</v>
      </c>
      <c r="BB179" s="69">
        <v>0</v>
      </c>
      <c r="BC179" s="69">
        <v>0</v>
      </c>
      <c r="BD179" s="80">
        <v>0</v>
      </c>
      <c r="BE179" s="80">
        <v>7816</v>
      </c>
      <c r="BF179" s="69">
        <v>0</v>
      </c>
      <c r="BG179" s="69">
        <v>0</v>
      </c>
      <c r="BH179" s="80">
        <v>0</v>
      </c>
      <c r="BI179" s="80">
        <v>0</v>
      </c>
      <c r="BJ179" s="69">
        <v>0</v>
      </c>
      <c r="BK179" s="69">
        <v>0</v>
      </c>
      <c r="BL179" s="80">
        <v>0</v>
      </c>
      <c r="BM179" s="80">
        <v>56556</v>
      </c>
      <c r="BN179" s="69">
        <v>0</v>
      </c>
      <c r="BO179" s="69">
        <v>0</v>
      </c>
      <c r="BP179" s="80">
        <v>0</v>
      </c>
      <c r="BQ179" s="80">
        <v>355913</v>
      </c>
      <c r="BR179" s="69">
        <v>0</v>
      </c>
      <c r="BS179" s="69">
        <v>0</v>
      </c>
      <c r="BT179" s="80">
        <v>0</v>
      </c>
      <c r="BU179" s="80">
        <v>0</v>
      </c>
      <c r="BV179" s="69">
        <v>0</v>
      </c>
      <c r="BW179" s="69">
        <v>0</v>
      </c>
      <c r="BX179" s="80">
        <v>0</v>
      </c>
      <c r="BY179" s="80">
        <v>0</v>
      </c>
      <c r="BZ179" s="69">
        <v>0</v>
      </c>
      <c r="CA179" s="69">
        <v>0</v>
      </c>
      <c r="CB179" s="80">
        <v>35</v>
      </c>
      <c r="CC179" s="80">
        <v>1901807</v>
      </c>
      <c r="CD179" s="69">
        <v>11401</v>
      </c>
      <c r="CE179" s="69" t="s">
        <v>905</v>
      </c>
      <c r="CF179" s="69" t="s">
        <v>906</v>
      </c>
      <c r="CG179" s="69" t="s">
        <v>709</v>
      </c>
      <c r="CH179" s="69" t="s">
        <v>709</v>
      </c>
      <c r="CI179" s="69" t="s">
        <v>709</v>
      </c>
      <c r="CJ179" s="68" t="s">
        <v>709</v>
      </c>
      <c r="CK179" s="68">
        <v>45953</v>
      </c>
      <c r="CL179" s="185" t="s">
        <v>993</v>
      </c>
      <c r="CM179" s="67" t="s">
        <v>989</v>
      </c>
      <c r="CN179" s="67" t="s">
        <v>168</v>
      </c>
      <c r="CO179" s="68">
        <v>45772</v>
      </c>
      <c r="CP179" s="185" t="s">
        <v>986</v>
      </c>
      <c r="CQ179" s="67" t="s">
        <v>994</v>
      </c>
      <c r="CR179" s="67" t="s">
        <v>1034</v>
      </c>
      <c r="CS179" s="69">
        <v>10799982.789999999</v>
      </c>
      <c r="CT179" s="69"/>
      <c r="CU179" s="69"/>
      <c r="CV179" s="69">
        <v>28</v>
      </c>
      <c r="CW179" s="69">
        <v>314</v>
      </c>
      <c r="CX179" s="69">
        <v>0</v>
      </c>
      <c r="CY179" s="69">
        <v>0</v>
      </c>
      <c r="CZ179" s="69">
        <v>0</v>
      </c>
      <c r="DA179" s="69">
        <v>0</v>
      </c>
      <c r="DG179" t="str">
        <f t="shared" si="7"/>
        <v>CO</v>
      </c>
    </row>
    <row r="180" spans="1:111">
      <c r="A180" t="str">
        <f t="shared" si="6"/>
        <v>05CO</v>
      </c>
      <c r="B180" s="67" t="s">
        <v>4</v>
      </c>
      <c r="C180" s="67" t="s">
        <v>442</v>
      </c>
      <c r="D180" s="67" t="s">
        <v>443</v>
      </c>
      <c r="E180" s="68">
        <v>44706</v>
      </c>
      <c r="F180" s="185" t="s">
        <v>986</v>
      </c>
      <c r="G180" s="67" t="s">
        <v>992</v>
      </c>
      <c r="H180" s="69">
        <v>5</v>
      </c>
      <c r="I180" s="69">
        <v>7</v>
      </c>
      <c r="J180" s="69">
        <v>280</v>
      </c>
      <c r="K180" s="69">
        <v>568</v>
      </c>
      <c r="L180" s="69">
        <v>568</v>
      </c>
      <c r="M180" s="69">
        <v>0</v>
      </c>
      <c r="N180" s="69">
        <v>0</v>
      </c>
      <c r="O180" s="69">
        <v>0</v>
      </c>
      <c r="P180" s="69">
        <v>156</v>
      </c>
      <c r="Q180" s="80">
        <v>132</v>
      </c>
      <c r="R180" s="80">
        <v>6696978</v>
      </c>
      <c r="S180" s="80">
        <v>50000</v>
      </c>
      <c r="T180" s="80">
        <v>6646978</v>
      </c>
      <c r="U180" s="80">
        <v>7142732</v>
      </c>
      <c r="V180" s="80">
        <v>7032054</v>
      </c>
      <c r="W180" s="80">
        <v>0</v>
      </c>
      <c r="X180" s="80">
        <v>0</v>
      </c>
      <c r="Y180" s="80">
        <v>0</v>
      </c>
      <c r="Z180" s="80">
        <v>7032054</v>
      </c>
      <c r="AA180" s="80">
        <v>7019736</v>
      </c>
      <c r="AB180" s="80">
        <v>0</v>
      </c>
      <c r="AC180" s="69">
        <v>445755</v>
      </c>
      <c r="AD180" s="69">
        <v>106</v>
      </c>
      <c r="AE180" s="69">
        <v>0</v>
      </c>
      <c r="AF180" s="80">
        <v>4</v>
      </c>
      <c r="AG180" s="80">
        <v>88147</v>
      </c>
      <c r="AH180" s="69">
        <v>0</v>
      </c>
      <c r="AI180" s="69">
        <v>0</v>
      </c>
      <c r="AJ180" s="80">
        <v>5</v>
      </c>
      <c r="AK180" s="80">
        <v>26731</v>
      </c>
      <c r="AL180" s="69">
        <v>0</v>
      </c>
      <c r="AM180" s="69">
        <v>0</v>
      </c>
      <c r="AN180" s="80">
        <v>0</v>
      </c>
      <c r="AO180" s="80">
        <v>0</v>
      </c>
      <c r="AP180" s="69">
        <v>0</v>
      </c>
      <c r="AQ180" s="69">
        <v>0</v>
      </c>
      <c r="AR180" s="80">
        <v>0</v>
      </c>
      <c r="AS180" s="80">
        <v>0</v>
      </c>
      <c r="AT180" s="69">
        <v>0</v>
      </c>
      <c r="AU180" s="69">
        <v>0</v>
      </c>
      <c r="AV180" s="80">
        <v>0</v>
      </c>
      <c r="AW180" s="80">
        <v>0</v>
      </c>
      <c r="AX180" s="69">
        <v>0</v>
      </c>
      <c r="AY180" s="69">
        <v>0</v>
      </c>
      <c r="AZ180" s="80">
        <v>0</v>
      </c>
      <c r="BA180" s="80">
        <v>0</v>
      </c>
      <c r="BB180" s="69">
        <v>0</v>
      </c>
      <c r="BC180" s="69">
        <v>0</v>
      </c>
      <c r="BD180" s="80">
        <v>0</v>
      </c>
      <c r="BE180" s="80">
        <v>1456</v>
      </c>
      <c r="BF180" s="69">
        <v>0</v>
      </c>
      <c r="BG180" s="69">
        <v>0</v>
      </c>
      <c r="BH180" s="80">
        <v>0</v>
      </c>
      <c r="BI180" s="80">
        <v>0</v>
      </c>
      <c r="BJ180" s="69">
        <v>0</v>
      </c>
      <c r="BK180" s="69">
        <v>0</v>
      </c>
      <c r="BL180" s="80">
        <v>0</v>
      </c>
      <c r="BM180" s="80">
        <v>12318</v>
      </c>
      <c r="BN180" s="69">
        <v>0</v>
      </c>
      <c r="BO180" s="69">
        <v>0</v>
      </c>
      <c r="BP180" s="80">
        <v>125</v>
      </c>
      <c r="BQ180" s="80">
        <v>296588</v>
      </c>
      <c r="BR180" s="69">
        <v>0</v>
      </c>
      <c r="BS180" s="69">
        <v>0</v>
      </c>
      <c r="BT180" s="80">
        <v>0</v>
      </c>
      <c r="BU180" s="80">
        <v>0</v>
      </c>
      <c r="BV180" s="69">
        <v>0</v>
      </c>
      <c r="BW180" s="69">
        <v>0</v>
      </c>
      <c r="BX180" s="80">
        <v>0</v>
      </c>
      <c r="BY180" s="80">
        <v>0</v>
      </c>
      <c r="BZ180" s="69">
        <v>0</v>
      </c>
      <c r="CA180" s="69">
        <v>0</v>
      </c>
      <c r="CB180" s="80">
        <v>134</v>
      </c>
      <c r="CC180" s="80">
        <v>425240</v>
      </c>
      <c r="CD180" s="69">
        <v>0</v>
      </c>
      <c r="CE180" s="69" t="s">
        <v>735</v>
      </c>
      <c r="CF180" s="69" t="s">
        <v>736</v>
      </c>
      <c r="CG180" s="69" t="s">
        <v>709</v>
      </c>
      <c r="CH180" s="69" t="s">
        <v>709</v>
      </c>
      <c r="CI180" s="69" t="s">
        <v>709</v>
      </c>
      <c r="CJ180" s="68" t="s">
        <v>709</v>
      </c>
      <c r="CK180" s="68">
        <v>45937</v>
      </c>
      <c r="CL180" s="185" t="s">
        <v>993</v>
      </c>
      <c r="CM180" s="67" t="s">
        <v>989</v>
      </c>
      <c r="CN180" s="67" t="s">
        <v>168</v>
      </c>
      <c r="CO180" s="68">
        <v>45587</v>
      </c>
      <c r="CP180" s="185" t="s">
        <v>993</v>
      </c>
      <c r="CQ180" s="67" t="s">
        <v>994</v>
      </c>
      <c r="CR180" s="67" t="s">
        <v>1035</v>
      </c>
      <c r="CS180" s="69">
        <v>5918166.2599999998</v>
      </c>
      <c r="CT180" s="69"/>
      <c r="CU180" s="69"/>
      <c r="CV180" s="69">
        <v>7</v>
      </c>
      <c r="CW180" s="69">
        <v>50</v>
      </c>
      <c r="CX180" s="69">
        <v>0</v>
      </c>
      <c r="CY180" s="69">
        <v>0</v>
      </c>
      <c r="CZ180" s="69">
        <v>0</v>
      </c>
      <c r="DA180" s="69">
        <v>0</v>
      </c>
      <c r="DG180" t="str">
        <f t="shared" si="7"/>
        <v>CO</v>
      </c>
    </row>
    <row r="181" spans="1:111">
      <c r="A181" t="str">
        <f t="shared" si="6"/>
        <v>05CO</v>
      </c>
      <c r="B181" s="67" t="s">
        <v>4</v>
      </c>
      <c r="C181" s="67" t="s">
        <v>444</v>
      </c>
      <c r="D181" s="67" t="s">
        <v>445</v>
      </c>
      <c r="E181" s="68">
        <v>45042</v>
      </c>
      <c r="F181" s="185" t="s">
        <v>986</v>
      </c>
      <c r="G181" s="67" t="s">
        <v>995</v>
      </c>
      <c r="H181" s="69">
        <v>5</v>
      </c>
      <c r="I181" s="69">
        <v>6</v>
      </c>
      <c r="J181" s="69">
        <v>170</v>
      </c>
      <c r="K181" s="69">
        <v>600</v>
      </c>
      <c r="L181" s="69">
        <v>588</v>
      </c>
      <c r="M181" s="69">
        <v>12</v>
      </c>
      <c r="N181" s="69">
        <v>0</v>
      </c>
      <c r="O181" s="69">
        <v>0</v>
      </c>
      <c r="P181" s="69">
        <v>430</v>
      </c>
      <c r="Q181" s="80">
        <v>0</v>
      </c>
      <c r="R181" s="80">
        <v>3865830</v>
      </c>
      <c r="S181" s="80">
        <v>50000</v>
      </c>
      <c r="T181" s="80">
        <v>3815830</v>
      </c>
      <c r="U181" s="80">
        <v>3991018</v>
      </c>
      <c r="V181" s="80">
        <v>3937381</v>
      </c>
      <c r="W181" s="80">
        <v>0</v>
      </c>
      <c r="X181" s="80">
        <v>0</v>
      </c>
      <c r="Y181" s="80">
        <v>0</v>
      </c>
      <c r="Z181" s="80">
        <v>3937381</v>
      </c>
      <c r="AA181" s="80">
        <v>3936003</v>
      </c>
      <c r="AB181" s="80">
        <v>-1378</v>
      </c>
      <c r="AC181" s="69">
        <v>125188</v>
      </c>
      <c r="AD181" s="69">
        <v>128</v>
      </c>
      <c r="AE181" s="69">
        <v>0</v>
      </c>
      <c r="AF181" s="80">
        <v>0</v>
      </c>
      <c r="AG181" s="80">
        <v>-12273</v>
      </c>
      <c r="AH181" s="69">
        <v>0</v>
      </c>
      <c r="AI181" s="69">
        <v>0</v>
      </c>
      <c r="AJ181" s="80">
        <v>0</v>
      </c>
      <c r="AK181" s="80">
        <v>-103071</v>
      </c>
      <c r="AL181" s="69">
        <v>39310</v>
      </c>
      <c r="AM181" s="69">
        <v>0</v>
      </c>
      <c r="AN181" s="80">
        <v>0</v>
      </c>
      <c r="AO181" s="80">
        <v>0</v>
      </c>
      <c r="AP181" s="69">
        <v>0</v>
      </c>
      <c r="AQ181" s="69">
        <v>0</v>
      </c>
      <c r="AR181" s="80">
        <v>0</v>
      </c>
      <c r="AS181" s="80">
        <v>0</v>
      </c>
      <c r="AT181" s="69">
        <v>0</v>
      </c>
      <c r="AU181" s="69">
        <v>0</v>
      </c>
      <c r="AV181" s="80">
        <v>0</v>
      </c>
      <c r="AW181" s="80">
        <v>0</v>
      </c>
      <c r="AX181" s="69">
        <v>0</v>
      </c>
      <c r="AY181" s="69">
        <v>0</v>
      </c>
      <c r="AZ181" s="80">
        <v>0</v>
      </c>
      <c r="BA181" s="80">
        <v>251410</v>
      </c>
      <c r="BB181" s="69">
        <v>185032</v>
      </c>
      <c r="BC181" s="69">
        <v>0</v>
      </c>
      <c r="BD181" s="80">
        <v>0</v>
      </c>
      <c r="BE181" s="80">
        <v>0</v>
      </c>
      <c r="BF181" s="69">
        <v>0</v>
      </c>
      <c r="BG181" s="69">
        <v>0</v>
      </c>
      <c r="BH181" s="80">
        <v>0</v>
      </c>
      <c r="BI181" s="80">
        <v>0</v>
      </c>
      <c r="BJ181" s="69">
        <v>0</v>
      </c>
      <c r="BK181" s="69">
        <v>0</v>
      </c>
      <c r="BL181" s="80">
        <v>0</v>
      </c>
      <c r="BM181" s="80">
        <v>0</v>
      </c>
      <c r="BN181" s="69">
        <v>0</v>
      </c>
      <c r="BO181" s="69">
        <v>0</v>
      </c>
      <c r="BP181" s="80">
        <v>0</v>
      </c>
      <c r="BQ181" s="80">
        <v>0</v>
      </c>
      <c r="BR181" s="69">
        <v>0</v>
      </c>
      <c r="BS181" s="69">
        <v>0</v>
      </c>
      <c r="BT181" s="80">
        <v>0</v>
      </c>
      <c r="BU181" s="80">
        <v>0</v>
      </c>
      <c r="BV181" s="69">
        <v>0</v>
      </c>
      <c r="BW181" s="69">
        <v>0</v>
      </c>
      <c r="BX181" s="80">
        <v>0</v>
      </c>
      <c r="BY181" s="80">
        <v>0</v>
      </c>
      <c r="BZ181" s="69">
        <v>0</v>
      </c>
      <c r="CA181" s="69">
        <v>0</v>
      </c>
      <c r="CB181" s="80">
        <v>0</v>
      </c>
      <c r="CC181" s="80">
        <v>136067</v>
      </c>
      <c r="CD181" s="69">
        <v>224342</v>
      </c>
      <c r="CE181" s="69" t="s">
        <v>843</v>
      </c>
      <c r="CF181" s="69" t="s">
        <v>844</v>
      </c>
      <c r="CG181" s="69" t="s">
        <v>709</v>
      </c>
      <c r="CH181" s="69" t="s">
        <v>709</v>
      </c>
      <c r="CI181" s="69" t="s">
        <v>709</v>
      </c>
      <c r="CJ181" s="68" t="s">
        <v>709</v>
      </c>
      <c r="CK181" s="68">
        <v>45995</v>
      </c>
      <c r="CL181" s="185" t="s">
        <v>993</v>
      </c>
      <c r="CM181" s="67" t="s">
        <v>989</v>
      </c>
      <c r="CN181" s="67" t="s">
        <v>168</v>
      </c>
      <c r="CO181" s="68">
        <v>45882</v>
      </c>
      <c r="CP181" s="185" t="s">
        <v>988</v>
      </c>
      <c r="CQ181" s="67" t="s">
        <v>989</v>
      </c>
      <c r="CR181" s="67" t="s">
        <v>1036</v>
      </c>
      <c r="CS181" s="69">
        <v>3318268.57</v>
      </c>
      <c r="CT181" s="69"/>
      <c r="CU181" s="69"/>
      <c r="CV181" s="69">
        <v>0</v>
      </c>
      <c r="CW181" s="69">
        <v>302</v>
      </c>
      <c r="CX181" s="69">
        <v>0</v>
      </c>
      <c r="CY181" s="69">
        <v>0</v>
      </c>
      <c r="CZ181" s="69">
        <v>0</v>
      </c>
      <c r="DA181" s="69">
        <v>0</v>
      </c>
      <c r="DG181" t="str">
        <f t="shared" si="7"/>
        <v>CO</v>
      </c>
    </row>
    <row r="182" spans="1:111">
      <c r="A182" t="str">
        <f t="shared" si="6"/>
        <v>05CO</v>
      </c>
      <c r="B182" s="67" t="s">
        <v>4</v>
      </c>
      <c r="C182" s="67" t="s">
        <v>446</v>
      </c>
      <c r="D182" s="67" t="s">
        <v>447</v>
      </c>
      <c r="E182" s="68">
        <v>45091</v>
      </c>
      <c r="F182" s="185" t="s">
        <v>986</v>
      </c>
      <c r="G182" s="67" t="s">
        <v>995</v>
      </c>
      <c r="H182" s="69">
        <v>4</v>
      </c>
      <c r="I182" s="69">
        <v>2</v>
      </c>
      <c r="J182" s="69">
        <v>320</v>
      </c>
      <c r="K182" s="69">
        <v>519</v>
      </c>
      <c r="L182" s="69">
        <v>515</v>
      </c>
      <c r="M182" s="69">
        <v>4</v>
      </c>
      <c r="N182" s="69">
        <v>0</v>
      </c>
      <c r="O182" s="69">
        <v>0</v>
      </c>
      <c r="P182" s="69">
        <v>199</v>
      </c>
      <c r="Q182" s="80">
        <v>0</v>
      </c>
      <c r="R182" s="80">
        <v>9020145</v>
      </c>
      <c r="S182" s="80">
        <v>60000</v>
      </c>
      <c r="T182" s="80">
        <v>8960145</v>
      </c>
      <c r="U182" s="80">
        <v>9091224</v>
      </c>
      <c r="V182" s="80">
        <v>9371724</v>
      </c>
      <c r="W182" s="80">
        <v>0</v>
      </c>
      <c r="X182" s="80">
        <v>0</v>
      </c>
      <c r="Y182" s="80">
        <v>0</v>
      </c>
      <c r="Z182" s="80">
        <v>9371724</v>
      </c>
      <c r="AA182" s="80">
        <v>9358265</v>
      </c>
      <c r="AB182" s="80">
        <v>-1051</v>
      </c>
      <c r="AC182" s="69">
        <v>71079</v>
      </c>
      <c r="AD182" s="69">
        <v>39</v>
      </c>
      <c r="AE182" s="69">
        <v>0</v>
      </c>
      <c r="AF182" s="80">
        <v>0</v>
      </c>
      <c r="AG182" s="80">
        <v>58672</v>
      </c>
      <c r="AH182" s="69">
        <v>0</v>
      </c>
      <c r="AI182" s="69">
        <v>0</v>
      </c>
      <c r="AJ182" s="80">
        <v>0</v>
      </c>
      <c r="AK182" s="80">
        <v>4020</v>
      </c>
      <c r="AL182" s="69">
        <v>0</v>
      </c>
      <c r="AM182" s="69">
        <v>0</v>
      </c>
      <c r="AN182" s="80">
        <v>0</v>
      </c>
      <c r="AO182" s="80">
        <v>0</v>
      </c>
      <c r="AP182" s="69">
        <v>0</v>
      </c>
      <c r="AQ182" s="69">
        <v>0</v>
      </c>
      <c r="AR182" s="80">
        <v>0</v>
      </c>
      <c r="AS182" s="80">
        <v>0</v>
      </c>
      <c r="AT182" s="69">
        <v>0</v>
      </c>
      <c r="AU182" s="69">
        <v>0</v>
      </c>
      <c r="AV182" s="80">
        <v>0</v>
      </c>
      <c r="AW182" s="80">
        <v>0</v>
      </c>
      <c r="AX182" s="69">
        <v>0</v>
      </c>
      <c r="AY182" s="69">
        <v>0</v>
      </c>
      <c r="AZ182" s="80">
        <v>0</v>
      </c>
      <c r="BA182" s="80">
        <v>0</v>
      </c>
      <c r="BB182" s="69">
        <v>0</v>
      </c>
      <c r="BC182" s="69">
        <v>0</v>
      </c>
      <c r="BD182" s="80">
        <v>0</v>
      </c>
      <c r="BE182" s="80">
        <v>0</v>
      </c>
      <c r="BF182" s="69">
        <v>0</v>
      </c>
      <c r="BG182" s="69">
        <v>0</v>
      </c>
      <c r="BH182" s="80">
        <v>0</v>
      </c>
      <c r="BI182" s="80">
        <v>0</v>
      </c>
      <c r="BJ182" s="69">
        <v>0</v>
      </c>
      <c r="BK182" s="69">
        <v>0</v>
      </c>
      <c r="BL182" s="80">
        <v>0</v>
      </c>
      <c r="BM182" s="80">
        <v>0</v>
      </c>
      <c r="BN182" s="69">
        <v>0</v>
      </c>
      <c r="BO182" s="69">
        <v>0</v>
      </c>
      <c r="BP182" s="80">
        <v>0</v>
      </c>
      <c r="BQ182" s="80">
        <v>0</v>
      </c>
      <c r="BR182" s="69">
        <v>0</v>
      </c>
      <c r="BS182" s="69">
        <v>0</v>
      </c>
      <c r="BT182" s="80">
        <v>0</v>
      </c>
      <c r="BU182" s="80">
        <v>0</v>
      </c>
      <c r="BV182" s="69">
        <v>0</v>
      </c>
      <c r="BW182" s="69">
        <v>0</v>
      </c>
      <c r="BX182" s="80">
        <v>0</v>
      </c>
      <c r="BY182" s="80">
        <v>0</v>
      </c>
      <c r="BZ182" s="69">
        <v>0</v>
      </c>
      <c r="CA182" s="69">
        <v>0</v>
      </c>
      <c r="CB182" s="80">
        <v>0</v>
      </c>
      <c r="CC182" s="80">
        <v>62692</v>
      </c>
      <c r="CD182" s="69">
        <v>0</v>
      </c>
      <c r="CE182" s="69" t="s">
        <v>718</v>
      </c>
      <c r="CF182" s="69" t="s">
        <v>719</v>
      </c>
      <c r="CG182" s="69" t="s">
        <v>709</v>
      </c>
      <c r="CH182" s="69" t="s">
        <v>709</v>
      </c>
      <c r="CI182" s="69" t="s">
        <v>709</v>
      </c>
      <c r="CJ182" s="68" t="s">
        <v>709</v>
      </c>
      <c r="CK182" s="68">
        <v>45940</v>
      </c>
      <c r="CL182" s="185" t="s">
        <v>993</v>
      </c>
      <c r="CM182" s="67" t="s">
        <v>989</v>
      </c>
      <c r="CN182" s="67" t="s">
        <v>168</v>
      </c>
      <c r="CO182" s="68">
        <v>45835</v>
      </c>
      <c r="CP182" s="185" t="s">
        <v>986</v>
      </c>
      <c r="CQ182" s="67" t="s">
        <v>994</v>
      </c>
      <c r="CR182" s="67" t="s">
        <v>1037</v>
      </c>
      <c r="CS182" s="69">
        <v>8000814.1900000004</v>
      </c>
      <c r="CT182" s="69"/>
      <c r="CU182" s="69"/>
      <c r="CV182" s="69">
        <v>0</v>
      </c>
      <c r="CW182" s="69">
        <v>130</v>
      </c>
      <c r="CX182" s="69">
        <v>0</v>
      </c>
      <c r="CY182" s="69">
        <v>0</v>
      </c>
      <c r="CZ182" s="69">
        <v>0</v>
      </c>
      <c r="DA182" s="69">
        <v>0</v>
      </c>
      <c r="DG182" t="str">
        <f t="shared" si="7"/>
        <v>CO</v>
      </c>
    </row>
    <row r="183" spans="1:111">
      <c r="A183" t="str">
        <f t="shared" si="6"/>
        <v>05CO</v>
      </c>
      <c r="B183" s="67" t="s">
        <v>4</v>
      </c>
      <c r="C183" s="67" t="s">
        <v>448</v>
      </c>
      <c r="D183" s="67" t="s">
        <v>449</v>
      </c>
      <c r="E183" s="68">
        <v>44951</v>
      </c>
      <c r="F183" s="185" t="s">
        <v>991</v>
      </c>
      <c r="G183" s="67" t="s">
        <v>995</v>
      </c>
      <c r="H183" s="69">
        <v>3</v>
      </c>
      <c r="I183" s="69">
        <v>5</v>
      </c>
      <c r="J183" s="69">
        <v>650</v>
      </c>
      <c r="K183" s="69">
        <v>704</v>
      </c>
      <c r="L183" s="69">
        <v>611</v>
      </c>
      <c r="M183" s="69">
        <v>93</v>
      </c>
      <c r="N183" s="69">
        <v>0</v>
      </c>
      <c r="O183" s="69">
        <v>0</v>
      </c>
      <c r="P183" s="69">
        <v>86</v>
      </c>
      <c r="Q183" s="80">
        <v>-32</v>
      </c>
      <c r="R183" s="80">
        <v>22896706</v>
      </c>
      <c r="S183" s="80">
        <v>150000</v>
      </c>
      <c r="T183" s="80">
        <v>22746706</v>
      </c>
      <c r="U183" s="80">
        <v>23663870</v>
      </c>
      <c r="V183" s="80">
        <v>23767312</v>
      </c>
      <c r="W183" s="80">
        <v>0</v>
      </c>
      <c r="X183" s="80">
        <v>0</v>
      </c>
      <c r="Y183" s="80">
        <v>0</v>
      </c>
      <c r="Z183" s="80">
        <v>23767312</v>
      </c>
      <c r="AA183" s="80">
        <v>22921260</v>
      </c>
      <c r="AB183" s="80">
        <v>-826558</v>
      </c>
      <c r="AC183" s="69">
        <v>767164</v>
      </c>
      <c r="AD183" s="69">
        <v>32</v>
      </c>
      <c r="AE183" s="69">
        <v>0</v>
      </c>
      <c r="AF183" s="80">
        <v>0</v>
      </c>
      <c r="AG183" s="80">
        <v>12008</v>
      </c>
      <c r="AH183" s="69">
        <v>0</v>
      </c>
      <c r="AI183" s="69">
        <v>0</v>
      </c>
      <c r="AJ183" s="80">
        <v>0</v>
      </c>
      <c r="AK183" s="80">
        <v>246258</v>
      </c>
      <c r="AL183" s="69">
        <v>0</v>
      </c>
      <c r="AM183" s="69">
        <v>0</v>
      </c>
      <c r="AN183" s="80">
        <v>0</v>
      </c>
      <c r="AO183" s="80">
        <v>0</v>
      </c>
      <c r="AP183" s="69">
        <v>0</v>
      </c>
      <c r="AQ183" s="69">
        <v>0</v>
      </c>
      <c r="AR183" s="80">
        <v>0</v>
      </c>
      <c r="AS183" s="80">
        <v>0</v>
      </c>
      <c r="AT183" s="69">
        <v>0</v>
      </c>
      <c r="AU183" s="69">
        <v>0</v>
      </c>
      <c r="AV183" s="80">
        <v>0</v>
      </c>
      <c r="AW183" s="80">
        <v>0</v>
      </c>
      <c r="AX183" s="69">
        <v>0</v>
      </c>
      <c r="AY183" s="69">
        <v>0</v>
      </c>
      <c r="AZ183" s="80">
        <v>0</v>
      </c>
      <c r="BA183" s="80">
        <v>0</v>
      </c>
      <c r="BB183" s="69">
        <v>0</v>
      </c>
      <c r="BC183" s="69">
        <v>0</v>
      </c>
      <c r="BD183" s="80">
        <v>0</v>
      </c>
      <c r="BE183" s="80">
        <v>4738</v>
      </c>
      <c r="BF183" s="69">
        <v>0</v>
      </c>
      <c r="BG183" s="69">
        <v>0</v>
      </c>
      <c r="BH183" s="80">
        <v>0</v>
      </c>
      <c r="BI183" s="80">
        <v>0</v>
      </c>
      <c r="BJ183" s="69">
        <v>0</v>
      </c>
      <c r="BK183" s="69">
        <v>0</v>
      </c>
      <c r="BL183" s="80">
        <v>0</v>
      </c>
      <c r="BM183" s="80">
        <v>19494</v>
      </c>
      <c r="BN183" s="69">
        <v>0</v>
      </c>
      <c r="BO183" s="69">
        <v>0</v>
      </c>
      <c r="BP183" s="80">
        <v>0</v>
      </c>
      <c r="BQ183" s="80">
        <v>0</v>
      </c>
      <c r="BR183" s="69">
        <v>0</v>
      </c>
      <c r="BS183" s="69">
        <v>0</v>
      </c>
      <c r="BT183" s="80">
        <v>0</v>
      </c>
      <c r="BU183" s="80">
        <v>0</v>
      </c>
      <c r="BV183" s="69">
        <v>0</v>
      </c>
      <c r="BW183" s="69">
        <v>0</v>
      </c>
      <c r="BX183" s="80">
        <v>0</v>
      </c>
      <c r="BY183" s="80">
        <v>0</v>
      </c>
      <c r="BZ183" s="69">
        <v>0</v>
      </c>
      <c r="CA183" s="69">
        <v>0</v>
      </c>
      <c r="CB183" s="80">
        <v>0</v>
      </c>
      <c r="CC183" s="80">
        <v>282497</v>
      </c>
      <c r="CD183" s="69">
        <v>0</v>
      </c>
      <c r="CE183" s="69" t="s">
        <v>881</v>
      </c>
      <c r="CF183" s="69" t="s">
        <v>882</v>
      </c>
      <c r="CG183" s="69" t="s">
        <v>709</v>
      </c>
      <c r="CH183" s="69" t="s">
        <v>709</v>
      </c>
      <c r="CI183" s="69" t="s">
        <v>709</v>
      </c>
      <c r="CJ183" s="68" t="s">
        <v>709</v>
      </c>
      <c r="CK183" s="68">
        <v>45877</v>
      </c>
      <c r="CL183" s="185" t="s">
        <v>988</v>
      </c>
      <c r="CM183" s="67" t="s">
        <v>989</v>
      </c>
      <c r="CN183" s="67" t="s">
        <v>168</v>
      </c>
      <c r="CO183" s="68">
        <v>45727</v>
      </c>
      <c r="CP183" s="185" t="s">
        <v>991</v>
      </c>
      <c r="CQ183" s="67" t="s">
        <v>994</v>
      </c>
      <c r="CR183" s="67" t="s">
        <v>1036</v>
      </c>
      <c r="CS183" s="69">
        <v>28387049.829999998</v>
      </c>
      <c r="CT183" s="69" t="s">
        <v>907</v>
      </c>
      <c r="CU183" s="69" t="s">
        <v>908</v>
      </c>
      <c r="CV183" s="69">
        <v>0</v>
      </c>
      <c r="CW183" s="69">
        <v>51</v>
      </c>
      <c r="CX183" s="69">
        <v>0</v>
      </c>
      <c r="CY183" s="69">
        <v>0</v>
      </c>
      <c r="CZ183" s="69">
        <v>0</v>
      </c>
      <c r="DA183" s="69">
        <v>0</v>
      </c>
      <c r="DG183" t="str">
        <f t="shared" si="7"/>
        <v>CO</v>
      </c>
    </row>
    <row r="184" spans="1:111">
      <c r="A184" t="str">
        <f t="shared" si="6"/>
        <v>05CO</v>
      </c>
      <c r="B184" s="67" t="s">
        <v>4</v>
      </c>
      <c r="C184" s="67" t="s">
        <v>450</v>
      </c>
      <c r="D184" s="67" t="s">
        <v>451</v>
      </c>
      <c r="E184" s="68">
        <v>44951</v>
      </c>
      <c r="F184" s="185" t="s">
        <v>991</v>
      </c>
      <c r="G184" s="67" t="s">
        <v>995</v>
      </c>
      <c r="H184" s="69">
        <v>1</v>
      </c>
      <c r="I184" s="69">
        <v>1</v>
      </c>
      <c r="J184" s="69">
        <v>250</v>
      </c>
      <c r="K184" s="69">
        <v>396</v>
      </c>
      <c r="L184" s="69">
        <v>395</v>
      </c>
      <c r="M184" s="69">
        <v>1</v>
      </c>
      <c r="N184" s="69">
        <v>0</v>
      </c>
      <c r="O184" s="69">
        <v>0</v>
      </c>
      <c r="P184" s="69">
        <v>146</v>
      </c>
      <c r="Q184" s="80">
        <v>0</v>
      </c>
      <c r="R184" s="80">
        <v>1617324</v>
      </c>
      <c r="S184" s="80">
        <v>47000</v>
      </c>
      <c r="T184" s="80">
        <v>1570324</v>
      </c>
      <c r="U184" s="80">
        <v>1637324</v>
      </c>
      <c r="V184" s="80">
        <v>1467772</v>
      </c>
      <c r="W184" s="80">
        <v>0</v>
      </c>
      <c r="X184" s="80">
        <v>0</v>
      </c>
      <c r="Y184" s="80">
        <v>0</v>
      </c>
      <c r="Z184" s="80">
        <v>1467772</v>
      </c>
      <c r="AA184" s="80">
        <v>1467140</v>
      </c>
      <c r="AB184" s="80">
        <v>-632</v>
      </c>
      <c r="AC184" s="69">
        <v>20000</v>
      </c>
      <c r="AD184" s="69">
        <v>119</v>
      </c>
      <c r="AE184" s="69">
        <v>0</v>
      </c>
      <c r="AF184" s="80">
        <v>0</v>
      </c>
      <c r="AG184" s="80">
        <v>34331</v>
      </c>
      <c r="AH184" s="69">
        <v>0</v>
      </c>
      <c r="AI184" s="69">
        <v>0</v>
      </c>
      <c r="AJ184" s="80">
        <v>0</v>
      </c>
      <c r="AK184" s="80">
        <v>28098</v>
      </c>
      <c r="AL184" s="69">
        <v>0</v>
      </c>
      <c r="AM184" s="69">
        <v>0</v>
      </c>
      <c r="AN184" s="80">
        <v>0</v>
      </c>
      <c r="AO184" s="80">
        <v>0</v>
      </c>
      <c r="AP184" s="69">
        <v>0</v>
      </c>
      <c r="AQ184" s="69">
        <v>0</v>
      </c>
      <c r="AR184" s="80">
        <v>0</v>
      </c>
      <c r="AS184" s="80">
        <v>0</v>
      </c>
      <c r="AT184" s="69">
        <v>0</v>
      </c>
      <c r="AU184" s="69">
        <v>0</v>
      </c>
      <c r="AV184" s="80">
        <v>0</v>
      </c>
      <c r="AW184" s="80">
        <v>0</v>
      </c>
      <c r="AX184" s="69">
        <v>0</v>
      </c>
      <c r="AY184" s="69">
        <v>0</v>
      </c>
      <c r="AZ184" s="80">
        <v>0</v>
      </c>
      <c r="BA184" s="80">
        <v>0</v>
      </c>
      <c r="BB184" s="69">
        <v>0</v>
      </c>
      <c r="BC184" s="69">
        <v>0</v>
      </c>
      <c r="BD184" s="80">
        <v>0</v>
      </c>
      <c r="BE184" s="80">
        <v>0</v>
      </c>
      <c r="BF184" s="69">
        <v>0</v>
      </c>
      <c r="BG184" s="69">
        <v>0</v>
      </c>
      <c r="BH184" s="80">
        <v>0</v>
      </c>
      <c r="BI184" s="80">
        <v>0</v>
      </c>
      <c r="BJ184" s="69">
        <v>0</v>
      </c>
      <c r="BK184" s="69">
        <v>0</v>
      </c>
      <c r="BL184" s="80">
        <v>0</v>
      </c>
      <c r="BM184" s="80">
        <v>0</v>
      </c>
      <c r="BN184" s="69">
        <v>0</v>
      </c>
      <c r="BO184" s="69">
        <v>0</v>
      </c>
      <c r="BP184" s="80">
        <v>0</v>
      </c>
      <c r="BQ184" s="80">
        <v>0</v>
      </c>
      <c r="BR184" s="69">
        <v>0</v>
      </c>
      <c r="BS184" s="69">
        <v>0</v>
      </c>
      <c r="BT184" s="80">
        <v>0</v>
      </c>
      <c r="BU184" s="80">
        <v>0</v>
      </c>
      <c r="BV184" s="69">
        <v>0</v>
      </c>
      <c r="BW184" s="69">
        <v>0</v>
      </c>
      <c r="BX184" s="80">
        <v>0</v>
      </c>
      <c r="BY184" s="80">
        <v>0</v>
      </c>
      <c r="BZ184" s="69">
        <v>0</v>
      </c>
      <c r="CA184" s="69">
        <v>0</v>
      </c>
      <c r="CB184" s="80">
        <v>0</v>
      </c>
      <c r="CC184" s="80">
        <v>62429</v>
      </c>
      <c r="CD184" s="69">
        <v>0</v>
      </c>
      <c r="CE184" s="69" t="s">
        <v>776</v>
      </c>
      <c r="CF184" s="69" t="s">
        <v>777</v>
      </c>
      <c r="CG184" s="69" t="s">
        <v>709</v>
      </c>
      <c r="CH184" s="69" t="s">
        <v>709</v>
      </c>
      <c r="CI184" s="69" t="s">
        <v>709</v>
      </c>
      <c r="CJ184" s="68" t="s">
        <v>709</v>
      </c>
      <c r="CK184" s="68">
        <v>45839</v>
      </c>
      <c r="CL184" s="185" t="s">
        <v>988</v>
      </c>
      <c r="CM184" s="67" t="s">
        <v>989</v>
      </c>
      <c r="CN184" s="67" t="s">
        <v>168</v>
      </c>
      <c r="CO184" s="68">
        <v>45687</v>
      </c>
      <c r="CP184" s="185" t="s">
        <v>991</v>
      </c>
      <c r="CQ184" s="67" t="s">
        <v>994</v>
      </c>
      <c r="CR184" s="67" t="s">
        <v>1037</v>
      </c>
      <c r="CS184" s="69">
        <v>1625738.6</v>
      </c>
      <c r="CT184" s="69"/>
      <c r="CU184" s="69"/>
      <c r="CV184" s="69">
        <v>0</v>
      </c>
      <c r="CW184" s="69">
        <v>27</v>
      </c>
      <c r="CX184" s="69">
        <v>0</v>
      </c>
      <c r="CY184" s="69">
        <v>0</v>
      </c>
      <c r="CZ184" s="69">
        <v>0</v>
      </c>
      <c r="DA184" s="69">
        <v>0</v>
      </c>
      <c r="DG184" t="str">
        <f t="shared" si="7"/>
        <v>CO</v>
      </c>
    </row>
    <row r="185" spans="1:111">
      <c r="A185" t="str">
        <f t="shared" si="6"/>
        <v>05CO</v>
      </c>
      <c r="B185" s="67" t="s">
        <v>4</v>
      </c>
      <c r="C185" s="67" t="s">
        <v>452</v>
      </c>
      <c r="D185" s="67" t="s">
        <v>453</v>
      </c>
      <c r="E185" s="68">
        <v>45091</v>
      </c>
      <c r="F185" s="185" t="s">
        <v>986</v>
      </c>
      <c r="G185" s="67" t="s">
        <v>995</v>
      </c>
      <c r="H185" s="69">
        <v>4</v>
      </c>
      <c r="I185" s="69">
        <v>2</v>
      </c>
      <c r="J185" s="69">
        <v>410</v>
      </c>
      <c r="K185" s="69">
        <v>545</v>
      </c>
      <c r="L185" s="69">
        <v>545</v>
      </c>
      <c r="M185" s="69">
        <v>0</v>
      </c>
      <c r="N185" s="69">
        <v>0</v>
      </c>
      <c r="O185" s="69">
        <v>0</v>
      </c>
      <c r="P185" s="69">
        <v>135</v>
      </c>
      <c r="Q185" s="80">
        <v>0</v>
      </c>
      <c r="R185" s="80">
        <v>10986719</v>
      </c>
      <c r="S185" s="80">
        <v>117744</v>
      </c>
      <c r="T185" s="80">
        <v>10868975</v>
      </c>
      <c r="U185" s="80">
        <v>11011859</v>
      </c>
      <c r="V185" s="80">
        <v>11062198</v>
      </c>
      <c r="W185" s="80">
        <v>0</v>
      </c>
      <c r="X185" s="80">
        <v>0</v>
      </c>
      <c r="Y185" s="80">
        <v>0</v>
      </c>
      <c r="Z185" s="80">
        <v>11062198</v>
      </c>
      <c r="AA185" s="80">
        <v>11032701</v>
      </c>
      <c r="AB185" s="80">
        <v>-4358</v>
      </c>
      <c r="AC185" s="69">
        <v>25139</v>
      </c>
      <c r="AD185" s="69">
        <v>80</v>
      </c>
      <c r="AE185" s="69">
        <v>0</v>
      </c>
      <c r="AF185" s="80">
        <v>0</v>
      </c>
      <c r="AG185" s="80">
        <v>0</v>
      </c>
      <c r="AH185" s="69">
        <v>0</v>
      </c>
      <c r="AI185" s="69">
        <v>0</v>
      </c>
      <c r="AJ185" s="80">
        <v>0</v>
      </c>
      <c r="AK185" s="80">
        <v>0</v>
      </c>
      <c r="AL185" s="69">
        <v>0</v>
      </c>
      <c r="AM185" s="69">
        <v>0</v>
      </c>
      <c r="AN185" s="80">
        <v>0</v>
      </c>
      <c r="AO185" s="80">
        <v>0</v>
      </c>
      <c r="AP185" s="69">
        <v>0</v>
      </c>
      <c r="AQ185" s="69">
        <v>0</v>
      </c>
      <c r="AR185" s="80">
        <v>0</v>
      </c>
      <c r="AS185" s="80">
        <v>0</v>
      </c>
      <c r="AT185" s="69">
        <v>0</v>
      </c>
      <c r="AU185" s="69">
        <v>0</v>
      </c>
      <c r="AV185" s="80">
        <v>0</v>
      </c>
      <c r="AW185" s="80">
        <v>0</v>
      </c>
      <c r="AX185" s="69">
        <v>0</v>
      </c>
      <c r="AY185" s="69">
        <v>0</v>
      </c>
      <c r="AZ185" s="80">
        <v>0</v>
      </c>
      <c r="BA185" s="80">
        <v>3949</v>
      </c>
      <c r="BB185" s="69">
        <v>0</v>
      </c>
      <c r="BC185" s="69">
        <v>0</v>
      </c>
      <c r="BD185" s="80">
        <v>0</v>
      </c>
      <c r="BE185" s="80">
        <v>0</v>
      </c>
      <c r="BF185" s="69">
        <v>0</v>
      </c>
      <c r="BG185" s="69">
        <v>0</v>
      </c>
      <c r="BH185" s="80">
        <v>0</v>
      </c>
      <c r="BI185" s="80">
        <v>0</v>
      </c>
      <c r="BJ185" s="69">
        <v>0</v>
      </c>
      <c r="BK185" s="69">
        <v>0</v>
      </c>
      <c r="BL185" s="80">
        <v>0</v>
      </c>
      <c r="BM185" s="80">
        <v>0</v>
      </c>
      <c r="BN185" s="69">
        <v>0</v>
      </c>
      <c r="BO185" s="69">
        <v>0</v>
      </c>
      <c r="BP185" s="80">
        <v>0</v>
      </c>
      <c r="BQ185" s="80">
        <v>0</v>
      </c>
      <c r="BR185" s="69">
        <v>0</v>
      </c>
      <c r="BS185" s="69">
        <v>0</v>
      </c>
      <c r="BT185" s="80">
        <v>0</v>
      </c>
      <c r="BU185" s="80">
        <v>0</v>
      </c>
      <c r="BV185" s="69">
        <v>0</v>
      </c>
      <c r="BW185" s="69">
        <v>0</v>
      </c>
      <c r="BX185" s="80">
        <v>0</v>
      </c>
      <c r="BY185" s="80">
        <v>0</v>
      </c>
      <c r="BZ185" s="69">
        <v>0</v>
      </c>
      <c r="CA185" s="69">
        <v>0</v>
      </c>
      <c r="CB185" s="80">
        <v>0</v>
      </c>
      <c r="CC185" s="80">
        <v>3949</v>
      </c>
      <c r="CD185" s="69">
        <v>0</v>
      </c>
      <c r="CE185" s="69" t="s">
        <v>735</v>
      </c>
      <c r="CF185" s="69" t="s">
        <v>736</v>
      </c>
      <c r="CG185" s="69" t="s">
        <v>709</v>
      </c>
      <c r="CH185" s="69" t="s">
        <v>709</v>
      </c>
      <c r="CI185" s="69" t="s">
        <v>709</v>
      </c>
      <c r="CJ185" s="68" t="s">
        <v>709</v>
      </c>
      <c r="CK185" s="68">
        <v>45958</v>
      </c>
      <c r="CL185" s="185" t="s">
        <v>993</v>
      </c>
      <c r="CM185" s="67" t="s">
        <v>989</v>
      </c>
      <c r="CN185" s="67" t="s">
        <v>168</v>
      </c>
      <c r="CO185" s="68">
        <v>45757</v>
      </c>
      <c r="CP185" s="185" t="s">
        <v>986</v>
      </c>
      <c r="CQ185" s="67" t="s">
        <v>994</v>
      </c>
      <c r="CR185" s="67" t="s">
        <v>1035</v>
      </c>
      <c r="CS185" s="69">
        <v>14985674.130000001</v>
      </c>
      <c r="CT185" s="69"/>
      <c r="CU185" s="69"/>
      <c r="CV185" s="69">
        <v>0</v>
      </c>
      <c r="CW185" s="69">
        <v>55</v>
      </c>
      <c r="CX185" s="69">
        <v>0</v>
      </c>
      <c r="CY185" s="69">
        <v>0</v>
      </c>
      <c r="CZ185" s="69">
        <v>0</v>
      </c>
      <c r="DA185" s="69">
        <v>0</v>
      </c>
      <c r="DG185" t="str">
        <f t="shared" si="7"/>
        <v>CO</v>
      </c>
    </row>
    <row r="186" spans="1:111">
      <c r="A186" t="str">
        <f t="shared" si="6"/>
        <v>05CO</v>
      </c>
      <c r="B186" s="67" t="s">
        <v>4</v>
      </c>
      <c r="C186" s="67" t="s">
        <v>454</v>
      </c>
      <c r="D186" s="67" t="s">
        <v>455</v>
      </c>
      <c r="E186" s="68">
        <v>45070</v>
      </c>
      <c r="F186" s="185" t="s">
        <v>986</v>
      </c>
      <c r="G186" s="67" t="s">
        <v>995</v>
      </c>
      <c r="H186" s="69">
        <v>3</v>
      </c>
      <c r="I186" s="69">
        <v>3</v>
      </c>
      <c r="J186" s="69">
        <v>360</v>
      </c>
      <c r="K186" s="69">
        <v>467</v>
      </c>
      <c r="L186" s="69">
        <v>467</v>
      </c>
      <c r="M186" s="69">
        <v>0</v>
      </c>
      <c r="N186" s="69">
        <v>0</v>
      </c>
      <c r="O186" s="69">
        <v>0</v>
      </c>
      <c r="P186" s="69">
        <v>92</v>
      </c>
      <c r="Q186" s="80">
        <v>15</v>
      </c>
      <c r="R186" s="80">
        <v>8448064</v>
      </c>
      <c r="S186" s="80">
        <v>70000</v>
      </c>
      <c r="T186" s="80">
        <v>8378064</v>
      </c>
      <c r="U186" s="80">
        <v>8800372</v>
      </c>
      <c r="V186" s="80">
        <v>8800513</v>
      </c>
      <c r="W186" s="80">
        <v>0</v>
      </c>
      <c r="X186" s="80">
        <v>0</v>
      </c>
      <c r="Y186" s="80">
        <v>0</v>
      </c>
      <c r="Z186" s="80">
        <v>8800513</v>
      </c>
      <c r="AA186" s="80">
        <v>8740511</v>
      </c>
      <c r="AB186" s="80">
        <v>855</v>
      </c>
      <c r="AC186" s="69">
        <v>352308</v>
      </c>
      <c r="AD186" s="69">
        <v>69</v>
      </c>
      <c r="AE186" s="69">
        <v>0</v>
      </c>
      <c r="AF186" s="80">
        <v>0</v>
      </c>
      <c r="AG186" s="80">
        <v>0</v>
      </c>
      <c r="AH186" s="69">
        <v>0</v>
      </c>
      <c r="AI186" s="69">
        <v>0</v>
      </c>
      <c r="AJ186" s="80">
        <v>0</v>
      </c>
      <c r="AK186" s="80">
        <v>93573</v>
      </c>
      <c r="AL186" s="69">
        <v>14238</v>
      </c>
      <c r="AM186" s="69">
        <v>0</v>
      </c>
      <c r="AN186" s="80">
        <v>0</v>
      </c>
      <c r="AO186" s="80">
        <v>0</v>
      </c>
      <c r="AP186" s="69">
        <v>0</v>
      </c>
      <c r="AQ186" s="69">
        <v>0</v>
      </c>
      <c r="AR186" s="80">
        <v>0</v>
      </c>
      <c r="AS186" s="80">
        <v>0</v>
      </c>
      <c r="AT186" s="69">
        <v>0</v>
      </c>
      <c r="AU186" s="69">
        <v>0</v>
      </c>
      <c r="AV186" s="80">
        <v>0</v>
      </c>
      <c r="AW186" s="80">
        <v>0</v>
      </c>
      <c r="AX186" s="69">
        <v>0</v>
      </c>
      <c r="AY186" s="69">
        <v>0</v>
      </c>
      <c r="AZ186" s="80">
        <v>0</v>
      </c>
      <c r="BA186" s="80">
        <v>3247</v>
      </c>
      <c r="BB186" s="69">
        <v>0</v>
      </c>
      <c r="BC186" s="69">
        <v>0</v>
      </c>
      <c r="BD186" s="80">
        <v>0</v>
      </c>
      <c r="BE186" s="80">
        <v>0</v>
      </c>
      <c r="BF186" s="69">
        <v>0</v>
      </c>
      <c r="BG186" s="69">
        <v>0</v>
      </c>
      <c r="BH186" s="80">
        <v>0</v>
      </c>
      <c r="BI186" s="80">
        <v>0</v>
      </c>
      <c r="BJ186" s="69">
        <v>0</v>
      </c>
      <c r="BK186" s="69">
        <v>0</v>
      </c>
      <c r="BL186" s="80">
        <v>0</v>
      </c>
      <c r="BM186" s="80">
        <v>0</v>
      </c>
      <c r="BN186" s="69">
        <v>0</v>
      </c>
      <c r="BO186" s="69">
        <v>0</v>
      </c>
      <c r="BP186" s="80">
        <v>0</v>
      </c>
      <c r="BQ186" s="80">
        <v>0</v>
      </c>
      <c r="BR186" s="69">
        <v>0</v>
      </c>
      <c r="BS186" s="69">
        <v>0</v>
      </c>
      <c r="BT186" s="80">
        <v>15</v>
      </c>
      <c r="BU186" s="80">
        <v>221451</v>
      </c>
      <c r="BV186" s="69">
        <v>0</v>
      </c>
      <c r="BW186" s="69">
        <v>0</v>
      </c>
      <c r="BX186" s="80">
        <v>0</v>
      </c>
      <c r="BY186" s="80">
        <v>0</v>
      </c>
      <c r="BZ186" s="69">
        <v>0</v>
      </c>
      <c r="CA186" s="69">
        <v>0</v>
      </c>
      <c r="CB186" s="80">
        <v>15</v>
      </c>
      <c r="CC186" s="80">
        <v>318271</v>
      </c>
      <c r="CD186" s="69">
        <v>14238</v>
      </c>
      <c r="CE186" s="69" t="s">
        <v>851</v>
      </c>
      <c r="CF186" s="69" t="s">
        <v>852</v>
      </c>
      <c r="CG186" s="69" t="s">
        <v>709</v>
      </c>
      <c r="CH186" s="69" t="s">
        <v>709</v>
      </c>
      <c r="CI186" s="69" t="s">
        <v>709</v>
      </c>
      <c r="CJ186" s="68" t="s">
        <v>709</v>
      </c>
      <c r="CK186" s="68">
        <v>45952</v>
      </c>
      <c r="CL186" s="185" t="s">
        <v>993</v>
      </c>
      <c r="CM186" s="67" t="s">
        <v>989</v>
      </c>
      <c r="CN186" s="67" t="s">
        <v>168</v>
      </c>
      <c r="CO186" s="68">
        <v>45643</v>
      </c>
      <c r="CP186" s="185" t="s">
        <v>993</v>
      </c>
      <c r="CQ186" s="67" t="s">
        <v>994</v>
      </c>
      <c r="CR186" s="67" t="s">
        <v>1032</v>
      </c>
      <c r="CS186" s="69">
        <v>8153514.7199999997</v>
      </c>
      <c r="CT186" s="69"/>
      <c r="CU186" s="69"/>
      <c r="CV186" s="69">
        <v>0</v>
      </c>
      <c r="CW186" s="69">
        <v>23</v>
      </c>
      <c r="CX186" s="69">
        <v>0</v>
      </c>
      <c r="CY186" s="69">
        <v>0</v>
      </c>
      <c r="CZ186" s="69">
        <v>0</v>
      </c>
      <c r="DA186" s="69">
        <v>0</v>
      </c>
      <c r="DG186" t="str">
        <f t="shared" si="7"/>
        <v>CO</v>
      </c>
    </row>
    <row r="187" spans="1:111">
      <c r="A187" t="str">
        <f t="shared" si="6"/>
        <v>05CO</v>
      </c>
      <c r="B187" s="67" t="s">
        <v>4</v>
      </c>
      <c r="C187" s="67" t="s">
        <v>456</v>
      </c>
      <c r="D187" s="67" t="s">
        <v>457</v>
      </c>
      <c r="E187" s="68">
        <v>45091</v>
      </c>
      <c r="F187" s="185" t="s">
        <v>986</v>
      </c>
      <c r="G187" s="67" t="s">
        <v>995</v>
      </c>
      <c r="H187" s="69">
        <v>3</v>
      </c>
      <c r="I187" s="69">
        <v>9</v>
      </c>
      <c r="J187" s="69">
        <v>610</v>
      </c>
      <c r="K187" s="69">
        <v>822</v>
      </c>
      <c r="L187" s="69">
        <v>816</v>
      </c>
      <c r="M187" s="69">
        <v>6</v>
      </c>
      <c r="N187" s="69">
        <v>0</v>
      </c>
      <c r="O187" s="69">
        <v>0</v>
      </c>
      <c r="P187" s="69">
        <v>180</v>
      </c>
      <c r="Q187" s="80">
        <v>32</v>
      </c>
      <c r="R187" s="80">
        <v>15097285</v>
      </c>
      <c r="S187" s="80">
        <v>150000</v>
      </c>
      <c r="T187" s="80">
        <v>14947285</v>
      </c>
      <c r="U187" s="80">
        <v>15626114</v>
      </c>
      <c r="V187" s="80">
        <v>15519395</v>
      </c>
      <c r="W187" s="80">
        <v>0</v>
      </c>
      <c r="X187" s="80">
        <v>0</v>
      </c>
      <c r="Y187" s="80">
        <v>0</v>
      </c>
      <c r="Z187" s="80">
        <v>15519395</v>
      </c>
      <c r="AA187" s="80">
        <v>15475580</v>
      </c>
      <c r="AB187" s="80">
        <v>-7963</v>
      </c>
      <c r="AC187" s="69">
        <v>1098563</v>
      </c>
      <c r="AD187" s="69">
        <v>116</v>
      </c>
      <c r="AE187" s="69">
        <v>0</v>
      </c>
      <c r="AF187" s="80">
        <v>0</v>
      </c>
      <c r="AG187" s="80">
        <v>64465</v>
      </c>
      <c r="AH187" s="69">
        <v>0</v>
      </c>
      <c r="AI187" s="69">
        <v>0</v>
      </c>
      <c r="AJ187" s="80">
        <v>32</v>
      </c>
      <c r="AK187" s="80">
        <v>474785</v>
      </c>
      <c r="AL187" s="69">
        <v>8321</v>
      </c>
      <c r="AM187" s="69">
        <v>0</v>
      </c>
      <c r="AN187" s="80">
        <v>0</v>
      </c>
      <c r="AO187" s="80">
        <v>0</v>
      </c>
      <c r="AP187" s="69">
        <v>0</v>
      </c>
      <c r="AQ187" s="69">
        <v>0</v>
      </c>
      <c r="AR187" s="80">
        <v>0</v>
      </c>
      <c r="AS187" s="80">
        <v>0</v>
      </c>
      <c r="AT187" s="69">
        <v>0</v>
      </c>
      <c r="AU187" s="69">
        <v>0</v>
      </c>
      <c r="AV187" s="80">
        <v>0</v>
      </c>
      <c r="AW187" s="80">
        <v>0</v>
      </c>
      <c r="AX187" s="69">
        <v>0</v>
      </c>
      <c r="AY187" s="69">
        <v>0</v>
      </c>
      <c r="AZ187" s="80">
        <v>0</v>
      </c>
      <c r="BA187" s="80">
        <v>592234</v>
      </c>
      <c r="BB187" s="69">
        <v>0</v>
      </c>
      <c r="BC187" s="69">
        <v>0</v>
      </c>
      <c r="BD187" s="80">
        <v>0</v>
      </c>
      <c r="BE187" s="80">
        <v>1431</v>
      </c>
      <c r="BF187" s="69">
        <v>0</v>
      </c>
      <c r="BG187" s="69">
        <v>0</v>
      </c>
      <c r="BH187" s="80">
        <v>0</v>
      </c>
      <c r="BI187" s="80">
        <v>0</v>
      </c>
      <c r="BJ187" s="69">
        <v>0</v>
      </c>
      <c r="BK187" s="69">
        <v>0</v>
      </c>
      <c r="BL187" s="80">
        <v>0</v>
      </c>
      <c r="BM187" s="80">
        <v>0</v>
      </c>
      <c r="BN187" s="69">
        <v>0</v>
      </c>
      <c r="BO187" s="69">
        <v>0</v>
      </c>
      <c r="BP187" s="80">
        <v>0</v>
      </c>
      <c r="BQ187" s="80">
        <v>0</v>
      </c>
      <c r="BR187" s="69">
        <v>0</v>
      </c>
      <c r="BS187" s="69">
        <v>0</v>
      </c>
      <c r="BT187" s="80">
        <v>0</v>
      </c>
      <c r="BU187" s="80">
        <v>0</v>
      </c>
      <c r="BV187" s="69">
        <v>0</v>
      </c>
      <c r="BW187" s="69">
        <v>0</v>
      </c>
      <c r="BX187" s="80">
        <v>0</v>
      </c>
      <c r="BY187" s="80">
        <v>0</v>
      </c>
      <c r="BZ187" s="69">
        <v>0</v>
      </c>
      <c r="CA187" s="69">
        <v>0</v>
      </c>
      <c r="CB187" s="80">
        <v>32</v>
      </c>
      <c r="CC187" s="80">
        <v>1132914</v>
      </c>
      <c r="CD187" s="69">
        <v>8321</v>
      </c>
      <c r="CE187" s="69" t="s">
        <v>879</v>
      </c>
      <c r="CF187" s="69" t="s">
        <v>880</v>
      </c>
      <c r="CG187" s="69" t="s">
        <v>709</v>
      </c>
      <c r="CH187" s="69" t="s">
        <v>709</v>
      </c>
      <c r="CI187" s="69" t="s">
        <v>709</v>
      </c>
      <c r="CJ187" s="68" t="s">
        <v>709</v>
      </c>
      <c r="CK187" s="68">
        <v>46094</v>
      </c>
      <c r="CL187" s="185" t="s">
        <v>991</v>
      </c>
      <c r="CM187" s="67" t="s">
        <v>989</v>
      </c>
      <c r="CN187" s="67" t="s">
        <v>168</v>
      </c>
      <c r="CO187" s="68">
        <v>45999</v>
      </c>
      <c r="CP187" s="185" t="s">
        <v>993</v>
      </c>
      <c r="CQ187" s="67" t="s">
        <v>989</v>
      </c>
      <c r="CR187" s="67" t="s">
        <v>1033</v>
      </c>
      <c r="CS187" s="69">
        <v>25813007.18</v>
      </c>
      <c r="CT187" s="69"/>
      <c r="CU187" s="69"/>
      <c r="CV187" s="69">
        <v>14</v>
      </c>
      <c r="CW187" s="69">
        <v>64</v>
      </c>
      <c r="CX187" s="69">
        <v>0</v>
      </c>
      <c r="CY187" s="69">
        <v>0</v>
      </c>
      <c r="CZ187" s="69">
        <v>0</v>
      </c>
      <c r="DA187" s="69">
        <v>0</v>
      </c>
      <c r="DG187" t="str">
        <f t="shared" si="7"/>
        <v>CO</v>
      </c>
    </row>
    <row r="188" spans="1:111">
      <c r="A188" t="str">
        <f t="shared" si="6"/>
        <v>05CO</v>
      </c>
      <c r="B188" s="67" t="s">
        <v>4</v>
      </c>
      <c r="C188" s="67" t="s">
        <v>458</v>
      </c>
      <c r="D188" s="67" t="s">
        <v>459</v>
      </c>
      <c r="E188" s="68">
        <v>45091</v>
      </c>
      <c r="F188" s="185" t="s">
        <v>986</v>
      </c>
      <c r="G188" s="67" t="s">
        <v>995</v>
      </c>
      <c r="H188" s="69">
        <v>3</v>
      </c>
      <c r="I188" s="69">
        <v>4</v>
      </c>
      <c r="J188" s="69">
        <v>380</v>
      </c>
      <c r="K188" s="69">
        <v>531</v>
      </c>
      <c r="L188" s="69">
        <v>523</v>
      </c>
      <c r="M188" s="69">
        <v>8</v>
      </c>
      <c r="N188" s="69">
        <v>0</v>
      </c>
      <c r="O188" s="69">
        <v>0</v>
      </c>
      <c r="P188" s="69">
        <v>92</v>
      </c>
      <c r="Q188" s="80">
        <v>59</v>
      </c>
      <c r="R188" s="80">
        <v>8347803</v>
      </c>
      <c r="S188" s="80">
        <v>60000</v>
      </c>
      <c r="T188" s="80">
        <v>8287803</v>
      </c>
      <c r="U188" s="80">
        <v>8496009</v>
      </c>
      <c r="V188" s="80">
        <v>8830863</v>
      </c>
      <c r="W188" s="80">
        <v>0</v>
      </c>
      <c r="X188" s="80">
        <v>0</v>
      </c>
      <c r="Y188" s="80">
        <v>0</v>
      </c>
      <c r="Z188" s="80">
        <v>8830863</v>
      </c>
      <c r="AA188" s="80">
        <v>8791083</v>
      </c>
      <c r="AB188" s="80">
        <v>-490</v>
      </c>
      <c r="AC188" s="69">
        <v>148206</v>
      </c>
      <c r="AD188" s="69">
        <v>43</v>
      </c>
      <c r="AE188" s="69">
        <v>0</v>
      </c>
      <c r="AF188" s="80">
        <v>59</v>
      </c>
      <c r="AG188" s="80">
        <v>0</v>
      </c>
      <c r="AH188" s="69">
        <v>0</v>
      </c>
      <c r="AI188" s="69">
        <v>0</v>
      </c>
      <c r="AJ188" s="80">
        <v>0</v>
      </c>
      <c r="AK188" s="80">
        <v>139202</v>
      </c>
      <c r="AL188" s="69">
        <v>0</v>
      </c>
      <c r="AM188" s="69">
        <v>0</v>
      </c>
      <c r="AN188" s="80">
        <v>0</v>
      </c>
      <c r="AO188" s="80">
        <v>0</v>
      </c>
      <c r="AP188" s="69">
        <v>0</v>
      </c>
      <c r="AQ188" s="69">
        <v>0</v>
      </c>
      <c r="AR188" s="80">
        <v>0</v>
      </c>
      <c r="AS188" s="80">
        <v>0</v>
      </c>
      <c r="AT188" s="69">
        <v>0</v>
      </c>
      <c r="AU188" s="69">
        <v>0</v>
      </c>
      <c r="AV188" s="80">
        <v>0</v>
      </c>
      <c r="AW188" s="80">
        <v>0</v>
      </c>
      <c r="AX188" s="69">
        <v>0</v>
      </c>
      <c r="AY188" s="69">
        <v>0</v>
      </c>
      <c r="AZ188" s="80">
        <v>0</v>
      </c>
      <c r="BA188" s="80">
        <v>0</v>
      </c>
      <c r="BB188" s="69">
        <v>0</v>
      </c>
      <c r="BC188" s="69">
        <v>0</v>
      </c>
      <c r="BD188" s="80">
        <v>0</v>
      </c>
      <c r="BE188" s="80">
        <v>6781</v>
      </c>
      <c r="BF188" s="69">
        <v>0</v>
      </c>
      <c r="BG188" s="69">
        <v>0</v>
      </c>
      <c r="BH188" s="80">
        <v>0</v>
      </c>
      <c r="BI188" s="80">
        <v>0</v>
      </c>
      <c r="BJ188" s="69">
        <v>0</v>
      </c>
      <c r="BK188" s="69">
        <v>0</v>
      </c>
      <c r="BL188" s="80">
        <v>0</v>
      </c>
      <c r="BM188" s="80">
        <v>0</v>
      </c>
      <c r="BN188" s="69">
        <v>0</v>
      </c>
      <c r="BO188" s="69">
        <v>0</v>
      </c>
      <c r="BP188" s="80">
        <v>0</v>
      </c>
      <c r="BQ188" s="80">
        <v>0</v>
      </c>
      <c r="BR188" s="69">
        <v>0</v>
      </c>
      <c r="BS188" s="69">
        <v>0</v>
      </c>
      <c r="BT188" s="80">
        <v>0</v>
      </c>
      <c r="BU188" s="80">
        <v>0</v>
      </c>
      <c r="BV188" s="69">
        <v>0</v>
      </c>
      <c r="BW188" s="69">
        <v>0</v>
      </c>
      <c r="BX188" s="80">
        <v>0</v>
      </c>
      <c r="BY188" s="80">
        <v>0</v>
      </c>
      <c r="BZ188" s="69">
        <v>0</v>
      </c>
      <c r="CA188" s="69">
        <v>0</v>
      </c>
      <c r="CB188" s="80">
        <v>59</v>
      </c>
      <c r="CC188" s="80">
        <v>145982</v>
      </c>
      <c r="CD188" s="69">
        <v>0</v>
      </c>
      <c r="CE188" s="69" t="s">
        <v>718</v>
      </c>
      <c r="CF188" s="69" t="s">
        <v>719</v>
      </c>
      <c r="CG188" s="69" t="s">
        <v>709</v>
      </c>
      <c r="CH188" s="69" t="s">
        <v>709</v>
      </c>
      <c r="CI188" s="69" t="s">
        <v>709</v>
      </c>
      <c r="CJ188" s="68" t="s">
        <v>709</v>
      </c>
      <c r="CK188" s="68">
        <v>45877</v>
      </c>
      <c r="CL188" s="185" t="s">
        <v>988</v>
      </c>
      <c r="CM188" s="67" t="s">
        <v>989</v>
      </c>
      <c r="CN188" s="67" t="s">
        <v>168</v>
      </c>
      <c r="CO188" s="68">
        <v>45730</v>
      </c>
      <c r="CP188" s="185" t="s">
        <v>991</v>
      </c>
      <c r="CQ188" s="67" t="s">
        <v>994</v>
      </c>
      <c r="CR188" s="67" t="s">
        <v>1034</v>
      </c>
      <c r="CS188" s="69">
        <v>8013785.0999999996</v>
      </c>
      <c r="CT188" s="69"/>
      <c r="CU188" s="69"/>
      <c r="CV188" s="69">
        <v>0</v>
      </c>
      <c r="CW188" s="69">
        <v>49</v>
      </c>
      <c r="CX188" s="69">
        <v>0</v>
      </c>
      <c r="CY188" s="69">
        <v>0</v>
      </c>
      <c r="CZ188" s="69">
        <v>0</v>
      </c>
      <c r="DA188" s="69">
        <v>0</v>
      </c>
      <c r="DG188" t="str">
        <f t="shared" si="7"/>
        <v>CO</v>
      </c>
    </row>
    <row r="189" spans="1:111">
      <c r="A189" t="str">
        <f t="shared" si="6"/>
        <v>05CO</v>
      </c>
      <c r="B189" s="67" t="s">
        <v>4</v>
      </c>
      <c r="C189" s="67" t="s">
        <v>460</v>
      </c>
      <c r="D189" s="67" t="s">
        <v>461</v>
      </c>
      <c r="E189" s="68">
        <v>45133</v>
      </c>
      <c r="F189" s="185" t="s">
        <v>988</v>
      </c>
      <c r="G189" s="67" t="s">
        <v>990</v>
      </c>
      <c r="H189" s="69">
        <v>4</v>
      </c>
      <c r="I189" s="69">
        <v>3</v>
      </c>
      <c r="J189" s="69">
        <v>280</v>
      </c>
      <c r="K189" s="69">
        <v>563</v>
      </c>
      <c r="L189" s="69">
        <v>562</v>
      </c>
      <c r="M189" s="69">
        <v>1</v>
      </c>
      <c r="N189" s="69">
        <v>0</v>
      </c>
      <c r="O189" s="69">
        <v>0</v>
      </c>
      <c r="P189" s="69">
        <v>230</v>
      </c>
      <c r="Q189" s="80">
        <v>53</v>
      </c>
      <c r="R189" s="80">
        <v>3346229</v>
      </c>
      <c r="S189" s="80">
        <v>50000</v>
      </c>
      <c r="T189" s="80">
        <v>3296229</v>
      </c>
      <c r="U189" s="80">
        <v>3547942</v>
      </c>
      <c r="V189" s="80">
        <v>3223459</v>
      </c>
      <c r="W189" s="80">
        <v>0</v>
      </c>
      <c r="X189" s="80">
        <v>0</v>
      </c>
      <c r="Y189" s="80">
        <v>0</v>
      </c>
      <c r="Z189" s="80">
        <v>3223459</v>
      </c>
      <c r="AA189" s="80">
        <v>3212971</v>
      </c>
      <c r="AB189" s="80">
        <v>-31</v>
      </c>
      <c r="AC189" s="69">
        <v>201713</v>
      </c>
      <c r="AD189" s="69">
        <v>97</v>
      </c>
      <c r="AE189" s="69">
        <v>0</v>
      </c>
      <c r="AF189" s="80">
        <v>0</v>
      </c>
      <c r="AG189" s="80">
        <v>0</v>
      </c>
      <c r="AH189" s="69">
        <v>0</v>
      </c>
      <c r="AI189" s="69">
        <v>0</v>
      </c>
      <c r="AJ189" s="80">
        <v>0</v>
      </c>
      <c r="AK189" s="80">
        <v>0</v>
      </c>
      <c r="AL189" s="69">
        <v>0</v>
      </c>
      <c r="AM189" s="69">
        <v>0</v>
      </c>
      <c r="AN189" s="80">
        <v>0</v>
      </c>
      <c r="AO189" s="80">
        <v>0</v>
      </c>
      <c r="AP189" s="69">
        <v>0</v>
      </c>
      <c r="AQ189" s="69">
        <v>0</v>
      </c>
      <c r="AR189" s="80">
        <v>0</v>
      </c>
      <c r="AS189" s="80">
        <v>0</v>
      </c>
      <c r="AT189" s="69">
        <v>0</v>
      </c>
      <c r="AU189" s="69">
        <v>0</v>
      </c>
      <c r="AV189" s="80">
        <v>0</v>
      </c>
      <c r="AW189" s="80">
        <v>0</v>
      </c>
      <c r="AX189" s="69">
        <v>0</v>
      </c>
      <c r="AY189" s="69">
        <v>0</v>
      </c>
      <c r="AZ189" s="80">
        <v>53</v>
      </c>
      <c r="BA189" s="80">
        <v>191255</v>
      </c>
      <c r="BB189" s="69">
        <v>0</v>
      </c>
      <c r="BC189" s="69">
        <v>0</v>
      </c>
      <c r="BD189" s="80">
        <v>0</v>
      </c>
      <c r="BE189" s="80">
        <v>0</v>
      </c>
      <c r="BF189" s="69">
        <v>0</v>
      </c>
      <c r="BG189" s="69">
        <v>0</v>
      </c>
      <c r="BH189" s="80">
        <v>0</v>
      </c>
      <c r="BI189" s="80">
        <v>0</v>
      </c>
      <c r="BJ189" s="69">
        <v>0</v>
      </c>
      <c r="BK189" s="69">
        <v>0</v>
      </c>
      <c r="BL189" s="80">
        <v>0</v>
      </c>
      <c r="BM189" s="80">
        <v>0</v>
      </c>
      <c r="BN189" s="69">
        <v>0</v>
      </c>
      <c r="BO189" s="69">
        <v>0</v>
      </c>
      <c r="BP189" s="80">
        <v>0</v>
      </c>
      <c r="BQ189" s="80">
        <v>0</v>
      </c>
      <c r="BR189" s="69">
        <v>0</v>
      </c>
      <c r="BS189" s="69">
        <v>0</v>
      </c>
      <c r="BT189" s="80">
        <v>0</v>
      </c>
      <c r="BU189" s="80">
        <v>0</v>
      </c>
      <c r="BV189" s="69">
        <v>0</v>
      </c>
      <c r="BW189" s="69">
        <v>0</v>
      </c>
      <c r="BX189" s="80">
        <v>0</v>
      </c>
      <c r="BY189" s="80">
        <v>0</v>
      </c>
      <c r="BZ189" s="69">
        <v>0</v>
      </c>
      <c r="CA189" s="69">
        <v>0</v>
      </c>
      <c r="CB189" s="80">
        <v>53</v>
      </c>
      <c r="CC189" s="80">
        <v>191255</v>
      </c>
      <c r="CD189" s="69">
        <v>0</v>
      </c>
      <c r="CE189" s="69" t="s">
        <v>909</v>
      </c>
      <c r="CF189" s="69" t="s">
        <v>910</v>
      </c>
      <c r="CG189" s="69" t="s">
        <v>709</v>
      </c>
      <c r="CH189" s="69" t="s">
        <v>709</v>
      </c>
      <c r="CI189" s="69" t="s">
        <v>709</v>
      </c>
      <c r="CJ189" s="68" t="s">
        <v>709</v>
      </c>
      <c r="CK189" s="68">
        <v>46029</v>
      </c>
      <c r="CL189" s="185" t="s">
        <v>991</v>
      </c>
      <c r="CM189" s="67" t="s">
        <v>989</v>
      </c>
      <c r="CN189" s="67" t="s">
        <v>168</v>
      </c>
      <c r="CO189" s="68">
        <v>45875</v>
      </c>
      <c r="CP189" s="185" t="s">
        <v>988</v>
      </c>
      <c r="CQ189" s="67" t="s">
        <v>989</v>
      </c>
      <c r="CR189" s="67" t="s">
        <v>1035</v>
      </c>
      <c r="CS189" s="69">
        <v>4393698.5999999996</v>
      </c>
      <c r="CT189" s="69"/>
      <c r="CU189" s="69"/>
      <c r="CV189" s="69">
        <v>0</v>
      </c>
      <c r="CW189" s="69">
        <v>133</v>
      </c>
      <c r="CX189" s="69">
        <v>0</v>
      </c>
      <c r="CY189" s="69">
        <v>0</v>
      </c>
      <c r="CZ189" s="69">
        <v>0</v>
      </c>
      <c r="DA189" s="69">
        <v>0</v>
      </c>
      <c r="DG189" t="str">
        <f t="shared" si="7"/>
        <v>CO</v>
      </c>
    </row>
    <row r="190" spans="1:111">
      <c r="A190" t="str">
        <f t="shared" si="6"/>
        <v>05CO</v>
      </c>
      <c r="B190" s="67" t="s">
        <v>4</v>
      </c>
      <c r="C190" s="67" t="s">
        <v>462</v>
      </c>
      <c r="D190" s="67" t="s">
        <v>463</v>
      </c>
      <c r="E190" s="68">
        <v>45133</v>
      </c>
      <c r="F190" s="185" t="s">
        <v>988</v>
      </c>
      <c r="G190" s="67" t="s">
        <v>990</v>
      </c>
      <c r="H190" s="69">
        <v>3</v>
      </c>
      <c r="I190" s="69">
        <v>3</v>
      </c>
      <c r="J190" s="69">
        <v>250</v>
      </c>
      <c r="K190" s="69">
        <v>490</v>
      </c>
      <c r="L190" s="69">
        <v>490</v>
      </c>
      <c r="M190" s="69">
        <v>0</v>
      </c>
      <c r="N190" s="69">
        <v>0</v>
      </c>
      <c r="O190" s="69">
        <v>0</v>
      </c>
      <c r="P190" s="69">
        <v>52</v>
      </c>
      <c r="Q190" s="80">
        <v>188</v>
      </c>
      <c r="R190" s="80">
        <v>6209544</v>
      </c>
      <c r="S190" s="80">
        <v>50000</v>
      </c>
      <c r="T190" s="80">
        <v>6159544</v>
      </c>
      <c r="U190" s="80">
        <v>6295030</v>
      </c>
      <c r="V190" s="80">
        <v>5955348</v>
      </c>
      <c r="W190" s="80">
        <v>0</v>
      </c>
      <c r="X190" s="80">
        <v>0</v>
      </c>
      <c r="Y190" s="80">
        <v>0</v>
      </c>
      <c r="Z190" s="80">
        <v>5955348</v>
      </c>
      <c r="AA190" s="80">
        <v>5947678</v>
      </c>
      <c r="AB190" s="80">
        <v>-685</v>
      </c>
      <c r="AC190" s="69">
        <v>85486</v>
      </c>
      <c r="AD190" s="69">
        <v>29</v>
      </c>
      <c r="AE190" s="69">
        <v>0</v>
      </c>
      <c r="AF190" s="80">
        <v>188</v>
      </c>
      <c r="AG190" s="80">
        <v>78501</v>
      </c>
      <c r="AH190" s="69">
        <v>61993</v>
      </c>
      <c r="AI190" s="69">
        <v>0</v>
      </c>
      <c r="AJ190" s="80">
        <v>0</v>
      </c>
      <c r="AK190" s="80">
        <v>0</v>
      </c>
      <c r="AL190" s="69">
        <v>0</v>
      </c>
      <c r="AM190" s="69">
        <v>0</v>
      </c>
      <c r="AN190" s="80">
        <v>0</v>
      </c>
      <c r="AO190" s="80">
        <v>0</v>
      </c>
      <c r="AP190" s="69">
        <v>0</v>
      </c>
      <c r="AQ190" s="69">
        <v>0</v>
      </c>
      <c r="AR190" s="80">
        <v>0</v>
      </c>
      <c r="AS190" s="80">
        <v>0</v>
      </c>
      <c r="AT190" s="69">
        <v>0</v>
      </c>
      <c r="AU190" s="69">
        <v>0</v>
      </c>
      <c r="AV190" s="80">
        <v>0</v>
      </c>
      <c r="AW190" s="80">
        <v>0</v>
      </c>
      <c r="AX190" s="69">
        <v>0</v>
      </c>
      <c r="AY190" s="69">
        <v>0</v>
      </c>
      <c r="AZ190" s="80">
        <v>0</v>
      </c>
      <c r="BA190" s="80">
        <v>0</v>
      </c>
      <c r="BB190" s="69">
        <v>0</v>
      </c>
      <c r="BC190" s="69">
        <v>0</v>
      </c>
      <c r="BD190" s="80">
        <v>0</v>
      </c>
      <c r="BE190" s="80">
        <v>0</v>
      </c>
      <c r="BF190" s="69">
        <v>0</v>
      </c>
      <c r="BG190" s="69">
        <v>0</v>
      </c>
      <c r="BH190" s="80">
        <v>0</v>
      </c>
      <c r="BI190" s="80">
        <v>0</v>
      </c>
      <c r="BJ190" s="69">
        <v>0</v>
      </c>
      <c r="BK190" s="69">
        <v>0</v>
      </c>
      <c r="BL190" s="80">
        <v>0</v>
      </c>
      <c r="BM190" s="80">
        <v>0</v>
      </c>
      <c r="BN190" s="69">
        <v>0</v>
      </c>
      <c r="BO190" s="69">
        <v>0</v>
      </c>
      <c r="BP190" s="80">
        <v>0</v>
      </c>
      <c r="BQ190" s="80">
        <v>0</v>
      </c>
      <c r="BR190" s="69">
        <v>0</v>
      </c>
      <c r="BS190" s="69">
        <v>0</v>
      </c>
      <c r="BT190" s="80">
        <v>0</v>
      </c>
      <c r="BU190" s="80">
        <v>0</v>
      </c>
      <c r="BV190" s="69">
        <v>0</v>
      </c>
      <c r="BW190" s="69">
        <v>0</v>
      </c>
      <c r="BX190" s="80">
        <v>0</v>
      </c>
      <c r="BY190" s="80">
        <v>0</v>
      </c>
      <c r="BZ190" s="69">
        <v>0</v>
      </c>
      <c r="CA190" s="69">
        <v>0</v>
      </c>
      <c r="CB190" s="80">
        <v>188</v>
      </c>
      <c r="CC190" s="80">
        <v>78501</v>
      </c>
      <c r="CD190" s="69">
        <v>61993</v>
      </c>
      <c r="CE190" s="69" t="s">
        <v>892</v>
      </c>
      <c r="CF190" s="69" t="s">
        <v>893</v>
      </c>
      <c r="CG190" s="69" t="s">
        <v>709</v>
      </c>
      <c r="CH190" s="69" t="s">
        <v>709</v>
      </c>
      <c r="CI190" s="69" t="s">
        <v>709</v>
      </c>
      <c r="CJ190" s="68" t="s">
        <v>709</v>
      </c>
      <c r="CK190" s="68">
        <v>46036</v>
      </c>
      <c r="CL190" s="185" t="s">
        <v>991</v>
      </c>
      <c r="CM190" s="67" t="s">
        <v>989</v>
      </c>
      <c r="CN190" s="67" t="s">
        <v>168</v>
      </c>
      <c r="CO190" s="68">
        <v>45812</v>
      </c>
      <c r="CP190" s="185" t="s">
        <v>986</v>
      </c>
      <c r="CQ190" s="67" t="s">
        <v>994</v>
      </c>
      <c r="CR190" s="67" t="s">
        <v>1036</v>
      </c>
      <c r="CS190" s="69">
        <v>5653228.5599999996</v>
      </c>
      <c r="CT190" s="69"/>
      <c r="CU190" s="69"/>
      <c r="CV190" s="69">
        <v>0</v>
      </c>
      <c r="CW190" s="69">
        <v>23</v>
      </c>
      <c r="CX190" s="69">
        <v>0</v>
      </c>
      <c r="CY190" s="69">
        <v>0</v>
      </c>
      <c r="CZ190" s="69">
        <v>0</v>
      </c>
      <c r="DA190" s="69">
        <v>0</v>
      </c>
      <c r="DG190" t="str">
        <f t="shared" si="7"/>
        <v>CO</v>
      </c>
    </row>
    <row r="191" spans="1:111">
      <c r="A191" t="str">
        <f t="shared" si="6"/>
        <v>05CO</v>
      </c>
      <c r="B191" s="67" t="s">
        <v>4</v>
      </c>
      <c r="C191" s="67" t="s">
        <v>464</v>
      </c>
      <c r="D191" s="67" t="s">
        <v>465</v>
      </c>
      <c r="E191" s="68">
        <v>45224</v>
      </c>
      <c r="F191" s="185" t="s">
        <v>993</v>
      </c>
      <c r="G191" s="67" t="s">
        <v>990</v>
      </c>
      <c r="H191" s="69">
        <v>3</v>
      </c>
      <c r="I191" s="69">
        <v>7</v>
      </c>
      <c r="J191" s="69">
        <v>330</v>
      </c>
      <c r="K191" s="69">
        <v>445</v>
      </c>
      <c r="L191" s="69">
        <v>445</v>
      </c>
      <c r="M191" s="69">
        <v>0</v>
      </c>
      <c r="N191" s="69">
        <v>0</v>
      </c>
      <c r="O191" s="69">
        <v>0</v>
      </c>
      <c r="P191" s="69">
        <v>101</v>
      </c>
      <c r="Q191" s="80">
        <v>14</v>
      </c>
      <c r="R191" s="80">
        <v>7000000</v>
      </c>
      <c r="S191" s="80">
        <v>71000</v>
      </c>
      <c r="T191" s="80">
        <v>6929000</v>
      </c>
      <c r="U191" s="80">
        <v>7423497</v>
      </c>
      <c r="V191" s="80">
        <v>7482575</v>
      </c>
      <c r="W191" s="80">
        <v>0</v>
      </c>
      <c r="X191" s="80">
        <v>0</v>
      </c>
      <c r="Y191" s="80">
        <v>0</v>
      </c>
      <c r="Z191" s="80">
        <v>7482575</v>
      </c>
      <c r="AA191" s="80">
        <v>7419445</v>
      </c>
      <c r="AB191" s="80">
        <v>-33657</v>
      </c>
      <c r="AC191" s="69">
        <v>423497</v>
      </c>
      <c r="AD191" s="69">
        <v>66</v>
      </c>
      <c r="AE191" s="69">
        <v>0</v>
      </c>
      <c r="AF191" s="80">
        <v>0</v>
      </c>
      <c r="AG191" s="80">
        <v>0</v>
      </c>
      <c r="AH191" s="69">
        <v>0</v>
      </c>
      <c r="AI191" s="69">
        <v>0</v>
      </c>
      <c r="AJ191" s="80">
        <v>0</v>
      </c>
      <c r="AK191" s="80">
        <v>220409</v>
      </c>
      <c r="AL191" s="69">
        <v>72070</v>
      </c>
      <c r="AM191" s="69">
        <v>0</v>
      </c>
      <c r="AN191" s="80">
        <v>0</v>
      </c>
      <c r="AO191" s="80">
        <v>0</v>
      </c>
      <c r="AP191" s="69">
        <v>0</v>
      </c>
      <c r="AQ191" s="69">
        <v>0</v>
      </c>
      <c r="AR191" s="80">
        <v>0</v>
      </c>
      <c r="AS191" s="80">
        <v>0</v>
      </c>
      <c r="AT191" s="69">
        <v>0</v>
      </c>
      <c r="AU191" s="69">
        <v>0</v>
      </c>
      <c r="AV191" s="80">
        <v>0</v>
      </c>
      <c r="AW191" s="80">
        <v>0</v>
      </c>
      <c r="AX191" s="69">
        <v>0</v>
      </c>
      <c r="AY191" s="69">
        <v>0</v>
      </c>
      <c r="AZ191" s="80">
        <v>0</v>
      </c>
      <c r="BA191" s="80">
        <v>156171</v>
      </c>
      <c r="BB191" s="69">
        <v>0</v>
      </c>
      <c r="BC191" s="69">
        <v>0</v>
      </c>
      <c r="BD191" s="80">
        <v>0</v>
      </c>
      <c r="BE191" s="80">
        <v>2070</v>
      </c>
      <c r="BF191" s="69">
        <v>0</v>
      </c>
      <c r="BG191" s="69">
        <v>0</v>
      </c>
      <c r="BH191" s="80">
        <v>0</v>
      </c>
      <c r="BI191" s="80">
        <v>0</v>
      </c>
      <c r="BJ191" s="69">
        <v>0</v>
      </c>
      <c r="BK191" s="69">
        <v>0</v>
      </c>
      <c r="BL191" s="80">
        <v>0</v>
      </c>
      <c r="BM191" s="80">
        <v>0</v>
      </c>
      <c r="BN191" s="69">
        <v>0</v>
      </c>
      <c r="BO191" s="69">
        <v>0</v>
      </c>
      <c r="BP191" s="80">
        <v>0</v>
      </c>
      <c r="BQ191" s="80">
        <v>0</v>
      </c>
      <c r="BR191" s="69">
        <v>0</v>
      </c>
      <c r="BS191" s="69">
        <v>0</v>
      </c>
      <c r="BT191" s="80">
        <v>0</v>
      </c>
      <c r="BU191" s="80">
        <v>0</v>
      </c>
      <c r="BV191" s="69">
        <v>0</v>
      </c>
      <c r="BW191" s="69">
        <v>0</v>
      </c>
      <c r="BX191" s="80">
        <v>0</v>
      </c>
      <c r="BY191" s="80">
        <v>0</v>
      </c>
      <c r="BZ191" s="69">
        <v>0</v>
      </c>
      <c r="CA191" s="69">
        <v>0</v>
      </c>
      <c r="CB191" s="80">
        <v>0</v>
      </c>
      <c r="CC191" s="80">
        <v>378650</v>
      </c>
      <c r="CD191" s="69">
        <v>72070</v>
      </c>
      <c r="CE191" s="69" t="s">
        <v>905</v>
      </c>
      <c r="CF191" s="69" t="s">
        <v>906</v>
      </c>
      <c r="CG191" s="69" t="s">
        <v>709</v>
      </c>
      <c r="CH191" s="69" t="s">
        <v>709</v>
      </c>
      <c r="CI191" s="69" t="s">
        <v>709</v>
      </c>
      <c r="CJ191" s="68" t="s">
        <v>709</v>
      </c>
      <c r="CK191" s="68">
        <v>45875</v>
      </c>
      <c r="CL191" s="185" t="s">
        <v>988</v>
      </c>
      <c r="CM191" s="67" t="s">
        <v>989</v>
      </c>
      <c r="CN191" s="67" t="s">
        <v>168</v>
      </c>
      <c r="CO191" s="68">
        <v>45762</v>
      </c>
      <c r="CP191" s="185" t="s">
        <v>986</v>
      </c>
      <c r="CQ191" s="67" t="s">
        <v>994</v>
      </c>
      <c r="CR191" s="67" t="s">
        <v>1033</v>
      </c>
      <c r="CS191" s="69">
        <v>8074701.25</v>
      </c>
      <c r="CT191" s="69"/>
      <c r="CU191" s="69"/>
      <c r="CV191" s="69">
        <v>0</v>
      </c>
      <c r="CW191" s="69">
        <v>35</v>
      </c>
      <c r="CX191" s="69">
        <v>0</v>
      </c>
      <c r="CY191" s="69">
        <v>0</v>
      </c>
      <c r="CZ191" s="69">
        <v>0</v>
      </c>
      <c r="DA191" s="69">
        <v>0</v>
      </c>
      <c r="DG191" t="str">
        <f t="shared" si="7"/>
        <v>CO</v>
      </c>
    </row>
    <row r="192" spans="1:111">
      <c r="A192" t="str">
        <f t="shared" si="6"/>
        <v>05CO</v>
      </c>
      <c r="B192" s="67" t="s">
        <v>4</v>
      </c>
      <c r="C192" s="67" t="s">
        <v>466</v>
      </c>
      <c r="D192" s="67" t="s">
        <v>467</v>
      </c>
      <c r="E192" s="68">
        <v>45133</v>
      </c>
      <c r="F192" s="185" t="s">
        <v>988</v>
      </c>
      <c r="G192" s="67" t="s">
        <v>990</v>
      </c>
      <c r="H192" s="69">
        <v>3</v>
      </c>
      <c r="I192" s="69">
        <v>5</v>
      </c>
      <c r="J192" s="69">
        <v>230</v>
      </c>
      <c r="K192" s="69">
        <v>409</v>
      </c>
      <c r="L192" s="69">
        <v>491</v>
      </c>
      <c r="M192" s="69">
        <v>-82</v>
      </c>
      <c r="N192" s="69">
        <v>82</v>
      </c>
      <c r="O192" s="69">
        <v>0</v>
      </c>
      <c r="P192" s="69">
        <v>93</v>
      </c>
      <c r="Q192" s="80">
        <v>86</v>
      </c>
      <c r="R192" s="80">
        <v>3679712</v>
      </c>
      <c r="S192" s="80">
        <v>50000</v>
      </c>
      <c r="T192" s="80">
        <v>3629712</v>
      </c>
      <c r="U192" s="80">
        <v>3851805</v>
      </c>
      <c r="V192" s="80">
        <v>3808215</v>
      </c>
      <c r="W192" s="80">
        <v>0</v>
      </c>
      <c r="X192" s="80">
        <v>0</v>
      </c>
      <c r="Y192" s="80">
        <v>0</v>
      </c>
      <c r="Z192" s="80">
        <v>3808215</v>
      </c>
      <c r="AA192" s="80">
        <v>3802526</v>
      </c>
      <c r="AB192" s="80">
        <v>-69</v>
      </c>
      <c r="AC192" s="69">
        <v>172092</v>
      </c>
      <c r="AD192" s="69">
        <v>61</v>
      </c>
      <c r="AE192" s="69">
        <v>0</v>
      </c>
      <c r="AF192" s="80">
        <v>84</v>
      </c>
      <c r="AG192" s="80">
        <v>71357</v>
      </c>
      <c r="AH192" s="69">
        <v>36514</v>
      </c>
      <c r="AI192" s="69">
        <v>0</v>
      </c>
      <c r="AJ192" s="80">
        <v>9</v>
      </c>
      <c r="AK192" s="80">
        <v>67803</v>
      </c>
      <c r="AL192" s="69">
        <v>17258</v>
      </c>
      <c r="AM192" s="69">
        <v>0</v>
      </c>
      <c r="AN192" s="80">
        <v>0</v>
      </c>
      <c r="AO192" s="80">
        <v>0</v>
      </c>
      <c r="AP192" s="69">
        <v>0</v>
      </c>
      <c r="AQ192" s="69">
        <v>0</v>
      </c>
      <c r="AR192" s="80">
        <v>0</v>
      </c>
      <c r="AS192" s="80">
        <v>0</v>
      </c>
      <c r="AT192" s="69">
        <v>0</v>
      </c>
      <c r="AU192" s="69">
        <v>0</v>
      </c>
      <c r="AV192" s="80">
        <v>0</v>
      </c>
      <c r="AW192" s="80">
        <v>0</v>
      </c>
      <c r="AX192" s="69">
        <v>0</v>
      </c>
      <c r="AY192" s="69">
        <v>0</v>
      </c>
      <c r="AZ192" s="80">
        <v>0</v>
      </c>
      <c r="BA192" s="80">
        <v>0</v>
      </c>
      <c r="BB192" s="69">
        <v>0</v>
      </c>
      <c r="BC192" s="69">
        <v>0</v>
      </c>
      <c r="BD192" s="80">
        <v>4</v>
      </c>
      <c r="BE192" s="80">
        <v>5572</v>
      </c>
      <c r="BF192" s="69">
        <v>0</v>
      </c>
      <c r="BG192" s="69">
        <v>0</v>
      </c>
      <c r="BH192" s="80">
        <v>0</v>
      </c>
      <c r="BI192" s="80">
        <v>0</v>
      </c>
      <c r="BJ192" s="69">
        <v>0</v>
      </c>
      <c r="BK192" s="69">
        <v>0</v>
      </c>
      <c r="BL192" s="80">
        <v>0</v>
      </c>
      <c r="BM192" s="80">
        <v>0</v>
      </c>
      <c r="BN192" s="69">
        <v>0</v>
      </c>
      <c r="BO192" s="69">
        <v>0</v>
      </c>
      <c r="BP192" s="80">
        <v>0</v>
      </c>
      <c r="BQ192" s="80">
        <v>0</v>
      </c>
      <c r="BR192" s="69">
        <v>0</v>
      </c>
      <c r="BS192" s="69">
        <v>0</v>
      </c>
      <c r="BT192" s="80">
        <v>71</v>
      </c>
      <c r="BU192" s="80">
        <v>29703</v>
      </c>
      <c r="BV192" s="69">
        <v>0</v>
      </c>
      <c r="BW192" s="69">
        <v>0</v>
      </c>
      <c r="BX192" s="80">
        <v>0</v>
      </c>
      <c r="BY192" s="80">
        <v>0</v>
      </c>
      <c r="BZ192" s="69">
        <v>0</v>
      </c>
      <c r="CA192" s="69">
        <v>0</v>
      </c>
      <c r="CB192" s="80">
        <v>168</v>
      </c>
      <c r="CC192" s="80">
        <v>174435</v>
      </c>
      <c r="CD192" s="69">
        <v>53772</v>
      </c>
      <c r="CE192" s="69" t="s">
        <v>892</v>
      </c>
      <c r="CF192" s="69" t="s">
        <v>893</v>
      </c>
      <c r="CG192" s="69" t="s">
        <v>709</v>
      </c>
      <c r="CH192" s="69" t="s">
        <v>709</v>
      </c>
      <c r="CI192" s="69" t="s">
        <v>709</v>
      </c>
      <c r="CJ192" s="68" t="s">
        <v>709</v>
      </c>
      <c r="CK192" s="68">
        <v>46000</v>
      </c>
      <c r="CL192" s="185" t="s">
        <v>993</v>
      </c>
      <c r="CM192" s="67" t="s">
        <v>989</v>
      </c>
      <c r="CN192" s="67" t="s">
        <v>168</v>
      </c>
      <c r="CO192" s="68">
        <v>45813</v>
      </c>
      <c r="CP192" s="185" t="s">
        <v>986</v>
      </c>
      <c r="CQ192" s="67" t="s">
        <v>994</v>
      </c>
      <c r="CR192" s="67" t="s">
        <v>1036</v>
      </c>
      <c r="CS192" s="69">
        <v>2818721.96</v>
      </c>
      <c r="CT192" s="69"/>
      <c r="CU192" s="69"/>
      <c r="CV192" s="69">
        <v>15</v>
      </c>
      <c r="CW192" s="69">
        <v>32</v>
      </c>
      <c r="CX192" s="69">
        <v>0</v>
      </c>
      <c r="CY192" s="69">
        <v>0</v>
      </c>
      <c r="CZ192" s="69">
        <v>0</v>
      </c>
      <c r="DA192" s="69">
        <v>0</v>
      </c>
      <c r="DG192" t="str">
        <f t="shared" si="7"/>
        <v>CO</v>
      </c>
    </row>
    <row r="193" spans="1:111">
      <c r="A193" t="str">
        <f t="shared" ref="A193:A256" si="8">CONCATENATE(B193,DG193)</f>
        <v>05CO</v>
      </c>
      <c r="B193" s="67" t="s">
        <v>4</v>
      </c>
      <c r="C193" s="67" t="s">
        <v>468</v>
      </c>
      <c r="D193" s="67" t="s">
        <v>469</v>
      </c>
      <c r="E193" s="68">
        <v>45196</v>
      </c>
      <c r="F193" s="185" t="s">
        <v>988</v>
      </c>
      <c r="G193" s="67" t="s">
        <v>990</v>
      </c>
      <c r="H193" s="69">
        <v>3</v>
      </c>
      <c r="I193" s="69">
        <v>1</v>
      </c>
      <c r="J193" s="69">
        <v>370</v>
      </c>
      <c r="K193" s="69">
        <v>513</v>
      </c>
      <c r="L193" s="69">
        <v>509</v>
      </c>
      <c r="M193" s="69">
        <v>4</v>
      </c>
      <c r="N193" s="69">
        <v>0</v>
      </c>
      <c r="O193" s="69">
        <v>0</v>
      </c>
      <c r="P193" s="69">
        <v>143</v>
      </c>
      <c r="Q193" s="80">
        <v>0</v>
      </c>
      <c r="R193" s="80">
        <v>15286323</v>
      </c>
      <c r="S193" s="80">
        <v>100000</v>
      </c>
      <c r="T193" s="80">
        <v>15186323</v>
      </c>
      <c r="U193" s="80">
        <v>15295366</v>
      </c>
      <c r="V193" s="80">
        <v>15592805</v>
      </c>
      <c r="W193" s="80">
        <v>0</v>
      </c>
      <c r="X193" s="80">
        <v>0</v>
      </c>
      <c r="Y193" s="80">
        <v>0</v>
      </c>
      <c r="Z193" s="80">
        <v>15592805</v>
      </c>
      <c r="AA193" s="80">
        <v>15522129</v>
      </c>
      <c r="AB193" s="80">
        <v>-61634</v>
      </c>
      <c r="AC193" s="69">
        <v>9043</v>
      </c>
      <c r="AD193" s="69">
        <v>97</v>
      </c>
      <c r="AE193" s="69">
        <v>0</v>
      </c>
      <c r="AF193" s="80">
        <v>0</v>
      </c>
      <c r="AG193" s="80">
        <v>33061</v>
      </c>
      <c r="AH193" s="69">
        <v>0</v>
      </c>
      <c r="AI193" s="69">
        <v>0</v>
      </c>
      <c r="AJ193" s="80">
        <v>0</v>
      </c>
      <c r="AK193" s="80">
        <v>46645</v>
      </c>
      <c r="AL193" s="69">
        <v>0</v>
      </c>
      <c r="AM193" s="69">
        <v>0</v>
      </c>
      <c r="AN193" s="80">
        <v>0</v>
      </c>
      <c r="AO193" s="80">
        <v>0</v>
      </c>
      <c r="AP193" s="69">
        <v>0</v>
      </c>
      <c r="AQ193" s="69">
        <v>0</v>
      </c>
      <c r="AR193" s="80">
        <v>0</v>
      </c>
      <c r="AS193" s="80">
        <v>0</v>
      </c>
      <c r="AT193" s="69">
        <v>0</v>
      </c>
      <c r="AU193" s="69">
        <v>0</v>
      </c>
      <c r="AV193" s="80">
        <v>0</v>
      </c>
      <c r="AW193" s="80">
        <v>0</v>
      </c>
      <c r="AX193" s="69">
        <v>0</v>
      </c>
      <c r="AY193" s="69">
        <v>0</v>
      </c>
      <c r="AZ193" s="80">
        <v>0</v>
      </c>
      <c r="BA193" s="80">
        <v>0</v>
      </c>
      <c r="BB193" s="69">
        <v>0</v>
      </c>
      <c r="BC193" s="69">
        <v>0</v>
      </c>
      <c r="BD193" s="80">
        <v>0</v>
      </c>
      <c r="BE193" s="80">
        <v>0</v>
      </c>
      <c r="BF193" s="69">
        <v>0</v>
      </c>
      <c r="BG193" s="69">
        <v>0</v>
      </c>
      <c r="BH193" s="80">
        <v>0</v>
      </c>
      <c r="BI193" s="80">
        <v>0</v>
      </c>
      <c r="BJ193" s="69">
        <v>0</v>
      </c>
      <c r="BK193" s="69">
        <v>0</v>
      </c>
      <c r="BL193" s="80">
        <v>0</v>
      </c>
      <c r="BM193" s="80">
        <v>0</v>
      </c>
      <c r="BN193" s="69">
        <v>0</v>
      </c>
      <c r="BO193" s="69">
        <v>0</v>
      </c>
      <c r="BP193" s="80">
        <v>0</v>
      </c>
      <c r="BQ193" s="80">
        <v>0</v>
      </c>
      <c r="BR193" s="69">
        <v>0</v>
      </c>
      <c r="BS193" s="69">
        <v>0</v>
      </c>
      <c r="BT193" s="80">
        <v>0</v>
      </c>
      <c r="BU193" s="80">
        <v>0</v>
      </c>
      <c r="BV193" s="69">
        <v>0</v>
      </c>
      <c r="BW193" s="69">
        <v>0</v>
      </c>
      <c r="BX193" s="80">
        <v>0</v>
      </c>
      <c r="BY193" s="80">
        <v>0</v>
      </c>
      <c r="BZ193" s="69">
        <v>0</v>
      </c>
      <c r="CA193" s="69">
        <v>0</v>
      </c>
      <c r="CB193" s="80">
        <v>0</v>
      </c>
      <c r="CC193" s="80">
        <v>79706</v>
      </c>
      <c r="CD193" s="69">
        <v>0</v>
      </c>
      <c r="CE193" s="69" t="s">
        <v>794</v>
      </c>
      <c r="CF193" s="69" t="s">
        <v>795</v>
      </c>
      <c r="CG193" s="69" t="s">
        <v>709</v>
      </c>
      <c r="CH193" s="69" t="s">
        <v>709</v>
      </c>
      <c r="CI193" s="69" t="s">
        <v>709</v>
      </c>
      <c r="CJ193" s="68" t="s">
        <v>709</v>
      </c>
      <c r="CK193" s="68">
        <v>46030</v>
      </c>
      <c r="CL193" s="185" t="s">
        <v>991</v>
      </c>
      <c r="CM193" s="67" t="s">
        <v>989</v>
      </c>
      <c r="CN193" s="67" t="s">
        <v>168</v>
      </c>
      <c r="CO193" s="68">
        <v>45884</v>
      </c>
      <c r="CP193" s="185" t="s">
        <v>988</v>
      </c>
      <c r="CQ193" s="67" t="s">
        <v>989</v>
      </c>
      <c r="CR193" s="67" t="s">
        <v>1033</v>
      </c>
      <c r="CS193" s="69">
        <v>20005006.420000002</v>
      </c>
      <c r="CT193" s="69"/>
      <c r="CU193" s="69"/>
      <c r="CV193" s="69">
        <v>0</v>
      </c>
      <c r="CW193" s="69">
        <v>46</v>
      </c>
      <c r="CX193" s="69">
        <v>0</v>
      </c>
      <c r="CY193" s="69">
        <v>0</v>
      </c>
      <c r="CZ193" s="69">
        <v>0</v>
      </c>
      <c r="DA193" s="69">
        <v>0</v>
      </c>
      <c r="DG193" t="str">
        <f t="shared" ref="DG193:DG256" si="9">IF(LEFT(C193,1)="E","DO","CO")</f>
        <v>CO</v>
      </c>
    </row>
    <row r="194" spans="1:111">
      <c r="A194" t="str">
        <f t="shared" si="8"/>
        <v>05CO</v>
      </c>
      <c r="B194" s="67" t="s">
        <v>4</v>
      </c>
      <c r="C194" s="67" t="s">
        <v>470</v>
      </c>
      <c r="D194" s="67" t="s">
        <v>471</v>
      </c>
      <c r="E194" s="68">
        <v>45434</v>
      </c>
      <c r="F194" s="185" t="s">
        <v>986</v>
      </c>
      <c r="G194" s="67" t="s">
        <v>990</v>
      </c>
      <c r="H194" s="69">
        <v>1</v>
      </c>
      <c r="I194" s="69">
        <v>2</v>
      </c>
      <c r="J194" s="69">
        <v>160</v>
      </c>
      <c r="K194" s="69">
        <v>223</v>
      </c>
      <c r="L194" s="69">
        <v>223</v>
      </c>
      <c r="M194" s="69">
        <v>0</v>
      </c>
      <c r="N194" s="69">
        <v>0</v>
      </c>
      <c r="O194" s="69">
        <v>0</v>
      </c>
      <c r="P194" s="69">
        <v>63</v>
      </c>
      <c r="Q194" s="80">
        <v>0</v>
      </c>
      <c r="R194" s="80">
        <v>3278993</v>
      </c>
      <c r="S194" s="80">
        <v>50000</v>
      </c>
      <c r="T194" s="80">
        <v>3228993</v>
      </c>
      <c r="U194" s="80">
        <v>3308018</v>
      </c>
      <c r="V194" s="80">
        <v>3163264</v>
      </c>
      <c r="W194" s="80">
        <v>0</v>
      </c>
      <c r="X194" s="80">
        <v>0</v>
      </c>
      <c r="Y194" s="80">
        <v>0</v>
      </c>
      <c r="Z194" s="80">
        <v>3163264</v>
      </c>
      <c r="AA194" s="80">
        <v>3163188</v>
      </c>
      <c r="AB194" s="80">
        <v>-76</v>
      </c>
      <c r="AC194" s="69">
        <v>29025</v>
      </c>
      <c r="AD194" s="69">
        <v>59</v>
      </c>
      <c r="AE194" s="69">
        <v>0</v>
      </c>
      <c r="AF194" s="80">
        <v>0</v>
      </c>
      <c r="AG194" s="80">
        <v>-17884</v>
      </c>
      <c r="AH194" s="69">
        <v>0</v>
      </c>
      <c r="AI194" s="69">
        <v>0</v>
      </c>
      <c r="AJ194" s="80">
        <v>0</v>
      </c>
      <c r="AK194" s="80">
        <v>0</v>
      </c>
      <c r="AL194" s="69">
        <v>0</v>
      </c>
      <c r="AM194" s="69">
        <v>0</v>
      </c>
      <c r="AN194" s="80">
        <v>0</v>
      </c>
      <c r="AO194" s="80">
        <v>0</v>
      </c>
      <c r="AP194" s="69">
        <v>0</v>
      </c>
      <c r="AQ194" s="69">
        <v>0</v>
      </c>
      <c r="AR194" s="80">
        <v>0</v>
      </c>
      <c r="AS194" s="80">
        <v>0</v>
      </c>
      <c r="AT194" s="69">
        <v>0</v>
      </c>
      <c r="AU194" s="69">
        <v>0</v>
      </c>
      <c r="AV194" s="80">
        <v>0</v>
      </c>
      <c r="AW194" s="80">
        <v>0</v>
      </c>
      <c r="AX194" s="69">
        <v>0</v>
      </c>
      <c r="AY194" s="69">
        <v>0</v>
      </c>
      <c r="AZ194" s="80">
        <v>0</v>
      </c>
      <c r="BA194" s="80">
        <v>0</v>
      </c>
      <c r="BB194" s="69">
        <v>0</v>
      </c>
      <c r="BC194" s="69">
        <v>0</v>
      </c>
      <c r="BD194" s="80">
        <v>0</v>
      </c>
      <c r="BE194" s="80">
        <v>0</v>
      </c>
      <c r="BF194" s="69">
        <v>0</v>
      </c>
      <c r="BG194" s="69">
        <v>0</v>
      </c>
      <c r="BH194" s="80">
        <v>0</v>
      </c>
      <c r="BI194" s="80">
        <v>0</v>
      </c>
      <c r="BJ194" s="69">
        <v>0</v>
      </c>
      <c r="BK194" s="69">
        <v>0</v>
      </c>
      <c r="BL194" s="80">
        <v>0</v>
      </c>
      <c r="BM194" s="80">
        <v>0</v>
      </c>
      <c r="BN194" s="69">
        <v>0</v>
      </c>
      <c r="BO194" s="69">
        <v>0</v>
      </c>
      <c r="BP194" s="80">
        <v>0</v>
      </c>
      <c r="BQ194" s="80">
        <v>0</v>
      </c>
      <c r="BR194" s="69">
        <v>0</v>
      </c>
      <c r="BS194" s="69">
        <v>0</v>
      </c>
      <c r="BT194" s="80">
        <v>0</v>
      </c>
      <c r="BU194" s="80">
        <v>0</v>
      </c>
      <c r="BV194" s="69">
        <v>0</v>
      </c>
      <c r="BW194" s="69">
        <v>0</v>
      </c>
      <c r="BX194" s="80">
        <v>0</v>
      </c>
      <c r="BY194" s="80">
        <v>0</v>
      </c>
      <c r="BZ194" s="69">
        <v>0</v>
      </c>
      <c r="CA194" s="69">
        <v>0</v>
      </c>
      <c r="CB194" s="80">
        <v>0</v>
      </c>
      <c r="CC194" s="80">
        <v>-17884</v>
      </c>
      <c r="CD194" s="69">
        <v>0</v>
      </c>
      <c r="CE194" s="69" t="s">
        <v>776</v>
      </c>
      <c r="CF194" s="69" t="s">
        <v>777</v>
      </c>
      <c r="CG194" s="69" t="s">
        <v>709</v>
      </c>
      <c r="CH194" s="69" t="s">
        <v>709</v>
      </c>
      <c r="CI194" s="69" t="s">
        <v>709</v>
      </c>
      <c r="CJ194" s="68" t="s">
        <v>709</v>
      </c>
      <c r="CK194" s="68">
        <v>46036</v>
      </c>
      <c r="CL194" s="185" t="s">
        <v>991</v>
      </c>
      <c r="CM194" s="67" t="s">
        <v>989</v>
      </c>
      <c r="CN194" s="67" t="s">
        <v>168</v>
      </c>
      <c r="CO194" s="68">
        <v>45892</v>
      </c>
      <c r="CP194" s="185" t="s">
        <v>988</v>
      </c>
      <c r="CQ194" s="67" t="s">
        <v>989</v>
      </c>
      <c r="CR194" s="67" t="s">
        <v>1037</v>
      </c>
      <c r="CS194" s="69">
        <v>3131835.47</v>
      </c>
      <c r="CT194" s="69"/>
      <c r="CU194" s="69"/>
      <c r="CV194" s="69">
        <v>0</v>
      </c>
      <c r="CW194" s="69">
        <v>4</v>
      </c>
      <c r="CX194" s="69">
        <v>0</v>
      </c>
      <c r="CY194" s="69">
        <v>0</v>
      </c>
      <c r="CZ194" s="69">
        <v>0</v>
      </c>
      <c r="DA194" s="69">
        <v>0</v>
      </c>
      <c r="DG194" t="str">
        <f t="shared" si="9"/>
        <v>CO</v>
      </c>
    </row>
    <row r="195" spans="1:111">
      <c r="A195" t="str">
        <f t="shared" si="8"/>
        <v>05CO</v>
      </c>
      <c r="B195" s="67" t="s">
        <v>4</v>
      </c>
      <c r="C195" s="67" t="s">
        <v>472</v>
      </c>
      <c r="D195" s="67" t="s">
        <v>473</v>
      </c>
      <c r="E195" s="68">
        <v>45196</v>
      </c>
      <c r="F195" s="185" t="s">
        <v>988</v>
      </c>
      <c r="G195" s="67" t="s">
        <v>990</v>
      </c>
      <c r="H195" s="69">
        <v>1</v>
      </c>
      <c r="I195" s="69">
        <v>1</v>
      </c>
      <c r="J195" s="69">
        <v>280</v>
      </c>
      <c r="K195" s="69">
        <v>334</v>
      </c>
      <c r="L195" s="69">
        <v>332</v>
      </c>
      <c r="M195" s="69">
        <v>2</v>
      </c>
      <c r="N195" s="69">
        <v>0</v>
      </c>
      <c r="O195" s="69">
        <v>0</v>
      </c>
      <c r="P195" s="69">
        <v>54</v>
      </c>
      <c r="Q195" s="80">
        <v>0</v>
      </c>
      <c r="R195" s="80">
        <v>3271306</v>
      </c>
      <c r="S195" s="80">
        <v>50000</v>
      </c>
      <c r="T195" s="80">
        <v>3221306</v>
      </c>
      <c r="U195" s="80">
        <v>3287930</v>
      </c>
      <c r="V195" s="80">
        <v>3244926</v>
      </c>
      <c r="W195" s="80">
        <v>0</v>
      </c>
      <c r="X195" s="80">
        <v>0</v>
      </c>
      <c r="Y195" s="80">
        <v>0</v>
      </c>
      <c r="Z195" s="80">
        <v>3244926</v>
      </c>
      <c r="AA195" s="80">
        <v>3224506</v>
      </c>
      <c r="AB195" s="80">
        <v>-20420</v>
      </c>
      <c r="AC195" s="69">
        <v>16623</v>
      </c>
      <c r="AD195" s="69">
        <v>41</v>
      </c>
      <c r="AE195" s="69">
        <v>0</v>
      </c>
      <c r="AF195" s="80">
        <v>0</v>
      </c>
      <c r="AG195" s="80">
        <v>0</v>
      </c>
      <c r="AH195" s="69">
        <v>0</v>
      </c>
      <c r="AI195" s="69">
        <v>0</v>
      </c>
      <c r="AJ195" s="80">
        <v>0</v>
      </c>
      <c r="AK195" s="80">
        <v>0</v>
      </c>
      <c r="AL195" s="69">
        <v>0</v>
      </c>
      <c r="AM195" s="69">
        <v>0</v>
      </c>
      <c r="AN195" s="80">
        <v>0</v>
      </c>
      <c r="AO195" s="80">
        <v>0</v>
      </c>
      <c r="AP195" s="69">
        <v>0</v>
      </c>
      <c r="AQ195" s="69">
        <v>0</v>
      </c>
      <c r="AR195" s="80">
        <v>0</v>
      </c>
      <c r="AS195" s="80">
        <v>0</v>
      </c>
      <c r="AT195" s="69">
        <v>0</v>
      </c>
      <c r="AU195" s="69">
        <v>0</v>
      </c>
      <c r="AV195" s="80">
        <v>0</v>
      </c>
      <c r="AW195" s="80">
        <v>0</v>
      </c>
      <c r="AX195" s="69">
        <v>0</v>
      </c>
      <c r="AY195" s="69">
        <v>0</v>
      </c>
      <c r="AZ195" s="80">
        <v>0</v>
      </c>
      <c r="BA195" s="80">
        <v>16623</v>
      </c>
      <c r="BB195" s="69">
        <v>16623</v>
      </c>
      <c r="BC195" s="69">
        <v>0</v>
      </c>
      <c r="BD195" s="80">
        <v>0</v>
      </c>
      <c r="BE195" s="80">
        <v>0</v>
      </c>
      <c r="BF195" s="69">
        <v>0</v>
      </c>
      <c r="BG195" s="69">
        <v>0</v>
      </c>
      <c r="BH195" s="80">
        <v>0</v>
      </c>
      <c r="BI195" s="80">
        <v>0</v>
      </c>
      <c r="BJ195" s="69">
        <v>0</v>
      </c>
      <c r="BK195" s="69">
        <v>0</v>
      </c>
      <c r="BL195" s="80">
        <v>0</v>
      </c>
      <c r="BM195" s="80">
        <v>0</v>
      </c>
      <c r="BN195" s="69">
        <v>0</v>
      </c>
      <c r="BO195" s="69">
        <v>0</v>
      </c>
      <c r="BP195" s="80">
        <v>0</v>
      </c>
      <c r="BQ195" s="80">
        <v>0</v>
      </c>
      <c r="BR195" s="69">
        <v>0</v>
      </c>
      <c r="BS195" s="69">
        <v>0</v>
      </c>
      <c r="BT195" s="80">
        <v>0</v>
      </c>
      <c r="BU195" s="80">
        <v>0</v>
      </c>
      <c r="BV195" s="69">
        <v>0</v>
      </c>
      <c r="BW195" s="69">
        <v>0</v>
      </c>
      <c r="BX195" s="80">
        <v>0</v>
      </c>
      <c r="BY195" s="80">
        <v>0</v>
      </c>
      <c r="BZ195" s="69">
        <v>0</v>
      </c>
      <c r="CA195" s="69">
        <v>0</v>
      </c>
      <c r="CB195" s="80">
        <v>0</v>
      </c>
      <c r="CC195" s="80">
        <v>16623</v>
      </c>
      <c r="CD195" s="69">
        <v>16623</v>
      </c>
      <c r="CE195" s="69" t="s">
        <v>877</v>
      </c>
      <c r="CF195" s="69" t="s">
        <v>878</v>
      </c>
      <c r="CG195" s="69" t="s">
        <v>709</v>
      </c>
      <c r="CH195" s="69" t="s">
        <v>709</v>
      </c>
      <c r="CI195" s="69" t="s">
        <v>709</v>
      </c>
      <c r="CJ195" s="68" t="s">
        <v>709</v>
      </c>
      <c r="CK195" s="68">
        <v>45890</v>
      </c>
      <c r="CL195" s="185" t="s">
        <v>988</v>
      </c>
      <c r="CM195" s="67" t="s">
        <v>989</v>
      </c>
      <c r="CN195" s="67" t="s">
        <v>168</v>
      </c>
      <c r="CO195" s="68">
        <v>45622</v>
      </c>
      <c r="CP195" s="185" t="s">
        <v>993</v>
      </c>
      <c r="CQ195" s="67" t="s">
        <v>994</v>
      </c>
      <c r="CR195" s="67" t="s">
        <v>1036</v>
      </c>
      <c r="CS195" s="69">
        <v>4597690.87</v>
      </c>
      <c r="CT195" s="69"/>
      <c r="CU195" s="69"/>
      <c r="CV195" s="69">
        <v>0</v>
      </c>
      <c r="CW195" s="69">
        <v>13</v>
      </c>
      <c r="CX195" s="69">
        <v>0</v>
      </c>
      <c r="CY195" s="69">
        <v>0</v>
      </c>
      <c r="CZ195" s="69">
        <v>0</v>
      </c>
      <c r="DA195" s="69">
        <v>0</v>
      </c>
      <c r="DG195" t="str">
        <f t="shared" si="9"/>
        <v>CO</v>
      </c>
    </row>
    <row r="196" spans="1:111">
      <c r="A196" t="str">
        <f t="shared" si="8"/>
        <v>05CO</v>
      </c>
      <c r="B196" s="67" t="s">
        <v>4</v>
      </c>
      <c r="C196" s="67" t="s">
        <v>474</v>
      </c>
      <c r="D196" s="67" t="s">
        <v>475</v>
      </c>
      <c r="E196" s="68">
        <v>45196</v>
      </c>
      <c r="F196" s="185" t="s">
        <v>988</v>
      </c>
      <c r="G196" s="67" t="s">
        <v>990</v>
      </c>
      <c r="H196" s="69">
        <v>3</v>
      </c>
      <c r="I196" s="69">
        <v>3</v>
      </c>
      <c r="J196" s="69">
        <v>300</v>
      </c>
      <c r="K196" s="69">
        <v>435</v>
      </c>
      <c r="L196" s="69">
        <v>431</v>
      </c>
      <c r="M196" s="69">
        <v>4</v>
      </c>
      <c r="N196" s="69">
        <v>0</v>
      </c>
      <c r="O196" s="69">
        <v>0</v>
      </c>
      <c r="P196" s="69">
        <v>135</v>
      </c>
      <c r="Q196" s="80">
        <v>0</v>
      </c>
      <c r="R196" s="80">
        <v>9892142</v>
      </c>
      <c r="S196" s="80">
        <v>110000</v>
      </c>
      <c r="T196" s="80">
        <v>9782142</v>
      </c>
      <c r="U196" s="80">
        <v>9938977</v>
      </c>
      <c r="V196" s="80">
        <v>10455307</v>
      </c>
      <c r="W196" s="80">
        <v>0</v>
      </c>
      <c r="X196" s="80">
        <v>0</v>
      </c>
      <c r="Y196" s="80">
        <v>0</v>
      </c>
      <c r="Z196" s="80">
        <v>10455307</v>
      </c>
      <c r="AA196" s="80">
        <v>10363664</v>
      </c>
      <c r="AB196" s="80">
        <v>-58186</v>
      </c>
      <c r="AC196" s="69">
        <v>46835</v>
      </c>
      <c r="AD196" s="69">
        <v>73</v>
      </c>
      <c r="AE196" s="69">
        <v>0</v>
      </c>
      <c r="AF196" s="80">
        <v>0</v>
      </c>
      <c r="AG196" s="80">
        <v>0</v>
      </c>
      <c r="AH196" s="69">
        <v>0</v>
      </c>
      <c r="AI196" s="69">
        <v>0</v>
      </c>
      <c r="AJ196" s="80">
        <v>0</v>
      </c>
      <c r="AK196" s="80">
        <v>13379</v>
      </c>
      <c r="AL196" s="69">
        <v>0</v>
      </c>
      <c r="AM196" s="69">
        <v>0</v>
      </c>
      <c r="AN196" s="80">
        <v>0</v>
      </c>
      <c r="AO196" s="80">
        <v>0</v>
      </c>
      <c r="AP196" s="69">
        <v>0</v>
      </c>
      <c r="AQ196" s="69">
        <v>0</v>
      </c>
      <c r="AR196" s="80">
        <v>0</v>
      </c>
      <c r="AS196" s="80">
        <v>0</v>
      </c>
      <c r="AT196" s="69">
        <v>0</v>
      </c>
      <c r="AU196" s="69">
        <v>0</v>
      </c>
      <c r="AV196" s="80">
        <v>0</v>
      </c>
      <c r="AW196" s="80">
        <v>0</v>
      </c>
      <c r="AX196" s="69">
        <v>0</v>
      </c>
      <c r="AY196" s="69">
        <v>0</v>
      </c>
      <c r="AZ196" s="80">
        <v>0</v>
      </c>
      <c r="BA196" s="80">
        <v>0</v>
      </c>
      <c r="BB196" s="69">
        <v>0</v>
      </c>
      <c r="BC196" s="69">
        <v>0</v>
      </c>
      <c r="BD196" s="80">
        <v>0</v>
      </c>
      <c r="BE196" s="80">
        <v>0</v>
      </c>
      <c r="BF196" s="69">
        <v>0</v>
      </c>
      <c r="BG196" s="69">
        <v>0</v>
      </c>
      <c r="BH196" s="80">
        <v>0</v>
      </c>
      <c r="BI196" s="80">
        <v>0</v>
      </c>
      <c r="BJ196" s="69">
        <v>0</v>
      </c>
      <c r="BK196" s="69">
        <v>0</v>
      </c>
      <c r="BL196" s="80">
        <v>0</v>
      </c>
      <c r="BM196" s="80">
        <v>0</v>
      </c>
      <c r="BN196" s="69">
        <v>0</v>
      </c>
      <c r="BO196" s="69">
        <v>0</v>
      </c>
      <c r="BP196" s="80">
        <v>0</v>
      </c>
      <c r="BQ196" s="80">
        <v>0</v>
      </c>
      <c r="BR196" s="69">
        <v>0</v>
      </c>
      <c r="BS196" s="69">
        <v>0</v>
      </c>
      <c r="BT196" s="80">
        <v>0</v>
      </c>
      <c r="BU196" s="80">
        <v>0</v>
      </c>
      <c r="BV196" s="69">
        <v>0</v>
      </c>
      <c r="BW196" s="69">
        <v>0</v>
      </c>
      <c r="BX196" s="80">
        <v>0</v>
      </c>
      <c r="BY196" s="80">
        <v>0</v>
      </c>
      <c r="BZ196" s="69">
        <v>0</v>
      </c>
      <c r="CA196" s="69">
        <v>0</v>
      </c>
      <c r="CB196" s="80">
        <v>0</v>
      </c>
      <c r="CC196" s="80">
        <v>13379</v>
      </c>
      <c r="CD196" s="69">
        <v>0</v>
      </c>
      <c r="CE196" s="69" t="s">
        <v>751</v>
      </c>
      <c r="CF196" s="69" t="s">
        <v>752</v>
      </c>
      <c r="CG196" s="69" t="s">
        <v>709</v>
      </c>
      <c r="CH196" s="69" t="s">
        <v>709</v>
      </c>
      <c r="CI196" s="69" t="s">
        <v>709</v>
      </c>
      <c r="CJ196" s="68" t="s">
        <v>709</v>
      </c>
      <c r="CK196" s="68">
        <v>45876</v>
      </c>
      <c r="CL196" s="185" t="s">
        <v>988</v>
      </c>
      <c r="CM196" s="67" t="s">
        <v>989</v>
      </c>
      <c r="CN196" s="67" t="s">
        <v>168</v>
      </c>
      <c r="CO196" s="68">
        <v>45748</v>
      </c>
      <c r="CP196" s="185" t="s">
        <v>986</v>
      </c>
      <c r="CQ196" s="67" t="s">
        <v>994</v>
      </c>
      <c r="CR196" s="67" t="s">
        <v>1032</v>
      </c>
      <c r="CS196" s="69">
        <v>11922850</v>
      </c>
      <c r="CT196" s="69"/>
      <c r="CU196" s="69"/>
      <c r="CV196" s="69">
        <v>0</v>
      </c>
      <c r="CW196" s="69">
        <v>62</v>
      </c>
      <c r="CX196" s="69">
        <v>0</v>
      </c>
      <c r="CY196" s="69">
        <v>0</v>
      </c>
      <c r="CZ196" s="69">
        <v>0</v>
      </c>
      <c r="DA196" s="69">
        <v>0</v>
      </c>
      <c r="DG196" t="str">
        <f t="shared" si="9"/>
        <v>CO</v>
      </c>
    </row>
    <row r="197" spans="1:111">
      <c r="A197" t="str">
        <f t="shared" si="8"/>
        <v>05CO</v>
      </c>
      <c r="B197" s="67" t="s">
        <v>4</v>
      </c>
      <c r="C197" s="67" t="s">
        <v>476</v>
      </c>
      <c r="D197" s="67" t="s">
        <v>477</v>
      </c>
      <c r="E197" s="68">
        <v>45196</v>
      </c>
      <c r="F197" s="185" t="s">
        <v>988</v>
      </c>
      <c r="G197" s="67" t="s">
        <v>990</v>
      </c>
      <c r="H197" s="69">
        <v>4</v>
      </c>
      <c r="I197" s="69">
        <v>2</v>
      </c>
      <c r="J197" s="69">
        <v>420</v>
      </c>
      <c r="K197" s="69">
        <v>517</v>
      </c>
      <c r="L197" s="69">
        <v>481</v>
      </c>
      <c r="M197" s="69">
        <v>36</v>
      </c>
      <c r="N197" s="69">
        <v>0</v>
      </c>
      <c r="O197" s="69">
        <v>0</v>
      </c>
      <c r="P197" s="69">
        <v>97</v>
      </c>
      <c r="Q197" s="80">
        <v>0</v>
      </c>
      <c r="R197" s="80">
        <v>19059007</v>
      </c>
      <c r="S197" s="80">
        <v>150000</v>
      </c>
      <c r="T197" s="80">
        <v>18909007</v>
      </c>
      <c r="U197" s="80">
        <v>19456279</v>
      </c>
      <c r="V197" s="80">
        <v>20132774</v>
      </c>
      <c r="W197" s="80">
        <v>0</v>
      </c>
      <c r="X197" s="80">
        <v>0</v>
      </c>
      <c r="Y197" s="80">
        <v>0</v>
      </c>
      <c r="Z197" s="80">
        <v>20132774</v>
      </c>
      <c r="AA197" s="80">
        <v>19987244</v>
      </c>
      <c r="AB197" s="80">
        <v>-74410</v>
      </c>
      <c r="AC197" s="69">
        <v>397272</v>
      </c>
      <c r="AD197" s="69">
        <v>63</v>
      </c>
      <c r="AE197" s="69">
        <v>0</v>
      </c>
      <c r="AF197" s="80">
        <v>0</v>
      </c>
      <c r="AG197" s="80">
        <v>0</v>
      </c>
      <c r="AH197" s="69">
        <v>0</v>
      </c>
      <c r="AI197" s="69">
        <v>0</v>
      </c>
      <c r="AJ197" s="80">
        <v>0</v>
      </c>
      <c r="AK197" s="80">
        <v>333760</v>
      </c>
      <c r="AL197" s="69">
        <v>0</v>
      </c>
      <c r="AM197" s="69">
        <v>0</v>
      </c>
      <c r="AN197" s="80">
        <v>0</v>
      </c>
      <c r="AO197" s="80">
        <v>0</v>
      </c>
      <c r="AP197" s="69">
        <v>0</v>
      </c>
      <c r="AQ197" s="69">
        <v>0</v>
      </c>
      <c r="AR197" s="80">
        <v>0</v>
      </c>
      <c r="AS197" s="80">
        <v>0</v>
      </c>
      <c r="AT197" s="69">
        <v>0</v>
      </c>
      <c r="AU197" s="69">
        <v>0</v>
      </c>
      <c r="AV197" s="80">
        <v>0</v>
      </c>
      <c r="AW197" s="80">
        <v>0</v>
      </c>
      <c r="AX197" s="69">
        <v>0</v>
      </c>
      <c r="AY197" s="69">
        <v>0</v>
      </c>
      <c r="AZ197" s="80">
        <v>0</v>
      </c>
      <c r="BA197" s="80">
        <v>0</v>
      </c>
      <c r="BB197" s="69">
        <v>0</v>
      </c>
      <c r="BC197" s="69">
        <v>0</v>
      </c>
      <c r="BD197" s="80">
        <v>0</v>
      </c>
      <c r="BE197" s="80">
        <v>0</v>
      </c>
      <c r="BF197" s="69">
        <v>0</v>
      </c>
      <c r="BG197" s="69">
        <v>0</v>
      </c>
      <c r="BH197" s="80">
        <v>0</v>
      </c>
      <c r="BI197" s="80">
        <v>0</v>
      </c>
      <c r="BJ197" s="69">
        <v>0</v>
      </c>
      <c r="BK197" s="69">
        <v>0</v>
      </c>
      <c r="BL197" s="80">
        <v>0</v>
      </c>
      <c r="BM197" s="80">
        <v>0</v>
      </c>
      <c r="BN197" s="69">
        <v>0</v>
      </c>
      <c r="BO197" s="69">
        <v>0</v>
      </c>
      <c r="BP197" s="80">
        <v>0</v>
      </c>
      <c r="BQ197" s="80">
        <v>0</v>
      </c>
      <c r="BR197" s="69">
        <v>0</v>
      </c>
      <c r="BS197" s="69">
        <v>0</v>
      </c>
      <c r="BT197" s="80">
        <v>0</v>
      </c>
      <c r="BU197" s="80">
        <v>0</v>
      </c>
      <c r="BV197" s="69">
        <v>0</v>
      </c>
      <c r="BW197" s="69">
        <v>0</v>
      </c>
      <c r="BX197" s="80">
        <v>0</v>
      </c>
      <c r="BY197" s="80">
        <v>0</v>
      </c>
      <c r="BZ197" s="69">
        <v>0</v>
      </c>
      <c r="CA197" s="69">
        <v>0</v>
      </c>
      <c r="CB197" s="80">
        <v>0</v>
      </c>
      <c r="CC197" s="80">
        <v>333760</v>
      </c>
      <c r="CD197" s="69">
        <v>0</v>
      </c>
      <c r="CE197" s="69" t="s">
        <v>892</v>
      </c>
      <c r="CF197" s="69" t="s">
        <v>893</v>
      </c>
      <c r="CG197" s="69" t="s">
        <v>709</v>
      </c>
      <c r="CH197" s="69" t="s">
        <v>709</v>
      </c>
      <c r="CI197" s="69" t="s">
        <v>709</v>
      </c>
      <c r="CJ197" s="68" t="s">
        <v>709</v>
      </c>
      <c r="CK197" s="68">
        <v>45936</v>
      </c>
      <c r="CL197" s="185" t="s">
        <v>993</v>
      </c>
      <c r="CM197" s="67" t="s">
        <v>989</v>
      </c>
      <c r="CN197" s="67" t="s">
        <v>168</v>
      </c>
      <c r="CO197" s="68">
        <v>45849</v>
      </c>
      <c r="CP197" s="185" t="s">
        <v>988</v>
      </c>
      <c r="CQ197" s="67" t="s">
        <v>989</v>
      </c>
      <c r="CR197" s="67" t="s">
        <v>1033</v>
      </c>
      <c r="CS197" s="69">
        <v>20470643.27</v>
      </c>
      <c r="CT197" s="69"/>
      <c r="CU197" s="69"/>
      <c r="CV197" s="69">
        <v>0</v>
      </c>
      <c r="CW197" s="69">
        <v>34</v>
      </c>
      <c r="CX197" s="69">
        <v>0</v>
      </c>
      <c r="CY197" s="69">
        <v>0</v>
      </c>
      <c r="CZ197" s="69">
        <v>0</v>
      </c>
      <c r="DA197" s="69">
        <v>0</v>
      </c>
      <c r="DG197" t="str">
        <f t="shared" si="9"/>
        <v>CO</v>
      </c>
    </row>
    <row r="198" spans="1:111">
      <c r="A198" t="str">
        <f t="shared" si="8"/>
        <v>05CO</v>
      </c>
      <c r="B198" s="67" t="s">
        <v>4</v>
      </c>
      <c r="C198" s="67" t="s">
        <v>478</v>
      </c>
      <c r="D198" s="67" t="s">
        <v>479</v>
      </c>
      <c r="E198" s="68">
        <v>45224</v>
      </c>
      <c r="F198" s="185" t="s">
        <v>993</v>
      </c>
      <c r="G198" s="67" t="s">
        <v>990</v>
      </c>
      <c r="H198" s="69">
        <v>6</v>
      </c>
      <c r="I198" s="69">
        <v>6</v>
      </c>
      <c r="J198" s="69">
        <v>250</v>
      </c>
      <c r="K198" s="69">
        <v>541</v>
      </c>
      <c r="L198" s="69">
        <v>540</v>
      </c>
      <c r="M198" s="69">
        <v>1</v>
      </c>
      <c r="N198" s="69">
        <v>0</v>
      </c>
      <c r="O198" s="69">
        <v>0</v>
      </c>
      <c r="P198" s="69">
        <v>176</v>
      </c>
      <c r="Q198" s="80">
        <v>115</v>
      </c>
      <c r="R198" s="80">
        <v>15324226</v>
      </c>
      <c r="S198" s="80">
        <v>150000</v>
      </c>
      <c r="T198" s="80">
        <v>15174226</v>
      </c>
      <c r="U198" s="80">
        <v>16443632</v>
      </c>
      <c r="V198" s="80">
        <v>16758792</v>
      </c>
      <c r="W198" s="80">
        <v>0</v>
      </c>
      <c r="X198" s="80">
        <v>0</v>
      </c>
      <c r="Y198" s="80">
        <v>0</v>
      </c>
      <c r="Z198" s="80">
        <v>16758792</v>
      </c>
      <c r="AA198" s="80">
        <v>16617261</v>
      </c>
      <c r="AB198" s="80">
        <v>-118108</v>
      </c>
      <c r="AC198" s="69">
        <v>1119406</v>
      </c>
      <c r="AD198" s="69">
        <v>124</v>
      </c>
      <c r="AE198" s="69">
        <v>0</v>
      </c>
      <c r="AF198" s="80">
        <v>0</v>
      </c>
      <c r="AG198" s="80">
        <v>0</v>
      </c>
      <c r="AH198" s="69">
        <v>0</v>
      </c>
      <c r="AI198" s="69">
        <v>0</v>
      </c>
      <c r="AJ198" s="80">
        <v>0</v>
      </c>
      <c r="AK198" s="80">
        <v>614667</v>
      </c>
      <c r="AL198" s="69">
        <v>0</v>
      </c>
      <c r="AM198" s="69">
        <v>0</v>
      </c>
      <c r="AN198" s="80">
        <v>0</v>
      </c>
      <c r="AO198" s="80">
        <v>0</v>
      </c>
      <c r="AP198" s="69">
        <v>0</v>
      </c>
      <c r="AQ198" s="69">
        <v>0</v>
      </c>
      <c r="AR198" s="80">
        <v>0</v>
      </c>
      <c r="AS198" s="80">
        <v>0</v>
      </c>
      <c r="AT198" s="69">
        <v>0</v>
      </c>
      <c r="AU198" s="69">
        <v>0</v>
      </c>
      <c r="AV198" s="80">
        <v>0</v>
      </c>
      <c r="AW198" s="80">
        <v>0</v>
      </c>
      <c r="AX198" s="69">
        <v>0</v>
      </c>
      <c r="AY198" s="69">
        <v>0</v>
      </c>
      <c r="AZ198" s="80">
        <v>0</v>
      </c>
      <c r="BA198" s="80">
        <v>0</v>
      </c>
      <c r="BB198" s="69">
        <v>0</v>
      </c>
      <c r="BC198" s="69">
        <v>0</v>
      </c>
      <c r="BD198" s="80">
        <v>0</v>
      </c>
      <c r="BE198" s="80">
        <v>51362</v>
      </c>
      <c r="BF198" s="69">
        <v>0</v>
      </c>
      <c r="BG198" s="69">
        <v>0</v>
      </c>
      <c r="BH198" s="80">
        <v>0</v>
      </c>
      <c r="BI198" s="80">
        <v>0</v>
      </c>
      <c r="BJ198" s="69">
        <v>0</v>
      </c>
      <c r="BK198" s="69">
        <v>10</v>
      </c>
      <c r="BL198" s="80">
        <v>0</v>
      </c>
      <c r="BM198" s="80">
        <v>62034</v>
      </c>
      <c r="BN198" s="69">
        <v>0</v>
      </c>
      <c r="BO198" s="69">
        <v>0</v>
      </c>
      <c r="BP198" s="80">
        <v>0</v>
      </c>
      <c r="BQ198" s="80">
        <v>0</v>
      </c>
      <c r="BR198" s="69">
        <v>0</v>
      </c>
      <c r="BS198" s="69">
        <v>0</v>
      </c>
      <c r="BT198" s="80">
        <v>115</v>
      </c>
      <c r="BU198" s="80">
        <v>380350</v>
      </c>
      <c r="BV198" s="69">
        <v>643594</v>
      </c>
      <c r="BW198" s="69">
        <v>0</v>
      </c>
      <c r="BX198" s="80">
        <v>0</v>
      </c>
      <c r="BY198" s="80">
        <v>0</v>
      </c>
      <c r="BZ198" s="69">
        <v>0</v>
      </c>
      <c r="CA198" s="69">
        <v>10</v>
      </c>
      <c r="CB198" s="80">
        <v>115</v>
      </c>
      <c r="CC198" s="80">
        <v>1108414</v>
      </c>
      <c r="CD198" s="69">
        <v>643594</v>
      </c>
      <c r="CE198" s="69" t="s">
        <v>735</v>
      </c>
      <c r="CF198" s="69" t="s">
        <v>736</v>
      </c>
      <c r="CG198" s="69" t="s">
        <v>709</v>
      </c>
      <c r="CH198" s="69" t="s">
        <v>709</v>
      </c>
      <c r="CI198" s="69" t="s">
        <v>709</v>
      </c>
      <c r="CJ198" s="68" t="s">
        <v>709</v>
      </c>
      <c r="CK198" s="68">
        <v>46009</v>
      </c>
      <c r="CL198" s="185" t="s">
        <v>993</v>
      </c>
      <c r="CM198" s="67" t="s">
        <v>989</v>
      </c>
      <c r="CN198" s="67" t="s">
        <v>168</v>
      </c>
      <c r="CO198" s="68">
        <v>45873</v>
      </c>
      <c r="CP198" s="185" t="s">
        <v>988</v>
      </c>
      <c r="CQ198" s="67" t="s">
        <v>989</v>
      </c>
      <c r="CR198" s="67" t="s">
        <v>1032</v>
      </c>
      <c r="CS198" s="69">
        <v>22228374.210000001</v>
      </c>
      <c r="CT198" s="69"/>
      <c r="CU198" s="69"/>
      <c r="CV198" s="69">
        <v>0</v>
      </c>
      <c r="CW198" s="69">
        <v>42</v>
      </c>
      <c r="CX198" s="69">
        <v>0</v>
      </c>
      <c r="CY198" s="69">
        <v>0</v>
      </c>
      <c r="CZ198" s="69">
        <v>0</v>
      </c>
      <c r="DA198" s="69">
        <v>0</v>
      </c>
      <c r="DG198" t="str">
        <f t="shared" si="9"/>
        <v>CO</v>
      </c>
    </row>
    <row r="199" spans="1:111">
      <c r="A199" t="str">
        <f t="shared" si="8"/>
        <v>05CO</v>
      </c>
      <c r="B199" s="67" t="s">
        <v>4</v>
      </c>
      <c r="C199" s="67" t="s">
        <v>911</v>
      </c>
      <c r="D199" s="67" t="s">
        <v>1038</v>
      </c>
      <c r="E199" s="68">
        <v>45434</v>
      </c>
      <c r="F199" s="185" t="s">
        <v>986</v>
      </c>
      <c r="G199" s="67" t="s">
        <v>990</v>
      </c>
      <c r="H199" s="69">
        <v>1</v>
      </c>
      <c r="I199" s="69">
        <v>0</v>
      </c>
      <c r="J199" s="69">
        <v>200</v>
      </c>
      <c r="K199" s="69">
        <v>276</v>
      </c>
      <c r="L199" s="69">
        <v>273</v>
      </c>
      <c r="M199" s="69">
        <v>3</v>
      </c>
      <c r="N199" s="69">
        <v>0</v>
      </c>
      <c r="O199" s="69">
        <v>0</v>
      </c>
      <c r="P199" s="69">
        <v>76</v>
      </c>
      <c r="Q199" s="80">
        <v>0</v>
      </c>
      <c r="R199" s="80">
        <v>1180815</v>
      </c>
      <c r="S199" s="80">
        <v>50000</v>
      </c>
      <c r="T199" s="80">
        <v>1130815</v>
      </c>
      <c r="U199" s="80">
        <v>1180815</v>
      </c>
      <c r="V199" s="80">
        <v>979467</v>
      </c>
      <c r="W199" s="80">
        <v>0</v>
      </c>
      <c r="X199" s="80">
        <v>0</v>
      </c>
      <c r="Y199" s="80">
        <v>0</v>
      </c>
      <c r="Z199" s="80">
        <v>979467</v>
      </c>
      <c r="AA199" s="80">
        <v>979467</v>
      </c>
      <c r="AB199" s="80">
        <v>0</v>
      </c>
      <c r="AC199" s="69">
        <v>0</v>
      </c>
      <c r="AD199" s="69">
        <v>71</v>
      </c>
      <c r="AE199" s="69">
        <v>0</v>
      </c>
      <c r="AF199" s="80">
        <v>0</v>
      </c>
      <c r="AG199" s="80">
        <v>0</v>
      </c>
      <c r="AH199" s="69">
        <v>0</v>
      </c>
      <c r="AI199" s="69">
        <v>0</v>
      </c>
      <c r="AJ199" s="80">
        <v>0</v>
      </c>
      <c r="AK199" s="80">
        <v>0</v>
      </c>
      <c r="AL199" s="69">
        <v>0</v>
      </c>
      <c r="AM199" s="69">
        <v>0</v>
      </c>
      <c r="AN199" s="80">
        <v>0</v>
      </c>
      <c r="AO199" s="80">
        <v>0</v>
      </c>
      <c r="AP199" s="69">
        <v>0</v>
      </c>
      <c r="AQ199" s="69">
        <v>0</v>
      </c>
      <c r="AR199" s="80">
        <v>0</v>
      </c>
      <c r="AS199" s="80">
        <v>0</v>
      </c>
      <c r="AT199" s="69">
        <v>0</v>
      </c>
      <c r="AU199" s="69">
        <v>0</v>
      </c>
      <c r="AV199" s="80">
        <v>0</v>
      </c>
      <c r="AW199" s="80">
        <v>0</v>
      </c>
      <c r="AX199" s="69">
        <v>0</v>
      </c>
      <c r="AY199" s="69">
        <v>0</v>
      </c>
      <c r="AZ199" s="80">
        <v>0</v>
      </c>
      <c r="BA199" s="80">
        <v>0</v>
      </c>
      <c r="BB199" s="69">
        <v>0</v>
      </c>
      <c r="BC199" s="69">
        <v>0</v>
      </c>
      <c r="BD199" s="80">
        <v>0</v>
      </c>
      <c r="BE199" s="80">
        <v>0</v>
      </c>
      <c r="BF199" s="69">
        <v>0</v>
      </c>
      <c r="BG199" s="69">
        <v>0</v>
      </c>
      <c r="BH199" s="80">
        <v>0</v>
      </c>
      <c r="BI199" s="80">
        <v>0</v>
      </c>
      <c r="BJ199" s="69">
        <v>0</v>
      </c>
      <c r="BK199" s="69">
        <v>0</v>
      </c>
      <c r="BL199" s="80">
        <v>0</v>
      </c>
      <c r="BM199" s="80">
        <v>0</v>
      </c>
      <c r="BN199" s="69">
        <v>0</v>
      </c>
      <c r="BO199" s="69">
        <v>0</v>
      </c>
      <c r="BP199" s="80">
        <v>0</v>
      </c>
      <c r="BQ199" s="80">
        <v>0</v>
      </c>
      <c r="BR199" s="69">
        <v>0</v>
      </c>
      <c r="BS199" s="69">
        <v>0</v>
      </c>
      <c r="BT199" s="80">
        <v>0</v>
      </c>
      <c r="BU199" s="80">
        <v>0</v>
      </c>
      <c r="BV199" s="69">
        <v>0</v>
      </c>
      <c r="BW199" s="69">
        <v>0</v>
      </c>
      <c r="BX199" s="80">
        <v>0</v>
      </c>
      <c r="BY199" s="80">
        <v>0</v>
      </c>
      <c r="BZ199" s="69">
        <v>0</v>
      </c>
      <c r="CA199" s="69">
        <v>0</v>
      </c>
      <c r="CB199" s="80">
        <v>0</v>
      </c>
      <c r="CC199" s="80">
        <v>0</v>
      </c>
      <c r="CD199" s="69">
        <v>0</v>
      </c>
      <c r="CE199" s="69" t="s">
        <v>912</v>
      </c>
      <c r="CF199" s="69" t="s">
        <v>913</v>
      </c>
      <c r="CG199" s="69" t="s">
        <v>709</v>
      </c>
      <c r="CH199" s="69" t="s">
        <v>709</v>
      </c>
      <c r="CI199" s="69" t="s">
        <v>709</v>
      </c>
      <c r="CJ199" s="68" t="s">
        <v>709</v>
      </c>
      <c r="CK199" s="68">
        <v>46111</v>
      </c>
      <c r="CL199" s="185" t="s">
        <v>991</v>
      </c>
      <c r="CM199" s="67" t="s">
        <v>989</v>
      </c>
      <c r="CN199" s="67" t="s">
        <v>168</v>
      </c>
      <c r="CO199" s="68">
        <v>45846</v>
      </c>
      <c r="CP199" s="185" t="s">
        <v>988</v>
      </c>
      <c r="CQ199" s="67" t="s">
        <v>989</v>
      </c>
      <c r="CR199" s="67" t="s">
        <v>1034</v>
      </c>
      <c r="CS199" s="69">
        <v>1609251.1</v>
      </c>
      <c r="CT199" s="69"/>
      <c r="CU199" s="69"/>
      <c r="CV199" s="69">
        <v>0</v>
      </c>
      <c r="CW199" s="69">
        <v>5</v>
      </c>
      <c r="CX199" s="69">
        <v>0</v>
      </c>
      <c r="CY199" s="69">
        <v>0</v>
      </c>
      <c r="CZ199" s="69">
        <v>0</v>
      </c>
      <c r="DA199" s="69">
        <v>0</v>
      </c>
      <c r="DG199" t="str">
        <f t="shared" si="9"/>
        <v>CO</v>
      </c>
    </row>
    <row r="200" spans="1:111">
      <c r="A200" t="str">
        <f t="shared" si="8"/>
        <v>05CO</v>
      </c>
      <c r="B200" s="67" t="s">
        <v>4</v>
      </c>
      <c r="C200" s="67" t="s">
        <v>914</v>
      </c>
      <c r="D200" s="67" t="s">
        <v>1039</v>
      </c>
      <c r="E200" s="68">
        <v>45560</v>
      </c>
      <c r="F200" s="185" t="s">
        <v>988</v>
      </c>
      <c r="G200" s="67" t="s">
        <v>994</v>
      </c>
      <c r="H200" s="69">
        <v>2</v>
      </c>
      <c r="I200" s="69">
        <v>0</v>
      </c>
      <c r="J200" s="69">
        <v>180</v>
      </c>
      <c r="K200" s="69">
        <v>241</v>
      </c>
      <c r="L200" s="69">
        <v>241</v>
      </c>
      <c r="M200" s="69">
        <v>0</v>
      </c>
      <c r="N200" s="69">
        <v>0</v>
      </c>
      <c r="O200" s="69">
        <v>0</v>
      </c>
      <c r="P200" s="69">
        <v>61</v>
      </c>
      <c r="Q200" s="80">
        <v>0</v>
      </c>
      <c r="R200" s="80">
        <v>2100000</v>
      </c>
      <c r="S200" s="80">
        <v>50000</v>
      </c>
      <c r="T200" s="80">
        <v>2050000</v>
      </c>
      <c r="U200" s="80">
        <v>2100000</v>
      </c>
      <c r="V200" s="80">
        <v>2001416</v>
      </c>
      <c r="W200" s="80">
        <v>0</v>
      </c>
      <c r="X200" s="80">
        <v>0</v>
      </c>
      <c r="Y200" s="80">
        <v>0</v>
      </c>
      <c r="Z200" s="80">
        <v>2001416</v>
      </c>
      <c r="AA200" s="80">
        <v>2001416</v>
      </c>
      <c r="AB200" s="80">
        <v>0</v>
      </c>
      <c r="AC200" s="69">
        <v>0</v>
      </c>
      <c r="AD200" s="69">
        <v>8</v>
      </c>
      <c r="AE200" s="69">
        <v>0</v>
      </c>
      <c r="AF200" s="80">
        <v>0</v>
      </c>
      <c r="AG200" s="80">
        <v>0</v>
      </c>
      <c r="AH200" s="69">
        <v>0</v>
      </c>
      <c r="AI200" s="69">
        <v>0</v>
      </c>
      <c r="AJ200" s="80">
        <v>0</v>
      </c>
      <c r="AK200" s="80">
        <v>0</v>
      </c>
      <c r="AL200" s="69">
        <v>0</v>
      </c>
      <c r="AM200" s="69">
        <v>0</v>
      </c>
      <c r="AN200" s="80">
        <v>0</v>
      </c>
      <c r="AO200" s="80">
        <v>0</v>
      </c>
      <c r="AP200" s="69">
        <v>0</v>
      </c>
      <c r="AQ200" s="69">
        <v>0</v>
      </c>
      <c r="AR200" s="80">
        <v>0</v>
      </c>
      <c r="AS200" s="80">
        <v>0</v>
      </c>
      <c r="AT200" s="69">
        <v>0</v>
      </c>
      <c r="AU200" s="69">
        <v>0</v>
      </c>
      <c r="AV200" s="80">
        <v>0</v>
      </c>
      <c r="AW200" s="80">
        <v>0</v>
      </c>
      <c r="AX200" s="69">
        <v>0</v>
      </c>
      <c r="AY200" s="69">
        <v>0</v>
      </c>
      <c r="AZ200" s="80">
        <v>0</v>
      </c>
      <c r="BA200" s="80">
        <v>0</v>
      </c>
      <c r="BB200" s="69">
        <v>0</v>
      </c>
      <c r="BC200" s="69">
        <v>0</v>
      </c>
      <c r="BD200" s="80">
        <v>0</v>
      </c>
      <c r="BE200" s="80">
        <v>0</v>
      </c>
      <c r="BF200" s="69">
        <v>0</v>
      </c>
      <c r="BG200" s="69">
        <v>0</v>
      </c>
      <c r="BH200" s="80">
        <v>0</v>
      </c>
      <c r="BI200" s="80">
        <v>0</v>
      </c>
      <c r="BJ200" s="69">
        <v>0</v>
      </c>
      <c r="BK200" s="69">
        <v>0</v>
      </c>
      <c r="BL200" s="80">
        <v>0</v>
      </c>
      <c r="BM200" s="80">
        <v>0</v>
      </c>
      <c r="BN200" s="69">
        <v>0</v>
      </c>
      <c r="BO200" s="69">
        <v>0</v>
      </c>
      <c r="BP200" s="80">
        <v>0</v>
      </c>
      <c r="BQ200" s="80">
        <v>0</v>
      </c>
      <c r="BR200" s="69">
        <v>0</v>
      </c>
      <c r="BS200" s="69">
        <v>0</v>
      </c>
      <c r="BT200" s="80">
        <v>0</v>
      </c>
      <c r="BU200" s="80">
        <v>0</v>
      </c>
      <c r="BV200" s="69">
        <v>0</v>
      </c>
      <c r="BW200" s="69">
        <v>0</v>
      </c>
      <c r="BX200" s="80">
        <v>0</v>
      </c>
      <c r="BY200" s="80">
        <v>0</v>
      </c>
      <c r="BZ200" s="69">
        <v>0</v>
      </c>
      <c r="CA200" s="69">
        <v>0</v>
      </c>
      <c r="CB200" s="80">
        <v>0</v>
      </c>
      <c r="CC200" s="80">
        <v>0</v>
      </c>
      <c r="CD200" s="69">
        <v>0</v>
      </c>
      <c r="CE200" s="69" t="s">
        <v>879</v>
      </c>
      <c r="CF200" s="69" t="s">
        <v>880</v>
      </c>
      <c r="CG200" s="69" t="s">
        <v>709</v>
      </c>
      <c r="CH200" s="69" t="s">
        <v>709</v>
      </c>
      <c r="CI200" s="69" t="s">
        <v>709</v>
      </c>
      <c r="CJ200" s="68" t="s">
        <v>709</v>
      </c>
      <c r="CK200" s="68">
        <v>45918</v>
      </c>
      <c r="CL200" s="185" t="s">
        <v>988</v>
      </c>
      <c r="CM200" s="67" t="s">
        <v>989</v>
      </c>
      <c r="CN200" s="67" t="s">
        <v>168</v>
      </c>
      <c r="CO200" s="68">
        <v>45868</v>
      </c>
      <c r="CP200" s="185" t="s">
        <v>988</v>
      </c>
      <c r="CQ200" s="67" t="s">
        <v>989</v>
      </c>
      <c r="CR200" s="67" t="s">
        <v>1033</v>
      </c>
      <c r="CS200" s="69">
        <v>2701146.14</v>
      </c>
      <c r="CT200" s="69"/>
      <c r="CU200" s="69"/>
      <c r="CV200" s="69">
        <v>0</v>
      </c>
      <c r="CW200" s="69">
        <v>53</v>
      </c>
      <c r="CX200" s="69">
        <v>0</v>
      </c>
      <c r="CY200" s="69">
        <v>0</v>
      </c>
      <c r="CZ200" s="69">
        <v>0</v>
      </c>
      <c r="DA200" s="69">
        <v>0</v>
      </c>
      <c r="DG200" t="str">
        <f t="shared" si="9"/>
        <v>CO</v>
      </c>
    </row>
    <row r="201" spans="1:111">
      <c r="A201" t="str">
        <f t="shared" si="8"/>
        <v>05CO</v>
      </c>
      <c r="B201" s="67" t="s">
        <v>4</v>
      </c>
      <c r="C201" s="67" t="s">
        <v>915</v>
      </c>
      <c r="D201" s="67" t="s">
        <v>1040</v>
      </c>
      <c r="E201" s="68">
        <v>45595</v>
      </c>
      <c r="F201" s="185" t="s">
        <v>993</v>
      </c>
      <c r="G201" s="67" t="s">
        <v>994</v>
      </c>
      <c r="H201" s="69">
        <v>1</v>
      </c>
      <c r="I201" s="69">
        <v>0</v>
      </c>
      <c r="J201" s="69">
        <v>160</v>
      </c>
      <c r="K201" s="69">
        <v>209</v>
      </c>
      <c r="L201" s="69">
        <v>209</v>
      </c>
      <c r="M201" s="69">
        <v>0</v>
      </c>
      <c r="N201" s="69">
        <v>0</v>
      </c>
      <c r="O201" s="69">
        <v>0</v>
      </c>
      <c r="P201" s="69">
        <v>49</v>
      </c>
      <c r="Q201" s="80">
        <v>0</v>
      </c>
      <c r="R201" s="80">
        <v>3081418</v>
      </c>
      <c r="S201" s="80">
        <v>50000</v>
      </c>
      <c r="T201" s="80">
        <v>3031418</v>
      </c>
      <c r="U201" s="80">
        <v>3081418</v>
      </c>
      <c r="V201" s="80">
        <v>3111059</v>
      </c>
      <c r="W201" s="80">
        <v>0</v>
      </c>
      <c r="X201" s="80">
        <v>0</v>
      </c>
      <c r="Y201" s="80">
        <v>0</v>
      </c>
      <c r="Z201" s="80">
        <v>3111059</v>
      </c>
      <c r="AA201" s="80">
        <v>3112003</v>
      </c>
      <c r="AB201" s="80">
        <v>944</v>
      </c>
      <c r="AC201" s="69">
        <v>0</v>
      </c>
      <c r="AD201" s="69">
        <v>37</v>
      </c>
      <c r="AE201" s="69">
        <v>0</v>
      </c>
      <c r="AF201" s="80">
        <v>0</v>
      </c>
      <c r="AG201" s="80">
        <v>0</v>
      </c>
      <c r="AH201" s="69">
        <v>0</v>
      </c>
      <c r="AI201" s="69">
        <v>0</v>
      </c>
      <c r="AJ201" s="80">
        <v>0</v>
      </c>
      <c r="AK201" s="80">
        <v>0</v>
      </c>
      <c r="AL201" s="69">
        <v>0</v>
      </c>
      <c r="AM201" s="69">
        <v>0</v>
      </c>
      <c r="AN201" s="80">
        <v>0</v>
      </c>
      <c r="AO201" s="80">
        <v>0</v>
      </c>
      <c r="AP201" s="69">
        <v>0</v>
      </c>
      <c r="AQ201" s="69">
        <v>0</v>
      </c>
      <c r="AR201" s="80">
        <v>0</v>
      </c>
      <c r="AS201" s="80">
        <v>0</v>
      </c>
      <c r="AT201" s="69">
        <v>0</v>
      </c>
      <c r="AU201" s="69">
        <v>0</v>
      </c>
      <c r="AV201" s="80">
        <v>0</v>
      </c>
      <c r="AW201" s="80">
        <v>0</v>
      </c>
      <c r="AX201" s="69">
        <v>0</v>
      </c>
      <c r="AY201" s="69">
        <v>0</v>
      </c>
      <c r="AZ201" s="80">
        <v>0</v>
      </c>
      <c r="BA201" s="80">
        <v>0</v>
      </c>
      <c r="BB201" s="69">
        <v>0</v>
      </c>
      <c r="BC201" s="69">
        <v>0</v>
      </c>
      <c r="BD201" s="80">
        <v>0</v>
      </c>
      <c r="BE201" s="80">
        <v>0</v>
      </c>
      <c r="BF201" s="69">
        <v>0</v>
      </c>
      <c r="BG201" s="69">
        <v>0</v>
      </c>
      <c r="BH201" s="80">
        <v>0</v>
      </c>
      <c r="BI201" s="80">
        <v>0</v>
      </c>
      <c r="BJ201" s="69">
        <v>0</v>
      </c>
      <c r="BK201" s="69">
        <v>0</v>
      </c>
      <c r="BL201" s="80">
        <v>0</v>
      </c>
      <c r="BM201" s="80">
        <v>0</v>
      </c>
      <c r="BN201" s="69">
        <v>0</v>
      </c>
      <c r="BO201" s="69">
        <v>0</v>
      </c>
      <c r="BP201" s="80">
        <v>0</v>
      </c>
      <c r="BQ201" s="80">
        <v>0</v>
      </c>
      <c r="BR201" s="69">
        <v>0</v>
      </c>
      <c r="BS201" s="69">
        <v>0</v>
      </c>
      <c r="BT201" s="80">
        <v>0</v>
      </c>
      <c r="BU201" s="80">
        <v>0</v>
      </c>
      <c r="BV201" s="69">
        <v>0</v>
      </c>
      <c r="BW201" s="69">
        <v>0</v>
      </c>
      <c r="BX201" s="80">
        <v>0</v>
      </c>
      <c r="BY201" s="80">
        <v>0</v>
      </c>
      <c r="BZ201" s="69">
        <v>0</v>
      </c>
      <c r="CA201" s="69">
        <v>0</v>
      </c>
      <c r="CB201" s="80">
        <v>0</v>
      </c>
      <c r="CC201" s="80">
        <v>0</v>
      </c>
      <c r="CD201" s="69">
        <v>0</v>
      </c>
      <c r="CE201" s="69" t="s">
        <v>735</v>
      </c>
      <c r="CF201" s="69" t="s">
        <v>736</v>
      </c>
      <c r="CG201" s="69" t="s">
        <v>709</v>
      </c>
      <c r="CH201" s="69" t="s">
        <v>709</v>
      </c>
      <c r="CI201" s="69" t="s">
        <v>709</v>
      </c>
      <c r="CJ201" s="68" t="s">
        <v>709</v>
      </c>
      <c r="CK201" s="68">
        <v>45994</v>
      </c>
      <c r="CL201" s="185" t="s">
        <v>993</v>
      </c>
      <c r="CM201" s="67" t="s">
        <v>989</v>
      </c>
      <c r="CN201" s="67" t="s">
        <v>168</v>
      </c>
      <c r="CO201" s="68">
        <v>45902</v>
      </c>
      <c r="CP201" s="185" t="s">
        <v>988</v>
      </c>
      <c r="CQ201" s="67" t="s">
        <v>989</v>
      </c>
      <c r="CR201" s="67" t="s">
        <v>1032</v>
      </c>
      <c r="CS201" s="69">
        <v>3300432.25</v>
      </c>
      <c r="CT201" s="69"/>
      <c r="CU201" s="69"/>
      <c r="CV201" s="69">
        <v>0</v>
      </c>
      <c r="CW201" s="69">
        <v>12</v>
      </c>
      <c r="CX201" s="69">
        <v>0</v>
      </c>
      <c r="CY201" s="69">
        <v>0</v>
      </c>
      <c r="CZ201" s="69">
        <v>0</v>
      </c>
      <c r="DA201" s="69">
        <v>0</v>
      </c>
      <c r="DG201" t="str">
        <f t="shared" si="9"/>
        <v>CO</v>
      </c>
    </row>
    <row r="202" spans="1:111">
      <c r="A202" t="str">
        <f t="shared" si="8"/>
        <v>05CO</v>
      </c>
      <c r="B202" s="67" t="s">
        <v>4</v>
      </c>
      <c r="C202" s="67" t="s">
        <v>480</v>
      </c>
      <c r="D202" s="67" t="s">
        <v>481</v>
      </c>
      <c r="E202" s="68">
        <v>45714</v>
      </c>
      <c r="F202" s="185" t="s">
        <v>991</v>
      </c>
      <c r="G202" s="67" t="s">
        <v>994</v>
      </c>
      <c r="H202" s="69">
        <v>2</v>
      </c>
      <c r="I202" s="69">
        <v>1</v>
      </c>
      <c r="J202" s="69">
        <v>40</v>
      </c>
      <c r="K202" s="69">
        <v>40</v>
      </c>
      <c r="L202" s="69">
        <v>10</v>
      </c>
      <c r="M202" s="69">
        <v>30</v>
      </c>
      <c r="N202" s="69">
        <v>0</v>
      </c>
      <c r="O202" s="69">
        <v>0</v>
      </c>
      <c r="P202" s="69">
        <v>0</v>
      </c>
      <c r="Q202" s="80">
        <v>0</v>
      </c>
      <c r="R202" s="80">
        <v>117123</v>
      </c>
      <c r="S202" s="80">
        <v>7000</v>
      </c>
      <c r="T202" s="80">
        <v>110123</v>
      </c>
      <c r="U202" s="80">
        <v>113191</v>
      </c>
      <c r="V202" s="80">
        <v>103346</v>
      </c>
      <c r="W202" s="80">
        <v>0</v>
      </c>
      <c r="X202" s="80">
        <v>0</v>
      </c>
      <c r="Y202" s="80">
        <v>0</v>
      </c>
      <c r="Z202" s="80">
        <v>103346</v>
      </c>
      <c r="AA202" s="80">
        <v>103346</v>
      </c>
      <c r="AB202" s="80">
        <v>0</v>
      </c>
      <c r="AC202" s="69">
        <v>-3932</v>
      </c>
      <c r="AD202" s="69">
        <v>0</v>
      </c>
      <c r="AE202" s="69">
        <v>0</v>
      </c>
      <c r="AF202" s="80">
        <v>0</v>
      </c>
      <c r="AG202" s="80">
        <v>0</v>
      </c>
      <c r="AH202" s="69">
        <v>0</v>
      </c>
      <c r="AI202" s="69">
        <v>0</v>
      </c>
      <c r="AJ202" s="80">
        <v>0</v>
      </c>
      <c r="AK202" s="80">
        <v>-3932</v>
      </c>
      <c r="AL202" s="69">
        <v>0</v>
      </c>
      <c r="AM202" s="69">
        <v>0</v>
      </c>
      <c r="AN202" s="80">
        <v>0</v>
      </c>
      <c r="AO202" s="80">
        <v>0</v>
      </c>
      <c r="AP202" s="69">
        <v>0</v>
      </c>
      <c r="AQ202" s="69">
        <v>0</v>
      </c>
      <c r="AR202" s="80">
        <v>0</v>
      </c>
      <c r="AS202" s="80">
        <v>0</v>
      </c>
      <c r="AT202" s="69">
        <v>0</v>
      </c>
      <c r="AU202" s="69">
        <v>0</v>
      </c>
      <c r="AV202" s="80">
        <v>0</v>
      </c>
      <c r="AW202" s="80">
        <v>0</v>
      </c>
      <c r="AX202" s="69">
        <v>0</v>
      </c>
      <c r="AY202" s="69">
        <v>0</v>
      </c>
      <c r="AZ202" s="80">
        <v>0</v>
      </c>
      <c r="BA202" s="80">
        <v>0</v>
      </c>
      <c r="BB202" s="69">
        <v>0</v>
      </c>
      <c r="BC202" s="69">
        <v>0</v>
      </c>
      <c r="BD202" s="80">
        <v>0</v>
      </c>
      <c r="BE202" s="80">
        <v>0</v>
      </c>
      <c r="BF202" s="69">
        <v>0</v>
      </c>
      <c r="BG202" s="69">
        <v>0</v>
      </c>
      <c r="BH202" s="80">
        <v>0</v>
      </c>
      <c r="BI202" s="80">
        <v>0</v>
      </c>
      <c r="BJ202" s="69">
        <v>0</v>
      </c>
      <c r="BK202" s="69">
        <v>0</v>
      </c>
      <c r="BL202" s="80">
        <v>0</v>
      </c>
      <c r="BM202" s="80">
        <v>0</v>
      </c>
      <c r="BN202" s="69">
        <v>0</v>
      </c>
      <c r="BO202" s="69">
        <v>0</v>
      </c>
      <c r="BP202" s="80">
        <v>0</v>
      </c>
      <c r="BQ202" s="80">
        <v>0</v>
      </c>
      <c r="BR202" s="69">
        <v>0</v>
      </c>
      <c r="BS202" s="69">
        <v>0</v>
      </c>
      <c r="BT202" s="80">
        <v>0</v>
      </c>
      <c r="BU202" s="80">
        <v>0</v>
      </c>
      <c r="BV202" s="69">
        <v>0</v>
      </c>
      <c r="BW202" s="69">
        <v>0</v>
      </c>
      <c r="BX202" s="80">
        <v>0</v>
      </c>
      <c r="BY202" s="80">
        <v>0</v>
      </c>
      <c r="BZ202" s="69">
        <v>0</v>
      </c>
      <c r="CA202" s="69">
        <v>0</v>
      </c>
      <c r="CB202" s="80">
        <v>0</v>
      </c>
      <c r="CC202" s="80">
        <v>-3932</v>
      </c>
      <c r="CD202" s="69">
        <v>0</v>
      </c>
      <c r="CE202" s="69" t="s">
        <v>794</v>
      </c>
      <c r="CF202" s="69" t="s">
        <v>795</v>
      </c>
      <c r="CG202" s="69" t="s">
        <v>709</v>
      </c>
      <c r="CH202" s="69" t="s">
        <v>709</v>
      </c>
      <c r="CI202" s="69" t="s">
        <v>709</v>
      </c>
      <c r="CJ202" s="68" t="s">
        <v>709</v>
      </c>
      <c r="CK202" s="68">
        <v>45917</v>
      </c>
      <c r="CL202" s="185" t="s">
        <v>988</v>
      </c>
      <c r="CM202" s="67" t="s">
        <v>989</v>
      </c>
      <c r="CN202" s="67" t="s">
        <v>168</v>
      </c>
      <c r="CO202" s="68">
        <v>45833</v>
      </c>
      <c r="CP202" s="185" t="s">
        <v>986</v>
      </c>
      <c r="CQ202" s="67" t="s">
        <v>994</v>
      </c>
      <c r="CR202" s="67" t="s">
        <v>1033</v>
      </c>
      <c r="CS202" s="69">
        <v>180485.52</v>
      </c>
      <c r="CT202" s="69"/>
      <c r="CU202" s="69"/>
      <c r="CV202" s="69">
        <v>0</v>
      </c>
      <c r="CW202" s="69">
        <v>0</v>
      </c>
      <c r="CX202" s="69">
        <v>0</v>
      </c>
      <c r="CY202" s="69">
        <v>0</v>
      </c>
      <c r="CZ202" s="69">
        <v>0</v>
      </c>
      <c r="DA202" s="69">
        <v>0</v>
      </c>
      <c r="DG202" t="str">
        <f t="shared" si="9"/>
        <v>CO</v>
      </c>
    </row>
    <row r="203" spans="1:111">
      <c r="A203" t="str">
        <f t="shared" si="8"/>
        <v>05CO</v>
      </c>
      <c r="B203" s="67" t="s">
        <v>4</v>
      </c>
      <c r="C203" s="67" t="s">
        <v>482</v>
      </c>
      <c r="D203" s="67" t="s">
        <v>483</v>
      </c>
      <c r="E203" s="68">
        <v>45742</v>
      </c>
      <c r="F203" s="185" t="s">
        <v>991</v>
      </c>
      <c r="G203" s="67" t="s">
        <v>994</v>
      </c>
      <c r="H203" s="69">
        <v>5</v>
      </c>
      <c r="I203" s="69">
        <v>3</v>
      </c>
      <c r="J203" s="69">
        <v>120</v>
      </c>
      <c r="K203" s="69">
        <v>130</v>
      </c>
      <c r="L203" s="69">
        <v>105</v>
      </c>
      <c r="M203" s="69">
        <v>25</v>
      </c>
      <c r="N203" s="69">
        <v>0</v>
      </c>
      <c r="O203" s="69">
        <v>0</v>
      </c>
      <c r="P203" s="69">
        <v>10</v>
      </c>
      <c r="Q203" s="80">
        <v>0</v>
      </c>
      <c r="R203" s="80">
        <v>948635</v>
      </c>
      <c r="S203" s="80">
        <v>47500</v>
      </c>
      <c r="T203" s="80">
        <v>901135</v>
      </c>
      <c r="U203" s="80">
        <v>993577</v>
      </c>
      <c r="V203" s="80">
        <v>604185</v>
      </c>
      <c r="W203" s="80">
        <v>0</v>
      </c>
      <c r="X203" s="80">
        <v>0</v>
      </c>
      <c r="Y203" s="80">
        <v>0</v>
      </c>
      <c r="Z203" s="80">
        <v>604185</v>
      </c>
      <c r="AA203" s="80">
        <v>604185</v>
      </c>
      <c r="AB203" s="80">
        <v>0</v>
      </c>
      <c r="AC203" s="69">
        <v>44942</v>
      </c>
      <c r="AD203" s="69">
        <v>3</v>
      </c>
      <c r="AE203" s="69">
        <v>0</v>
      </c>
      <c r="AF203" s="80">
        <v>0</v>
      </c>
      <c r="AG203" s="80">
        <v>0</v>
      </c>
      <c r="AH203" s="69">
        <v>0</v>
      </c>
      <c r="AI203" s="69">
        <v>0</v>
      </c>
      <c r="AJ203" s="80">
        <v>0</v>
      </c>
      <c r="AK203" s="80">
        <v>44942</v>
      </c>
      <c r="AL203" s="69">
        <v>0</v>
      </c>
      <c r="AM203" s="69">
        <v>0</v>
      </c>
      <c r="AN203" s="80">
        <v>0</v>
      </c>
      <c r="AO203" s="80">
        <v>0</v>
      </c>
      <c r="AP203" s="69">
        <v>0</v>
      </c>
      <c r="AQ203" s="69">
        <v>0</v>
      </c>
      <c r="AR203" s="80">
        <v>0</v>
      </c>
      <c r="AS203" s="80">
        <v>0</v>
      </c>
      <c r="AT203" s="69">
        <v>0</v>
      </c>
      <c r="AU203" s="69">
        <v>0</v>
      </c>
      <c r="AV203" s="80">
        <v>0</v>
      </c>
      <c r="AW203" s="80">
        <v>0</v>
      </c>
      <c r="AX203" s="69">
        <v>0</v>
      </c>
      <c r="AY203" s="69">
        <v>0</v>
      </c>
      <c r="AZ203" s="80">
        <v>0</v>
      </c>
      <c r="BA203" s="80">
        <v>0</v>
      </c>
      <c r="BB203" s="69">
        <v>0</v>
      </c>
      <c r="BC203" s="69">
        <v>0</v>
      </c>
      <c r="BD203" s="80">
        <v>0</v>
      </c>
      <c r="BE203" s="80">
        <v>0</v>
      </c>
      <c r="BF203" s="69">
        <v>0</v>
      </c>
      <c r="BG203" s="69">
        <v>0</v>
      </c>
      <c r="BH203" s="80">
        <v>0</v>
      </c>
      <c r="BI203" s="80">
        <v>0</v>
      </c>
      <c r="BJ203" s="69">
        <v>0</v>
      </c>
      <c r="BK203" s="69">
        <v>0</v>
      </c>
      <c r="BL203" s="80">
        <v>0</v>
      </c>
      <c r="BM203" s="80">
        <v>0</v>
      </c>
      <c r="BN203" s="69">
        <v>0</v>
      </c>
      <c r="BO203" s="69">
        <v>0</v>
      </c>
      <c r="BP203" s="80">
        <v>0</v>
      </c>
      <c r="BQ203" s="80">
        <v>0</v>
      </c>
      <c r="BR203" s="69">
        <v>0</v>
      </c>
      <c r="BS203" s="69">
        <v>0</v>
      </c>
      <c r="BT203" s="80">
        <v>0</v>
      </c>
      <c r="BU203" s="80">
        <v>0</v>
      </c>
      <c r="BV203" s="69">
        <v>0</v>
      </c>
      <c r="BW203" s="69">
        <v>0</v>
      </c>
      <c r="BX203" s="80">
        <v>0</v>
      </c>
      <c r="BY203" s="80">
        <v>0</v>
      </c>
      <c r="BZ203" s="69">
        <v>0</v>
      </c>
      <c r="CA203" s="69">
        <v>0</v>
      </c>
      <c r="CB203" s="80">
        <v>0</v>
      </c>
      <c r="CC203" s="80">
        <v>44942</v>
      </c>
      <c r="CD203" s="69">
        <v>0</v>
      </c>
      <c r="CE203" s="69" t="s">
        <v>916</v>
      </c>
      <c r="CF203" s="69" t="s">
        <v>917</v>
      </c>
      <c r="CG203" s="69" t="s">
        <v>709</v>
      </c>
      <c r="CH203" s="69" t="s">
        <v>709</v>
      </c>
      <c r="CI203" s="69" t="s">
        <v>709</v>
      </c>
      <c r="CJ203" s="68" t="s">
        <v>709</v>
      </c>
      <c r="CK203" s="68">
        <v>46031</v>
      </c>
      <c r="CL203" s="185" t="s">
        <v>991</v>
      </c>
      <c r="CM203" s="67" t="s">
        <v>989</v>
      </c>
      <c r="CN203" s="67" t="s">
        <v>168</v>
      </c>
      <c r="CO203" s="68">
        <v>45916</v>
      </c>
      <c r="CP203" s="185" t="s">
        <v>988</v>
      </c>
      <c r="CQ203" s="67" t="s">
        <v>989</v>
      </c>
      <c r="CR203" s="67" t="s">
        <v>1036</v>
      </c>
      <c r="CS203" s="69">
        <v>1621409.55</v>
      </c>
      <c r="CT203" s="69"/>
      <c r="CU203" s="69"/>
      <c r="CV203" s="69">
        <v>0</v>
      </c>
      <c r="CW203" s="69">
        <v>7</v>
      </c>
      <c r="CX203" s="69">
        <v>0</v>
      </c>
      <c r="CY203" s="69">
        <v>0</v>
      </c>
      <c r="CZ203" s="69">
        <v>0</v>
      </c>
      <c r="DA203" s="69">
        <v>0</v>
      </c>
      <c r="DG203" t="str">
        <f t="shared" si="9"/>
        <v>CO</v>
      </c>
    </row>
    <row r="204" spans="1:111">
      <c r="A204" t="str">
        <f t="shared" si="8"/>
        <v>05CO</v>
      </c>
      <c r="B204" s="67" t="s">
        <v>4</v>
      </c>
      <c r="C204" s="67" t="s">
        <v>484</v>
      </c>
      <c r="D204" s="67" t="s">
        <v>485</v>
      </c>
      <c r="E204" s="68">
        <v>45224</v>
      </c>
      <c r="F204" s="185" t="s">
        <v>993</v>
      </c>
      <c r="G204" s="67" t="s">
        <v>990</v>
      </c>
      <c r="H204" s="69">
        <v>1</v>
      </c>
      <c r="I204" s="69">
        <v>1</v>
      </c>
      <c r="J204" s="69">
        <v>270</v>
      </c>
      <c r="K204" s="69">
        <v>367</v>
      </c>
      <c r="L204" s="69">
        <v>366</v>
      </c>
      <c r="M204" s="69">
        <v>1</v>
      </c>
      <c r="N204" s="69">
        <v>0</v>
      </c>
      <c r="O204" s="69">
        <v>0</v>
      </c>
      <c r="P204" s="69">
        <v>97</v>
      </c>
      <c r="Q204" s="80">
        <v>0</v>
      </c>
      <c r="R204" s="80">
        <v>5555556</v>
      </c>
      <c r="S204" s="80">
        <v>53950</v>
      </c>
      <c r="T204" s="80">
        <v>5501606</v>
      </c>
      <c r="U204" s="80">
        <v>5605113</v>
      </c>
      <c r="V204" s="80">
        <v>5565155</v>
      </c>
      <c r="W204" s="80">
        <v>0</v>
      </c>
      <c r="X204" s="80">
        <v>0</v>
      </c>
      <c r="Y204" s="80">
        <v>0</v>
      </c>
      <c r="Z204" s="80">
        <v>5565155</v>
      </c>
      <c r="AA204" s="80">
        <v>5565155</v>
      </c>
      <c r="AB204" s="80">
        <v>0</v>
      </c>
      <c r="AC204" s="69">
        <v>49558</v>
      </c>
      <c r="AD204" s="69">
        <v>26</v>
      </c>
      <c r="AE204" s="69">
        <v>0</v>
      </c>
      <c r="AF204" s="80">
        <v>0</v>
      </c>
      <c r="AG204" s="80">
        <v>0</v>
      </c>
      <c r="AH204" s="69">
        <v>0</v>
      </c>
      <c r="AI204" s="69">
        <v>0</v>
      </c>
      <c r="AJ204" s="80">
        <v>0</v>
      </c>
      <c r="AK204" s="80">
        <v>0</v>
      </c>
      <c r="AL204" s="69">
        <v>0</v>
      </c>
      <c r="AM204" s="69">
        <v>0</v>
      </c>
      <c r="AN204" s="80">
        <v>0</v>
      </c>
      <c r="AO204" s="80">
        <v>0</v>
      </c>
      <c r="AP204" s="69">
        <v>0</v>
      </c>
      <c r="AQ204" s="69">
        <v>0</v>
      </c>
      <c r="AR204" s="80">
        <v>0</v>
      </c>
      <c r="AS204" s="80">
        <v>0</v>
      </c>
      <c r="AT204" s="69">
        <v>0</v>
      </c>
      <c r="AU204" s="69">
        <v>0</v>
      </c>
      <c r="AV204" s="80">
        <v>0</v>
      </c>
      <c r="AW204" s="80">
        <v>0</v>
      </c>
      <c r="AX204" s="69">
        <v>0</v>
      </c>
      <c r="AY204" s="69">
        <v>22</v>
      </c>
      <c r="AZ204" s="80">
        <v>0</v>
      </c>
      <c r="BA204" s="80">
        <v>49558</v>
      </c>
      <c r="BB204" s="69">
        <v>0</v>
      </c>
      <c r="BC204" s="69">
        <v>0</v>
      </c>
      <c r="BD204" s="80">
        <v>0</v>
      </c>
      <c r="BE204" s="80">
        <v>0</v>
      </c>
      <c r="BF204" s="69">
        <v>0</v>
      </c>
      <c r="BG204" s="69">
        <v>0</v>
      </c>
      <c r="BH204" s="80">
        <v>0</v>
      </c>
      <c r="BI204" s="80">
        <v>0</v>
      </c>
      <c r="BJ204" s="69">
        <v>0</v>
      </c>
      <c r="BK204" s="69">
        <v>0</v>
      </c>
      <c r="BL204" s="80">
        <v>0</v>
      </c>
      <c r="BM204" s="80">
        <v>0</v>
      </c>
      <c r="BN204" s="69">
        <v>0</v>
      </c>
      <c r="BO204" s="69">
        <v>0</v>
      </c>
      <c r="BP204" s="80">
        <v>0</v>
      </c>
      <c r="BQ204" s="80">
        <v>0</v>
      </c>
      <c r="BR204" s="69">
        <v>0</v>
      </c>
      <c r="BS204" s="69">
        <v>0</v>
      </c>
      <c r="BT204" s="80">
        <v>0</v>
      </c>
      <c r="BU204" s="80">
        <v>0</v>
      </c>
      <c r="BV204" s="69">
        <v>0</v>
      </c>
      <c r="BW204" s="69">
        <v>0</v>
      </c>
      <c r="BX204" s="80">
        <v>0</v>
      </c>
      <c r="BY204" s="80">
        <v>0</v>
      </c>
      <c r="BZ204" s="69">
        <v>0</v>
      </c>
      <c r="CA204" s="69">
        <v>22</v>
      </c>
      <c r="CB204" s="80">
        <v>0</v>
      </c>
      <c r="CC204" s="80">
        <v>49558</v>
      </c>
      <c r="CD204" s="69">
        <v>0</v>
      </c>
      <c r="CE204" s="69" t="s">
        <v>776</v>
      </c>
      <c r="CF204" s="69" t="s">
        <v>777</v>
      </c>
      <c r="CG204" s="69" t="s">
        <v>709</v>
      </c>
      <c r="CH204" s="69" t="s">
        <v>709</v>
      </c>
      <c r="CI204" s="69" t="s">
        <v>709</v>
      </c>
      <c r="CJ204" s="68" t="s">
        <v>709</v>
      </c>
      <c r="CK204" s="68">
        <v>45839</v>
      </c>
      <c r="CL204" s="185" t="s">
        <v>988</v>
      </c>
      <c r="CM204" s="67" t="s">
        <v>989</v>
      </c>
      <c r="CN204" s="67" t="s">
        <v>168</v>
      </c>
      <c r="CO204" s="68">
        <v>45782</v>
      </c>
      <c r="CP204" s="185" t="s">
        <v>986</v>
      </c>
      <c r="CQ204" s="67" t="s">
        <v>994</v>
      </c>
      <c r="CR204" s="67" t="s">
        <v>1033</v>
      </c>
      <c r="CS204" s="69">
        <v>5529999.8799999999</v>
      </c>
      <c r="CT204" s="69"/>
      <c r="CU204" s="69"/>
      <c r="CV204" s="69">
        <v>0</v>
      </c>
      <c r="CW204" s="69">
        <v>49</v>
      </c>
      <c r="CX204" s="69">
        <v>0</v>
      </c>
      <c r="CY204" s="69">
        <v>0</v>
      </c>
      <c r="CZ204" s="69">
        <v>0</v>
      </c>
      <c r="DA204" s="69">
        <v>0</v>
      </c>
      <c r="DG204" t="str">
        <f t="shared" si="9"/>
        <v>CO</v>
      </c>
    </row>
    <row r="205" spans="1:111">
      <c r="A205" t="str">
        <f t="shared" si="8"/>
        <v>05DO</v>
      </c>
      <c r="B205" s="67" t="s">
        <v>4</v>
      </c>
      <c r="C205" s="67" t="s">
        <v>404</v>
      </c>
      <c r="D205" s="67" t="s">
        <v>405</v>
      </c>
      <c r="E205" s="68">
        <v>45083</v>
      </c>
      <c r="F205" s="185" t="s">
        <v>986</v>
      </c>
      <c r="G205" s="67" t="s">
        <v>995</v>
      </c>
      <c r="H205" s="69">
        <v>4</v>
      </c>
      <c r="I205" s="69">
        <v>6</v>
      </c>
      <c r="J205" s="69">
        <v>410</v>
      </c>
      <c r="K205" s="69">
        <v>645</v>
      </c>
      <c r="L205" s="69">
        <v>641</v>
      </c>
      <c r="M205" s="69">
        <v>4</v>
      </c>
      <c r="N205" s="69">
        <v>0</v>
      </c>
      <c r="O205" s="69">
        <v>0</v>
      </c>
      <c r="P205" s="69">
        <v>154</v>
      </c>
      <c r="Q205" s="80">
        <v>81</v>
      </c>
      <c r="R205" s="80">
        <v>11282143</v>
      </c>
      <c r="S205" s="80">
        <v>100000</v>
      </c>
      <c r="T205" s="80">
        <v>11182143</v>
      </c>
      <c r="U205" s="80">
        <v>11851012</v>
      </c>
      <c r="V205" s="80">
        <v>12077791</v>
      </c>
      <c r="W205" s="80">
        <v>0</v>
      </c>
      <c r="X205" s="80">
        <v>0</v>
      </c>
      <c r="Y205" s="80">
        <v>0</v>
      </c>
      <c r="Z205" s="80">
        <v>12077791</v>
      </c>
      <c r="AA205" s="80">
        <v>12077791</v>
      </c>
      <c r="AB205" s="80">
        <v>0</v>
      </c>
      <c r="AC205" s="69">
        <v>568869</v>
      </c>
      <c r="AD205" s="69">
        <v>109</v>
      </c>
      <c r="AE205" s="69">
        <v>0</v>
      </c>
      <c r="AF205" s="80">
        <v>6</v>
      </c>
      <c r="AG205" s="80">
        <v>419002</v>
      </c>
      <c r="AH205" s="69">
        <v>23191</v>
      </c>
      <c r="AI205" s="69">
        <v>0</v>
      </c>
      <c r="AJ205" s="80">
        <v>37</v>
      </c>
      <c r="AK205" s="80">
        <v>361551</v>
      </c>
      <c r="AL205" s="69">
        <v>8287</v>
      </c>
      <c r="AM205" s="69">
        <v>0</v>
      </c>
      <c r="AN205" s="80">
        <v>0</v>
      </c>
      <c r="AO205" s="80">
        <v>0</v>
      </c>
      <c r="AP205" s="69">
        <v>0</v>
      </c>
      <c r="AQ205" s="69">
        <v>0</v>
      </c>
      <c r="AR205" s="80">
        <v>0</v>
      </c>
      <c r="AS205" s="80">
        <v>0</v>
      </c>
      <c r="AT205" s="69">
        <v>0</v>
      </c>
      <c r="AU205" s="69">
        <v>0</v>
      </c>
      <c r="AV205" s="80">
        <v>0</v>
      </c>
      <c r="AW205" s="80">
        <v>0</v>
      </c>
      <c r="AX205" s="69">
        <v>0</v>
      </c>
      <c r="AY205" s="69">
        <v>0</v>
      </c>
      <c r="AZ205" s="80">
        <v>41</v>
      </c>
      <c r="BA205" s="80">
        <v>56263</v>
      </c>
      <c r="BB205" s="69">
        <v>0</v>
      </c>
      <c r="BC205" s="69">
        <v>0</v>
      </c>
      <c r="BD205" s="80">
        <v>0</v>
      </c>
      <c r="BE205" s="80">
        <v>0</v>
      </c>
      <c r="BF205" s="69">
        <v>0</v>
      </c>
      <c r="BG205" s="69">
        <v>0</v>
      </c>
      <c r="BH205" s="80">
        <v>0</v>
      </c>
      <c r="BI205" s="80">
        <v>0</v>
      </c>
      <c r="BJ205" s="69">
        <v>0</v>
      </c>
      <c r="BK205" s="69">
        <v>0</v>
      </c>
      <c r="BL205" s="80">
        <v>0</v>
      </c>
      <c r="BM205" s="80">
        <v>0</v>
      </c>
      <c r="BN205" s="69">
        <v>0</v>
      </c>
      <c r="BO205" s="69">
        <v>0</v>
      </c>
      <c r="BP205" s="80">
        <v>0</v>
      </c>
      <c r="BQ205" s="80">
        <v>0</v>
      </c>
      <c r="BR205" s="69">
        <v>0</v>
      </c>
      <c r="BS205" s="69">
        <v>0</v>
      </c>
      <c r="BT205" s="80">
        <v>0</v>
      </c>
      <c r="BU205" s="80">
        <v>0</v>
      </c>
      <c r="BV205" s="69">
        <v>0</v>
      </c>
      <c r="BW205" s="69">
        <v>0</v>
      </c>
      <c r="BX205" s="80">
        <v>0</v>
      </c>
      <c r="BY205" s="80">
        <v>0</v>
      </c>
      <c r="BZ205" s="69">
        <v>0</v>
      </c>
      <c r="CA205" s="69">
        <v>0</v>
      </c>
      <c r="CB205" s="80">
        <v>84</v>
      </c>
      <c r="CC205" s="80">
        <v>601391</v>
      </c>
      <c r="CD205" s="69">
        <v>31478</v>
      </c>
      <c r="CE205" s="69" t="s">
        <v>744</v>
      </c>
      <c r="CF205" s="69" t="s">
        <v>745</v>
      </c>
      <c r="CG205" s="69" t="s">
        <v>709</v>
      </c>
      <c r="CH205" s="69" t="s">
        <v>709</v>
      </c>
      <c r="CI205" s="69" t="s">
        <v>709</v>
      </c>
      <c r="CJ205" s="68" t="s">
        <v>709</v>
      </c>
      <c r="CK205" s="68">
        <v>46083</v>
      </c>
      <c r="CL205" s="185" t="s">
        <v>991</v>
      </c>
      <c r="CM205" s="67" t="s">
        <v>989</v>
      </c>
      <c r="CN205" s="67" t="s">
        <v>168</v>
      </c>
      <c r="CO205" s="68">
        <v>45905</v>
      </c>
      <c r="CP205" s="185" t="s">
        <v>988</v>
      </c>
      <c r="CQ205" s="67" t="s">
        <v>989</v>
      </c>
      <c r="CR205" s="67" t="s">
        <v>1036</v>
      </c>
      <c r="CS205" s="69">
        <v>10131956.15</v>
      </c>
      <c r="CT205" s="69"/>
      <c r="CU205" s="69"/>
      <c r="CV205" s="69">
        <v>44</v>
      </c>
      <c r="CW205" s="69">
        <v>45</v>
      </c>
      <c r="CX205" s="69">
        <v>0</v>
      </c>
      <c r="CY205" s="69">
        <v>0</v>
      </c>
      <c r="CZ205" s="69">
        <v>-235426</v>
      </c>
      <c r="DA205" s="69">
        <v>0</v>
      </c>
      <c r="DG205" t="str">
        <f t="shared" si="9"/>
        <v>DO</v>
      </c>
    </row>
    <row r="206" spans="1:111">
      <c r="A206" t="str">
        <f t="shared" si="8"/>
        <v>05DO</v>
      </c>
      <c r="B206" s="67" t="s">
        <v>4</v>
      </c>
      <c r="C206" s="67" t="s">
        <v>661</v>
      </c>
      <c r="D206" s="67" t="s">
        <v>662</v>
      </c>
      <c r="E206" s="68">
        <v>45328</v>
      </c>
      <c r="F206" s="185" t="s">
        <v>991</v>
      </c>
      <c r="G206" s="67" t="s">
        <v>990</v>
      </c>
      <c r="H206" s="69">
        <v>1</v>
      </c>
      <c r="I206" s="69">
        <v>0</v>
      </c>
      <c r="J206" s="69">
        <v>127</v>
      </c>
      <c r="K206" s="69">
        <v>172</v>
      </c>
      <c r="L206" s="69">
        <v>172</v>
      </c>
      <c r="M206" s="69">
        <v>0</v>
      </c>
      <c r="N206" s="69">
        <v>0</v>
      </c>
      <c r="O206" s="69">
        <v>0</v>
      </c>
      <c r="P206" s="69">
        <v>43</v>
      </c>
      <c r="Q206" s="80">
        <v>2</v>
      </c>
      <c r="R206" s="80">
        <v>1104118</v>
      </c>
      <c r="S206" s="80">
        <v>42000</v>
      </c>
      <c r="T206" s="80">
        <v>1062118</v>
      </c>
      <c r="U206" s="80">
        <v>1104118</v>
      </c>
      <c r="V206" s="80">
        <v>1062935</v>
      </c>
      <c r="W206" s="80">
        <v>0</v>
      </c>
      <c r="X206" s="80">
        <v>0</v>
      </c>
      <c r="Y206" s="80">
        <v>0</v>
      </c>
      <c r="Z206" s="80">
        <v>1062935</v>
      </c>
      <c r="AA206" s="80">
        <v>1062929</v>
      </c>
      <c r="AB206" s="80">
        <v>-6</v>
      </c>
      <c r="AC206" s="69">
        <v>0</v>
      </c>
      <c r="AD206" s="69">
        <v>25</v>
      </c>
      <c r="AE206" s="69">
        <v>0</v>
      </c>
      <c r="AF206" s="80">
        <v>0</v>
      </c>
      <c r="AG206" s="80">
        <v>3237</v>
      </c>
      <c r="AH206" s="69">
        <v>0</v>
      </c>
      <c r="AI206" s="69">
        <v>0</v>
      </c>
      <c r="AJ206" s="80">
        <v>0</v>
      </c>
      <c r="AK206" s="80">
        <v>0</v>
      </c>
      <c r="AL206" s="69">
        <v>0</v>
      </c>
      <c r="AM206" s="69">
        <v>0</v>
      </c>
      <c r="AN206" s="80">
        <v>0</v>
      </c>
      <c r="AO206" s="80">
        <v>0</v>
      </c>
      <c r="AP206" s="69">
        <v>0</v>
      </c>
      <c r="AQ206" s="69">
        <v>0</v>
      </c>
      <c r="AR206" s="80">
        <v>0</v>
      </c>
      <c r="AS206" s="80">
        <v>0</v>
      </c>
      <c r="AT206" s="69">
        <v>0</v>
      </c>
      <c r="AU206" s="69">
        <v>0</v>
      </c>
      <c r="AV206" s="80">
        <v>0</v>
      </c>
      <c r="AW206" s="80">
        <v>0</v>
      </c>
      <c r="AX206" s="69">
        <v>0</v>
      </c>
      <c r="AY206" s="69">
        <v>0</v>
      </c>
      <c r="AZ206" s="80">
        <v>0</v>
      </c>
      <c r="BA206" s="80">
        <v>0</v>
      </c>
      <c r="BB206" s="69">
        <v>0</v>
      </c>
      <c r="BC206" s="69">
        <v>0</v>
      </c>
      <c r="BD206" s="80">
        <v>0</v>
      </c>
      <c r="BE206" s="80">
        <v>0</v>
      </c>
      <c r="BF206" s="69">
        <v>0</v>
      </c>
      <c r="BG206" s="69">
        <v>0</v>
      </c>
      <c r="BH206" s="80">
        <v>0</v>
      </c>
      <c r="BI206" s="80">
        <v>0</v>
      </c>
      <c r="BJ206" s="69">
        <v>0</v>
      </c>
      <c r="BK206" s="69">
        <v>0</v>
      </c>
      <c r="BL206" s="80">
        <v>0</v>
      </c>
      <c r="BM206" s="80">
        <v>0</v>
      </c>
      <c r="BN206" s="69">
        <v>0</v>
      </c>
      <c r="BO206" s="69">
        <v>0</v>
      </c>
      <c r="BP206" s="80">
        <v>0</v>
      </c>
      <c r="BQ206" s="80">
        <v>0</v>
      </c>
      <c r="BR206" s="69">
        <v>0</v>
      </c>
      <c r="BS206" s="69">
        <v>0</v>
      </c>
      <c r="BT206" s="80">
        <v>0</v>
      </c>
      <c r="BU206" s="80">
        <v>0</v>
      </c>
      <c r="BV206" s="69">
        <v>0</v>
      </c>
      <c r="BW206" s="69">
        <v>0</v>
      </c>
      <c r="BX206" s="80">
        <v>0</v>
      </c>
      <c r="BY206" s="80">
        <v>0</v>
      </c>
      <c r="BZ206" s="69">
        <v>0</v>
      </c>
      <c r="CA206" s="69">
        <v>0</v>
      </c>
      <c r="CB206" s="80">
        <v>0</v>
      </c>
      <c r="CC206" s="80">
        <v>3237</v>
      </c>
      <c r="CD206" s="69">
        <v>0</v>
      </c>
      <c r="CE206" s="69" t="s">
        <v>875</v>
      </c>
      <c r="CF206" s="69" t="s">
        <v>876</v>
      </c>
      <c r="CG206" s="69" t="s">
        <v>709</v>
      </c>
      <c r="CH206" s="69" t="s">
        <v>709</v>
      </c>
      <c r="CI206" s="69" t="s">
        <v>709</v>
      </c>
      <c r="CJ206" s="68" t="s">
        <v>709</v>
      </c>
      <c r="CK206" s="68">
        <v>45877</v>
      </c>
      <c r="CL206" s="185" t="s">
        <v>988</v>
      </c>
      <c r="CM206" s="67" t="s">
        <v>989</v>
      </c>
      <c r="CN206" s="67" t="s">
        <v>168</v>
      </c>
      <c r="CO206" s="68">
        <v>45715</v>
      </c>
      <c r="CP206" s="185" t="s">
        <v>991</v>
      </c>
      <c r="CQ206" s="67" t="s">
        <v>994</v>
      </c>
      <c r="CR206" s="67" t="s">
        <v>1037</v>
      </c>
      <c r="CS206" s="69">
        <v>1174163.5</v>
      </c>
      <c r="CT206" s="69"/>
      <c r="CU206" s="69"/>
      <c r="CV206" s="69">
        <v>0</v>
      </c>
      <c r="CW206" s="69">
        <v>18</v>
      </c>
      <c r="CX206" s="69">
        <v>0</v>
      </c>
      <c r="CY206" s="69">
        <v>0</v>
      </c>
      <c r="CZ206" s="69">
        <v>0</v>
      </c>
      <c r="DA206" s="69">
        <v>0</v>
      </c>
      <c r="DG206" t="str">
        <f t="shared" si="9"/>
        <v>DO</v>
      </c>
    </row>
    <row r="207" spans="1:111">
      <c r="A207" t="str">
        <f t="shared" si="8"/>
        <v>05DO</v>
      </c>
      <c r="B207" s="67" t="s">
        <v>4</v>
      </c>
      <c r="C207" s="67" t="s">
        <v>406</v>
      </c>
      <c r="D207" s="67" t="s">
        <v>407</v>
      </c>
      <c r="E207" s="68">
        <v>45295</v>
      </c>
      <c r="F207" s="185" t="s">
        <v>991</v>
      </c>
      <c r="G207" s="67" t="s">
        <v>990</v>
      </c>
      <c r="H207" s="69">
        <v>1</v>
      </c>
      <c r="I207" s="69">
        <v>1</v>
      </c>
      <c r="J207" s="69">
        <v>290</v>
      </c>
      <c r="K207" s="69">
        <v>430</v>
      </c>
      <c r="L207" s="69">
        <v>429</v>
      </c>
      <c r="M207" s="69">
        <v>1</v>
      </c>
      <c r="N207" s="69">
        <v>0</v>
      </c>
      <c r="O207" s="69">
        <v>0</v>
      </c>
      <c r="P207" s="69">
        <v>71</v>
      </c>
      <c r="Q207" s="80">
        <v>69</v>
      </c>
      <c r="R207" s="80">
        <v>5036336</v>
      </c>
      <c r="S207" s="80">
        <v>50000</v>
      </c>
      <c r="T207" s="80">
        <v>4986336</v>
      </c>
      <c r="U207" s="80">
        <v>5073420</v>
      </c>
      <c r="V207" s="80">
        <v>4545253</v>
      </c>
      <c r="W207" s="80">
        <v>0</v>
      </c>
      <c r="X207" s="80">
        <v>0</v>
      </c>
      <c r="Y207" s="80">
        <v>0</v>
      </c>
      <c r="Z207" s="80">
        <v>4545253</v>
      </c>
      <c r="AA207" s="80">
        <v>4525803</v>
      </c>
      <c r="AB207" s="80">
        <v>-19451</v>
      </c>
      <c r="AC207" s="69">
        <v>37085</v>
      </c>
      <c r="AD207" s="69">
        <v>45</v>
      </c>
      <c r="AE207" s="69">
        <v>0</v>
      </c>
      <c r="AF207" s="80">
        <v>0</v>
      </c>
      <c r="AG207" s="80">
        <v>0</v>
      </c>
      <c r="AH207" s="69">
        <v>0</v>
      </c>
      <c r="AI207" s="69">
        <v>0</v>
      </c>
      <c r="AJ207" s="80">
        <v>69</v>
      </c>
      <c r="AK207" s="80">
        <v>62085</v>
      </c>
      <c r="AL207" s="69">
        <v>0</v>
      </c>
      <c r="AM207" s="69">
        <v>0</v>
      </c>
      <c r="AN207" s="80">
        <v>0</v>
      </c>
      <c r="AO207" s="80">
        <v>0</v>
      </c>
      <c r="AP207" s="69">
        <v>0</v>
      </c>
      <c r="AQ207" s="69">
        <v>0</v>
      </c>
      <c r="AR207" s="80">
        <v>0</v>
      </c>
      <c r="AS207" s="80">
        <v>0</v>
      </c>
      <c r="AT207" s="69">
        <v>0</v>
      </c>
      <c r="AU207" s="69">
        <v>0</v>
      </c>
      <c r="AV207" s="80">
        <v>0</v>
      </c>
      <c r="AW207" s="80">
        <v>0</v>
      </c>
      <c r="AX207" s="69">
        <v>0</v>
      </c>
      <c r="AY207" s="69">
        <v>0</v>
      </c>
      <c r="AZ207" s="80">
        <v>0</v>
      </c>
      <c r="BA207" s="80">
        <v>0</v>
      </c>
      <c r="BB207" s="69">
        <v>0</v>
      </c>
      <c r="BC207" s="69">
        <v>0</v>
      </c>
      <c r="BD207" s="80">
        <v>0</v>
      </c>
      <c r="BE207" s="80">
        <v>0</v>
      </c>
      <c r="BF207" s="69">
        <v>0</v>
      </c>
      <c r="BG207" s="69">
        <v>0</v>
      </c>
      <c r="BH207" s="80">
        <v>0</v>
      </c>
      <c r="BI207" s="80">
        <v>0</v>
      </c>
      <c r="BJ207" s="69">
        <v>0</v>
      </c>
      <c r="BK207" s="69">
        <v>0</v>
      </c>
      <c r="BL207" s="80">
        <v>0</v>
      </c>
      <c r="BM207" s="80">
        <v>0</v>
      </c>
      <c r="BN207" s="69">
        <v>0</v>
      </c>
      <c r="BO207" s="69">
        <v>0</v>
      </c>
      <c r="BP207" s="80">
        <v>0</v>
      </c>
      <c r="BQ207" s="80">
        <v>0</v>
      </c>
      <c r="BR207" s="69">
        <v>0</v>
      </c>
      <c r="BS207" s="69">
        <v>0</v>
      </c>
      <c r="BT207" s="80">
        <v>0</v>
      </c>
      <c r="BU207" s="80">
        <v>0</v>
      </c>
      <c r="BV207" s="69">
        <v>0</v>
      </c>
      <c r="BW207" s="69">
        <v>0</v>
      </c>
      <c r="BX207" s="80">
        <v>0</v>
      </c>
      <c r="BY207" s="80">
        <v>0</v>
      </c>
      <c r="BZ207" s="69">
        <v>0</v>
      </c>
      <c r="CA207" s="69">
        <v>0</v>
      </c>
      <c r="CB207" s="80">
        <v>69</v>
      </c>
      <c r="CC207" s="80">
        <v>62085</v>
      </c>
      <c r="CD207" s="69">
        <v>0</v>
      </c>
      <c r="CE207" s="69" t="s">
        <v>877</v>
      </c>
      <c r="CF207" s="69" t="s">
        <v>878</v>
      </c>
      <c r="CG207" s="69" t="s">
        <v>709</v>
      </c>
      <c r="CH207" s="69" t="s">
        <v>709</v>
      </c>
      <c r="CI207" s="69" t="s">
        <v>709</v>
      </c>
      <c r="CJ207" s="68" t="s">
        <v>709</v>
      </c>
      <c r="CK207" s="68">
        <v>46111</v>
      </c>
      <c r="CL207" s="185" t="s">
        <v>991</v>
      </c>
      <c r="CM207" s="67" t="s">
        <v>989</v>
      </c>
      <c r="CN207" s="67" t="s">
        <v>168</v>
      </c>
      <c r="CO207" s="68">
        <v>45813</v>
      </c>
      <c r="CP207" s="185" t="s">
        <v>986</v>
      </c>
      <c r="CQ207" s="67" t="s">
        <v>994</v>
      </c>
      <c r="CR207" s="67" t="s">
        <v>1036</v>
      </c>
      <c r="CS207" s="69">
        <v>5619045.4199999999</v>
      </c>
      <c r="CT207" s="69"/>
      <c r="CU207" s="69"/>
      <c r="CV207" s="69">
        <v>0</v>
      </c>
      <c r="CW207" s="69">
        <v>26</v>
      </c>
      <c r="CX207" s="69">
        <v>0</v>
      </c>
      <c r="CY207" s="69">
        <v>0</v>
      </c>
      <c r="CZ207" s="69">
        <v>0</v>
      </c>
      <c r="DA207" s="69">
        <v>0</v>
      </c>
      <c r="DG207" t="str">
        <f t="shared" si="9"/>
        <v>DO</v>
      </c>
    </row>
    <row r="208" spans="1:111">
      <c r="A208" t="str">
        <f t="shared" si="8"/>
        <v>05DO</v>
      </c>
      <c r="B208" s="67" t="s">
        <v>4</v>
      </c>
      <c r="C208" s="67" t="s">
        <v>408</v>
      </c>
      <c r="D208" s="67" t="s">
        <v>409</v>
      </c>
      <c r="E208" s="68">
        <v>45384</v>
      </c>
      <c r="F208" s="185" t="s">
        <v>986</v>
      </c>
      <c r="G208" s="67" t="s">
        <v>990</v>
      </c>
      <c r="H208" s="69">
        <v>2</v>
      </c>
      <c r="I208" s="69">
        <v>1</v>
      </c>
      <c r="J208" s="69">
        <v>150</v>
      </c>
      <c r="K208" s="69">
        <v>239</v>
      </c>
      <c r="L208" s="69">
        <v>238</v>
      </c>
      <c r="M208" s="69">
        <v>1</v>
      </c>
      <c r="N208" s="69">
        <v>0</v>
      </c>
      <c r="O208" s="69">
        <v>0</v>
      </c>
      <c r="P208" s="69">
        <v>72</v>
      </c>
      <c r="Q208" s="80">
        <v>17</v>
      </c>
      <c r="R208" s="80">
        <v>1504656</v>
      </c>
      <c r="S208" s="80">
        <v>50000</v>
      </c>
      <c r="T208" s="80">
        <v>1454656</v>
      </c>
      <c r="U208" s="80">
        <v>1506430</v>
      </c>
      <c r="V208" s="80">
        <v>1447570</v>
      </c>
      <c r="W208" s="80">
        <v>0</v>
      </c>
      <c r="X208" s="80">
        <v>0</v>
      </c>
      <c r="Y208" s="80">
        <v>0</v>
      </c>
      <c r="Z208" s="80">
        <v>1447570</v>
      </c>
      <c r="AA208" s="80">
        <v>1445324</v>
      </c>
      <c r="AB208" s="80">
        <v>-472</v>
      </c>
      <c r="AC208" s="69">
        <v>1774</v>
      </c>
      <c r="AD208" s="69">
        <v>46</v>
      </c>
      <c r="AE208" s="69">
        <v>0</v>
      </c>
      <c r="AF208" s="80">
        <v>17</v>
      </c>
      <c r="AG208" s="80">
        <v>0</v>
      </c>
      <c r="AH208" s="69">
        <v>0</v>
      </c>
      <c r="AI208" s="69">
        <v>0</v>
      </c>
      <c r="AJ208" s="80">
        <v>0</v>
      </c>
      <c r="AK208" s="80">
        <v>0</v>
      </c>
      <c r="AL208" s="69">
        <v>0</v>
      </c>
      <c r="AM208" s="69">
        <v>0</v>
      </c>
      <c r="AN208" s="80">
        <v>0</v>
      </c>
      <c r="AO208" s="80">
        <v>0</v>
      </c>
      <c r="AP208" s="69">
        <v>0</v>
      </c>
      <c r="AQ208" s="69">
        <v>0</v>
      </c>
      <c r="AR208" s="80">
        <v>0</v>
      </c>
      <c r="AS208" s="80">
        <v>0</v>
      </c>
      <c r="AT208" s="69">
        <v>0</v>
      </c>
      <c r="AU208" s="69">
        <v>0</v>
      </c>
      <c r="AV208" s="80">
        <v>0</v>
      </c>
      <c r="AW208" s="80">
        <v>0</v>
      </c>
      <c r="AX208" s="69">
        <v>0</v>
      </c>
      <c r="AY208" s="69">
        <v>0</v>
      </c>
      <c r="AZ208" s="80">
        <v>0</v>
      </c>
      <c r="BA208" s="80">
        <v>0</v>
      </c>
      <c r="BB208" s="69">
        <v>0</v>
      </c>
      <c r="BC208" s="69">
        <v>0</v>
      </c>
      <c r="BD208" s="80">
        <v>0</v>
      </c>
      <c r="BE208" s="80">
        <v>0</v>
      </c>
      <c r="BF208" s="69">
        <v>0</v>
      </c>
      <c r="BG208" s="69">
        <v>0</v>
      </c>
      <c r="BH208" s="80">
        <v>0</v>
      </c>
      <c r="BI208" s="80">
        <v>0</v>
      </c>
      <c r="BJ208" s="69">
        <v>0</v>
      </c>
      <c r="BK208" s="69">
        <v>0</v>
      </c>
      <c r="BL208" s="80">
        <v>0</v>
      </c>
      <c r="BM208" s="80">
        <v>0</v>
      </c>
      <c r="BN208" s="69">
        <v>0</v>
      </c>
      <c r="BO208" s="69">
        <v>0</v>
      </c>
      <c r="BP208" s="80">
        <v>0</v>
      </c>
      <c r="BQ208" s="80">
        <v>0</v>
      </c>
      <c r="BR208" s="69">
        <v>0</v>
      </c>
      <c r="BS208" s="69">
        <v>0</v>
      </c>
      <c r="BT208" s="80">
        <v>0</v>
      </c>
      <c r="BU208" s="80">
        <v>0</v>
      </c>
      <c r="BV208" s="69">
        <v>0</v>
      </c>
      <c r="BW208" s="69">
        <v>0</v>
      </c>
      <c r="BX208" s="80">
        <v>0</v>
      </c>
      <c r="BY208" s="80">
        <v>0</v>
      </c>
      <c r="BZ208" s="69">
        <v>0</v>
      </c>
      <c r="CA208" s="69">
        <v>0</v>
      </c>
      <c r="CB208" s="80">
        <v>17</v>
      </c>
      <c r="CC208" s="80">
        <v>0</v>
      </c>
      <c r="CD208" s="69">
        <v>0</v>
      </c>
      <c r="CE208" s="69" t="s">
        <v>843</v>
      </c>
      <c r="CF208" s="69" t="s">
        <v>844</v>
      </c>
      <c r="CG208" s="69" t="s">
        <v>709</v>
      </c>
      <c r="CH208" s="69" t="s">
        <v>709</v>
      </c>
      <c r="CI208" s="69" t="s">
        <v>709</v>
      </c>
      <c r="CJ208" s="68" t="s">
        <v>709</v>
      </c>
      <c r="CK208" s="68">
        <v>45848</v>
      </c>
      <c r="CL208" s="185" t="s">
        <v>988</v>
      </c>
      <c r="CM208" s="67" t="s">
        <v>989</v>
      </c>
      <c r="CN208" s="67" t="s">
        <v>168</v>
      </c>
      <c r="CO208" s="68">
        <v>45798</v>
      </c>
      <c r="CP208" s="185" t="s">
        <v>986</v>
      </c>
      <c r="CQ208" s="67" t="s">
        <v>994</v>
      </c>
      <c r="CR208" s="67" t="s">
        <v>1036</v>
      </c>
      <c r="CS208" s="69">
        <v>1590260.07</v>
      </c>
      <c r="CT208" s="69"/>
      <c r="CU208" s="69"/>
      <c r="CV208" s="69">
        <v>17</v>
      </c>
      <c r="CW208" s="69">
        <v>26</v>
      </c>
      <c r="CX208" s="69">
        <v>0</v>
      </c>
      <c r="CY208" s="69">
        <v>0</v>
      </c>
      <c r="CZ208" s="69">
        <v>0</v>
      </c>
      <c r="DA208" s="69">
        <v>0</v>
      </c>
      <c r="DG208" t="str">
        <f t="shared" si="9"/>
        <v>DO</v>
      </c>
    </row>
    <row r="209" spans="1:111">
      <c r="A209" t="str">
        <f t="shared" si="8"/>
        <v>05DO</v>
      </c>
      <c r="B209" s="67" t="s">
        <v>4</v>
      </c>
      <c r="C209" s="67" t="s">
        <v>410</v>
      </c>
      <c r="D209" s="67" t="s">
        <v>411</v>
      </c>
      <c r="E209" s="68">
        <v>45356</v>
      </c>
      <c r="F209" s="185" t="s">
        <v>991</v>
      </c>
      <c r="G209" s="67" t="s">
        <v>990</v>
      </c>
      <c r="H209" s="69">
        <v>3</v>
      </c>
      <c r="I209" s="69">
        <v>3</v>
      </c>
      <c r="J209" s="69">
        <v>350</v>
      </c>
      <c r="K209" s="69">
        <v>458</v>
      </c>
      <c r="L209" s="69">
        <v>457</v>
      </c>
      <c r="M209" s="69">
        <v>1</v>
      </c>
      <c r="N209" s="69">
        <v>0</v>
      </c>
      <c r="O209" s="69">
        <v>0</v>
      </c>
      <c r="P209" s="69">
        <v>108</v>
      </c>
      <c r="Q209" s="80">
        <v>0</v>
      </c>
      <c r="R209" s="80">
        <v>16652098</v>
      </c>
      <c r="S209" s="80">
        <v>150000</v>
      </c>
      <c r="T209" s="80">
        <v>16502098</v>
      </c>
      <c r="U209" s="80">
        <v>16895551</v>
      </c>
      <c r="V209" s="80">
        <v>16781249</v>
      </c>
      <c r="W209" s="80">
        <v>0</v>
      </c>
      <c r="X209" s="80">
        <v>0</v>
      </c>
      <c r="Y209" s="80">
        <v>0</v>
      </c>
      <c r="Z209" s="80">
        <v>16781249</v>
      </c>
      <c r="AA209" s="80">
        <v>16753875</v>
      </c>
      <c r="AB209" s="80">
        <v>-23602</v>
      </c>
      <c r="AC209" s="69">
        <v>243453</v>
      </c>
      <c r="AD209" s="69">
        <v>50</v>
      </c>
      <c r="AE209" s="69">
        <v>0</v>
      </c>
      <c r="AF209" s="80">
        <v>0</v>
      </c>
      <c r="AG209" s="80">
        <v>254263</v>
      </c>
      <c r="AH209" s="69">
        <v>0</v>
      </c>
      <c r="AI209" s="69">
        <v>0</v>
      </c>
      <c r="AJ209" s="80">
        <v>0</v>
      </c>
      <c r="AK209" s="80">
        <v>0</v>
      </c>
      <c r="AL209" s="69">
        <v>0</v>
      </c>
      <c r="AM209" s="69">
        <v>0</v>
      </c>
      <c r="AN209" s="80">
        <v>0</v>
      </c>
      <c r="AO209" s="80">
        <v>0</v>
      </c>
      <c r="AP209" s="69">
        <v>0</v>
      </c>
      <c r="AQ209" s="69">
        <v>0</v>
      </c>
      <c r="AR209" s="80">
        <v>0</v>
      </c>
      <c r="AS209" s="80">
        <v>0</v>
      </c>
      <c r="AT209" s="69">
        <v>0</v>
      </c>
      <c r="AU209" s="69">
        <v>0</v>
      </c>
      <c r="AV209" s="80">
        <v>0</v>
      </c>
      <c r="AW209" s="80">
        <v>0</v>
      </c>
      <c r="AX209" s="69">
        <v>0</v>
      </c>
      <c r="AY209" s="69">
        <v>0</v>
      </c>
      <c r="AZ209" s="80">
        <v>0</v>
      </c>
      <c r="BA209" s="80">
        <v>0</v>
      </c>
      <c r="BB209" s="69">
        <v>0</v>
      </c>
      <c r="BC209" s="69">
        <v>0</v>
      </c>
      <c r="BD209" s="80">
        <v>0</v>
      </c>
      <c r="BE209" s="80">
        <v>0</v>
      </c>
      <c r="BF209" s="69">
        <v>0</v>
      </c>
      <c r="BG209" s="69">
        <v>0</v>
      </c>
      <c r="BH209" s="80">
        <v>0</v>
      </c>
      <c r="BI209" s="80">
        <v>0</v>
      </c>
      <c r="BJ209" s="69">
        <v>0</v>
      </c>
      <c r="BK209" s="69">
        <v>0</v>
      </c>
      <c r="BL209" s="80">
        <v>0</v>
      </c>
      <c r="BM209" s="80">
        <v>0</v>
      </c>
      <c r="BN209" s="69">
        <v>0</v>
      </c>
      <c r="BO209" s="69">
        <v>0</v>
      </c>
      <c r="BP209" s="80">
        <v>0</v>
      </c>
      <c r="BQ209" s="80">
        <v>0</v>
      </c>
      <c r="BR209" s="69">
        <v>0</v>
      </c>
      <c r="BS209" s="69">
        <v>0</v>
      </c>
      <c r="BT209" s="80">
        <v>0</v>
      </c>
      <c r="BU209" s="80">
        <v>0</v>
      </c>
      <c r="BV209" s="69">
        <v>0</v>
      </c>
      <c r="BW209" s="69">
        <v>0</v>
      </c>
      <c r="BX209" s="80">
        <v>0</v>
      </c>
      <c r="BY209" s="80">
        <v>0</v>
      </c>
      <c r="BZ209" s="69">
        <v>0</v>
      </c>
      <c r="CA209" s="69">
        <v>0</v>
      </c>
      <c r="CB209" s="80">
        <v>0</v>
      </c>
      <c r="CC209" s="80">
        <v>254263</v>
      </c>
      <c r="CD209" s="69">
        <v>0</v>
      </c>
      <c r="CE209" s="69" t="s">
        <v>762</v>
      </c>
      <c r="CF209" s="69" t="s">
        <v>763</v>
      </c>
      <c r="CG209" s="69" t="s">
        <v>709</v>
      </c>
      <c r="CH209" s="69" t="s">
        <v>709</v>
      </c>
      <c r="CI209" s="69" t="s">
        <v>709</v>
      </c>
      <c r="CJ209" s="68" t="s">
        <v>709</v>
      </c>
      <c r="CK209" s="68">
        <v>46111</v>
      </c>
      <c r="CL209" s="185" t="s">
        <v>991</v>
      </c>
      <c r="CM209" s="67" t="s">
        <v>989</v>
      </c>
      <c r="CN209" s="67" t="s">
        <v>168</v>
      </c>
      <c r="CO209" s="68">
        <v>45995</v>
      </c>
      <c r="CP209" s="185" t="s">
        <v>993</v>
      </c>
      <c r="CQ209" s="67" t="s">
        <v>989</v>
      </c>
      <c r="CR209" s="67" t="s">
        <v>1035</v>
      </c>
      <c r="CS209" s="69">
        <v>16309344.710000001</v>
      </c>
      <c r="CT209" s="69"/>
      <c r="CU209" s="69"/>
      <c r="CV209" s="69">
        <v>0</v>
      </c>
      <c r="CW209" s="69">
        <v>58</v>
      </c>
      <c r="CX209" s="69">
        <v>0</v>
      </c>
      <c r="CY209" s="69">
        <v>0</v>
      </c>
      <c r="CZ209" s="69">
        <v>0</v>
      </c>
      <c r="DA209" s="69">
        <v>0</v>
      </c>
      <c r="DG209" t="str">
        <f t="shared" si="9"/>
        <v>DO</v>
      </c>
    </row>
    <row r="210" spans="1:111">
      <c r="A210" t="str">
        <f t="shared" si="8"/>
        <v>05DO</v>
      </c>
      <c r="B210" s="67" t="s">
        <v>4</v>
      </c>
      <c r="C210" s="67" t="s">
        <v>412</v>
      </c>
      <c r="D210" s="67" t="s">
        <v>413</v>
      </c>
      <c r="E210" s="68">
        <v>45356</v>
      </c>
      <c r="F210" s="185" t="s">
        <v>991</v>
      </c>
      <c r="G210" s="67" t="s">
        <v>990</v>
      </c>
      <c r="H210" s="69">
        <v>3</v>
      </c>
      <c r="I210" s="69">
        <v>5</v>
      </c>
      <c r="J210" s="69">
        <v>250</v>
      </c>
      <c r="K210" s="69">
        <v>400</v>
      </c>
      <c r="L210" s="69">
        <v>400</v>
      </c>
      <c r="M210" s="69">
        <v>0</v>
      </c>
      <c r="N210" s="69">
        <v>0</v>
      </c>
      <c r="O210" s="69">
        <v>0</v>
      </c>
      <c r="P210" s="69">
        <v>130</v>
      </c>
      <c r="Q210" s="80">
        <v>20</v>
      </c>
      <c r="R210" s="80">
        <v>5562121</v>
      </c>
      <c r="S210" s="80">
        <v>50000</v>
      </c>
      <c r="T210" s="80">
        <v>5512121</v>
      </c>
      <c r="U210" s="80">
        <v>5724310</v>
      </c>
      <c r="V210" s="80">
        <v>5880473</v>
      </c>
      <c r="W210" s="80">
        <v>0</v>
      </c>
      <c r="X210" s="80">
        <v>0</v>
      </c>
      <c r="Y210" s="80">
        <v>0</v>
      </c>
      <c r="Z210" s="80">
        <v>5880473</v>
      </c>
      <c r="AA210" s="80">
        <v>5842942</v>
      </c>
      <c r="AB210" s="80">
        <v>-14889</v>
      </c>
      <c r="AC210" s="69">
        <v>162189</v>
      </c>
      <c r="AD210" s="69">
        <v>89</v>
      </c>
      <c r="AE210" s="69">
        <v>0</v>
      </c>
      <c r="AF210" s="80">
        <v>0</v>
      </c>
      <c r="AG210" s="80">
        <v>29317</v>
      </c>
      <c r="AH210" s="69">
        <v>0</v>
      </c>
      <c r="AI210" s="69">
        <v>0</v>
      </c>
      <c r="AJ210" s="80">
        <v>20</v>
      </c>
      <c r="AK210" s="80">
        <v>112422</v>
      </c>
      <c r="AL210" s="69">
        <v>22050</v>
      </c>
      <c r="AM210" s="69">
        <v>0</v>
      </c>
      <c r="AN210" s="80">
        <v>0</v>
      </c>
      <c r="AO210" s="80">
        <v>0</v>
      </c>
      <c r="AP210" s="69">
        <v>0</v>
      </c>
      <c r="AQ210" s="69">
        <v>0</v>
      </c>
      <c r="AR210" s="80">
        <v>0</v>
      </c>
      <c r="AS210" s="80">
        <v>0</v>
      </c>
      <c r="AT210" s="69">
        <v>0</v>
      </c>
      <c r="AU210" s="69">
        <v>0</v>
      </c>
      <c r="AV210" s="80">
        <v>0</v>
      </c>
      <c r="AW210" s="80">
        <v>0</v>
      </c>
      <c r="AX210" s="69">
        <v>0</v>
      </c>
      <c r="AY210" s="69">
        <v>0</v>
      </c>
      <c r="AZ210" s="80">
        <v>0</v>
      </c>
      <c r="BA210" s="80">
        <v>0</v>
      </c>
      <c r="BB210" s="69">
        <v>0</v>
      </c>
      <c r="BC210" s="69">
        <v>0</v>
      </c>
      <c r="BD210" s="80">
        <v>0</v>
      </c>
      <c r="BE210" s="80">
        <v>0</v>
      </c>
      <c r="BF210" s="69">
        <v>0</v>
      </c>
      <c r="BG210" s="69">
        <v>0</v>
      </c>
      <c r="BH210" s="80">
        <v>0</v>
      </c>
      <c r="BI210" s="80">
        <v>0</v>
      </c>
      <c r="BJ210" s="69">
        <v>0</v>
      </c>
      <c r="BK210" s="69">
        <v>0</v>
      </c>
      <c r="BL210" s="80">
        <v>0</v>
      </c>
      <c r="BM210" s="80">
        <v>0</v>
      </c>
      <c r="BN210" s="69">
        <v>0</v>
      </c>
      <c r="BO210" s="69">
        <v>0</v>
      </c>
      <c r="BP210" s="80">
        <v>0</v>
      </c>
      <c r="BQ210" s="80">
        <v>0</v>
      </c>
      <c r="BR210" s="69">
        <v>0</v>
      </c>
      <c r="BS210" s="69">
        <v>0</v>
      </c>
      <c r="BT210" s="80">
        <v>0</v>
      </c>
      <c r="BU210" s="80">
        <v>0</v>
      </c>
      <c r="BV210" s="69">
        <v>0</v>
      </c>
      <c r="BW210" s="69">
        <v>0</v>
      </c>
      <c r="BX210" s="80">
        <v>0</v>
      </c>
      <c r="BY210" s="80">
        <v>0</v>
      </c>
      <c r="BZ210" s="69">
        <v>0</v>
      </c>
      <c r="CA210" s="69">
        <v>0</v>
      </c>
      <c r="CB210" s="80">
        <v>20</v>
      </c>
      <c r="CC210" s="80">
        <v>141739</v>
      </c>
      <c r="CD210" s="69">
        <v>22050</v>
      </c>
      <c r="CE210" s="69" t="s">
        <v>735</v>
      </c>
      <c r="CF210" s="69" t="s">
        <v>736</v>
      </c>
      <c r="CG210" s="69" t="s">
        <v>709</v>
      </c>
      <c r="CH210" s="69" t="s">
        <v>709</v>
      </c>
      <c r="CI210" s="69" t="s">
        <v>709</v>
      </c>
      <c r="CJ210" s="68" t="s">
        <v>709</v>
      </c>
      <c r="CK210" s="68">
        <v>46000</v>
      </c>
      <c r="CL210" s="185" t="s">
        <v>993</v>
      </c>
      <c r="CM210" s="67" t="s">
        <v>989</v>
      </c>
      <c r="CN210" s="67" t="s">
        <v>168</v>
      </c>
      <c r="CO210" s="68">
        <v>45931</v>
      </c>
      <c r="CP210" s="185" t="s">
        <v>993</v>
      </c>
      <c r="CQ210" s="67" t="s">
        <v>989</v>
      </c>
      <c r="CR210" s="67" t="s">
        <v>1035</v>
      </c>
      <c r="CS210" s="69">
        <v>6330177.4800000004</v>
      </c>
      <c r="CT210" s="69"/>
      <c r="CU210" s="69"/>
      <c r="CV210" s="69">
        <v>0</v>
      </c>
      <c r="CW210" s="69">
        <v>41</v>
      </c>
      <c r="CX210" s="69">
        <v>0</v>
      </c>
      <c r="CY210" s="69">
        <v>0</v>
      </c>
      <c r="CZ210" s="69">
        <v>0</v>
      </c>
      <c r="DA210" s="69">
        <v>0</v>
      </c>
      <c r="DG210" t="str">
        <f t="shared" si="9"/>
        <v>DO</v>
      </c>
    </row>
    <row r="211" spans="1:111">
      <c r="A211" t="str">
        <f t="shared" si="8"/>
        <v>05DO</v>
      </c>
      <c r="B211" s="67" t="s">
        <v>4</v>
      </c>
      <c r="C211" s="67" t="s">
        <v>414</v>
      </c>
      <c r="D211" s="67" t="s">
        <v>415</v>
      </c>
      <c r="E211" s="68">
        <v>45384</v>
      </c>
      <c r="F211" s="185" t="s">
        <v>986</v>
      </c>
      <c r="G211" s="67" t="s">
        <v>990</v>
      </c>
      <c r="H211" s="69">
        <v>2</v>
      </c>
      <c r="I211" s="69">
        <v>2</v>
      </c>
      <c r="J211" s="69">
        <v>260</v>
      </c>
      <c r="K211" s="69">
        <v>347</v>
      </c>
      <c r="L211" s="69">
        <v>320</v>
      </c>
      <c r="M211" s="69">
        <v>27</v>
      </c>
      <c r="N211" s="69">
        <v>0</v>
      </c>
      <c r="O211" s="69">
        <v>0</v>
      </c>
      <c r="P211" s="69">
        <v>72</v>
      </c>
      <c r="Q211" s="80">
        <v>15</v>
      </c>
      <c r="R211" s="80">
        <v>4408516</v>
      </c>
      <c r="S211" s="80">
        <v>58000</v>
      </c>
      <c r="T211" s="80">
        <v>4350516</v>
      </c>
      <c r="U211" s="80">
        <v>4442576</v>
      </c>
      <c r="V211" s="80">
        <v>4279968</v>
      </c>
      <c r="W211" s="80">
        <v>0</v>
      </c>
      <c r="X211" s="80">
        <v>0</v>
      </c>
      <c r="Y211" s="80">
        <v>0</v>
      </c>
      <c r="Z211" s="80">
        <v>4279968</v>
      </c>
      <c r="AA211" s="80">
        <v>4272484</v>
      </c>
      <c r="AB211" s="80">
        <v>0</v>
      </c>
      <c r="AC211" s="69">
        <v>34060</v>
      </c>
      <c r="AD211" s="69">
        <v>38</v>
      </c>
      <c r="AE211" s="69">
        <v>0</v>
      </c>
      <c r="AF211" s="80">
        <v>0</v>
      </c>
      <c r="AG211" s="80">
        <v>3850</v>
      </c>
      <c r="AH211" s="69">
        <v>0</v>
      </c>
      <c r="AI211" s="69">
        <v>0</v>
      </c>
      <c r="AJ211" s="80">
        <v>0</v>
      </c>
      <c r="AK211" s="80">
        <v>512</v>
      </c>
      <c r="AL211" s="69">
        <v>0</v>
      </c>
      <c r="AM211" s="69">
        <v>0</v>
      </c>
      <c r="AN211" s="80">
        <v>0</v>
      </c>
      <c r="AO211" s="80">
        <v>0</v>
      </c>
      <c r="AP211" s="69">
        <v>0</v>
      </c>
      <c r="AQ211" s="69">
        <v>0</v>
      </c>
      <c r="AR211" s="80">
        <v>0</v>
      </c>
      <c r="AS211" s="80">
        <v>0</v>
      </c>
      <c r="AT211" s="69">
        <v>0</v>
      </c>
      <c r="AU211" s="69">
        <v>0</v>
      </c>
      <c r="AV211" s="80">
        <v>0</v>
      </c>
      <c r="AW211" s="80">
        <v>0</v>
      </c>
      <c r="AX211" s="69">
        <v>0</v>
      </c>
      <c r="AY211" s="69">
        <v>0</v>
      </c>
      <c r="AZ211" s="80">
        <v>15</v>
      </c>
      <c r="BA211" s="80">
        <v>26576</v>
      </c>
      <c r="BB211" s="69">
        <v>0</v>
      </c>
      <c r="BC211" s="69">
        <v>0</v>
      </c>
      <c r="BD211" s="80">
        <v>0</v>
      </c>
      <c r="BE211" s="80">
        <v>0</v>
      </c>
      <c r="BF211" s="69">
        <v>0</v>
      </c>
      <c r="BG211" s="69">
        <v>0</v>
      </c>
      <c r="BH211" s="80">
        <v>0</v>
      </c>
      <c r="BI211" s="80">
        <v>0</v>
      </c>
      <c r="BJ211" s="69">
        <v>0</v>
      </c>
      <c r="BK211" s="69">
        <v>0</v>
      </c>
      <c r="BL211" s="80">
        <v>0</v>
      </c>
      <c r="BM211" s="80">
        <v>0</v>
      </c>
      <c r="BN211" s="69">
        <v>0</v>
      </c>
      <c r="BO211" s="69">
        <v>0</v>
      </c>
      <c r="BP211" s="80">
        <v>0</v>
      </c>
      <c r="BQ211" s="80">
        <v>0</v>
      </c>
      <c r="BR211" s="69">
        <v>0</v>
      </c>
      <c r="BS211" s="69">
        <v>0</v>
      </c>
      <c r="BT211" s="80">
        <v>0</v>
      </c>
      <c r="BU211" s="80">
        <v>0</v>
      </c>
      <c r="BV211" s="69">
        <v>0</v>
      </c>
      <c r="BW211" s="69">
        <v>0</v>
      </c>
      <c r="BX211" s="80">
        <v>0</v>
      </c>
      <c r="BY211" s="80">
        <v>0</v>
      </c>
      <c r="BZ211" s="69">
        <v>0</v>
      </c>
      <c r="CA211" s="69">
        <v>0</v>
      </c>
      <c r="CB211" s="80">
        <v>15</v>
      </c>
      <c r="CC211" s="80">
        <v>30938</v>
      </c>
      <c r="CD211" s="69">
        <v>0</v>
      </c>
      <c r="CE211" s="69" t="s">
        <v>794</v>
      </c>
      <c r="CF211" s="69" t="s">
        <v>795</v>
      </c>
      <c r="CG211" s="69" t="s">
        <v>709</v>
      </c>
      <c r="CH211" s="69" t="s">
        <v>709</v>
      </c>
      <c r="CI211" s="69" t="s">
        <v>709</v>
      </c>
      <c r="CJ211" s="68" t="s">
        <v>709</v>
      </c>
      <c r="CK211" s="68">
        <v>45848</v>
      </c>
      <c r="CL211" s="185" t="s">
        <v>988</v>
      </c>
      <c r="CM211" s="67" t="s">
        <v>989</v>
      </c>
      <c r="CN211" s="67" t="s">
        <v>168</v>
      </c>
      <c r="CO211" s="68">
        <v>45796</v>
      </c>
      <c r="CP211" s="185" t="s">
        <v>986</v>
      </c>
      <c r="CQ211" s="67" t="s">
        <v>994</v>
      </c>
      <c r="CR211" s="67" t="s">
        <v>1033</v>
      </c>
      <c r="CS211" s="69">
        <v>6688704.6500000004</v>
      </c>
      <c r="CT211" s="69"/>
      <c r="CU211" s="69"/>
      <c r="CV211" s="69">
        <v>0</v>
      </c>
      <c r="CW211" s="69">
        <v>34</v>
      </c>
      <c r="CX211" s="69">
        <v>0</v>
      </c>
      <c r="CY211" s="69">
        <v>0</v>
      </c>
      <c r="CZ211" s="69">
        <v>0</v>
      </c>
      <c r="DA211" s="69">
        <v>0</v>
      </c>
      <c r="DG211" t="str">
        <f t="shared" si="9"/>
        <v>DO</v>
      </c>
    </row>
    <row r="212" spans="1:111">
      <c r="A212" t="str">
        <f t="shared" si="8"/>
        <v>05DO</v>
      </c>
      <c r="B212" s="67" t="s">
        <v>4</v>
      </c>
      <c r="C212" s="67" t="s">
        <v>663</v>
      </c>
      <c r="D212" s="67" t="s">
        <v>664</v>
      </c>
      <c r="E212" s="68">
        <v>45447</v>
      </c>
      <c r="F212" s="185" t="s">
        <v>986</v>
      </c>
      <c r="G212" s="67" t="s">
        <v>990</v>
      </c>
      <c r="H212" s="69">
        <v>1</v>
      </c>
      <c r="I212" s="69">
        <v>0</v>
      </c>
      <c r="J212" s="69">
        <v>160</v>
      </c>
      <c r="K212" s="69">
        <v>367</v>
      </c>
      <c r="L212" s="69">
        <v>366</v>
      </c>
      <c r="M212" s="69">
        <v>1</v>
      </c>
      <c r="N212" s="69">
        <v>0</v>
      </c>
      <c r="O212" s="69">
        <v>0</v>
      </c>
      <c r="P212" s="69">
        <v>195</v>
      </c>
      <c r="Q212" s="80">
        <v>12</v>
      </c>
      <c r="R212" s="80">
        <v>1554510</v>
      </c>
      <c r="S212" s="80">
        <v>50000</v>
      </c>
      <c r="T212" s="80">
        <v>1504510</v>
      </c>
      <c r="U212" s="80">
        <v>1554510</v>
      </c>
      <c r="V212" s="80">
        <v>1576041</v>
      </c>
      <c r="W212" s="80">
        <v>0</v>
      </c>
      <c r="X212" s="80">
        <v>0</v>
      </c>
      <c r="Y212" s="80">
        <v>0</v>
      </c>
      <c r="Z212" s="80">
        <v>1576041</v>
      </c>
      <c r="AA212" s="80">
        <v>1575969</v>
      </c>
      <c r="AB212" s="80">
        <v>-72</v>
      </c>
      <c r="AC212" s="69">
        <v>0</v>
      </c>
      <c r="AD212" s="69">
        <v>154</v>
      </c>
      <c r="AE212" s="69">
        <v>0</v>
      </c>
      <c r="AF212" s="80">
        <v>0</v>
      </c>
      <c r="AG212" s="80">
        <v>3946</v>
      </c>
      <c r="AH212" s="69">
        <v>0</v>
      </c>
      <c r="AI212" s="69">
        <v>0</v>
      </c>
      <c r="AJ212" s="80">
        <v>7</v>
      </c>
      <c r="AK212" s="80">
        <v>16349</v>
      </c>
      <c r="AL212" s="69">
        <v>0</v>
      </c>
      <c r="AM212" s="69">
        <v>0</v>
      </c>
      <c r="AN212" s="80">
        <v>0</v>
      </c>
      <c r="AO212" s="80">
        <v>0</v>
      </c>
      <c r="AP212" s="69">
        <v>0</v>
      </c>
      <c r="AQ212" s="69">
        <v>0</v>
      </c>
      <c r="AR212" s="80">
        <v>0</v>
      </c>
      <c r="AS212" s="80">
        <v>0</v>
      </c>
      <c r="AT212" s="69">
        <v>0</v>
      </c>
      <c r="AU212" s="69">
        <v>0</v>
      </c>
      <c r="AV212" s="80">
        <v>0</v>
      </c>
      <c r="AW212" s="80">
        <v>0</v>
      </c>
      <c r="AX212" s="69">
        <v>0</v>
      </c>
      <c r="AY212" s="69">
        <v>0</v>
      </c>
      <c r="AZ212" s="80">
        <v>0</v>
      </c>
      <c r="BA212" s="80">
        <v>16616</v>
      </c>
      <c r="BB212" s="69">
        <v>0</v>
      </c>
      <c r="BC212" s="69">
        <v>0</v>
      </c>
      <c r="BD212" s="80">
        <v>0</v>
      </c>
      <c r="BE212" s="80">
        <v>0</v>
      </c>
      <c r="BF212" s="69">
        <v>0</v>
      </c>
      <c r="BG212" s="69">
        <v>0</v>
      </c>
      <c r="BH212" s="80">
        <v>0</v>
      </c>
      <c r="BI212" s="80">
        <v>0</v>
      </c>
      <c r="BJ212" s="69">
        <v>0</v>
      </c>
      <c r="BK212" s="69">
        <v>0</v>
      </c>
      <c r="BL212" s="80">
        <v>0</v>
      </c>
      <c r="BM212" s="80">
        <v>0</v>
      </c>
      <c r="BN212" s="69">
        <v>0</v>
      </c>
      <c r="BO212" s="69">
        <v>0</v>
      </c>
      <c r="BP212" s="80">
        <v>0</v>
      </c>
      <c r="BQ212" s="80">
        <v>0</v>
      </c>
      <c r="BR212" s="69">
        <v>0</v>
      </c>
      <c r="BS212" s="69">
        <v>0</v>
      </c>
      <c r="BT212" s="80">
        <v>0</v>
      </c>
      <c r="BU212" s="80">
        <v>0</v>
      </c>
      <c r="BV212" s="69">
        <v>0</v>
      </c>
      <c r="BW212" s="69">
        <v>0</v>
      </c>
      <c r="BX212" s="80">
        <v>0</v>
      </c>
      <c r="BY212" s="80">
        <v>0</v>
      </c>
      <c r="BZ212" s="69">
        <v>0</v>
      </c>
      <c r="CA212" s="69">
        <v>0</v>
      </c>
      <c r="CB212" s="80">
        <v>7</v>
      </c>
      <c r="CC212" s="80">
        <v>36911</v>
      </c>
      <c r="CD212" s="69">
        <v>0</v>
      </c>
      <c r="CE212" s="69" t="s">
        <v>759</v>
      </c>
      <c r="CF212" s="69" t="s">
        <v>760</v>
      </c>
      <c r="CG212" s="69" t="s">
        <v>709</v>
      </c>
      <c r="CH212" s="69" t="s">
        <v>709</v>
      </c>
      <c r="CI212" s="69" t="s">
        <v>709</v>
      </c>
      <c r="CJ212" s="68" t="s">
        <v>709</v>
      </c>
      <c r="CK212" s="68">
        <v>46077</v>
      </c>
      <c r="CL212" s="185" t="s">
        <v>991</v>
      </c>
      <c r="CM212" s="67" t="s">
        <v>989</v>
      </c>
      <c r="CN212" s="67" t="s">
        <v>168</v>
      </c>
      <c r="CO212" s="68">
        <v>46028</v>
      </c>
      <c r="CP212" s="185" t="s">
        <v>991</v>
      </c>
      <c r="CQ212" s="67" t="s">
        <v>989</v>
      </c>
      <c r="CR212" s="67" t="s">
        <v>1034</v>
      </c>
      <c r="CS212" s="69">
        <v>1518095.5</v>
      </c>
      <c r="CT212" s="69"/>
      <c r="CU212" s="69"/>
      <c r="CV212" s="69">
        <v>7</v>
      </c>
      <c r="CW212" s="69">
        <v>41</v>
      </c>
      <c r="CX212" s="69">
        <v>0</v>
      </c>
      <c r="CY212" s="69">
        <v>0</v>
      </c>
      <c r="CZ212" s="69">
        <v>0</v>
      </c>
      <c r="DA212" s="69">
        <v>0</v>
      </c>
      <c r="DG212" t="str">
        <f t="shared" si="9"/>
        <v>DO</v>
      </c>
    </row>
    <row r="213" spans="1:111">
      <c r="A213" t="str">
        <f t="shared" si="8"/>
        <v>05DO</v>
      </c>
      <c r="B213" s="67" t="s">
        <v>4</v>
      </c>
      <c r="C213" s="67" t="s">
        <v>416</v>
      </c>
      <c r="D213" s="67" t="s">
        <v>417</v>
      </c>
      <c r="E213" s="68">
        <v>45566</v>
      </c>
      <c r="F213" s="185" t="s">
        <v>993</v>
      </c>
      <c r="G213" s="67" t="s">
        <v>994</v>
      </c>
      <c r="H213" s="69">
        <v>1</v>
      </c>
      <c r="I213" s="69">
        <v>3</v>
      </c>
      <c r="J213" s="69">
        <v>170</v>
      </c>
      <c r="K213" s="69">
        <v>268</v>
      </c>
      <c r="L213" s="69">
        <v>268</v>
      </c>
      <c r="M213" s="69">
        <v>0</v>
      </c>
      <c r="N213" s="69">
        <v>0</v>
      </c>
      <c r="O213" s="69">
        <v>0</v>
      </c>
      <c r="P213" s="69">
        <v>93</v>
      </c>
      <c r="Q213" s="80">
        <v>5</v>
      </c>
      <c r="R213" s="80">
        <v>7065614</v>
      </c>
      <c r="S213" s="80">
        <v>86000</v>
      </c>
      <c r="T213" s="80">
        <v>6979614</v>
      </c>
      <c r="U213" s="80">
        <v>7183452</v>
      </c>
      <c r="V213" s="80">
        <v>7253477</v>
      </c>
      <c r="W213" s="80">
        <v>0</v>
      </c>
      <c r="X213" s="80">
        <v>0</v>
      </c>
      <c r="Y213" s="80">
        <v>0</v>
      </c>
      <c r="Z213" s="80">
        <v>7253477</v>
      </c>
      <c r="AA213" s="80">
        <v>7256561</v>
      </c>
      <c r="AB213" s="80">
        <v>3084</v>
      </c>
      <c r="AC213" s="69">
        <v>117838</v>
      </c>
      <c r="AD213" s="69">
        <v>75</v>
      </c>
      <c r="AE213" s="69">
        <v>0</v>
      </c>
      <c r="AF213" s="80">
        <v>5</v>
      </c>
      <c r="AG213" s="80">
        <v>62000</v>
      </c>
      <c r="AH213" s="69">
        <v>0</v>
      </c>
      <c r="AI213" s="69">
        <v>0</v>
      </c>
      <c r="AJ213" s="80">
        <v>0</v>
      </c>
      <c r="AK213" s="80">
        <v>47838</v>
      </c>
      <c r="AL213" s="69">
        <v>0</v>
      </c>
      <c r="AM213" s="69">
        <v>0</v>
      </c>
      <c r="AN213" s="80">
        <v>0</v>
      </c>
      <c r="AO213" s="80">
        <v>0</v>
      </c>
      <c r="AP213" s="69">
        <v>0</v>
      </c>
      <c r="AQ213" s="69">
        <v>0</v>
      </c>
      <c r="AR213" s="80">
        <v>0</v>
      </c>
      <c r="AS213" s="80">
        <v>0</v>
      </c>
      <c r="AT213" s="69">
        <v>0</v>
      </c>
      <c r="AU213" s="69">
        <v>0</v>
      </c>
      <c r="AV213" s="80">
        <v>0</v>
      </c>
      <c r="AW213" s="80">
        <v>0</v>
      </c>
      <c r="AX213" s="69">
        <v>0</v>
      </c>
      <c r="AY213" s="69">
        <v>0</v>
      </c>
      <c r="AZ213" s="80">
        <v>0</v>
      </c>
      <c r="BA213" s="80">
        <v>0</v>
      </c>
      <c r="BB213" s="69">
        <v>0</v>
      </c>
      <c r="BC213" s="69">
        <v>0</v>
      </c>
      <c r="BD213" s="80">
        <v>0</v>
      </c>
      <c r="BE213" s="80">
        <v>0</v>
      </c>
      <c r="BF213" s="69">
        <v>0</v>
      </c>
      <c r="BG213" s="69">
        <v>0</v>
      </c>
      <c r="BH213" s="80">
        <v>0</v>
      </c>
      <c r="BI213" s="80">
        <v>0</v>
      </c>
      <c r="BJ213" s="69">
        <v>0</v>
      </c>
      <c r="BK213" s="69">
        <v>0</v>
      </c>
      <c r="BL213" s="80">
        <v>0</v>
      </c>
      <c r="BM213" s="80">
        <v>0</v>
      </c>
      <c r="BN213" s="69">
        <v>0</v>
      </c>
      <c r="BO213" s="69">
        <v>0</v>
      </c>
      <c r="BP213" s="80">
        <v>0</v>
      </c>
      <c r="BQ213" s="80">
        <v>0</v>
      </c>
      <c r="BR213" s="69">
        <v>0</v>
      </c>
      <c r="BS213" s="69">
        <v>0</v>
      </c>
      <c r="BT213" s="80">
        <v>0</v>
      </c>
      <c r="BU213" s="80">
        <v>0</v>
      </c>
      <c r="BV213" s="69">
        <v>0</v>
      </c>
      <c r="BW213" s="69">
        <v>0</v>
      </c>
      <c r="BX213" s="80">
        <v>0</v>
      </c>
      <c r="BY213" s="80">
        <v>0</v>
      </c>
      <c r="BZ213" s="69">
        <v>0</v>
      </c>
      <c r="CA213" s="69">
        <v>0</v>
      </c>
      <c r="CB213" s="80">
        <v>5</v>
      </c>
      <c r="CC213" s="80">
        <v>109838</v>
      </c>
      <c r="CD213" s="69">
        <v>0</v>
      </c>
      <c r="CE213" s="69" t="s">
        <v>879</v>
      </c>
      <c r="CF213" s="69" t="s">
        <v>880</v>
      </c>
      <c r="CG213" s="69" t="s">
        <v>709</v>
      </c>
      <c r="CH213" s="69" t="s">
        <v>709</v>
      </c>
      <c r="CI213" s="69" t="s">
        <v>709</v>
      </c>
      <c r="CJ213" s="68" t="s">
        <v>709</v>
      </c>
      <c r="CK213" s="68">
        <v>46007</v>
      </c>
      <c r="CL213" s="185" t="s">
        <v>993</v>
      </c>
      <c r="CM213" s="67" t="s">
        <v>989</v>
      </c>
      <c r="CN213" s="67" t="s">
        <v>168</v>
      </c>
      <c r="CO213" s="68">
        <v>45953</v>
      </c>
      <c r="CP213" s="185" t="s">
        <v>993</v>
      </c>
      <c r="CQ213" s="67" t="s">
        <v>989</v>
      </c>
      <c r="CR213" s="67" t="s">
        <v>1036</v>
      </c>
      <c r="CS213" s="69">
        <v>8985393.3900000006</v>
      </c>
      <c r="CT213" s="69"/>
      <c r="CU213" s="69"/>
      <c r="CV213" s="69">
        <v>5</v>
      </c>
      <c r="CW213" s="69">
        <v>18</v>
      </c>
      <c r="CX213" s="69">
        <v>0</v>
      </c>
      <c r="CY213" s="69">
        <v>0</v>
      </c>
      <c r="CZ213" s="69">
        <v>0</v>
      </c>
      <c r="DA213" s="69">
        <v>0</v>
      </c>
      <c r="DG213" t="str">
        <f t="shared" si="9"/>
        <v>DO</v>
      </c>
    </row>
    <row r="214" spans="1:111">
      <c r="A214" t="str">
        <f t="shared" si="8"/>
        <v>05DO</v>
      </c>
      <c r="B214" s="67" t="s">
        <v>4</v>
      </c>
      <c r="C214" s="67" t="s">
        <v>665</v>
      </c>
      <c r="D214" s="67" t="s">
        <v>666</v>
      </c>
      <c r="E214" s="68">
        <v>45512</v>
      </c>
      <c r="F214" s="185" t="s">
        <v>988</v>
      </c>
      <c r="G214" s="67" t="s">
        <v>994</v>
      </c>
      <c r="H214" s="69">
        <v>1</v>
      </c>
      <c r="I214" s="69">
        <v>0</v>
      </c>
      <c r="J214" s="69">
        <v>270</v>
      </c>
      <c r="K214" s="69">
        <v>372</v>
      </c>
      <c r="L214" s="69">
        <v>353</v>
      </c>
      <c r="M214" s="69">
        <v>19</v>
      </c>
      <c r="N214" s="69">
        <v>0</v>
      </c>
      <c r="O214" s="69">
        <v>0</v>
      </c>
      <c r="P214" s="69">
        <v>88</v>
      </c>
      <c r="Q214" s="80">
        <v>14</v>
      </c>
      <c r="R214" s="80">
        <v>5664533</v>
      </c>
      <c r="S214" s="80">
        <v>50000</v>
      </c>
      <c r="T214" s="80">
        <v>5614533</v>
      </c>
      <c r="U214" s="80">
        <v>5664533</v>
      </c>
      <c r="V214" s="80">
        <v>5824248</v>
      </c>
      <c r="W214" s="80">
        <v>0</v>
      </c>
      <c r="X214" s="80">
        <v>0</v>
      </c>
      <c r="Y214" s="80">
        <v>0</v>
      </c>
      <c r="Z214" s="80">
        <v>5824248</v>
      </c>
      <c r="AA214" s="80">
        <v>5821719</v>
      </c>
      <c r="AB214" s="80">
        <v>-2529</v>
      </c>
      <c r="AC214" s="69">
        <v>0</v>
      </c>
      <c r="AD214" s="69">
        <v>50</v>
      </c>
      <c r="AE214" s="69">
        <v>0</v>
      </c>
      <c r="AF214" s="80">
        <v>0</v>
      </c>
      <c r="AG214" s="80">
        <v>6765</v>
      </c>
      <c r="AH214" s="69">
        <v>0</v>
      </c>
      <c r="AI214" s="69">
        <v>0</v>
      </c>
      <c r="AJ214" s="80">
        <v>0</v>
      </c>
      <c r="AK214" s="80">
        <v>12871</v>
      </c>
      <c r="AL214" s="69">
        <v>0</v>
      </c>
      <c r="AM214" s="69">
        <v>0</v>
      </c>
      <c r="AN214" s="80">
        <v>0</v>
      </c>
      <c r="AO214" s="80">
        <v>0</v>
      </c>
      <c r="AP214" s="69">
        <v>0</v>
      </c>
      <c r="AQ214" s="69">
        <v>0</v>
      </c>
      <c r="AR214" s="80">
        <v>0</v>
      </c>
      <c r="AS214" s="80">
        <v>0</v>
      </c>
      <c r="AT214" s="69">
        <v>0</v>
      </c>
      <c r="AU214" s="69">
        <v>0</v>
      </c>
      <c r="AV214" s="80">
        <v>0</v>
      </c>
      <c r="AW214" s="80">
        <v>0</v>
      </c>
      <c r="AX214" s="69">
        <v>0</v>
      </c>
      <c r="AY214" s="69">
        <v>0</v>
      </c>
      <c r="AZ214" s="80">
        <v>0</v>
      </c>
      <c r="BA214" s="80">
        <v>0</v>
      </c>
      <c r="BB214" s="69">
        <v>0</v>
      </c>
      <c r="BC214" s="69">
        <v>0</v>
      </c>
      <c r="BD214" s="80">
        <v>0</v>
      </c>
      <c r="BE214" s="80">
        <v>0</v>
      </c>
      <c r="BF214" s="69">
        <v>0</v>
      </c>
      <c r="BG214" s="69">
        <v>0</v>
      </c>
      <c r="BH214" s="80">
        <v>0</v>
      </c>
      <c r="BI214" s="80">
        <v>0</v>
      </c>
      <c r="BJ214" s="69">
        <v>0</v>
      </c>
      <c r="BK214" s="69">
        <v>0</v>
      </c>
      <c r="BL214" s="80">
        <v>0</v>
      </c>
      <c r="BM214" s="80">
        <v>0</v>
      </c>
      <c r="BN214" s="69">
        <v>0</v>
      </c>
      <c r="BO214" s="69">
        <v>0</v>
      </c>
      <c r="BP214" s="80">
        <v>0</v>
      </c>
      <c r="BQ214" s="80">
        <v>0</v>
      </c>
      <c r="BR214" s="69">
        <v>0</v>
      </c>
      <c r="BS214" s="69">
        <v>0</v>
      </c>
      <c r="BT214" s="80">
        <v>0</v>
      </c>
      <c r="BU214" s="80">
        <v>0</v>
      </c>
      <c r="BV214" s="69">
        <v>0</v>
      </c>
      <c r="BW214" s="69">
        <v>0</v>
      </c>
      <c r="BX214" s="80">
        <v>0</v>
      </c>
      <c r="BY214" s="80">
        <v>0</v>
      </c>
      <c r="BZ214" s="69">
        <v>0</v>
      </c>
      <c r="CA214" s="69">
        <v>0</v>
      </c>
      <c r="CB214" s="80">
        <v>0</v>
      </c>
      <c r="CC214" s="80">
        <v>19636</v>
      </c>
      <c r="CD214" s="69">
        <v>0</v>
      </c>
      <c r="CE214" s="69" t="s">
        <v>881</v>
      </c>
      <c r="CF214" s="69" t="s">
        <v>882</v>
      </c>
      <c r="CG214" s="69" t="s">
        <v>709</v>
      </c>
      <c r="CH214" s="69" t="s">
        <v>709</v>
      </c>
      <c r="CI214" s="69" t="s">
        <v>709</v>
      </c>
      <c r="CJ214" s="68" t="s">
        <v>709</v>
      </c>
      <c r="CK214" s="68">
        <v>46077</v>
      </c>
      <c r="CL214" s="185" t="s">
        <v>991</v>
      </c>
      <c r="CM214" s="67" t="s">
        <v>989</v>
      </c>
      <c r="CN214" s="67" t="s">
        <v>168</v>
      </c>
      <c r="CO214" s="68">
        <v>45986</v>
      </c>
      <c r="CP214" s="185" t="s">
        <v>993</v>
      </c>
      <c r="CQ214" s="67" t="s">
        <v>989</v>
      </c>
      <c r="CR214" s="67" t="s">
        <v>1037</v>
      </c>
      <c r="CS214" s="69">
        <v>5574707.4000000004</v>
      </c>
      <c r="CT214" s="69"/>
      <c r="CU214" s="69"/>
      <c r="CV214" s="69">
        <v>0</v>
      </c>
      <c r="CW214" s="69">
        <v>38</v>
      </c>
      <c r="CX214" s="69">
        <v>0</v>
      </c>
      <c r="CY214" s="69">
        <v>0</v>
      </c>
      <c r="CZ214" s="69">
        <v>0</v>
      </c>
      <c r="DA214" s="69">
        <v>0</v>
      </c>
      <c r="DG214" t="str">
        <f t="shared" si="9"/>
        <v>DO</v>
      </c>
    </row>
    <row r="215" spans="1:111">
      <c r="A215" t="str">
        <f t="shared" si="8"/>
        <v>05DO</v>
      </c>
      <c r="B215" s="67" t="s">
        <v>4</v>
      </c>
      <c r="C215" s="67" t="s">
        <v>667</v>
      </c>
      <c r="D215" s="67" t="s">
        <v>668</v>
      </c>
      <c r="E215" s="68">
        <v>45629</v>
      </c>
      <c r="F215" s="185" t="s">
        <v>993</v>
      </c>
      <c r="G215" s="67" t="s">
        <v>994</v>
      </c>
      <c r="H215" s="69">
        <v>1</v>
      </c>
      <c r="I215" s="69">
        <v>0</v>
      </c>
      <c r="J215" s="69">
        <v>130</v>
      </c>
      <c r="K215" s="69">
        <v>255</v>
      </c>
      <c r="L215" s="69">
        <v>255</v>
      </c>
      <c r="M215" s="69">
        <v>0</v>
      </c>
      <c r="N215" s="69">
        <v>0</v>
      </c>
      <c r="O215" s="69">
        <v>0</v>
      </c>
      <c r="P215" s="69">
        <v>125</v>
      </c>
      <c r="Q215" s="80">
        <v>0</v>
      </c>
      <c r="R215" s="80">
        <v>925088</v>
      </c>
      <c r="S215" s="80">
        <v>40024</v>
      </c>
      <c r="T215" s="80">
        <v>885064</v>
      </c>
      <c r="U215" s="80">
        <v>925088</v>
      </c>
      <c r="V215" s="80">
        <v>953719</v>
      </c>
      <c r="W215" s="80">
        <v>0</v>
      </c>
      <c r="X215" s="80">
        <v>0</v>
      </c>
      <c r="Y215" s="80">
        <v>0</v>
      </c>
      <c r="Z215" s="80">
        <v>953719</v>
      </c>
      <c r="AA215" s="80">
        <v>953719</v>
      </c>
      <c r="AB215" s="80">
        <v>0</v>
      </c>
      <c r="AC215" s="69">
        <v>0</v>
      </c>
      <c r="AD215" s="69">
        <v>115</v>
      </c>
      <c r="AE215" s="69">
        <v>0</v>
      </c>
      <c r="AF215" s="80">
        <v>0</v>
      </c>
      <c r="AG215" s="80">
        <v>2525</v>
      </c>
      <c r="AH215" s="69">
        <v>0</v>
      </c>
      <c r="AI215" s="69">
        <v>0</v>
      </c>
      <c r="AJ215" s="80">
        <v>0</v>
      </c>
      <c r="AK215" s="80">
        <v>0</v>
      </c>
      <c r="AL215" s="69">
        <v>0</v>
      </c>
      <c r="AM215" s="69">
        <v>0</v>
      </c>
      <c r="AN215" s="80">
        <v>0</v>
      </c>
      <c r="AO215" s="80">
        <v>0</v>
      </c>
      <c r="AP215" s="69">
        <v>0</v>
      </c>
      <c r="AQ215" s="69">
        <v>0</v>
      </c>
      <c r="AR215" s="80">
        <v>0</v>
      </c>
      <c r="AS215" s="80">
        <v>0</v>
      </c>
      <c r="AT215" s="69">
        <v>0</v>
      </c>
      <c r="AU215" s="69">
        <v>0</v>
      </c>
      <c r="AV215" s="80">
        <v>0</v>
      </c>
      <c r="AW215" s="80">
        <v>0</v>
      </c>
      <c r="AX215" s="69">
        <v>0</v>
      </c>
      <c r="AY215" s="69">
        <v>0</v>
      </c>
      <c r="AZ215" s="80">
        <v>0</v>
      </c>
      <c r="BA215" s="80">
        <v>0</v>
      </c>
      <c r="BB215" s="69">
        <v>0</v>
      </c>
      <c r="BC215" s="69">
        <v>0</v>
      </c>
      <c r="BD215" s="80">
        <v>0</v>
      </c>
      <c r="BE215" s="80">
        <v>0</v>
      </c>
      <c r="BF215" s="69">
        <v>0</v>
      </c>
      <c r="BG215" s="69">
        <v>0</v>
      </c>
      <c r="BH215" s="80">
        <v>0</v>
      </c>
      <c r="BI215" s="80">
        <v>0</v>
      </c>
      <c r="BJ215" s="69">
        <v>0</v>
      </c>
      <c r="BK215" s="69">
        <v>0</v>
      </c>
      <c r="BL215" s="80">
        <v>0</v>
      </c>
      <c r="BM215" s="80">
        <v>0</v>
      </c>
      <c r="BN215" s="69">
        <v>0</v>
      </c>
      <c r="BO215" s="69">
        <v>0</v>
      </c>
      <c r="BP215" s="80">
        <v>0</v>
      </c>
      <c r="BQ215" s="80">
        <v>0</v>
      </c>
      <c r="BR215" s="69">
        <v>0</v>
      </c>
      <c r="BS215" s="69">
        <v>0</v>
      </c>
      <c r="BT215" s="80">
        <v>0</v>
      </c>
      <c r="BU215" s="80">
        <v>0</v>
      </c>
      <c r="BV215" s="69">
        <v>0</v>
      </c>
      <c r="BW215" s="69">
        <v>0</v>
      </c>
      <c r="BX215" s="80">
        <v>0</v>
      </c>
      <c r="BY215" s="80">
        <v>0</v>
      </c>
      <c r="BZ215" s="69">
        <v>0</v>
      </c>
      <c r="CA215" s="69">
        <v>0</v>
      </c>
      <c r="CB215" s="80">
        <v>0</v>
      </c>
      <c r="CC215" s="80">
        <v>2525</v>
      </c>
      <c r="CD215" s="69">
        <v>0</v>
      </c>
      <c r="CE215" s="69" t="s">
        <v>812</v>
      </c>
      <c r="CF215" s="69" t="s">
        <v>813</v>
      </c>
      <c r="CG215" s="69" t="s">
        <v>709</v>
      </c>
      <c r="CH215" s="69" t="s">
        <v>709</v>
      </c>
      <c r="CI215" s="69" t="s">
        <v>709</v>
      </c>
      <c r="CJ215" s="68" t="s">
        <v>709</v>
      </c>
      <c r="CK215" s="68">
        <v>46035</v>
      </c>
      <c r="CL215" s="185" t="s">
        <v>991</v>
      </c>
      <c r="CM215" s="67" t="s">
        <v>989</v>
      </c>
      <c r="CN215" s="67" t="s">
        <v>168</v>
      </c>
      <c r="CO215" s="68">
        <v>45979</v>
      </c>
      <c r="CP215" s="185" t="s">
        <v>993</v>
      </c>
      <c r="CQ215" s="67" t="s">
        <v>989</v>
      </c>
      <c r="CR215" s="67" t="s">
        <v>1034</v>
      </c>
      <c r="CS215" s="69">
        <v>845921.65</v>
      </c>
      <c r="CT215" s="69"/>
      <c r="CU215" s="69"/>
      <c r="CV215" s="69">
        <v>0</v>
      </c>
      <c r="CW215" s="69">
        <v>10</v>
      </c>
      <c r="CX215" s="69">
        <v>0</v>
      </c>
      <c r="CY215" s="69">
        <v>0</v>
      </c>
      <c r="CZ215" s="69">
        <v>0</v>
      </c>
      <c r="DA215" s="69">
        <v>0</v>
      </c>
      <c r="DG215" t="str">
        <f t="shared" si="9"/>
        <v>DO</v>
      </c>
    </row>
    <row r="216" spans="1:111">
      <c r="A216" t="str">
        <f t="shared" si="8"/>
        <v>05DO</v>
      </c>
      <c r="B216" s="67" t="s">
        <v>4</v>
      </c>
      <c r="C216" s="67" t="s">
        <v>418</v>
      </c>
      <c r="D216" s="67" t="s">
        <v>419</v>
      </c>
      <c r="E216" s="68">
        <v>45447</v>
      </c>
      <c r="F216" s="185" t="s">
        <v>986</v>
      </c>
      <c r="G216" s="67" t="s">
        <v>990</v>
      </c>
      <c r="H216" s="69">
        <v>1</v>
      </c>
      <c r="I216" s="69">
        <v>1</v>
      </c>
      <c r="J216" s="69">
        <v>160</v>
      </c>
      <c r="K216" s="69">
        <v>259</v>
      </c>
      <c r="L216" s="69">
        <v>257</v>
      </c>
      <c r="M216" s="69">
        <v>2</v>
      </c>
      <c r="N216" s="69">
        <v>0</v>
      </c>
      <c r="O216" s="69">
        <v>0</v>
      </c>
      <c r="P216" s="69">
        <v>78</v>
      </c>
      <c r="Q216" s="80">
        <v>21</v>
      </c>
      <c r="R216" s="80">
        <v>1498164</v>
      </c>
      <c r="S216" s="80">
        <v>50000</v>
      </c>
      <c r="T216" s="80">
        <v>1448164</v>
      </c>
      <c r="U216" s="80">
        <v>1498164</v>
      </c>
      <c r="V216" s="80">
        <v>1468694</v>
      </c>
      <c r="W216" s="80">
        <v>0</v>
      </c>
      <c r="X216" s="80">
        <v>0</v>
      </c>
      <c r="Y216" s="80">
        <v>0</v>
      </c>
      <c r="Z216" s="80">
        <v>1468694</v>
      </c>
      <c r="AA216" s="80">
        <v>1468694</v>
      </c>
      <c r="AB216" s="80">
        <v>0</v>
      </c>
      <c r="AC216" s="69">
        <v>0</v>
      </c>
      <c r="AD216" s="69">
        <v>12</v>
      </c>
      <c r="AE216" s="69">
        <v>0</v>
      </c>
      <c r="AF216" s="80">
        <v>0</v>
      </c>
      <c r="AG216" s="80">
        <v>0</v>
      </c>
      <c r="AH216" s="69">
        <v>0</v>
      </c>
      <c r="AI216" s="69">
        <v>0</v>
      </c>
      <c r="AJ216" s="80">
        <v>0</v>
      </c>
      <c r="AK216" s="80">
        <v>24155</v>
      </c>
      <c r="AL216" s="69">
        <v>0</v>
      </c>
      <c r="AM216" s="69">
        <v>0</v>
      </c>
      <c r="AN216" s="80">
        <v>0</v>
      </c>
      <c r="AO216" s="80">
        <v>0</v>
      </c>
      <c r="AP216" s="69">
        <v>0</v>
      </c>
      <c r="AQ216" s="69">
        <v>0</v>
      </c>
      <c r="AR216" s="80">
        <v>0</v>
      </c>
      <c r="AS216" s="80">
        <v>0</v>
      </c>
      <c r="AT216" s="69">
        <v>0</v>
      </c>
      <c r="AU216" s="69">
        <v>0</v>
      </c>
      <c r="AV216" s="80">
        <v>0</v>
      </c>
      <c r="AW216" s="80">
        <v>0</v>
      </c>
      <c r="AX216" s="69">
        <v>0</v>
      </c>
      <c r="AY216" s="69">
        <v>0</v>
      </c>
      <c r="AZ216" s="80">
        <v>0</v>
      </c>
      <c r="BA216" s="80">
        <v>0</v>
      </c>
      <c r="BB216" s="69">
        <v>0</v>
      </c>
      <c r="BC216" s="69">
        <v>0</v>
      </c>
      <c r="BD216" s="80">
        <v>0</v>
      </c>
      <c r="BE216" s="80">
        <v>0</v>
      </c>
      <c r="BF216" s="69">
        <v>0</v>
      </c>
      <c r="BG216" s="69">
        <v>0</v>
      </c>
      <c r="BH216" s="80">
        <v>0</v>
      </c>
      <c r="BI216" s="80">
        <v>0</v>
      </c>
      <c r="BJ216" s="69">
        <v>0</v>
      </c>
      <c r="BK216" s="69">
        <v>0</v>
      </c>
      <c r="BL216" s="80">
        <v>0</v>
      </c>
      <c r="BM216" s="80">
        <v>0</v>
      </c>
      <c r="BN216" s="69">
        <v>0</v>
      </c>
      <c r="BO216" s="69">
        <v>0</v>
      </c>
      <c r="BP216" s="80">
        <v>0</v>
      </c>
      <c r="BQ216" s="80">
        <v>0</v>
      </c>
      <c r="BR216" s="69">
        <v>0</v>
      </c>
      <c r="BS216" s="69">
        <v>0</v>
      </c>
      <c r="BT216" s="80">
        <v>21</v>
      </c>
      <c r="BU216" s="80">
        <v>0</v>
      </c>
      <c r="BV216" s="69">
        <v>0</v>
      </c>
      <c r="BW216" s="69">
        <v>0</v>
      </c>
      <c r="BX216" s="80">
        <v>0</v>
      </c>
      <c r="BY216" s="80">
        <v>0</v>
      </c>
      <c r="BZ216" s="69">
        <v>0</v>
      </c>
      <c r="CA216" s="69">
        <v>0</v>
      </c>
      <c r="CB216" s="80">
        <v>21</v>
      </c>
      <c r="CC216" s="80">
        <v>24155</v>
      </c>
      <c r="CD216" s="69">
        <v>0</v>
      </c>
      <c r="CE216" s="69" t="s">
        <v>776</v>
      </c>
      <c r="CF216" s="69" t="s">
        <v>777</v>
      </c>
      <c r="CG216" s="69" t="s">
        <v>709</v>
      </c>
      <c r="CH216" s="69" t="s">
        <v>709</v>
      </c>
      <c r="CI216" s="69" t="s">
        <v>709</v>
      </c>
      <c r="CJ216" s="68" t="s">
        <v>709</v>
      </c>
      <c r="CK216" s="68">
        <v>45890</v>
      </c>
      <c r="CL216" s="185" t="s">
        <v>988</v>
      </c>
      <c r="CM216" s="67" t="s">
        <v>989</v>
      </c>
      <c r="CN216" s="67" t="s">
        <v>168</v>
      </c>
      <c r="CO216" s="68">
        <v>45849</v>
      </c>
      <c r="CP216" s="185" t="s">
        <v>988</v>
      </c>
      <c r="CQ216" s="67" t="s">
        <v>989</v>
      </c>
      <c r="CR216" s="67" t="s">
        <v>1033</v>
      </c>
      <c r="CS216" s="69">
        <v>1507974.75</v>
      </c>
      <c r="CT216" s="69"/>
      <c r="CU216" s="69"/>
      <c r="CV216" s="69">
        <v>0</v>
      </c>
      <c r="CW216" s="69">
        <v>66</v>
      </c>
      <c r="CX216" s="69">
        <v>0</v>
      </c>
      <c r="CY216" s="69">
        <v>0</v>
      </c>
      <c r="CZ216" s="69">
        <v>0</v>
      </c>
      <c r="DA216" s="69">
        <v>0</v>
      </c>
      <c r="DG216" t="str">
        <f t="shared" si="9"/>
        <v>DO</v>
      </c>
    </row>
    <row r="217" spans="1:111">
      <c r="A217" t="str">
        <f t="shared" si="8"/>
        <v>05DO</v>
      </c>
      <c r="B217" s="67" t="s">
        <v>4</v>
      </c>
      <c r="C217" s="67" t="s">
        <v>420</v>
      </c>
      <c r="D217" s="67" t="s">
        <v>421</v>
      </c>
      <c r="E217" s="68">
        <v>45202</v>
      </c>
      <c r="F217" s="185" t="s">
        <v>993</v>
      </c>
      <c r="G217" s="67" t="s">
        <v>990</v>
      </c>
      <c r="H217" s="69">
        <v>3</v>
      </c>
      <c r="I217" s="69">
        <v>3</v>
      </c>
      <c r="J217" s="69">
        <v>270</v>
      </c>
      <c r="K217" s="69">
        <v>366</v>
      </c>
      <c r="L217" s="69">
        <v>366</v>
      </c>
      <c r="M217" s="69">
        <v>0</v>
      </c>
      <c r="N217" s="69">
        <v>0</v>
      </c>
      <c r="O217" s="69">
        <v>0</v>
      </c>
      <c r="P217" s="69">
        <v>96</v>
      </c>
      <c r="Q217" s="80">
        <v>0</v>
      </c>
      <c r="R217" s="80">
        <v>6964127</v>
      </c>
      <c r="S217" s="80">
        <v>72500</v>
      </c>
      <c r="T217" s="80">
        <v>6891627</v>
      </c>
      <c r="U217" s="80">
        <v>7171619</v>
      </c>
      <c r="V217" s="80">
        <v>7043664</v>
      </c>
      <c r="W217" s="80">
        <v>0</v>
      </c>
      <c r="X217" s="80">
        <v>0</v>
      </c>
      <c r="Y217" s="80">
        <v>0</v>
      </c>
      <c r="Z217" s="80">
        <v>7043664</v>
      </c>
      <c r="AA217" s="80">
        <v>6984590</v>
      </c>
      <c r="AB217" s="80">
        <v>-45651</v>
      </c>
      <c r="AC217" s="69">
        <v>207492</v>
      </c>
      <c r="AD217" s="69">
        <v>59</v>
      </c>
      <c r="AE217" s="69">
        <v>0</v>
      </c>
      <c r="AF217" s="80">
        <v>0</v>
      </c>
      <c r="AG217" s="80">
        <v>167324</v>
      </c>
      <c r="AH217" s="69">
        <v>0</v>
      </c>
      <c r="AI217" s="69">
        <v>0</v>
      </c>
      <c r="AJ217" s="80">
        <v>0</v>
      </c>
      <c r="AK217" s="80">
        <v>41679</v>
      </c>
      <c r="AL217" s="69">
        <v>0</v>
      </c>
      <c r="AM217" s="69">
        <v>0</v>
      </c>
      <c r="AN217" s="80">
        <v>0</v>
      </c>
      <c r="AO217" s="80">
        <v>0</v>
      </c>
      <c r="AP217" s="69">
        <v>0</v>
      </c>
      <c r="AQ217" s="69">
        <v>0</v>
      </c>
      <c r="AR217" s="80">
        <v>0</v>
      </c>
      <c r="AS217" s="80">
        <v>0</v>
      </c>
      <c r="AT217" s="69">
        <v>0</v>
      </c>
      <c r="AU217" s="69">
        <v>0</v>
      </c>
      <c r="AV217" s="80">
        <v>0</v>
      </c>
      <c r="AW217" s="80">
        <v>0</v>
      </c>
      <c r="AX217" s="69">
        <v>0</v>
      </c>
      <c r="AY217" s="69">
        <v>0</v>
      </c>
      <c r="AZ217" s="80">
        <v>0</v>
      </c>
      <c r="BA217" s="80">
        <v>0</v>
      </c>
      <c r="BB217" s="69">
        <v>0</v>
      </c>
      <c r="BC217" s="69">
        <v>0</v>
      </c>
      <c r="BD217" s="80">
        <v>0</v>
      </c>
      <c r="BE217" s="80">
        <v>47080</v>
      </c>
      <c r="BF217" s="69">
        <v>0</v>
      </c>
      <c r="BG217" s="69">
        <v>0</v>
      </c>
      <c r="BH217" s="80">
        <v>0</v>
      </c>
      <c r="BI217" s="80">
        <v>0</v>
      </c>
      <c r="BJ217" s="69">
        <v>0</v>
      </c>
      <c r="BK217" s="69">
        <v>0</v>
      </c>
      <c r="BL217" s="80">
        <v>0</v>
      </c>
      <c r="BM217" s="80">
        <v>0</v>
      </c>
      <c r="BN217" s="69">
        <v>0</v>
      </c>
      <c r="BO217" s="69">
        <v>0</v>
      </c>
      <c r="BP217" s="80">
        <v>0</v>
      </c>
      <c r="BQ217" s="80">
        <v>0</v>
      </c>
      <c r="BR217" s="69">
        <v>0</v>
      </c>
      <c r="BS217" s="69">
        <v>0</v>
      </c>
      <c r="BT217" s="80">
        <v>0</v>
      </c>
      <c r="BU217" s="80">
        <v>0</v>
      </c>
      <c r="BV217" s="69">
        <v>0</v>
      </c>
      <c r="BW217" s="69">
        <v>0</v>
      </c>
      <c r="BX217" s="80">
        <v>0</v>
      </c>
      <c r="BY217" s="80">
        <v>0</v>
      </c>
      <c r="BZ217" s="69">
        <v>0</v>
      </c>
      <c r="CA217" s="69">
        <v>0</v>
      </c>
      <c r="CB217" s="80">
        <v>0</v>
      </c>
      <c r="CC217" s="80">
        <v>256083</v>
      </c>
      <c r="CD217" s="69">
        <v>0</v>
      </c>
      <c r="CE217" s="69" t="s">
        <v>744</v>
      </c>
      <c r="CF217" s="69" t="s">
        <v>745</v>
      </c>
      <c r="CG217" s="69" t="s">
        <v>709</v>
      </c>
      <c r="CH217" s="69" t="s">
        <v>709</v>
      </c>
      <c r="CI217" s="69" t="s">
        <v>709</v>
      </c>
      <c r="CJ217" s="68" t="s">
        <v>709</v>
      </c>
      <c r="CK217" s="68">
        <v>45902</v>
      </c>
      <c r="CL217" s="185" t="s">
        <v>988</v>
      </c>
      <c r="CM217" s="67" t="s">
        <v>989</v>
      </c>
      <c r="CN217" s="67" t="s">
        <v>168</v>
      </c>
      <c r="CO217" s="68">
        <v>45727</v>
      </c>
      <c r="CP217" s="185" t="s">
        <v>991</v>
      </c>
      <c r="CQ217" s="67" t="s">
        <v>994</v>
      </c>
      <c r="CR217" s="67" t="s">
        <v>1036</v>
      </c>
      <c r="CS217" s="69">
        <v>9627438.5899999999</v>
      </c>
      <c r="CT217" s="69"/>
      <c r="CU217" s="69"/>
      <c r="CV217" s="69">
        <v>0</v>
      </c>
      <c r="CW217" s="69">
        <v>37</v>
      </c>
      <c r="CX217" s="69">
        <v>0</v>
      </c>
      <c r="CY217" s="69">
        <v>0</v>
      </c>
      <c r="CZ217" s="69">
        <v>0</v>
      </c>
      <c r="DA217" s="69">
        <v>0</v>
      </c>
      <c r="DG217" t="str">
        <f t="shared" si="9"/>
        <v>DO</v>
      </c>
    </row>
    <row r="218" spans="1:111">
      <c r="A218" t="str">
        <f t="shared" si="8"/>
        <v>05DO</v>
      </c>
      <c r="B218" s="67" t="s">
        <v>4</v>
      </c>
      <c r="C218" s="67" t="s">
        <v>669</v>
      </c>
      <c r="D218" s="67" t="s">
        <v>670</v>
      </c>
      <c r="E218" s="68">
        <v>45692</v>
      </c>
      <c r="F218" s="185" t="s">
        <v>991</v>
      </c>
      <c r="G218" s="67" t="s">
        <v>994</v>
      </c>
      <c r="H218" s="69">
        <v>1</v>
      </c>
      <c r="I218" s="69">
        <v>0</v>
      </c>
      <c r="J218" s="69">
        <v>150</v>
      </c>
      <c r="K218" s="69">
        <v>183</v>
      </c>
      <c r="L218" s="69">
        <v>183</v>
      </c>
      <c r="M218" s="69">
        <v>0</v>
      </c>
      <c r="N218" s="69">
        <v>0</v>
      </c>
      <c r="O218" s="69">
        <v>0</v>
      </c>
      <c r="P218" s="69">
        <v>33</v>
      </c>
      <c r="Q218" s="80">
        <v>0</v>
      </c>
      <c r="R218" s="80">
        <v>4402920</v>
      </c>
      <c r="S218" s="80">
        <v>58000</v>
      </c>
      <c r="T218" s="80">
        <v>4344920</v>
      </c>
      <c r="U218" s="80">
        <v>4402920</v>
      </c>
      <c r="V218" s="80">
        <v>4332664</v>
      </c>
      <c r="W218" s="80">
        <v>0</v>
      </c>
      <c r="X218" s="80">
        <v>0</v>
      </c>
      <c r="Y218" s="80">
        <v>0</v>
      </c>
      <c r="Z218" s="80">
        <v>4332664</v>
      </c>
      <c r="AA218" s="80">
        <v>4326586</v>
      </c>
      <c r="AB218" s="80">
        <v>-6078</v>
      </c>
      <c r="AC218" s="69">
        <v>0</v>
      </c>
      <c r="AD218" s="69">
        <v>20</v>
      </c>
      <c r="AE218" s="69">
        <v>0</v>
      </c>
      <c r="AF218" s="80">
        <v>0</v>
      </c>
      <c r="AG218" s="80">
        <v>0</v>
      </c>
      <c r="AH218" s="69">
        <v>0</v>
      </c>
      <c r="AI218" s="69">
        <v>0</v>
      </c>
      <c r="AJ218" s="80">
        <v>0</v>
      </c>
      <c r="AK218" s="80">
        <v>13234</v>
      </c>
      <c r="AL218" s="69">
        <v>0</v>
      </c>
      <c r="AM218" s="69">
        <v>0</v>
      </c>
      <c r="AN218" s="80">
        <v>0</v>
      </c>
      <c r="AO218" s="80">
        <v>0</v>
      </c>
      <c r="AP218" s="69">
        <v>0</v>
      </c>
      <c r="AQ218" s="69">
        <v>0</v>
      </c>
      <c r="AR218" s="80">
        <v>0</v>
      </c>
      <c r="AS218" s="80">
        <v>0</v>
      </c>
      <c r="AT218" s="69">
        <v>0</v>
      </c>
      <c r="AU218" s="69">
        <v>0</v>
      </c>
      <c r="AV218" s="80">
        <v>0</v>
      </c>
      <c r="AW218" s="80">
        <v>0</v>
      </c>
      <c r="AX218" s="69">
        <v>0</v>
      </c>
      <c r="AY218" s="69">
        <v>0</v>
      </c>
      <c r="AZ218" s="80">
        <v>0</v>
      </c>
      <c r="BA218" s="80">
        <v>0</v>
      </c>
      <c r="BB218" s="69">
        <v>0</v>
      </c>
      <c r="BC218" s="69">
        <v>0</v>
      </c>
      <c r="BD218" s="80">
        <v>0</v>
      </c>
      <c r="BE218" s="80">
        <v>0</v>
      </c>
      <c r="BF218" s="69">
        <v>0</v>
      </c>
      <c r="BG218" s="69">
        <v>0</v>
      </c>
      <c r="BH218" s="80">
        <v>0</v>
      </c>
      <c r="BI218" s="80">
        <v>0</v>
      </c>
      <c r="BJ218" s="69">
        <v>0</v>
      </c>
      <c r="BK218" s="69">
        <v>0</v>
      </c>
      <c r="BL218" s="80">
        <v>0</v>
      </c>
      <c r="BM218" s="80">
        <v>0</v>
      </c>
      <c r="BN218" s="69">
        <v>0</v>
      </c>
      <c r="BO218" s="69">
        <v>0</v>
      </c>
      <c r="BP218" s="80">
        <v>0</v>
      </c>
      <c r="BQ218" s="80">
        <v>0</v>
      </c>
      <c r="BR218" s="69">
        <v>0</v>
      </c>
      <c r="BS218" s="69">
        <v>0</v>
      </c>
      <c r="BT218" s="80">
        <v>0</v>
      </c>
      <c r="BU218" s="80">
        <v>0</v>
      </c>
      <c r="BV218" s="69">
        <v>0</v>
      </c>
      <c r="BW218" s="69">
        <v>0</v>
      </c>
      <c r="BX218" s="80">
        <v>0</v>
      </c>
      <c r="BY218" s="80">
        <v>0</v>
      </c>
      <c r="BZ218" s="69">
        <v>0</v>
      </c>
      <c r="CA218" s="69">
        <v>0</v>
      </c>
      <c r="CB218" s="80">
        <v>0</v>
      </c>
      <c r="CC218" s="80">
        <v>13234</v>
      </c>
      <c r="CD218" s="69">
        <v>0</v>
      </c>
      <c r="CE218" s="69" t="s">
        <v>879</v>
      </c>
      <c r="CF218" s="69" t="s">
        <v>880</v>
      </c>
      <c r="CG218" s="69" t="s">
        <v>709</v>
      </c>
      <c r="CH218" s="69" t="s">
        <v>709</v>
      </c>
      <c r="CI218" s="69" t="s">
        <v>709</v>
      </c>
      <c r="CJ218" s="68" t="s">
        <v>709</v>
      </c>
      <c r="CK218" s="68">
        <v>46028</v>
      </c>
      <c r="CL218" s="185" t="s">
        <v>991</v>
      </c>
      <c r="CM218" s="67" t="s">
        <v>989</v>
      </c>
      <c r="CN218" s="67" t="s">
        <v>168</v>
      </c>
      <c r="CO218" s="68">
        <v>45966</v>
      </c>
      <c r="CP218" s="185" t="s">
        <v>993</v>
      </c>
      <c r="CQ218" s="67" t="s">
        <v>989</v>
      </c>
      <c r="CR218" s="67" t="s">
        <v>1033</v>
      </c>
      <c r="CS218" s="69">
        <v>6422896.4800000004</v>
      </c>
      <c r="CT218" s="69"/>
      <c r="CU218" s="69"/>
      <c r="CV218" s="69">
        <v>0</v>
      </c>
      <c r="CW218" s="69">
        <v>13</v>
      </c>
      <c r="CX218" s="69">
        <v>0</v>
      </c>
      <c r="CY218" s="69">
        <v>0</v>
      </c>
      <c r="CZ218" s="69">
        <v>0</v>
      </c>
      <c r="DA218" s="69">
        <v>0</v>
      </c>
      <c r="DG218" t="str">
        <f t="shared" si="9"/>
        <v>DO</v>
      </c>
    </row>
    <row r="219" spans="1:111">
      <c r="A219" t="str">
        <f t="shared" si="8"/>
        <v>05DO</v>
      </c>
      <c r="B219" s="67" t="s">
        <v>4</v>
      </c>
      <c r="C219" s="67" t="s">
        <v>883</v>
      </c>
      <c r="D219" s="67" t="s">
        <v>1041</v>
      </c>
      <c r="E219" s="68">
        <v>45748</v>
      </c>
      <c r="F219" s="185" t="s">
        <v>986</v>
      </c>
      <c r="G219" s="67" t="s">
        <v>994</v>
      </c>
      <c r="H219" s="69">
        <v>1</v>
      </c>
      <c r="I219" s="69">
        <v>0</v>
      </c>
      <c r="J219" s="69">
        <v>120</v>
      </c>
      <c r="K219" s="69">
        <v>121</v>
      </c>
      <c r="L219" s="69">
        <v>108</v>
      </c>
      <c r="M219" s="69">
        <v>13</v>
      </c>
      <c r="N219" s="69">
        <v>0</v>
      </c>
      <c r="O219" s="69">
        <v>0</v>
      </c>
      <c r="P219" s="69">
        <v>1</v>
      </c>
      <c r="Q219" s="80">
        <v>0</v>
      </c>
      <c r="R219" s="80">
        <v>1132509</v>
      </c>
      <c r="S219" s="80">
        <v>50000</v>
      </c>
      <c r="T219" s="80">
        <v>1082509</v>
      </c>
      <c r="U219" s="80">
        <v>1132509</v>
      </c>
      <c r="V219" s="80">
        <v>1025664</v>
      </c>
      <c r="W219" s="80">
        <v>0</v>
      </c>
      <c r="X219" s="80">
        <v>0</v>
      </c>
      <c r="Y219" s="80">
        <v>0</v>
      </c>
      <c r="Z219" s="80">
        <v>1025664</v>
      </c>
      <c r="AA219" s="80">
        <v>1025664</v>
      </c>
      <c r="AB219" s="80">
        <v>0</v>
      </c>
      <c r="AC219" s="69">
        <v>0</v>
      </c>
      <c r="AD219" s="69">
        <v>0</v>
      </c>
      <c r="AE219" s="69">
        <v>0</v>
      </c>
      <c r="AF219" s="80">
        <v>0</v>
      </c>
      <c r="AG219" s="80">
        <v>0</v>
      </c>
      <c r="AH219" s="69">
        <v>0</v>
      </c>
      <c r="AI219" s="69">
        <v>0</v>
      </c>
      <c r="AJ219" s="80">
        <v>0</v>
      </c>
      <c r="AK219" s="80">
        <v>0</v>
      </c>
      <c r="AL219" s="69">
        <v>0</v>
      </c>
      <c r="AM219" s="69">
        <v>0</v>
      </c>
      <c r="AN219" s="80">
        <v>0</v>
      </c>
      <c r="AO219" s="80">
        <v>0</v>
      </c>
      <c r="AP219" s="69">
        <v>0</v>
      </c>
      <c r="AQ219" s="69">
        <v>0</v>
      </c>
      <c r="AR219" s="80">
        <v>0</v>
      </c>
      <c r="AS219" s="80">
        <v>0</v>
      </c>
      <c r="AT219" s="69">
        <v>0</v>
      </c>
      <c r="AU219" s="69">
        <v>0</v>
      </c>
      <c r="AV219" s="80">
        <v>0</v>
      </c>
      <c r="AW219" s="80">
        <v>0</v>
      </c>
      <c r="AX219" s="69">
        <v>0</v>
      </c>
      <c r="AY219" s="69">
        <v>0</v>
      </c>
      <c r="AZ219" s="80">
        <v>0</v>
      </c>
      <c r="BA219" s="80">
        <v>0</v>
      </c>
      <c r="BB219" s="69">
        <v>0</v>
      </c>
      <c r="BC219" s="69">
        <v>0</v>
      </c>
      <c r="BD219" s="80">
        <v>0</v>
      </c>
      <c r="BE219" s="80">
        <v>0</v>
      </c>
      <c r="BF219" s="69">
        <v>0</v>
      </c>
      <c r="BG219" s="69">
        <v>0</v>
      </c>
      <c r="BH219" s="80">
        <v>0</v>
      </c>
      <c r="BI219" s="80">
        <v>0</v>
      </c>
      <c r="BJ219" s="69">
        <v>0</v>
      </c>
      <c r="BK219" s="69">
        <v>0</v>
      </c>
      <c r="BL219" s="80">
        <v>0</v>
      </c>
      <c r="BM219" s="80">
        <v>0</v>
      </c>
      <c r="BN219" s="69">
        <v>0</v>
      </c>
      <c r="BO219" s="69">
        <v>0</v>
      </c>
      <c r="BP219" s="80">
        <v>0</v>
      </c>
      <c r="BQ219" s="80">
        <v>0</v>
      </c>
      <c r="BR219" s="69">
        <v>0</v>
      </c>
      <c r="BS219" s="69">
        <v>0</v>
      </c>
      <c r="BT219" s="80">
        <v>0</v>
      </c>
      <c r="BU219" s="80">
        <v>0</v>
      </c>
      <c r="BV219" s="69">
        <v>0</v>
      </c>
      <c r="BW219" s="69">
        <v>0</v>
      </c>
      <c r="BX219" s="80">
        <v>0</v>
      </c>
      <c r="BY219" s="80">
        <v>0</v>
      </c>
      <c r="BZ219" s="69">
        <v>0</v>
      </c>
      <c r="CA219" s="69">
        <v>0</v>
      </c>
      <c r="CB219" s="80">
        <v>0</v>
      </c>
      <c r="CC219" s="80">
        <v>0</v>
      </c>
      <c r="CD219" s="69">
        <v>0</v>
      </c>
      <c r="CE219" s="69" t="s">
        <v>884</v>
      </c>
      <c r="CF219" s="69" t="s">
        <v>885</v>
      </c>
      <c r="CG219" s="69" t="s">
        <v>709</v>
      </c>
      <c r="CH219" s="69" t="s">
        <v>709</v>
      </c>
      <c r="CI219" s="69" t="s">
        <v>709</v>
      </c>
      <c r="CJ219" s="68" t="s">
        <v>709</v>
      </c>
      <c r="CK219" s="68">
        <v>46111</v>
      </c>
      <c r="CL219" s="185" t="s">
        <v>991</v>
      </c>
      <c r="CM219" s="67" t="s">
        <v>989</v>
      </c>
      <c r="CN219" s="67" t="s">
        <v>168</v>
      </c>
      <c r="CO219" s="68">
        <v>45961</v>
      </c>
      <c r="CP219" s="185" t="s">
        <v>993</v>
      </c>
      <c r="CQ219" s="67" t="s">
        <v>989</v>
      </c>
      <c r="CR219" s="67" t="s">
        <v>1036</v>
      </c>
      <c r="CS219" s="69">
        <v>1246519.8</v>
      </c>
      <c r="CT219" s="69"/>
      <c r="CU219" s="69"/>
      <c r="CV219" s="69">
        <v>0</v>
      </c>
      <c r="CW219" s="69">
        <v>1</v>
      </c>
      <c r="CX219" s="69">
        <v>0</v>
      </c>
      <c r="CY219" s="69">
        <v>0</v>
      </c>
      <c r="CZ219" s="69">
        <v>0</v>
      </c>
      <c r="DA219" s="69">
        <v>0</v>
      </c>
      <c r="DG219" t="str">
        <f t="shared" si="9"/>
        <v>DO</v>
      </c>
    </row>
    <row r="220" spans="1:111">
      <c r="A220" t="str">
        <f t="shared" si="8"/>
        <v>05DO</v>
      </c>
      <c r="B220" s="67" t="s">
        <v>4</v>
      </c>
      <c r="C220" s="67" t="s">
        <v>422</v>
      </c>
      <c r="D220" s="67" t="s">
        <v>423</v>
      </c>
      <c r="E220" s="68">
        <v>45720</v>
      </c>
      <c r="F220" s="185" t="s">
        <v>991</v>
      </c>
      <c r="G220" s="67" t="s">
        <v>994</v>
      </c>
      <c r="H220" s="69">
        <v>1</v>
      </c>
      <c r="I220" s="69">
        <v>2</v>
      </c>
      <c r="J220" s="69">
        <v>180</v>
      </c>
      <c r="K220" s="69">
        <v>230</v>
      </c>
      <c r="L220" s="69">
        <v>214</v>
      </c>
      <c r="M220" s="69">
        <v>16</v>
      </c>
      <c r="N220" s="69">
        <v>0</v>
      </c>
      <c r="O220" s="69">
        <v>0</v>
      </c>
      <c r="P220" s="69">
        <v>50</v>
      </c>
      <c r="Q220" s="80">
        <v>0</v>
      </c>
      <c r="R220" s="80">
        <v>7863435</v>
      </c>
      <c r="S220" s="80">
        <v>100000</v>
      </c>
      <c r="T220" s="80">
        <v>7763435</v>
      </c>
      <c r="U220" s="80">
        <v>8058116</v>
      </c>
      <c r="V220" s="80">
        <v>8341201</v>
      </c>
      <c r="W220" s="80">
        <v>0</v>
      </c>
      <c r="X220" s="80">
        <v>0</v>
      </c>
      <c r="Y220" s="80">
        <v>0</v>
      </c>
      <c r="Z220" s="80">
        <v>8341201</v>
      </c>
      <c r="AA220" s="80">
        <v>8333175</v>
      </c>
      <c r="AB220" s="80">
        <v>-8027</v>
      </c>
      <c r="AC220" s="69">
        <v>194681</v>
      </c>
      <c r="AD220" s="69">
        <v>36</v>
      </c>
      <c r="AE220" s="69">
        <v>0</v>
      </c>
      <c r="AF220" s="80">
        <v>0</v>
      </c>
      <c r="AG220" s="80">
        <v>0</v>
      </c>
      <c r="AH220" s="69">
        <v>0</v>
      </c>
      <c r="AI220" s="69">
        <v>0</v>
      </c>
      <c r="AJ220" s="80">
        <v>0</v>
      </c>
      <c r="AK220" s="80">
        <v>194681</v>
      </c>
      <c r="AL220" s="69">
        <v>0</v>
      </c>
      <c r="AM220" s="69">
        <v>0</v>
      </c>
      <c r="AN220" s="80">
        <v>0</v>
      </c>
      <c r="AO220" s="80">
        <v>0</v>
      </c>
      <c r="AP220" s="69">
        <v>0</v>
      </c>
      <c r="AQ220" s="69">
        <v>0</v>
      </c>
      <c r="AR220" s="80">
        <v>0</v>
      </c>
      <c r="AS220" s="80">
        <v>0</v>
      </c>
      <c r="AT220" s="69">
        <v>0</v>
      </c>
      <c r="AU220" s="69">
        <v>0</v>
      </c>
      <c r="AV220" s="80">
        <v>0</v>
      </c>
      <c r="AW220" s="80">
        <v>0</v>
      </c>
      <c r="AX220" s="69">
        <v>0</v>
      </c>
      <c r="AY220" s="69">
        <v>0</v>
      </c>
      <c r="AZ220" s="80">
        <v>0</v>
      </c>
      <c r="BA220" s="80">
        <v>0</v>
      </c>
      <c r="BB220" s="69">
        <v>0</v>
      </c>
      <c r="BC220" s="69">
        <v>0</v>
      </c>
      <c r="BD220" s="80">
        <v>0</v>
      </c>
      <c r="BE220" s="80">
        <v>0</v>
      </c>
      <c r="BF220" s="69">
        <v>0</v>
      </c>
      <c r="BG220" s="69">
        <v>0</v>
      </c>
      <c r="BH220" s="80">
        <v>0</v>
      </c>
      <c r="BI220" s="80">
        <v>0</v>
      </c>
      <c r="BJ220" s="69">
        <v>0</v>
      </c>
      <c r="BK220" s="69">
        <v>0</v>
      </c>
      <c r="BL220" s="80">
        <v>0</v>
      </c>
      <c r="BM220" s="80">
        <v>0</v>
      </c>
      <c r="BN220" s="69">
        <v>0</v>
      </c>
      <c r="BO220" s="69">
        <v>0</v>
      </c>
      <c r="BP220" s="80">
        <v>0</v>
      </c>
      <c r="BQ220" s="80">
        <v>0</v>
      </c>
      <c r="BR220" s="69">
        <v>0</v>
      </c>
      <c r="BS220" s="69">
        <v>0</v>
      </c>
      <c r="BT220" s="80">
        <v>0</v>
      </c>
      <c r="BU220" s="80">
        <v>0</v>
      </c>
      <c r="BV220" s="69">
        <v>0</v>
      </c>
      <c r="BW220" s="69">
        <v>0</v>
      </c>
      <c r="BX220" s="80">
        <v>0</v>
      </c>
      <c r="BY220" s="80">
        <v>0</v>
      </c>
      <c r="BZ220" s="69">
        <v>0</v>
      </c>
      <c r="CA220" s="69">
        <v>0</v>
      </c>
      <c r="CB220" s="80">
        <v>0</v>
      </c>
      <c r="CC220" s="80">
        <v>194681</v>
      </c>
      <c r="CD220" s="69">
        <v>0</v>
      </c>
      <c r="CE220" s="69" t="s">
        <v>877</v>
      </c>
      <c r="CF220" s="69" t="s">
        <v>878</v>
      </c>
      <c r="CG220" s="69" t="s">
        <v>709</v>
      </c>
      <c r="CH220" s="69" t="s">
        <v>709</v>
      </c>
      <c r="CI220" s="69" t="s">
        <v>709</v>
      </c>
      <c r="CJ220" s="68" t="s">
        <v>709</v>
      </c>
      <c r="CK220" s="68">
        <v>46049</v>
      </c>
      <c r="CL220" s="185" t="s">
        <v>991</v>
      </c>
      <c r="CM220" s="67" t="s">
        <v>989</v>
      </c>
      <c r="CN220" s="67" t="s">
        <v>168</v>
      </c>
      <c r="CO220" s="68">
        <v>46003</v>
      </c>
      <c r="CP220" s="185" t="s">
        <v>993</v>
      </c>
      <c r="CQ220" s="67" t="s">
        <v>989</v>
      </c>
      <c r="CR220" s="67" t="s">
        <v>1036</v>
      </c>
      <c r="CS220" s="69">
        <v>10455826.300000001</v>
      </c>
      <c r="CT220" s="69"/>
      <c r="CU220" s="69"/>
      <c r="CV220" s="69">
        <v>0</v>
      </c>
      <c r="CW220" s="69">
        <v>14</v>
      </c>
      <c r="CX220" s="69">
        <v>0</v>
      </c>
      <c r="CY220" s="69">
        <v>0</v>
      </c>
      <c r="CZ220" s="69">
        <v>0</v>
      </c>
      <c r="DA220" s="69">
        <v>0</v>
      </c>
      <c r="DG220" t="str">
        <f t="shared" si="9"/>
        <v>DO</v>
      </c>
    </row>
    <row r="221" spans="1:111">
      <c r="A221" t="str">
        <f t="shared" si="8"/>
        <v>05DO</v>
      </c>
      <c r="B221" s="67" t="s">
        <v>4</v>
      </c>
      <c r="C221" s="67" t="s">
        <v>424</v>
      </c>
      <c r="D221" s="67" t="s">
        <v>425</v>
      </c>
      <c r="E221" s="68">
        <v>45083</v>
      </c>
      <c r="F221" s="185" t="s">
        <v>986</v>
      </c>
      <c r="G221" s="67" t="s">
        <v>995</v>
      </c>
      <c r="H221" s="69">
        <v>2</v>
      </c>
      <c r="I221" s="69">
        <v>1</v>
      </c>
      <c r="J221" s="69">
        <v>180</v>
      </c>
      <c r="K221" s="69">
        <v>442</v>
      </c>
      <c r="L221" s="69">
        <v>442</v>
      </c>
      <c r="M221" s="69">
        <v>0</v>
      </c>
      <c r="N221" s="69">
        <v>0</v>
      </c>
      <c r="O221" s="69">
        <v>0</v>
      </c>
      <c r="P221" s="69">
        <v>205</v>
      </c>
      <c r="Q221" s="80">
        <v>57</v>
      </c>
      <c r="R221" s="80">
        <v>3196756</v>
      </c>
      <c r="S221" s="80">
        <v>50000</v>
      </c>
      <c r="T221" s="80">
        <v>3146756</v>
      </c>
      <c r="U221" s="80">
        <v>3198241</v>
      </c>
      <c r="V221" s="80">
        <v>3427202</v>
      </c>
      <c r="W221" s="80">
        <v>0</v>
      </c>
      <c r="X221" s="80">
        <v>0</v>
      </c>
      <c r="Y221" s="80">
        <v>0</v>
      </c>
      <c r="Z221" s="80">
        <v>3427202</v>
      </c>
      <c r="AA221" s="80">
        <v>3427202</v>
      </c>
      <c r="AB221" s="80">
        <v>0</v>
      </c>
      <c r="AC221" s="69">
        <v>1485</v>
      </c>
      <c r="AD221" s="69">
        <v>141</v>
      </c>
      <c r="AE221" s="69">
        <v>0</v>
      </c>
      <c r="AF221" s="80">
        <v>7</v>
      </c>
      <c r="AG221" s="80">
        <v>8757</v>
      </c>
      <c r="AH221" s="69">
        <v>0</v>
      </c>
      <c r="AI221" s="69">
        <v>0</v>
      </c>
      <c r="AJ221" s="80">
        <v>30</v>
      </c>
      <c r="AK221" s="80">
        <v>12941</v>
      </c>
      <c r="AL221" s="69">
        <v>0</v>
      </c>
      <c r="AM221" s="69">
        <v>0</v>
      </c>
      <c r="AN221" s="80">
        <v>0</v>
      </c>
      <c r="AO221" s="80">
        <v>0</v>
      </c>
      <c r="AP221" s="69">
        <v>0</v>
      </c>
      <c r="AQ221" s="69">
        <v>0</v>
      </c>
      <c r="AR221" s="80">
        <v>0</v>
      </c>
      <c r="AS221" s="80">
        <v>0</v>
      </c>
      <c r="AT221" s="69">
        <v>0</v>
      </c>
      <c r="AU221" s="69">
        <v>0</v>
      </c>
      <c r="AV221" s="80">
        <v>0</v>
      </c>
      <c r="AW221" s="80">
        <v>0</v>
      </c>
      <c r="AX221" s="69">
        <v>0</v>
      </c>
      <c r="AY221" s="69">
        <v>0</v>
      </c>
      <c r="AZ221" s="80">
        <v>0</v>
      </c>
      <c r="BA221" s="80">
        <v>0</v>
      </c>
      <c r="BB221" s="69">
        <v>0</v>
      </c>
      <c r="BC221" s="69">
        <v>0</v>
      </c>
      <c r="BD221" s="80">
        <v>20</v>
      </c>
      <c r="BE221" s="80">
        <v>28133</v>
      </c>
      <c r="BF221" s="69">
        <v>0</v>
      </c>
      <c r="BG221" s="69">
        <v>0</v>
      </c>
      <c r="BH221" s="80">
        <v>0</v>
      </c>
      <c r="BI221" s="80">
        <v>0</v>
      </c>
      <c r="BJ221" s="69">
        <v>0</v>
      </c>
      <c r="BK221" s="69">
        <v>0</v>
      </c>
      <c r="BL221" s="80">
        <v>0</v>
      </c>
      <c r="BM221" s="80">
        <v>0</v>
      </c>
      <c r="BN221" s="69">
        <v>0</v>
      </c>
      <c r="BO221" s="69">
        <v>0</v>
      </c>
      <c r="BP221" s="80">
        <v>0</v>
      </c>
      <c r="BQ221" s="80">
        <v>0</v>
      </c>
      <c r="BR221" s="69">
        <v>0</v>
      </c>
      <c r="BS221" s="69">
        <v>0</v>
      </c>
      <c r="BT221" s="80">
        <v>0</v>
      </c>
      <c r="BU221" s="80">
        <v>0</v>
      </c>
      <c r="BV221" s="69">
        <v>0</v>
      </c>
      <c r="BW221" s="69">
        <v>0</v>
      </c>
      <c r="BX221" s="80">
        <v>0</v>
      </c>
      <c r="BY221" s="80">
        <v>0</v>
      </c>
      <c r="BZ221" s="69">
        <v>0</v>
      </c>
      <c r="CA221" s="69">
        <v>0</v>
      </c>
      <c r="CB221" s="80">
        <v>57</v>
      </c>
      <c r="CC221" s="80">
        <v>49830</v>
      </c>
      <c r="CD221" s="69">
        <v>0</v>
      </c>
      <c r="CE221" s="69" t="s">
        <v>851</v>
      </c>
      <c r="CF221" s="69" t="s">
        <v>852</v>
      </c>
      <c r="CG221" s="69" t="s">
        <v>709</v>
      </c>
      <c r="CH221" s="69" t="s">
        <v>709</v>
      </c>
      <c r="CI221" s="69" t="s">
        <v>709</v>
      </c>
      <c r="CJ221" s="68" t="s">
        <v>709</v>
      </c>
      <c r="CK221" s="68">
        <v>46014</v>
      </c>
      <c r="CL221" s="185" t="s">
        <v>993</v>
      </c>
      <c r="CM221" s="67" t="s">
        <v>989</v>
      </c>
      <c r="CN221" s="67" t="s">
        <v>168</v>
      </c>
      <c r="CO221" s="68">
        <v>45798</v>
      </c>
      <c r="CP221" s="185" t="s">
        <v>986</v>
      </c>
      <c r="CQ221" s="67" t="s">
        <v>994</v>
      </c>
      <c r="CR221" s="67" t="s">
        <v>1034</v>
      </c>
      <c r="CS221" s="69">
        <v>3501358.08</v>
      </c>
      <c r="CT221" s="69"/>
      <c r="CU221" s="69"/>
      <c r="CV221" s="69">
        <v>57</v>
      </c>
      <c r="CW221" s="69">
        <v>64</v>
      </c>
      <c r="CX221" s="69">
        <v>0</v>
      </c>
      <c r="CY221" s="69">
        <v>0</v>
      </c>
      <c r="CZ221" s="69">
        <v>0</v>
      </c>
      <c r="DA221" s="69">
        <v>0</v>
      </c>
      <c r="DG221" t="str">
        <f t="shared" si="9"/>
        <v>DO</v>
      </c>
    </row>
    <row r="222" spans="1:111">
      <c r="A222" t="str">
        <f t="shared" si="8"/>
        <v>05DO</v>
      </c>
      <c r="B222" s="67" t="s">
        <v>4</v>
      </c>
      <c r="C222" s="67" t="s">
        <v>886</v>
      </c>
      <c r="D222" s="67" t="s">
        <v>1042</v>
      </c>
      <c r="E222" s="68">
        <v>45783</v>
      </c>
      <c r="F222" s="185" t="s">
        <v>986</v>
      </c>
      <c r="G222" s="67" t="s">
        <v>994</v>
      </c>
      <c r="H222" s="69">
        <v>1</v>
      </c>
      <c r="I222" s="69">
        <v>0</v>
      </c>
      <c r="J222" s="69">
        <v>140</v>
      </c>
      <c r="K222" s="69">
        <v>173</v>
      </c>
      <c r="L222" s="69">
        <v>171</v>
      </c>
      <c r="M222" s="69">
        <v>2</v>
      </c>
      <c r="N222" s="69">
        <v>0</v>
      </c>
      <c r="O222" s="69">
        <v>0</v>
      </c>
      <c r="P222" s="69">
        <v>33</v>
      </c>
      <c r="Q222" s="80">
        <v>0</v>
      </c>
      <c r="R222" s="80">
        <v>3296100</v>
      </c>
      <c r="S222" s="80">
        <v>53000</v>
      </c>
      <c r="T222" s="80">
        <v>3243100</v>
      </c>
      <c r="U222" s="80">
        <v>3296100</v>
      </c>
      <c r="V222" s="80">
        <v>3182948</v>
      </c>
      <c r="W222" s="80">
        <v>0</v>
      </c>
      <c r="X222" s="80">
        <v>0</v>
      </c>
      <c r="Y222" s="80">
        <v>0</v>
      </c>
      <c r="Z222" s="80">
        <v>3182948</v>
      </c>
      <c r="AA222" s="80">
        <v>3193975</v>
      </c>
      <c r="AB222" s="80">
        <v>11027</v>
      </c>
      <c r="AC222" s="69">
        <v>0</v>
      </c>
      <c r="AD222" s="69">
        <v>9</v>
      </c>
      <c r="AE222" s="69">
        <v>0</v>
      </c>
      <c r="AF222" s="80">
        <v>0</v>
      </c>
      <c r="AG222" s="80">
        <v>0</v>
      </c>
      <c r="AH222" s="69">
        <v>0</v>
      </c>
      <c r="AI222" s="69">
        <v>0</v>
      </c>
      <c r="AJ222" s="80">
        <v>0</v>
      </c>
      <c r="AK222" s="80">
        <v>0</v>
      </c>
      <c r="AL222" s="69">
        <v>0</v>
      </c>
      <c r="AM222" s="69">
        <v>0</v>
      </c>
      <c r="AN222" s="80">
        <v>0</v>
      </c>
      <c r="AO222" s="80">
        <v>0</v>
      </c>
      <c r="AP222" s="69">
        <v>0</v>
      </c>
      <c r="AQ222" s="69">
        <v>0</v>
      </c>
      <c r="AR222" s="80">
        <v>0</v>
      </c>
      <c r="AS222" s="80">
        <v>0</v>
      </c>
      <c r="AT222" s="69">
        <v>0</v>
      </c>
      <c r="AU222" s="69">
        <v>0</v>
      </c>
      <c r="AV222" s="80">
        <v>0</v>
      </c>
      <c r="AW222" s="80">
        <v>0</v>
      </c>
      <c r="AX222" s="69">
        <v>0</v>
      </c>
      <c r="AY222" s="69">
        <v>0</v>
      </c>
      <c r="AZ222" s="80">
        <v>0</v>
      </c>
      <c r="BA222" s="80">
        <v>0</v>
      </c>
      <c r="BB222" s="69">
        <v>0</v>
      </c>
      <c r="BC222" s="69">
        <v>0</v>
      </c>
      <c r="BD222" s="80">
        <v>0</v>
      </c>
      <c r="BE222" s="80">
        <v>0</v>
      </c>
      <c r="BF222" s="69">
        <v>0</v>
      </c>
      <c r="BG222" s="69">
        <v>0</v>
      </c>
      <c r="BH222" s="80">
        <v>0</v>
      </c>
      <c r="BI222" s="80">
        <v>0</v>
      </c>
      <c r="BJ222" s="69">
        <v>0</v>
      </c>
      <c r="BK222" s="69">
        <v>0</v>
      </c>
      <c r="BL222" s="80">
        <v>0</v>
      </c>
      <c r="BM222" s="80">
        <v>0</v>
      </c>
      <c r="BN222" s="69">
        <v>0</v>
      </c>
      <c r="BO222" s="69">
        <v>0</v>
      </c>
      <c r="BP222" s="80">
        <v>0</v>
      </c>
      <c r="BQ222" s="80">
        <v>0</v>
      </c>
      <c r="BR222" s="69">
        <v>0</v>
      </c>
      <c r="BS222" s="69">
        <v>0</v>
      </c>
      <c r="BT222" s="80">
        <v>0</v>
      </c>
      <c r="BU222" s="80">
        <v>0</v>
      </c>
      <c r="BV222" s="69">
        <v>0</v>
      </c>
      <c r="BW222" s="69">
        <v>0</v>
      </c>
      <c r="BX222" s="80">
        <v>0</v>
      </c>
      <c r="BY222" s="80">
        <v>0</v>
      </c>
      <c r="BZ222" s="69">
        <v>0</v>
      </c>
      <c r="CA222" s="69">
        <v>0</v>
      </c>
      <c r="CB222" s="80">
        <v>0</v>
      </c>
      <c r="CC222" s="80">
        <v>0</v>
      </c>
      <c r="CD222" s="69">
        <v>0</v>
      </c>
      <c r="CE222" s="69" t="s">
        <v>879</v>
      </c>
      <c r="CF222" s="69" t="s">
        <v>880</v>
      </c>
      <c r="CG222" s="69" t="s">
        <v>709</v>
      </c>
      <c r="CH222" s="69" t="s">
        <v>709</v>
      </c>
      <c r="CI222" s="69" t="s">
        <v>709</v>
      </c>
      <c r="CJ222" s="68" t="s">
        <v>709</v>
      </c>
      <c r="CK222" s="68">
        <v>46085</v>
      </c>
      <c r="CL222" s="185" t="s">
        <v>991</v>
      </c>
      <c r="CM222" s="67" t="s">
        <v>989</v>
      </c>
      <c r="CN222" s="67" t="s">
        <v>168</v>
      </c>
      <c r="CO222" s="68">
        <v>46045</v>
      </c>
      <c r="CP222" s="185" t="s">
        <v>991</v>
      </c>
      <c r="CQ222" s="67" t="s">
        <v>989</v>
      </c>
      <c r="CR222" s="67" t="s">
        <v>1033</v>
      </c>
      <c r="CS222" s="69">
        <v>5178576.2</v>
      </c>
      <c r="CT222" s="69"/>
      <c r="CU222" s="69"/>
      <c r="CV222" s="69">
        <v>0</v>
      </c>
      <c r="CW222" s="69">
        <v>24</v>
      </c>
      <c r="CX222" s="69">
        <v>0</v>
      </c>
      <c r="CY222" s="69">
        <v>0</v>
      </c>
      <c r="CZ222" s="69">
        <v>0</v>
      </c>
      <c r="DA222" s="69">
        <v>0</v>
      </c>
      <c r="DG222" t="str">
        <f t="shared" si="9"/>
        <v>DO</v>
      </c>
    </row>
    <row r="223" spans="1:111">
      <c r="A223" t="str">
        <f t="shared" si="8"/>
        <v>05DO</v>
      </c>
      <c r="B223" s="67" t="s">
        <v>4</v>
      </c>
      <c r="C223" s="67" t="s">
        <v>887</v>
      </c>
      <c r="D223" s="67" t="s">
        <v>1043</v>
      </c>
      <c r="E223" s="68">
        <v>45748</v>
      </c>
      <c r="F223" s="185" t="s">
        <v>986</v>
      </c>
      <c r="G223" s="67" t="s">
        <v>994</v>
      </c>
      <c r="H223" s="69">
        <v>1</v>
      </c>
      <c r="I223" s="69">
        <v>0</v>
      </c>
      <c r="J223" s="69">
        <v>190</v>
      </c>
      <c r="K223" s="69">
        <v>217</v>
      </c>
      <c r="L223" s="69">
        <v>196</v>
      </c>
      <c r="M223" s="69">
        <v>21</v>
      </c>
      <c r="N223" s="69">
        <v>0</v>
      </c>
      <c r="O223" s="69">
        <v>0</v>
      </c>
      <c r="P223" s="69">
        <v>27</v>
      </c>
      <c r="Q223" s="80">
        <v>0</v>
      </c>
      <c r="R223" s="80">
        <v>6639966</v>
      </c>
      <c r="S223" s="80">
        <v>78000</v>
      </c>
      <c r="T223" s="80">
        <v>6561966</v>
      </c>
      <c r="U223" s="80">
        <v>6639966</v>
      </c>
      <c r="V223" s="80">
        <v>6618677</v>
      </c>
      <c r="W223" s="80">
        <v>0</v>
      </c>
      <c r="X223" s="80">
        <v>0</v>
      </c>
      <c r="Y223" s="80">
        <v>0</v>
      </c>
      <c r="Z223" s="80">
        <v>6618677</v>
      </c>
      <c r="AA223" s="80">
        <v>6618677</v>
      </c>
      <c r="AB223" s="80">
        <v>0</v>
      </c>
      <c r="AC223" s="69">
        <v>0</v>
      </c>
      <c r="AD223" s="69">
        <v>7</v>
      </c>
      <c r="AE223" s="69">
        <v>0</v>
      </c>
      <c r="AF223" s="80">
        <v>0</v>
      </c>
      <c r="AG223" s="80">
        <v>0</v>
      </c>
      <c r="AH223" s="69">
        <v>0</v>
      </c>
      <c r="AI223" s="69">
        <v>0</v>
      </c>
      <c r="AJ223" s="80">
        <v>0</v>
      </c>
      <c r="AK223" s="80">
        <v>0</v>
      </c>
      <c r="AL223" s="69">
        <v>0</v>
      </c>
      <c r="AM223" s="69">
        <v>0</v>
      </c>
      <c r="AN223" s="80">
        <v>0</v>
      </c>
      <c r="AO223" s="80">
        <v>0</v>
      </c>
      <c r="AP223" s="69">
        <v>0</v>
      </c>
      <c r="AQ223" s="69">
        <v>0</v>
      </c>
      <c r="AR223" s="80">
        <v>0</v>
      </c>
      <c r="AS223" s="80">
        <v>0</v>
      </c>
      <c r="AT223" s="69">
        <v>0</v>
      </c>
      <c r="AU223" s="69">
        <v>0</v>
      </c>
      <c r="AV223" s="80">
        <v>0</v>
      </c>
      <c r="AW223" s="80">
        <v>0</v>
      </c>
      <c r="AX223" s="69">
        <v>0</v>
      </c>
      <c r="AY223" s="69">
        <v>0</v>
      </c>
      <c r="AZ223" s="80">
        <v>0</v>
      </c>
      <c r="BA223" s="80">
        <v>0</v>
      </c>
      <c r="BB223" s="69">
        <v>0</v>
      </c>
      <c r="BC223" s="69">
        <v>0</v>
      </c>
      <c r="BD223" s="80">
        <v>0</v>
      </c>
      <c r="BE223" s="80">
        <v>0</v>
      </c>
      <c r="BF223" s="69">
        <v>0</v>
      </c>
      <c r="BG223" s="69">
        <v>0</v>
      </c>
      <c r="BH223" s="80">
        <v>0</v>
      </c>
      <c r="BI223" s="80">
        <v>0</v>
      </c>
      <c r="BJ223" s="69">
        <v>0</v>
      </c>
      <c r="BK223" s="69">
        <v>0</v>
      </c>
      <c r="BL223" s="80">
        <v>0</v>
      </c>
      <c r="BM223" s="80">
        <v>0</v>
      </c>
      <c r="BN223" s="69">
        <v>0</v>
      </c>
      <c r="BO223" s="69">
        <v>0</v>
      </c>
      <c r="BP223" s="80">
        <v>0</v>
      </c>
      <c r="BQ223" s="80">
        <v>0</v>
      </c>
      <c r="BR223" s="69">
        <v>0</v>
      </c>
      <c r="BS223" s="69">
        <v>0</v>
      </c>
      <c r="BT223" s="80">
        <v>0</v>
      </c>
      <c r="BU223" s="80">
        <v>0</v>
      </c>
      <c r="BV223" s="69">
        <v>0</v>
      </c>
      <c r="BW223" s="69">
        <v>0</v>
      </c>
      <c r="BX223" s="80">
        <v>0</v>
      </c>
      <c r="BY223" s="80">
        <v>0</v>
      </c>
      <c r="BZ223" s="69">
        <v>0</v>
      </c>
      <c r="CA223" s="69">
        <v>0</v>
      </c>
      <c r="CB223" s="80">
        <v>0</v>
      </c>
      <c r="CC223" s="80">
        <v>0</v>
      </c>
      <c r="CD223" s="69">
        <v>0</v>
      </c>
      <c r="CE223" s="69" t="s">
        <v>888</v>
      </c>
      <c r="CF223" s="69" t="s">
        <v>889</v>
      </c>
      <c r="CG223" s="69" t="s">
        <v>709</v>
      </c>
      <c r="CH223" s="69" t="s">
        <v>709</v>
      </c>
      <c r="CI223" s="69" t="s">
        <v>709</v>
      </c>
      <c r="CJ223" s="68" t="s">
        <v>709</v>
      </c>
      <c r="CK223" s="68">
        <v>46086</v>
      </c>
      <c r="CL223" s="185" t="s">
        <v>991</v>
      </c>
      <c r="CM223" s="67" t="s">
        <v>989</v>
      </c>
      <c r="CN223" s="67" t="s">
        <v>168</v>
      </c>
      <c r="CO223" s="68">
        <v>46037</v>
      </c>
      <c r="CP223" s="185" t="s">
        <v>991</v>
      </c>
      <c r="CQ223" s="67" t="s">
        <v>989</v>
      </c>
      <c r="CR223" s="67" t="s">
        <v>1037</v>
      </c>
      <c r="CS223" s="69">
        <v>8028735.1500000004</v>
      </c>
      <c r="CT223" s="69"/>
      <c r="CU223" s="69"/>
      <c r="CV223" s="69">
        <v>0</v>
      </c>
      <c r="CW223" s="69">
        <v>20</v>
      </c>
      <c r="CX223" s="69">
        <v>0</v>
      </c>
      <c r="CY223" s="69">
        <v>0</v>
      </c>
      <c r="CZ223" s="69">
        <v>0</v>
      </c>
      <c r="DA223" s="69">
        <v>0</v>
      </c>
      <c r="DG223" t="str">
        <f t="shared" si="9"/>
        <v>DO</v>
      </c>
    </row>
    <row r="224" spans="1:111">
      <c r="A224" t="str">
        <f t="shared" si="8"/>
        <v>05DO</v>
      </c>
      <c r="B224" s="67" t="s">
        <v>4</v>
      </c>
      <c r="C224" s="67" t="s">
        <v>426</v>
      </c>
      <c r="D224" s="67" t="s">
        <v>427</v>
      </c>
      <c r="E224" s="68">
        <v>45083</v>
      </c>
      <c r="F224" s="185" t="s">
        <v>986</v>
      </c>
      <c r="G224" s="67" t="s">
        <v>995</v>
      </c>
      <c r="H224" s="69">
        <v>3</v>
      </c>
      <c r="I224" s="69">
        <v>4</v>
      </c>
      <c r="J224" s="69">
        <v>590</v>
      </c>
      <c r="K224" s="69">
        <v>703</v>
      </c>
      <c r="L224" s="69">
        <v>696</v>
      </c>
      <c r="M224" s="69">
        <v>7</v>
      </c>
      <c r="N224" s="69">
        <v>0</v>
      </c>
      <c r="O224" s="69">
        <v>0</v>
      </c>
      <c r="P224" s="69">
        <v>113</v>
      </c>
      <c r="Q224" s="80">
        <v>0</v>
      </c>
      <c r="R224" s="80">
        <v>9899345</v>
      </c>
      <c r="S224" s="80">
        <v>50000</v>
      </c>
      <c r="T224" s="80">
        <v>9849345</v>
      </c>
      <c r="U224" s="80">
        <v>10080554</v>
      </c>
      <c r="V224" s="80">
        <v>10364962</v>
      </c>
      <c r="W224" s="80">
        <v>0</v>
      </c>
      <c r="X224" s="80">
        <v>0</v>
      </c>
      <c r="Y224" s="80">
        <v>0</v>
      </c>
      <c r="Z224" s="80">
        <v>10364962</v>
      </c>
      <c r="AA224" s="80">
        <v>10344890</v>
      </c>
      <c r="AB224" s="80">
        <v>-9</v>
      </c>
      <c r="AC224" s="69">
        <v>181208</v>
      </c>
      <c r="AD224" s="69">
        <v>61</v>
      </c>
      <c r="AE224" s="69">
        <v>0</v>
      </c>
      <c r="AF224" s="80">
        <v>0</v>
      </c>
      <c r="AG224" s="80">
        <v>111146</v>
      </c>
      <c r="AH224" s="69">
        <v>0</v>
      </c>
      <c r="AI224" s="69">
        <v>0</v>
      </c>
      <c r="AJ224" s="80">
        <v>0</v>
      </c>
      <c r="AK224" s="80">
        <v>51682</v>
      </c>
      <c r="AL224" s="69">
        <v>1682</v>
      </c>
      <c r="AM224" s="69">
        <v>0</v>
      </c>
      <c r="AN224" s="80">
        <v>0</v>
      </c>
      <c r="AO224" s="80">
        <v>0</v>
      </c>
      <c r="AP224" s="69">
        <v>0</v>
      </c>
      <c r="AQ224" s="69">
        <v>0</v>
      </c>
      <c r="AR224" s="80">
        <v>0</v>
      </c>
      <c r="AS224" s="80">
        <v>0</v>
      </c>
      <c r="AT224" s="69">
        <v>0</v>
      </c>
      <c r="AU224" s="69">
        <v>0</v>
      </c>
      <c r="AV224" s="80">
        <v>0</v>
      </c>
      <c r="AW224" s="80">
        <v>0</v>
      </c>
      <c r="AX224" s="69">
        <v>0</v>
      </c>
      <c r="AY224" s="69">
        <v>0</v>
      </c>
      <c r="AZ224" s="80">
        <v>0</v>
      </c>
      <c r="BA224" s="80">
        <v>0</v>
      </c>
      <c r="BB224" s="69">
        <v>0</v>
      </c>
      <c r="BC224" s="69">
        <v>0</v>
      </c>
      <c r="BD224" s="80">
        <v>0</v>
      </c>
      <c r="BE224" s="80">
        <v>0</v>
      </c>
      <c r="BF224" s="69">
        <v>0</v>
      </c>
      <c r="BG224" s="69">
        <v>0</v>
      </c>
      <c r="BH224" s="80">
        <v>0</v>
      </c>
      <c r="BI224" s="80">
        <v>0</v>
      </c>
      <c r="BJ224" s="69">
        <v>0</v>
      </c>
      <c r="BK224" s="69">
        <v>0</v>
      </c>
      <c r="BL224" s="80">
        <v>0</v>
      </c>
      <c r="BM224" s="80">
        <v>0</v>
      </c>
      <c r="BN224" s="69">
        <v>0</v>
      </c>
      <c r="BO224" s="69">
        <v>0</v>
      </c>
      <c r="BP224" s="80">
        <v>0</v>
      </c>
      <c r="BQ224" s="80">
        <v>0</v>
      </c>
      <c r="BR224" s="69">
        <v>0</v>
      </c>
      <c r="BS224" s="69">
        <v>0</v>
      </c>
      <c r="BT224" s="80">
        <v>0</v>
      </c>
      <c r="BU224" s="80">
        <v>0</v>
      </c>
      <c r="BV224" s="69">
        <v>0</v>
      </c>
      <c r="BW224" s="69">
        <v>0</v>
      </c>
      <c r="BX224" s="80">
        <v>0</v>
      </c>
      <c r="BY224" s="80">
        <v>0</v>
      </c>
      <c r="BZ224" s="69">
        <v>0</v>
      </c>
      <c r="CA224" s="69">
        <v>0</v>
      </c>
      <c r="CB224" s="80">
        <v>0</v>
      </c>
      <c r="CC224" s="80">
        <v>162828</v>
      </c>
      <c r="CD224" s="69">
        <v>1682</v>
      </c>
      <c r="CE224" s="69" t="s">
        <v>890</v>
      </c>
      <c r="CF224" s="69" t="s">
        <v>891</v>
      </c>
      <c r="CG224" s="69" t="s">
        <v>709</v>
      </c>
      <c r="CH224" s="69" t="s">
        <v>709</v>
      </c>
      <c r="CI224" s="69" t="s">
        <v>709</v>
      </c>
      <c r="CJ224" s="68" t="s">
        <v>709</v>
      </c>
      <c r="CK224" s="68">
        <v>46010</v>
      </c>
      <c r="CL224" s="185" t="s">
        <v>993</v>
      </c>
      <c r="CM224" s="67" t="s">
        <v>989</v>
      </c>
      <c r="CN224" s="67" t="s">
        <v>168</v>
      </c>
      <c r="CO224" s="68">
        <v>45923</v>
      </c>
      <c r="CP224" s="185" t="s">
        <v>988</v>
      </c>
      <c r="CQ224" s="67" t="s">
        <v>989</v>
      </c>
      <c r="CR224" s="67" t="s">
        <v>1034</v>
      </c>
      <c r="CS224" s="69">
        <v>8480188.0199999996</v>
      </c>
      <c r="CT224" s="69"/>
      <c r="CU224" s="69"/>
      <c r="CV224" s="69">
        <v>0</v>
      </c>
      <c r="CW224" s="69">
        <v>52</v>
      </c>
      <c r="CX224" s="69">
        <v>0</v>
      </c>
      <c r="CY224" s="69">
        <v>0</v>
      </c>
      <c r="CZ224" s="69">
        <v>0</v>
      </c>
      <c r="DA224" s="69">
        <v>0</v>
      </c>
      <c r="DG224" t="str">
        <f t="shared" si="9"/>
        <v>DO</v>
      </c>
    </row>
    <row r="225" spans="1:111">
      <c r="A225" t="str">
        <f t="shared" si="8"/>
        <v>05DO</v>
      </c>
      <c r="B225" s="67" t="s">
        <v>4</v>
      </c>
      <c r="C225" s="67" t="s">
        <v>428</v>
      </c>
      <c r="D225" s="67" t="s">
        <v>429</v>
      </c>
      <c r="E225" s="68">
        <v>45083</v>
      </c>
      <c r="F225" s="185" t="s">
        <v>986</v>
      </c>
      <c r="G225" s="67" t="s">
        <v>995</v>
      </c>
      <c r="H225" s="69">
        <v>3</v>
      </c>
      <c r="I225" s="69">
        <v>3</v>
      </c>
      <c r="J225" s="69">
        <v>490</v>
      </c>
      <c r="K225" s="69">
        <v>635</v>
      </c>
      <c r="L225" s="69">
        <v>634</v>
      </c>
      <c r="M225" s="69">
        <v>1</v>
      </c>
      <c r="N225" s="69">
        <v>0</v>
      </c>
      <c r="O225" s="69">
        <v>0</v>
      </c>
      <c r="P225" s="69">
        <v>145</v>
      </c>
      <c r="Q225" s="80">
        <v>0</v>
      </c>
      <c r="R225" s="80">
        <v>11137584</v>
      </c>
      <c r="S225" s="80">
        <v>50000</v>
      </c>
      <c r="T225" s="80">
        <v>11087584</v>
      </c>
      <c r="U225" s="80">
        <v>11274458</v>
      </c>
      <c r="V225" s="80">
        <v>11215283</v>
      </c>
      <c r="W225" s="80">
        <v>0</v>
      </c>
      <c r="X225" s="80">
        <v>0</v>
      </c>
      <c r="Y225" s="80">
        <v>0</v>
      </c>
      <c r="Z225" s="80">
        <v>11215283</v>
      </c>
      <c r="AA225" s="80">
        <v>11200767</v>
      </c>
      <c r="AB225" s="80">
        <v>-786</v>
      </c>
      <c r="AC225" s="69">
        <v>136874</v>
      </c>
      <c r="AD225" s="69">
        <v>80</v>
      </c>
      <c r="AE225" s="69">
        <v>0</v>
      </c>
      <c r="AF225" s="80">
        <v>0</v>
      </c>
      <c r="AG225" s="80">
        <v>39281</v>
      </c>
      <c r="AH225" s="69">
        <v>0</v>
      </c>
      <c r="AI225" s="69">
        <v>0</v>
      </c>
      <c r="AJ225" s="80">
        <v>0</v>
      </c>
      <c r="AK225" s="80">
        <v>110135</v>
      </c>
      <c r="AL225" s="69">
        <v>0</v>
      </c>
      <c r="AM225" s="69">
        <v>0</v>
      </c>
      <c r="AN225" s="80">
        <v>0</v>
      </c>
      <c r="AO225" s="80">
        <v>0</v>
      </c>
      <c r="AP225" s="69">
        <v>0</v>
      </c>
      <c r="AQ225" s="69">
        <v>0</v>
      </c>
      <c r="AR225" s="80">
        <v>0</v>
      </c>
      <c r="AS225" s="80">
        <v>0</v>
      </c>
      <c r="AT225" s="69">
        <v>0</v>
      </c>
      <c r="AU225" s="69">
        <v>0</v>
      </c>
      <c r="AV225" s="80">
        <v>0</v>
      </c>
      <c r="AW225" s="80">
        <v>0</v>
      </c>
      <c r="AX225" s="69">
        <v>0</v>
      </c>
      <c r="AY225" s="69">
        <v>0</v>
      </c>
      <c r="AZ225" s="80">
        <v>0</v>
      </c>
      <c r="BA225" s="80">
        <v>42</v>
      </c>
      <c r="BB225" s="69">
        <v>0</v>
      </c>
      <c r="BC225" s="69">
        <v>0</v>
      </c>
      <c r="BD225" s="80">
        <v>0</v>
      </c>
      <c r="BE225" s="80">
        <v>0</v>
      </c>
      <c r="BF225" s="69">
        <v>0</v>
      </c>
      <c r="BG225" s="69">
        <v>0</v>
      </c>
      <c r="BH225" s="80">
        <v>0</v>
      </c>
      <c r="BI225" s="80">
        <v>0</v>
      </c>
      <c r="BJ225" s="69">
        <v>0</v>
      </c>
      <c r="BK225" s="69">
        <v>0</v>
      </c>
      <c r="BL225" s="80">
        <v>0</v>
      </c>
      <c r="BM225" s="80">
        <v>0</v>
      </c>
      <c r="BN225" s="69">
        <v>0</v>
      </c>
      <c r="BO225" s="69">
        <v>0</v>
      </c>
      <c r="BP225" s="80">
        <v>0</v>
      </c>
      <c r="BQ225" s="80">
        <v>0</v>
      </c>
      <c r="BR225" s="69">
        <v>0</v>
      </c>
      <c r="BS225" s="69">
        <v>0</v>
      </c>
      <c r="BT225" s="80">
        <v>0</v>
      </c>
      <c r="BU225" s="80">
        <v>0</v>
      </c>
      <c r="BV225" s="69">
        <v>0</v>
      </c>
      <c r="BW225" s="69">
        <v>0</v>
      </c>
      <c r="BX225" s="80">
        <v>0</v>
      </c>
      <c r="BY225" s="80">
        <v>0</v>
      </c>
      <c r="BZ225" s="69">
        <v>0</v>
      </c>
      <c r="CA225" s="69">
        <v>0</v>
      </c>
      <c r="CB225" s="80">
        <v>0</v>
      </c>
      <c r="CC225" s="80">
        <v>149459</v>
      </c>
      <c r="CD225" s="69">
        <v>0</v>
      </c>
      <c r="CE225" s="69" t="s">
        <v>851</v>
      </c>
      <c r="CF225" s="69" t="s">
        <v>852</v>
      </c>
      <c r="CG225" s="69" t="s">
        <v>709</v>
      </c>
      <c r="CH225" s="69" t="s">
        <v>709</v>
      </c>
      <c r="CI225" s="69" t="s">
        <v>709</v>
      </c>
      <c r="CJ225" s="68" t="s">
        <v>709</v>
      </c>
      <c r="CK225" s="68">
        <v>46057</v>
      </c>
      <c r="CL225" s="185" t="s">
        <v>991</v>
      </c>
      <c r="CM225" s="67" t="s">
        <v>989</v>
      </c>
      <c r="CN225" s="67" t="s">
        <v>168</v>
      </c>
      <c r="CO225" s="68">
        <v>45870</v>
      </c>
      <c r="CP225" s="185" t="s">
        <v>988</v>
      </c>
      <c r="CQ225" s="67" t="s">
        <v>989</v>
      </c>
      <c r="CR225" s="67" t="s">
        <v>1034</v>
      </c>
      <c r="CS225" s="69">
        <v>8364007.5499999998</v>
      </c>
      <c r="CT225" s="69"/>
      <c r="CU225" s="69"/>
      <c r="CV225" s="69">
        <v>0</v>
      </c>
      <c r="CW225" s="69">
        <v>65</v>
      </c>
      <c r="CX225" s="69">
        <v>0</v>
      </c>
      <c r="CY225" s="69">
        <v>0</v>
      </c>
      <c r="CZ225" s="69">
        <v>0</v>
      </c>
      <c r="DA225" s="69">
        <v>0</v>
      </c>
      <c r="DG225" t="str">
        <f t="shared" si="9"/>
        <v>DO</v>
      </c>
    </row>
    <row r="226" spans="1:111">
      <c r="A226" t="str">
        <f t="shared" si="8"/>
        <v>05DO</v>
      </c>
      <c r="B226" s="67" t="s">
        <v>4</v>
      </c>
      <c r="C226" s="67" t="s">
        <v>430</v>
      </c>
      <c r="D226" s="67" t="s">
        <v>431</v>
      </c>
      <c r="E226" s="68">
        <v>45083</v>
      </c>
      <c r="F226" s="185" t="s">
        <v>986</v>
      </c>
      <c r="G226" s="67" t="s">
        <v>995</v>
      </c>
      <c r="H226" s="69">
        <v>3</v>
      </c>
      <c r="I226" s="69">
        <v>5</v>
      </c>
      <c r="J226" s="69">
        <v>500</v>
      </c>
      <c r="K226" s="69">
        <v>634</v>
      </c>
      <c r="L226" s="69">
        <v>634</v>
      </c>
      <c r="M226" s="69">
        <v>0</v>
      </c>
      <c r="N226" s="69">
        <v>0</v>
      </c>
      <c r="O226" s="69">
        <v>0</v>
      </c>
      <c r="P226" s="69">
        <v>128</v>
      </c>
      <c r="Q226" s="80">
        <v>6</v>
      </c>
      <c r="R226" s="80">
        <v>13078910</v>
      </c>
      <c r="S226" s="80">
        <v>128000</v>
      </c>
      <c r="T226" s="80">
        <v>12950910</v>
      </c>
      <c r="U226" s="80">
        <v>13273764</v>
      </c>
      <c r="V226" s="80">
        <v>13547486</v>
      </c>
      <c r="W226" s="80">
        <v>0</v>
      </c>
      <c r="X226" s="80">
        <v>0</v>
      </c>
      <c r="Y226" s="80">
        <v>0</v>
      </c>
      <c r="Z226" s="80">
        <v>13547486</v>
      </c>
      <c r="AA226" s="80">
        <v>13528029</v>
      </c>
      <c r="AB226" s="80">
        <v>-2602</v>
      </c>
      <c r="AC226" s="69">
        <v>194854</v>
      </c>
      <c r="AD226" s="69">
        <v>81</v>
      </c>
      <c r="AE226" s="69">
        <v>0</v>
      </c>
      <c r="AF226" s="80">
        <v>0</v>
      </c>
      <c r="AG226" s="80">
        <v>39880</v>
      </c>
      <c r="AH226" s="69">
        <v>0</v>
      </c>
      <c r="AI226" s="69">
        <v>0</v>
      </c>
      <c r="AJ226" s="80">
        <v>32</v>
      </c>
      <c r="AK226" s="80">
        <v>217171</v>
      </c>
      <c r="AL226" s="69">
        <v>0</v>
      </c>
      <c r="AM226" s="69">
        <v>0</v>
      </c>
      <c r="AN226" s="80">
        <v>0</v>
      </c>
      <c r="AO226" s="80">
        <v>0</v>
      </c>
      <c r="AP226" s="69">
        <v>0</v>
      </c>
      <c r="AQ226" s="69">
        <v>0</v>
      </c>
      <c r="AR226" s="80">
        <v>0</v>
      </c>
      <c r="AS226" s="80">
        <v>0</v>
      </c>
      <c r="AT226" s="69">
        <v>0</v>
      </c>
      <c r="AU226" s="69">
        <v>0</v>
      </c>
      <c r="AV226" s="80">
        <v>0</v>
      </c>
      <c r="AW226" s="80">
        <v>0</v>
      </c>
      <c r="AX226" s="69">
        <v>0</v>
      </c>
      <c r="AY226" s="69">
        <v>0</v>
      </c>
      <c r="AZ226" s="80">
        <v>0</v>
      </c>
      <c r="BA226" s="80">
        <v>0</v>
      </c>
      <c r="BB226" s="69">
        <v>0</v>
      </c>
      <c r="BC226" s="69">
        <v>0</v>
      </c>
      <c r="BD226" s="80">
        <v>0</v>
      </c>
      <c r="BE226" s="80">
        <v>0</v>
      </c>
      <c r="BF226" s="69">
        <v>0</v>
      </c>
      <c r="BG226" s="69">
        <v>0</v>
      </c>
      <c r="BH226" s="80">
        <v>0</v>
      </c>
      <c r="BI226" s="80">
        <v>0</v>
      </c>
      <c r="BJ226" s="69">
        <v>0</v>
      </c>
      <c r="BK226" s="69">
        <v>0</v>
      </c>
      <c r="BL226" s="80">
        <v>0</v>
      </c>
      <c r="BM226" s="80">
        <v>0</v>
      </c>
      <c r="BN226" s="69">
        <v>0</v>
      </c>
      <c r="BO226" s="69">
        <v>0</v>
      </c>
      <c r="BP226" s="80">
        <v>0</v>
      </c>
      <c r="BQ226" s="80">
        <v>0</v>
      </c>
      <c r="BR226" s="69">
        <v>0</v>
      </c>
      <c r="BS226" s="69">
        <v>0</v>
      </c>
      <c r="BT226" s="80">
        <v>0</v>
      </c>
      <c r="BU226" s="80">
        <v>0</v>
      </c>
      <c r="BV226" s="69">
        <v>0</v>
      </c>
      <c r="BW226" s="69">
        <v>0</v>
      </c>
      <c r="BX226" s="80">
        <v>0</v>
      </c>
      <c r="BY226" s="80">
        <v>0</v>
      </c>
      <c r="BZ226" s="69">
        <v>0</v>
      </c>
      <c r="CA226" s="69">
        <v>0</v>
      </c>
      <c r="CB226" s="80">
        <v>32</v>
      </c>
      <c r="CC226" s="80">
        <v>257051</v>
      </c>
      <c r="CD226" s="69">
        <v>0</v>
      </c>
      <c r="CE226" s="69" t="s">
        <v>892</v>
      </c>
      <c r="CF226" s="69" t="s">
        <v>893</v>
      </c>
      <c r="CG226" s="69" t="s">
        <v>709</v>
      </c>
      <c r="CH226" s="69" t="s">
        <v>709</v>
      </c>
      <c r="CI226" s="69" t="s">
        <v>709</v>
      </c>
      <c r="CJ226" s="68" t="s">
        <v>709</v>
      </c>
      <c r="CK226" s="68">
        <v>45995</v>
      </c>
      <c r="CL226" s="185" t="s">
        <v>993</v>
      </c>
      <c r="CM226" s="67" t="s">
        <v>989</v>
      </c>
      <c r="CN226" s="67" t="s">
        <v>168</v>
      </c>
      <c r="CO226" s="68">
        <v>45828</v>
      </c>
      <c r="CP226" s="185" t="s">
        <v>986</v>
      </c>
      <c r="CQ226" s="67" t="s">
        <v>994</v>
      </c>
      <c r="CR226" s="67" t="s">
        <v>1036</v>
      </c>
      <c r="CS226" s="69">
        <v>13524204.48</v>
      </c>
      <c r="CT226" s="69" t="s">
        <v>894</v>
      </c>
      <c r="CU226" s="69" t="s">
        <v>895</v>
      </c>
      <c r="CV226" s="69">
        <v>8</v>
      </c>
      <c r="CW226" s="69">
        <v>47</v>
      </c>
      <c r="CX226" s="69">
        <v>0</v>
      </c>
      <c r="CY226" s="69">
        <v>0</v>
      </c>
      <c r="CZ226" s="69">
        <v>0</v>
      </c>
      <c r="DA226" s="69">
        <v>0</v>
      </c>
      <c r="DG226" t="str">
        <f t="shared" si="9"/>
        <v>DO</v>
      </c>
    </row>
    <row r="227" spans="1:111">
      <c r="A227" t="str">
        <f t="shared" si="8"/>
        <v>05DO</v>
      </c>
      <c r="B227" s="67" t="s">
        <v>4</v>
      </c>
      <c r="C227" s="67" t="s">
        <v>896</v>
      </c>
      <c r="D227" s="67" t="s">
        <v>1044</v>
      </c>
      <c r="E227" s="68">
        <v>44657</v>
      </c>
      <c r="F227" s="185" t="s">
        <v>986</v>
      </c>
      <c r="G227" s="67" t="s">
        <v>992</v>
      </c>
      <c r="H227" s="69">
        <v>1</v>
      </c>
      <c r="I227" s="69">
        <v>0</v>
      </c>
      <c r="J227" s="69">
        <v>270</v>
      </c>
      <c r="K227" s="69">
        <v>1159</v>
      </c>
      <c r="L227" s="69">
        <v>1159</v>
      </c>
      <c r="M227" s="69">
        <v>0</v>
      </c>
      <c r="N227" s="69">
        <v>0</v>
      </c>
      <c r="O227" s="69">
        <v>0</v>
      </c>
      <c r="P227" s="69">
        <v>889</v>
      </c>
      <c r="Q227" s="80">
        <v>0</v>
      </c>
      <c r="R227" s="80">
        <v>973615</v>
      </c>
      <c r="S227" s="80">
        <v>34352</v>
      </c>
      <c r="T227" s="80">
        <v>939263</v>
      </c>
      <c r="U227" s="80">
        <v>973615</v>
      </c>
      <c r="V227" s="80">
        <v>939263</v>
      </c>
      <c r="W227" s="80">
        <v>0</v>
      </c>
      <c r="X227" s="80">
        <v>0</v>
      </c>
      <c r="Y227" s="80">
        <v>0</v>
      </c>
      <c r="Z227" s="80">
        <v>939263</v>
      </c>
      <c r="AA227" s="80">
        <v>939263</v>
      </c>
      <c r="AB227" s="80">
        <v>0</v>
      </c>
      <c r="AC227" s="69">
        <v>0</v>
      </c>
      <c r="AD227" s="69">
        <v>141</v>
      </c>
      <c r="AE227" s="69">
        <v>0</v>
      </c>
      <c r="AF227" s="80">
        <v>0</v>
      </c>
      <c r="AG227" s="80">
        <v>0</v>
      </c>
      <c r="AH227" s="69">
        <v>0</v>
      </c>
      <c r="AI227" s="69">
        <v>0</v>
      </c>
      <c r="AJ227" s="80">
        <v>0</v>
      </c>
      <c r="AK227" s="80">
        <v>0</v>
      </c>
      <c r="AL227" s="69">
        <v>0</v>
      </c>
      <c r="AM227" s="69">
        <v>0</v>
      </c>
      <c r="AN227" s="80">
        <v>0</v>
      </c>
      <c r="AO227" s="80">
        <v>0</v>
      </c>
      <c r="AP227" s="69">
        <v>0</v>
      </c>
      <c r="AQ227" s="69">
        <v>0</v>
      </c>
      <c r="AR227" s="80">
        <v>0</v>
      </c>
      <c r="AS227" s="80">
        <v>0</v>
      </c>
      <c r="AT227" s="69">
        <v>0</v>
      </c>
      <c r="AU227" s="69">
        <v>0</v>
      </c>
      <c r="AV227" s="80">
        <v>0</v>
      </c>
      <c r="AW227" s="80">
        <v>0</v>
      </c>
      <c r="AX227" s="69">
        <v>0</v>
      </c>
      <c r="AY227" s="69">
        <v>0</v>
      </c>
      <c r="AZ227" s="80">
        <v>0</v>
      </c>
      <c r="BA227" s="80">
        <v>0</v>
      </c>
      <c r="BB227" s="69">
        <v>0</v>
      </c>
      <c r="BC227" s="69">
        <v>0</v>
      </c>
      <c r="BD227" s="80">
        <v>0</v>
      </c>
      <c r="BE227" s="80">
        <v>0</v>
      </c>
      <c r="BF227" s="69">
        <v>0</v>
      </c>
      <c r="BG227" s="69">
        <v>0</v>
      </c>
      <c r="BH227" s="80">
        <v>0</v>
      </c>
      <c r="BI227" s="80">
        <v>0</v>
      </c>
      <c r="BJ227" s="69">
        <v>0</v>
      </c>
      <c r="BK227" s="69">
        <v>0</v>
      </c>
      <c r="BL227" s="80">
        <v>0</v>
      </c>
      <c r="BM227" s="80">
        <v>0</v>
      </c>
      <c r="BN227" s="69">
        <v>0</v>
      </c>
      <c r="BO227" s="69">
        <v>0</v>
      </c>
      <c r="BP227" s="80">
        <v>0</v>
      </c>
      <c r="BQ227" s="80">
        <v>0</v>
      </c>
      <c r="BR227" s="69">
        <v>0</v>
      </c>
      <c r="BS227" s="69">
        <v>0</v>
      </c>
      <c r="BT227" s="80">
        <v>0</v>
      </c>
      <c r="BU227" s="80">
        <v>0</v>
      </c>
      <c r="BV227" s="69">
        <v>0</v>
      </c>
      <c r="BW227" s="69">
        <v>0</v>
      </c>
      <c r="BX227" s="80">
        <v>0</v>
      </c>
      <c r="BY227" s="80">
        <v>0</v>
      </c>
      <c r="BZ227" s="69">
        <v>0</v>
      </c>
      <c r="CA227" s="69">
        <v>0</v>
      </c>
      <c r="CB227" s="80">
        <v>0</v>
      </c>
      <c r="CC227" s="80">
        <v>0</v>
      </c>
      <c r="CD227" s="69">
        <v>0</v>
      </c>
      <c r="CE227" s="69" t="s">
        <v>897</v>
      </c>
      <c r="CF227" s="69" t="s">
        <v>898</v>
      </c>
      <c r="CG227" s="69" t="s">
        <v>709</v>
      </c>
      <c r="CH227" s="69" t="s">
        <v>709</v>
      </c>
      <c r="CI227" s="69" t="s">
        <v>709</v>
      </c>
      <c r="CJ227" s="68" t="s">
        <v>709</v>
      </c>
      <c r="CK227" s="68">
        <v>45919</v>
      </c>
      <c r="CL227" s="185" t="s">
        <v>988</v>
      </c>
      <c r="CM227" s="67" t="s">
        <v>989</v>
      </c>
      <c r="CN227" s="67" t="s">
        <v>168</v>
      </c>
      <c r="CO227" s="68">
        <v>45884</v>
      </c>
      <c r="CP227" s="185" t="s">
        <v>988</v>
      </c>
      <c r="CQ227" s="67" t="s">
        <v>989</v>
      </c>
      <c r="CR227" s="67" t="s">
        <v>1037</v>
      </c>
      <c r="CS227" s="69">
        <v>1511250</v>
      </c>
      <c r="CT227" s="69" t="s">
        <v>899</v>
      </c>
      <c r="CU227" s="69" t="s">
        <v>900</v>
      </c>
      <c r="CV227" s="69">
        <v>0</v>
      </c>
      <c r="CW227" s="69">
        <v>748</v>
      </c>
      <c r="CX227" s="69">
        <v>0</v>
      </c>
      <c r="CY227" s="69">
        <v>0</v>
      </c>
      <c r="CZ227" s="69">
        <v>0</v>
      </c>
      <c r="DA227" s="69">
        <v>0</v>
      </c>
      <c r="DG227" t="str">
        <f t="shared" si="9"/>
        <v>DO</v>
      </c>
    </row>
    <row r="228" spans="1:111">
      <c r="A228" t="str">
        <f t="shared" si="8"/>
        <v>05DO</v>
      </c>
      <c r="B228" s="67" t="s">
        <v>4</v>
      </c>
      <c r="C228" s="67" t="s">
        <v>432</v>
      </c>
      <c r="D228" s="67" t="s">
        <v>433</v>
      </c>
      <c r="E228" s="68">
        <v>45328</v>
      </c>
      <c r="F228" s="185" t="s">
        <v>991</v>
      </c>
      <c r="G228" s="67" t="s">
        <v>990</v>
      </c>
      <c r="H228" s="69">
        <v>3</v>
      </c>
      <c r="I228" s="69">
        <v>3</v>
      </c>
      <c r="J228" s="69">
        <v>200</v>
      </c>
      <c r="K228" s="69">
        <v>286</v>
      </c>
      <c r="L228" s="69">
        <v>286</v>
      </c>
      <c r="M228" s="69">
        <v>0</v>
      </c>
      <c r="N228" s="69">
        <v>0</v>
      </c>
      <c r="O228" s="69">
        <v>0</v>
      </c>
      <c r="P228" s="69">
        <v>86</v>
      </c>
      <c r="Q228" s="80">
        <v>0</v>
      </c>
      <c r="R228" s="80">
        <v>3015224</v>
      </c>
      <c r="S228" s="80">
        <v>50000</v>
      </c>
      <c r="T228" s="80">
        <v>2965224</v>
      </c>
      <c r="U228" s="80">
        <v>3086900</v>
      </c>
      <c r="V228" s="80">
        <v>3009526</v>
      </c>
      <c r="W228" s="80">
        <v>0</v>
      </c>
      <c r="X228" s="80">
        <v>0</v>
      </c>
      <c r="Y228" s="80">
        <v>0</v>
      </c>
      <c r="Z228" s="80">
        <v>3009526</v>
      </c>
      <c r="AA228" s="80">
        <v>2958475</v>
      </c>
      <c r="AB228" s="80">
        <v>-4843</v>
      </c>
      <c r="AC228" s="69">
        <v>71676</v>
      </c>
      <c r="AD228" s="69">
        <v>43</v>
      </c>
      <c r="AE228" s="69">
        <v>0</v>
      </c>
      <c r="AF228" s="80">
        <v>0</v>
      </c>
      <c r="AG228" s="80">
        <v>0</v>
      </c>
      <c r="AH228" s="69">
        <v>0</v>
      </c>
      <c r="AI228" s="69">
        <v>0</v>
      </c>
      <c r="AJ228" s="80">
        <v>0</v>
      </c>
      <c r="AK228" s="80">
        <v>62215</v>
      </c>
      <c r="AL228" s="69">
        <v>0</v>
      </c>
      <c r="AM228" s="69">
        <v>0</v>
      </c>
      <c r="AN228" s="80">
        <v>0</v>
      </c>
      <c r="AO228" s="80">
        <v>0</v>
      </c>
      <c r="AP228" s="69">
        <v>0</v>
      </c>
      <c r="AQ228" s="69">
        <v>0</v>
      </c>
      <c r="AR228" s="80">
        <v>0</v>
      </c>
      <c r="AS228" s="80">
        <v>0</v>
      </c>
      <c r="AT228" s="69">
        <v>0</v>
      </c>
      <c r="AU228" s="69">
        <v>0</v>
      </c>
      <c r="AV228" s="80">
        <v>0</v>
      </c>
      <c r="AW228" s="80">
        <v>0</v>
      </c>
      <c r="AX228" s="69">
        <v>0</v>
      </c>
      <c r="AY228" s="69">
        <v>0</v>
      </c>
      <c r="AZ228" s="80">
        <v>0</v>
      </c>
      <c r="BA228" s="80">
        <v>0</v>
      </c>
      <c r="BB228" s="69">
        <v>0</v>
      </c>
      <c r="BC228" s="69">
        <v>0</v>
      </c>
      <c r="BD228" s="80">
        <v>0</v>
      </c>
      <c r="BE228" s="80">
        <v>0</v>
      </c>
      <c r="BF228" s="69">
        <v>0</v>
      </c>
      <c r="BG228" s="69">
        <v>0</v>
      </c>
      <c r="BH228" s="80">
        <v>0</v>
      </c>
      <c r="BI228" s="80">
        <v>0</v>
      </c>
      <c r="BJ228" s="69">
        <v>0</v>
      </c>
      <c r="BK228" s="69">
        <v>0</v>
      </c>
      <c r="BL228" s="80">
        <v>0</v>
      </c>
      <c r="BM228" s="80">
        <v>0</v>
      </c>
      <c r="BN228" s="69">
        <v>0</v>
      </c>
      <c r="BO228" s="69">
        <v>0</v>
      </c>
      <c r="BP228" s="80">
        <v>0</v>
      </c>
      <c r="BQ228" s="80">
        <v>0</v>
      </c>
      <c r="BR228" s="69">
        <v>0</v>
      </c>
      <c r="BS228" s="69">
        <v>0</v>
      </c>
      <c r="BT228" s="80">
        <v>0</v>
      </c>
      <c r="BU228" s="80">
        <v>0</v>
      </c>
      <c r="BV228" s="69">
        <v>0</v>
      </c>
      <c r="BW228" s="69">
        <v>0</v>
      </c>
      <c r="BX228" s="80">
        <v>0</v>
      </c>
      <c r="BY228" s="80">
        <v>0</v>
      </c>
      <c r="BZ228" s="69">
        <v>0</v>
      </c>
      <c r="CA228" s="69">
        <v>0</v>
      </c>
      <c r="CB228" s="80">
        <v>0</v>
      </c>
      <c r="CC228" s="80">
        <v>62215</v>
      </c>
      <c r="CD228" s="69">
        <v>0</v>
      </c>
      <c r="CE228" s="69" t="s">
        <v>892</v>
      </c>
      <c r="CF228" s="69" t="s">
        <v>893</v>
      </c>
      <c r="CG228" s="69" t="s">
        <v>709</v>
      </c>
      <c r="CH228" s="69" t="s">
        <v>709</v>
      </c>
      <c r="CI228" s="69" t="s">
        <v>709</v>
      </c>
      <c r="CJ228" s="68" t="s">
        <v>709</v>
      </c>
      <c r="CK228" s="68">
        <v>45848</v>
      </c>
      <c r="CL228" s="185" t="s">
        <v>988</v>
      </c>
      <c r="CM228" s="67" t="s">
        <v>989</v>
      </c>
      <c r="CN228" s="67" t="s">
        <v>168</v>
      </c>
      <c r="CO228" s="68">
        <v>45731</v>
      </c>
      <c r="CP228" s="185" t="s">
        <v>991</v>
      </c>
      <c r="CQ228" s="67" t="s">
        <v>994</v>
      </c>
      <c r="CR228" s="67" t="s">
        <v>1033</v>
      </c>
      <c r="CS228" s="69">
        <v>3337723.49</v>
      </c>
      <c r="CT228" s="69"/>
      <c r="CU228" s="69"/>
      <c r="CV228" s="69">
        <v>0</v>
      </c>
      <c r="CW228" s="69">
        <v>43</v>
      </c>
      <c r="CX228" s="69">
        <v>0</v>
      </c>
      <c r="CY228" s="69">
        <v>0</v>
      </c>
      <c r="CZ228" s="69">
        <v>0</v>
      </c>
      <c r="DA228" s="69">
        <v>0</v>
      </c>
      <c r="DG228" t="str">
        <f t="shared" si="9"/>
        <v>DO</v>
      </c>
    </row>
    <row r="229" spans="1:111">
      <c r="A229" t="str">
        <f t="shared" si="8"/>
        <v>05DO</v>
      </c>
      <c r="B229" s="67" t="s">
        <v>4</v>
      </c>
      <c r="C229" s="67" t="s">
        <v>434</v>
      </c>
      <c r="D229" s="67" t="s">
        <v>435</v>
      </c>
      <c r="E229" s="68">
        <v>43334</v>
      </c>
      <c r="F229" s="185" t="s">
        <v>988</v>
      </c>
      <c r="G229" s="67" t="s">
        <v>1045</v>
      </c>
      <c r="H229" s="69">
        <v>4</v>
      </c>
      <c r="I229" s="69">
        <v>18</v>
      </c>
      <c r="J229" s="69">
        <v>1400</v>
      </c>
      <c r="K229" s="69">
        <v>2248</v>
      </c>
      <c r="L229" s="69">
        <v>2248</v>
      </c>
      <c r="M229" s="69">
        <v>0</v>
      </c>
      <c r="N229" s="69">
        <v>0</v>
      </c>
      <c r="O229" s="69">
        <v>0</v>
      </c>
      <c r="P229" s="69">
        <v>599</v>
      </c>
      <c r="Q229" s="80">
        <v>249</v>
      </c>
      <c r="R229" s="80">
        <v>253332000</v>
      </c>
      <c r="S229" s="80">
        <v>150000</v>
      </c>
      <c r="T229" s="80">
        <v>253182000</v>
      </c>
      <c r="U229" s="80">
        <v>267516079</v>
      </c>
      <c r="V229" s="80">
        <v>267608352</v>
      </c>
      <c r="W229" s="80">
        <v>0</v>
      </c>
      <c r="X229" s="80">
        <v>25000</v>
      </c>
      <c r="Y229" s="80">
        <v>25000</v>
      </c>
      <c r="Z229" s="80">
        <v>267633352</v>
      </c>
      <c r="AA229" s="80">
        <v>268414123</v>
      </c>
      <c r="AB229" s="80">
        <v>8560014</v>
      </c>
      <c r="AC229" s="69">
        <v>14184079</v>
      </c>
      <c r="AD229" s="69">
        <v>138</v>
      </c>
      <c r="AE229" s="69">
        <v>0</v>
      </c>
      <c r="AF229" s="80">
        <v>0</v>
      </c>
      <c r="AG229" s="80">
        <v>2669763</v>
      </c>
      <c r="AH229" s="69">
        <v>0</v>
      </c>
      <c r="AI229" s="69">
        <v>0</v>
      </c>
      <c r="AJ229" s="80">
        <v>0</v>
      </c>
      <c r="AK229" s="80">
        <v>2461289</v>
      </c>
      <c r="AL229" s="69">
        <v>94536</v>
      </c>
      <c r="AM229" s="69">
        <v>0</v>
      </c>
      <c r="AN229" s="80">
        <v>0</v>
      </c>
      <c r="AO229" s="80">
        <v>0</v>
      </c>
      <c r="AP229" s="69">
        <v>0</v>
      </c>
      <c r="AQ229" s="69">
        <v>0</v>
      </c>
      <c r="AR229" s="80">
        <v>0</v>
      </c>
      <c r="AS229" s="80">
        <v>0</v>
      </c>
      <c r="AT229" s="69">
        <v>0</v>
      </c>
      <c r="AU229" s="69">
        <v>0</v>
      </c>
      <c r="AV229" s="80">
        <v>0</v>
      </c>
      <c r="AW229" s="80">
        <v>0</v>
      </c>
      <c r="AX229" s="69">
        <v>0</v>
      </c>
      <c r="AY229" s="69">
        <v>0</v>
      </c>
      <c r="AZ229" s="80">
        <v>0</v>
      </c>
      <c r="BA229" s="80">
        <v>946937</v>
      </c>
      <c r="BB229" s="69">
        <v>321742</v>
      </c>
      <c r="BC229" s="69">
        <v>0</v>
      </c>
      <c r="BD229" s="80">
        <v>0</v>
      </c>
      <c r="BE229" s="80">
        <v>30080</v>
      </c>
      <c r="BF229" s="69">
        <v>0</v>
      </c>
      <c r="BG229" s="69">
        <v>0</v>
      </c>
      <c r="BH229" s="80">
        <v>0</v>
      </c>
      <c r="BI229" s="80">
        <v>0</v>
      </c>
      <c r="BJ229" s="69">
        <v>0</v>
      </c>
      <c r="BK229" s="69">
        <v>0</v>
      </c>
      <c r="BL229" s="80">
        <v>0</v>
      </c>
      <c r="BM229" s="80">
        <v>949329</v>
      </c>
      <c r="BN229" s="69">
        <v>0</v>
      </c>
      <c r="BO229" s="69">
        <v>0</v>
      </c>
      <c r="BP229" s="80">
        <v>249</v>
      </c>
      <c r="BQ229" s="80">
        <v>7300000</v>
      </c>
      <c r="BR229" s="69">
        <v>7300000</v>
      </c>
      <c r="BS229" s="69">
        <v>0</v>
      </c>
      <c r="BT229" s="80">
        <v>0</v>
      </c>
      <c r="BU229" s="80">
        <v>0</v>
      </c>
      <c r="BV229" s="69">
        <v>0</v>
      </c>
      <c r="BW229" s="69">
        <v>0</v>
      </c>
      <c r="BX229" s="80">
        <v>0</v>
      </c>
      <c r="BY229" s="80">
        <v>0</v>
      </c>
      <c r="BZ229" s="69">
        <v>0</v>
      </c>
      <c r="CA229" s="69">
        <v>0</v>
      </c>
      <c r="CB229" s="80">
        <v>249</v>
      </c>
      <c r="CC229" s="80">
        <v>14357398</v>
      </c>
      <c r="CD229" s="69">
        <v>7716278</v>
      </c>
      <c r="CE229" s="69" t="s">
        <v>901</v>
      </c>
      <c r="CF229" s="69" t="s">
        <v>902</v>
      </c>
      <c r="CG229" s="69" t="s">
        <v>709</v>
      </c>
      <c r="CH229" s="69" t="s">
        <v>709</v>
      </c>
      <c r="CI229" s="69" t="s">
        <v>709</v>
      </c>
      <c r="CJ229" s="68" t="s">
        <v>709</v>
      </c>
      <c r="CK229" s="68">
        <v>45940</v>
      </c>
      <c r="CL229" s="185" t="s">
        <v>993</v>
      </c>
      <c r="CM229" s="67" t="s">
        <v>989</v>
      </c>
      <c r="CN229" s="67" t="s">
        <v>168</v>
      </c>
      <c r="CO229" s="68">
        <v>45646</v>
      </c>
      <c r="CP229" s="185" t="s">
        <v>993</v>
      </c>
      <c r="CQ229" s="67" t="s">
        <v>994</v>
      </c>
      <c r="CR229" s="67" t="s">
        <v>1034</v>
      </c>
      <c r="CS229" s="69">
        <v>283931078</v>
      </c>
      <c r="CT229" s="69" t="s">
        <v>903</v>
      </c>
      <c r="CU229" s="69" t="s">
        <v>904</v>
      </c>
      <c r="CV229" s="69">
        <v>0</v>
      </c>
      <c r="CW229" s="69">
        <v>461</v>
      </c>
      <c r="CX229" s="69">
        <v>0</v>
      </c>
      <c r="CY229" s="69">
        <v>0</v>
      </c>
      <c r="CZ229" s="69">
        <v>0</v>
      </c>
      <c r="DA229" s="69">
        <v>0</v>
      </c>
      <c r="DG229" t="str">
        <f t="shared" si="9"/>
        <v>DO</v>
      </c>
    </row>
    <row r="230" spans="1:111">
      <c r="A230" t="str">
        <f t="shared" si="8"/>
        <v>06CO</v>
      </c>
      <c r="B230" s="67" t="s">
        <v>5</v>
      </c>
      <c r="C230" s="67" t="s">
        <v>498</v>
      </c>
      <c r="D230" s="67" t="s">
        <v>499</v>
      </c>
      <c r="E230" s="68">
        <v>45350</v>
      </c>
      <c r="F230" s="185" t="s">
        <v>991</v>
      </c>
      <c r="G230" s="67" t="s">
        <v>990</v>
      </c>
      <c r="H230" s="69">
        <v>1</v>
      </c>
      <c r="I230" s="69">
        <v>1</v>
      </c>
      <c r="J230" s="69">
        <v>160</v>
      </c>
      <c r="K230" s="69">
        <v>189</v>
      </c>
      <c r="L230" s="69">
        <v>184</v>
      </c>
      <c r="M230" s="69">
        <v>5</v>
      </c>
      <c r="N230" s="69">
        <v>0</v>
      </c>
      <c r="O230" s="69">
        <v>0</v>
      </c>
      <c r="P230" s="69">
        <v>29</v>
      </c>
      <c r="Q230" s="80">
        <v>0</v>
      </c>
      <c r="R230" s="80">
        <v>749749</v>
      </c>
      <c r="S230" s="80">
        <v>36694</v>
      </c>
      <c r="T230" s="80">
        <v>713055</v>
      </c>
      <c r="U230" s="80">
        <v>750453</v>
      </c>
      <c r="V230" s="80">
        <v>687268</v>
      </c>
      <c r="W230" s="80">
        <v>0</v>
      </c>
      <c r="X230" s="80">
        <v>0</v>
      </c>
      <c r="Y230" s="80">
        <v>0</v>
      </c>
      <c r="Z230" s="80">
        <v>687268</v>
      </c>
      <c r="AA230" s="80">
        <v>687166</v>
      </c>
      <c r="AB230" s="80">
        <v>-102</v>
      </c>
      <c r="AC230" s="69">
        <v>704</v>
      </c>
      <c r="AD230" s="69">
        <v>12</v>
      </c>
      <c r="AE230" s="69">
        <v>0</v>
      </c>
      <c r="AF230" s="80">
        <v>0</v>
      </c>
      <c r="AG230" s="80">
        <v>0</v>
      </c>
      <c r="AH230" s="69">
        <v>0</v>
      </c>
      <c r="AI230" s="69">
        <v>0</v>
      </c>
      <c r="AJ230" s="80">
        <v>0</v>
      </c>
      <c r="AK230" s="80">
        <v>704</v>
      </c>
      <c r="AL230" s="69">
        <v>0</v>
      </c>
      <c r="AM230" s="69">
        <v>0</v>
      </c>
      <c r="AN230" s="80">
        <v>0</v>
      </c>
      <c r="AO230" s="80">
        <v>0</v>
      </c>
      <c r="AP230" s="69">
        <v>0</v>
      </c>
      <c r="AQ230" s="69">
        <v>0</v>
      </c>
      <c r="AR230" s="80">
        <v>0</v>
      </c>
      <c r="AS230" s="80">
        <v>0</v>
      </c>
      <c r="AT230" s="69">
        <v>0</v>
      </c>
      <c r="AU230" s="69">
        <v>0</v>
      </c>
      <c r="AV230" s="80">
        <v>0</v>
      </c>
      <c r="AW230" s="80">
        <v>0</v>
      </c>
      <c r="AX230" s="69">
        <v>0</v>
      </c>
      <c r="AY230" s="69">
        <v>0</v>
      </c>
      <c r="AZ230" s="80">
        <v>0</v>
      </c>
      <c r="BA230" s="80">
        <v>0</v>
      </c>
      <c r="BB230" s="69">
        <v>0</v>
      </c>
      <c r="BC230" s="69">
        <v>0</v>
      </c>
      <c r="BD230" s="80">
        <v>0</v>
      </c>
      <c r="BE230" s="80">
        <v>0</v>
      </c>
      <c r="BF230" s="69">
        <v>0</v>
      </c>
      <c r="BG230" s="69">
        <v>0</v>
      </c>
      <c r="BH230" s="80">
        <v>0</v>
      </c>
      <c r="BI230" s="80">
        <v>0</v>
      </c>
      <c r="BJ230" s="69">
        <v>0</v>
      </c>
      <c r="BK230" s="69">
        <v>0</v>
      </c>
      <c r="BL230" s="80">
        <v>0</v>
      </c>
      <c r="BM230" s="80">
        <v>0</v>
      </c>
      <c r="BN230" s="69">
        <v>0</v>
      </c>
      <c r="BO230" s="69">
        <v>0</v>
      </c>
      <c r="BP230" s="80">
        <v>0</v>
      </c>
      <c r="BQ230" s="80">
        <v>0</v>
      </c>
      <c r="BR230" s="69">
        <v>0</v>
      </c>
      <c r="BS230" s="69">
        <v>0</v>
      </c>
      <c r="BT230" s="80">
        <v>0</v>
      </c>
      <c r="BU230" s="80">
        <v>0</v>
      </c>
      <c r="BV230" s="69">
        <v>0</v>
      </c>
      <c r="BW230" s="69">
        <v>0</v>
      </c>
      <c r="BX230" s="80">
        <v>0</v>
      </c>
      <c r="BY230" s="80">
        <v>0</v>
      </c>
      <c r="BZ230" s="69">
        <v>0</v>
      </c>
      <c r="CA230" s="69">
        <v>0</v>
      </c>
      <c r="CB230" s="80">
        <v>0</v>
      </c>
      <c r="CC230" s="80">
        <v>704</v>
      </c>
      <c r="CD230" s="69">
        <v>0</v>
      </c>
      <c r="CE230" s="69" t="s">
        <v>856</v>
      </c>
      <c r="CF230" s="69" t="s">
        <v>857</v>
      </c>
      <c r="CG230" s="69" t="s">
        <v>709</v>
      </c>
      <c r="CH230" s="69" t="s">
        <v>709</v>
      </c>
      <c r="CI230" s="69" t="s">
        <v>709</v>
      </c>
      <c r="CJ230" s="68" t="s">
        <v>709</v>
      </c>
      <c r="CK230" s="68">
        <v>45860</v>
      </c>
      <c r="CL230" s="185" t="s">
        <v>988</v>
      </c>
      <c r="CM230" s="67" t="s">
        <v>989</v>
      </c>
      <c r="CN230" s="67" t="s">
        <v>168</v>
      </c>
      <c r="CO230" s="68">
        <v>45783</v>
      </c>
      <c r="CP230" s="185" t="s">
        <v>986</v>
      </c>
      <c r="CQ230" s="67" t="s">
        <v>994</v>
      </c>
      <c r="CR230" s="67" t="s">
        <v>1046</v>
      </c>
      <c r="CS230" s="69">
        <v>759570.75</v>
      </c>
      <c r="CT230" s="69"/>
      <c r="CU230" s="69"/>
      <c r="CV230" s="69">
        <v>0</v>
      </c>
      <c r="CW230" s="69">
        <v>17</v>
      </c>
      <c r="CX230" s="69">
        <v>0</v>
      </c>
      <c r="CY230" s="69">
        <v>0</v>
      </c>
      <c r="CZ230" s="69">
        <v>0</v>
      </c>
      <c r="DA230" s="69">
        <v>0</v>
      </c>
      <c r="DG230" t="str">
        <f t="shared" si="9"/>
        <v>CO</v>
      </c>
    </row>
    <row r="231" spans="1:111">
      <c r="A231" t="str">
        <f t="shared" si="8"/>
        <v>06CO</v>
      </c>
      <c r="B231" s="67" t="s">
        <v>5</v>
      </c>
      <c r="C231" s="67" t="s">
        <v>500</v>
      </c>
      <c r="D231" s="67" t="s">
        <v>501</v>
      </c>
      <c r="E231" s="68">
        <v>44678</v>
      </c>
      <c r="F231" s="185" t="s">
        <v>986</v>
      </c>
      <c r="G231" s="67" t="s">
        <v>992</v>
      </c>
      <c r="H231" s="69">
        <v>3</v>
      </c>
      <c r="I231" s="69">
        <v>6</v>
      </c>
      <c r="J231" s="69">
        <v>450</v>
      </c>
      <c r="K231" s="69">
        <v>576</v>
      </c>
      <c r="L231" s="69">
        <v>465</v>
      </c>
      <c r="M231" s="69">
        <v>111</v>
      </c>
      <c r="N231" s="69">
        <v>0</v>
      </c>
      <c r="O231" s="69">
        <v>0</v>
      </c>
      <c r="P231" s="69">
        <v>70</v>
      </c>
      <c r="Q231" s="80">
        <v>56</v>
      </c>
      <c r="R231" s="80">
        <v>12567171</v>
      </c>
      <c r="S231" s="80">
        <v>112026</v>
      </c>
      <c r="T231" s="80">
        <v>12455145</v>
      </c>
      <c r="U231" s="80">
        <v>13007370</v>
      </c>
      <c r="V231" s="80">
        <v>12865831</v>
      </c>
      <c r="W231" s="80">
        <v>0</v>
      </c>
      <c r="X231" s="80">
        <v>500000</v>
      </c>
      <c r="Y231" s="80">
        <v>500000</v>
      </c>
      <c r="Z231" s="80">
        <v>13365831</v>
      </c>
      <c r="AA231" s="80">
        <v>12808223</v>
      </c>
      <c r="AB231" s="80">
        <v>-557608</v>
      </c>
      <c r="AC231" s="69">
        <v>440200</v>
      </c>
      <c r="AD231" s="69">
        <v>42</v>
      </c>
      <c r="AE231" s="69">
        <v>0</v>
      </c>
      <c r="AF231" s="80">
        <v>0</v>
      </c>
      <c r="AG231" s="80">
        <v>75620</v>
      </c>
      <c r="AH231" s="69">
        <v>0</v>
      </c>
      <c r="AI231" s="69">
        <v>0</v>
      </c>
      <c r="AJ231" s="80">
        <v>0</v>
      </c>
      <c r="AK231" s="80">
        <v>66701</v>
      </c>
      <c r="AL231" s="69">
        <v>0</v>
      </c>
      <c r="AM231" s="69">
        <v>0</v>
      </c>
      <c r="AN231" s="80">
        <v>0</v>
      </c>
      <c r="AO231" s="80">
        <v>0</v>
      </c>
      <c r="AP231" s="69">
        <v>0</v>
      </c>
      <c r="AQ231" s="69">
        <v>0</v>
      </c>
      <c r="AR231" s="80">
        <v>0</v>
      </c>
      <c r="AS231" s="80">
        <v>0</v>
      </c>
      <c r="AT231" s="69">
        <v>0</v>
      </c>
      <c r="AU231" s="69">
        <v>0</v>
      </c>
      <c r="AV231" s="80">
        <v>0</v>
      </c>
      <c r="AW231" s="80">
        <v>0</v>
      </c>
      <c r="AX231" s="69">
        <v>0</v>
      </c>
      <c r="AY231" s="69">
        <v>0</v>
      </c>
      <c r="AZ231" s="80">
        <v>56</v>
      </c>
      <c r="BA231" s="80">
        <v>320618</v>
      </c>
      <c r="BB231" s="69">
        <v>0</v>
      </c>
      <c r="BC231" s="69">
        <v>0</v>
      </c>
      <c r="BD231" s="80">
        <v>0</v>
      </c>
      <c r="BE231" s="80">
        <v>0</v>
      </c>
      <c r="BF231" s="69">
        <v>0</v>
      </c>
      <c r="BG231" s="69">
        <v>0</v>
      </c>
      <c r="BH231" s="80">
        <v>0</v>
      </c>
      <c r="BI231" s="80">
        <v>0</v>
      </c>
      <c r="BJ231" s="69">
        <v>0</v>
      </c>
      <c r="BK231" s="69">
        <v>0</v>
      </c>
      <c r="BL231" s="80">
        <v>0</v>
      </c>
      <c r="BM231" s="80">
        <v>0</v>
      </c>
      <c r="BN231" s="69">
        <v>0</v>
      </c>
      <c r="BO231" s="69">
        <v>0</v>
      </c>
      <c r="BP231" s="80">
        <v>0</v>
      </c>
      <c r="BQ231" s="80">
        <v>0</v>
      </c>
      <c r="BR231" s="69">
        <v>0</v>
      </c>
      <c r="BS231" s="69">
        <v>0</v>
      </c>
      <c r="BT231" s="80">
        <v>0</v>
      </c>
      <c r="BU231" s="80">
        <v>0</v>
      </c>
      <c r="BV231" s="69">
        <v>0</v>
      </c>
      <c r="BW231" s="69">
        <v>0</v>
      </c>
      <c r="BX231" s="80">
        <v>0</v>
      </c>
      <c r="BY231" s="80">
        <v>0</v>
      </c>
      <c r="BZ231" s="69">
        <v>0</v>
      </c>
      <c r="CA231" s="69">
        <v>0</v>
      </c>
      <c r="CB231" s="80">
        <v>56</v>
      </c>
      <c r="CC231" s="80">
        <v>462939</v>
      </c>
      <c r="CD231" s="69">
        <v>0</v>
      </c>
      <c r="CE231" s="69" t="s">
        <v>935</v>
      </c>
      <c r="CF231" s="69" t="s">
        <v>936</v>
      </c>
      <c r="CG231" s="69" t="s">
        <v>709</v>
      </c>
      <c r="CH231" s="69" t="s">
        <v>709</v>
      </c>
      <c r="CI231" s="69" t="s">
        <v>709</v>
      </c>
      <c r="CJ231" s="68" t="s">
        <v>709</v>
      </c>
      <c r="CK231" s="68">
        <v>46051</v>
      </c>
      <c r="CL231" s="185" t="s">
        <v>991</v>
      </c>
      <c r="CM231" s="67" t="s">
        <v>989</v>
      </c>
      <c r="CN231" s="67" t="s">
        <v>168</v>
      </c>
      <c r="CO231" s="68">
        <v>45511</v>
      </c>
      <c r="CP231" s="185" t="s">
        <v>988</v>
      </c>
      <c r="CQ231" s="67" t="s">
        <v>994</v>
      </c>
      <c r="CR231" s="67" t="s">
        <v>1046</v>
      </c>
      <c r="CS231" s="69">
        <v>11765757.23</v>
      </c>
      <c r="CT231" s="69" t="s">
        <v>937</v>
      </c>
      <c r="CU231" s="69" t="s">
        <v>938</v>
      </c>
      <c r="CV231" s="69">
        <v>0</v>
      </c>
      <c r="CW231" s="69">
        <v>28</v>
      </c>
      <c r="CX231" s="69">
        <v>0</v>
      </c>
      <c r="CY231" s="69">
        <v>0</v>
      </c>
      <c r="CZ231" s="69">
        <v>0</v>
      </c>
      <c r="DA231" s="69">
        <v>0</v>
      </c>
      <c r="DG231" t="str">
        <f t="shared" si="9"/>
        <v>CO</v>
      </c>
    </row>
    <row r="232" spans="1:111">
      <c r="A232" t="str">
        <f t="shared" si="8"/>
        <v>06CO</v>
      </c>
      <c r="B232" s="67" t="s">
        <v>5</v>
      </c>
      <c r="C232" s="67" t="s">
        <v>502</v>
      </c>
      <c r="D232" s="67" t="s">
        <v>503</v>
      </c>
      <c r="E232" s="68">
        <v>44979</v>
      </c>
      <c r="F232" s="185" t="s">
        <v>991</v>
      </c>
      <c r="G232" s="67" t="s">
        <v>995</v>
      </c>
      <c r="H232" s="69">
        <v>4</v>
      </c>
      <c r="I232" s="69">
        <v>3</v>
      </c>
      <c r="J232" s="69">
        <v>400</v>
      </c>
      <c r="K232" s="69">
        <v>476</v>
      </c>
      <c r="L232" s="69">
        <v>462</v>
      </c>
      <c r="M232" s="69">
        <v>14</v>
      </c>
      <c r="N232" s="69">
        <v>0</v>
      </c>
      <c r="O232" s="69">
        <v>0</v>
      </c>
      <c r="P232" s="69">
        <v>76</v>
      </c>
      <c r="Q232" s="80">
        <v>0</v>
      </c>
      <c r="R232" s="80">
        <v>6112543</v>
      </c>
      <c r="S232" s="80">
        <v>50000</v>
      </c>
      <c r="T232" s="80">
        <v>6062543</v>
      </c>
      <c r="U232" s="80">
        <v>6196534</v>
      </c>
      <c r="V232" s="80">
        <v>6055588</v>
      </c>
      <c r="W232" s="80">
        <v>0</v>
      </c>
      <c r="X232" s="80">
        <v>0</v>
      </c>
      <c r="Y232" s="80">
        <v>0</v>
      </c>
      <c r="Z232" s="80">
        <v>6055588</v>
      </c>
      <c r="AA232" s="80">
        <v>6046499</v>
      </c>
      <c r="AB232" s="80">
        <v>-7887</v>
      </c>
      <c r="AC232" s="69">
        <v>83991</v>
      </c>
      <c r="AD232" s="69">
        <v>29</v>
      </c>
      <c r="AE232" s="69">
        <v>0</v>
      </c>
      <c r="AF232" s="80">
        <v>0</v>
      </c>
      <c r="AG232" s="80">
        <v>30261</v>
      </c>
      <c r="AH232" s="69">
        <v>0</v>
      </c>
      <c r="AI232" s="69">
        <v>0</v>
      </c>
      <c r="AJ232" s="80">
        <v>0</v>
      </c>
      <c r="AK232" s="80">
        <v>18983</v>
      </c>
      <c r="AL232" s="69">
        <v>0</v>
      </c>
      <c r="AM232" s="69">
        <v>0</v>
      </c>
      <c r="AN232" s="80">
        <v>0</v>
      </c>
      <c r="AO232" s="80">
        <v>0</v>
      </c>
      <c r="AP232" s="69">
        <v>0</v>
      </c>
      <c r="AQ232" s="69">
        <v>0</v>
      </c>
      <c r="AR232" s="80">
        <v>0</v>
      </c>
      <c r="AS232" s="80">
        <v>0</v>
      </c>
      <c r="AT232" s="69">
        <v>0</v>
      </c>
      <c r="AU232" s="69">
        <v>0</v>
      </c>
      <c r="AV232" s="80">
        <v>0</v>
      </c>
      <c r="AW232" s="80">
        <v>0</v>
      </c>
      <c r="AX232" s="69">
        <v>0</v>
      </c>
      <c r="AY232" s="69">
        <v>0</v>
      </c>
      <c r="AZ232" s="80">
        <v>0</v>
      </c>
      <c r="BA232" s="80">
        <v>7230</v>
      </c>
      <c r="BB232" s="69">
        <v>0</v>
      </c>
      <c r="BC232" s="69">
        <v>0</v>
      </c>
      <c r="BD232" s="80">
        <v>0</v>
      </c>
      <c r="BE232" s="80">
        <v>0</v>
      </c>
      <c r="BF232" s="69">
        <v>0</v>
      </c>
      <c r="BG232" s="69">
        <v>0</v>
      </c>
      <c r="BH232" s="80">
        <v>0</v>
      </c>
      <c r="BI232" s="80">
        <v>0</v>
      </c>
      <c r="BJ232" s="69">
        <v>0</v>
      </c>
      <c r="BK232" s="69">
        <v>0</v>
      </c>
      <c r="BL232" s="80">
        <v>0</v>
      </c>
      <c r="BM232" s="80">
        <v>0</v>
      </c>
      <c r="BN232" s="69">
        <v>0</v>
      </c>
      <c r="BO232" s="69">
        <v>0</v>
      </c>
      <c r="BP232" s="80">
        <v>0</v>
      </c>
      <c r="BQ232" s="80">
        <v>0</v>
      </c>
      <c r="BR232" s="69">
        <v>0</v>
      </c>
      <c r="BS232" s="69">
        <v>0</v>
      </c>
      <c r="BT232" s="80">
        <v>0</v>
      </c>
      <c r="BU232" s="80">
        <v>0</v>
      </c>
      <c r="BV232" s="69">
        <v>0</v>
      </c>
      <c r="BW232" s="69">
        <v>0</v>
      </c>
      <c r="BX232" s="80">
        <v>0</v>
      </c>
      <c r="BY232" s="80">
        <v>0</v>
      </c>
      <c r="BZ232" s="69">
        <v>0</v>
      </c>
      <c r="CA232" s="69">
        <v>0</v>
      </c>
      <c r="CB232" s="80">
        <v>0</v>
      </c>
      <c r="CC232" s="80">
        <v>56474</v>
      </c>
      <c r="CD232" s="69">
        <v>0</v>
      </c>
      <c r="CE232" s="69" t="s">
        <v>933</v>
      </c>
      <c r="CF232" s="69" t="s">
        <v>934</v>
      </c>
      <c r="CG232" s="69" t="s">
        <v>709</v>
      </c>
      <c r="CH232" s="69" t="s">
        <v>709</v>
      </c>
      <c r="CI232" s="69" t="s">
        <v>709</v>
      </c>
      <c r="CJ232" s="68" t="s">
        <v>709</v>
      </c>
      <c r="CK232" s="68">
        <v>45918</v>
      </c>
      <c r="CL232" s="185" t="s">
        <v>988</v>
      </c>
      <c r="CM232" s="67" t="s">
        <v>989</v>
      </c>
      <c r="CN232" s="67" t="s">
        <v>168</v>
      </c>
      <c r="CO232" s="68">
        <v>45819</v>
      </c>
      <c r="CP232" s="185" t="s">
        <v>986</v>
      </c>
      <c r="CQ232" s="67" t="s">
        <v>994</v>
      </c>
      <c r="CR232" s="67" t="s">
        <v>1046</v>
      </c>
      <c r="CS232" s="69">
        <v>4898503.1500000004</v>
      </c>
      <c r="CT232" s="69" t="s">
 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69">
        <v>0</v>
      </c>
      <c r="CZ232" s="69">
        <v>0</v>
      </c>
      <c r="DA232" s="69">
        <v>0</v>
      </c>
      <c r="DG232" t="str">
        <f t="shared" si="9"/>
        <v>CO</v>
      </c>
    </row>
    <row r="233" spans="1:111">
      <c r="A233" t="str">
        <f t="shared" si="8"/>
        <v>06CO</v>
      </c>
      <c r="B233" s="67" t="s">
        <v>5</v>
      </c>
      <c r="C233" s="67" t="s">
        <v>504</v>
      </c>
      <c r="D233" s="67" t="s">
        <v>505</v>
      </c>
      <c r="E233" s="68">
        <v>45070</v>
      </c>
      <c r="F233" s="185" t="s">
        <v>986</v>
      </c>
      <c r="G233" s="67" t="s">
        <v>995</v>
      </c>
      <c r="H233" s="69">
        <v>4</v>
      </c>
      <c r="I233" s="69">
        <v>6</v>
      </c>
      <c r="J233" s="69">
        <v>340</v>
      </c>
      <c r="K233" s="69">
        <v>533</v>
      </c>
      <c r="L233" s="69">
        <v>513</v>
      </c>
      <c r="M233" s="69">
        <v>20</v>
      </c>
      <c r="N233" s="69">
        <v>0</v>
      </c>
      <c r="O233" s="69">
        <v>0</v>
      </c>
      <c r="P233" s="69">
        <v>180</v>
      </c>
      <c r="Q233" s="80">
        <v>13</v>
      </c>
      <c r="R233" s="80">
        <v>7844825</v>
      </c>
      <c r="S233" s="80">
        <v>81266</v>
      </c>
      <c r="T233" s="80">
        <v>7763559</v>
      </c>
      <c r="U233" s="80">
        <v>8071972</v>
      </c>
      <c r="V233" s="80">
        <v>8026073</v>
      </c>
      <c r="W233" s="80">
        <v>0</v>
      </c>
      <c r="X233" s="80">
        <v>200000</v>
      </c>
      <c r="Y233" s="80">
        <v>200000</v>
      </c>
      <c r="Z233" s="80">
        <v>8226073</v>
      </c>
      <c r="AA233" s="80">
        <v>8025252</v>
      </c>
      <c r="AB233" s="80">
        <v>-200821</v>
      </c>
      <c r="AC233" s="69">
        <v>227147</v>
      </c>
      <c r="AD233" s="69">
        <v>146</v>
      </c>
      <c r="AE233" s="69">
        <v>0</v>
      </c>
      <c r="AF233" s="80">
        <v>13</v>
      </c>
      <c r="AG233" s="80">
        <v>211928</v>
      </c>
      <c r="AH233" s="69">
        <v>0</v>
      </c>
      <c r="AI233" s="69">
        <v>0</v>
      </c>
      <c r="AJ233" s="80">
        <v>0</v>
      </c>
      <c r="AK233" s="80">
        <v>27940</v>
      </c>
      <c r="AL233" s="69">
        <v>0</v>
      </c>
      <c r="AM233" s="69">
        <v>0</v>
      </c>
      <c r="AN233" s="80">
        <v>0</v>
      </c>
      <c r="AO233" s="80">
        <v>0</v>
      </c>
      <c r="AP233" s="69">
        <v>0</v>
      </c>
      <c r="AQ233" s="69">
        <v>0</v>
      </c>
      <c r="AR233" s="80">
        <v>0</v>
      </c>
      <c r="AS233" s="80">
        <v>0</v>
      </c>
      <c r="AT233" s="69">
        <v>0</v>
      </c>
      <c r="AU233" s="69">
        <v>0</v>
      </c>
      <c r="AV233" s="80">
        <v>0</v>
      </c>
      <c r="AW233" s="80">
        <v>0</v>
      </c>
      <c r="AX233" s="69">
        <v>0</v>
      </c>
      <c r="AY233" s="69">
        <v>0</v>
      </c>
      <c r="AZ233" s="80">
        <v>0</v>
      </c>
      <c r="BA233" s="80">
        <v>0</v>
      </c>
      <c r="BB233" s="69">
        <v>0</v>
      </c>
      <c r="BC233" s="69">
        <v>0</v>
      </c>
      <c r="BD233" s="80">
        <v>0</v>
      </c>
      <c r="BE233" s="80">
        <v>0</v>
      </c>
      <c r="BF233" s="69">
        <v>0</v>
      </c>
      <c r="BG233" s="69">
        <v>0</v>
      </c>
      <c r="BH233" s="80">
        <v>0</v>
      </c>
      <c r="BI233" s="80">
        <v>0</v>
      </c>
      <c r="BJ233" s="69">
        <v>0</v>
      </c>
      <c r="BK233" s="69">
        <v>0</v>
      </c>
      <c r="BL233" s="80">
        <v>0</v>
      </c>
      <c r="BM233" s="80">
        <v>0</v>
      </c>
      <c r="BN233" s="69">
        <v>0</v>
      </c>
      <c r="BO233" s="69">
        <v>0</v>
      </c>
      <c r="BP233" s="80">
        <v>0</v>
      </c>
      <c r="BQ233" s="80">
        <v>0</v>
      </c>
      <c r="BR233" s="69">
        <v>0</v>
      </c>
      <c r="BS233" s="69">
        <v>0</v>
      </c>
      <c r="BT233" s="80">
        <v>0</v>
      </c>
      <c r="BU233" s="80">
        <v>0</v>
      </c>
      <c r="BV233" s="69">
        <v>0</v>
      </c>
      <c r="BW233" s="69">
        <v>0</v>
      </c>
      <c r="BX233" s="80">
        <v>0</v>
      </c>
      <c r="BY233" s="80">
        <v>0</v>
      </c>
      <c r="BZ233" s="69">
        <v>0</v>
      </c>
      <c r="CA233" s="69">
        <v>0</v>
      </c>
      <c r="CB233" s="80">
        <v>13</v>
      </c>
      <c r="CC233" s="80">
        <v>239868</v>
      </c>
      <c r="CD233" s="69">
        <v>0</v>
      </c>
      <c r="CE233" s="69" t="s">
        <v>939</v>
      </c>
      <c r="CF233" s="69" t="s">
        <v>940</v>
      </c>
      <c r="CG233" s="69" t="s">
        <v>709</v>
      </c>
      <c r="CH233" s="69" t="s">
        <v>709</v>
      </c>
      <c r="CI233" s="69" t="s">
        <v>709</v>
      </c>
      <c r="CJ233" s="68" t="s">
        <v>709</v>
      </c>
      <c r="CK233" s="68">
        <v>45946</v>
      </c>
      <c r="CL233" s="185" t="s">
        <v>993</v>
      </c>
      <c r="CM233" s="67" t="s">
        <v>989</v>
      </c>
      <c r="CN233" s="67" t="s">
        <v>168</v>
      </c>
      <c r="CO233" s="68">
        <v>45744</v>
      </c>
      <c r="CP233" s="185" t="s">
        <v>991</v>
      </c>
      <c r="CQ233" s="67" t="s">
        <v>994</v>
      </c>
      <c r="CR233" s="67" t="s">
        <v>1047</v>
      </c>
      <c r="CS233" s="69">
        <v>8411804.0999999996</v>
      </c>
      <c r="CT233" s="69" t="s">
        <v>930</v>
      </c>
      <c r="CU233" s="69" t="s">
        <v>931</v>
      </c>
      <c r="CV233" s="69">
        <v>0</v>
      </c>
      <c r="CW233" s="69">
        <v>34</v>
      </c>
      <c r="CX233" s="69">
        <v>0</v>
      </c>
      <c r="CY233" s="69">
        <v>0</v>
      </c>
      <c r="CZ233" s="69">
        <v>0</v>
      </c>
      <c r="DA233" s="69">
        <v>0</v>
      </c>
      <c r="DG233" t="str">
        <f t="shared" si="9"/>
        <v>CO</v>
      </c>
    </row>
    <row r="234" spans="1:111">
      <c r="A234" t="str">
        <f t="shared" si="8"/>
        <v>06CO</v>
      </c>
      <c r="B234" s="67" t="s">
        <v>5</v>
      </c>
      <c r="C234" s="67" t="s">
        <v>506</v>
      </c>
      <c r="D234" s="67" t="s">
        <v>507</v>
      </c>
      <c r="E234" s="68">
        <v>45042</v>
      </c>
      <c r="F234" s="185" t="s">
        <v>986</v>
      </c>
      <c r="G234" s="67" t="s">
        <v>995</v>
      </c>
      <c r="H234" s="69">
        <v>8</v>
      </c>
      <c r="I234" s="69">
        <v>6</v>
      </c>
      <c r="J234" s="69">
        <v>500</v>
      </c>
      <c r="K234" s="69">
        <v>526</v>
      </c>
      <c r="L234" s="69">
        <v>459</v>
      </c>
      <c r="M234" s="69">
        <v>67</v>
      </c>
      <c r="N234" s="69">
        <v>0</v>
      </c>
      <c r="O234" s="69">
        <v>0</v>
      </c>
      <c r="P234" s="69">
        <v>22</v>
      </c>
      <c r="Q234" s="80">
        <v>4</v>
      </c>
      <c r="R234" s="80">
        <v>15230513</v>
      </c>
      <c r="S234" s="80">
        <v>150000</v>
      </c>
      <c r="T234" s="80">
        <v>15080513</v>
      </c>
      <c r="U234" s="80">
        <v>15276979</v>
      </c>
      <c r="V234" s="80">
        <v>14673045</v>
      </c>
      <c r="W234" s="80">
        <v>0</v>
      </c>
      <c r="X234" s="80">
        <v>440000</v>
      </c>
      <c r="Y234" s="80">
        <v>440000</v>
      </c>
      <c r="Z234" s="80">
        <v>15113045</v>
      </c>
      <c r="AA234" s="80">
        <v>14624087</v>
      </c>
      <c r="AB234" s="80">
        <v>-460650</v>
      </c>
      <c r="AC234" s="69">
        <v>46466</v>
      </c>
      <c r="AD234" s="69">
        <v>10</v>
      </c>
      <c r="AE234" s="69">
        <v>0</v>
      </c>
      <c r="AF234" s="80">
        <v>0</v>
      </c>
      <c r="AG234" s="80">
        <v>43405</v>
      </c>
      <c r="AH234" s="69">
        <v>0</v>
      </c>
      <c r="AI234" s="69">
        <v>0</v>
      </c>
      <c r="AJ234" s="80">
        <v>0</v>
      </c>
      <c r="AK234" s="80">
        <v>81997</v>
      </c>
      <c r="AL234" s="69">
        <v>21158</v>
      </c>
      <c r="AM234" s="69">
        <v>0</v>
      </c>
      <c r="AN234" s="80">
        <v>0</v>
      </c>
      <c r="AO234" s="80">
        <v>0</v>
      </c>
      <c r="AP234" s="69">
        <v>0</v>
      </c>
      <c r="AQ234" s="69">
        <v>0</v>
      </c>
      <c r="AR234" s="80">
        <v>0</v>
      </c>
      <c r="AS234" s="80">
        <v>0</v>
      </c>
      <c r="AT234" s="69">
        <v>0</v>
      </c>
      <c r="AU234" s="69">
        <v>0</v>
      </c>
      <c r="AV234" s="80">
        <v>0</v>
      </c>
      <c r="AW234" s="80">
        <v>0</v>
      </c>
      <c r="AX234" s="69">
        <v>0</v>
      </c>
      <c r="AY234" s="69">
        <v>0</v>
      </c>
      <c r="AZ234" s="80">
        <v>0</v>
      </c>
      <c r="BA234" s="80">
        <v>17514</v>
      </c>
      <c r="BB234" s="69">
        <v>0</v>
      </c>
      <c r="BC234" s="69">
        <v>0</v>
      </c>
      <c r="BD234" s="80">
        <v>0</v>
      </c>
      <c r="BE234" s="80">
        <v>2754</v>
      </c>
      <c r="BF234" s="69">
        <v>0</v>
      </c>
      <c r="BG234" s="69">
        <v>0</v>
      </c>
      <c r="BH234" s="80">
        <v>0</v>
      </c>
      <c r="BI234" s="80">
        <v>0</v>
      </c>
      <c r="BJ234" s="69">
        <v>0</v>
      </c>
      <c r="BK234" s="69">
        <v>0</v>
      </c>
      <c r="BL234" s="80">
        <v>0</v>
      </c>
      <c r="BM234" s="80">
        <v>0</v>
      </c>
      <c r="BN234" s="69">
        <v>0</v>
      </c>
      <c r="BO234" s="69">
        <v>0</v>
      </c>
      <c r="BP234" s="80">
        <v>0</v>
      </c>
      <c r="BQ234" s="80">
        <v>0</v>
      </c>
      <c r="BR234" s="69">
        <v>0</v>
      </c>
      <c r="BS234" s="69">
        <v>0</v>
      </c>
      <c r="BT234" s="80">
        <v>0</v>
      </c>
      <c r="BU234" s="80">
        <v>0</v>
      </c>
      <c r="BV234" s="69">
        <v>0</v>
      </c>
      <c r="BW234" s="69">
        <v>0</v>
      </c>
      <c r="BX234" s="80">
        <v>0</v>
      </c>
      <c r="BY234" s="80">
        <v>0</v>
      </c>
      <c r="BZ234" s="69">
        <v>0</v>
      </c>
      <c r="CA234" s="69">
        <v>0</v>
      </c>
      <c r="CB234" s="80">
        <v>0</v>
      </c>
      <c r="CC234" s="80">
        <v>79761</v>
      </c>
      <c r="CD234" s="69">
        <v>21158</v>
      </c>
      <c r="CE234" s="69" t="s">
        <v>941</v>
      </c>
      <c r="CF234" s="69" t="s">
        <v>942</v>
      </c>
      <c r="CG234" s="69" t="s">
        <v>709</v>
      </c>
      <c r="CH234" s="69" t="s">
        <v>709</v>
      </c>
      <c r="CI234" s="69" t="s">
        <v>709</v>
      </c>
      <c r="CJ234" s="68" t="s">
        <v>709</v>
      </c>
      <c r="CK234" s="68">
        <v>45852</v>
      </c>
      <c r="CL234" s="185" t="s">
        <v>988</v>
      </c>
      <c r="CM234" s="67" t="s">
        <v>989</v>
      </c>
      <c r="CN234" s="67" t="s">
        <v>168</v>
      </c>
      <c r="CO234" s="68">
        <v>45715</v>
      </c>
      <c r="CP234" s="185" t="s">
        <v>991</v>
      </c>
      <c r="CQ234" s="67" t="s">
        <v>994</v>
      </c>
      <c r="CR234" s="67" t="s">
        <v>1047</v>
      </c>
      <c r="CS234" s="69">
        <v>16721997.85</v>
      </c>
      <c r="CT234" s="69" t="s">
        <v>928</v>
      </c>
      <c r="CU234" s="69" t="s">
        <v>929</v>
      </c>
      <c r="CV234" s="69">
        <v>0</v>
      </c>
      <c r="CW234" s="69">
        <v>16</v>
      </c>
      <c r="CX234" s="69">
        <v>0</v>
      </c>
      <c r="CY234" s="69">
        <v>0</v>
      </c>
      <c r="CZ234" s="69">
        <v>-65908</v>
      </c>
      <c r="DA234" s="69">
        <v>0</v>
      </c>
      <c r="DG234" t="str">
        <f t="shared" si="9"/>
        <v>CO</v>
      </c>
    </row>
    <row r="235" spans="1:111">
      <c r="A235" t="str">
        <f t="shared" si="8"/>
        <v>06CO</v>
      </c>
      <c r="B235" s="67" t="s">
        <v>5</v>
      </c>
      <c r="C235" s="67" t="s">
        <v>508</v>
      </c>
      <c r="D235" s="67" t="s">
        <v>509</v>
      </c>
      <c r="E235" s="68">
        <v>45070</v>
      </c>
      <c r="F235" s="185" t="s">
        <v>986</v>
      </c>
      <c r="G235" s="67" t="s">
        <v>995</v>
      </c>
      <c r="H235" s="69">
        <v>5</v>
      </c>
      <c r="I235" s="69">
        <v>5</v>
      </c>
      <c r="J235" s="69">
        <v>450</v>
      </c>
      <c r="K235" s="69">
        <v>493</v>
      </c>
      <c r="L235" s="69">
        <v>434</v>
      </c>
      <c r="M235" s="69">
        <v>59</v>
      </c>
      <c r="N235" s="69">
        <v>0</v>
      </c>
      <c r="O235" s="69">
        <v>0</v>
      </c>
      <c r="P235" s="69">
        <v>43</v>
      </c>
      <c r="Q235" s="80">
        <v>0</v>
      </c>
      <c r="R235" s="80">
        <v>12343500</v>
      </c>
      <c r="S235" s="80">
        <v>99969</v>
      </c>
      <c r="T235" s="80">
        <v>12243531</v>
      </c>
      <c r="U235" s="80">
        <v>12329103</v>
      </c>
      <c r="V235" s="80">
        <v>12004695</v>
      </c>
      <c r="W235" s="80">
        <v>0</v>
      </c>
      <c r="X235" s="80">
        <v>340000</v>
      </c>
      <c r="Y235" s="80">
        <v>340000</v>
      </c>
      <c r="Z235" s="80">
        <v>12344695</v>
      </c>
      <c r="AA235" s="80">
        <v>12003108</v>
      </c>
      <c r="AB235" s="80">
        <v>-341587</v>
      </c>
      <c r="AC235" s="69">
        <v>-14397</v>
      </c>
      <c r="AD235" s="69">
        <v>13</v>
      </c>
      <c r="AE235" s="69">
        <v>0</v>
      </c>
      <c r="AF235" s="80">
        <v>0</v>
      </c>
      <c r="AG235" s="80">
        <v>51988</v>
      </c>
      <c r="AH235" s="69">
        <v>0</v>
      </c>
      <c r="AI235" s="69">
        <v>0</v>
      </c>
      <c r="AJ235" s="80">
        <v>0</v>
      </c>
      <c r="AK235" s="80">
        <v>192434</v>
      </c>
      <c r="AL235" s="69">
        <v>111954</v>
      </c>
      <c r="AM235" s="69">
        <v>0</v>
      </c>
      <c r="AN235" s="80">
        <v>0</v>
      </c>
      <c r="AO235" s="80">
        <v>0</v>
      </c>
      <c r="AP235" s="69">
        <v>0</v>
      </c>
      <c r="AQ235" s="69">
        <v>0</v>
      </c>
      <c r="AR235" s="80">
        <v>0</v>
      </c>
      <c r="AS235" s="80">
        <v>0</v>
      </c>
      <c r="AT235" s="69">
        <v>0</v>
      </c>
      <c r="AU235" s="69">
        <v>0</v>
      </c>
      <c r="AV235" s="80">
        <v>0</v>
      </c>
      <c r="AW235" s="80">
        <v>0</v>
      </c>
      <c r="AX235" s="69">
        <v>0</v>
      </c>
      <c r="AY235" s="69">
        <v>0</v>
      </c>
      <c r="AZ235" s="80">
        <v>0</v>
      </c>
      <c r="BA235" s="80">
        <v>6723</v>
      </c>
      <c r="BB235" s="69">
        <v>0</v>
      </c>
      <c r="BC235" s="69">
        <v>0</v>
      </c>
      <c r="BD235" s="80">
        <v>0</v>
      </c>
      <c r="BE235" s="80">
        <v>1786</v>
      </c>
      <c r="BF235" s="69">
        <v>0</v>
      </c>
      <c r="BG235" s="69">
        <v>0</v>
      </c>
      <c r="BH235" s="80">
        <v>0</v>
      </c>
      <c r="BI235" s="80">
        <v>0</v>
      </c>
      <c r="BJ235" s="69">
        <v>0</v>
      </c>
      <c r="BK235" s="69">
        <v>0</v>
      </c>
      <c r="BL235" s="80">
        <v>0</v>
      </c>
      <c r="BM235" s="80">
        <v>0</v>
      </c>
      <c r="BN235" s="69">
        <v>0</v>
      </c>
      <c r="BO235" s="69">
        <v>0</v>
      </c>
      <c r="BP235" s="80">
        <v>0</v>
      </c>
      <c r="BQ235" s="80">
        <v>0</v>
      </c>
      <c r="BR235" s="69">
        <v>0</v>
      </c>
      <c r="BS235" s="69">
        <v>0</v>
      </c>
      <c r="BT235" s="80">
        <v>0</v>
      </c>
      <c r="BU235" s="80">
        <v>0</v>
      </c>
      <c r="BV235" s="69">
        <v>0</v>
      </c>
      <c r="BW235" s="69">
        <v>0</v>
      </c>
      <c r="BX235" s="80">
        <v>0</v>
      </c>
      <c r="BY235" s="80">
        <v>0</v>
      </c>
      <c r="BZ235" s="69">
        <v>0</v>
      </c>
      <c r="CA235" s="69">
        <v>0</v>
      </c>
      <c r="CB235" s="80">
        <v>0</v>
      </c>
      <c r="CC235" s="80">
        <v>-7736</v>
      </c>
      <c r="CD235" s="69">
        <v>111954</v>
      </c>
      <c r="CE235" s="69" t="s">
        <v>744</v>
      </c>
      <c r="CF235" s="69" t="s">
        <v>745</v>
      </c>
      <c r="CG235" s="69" t="s">
        <v>709</v>
      </c>
      <c r="CH235" s="69" t="s">
        <v>709</v>
      </c>
      <c r="CI235" s="69" t="s">
        <v>709</v>
      </c>
      <c r="CJ235" s="68" t="s">
        <v>709</v>
      </c>
      <c r="CK235" s="68">
        <v>46059</v>
      </c>
      <c r="CL235" s="185" t="s">
        <v>991</v>
      </c>
      <c r="CM235" s="67" t="s">
        <v>989</v>
      </c>
      <c r="CN235" s="67" t="s">
        <v>168</v>
      </c>
      <c r="CO235" s="68">
        <v>45762</v>
      </c>
      <c r="CP235" s="185" t="s">
        <v>986</v>
      </c>
      <c r="CQ235" s="67" t="s">
        <v>994</v>
      </c>
      <c r="CR235" s="67" t="s">
        <v>1047</v>
      </c>
      <c r="CS235" s="69">
        <v>10090244.35</v>
      </c>
      <c r="CT235" s="69" t="s">
        <v>918</v>
      </c>
      <c r="CU235" s="69" t="s">
        <v>919</v>
      </c>
      <c r="CV235" s="69">
        <v>0</v>
      </c>
      <c r="CW235" s="69">
        <v>30</v>
      </c>
      <c r="CX235" s="69">
        <v>0</v>
      </c>
      <c r="CY235" s="69">
        <v>0</v>
      </c>
      <c r="CZ235" s="69">
        <v>-260667</v>
      </c>
      <c r="DA235" s="69">
        <v>0</v>
      </c>
      <c r="DG235" t="str">
        <f t="shared" si="9"/>
        <v>CO</v>
      </c>
    </row>
    <row r="236" spans="1:111">
      <c r="A236" t="str">
        <f t="shared" si="8"/>
        <v>06CO</v>
      </c>
      <c r="B236" s="67" t="s">
        <v>5</v>
      </c>
      <c r="C236" s="67" t="s">
        <v>943</v>
      </c>
      <c r="D236" s="67" t="s">
        <v>1048</v>
      </c>
      <c r="E236" s="68">
        <v>45014</v>
      </c>
      <c r="F236" s="185" t="s">
        <v>991</v>
      </c>
      <c r="G236" s="67" t="s">
        <v>995</v>
      </c>
      <c r="H236" s="69">
        <v>6</v>
      </c>
      <c r="I236" s="69">
        <v>0</v>
      </c>
      <c r="J236" s="69">
        <v>400</v>
      </c>
      <c r="K236" s="69">
        <v>455</v>
      </c>
      <c r="L236" s="69">
        <v>384</v>
      </c>
      <c r="M236" s="69">
        <v>71</v>
      </c>
      <c r="N236" s="69">
        <v>0</v>
      </c>
      <c r="O236" s="69">
        <v>0</v>
      </c>
      <c r="P236" s="69">
        <v>55</v>
      </c>
      <c r="Q236" s="80">
        <v>0</v>
      </c>
      <c r="R236" s="80">
        <v>9816354</v>
      </c>
      <c r="S236" s="80">
        <v>102429</v>
      </c>
      <c r="T236" s="80">
        <v>9713925</v>
      </c>
      <c r="U236" s="80">
        <v>9816354</v>
      </c>
      <c r="V236" s="80">
        <v>9814725</v>
      </c>
      <c r="W236" s="80">
        <v>0</v>
      </c>
      <c r="X236" s="80">
        <v>320000</v>
      </c>
      <c r="Y236" s="80">
        <v>320000</v>
      </c>
      <c r="Z236" s="80">
        <v>10134725</v>
      </c>
      <c r="AA236" s="80">
        <v>9792214</v>
      </c>
      <c r="AB236" s="80">
        <v>-342511</v>
      </c>
      <c r="AC236" s="69">
        <v>0</v>
      </c>
      <c r="AD236" s="69">
        <v>39</v>
      </c>
      <c r="AE236" s="69">
        <v>0</v>
      </c>
      <c r="AF236" s="80">
        <v>0</v>
      </c>
      <c r="AG236" s="80">
        <v>0</v>
      </c>
      <c r="AH236" s="69">
        <v>0</v>
      </c>
      <c r="AI236" s="69">
        <v>0</v>
      </c>
      <c r="AJ236" s="80">
        <v>0</v>
      </c>
      <c r="AK236" s="80">
        <v>0</v>
      </c>
      <c r="AL236" s="69">
        <v>0</v>
      </c>
      <c r="AM236" s="69">
        <v>0</v>
      </c>
      <c r="AN236" s="80">
        <v>0</v>
      </c>
      <c r="AO236" s="80">
        <v>0</v>
      </c>
      <c r="AP236" s="69">
        <v>0</v>
      </c>
      <c r="AQ236" s="69">
        <v>0</v>
      </c>
      <c r="AR236" s="80">
        <v>0</v>
      </c>
      <c r="AS236" s="80">
        <v>0</v>
      </c>
      <c r="AT236" s="69">
        <v>0</v>
      </c>
      <c r="AU236" s="69">
        <v>0</v>
      </c>
      <c r="AV236" s="80">
        <v>0</v>
      </c>
      <c r="AW236" s="80">
        <v>0</v>
      </c>
      <c r="AX236" s="69">
        <v>0</v>
      </c>
      <c r="AY236" s="69">
        <v>0</v>
      </c>
      <c r="AZ236" s="80">
        <v>0</v>
      </c>
      <c r="BA236" s="80">
        <v>0</v>
      </c>
      <c r="BB236" s="69">
        <v>0</v>
      </c>
      <c r="BC236" s="69">
        <v>0</v>
      </c>
      <c r="BD236" s="80">
        <v>0</v>
      </c>
      <c r="BE236" s="80">
        <v>0</v>
      </c>
      <c r="BF236" s="69">
        <v>0</v>
      </c>
      <c r="BG236" s="69">
        <v>0</v>
      </c>
      <c r="BH236" s="80">
        <v>0</v>
      </c>
      <c r="BI236" s="80">
        <v>0</v>
      </c>
      <c r="BJ236" s="69">
        <v>0</v>
      </c>
      <c r="BK236" s="69">
        <v>0</v>
      </c>
      <c r="BL236" s="80">
        <v>0</v>
      </c>
      <c r="BM236" s="80">
        <v>0</v>
      </c>
      <c r="BN236" s="69">
        <v>0</v>
      </c>
      <c r="BO236" s="69">
        <v>0</v>
      </c>
      <c r="BP236" s="80">
        <v>0</v>
      </c>
      <c r="BQ236" s="80">
        <v>0</v>
      </c>
      <c r="BR236" s="69">
        <v>0</v>
      </c>
      <c r="BS236" s="69">
        <v>0</v>
      </c>
      <c r="BT236" s="80">
        <v>0</v>
      </c>
      <c r="BU236" s="80">
        <v>0</v>
      </c>
      <c r="BV236" s="69">
        <v>0</v>
      </c>
      <c r="BW236" s="69">
        <v>0</v>
      </c>
      <c r="BX236" s="80">
        <v>0</v>
      </c>
      <c r="BY236" s="80">
        <v>0</v>
      </c>
      <c r="BZ236" s="69">
        <v>0</v>
      </c>
      <c r="CA236" s="69">
        <v>0</v>
      </c>
      <c r="CB236" s="80">
        <v>0</v>
      </c>
      <c r="CC236" s="80">
        <v>0</v>
      </c>
      <c r="CD236" s="69">
        <v>0</v>
      </c>
      <c r="CE236" s="69" t="s">
        <v>847</v>
      </c>
      <c r="CF236" s="69" t="s">
        <v>848</v>
      </c>
      <c r="CG236" s="69" t="s">
        <v>709</v>
      </c>
      <c r="CH236" s="69" t="s">
        <v>709</v>
      </c>
      <c r="CI236" s="69" t="s">
        <v>709</v>
      </c>
      <c r="CJ236" s="68" t="s">
        <v>709</v>
      </c>
      <c r="CK236" s="68">
        <v>45908</v>
      </c>
      <c r="CL236" s="185" t="s">
        <v>988</v>
      </c>
      <c r="CM236" s="67" t="s">
        <v>989</v>
      </c>
      <c r="CN236" s="67" t="s">
        <v>168</v>
      </c>
      <c r="CO236" s="68">
        <v>45677</v>
      </c>
      <c r="CP236" s="185" t="s">
        <v>991</v>
      </c>
      <c r="CQ236" s="67" t="s">
        <v>994</v>
      </c>
      <c r="CR236" s="67" t="s">
        <v>1046</v>
      </c>
      <c r="CS236" s="69">
        <v>10415642.199999999</v>
      </c>
      <c r="CT236" s="69" t="s">
        <v>928</v>
      </c>
      <c r="CU236" s="69" t="s">
        <v>929</v>
      </c>
      <c r="CV236" s="69">
        <v>0</v>
      </c>
      <c r="CW236" s="69">
        <v>16</v>
      </c>
      <c r="CX236" s="69">
        <v>0</v>
      </c>
      <c r="CY236" s="69">
        <v>0</v>
      </c>
      <c r="CZ236" s="69">
        <v>0</v>
      </c>
      <c r="DA236" s="69">
        <v>0</v>
      </c>
      <c r="DG236" t="str">
        <f t="shared" si="9"/>
        <v>CO</v>
      </c>
    </row>
    <row r="237" spans="1:111">
      <c r="A237" t="str">
        <f t="shared" si="8"/>
        <v>06CO</v>
      </c>
      <c r="B237" s="67" t="s">
        <v>5</v>
      </c>
      <c r="C237" s="67" t="s">
        <v>510</v>
      </c>
      <c r="D237" s="67" t="s">
        <v>511</v>
      </c>
      <c r="E237" s="68">
        <v>45266</v>
      </c>
      <c r="F237" s="185" t="s">
        <v>993</v>
      </c>
      <c r="G237" s="67" t="s">
        <v>990</v>
      </c>
      <c r="H237" s="69">
        <v>2</v>
      </c>
      <c r="I237" s="69">
        <v>2</v>
      </c>
      <c r="J237" s="69">
        <v>240</v>
      </c>
      <c r="K237" s="69">
        <v>259</v>
      </c>
      <c r="L237" s="69">
        <v>219</v>
      </c>
      <c r="M237" s="69">
        <v>40</v>
      </c>
      <c r="N237" s="69">
        <v>0</v>
      </c>
      <c r="O237" s="69">
        <v>0</v>
      </c>
      <c r="P237" s="69">
        <v>19</v>
      </c>
      <c r="Q237" s="80">
        <v>0</v>
      </c>
      <c r="R237" s="80">
        <v>2427793</v>
      </c>
      <c r="S237" s="80">
        <v>50000</v>
      </c>
      <c r="T237" s="80">
        <v>2377793</v>
      </c>
      <c r="U237" s="80">
        <v>2522356</v>
      </c>
      <c r="V237" s="80">
        <v>2377282</v>
      </c>
      <c r="W237" s="80">
        <v>0</v>
      </c>
      <c r="X237" s="80">
        <v>100000</v>
      </c>
      <c r="Y237" s="80">
        <v>100000</v>
      </c>
      <c r="Z237" s="80">
        <v>2477282</v>
      </c>
      <c r="AA237" s="80">
        <v>2374390</v>
      </c>
      <c r="AB237" s="80">
        <v>-102891</v>
      </c>
      <c r="AC237" s="69">
        <v>94563</v>
      </c>
      <c r="AD237" s="69">
        <v>5</v>
      </c>
      <c r="AE237" s="69">
        <v>0</v>
      </c>
      <c r="AF237" s="80">
        <v>0</v>
      </c>
      <c r="AG237" s="80">
        <v>13136</v>
      </c>
      <c r="AH237" s="69">
        <v>0</v>
      </c>
      <c r="AI237" s="69">
        <v>0</v>
      </c>
      <c r="AJ237" s="80">
        <v>0</v>
      </c>
      <c r="AK237" s="80">
        <v>34463</v>
      </c>
      <c r="AL237" s="69">
        <v>0</v>
      </c>
      <c r="AM237" s="69">
        <v>0</v>
      </c>
      <c r="AN237" s="80">
        <v>0</v>
      </c>
      <c r="AO237" s="80">
        <v>0</v>
      </c>
      <c r="AP237" s="69">
        <v>0</v>
      </c>
      <c r="AQ237" s="69">
        <v>0</v>
      </c>
      <c r="AR237" s="80">
        <v>0</v>
      </c>
      <c r="AS237" s="80">
        <v>0</v>
      </c>
      <c r="AT237" s="69">
        <v>0</v>
      </c>
      <c r="AU237" s="69">
        <v>0</v>
      </c>
      <c r="AV237" s="80">
        <v>0</v>
      </c>
      <c r="AW237" s="80">
        <v>0</v>
      </c>
      <c r="AX237" s="69">
        <v>0</v>
      </c>
      <c r="AY237" s="69">
        <v>0</v>
      </c>
      <c r="AZ237" s="80">
        <v>0</v>
      </c>
      <c r="BA237" s="80">
        <v>54683</v>
      </c>
      <c r="BB237" s="69">
        <v>3620</v>
      </c>
      <c r="BC237" s="69">
        <v>0</v>
      </c>
      <c r="BD237" s="80">
        <v>0</v>
      </c>
      <c r="BE237" s="80">
        <v>0</v>
      </c>
      <c r="BF237" s="69">
        <v>0</v>
      </c>
      <c r="BG237" s="69">
        <v>0</v>
      </c>
      <c r="BH237" s="80">
        <v>0</v>
      </c>
      <c r="BI237" s="80">
        <v>0</v>
      </c>
      <c r="BJ237" s="69">
        <v>0</v>
      </c>
      <c r="BK237" s="69">
        <v>0</v>
      </c>
      <c r="BL237" s="80">
        <v>0</v>
      </c>
      <c r="BM237" s="80">
        <v>0</v>
      </c>
      <c r="BN237" s="69">
        <v>0</v>
      </c>
      <c r="BO237" s="69">
        <v>0</v>
      </c>
      <c r="BP237" s="80">
        <v>0</v>
      </c>
      <c r="BQ237" s="80">
        <v>0</v>
      </c>
      <c r="BR237" s="69">
        <v>0</v>
      </c>
      <c r="BS237" s="69">
        <v>0</v>
      </c>
      <c r="BT237" s="80">
        <v>0</v>
      </c>
      <c r="BU237" s="80">
        <v>0</v>
      </c>
      <c r="BV237" s="69">
        <v>0</v>
      </c>
      <c r="BW237" s="69">
        <v>0</v>
      </c>
      <c r="BX237" s="80">
        <v>0</v>
      </c>
      <c r="BY237" s="80">
        <v>0</v>
      </c>
      <c r="BZ237" s="69">
        <v>0</v>
      </c>
      <c r="CA237" s="69">
        <v>0</v>
      </c>
      <c r="CB237" s="80">
        <v>0</v>
      </c>
      <c r="CC237" s="80">
        <v>102281</v>
      </c>
      <c r="CD237" s="69">
        <v>3620</v>
      </c>
      <c r="CE237" s="69" t="s">
        <v>944</v>
      </c>
      <c r="CF237" s="69" t="s">
        <v>945</v>
      </c>
      <c r="CG237" s="69" t="s">
        <v>709</v>
      </c>
      <c r="CH237" s="69" t="s">
        <v>709</v>
      </c>
      <c r="CI237" s="69" t="s">
        <v>709</v>
      </c>
      <c r="CJ237" s="68" t="s">
        <v>709</v>
      </c>
      <c r="CK237" s="68">
        <v>46030</v>
      </c>
      <c r="CL237" s="185" t="s">
        <v>991</v>
      </c>
      <c r="CM237" s="67" t="s">
        <v>989</v>
      </c>
      <c r="CN237" s="67" t="s">
        <v>168</v>
      </c>
      <c r="CO237" s="68">
        <v>45827</v>
      </c>
      <c r="CP237" s="185" t="s">
        <v>986</v>
      </c>
      <c r="CQ237" s="67" t="s">
        <v>994</v>
      </c>
      <c r="CR237" s="67" t="s">
        <v>1047</v>
      </c>
      <c r="CS237" s="69">
        <v>2381685.2999999998</v>
      </c>
      <c r="CT237" s="69" t="s">
        <v>930</v>
      </c>
      <c r="CU237" s="69" t="s">
        <v>931</v>
      </c>
      <c r="CV237" s="69">
        <v>0</v>
      </c>
      <c r="CW237" s="69">
        <v>14</v>
      </c>
      <c r="CX237" s="69">
        <v>0</v>
      </c>
      <c r="CY237" s="69">
        <v>0</v>
      </c>
      <c r="CZ237" s="69">
        <v>0</v>
      </c>
      <c r="DA237" s="69">
        <v>0</v>
      </c>
      <c r="DG237" t="str">
        <f t="shared" si="9"/>
        <v>CO</v>
      </c>
    </row>
    <row r="238" spans="1:111">
      <c r="A238" t="str">
        <f t="shared" si="8"/>
        <v>06CO</v>
      </c>
      <c r="B238" s="67" t="s">
        <v>5</v>
      </c>
      <c r="C238" s="67" t="s">
        <v>512</v>
      </c>
      <c r="D238" s="67" t="s">
        <v>513</v>
      </c>
      <c r="E238" s="68">
        <v>44979</v>
      </c>
      <c r="F238" s="185" t="s">
        <v>991</v>
      </c>
      <c r="G238" s="67" t="s">
        <v>995</v>
      </c>
      <c r="H238" s="69">
        <v>3</v>
      </c>
      <c r="I238" s="69">
        <v>3</v>
      </c>
      <c r="J238" s="69">
        <v>480</v>
      </c>
      <c r="K238" s="69">
        <v>626</v>
      </c>
      <c r="L238" s="69">
        <v>584</v>
      </c>
      <c r="M238" s="69">
        <v>42</v>
      </c>
      <c r="N238" s="69">
        <v>0</v>
      </c>
      <c r="O238" s="69">
        <v>0</v>
      </c>
      <c r="P238" s="69">
        <v>110</v>
      </c>
      <c r="Q238" s="80">
        <v>36</v>
      </c>
      <c r="R238" s="80">
        <v>17424162</v>
      </c>
      <c r="S238" s="80">
        <v>150000</v>
      </c>
      <c r="T238" s="80">
        <v>17274162</v>
      </c>
      <c r="U238" s="80">
        <v>17775584</v>
      </c>
      <c r="V238" s="80">
        <v>17807123</v>
      </c>
      <c r="W238" s="80">
        <v>0</v>
      </c>
      <c r="X238" s="80">
        <v>360000</v>
      </c>
      <c r="Y238" s="80">
        <v>360000</v>
      </c>
      <c r="Z238" s="80">
        <v>18167123</v>
      </c>
      <c r="AA238" s="80">
        <v>17736459</v>
      </c>
      <c r="AB238" s="80">
        <v>-430664</v>
      </c>
      <c r="AC238" s="69">
        <v>351422</v>
      </c>
      <c r="AD238" s="69">
        <v>80</v>
      </c>
      <c r="AE238" s="69">
        <v>0</v>
      </c>
      <c r="AF238" s="80">
        <v>0</v>
      </c>
      <c r="AG238" s="80">
        <v>84168</v>
      </c>
      <c r="AH238" s="69">
        <v>0</v>
      </c>
      <c r="AI238" s="69">
        <v>0</v>
      </c>
      <c r="AJ238" s="80">
        <v>36</v>
      </c>
      <c r="AK238" s="80">
        <v>237134</v>
      </c>
      <c r="AL238" s="69">
        <v>22708</v>
      </c>
      <c r="AM238" s="69">
        <v>0</v>
      </c>
      <c r="AN238" s="80">
        <v>0</v>
      </c>
      <c r="AO238" s="80">
        <v>0</v>
      </c>
      <c r="AP238" s="69">
        <v>0</v>
      </c>
      <c r="AQ238" s="69">
        <v>0</v>
      </c>
      <c r="AR238" s="80">
        <v>0</v>
      </c>
      <c r="AS238" s="80">
        <v>0</v>
      </c>
      <c r="AT238" s="69">
        <v>0</v>
      </c>
      <c r="AU238" s="69">
        <v>0</v>
      </c>
      <c r="AV238" s="80">
        <v>0</v>
      </c>
      <c r="AW238" s="80">
        <v>0</v>
      </c>
      <c r="AX238" s="69">
        <v>0</v>
      </c>
      <c r="AY238" s="69">
        <v>0</v>
      </c>
      <c r="AZ238" s="80">
        <v>0</v>
      </c>
      <c r="BA238" s="80">
        <v>122052</v>
      </c>
      <c r="BB238" s="69">
        <v>0</v>
      </c>
      <c r="BC238" s="69">
        <v>0</v>
      </c>
      <c r="BD238" s="80">
        <v>0</v>
      </c>
      <c r="BE238" s="80">
        <v>0</v>
      </c>
      <c r="BF238" s="69">
        <v>0</v>
      </c>
      <c r="BG238" s="69">
        <v>0</v>
      </c>
      <c r="BH238" s="80">
        <v>0</v>
      </c>
      <c r="BI238" s="80">
        <v>0</v>
      </c>
      <c r="BJ238" s="69">
        <v>0</v>
      </c>
      <c r="BK238" s="69">
        <v>0</v>
      </c>
      <c r="BL238" s="80">
        <v>0</v>
      </c>
      <c r="BM238" s="80">
        <v>0</v>
      </c>
      <c r="BN238" s="69">
        <v>0</v>
      </c>
      <c r="BO238" s="69">
        <v>0</v>
      </c>
      <c r="BP238" s="80">
        <v>0</v>
      </c>
      <c r="BQ238" s="80">
        <v>0</v>
      </c>
      <c r="BR238" s="69">
        <v>0</v>
      </c>
      <c r="BS238" s="69">
        <v>0</v>
      </c>
      <c r="BT238" s="80">
        <v>0</v>
      </c>
      <c r="BU238" s="80">
        <v>0</v>
      </c>
      <c r="BV238" s="69">
        <v>0</v>
      </c>
      <c r="BW238" s="69">
        <v>0</v>
      </c>
      <c r="BX238" s="80">
        <v>0</v>
      </c>
      <c r="BY238" s="80">
        <v>0</v>
      </c>
      <c r="BZ238" s="69">
        <v>0</v>
      </c>
      <c r="CA238" s="69">
        <v>0</v>
      </c>
      <c r="CB238" s="80">
        <v>36</v>
      </c>
      <c r="CC238" s="80">
        <v>443354</v>
      </c>
      <c r="CD238" s="69">
        <v>22708</v>
      </c>
      <c r="CE238" s="69" t="s">
        <v>847</v>
      </c>
      <c r="CF238" s="69" t="s">
        <v>848</v>
      </c>
      <c r="CG238" s="69" t="s">
        <v>709</v>
      </c>
      <c r="CH238" s="69" t="s">
        <v>709</v>
      </c>
      <c r="CI238" s="69" t="s">
        <v>709</v>
      </c>
      <c r="CJ238" s="68" t="s">
        <v>709</v>
      </c>
      <c r="CK238" s="68">
        <v>46030</v>
      </c>
      <c r="CL238" s="185" t="s">
        <v>991</v>
      </c>
      <c r="CM238" s="67" t="s">
        <v>989</v>
      </c>
      <c r="CN238" s="67" t="s">
        <v>168</v>
      </c>
      <c r="CO238" s="68">
        <v>45786</v>
      </c>
      <c r="CP238" s="185" t="s">
        <v>986</v>
      </c>
      <c r="CQ238" s="67" t="s">
        <v>994</v>
      </c>
      <c r="CR238" s="67" t="s">
        <v>1047</v>
      </c>
      <c r="CS238" s="69">
        <v>16704094.5</v>
      </c>
      <c r="CT238" s="69" t="s">
        <v>937</v>
      </c>
      <c r="CU238" s="69" t="s">
        <v>938</v>
      </c>
      <c r="CV238" s="69">
        <v>0</v>
      </c>
      <c r="CW238" s="69">
        <v>30</v>
      </c>
      <c r="CX238" s="69">
        <v>0</v>
      </c>
      <c r="CY238" s="69">
        <v>0</v>
      </c>
      <c r="CZ238" s="69">
        <v>0</v>
      </c>
      <c r="DA238" s="69">
        <v>0</v>
      </c>
      <c r="DG238" t="str">
        <f t="shared" si="9"/>
        <v>CO</v>
      </c>
    </row>
    <row r="239" spans="1:111">
      <c r="A239" t="str">
        <f t="shared" si="8"/>
        <v>06CO</v>
      </c>
      <c r="B239" s="67" t="s">
        <v>5</v>
      </c>
      <c r="C239" s="67" t="s">
        <v>514</v>
      </c>
      <c r="D239" s="67" t="s">
        <v>515</v>
      </c>
      <c r="E239" s="68">
        <v>45434</v>
      </c>
      <c r="F239" s="185" t="s">
        <v>986</v>
      </c>
      <c r="G239" s="67" t="s">
        <v>990</v>
      </c>
      <c r="H239" s="69">
        <v>2</v>
      </c>
      <c r="I239" s="69">
        <v>1</v>
      </c>
      <c r="J239" s="69">
        <v>197</v>
      </c>
      <c r="K239" s="69">
        <v>320</v>
      </c>
      <c r="L239" s="69">
        <v>313</v>
      </c>
      <c r="M239" s="69">
        <v>7</v>
      </c>
      <c r="N239" s="69">
        <v>0</v>
      </c>
      <c r="O239" s="69">
        <v>0</v>
      </c>
      <c r="P239" s="69">
        <v>123</v>
      </c>
      <c r="Q239" s="80">
        <v>0</v>
      </c>
      <c r="R239" s="80">
        <v>1669000</v>
      </c>
      <c r="S239" s="80">
        <v>50000</v>
      </c>
      <c r="T239" s="80">
        <v>1619000</v>
      </c>
      <c r="U239" s="80">
        <v>1695000</v>
      </c>
      <c r="V239" s="80">
        <v>1692054</v>
      </c>
      <c r="W239" s="80">
        <v>0</v>
      </c>
      <c r="X239" s="80">
        <v>0</v>
      </c>
      <c r="Y239" s="80">
        <v>0</v>
      </c>
      <c r="Z239" s="80">
        <v>1692054</v>
      </c>
      <c r="AA239" s="80">
        <v>1691797</v>
      </c>
      <c r="AB239" s="80">
        <v>-258</v>
      </c>
      <c r="AC239" s="69">
        <v>26000</v>
      </c>
      <c r="AD239" s="69">
        <v>98</v>
      </c>
      <c r="AE239" s="69">
        <v>0</v>
      </c>
      <c r="AF239" s="80">
        <v>0</v>
      </c>
      <c r="AG239" s="80">
        <v>15742</v>
      </c>
      <c r="AH239" s="69">
        <v>0</v>
      </c>
      <c r="AI239" s="69">
        <v>0</v>
      </c>
      <c r="AJ239" s="80">
        <v>0</v>
      </c>
      <c r="AK239" s="80">
        <v>0</v>
      </c>
      <c r="AL239" s="69">
        <v>0</v>
      </c>
      <c r="AM239" s="69">
        <v>0</v>
      </c>
      <c r="AN239" s="80">
        <v>0</v>
      </c>
      <c r="AO239" s="80">
        <v>0</v>
      </c>
      <c r="AP239" s="69">
        <v>0</v>
      </c>
      <c r="AQ239" s="69">
        <v>0</v>
      </c>
      <c r="AR239" s="80">
        <v>0</v>
      </c>
      <c r="AS239" s="80">
        <v>0</v>
      </c>
      <c r="AT239" s="69">
        <v>0</v>
      </c>
      <c r="AU239" s="69">
        <v>0</v>
      </c>
      <c r="AV239" s="80">
        <v>0</v>
      </c>
      <c r="AW239" s="80">
        <v>0</v>
      </c>
      <c r="AX239" s="69">
        <v>0</v>
      </c>
      <c r="AY239" s="69">
        <v>0</v>
      </c>
      <c r="AZ239" s="80">
        <v>0</v>
      </c>
      <c r="BA239" s="80">
        <v>0</v>
      </c>
      <c r="BB239" s="69">
        <v>0</v>
      </c>
      <c r="BC239" s="69">
        <v>0</v>
      </c>
      <c r="BD239" s="80">
        <v>0</v>
      </c>
      <c r="BE239" s="80">
        <v>0</v>
      </c>
      <c r="BF239" s="69">
        <v>0</v>
      </c>
      <c r="BG239" s="69">
        <v>0</v>
      </c>
      <c r="BH239" s="80">
        <v>0</v>
      </c>
      <c r="BI239" s="80">
        <v>0</v>
      </c>
      <c r="BJ239" s="69">
        <v>0</v>
      </c>
      <c r="BK239" s="69">
        <v>0</v>
      </c>
      <c r="BL239" s="80">
        <v>0</v>
      </c>
      <c r="BM239" s="80">
        <v>0</v>
      </c>
      <c r="BN239" s="69">
        <v>0</v>
      </c>
      <c r="BO239" s="69">
        <v>0</v>
      </c>
      <c r="BP239" s="80">
        <v>0</v>
      </c>
      <c r="BQ239" s="80">
        <v>0</v>
      </c>
      <c r="BR239" s="69">
        <v>0</v>
      </c>
      <c r="BS239" s="69">
        <v>0</v>
      </c>
      <c r="BT239" s="80">
        <v>0</v>
      </c>
      <c r="BU239" s="80">
        <v>0</v>
      </c>
      <c r="BV239" s="69">
        <v>0</v>
      </c>
      <c r="BW239" s="69">
        <v>0</v>
      </c>
      <c r="BX239" s="80">
        <v>0</v>
      </c>
      <c r="BY239" s="80">
        <v>0</v>
      </c>
      <c r="BZ239" s="69">
        <v>0</v>
      </c>
      <c r="CA239" s="69">
        <v>0</v>
      </c>
      <c r="CB239" s="80">
        <v>0</v>
      </c>
      <c r="CC239" s="80">
        <v>15742</v>
      </c>
      <c r="CD239" s="69">
        <v>0</v>
      </c>
      <c r="CE239" s="69" t="s">
        <v>849</v>
      </c>
      <c r="CF239" s="69" t="s">
        <v>850</v>
      </c>
      <c r="CG239" s="69" t="s">
        <v>709</v>
      </c>
      <c r="CH239" s="69" t="s">
        <v>709</v>
      </c>
      <c r="CI239" s="69" t="s">
        <v>709</v>
      </c>
      <c r="CJ239" s="68" t="s">
        <v>709</v>
      </c>
      <c r="CK239" s="68">
        <v>46090</v>
      </c>
      <c r="CL239" s="185" t="s">
        <v>991</v>
      </c>
      <c r="CM239" s="67" t="s">
        <v>989</v>
      </c>
      <c r="CN239" s="67" t="s">
        <v>168</v>
      </c>
      <c r="CO239" s="68">
        <v>46052</v>
      </c>
      <c r="CP239" s="185" t="s">
        <v>991</v>
      </c>
      <c r="CQ239" s="67" t="s">
        <v>989</v>
      </c>
      <c r="CR239" s="67" t="s">
        <v>1046</v>
      </c>
      <c r="CS239" s="69">
        <v>1801028.4</v>
      </c>
      <c r="CT239" s="69"/>
      <c r="CU239" s="69"/>
      <c r="CV239" s="69">
        <v>0</v>
      </c>
      <c r="CW239" s="69">
        <v>25</v>
      </c>
      <c r="CX239" s="69">
        <v>0</v>
      </c>
      <c r="CY239" s="69">
        <v>0</v>
      </c>
      <c r="CZ239" s="69">
        <v>0</v>
      </c>
      <c r="DA239" s="69">
        <v>0</v>
      </c>
      <c r="DG239" t="str">
        <f t="shared" si="9"/>
        <v>CO</v>
      </c>
    </row>
    <row r="240" spans="1:111">
      <c r="A240" t="str">
        <f t="shared" si="8"/>
        <v>06CO</v>
      </c>
      <c r="B240" s="67" t="s">
        <v>5</v>
      </c>
      <c r="C240" s="67" t="s">
        <v>946</v>
      </c>
      <c r="D240" s="67" t="s">
        <v>1049</v>
      </c>
      <c r="E240" s="68">
        <v>45532</v>
      </c>
      <c r="F240" s="185" t="s">
        <v>988</v>
      </c>
      <c r="G240" s="67" t="s">
        <v>994</v>
      </c>
      <c r="H240" s="69">
        <v>1</v>
      </c>
      <c r="I240" s="69">
        <v>0</v>
      </c>
      <c r="J240" s="69">
        <v>154</v>
      </c>
      <c r="K240" s="69">
        <v>185</v>
      </c>
      <c r="L240" s="69">
        <v>179</v>
      </c>
      <c r="M240" s="69">
        <v>6</v>
      </c>
      <c r="N240" s="69">
        <v>0</v>
      </c>
      <c r="O240" s="69">
        <v>0</v>
      </c>
      <c r="P240" s="69">
        <v>31</v>
      </c>
      <c r="Q240" s="80">
        <v>0</v>
      </c>
      <c r="R240" s="80">
        <v>1068800</v>
      </c>
      <c r="S240" s="80">
        <v>50000</v>
      </c>
      <c r="T240" s="80">
        <v>1018800</v>
      </c>
      <c r="U240" s="80">
        <v>1068800</v>
      </c>
      <c r="V240" s="80">
        <v>1002901</v>
      </c>
      <c r="W240" s="80">
        <v>0</v>
      </c>
      <c r="X240" s="80">
        <v>0</v>
      </c>
      <c r="Y240" s="80">
        <v>0</v>
      </c>
      <c r="Z240" s="80">
        <v>1002901</v>
      </c>
      <c r="AA240" s="80">
        <v>1002859</v>
      </c>
      <c r="AB240" s="80">
        <v>-41</v>
      </c>
      <c r="AC240" s="69">
        <v>0</v>
      </c>
      <c r="AD240" s="69">
        <v>22</v>
      </c>
      <c r="AE240" s="69">
        <v>0</v>
      </c>
      <c r="AF240" s="80">
        <v>0</v>
      </c>
      <c r="AG240" s="80">
        <v>0</v>
      </c>
      <c r="AH240" s="69">
        <v>0</v>
      </c>
      <c r="AI240" s="69">
        <v>0</v>
      </c>
      <c r="AJ240" s="80">
        <v>0</v>
      </c>
      <c r="AK240" s="80">
        <v>0</v>
      </c>
      <c r="AL240" s="69">
        <v>0</v>
      </c>
      <c r="AM240" s="69">
        <v>0</v>
      </c>
      <c r="AN240" s="80">
        <v>0</v>
      </c>
      <c r="AO240" s="80">
        <v>0</v>
      </c>
      <c r="AP240" s="69">
        <v>0</v>
      </c>
      <c r="AQ240" s="69">
        <v>0</v>
      </c>
      <c r="AR240" s="80">
        <v>0</v>
      </c>
      <c r="AS240" s="80">
        <v>0</v>
      </c>
      <c r="AT240" s="69">
        <v>0</v>
      </c>
      <c r="AU240" s="69">
        <v>0</v>
      </c>
      <c r="AV240" s="80">
        <v>0</v>
      </c>
      <c r="AW240" s="80">
        <v>0</v>
      </c>
      <c r="AX240" s="69">
        <v>0</v>
      </c>
      <c r="AY240" s="69">
        <v>0</v>
      </c>
      <c r="AZ240" s="80">
        <v>0</v>
      </c>
      <c r="BA240" s="80">
        <v>0</v>
      </c>
      <c r="BB240" s="69">
        <v>0</v>
      </c>
      <c r="BC240" s="69">
        <v>0</v>
      </c>
      <c r="BD240" s="80">
        <v>0</v>
      </c>
      <c r="BE240" s="80">
        <v>0</v>
      </c>
      <c r="BF240" s="69">
        <v>0</v>
      </c>
      <c r="BG240" s="69">
        <v>0</v>
      </c>
      <c r="BH240" s="80">
        <v>0</v>
      </c>
      <c r="BI240" s="80">
        <v>0</v>
      </c>
      <c r="BJ240" s="69">
        <v>0</v>
      </c>
      <c r="BK240" s="69">
        <v>0</v>
      </c>
      <c r="BL240" s="80">
        <v>0</v>
      </c>
      <c r="BM240" s="80">
        <v>0</v>
      </c>
      <c r="BN240" s="69">
        <v>0</v>
      </c>
      <c r="BO240" s="69">
        <v>0</v>
      </c>
      <c r="BP240" s="80">
        <v>0</v>
      </c>
      <c r="BQ240" s="80">
        <v>0</v>
      </c>
      <c r="BR240" s="69">
        <v>0</v>
      </c>
      <c r="BS240" s="69">
        <v>0</v>
      </c>
      <c r="BT240" s="80">
        <v>0</v>
      </c>
      <c r="BU240" s="80">
        <v>0</v>
      </c>
      <c r="BV240" s="69">
        <v>0</v>
      </c>
      <c r="BW240" s="69">
        <v>0</v>
      </c>
      <c r="BX240" s="80">
        <v>0</v>
      </c>
      <c r="BY240" s="80">
        <v>0</v>
      </c>
      <c r="BZ240" s="69">
        <v>0</v>
      </c>
      <c r="CA240" s="69">
        <v>0</v>
      </c>
      <c r="CB240" s="80">
        <v>0</v>
      </c>
      <c r="CC240" s="80">
        <v>0</v>
      </c>
      <c r="CD240" s="69">
        <v>0</v>
      </c>
      <c r="CE240" s="69" t="s">
        <v>947</v>
      </c>
      <c r="CF240" s="69" t="s">
        <v>948</v>
      </c>
      <c r="CG240" s="69" t="s">
        <v>709</v>
      </c>
      <c r="CH240" s="69" t="s">
        <v>709</v>
      </c>
      <c r="CI240" s="69" t="s">
        <v>709</v>
      </c>
      <c r="CJ240" s="68" t="s">
        <v>709</v>
      </c>
      <c r="CK240" s="68">
        <v>46044</v>
      </c>
      <c r="CL240" s="185" t="s">
        <v>991</v>
      </c>
      <c r="CM240" s="67" t="s">
        <v>989</v>
      </c>
      <c r="CN240" s="67" t="s">
        <v>168</v>
      </c>
      <c r="CO240" s="68">
        <v>45946</v>
      </c>
      <c r="CP240" s="185" t="s">
        <v>993</v>
      </c>
      <c r="CQ240" s="67" t="s">
        <v>989</v>
      </c>
      <c r="CR240" s="67" t="s">
        <v>1046</v>
      </c>
      <c r="CS240" s="69">
        <v>1151283.3999999999</v>
      </c>
      <c r="CT240" s="69"/>
      <c r="CU240" s="69"/>
      <c r="CV240" s="69">
        <v>0</v>
      </c>
      <c r="CW240" s="69">
        <v>9</v>
      </c>
      <c r="CX240" s="69">
        <v>0</v>
      </c>
      <c r="CY240" s="69">
        <v>0</v>
      </c>
      <c r="CZ240" s="69">
        <v>0</v>
      </c>
      <c r="DA240" s="69">
        <v>0</v>
      </c>
      <c r="DG240" t="str">
        <f t="shared" si="9"/>
        <v>CO</v>
      </c>
    </row>
    <row r="241" spans="1:111">
      <c r="A241" t="str">
        <f t="shared" si="8"/>
        <v>06CO</v>
      </c>
      <c r="B241" s="67" t="s">
        <v>5</v>
      </c>
      <c r="C241" s="67" t="s">
        <v>516</v>
      </c>
      <c r="D241" s="67" t="s">
        <v>517</v>
      </c>
      <c r="E241" s="68">
        <v>45266</v>
      </c>
      <c r="F241" s="185" t="s">
        <v>993</v>
      </c>
      <c r="G241" s="67" t="s">
        <v>990</v>
      </c>
      <c r="H241" s="69">
        <v>4</v>
      </c>
      <c r="I241" s="69">
        <v>3</v>
      </c>
      <c r="J241" s="69">
        <v>450</v>
      </c>
      <c r="K241" s="69">
        <v>488</v>
      </c>
      <c r="L241" s="69">
        <v>422</v>
      </c>
      <c r="M241" s="69">
        <v>66</v>
      </c>
      <c r="N241" s="69">
        <v>0</v>
      </c>
      <c r="O241" s="69">
        <v>0</v>
      </c>
      <c r="P241" s="69">
        <v>38</v>
      </c>
      <c r="Q241" s="80">
        <v>0</v>
      </c>
      <c r="R241" s="80">
        <v>7944520</v>
      </c>
      <c r="S241" s="80">
        <v>85047</v>
      </c>
      <c r="T241" s="80">
        <v>7859473</v>
      </c>
      <c r="U241" s="80">
        <v>7965978</v>
      </c>
      <c r="V241" s="80">
        <v>7740756</v>
      </c>
      <c r="W241" s="80">
        <v>0</v>
      </c>
      <c r="X241" s="80">
        <v>320000</v>
      </c>
      <c r="Y241" s="80">
        <v>320000</v>
      </c>
      <c r="Z241" s="80">
        <v>8060756</v>
      </c>
      <c r="AA241" s="80">
        <v>7730600</v>
      </c>
      <c r="AB241" s="80">
        <v>-330157</v>
      </c>
      <c r="AC241" s="69">
        <v>21458</v>
      </c>
      <c r="AD241" s="69">
        <v>15</v>
      </c>
      <c r="AE241" s="69">
        <v>0</v>
      </c>
      <c r="AF241" s="80">
        <v>0</v>
      </c>
      <c r="AG241" s="80">
        <v>10477</v>
      </c>
      <c r="AH241" s="69">
        <v>0</v>
      </c>
      <c r="AI241" s="69">
        <v>0</v>
      </c>
      <c r="AJ241" s="80">
        <v>0</v>
      </c>
      <c r="AK241" s="80">
        <v>0</v>
      </c>
      <c r="AL241" s="69">
        <v>0</v>
      </c>
      <c r="AM241" s="69">
        <v>0</v>
      </c>
      <c r="AN241" s="80">
        <v>0</v>
      </c>
      <c r="AO241" s="80">
        <v>0</v>
      </c>
      <c r="AP241" s="69">
        <v>0</v>
      </c>
      <c r="AQ241" s="69">
        <v>0</v>
      </c>
      <c r="AR241" s="80">
        <v>0</v>
      </c>
      <c r="AS241" s="80">
        <v>0</v>
      </c>
      <c r="AT241" s="69">
        <v>0</v>
      </c>
      <c r="AU241" s="69">
        <v>0</v>
      </c>
      <c r="AV241" s="80">
        <v>0</v>
      </c>
      <c r="AW241" s="80">
        <v>0</v>
      </c>
      <c r="AX241" s="69">
        <v>0</v>
      </c>
      <c r="AY241" s="69">
        <v>0</v>
      </c>
      <c r="AZ241" s="80">
        <v>0</v>
      </c>
      <c r="BA241" s="80">
        <v>0</v>
      </c>
      <c r="BB241" s="69">
        <v>0</v>
      </c>
      <c r="BC241" s="69">
        <v>0</v>
      </c>
      <c r="BD241" s="80">
        <v>0</v>
      </c>
      <c r="BE241" s="80">
        <v>2205</v>
      </c>
      <c r="BF241" s="69">
        <v>2205</v>
      </c>
      <c r="BG241" s="69">
        <v>0</v>
      </c>
      <c r="BH241" s="80">
        <v>0</v>
      </c>
      <c r="BI241" s="80">
        <v>0</v>
      </c>
      <c r="BJ241" s="69">
        <v>0</v>
      </c>
      <c r="BK241" s="69">
        <v>0</v>
      </c>
      <c r="BL241" s="80">
        <v>0</v>
      </c>
      <c r="BM241" s="80">
        <v>0</v>
      </c>
      <c r="BN241" s="69">
        <v>0</v>
      </c>
      <c r="BO241" s="69">
        <v>0</v>
      </c>
      <c r="BP241" s="80">
        <v>0</v>
      </c>
      <c r="BQ241" s="80">
        <v>0</v>
      </c>
      <c r="BR241" s="69">
        <v>0</v>
      </c>
      <c r="BS241" s="69">
        <v>0</v>
      </c>
      <c r="BT241" s="80">
        <v>0</v>
      </c>
      <c r="BU241" s="80">
        <v>0</v>
      </c>
      <c r="BV241" s="69">
        <v>0</v>
      </c>
      <c r="BW241" s="69">
        <v>0</v>
      </c>
      <c r="BX241" s="80">
        <v>0</v>
      </c>
      <c r="BY241" s="80">
        <v>0</v>
      </c>
      <c r="BZ241" s="69">
        <v>0</v>
      </c>
      <c r="CA241" s="69">
        <v>0</v>
      </c>
      <c r="CB241" s="80">
        <v>0</v>
      </c>
      <c r="CC241" s="80">
        <v>12682</v>
      </c>
      <c r="CD241" s="69">
        <v>2205</v>
      </c>
      <c r="CE241" s="69" t="s">
        <v>847</v>
      </c>
      <c r="CF241" s="69" t="s">
        <v>848</v>
      </c>
      <c r="CG241" s="69" t="s">
        <v>709</v>
      </c>
      <c r="CH241" s="69" t="s">
        <v>709</v>
      </c>
      <c r="CI241" s="69" t="s">
        <v>709</v>
      </c>
      <c r="CJ241" s="68" t="s">
        <v>709</v>
      </c>
      <c r="CK241" s="68">
        <v>46062</v>
      </c>
      <c r="CL241" s="185" t="s">
        <v>991</v>
      </c>
      <c r="CM241" s="67" t="s">
        <v>989</v>
      </c>
      <c r="CN241" s="67" t="s">
        <v>168</v>
      </c>
      <c r="CO241" s="68">
        <v>45876</v>
      </c>
      <c r="CP241" s="185" t="s">
        <v>988</v>
      </c>
      <c r="CQ241" s="67" t="s">
        <v>989</v>
      </c>
      <c r="CR241" s="67" t="s">
        <v>1047</v>
      </c>
      <c r="CS241" s="69">
        <v>8387398.5499999998</v>
      </c>
      <c r="CT241" s="69" t="s">
        <v>937</v>
      </c>
      <c r="CU241" s="69" t="s">
        <v>938</v>
      </c>
      <c r="CV241" s="69">
        <v>0</v>
      </c>
      <c r="CW241" s="69">
        <v>23</v>
      </c>
      <c r="CX241" s="69">
        <v>0</v>
      </c>
      <c r="CY241" s="69">
        <v>0</v>
      </c>
      <c r="CZ241" s="69">
        <v>0</v>
      </c>
      <c r="DA241" s="69">
        <v>0</v>
      </c>
      <c r="DG241" t="str">
        <f t="shared" si="9"/>
        <v>CO</v>
      </c>
    </row>
    <row r="242" spans="1:111">
      <c r="A242" t="str">
        <f t="shared" si="8"/>
        <v>06CO</v>
      </c>
      <c r="B242" s="67" t="s">
        <v>5</v>
      </c>
      <c r="C242" s="67" t="s">
        <v>518</v>
      </c>
      <c r="D242" s="67" t="s">
        <v>519</v>
      </c>
      <c r="E242" s="68">
        <v>45224</v>
      </c>
      <c r="F242" s="185" t="s">
        <v>993</v>
      </c>
      <c r="G242" s="67" t="s">
        <v>990</v>
      </c>
      <c r="H242" s="69">
        <v>2</v>
      </c>
      <c r="I242" s="69">
        <v>2</v>
      </c>
      <c r="J242" s="69">
        <v>300</v>
      </c>
      <c r="K242" s="69">
        <v>333</v>
      </c>
      <c r="L242" s="69">
        <v>284</v>
      </c>
      <c r="M242" s="69">
        <v>49</v>
      </c>
      <c r="N242" s="69">
        <v>0</v>
      </c>
      <c r="O242" s="69">
        <v>0</v>
      </c>
      <c r="P242" s="69">
        <v>33</v>
      </c>
      <c r="Q242" s="80">
        <v>0</v>
      </c>
      <c r="R242" s="80">
        <v>3338573</v>
      </c>
      <c r="S242" s="80">
        <v>50000</v>
      </c>
      <c r="T242" s="80">
        <v>3288573</v>
      </c>
      <c r="U242" s="80">
        <v>3388573</v>
      </c>
      <c r="V242" s="80">
        <v>3361643</v>
      </c>
      <c r="W242" s="80">
        <v>0</v>
      </c>
      <c r="X242" s="80">
        <v>100000</v>
      </c>
      <c r="Y242" s="80">
        <v>100000</v>
      </c>
      <c r="Z242" s="80">
        <v>3461643</v>
      </c>
      <c r="AA242" s="80">
        <v>3354655</v>
      </c>
      <c r="AB242" s="80">
        <v>-106988</v>
      </c>
      <c r="AC242" s="69">
        <v>50000</v>
      </c>
      <c r="AD242" s="69">
        <v>23</v>
      </c>
      <c r="AE242" s="69">
        <v>0</v>
      </c>
      <c r="AF242" s="80">
        <v>0</v>
      </c>
      <c r="AG242" s="80">
        <v>12008</v>
      </c>
      <c r="AH242" s="69">
        <v>0</v>
      </c>
      <c r="AI242" s="69">
        <v>0</v>
      </c>
      <c r="AJ242" s="80">
        <v>0</v>
      </c>
      <c r="AK242" s="80">
        <v>0</v>
      </c>
      <c r="AL242" s="69">
        <v>0</v>
      </c>
      <c r="AM242" s="69">
        <v>0</v>
      </c>
      <c r="AN242" s="80">
        <v>0</v>
      </c>
      <c r="AO242" s="80">
        <v>0</v>
      </c>
      <c r="AP242" s="69">
        <v>0</v>
      </c>
      <c r="AQ242" s="69">
        <v>0</v>
      </c>
      <c r="AR242" s="80">
        <v>0</v>
      </c>
      <c r="AS242" s="80">
        <v>0</v>
      </c>
      <c r="AT242" s="69">
        <v>0</v>
      </c>
      <c r="AU242" s="69">
        <v>0</v>
      </c>
      <c r="AV242" s="80">
        <v>0</v>
      </c>
      <c r="AW242" s="80">
        <v>0</v>
      </c>
      <c r="AX242" s="69">
        <v>0</v>
      </c>
      <c r="AY242" s="69">
        <v>0</v>
      </c>
      <c r="AZ242" s="80">
        <v>0</v>
      </c>
      <c r="BA242" s="80">
        <v>0</v>
      </c>
      <c r="BB242" s="69">
        <v>0</v>
      </c>
      <c r="BC242" s="69">
        <v>0</v>
      </c>
      <c r="BD242" s="80">
        <v>0</v>
      </c>
      <c r="BE242" s="80">
        <v>21206</v>
      </c>
      <c r="BF242" s="69">
        <v>0</v>
      </c>
      <c r="BG242" s="69">
        <v>0</v>
      </c>
      <c r="BH242" s="80">
        <v>0</v>
      </c>
      <c r="BI242" s="80">
        <v>0</v>
      </c>
      <c r="BJ242" s="69">
        <v>0</v>
      </c>
      <c r="BK242" s="69">
        <v>0</v>
      </c>
      <c r="BL242" s="80">
        <v>0</v>
      </c>
      <c r="BM242" s="80">
        <v>0</v>
      </c>
      <c r="BN242" s="69">
        <v>0</v>
      </c>
      <c r="BO242" s="69">
        <v>0</v>
      </c>
      <c r="BP242" s="80">
        <v>0</v>
      </c>
      <c r="BQ242" s="80">
        <v>0</v>
      </c>
      <c r="BR242" s="69">
        <v>0</v>
      </c>
      <c r="BS242" s="69">
        <v>0</v>
      </c>
      <c r="BT242" s="80">
        <v>0</v>
      </c>
      <c r="BU242" s="80">
        <v>0</v>
      </c>
      <c r="BV242" s="69">
        <v>0</v>
      </c>
      <c r="BW242" s="69">
        <v>0</v>
      </c>
      <c r="BX242" s="80">
        <v>0</v>
      </c>
      <c r="BY242" s="80">
        <v>0</v>
      </c>
      <c r="BZ242" s="69">
        <v>0</v>
      </c>
      <c r="CA242" s="69">
        <v>0</v>
      </c>
      <c r="CB242" s="80">
        <v>0</v>
      </c>
      <c r="CC242" s="80">
        <v>33215</v>
      </c>
      <c r="CD242" s="69">
        <v>0</v>
      </c>
      <c r="CE242" s="69" t="s">
        <v>941</v>
      </c>
      <c r="CF242" s="69" t="s">
        <v>942</v>
      </c>
      <c r="CG242" s="69" t="s">
        <v>709</v>
      </c>
      <c r="CH242" s="69" t="s">
        <v>709</v>
      </c>
      <c r="CI242" s="69" t="s">
        <v>709</v>
      </c>
      <c r="CJ242" s="68" t="s">
        <v>709</v>
      </c>
      <c r="CK242" s="68">
        <v>45944</v>
      </c>
      <c r="CL242" s="185" t="s">
        <v>993</v>
      </c>
      <c r="CM242" s="67" t="s">
        <v>989</v>
      </c>
      <c r="CN242" s="67" t="s">
        <v>168</v>
      </c>
      <c r="CO242" s="68">
        <v>45743</v>
      </c>
      <c r="CP242" s="185" t="s">
        <v>991</v>
      </c>
      <c r="CQ242" s="67" t="s">
        <v>994</v>
      </c>
      <c r="CR242" s="67" t="s">
        <v>1046</v>
      </c>
      <c r="CS242" s="69">
        <v>3605553.8</v>
      </c>
      <c r="CT242" s="69" t="s">
        <v>930</v>
      </c>
      <c r="CU242" s="69" t="s">
        <v>931</v>
      </c>
      <c r="CV242" s="69">
        <v>0</v>
      </c>
      <c r="CW242" s="69">
        <v>10</v>
      </c>
      <c r="CX242" s="69">
        <v>0</v>
      </c>
      <c r="CY242" s="69">
        <v>0</v>
      </c>
      <c r="CZ242" s="69">
        <v>0</v>
      </c>
      <c r="DA242" s="69">
        <v>0</v>
      </c>
      <c r="DG242" t="str">
        <f t="shared" si="9"/>
        <v>CO</v>
      </c>
    </row>
    <row r="243" spans="1:111">
      <c r="A243" t="str">
        <f t="shared" si="8"/>
        <v>06CO</v>
      </c>
      <c r="B243" s="67" t="s">
        <v>5</v>
      </c>
      <c r="C243" s="67" t="s">
        <v>520</v>
      </c>
      <c r="D243" s="67" t="s">
        <v>521</v>
      </c>
      <c r="E243" s="68">
        <v>45322</v>
      </c>
      <c r="F243" s="185" t="s">
        <v>991</v>
      </c>
      <c r="G243" s="67" t="s">
        <v>990</v>
      </c>
      <c r="H243" s="69">
        <v>2</v>
      </c>
      <c r="I243" s="69">
        <v>1</v>
      </c>
      <c r="J243" s="69">
        <v>200</v>
      </c>
      <c r="K243" s="69">
        <v>303</v>
      </c>
      <c r="L243" s="69">
        <v>303</v>
      </c>
      <c r="M243" s="69">
        <v>0</v>
      </c>
      <c r="N243" s="69">
        <v>0</v>
      </c>
      <c r="O243" s="69">
        <v>0</v>
      </c>
      <c r="P243" s="69">
        <v>103</v>
      </c>
      <c r="Q243" s="80">
        <v>0</v>
      </c>
      <c r="R243" s="80">
        <v>4637389</v>
      </c>
      <c r="S243" s="80">
        <v>50000</v>
      </c>
      <c r="T243" s="80">
        <v>4587389</v>
      </c>
      <c r="U243" s="80">
        <v>4652332</v>
      </c>
      <c r="V243" s="80">
        <v>4600291</v>
      </c>
      <c r="W243" s="80">
        <v>0</v>
      </c>
      <c r="X243" s="80">
        <v>0</v>
      </c>
      <c r="Y243" s="80">
        <v>0</v>
      </c>
      <c r="Z243" s="80">
        <v>4600291</v>
      </c>
      <c r="AA243" s="80">
        <v>4582375</v>
      </c>
      <c r="AB243" s="80">
        <v>-2973</v>
      </c>
      <c r="AC243" s="69">
        <v>14943</v>
      </c>
      <c r="AD243" s="69">
        <v>59</v>
      </c>
      <c r="AE243" s="69">
        <v>0</v>
      </c>
      <c r="AF243" s="80">
        <v>0</v>
      </c>
      <c r="AG243" s="80">
        <v>0</v>
      </c>
      <c r="AH243" s="69">
        <v>0</v>
      </c>
      <c r="AI243" s="69">
        <v>22</v>
      </c>
      <c r="AJ243" s="80">
        <v>0</v>
      </c>
      <c r="AK243" s="80">
        <v>0</v>
      </c>
      <c r="AL243" s="69">
        <v>0</v>
      </c>
      <c r="AM243" s="69">
        <v>0</v>
      </c>
      <c r="AN243" s="80">
        <v>0</v>
      </c>
      <c r="AO243" s="80">
        <v>0</v>
      </c>
      <c r="AP243" s="69">
        <v>0</v>
      </c>
      <c r="AQ243" s="69">
        <v>0</v>
      </c>
      <c r="AR243" s="80">
        <v>0</v>
      </c>
      <c r="AS243" s="80">
        <v>0</v>
      </c>
      <c r="AT243" s="69">
        <v>0</v>
      </c>
      <c r="AU243" s="69">
        <v>0</v>
      </c>
      <c r="AV243" s="80">
        <v>0</v>
      </c>
      <c r="AW243" s="80">
        <v>0</v>
      </c>
      <c r="AX243" s="69">
        <v>0</v>
      </c>
      <c r="AY243" s="69">
        <v>0</v>
      </c>
      <c r="AZ243" s="80">
        <v>0</v>
      </c>
      <c r="BA243" s="80">
        <v>0</v>
      </c>
      <c r="BB243" s="69">
        <v>0</v>
      </c>
      <c r="BC243" s="69">
        <v>0</v>
      </c>
      <c r="BD243" s="80">
        <v>0</v>
      </c>
      <c r="BE243" s="80">
        <v>0</v>
      </c>
      <c r="BF243" s="69">
        <v>0</v>
      </c>
      <c r="BG243" s="69">
        <v>0</v>
      </c>
      <c r="BH243" s="80">
        <v>0</v>
      </c>
      <c r="BI243" s="80">
        <v>0</v>
      </c>
      <c r="BJ243" s="69">
        <v>0</v>
      </c>
      <c r="BK243" s="69">
        <v>0</v>
      </c>
      <c r="BL243" s="80">
        <v>0</v>
      </c>
      <c r="BM243" s="80">
        <v>0</v>
      </c>
      <c r="BN243" s="69">
        <v>0</v>
      </c>
      <c r="BO243" s="69">
        <v>0</v>
      </c>
      <c r="BP243" s="80">
        <v>0</v>
      </c>
      <c r="BQ243" s="80">
        <v>0</v>
      </c>
      <c r="BR243" s="69">
        <v>0</v>
      </c>
      <c r="BS243" s="69">
        <v>0</v>
      </c>
      <c r="BT243" s="80">
        <v>0</v>
      </c>
      <c r="BU243" s="80">
        <v>0</v>
      </c>
      <c r="BV243" s="69">
        <v>0</v>
      </c>
      <c r="BW243" s="69">
        <v>0</v>
      </c>
      <c r="BX243" s="80">
        <v>0</v>
      </c>
      <c r="BY243" s="80">
        <v>0</v>
      </c>
      <c r="BZ243" s="69">
        <v>0</v>
      </c>
      <c r="CA243" s="69">
        <v>22</v>
      </c>
      <c r="CB243" s="80">
        <v>0</v>
      </c>
      <c r="CC243" s="80">
        <v>0</v>
      </c>
      <c r="CD243" s="69">
        <v>0</v>
      </c>
      <c r="CE243" s="69" t="s">
        <v>847</v>
      </c>
      <c r="CF243" s="69" t="s">
        <v>848</v>
      </c>
      <c r="CG243" s="69" t="s">
        <v>709</v>
      </c>
      <c r="CH243" s="69" t="s">
        <v>709</v>
      </c>
      <c r="CI243" s="69" t="s">
        <v>709</v>
      </c>
      <c r="CJ243" s="68" t="s">
        <v>709</v>
      </c>
      <c r="CK243" s="68">
        <v>45862</v>
      </c>
      <c r="CL243" s="185" t="s">
        <v>988</v>
      </c>
      <c r="CM243" s="67" t="s">
        <v>989</v>
      </c>
      <c r="CN243" s="67" t="s">
        <v>168</v>
      </c>
      <c r="CO243" s="68">
        <v>45748</v>
      </c>
      <c r="CP243" s="185" t="s">
        <v>986</v>
      </c>
      <c r="CQ243" s="67" t="s">
        <v>994</v>
      </c>
      <c r="CR243" s="67" t="s">
        <v>1047</v>
      </c>
      <c r="CS243" s="69">
        <v>4247705.3499999996</v>
      </c>
      <c r="CT243" s="69" t="s">
        <v>930</v>
      </c>
      <c r="CU243" s="69" t="s">
        <v>931</v>
      </c>
      <c r="CV243" s="69">
        <v>0</v>
      </c>
      <c r="CW243" s="69">
        <v>22</v>
      </c>
      <c r="CX243" s="69">
        <v>0</v>
      </c>
      <c r="CY243" s="69">
        <v>0</v>
      </c>
      <c r="CZ243" s="69">
        <v>0</v>
      </c>
      <c r="DA243" s="69">
        <v>0</v>
      </c>
      <c r="DG243" t="str">
        <f t="shared" si="9"/>
        <v>CO</v>
      </c>
    </row>
    <row r="244" spans="1:111">
      <c r="A244" t="str">
        <f t="shared" si="8"/>
        <v>06CO</v>
      </c>
      <c r="B244" s="67" t="s">
        <v>5</v>
      </c>
      <c r="C244" s="67" t="s">
        <v>522</v>
      </c>
      <c r="D244" s="67" t="s">
        <v>523</v>
      </c>
      <c r="E244" s="68">
        <v>45406</v>
      </c>
      <c r="F244" s="185" t="s">
        <v>986</v>
      </c>
      <c r="G244" s="67" t="s">
        <v>990</v>
      </c>
      <c r="H244" s="69">
        <v>2</v>
      </c>
      <c r="I244" s="69">
        <v>4</v>
      </c>
      <c r="J244" s="69">
        <v>320</v>
      </c>
      <c r="K244" s="69">
        <v>382</v>
      </c>
      <c r="L244" s="69">
        <v>299</v>
      </c>
      <c r="M244" s="69">
        <v>83</v>
      </c>
      <c r="N244" s="69">
        <v>0</v>
      </c>
      <c r="O244" s="69">
        <v>0</v>
      </c>
      <c r="P244" s="69">
        <v>62</v>
      </c>
      <c r="Q244" s="80">
        <v>0</v>
      </c>
      <c r="R244" s="80">
        <v>4280927</v>
      </c>
      <c r="S244" s="80">
        <v>50000</v>
      </c>
      <c r="T244" s="80">
        <v>4230927</v>
      </c>
      <c r="U244" s="80">
        <v>4380927</v>
      </c>
      <c r="V244" s="80">
        <v>4298470</v>
      </c>
      <c r="W244" s="80">
        <v>0</v>
      </c>
      <c r="X244" s="80">
        <v>180000</v>
      </c>
      <c r="Y244" s="80">
        <v>180000</v>
      </c>
      <c r="Z244" s="80">
        <v>4478470</v>
      </c>
      <c r="AA244" s="80">
        <v>4296065</v>
      </c>
      <c r="AB244" s="80">
        <v>-182405</v>
      </c>
      <c r="AC244" s="69">
        <v>100000</v>
      </c>
      <c r="AD244" s="69">
        <v>51</v>
      </c>
      <c r="AE244" s="69">
        <v>0</v>
      </c>
      <c r="AF244" s="80">
        <v>0</v>
      </c>
      <c r="AG244" s="80">
        <v>25028</v>
      </c>
      <c r="AH244" s="69">
        <v>0</v>
      </c>
      <c r="AI244" s="69">
        <v>0</v>
      </c>
      <c r="AJ244" s="80">
        <v>0</v>
      </c>
      <c r="AK244" s="80">
        <v>21810</v>
      </c>
      <c r="AL244" s="69">
        <v>0</v>
      </c>
      <c r="AM244" s="69">
        <v>0</v>
      </c>
      <c r="AN244" s="80">
        <v>0</v>
      </c>
      <c r="AO244" s="80">
        <v>0</v>
      </c>
      <c r="AP244" s="69">
        <v>0</v>
      </c>
      <c r="AQ244" s="69">
        <v>0</v>
      </c>
      <c r="AR244" s="80">
        <v>0</v>
      </c>
      <c r="AS244" s="80">
        <v>0</v>
      </c>
      <c r="AT244" s="69">
        <v>0</v>
      </c>
      <c r="AU244" s="69">
        <v>0</v>
      </c>
      <c r="AV244" s="80">
        <v>0</v>
      </c>
      <c r="AW244" s="80">
        <v>0</v>
      </c>
      <c r="AX244" s="69">
        <v>0</v>
      </c>
      <c r="AY244" s="69">
        <v>0</v>
      </c>
      <c r="AZ244" s="80">
        <v>0</v>
      </c>
      <c r="BA244" s="80">
        <v>22967</v>
      </c>
      <c r="BB244" s="69">
        <v>0</v>
      </c>
      <c r="BC244" s="69">
        <v>0</v>
      </c>
      <c r="BD244" s="80">
        <v>0</v>
      </c>
      <c r="BE244" s="80">
        <v>13118</v>
      </c>
      <c r="BF244" s="69">
        <v>2195</v>
      </c>
      <c r="BG244" s="69">
        <v>0</v>
      </c>
      <c r="BH244" s="80">
        <v>0</v>
      </c>
      <c r="BI244" s="80">
        <v>0</v>
      </c>
      <c r="BJ244" s="69">
        <v>0</v>
      </c>
      <c r="BK244" s="69">
        <v>0</v>
      </c>
      <c r="BL244" s="80">
        <v>0</v>
      </c>
      <c r="BM244" s="80">
        <v>0</v>
      </c>
      <c r="BN244" s="69">
        <v>0</v>
      </c>
      <c r="BO244" s="69">
        <v>0</v>
      </c>
      <c r="BP244" s="80">
        <v>0</v>
      </c>
      <c r="BQ244" s="80">
        <v>0</v>
      </c>
      <c r="BR244" s="69">
        <v>0</v>
      </c>
      <c r="BS244" s="69">
        <v>0</v>
      </c>
      <c r="BT244" s="80">
        <v>0</v>
      </c>
      <c r="BU244" s="80">
        <v>0</v>
      </c>
      <c r="BV244" s="69">
        <v>0</v>
      </c>
      <c r="BW244" s="69">
        <v>0</v>
      </c>
      <c r="BX244" s="80">
        <v>0</v>
      </c>
      <c r="BY244" s="80">
        <v>0</v>
      </c>
      <c r="BZ244" s="69">
        <v>0</v>
      </c>
      <c r="CA244" s="69">
        <v>0</v>
      </c>
      <c r="CB244" s="80">
        <v>0</v>
      </c>
      <c r="CC244" s="80">
        <v>82924</v>
      </c>
      <c r="CD244" s="69">
        <v>2195</v>
      </c>
      <c r="CE244" s="69" t="s">
        <v>949</v>
      </c>
      <c r="CF244" s="69" t="s">
        <v>950</v>
      </c>
      <c r="CG244" s="69" t="s">
        <v>709</v>
      </c>
      <c r="CH244" s="69" t="s">
        <v>709</v>
      </c>
      <c r="CI244" s="69" t="s">
        <v>709</v>
      </c>
      <c r="CJ244" s="68" t="s">
        <v>709</v>
      </c>
      <c r="CK244" s="68">
        <v>46049</v>
      </c>
      <c r="CL244" s="185" t="s">
        <v>991</v>
      </c>
      <c r="CM244" s="67" t="s">
        <v>989</v>
      </c>
      <c r="CN244" s="67" t="s">
        <v>168</v>
      </c>
      <c r="CO244" s="68">
        <v>45996</v>
      </c>
      <c r="CP244" s="185" t="s">
        <v>993</v>
      </c>
      <c r="CQ244" s="67" t="s">
        <v>989</v>
      </c>
      <c r="CR244" s="67" t="s">
        <v>1046</v>
      </c>
      <c r="CS244" s="69">
        <v>4677512.3</v>
      </c>
      <c r="CT244" s="69" t="s">
        <v>930</v>
      </c>
      <c r="CU244" s="69" t="s">
        <v>931</v>
      </c>
      <c r="CV244" s="69">
        <v>0</v>
      </c>
      <c r="CW244" s="69">
        <v>11</v>
      </c>
      <c r="CX244" s="69">
        <v>0</v>
      </c>
      <c r="CY244" s="69">
        <v>0</v>
      </c>
      <c r="CZ244" s="69">
        <v>0</v>
      </c>
      <c r="DA244" s="69">
        <v>0</v>
      </c>
      <c r="DG244" t="str">
        <f t="shared" si="9"/>
        <v>CO</v>
      </c>
    </row>
    <row r="245" spans="1:111">
      <c r="A245" t="str">
        <f t="shared" si="8"/>
        <v>06CO</v>
      </c>
      <c r="B245" s="67" t="s">
        <v>5</v>
      </c>
      <c r="C245" s="67" t="s">
        <v>524</v>
      </c>
      <c r="D245" s="67" t="s">
        <v>525</v>
      </c>
      <c r="E245" s="68">
        <v>45406</v>
      </c>
      <c r="F245" s="185" t="s">
        <v>986</v>
      </c>
      <c r="G245" s="67" t="s">
        <v>990</v>
      </c>
      <c r="H245" s="69">
        <v>3</v>
      </c>
      <c r="I245" s="69">
        <v>4</v>
      </c>
      <c r="J245" s="69">
        <v>380</v>
      </c>
      <c r="K245" s="69">
        <v>458</v>
      </c>
      <c r="L245" s="69">
        <v>458</v>
      </c>
      <c r="M245" s="69">
        <v>0</v>
      </c>
      <c r="N245" s="69">
        <v>0</v>
      </c>
      <c r="O245" s="69">
        <v>0</v>
      </c>
      <c r="P245" s="69">
        <v>78</v>
      </c>
      <c r="Q245" s="80">
        <v>0</v>
      </c>
      <c r="R245" s="80">
        <v>5947099</v>
      </c>
      <c r="S245" s="80">
        <v>61718</v>
      </c>
      <c r="T245" s="80">
        <v>5885381</v>
      </c>
      <c r="U245" s="80">
        <v>6376641</v>
      </c>
      <c r="V245" s="80">
        <v>6242028</v>
      </c>
      <c r="W245" s="80">
        <v>0</v>
      </c>
      <c r="X245" s="80">
        <v>0</v>
      </c>
      <c r="Y245" s="80">
        <v>0</v>
      </c>
      <c r="Z245" s="80">
        <v>6242028</v>
      </c>
      <c r="AA245" s="80">
        <v>6225782</v>
      </c>
      <c r="AB245" s="80">
        <v>-16246</v>
      </c>
      <c r="AC245" s="69">
        <v>429541</v>
      </c>
      <c r="AD245" s="69">
        <v>35</v>
      </c>
      <c r="AE245" s="69">
        <v>0</v>
      </c>
      <c r="AF245" s="80">
        <v>0</v>
      </c>
      <c r="AG245" s="80">
        <v>266153</v>
      </c>
      <c r="AH245" s="69">
        <v>1847</v>
      </c>
      <c r="AI245" s="69">
        <v>0</v>
      </c>
      <c r="AJ245" s="80">
        <v>0</v>
      </c>
      <c r="AK245" s="80">
        <v>30029</v>
      </c>
      <c r="AL245" s="69">
        <v>0</v>
      </c>
      <c r="AM245" s="69">
        <v>0</v>
      </c>
      <c r="AN245" s="80">
        <v>0</v>
      </c>
      <c r="AO245" s="80">
        <v>0</v>
      </c>
      <c r="AP245" s="69">
        <v>0</v>
      </c>
      <c r="AQ245" s="69">
        <v>0</v>
      </c>
      <c r="AR245" s="80">
        <v>0</v>
      </c>
      <c r="AS245" s="80">
        <v>0</v>
      </c>
      <c r="AT245" s="69">
        <v>0</v>
      </c>
      <c r="AU245" s="69">
        <v>0</v>
      </c>
      <c r="AV245" s="80">
        <v>0</v>
      </c>
      <c r="AW245" s="80">
        <v>0</v>
      </c>
      <c r="AX245" s="69">
        <v>0</v>
      </c>
      <c r="AY245" s="69">
        <v>0</v>
      </c>
      <c r="AZ245" s="80">
        <v>0</v>
      </c>
      <c r="BA245" s="80">
        <v>160523</v>
      </c>
      <c r="BB245" s="69">
        <v>0</v>
      </c>
      <c r="BC245" s="69">
        <v>0</v>
      </c>
      <c r="BD245" s="80">
        <v>0</v>
      </c>
      <c r="BE245" s="80">
        <v>2939</v>
      </c>
      <c r="BF245" s="69">
        <v>0</v>
      </c>
      <c r="BG245" s="69">
        <v>0</v>
      </c>
      <c r="BH245" s="80">
        <v>0</v>
      </c>
      <c r="BI245" s="80">
        <v>0</v>
      </c>
      <c r="BJ245" s="69">
        <v>0</v>
      </c>
      <c r="BK245" s="69">
        <v>0</v>
      </c>
      <c r="BL245" s="80">
        <v>0</v>
      </c>
      <c r="BM245" s="80">
        <v>0</v>
      </c>
      <c r="BN245" s="69">
        <v>0</v>
      </c>
      <c r="BO245" s="69">
        <v>0</v>
      </c>
      <c r="BP245" s="80">
        <v>0</v>
      </c>
      <c r="BQ245" s="80">
        <v>0</v>
      </c>
      <c r="BR245" s="69">
        <v>0</v>
      </c>
      <c r="BS245" s="69">
        <v>0</v>
      </c>
      <c r="BT245" s="80">
        <v>0</v>
      </c>
      <c r="BU245" s="80">
        <v>0</v>
      </c>
      <c r="BV245" s="69">
        <v>0</v>
      </c>
      <c r="BW245" s="69">
        <v>0</v>
      </c>
      <c r="BX245" s="80">
        <v>0</v>
      </c>
      <c r="BY245" s="80">
        <v>0</v>
      </c>
      <c r="BZ245" s="69">
        <v>0</v>
      </c>
      <c r="CA245" s="69">
        <v>0</v>
      </c>
      <c r="CB245" s="80">
        <v>0</v>
      </c>
      <c r="CC245" s="80">
        <v>459644</v>
      </c>
      <c r="CD245" s="69">
        <v>1847</v>
      </c>
      <c r="CE245" s="69" t="s">
        <v>949</v>
      </c>
      <c r="CF245" s="69" t="s">
        <v>950</v>
      </c>
      <c r="CG245" s="69" t="s">
        <v>709</v>
      </c>
      <c r="CH245" s="69" t="s">
        <v>709</v>
      </c>
      <c r="CI245" s="69" t="s">
        <v>709</v>
      </c>
      <c r="CJ245" s="68" t="s">
        <v>709</v>
      </c>
      <c r="CK245" s="68">
        <v>46112</v>
      </c>
      <c r="CL245" s="185" t="s">
        <v>991</v>
      </c>
      <c r="CM245" s="67" t="s">
        <v>989</v>
      </c>
      <c r="CN245" s="67" t="s">
        <v>168</v>
      </c>
      <c r="CO245" s="68">
        <v>46057</v>
      </c>
      <c r="CP245" s="185" t="s">
        <v>991</v>
      </c>
      <c r="CQ245" s="67" t="s">
        <v>989</v>
      </c>
      <c r="CR245" s="67" t="s">
        <v>1047</v>
      </c>
      <c r="CS245" s="69">
        <v>6394668.5</v>
      </c>
      <c r="CT245" s="69" t="s">
        <v>937</v>
      </c>
      <c r="CU245" s="69" t="s">
        <v>938</v>
      </c>
      <c r="CV245" s="69">
        <v>0</v>
      </c>
      <c r="CW245" s="69">
        <v>43</v>
      </c>
      <c r="CX245" s="69">
        <v>0</v>
      </c>
      <c r="CY245" s="69">
        <v>0</v>
      </c>
      <c r="CZ245" s="69">
        <v>0</v>
      </c>
      <c r="DA245" s="69">
        <v>0</v>
      </c>
      <c r="DG245" t="str">
        <f t="shared" si="9"/>
        <v>CO</v>
      </c>
    </row>
    <row r="246" spans="1:111">
      <c r="A246" t="str">
        <f t="shared" si="8"/>
        <v>06CO</v>
      </c>
      <c r="B246" s="67" t="s">
        <v>5</v>
      </c>
      <c r="C246" s="67" t="s">
        <v>526</v>
      </c>
      <c r="D246" s="67" t="s">
        <v>527</v>
      </c>
      <c r="E246" s="68">
        <v>45378</v>
      </c>
      <c r="F246" s="185" t="s">
        <v>991</v>
      </c>
      <c r="G246" s="67" t="s">
        <v>990</v>
      </c>
      <c r="H246" s="69">
        <v>3</v>
      </c>
      <c r="I246" s="69">
        <v>5</v>
      </c>
      <c r="J246" s="69">
        <v>380</v>
      </c>
      <c r="K246" s="69">
        <v>430</v>
      </c>
      <c r="L246" s="69">
        <v>360</v>
      </c>
      <c r="M246" s="69">
        <v>70</v>
      </c>
      <c r="N246" s="69">
        <v>0</v>
      </c>
      <c r="O246" s="69">
        <v>0</v>
      </c>
      <c r="P246" s="69">
        <v>50</v>
      </c>
      <c r="Q246" s="80">
        <v>0</v>
      </c>
      <c r="R246" s="80">
        <v>8558846</v>
      </c>
      <c r="S246" s="80">
        <v>77205</v>
      </c>
      <c r="T246" s="80">
        <v>8481641</v>
      </c>
      <c r="U246" s="80">
        <v>8890402</v>
      </c>
      <c r="V246" s="80">
        <v>8748106</v>
      </c>
      <c r="W246" s="80">
        <v>0</v>
      </c>
      <c r="X246" s="80">
        <v>220000</v>
      </c>
      <c r="Y246" s="80">
        <v>220000</v>
      </c>
      <c r="Z246" s="80">
        <v>8968106</v>
      </c>
      <c r="AA246" s="80">
        <v>8742165</v>
      </c>
      <c r="AB246" s="80">
        <v>-225941</v>
      </c>
      <c r="AC246" s="69">
        <v>331556</v>
      </c>
      <c r="AD246" s="69">
        <v>27</v>
      </c>
      <c r="AE246" s="69">
        <v>0</v>
      </c>
      <c r="AF246" s="80">
        <v>0</v>
      </c>
      <c r="AG246" s="80">
        <v>69085</v>
      </c>
      <c r="AH246" s="69">
        <v>0</v>
      </c>
      <c r="AI246" s="69">
        <v>0</v>
      </c>
      <c r="AJ246" s="80">
        <v>0</v>
      </c>
      <c r="AK246" s="80">
        <v>250233</v>
      </c>
      <c r="AL246" s="69">
        <v>0</v>
      </c>
      <c r="AM246" s="69">
        <v>0</v>
      </c>
      <c r="AN246" s="80">
        <v>0</v>
      </c>
      <c r="AO246" s="80">
        <v>0</v>
      </c>
      <c r="AP246" s="69">
        <v>0</v>
      </c>
      <c r="AQ246" s="69">
        <v>0</v>
      </c>
      <c r="AR246" s="80">
        <v>0</v>
      </c>
      <c r="AS246" s="80">
        <v>0</v>
      </c>
      <c r="AT246" s="69">
        <v>0</v>
      </c>
      <c r="AU246" s="69">
        <v>0</v>
      </c>
      <c r="AV246" s="80">
        <v>0</v>
      </c>
      <c r="AW246" s="80">
        <v>0</v>
      </c>
      <c r="AX246" s="69">
        <v>0</v>
      </c>
      <c r="AY246" s="69">
        <v>0</v>
      </c>
      <c r="AZ246" s="80">
        <v>0</v>
      </c>
      <c r="BA246" s="80">
        <v>65727</v>
      </c>
      <c r="BB246" s="69">
        <v>7495</v>
      </c>
      <c r="BC246" s="69">
        <v>0</v>
      </c>
      <c r="BD246" s="80">
        <v>0</v>
      </c>
      <c r="BE246" s="80">
        <v>7079</v>
      </c>
      <c r="BF246" s="69">
        <v>0</v>
      </c>
      <c r="BG246" s="69">
        <v>0</v>
      </c>
      <c r="BH246" s="80">
        <v>0</v>
      </c>
      <c r="BI246" s="80">
        <v>0</v>
      </c>
      <c r="BJ246" s="69">
        <v>0</v>
      </c>
      <c r="BK246" s="69">
        <v>0</v>
      </c>
      <c r="BL246" s="80">
        <v>0</v>
      </c>
      <c r="BM246" s="80">
        <v>0</v>
      </c>
      <c r="BN246" s="69">
        <v>0</v>
      </c>
      <c r="BO246" s="69">
        <v>0</v>
      </c>
      <c r="BP246" s="80">
        <v>0</v>
      </c>
      <c r="BQ246" s="80">
        <v>0</v>
      </c>
      <c r="BR246" s="69">
        <v>0</v>
      </c>
      <c r="BS246" s="69">
        <v>0</v>
      </c>
      <c r="BT246" s="80">
        <v>0</v>
      </c>
      <c r="BU246" s="80">
        <v>0</v>
      </c>
      <c r="BV246" s="69">
        <v>0</v>
      </c>
      <c r="BW246" s="69">
        <v>0</v>
      </c>
      <c r="BX246" s="80">
        <v>0</v>
      </c>
      <c r="BY246" s="80">
        <v>0</v>
      </c>
      <c r="BZ246" s="69">
        <v>0</v>
      </c>
      <c r="CA246" s="69">
        <v>0</v>
      </c>
      <c r="CB246" s="80">
        <v>0</v>
      </c>
      <c r="CC246" s="80">
        <v>392125</v>
      </c>
      <c r="CD246" s="69">
        <v>7495</v>
      </c>
      <c r="CE246" s="69" t="s">
        <v>744</v>
      </c>
      <c r="CF246" s="69" t="s">
        <v>745</v>
      </c>
      <c r="CG246" s="69" t="s">
        <v>709</v>
      </c>
      <c r="CH246" s="69" t="s">
        <v>709</v>
      </c>
      <c r="CI246" s="69" t="s">
        <v>709</v>
      </c>
      <c r="CJ246" s="68" t="s">
        <v>709</v>
      </c>
      <c r="CK246" s="68">
        <v>46072</v>
      </c>
      <c r="CL246" s="185" t="s">
        <v>991</v>
      </c>
      <c r="CM246" s="67" t="s">
        <v>989</v>
      </c>
      <c r="CN246" s="67" t="s">
        <v>168</v>
      </c>
      <c r="CO246" s="68">
        <v>45959</v>
      </c>
      <c r="CP246" s="185" t="s">
        <v>993</v>
      </c>
      <c r="CQ246" s="67" t="s">
        <v>989</v>
      </c>
      <c r="CR246" s="67" t="s">
        <v>1046</v>
      </c>
      <c r="CS246" s="69">
        <v>7821851.2000000002</v>
      </c>
      <c r="CT246" s="69" t="s">
        <v>928</v>
      </c>
      <c r="CU246" s="69" t="s">
        <v>929</v>
      </c>
      <c r="CV246" s="69">
        <v>0</v>
      </c>
      <c r="CW246" s="69">
        <v>23</v>
      </c>
      <c r="CX246" s="69">
        <v>0</v>
      </c>
      <c r="CY246" s="69">
        <v>0</v>
      </c>
      <c r="CZ246" s="69">
        <v>0</v>
      </c>
      <c r="DA246" s="69">
        <v>0</v>
      </c>
      <c r="DG246" t="str">
        <f t="shared" si="9"/>
        <v>CO</v>
      </c>
    </row>
    <row r="247" spans="1:111">
      <c r="A247" t="str">
        <f t="shared" si="8"/>
        <v>06CO</v>
      </c>
      <c r="B247" s="67" t="s">
        <v>5</v>
      </c>
      <c r="C247" s="67" t="s">
        <v>528</v>
      </c>
      <c r="D247" s="67" t="s">
        <v>529</v>
      </c>
      <c r="E247" s="68">
        <v>45560</v>
      </c>
      <c r="F247" s="185" t="s">
        <v>988</v>
      </c>
      <c r="G247" s="67" t="s">
        <v>994</v>
      </c>
      <c r="H247" s="69">
        <v>2</v>
      </c>
      <c r="I247" s="69">
        <v>1</v>
      </c>
      <c r="J247" s="69">
        <v>240</v>
      </c>
      <c r="K247" s="69">
        <v>271</v>
      </c>
      <c r="L247" s="69">
        <v>220</v>
      </c>
      <c r="M247" s="69">
        <v>51</v>
      </c>
      <c r="N247" s="69">
        <v>0</v>
      </c>
      <c r="O247" s="69">
        <v>0</v>
      </c>
      <c r="P247" s="69">
        <v>31</v>
      </c>
      <c r="Q247" s="80">
        <v>0</v>
      </c>
      <c r="R247" s="80">
        <v>2627713</v>
      </c>
      <c r="S247" s="80">
        <v>50000</v>
      </c>
      <c r="T247" s="80">
        <v>2577713</v>
      </c>
      <c r="U247" s="80">
        <v>2705308</v>
      </c>
      <c r="V247" s="80">
        <v>2578007</v>
      </c>
      <c r="W247" s="80">
        <v>0</v>
      </c>
      <c r="X247" s="80">
        <v>120000</v>
      </c>
      <c r="Y247" s="80">
        <v>120000</v>
      </c>
      <c r="Z247" s="80">
        <v>2698007</v>
      </c>
      <c r="AA247" s="80">
        <v>2578006</v>
      </c>
      <c r="AB247" s="80">
        <v>-120001</v>
      </c>
      <c r="AC247" s="69">
        <v>77594</v>
      </c>
      <c r="AD247" s="69">
        <v>23</v>
      </c>
      <c r="AE247" s="69">
        <v>0</v>
      </c>
      <c r="AF247" s="80">
        <v>0</v>
      </c>
      <c r="AG247" s="80">
        <v>11001</v>
      </c>
      <c r="AH247" s="69">
        <v>0</v>
      </c>
      <c r="AI247" s="69">
        <v>0</v>
      </c>
      <c r="AJ247" s="80">
        <v>0</v>
      </c>
      <c r="AK247" s="80">
        <v>66593</v>
      </c>
      <c r="AL247" s="69">
        <v>0</v>
      </c>
      <c r="AM247" s="69">
        <v>0</v>
      </c>
      <c r="AN247" s="80">
        <v>0</v>
      </c>
      <c r="AO247" s="80">
        <v>0</v>
      </c>
      <c r="AP247" s="69">
        <v>0</v>
      </c>
      <c r="AQ247" s="69">
        <v>0</v>
      </c>
      <c r="AR247" s="80">
        <v>0</v>
      </c>
      <c r="AS247" s="80">
        <v>0</v>
      </c>
      <c r="AT247" s="69">
        <v>0</v>
      </c>
      <c r="AU247" s="69">
        <v>0</v>
      </c>
      <c r="AV247" s="80">
        <v>0</v>
      </c>
      <c r="AW247" s="80">
        <v>0</v>
      </c>
      <c r="AX247" s="69">
        <v>0</v>
      </c>
      <c r="AY247" s="69">
        <v>0</v>
      </c>
      <c r="AZ247" s="80">
        <v>0</v>
      </c>
      <c r="BA247" s="80">
        <v>0</v>
      </c>
      <c r="BB247" s="69">
        <v>0</v>
      </c>
      <c r="BC247" s="69">
        <v>0</v>
      </c>
      <c r="BD247" s="80">
        <v>0</v>
      </c>
      <c r="BE247" s="80">
        <v>0</v>
      </c>
      <c r="BF247" s="69">
        <v>0</v>
      </c>
      <c r="BG247" s="69">
        <v>0</v>
      </c>
      <c r="BH247" s="80">
        <v>0</v>
      </c>
      <c r="BI247" s="80">
        <v>0</v>
      </c>
      <c r="BJ247" s="69">
        <v>0</v>
      </c>
      <c r="BK247" s="69">
        <v>0</v>
      </c>
      <c r="BL247" s="80">
        <v>0</v>
      </c>
      <c r="BM247" s="80">
        <v>0</v>
      </c>
      <c r="BN247" s="69">
        <v>0</v>
      </c>
      <c r="BO247" s="69">
        <v>0</v>
      </c>
      <c r="BP247" s="80">
        <v>0</v>
      </c>
      <c r="BQ247" s="80">
        <v>0</v>
      </c>
      <c r="BR247" s="69">
        <v>0</v>
      </c>
      <c r="BS247" s="69">
        <v>0</v>
      </c>
      <c r="BT247" s="80">
        <v>0</v>
      </c>
      <c r="BU247" s="80">
        <v>0</v>
      </c>
      <c r="BV247" s="69">
        <v>0</v>
      </c>
      <c r="BW247" s="69">
        <v>0</v>
      </c>
      <c r="BX247" s="80">
        <v>0</v>
      </c>
      <c r="BY247" s="80">
        <v>0</v>
      </c>
      <c r="BZ247" s="69">
        <v>0</v>
      </c>
      <c r="CA247" s="69">
        <v>0</v>
      </c>
      <c r="CB247" s="80">
        <v>0</v>
      </c>
      <c r="CC247" s="80">
        <v>77594</v>
      </c>
      <c r="CD247" s="69">
        <v>0</v>
      </c>
      <c r="CE247" s="69" t="s">
        <v>941</v>
      </c>
      <c r="CF247" s="69" t="s">
        <v>942</v>
      </c>
      <c r="CG247" s="69" t="s">
        <v>709</v>
      </c>
      <c r="CH247" s="69" t="s">
        <v>709</v>
      </c>
      <c r="CI247" s="69" t="s">
        <v>709</v>
      </c>
      <c r="CJ247" s="68" t="s">
        <v>709</v>
      </c>
      <c r="CK247" s="68">
        <v>46049</v>
      </c>
      <c r="CL247" s="185" t="s">
        <v>991</v>
      </c>
      <c r="CM247" s="67" t="s">
        <v>989</v>
      </c>
      <c r="CN247" s="67" t="s">
        <v>168</v>
      </c>
      <c r="CO247" s="68">
        <v>45938</v>
      </c>
      <c r="CP247" s="185" t="s">
        <v>993</v>
      </c>
      <c r="CQ247" s="67" t="s">
        <v>989</v>
      </c>
      <c r="CR247" s="67" t="s">
        <v>1047</v>
      </c>
      <c r="CS247" s="69">
        <v>3026337.1</v>
      </c>
      <c r="CT247" s="69" t="s">
        <v>930</v>
      </c>
      <c r="CU247" s="69" t="s">
        <v>931</v>
      </c>
      <c r="CV247" s="69">
        <v>0</v>
      </c>
      <c r="CW247" s="69">
        <v>8</v>
      </c>
      <c r="CX247" s="69">
        <v>0</v>
      </c>
      <c r="CY247" s="69">
        <v>0</v>
      </c>
      <c r="CZ247" s="69">
        <v>0</v>
      </c>
      <c r="DA247" s="69">
        <v>0</v>
      </c>
      <c r="DG247" t="str">
        <f t="shared" si="9"/>
        <v>CO</v>
      </c>
    </row>
    <row r="248" spans="1:111">
      <c r="A248" t="str">
        <f t="shared" si="8"/>
        <v>06DO</v>
      </c>
      <c r="B248" s="67" t="s">
        <v>5</v>
      </c>
      <c r="C248" s="67" t="s">
        <v>486</v>
      </c>
      <c r="D248" s="67" t="s">
        <v>487</v>
      </c>
      <c r="E248" s="68">
        <v>44707</v>
      </c>
      <c r="F248" s="185" t="s">
        <v>986</v>
      </c>
      <c r="G248" s="67" t="s">
        <v>992</v>
      </c>
      <c r="H248" s="69">
        <v>9</v>
      </c>
      <c r="I248" s="69">
        <v>6</v>
      </c>
      <c r="J248" s="69">
        <v>800</v>
      </c>
      <c r="K248" s="69">
        <v>926</v>
      </c>
      <c r="L248" s="69">
        <v>890</v>
      </c>
      <c r="M248" s="69">
        <v>36</v>
      </c>
      <c r="N248" s="69">
        <v>0</v>
      </c>
      <c r="O248" s="69">
        <v>0</v>
      </c>
      <c r="P248" s="69">
        <v>126</v>
      </c>
      <c r="Q248" s="80">
        <v>0</v>
      </c>
      <c r="R248" s="80">
        <v>28158187</v>
      </c>
      <c r="S248" s="80">
        <v>150000</v>
      </c>
      <c r="T248" s="80">
        <v>28008187</v>
      </c>
      <c r="U248" s="80">
        <v>28920235</v>
      </c>
      <c r="V248" s="80">
        <v>27890563</v>
      </c>
      <c r="W248" s="80">
        <v>0</v>
      </c>
      <c r="X248" s="80">
        <v>120000</v>
      </c>
      <c r="Y248" s="80">
        <v>120000</v>
      </c>
      <c r="Z248" s="80">
        <v>28010563</v>
      </c>
      <c r="AA248" s="80">
        <v>27701758</v>
      </c>
      <c r="AB248" s="80">
        <v>-239034</v>
      </c>
      <c r="AC248" s="69">
        <v>762049</v>
      </c>
      <c r="AD248" s="69">
        <v>79</v>
      </c>
      <c r="AE248" s="69">
        <v>0</v>
      </c>
      <c r="AF248" s="80">
        <v>0</v>
      </c>
      <c r="AG248" s="80">
        <v>54216</v>
      </c>
      <c r="AH248" s="69">
        <v>11723</v>
      </c>
      <c r="AI248" s="69">
        <v>0</v>
      </c>
      <c r="AJ248" s="80">
        <v>0</v>
      </c>
      <c r="AK248" s="80">
        <v>229137</v>
      </c>
      <c r="AL248" s="69">
        <v>0</v>
      </c>
      <c r="AM248" s="69">
        <v>0</v>
      </c>
      <c r="AN248" s="80">
        <v>0</v>
      </c>
      <c r="AO248" s="80">
        <v>0</v>
      </c>
      <c r="AP248" s="69">
        <v>0</v>
      </c>
      <c r="AQ248" s="69">
        <v>0</v>
      </c>
      <c r="AR248" s="80">
        <v>0</v>
      </c>
      <c r="AS248" s="80">
        <v>0</v>
      </c>
      <c r="AT248" s="69">
        <v>0</v>
      </c>
      <c r="AU248" s="69">
        <v>0</v>
      </c>
      <c r="AV248" s="80">
        <v>0</v>
      </c>
      <c r="AW248" s="80">
        <v>0</v>
      </c>
      <c r="AX248" s="69">
        <v>0</v>
      </c>
      <c r="AY248" s="69">
        <v>0</v>
      </c>
      <c r="AZ248" s="80">
        <v>0</v>
      </c>
      <c r="BA248" s="80">
        <v>431776</v>
      </c>
      <c r="BB248" s="69">
        <v>0</v>
      </c>
      <c r="BC248" s="69">
        <v>0</v>
      </c>
      <c r="BD248" s="80">
        <v>0</v>
      </c>
      <c r="BE248" s="80">
        <v>0</v>
      </c>
      <c r="BF248" s="69">
        <v>0</v>
      </c>
      <c r="BG248" s="69">
        <v>0</v>
      </c>
      <c r="BH248" s="80">
        <v>0</v>
      </c>
      <c r="BI248" s="80">
        <v>0</v>
      </c>
      <c r="BJ248" s="69">
        <v>0</v>
      </c>
      <c r="BK248" s="69">
        <v>0</v>
      </c>
      <c r="BL248" s="80">
        <v>0</v>
      </c>
      <c r="BM248" s="80">
        <v>32176</v>
      </c>
      <c r="BN248" s="69">
        <v>0</v>
      </c>
      <c r="BO248" s="69">
        <v>0</v>
      </c>
      <c r="BP248" s="80">
        <v>0</v>
      </c>
      <c r="BQ248" s="80">
        <v>0</v>
      </c>
      <c r="BR248" s="69">
        <v>0</v>
      </c>
      <c r="BS248" s="69">
        <v>0</v>
      </c>
      <c r="BT248" s="80">
        <v>0</v>
      </c>
      <c r="BU248" s="80">
        <v>0</v>
      </c>
      <c r="BV248" s="69">
        <v>0</v>
      </c>
      <c r="BW248" s="69">
        <v>0</v>
      </c>
      <c r="BX248" s="80">
        <v>0</v>
      </c>
      <c r="BY248" s="80">
        <v>0</v>
      </c>
      <c r="BZ248" s="69">
        <v>0</v>
      </c>
      <c r="CA248" s="69">
        <v>0</v>
      </c>
      <c r="CB248" s="80">
        <v>0</v>
      </c>
      <c r="CC248" s="80">
        <v>747305</v>
      </c>
      <c r="CD248" s="69">
        <v>11723</v>
      </c>
      <c r="CE248" s="69" t="s">
        <v>847</v>
      </c>
      <c r="CF248" s="69" t="s">
        <v>848</v>
      </c>
      <c r="CG248" s="69" t="s">
        <v>709</v>
      </c>
      <c r="CH248" s="69" t="s">
        <v>709</v>
      </c>
      <c r="CI248" s="69" t="s">
        <v>709</v>
      </c>
      <c r="CJ248" s="68" t="s">
        <v>709</v>
      </c>
      <c r="CK248" s="68">
        <v>46066</v>
      </c>
      <c r="CL248" s="185" t="s">
        <v>991</v>
      </c>
      <c r="CM248" s="67" t="s">
        <v>989</v>
      </c>
      <c r="CN248" s="67" t="s">
        <v>168</v>
      </c>
      <c r="CO248" s="68">
        <v>45845</v>
      </c>
      <c r="CP248" s="185" t="s">
        <v>988</v>
      </c>
      <c r="CQ248" s="67" t="s">
        <v>989</v>
      </c>
      <c r="CR248" s="67" t="s">
        <v>1047</v>
      </c>
      <c r="CS248" s="69">
        <v>23137912.5</v>
      </c>
      <c r="CT248" s="69" t="s">
        <v>918</v>
      </c>
      <c r="CU248" s="69" t="s">
        <v>919</v>
      </c>
      <c r="CV248" s="69">
        <v>0</v>
      </c>
      <c r="CW248" s="69">
        <v>47</v>
      </c>
      <c r="CX248" s="69">
        <v>0</v>
      </c>
      <c r="CY248" s="69">
        <v>0</v>
      </c>
      <c r="CZ248" s="69">
        <v>0</v>
      </c>
      <c r="DA248" s="69">
        <v>0</v>
      </c>
      <c r="DG248" t="str">
        <f t="shared" si="9"/>
        <v>DO</v>
      </c>
    </row>
    <row r="249" spans="1:111">
      <c r="A249" t="str">
        <f t="shared" si="8"/>
        <v>06DO</v>
      </c>
      <c r="B249" s="67" t="s">
        <v>5</v>
      </c>
      <c r="C249" s="67" t="s">
        <v>488</v>
      </c>
      <c r="D249" s="67" t="s">
        <v>489</v>
      </c>
      <c r="E249" s="68">
        <v>44343</v>
      </c>
      <c r="F249" s="185" t="s">
        <v>986</v>
      </c>
      <c r="G249" s="67" t="s">
        <v>998</v>
      </c>
      <c r="H249" s="69">
        <v>3</v>
      </c>
      <c r="I249" s="69">
        <v>13</v>
      </c>
      <c r="J249" s="69">
        <v>1020</v>
      </c>
      <c r="K249" s="69">
        <v>1267</v>
      </c>
      <c r="L249" s="69">
        <v>1212</v>
      </c>
      <c r="M249" s="69">
        <v>55</v>
      </c>
      <c r="N249" s="69">
        <v>0</v>
      </c>
      <c r="O249" s="69">
        <v>0</v>
      </c>
      <c r="P249" s="69">
        <v>158</v>
      </c>
      <c r="Q249" s="80">
        <v>89</v>
      </c>
      <c r="R249" s="80">
        <v>41366428</v>
      </c>
      <c r="S249" s="80">
        <v>150000</v>
      </c>
      <c r="T249" s="80">
        <v>41216428</v>
      </c>
      <c r="U249" s="80">
        <v>43068537</v>
      </c>
      <c r="V249" s="80">
        <v>43251556</v>
      </c>
      <c r="W249" s="80">
        <v>0</v>
      </c>
      <c r="X249" s="80">
        <v>1960000</v>
      </c>
      <c r="Y249" s="80">
        <v>1960000</v>
      </c>
      <c r="Z249" s="80">
        <v>45211556</v>
      </c>
      <c r="AA249" s="80">
        <v>43282192</v>
      </c>
      <c r="AB249" s="80">
        <v>-173492</v>
      </c>
      <c r="AC249" s="69">
        <v>1702108</v>
      </c>
      <c r="AD249" s="69">
        <v>104</v>
      </c>
      <c r="AE249" s="69">
        <v>0</v>
      </c>
      <c r="AF249" s="80">
        <v>0</v>
      </c>
      <c r="AG249" s="80">
        <v>601267</v>
      </c>
      <c r="AH249" s="69">
        <v>0</v>
      </c>
      <c r="AI249" s="69">
        <v>0</v>
      </c>
      <c r="AJ249" s="80">
        <v>0</v>
      </c>
      <c r="AK249" s="80">
        <v>386677</v>
      </c>
      <c r="AL249" s="69">
        <v>0</v>
      </c>
      <c r="AM249" s="69">
        <v>0</v>
      </c>
      <c r="AN249" s="80">
        <v>0</v>
      </c>
      <c r="AO249" s="80">
        <v>0</v>
      </c>
      <c r="AP249" s="69">
        <v>0</v>
      </c>
      <c r="AQ249" s="69">
        <v>0</v>
      </c>
      <c r="AR249" s="80">
        <v>0</v>
      </c>
      <c r="AS249" s="80">
        <v>0</v>
      </c>
      <c r="AT249" s="69">
        <v>0</v>
      </c>
      <c r="AU249" s="69">
        <v>0</v>
      </c>
      <c r="AV249" s="80">
        <v>0</v>
      </c>
      <c r="AW249" s="80">
        <v>0</v>
      </c>
      <c r="AX249" s="69">
        <v>0</v>
      </c>
      <c r="AY249" s="69">
        <v>0</v>
      </c>
      <c r="AZ249" s="80">
        <v>89</v>
      </c>
      <c r="BA249" s="80">
        <v>685738</v>
      </c>
      <c r="BB249" s="69">
        <v>0</v>
      </c>
      <c r="BC249" s="69">
        <v>0</v>
      </c>
      <c r="BD249" s="80">
        <v>0</v>
      </c>
      <c r="BE249" s="80">
        <v>73383</v>
      </c>
      <c r="BF249" s="69">
        <v>0</v>
      </c>
      <c r="BG249" s="69">
        <v>0</v>
      </c>
      <c r="BH249" s="80">
        <v>0</v>
      </c>
      <c r="BI249" s="80">
        <v>0</v>
      </c>
      <c r="BJ249" s="69">
        <v>0</v>
      </c>
      <c r="BK249" s="69">
        <v>0</v>
      </c>
      <c r="BL249" s="80">
        <v>0</v>
      </c>
      <c r="BM249" s="80">
        <v>26206</v>
      </c>
      <c r="BN249" s="69">
        <v>0</v>
      </c>
      <c r="BO249" s="69">
        <v>0</v>
      </c>
      <c r="BP249" s="80">
        <v>0</v>
      </c>
      <c r="BQ249" s="80">
        <v>0</v>
      </c>
      <c r="BR249" s="69">
        <v>0</v>
      </c>
      <c r="BS249" s="69">
        <v>0</v>
      </c>
      <c r="BT249" s="80">
        <v>0</v>
      </c>
      <c r="BU249" s="80">
        <v>0</v>
      </c>
      <c r="BV249" s="69">
        <v>0</v>
      </c>
      <c r="BW249" s="69">
        <v>0</v>
      </c>
      <c r="BX249" s="80">
        <v>0</v>
      </c>
      <c r="BY249" s="80">
        <v>0</v>
      </c>
      <c r="BZ249" s="69">
        <v>0</v>
      </c>
      <c r="CA249" s="69">
        <v>0</v>
      </c>
      <c r="CB249" s="80">
        <v>89</v>
      </c>
      <c r="CC249" s="80">
        <v>1678869</v>
      </c>
      <c r="CD249" s="69">
        <v>0</v>
      </c>
      <c r="CE249" s="69" t="s">
        <v>920</v>
      </c>
      <c r="CF249" s="69" t="s">
        <v>921</v>
      </c>
      <c r="CG249" s="69" t="s">
        <v>709</v>
      </c>
      <c r="CH249" s="69" t="s">
        <v>709</v>
      </c>
      <c r="CI249" s="69" t="s">
        <v>709</v>
      </c>
      <c r="CJ249" s="68" t="s">
        <v>709</v>
      </c>
      <c r="CK249" s="68">
        <v>45887</v>
      </c>
      <c r="CL249" s="185" t="s">
        <v>988</v>
      </c>
      <c r="CM249" s="67" t="s">
        <v>989</v>
      </c>
      <c r="CN249" s="67" t="s">
        <v>168</v>
      </c>
      <c r="CO249" s="68">
        <v>45728</v>
      </c>
      <c r="CP249" s="185" t="s">
        <v>991</v>
      </c>
      <c r="CQ249" s="67" t="s">
        <v>994</v>
      </c>
      <c r="CR249" s="67" t="s">
        <v>1046</v>
      </c>
      <c r="CS249" s="69">
        <v>33950112.490000002</v>
      </c>
      <c r="CT249" s="69" t="s">
        <v>922</v>
      </c>
      <c r="CU249" s="69" t="s">
        <v>923</v>
      </c>
      <c r="CV249" s="69">
        <v>0</v>
      </c>
      <c r="CW249" s="69">
        <v>54</v>
      </c>
      <c r="CX249" s="69">
        <v>0</v>
      </c>
      <c r="CY249" s="69">
        <v>0</v>
      </c>
      <c r="CZ249" s="69">
        <v>-94401</v>
      </c>
      <c r="DA249" s="69">
        <v>0</v>
      </c>
      <c r="DG249" t="str">
        <f t="shared" si="9"/>
        <v>DO</v>
      </c>
    </row>
    <row r="250" spans="1:111">
      <c r="A250" t="str">
        <f t="shared" si="8"/>
        <v>06DO</v>
      </c>
      <c r="B250" s="67" t="s">
        <v>5</v>
      </c>
      <c r="C250" s="67" t="s">
        <v>490</v>
      </c>
      <c r="D250" s="67" t="s">
        <v>491</v>
      </c>
      <c r="E250" s="68">
        <v>44452</v>
      </c>
      <c r="F250" s="185" t="s">
        <v>988</v>
      </c>
      <c r="G250" s="67" t="s">
        <v>992</v>
      </c>
      <c r="H250" s="69">
        <v>5</v>
      </c>
      <c r="I250" s="69">
        <v>12</v>
      </c>
      <c r="J250" s="69">
        <v>900</v>
      </c>
      <c r="K250" s="69">
        <v>1272</v>
      </c>
      <c r="L250" s="69">
        <v>1272</v>
      </c>
      <c r="M250" s="69">
        <v>0</v>
      </c>
      <c r="N250" s="69">
        <v>0</v>
      </c>
      <c r="O250" s="69">
        <v>0</v>
      </c>
      <c r="P250" s="69">
        <v>195</v>
      </c>
      <c r="Q250" s="80">
        <v>177</v>
      </c>
      <c r="R250" s="80">
        <v>66054600</v>
      </c>
      <c r="S250" s="80">
        <v>150000</v>
      </c>
      <c r="T250" s="80">
        <v>65904600</v>
      </c>
      <c r="U250" s="80">
        <v>66794016</v>
      </c>
      <c r="V250" s="80">
        <v>66824078</v>
      </c>
      <c r="W250" s="80">
        <v>0</v>
      </c>
      <c r="X250" s="80">
        <v>1200000</v>
      </c>
      <c r="Y250" s="80">
        <v>1200000</v>
      </c>
      <c r="Z250" s="80">
        <v>68024078</v>
      </c>
      <c r="AA250" s="80">
        <v>67015448</v>
      </c>
      <c r="AB250" s="80">
        <v>-977158</v>
      </c>
      <c r="AC250" s="69">
        <v>739416</v>
      </c>
      <c r="AD250" s="69">
        <v>132</v>
      </c>
      <c r="AE250" s="69">
        <v>0</v>
      </c>
      <c r="AF250" s="80">
        <v>0</v>
      </c>
      <c r="AG250" s="80">
        <v>168972</v>
      </c>
      <c r="AH250" s="69">
        <v>0</v>
      </c>
      <c r="AI250" s="69">
        <v>0</v>
      </c>
      <c r="AJ250" s="80">
        <v>177</v>
      </c>
      <c r="AK250" s="80">
        <v>1395729</v>
      </c>
      <c r="AL250" s="69">
        <v>0</v>
      </c>
      <c r="AM250" s="69">
        <v>0</v>
      </c>
      <c r="AN250" s="80">
        <v>0</v>
      </c>
      <c r="AO250" s="80">
        <v>0</v>
      </c>
      <c r="AP250" s="69">
        <v>0</v>
      </c>
      <c r="AQ250" s="69">
        <v>0</v>
      </c>
      <c r="AR250" s="80">
        <v>0</v>
      </c>
      <c r="AS250" s="80">
        <v>0</v>
      </c>
      <c r="AT250" s="69">
        <v>0</v>
      </c>
      <c r="AU250" s="69">
        <v>0</v>
      </c>
      <c r="AV250" s="80">
        <v>0</v>
      </c>
      <c r="AW250" s="80">
        <v>0</v>
      </c>
      <c r="AX250" s="69">
        <v>0</v>
      </c>
      <c r="AY250" s="69">
        <v>0</v>
      </c>
      <c r="AZ250" s="80">
        <v>0</v>
      </c>
      <c r="BA250" s="80">
        <v>1042425</v>
      </c>
      <c r="BB250" s="69">
        <v>0</v>
      </c>
      <c r="BC250" s="69">
        <v>0</v>
      </c>
      <c r="BD250" s="80">
        <v>0</v>
      </c>
      <c r="BE250" s="80">
        <v>396899</v>
      </c>
      <c r="BF250" s="69">
        <v>0</v>
      </c>
      <c r="BG250" s="69">
        <v>0</v>
      </c>
      <c r="BH250" s="80">
        <v>0</v>
      </c>
      <c r="BI250" s="80">
        <v>0</v>
      </c>
      <c r="BJ250" s="69">
        <v>0</v>
      </c>
      <c r="BK250" s="69">
        <v>0</v>
      </c>
      <c r="BL250" s="80">
        <v>0</v>
      </c>
      <c r="BM250" s="80">
        <v>-994258</v>
      </c>
      <c r="BN250" s="69">
        <v>0</v>
      </c>
      <c r="BO250" s="69">
        <v>0</v>
      </c>
      <c r="BP250" s="80">
        <v>0</v>
      </c>
      <c r="BQ250" s="80">
        <v>0</v>
      </c>
      <c r="BR250" s="69">
        <v>0</v>
      </c>
      <c r="BS250" s="69">
        <v>0</v>
      </c>
      <c r="BT250" s="80">
        <v>0</v>
      </c>
      <c r="BU250" s="80">
        <v>0</v>
      </c>
      <c r="BV250" s="69">
        <v>0</v>
      </c>
      <c r="BW250" s="69">
        <v>0</v>
      </c>
      <c r="BX250" s="80">
        <v>0</v>
      </c>
      <c r="BY250" s="80">
        <v>0</v>
      </c>
      <c r="BZ250" s="69">
        <v>0</v>
      </c>
      <c r="CA250" s="69">
        <v>0</v>
      </c>
      <c r="CB250" s="80">
        <v>177</v>
      </c>
      <c r="CC250" s="80">
        <v>705319</v>
      </c>
      <c r="CD250" s="69">
        <v>0</v>
      </c>
      <c r="CE250" s="69" t="s">
        <v>924</v>
      </c>
      <c r="CF250" s="69" t="s">
        <v>925</v>
      </c>
      <c r="CG250" s="69" t="s">
        <v>709</v>
      </c>
      <c r="CH250" s="69" t="s">
        <v>709</v>
      </c>
      <c r="CI250" s="69" t="s">
        <v>709</v>
      </c>
      <c r="CJ250" s="68" t="s">
        <v>709</v>
      </c>
      <c r="CK250" s="68">
        <v>46057</v>
      </c>
      <c r="CL250" s="185" t="s">
        <v>991</v>
      </c>
      <c r="CM250" s="67" t="s">
        <v>989</v>
      </c>
      <c r="CN250" s="67" t="s">
        <v>168</v>
      </c>
      <c r="CO250" s="68">
        <v>45863</v>
      </c>
      <c r="CP250" s="185" t="s">
        <v>988</v>
      </c>
      <c r="CQ250" s="67" t="s">
        <v>989</v>
      </c>
      <c r="CR250" s="67" t="s">
        <v>1047</v>
      </c>
      <c r="CS250" s="69">
        <v>34964142.280000001</v>
      </c>
      <c r="CT250" s="69" t="s">
        <v>926</v>
      </c>
      <c r="CU250" s="69" t="s">
        <v>927</v>
      </c>
      <c r="CV250" s="69">
        <v>0</v>
      </c>
      <c r="CW250" s="69">
        <v>63</v>
      </c>
      <c r="CX250" s="69">
        <v>0</v>
      </c>
      <c r="CY250" s="69">
        <v>0</v>
      </c>
      <c r="CZ250" s="69">
        <v>-1304449</v>
      </c>
      <c r="DA250" s="69">
        <v>0</v>
      </c>
      <c r="DG250" t="str">
        <f t="shared" si="9"/>
        <v>DO</v>
      </c>
    </row>
    <row r="251" spans="1:111">
      <c r="A251" t="str">
        <f t="shared" si="8"/>
        <v>06DO</v>
      </c>
      <c r="B251" s="67" t="s">
        <v>5</v>
      </c>
      <c r="C251" s="67" t="s">
        <v>671</v>
      </c>
      <c r="D251" s="67" t="s">
        <v>1050</v>
      </c>
      <c r="E251" s="68">
        <v>45071</v>
      </c>
      <c r="F251" s="185" t="s">
        <v>986</v>
      </c>
      <c r="G251" s="67" t="s">
        <v>995</v>
      </c>
      <c r="H251" s="69">
        <v>3</v>
      </c>
      <c r="I251" s="69">
        <v>1</v>
      </c>
      <c r="J251" s="69">
        <v>280</v>
      </c>
      <c r="K251" s="69">
        <v>309</v>
      </c>
      <c r="L251" s="69">
        <v>263</v>
      </c>
      <c r="M251" s="69">
        <v>46</v>
      </c>
      <c r="N251" s="69">
        <v>0</v>
      </c>
      <c r="O251" s="69">
        <v>0</v>
      </c>
      <c r="P251" s="69">
        <v>29</v>
      </c>
      <c r="Q251" s="80">
        <v>0</v>
      </c>
      <c r="R251" s="80">
        <v>2869869</v>
      </c>
      <c r="S251" s="80">
        <v>50000</v>
      </c>
      <c r="T251" s="80">
        <v>2819869</v>
      </c>
      <c r="U251" s="80">
        <v>2869869</v>
      </c>
      <c r="V251" s="80">
        <v>2778313</v>
      </c>
      <c r="W251" s="80">
        <v>0</v>
      </c>
      <c r="X251" s="80">
        <v>140000</v>
      </c>
      <c r="Y251" s="80">
        <v>140000</v>
      </c>
      <c r="Z251" s="80">
        <v>2918313</v>
      </c>
      <c r="AA251" s="80">
        <v>2778250</v>
      </c>
      <c r="AB251" s="80">
        <v>-140063</v>
      </c>
      <c r="AC251" s="69">
        <v>0</v>
      </c>
      <c r="AD251" s="69">
        <v>8</v>
      </c>
      <c r="AE251" s="69">
        <v>0</v>
      </c>
      <c r="AF251" s="80">
        <v>0</v>
      </c>
      <c r="AG251" s="80">
        <v>0</v>
      </c>
      <c r="AH251" s="69">
        <v>0</v>
      </c>
      <c r="AI251" s="69">
        <v>0</v>
      </c>
      <c r="AJ251" s="80">
        <v>0</v>
      </c>
      <c r="AK251" s="80">
        <v>0</v>
      </c>
      <c r="AL251" s="69">
        <v>0</v>
      </c>
      <c r="AM251" s="69">
        <v>0</v>
      </c>
      <c r="AN251" s="80">
        <v>0</v>
      </c>
      <c r="AO251" s="80">
        <v>0</v>
      </c>
      <c r="AP251" s="69">
        <v>0</v>
      </c>
      <c r="AQ251" s="69">
        <v>0</v>
      </c>
      <c r="AR251" s="80">
        <v>0</v>
      </c>
      <c r="AS251" s="80">
        <v>0</v>
      </c>
      <c r="AT251" s="69">
        <v>0</v>
      </c>
      <c r="AU251" s="69">
        <v>0</v>
      </c>
      <c r="AV251" s="80">
        <v>0</v>
      </c>
      <c r="AW251" s="80">
        <v>0</v>
      </c>
      <c r="AX251" s="69">
        <v>0</v>
      </c>
      <c r="AY251" s="69">
        <v>0</v>
      </c>
      <c r="AZ251" s="80">
        <v>0</v>
      </c>
      <c r="BA251" s="80">
        <v>4113</v>
      </c>
      <c r="BB251" s="69">
        <v>0</v>
      </c>
      <c r="BC251" s="69">
        <v>0</v>
      </c>
      <c r="BD251" s="80">
        <v>0</v>
      </c>
      <c r="BE251" s="80">
        <v>0</v>
      </c>
      <c r="BF251" s="69">
        <v>0</v>
      </c>
      <c r="BG251" s="69">
        <v>0</v>
      </c>
      <c r="BH251" s="80">
        <v>0</v>
      </c>
      <c r="BI251" s="80">
        <v>0</v>
      </c>
      <c r="BJ251" s="69">
        <v>0</v>
      </c>
      <c r="BK251" s="69">
        <v>0</v>
      </c>
      <c r="BL251" s="80">
        <v>0</v>
      </c>
      <c r="BM251" s="80">
        <v>0</v>
      </c>
      <c r="BN251" s="69">
        <v>0</v>
      </c>
      <c r="BO251" s="69">
        <v>0</v>
      </c>
      <c r="BP251" s="80">
        <v>0</v>
      </c>
      <c r="BQ251" s="80">
        <v>0</v>
      </c>
      <c r="BR251" s="69">
        <v>0</v>
      </c>
      <c r="BS251" s="69">
        <v>0</v>
      </c>
      <c r="BT251" s="80">
        <v>0</v>
      </c>
      <c r="BU251" s="80">
        <v>0</v>
      </c>
      <c r="BV251" s="69">
        <v>0</v>
      </c>
      <c r="BW251" s="69">
        <v>0</v>
      </c>
      <c r="BX251" s="80">
        <v>0</v>
      </c>
      <c r="BY251" s="80">
        <v>0</v>
      </c>
      <c r="BZ251" s="69">
        <v>0</v>
      </c>
      <c r="CA251" s="69">
        <v>0</v>
      </c>
      <c r="CB251" s="80">
        <v>0</v>
      </c>
      <c r="CC251" s="80">
        <v>4113</v>
      </c>
      <c r="CD251" s="69">
        <v>0</v>
      </c>
      <c r="CE251" s="69" t="s">
        <v>849</v>
      </c>
      <c r="CF251" s="69" t="s">
        <v>850</v>
      </c>
      <c r="CG251" s="69" t="s">
        <v>709</v>
      </c>
      <c r="CH251" s="69" t="s">
        <v>709</v>
      </c>
      <c r="CI251" s="69" t="s">
        <v>709</v>
      </c>
      <c r="CJ251" s="68" t="s">
        <v>709</v>
      </c>
      <c r="CK251" s="68">
        <v>45889</v>
      </c>
      <c r="CL251" s="185" t="s">
        <v>988</v>
      </c>
      <c r="CM251" s="67" t="s">
        <v>989</v>
      </c>
      <c r="CN251" s="67" t="s">
        <v>168</v>
      </c>
      <c r="CO251" s="68">
        <v>45771</v>
      </c>
      <c r="CP251" s="185" t="s">
        <v>986</v>
      </c>
      <c r="CQ251" s="67" t="s">
        <v>994</v>
      </c>
      <c r="CR251" s="67" t="s">
        <v>1047</v>
      </c>
      <c r="CS251" s="69">
        <v>2865779.1</v>
      </c>
      <c r="CT251" s="69" t="s">
        <v>928</v>
      </c>
      <c r="CU251" s="69" t="s">
        <v>929</v>
      </c>
      <c r="CV251" s="69">
        <v>0</v>
      </c>
      <c r="CW251" s="69">
        <v>21</v>
      </c>
      <c r="CX251" s="69">
        <v>0</v>
      </c>
      <c r="CY251" s="69">
        <v>0</v>
      </c>
      <c r="CZ251" s="69">
        <v>0</v>
      </c>
      <c r="DA251" s="69">
        <v>0</v>
      </c>
      <c r="DG251" t="str">
        <f t="shared" si="9"/>
        <v>DO</v>
      </c>
    </row>
    <row r="252" spans="1:111">
      <c r="A252" t="str">
        <f t="shared" si="8"/>
        <v>06DO</v>
      </c>
      <c r="B252" s="67" t="s">
        <v>5</v>
      </c>
      <c r="C252" s="67" t="s">
        <v>492</v>
      </c>
      <c r="D252" s="67" t="s">
        <v>493</v>
      </c>
      <c r="E252" s="68">
        <v>44725</v>
      </c>
      <c r="F252" s="185" t="s">
        <v>986</v>
      </c>
      <c r="G252" s="67" t="s">
        <v>992</v>
      </c>
      <c r="H252" s="69">
        <v>2</v>
      </c>
      <c r="I252" s="69">
        <v>3</v>
      </c>
      <c r="J252" s="69">
        <v>628</v>
      </c>
      <c r="K252" s="69">
        <v>1156</v>
      </c>
      <c r="L252" s="69">
        <v>1148</v>
      </c>
      <c r="M252" s="69">
        <v>8</v>
      </c>
      <c r="N252" s="69">
        <v>0</v>
      </c>
      <c r="O252" s="69">
        <v>0</v>
      </c>
      <c r="P252" s="69">
        <v>384</v>
      </c>
      <c r="Q252" s="80">
        <v>144</v>
      </c>
      <c r="R252" s="80">
        <v>7237000</v>
      </c>
      <c r="S252" s="80">
        <v>51988</v>
      </c>
      <c r="T252" s="80">
        <v>7185012</v>
      </c>
      <c r="U252" s="80">
        <v>7269318</v>
      </c>
      <c r="V252" s="80">
        <v>7237180</v>
      </c>
      <c r="W252" s="80">
        <v>0</v>
      </c>
      <c r="X252" s="80">
        <v>0</v>
      </c>
      <c r="Y252" s="80">
        <v>0</v>
      </c>
      <c r="Z252" s="80">
        <v>7237180</v>
      </c>
      <c r="AA252" s="80">
        <v>0</v>
      </c>
      <c r="AB252" s="80">
        <v>-7237180</v>
      </c>
      <c r="AC252" s="69">
        <v>32318</v>
      </c>
      <c r="AD252" s="69">
        <v>121</v>
      </c>
      <c r="AE252" s="69">
        <v>0</v>
      </c>
      <c r="AF252" s="80">
        <v>0</v>
      </c>
      <c r="AG252" s="80">
        <v>0</v>
      </c>
      <c r="AH252" s="69">
        <v>0</v>
      </c>
      <c r="AI252" s="69">
        <v>0</v>
      </c>
      <c r="AJ252" s="80">
        <v>0</v>
      </c>
      <c r="AK252" s="80">
        <v>19850</v>
      </c>
      <c r="AL252" s="69">
        <v>0</v>
      </c>
      <c r="AM252" s="69">
        <v>0</v>
      </c>
      <c r="AN252" s="80">
        <v>0</v>
      </c>
      <c r="AO252" s="80">
        <v>0</v>
      </c>
      <c r="AP252" s="69">
        <v>0</v>
      </c>
      <c r="AQ252" s="69">
        <v>0</v>
      </c>
      <c r="AR252" s="80">
        <v>0</v>
      </c>
      <c r="AS252" s="80">
        <v>0</v>
      </c>
      <c r="AT252" s="69">
        <v>0</v>
      </c>
      <c r="AU252" s="69">
        <v>0</v>
      </c>
      <c r="AV252" s="80">
        <v>0</v>
      </c>
      <c r="AW252" s="80">
        <v>0</v>
      </c>
      <c r="AX252" s="69">
        <v>0</v>
      </c>
      <c r="AY252" s="69">
        <v>0</v>
      </c>
      <c r="AZ252" s="80">
        <v>144</v>
      </c>
      <c r="BA252" s="80">
        <v>32318</v>
      </c>
      <c r="BB252" s="69">
        <v>0</v>
      </c>
      <c r="BC252" s="69">
        <v>0</v>
      </c>
      <c r="BD252" s="80">
        <v>0</v>
      </c>
      <c r="BE252" s="80">
        <v>0</v>
      </c>
      <c r="BF252" s="69">
        <v>0</v>
      </c>
      <c r="BG252" s="69">
        <v>0</v>
      </c>
      <c r="BH252" s="80">
        <v>0</v>
      </c>
      <c r="BI252" s="80">
        <v>0</v>
      </c>
      <c r="BJ252" s="69">
        <v>0</v>
      </c>
      <c r="BK252" s="69">
        <v>0</v>
      </c>
      <c r="BL252" s="80">
        <v>0</v>
      </c>
      <c r="BM252" s="80">
        <v>0</v>
      </c>
      <c r="BN252" s="69">
        <v>0</v>
      </c>
      <c r="BO252" s="69">
        <v>0</v>
      </c>
      <c r="BP252" s="80">
        <v>0</v>
      </c>
      <c r="BQ252" s="80">
        <v>0</v>
      </c>
      <c r="BR252" s="69">
        <v>0</v>
      </c>
      <c r="BS252" s="69">
        <v>0</v>
      </c>
      <c r="BT252" s="80">
        <v>0</v>
      </c>
      <c r="BU252" s="80">
        <v>0</v>
      </c>
      <c r="BV252" s="69">
        <v>0</v>
      </c>
      <c r="BW252" s="69">
        <v>0</v>
      </c>
      <c r="BX252" s="80">
        <v>0</v>
      </c>
      <c r="BY252" s="80">
        <v>0</v>
      </c>
      <c r="BZ252" s="69">
        <v>0</v>
      </c>
      <c r="CA252" s="69">
        <v>0</v>
      </c>
      <c r="CB252" s="80">
        <v>144</v>
      </c>
      <c r="CC252" s="80">
        <v>52168</v>
      </c>
      <c r="CD252" s="69">
        <v>0</v>
      </c>
      <c r="CE252" s="69" t="s">
        <v>856</v>
      </c>
      <c r="CF252" s="69" t="s">
        <v>857</v>
      </c>
      <c r="CG252" s="69" t="s">
        <v>709</v>
      </c>
      <c r="CH252" s="69" t="s">
        <v>709</v>
      </c>
      <c r="CI252" s="69" t="s">
        <v>709</v>
      </c>
      <c r="CJ252" s="68" t="s">
        <v>709</v>
      </c>
      <c r="CK252" s="68">
        <v>45995</v>
      </c>
      <c r="CL252" s="185" t="s">
        <v>993</v>
      </c>
      <c r="CM252" s="67" t="s">
        <v>989</v>
      </c>
      <c r="CN252" s="67" t="s">
        <v>168</v>
      </c>
      <c r="CO252" s="68">
        <v>45953</v>
      </c>
      <c r="CP252" s="185" t="s">
        <v>993</v>
      </c>
      <c r="CQ252" s="67" t="s">
        <v>989</v>
      </c>
      <c r="CR252" s="67" t="s">
        <v>1047</v>
      </c>
      <c r="CS252" s="69">
        <v>5284476.93</v>
      </c>
      <c r="CT252" s="69" t="s">
        <v>899</v>
      </c>
      <c r="CU252" s="69" t="s">
        <v>900</v>
      </c>
      <c r="CV252" s="69">
        <v>0</v>
      </c>
      <c r="CW252" s="69">
        <v>123</v>
      </c>
      <c r="CX252" s="69">
        <v>0</v>
      </c>
      <c r="CY252" s="69">
        <v>0</v>
      </c>
      <c r="CZ252" s="69">
        <v>0</v>
      </c>
      <c r="DA252" s="69">
        <v>0</v>
      </c>
      <c r="DG252" t="str">
        <f t="shared" si="9"/>
        <v>DO</v>
      </c>
    </row>
    <row r="253" spans="1:111">
      <c r="A253" t="str">
        <f t="shared" si="8"/>
        <v>06DO</v>
      </c>
      <c r="B253" s="67" t="s">
        <v>5</v>
      </c>
      <c r="C253" s="67" t="s">
        <v>494</v>
      </c>
      <c r="D253" s="67" t="s">
        <v>495</v>
      </c>
      <c r="E253" s="68">
        <v>45379</v>
      </c>
      <c r="F253" s="185" t="s">
        <v>991</v>
      </c>
      <c r="G253" s="67" t="s">
        <v>990</v>
      </c>
      <c r="H253" s="69">
        <v>1</v>
      </c>
      <c r="I253" s="69">
        <v>1</v>
      </c>
      <c r="J253" s="69">
        <v>250</v>
      </c>
      <c r="K253" s="69">
        <v>259</v>
      </c>
      <c r="L253" s="69">
        <v>222</v>
      </c>
      <c r="M253" s="69">
        <v>37</v>
      </c>
      <c r="N253" s="69">
        <v>0</v>
      </c>
      <c r="O253" s="69">
        <v>0</v>
      </c>
      <c r="P253" s="69">
        <v>9</v>
      </c>
      <c r="Q253" s="80">
        <v>0</v>
      </c>
      <c r="R253" s="80">
        <v>3370711</v>
      </c>
      <c r="S253" s="80">
        <v>50000</v>
      </c>
      <c r="T253" s="80">
        <v>3320711</v>
      </c>
      <c r="U253" s="80">
        <v>3853261</v>
      </c>
      <c r="V253" s="80">
        <v>3033601</v>
      </c>
      <c r="W253" s="80">
        <v>0</v>
      </c>
      <c r="X253" s="80">
        <v>120000</v>
      </c>
      <c r="Y253" s="80">
        <v>120000</v>
      </c>
      <c r="Z253" s="80">
        <v>3153601</v>
      </c>
      <c r="AA253" s="80">
        <v>3032315</v>
      </c>
      <c r="AB253" s="80">
        <v>-121286</v>
      </c>
      <c r="AC253" s="69">
        <v>482550</v>
      </c>
      <c r="AD253" s="69">
        <v>4</v>
      </c>
      <c r="AE253" s="69">
        <v>0</v>
      </c>
      <c r="AF253" s="80">
        <v>0</v>
      </c>
      <c r="AG253" s="80">
        <v>0</v>
      </c>
      <c r="AH253" s="69">
        <v>0</v>
      </c>
      <c r="AI253" s="69">
        <v>0</v>
      </c>
      <c r="AJ253" s="80">
        <v>0</v>
      </c>
      <c r="AK253" s="80">
        <v>482550</v>
      </c>
      <c r="AL253" s="69">
        <v>0</v>
      </c>
      <c r="AM253" s="69">
        <v>0</v>
      </c>
      <c r="AN253" s="80">
        <v>0</v>
      </c>
      <c r="AO253" s="80">
        <v>0</v>
      </c>
      <c r="AP253" s="69">
        <v>0</v>
      </c>
      <c r="AQ253" s="69">
        <v>0</v>
      </c>
      <c r="AR253" s="80">
        <v>0</v>
      </c>
      <c r="AS253" s="80">
        <v>0</v>
      </c>
      <c r="AT253" s="69">
        <v>0</v>
      </c>
      <c r="AU253" s="69">
        <v>0</v>
      </c>
      <c r="AV253" s="80">
        <v>0</v>
      </c>
      <c r="AW253" s="80">
        <v>0</v>
      </c>
      <c r="AX253" s="69">
        <v>0</v>
      </c>
      <c r="AY253" s="69">
        <v>0</v>
      </c>
      <c r="AZ253" s="80">
        <v>0</v>
      </c>
      <c r="BA253" s="80">
        <v>0</v>
      </c>
      <c r="BB253" s="69">
        <v>0</v>
      </c>
      <c r="BC253" s="69">
        <v>0</v>
      </c>
      <c r="BD253" s="80">
        <v>0</v>
      </c>
      <c r="BE253" s="80">
        <v>0</v>
      </c>
      <c r="BF253" s="69">
        <v>0</v>
      </c>
      <c r="BG253" s="69">
        <v>0</v>
      </c>
      <c r="BH253" s="80">
        <v>0</v>
      </c>
      <c r="BI253" s="80">
        <v>0</v>
      </c>
      <c r="BJ253" s="69">
        <v>0</v>
      </c>
      <c r="BK253" s="69">
        <v>0</v>
      </c>
      <c r="BL253" s="80">
        <v>0</v>
      </c>
      <c r="BM253" s="80">
        <v>0</v>
      </c>
      <c r="BN253" s="69">
        <v>0</v>
      </c>
      <c r="BO253" s="69">
        <v>0</v>
      </c>
      <c r="BP253" s="80">
        <v>0</v>
      </c>
      <c r="BQ253" s="80">
        <v>0</v>
      </c>
      <c r="BR253" s="69">
        <v>0</v>
      </c>
      <c r="BS253" s="69">
        <v>0</v>
      </c>
      <c r="BT253" s="80">
        <v>0</v>
      </c>
      <c r="BU253" s="80">
        <v>0</v>
      </c>
      <c r="BV253" s="69">
        <v>0</v>
      </c>
      <c r="BW253" s="69">
        <v>0</v>
      </c>
      <c r="BX253" s="80">
        <v>0</v>
      </c>
      <c r="BY253" s="80">
        <v>0</v>
      </c>
      <c r="BZ253" s="69">
        <v>0</v>
      </c>
      <c r="CA253" s="69">
        <v>0</v>
      </c>
      <c r="CB253" s="80">
        <v>0</v>
      </c>
      <c r="CC253" s="80">
        <v>482550</v>
      </c>
      <c r="CD253" s="69">
        <v>0</v>
      </c>
      <c r="CE253" s="69" t="s">
        <v>845</v>
      </c>
      <c r="CF253" s="69" t="s">
        <v>846</v>
      </c>
      <c r="CG253" s="69" t="s">
        <v>709</v>
      </c>
      <c r="CH253" s="69" t="s">
        <v>709</v>
      </c>
      <c r="CI253" s="69" t="s">
        <v>709</v>
      </c>
      <c r="CJ253" s="68" t="s">
        <v>709</v>
      </c>
      <c r="CK253" s="68">
        <v>46101</v>
      </c>
      <c r="CL253" s="185" t="s">
        <v>991</v>
      </c>
      <c r="CM253" s="67" t="s">
        <v>989</v>
      </c>
      <c r="CN253" s="67" t="s">
        <v>168</v>
      </c>
      <c r="CO253" s="68">
        <v>45884</v>
      </c>
      <c r="CP253" s="185" t="s">
        <v>988</v>
      </c>
      <c r="CQ253" s="67" t="s">
        <v>989</v>
      </c>
      <c r="CR253" s="67" t="s">
        <v>1046</v>
      </c>
      <c r="CS253" s="69">
        <v>3432003</v>
      </c>
      <c r="CT253" s="69" t="s">
        <v>930</v>
      </c>
      <c r="CU253" s="69" t="s">
        <v>931</v>
      </c>
      <c r="CV253" s="69">
        <v>0</v>
      </c>
      <c r="CW253" s="69">
        <v>5</v>
      </c>
      <c r="CX253" s="69">
        <v>0</v>
      </c>
      <c r="CY253" s="69">
        <v>0</v>
      </c>
      <c r="CZ253" s="69">
        <v>0</v>
      </c>
      <c r="DA253" s="69">
        <v>0</v>
      </c>
      <c r="DG253" t="str">
        <f t="shared" si="9"/>
        <v>DO</v>
      </c>
    </row>
    <row r="254" spans="1:111">
      <c r="A254" t="str">
        <f t="shared" si="8"/>
        <v>06DO</v>
      </c>
      <c r="B254" s="67" t="s">
        <v>5</v>
      </c>
      <c r="C254" s="67" t="s">
        <v>932</v>
      </c>
      <c r="D254" s="67" t="s">
        <v>1051</v>
      </c>
      <c r="E254" s="68">
        <v>45404</v>
      </c>
      <c r="F254" s="185" t="s">
        <v>986</v>
      </c>
      <c r="G254" s="67" t="s">
        <v>990</v>
      </c>
      <c r="H254" s="69">
        <v>2</v>
      </c>
      <c r="I254" s="69">
        <v>0</v>
      </c>
      <c r="J254" s="69">
        <v>400</v>
      </c>
      <c r="K254" s="69">
        <v>475</v>
      </c>
      <c r="L254" s="69">
        <v>459</v>
      </c>
      <c r="M254" s="69">
        <v>16</v>
      </c>
      <c r="N254" s="69">
        <v>0</v>
      </c>
      <c r="O254" s="69">
        <v>0</v>
      </c>
      <c r="P254" s="69">
        <v>75</v>
      </c>
      <c r="Q254" s="80">
        <v>0</v>
      </c>
      <c r="R254" s="80">
        <v>1315382</v>
      </c>
      <c r="S254" s="80">
        <v>50000</v>
      </c>
      <c r="T254" s="80">
        <v>1265382</v>
      </c>
      <c r="U254" s="80">
        <v>1315382</v>
      </c>
      <c r="V254" s="80">
        <v>1284180</v>
      </c>
      <c r="W254" s="80">
        <v>0</v>
      </c>
      <c r="X254" s="80">
        <v>0</v>
      </c>
      <c r="Y254" s="80">
        <v>0</v>
      </c>
      <c r="Z254" s="80">
        <v>1284180</v>
      </c>
      <c r="AA254" s="80">
        <v>0</v>
      </c>
      <c r="AB254" s="80">
        <v>-1284180</v>
      </c>
      <c r="AC254" s="69">
        <v>0</v>
      </c>
      <c r="AD254" s="69">
        <v>44</v>
      </c>
      <c r="AE254" s="69">
        <v>0</v>
      </c>
      <c r="AF254" s="80">
        <v>0</v>
      </c>
      <c r="AG254" s="80">
        <v>0</v>
      </c>
      <c r="AH254" s="69">
        <v>0</v>
      </c>
      <c r="AI254" s="69">
        <v>0</v>
      </c>
      <c r="AJ254" s="80">
        <v>0</v>
      </c>
      <c r="AK254" s="80">
        <v>0</v>
      </c>
      <c r="AL254" s="69">
        <v>0</v>
      </c>
      <c r="AM254" s="69">
        <v>0</v>
      </c>
      <c r="AN254" s="80">
        <v>0</v>
      </c>
      <c r="AO254" s="80">
        <v>0</v>
      </c>
      <c r="AP254" s="69">
        <v>0</v>
      </c>
      <c r="AQ254" s="69">
        <v>0</v>
      </c>
      <c r="AR254" s="80">
        <v>0</v>
      </c>
      <c r="AS254" s="80">
        <v>0</v>
      </c>
      <c r="AT254" s="69">
        <v>0</v>
      </c>
      <c r="AU254" s="69">
        <v>0</v>
      </c>
      <c r="AV254" s="80">
        <v>0</v>
      </c>
      <c r="AW254" s="80">
        <v>0</v>
      </c>
      <c r="AX254" s="69">
        <v>0</v>
      </c>
      <c r="AY254" s="69">
        <v>0</v>
      </c>
      <c r="AZ254" s="80">
        <v>0</v>
      </c>
      <c r="BA254" s="80">
        <v>0</v>
      </c>
      <c r="BB254" s="69">
        <v>0</v>
      </c>
      <c r="BC254" s="69">
        <v>0</v>
      </c>
      <c r="BD254" s="80">
        <v>0</v>
      </c>
      <c r="BE254" s="80">
        <v>0</v>
      </c>
      <c r="BF254" s="69">
        <v>0</v>
      </c>
      <c r="BG254" s="69">
        <v>0</v>
      </c>
      <c r="BH254" s="80">
        <v>0</v>
      </c>
      <c r="BI254" s="80">
        <v>0</v>
      </c>
      <c r="BJ254" s="69">
        <v>0</v>
      </c>
      <c r="BK254" s="69">
        <v>0</v>
      </c>
      <c r="BL254" s="80">
        <v>0</v>
      </c>
      <c r="BM254" s="80">
        <v>0</v>
      </c>
      <c r="BN254" s="69">
        <v>0</v>
      </c>
      <c r="BO254" s="69">
        <v>0</v>
      </c>
      <c r="BP254" s="80">
        <v>0</v>
      </c>
      <c r="BQ254" s="80">
        <v>0</v>
      </c>
      <c r="BR254" s="69">
        <v>0</v>
      </c>
      <c r="BS254" s="69">
        <v>0</v>
      </c>
      <c r="BT254" s="80">
        <v>0</v>
      </c>
      <c r="BU254" s="80">
        <v>0</v>
      </c>
      <c r="BV254" s="69">
        <v>0</v>
      </c>
      <c r="BW254" s="69">
        <v>0</v>
      </c>
      <c r="BX254" s="80">
        <v>0</v>
      </c>
      <c r="BY254" s="80">
        <v>0</v>
      </c>
      <c r="BZ254" s="69">
        <v>0</v>
      </c>
      <c r="CA254" s="69">
        <v>0</v>
      </c>
      <c r="CB254" s="80">
        <v>0</v>
      </c>
      <c r="CC254" s="80">
        <v>0</v>
      </c>
      <c r="CD254" s="69">
        <v>0</v>
      </c>
      <c r="CE254" s="69" t="s">
        <v>897</v>
      </c>
      <c r="CF254" s="69" t="s">
        <v>898</v>
      </c>
      <c r="CG254" s="69" t="s">
        <v>709</v>
      </c>
      <c r="CH254" s="69" t="s">
        <v>709</v>
      </c>
      <c r="CI254" s="69" t="s">
        <v>709</v>
      </c>
      <c r="CJ254" s="68" t="s">
        <v>709</v>
      </c>
      <c r="CK254" s="68">
        <v>45974</v>
      </c>
      <c r="CL254" s="185" t="s">
        <v>993</v>
      </c>
      <c r="CM254" s="67" t="s">
        <v>989</v>
      </c>
      <c r="CN254" s="67" t="s">
        <v>168</v>
      </c>
      <c r="CO254" s="68">
        <v>45919</v>
      </c>
      <c r="CP254" s="185" t="s">
        <v>988</v>
      </c>
      <c r="CQ254" s="67" t="s">
        <v>989</v>
      </c>
      <c r="CR254" s="67" t="s">
        <v>1047</v>
      </c>
      <c r="CS254" s="69">
        <v>1725000</v>
      </c>
      <c r="CT254" s="69" t="s">
        <v>710</v>
      </c>
      <c r="CU254" s="69" t="s">
        <v>711</v>
      </c>
      <c r="CV254" s="69">
        <v>0</v>
      </c>
      <c r="CW254" s="69">
        <v>31</v>
      </c>
      <c r="CX254" s="69">
        <v>0</v>
      </c>
      <c r="CY254" s="69">
        <v>0</v>
      </c>
      <c r="CZ254" s="69">
        <v>0</v>
      </c>
      <c r="DA254" s="69">
        <v>0</v>
      </c>
      <c r="DG254" t="str">
        <f t="shared" si="9"/>
        <v>DO</v>
      </c>
    </row>
    <row r="255" spans="1:111">
      <c r="A255" t="str">
        <f t="shared" si="8"/>
        <v>06DO</v>
      </c>
      <c r="B255" s="67" t="s">
        <v>5</v>
      </c>
      <c r="C255" s="67" t="s">
        <v>496</v>
      </c>
      <c r="D255" s="67" t="s">
        <v>497</v>
      </c>
      <c r="E255" s="68">
        <v>45379</v>
      </c>
      <c r="F255" s="185" t="s">
        <v>991</v>
      </c>
      <c r="G255" s="67" t="s">
        <v>990</v>
      </c>
      <c r="H255" s="69">
        <v>1</v>
      </c>
      <c r="I255" s="69">
        <v>7</v>
      </c>
      <c r="J255" s="69">
        <v>340</v>
      </c>
      <c r="K255" s="69">
        <v>363</v>
      </c>
      <c r="L255" s="69">
        <v>320</v>
      </c>
      <c r="M255" s="69">
        <v>43</v>
      </c>
      <c r="N255" s="69">
        <v>0</v>
      </c>
      <c r="O255" s="69">
        <v>0</v>
      </c>
      <c r="P255" s="69">
        <v>23</v>
      </c>
      <c r="Q255" s="80">
        <v>0</v>
      </c>
      <c r="R255" s="80">
        <v>5790735</v>
      </c>
      <c r="S255" s="80">
        <v>50000</v>
      </c>
      <c r="T255" s="80">
        <v>5740735</v>
      </c>
      <c r="U255" s="80">
        <v>6121430</v>
      </c>
      <c r="V255" s="80">
        <v>5667306</v>
      </c>
      <c r="W255" s="80">
        <v>0</v>
      </c>
      <c r="X255" s="80">
        <v>100000</v>
      </c>
      <c r="Y255" s="80">
        <v>100000</v>
      </c>
      <c r="Z255" s="80">
        <v>5767306</v>
      </c>
      <c r="AA255" s="80">
        <v>5665707</v>
      </c>
      <c r="AB255" s="80">
        <v>-101599</v>
      </c>
      <c r="AC255" s="69">
        <v>330695</v>
      </c>
      <c r="AD255" s="69">
        <v>13</v>
      </c>
      <c r="AE255" s="69">
        <v>0</v>
      </c>
      <c r="AF255" s="80">
        <v>0</v>
      </c>
      <c r="AG255" s="80">
        <v>58475</v>
      </c>
      <c r="AH255" s="69">
        <v>0</v>
      </c>
      <c r="AI255" s="69">
        <v>0</v>
      </c>
      <c r="AJ255" s="80">
        <v>0</v>
      </c>
      <c r="AK255" s="80">
        <v>97436</v>
      </c>
      <c r="AL255" s="69">
        <v>21191</v>
      </c>
      <c r="AM255" s="69">
        <v>0</v>
      </c>
      <c r="AN255" s="80">
        <v>0</v>
      </c>
      <c r="AO255" s="80">
        <v>0</v>
      </c>
      <c r="AP255" s="69">
        <v>0</v>
      </c>
      <c r="AQ255" s="69">
        <v>0</v>
      </c>
      <c r="AR255" s="80">
        <v>0</v>
      </c>
      <c r="AS255" s="80">
        <v>0</v>
      </c>
      <c r="AT255" s="69">
        <v>0</v>
      </c>
      <c r="AU255" s="69">
        <v>0</v>
      </c>
      <c r="AV255" s="80">
        <v>0</v>
      </c>
      <c r="AW255" s="80">
        <v>0</v>
      </c>
      <c r="AX255" s="69">
        <v>0</v>
      </c>
      <c r="AY255" s="69">
        <v>0</v>
      </c>
      <c r="AZ255" s="80">
        <v>0</v>
      </c>
      <c r="BA255" s="80">
        <v>113461</v>
      </c>
      <c r="BB255" s="69">
        <v>0</v>
      </c>
      <c r="BC255" s="69">
        <v>0</v>
      </c>
      <c r="BD255" s="80">
        <v>0</v>
      </c>
      <c r="BE255" s="80">
        <v>0</v>
      </c>
      <c r="BF255" s="69">
        <v>0</v>
      </c>
      <c r="BG255" s="69">
        <v>0</v>
      </c>
      <c r="BH255" s="80">
        <v>0</v>
      </c>
      <c r="BI255" s="80">
        <v>0</v>
      </c>
      <c r="BJ255" s="69">
        <v>0</v>
      </c>
      <c r="BK255" s="69">
        <v>0</v>
      </c>
      <c r="BL255" s="80">
        <v>0</v>
      </c>
      <c r="BM255" s="80">
        <v>0</v>
      </c>
      <c r="BN255" s="69">
        <v>0</v>
      </c>
      <c r="BO255" s="69">
        <v>0</v>
      </c>
      <c r="BP255" s="80">
        <v>0</v>
      </c>
      <c r="BQ255" s="80">
        <v>0</v>
      </c>
      <c r="BR255" s="69">
        <v>0</v>
      </c>
      <c r="BS255" s="69">
        <v>0</v>
      </c>
      <c r="BT255" s="80">
        <v>0</v>
      </c>
      <c r="BU255" s="80">
        <v>47458</v>
      </c>
      <c r="BV255" s="69">
        <v>32917</v>
      </c>
      <c r="BW255" s="69">
        <v>0</v>
      </c>
      <c r="BX255" s="80">
        <v>0</v>
      </c>
      <c r="BY255" s="80">
        <v>0</v>
      </c>
      <c r="BZ255" s="69">
        <v>0</v>
      </c>
      <c r="CA255" s="69">
        <v>0</v>
      </c>
      <c r="CB255" s="80">
        <v>0</v>
      </c>
      <c r="CC255" s="80">
        <v>316829</v>
      </c>
      <c r="CD255" s="69">
        <v>54108</v>
      </c>
      <c r="CE255" s="69" t="s">
        <v>933</v>
      </c>
      <c r="CF255" s="69" t="s">
        <v>934</v>
      </c>
      <c r="CG255" s="69" t="s">
        <v>709</v>
      </c>
      <c r="CH255" s="69" t="s">
        <v>709</v>
      </c>
      <c r="CI255" s="69" t="s">
        <v>709</v>
      </c>
      <c r="CJ255" s="68" t="s">
        <v>709</v>
      </c>
      <c r="CK255" s="68">
        <v>46049</v>
      </c>
      <c r="CL255" s="185" t="s">
        <v>991</v>
      </c>
      <c r="CM255" s="67" t="s">
        <v>989</v>
      </c>
      <c r="CN255" s="67" t="s">
        <v>168</v>
      </c>
      <c r="CO255" s="68">
        <v>45982</v>
      </c>
      <c r="CP255" s="185" t="s">
        <v>993</v>
      </c>
      <c r="CQ255" s="67" t="s">
        <v>989</v>
      </c>
      <c r="CR255" s="67" t="s">
        <v>168</v>
      </c>
      <c r="CS255" s="69">
        <v>4862238.6500000004</v>
      </c>
      <c r="CT255" s="69" t="s">
        <v>930</v>
      </c>
      <c r="CU255" s="69" t="s">
        <v>931</v>
      </c>
      <c r="CV255" s="69">
        <v>0</v>
      </c>
      <c r="CW255" s="69">
        <v>10</v>
      </c>
      <c r="CX255" s="69">
        <v>0</v>
      </c>
      <c r="CY255" s="69">
        <v>0</v>
      </c>
      <c r="CZ255" s="69">
        <v>0</v>
      </c>
      <c r="DA255" s="69">
        <v>0</v>
      </c>
      <c r="DG255" t="str">
        <f t="shared" si="9"/>
        <v>DO</v>
      </c>
    </row>
    <row r="256" spans="1:111">
      <c r="A256" t="str">
        <f t="shared" si="8"/>
        <v>07CO</v>
      </c>
      <c r="B256" s="67" t="s">
        <v>6</v>
      </c>
      <c r="C256" s="67" t="s">
        <v>556</v>
      </c>
      <c r="D256" s="67" t="s">
        <v>557</v>
      </c>
      <c r="E256" s="68">
        <v>43677</v>
      </c>
      <c r="F256" s="185" t="s">
        <v>988</v>
      </c>
      <c r="G256" s="67" t="s">
        <v>987</v>
      </c>
      <c r="H256" s="69">
        <v>4</v>
      </c>
      <c r="I256" s="69">
        <v>12</v>
      </c>
      <c r="J256" s="69">
        <v>1200</v>
      </c>
      <c r="K256" s="69">
        <v>1366</v>
      </c>
      <c r="L256" s="69">
        <v>1366</v>
      </c>
      <c r="M256" s="69">
        <v>0</v>
      </c>
      <c r="N256" s="69">
        <v>0</v>
      </c>
      <c r="O256" s="69">
        <v>0</v>
      </c>
      <c r="P256" s="69">
        <v>166</v>
      </c>
      <c r="Q256" s="80">
        <v>0</v>
      </c>
      <c r="R256" s="80">
        <v>55832153</v>
      </c>
      <c r="S256" s="80">
        <v>444272</v>
      </c>
      <c r="T256" s="80">
        <v>55387881</v>
      </c>
      <c r="U256" s="80">
        <v>56499915</v>
      </c>
      <c r="V256" s="80">
        <v>56120655</v>
      </c>
      <c r="W256" s="80">
        <v>0</v>
      </c>
      <c r="X256" s="80">
        <v>875160</v>
      </c>
      <c r="Y256" s="80">
        <v>875160</v>
      </c>
      <c r="Z256" s="80">
        <v>56995815</v>
      </c>
      <c r="AA256" s="80">
        <v>56570953</v>
      </c>
      <c r="AB256" s="80">
        <v>-113501</v>
      </c>
      <c r="AC256" s="69">
        <v>667762</v>
      </c>
      <c r="AD256" s="69">
        <v>87</v>
      </c>
      <c r="AE256" s="69">
        <v>0</v>
      </c>
      <c r="AF256" s="80">
        <v>0</v>
      </c>
      <c r="AG256" s="80">
        <v>537977</v>
      </c>
      <c r="AH256" s="69">
        <v>184519</v>
      </c>
      <c r="AI256" s="69">
        <v>0</v>
      </c>
      <c r="AJ256" s="80">
        <v>0</v>
      </c>
      <c r="AK256" s="80">
        <v>204897</v>
      </c>
      <c r="AL256" s="69">
        <v>116725</v>
      </c>
      <c r="AM256" s="69">
        <v>0</v>
      </c>
      <c r="AN256" s="80">
        <v>0</v>
      </c>
      <c r="AO256" s="80">
        <v>0</v>
      </c>
      <c r="AP256" s="69">
        <v>0</v>
      </c>
      <c r="AQ256" s="69">
        <v>0</v>
      </c>
      <c r="AR256" s="80">
        <v>0</v>
      </c>
      <c r="AS256" s="80">
        <v>0</v>
      </c>
      <c r="AT256" s="69">
        <v>0</v>
      </c>
      <c r="AU256" s="69">
        <v>0</v>
      </c>
      <c r="AV256" s="80">
        <v>0</v>
      </c>
      <c r="AW256" s="80">
        <v>0</v>
      </c>
      <c r="AX256" s="69">
        <v>0</v>
      </c>
      <c r="AY256" s="69">
        <v>0</v>
      </c>
      <c r="AZ256" s="80">
        <v>0</v>
      </c>
      <c r="BA256" s="80">
        <v>0</v>
      </c>
      <c r="BB256" s="69">
        <v>0</v>
      </c>
      <c r="BC256" s="69">
        <v>0</v>
      </c>
      <c r="BD256" s="80">
        <v>0</v>
      </c>
      <c r="BE256" s="80">
        <v>0</v>
      </c>
      <c r="BF256" s="69">
        <v>0</v>
      </c>
      <c r="BG256" s="69">
        <v>0</v>
      </c>
      <c r="BH256" s="80">
        <v>0</v>
      </c>
      <c r="BI256" s="80">
        <v>0</v>
      </c>
      <c r="BJ256" s="69">
        <v>0</v>
      </c>
      <c r="BK256" s="69">
        <v>0</v>
      </c>
      <c r="BL256" s="80">
        <v>0</v>
      </c>
      <c r="BM256" s="80">
        <v>92173</v>
      </c>
      <c r="BN256" s="69">
        <v>0</v>
      </c>
      <c r="BO256" s="69">
        <v>0</v>
      </c>
      <c r="BP256" s="80">
        <v>0</v>
      </c>
      <c r="BQ256" s="80">
        <v>0</v>
      </c>
      <c r="BR256" s="69">
        <v>0</v>
      </c>
      <c r="BS256" s="69">
        <v>0</v>
      </c>
      <c r="BT256" s="80">
        <v>0</v>
      </c>
      <c r="BU256" s="80">
        <v>0</v>
      </c>
      <c r="BV256" s="69">
        <v>0</v>
      </c>
      <c r="BW256" s="69">
        <v>0</v>
      </c>
      <c r="BX256" s="80">
        <v>0</v>
      </c>
      <c r="BY256" s="80">
        <v>0</v>
      </c>
      <c r="BZ256" s="69">
        <v>0</v>
      </c>
      <c r="CA256" s="69">
        <v>0</v>
      </c>
      <c r="CB256" s="80">
        <v>0</v>
      </c>
      <c r="CC256" s="80">
        <v>835048</v>
      </c>
      <c r="CD256" s="69">
        <v>301244</v>
      </c>
      <c r="CE256" s="69" t="s">
        <v>953</v>
      </c>
      <c r="CF256" s="69" t="s">
        <v>954</v>
      </c>
      <c r="CG256" s="69" t="s">
        <v>709</v>
      </c>
      <c r="CH256" s="69" t="s">
        <v>709</v>
      </c>
      <c r="CI256" s="69" t="s">
        <v>709</v>
      </c>
      <c r="CJ256" s="68" t="s">
        <v>709</v>
      </c>
      <c r="CK256" s="68">
        <v>45959</v>
      </c>
      <c r="CL256" s="185" t="s">
        <v>993</v>
      </c>
      <c r="CM256" s="67" t="s">
        <v>989</v>
      </c>
      <c r="CN256" s="67" t="s">
        <v>168</v>
      </c>
      <c r="CO256" s="68">
        <v>45124</v>
      </c>
      <c r="CP256" s="185" t="s">
        <v>988</v>
      </c>
      <c r="CQ256" s="67" t="s">
        <v>990</v>
      </c>
      <c r="CR256" s="67" t="s">
        <v>1052</v>
      </c>
      <c r="CS256" s="69">
        <v>63202968.189999998</v>
      </c>
      <c r="CT256" s="69" t="s">
        <v>971</v>
      </c>
      <c r="CU256" s="69" t="s">
        <v>972</v>
      </c>
      <c r="CV256" s="69">
        <v>0</v>
      </c>
      <c r="CW256" s="69">
        <v>79</v>
      </c>
      <c r="CX256" s="69">
        <v>0</v>
      </c>
      <c r="CY256" s="69">
        <v>0</v>
      </c>
      <c r="CZ256" s="69">
        <v>0</v>
      </c>
      <c r="DA256" s="69">
        <v>0</v>
      </c>
      <c r="DG256" t="str">
        <f t="shared" si="9"/>
        <v>CO</v>
      </c>
    </row>
    <row r="257" spans="1:111">
      <c r="A257" t="str">
        <f t="shared" ref="A257:A302" si="10">CONCATENATE(B257,DG257)</f>
        <v>07CO</v>
      </c>
      <c r="B257" s="67" t="s">
        <v>6</v>
      </c>
      <c r="C257" s="67" t="s">
        <v>558</v>
      </c>
      <c r="D257" s="67" t="s">
        <v>559</v>
      </c>
      <c r="E257" s="68">
        <v>44342</v>
      </c>
      <c r="F257" s="185" t="s">
        <v>986</v>
      </c>
      <c r="G257" s="67" t="s">
        <v>998</v>
      </c>
      <c r="H257" s="69">
        <v>2</v>
      </c>
      <c r="I257" s="69">
        <v>24</v>
      </c>
      <c r="J257" s="69">
        <v>1200</v>
      </c>
      <c r="K257" s="69">
        <v>1362</v>
      </c>
      <c r="L257" s="69">
        <v>1223</v>
      </c>
      <c r="M257" s="69">
        <v>139</v>
      </c>
      <c r="N257" s="69">
        <v>0</v>
      </c>
      <c r="O257" s="69">
        <v>0</v>
      </c>
      <c r="P257" s="69">
        <v>138</v>
      </c>
      <c r="Q257" s="80">
        <v>24</v>
      </c>
      <c r="R257" s="80">
        <v>85239705</v>
      </c>
      <c r="S257" s="80">
        <v>150000</v>
      </c>
      <c r="T257" s="80">
        <v>85089705</v>
      </c>
      <c r="U257" s="80">
        <v>94443373</v>
      </c>
      <c r="V257" s="80">
        <v>95456225</v>
      </c>
      <c r="W257" s="80">
        <v>0</v>
      </c>
      <c r="X257" s="80">
        <v>0</v>
      </c>
      <c r="Y257" s="80">
        <v>0</v>
      </c>
      <c r="Z257" s="80">
        <v>95456225</v>
      </c>
      <c r="AA257" s="80">
        <v>95322196</v>
      </c>
      <c r="AB257" s="80">
        <v>2218662</v>
      </c>
      <c r="AC257" s="69">
        <v>9203668</v>
      </c>
      <c r="AD257" s="69">
        <v>61</v>
      </c>
      <c r="AE257" s="69">
        <v>0</v>
      </c>
      <c r="AF257" s="80">
        <v>0</v>
      </c>
      <c r="AG257" s="80">
        <v>459126</v>
      </c>
      <c r="AH257" s="69">
        <v>0</v>
      </c>
      <c r="AI257" s="69">
        <v>0</v>
      </c>
      <c r="AJ257" s="80">
        <v>21</v>
      </c>
      <c r="AK257" s="80">
        <v>3062413</v>
      </c>
      <c r="AL257" s="69">
        <v>383024</v>
      </c>
      <c r="AM257" s="69">
        <v>0</v>
      </c>
      <c r="AN257" s="80">
        <v>0</v>
      </c>
      <c r="AO257" s="80">
        <v>0</v>
      </c>
      <c r="AP257" s="69">
        <v>0</v>
      </c>
      <c r="AQ257" s="69">
        <v>0</v>
      </c>
      <c r="AR257" s="80">
        <v>0</v>
      </c>
      <c r="AS257" s="80">
        <v>0</v>
      </c>
      <c r="AT257" s="69">
        <v>0</v>
      </c>
      <c r="AU257" s="69">
        <v>0</v>
      </c>
      <c r="AV257" s="80">
        <v>0</v>
      </c>
      <c r="AW257" s="80">
        <v>0</v>
      </c>
      <c r="AX257" s="69">
        <v>0</v>
      </c>
      <c r="AY257" s="69">
        <v>0</v>
      </c>
      <c r="AZ257" s="80">
        <v>72</v>
      </c>
      <c r="BA257" s="80">
        <v>5033268</v>
      </c>
      <c r="BB257" s="69">
        <v>721885</v>
      </c>
      <c r="BC257" s="69">
        <v>0</v>
      </c>
      <c r="BD257" s="80">
        <v>0</v>
      </c>
      <c r="BE257" s="80">
        <v>886815</v>
      </c>
      <c r="BF257" s="69">
        <v>335970</v>
      </c>
      <c r="BG257" s="69">
        <v>0</v>
      </c>
      <c r="BH257" s="80">
        <v>0</v>
      </c>
      <c r="BI257" s="80">
        <v>0</v>
      </c>
      <c r="BJ257" s="69">
        <v>0</v>
      </c>
      <c r="BK257" s="69">
        <v>0</v>
      </c>
      <c r="BL257" s="80">
        <v>0</v>
      </c>
      <c r="BM257" s="80">
        <v>177538</v>
      </c>
      <c r="BN257" s="69">
        <v>160277</v>
      </c>
      <c r="BO257" s="69">
        <v>0</v>
      </c>
      <c r="BP257" s="80">
        <v>0</v>
      </c>
      <c r="BQ257" s="80">
        <v>0</v>
      </c>
      <c r="BR257" s="69">
        <v>0</v>
      </c>
      <c r="BS257" s="69">
        <v>0</v>
      </c>
      <c r="BT257" s="80">
        <v>0</v>
      </c>
      <c r="BU257" s="80">
        <v>0</v>
      </c>
      <c r="BV257" s="69">
        <v>0</v>
      </c>
      <c r="BW257" s="69">
        <v>0</v>
      </c>
      <c r="BX257" s="80">
        <v>0</v>
      </c>
      <c r="BY257" s="80">
        <v>0</v>
      </c>
      <c r="BZ257" s="69">
        <v>0</v>
      </c>
      <c r="CA257" s="69">
        <v>0</v>
      </c>
      <c r="CB257" s="80">
        <v>93</v>
      </c>
      <c r="CC257" s="80">
        <v>8284381</v>
      </c>
      <c r="CD257" s="69">
        <v>1601156</v>
      </c>
      <c r="CE257" s="69" t="s">
        <v>901</v>
      </c>
      <c r="CF257" s="69" t="s">
        <v>902</v>
      </c>
      <c r="CG257" s="69" t="s">
        <v>709</v>
      </c>
      <c r="CH257" s="69" t="s">
        <v>709</v>
      </c>
      <c r="CI257" s="69" t="s">
        <v>709</v>
      </c>
      <c r="CJ257" s="68" t="s">
        <v>709</v>
      </c>
      <c r="CK257" s="68">
        <v>45930</v>
      </c>
      <c r="CL257" s="185" t="s">
        <v>988</v>
      </c>
      <c r="CM257" s="67" t="s">
        <v>989</v>
      </c>
      <c r="CN257" s="67" t="s">
        <v>168</v>
      </c>
      <c r="CO257" s="68">
        <v>45716</v>
      </c>
      <c r="CP257" s="185" t="s">
        <v>991</v>
      </c>
      <c r="CQ257" s="67" t="s">
        <v>994</v>
      </c>
      <c r="CR257" s="67" t="s">
        <v>1053</v>
      </c>
      <c r="CS257" s="69">
        <v>78472500</v>
      </c>
      <c r="CT257" s="69" t="s">
        <v>930</v>
      </c>
      <c r="CU257" s="69" t="s">
        <v>931</v>
      </c>
      <c r="CV257" s="69">
        <v>0</v>
      </c>
      <c r="CW257" s="69">
        <v>77</v>
      </c>
      <c r="CX257" s="69">
        <v>0</v>
      </c>
      <c r="CY257" s="69">
        <v>0</v>
      </c>
      <c r="CZ257" s="69">
        <v>-1334779</v>
      </c>
      <c r="DA257" s="69">
        <v>0</v>
      </c>
      <c r="DG257" t="str">
        <f t="shared" ref="DG257:DG302" si="11">IF(LEFT(C257,1)="E","DO","CO")</f>
        <v>CO</v>
      </c>
    </row>
    <row r="258" spans="1:111">
      <c r="A258" t="str">
        <f t="shared" si="10"/>
        <v>07CO</v>
      </c>
      <c r="B258" s="67" t="s">
        <v>6</v>
      </c>
      <c r="C258" s="67" t="s">
        <v>560</v>
      </c>
      <c r="D258" s="67" t="s">
        <v>561</v>
      </c>
      <c r="E258" s="68">
        <v>45070</v>
      </c>
      <c r="F258" s="185" t="s">
        <v>986</v>
      </c>
      <c r="G258" s="67" t="s">
        <v>995</v>
      </c>
      <c r="H258" s="69">
        <v>2</v>
      </c>
      <c r="I258" s="69">
        <v>6</v>
      </c>
      <c r="J258" s="69">
        <v>450</v>
      </c>
      <c r="K258" s="69">
        <v>530</v>
      </c>
      <c r="L258" s="69">
        <v>530</v>
      </c>
      <c r="M258" s="69">
        <v>0</v>
      </c>
      <c r="N258" s="69">
        <v>0</v>
      </c>
      <c r="O258" s="69">
        <v>0</v>
      </c>
      <c r="P258" s="69">
        <v>80</v>
      </c>
      <c r="Q258" s="80">
        <v>0</v>
      </c>
      <c r="R258" s="80">
        <v>13856415</v>
      </c>
      <c r="S258" s="80">
        <v>100000</v>
      </c>
      <c r="T258" s="80">
        <v>13756415</v>
      </c>
      <c r="U258" s="80">
        <v>13819912</v>
      </c>
      <c r="V258" s="80">
        <v>13656236</v>
      </c>
      <c r="W258" s="80">
        <v>0</v>
      </c>
      <c r="X258" s="80">
        <v>0</v>
      </c>
      <c r="Y258" s="80">
        <v>0</v>
      </c>
      <c r="Z258" s="80">
        <v>13656236</v>
      </c>
      <c r="AA258" s="80">
        <v>13594713</v>
      </c>
      <c r="AB258" s="80">
        <v>-2106</v>
      </c>
      <c r="AC258" s="69">
        <v>-36503</v>
      </c>
      <c r="AD258" s="69">
        <v>45</v>
      </c>
      <c r="AE258" s="69">
        <v>0</v>
      </c>
      <c r="AF258" s="80">
        <v>0</v>
      </c>
      <c r="AG258" s="80">
        <v>25728</v>
      </c>
      <c r="AH258" s="69">
        <v>22538</v>
      </c>
      <c r="AI258" s="69">
        <v>0</v>
      </c>
      <c r="AJ258" s="80">
        <v>0</v>
      </c>
      <c r="AK258" s="80">
        <v>-116398</v>
      </c>
      <c r="AL258" s="69">
        <v>38900</v>
      </c>
      <c r="AM258" s="69">
        <v>0</v>
      </c>
      <c r="AN258" s="80">
        <v>0</v>
      </c>
      <c r="AO258" s="80">
        <v>0</v>
      </c>
      <c r="AP258" s="69">
        <v>0</v>
      </c>
      <c r="AQ258" s="69">
        <v>0</v>
      </c>
      <c r="AR258" s="80">
        <v>0</v>
      </c>
      <c r="AS258" s="80">
        <v>0</v>
      </c>
      <c r="AT258" s="69">
        <v>0</v>
      </c>
      <c r="AU258" s="69">
        <v>0</v>
      </c>
      <c r="AV258" s="80">
        <v>0</v>
      </c>
      <c r="AW258" s="80">
        <v>0</v>
      </c>
      <c r="AX258" s="69">
        <v>0</v>
      </c>
      <c r="AY258" s="69">
        <v>0</v>
      </c>
      <c r="AZ258" s="80">
        <v>0</v>
      </c>
      <c r="BA258" s="80">
        <v>0</v>
      </c>
      <c r="BB258" s="69">
        <v>0</v>
      </c>
      <c r="BC258" s="69">
        <v>0</v>
      </c>
      <c r="BD258" s="80">
        <v>0</v>
      </c>
      <c r="BE258" s="80">
        <v>0</v>
      </c>
      <c r="BF258" s="69">
        <v>0</v>
      </c>
      <c r="BG258" s="69">
        <v>0</v>
      </c>
      <c r="BH258" s="80">
        <v>0</v>
      </c>
      <c r="BI258" s="80">
        <v>0</v>
      </c>
      <c r="BJ258" s="69">
        <v>0</v>
      </c>
      <c r="BK258" s="69">
        <v>0</v>
      </c>
      <c r="BL258" s="80">
        <v>0</v>
      </c>
      <c r="BM258" s="80">
        <v>0</v>
      </c>
      <c r="BN258" s="69">
        <v>0</v>
      </c>
      <c r="BO258" s="69">
        <v>0</v>
      </c>
      <c r="BP258" s="80">
        <v>0</v>
      </c>
      <c r="BQ258" s="80">
        <v>0</v>
      </c>
      <c r="BR258" s="69">
        <v>0</v>
      </c>
      <c r="BS258" s="69">
        <v>0</v>
      </c>
      <c r="BT258" s="80">
        <v>0</v>
      </c>
      <c r="BU258" s="80">
        <v>0</v>
      </c>
      <c r="BV258" s="69">
        <v>0</v>
      </c>
      <c r="BW258" s="69">
        <v>0</v>
      </c>
      <c r="BX258" s="80">
        <v>0</v>
      </c>
      <c r="BY258" s="80">
        <v>0</v>
      </c>
      <c r="BZ258" s="69">
        <v>0</v>
      </c>
      <c r="CA258" s="69">
        <v>0</v>
      </c>
      <c r="CB258" s="80">
        <v>0</v>
      </c>
      <c r="CC258" s="80">
        <v>-90670</v>
      </c>
      <c r="CD258" s="69">
        <v>61438</v>
      </c>
      <c r="CE258" s="69" t="s">
        <v>735</v>
      </c>
      <c r="CF258" s="69" t="s">
        <v>736</v>
      </c>
      <c r="CG258" s="69" t="s">
        <v>709</v>
      </c>
      <c r="CH258" s="69" t="s">
        <v>709</v>
      </c>
      <c r="CI258" s="69" t="s">
        <v>709</v>
      </c>
      <c r="CJ258" s="68" t="s">
        <v>709</v>
      </c>
      <c r="CK258" s="68">
        <v>46037</v>
      </c>
      <c r="CL258" s="185" t="s">
        <v>991</v>
      </c>
      <c r="CM258" s="67" t="s">
        <v>989</v>
      </c>
      <c r="CN258" s="67" t="s">
        <v>168</v>
      </c>
      <c r="CO258" s="68">
        <v>45796</v>
      </c>
      <c r="CP258" s="185" t="s">
        <v>986</v>
      </c>
      <c r="CQ258" s="67" t="s">
        <v>994</v>
      </c>
      <c r="CR258" s="67" t="s">
        <v>1054</v>
      </c>
      <c r="CS258" s="69">
        <v>14165000</v>
      </c>
      <c r="CT258" s="69"/>
      <c r="CU258" s="69"/>
      <c r="CV258" s="69">
        <v>0</v>
      </c>
      <c r="CW258" s="69">
        <v>35</v>
      </c>
      <c r="CX258" s="69">
        <v>0</v>
      </c>
      <c r="CY258" s="69">
        <v>0</v>
      </c>
      <c r="CZ258" s="69">
        <v>0</v>
      </c>
      <c r="DA258" s="69">
        <v>0</v>
      </c>
      <c r="DG258" t="str">
        <f t="shared" si="11"/>
        <v>CO</v>
      </c>
    </row>
    <row r="259" spans="1:111">
      <c r="A259" t="str">
        <f t="shared" si="10"/>
        <v>07CO</v>
      </c>
      <c r="B259" s="67" t="s">
        <v>6</v>
      </c>
      <c r="C259" s="67" t="s">
        <v>562</v>
      </c>
      <c r="D259" s="67" t="s">
        <v>563</v>
      </c>
      <c r="E259" s="68">
        <v>45063</v>
      </c>
      <c r="F259" s="185" t="s">
        <v>986</v>
      </c>
      <c r="G259" s="67" t="s">
        <v>995</v>
      </c>
      <c r="H259" s="69">
        <v>2</v>
      </c>
      <c r="I259" s="69">
        <v>4</v>
      </c>
      <c r="J259" s="69">
        <v>700</v>
      </c>
      <c r="K259" s="69">
        <v>758</v>
      </c>
      <c r="L259" s="69">
        <v>563</v>
      </c>
      <c r="M259" s="69">
        <v>195</v>
      </c>
      <c r="N259" s="69">
        <v>0</v>
      </c>
      <c r="O259" s="69">
        <v>0</v>
      </c>
      <c r="P259" s="69">
        <v>93</v>
      </c>
      <c r="Q259" s="80">
        <v>-35</v>
      </c>
      <c r="R259" s="80">
        <v>22407724</v>
      </c>
      <c r="S259" s="80">
        <v>150000</v>
      </c>
      <c r="T259" s="80">
        <v>22257724</v>
      </c>
      <c r="U259" s="80">
        <v>24195428</v>
      </c>
      <c r="V259" s="80">
        <v>26279346</v>
      </c>
      <c r="W259" s="80">
        <v>0</v>
      </c>
      <c r="X259" s="80">
        <v>-10000</v>
      </c>
      <c r="Y259" s="80">
        <v>-10000</v>
      </c>
      <c r="Z259" s="80">
        <v>26269346</v>
      </c>
      <c r="AA259" s="80">
        <v>25478372</v>
      </c>
      <c r="AB259" s="80">
        <v>-2078</v>
      </c>
      <c r="AC259" s="69">
        <v>1787704</v>
      </c>
      <c r="AD259" s="69">
        <v>50</v>
      </c>
      <c r="AE259" s="69">
        <v>0</v>
      </c>
      <c r="AF259" s="80">
        <v>0</v>
      </c>
      <c r="AG259" s="80">
        <v>-250600</v>
      </c>
      <c r="AH259" s="69">
        <v>0</v>
      </c>
      <c r="AI259" s="69">
        <v>0</v>
      </c>
      <c r="AJ259" s="80">
        <v>0</v>
      </c>
      <c r="AK259" s="80">
        <v>189104</v>
      </c>
      <c r="AL259" s="69">
        <v>0</v>
      </c>
      <c r="AM259" s="69">
        <v>0</v>
      </c>
      <c r="AN259" s="80">
        <v>0</v>
      </c>
      <c r="AO259" s="80">
        <v>0</v>
      </c>
      <c r="AP259" s="69">
        <v>0</v>
      </c>
      <c r="AQ259" s="69">
        <v>0</v>
      </c>
      <c r="AR259" s="80">
        <v>0</v>
      </c>
      <c r="AS259" s="80">
        <v>0</v>
      </c>
      <c r="AT259" s="69">
        <v>0</v>
      </c>
      <c r="AU259" s="69">
        <v>0</v>
      </c>
      <c r="AV259" s="80">
        <v>0</v>
      </c>
      <c r="AW259" s="80">
        <v>0</v>
      </c>
      <c r="AX259" s="69">
        <v>0</v>
      </c>
      <c r="AY259" s="69">
        <v>0</v>
      </c>
      <c r="AZ259" s="80">
        <v>0</v>
      </c>
      <c r="BA259" s="80">
        <v>0</v>
      </c>
      <c r="BB259" s="69">
        <v>0</v>
      </c>
      <c r="BC259" s="69">
        <v>0</v>
      </c>
      <c r="BD259" s="80">
        <v>0</v>
      </c>
      <c r="BE259" s="80">
        <v>9188</v>
      </c>
      <c r="BF259" s="69">
        <v>0</v>
      </c>
      <c r="BG259" s="69">
        <v>0</v>
      </c>
      <c r="BH259" s="80">
        <v>0</v>
      </c>
      <c r="BI259" s="80">
        <v>0</v>
      </c>
      <c r="BJ259" s="69">
        <v>0</v>
      </c>
      <c r="BK259" s="69">
        <v>0</v>
      </c>
      <c r="BL259" s="80">
        <v>0</v>
      </c>
      <c r="BM259" s="80">
        <v>74142</v>
      </c>
      <c r="BN259" s="69">
        <v>0</v>
      </c>
      <c r="BO259" s="69">
        <v>0</v>
      </c>
      <c r="BP259" s="80">
        <v>0</v>
      </c>
      <c r="BQ259" s="80">
        <v>0</v>
      </c>
      <c r="BR259" s="69">
        <v>0</v>
      </c>
      <c r="BS259" s="69">
        <v>0</v>
      </c>
      <c r="BT259" s="80">
        <v>0</v>
      </c>
      <c r="BU259" s="80">
        <v>0</v>
      </c>
      <c r="BV259" s="69">
        <v>0</v>
      </c>
      <c r="BW259" s="69">
        <v>0</v>
      </c>
      <c r="BX259" s="80">
        <v>0</v>
      </c>
      <c r="BY259" s="80">
        <v>0</v>
      </c>
      <c r="BZ259" s="69">
        <v>0</v>
      </c>
      <c r="CA259" s="69">
        <v>0</v>
      </c>
      <c r="CB259" s="80">
        <v>0</v>
      </c>
      <c r="CC259" s="80">
        <v>21834</v>
      </c>
      <c r="CD259" s="69">
        <v>0</v>
      </c>
      <c r="CE259" s="69" t="s">
        <v>973</v>
      </c>
      <c r="CF259" s="69" t="s">
        <v>974</v>
      </c>
      <c r="CG259" s="69" t="s">
        <v>709</v>
      </c>
      <c r="CH259" s="69" t="s">
        <v>709</v>
      </c>
      <c r="CI259" s="69" t="s">
        <v>709</v>
      </c>
      <c r="CJ259" s="68" t="s">
        <v>709</v>
      </c>
      <c r="CK259" s="68">
        <v>46063</v>
      </c>
      <c r="CL259" s="185" t="s">
        <v>991</v>
      </c>
      <c r="CM259" s="67" t="s">
        <v>989</v>
      </c>
      <c r="CN259" s="67" t="s">
        <v>168</v>
      </c>
      <c r="CO259" s="68">
        <v>45814</v>
      </c>
      <c r="CP259" s="185" t="s">
        <v>986</v>
      </c>
      <c r="CQ259" s="67" t="s">
        <v>994</v>
      </c>
      <c r="CR259" s="67" t="s">
        <v>1053</v>
      </c>
      <c r="CS259" s="69">
        <v>23830100</v>
      </c>
      <c r="CT259" s="69"/>
      <c r="CU259" s="69"/>
      <c r="CV259" s="69">
        <v>0</v>
      </c>
      <c r="CW259" s="69">
        <v>43</v>
      </c>
      <c r="CX259" s="69">
        <v>0</v>
      </c>
      <c r="CY259" s="69">
        <v>0</v>
      </c>
      <c r="CZ259" s="69">
        <v>0</v>
      </c>
      <c r="DA259" s="69">
        <v>0</v>
      </c>
      <c r="DG259" t="str">
        <f t="shared" si="11"/>
        <v>CO</v>
      </c>
    </row>
    <row r="260" spans="1:111">
      <c r="A260" t="str">
        <f t="shared" si="10"/>
        <v>07CO</v>
      </c>
      <c r="B260" s="67" t="s">
        <v>6</v>
      </c>
      <c r="C260" s="67" t="s">
        <v>564</v>
      </c>
      <c r="D260" s="67" t="s">
        <v>565</v>
      </c>
      <c r="E260" s="68">
        <v>44979</v>
      </c>
      <c r="F260" s="185" t="s">
        <v>991</v>
      </c>
      <c r="G260" s="67" t="s">
        <v>995</v>
      </c>
      <c r="H260" s="69">
        <v>1</v>
      </c>
      <c r="I260" s="69">
        <v>3</v>
      </c>
      <c r="J260" s="69">
        <v>225</v>
      </c>
      <c r="K260" s="69">
        <v>324</v>
      </c>
      <c r="L260" s="69">
        <v>324</v>
      </c>
      <c r="M260" s="69">
        <v>0</v>
      </c>
      <c r="N260" s="69">
        <v>0</v>
      </c>
      <c r="O260" s="69">
        <v>0</v>
      </c>
      <c r="P260" s="69">
        <v>99</v>
      </c>
      <c r="Q260" s="80">
        <v>0</v>
      </c>
      <c r="R260" s="80">
        <v>8085082</v>
      </c>
      <c r="S260" s="80">
        <v>90000</v>
      </c>
      <c r="T260" s="80">
        <v>7995082</v>
      </c>
      <c r="U260" s="80">
        <v>8115381</v>
      </c>
      <c r="V260" s="80">
        <v>7967342</v>
      </c>
      <c r="W260" s="80">
        <v>0</v>
      </c>
      <c r="X260" s="80">
        <v>0</v>
      </c>
      <c r="Y260" s="80">
        <v>0</v>
      </c>
      <c r="Z260" s="80">
        <v>7967342</v>
      </c>
      <c r="AA260" s="80">
        <v>7885022</v>
      </c>
      <c r="AB260" s="80">
        <v>-54392</v>
      </c>
      <c r="AC260" s="69">
        <v>30299</v>
      </c>
      <c r="AD260" s="69">
        <v>59</v>
      </c>
      <c r="AE260" s="69">
        <v>0</v>
      </c>
      <c r="AF260" s="80">
        <v>0</v>
      </c>
      <c r="AG260" s="80">
        <v>0</v>
      </c>
      <c r="AH260" s="69">
        <v>0</v>
      </c>
      <c r="AI260" s="69">
        <v>0</v>
      </c>
      <c r="AJ260" s="80">
        <v>0</v>
      </c>
      <c r="AK260" s="80">
        <v>4879</v>
      </c>
      <c r="AL260" s="69">
        <v>0</v>
      </c>
      <c r="AM260" s="69">
        <v>0</v>
      </c>
      <c r="AN260" s="80">
        <v>0</v>
      </c>
      <c r="AO260" s="80">
        <v>0</v>
      </c>
      <c r="AP260" s="69">
        <v>0</v>
      </c>
      <c r="AQ260" s="69">
        <v>0</v>
      </c>
      <c r="AR260" s="80">
        <v>0</v>
      </c>
      <c r="AS260" s="80">
        <v>0</v>
      </c>
      <c r="AT260" s="69">
        <v>0</v>
      </c>
      <c r="AU260" s="69">
        <v>0</v>
      </c>
      <c r="AV260" s="80">
        <v>0</v>
      </c>
      <c r="AW260" s="80">
        <v>0</v>
      </c>
      <c r="AX260" s="69">
        <v>0</v>
      </c>
      <c r="AY260" s="69">
        <v>29</v>
      </c>
      <c r="AZ260" s="80">
        <v>0</v>
      </c>
      <c r="BA260" s="80">
        <v>0</v>
      </c>
      <c r="BB260" s="69">
        <v>0</v>
      </c>
      <c r="BC260" s="69">
        <v>0</v>
      </c>
      <c r="BD260" s="80">
        <v>0</v>
      </c>
      <c r="BE260" s="80">
        <v>0</v>
      </c>
      <c r="BF260" s="69">
        <v>0</v>
      </c>
      <c r="BG260" s="69">
        <v>0</v>
      </c>
      <c r="BH260" s="80">
        <v>0</v>
      </c>
      <c r="BI260" s="80">
        <v>0</v>
      </c>
      <c r="BJ260" s="69">
        <v>0</v>
      </c>
      <c r="BK260" s="69">
        <v>0</v>
      </c>
      <c r="BL260" s="80">
        <v>0</v>
      </c>
      <c r="BM260" s="80">
        <v>0</v>
      </c>
      <c r="BN260" s="69">
        <v>0</v>
      </c>
      <c r="BO260" s="69">
        <v>0</v>
      </c>
      <c r="BP260" s="80">
        <v>0</v>
      </c>
      <c r="BQ260" s="80">
        <v>0</v>
      </c>
      <c r="BR260" s="69">
        <v>0</v>
      </c>
      <c r="BS260" s="69">
        <v>0</v>
      </c>
      <c r="BT260" s="80">
        <v>0</v>
      </c>
      <c r="BU260" s="80">
        <v>0</v>
      </c>
      <c r="BV260" s="69">
        <v>0</v>
      </c>
      <c r="BW260" s="69">
        <v>0</v>
      </c>
      <c r="BX260" s="80">
        <v>0</v>
      </c>
      <c r="BY260" s="80">
        <v>0</v>
      </c>
      <c r="BZ260" s="69">
        <v>0</v>
      </c>
      <c r="CA260" s="69">
        <v>29</v>
      </c>
      <c r="CB260" s="80">
        <v>0</v>
      </c>
      <c r="CC260" s="80">
        <v>4879</v>
      </c>
      <c r="CD260" s="69">
        <v>0</v>
      </c>
      <c r="CE260" s="69" t="s">
        <v>730</v>
      </c>
      <c r="CF260" s="69" t="s">
        <v>731</v>
      </c>
      <c r="CG260" s="69" t="s">
        <v>709</v>
      </c>
      <c r="CH260" s="69" t="s">
        <v>709</v>
      </c>
      <c r="CI260" s="69" t="s">
        <v>709</v>
      </c>
      <c r="CJ260" s="68" t="s">
        <v>709</v>
      </c>
      <c r="CK260" s="68">
        <v>45891</v>
      </c>
      <c r="CL260" s="185" t="s">
        <v>988</v>
      </c>
      <c r="CM260" s="67" t="s">
        <v>989</v>
      </c>
      <c r="CN260" s="67" t="s">
        <v>168</v>
      </c>
      <c r="CO260" s="68">
        <v>45617</v>
      </c>
      <c r="CP260" s="185" t="s">
        <v>993</v>
      </c>
      <c r="CQ260" s="67" t="s">
        <v>994</v>
      </c>
      <c r="CR260" s="67" t="s">
        <v>1055</v>
      </c>
      <c r="CS260" s="69">
        <v>9550800</v>
      </c>
      <c r="CT260" s="69"/>
      <c r="CU260" s="69"/>
      <c r="CV260" s="69">
        <v>0</v>
      </c>
      <c r="CW260" s="69">
        <v>11</v>
      </c>
      <c r="CX260" s="69">
        <v>0</v>
      </c>
      <c r="CY260" s="69">
        <v>0</v>
      </c>
      <c r="CZ260" s="69">
        <v>0</v>
      </c>
      <c r="DA260" s="69">
        <v>0</v>
      </c>
      <c r="DG260" t="str">
        <f t="shared" si="11"/>
        <v>CO</v>
      </c>
    </row>
    <row r="261" spans="1:111">
      <c r="A261" t="str">
        <f t="shared" si="10"/>
        <v>07CO</v>
      </c>
      <c r="B261" s="67" t="s">
        <v>6</v>
      </c>
      <c r="C261" s="67" t="s">
        <v>566</v>
      </c>
      <c r="D261" s="67" t="s">
        <v>567</v>
      </c>
      <c r="E261" s="68">
        <v>45091</v>
      </c>
      <c r="F261" s="185" t="s">
        <v>986</v>
      </c>
      <c r="G261" s="67" t="s">
        <v>995</v>
      </c>
      <c r="H261" s="69">
        <v>2</v>
      </c>
      <c r="I261" s="69">
        <v>3</v>
      </c>
      <c r="J261" s="69">
        <v>210</v>
      </c>
      <c r="K261" s="69">
        <v>477</v>
      </c>
      <c r="L261" s="69">
        <v>477</v>
      </c>
      <c r="M261" s="69">
        <v>0</v>
      </c>
      <c r="N261" s="69">
        <v>0</v>
      </c>
      <c r="O261" s="69">
        <v>0</v>
      </c>
      <c r="P261" s="69">
        <v>230</v>
      </c>
      <c r="Q261" s="80">
        <v>37</v>
      </c>
      <c r="R261" s="80">
        <v>6290573</v>
      </c>
      <c r="S261" s="80">
        <v>50000</v>
      </c>
      <c r="T261" s="80">
        <v>6240573</v>
      </c>
      <c r="U261" s="80">
        <v>6754957</v>
      </c>
      <c r="V261" s="80">
        <v>7072599</v>
      </c>
      <c r="W261" s="80">
        <v>0</v>
      </c>
      <c r="X261" s="80">
        <v>0</v>
      </c>
      <c r="Y261" s="80">
        <v>0</v>
      </c>
      <c r="Z261" s="80">
        <v>7072599</v>
      </c>
      <c r="AA261" s="80">
        <v>6755948</v>
      </c>
      <c r="AB261" s="80">
        <v>-125</v>
      </c>
      <c r="AC261" s="69">
        <v>464384</v>
      </c>
      <c r="AD261" s="69">
        <v>209</v>
      </c>
      <c r="AE261" s="69">
        <v>0</v>
      </c>
      <c r="AF261" s="80">
        <v>20</v>
      </c>
      <c r="AG261" s="80">
        <v>65635</v>
      </c>
      <c r="AH261" s="69">
        <v>0</v>
      </c>
      <c r="AI261" s="69">
        <v>0</v>
      </c>
      <c r="AJ261" s="80">
        <v>7</v>
      </c>
      <c r="AK261" s="80">
        <v>7306</v>
      </c>
      <c r="AL261" s="69">
        <v>0</v>
      </c>
      <c r="AM261" s="69">
        <v>0</v>
      </c>
      <c r="AN261" s="80">
        <v>0</v>
      </c>
      <c r="AO261" s="80">
        <v>82224</v>
      </c>
      <c r="AP261" s="69">
        <v>0</v>
      </c>
      <c r="AQ261" s="69">
        <v>0</v>
      </c>
      <c r="AR261" s="80">
        <v>0</v>
      </c>
      <c r="AS261" s="80">
        <v>0</v>
      </c>
      <c r="AT261" s="69">
        <v>0</v>
      </c>
      <c r="AU261" s="69">
        <v>0</v>
      </c>
      <c r="AV261" s="80">
        <v>0</v>
      </c>
      <c r="AW261" s="80">
        <v>0</v>
      </c>
      <c r="AX261" s="69">
        <v>0</v>
      </c>
      <c r="AY261" s="69">
        <v>0</v>
      </c>
      <c r="AZ261" s="80">
        <v>0</v>
      </c>
      <c r="BA261" s="80">
        <v>2262</v>
      </c>
      <c r="BB261" s="69">
        <v>0</v>
      </c>
      <c r="BC261" s="69">
        <v>0</v>
      </c>
      <c r="BD261" s="80">
        <v>0</v>
      </c>
      <c r="BE261" s="80">
        <v>0</v>
      </c>
      <c r="BF261" s="69">
        <v>0</v>
      </c>
      <c r="BG261" s="69">
        <v>0</v>
      </c>
      <c r="BH261" s="80">
        <v>0</v>
      </c>
      <c r="BI261" s="80">
        <v>0</v>
      </c>
      <c r="BJ261" s="69">
        <v>0</v>
      </c>
      <c r="BK261" s="69">
        <v>0</v>
      </c>
      <c r="BL261" s="80">
        <v>0</v>
      </c>
      <c r="BM261" s="80">
        <v>0</v>
      </c>
      <c r="BN261" s="69">
        <v>0</v>
      </c>
      <c r="BO261" s="69">
        <v>0</v>
      </c>
      <c r="BP261" s="80">
        <v>0</v>
      </c>
      <c r="BQ261" s="80">
        <v>0</v>
      </c>
      <c r="BR261" s="69">
        <v>0</v>
      </c>
      <c r="BS261" s="69">
        <v>0</v>
      </c>
      <c r="BT261" s="80">
        <v>0</v>
      </c>
      <c r="BU261" s="80">
        <v>0</v>
      </c>
      <c r="BV261" s="69">
        <v>0</v>
      </c>
      <c r="BW261" s="69">
        <v>0</v>
      </c>
      <c r="BX261" s="80">
        <v>0</v>
      </c>
      <c r="BY261" s="80">
        <v>0</v>
      </c>
      <c r="BZ261" s="69">
        <v>0</v>
      </c>
      <c r="CA261" s="69">
        <v>0</v>
      </c>
      <c r="CB261" s="80">
        <v>27</v>
      </c>
      <c r="CC261" s="80">
        <v>157426</v>
      </c>
      <c r="CD261" s="69">
        <v>0</v>
      </c>
      <c r="CE261" s="69" t="s">
        <v>730</v>
      </c>
      <c r="CF261" s="69" t="s">
        <v>731</v>
      </c>
      <c r="CG261" s="69" t="s">
        <v>709</v>
      </c>
      <c r="CH261" s="69" t="s">
        <v>709</v>
      </c>
      <c r="CI261" s="69" t="s">
        <v>709</v>
      </c>
      <c r="CJ261" s="68" t="s">
        <v>709</v>
      </c>
      <c r="CK261" s="68">
        <v>45978</v>
      </c>
      <c r="CL261" s="185" t="s">
        <v>993</v>
      </c>
      <c r="CM261" s="67" t="s">
        <v>989</v>
      </c>
      <c r="CN261" s="67" t="s">
        <v>168</v>
      </c>
      <c r="CO261" s="68">
        <v>45775</v>
      </c>
      <c r="CP261" s="185" t="s">
        <v>986</v>
      </c>
      <c r="CQ261" s="67" t="s">
        <v>994</v>
      </c>
      <c r="CR261" s="67" t="s">
        <v>1054</v>
      </c>
      <c r="CS261" s="69">
        <v>6135700</v>
      </c>
      <c r="CT261" s="69"/>
      <c r="CU261" s="69"/>
      <c r="CV261" s="69">
        <v>25</v>
      </c>
      <c r="CW261" s="69">
        <v>31</v>
      </c>
      <c r="CX261" s="69">
        <v>0</v>
      </c>
      <c r="CY261" s="69">
        <v>0</v>
      </c>
      <c r="CZ261" s="69">
        <v>0</v>
      </c>
      <c r="DA261" s="69">
        <v>0</v>
      </c>
      <c r="DG261" t="str">
        <f t="shared" si="11"/>
        <v>CO</v>
      </c>
    </row>
    <row r="262" spans="1:111">
      <c r="A262" t="str">
        <f t="shared" si="10"/>
        <v>07CO</v>
      </c>
      <c r="B262" s="67" t="s">
        <v>6</v>
      </c>
      <c r="C262" s="67" t="s">
        <v>569</v>
      </c>
      <c r="D262" s="67" t="s">
        <v>570</v>
      </c>
      <c r="E262" s="68">
        <v>45196</v>
      </c>
      <c r="F262" s="185" t="s">
        <v>988</v>
      </c>
      <c r="G262" s="67" t="s">
        <v>990</v>
      </c>
      <c r="H262" s="69">
        <v>1</v>
      </c>
      <c r="I262" s="69">
        <v>2</v>
      </c>
      <c r="J262" s="69">
        <v>150</v>
      </c>
      <c r="K262" s="69">
        <v>311</v>
      </c>
      <c r="L262" s="69">
        <v>311</v>
      </c>
      <c r="M262" s="69">
        <v>0</v>
      </c>
      <c r="N262" s="69">
        <v>0</v>
      </c>
      <c r="O262" s="69">
        <v>0</v>
      </c>
      <c r="P262" s="69">
        <v>161</v>
      </c>
      <c r="Q262" s="80">
        <v>0</v>
      </c>
      <c r="R262" s="80">
        <v>2469300</v>
      </c>
      <c r="S262" s="80">
        <v>50000</v>
      </c>
      <c r="T262" s="80">
        <v>2419300</v>
      </c>
      <c r="U262" s="80">
        <v>2490043</v>
      </c>
      <c r="V262" s="80">
        <v>2487609</v>
      </c>
      <c r="W262" s="80">
        <v>0</v>
      </c>
      <c r="X262" s="80">
        <v>0</v>
      </c>
      <c r="Y262" s="80">
        <v>0</v>
      </c>
      <c r="Z262" s="80">
        <v>2487609</v>
      </c>
      <c r="AA262" s="80">
        <v>2486604</v>
      </c>
      <c r="AB262" s="80">
        <v>-1005</v>
      </c>
      <c r="AC262" s="69">
        <v>20743</v>
      </c>
      <c r="AD262" s="69">
        <v>111</v>
      </c>
      <c r="AE262" s="69">
        <v>0</v>
      </c>
      <c r="AF262" s="80">
        <v>0</v>
      </c>
      <c r="AG262" s="80">
        <v>31460</v>
      </c>
      <c r="AH262" s="69">
        <v>0</v>
      </c>
      <c r="AI262" s="69">
        <v>0</v>
      </c>
      <c r="AJ262" s="80">
        <v>0</v>
      </c>
      <c r="AK262" s="80">
        <v>8461</v>
      </c>
      <c r="AL262" s="69">
        <v>0</v>
      </c>
      <c r="AM262" s="69">
        <v>0</v>
      </c>
      <c r="AN262" s="80">
        <v>0</v>
      </c>
      <c r="AO262" s="80">
        <v>0</v>
      </c>
      <c r="AP262" s="69">
        <v>0</v>
      </c>
      <c r="AQ262" s="69">
        <v>0</v>
      </c>
      <c r="AR262" s="80">
        <v>0</v>
      </c>
      <c r="AS262" s="80">
        <v>0</v>
      </c>
      <c r="AT262" s="69">
        <v>0</v>
      </c>
      <c r="AU262" s="69">
        <v>0</v>
      </c>
      <c r="AV262" s="80">
        <v>0</v>
      </c>
      <c r="AW262" s="80">
        <v>0</v>
      </c>
      <c r="AX262" s="69">
        <v>0</v>
      </c>
      <c r="AY262" s="69">
        <v>0</v>
      </c>
      <c r="AZ262" s="80">
        <v>0</v>
      </c>
      <c r="BA262" s="80">
        <v>0</v>
      </c>
      <c r="BB262" s="69">
        <v>0</v>
      </c>
      <c r="BC262" s="69">
        <v>0</v>
      </c>
      <c r="BD262" s="80">
        <v>0</v>
      </c>
      <c r="BE262" s="80">
        <v>0</v>
      </c>
      <c r="BF262" s="69">
        <v>0</v>
      </c>
      <c r="BG262" s="69">
        <v>0</v>
      </c>
      <c r="BH262" s="80">
        <v>0</v>
      </c>
      <c r="BI262" s="80">
        <v>0</v>
      </c>
      <c r="BJ262" s="69">
        <v>0</v>
      </c>
      <c r="BK262" s="69">
        <v>0</v>
      </c>
      <c r="BL262" s="80">
        <v>0</v>
      </c>
      <c r="BM262" s="80">
        <v>0</v>
      </c>
      <c r="BN262" s="69">
        <v>0</v>
      </c>
      <c r="BO262" s="69">
        <v>0</v>
      </c>
      <c r="BP262" s="80">
        <v>0</v>
      </c>
      <c r="BQ262" s="80">
        <v>0</v>
      </c>
      <c r="BR262" s="69">
        <v>0</v>
      </c>
      <c r="BS262" s="69">
        <v>0</v>
      </c>
      <c r="BT262" s="80">
        <v>0</v>
      </c>
      <c r="BU262" s="80">
        <v>0</v>
      </c>
      <c r="BV262" s="69">
        <v>0</v>
      </c>
      <c r="BW262" s="69">
        <v>0</v>
      </c>
      <c r="BX262" s="80">
        <v>0</v>
      </c>
      <c r="BY262" s="80">
        <v>0</v>
      </c>
      <c r="BZ262" s="69">
        <v>0</v>
      </c>
      <c r="CA262" s="69">
        <v>0</v>
      </c>
      <c r="CB262" s="80">
        <v>0</v>
      </c>
      <c r="CC262" s="80">
        <v>39921</v>
      </c>
      <c r="CD262" s="69">
        <v>0</v>
      </c>
      <c r="CE262" s="69" t="s">
        <v>730</v>
      </c>
      <c r="CF262" s="69" t="s">
        <v>731</v>
      </c>
      <c r="CG262" s="69" t="s">
        <v>709</v>
      </c>
      <c r="CH262" s="69" t="s">
        <v>709</v>
      </c>
      <c r="CI262" s="69" t="s">
        <v>709</v>
      </c>
      <c r="CJ262" s="68" t="s">
        <v>709</v>
      </c>
      <c r="CK262" s="68">
        <v>45887</v>
      </c>
      <c r="CL262" s="185" t="s">
        <v>988</v>
      </c>
      <c r="CM262" s="67" t="s">
        <v>989</v>
      </c>
      <c r="CN262" s="67" t="s">
        <v>168</v>
      </c>
      <c r="CO262" s="68">
        <v>45750</v>
      </c>
      <c r="CP262" s="185" t="s">
        <v>986</v>
      </c>
      <c r="CQ262" s="67" t="s">
        <v>994</v>
      </c>
      <c r="CR262" s="67" t="s">
        <v>1054</v>
      </c>
      <c r="CS262" s="69">
        <v>2285000</v>
      </c>
      <c r="CT262" s="69"/>
      <c r="CU262" s="69"/>
      <c r="CV262" s="69">
        <v>0</v>
      </c>
      <c r="CW262" s="69">
        <v>50</v>
      </c>
      <c r="CX262" s="69">
        <v>0</v>
      </c>
      <c r="CY262" s="69">
        <v>0</v>
      </c>
      <c r="CZ262" s="69">
        <v>0</v>
      </c>
      <c r="DA262" s="69">
        <v>0</v>
      </c>
      <c r="DG262" t="str">
        <f t="shared" si="11"/>
        <v>CO</v>
      </c>
    </row>
    <row r="263" spans="1:111">
      <c r="A263" t="str">
        <f t="shared" si="10"/>
        <v>07CO</v>
      </c>
      <c r="B263" s="67" t="s">
        <v>6</v>
      </c>
      <c r="C263" s="67" t="s">
        <v>571</v>
      </c>
      <c r="D263" s="67" t="s">
        <v>572</v>
      </c>
      <c r="E263" s="68">
        <v>45091</v>
      </c>
      <c r="F263" s="185" t="s">
        <v>986</v>
      </c>
      <c r="G263" s="67" t="s">
        <v>995</v>
      </c>
      <c r="H263" s="69">
        <v>2</v>
      </c>
      <c r="I263" s="69">
        <v>10</v>
      </c>
      <c r="J263" s="69">
        <v>300</v>
      </c>
      <c r="K263" s="69">
        <v>571</v>
      </c>
      <c r="L263" s="69">
        <v>566</v>
      </c>
      <c r="M263" s="69">
        <v>5</v>
      </c>
      <c r="N263" s="69">
        <v>0</v>
      </c>
      <c r="O263" s="69">
        <v>0</v>
      </c>
      <c r="P263" s="69">
        <v>271</v>
      </c>
      <c r="Q263" s="80">
        <v>0</v>
      </c>
      <c r="R263" s="80">
        <v>13134873</v>
      </c>
      <c r="S263" s="80">
        <v>115000</v>
      </c>
      <c r="T263" s="80">
        <v>13019873</v>
      </c>
      <c r="U263" s="80">
        <v>13851674</v>
      </c>
      <c r="V263" s="80">
        <v>14146391</v>
      </c>
      <c r="W263" s="80">
        <v>0</v>
      </c>
      <c r="X263" s="80">
        <v>0</v>
      </c>
      <c r="Y263" s="80">
        <v>0</v>
      </c>
      <c r="Z263" s="80">
        <v>14146391</v>
      </c>
      <c r="AA263" s="80">
        <v>14074398</v>
      </c>
      <c r="AB263" s="80">
        <v>-29541</v>
      </c>
      <c r="AC263" s="69">
        <v>716801</v>
      </c>
      <c r="AD263" s="69">
        <v>160</v>
      </c>
      <c r="AE263" s="69">
        <v>9</v>
      </c>
      <c r="AF263" s="80">
        <v>0</v>
      </c>
      <c r="AG263" s="80">
        <v>197732</v>
      </c>
      <c r="AH263" s="69">
        <v>0</v>
      </c>
      <c r="AI263" s="69">
        <v>0</v>
      </c>
      <c r="AJ263" s="80">
        <v>0</v>
      </c>
      <c r="AK263" s="80">
        <v>430314</v>
      </c>
      <c r="AL263" s="69">
        <v>44320</v>
      </c>
      <c r="AM263" s="69">
        <v>0</v>
      </c>
      <c r="AN263" s="80">
        <v>0</v>
      </c>
      <c r="AO263" s="80">
        <v>0</v>
      </c>
      <c r="AP263" s="69">
        <v>0</v>
      </c>
      <c r="AQ263" s="69">
        <v>0</v>
      </c>
      <c r="AR263" s="80">
        <v>0</v>
      </c>
      <c r="AS263" s="80">
        <v>0</v>
      </c>
      <c r="AT263" s="69">
        <v>0</v>
      </c>
      <c r="AU263" s="69">
        <v>0</v>
      </c>
      <c r="AV263" s="80">
        <v>0</v>
      </c>
      <c r="AW263" s="80">
        <v>0</v>
      </c>
      <c r="AX263" s="69">
        <v>0</v>
      </c>
      <c r="AY263" s="69">
        <v>0</v>
      </c>
      <c r="AZ263" s="80">
        <v>0</v>
      </c>
      <c r="BA263" s="80">
        <v>12435</v>
      </c>
      <c r="BB263" s="69">
        <v>0</v>
      </c>
      <c r="BC263" s="69">
        <v>0</v>
      </c>
      <c r="BD263" s="80">
        <v>0</v>
      </c>
      <c r="BE263" s="80">
        <v>0</v>
      </c>
      <c r="BF263" s="69">
        <v>0</v>
      </c>
      <c r="BG263" s="69">
        <v>0</v>
      </c>
      <c r="BH263" s="80">
        <v>0</v>
      </c>
      <c r="BI263" s="80">
        <v>0</v>
      </c>
      <c r="BJ263" s="69">
        <v>0</v>
      </c>
      <c r="BK263" s="69">
        <v>0</v>
      </c>
      <c r="BL263" s="80">
        <v>0</v>
      </c>
      <c r="BM263" s="80">
        <v>0</v>
      </c>
      <c r="BN263" s="69">
        <v>0</v>
      </c>
      <c r="BO263" s="69">
        <v>0</v>
      </c>
      <c r="BP263" s="80">
        <v>0</v>
      </c>
      <c r="BQ263" s="80">
        <v>0</v>
      </c>
      <c r="BR263" s="69">
        <v>0</v>
      </c>
      <c r="BS263" s="69">
        <v>49</v>
      </c>
      <c r="BT263" s="80">
        <v>0</v>
      </c>
      <c r="BU263" s="80">
        <v>0</v>
      </c>
      <c r="BV263" s="69">
        <v>0</v>
      </c>
      <c r="BW263" s="69">
        <v>0</v>
      </c>
      <c r="BX263" s="80">
        <v>0</v>
      </c>
      <c r="BY263" s="80">
        <v>0</v>
      </c>
      <c r="BZ263" s="69">
        <v>0</v>
      </c>
      <c r="CA263" s="69">
        <v>58</v>
      </c>
      <c r="CB263" s="80">
        <v>0</v>
      </c>
      <c r="CC263" s="80">
        <v>640481</v>
      </c>
      <c r="CD263" s="69">
        <v>44320</v>
      </c>
      <c r="CE263" s="69" t="s">
        <v>720</v>
      </c>
      <c r="CF263" s="69" t="s">
        <v>721</v>
      </c>
      <c r="CG263" s="69" t="s">
        <v>709</v>
      </c>
      <c r="CH263" s="69" t="s">
        <v>709</v>
      </c>
      <c r="CI263" s="69" t="s">
        <v>709</v>
      </c>
      <c r="CJ263" s="68" t="s">
        <v>709</v>
      </c>
      <c r="CK263" s="68">
        <v>46092</v>
      </c>
      <c r="CL263" s="185" t="s">
        <v>991</v>
      </c>
      <c r="CM263" s="67" t="s">
        <v>989</v>
      </c>
      <c r="CN263" s="67" t="s">
        <v>168</v>
      </c>
      <c r="CO263" s="68">
        <v>45860</v>
      </c>
      <c r="CP263" s="185" t="s">
        <v>988</v>
      </c>
      <c r="CQ263" s="67" t="s">
        <v>989</v>
      </c>
      <c r="CR263" s="67" t="s">
        <v>1055</v>
      </c>
      <c r="CS263" s="69">
        <v>13139100</v>
      </c>
      <c r="CT263" s="69"/>
      <c r="CU263" s="69"/>
      <c r="CV263" s="69">
        <v>0</v>
      </c>
      <c r="CW263" s="69">
        <v>53</v>
      </c>
      <c r="CX263" s="69">
        <v>0</v>
      </c>
      <c r="CY263" s="69">
        <v>0</v>
      </c>
      <c r="CZ263" s="69">
        <v>0</v>
      </c>
      <c r="DA263" s="69">
        <v>0</v>
      </c>
      <c r="DG263" t="str">
        <f t="shared" si="11"/>
        <v>CO</v>
      </c>
    </row>
    <row r="264" spans="1:111">
      <c r="A264" t="str">
        <f t="shared" si="10"/>
        <v>07CO</v>
      </c>
      <c r="B264" s="67" t="s">
        <v>6</v>
      </c>
      <c r="C264" s="67" t="s">
        <v>573</v>
      </c>
      <c r="D264" s="67" t="s">
        <v>574</v>
      </c>
      <c r="E264" s="68">
        <v>45091</v>
      </c>
      <c r="F264" s="185" t="s">
        <v>986</v>
      </c>
      <c r="G264" s="67" t="s">
        <v>995</v>
      </c>
      <c r="H264" s="69">
        <v>1</v>
      </c>
      <c r="I264" s="69">
        <v>2</v>
      </c>
      <c r="J264" s="69">
        <v>230</v>
      </c>
      <c r="K264" s="69">
        <v>430</v>
      </c>
      <c r="L264" s="69">
        <v>430</v>
      </c>
      <c r="M264" s="69">
        <v>0</v>
      </c>
      <c r="N264" s="69">
        <v>0</v>
      </c>
      <c r="O264" s="69">
        <v>0</v>
      </c>
      <c r="P264" s="69">
        <v>181</v>
      </c>
      <c r="Q264" s="80">
        <v>19</v>
      </c>
      <c r="R264" s="80">
        <v>6730280</v>
      </c>
      <c r="S264" s="80">
        <v>60000</v>
      </c>
      <c r="T264" s="80">
        <v>6670280</v>
      </c>
      <c r="U264" s="80">
        <v>6779810</v>
      </c>
      <c r="V264" s="80">
        <v>6697913</v>
      </c>
      <c r="W264" s="80">
        <v>0</v>
      </c>
      <c r="X264" s="80">
        <v>0</v>
      </c>
      <c r="Y264" s="80">
        <v>0</v>
      </c>
      <c r="Z264" s="80">
        <v>6697913</v>
      </c>
      <c r="AA264" s="80">
        <v>6687877</v>
      </c>
      <c r="AB264" s="80">
        <v>-10036</v>
      </c>
      <c r="AC264" s="69">
        <v>49529</v>
      </c>
      <c r="AD264" s="69">
        <v>152</v>
      </c>
      <c r="AE264" s="69">
        <v>0</v>
      </c>
      <c r="AF264" s="80">
        <v>0</v>
      </c>
      <c r="AG264" s="80">
        <v>9983</v>
      </c>
      <c r="AH264" s="69">
        <v>0</v>
      </c>
      <c r="AI264" s="69">
        <v>0</v>
      </c>
      <c r="AJ264" s="80">
        <v>19</v>
      </c>
      <c r="AK264" s="80">
        <v>66053</v>
      </c>
      <c r="AL264" s="69">
        <v>39546</v>
      </c>
      <c r="AM264" s="69">
        <v>0</v>
      </c>
      <c r="AN264" s="80">
        <v>0</v>
      </c>
      <c r="AO264" s="80">
        <v>0</v>
      </c>
      <c r="AP264" s="69">
        <v>0</v>
      </c>
      <c r="AQ264" s="69">
        <v>0</v>
      </c>
      <c r="AR264" s="80">
        <v>0</v>
      </c>
      <c r="AS264" s="80">
        <v>0</v>
      </c>
      <c r="AT264" s="69">
        <v>0</v>
      </c>
      <c r="AU264" s="69">
        <v>0</v>
      </c>
      <c r="AV264" s="80">
        <v>0</v>
      </c>
      <c r="AW264" s="80">
        <v>0</v>
      </c>
      <c r="AX264" s="69">
        <v>0</v>
      </c>
      <c r="AY264" s="69">
        <v>0</v>
      </c>
      <c r="AZ264" s="80">
        <v>0</v>
      </c>
      <c r="BA264" s="80">
        <v>0</v>
      </c>
      <c r="BB264" s="69">
        <v>0</v>
      </c>
      <c r="BC264" s="69">
        <v>0</v>
      </c>
      <c r="BD264" s="80">
        <v>0</v>
      </c>
      <c r="BE264" s="80">
        <v>0</v>
      </c>
      <c r="BF264" s="69">
        <v>0</v>
      </c>
      <c r="BG264" s="69">
        <v>0</v>
      </c>
      <c r="BH264" s="80">
        <v>0</v>
      </c>
      <c r="BI264" s="80">
        <v>0</v>
      </c>
      <c r="BJ264" s="69">
        <v>0</v>
      </c>
      <c r="BK264" s="69">
        <v>51</v>
      </c>
      <c r="BL264" s="80">
        <v>0</v>
      </c>
      <c r="BM264" s="80">
        <v>0</v>
      </c>
      <c r="BN264" s="69">
        <v>0</v>
      </c>
      <c r="BO264" s="69">
        <v>0</v>
      </c>
      <c r="BP264" s="80">
        <v>0</v>
      </c>
      <c r="BQ264" s="80">
        <v>0</v>
      </c>
      <c r="BR264" s="69">
        <v>0</v>
      </c>
      <c r="BS264" s="69">
        <v>0</v>
      </c>
      <c r="BT264" s="80">
        <v>0</v>
      </c>
      <c r="BU264" s="80">
        <v>0</v>
      </c>
      <c r="BV264" s="69">
        <v>0</v>
      </c>
      <c r="BW264" s="69">
        <v>0</v>
      </c>
      <c r="BX264" s="80">
        <v>0</v>
      </c>
      <c r="BY264" s="80">
        <v>0</v>
      </c>
      <c r="BZ264" s="69">
        <v>0</v>
      </c>
      <c r="CA264" s="69">
        <v>51</v>
      </c>
      <c r="CB264" s="80">
        <v>19</v>
      </c>
      <c r="CC264" s="80">
        <v>76037</v>
      </c>
      <c r="CD264" s="69">
        <v>39546</v>
      </c>
      <c r="CE264" s="69" t="s">
        <v>975</v>
      </c>
      <c r="CF264" s="69" t="s">
        <v>976</v>
      </c>
      <c r="CG264" s="69" t="s">
        <v>709</v>
      </c>
      <c r="CH264" s="69" t="s">
        <v>709</v>
      </c>
      <c r="CI264" s="69" t="s">
        <v>709</v>
      </c>
      <c r="CJ264" s="68" t="s">
        <v>709</v>
      </c>
      <c r="CK264" s="68">
        <v>45940</v>
      </c>
      <c r="CL264" s="185" t="s">
        <v>993</v>
      </c>
      <c r="CM264" s="67" t="s">
        <v>989</v>
      </c>
      <c r="CN264" s="67" t="s">
        <v>168</v>
      </c>
      <c r="CO264" s="68">
        <v>45630</v>
      </c>
      <c r="CP264" s="185" t="s">
        <v>993</v>
      </c>
      <c r="CQ264" s="67" t="s">
        <v>994</v>
      </c>
      <c r="CR264" s="67" t="s">
        <v>1052</v>
      </c>
      <c r="CS264" s="69">
        <v>7050800</v>
      </c>
      <c r="CT264" s="69"/>
      <c r="CU264" s="69"/>
      <c r="CV264" s="69">
        <v>19</v>
      </c>
      <c r="CW264" s="69">
        <v>29</v>
      </c>
      <c r="CX264" s="69">
        <v>0</v>
      </c>
      <c r="CY264" s="69">
        <v>0</v>
      </c>
      <c r="CZ264" s="69">
        <v>0</v>
      </c>
      <c r="DA264" s="69">
        <v>0</v>
      </c>
      <c r="DG264" t="str">
        <f t="shared" si="11"/>
        <v>CO</v>
      </c>
    </row>
    <row r="265" spans="1:111">
      <c r="A265" t="str">
        <f t="shared" si="10"/>
        <v>07CO</v>
      </c>
      <c r="B265" s="67" t="s">
        <v>6</v>
      </c>
      <c r="C265" s="67" t="s">
        <v>674</v>
      </c>
      <c r="D265" s="67" t="s">
        <v>675</v>
      </c>
      <c r="E265" s="68">
        <v>45224</v>
      </c>
      <c r="F265" s="185" t="s">
        <v>993</v>
      </c>
      <c r="G265" s="67" t="s">
        <v>990</v>
      </c>
      <c r="H265" s="69">
        <v>1</v>
      </c>
      <c r="I265" s="69">
        <v>0</v>
      </c>
      <c r="J265" s="69">
        <v>196</v>
      </c>
      <c r="K265" s="69">
        <v>316</v>
      </c>
      <c r="L265" s="69">
        <v>315</v>
      </c>
      <c r="M265" s="69">
        <v>1</v>
      </c>
      <c r="N265" s="69">
        <v>0</v>
      </c>
      <c r="O265" s="69">
        <v>0</v>
      </c>
      <c r="P265" s="69">
        <v>120</v>
      </c>
      <c r="Q265" s="80">
        <v>0</v>
      </c>
      <c r="R265" s="80">
        <v>2049777</v>
      </c>
      <c r="S265" s="80">
        <v>50000</v>
      </c>
      <c r="T265" s="80">
        <v>1999777</v>
      </c>
      <c r="U265" s="80">
        <v>2049777</v>
      </c>
      <c r="V265" s="80">
        <v>2101379</v>
      </c>
      <c r="W265" s="80">
        <v>0</v>
      </c>
      <c r="X265" s="80">
        <v>0</v>
      </c>
      <c r="Y265" s="80">
        <v>0</v>
      </c>
      <c r="Z265" s="80">
        <v>2101379</v>
      </c>
      <c r="AA265" s="80">
        <v>2098362</v>
      </c>
      <c r="AB265" s="80">
        <v>-3017</v>
      </c>
      <c r="AC265" s="69">
        <v>0</v>
      </c>
      <c r="AD265" s="69">
        <v>95</v>
      </c>
      <c r="AE265" s="69">
        <v>0</v>
      </c>
      <c r="AF265" s="80">
        <v>0</v>
      </c>
      <c r="AG265" s="80">
        <v>2635</v>
      </c>
      <c r="AH265" s="69">
        <v>0</v>
      </c>
      <c r="AI265" s="69">
        <v>0</v>
      </c>
      <c r="AJ265" s="80">
        <v>0</v>
      </c>
      <c r="AK265" s="80">
        <v>36652</v>
      </c>
      <c r="AL265" s="69">
        <v>0</v>
      </c>
      <c r="AM265" s="69">
        <v>0</v>
      </c>
      <c r="AN265" s="80">
        <v>0</v>
      </c>
      <c r="AO265" s="80">
        <v>0</v>
      </c>
      <c r="AP265" s="69">
        <v>0</v>
      </c>
      <c r="AQ265" s="69">
        <v>0</v>
      </c>
      <c r="AR265" s="80">
        <v>0</v>
      </c>
      <c r="AS265" s="80">
        <v>0</v>
      </c>
      <c r="AT265" s="69">
        <v>0</v>
      </c>
      <c r="AU265" s="69">
        <v>0</v>
      </c>
      <c r="AV265" s="80">
        <v>0</v>
      </c>
      <c r="AW265" s="80">
        <v>0</v>
      </c>
      <c r="AX265" s="69">
        <v>0</v>
      </c>
      <c r="AY265" s="69">
        <v>0</v>
      </c>
      <c r="AZ265" s="80">
        <v>0</v>
      </c>
      <c r="BA265" s="80">
        <v>0</v>
      </c>
      <c r="BB265" s="69">
        <v>0</v>
      </c>
      <c r="BC265" s="69">
        <v>0</v>
      </c>
      <c r="BD265" s="80">
        <v>0</v>
      </c>
      <c r="BE265" s="80">
        <v>0</v>
      </c>
      <c r="BF265" s="69">
        <v>0</v>
      </c>
      <c r="BG265" s="69">
        <v>0</v>
      </c>
      <c r="BH265" s="80">
        <v>0</v>
      </c>
      <c r="BI265" s="80">
        <v>0</v>
      </c>
      <c r="BJ265" s="69">
        <v>0</v>
      </c>
      <c r="BK265" s="69">
        <v>0</v>
      </c>
      <c r="BL265" s="80">
        <v>0</v>
      </c>
      <c r="BM265" s="80">
        <v>0</v>
      </c>
      <c r="BN265" s="69">
        <v>0</v>
      </c>
      <c r="BO265" s="69">
        <v>0</v>
      </c>
      <c r="BP265" s="80">
        <v>0</v>
      </c>
      <c r="BQ265" s="80">
        <v>0</v>
      </c>
      <c r="BR265" s="69">
        <v>0</v>
      </c>
      <c r="BS265" s="69">
        <v>0</v>
      </c>
      <c r="BT265" s="80">
        <v>0</v>
      </c>
      <c r="BU265" s="80">
        <v>0</v>
      </c>
      <c r="BV265" s="69">
        <v>0</v>
      </c>
      <c r="BW265" s="69">
        <v>0</v>
      </c>
      <c r="BX265" s="80">
        <v>0</v>
      </c>
      <c r="BY265" s="80">
        <v>0</v>
      </c>
      <c r="BZ265" s="69">
        <v>0</v>
      </c>
      <c r="CA265" s="69">
        <v>0</v>
      </c>
      <c r="CB265" s="80">
        <v>0</v>
      </c>
      <c r="CC265" s="80">
        <v>39287</v>
      </c>
      <c r="CD265" s="69">
        <v>0</v>
      </c>
      <c r="CE265" s="69" t="s">
        <v>730</v>
      </c>
      <c r="CF265" s="69" t="s">
        <v>731</v>
      </c>
      <c r="CG265" s="69" t="s">
        <v>709</v>
      </c>
      <c r="CH265" s="69" t="s">
        <v>709</v>
      </c>
      <c r="CI265" s="69" t="s">
        <v>709</v>
      </c>
      <c r="CJ265" s="68" t="s">
        <v>709</v>
      </c>
      <c r="CK265" s="68">
        <v>45884</v>
      </c>
      <c r="CL265" s="185" t="s">
        <v>988</v>
      </c>
      <c r="CM265" s="67" t="s">
        <v>989</v>
      </c>
      <c r="CN265" s="67" t="s">
        <v>168</v>
      </c>
      <c r="CO265" s="68">
        <v>45730</v>
      </c>
      <c r="CP265" s="185" t="s">
        <v>991</v>
      </c>
      <c r="CQ265" s="67" t="s">
        <v>994</v>
      </c>
      <c r="CR265" s="67" t="s">
        <v>1055</v>
      </c>
      <c r="CS265" s="69">
        <v>2385840</v>
      </c>
      <c r="CT265" s="69"/>
      <c r="CU265" s="69"/>
      <c r="CV265" s="69">
        <v>0</v>
      </c>
      <c r="CW265" s="69">
        <v>25</v>
      </c>
      <c r="CX265" s="69">
        <v>0</v>
      </c>
      <c r="CY265" s="69">
        <v>0</v>
      </c>
      <c r="CZ265" s="69">
        <v>0</v>
      </c>
      <c r="DA265" s="69">
        <v>0</v>
      </c>
      <c r="DG265" t="str">
        <f t="shared" si="11"/>
        <v>CO</v>
      </c>
    </row>
    <row r="266" spans="1:111">
      <c r="A266" t="str">
        <f t="shared" si="10"/>
        <v>07CO</v>
      </c>
      <c r="B266" s="67" t="s">
        <v>6</v>
      </c>
      <c r="C266" s="67" t="s">
        <v>977</v>
      </c>
      <c r="D266" s="67" t="s">
        <v>1056</v>
      </c>
      <c r="E266" s="68">
        <v>45378</v>
      </c>
      <c r="F266" s="185" t="s">
        <v>991</v>
      </c>
      <c r="G266" s="67" t="s">
        <v>990</v>
      </c>
      <c r="H266" s="69">
        <v>1</v>
      </c>
      <c r="I266" s="69">
        <v>0</v>
      </c>
      <c r="J266" s="69">
        <v>200</v>
      </c>
      <c r="K266" s="69">
        <v>262</v>
      </c>
      <c r="L266" s="69">
        <v>262</v>
      </c>
      <c r="M266" s="69">
        <v>0</v>
      </c>
      <c r="N266" s="69">
        <v>0</v>
      </c>
      <c r="O266" s="69">
        <v>0</v>
      </c>
      <c r="P266" s="69">
        <v>62</v>
      </c>
      <c r="Q266" s="80">
        <v>0</v>
      </c>
      <c r="R266" s="80">
        <v>1336107</v>
      </c>
      <c r="S266" s="80">
        <v>50000</v>
      </c>
      <c r="T266" s="80">
        <v>1286107</v>
      </c>
      <c r="U266" s="80">
        <v>1336107</v>
      </c>
      <c r="V266" s="80">
        <v>1267198</v>
      </c>
      <c r="W266" s="80">
        <v>0</v>
      </c>
      <c r="X266" s="80">
        <v>0</v>
      </c>
      <c r="Y266" s="80">
        <v>0</v>
      </c>
      <c r="Z266" s="80">
        <v>1267198</v>
      </c>
      <c r="AA266" s="80">
        <v>1266909</v>
      </c>
      <c r="AB266" s="80">
        <v>-289</v>
      </c>
      <c r="AC266" s="69">
        <v>0</v>
      </c>
      <c r="AD266" s="69">
        <v>41</v>
      </c>
      <c r="AE266" s="69">
        <v>0</v>
      </c>
      <c r="AF266" s="80">
        <v>0</v>
      </c>
      <c r="AG266" s="80">
        <v>0</v>
      </c>
      <c r="AH266" s="69">
        <v>0</v>
      </c>
      <c r="AI266" s="69">
        <v>0</v>
      </c>
      <c r="AJ266" s="80">
        <v>0</v>
      </c>
      <c r="AK266" s="80">
        <v>0</v>
      </c>
      <c r="AL266" s="69">
        <v>0</v>
      </c>
      <c r="AM266" s="69">
        <v>0</v>
      </c>
      <c r="AN266" s="80">
        <v>0</v>
      </c>
      <c r="AO266" s="80">
        <v>0</v>
      </c>
      <c r="AP266" s="69">
        <v>0</v>
      </c>
      <c r="AQ266" s="69">
        <v>0</v>
      </c>
      <c r="AR266" s="80">
        <v>0</v>
      </c>
      <c r="AS266" s="80">
        <v>0</v>
      </c>
      <c r="AT266" s="69">
        <v>0</v>
      </c>
      <c r="AU266" s="69">
        <v>0</v>
      </c>
      <c r="AV266" s="80">
        <v>0</v>
      </c>
      <c r="AW266" s="80">
        <v>0</v>
      </c>
      <c r="AX266" s="69">
        <v>0</v>
      </c>
      <c r="AY266" s="69">
        <v>0</v>
      </c>
      <c r="AZ266" s="80">
        <v>0</v>
      </c>
      <c r="BA266" s="80">
        <v>0</v>
      </c>
      <c r="BB266" s="69">
        <v>0</v>
      </c>
      <c r="BC266" s="69">
        <v>0</v>
      </c>
      <c r="BD266" s="80">
        <v>0</v>
      </c>
      <c r="BE266" s="80">
        <v>0</v>
      </c>
      <c r="BF266" s="69">
        <v>0</v>
      </c>
      <c r="BG266" s="69">
        <v>0</v>
      </c>
      <c r="BH266" s="80">
        <v>0</v>
      </c>
      <c r="BI266" s="80">
        <v>0</v>
      </c>
      <c r="BJ266" s="69">
        <v>0</v>
      </c>
      <c r="BK266" s="69">
        <v>0</v>
      </c>
      <c r="BL266" s="80">
        <v>0</v>
      </c>
      <c r="BM266" s="80">
        <v>0</v>
      </c>
      <c r="BN266" s="69">
        <v>0</v>
      </c>
      <c r="BO266" s="69">
        <v>0</v>
      </c>
      <c r="BP266" s="80">
        <v>0</v>
      </c>
      <c r="BQ266" s="80">
        <v>0</v>
      </c>
      <c r="BR266" s="69">
        <v>0</v>
      </c>
      <c r="BS266" s="69">
        <v>0</v>
      </c>
      <c r="BT266" s="80">
        <v>0</v>
      </c>
      <c r="BU266" s="80">
        <v>0</v>
      </c>
      <c r="BV266" s="69">
        <v>0</v>
      </c>
      <c r="BW266" s="69">
        <v>0</v>
      </c>
      <c r="BX266" s="80">
        <v>0</v>
      </c>
      <c r="BY266" s="80">
        <v>0</v>
      </c>
      <c r="BZ266" s="69">
        <v>0</v>
      </c>
      <c r="CA266" s="69">
        <v>0</v>
      </c>
      <c r="CB266" s="80">
        <v>0</v>
      </c>
      <c r="CC266" s="80">
        <v>0</v>
      </c>
      <c r="CD266" s="69">
        <v>0</v>
      </c>
      <c r="CE266" s="69" t="s">
        <v>969</v>
      </c>
      <c r="CF266" s="69" t="s">
        <v>970</v>
      </c>
      <c r="CG266" s="69" t="s">
        <v>709</v>
      </c>
      <c r="CH266" s="69" t="s">
        <v>709</v>
      </c>
      <c r="CI266" s="69" t="s">
        <v>709</v>
      </c>
      <c r="CJ266" s="68" t="s">
        <v>709</v>
      </c>
      <c r="CK266" s="68">
        <v>45978</v>
      </c>
      <c r="CL266" s="185" t="s">
        <v>993</v>
      </c>
      <c r="CM266" s="67" t="s">
        <v>989</v>
      </c>
      <c r="CN266" s="67" t="s">
        <v>168</v>
      </c>
      <c r="CO266" s="68">
        <v>45805</v>
      </c>
      <c r="CP266" s="185" t="s">
        <v>986</v>
      </c>
      <c r="CQ266" s="67" t="s">
        <v>994</v>
      </c>
      <c r="CR266" s="67" t="s">
        <v>1054</v>
      </c>
      <c r="CS266" s="69">
        <v>1581132</v>
      </c>
      <c r="CT266" s="69"/>
      <c r="CU266" s="69"/>
      <c r="CV266" s="69">
        <v>0</v>
      </c>
      <c r="CW266" s="69">
        <v>21</v>
      </c>
      <c r="CX266" s="69">
        <v>0</v>
      </c>
      <c r="CY266" s="69">
        <v>0</v>
      </c>
      <c r="CZ266" s="69">
        <v>0</v>
      </c>
      <c r="DA266" s="69">
        <v>0</v>
      </c>
      <c r="DG266" t="str">
        <f t="shared" si="11"/>
        <v>CO</v>
      </c>
    </row>
    <row r="267" spans="1:111">
      <c r="A267" t="str">
        <f t="shared" si="10"/>
        <v>07CO</v>
      </c>
      <c r="B267" s="67" t="s">
        <v>6</v>
      </c>
      <c r="C267" s="67" t="s">
        <v>705</v>
      </c>
      <c r="D267" s="67" t="s">
        <v>1057</v>
      </c>
      <c r="E267" s="68">
        <v>45427</v>
      </c>
      <c r="F267" s="185" t="s">
        <v>986</v>
      </c>
      <c r="G267" s="67" t="s">
        <v>990</v>
      </c>
      <c r="H267" s="69">
        <v>1</v>
      </c>
      <c r="I267" s="69">
        <v>0</v>
      </c>
      <c r="J267" s="69">
        <v>100</v>
      </c>
      <c r="K267" s="69">
        <v>122</v>
      </c>
      <c r="L267" s="69">
        <v>122</v>
      </c>
      <c r="M267" s="69">
        <v>0</v>
      </c>
      <c r="N267" s="69">
        <v>0</v>
      </c>
      <c r="O267" s="69">
        <v>0</v>
      </c>
      <c r="P267" s="69">
        <v>22</v>
      </c>
      <c r="Q267" s="80">
        <v>0</v>
      </c>
      <c r="R267" s="80">
        <v>545691</v>
      </c>
      <c r="S267" s="80">
        <v>22198</v>
      </c>
      <c r="T267" s="80">
        <v>523493</v>
      </c>
      <c r="U267" s="80">
        <v>545691</v>
      </c>
      <c r="V267" s="80">
        <v>518518</v>
      </c>
      <c r="W267" s="80">
        <v>0</v>
      </c>
      <c r="X267" s="80">
        <v>0</v>
      </c>
      <c r="Y267" s="80">
        <v>0</v>
      </c>
      <c r="Z267" s="80">
        <v>518518</v>
      </c>
      <c r="AA267" s="80">
        <v>518518</v>
      </c>
      <c r="AB267" s="80">
        <v>0</v>
      </c>
      <c r="AC267" s="69">
        <v>0</v>
      </c>
      <c r="AD267" s="69">
        <v>7</v>
      </c>
      <c r="AE267" s="69">
        <v>0</v>
      </c>
      <c r="AF267" s="80">
        <v>0</v>
      </c>
      <c r="AG267" s="80">
        <v>0</v>
      </c>
      <c r="AH267" s="69">
        <v>0</v>
      </c>
      <c r="AI267" s="69">
        <v>15</v>
      </c>
      <c r="AJ267" s="80">
        <v>0</v>
      </c>
      <c r="AK267" s="80">
        <v>0</v>
      </c>
      <c r="AL267" s="69">
        <v>0</v>
      </c>
      <c r="AM267" s="69">
        <v>0</v>
      </c>
      <c r="AN267" s="80">
        <v>0</v>
      </c>
      <c r="AO267" s="80">
        <v>0</v>
      </c>
      <c r="AP267" s="69">
        <v>0</v>
      </c>
      <c r="AQ267" s="69">
        <v>0</v>
      </c>
      <c r="AR267" s="80">
        <v>0</v>
      </c>
      <c r="AS267" s="80">
        <v>0</v>
      </c>
      <c r="AT267" s="69">
        <v>0</v>
      </c>
      <c r="AU267" s="69">
        <v>0</v>
      </c>
      <c r="AV267" s="80">
        <v>0</v>
      </c>
      <c r="AW267" s="80">
        <v>0</v>
      </c>
      <c r="AX267" s="69">
        <v>0</v>
      </c>
      <c r="AY267" s="69">
        <v>0</v>
      </c>
      <c r="AZ267" s="80">
        <v>0</v>
      </c>
      <c r="BA267" s="80">
        <v>0</v>
      </c>
      <c r="BB267" s="69">
        <v>0</v>
      </c>
      <c r="BC267" s="69">
        <v>0</v>
      </c>
      <c r="BD267" s="80">
        <v>0</v>
      </c>
      <c r="BE267" s="80">
        <v>0</v>
      </c>
      <c r="BF267" s="69">
        <v>0</v>
      </c>
      <c r="BG267" s="69">
        <v>0</v>
      </c>
      <c r="BH267" s="80">
        <v>0</v>
      </c>
      <c r="BI267" s="80">
        <v>0</v>
      </c>
      <c r="BJ267" s="69">
        <v>0</v>
      </c>
      <c r="BK267" s="69">
        <v>0</v>
      </c>
      <c r="BL267" s="80">
        <v>0</v>
      </c>
      <c r="BM267" s="80">
        <v>0</v>
      </c>
      <c r="BN267" s="69">
        <v>0</v>
      </c>
      <c r="BO267" s="69">
        <v>0</v>
      </c>
      <c r="BP267" s="80">
        <v>0</v>
      </c>
      <c r="BQ267" s="80">
        <v>0</v>
      </c>
      <c r="BR267" s="69">
        <v>0</v>
      </c>
      <c r="BS267" s="69">
        <v>0</v>
      </c>
      <c r="BT267" s="80">
        <v>0</v>
      </c>
      <c r="BU267" s="80">
        <v>0</v>
      </c>
      <c r="BV267" s="69">
        <v>0</v>
      </c>
      <c r="BW267" s="69">
        <v>0</v>
      </c>
      <c r="BX267" s="80">
        <v>0</v>
      </c>
      <c r="BY267" s="80">
        <v>0</v>
      </c>
      <c r="BZ267" s="69">
        <v>0</v>
      </c>
      <c r="CA267" s="69">
        <v>15</v>
      </c>
      <c r="CB267" s="80">
        <v>0</v>
      </c>
      <c r="CC267" s="80">
        <v>0</v>
      </c>
      <c r="CD267" s="69">
        <v>0</v>
      </c>
      <c r="CE267" s="69" t="s">
        <v>730</v>
      </c>
      <c r="CF267" s="69" t="s">
        <v>731</v>
      </c>
      <c r="CG267" s="69" t="s">
        <v>709</v>
      </c>
      <c r="CH267" s="69" t="s">
        <v>709</v>
      </c>
      <c r="CI267" s="69" t="s">
        <v>709</v>
      </c>
      <c r="CJ267" s="68" t="s">
        <v>709</v>
      </c>
      <c r="CK267" s="68">
        <v>45848</v>
      </c>
      <c r="CL267" s="185" t="s">
        <v>988</v>
      </c>
      <c r="CM267" s="67" t="s">
        <v>989</v>
      </c>
      <c r="CN267" s="67" t="s">
        <v>168</v>
      </c>
      <c r="CO267" s="68">
        <v>45785</v>
      </c>
      <c r="CP267" s="185" t="s">
        <v>986</v>
      </c>
      <c r="CQ267" s="67" t="s">
        <v>994</v>
      </c>
      <c r="CR267" s="67" t="s">
        <v>1055</v>
      </c>
      <c r="CS267" s="69">
        <v>611133</v>
      </c>
      <c r="CT267" s="69"/>
      <c r="CU267" s="69"/>
      <c r="CV267" s="69">
        <v>0</v>
      </c>
      <c r="CW267" s="69">
        <v>0</v>
      </c>
      <c r="CX267" s="69">
        <v>0</v>
      </c>
      <c r="CY267" s="69">
        <v>0</v>
      </c>
      <c r="CZ267" s="69">
        <v>0</v>
      </c>
      <c r="DA267" s="69">
        <v>0</v>
      </c>
      <c r="DG267" t="str">
        <f t="shared" si="11"/>
        <v>CO</v>
      </c>
    </row>
    <row r="268" spans="1:111">
      <c r="A268" t="str">
        <f t="shared" si="10"/>
        <v>07CO</v>
      </c>
      <c r="B268" s="67" t="s">
        <v>6</v>
      </c>
      <c r="C268" s="67" t="s">
        <v>575</v>
      </c>
      <c r="D268" s="67" t="s">
        <v>576</v>
      </c>
      <c r="E268" s="68">
        <v>45399</v>
      </c>
      <c r="F268" s="185" t="s">
        <v>986</v>
      </c>
      <c r="G268" s="67" t="s">
        <v>990</v>
      </c>
      <c r="H268" s="69">
        <v>1</v>
      </c>
      <c r="I268" s="69">
        <v>2</v>
      </c>
      <c r="J268" s="69">
        <v>240</v>
      </c>
      <c r="K268" s="69">
        <v>275</v>
      </c>
      <c r="L268" s="69">
        <v>259</v>
      </c>
      <c r="M268" s="69">
        <v>16</v>
      </c>
      <c r="N268" s="69">
        <v>0</v>
      </c>
      <c r="O268" s="69">
        <v>0</v>
      </c>
      <c r="P268" s="69">
        <v>35</v>
      </c>
      <c r="Q268" s="80">
        <v>0</v>
      </c>
      <c r="R268" s="80">
        <v>7475300</v>
      </c>
      <c r="S268" s="80">
        <v>55000</v>
      </c>
      <c r="T268" s="80">
        <v>7420300</v>
      </c>
      <c r="U268" s="80">
        <v>7428809</v>
      </c>
      <c r="V268" s="80">
        <v>7644411</v>
      </c>
      <c r="W268" s="80">
        <v>0</v>
      </c>
      <c r="X268" s="80">
        <v>0</v>
      </c>
      <c r="Y268" s="80">
        <v>0</v>
      </c>
      <c r="Z268" s="80">
        <v>7644411</v>
      </c>
      <c r="AA268" s="80">
        <v>7629621</v>
      </c>
      <c r="AB268" s="80">
        <v>-14790</v>
      </c>
      <c r="AC268" s="69">
        <v>-46492</v>
      </c>
      <c r="AD268" s="69">
        <v>13</v>
      </c>
      <c r="AE268" s="69">
        <v>0</v>
      </c>
      <c r="AF268" s="80">
        <v>0</v>
      </c>
      <c r="AG268" s="80">
        <v>569898</v>
      </c>
      <c r="AH268" s="69">
        <v>120795</v>
      </c>
      <c r="AI268" s="69">
        <v>0</v>
      </c>
      <c r="AJ268" s="80">
        <v>0</v>
      </c>
      <c r="AK268" s="80">
        <v>-594629</v>
      </c>
      <c r="AL268" s="69">
        <v>0</v>
      </c>
      <c r="AM268" s="69">
        <v>0</v>
      </c>
      <c r="AN268" s="80">
        <v>0</v>
      </c>
      <c r="AO268" s="80">
        <v>0</v>
      </c>
      <c r="AP268" s="69">
        <v>0</v>
      </c>
      <c r="AQ268" s="69">
        <v>0</v>
      </c>
      <c r="AR268" s="80">
        <v>0</v>
      </c>
      <c r="AS268" s="80">
        <v>0</v>
      </c>
      <c r="AT268" s="69">
        <v>0</v>
      </c>
      <c r="AU268" s="69">
        <v>0</v>
      </c>
      <c r="AV268" s="80">
        <v>0</v>
      </c>
      <c r="AW268" s="80">
        <v>0</v>
      </c>
      <c r="AX268" s="69">
        <v>0</v>
      </c>
      <c r="AY268" s="69">
        <v>0</v>
      </c>
      <c r="AZ268" s="80">
        <v>0</v>
      </c>
      <c r="BA268" s="80">
        <v>0</v>
      </c>
      <c r="BB268" s="69">
        <v>0</v>
      </c>
      <c r="BC268" s="69">
        <v>0</v>
      </c>
      <c r="BD268" s="80">
        <v>0</v>
      </c>
      <c r="BE268" s="80">
        <v>0</v>
      </c>
      <c r="BF268" s="69">
        <v>0</v>
      </c>
      <c r="BG268" s="69">
        <v>0</v>
      </c>
      <c r="BH268" s="80">
        <v>0</v>
      </c>
      <c r="BI268" s="80">
        <v>0</v>
      </c>
      <c r="BJ268" s="69">
        <v>0</v>
      </c>
      <c r="BK268" s="69">
        <v>0</v>
      </c>
      <c r="BL268" s="80">
        <v>0</v>
      </c>
      <c r="BM268" s="80">
        <v>0</v>
      </c>
      <c r="BN268" s="69">
        <v>0</v>
      </c>
      <c r="BO268" s="69">
        <v>0</v>
      </c>
      <c r="BP268" s="80">
        <v>0</v>
      </c>
      <c r="BQ268" s="80">
        <v>0</v>
      </c>
      <c r="BR268" s="69">
        <v>0</v>
      </c>
      <c r="BS268" s="69">
        <v>0</v>
      </c>
      <c r="BT268" s="80">
        <v>0</v>
      </c>
      <c r="BU268" s="80">
        <v>0</v>
      </c>
      <c r="BV268" s="69">
        <v>0</v>
      </c>
      <c r="BW268" s="69">
        <v>0</v>
      </c>
      <c r="BX268" s="80">
        <v>0</v>
      </c>
      <c r="BY268" s="80">
        <v>0</v>
      </c>
      <c r="BZ268" s="69">
        <v>0</v>
      </c>
      <c r="CA268" s="69">
        <v>0</v>
      </c>
      <c r="CB268" s="80">
        <v>0</v>
      </c>
      <c r="CC268" s="80">
        <v>-24731</v>
      </c>
      <c r="CD268" s="69">
        <v>120795</v>
      </c>
      <c r="CE268" s="69" t="s">
        <v>751</v>
      </c>
      <c r="CF268" s="69" t="s">
        <v>752</v>
      </c>
      <c r="CG268" s="69" t="s">
        <v>709</v>
      </c>
      <c r="CH268" s="69" t="s">
        <v>709</v>
      </c>
      <c r="CI268" s="69" t="s">
        <v>709</v>
      </c>
      <c r="CJ268" s="68" t="s">
        <v>709</v>
      </c>
      <c r="CK268" s="68">
        <v>45940</v>
      </c>
      <c r="CL268" s="185" t="s">
        <v>993</v>
      </c>
      <c r="CM268" s="67" t="s">
        <v>989</v>
      </c>
      <c r="CN268" s="67" t="s">
        <v>168</v>
      </c>
      <c r="CO268" s="68">
        <v>45852</v>
      </c>
      <c r="CP268" s="185" t="s">
        <v>988</v>
      </c>
      <c r="CQ268" s="67" t="s">
        <v>989</v>
      </c>
      <c r="CR268" s="67" t="s">
        <v>1052</v>
      </c>
      <c r="CS268" s="69">
        <v>8386992</v>
      </c>
      <c r="CT268" s="69"/>
      <c r="CU268" s="69"/>
      <c r="CV268" s="69">
        <v>0</v>
      </c>
      <c r="CW268" s="69">
        <v>22</v>
      </c>
      <c r="CX268" s="69">
        <v>0</v>
      </c>
      <c r="CY268" s="69">
        <v>0</v>
      </c>
      <c r="CZ268" s="69">
        <v>0</v>
      </c>
      <c r="DA268" s="69">
        <v>0</v>
      </c>
      <c r="DG268" t="str">
        <f t="shared" si="11"/>
        <v>CO</v>
      </c>
    </row>
    <row r="269" spans="1:111">
      <c r="A269" t="str">
        <f t="shared" si="10"/>
        <v>07CO</v>
      </c>
      <c r="B269" s="67" t="s">
        <v>6</v>
      </c>
      <c r="C269" s="67" t="s">
        <v>577</v>
      </c>
      <c r="D269" s="67" t="s">
        <v>578</v>
      </c>
      <c r="E269" s="68">
        <v>45427</v>
      </c>
      <c r="F269" s="185" t="s">
        <v>986</v>
      </c>
      <c r="G269" s="67" t="s">
        <v>990</v>
      </c>
      <c r="H269" s="69">
        <v>1</v>
      </c>
      <c r="I269" s="69">
        <v>4</v>
      </c>
      <c r="J269" s="69">
        <v>140</v>
      </c>
      <c r="K269" s="69">
        <v>214</v>
      </c>
      <c r="L269" s="69">
        <v>213</v>
      </c>
      <c r="M269" s="69">
        <v>1</v>
      </c>
      <c r="N269" s="69">
        <v>0</v>
      </c>
      <c r="O269" s="69">
        <v>0</v>
      </c>
      <c r="P269" s="69">
        <v>17</v>
      </c>
      <c r="Q269" s="80">
        <v>57</v>
      </c>
      <c r="R269" s="80">
        <v>2173906</v>
      </c>
      <c r="S269" s="80">
        <v>50000</v>
      </c>
      <c r="T269" s="80">
        <v>2123906</v>
      </c>
      <c r="U269" s="80">
        <v>2247825</v>
      </c>
      <c r="V269" s="80">
        <v>2217265</v>
      </c>
      <c r="W269" s="80">
        <v>0</v>
      </c>
      <c r="X269" s="80">
        <v>0</v>
      </c>
      <c r="Y269" s="80">
        <v>0</v>
      </c>
      <c r="Z269" s="80">
        <v>2217265</v>
      </c>
      <c r="AA269" s="80">
        <v>2216464</v>
      </c>
      <c r="AB269" s="80">
        <v>-801</v>
      </c>
      <c r="AC269" s="69">
        <v>73919</v>
      </c>
      <c r="AD269" s="69">
        <v>13</v>
      </c>
      <c r="AE269" s="69">
        <v>0</v>
      </c>
      <c r="AF269" s="80">
        <v>36</v>
      </c>
      <c r="AG269" s="80">
        <v>77735</v>
      </c>
      <c r="AH269" s="69">
        <v>0</v>
      </c>
      <c r="AI269" s="69">
        <v>0</v>
      </c>
      <c r="AJ269" s="80">
        <v>21</v>
      </c>
      <c r="AK269" s="80">
        <v>8103</v>
      </c>
      <c r="AL269" s="69">
        <v>0</v>
      </c>
      <c r="AM269" s="69">
        <v>0</v>
      </c>
      <c r="AN269" s="80">
        <v>0</v>
      </c>
      <c r="AO269" s="80">
        <v>0</v>
      </c>
      <c r="AP269" s="69">
        <v>0</v>
      </c>
      <c r="AQ269" s="69">
        <v>0</v>
      </c>
      <c r="AR269" s="80">
        <v>0</v>
      </c>
      <c r="AS269" s="80">
        <v>0</v>
      </c>
      <c r="AT269" s="69">
        <v>0</v>
      </c>
      <c r="AU269" s="69">
        <v>0</v>
      </c>
      <c r="AV269" s="80">
        <v>0</v>
      </c>
      <c r="AW269" s="80">
        <v>0</v>
      </c>
      <c r="AX269" s="69">
        <v>0</v>
      </c>
      <c r="AY269" s="69">
        <v>0</v>
      </c>
      <c r="AZ269" s="80">
        <v>0</v>
      </c>
      <c r="BA269" s="80">
        <v>0</v>
      </c>
      <c r="BB269" s="69">
        <v>0</v>
      </c>
      <c r="BC269" s="69">
        <v>0</v>
      </c>
      <c r="BD269" s="80">
        <v>0</v>
      </c>
      <c r="BE269" s="80">
        <v>15816</v>
      </c>
      <c r="BF269" s="69">
        <v>15816</v>
      </c>
      <c r="BG269" s="69">
        <v>0</v>
      </c>
      <c r="BH269" s="80">
        <v>0</v>
      </c>
      <c r="BI269" s="80">
        <v>0</v>
      </c>
      <c r="BJ269" s="69">
        <v>0</v>
      </c>
      <c r="BK269" s="69">
        <v>0</v>
      </c>
      <c r="BL269" s="80">
        <v>0</v>
      </c>
      <c r="BM269" s="80">
        <v>0</v>
      </c>
      <c r="BN269" s="69">
        <v>0</v>
      </c>
      <c r="BO269" s="69">
        <v>0</v>
      </c>
      <c r="BP269" s="80">
        <v>0</v>
      </c>
      <c r="BQ269" s="80">
        <v>0</v>
      </c>
      <c r="BR269" s="69">
        <v>0</v>
      </c>
      <c r="BS269" s="69">
        <v>0</v>
      </c>
      <c r="BT269" s="80">
        <v>0</v>
      </c>
      <c r="BU269" s="80">
        <v>0</v>
      </c>
      <c r="BV269" s="69">
        <v>0</v>
      </c>
      <c r="BW269" s="69">
        <v>0</v>
      </c>
      <c r="BX269" s="80">
        <v>0</v>
      </c>
      <c r="BY269" s="80">
        <v>0</v>
      </c>
      <c r="BZ269" s="69">
        <v>0</v>
      </c>
      <c r="CA269" s="69">
        <v>0</v>
      </c>
      <c r="CB269" s="80">
        <v>57</v>
      </c>
      <c r="CC269" s="80">
        <v>101654</v>
      </c>
      <c r="CD269" s="69">
        <v>15816</v>
      </c>
      <c r="CE269" s="69" t="s">
        <v>978</v>
      </c>
      <c r="CF269" s="69" t="s">
        <v>979</v>
      </c>
      <c r="CG269" s="69" t="s">
        <v>709</v>
      </c>
      <c r="CH269" s="69" t="s">
        <v>709</v>
      </c>
      <c r="CI269" s="69" t="s">
        <v>709</v>
      </c>
      <c r="CJ269" s="68" t="s">
        <v>709</v>
      </c>
      <c r="CK269" s="68">
        <v>46059</v>
      </c>
      <c r="CL269" s="185" t="s">
        <v>991</v>
      </c>
      <c r="CM269" s="67" t="s">
        <v>989</v>
      </c>
      <c r="CN269" s="67" t="s">
        <v>168</v>
      </c>
      <c r="CO269" s="68">
        <v>45875</v>
      </c>
      <c r="CP269" s="185" t="s">
        <v>988</v>
      </c>
      <c r="CQ269" s="67" t="s">
        <v>989</v>
      </c>
      <c r="CR269" s="67" t="s">
        <v>1052</v>
      </c>
      <c r="CS269" s="69">
        <v>1912820</v>
      </c>
      <c r="CT269" s="69"/>
      <c r="CU269" s="69"/>
      <c r="CV269" s="69">
        <v>36</v>
      </c>
      <c r="CW269" s="69">
        <v>4</v>
      </c>
      <c r="CX269" s="69">
        <v>0</v>
      </c>
      <c r="CY269" s="69">
        <v>0</v>
      </c>
      <c r="CZ269" s="69">
        <v>0</v>
      </c>
      <c r="DA269" s="69">
        <v>0</v>
      </c>
      <c r="DG269" t="str">
        <f t="shared" si="11"/>
        <v>CO</v>
      </c>
    </row>
    <row r="270" spans="1:111">
      <c r="A270" t="str">
        <f t="shared" si="10"/>
        <v>07CO</v>
      </c>
      <c r="B270" s="67" t="s">
        <v>6</v>
      </c>
      <c r="C270" s="67" t="s">
        <v>706</v>
      </c>
      <c r="D270" s="67" t="s">
        <v>1058</v>
      </c>
      <c r="E270" s="68">
        <v>45427</v>
      </c>
      <c r="F270" s="185" t="s">
        <v>986</v>
      </c>
      <c r="G270" s="67" t="s">
        <v>990</v>
      </c>
      <c r="H270" s="69">
        <v>1</v>
      </c>
      <c r="I270" s="69">
        <v>0</v>
      </c>
      <c r="J270" s="69">
        <v>97</v>
      </c>
      <c r="K270" s="69">
        <v>113</v>
      </c>
      <c r="L270" s="69">
        <v>113</v>
      </c>
      <c r="M270" s="69">
        <v>0</v>
      </c>
      <c r="N270" s="69">
        <v>0</v>
      </c>
      <c r="O270" s="69">
        <v>0</v>
      </c>
      <c r="P270" s="69">
        <v>16</v>
      </c>
      <c r="Q270" s="80">
        <v>0</v>
      </c>
      <c r="R270" s="80">
        <v>654321</v>
      </c>
      <c r="S270" s="80">
        <v>27192</v>
      </c>
      <c r="T270" s="80">
        <v>627129</v>
      </c>
      <c r="U270" s="80">
        <v>654321</v>
      </c>
      <c r="V270" s="80">
        <v>610593</v>
      </c>
      <c r="W270" s="80">
        <v>0</v>
      </c>
      <c r="X270" s="80">
        <v>0</v>
      </c>
      <c r="Y270" s="80">
        <v>0</v>
      </c>
      <c r="Z270" s="80">
        <v>610593</v>
      </c>
      <c r="AA270" s="80">
        <v>610593</v>
      </c>
      <c r="AB270" s="80">
        <v>0</v>
      </c>
      <c r="AC270" s="69">
        <v>0</v>
      </c>
      <c r="AD270" s="69">
        <v>5</v>
      </c>
      <c r="AE270" s="69">
        <v>0</v>
      </c>
      <c r="AF270" s="80">
        <v>0</v>
      </c>
      <c r="AG270" s="80">
        <v>0</v>
      </c>
      <c r="AH270" s="69">
        <v>0</v>
      </c>
      <c r="AI270" s="69">
        <v>0</v>
      </c>
      <c r="AJ270" s="80">
        <v>0</v>
      </c>
      <c r="AK270" s="80">
        <v>0</v>
      </c>
      <c r="AL270" s="69">
        <v>0</v>
      </c>
      <c r="AM270" s="69">
        <v>0</v>
      </c>
      <c r="AN270" s="80">
        <v>0</v>
      </c>
      <c r="AO270" s="80">
        <v>0</v>
      </c>
      <c r="AP270" s="69">
        <v>0</v>
      </c>
      <c r="AQ270" s="69">
        <v>0</v>
      </c>
      <c r="AR270" s="80">
        <v>0</v>
      </c>
      <c r="AS270" s="80">
        <v>0</v>
      </c>
      <c r="AT270" s="69">
        <v>0</v>
      </c>
      <c r="AU270" s="69">
        <v>0</v>
      </c>
      <c r="AV270" s="80">
        <v>0</v>
      </c>
      <c r="AW270" s="80">
        <v>0</v>
      </c>
      <c r="AX270" s="69">
        <v>0</v>
      </c>
      <c r="AY270" s="69">
        <v>0</v>
      </c>
      <c r="AZ270" s="80">
        <v>0</v>
      </c>
      <c r="BA270" s="80">
        <v>0</v>
      </c>
      <c r="BB270" s="69">
        <v>0</v>
      </c>
      <c r="BC270" s="69">
        <v>10</v>
      </c>
      <c r="BD270" s="80">
        <v>0</v>
      </c>
      <c r="BE270" s="80">
        <v>0</v>
      </c>
      <c r="BF270" s="69">
        <v>0</v>
      </c>
      <c r="BG270" s="69">
        <v>0</v>
      </c>
      <c r="BH270" s="80">
        <v>0</v>
      </c>
      <c r="BI270" s="80">
        <v>0</v>
      </c>
      <c r="BJ270" s="69">
        <v>0</v>
      </c>
      <c r="BK270" s="69">
        <v>0</v>
      </c>
      <c r="BL270" s="80">
        <v>0</v>
      </c>
      <c r="BM270" s="80">
        <v>0</v>
      </c>
      <c r="BN270" s="69">
        <v>0</v>
      </c>
      <c r="BO270" s="69">
        <v>0</v>
      </c>
      <c r="BP270" s="80">
        <v>0</v>
      </c>
      <c r="BQ270" s="80">
        <v>0</v>
      </c>
      <c r="BR270" s="69">
        <v>0</v>
      </c>
      <c r="BS270" s="69">
        <v>0</v>
      </c>
      <c r="BT270" s="80">
        <v>0</v>
      </c>
      <c r="BU270" s="80">
        <v>0</v>
      </c>
      <c r="BV270" s="69">
        <v>0</v>
      </c>
      <c r="BW270" s="69">
        <v>0</v>
      </c>
      <c r="BX270" s="80">
        <v>0</v>
      </c>
      <c r="BY270" s="80">
        <v>0</v>
      </c>
      <c r="BZ270" s="69">
        <v>0</v>
      </c>
      <c r="CA270" s="69">
        <v>10</v>
      </c>
      <c r="CB270" s="80">
        <v>0</v>
      </c>
      <c r="CC270" s="80">
        <v>0</v>
      </c>
      <c r="CD270" s="69">
        <v>0</v>
      </c>
      <c r="CE270" s="69" t="s">
        <v>969</v>
      </c>
      <c r="CF270" s="69" t="s">
        <v>970</v>
      </c>
      <c r="CG270" s="69" t="s">
        <v>709</v>
      </c>
      <c r="CH270" s="69" t="s">
        <v>709</v>
      </c>
      <c r="CI270" s="69" t="s">
        <v>709</v>
      </c>
      <c r="CJ270" s="68" t="s">
        <v>709</v>
      </c>
      <c r="CK270" s="68">
        <v>45966</v>
      </c>
      <c r="CL270" s="185" t="s">
        <v>993</v>
      </c>
      <c r="CM270" s="67" t="s">
        <v>989</v>
      </c>
      <c r="CN270" s="67" t="s">
        <v>168</v>
      </c>
      <c r="CO270" s="68">
        <v>45775</v>
      </c>
      <c r="CP270" s="185" t="s">
        <v>986</v>
      </c>
      <c r="CQ270" s="67" t="s">
        <v>994</v>
      </c>
      <c r="CR270" s="67" t="s">
        <v>1054</v>
      </c>
      <c r="CS270" s="69">
        <v>826944</v>
      </c>
      <c r="CT270" s="69"/>
      <c r="CU270" s="69"/>
      <c r="CV270" s="69">
        <v>0</v>
      </c>
      <c r="CW270" s="69">
        <v>1</v>
      </c>
      <c r="CX270" s="69">
        <v>0</v>
      </c>
      <c r="CY270" s="69">
        <v>0</v>
      </c>
      <c r="CZ270" s="69">
        <v>0</v>
      </c>
      <c r="DA270" s="69">
        <v>0</v>
      </c>
      <c r="DG270" t="str">
        <f t="shared" si="11"/>
        <v>CO</v>
      </c>
    </row>
    <row r="271" spans="1:111">
      <c r="A271" t="str">
        <f t="shared" si="10"/>
        <v>07CO</v>
      </c>
      <c r="B271" s="67" t="s">
        <v>6</v>
      </c>
      <c r="C271" s="67" t="s">
        <v>579</v>
      </c>
      <c r="D271" s="67" t="s">
        <v>580</v>
      </c>
      <c r="E271" s="68">
        <v>45714</v>
      </c>
      <c r="F271" s="185" t="s">
        <v>991</v>
      </c>
      <c r="G271" s="67" t="s">
        <v>994</v>
      </c>
      <c r="H271" s="69">
        <v>1</v>
      </c>
      <c r="I271" s="69">
        <v>1</v>
      </c>
      <c r="J271" s="69">
        <v>205</v>
      </c>
      <c r="K271" s="69">
        <v>224</v>
      </c>
      <c r="L271" s="69">
        <v>157</v>
      </c>
      <c r="M271" s="69">
        <v>67</v>
      </c>
      <c r="N271" s="69">
        <v>0</v>
      </c>
      <c r="O271" s="69">
        <v>0</v>
      </c>
      <c r="P271" s="69">
        <v>19</v>
      </c>
      <c r="Q271" s="80">
        <v>0</v>
      </c>
      <c r="R271" s="80">
        <v>5942087</v>
      </c>
      <c r="S271" s="80">
        <v>79500</v>
      </c>
      <c r="T271" s="80">
        <v>5862587</v>
      </c>
      <c r="U271" s="80">
        <v>5942922</v>
      </c>
      <c r="V271" s="80">
        <v>5968673</v>
      </c>
      <c r="W271" s="80">
        <v>0</v>
      </c>
      <c r="X271" s="80">
        <v>0</v>
      </c>
      <c r="Y271" s="80">
        <v>0</v>
      </c>
      <c r="Z271" s="80">
        <v>5968673</v>
      </c>
      <c r="AA271" s="80">
        <v>5968280</v>
      </c>
      <c r="AB271" s="80">
        <v>-393</v>
      </c>
      <c r="AC271" s="69">
        <v>835</v>
      </c>
      <c r="AD271" s="69">
        <v>11</v>
      </c>
      <c r="AE271" s="69">
        <v>0</v>
      </c>
      <c r="AF271" s="80">
        <v>0</v>
      </c>
      <c r="AG271" s="80">
        <v>0</v>
      </c>
      <c r="AH271" s="69">
        <v>0</v>
      </c>
      <c r="AI271" s="69">
        <v>0</v>
      </c>
      <c r="AJ271" s="80">
        <v>0</v>
      </c>
      <c r="AK271" s="80">
        <v>835</v>
      </c>
      <c r="AL271" s="69">
        <v>0</v>
      </c>
      <c r="AM271" s="69">
        <v>0</v>
      </c>
      <c r="AN271" s="80">
        <v>0</v>
      </c>
      <c r="AO271" s="80">
        <v>0</v>
      </c>
      <c r="AP271" s="69">
        <v>0</v>
      </c>
      <c r="AQ271" s="69">
        <v>0</v>
      </c>
      <c r="AR271" s="80">
        <v>0</v>
      </c>
      <c r="AS271" s="80">
        <v>0</v>
      </c>
      <c r="AT271" s="69">
        <v>0</v>
      </c>
      <c r="AU271" s="69">
        <v>0</v>
      </c>
      <c r="AV271" s="80">
        <v>0</v>
      </c>
      <c r="AW271" s="80">
        <v>0</v>
      </c>
      <c r="AX271" s="69">
        <v>0</v>
      </c>
      <c r="AY271" s="69">
        <v>0</v>
      </c>
      <c r="AZ271" s="80">
        <v>0</v>
      </c>
      <c r="BA271" s="80">
        <v>0</v>
      </c>
      <c r="BB271" s="69">
        <v>0</v>
      </c>
      <c r="BC271" s="69">
        <v>0</v>
      </c>
      <c r="BD271" s="80">
        <v>0</v>
      </c>
      <c r="BE271" s="80">
        <v>0</v>
      </c>
      <c r="BF271" s="69">
        <v>0</v>
      </c>
      <c r="BG271" s="69">
        <v>0</v>
      </c>
      <c r="BH271" s="80">
        <v>0</v>
      </c>
      <c r="BI271" s="80">
        <v>0</v>
      </c>
      <c r="BJ271" s="69">
        <v>0</v>
      </c>
      <c r="BK271" s="69">
        <v>0</v>
      </c>
      <c r="BL271" s="80">
        <v>0</v>
      </c>
      <c r="BM271" s="80">
        <v>0</v>
      </c>
      <c r="BN271" s="69">
        <v>0</v>
      </c>
      <c r="BO271" s="69">
        <v>0</v>
      </c>
      <c r="BP271" s="80">
        <v>0</v>
      </c>
      <c r="BQ271" s="80">
        <v>0</v>
      </c>
      <c r="BR271" s="69">
        <v>0</v>
      </c>
      <c r="BS271" s="69">
        <v>0</v>
      </c>
      <c r="BT271" s="80">
        <v>0</v>
      </c>
      <c r="BU271" s="80">
        <v>0</v>
      </c>
      <c r="BV271" s="69">
        <v>0</v>
      </c>
      <c r="BW271" s="69">
        <v>0</v>
      </c>
      <c r="BX271" s="80">
        <v>0</v>
      </c>
      <c r="BY271" s="80">
        <v>0</v>
      </c>
      <c r="BZ271" s="69">
        <v>0</v>
      </c>
      <c r="CA271" s="69">
        <v>0</v>
      </c>
      <c r="CB271" s="80">
        <v>0</v>
      </c>
      <c r="CC271" s="80">
        <v>835</v>
      </c>
      <c r="CD271" s="69">
        <v>0</v>
      </c>
      <c r="CE271" s="69" t="s">
        <v>735</v>
      </c>
      <c r="CF271" s="69" t="s">
        <v>736</v>
      </c>
      <c r="CG271" s="69" t="s">
        <v>709</v>
      </c>
      <c r="CH271" s="69" t="s">
        <v>709</v>
      </c>
      <c r="CI271" s="69" t="s">
        <v>709</v>
      </c>
      <c r="CJ271" s="68" t="s">
        <v>709</v>
      </c>
      <c r="CK271" s="68">
        <v>46013</v>
      </c>
      <c r="CL271" s="185" t="s">
        <v>993</v>
      </c>
      <c r="CM271" s="67" t="s">
        <v>989</v>
      </c>
      <c r="CN271" s="67" t="s">
        <v>168</v>
      </c>
      <c r="CO271" s="68">
        <v>45952</v>
      </c>
      <c r="CP271" s="185" t="s">
        <v>993</v>
      </c>
      <c r="CQ271" s="67" t="s">
        <v>989</v>
      </c>
      <c r="CR271" s="67" t="s">
        <v>1052</v>
      </c>
      <c r="CS271" s="69">
        <v>7672150</v>
      </c>
      <c r="CT271" s="69"/>
      <c r="CU271" s="69"/>
      <c r="CV271" s="69">
        <v>0</v>
      </c>
      <c r="CW271" s="69">
        <v>8</v>
      </c>
      <c r="CX271" s="69">
        <v>0</v>
      </c>
      <c r="CY271" s="69">
        <v>0</v>
      </c>
      <c r="CZ271" s="69">
        <v>0</v>
      </c>
      <c r="DA271" s="69">
        <v>0</v>
      </c>
      <c r="DG271" t="str">
        <f t="shared" si="11"/>
        <v>CO</v>
      </c>
    </row>
    <row r="272" spans="1:111">
      <c r="A272" t="str">
        <f t="shared" si="10"/>
        <v>07CO</v>
      </c>
      <c r="B272" s="67" t="s">
        <v>6</v>
      </c>
      <c r="C272" s="67" t="s">
        <v>581</v>
      </c>
      <c r="D272" s="67" t="s">
        <v>582</v>
      </c>
      <c r="E272" s="68">
        <v>45742</v>
      </c>
      <c r="F272" s="185" t="s">
        <v>991</v>
      </c>
      <c r="G272" s="67" t="s">
        <v>994</v>
      </c>
      <c r="H272" s="69">
        <v>1</v>
      </c>
      <c r="I272" s="69">
        <v>2</v>
      </c>
      <c r="J272" s="69">
        <v>65</v>
      </c>
      <c r="K272" s="69">
        <v>88</v>
      </c>
      <c r="L272" s="69">
        <v>87</v>
      </c>
      <c r="M272" s="69">
        <v>1</v>
      </c>
      <c r="N272" s="69">
        <v>0</v>
      </c>
      <c r="O272" s="69">
        <v>0</v>
      </c>
      <c r="P272" s="69">
        <v>23</v>
      </c>
      <c r="Q272" s="80">
        <v>0</v>
      </c>
      <c r="R272" s="80">
        <v>365071</v>
      </c>
      <c r="S272" s="80">
        <v>21000</v>
      </c>
      <c r="T272" s="80">
        <v>344071</v>
      </c>
      <c r="U272" s="80">
        <v>370411</v>
      </c>
      <c r="V272" s="80">
        <v>359883</v>
      </c>
      <c r="W272" s="80">
        <v>0</v>
      </c>
      <c r="X272" s="80">
        <v>0</v>
      </c>
      <c r="Y272" s="80">
        <v>0</v>
      </c>
      <c r="Z272" s="80">
        <v>359883</v>
      </c>
      <c r="AA272" s="80">
        <v>354442</v>
      </c>
      <c r="AB272" s="80">
        <v>-5442</v>
      </c>
      <c r="AC272" s="69">
        <v>5340</v>
      </c>
      <c r="AD272" s="69">
        <v>21</v>
      </c>
      <c r="AE272" s="69">
        <v>0</v>
      </c>
      <c r="AF272" s="80">
        <v>0</v>
      </c>
      <c r="AG272" s="80">
        <v>0</v>
      </c>
      <c r="AH272" s="69">
        <v>0</v>
      </c>
      <c r="AI272" s="69">
        <v>0</v>
      </c>
      <c r="AJ272" s="80">
        <v>0</v>
      </c>
      <c r="AK272" s="80">
        <v>6494</v>
      </c>
      <c r="AL272" s="69">
        <v>0</v>
      </c>
      <c r="AM272" s="69">
        <v>0</v>
      </c>
      <c r="AN272" s="80">
        <v>0</v>
      </c>
      <c r="AO272" s="80">
        <v>0</v>
      </c>
      <c r="AP272" s="69">
        <v>0</v>
      </c>
      <c r="AQ272" s="69">
        <v>0</v>
      </c>
      <c r="AR272" s="80">
        <v>0</v>
      </c>
      <c r="AS272" s="80">
        <v>0</v>
      </c>
      <c r="AT272" s="69">
        <v>0</v>
      </c>
      <c r="AU272" s="69">
        <v>0</v>
      </c>
      <c r="AV272" s="80">
        <v>0</v>
      </c>
      <c r="AW272" s="80">
        <v>0</v>
      </c>
      <c r="AX272" s="69">
        <v>0</v>
      </c>
      <c r="AY272" s="69">
        <v>0</v>
      </c>
      <c r="AZ272" s="80">
        <v>0</v>
      </c>
      <c r="BA272" s="80">
        <v>0</v>
      </c>
      <c r="BB272" s="69">
        <v>0</v>
      </c>
      <c r="BC272" s="69">
        <v>0</v>
      </c>
      <c r="BD272" s="80">
        <v>0</v>
      </c>
      <c r="BE272" s="80">
        <v>0</v>
      </c>
      <c r="BF272" s="69">
        <v>0</v>
      </c>
      <c r="BG272" s="69">
        <v>0</v>
      </c>
      <c r="BH272" s="80">
        <v>0</v>
      </c>
      <c r="BI272" s="80">
        <v>0</v>
      </c>
      <c r="BJ272" s="69">
        <v>0</v>
      </c>
      <c r="BK272" s="69">
        <v>0</v>
      </c>
      <c r="BL272" s="80">
        <v>0</v>
      </c>
      <c r="BM272" s="80">
        <v>0</v>
      </c>
      <c r="BN272" s="69">
        <v>0</v>
      </c>
      <c r="BO272" s="69">
        <v>0</v>
      </c>
      <c r="BP272" s="80">
        <v>0</v>
      </c>
      <c r="BQ272" s="80">
        <v>0</v>
      </c>
      <c r="BR272" s="69">
        <v>0</v>
      </c>
      <c r="BS272" s="69">
        <v>0</v>
      </c>
      <c r="BT272" s="80">
        <v>0</v>
      </c>
      <c r="BU272" s="80">
        <v>0</v>
      </c>
      <c r="BV272" s="69">
        <v>0</v>
      </c>
      <c r="BW272" s="69">
        <v>0</v>
      </c>
      <c r="BX272" s="80">
        <v>0</v>
      </c>
      <c r="BY272" s="80">
        <v>0</v>
      </c>
      <c r="BZ272" s="69">
        <v>0</v>
      </c>
      <c r="CA272" s="69">
        <v>0</v>
      </c>
      <c r="CB272" s="80">
        <v>0</v>
      </c>
      <c r="CC272" s="80">
        <v>6494</v>
      </c>
      <c r="CD272" s="69">
        <v>0</v>
      </c>
      <c r="CE272" s="69" t="s">
        <v>980</v>
      </c>
      <c r="CF272" s="69" t="s">
        <v>981</v>
      </c>
      <c r="CG272" s="69" t="s">
        <v>709</v>
      </c>
      <c r="CH272" s="69" t="s">
        <v>709</v>
      </c>
      <c r="CI272" s="69" t="s">
        <v>709</v>
      </c>
      <c r="CJ272" s="68" t="s">
        <v>709</v>
      </c>
      <c r="CK272" s="68">
        <v>45978</v>
      </c>
      <c r="CL272" s="185" t="s">
        <v>993</v>
      </c>
      <c r="CM272" s="67" t="s">
        <v>989</v>
      </c>
      <c r="CN272" s="67" t="s">
        <v>168</v>
      </c>
      <c r="CO272" s="68">
        <v>45898</v>
      </c>
      <c r="CP272" s="185" t="s">
        <v>988</v>
      </c>
      <c r="CQ272" s="67" t="s">
        <v>989</v>
      </c>
      <c r="CR272" s="67" t="s">
        <v>1055</v>
      </c>
      <c r="CS272" s="69">
        <v>528390</v>
      </c>
      <c r="CT272" s="69"/>
      <c r="CU272" s="69"/>
      <c r="CV272" s="69">
        <v>0</v>
      </c>
      <c r="CW272" s="69">
        <v>2</v>
      </c>
      <c r="CX272" s="69">
        <v>0</v>
      </c>
      <c r="CY272" s="69">
        <v>0</v>
      </c>
      <c r="CZ272" s="69">
        <v>0</v>
      </c>
      <c r="DA272" s="69">
        <v>0</v>
      </c>
      <c r="DG272" t="str">
        <f t="shared" si="11"/>
        <v>CO</v>
      </c>
    </row>
    <row r="273" spans="1:111">
      <c r="A273" t="str">
        <f t="shared" si="10"/>
        <v>07DO</v>
      </c>
      <c r="B273" s="67" t="s">
        <v>6</v>
      </c>
      <c r="C273" s="67" t="s">
        <v>530</v>
      </c>
      <c r="D273" s="67" t="s">
        <v>531</v>
      </c>
      <c r="E273" s="68">
        <v>44708</v>
      </c>
      <c r="F273" s="185" t="s">
        <v>986</v>
      </c>
      <c r="G273" s="67" t="s">
        <v>992</v>
      </c>
      <c r="H273" s="69">
        <v>1</v>
      </c>
      <c r="I273" s="69">
        <v>8</v>
      </c>
      <c r="J273" s="69">
        <v>650</v>
      </c>
      <c r="K273" s="69">
        <v>716</v>
      </c>
      <c r="L273" s="69">
        <v>649</v>
      </c>
      <c r="M273" s="69">
        <v>67</v>
      </c>
      <c r="N273" s="69">
        <v>0</v>
      </c>
      <c r="O273" s="69">
        <v>0</v>
      </c>
      <c r="P273" s="69">
        <v>66</v>
      </c>
      <c r="Q273" s="80">
        <v>0</v>
      </c>
      <c r="R273" s="80">
        <v>19975000</v>
      </c>
      <c r="S273" s="80">
        <v>130000</v>
      </c>
      <c r="T273" s="80">
        <v>19845000</v>
      </c>
      <c r="U273" s="80">
        <v>20432970</v>
      </c>
      <c r="V273" s="80">
        <v>21351585</v>
      </c>
      <c r="W273" s="80">
        <v>0</v>
      </c>
      <c r="X273" s="80">
        <v>0</v>
      </c>
      <c r="Y273" s="80">
        <v>0</v>
      </c>
      <c r="Z273" s="80">
        <v>21351585</v>
      </c>
      <c r="AA273" s="80">
        <v>21249872</v>
      </c>
      <c r="AB273" s="80">
        <v>-59788</v>
      </c>
      <c r="AC273" s="69">
        <v>457970</v>
      </c>
      <c r="AD273" s="69">
        <v>29</v>
      </c>
      <c r="AE273" s="69">
        <v>0</v>
      </c>
      <c r="AF273" s="80">
        <v>0</v>
      </c>
      <c r="AG273" s="80">
        <v>362725</v>
      </c>
      <c r="AH273" s="69">
        <v>71071</v>
      </c>
      <c r="AI273" s="69">
        <v>0</v>
      </c>
      <c r="AJ273" s="80">
        <v>0</v>
      </c>
      <c r="AK273" s="80">
        <v>34483</v>
      </c>
      <c r="AL273" s="69">
        <v>2375</v>
      </c>
      <c r="AM273" s="69">
        <v>0</v>
      </c>
      <c r="AN273" s="80">
        <v>0</v>
      </c>
      <c r="AO273" s="80">
        <v>0</v>
      </c>
      <c r="AP273" s="69">
        <v>0</v>
      </c>
      <c r="AQ273" s="69">
        <v>0</v>
      </c>
      <c r="AR273" s="80">
        <v>0</v>
      </c>
      <c r="AS273" s="80">
        <v>0</v>
      </c>
      <c r="AT273" s="69">
        <v>0</v>
      </c>
      <c r="AU273" s="69">
        <v>0</v>
      </c>
      <c r="AV273" s="80">
        <v>0</v>
      </c>
      <c r="AW273" s="80">
        <v>0</v>
      </c>
      <c r="AX273" s="69">
        <v>0</v>
      </c>
      <c r="AY273" s="69">
        <v>0</v>
      </c>
      <c r="AZ273" s="80">
        <v>0</v>
      </c>
      <c r="BA273" s="80">
        <v>0</v>
      </c>
      <c r="BB273" s="69">
        <v>0</v>
      </c>
      <c r="BC273" s="69">
        <v>0</v>
      </c>
      <c r="BD273" s="80">
        <v>0</v>
      </c>
      <c r="BE273" s="80">
        <v>0</v>
      </c>
      <c r="BF273" s="69">
        <v>0</v>
      </c>
      <c r="BG273" s="69">
        <v>0</v>
      </c>
      <c r="BH273" s="80">
        <v>0</v>
      </c>
      <c r="BI273" s="80">
        <v>0</v>
      </c>
      <c r="BJ273" s="69">
        <v>0</v>
      </c>
      <c r="BK273" s="69">
        <v>0</v>
      </c>
      <c r="BL273" s="80">
        <v>0</v>
      </c>
      <c r="BM273" s="80">
        <v>64230</v>
      </c>
      <c r="BN273" s="69">
        <v>0</v>
      </c>
      <c r="BO273" s="69">
        <v>0</v>
      </c>
      <c r="BP273" s="80">
        <v>0</v>
      </c>
      <c r="BQ273" s="80">
        <v>0</v>
      </c>
      <c r="BR273" s="69">
        <v>0</v>
      </c>
      <c r="BS273" s="69">
        <v>0</v>
      </c>
      <c r="BT273" s="80">
        <v>0</v>
      </c>
      <c r="BU273" s="80">
        <v>125141</v>
      </c>
      <c r="BV273" s="69">
        <v>125141</v>
      </c>
      <c r="BW273" s="69">
        <v>0</v>
      </c>
      <c r="BX273" s="80">
        <v>0</v>
      </c>
      <c r="BY273" s="80">
        <v>0</v>
      </c>
      <c r="BZ273" s="69">
        <v>0</v>
      </c>
      <c r="CA273" s="69">
        <v>0</v>
      </c>
      <c r="CB273" s="80">
        <v>0</v>
      </c>
      <c r="CC273" s="80">
        <v>586579</v>
      </c>
      <c r="CD273" s="69">
        <v>198586</v>
      </c>
      <c r="CE273" s="69" t="s">
        <v>951</v>
      </c>
      <c r="CF273" s="69" t="s">
        <v>952</v>
      </c>
      <c r="CG273" s="69" t="s">
        <v>709</v>
      </c>
      <c r="CH273" s="69" t="s">
        <v>709</v>
      </c>
      <c r="CI273" s="69" t="s">
        <v>709</v>
      </c>
      <c r="CJ273" s="68" t="s">
        <v>709</v>
      </c>
      <c r="CK273" s="68">
        <v>46042</v>
      </c>
      <c r="CL273" s="185" t="s">
        <v>991</v>
      </c>
      <c r="CM273" s="67" t="s">
        <v>989</v>
      </c>
      <c r="CN273" s="67" t="s">
        <v>168</v>
      </c>
      <c r="CO273" s="68">
        <v>45464</v>
      </c>
      <c r="CP273" s="185" t="s">
        <v>986</v>
      </c>
      <c r="CQ273" s="67" t="s">
        <v>990</v>
      </c>
      <c r="CR273" s="67" t="s">
        <v>1052</v>
      </c>
      <c r="CS273" s="69">
        <v>15858300</v>
      </c>
      <c r="CT273" s="69"/>
      <c r="CU273" s="69"/>
      <c r="CV273" s="69">
        <v>0</v>
      </c>
      <c r="CW273" s="69">
        <v>37</v>
      </c>
      <c r="CX273" s="69">
        <v>0</v>
      </c>
      <c r="CY273" s="69">
        <v>0</v>
      </c>
      <c r="CZ273" s="69">
        <v>0</v>
      </c>
      <c r="DA273" s="69">
        <v>0</v>
      </c>
      <c r="DG273" t="str">
        <f t="shared" si="11"/>
        <v>DO</v>
      </c>
    </row>
    <row r="274" spans="1:111">
      <c r="A274" t="str">
        <f t="shared" si="10"/>
        <v>07DO</v>
      </c>
      <c r="B274" s="67" t="s">
        <v>6</v>
      </c>
      <c r="C274" s="67" t="s">
        <v>532</v>
      </c>
      <c r="D274" s="67" t="s">
        <v>533</v>
      </c>
      <c r="E274" s="68">
        <v>45056</v>
      </c>
      <c r="F274" s="185" t="s">
        <v>986</v>
      </c>
      <c r="G274" s="67" t="s">
        <v>995</v>
      </c>
      <c r="H274" s="69">
        <v>1</v>
      </c>
      <c r="I274" s="69">
        <v>2</v>
      </c>
      <c r="J274" s="69">
        <v>150</v>
      </c>
      <c r="K274" s="69">
        <v>247</v>
      </c>
      <c r="L274" s="69">
        <v>247</v>
      </c>
      <c r="M274" s="69">
        <v>0</v>
      </c>
      <c r="N274" s="69">
        <v>0</v>
      </c>
      <c r="O274" s="69">
        <v>0</v>
      </c>
      <c r="P274" s="69">
        <v>70</v>
      </c>
      <c r="Q274" s="80">
        <v>27</v>
      </c>
      <c r="R274" s="80">
        <v>3366760</v>
      </c>
      <c r="S274" s="80">
        <v>50000</v>
      </c>
      <c r="T274" s="80">
        <v>3316760</v>
      </c>
      <c r="U274" s="80">
        <v>3493112</v>
      </c>
      <c r="V274" s="80">
        <v>3363518</v>
      </c>
      <c r="W274" s="80">
        <v>0</v>
      </c>
      <c r="X274" s="80">
        <v>300000</v>
      </c>
      <c r="Y274" s="80">
        <v>300000</v>
      </c>
      <c r="Z274" s="80">
        <v>3663518</v>
      </c>
      <c r="AA274" s="80">
        <v>3363518</v>
      </c>
      <c r="AB274" s="80">
        <v>-300000</v>
      </c>
      <c r="AC274" s="69">
        <v>126352</v>
      </c>
      <c r="AD274" s="69">
        <v>45</v>
      </c>
      <c r="AE274" s="69">
        <v>0</v>
      </c>
      <c r="AF274" s="80">
        <v>22</v>
      </c>
      <c r="AG274" s="80">
        <v>20037</v>
      </c>
      <c r="AH274" s="69">
        <v>0</v>
      </c>
      <c r="AI274" s="69">
        <v>0</v>
      </c>
      <c r="AJ274" s="80">
        <v>5</v>
      </c>
      <c r="AK274" s="80">
        <v>4509</v>
      </c>
      <c r="AL274" s="69">
        <v>0</v>
      </c>
      <c r="AM274" s="69">
        <v>0</v>
      </c>
      <c r="AN274" s="80">
        <v>0</v>
      </c>
      <c r="AO274" s="80">
        <v>0</v>
      </c>
      <c r="AP274" s="69">
        <v>0</v>
      </c>
      <c r="AQ274" s="69">
        <v>0</v>
      </c>
      <c r="AR274" s="80">
        <v>0</v>
      </c>
      <c r="AS274" s="80">
        <v>0</v>
      </c>
      <c r="AT274" s="69">
        <v>0</v>
      </c>
      <c r="AU274" s="69">
        <v>0</v>
      </c>
      <c r="AV274" s="80">
        <v>0</v>
      </c>
      <c r="AW274" s="80">
        <v>0</v>
      </c>
      <c r="AX274" s="69">
        <v>0</v>
      </c>
      <c r="AY274" s="69">
        <v>0</v>
      </c>
      <c r="AZ274" s="80">
        <v>0</v>
      </c>
      <c r="BA274" s="80">
        <v>110879</v>
      </c>
      <c r="BB274" s="69">
        <v>0</v>
      </c>
      <c r="BC274" s="69">
        <v>0</v>
      </c>
      <c r="BD274" s="80">
        <v>0</v>
      </c>
      <c r="BE274" s="80">
        <v>0</v>
      </c>
      <c r="BF274" s="69">
        <v>0</v>
      </c>
      <c r="BG274" s="69">
        <v>0</v>
      </c>
      <c r="BH274" s="80">
        <v>0</v>
      </c>
      <c r="BI274" s="80">
        <v>0</v>
      </c>
      <c r="BJ274" s="69">
        <v>0</v>
      </c>
      <c r="BK274" s="69">
        <v>0</v>
      </c>
      <c r="BL274" s="80">
        <v>0</v>
      </c>
      <c r="BM274" s="80">
        <v>0</v>
      </c>
      <c r="BN274" s="69">
        <v>0</v>
      </c>
      <c r="BO274" s="69">
        <v>0</v>
      </c>
      <c r="BP274" s="80">
        <v>0</v>
      </c>
      <c r="BQ274" s="80">
        <v>0</v>
      </c>
      <c r="BR274" s="69">
        <v>0</v>
      </c>
      <c r="BS274" s="69">
        <v>0</v>
      </c>
      <c r="BT274" s="80">
        <v>0</v>
      </c>
      <c r="BU274" s="80">
        <v>0</v>
      </c>
      <c r="BV274" s="69">
        <v>0</v>
      </c>
      <c r="BW274" s="69">
        <v>0</v>
      </c>
      <c r="BX274" s="80">
        <v>0</v>
      </c>
      <c r="BY274" s="80">
        <v>0</v>
      </c>
      <c r="BZ274" s="69">
        <v>0</v>
      </c>
      <c r="CA274" s="69">
        <v>0</v>
      </c>
      <c r="CB274" s="80">
        <v>27</v>
      </c>
      <c r="CC274" s="80">
        <v>135426</v>
      </c>
      <c r="CD274" s="69">
        <v>0</v>
      </c>
      <c r="CE274" s="69" t="s">
        <v>803</v>
      </c>
      <c r="CF274" s="69" t="s">
        <v>804</v>
      </c>
      <c r="CG274" s="69" t="s">
        <v>709</v>
      </c>
      <c r="CH274" s="69" t="s">
        <v>709</v>
      </c>
      <c r="CI274" s="69" t="s">
        <v>709</v>
      </c>
      <c r="CJ274" s="68" t="s">
        <v>709</v>
      </c>
      <c r="CK274" s="68">
        <v>45868</v>
      </c>
      <c r="CL274" s="185" t="s">
        <v>988</v>
      </c>
      <c r="CM274" s="67" t="s">
        <v>989</v>
      </c>
      <c r="CN274" s="67" t="s">
        <v>168</v>
      </c>
      <c r="CO274" s="68">
        <v>45693</v>
      </c>
      <c r="CP274" s="185" t="s">
        <v>991</v>
      </c>
      <c r="CQ274" s="67" t="s">
        <v>994</v>
      </c>
      <c r="CR274" s="67" t="s">
        <v>1054</v>
      </c>
      <c r="CS274" s="69">
        <v>3104100</v>
      </c>
      <c r="CT274" s="69" t="s">
        <v>907</v>
      </c>
      <c r="CU274" s="69" t="s">
        <v>908</v>
      </c>
      <c r="CV274" s="69">
        <v>27</v>
      </c>
      <c r="CW274" s="69">
        <v>25</v>
      </c>
      <c r="CX274" s="69">
        <v>0</v>
      </c>
      <c r="CY274" s="69">
        <v>0</v>
      </c>
      <c r="CZ274" s="69">
        <v>0</v>
      </c>
      <c r="DA274" s="69">
        <v>0</v>
      </c>
      <c r="DG274" t="str">
        <f t="shared" si="11"/>
        <v>DO</v>
      </c>
    </row>
    <row r="275" spans="1:111">
      <c r="A275" t="str">
        <f t="shared" si="10"/>
        <v>07DO</v>
      </c>
      <c r="B275" s="67" t="s">
        <v>6</v>
      </c>
      <c r="C275" s="67" t="s">
        <v>534</v>
      </c>
      <c r="D275" s="67" t="s">
        <v>535</v>
      </c>
      <c r="E275" s="68">
        <v>45056</v>
      </c>
      <c r="F275" s="185" t="s">
        <v>986</v>
      </c>
      <c r="G275" s="67" t="s">
        <v>995</v>
      </c>
      <c r="H275" s="69">
        <v>2</v>
      </c>
      <c r="I275" s="69">
        <v>7</v>
      </c>
      <c r="J275" s="69">
        <v>330</v>
      </c>
      <c r="K275" s="69">
        <v>477</v>
      </c>
      <c r="L275" s="69">
        <v>477</v>
      </c>
      <c r="M275" s="69">
        <v>0</v>
      </c>
      <c r="N275" s="69">
        <v>0</v>
      </c>
      <c r="O275" s="69">
        <v>0</v>
      </c>
      <c r="P275" s="69">
        <v>147</v>
      </c>
      <c r="Q275" s="80">
        <v>0</v>
      </c>
      <c r="R275" s="80">
        <v>6147921</v>
      </c>
      <c r="S275" s="80">
        <v>52728</v>
      </c>
      <c r="T275" s="80">
        <v>6095192</v>
      </c>
      <c r="U275" s="80">
        <v>6373747</v>
      </c>
      <c r="V275" s="80">
        <v>6357061</v>
      </c>
      <c r="W275" s="80">
        <v>0</v>
      </c>
      <c r="X275" s="80">
        <v>0</v>
      </c>
      <c r="Y275" s="80">
        <v>0</v>
      </c>
      <c r="Z275" s="80">
        <v>6357061</v>
      </c>
      <c r="AA275" s="80">
        <v>6311539</v>
      </c>
      <c r="AB275" s="80">
        <v>-1706</v>
      </c>
      <c r="AC275" s="69">
        <v>225826</v>
      </c>
      <c r="AD275" s="69">
        <v>61</v>
      </c>
      <c r="AE275" s="69">
        <v>0</v>
      </c>
      <c r="AF275" s="80">
        <v>0</v>
      </c>
      <c r="AG275" s="80">
        <v>-18522</v>
      </c>
      <c r="AH275" s="69">
        <v>0</v>
      </c>
      <c r="AI275" s="69">
        <v>0</v>
      </c>
      <c r="AJ275" s="80">
        <v>0</v>
      </c>
      <c r="AK275" s="80">
        <v>84658</v>
      </c>
      <c r="AL275" s="69">
        <v>0</v>
      </c>
      <c r="AM275" s="69">
        <v>0</v>
      </c>
      <c r="AN275" s="80">
        <v>0</v>
      </c>
      <c r="AO275" s="80">
        <v>0</v>
      </c>
      <c r="AP275" s="69">
        <v>0</v>
      </c>
      <c r="AQ275" s="69">
        <v>0</v>
      </c>
      <c r="AR275" s="80">
        <v>0</v>
      </c>
      <c r="AS275" s="80">
        <v>0</v>
      </c>
      <c r="AT275" s="69">
        <v>0</v>
      </c>
      <c r="AU275" s="69">
        <v>0</v>
      </c>
      <c r="AV275" s="80">
        <v>0</v>
      </c>
      <c r="AW275" s="80">
        <v>0</v>
      </c>
      <c r="AX275" s="69">
        <v>0</v>
      </c>
      <c r="AY275" s="69">
        <v>0</v>
      </c>
      <c r="AZ275" s="80">
        <v>0</v>
      </c>
      <c r="BA275" s="80">
        <v>84397</v>
      </c>
      <c r="BB275" s="69">
        <v>0</v>
      </c>
      <c r="BC275" s="69">
        <v>4</v>
      </c>
      <c r="BD275" s="80">
        <v>0</v>
      </c>
      <c r="BE275" s="80">
        <v>0</v>
      </c>
      <c r="BF275" s="69">
        <v>0</v>
      </c>
      <c r="BG275" s="69">
        <v>0</v>
      </c>
      <c r="BH275" s="80">
        <v>0</v>
      </c>
      <c r="BI275" s="80">
        <v>0</v>
      </c>
      <c r="BJ275" s="69">
        <v>0</v>
      </c>
      <c r="BK275" s="69">
        <v>0</v>
      </c>
      <c r="BL275" s="80">
        <v>0</v>
      </c>
      <c r="BM275" s="80">
        <v>0</v>
      </c>
      <c r="BN275" s="69">
        <v>0</v>
      </c>
      <c r="BO275" s="69">
        <v>0</v>
      </c>
      <c r="BP275" s="80">
        <v>0</v>
      </c>
      <c r="BQ275" s="80">
        <v>0</v>
      </c>
      <c r="BR275" s="69">
        <v>0</v>
      </c>
      <c r="BS275" s="69">
        <v>58</v>
      </c>
      <c r="BT275" s="80">
        <v>0</v>
      </c>
      <c r="BU275" s="80">
        <v>42409</v>
      </c>
      <c r="BV275" s="69">
        <v>34565</v>
      </c>
      <c r="BW275" s="69">
        <v>0</v>
      </c>
      <c r="BX275" s="80">
        <v>0</v>
      </c>
      <c r="BY275" s="80">
        <v>0</v>
      </c>
      <c r="BZ275" s="69">
        <v>0</v>
      </c>
      <c r="CA275" s="69">
        <v>62</v>
      </c>
      <c r="CB275" s="80">
        <v>0</v>
      </c>
      <c r="CC275" s="80">
        <v>192942</v>
      </c>
      <c r="CD275" s="69">
        <v>34565</v>
      </c>
      <c r="CE275" s="69" t="s">
        <v>953</v>
      </c>
      <c r="CF275" s="69" t="s">
        <v>954</v>
      </c>
      <c r="CG275" s="69" t="s">
        <v>709</v>
      </c>
      <c r="CH275" s="69" t="s">
        <v>709</v>
      </c>
      <c r="CI275" s="69" t="s">
        <v>709</v>
      </c>
      <c r="CJ275" s="68" t="s">
        <v>709</v>
      </c>
      <c r="CK275" s="68">
        <v>46042</v>
      </c>
      <c r="CL275" s="185" t="s">
        <v>991</v>
      </c>
      <c r="CM275" s="67" t="s">
        <v>989</v>
      </c>
      <c r="CN275" s="67" t="s">
        <v>168</v>
      </c>
      <c r="CO275" s="68">
        <v>45775</v>
      </c>
      <c r="CP275" s="185" t="s">
        <v>986</v>
      </c>
      <c r="CQ275" s="67" t="s">
        <v>994</v>
      </c>
      <c r="CR275" s="67" t="s">
        <v>1053</v>
      </c>
      <c r="CS275" s="69">
        <v>5831100</v>
      </c>
      <c r="CT275" s="69"/>
      <c r="CU275" s="69"/>
      <c r="CV275" s="69">
        <v>0</v>
      </c>
      <c r="CW275" s="69">
        <v>24</v>
      </c>
      <c r="CX275" s="69">
        <v>0</v>
      </c>
      <c r="CY275" s="69">
        <v>0</v>
      </c>
      <c r="CZ275" s="69">
        <v>0</v>
      </c>
      <c r="DA275" s="69">
        <v>0</v>
      </c>
      <c r="DG275" t="str">
        <f t="shared" si="11"/>
        <v>DO</v>
      </c>
    </row>
    <row r="276" spans="1:111">
      <c r="A276" t="str">
        <f t="shared" si="10"/>
        <v>07DO</v>
      </c>
      <c r="B276" s="67" t="s">
        <v>6</v>
      </c>
      <c r="C276" s="67" t="s">
        <v>536</v>
      </c>
      <c r="D276" s="67" t="s">
        <v>537</v>
      </c>
      <c r="E276" s="68">
        <v>45273</v>
      </c>
      <c r="F276" s="185" t="s">
        <v>993</v>
      </c>
      <c r="G276" s="67" t="s">
        <v>990</v>
      </c>
      <c r="H276" s="69">
        <v>1</v>
      </c>
      <c r="I276" s="69">
        <v>3</v>
      </c>
      <c r="J276" s="69">
        <v>125</v>
      </c>
      <c r="K276" s="69">
        <v>238</v>
      </c>
      <c r="L276" s="69">
        <v>240</v>
      </c>
      <c r="M276" s="69">
        <v>-2</v>
      </c>
      <c r="N276" s="69">
        <v>2</v>
      </c>
      <c r="O276" s="69">
        <v>0</v>
      </c>
      <c r="P276" s="69">
        <v>113</v>
      </c>
      <c r="Q276" s="80">
        <v>0</v>
      </c>
      <c r="R276" s="80">
        <v>1681476</v>
      </c>
      <c r="S276" s="80">
        <v>50000</v>
      </c>
      <c r="T276" s="80">
        <v>1631476</v>
      </c>
      <c r="U276" s="80">
        <v>1805476</v>
      </c>
      <c r="V276" s="80">
        <v>1410753</v>
      </c>
      <c r="W276" s="80">
        <v>-3398</v>
      </c>
      <c r="X276" s="80">
        <v>0</v>
      </c>
      <c r="Y276" s="80">
        <v>-3398</v>
      </c>
      <c r="Z276" s="80">
        <v>1407355</v>
      </c>
      <c r="AA276" s="80">
        <v>1374355</v>
      </c>
      <c r="AB276" s="80">
        <v>0</v>
      </c>
      <c r="AC276" s="69">
        <v>124000</v>
      </c>
      <c r="AD276" s="69">
        <v>98</v>
      </c>
      <c r="AE276" s="69">
        <v>0</v>
      </c>
      <c r="AF276" s="80">
        <v>0</v>
      </c>
      <c r="AG276" s="80">
        <v>0</v>
      </c>
      <c r="AH276" s="69">
        <v>0</v>
      </c>
      <c r="AI276" s="69">
        <v>0</v>
      </c>
      <c r="AJ276" s="80">
        <v>0</v>
      </c>
      <c r="AK276" s="80">
        <v>91000</v>
      </c>
      <c r="AL276" s="69">
        <v>0</v>
      </c>
      <c r="AM276" s="69">
        <v>0</v>
      </c>
      <c r="AN276" s="80">
        <v>0</v>
      </c>
      <c r="AO276" s="80">
        <v>0</v>
      </c>
      <c r="AP276" s="69">
        <v>0</v>
      </c>
      <c r="AQ276" s="69">
        <v>0</v>
      </c>
      <c r="AR276" s="80">
        <v>0</v>
      </c>
      <c r="AS276" s="80">
        <v>0</v>
      </c>
      <c r="AT276" s="69">
        <v>0</v>
      </c>
      <c r="AU276" s="69">
        <v>0</v>
      </c>
      <c r="AV276" s="80">
        <v>0</v>
      </c>
      <c r="AW276" s="80">
        <v>0</v>
      </c>
      <c r="AX276" s="69">
        <v>0</v>
      </c>
      <c r="AY276" s="69">
        <v>0</v>
      </c>
      <c r="AZ276" s="80">
        <v>0</v>
      </c>
      <c r="BA276" s="80">
        <v>0</v>
      </c>
      <c r="BB276" s="69">
        <v>0</v>
      </c>
      <c r="BC276" s="69">
        <v>0</v>
      </c>
      <c r="BD276" s="80">
        <v>0</v>
      </c>
      <c r="BE276" s="80">
        <v>0</v>
      </c>
      <c r="BF276" s="69">
        <v>0</v>
      </c>
      <c r="BG276" s="69">
        <v>0</v>
      </c>
      <c r="BH276" s="80">
        <v>0</v>
      </c>
      <c r="BI276" s="80">
        <v>0</v>
      </c>
      <c r="BJ276" s="69">
        <v>0</v>
      </c>
      <c r="BK276" s="69">
        <v>0</v>
      </c>
      <c r="BL276" s="80">
        <v>0</v>
      </c>
      <c r="BM276" s="80">
        <v>0</v>
      </c>
      <c r="BN276" s="69">
        <v>0</v>
      </c>
      <c r="BO276" s="69">
        <v>0</v>
      </c>
      <c r="BP276" s="80">
        <v>0</v>
      </c>
      <c r="BQ276" s="80">
        <v>0</v>
      </c>
      <c r="BR276" s="69">
        <v>0</v>
      </c>
      <c r="BS276" s="69">
        <v>0</v>
      </c>
      <c r="BT276" s="80">
        <v>0</v>
      </c>
      <c r="BU276" s="80">
        <v>0</v>
      </c>
      <c r="BV276" s="69">
        <v>0</v>
      </c>
      <c r="BW276" s="69">
        <v>0</v>
      </c>
      <c r="BX276" s="80">
        <v>0</v>
      </c>
      <c r="BY276" s="80">
        <v>0</v>
      </c>
      <c r="BZ276" s="69">
        <v>0</v>
      </c>
      <c r="CA276" s="69">
        <v>0</v>
      </c>
      <c r="CB276" s="80">
        <v>0</v>
      </c>
      <c r="CC276" s="80">
        <v>91000</v>
      </c>
      <c r="CD276" s="69">
        <v>0</v>
      </c>
      <c r="CE276" s="69" t="s">
        <v>821</v>
      </c>
      <c r="CF276" s="69" t="s">
        <v>822</v>
      </c>
      <c r="CG276" s="69" t="s">
        <v>709</v>
      </c>
      <c r="CH276" s="69" t="s">
        <v>709</v>
      </c>
      <c r="CI276" s="69" t="s">
        <v>709</v>
      </c>
      <c r="CJ276" s="68" t="s">
        <v>709</v>
      </c>
      <c r="CK276" s="68">
        <v>45848</v>
      </c>
      <c r="CL276" s="185" t="s">
        <v>988</v>
      </c>
      <c r="CM276" s="67" t="s">
        <v>989</v>
      </c>
      <c r="CN276" s="67" t="s">
        <v>168</v>
      </c>
      <c r="CO276" s="68">
        <v>45636</v>
      </c>
      <c r="CP276" s="185" t="s">
        <v>993</v>
      </c>
      <c r="CQ276" s="67" t="s">
        <v>994</v>
      </c>
      <c r="CR276" s="67" t="s">
        <v>1054</v>
      </c>
      <c r="CS276" s="69">
        <v>1673100</v>
      </c>
      <c r="CT276" s="69"/>
      <c r="CU276" s="69"/>
      <c r="CV276" s="69">
        <v>0</v>
      </c>
      <c r="CW276" s="69">
        <v>15</v>
      </c>
      <c r="CX276" s="69">
        <v>0</v>
      </c>
      <c r="CY276" s="69">
        <v>0</v>
      </c>
      <c r="CZ276" s="69">
        <v>0</v>
      </c>
      <c r="DA276" s="69">
        <v>0</v>
      </c>
      <c r="DG276" t="str">
        <f t="shared" si="11"/>
        <v>DO</v>
      </c>
    </row>
    <row r="277" spans="1:111">
      <c r="A277" t="str">
        <f t="shared" si="10"/>
        <v>07DO</v>
      </c>
      <c r="B277" s="67" t="s">
        <v>6</v>
      </c>
      <c r="C277" s="67" t="s">
        <v>955</v>
      </c>
      <c r="D277" s="67" t="s">
        <v>1059</v>
      </c>
      <c r="E277" s="68">
        <v>45336</v>
      </c>
      <c r="F277" s="185" t="s">
        <v>991</v>
      </c>
      <c r="G277" s="67" t="s">
        <v>990</v>
      </c>
      <c r="H277" s="69">
        <v>2</v>
      </c>
      <c r="I277" s="69">
        <v>0</v>
      </c>
      <c r="J277" s="69">
        <v>284</v>
      </c>
      <c r="K277" s="69">
        <v>330</v>
      </c>
      <c r="L277" s="69">
        <v>326</v>
      </c>
      <c r="M277" s="69">
        <v>4</v>
      </c>
      <c r="N277" s="69">
        <v>0</v>
      </c>
      <c r="O277" s="69">
        <v>0</v>
      </c>
      <c r="P277" s="69">
        <v>46</v>
      </c>
      <c r="Q277" s="80">
        <v>0</v>
      </c>
      <c r="R277" s="80">
        <v>1714027</v>
      </c>
      <c r="S277" s="80">
        <v>50000</v>
      </c>
      <c r="T277" s="80">
        <v>1664027</v>
      </c>
      <c r="U277" s="80">
        <v>1714027</v>
      </c>
      <c r="V277" s="80">
        <v>1704720</v>
      </c>
      <c r="W277" s="80">
        <v>0</v>
      </c>
      <c r="X277" s="80">
        <v>0</v>
      </c>
      <c r="Y277" s="80">
        <v>0</v>
      </c>
      <c r="Z277" s="80">
        <v>1704720</v>
      </c>
      <c r="AA277" s="80">
        <v>1704720</v>
      </c>
      <c r="AB277" s="80">
        <v>0</v>
      </c>
      <c r="AC277" s="69">
        <v>0</v>
      </c>
      <c r="AD277" s="69">
        <v>20</v>
      </c>
      <c r="AE277" s="69">
        <v>0</v>
      </c>
      <c r="AF277" s="80">
        <v>0</v>
      </c>
      <c r="AG277" s="80">
        <v>0</v>
      </c>
      <c r="AH277" s="69">
        <v>0</v>
      </c>
      <c r="AI277" s="69">
        <v>0</v>
      </c>
      <c r="AJ277" s="80">
        <v>0</v>
      </c>
      <c r="AK277" s="80">
        <v>0</v>
      </c>
      <c r="AL277" s="69">
        <v>0</v>
      </c>
      <c r="AM277" s="69">
        <v>0</v>
      </c>
      <c r="AN277" s="80">
        <v>0</v>
      </c>
      <c r="AO277" s="80">
        <v>0</v>
      </c>
      <c r="AP277" s="69">
        <v>0</v>
      </c>
      <c r="AQ277" s="69">
        <v>0</v>
      </c>
      <c r="AR277" s="80">
        <v>0</v>
      </c>
      <c r="AS277" s="80">
        <v>0</v>
      </c>
      <c r="AT277" s="69">
        <v>0</v>
      </c>
      <c r="AU277" s="69">
        <v>0</v>
      </c>
      <c r="AV277" s="80">
        <v>0</v>
      </c>
      <c r="AW277" s="80">
        <v>0</v>
      </c>
      <c r="AX277" s="69">
        <v>0</v>
      </c>
      <c r="AY277" s="69">
        <v>0</v>
      </c>
      <c r="AZ277" s="80">
        <v>0</v>
      </c>
      <c r="BA277" s="80">
        <v>0</v>
      </c>
      <c r="BB277" s="69">
        <v>0</v>
      </c>
      <c r="BC277" s="69">
        <v>0</v>
      </c>
      <c r="BD277" s="80">
        <v>0</v>
      </c>
      <c r="BE277" s="80">
        <v>0</v>
      </c>
      <c r="BF277" s="69">
        <v>0</v>
      </c>
      <c r="BG277" s="69">
        <v>0</v>
      </c>
      <c r="BH277" s="80">
        <v>0</v>
      </c>
      <c r="BI277" s="80">
        <v>0</v>
      </c>
      <c r="BJ277" s="69">
        <v>0</v>
      </c>
      <c r="BK277" s="69">
        <v>0</v>
      </c>
      <c r="BL277" s="80">
        <v>0</v>
      </c>
      <c r="BM277" s="80">
        <v>0</v>
      </c>
      <c r="BN277" s="69">
        <v>0</v>
      </c>
      <c r="BO277" s="69">
        <v>0</v>
      </c>
      <c r="BP277" s="80">
        <v>0</v>
      </c>
      <c r="BQ277" s="80">
        <v>0</v>
      </c>
      <c r="BR277" s="69">
        <v>0</v>
      </c>
      <c r="BS277" s="69">
        <v>0</v>
      </c>
      <c r="BT277" s="80">
        <v>0</v>
      </c>
      <c r="BU277" s="80">
        <v>0</v>
      </c>
      <c r="BV277" s="69">
        <v>0</v>
      </c>
      <c r="BW277" s="69">
        <v>0</v>
      </c>
      <c r="BX277" s="80">
        <v>0</v>
      </c>
      <c r="BY277" s="80">
        <v>0</v>
      </c>
      <c r="BZ277" s="69">
        <v>0</v>
      </c>
      <c r="CA277" s="69">
        <v>0</v>
      </c>
      <c r="CB277" s="80">
        <v>0</v>
      </c>
      <c r="CC277" s="80">
        <v>0</v>
      </c>
      <c r="CD277" s="69">
        <v>0</v>
      </c>
      <c r="CE277" s="69" t="s">
        <v>812</v>
      </c>
      <c r="CF277" s="69" t="s">
        <v>813</v>
      </c>
      <c r="CG277" s="69" t="s">
        <v>709</v>
      </c>
      <c r="CH277" s="69" t="s">
        <v>709</v>
      </c>
      <c r="CI277" s="69" t="s">
        <v>709</v>
      </c>
      <c r="CJ277" s="68" t="s">
        <v>709</v>
      </c>
      <c r="CK277" s="68">
        <v>45978</v>
      </c>
      <c r="CL277" s="185" t="s">
        <v>993</v>
      </c>
      <c r="CM277" s="67" t="s">
        <v>989</v>
      </c>
      <c r="CN277" s="67" t="s">
        <v>168</v>
      </c>
      <c r="CO277" s="68">
        <v>45895</v>
      </c>
      <c r="CP277" s="185" t="s">
        <v>988</v>
      </c>
      <c r="CQ277" s="67" t="s">
        <v>989</v>
      </c>
      <c r="CR277" s="67" t="s">
        <v>1054</v>
      </c>
      <c r="CS277" s="69">
        <v>3483914</v>
      </c>
      <c r="CT277" s="69"/>
      <c r="CU277" s="69"/>
      <c r="CV277" s="69">
        <v>0</v>
      </c>
      <c r="CW277" s="69">
        <v>26</v>
      </c>
      <c r="CX277" s="69">
        <v>0</v>
      </c>
      <c r="CY277" s="69">
        <v>0</v>
      </c>
      <c r="CZ277" s="69">
        <v>0</v>
      </c>
      <c r="DA277" s="69">
        <v>0</v>
      </c>
      <c r="DG277" t="str">
        <f t="shared" si="11"/>
        <v>DO</v>
      </c>
    </row>
    <row r="278" spans="1:111">
      <c r="A278" t="str">
        <f t="shared" si="10"/>
        <v>07DO</v>
      </c>
      <c r="B278" s="67" t="s">
        <v>6</v>
      </c>
      <c r="C278" s="67" t="s">
        <v>538</v>
      </c>
      <c r="D278" s="67" t="s">
        <v>539</v>
      </c>
      <c r="E278" s="68">
        <v>45420</v>
      </c>
      <c r="F278" s="185" t="s">
        <v>986</v>
      </c>
      <c r="G278" s="67" t="s">
        <v>990</v>
      </c>
      <c r="H278" s="69">
        <v>1</v>
      </c>
      <c r="I278" s="69">
        <v>2</v>
      </c>
      <c r="J278" s="69">
        <v>230</v>
      </c>
      <c r="K278" s="69">
        <v>260</v>
      </c>
      <c r="L278" s="69">
        <v>210</v>
      </c>
      <c r="M278" s="69">
        <v>50</v>
      </c>
      <c r="N278" s="69">
        <v>0</v>
      </c>
      <c r="O278" s="69">
        <v>0</v>
      </c>
      <c r="P278" s="69">
        <v>30</v>
      </c>
      <c r="Q278" s="80">
        <v>0</v>
      </c>
      <c r="R278" s="80">
        <v>1599000</v>
      </c>
      <c r="S278" s="80">
        <v>50000</v>
      </c>
      <c r="T278" s="80">
        <v>1549000</v>
      </c>
      <c r="U278" s="80">
        <v>1601196</v>
      </c>
      <c r="V278" s="80">
        <v>1343560</v>
      </c>
      <c r="W278" s="80">
        <v>0</v>
      </c>
      <c r="X278" s="80">
        <v>0</v>
      </c>
      <c r="Y278" s="80">
        <v>0</v>
      </c>
      <c r="Z278" s="80">
        <v>1343560</v>
      </c>
      <c r="AA278" s="80">
        <v>1341365</v>
      </c>
      <c r="AB278" s="80">
        <v>0</v>
      </c>
      <c r="AC278" s="69">
        <v>2196</v>
      </c>
      <c r="AD278" s="69">
        <v>17</v>
      </c>
      <c r="AE278" s="69">
        <v>0</v>
      </c>
      <c r="AF278" s="80">
        <v>0</v>
      </c>
      <c r="AG278" s="80">
        <v>516</v>
      </c>
      <c r="AH278" s="69">
        <v>0</v>
      </c>
      <c r="AI278" s="69">
        <v>0</v>
      </c>
      <c r="AJ278" s="80">
        <v>0</v>
      </c>
      <c r="AK278" s="80">
        <v>0</v>
      </c>
      <c r="AL278" s="69">
        <v>0</v>
      </c>
      <c r="AM278" s="69">
        <v>0</v>
      </c>
      <c r="AN278" s="80">
        <v>0</v>
      </c>
      <c r="AO278" s="80">
        <v>0</v>
      </c>
      <c r="AP278" s="69">
        <v>0</v>
      </c>
      <c r="AQ278" s="69">
        <v>0</v>
      </c>
      <c r="AR278" s="80">
        <v>0</v>
      </c>
      <c r="AS278" s="80">
        <v>0</v>
      </c>
      <c r="AT278" s="69">
        <v>0</v>
      </c>
      <c r="AU278" s="69">
        <v>0</v>
      </c>
      <c r="AV278" s="80">
        <v>0</v>
      </c>
      <c r="AW278" s="80">
        <v>0</v>
      </c>
      <c r="AX278" s="69">
        <v>0</v>
      </c>
      <c r="AY278" s="69">
        <v>0</v>
      </c>
      <c r="AZ278" s="80">
        <v>0</v>
      </c>
      <c r="BA278" s="80">
        <v>0</v>
      </c>
      <c r="BB278" s="69">
        <v>0</v>
      </c>
      <c r="BC278" s="69">
        <v>0</v>
      </c>
      <c r="BD278" s="80">
        <v>0</v>
      </c>
      <c r="BE278" s="80">
        <v>0</v>
      </c>
      <c r="BF278" s="69">
        <v>0</v>
      </c>
      <c r="BG278" s="69">
        <v>0</v>
      </c>
      <c r="BH278" s="80">
        <v>0</v>
      </c>
      <c r="BI278" s="80">
        <v>0</v>
      </c>
      <c r="BJ278" s="69">
        <v>0</v>
      </c>
      <c r="BK278" s="69">
        <v>0</v>
      </c>
      <c r="BL278" s="80">
        <v>0</v>
      </c>
      <c r="BM278" s="80">
        <v>0</v>
      </c>
      <c r="BN278" s="69">
        <v>0</v>
      </c>
      <c r="BO278" s="69">
        <v>0</v>
      </c>
      <c r="BP278" s="80">
        <v>0</v>
      </c>
      <c r="BQ278" s="80">
        <v>0</v>
      </c>
      <c r="BR278" s="69">
        <v>0</v>
      </c>
      <c r="BS278" s="69">
        <v>0</v>
      </c>
      <c r="BT278" s="80">
        <v>0</v>
      </c>
      <c r="BU278" s="80">
        <v>0</v>
      </c>
      <c r="BV278" s="69">
        <v>0</v>
      </c>
      <c r="BW278" s="69">
        <v>0</v>
      </c>
      <c r="BX278" s="80">
        <v>0</v>
      </c>
      <c r="BY278" s="80">
        <v>0</v>
      </c>
      <c r="BZ278" s="69">
        <v>0</v>
      </c>
      <c r="CA278" s="69">
        <v>0</v>
      </c>
      <c r="CB278" s="80">
        <v>0</v>
      </c>
      <c r="CC278" s="80">
        <v>516</v>
      </c>
      <c r="CD278" s="69">
        <v>0</v>
      </c>
      <c r="CE278" s="69" t="s">
        <v>738</v>
      </c>
      <c r="CF278" s="69" t="s">
        <v>739</v>
      </c>
      <c r="CG278" s="69" t="s">
        <v>709</v>
      </c>
      <c r="CH278" s="69" t="s">
        <v>709</v>
      </c>
      <c r="CI278" s="69" t="s">
        <v>709</v>
      </c>
      <c r="CJ278" s="68" t="s">
        <v>709</v>
      </c>
      <c r="CK278" s="68">
        <v>45846</v>
      </c>
      <c r="CL278" s="185" t="s">
        <v>988</v>
      </c>
      <c r="CM278" s="67" t="s">
        <v>989</v>
      </c>
      <c r="CN278" s="67" t="s">
        <v>168</v>
      </c>
      <c r="CO278" s="68">
        <v>45760</v>
      </c>
      <c r="CP278" s="185" t="s">
        <v>986</v>
      </c>
      <c r="CQ278" s="67" t="s">
        <v>994</v>
      </c>
      <c r="CR278" s="67" t="s">
        <v>1055</v>
      </c>
      <c r="CS278" s="69">
        <v>1936163</v>
      </c>
      <c r="CT278" s="69"/>
      <c r="CU278" s="69"/>
      <c r="CV278" s="69">
        <v>0</v>
      </c>
      <c r="CW278" s="69">
        <v>13</v>
      </c>
      <c r="CX278" s="69">
        <v>0</v>
      </c>
      <c r="CY278" s="69">
        <v>0</v>
      </c>
      <c r="CZ278" s="69">
        <v>0</v>
      </c>
      <c r="DA278" s="69">
        <v>0</v>
      </c>
      <c r="DG278" t="str">
        <f t="shared" si="11"/>
        <v>DO</v>
      </c>
    </row>
    <row r="279" spans="1:111">
      <c r="A279" t="str">
        <f t="shared" si="10"/>
        <v>07DO</v>
      </c>
      <c r="B279" s="67" t="s">
        <v>6</v>
      </c>
      <c r="C279" s="67" t="s">
        <v>540</v>
      </c>
      <c r="D279" s="67" t="s">
        <v>541</v>
      </c>
      <c r="E279" s="68">
        <v>45364</v>
      </c>
      <c r="F279" s="185" t="s">
        <v>991</v>
      </c>
      <c r="G279" s="67" t="s">
        <v>990</v>
      </c>
      <c r="H279" s="69">
        <v>1</v>
      </c>
      <c r="I279" s="69">
        <v>3</v>
      </c>
      <c r="J279" s="69">
        <v>150</v>
      </c>
      <c r="K279" s="69">
        <v>272</v>
      </c>
      <c r="L279" s="69">
        <v>272</v>
      </c>
      <c r="M279" s="69">
        <v>0</v>
      </c>
      <c r="N279" s="69">
        <v>0</v>
      </c>
      <c r="O279" s="69">
        <v>0</v>
      </c>
      <c r="P279" s="69">
        <v>93</v>
      </c>
      <c r="Q279" s="80">
        <v>29</v>
      </c>
      <c r="R279" s="80">
        <v>4066019</v>
      </c>
      <c r="S279" s="80">
        <v>50000</v>
      </c>
      <c r="T279" s="80">
        <v>4016019</v>
      </c>
      <c r="U279" s="80">
        <v>4201769</v>
      </c>
      <c r="V279" s="80">
        <v>4164473</v>
      </c>
      <c r="W279" s="80">
        <v>0</v>
      </c>
      <c r="X279" s="80">
        <v>0</v>
      </c>
      <c r="Y279" s="80">
        <v>0</v>
      </c>
      <c r="Z279" s="80">
        <v>4164473</v>
      </c>
      <c r="AA279" s="80">
        <v>4071753</v>
      </c>
      <c r="AB279" s="80">
        <v>-92719</v>
      </c>
      <c r="AC279" s="69">
        <v>135750</v>
      </c>
      <c r="AD279" s="69">
        <v>67</v>
      </c>
      <c r="AE279" s="69">
        <v>0</v>
      </c>
      <c r="AF279" s="80">
        <v>0</v>
      </c>
      <c r="AG279" s="80">
        <v>0</v>
      </c>
      <c r="AH279" s="69">
        <v>0</v>
      </c>
      <c r="AI279" s="69">
        <v>0</v>
      </c>
      <c r="AJ279" s="80">
        <v>0</v>
      </c>
      <c r="AK279" s="80">
        <v>95050</v>
      </c>
      <c r="AL279" s="69">
        <v>87989</v>
      </c>
      <c r="AM279" s="69">
        <v>0</v>
      </c>
      <c r="AN279" s="80">
        <v>0</v>
      </c>
      <c r="AO279" s="80">
        <v>0</v>
      </c>
      <c r="AP279" s="69">
        <v>0</v>
      </c>
      <c r="AQ279" s="69">
        <v>0</v>
      </c>
      <c r="AR279" s="80">
        <v>0</v>
      </c>
      <c r="AS279" s="80">
        <v>0</v>
      </c>
      <c r="AT279" s="69">
        <v>0</v>
      </c>
      <c r="AU279" s="69">
        <v>0</v>
      </c>
      <c r="AV279" s="80">
        <v>0</v>
      </c>
      <c r="AW279" s="80">
        <v>0</v>
      </c>
      <c r="AX279" s="69">
        <v>0</v>
      </c>
      <c r="AY279" s="69">
        <v>0</v>
      </c>
      <c r="AZ279" s="80">
        <v>0</v>
      </c>
      <c r="BA279" s="80">
        <v>47761</v>
      </c>
      <c r="BB279" s="69">
        <v>0</v>
      </c>
      <c r="BC279" s="69">
        <v>0</v>
      </c>
      <c r="BD279" s="80">
        <v>0</v>
      </c>
      <c r="BE279" s="80">
        <v>0</v>
      </c>
      <c r="BF279" s="69">
        <v>0</v>
      </c>
      <c r="BG279" s="69">
        <v>0</v>
      </c>
      <c r="BH279" s="80">
        <v>0</v>
      </c>
      <c r="BI279" s="80">
        <v>0</v>
      </c>
      <c r="BJ279" s="69">
        <v>0</v>
      </c>
      <c r="BK279" s="69">
        <v>19</v>
      </c>
      <c r="BL279" s="80">
        <v>0</v>
      </c>
      <c r="BM279" s="80">
        <v>0</v>
      </c>
      <c r="BN279" s="69">
        <v>0</v>
      </c>
      <c r="BO279" s="69">
        <v>0</v>
      </c>
      <c r="BP279" s="80">
        <v>0</v>
      </c>
      <c r="BQ279" s="80">
        <v>0</v>
      </c>
      <c r="BR279" s="69">
        <v>0</v>
      </c>
      <c r="BS279" s="69">
        <v>0</v>
      </c>
      <c r="BT279" s="80">
        <v>29</v>
      </c>
      <c r="BU279" s="80">
        <v>6641</v>
      </c>
      <c r="BV279" s="69">
        <v>0</v>
      </c>
      <c r="BW279" s="69">
        <v>0</v>
      </c>
      <c r="BX279" s="80">
        <v>0</v>
      </c>
      <c r="BY279" s="80">
        <v>0</v>
      </c>
      <c r="BZ279" s="69">
        <v>0</v>
      </c>
      <c r="CA279" s="69">
        <v>19</v>
      </c>
      <c r="CB279" s="80">
        <v>29</v>
      </c>
      <c r="CC279" s="80">
        <v>149452</v>
      </c>
      <c r="CD279" s="69">
        <v>87989</v>
      </c>
      <c r="CE279" s="69" t="s">
        <v>730</v>
      </c>
      <c r="CF279" s="69" t="s">
        <v>731</v>
      </c>
      <c r="CG279" s="69" t="s">
        <v>709</v>
      </c>
      <c r="CH279" s="69" t="s">
        <v>709</v>
      </c>
      <c r="CI279" s="69" t="s">
        <v>709</v>
      </c>
      <c r="CJ279" s="68" t="s">
        <v>709</v>
      </c>
      <c r="CK279" s="68">
        <v>46013</v>
      </c>
      <c r="CL279" s="185" t="s">
        <v>993</v>
      </c>
      <c r="CM279" s="67" t="s">
        <v>989</v>
      </c>
      <c r="CN279" s="67" t="s">
        <v>168</v>
      </c>
      <c r="CO279" s="68">
        <v>45809</v>
      </c>
      <c r="CP279" s="185" t="s">
        <v>986</v>
      </c>
      <c r="CQ279" s="67" t="s">
        <v>994</v>
      </c>
      <c r="CR279" s="67" t="s">
        <v>1055</v>
      </c>
      <c r="CS279" s="69">
        <v>4234476</v>
      </c>
      <c r="CT279" s="69"/>
      <c r="CU279" s="69"/>
      <c r="CV279" s="69">
        <v>29</v>
      </c>
      <c r="CW279" s="69">
        <v>26</v>
      </c>
      <c r="CX279" s="69">
        <v>0</v>
      </c>
      <c r="CY279" s="69">
        <v>0</v>
      </c>
      <c r="CZ279" s="69">
        <v>0</v>
      </c>
      <c r="DA279" s="69">
        <v>0</v>
      </c>
      <c r="DG279" t="str">
        <f t="shared" si="11"/>
        <v>DO</v>
      </c>
    </row>
    <row r="280" spans="1:111">
      <c r="A280" t="str">
        <f t="shared" si="10"/>
        <v>07DO</v>
      </c>
      <c r="B280" s="67" t="s">
        <v>6</v>
      </c>
      <c r="C280" s="67" t="s">
        <v>542</v>
      </c>
      <c r="D280" s="67" t="s">
        <v>543</v>
      </c>
      <c r="E280" s="68">
        <v>45455</v>
      </c>
      <c r="F280" s="185" t="s">
        <v>986</v>
      </c>
      <c r="G280" s="67" t="s">
        <v>990</v>
      </c>
      <c r="H280" s="69">
        <v>1</v>
      </c>
      <c r="I280" s="69">
        <v>2</v>
      </c>
      <c r="J280" s="69">
        <v>80</v>
      </c>
      <c r="K280" s="69">
        <v>151</v>
      </c>
      <c r="L280" s="69">
        <v>151</v>
      </c>
      <c r="M280" s="69">
        <v>0</v>
      </c>
      <c r="N280" s="69">
        <v>0</v>
      </c>
      <c r="O280" s="69">
        <v>0</v>
      </c>
      <c r="P280" s="69">
        <v>71</v>
      </c>
      <c r="Q280" s="80">
        <v>0</v>
      </c>
      <c r="R280" s="80">
        <v>1296714</v>
      </c>
      <c r="S280" s="80">
        <v>50000</v>
      </c>
      <c r="T280" s="80">
        <v>1246714</v>
      </c>
      <c r="U280" s="80">
        <v>1381899</v>
      </c>
      <c r="V280" s="80">
        <v>1384246</v>
      </c>
      <c r="W280" s="80">
        <v>0</v>
      </c>
      <c r="X280" s="80">
        <v>0</v>
      </c>
      <c r="Y280" s="80">
        <v>0</v>
      </c>
      <c r="Z280" s="80">
        <v>1384246</v>
      </c>
      <c r="AA280" s="80">
        <v>1371017</v>
      </c>
      <c r="AB280" s="80">
        <v>0</v>
      </c>
      <c r="AC280" s="69">
        <v>85185</v>
      </c>
      <c r="AD280" s="69">
        <v>50</v>
      </c>
      <c r="AE280" s="69">
        <v>0</v>
      </c>
      <c r="AF280" s="80">
        <v>0</v>
      </c>
      <c r="AG280" s="80">
        <v>71957</v>
      </c>
      <c r="AH280" s="69">
        <v>0</v>
      </c>
      <c r="AI280" s="69">
        <v>0</v>
      </c>
      <c r="AJ280" s="80">
        <v>0</v>
      </c>
      <c r="AK280" s="80">
        <v>0</v>
      </c>
      <c r="AL280" s="69">
        <v>0</v>
      </c>
      <c r="AM280" s="69">
        <v>0</v>
      </c>
      <c r="AN280" s="80">
        <v>0</v>
      </c>
      <c r="AO280" s="80">
        <v>0</v>
      </c>
      <c r="AP280" s="69">
        <v>0</v>
      </c>
      <c r="AQ280" s="69">
        <v>0</v>
      </c>
      <c r="AR280" s="80">
        <v>0</v>
      </c>
      <c r="AS280" s="80">
        <v>0</v>
      </c>
      <c r="AT280" s="69">
        <v>0</v>
      </c>
      <c r="AU280" s="69">
        <v>0</v>
      </c>
      <c r="AV280" s="80">
        <v>0</v>
      </c>
      <c r="AW280" s="80">
        <v>0</v>
      </c>
      <c r="AX280" s="69">
        <v>0</v>
      </c>
      <c r="AY280" s="69">
        <v>0</v>
      </c>
      <c r="AZ280" s="80">
        <v>0</v>
      </c>
      <c r="BA280" s="80">
        <v>0</v>
      </c>
      <c r="BB280" s="69">
        <v>0</v>
      </c>
      <c r="BC280" s="69">
        <v>0</v>
      </c>
      <c r="BD280" s="80">
        <v>0</v>
      </c>
      <c r="BE280" s="80">
        <v>0</v>
      </c>
      <c r="BF280" s="69">
        <v>0</v>
      </c>
      <c r="BG280" s="69">
        <v>0</v>
      </c>
      <c r="BH280" s="80">
        <v>0</v>
      </c>
      <c r="BI280" s="80">
        <v>0</v>
      </c>
      <c r="BJ280" s="69">
        <v>0</v>
      </c>
      <c r="BK280" s="69">
        <v>0</v>
      </c>
      <c r="BL280" s="80">
        <v>0</v>
      </c>
      <c r="BM280" s="80">
        <v>0</v>
      </c>
      <c r="BN280" s="69">
        <v>0</v>
      </c>
      <c r="BO280" s="69">
        <v>0</v>
      </c>
      <c r="BP280" s="80">
        <v>0</v>
      </c>
      <c r="BQ280" s="80">
        <v>0</v>
      </c>
      <c r="BR280" s="69">
        <v>0</v>
      </c>
      <c r="BS280" s="69">
        <v>0</v>
      </c>
      <c r="BT280" s="80">
        <v>0</v>
      </c>
      <c r="BU280" s="80">
        <v>0</v>
      </c>
      <c r="BV280" s="69">
        <v>0</v>
      </c>
      <c r="BW280" s="69">
        <v>0</v>
      </c>
      <c r="BX280" s="80">
        <v>0</v>
      </c>
      <c r="BY280" s="80">
        <v>0</v>
      </c>
      <c r="BZ280" s="69">
        <v>0</v>
      </c>
      <c r="CA280" s="69">
        <v>0</v>
      </c>
      <c r="CB280" s="80">
        <v>0</v>
      </c>
      <c r="CC280" s="80">
        <v>71957</v>
      </c>
      <c r="CD280" s="69">
        <v>0</v>
      </c>
      <c r="CE280" s="69" t="s">
        <v>720</v>
      </c>
      <c r="CF280" s="69" t="s">
        <v>721</v>
      </c>
      <c r="CG280" s="69" t="s">
        <v>709</v>
      </c>
      <c r="CH280" s="69" t="s">
        <v>709</v>
      </c>
      <c r="CI280" s="69" t="s">
        <v>709</v>
      </c>
      <c r="CJ280" s="68" t="s">
        <v>709</v>
      </c>
      <c r="CK280" s="68">
        <v>45909</v>
      </c>
      <c r="CL280" s="185" t="s">
        <v>988</v>
      </c>
      <c r="CM280" s="67" t="s">
        <v>989</v>
      </c>
      <c r="CN280" s="67" t="s">
        <v>168</v>
      </c>
      <c r="CO280" s="68">
        <v>45684</v>
      </c>
      <c r="CP280" s="185" t="s">
        <v>991</v>
      </c>
      <c r="CQ280" s="67" t="s">
        <v>994</v>
      </c>
      <c r="CR280" s="67" t="s">
        <v>1052</v>
      </c>
      <c r="CS280" s="69">
        <v>1695805</v>
      </c>
      <c r="CT280" s="69"/>
      <c r="CU280" s="69"/>
      <c r="CV280" s="69">
        <v>0</v>
      </c>
      <c r="CW280" s="69">
        <v>21</v>
      </c>
      <c r="CX280" s="69">
        <v>0</v>
      </c>
      <c r="CY280" s="69">
        <v>0</v>
      </c>
      <c r="CZ280" s="69">
        <v>0</v>
      </c>
      <c r="DA280" s="69">
        <v>0</v>
      </c>
      <c r="DG280" t="str">
        <f t="shared" si="11"/>
        <v>DO</v>
      </c>
    </row>
    <row r="281" spans="1:111">
      <c r="A281" t="str">
        <f t="shared" si="10"/>
        <v>07DO</v>
      </c>
      <c r="B281" s="67" t="s">
        <v>6</v>
      </c>
      <c r="C281" s="67" t="s">
        <v>956</v>
      </c>
      <c r="D281" s="67" t="s">
        <v>1060</v>
      </c>
      <c r="E281" s="68">
        <v>45637</v>
      </c>
      <c r="F281" s="185" t="s">
        <v>993</v>
      </c>
      <c r="G281" s="67" t="s">
        <v>994</v>
      </c>
      <c r="H281" s="69">
        <v>1</v>
      </c>
      <c r="I281" s="69">
        <v>0</v>
      </c>
      <c r="J281" s="69">
        <v>30</v>
      </c>
      <c r="K281" s="69">
        <v>33</v>
      </c>
      <c r="L281" s="69">
        <v>29</v>
      </c>
      <c r="M281" s="69">
        <v>4</v>
      </c>
      <c r="N281" s="69">
        <v>0</v>
      </c>
      <c r="O281" s="69">
        <v>0</v>
      </c>
      <c r="P281" s="69">
        <v>3</v>
      </c>
      <c r="Q281" s="80">
        <v>0</v>
      </c>
      <c r="R281" s="80">
        <v>259111</v>
      </c>
      <c r="S281" s="80">
        <v>23000</v>
      </c>
      <c r="T281" s="80">
        <v>236111</v>
      </c>
      <c r="U281" s="80">
        <v>259111</v>
      </c>
      <c r="V281" s="80">
        <v>235124</v>
      </c>
      <c r="W281" s="80">
        <v>0</v>
      </c>
      <c r="X281" s="80">
        <v>0</v>
      </c>
      <c r="Y281" s="80">
        <v>0</v>
      </c>
      <c r="Z281" s="80">
        <v>235124</v>
      </c>
      <c r="AA281" s="80">
        <v>235124</v>
      </c>
      <c r="AB281" s="80">
        <v>0</v>
      </c>
      <c r="AC281" s="69">
        <v>0</v>
      </c>
      <c r="AD281" s="69">
        <v>1</v>
      </c>
      <c r="AE281" s="69">
        <v>0</v>
      </c>
      <c r="AF281" s="80">
        <v>0</v>
      </c>
      <c r="AG281" s="80">
        <v>0</v>
      </c>
      <c r="AH281" s="69">
        <v>0</v>
      </c>
      <c r="AI281" s="69">
        <v>0</v>
      </c>
      <c r="AJ281" s="80">
        <v>0</v>
      </c>
      <c r="AK281" s="80">
        <v>0</v>
      </c>
      <c r="AL281" s="69">
        <v>0</v>
      </c>
      <c r="AM281" s="69">
        <v>0</v>
      </c>
      <c r="AN281" s="80">
        <v>0</v>
      </c>
      <c r="AO281" s="80">
        <v>0</v>
      </c>
      <c r="AP281" s="69">
        <v>0</v>
      </c>
      <c r="AQ281" s="69">
        <v>0</v>
      </c>
      <c r="AR281" s="80">
        <v>0</v>
      </c>
      <c r="AS281" s="80">
        <v>0</v>
      </c>
      <c r="AT281" s="69">
        <v>0</v>
      </c>
      <c r="AU281" s="69">
        <v>0</v>
      </c>
      <c r="AV281" s="80">
        <v>0</v>
      </c>
      <c r="AW281" s="80">
        <v>0</v>
      </c>
      <c r="AX281" s="69">
        <v>0</v>
      </c>
      <c r="AY281" s="69">
        <v>0</v>
      </c>
      <c r="AZ281" s="80">
        <v>0</v>
      </c>
      <c r="BA281" s="80">
        <v>0</v>
      </c>
      <c r="BB281" s="69">
        <v>0</v>
      </c>
      <c r="BC281" s="69">
        <v>0</v>
      </c>
      <c r="BD281" s="80">
        <v>0</v>
      </c>
      <c r="BE281" s="80">
        <v>0</v>
      </c>
      <c r="BF281" s="69">
        <v>0</v>
      </c>
      <c r="BG281" s="69">
        <v>0</v>
      </c>
      <c r="BH281" s="80">
        <v>0</v>
      </c>
      <c r="BI281" s="80">
        <v>0</v>
      </c>
      <c r="BJ281" s="69">
        <v>0</v>
      </c>
      <c r="BK281" s="69">
        <v>0</v>
      </c>
      <c r="BL281" s="80">
        <v>0</v>
      </c>
      <c r="BM281" s="80">
        <v>0</v>
      </c>
      <c r="BN281" s="69">
        <v>0</v>
      </c>
      <c r="BO281" s="69">
        <v>0</v>
      </c>
      <c r="BP281" s="80">
        <v>0</v>
      </c>
      <c r="BQ281" s="80">
        <v>0</v>
      </c>
      <c r="BR281" s="69">
        <v>0</v>
      </c>
      <c r="BS281" s="69">
        <v>0</v>
      </c>
      <c r="BT281" s="80">
        <v>0</v>
      </c>
      <c r="BU281" s="80">
        <v>0</v>
      </c>
      <c r="BV281" s="69">
        <v>0</v>
      </c>
      <c r="BW281" s="69">
        <v>0</v>
      </c>
      <c r="BX281" s="80">
        <v>0</v>
      </c>
      <c r="BY281" s="80">
        <v>0</v>
      </c>
      <c r="BZ281" s="69">
        <v>0</v>
      </c>
      <c r="CA281" s="69">
        <v>0</v>
      </c>
      <c r="CB281" s="80">
        <v>0</v>
      </c>
      <c r="CC281" s="80">
        <v>0</v>
      </c>
      <c r="CD281" s="69">
        <v>0</v>
      </c>
      <c r="CE281" s="69" t="s">
        <v>812</v>
      </c>
      <c r="CF281" s="69" t="s">
        <v>813</v>
      </c>
      <c r="CG281" s="69" t="s">
        <v>709</v>
      </c>
      <c r="CH281" s="69" t="s">
        <v>709</v>
      </c>
      <c r="CI281" s="69" t="s">
        <v>709</v>
      </c>
      <c r="CJ281" s="68" t="s">
        <v>709</v>
      </c>
      <c r="CK281" s="68">
        <v>45910</v>
      </c>
      <c r="CL281" s="185" t="s">
        <v>988</v>
      </c>
      <c r="CM281" s="67" t="s">
        <v>989</v>
      </c>
      <c r="CN281" s="67" t="s">
        <v>168</v>
      </c>
      <c r="CO281" s="68">
        <v>45852</v>
      </c>
      <c r="CP281" s="185" t="s">
        <v>988</v>
      </c>
      <c r="CQ281" s="67" t="s">
        <v>989</v>
      </c>
      <c r="CR281" s="67" t="s">
        <v>1055</v>
      </c>
      <c r="CS281" s="69">
        <v>516283</v>
      </c>
      <c r="CT281" s="69"/>
      <c r="CU281" s="69"/>
      <c r="CV281" s="69">
        <v>0</v>
      </c>
      <c r="CW281" s="69">
        <v>2</v>
      </c>
      <c r="CX281" s="69">
        <v>0</v>
      </c>
      <c r="CY281" s="69">
        <v>0</v>
      </c>
      <c r="CZ281" s="69">
        <v>0</v>
      </c>
      <c r="DA281" s="69">
        <v>0</v>
      </c>
      <c r="DG281" t="str">
        <f t="shared" si="11"/>
        <v>DO</v>
      </c>
    </row>
    <row r="282" spans="1:111">
      <c r="A282" t="str">
        <f t="shared" si="10"/>
        <v>07DO</v>
      </c>
      <c r="B282" s="67" t="s">
        <v>6</v>
      </c>
      <c r="C282" s="67" t="s">
        <v>544</v>
      </c>
      <c r="D282" s="67" t="s">
        <v>545</v>
      </c>
      <c r="E282" s="68">
        <v>44225</v>
      </c>
      <c r="F282" s="185" t="s">
        <v>991</v>
      </c>
      <c r="G282" s="67" t="s">
        <v>998</v>
      </c>
      <c r="H282" s="69">
        <v>4</v>
      </c>
      <c r="I282" s="69">
        <v>2</v>
      </c>
      <c r="J282" s="69">
        <v>450</v>
      </c>
      <c r="K282" s="69">
        <v>724</v>
      </c>
      <c r="L282" s="69">
        <v>724</v>
      </c>
      <c r="M282" s="69">
        <v>0</v>
      </c>
      <c r="N282" s="69">
        <v>0</v>
      </c>
      <c r="O282" s="69">
        <v>0</v>
      </c>
      <c r="P282" s="69">
        <v>274</v>
      </c>
      <c r="Q282" s="80">
        <v>0</v>
      </c>
      <c r="R282" s="80">
        <v>21358193</v>
      </c>
      <c r="S282" s="80">
        <v>150000</v>
      </c>
      <c r="T282" s="80">
        <v>21208193</v>
      </c>
      <c r="U282" s="80">
        <v>21288752</v>
      </c>
      <c r="V282" s="80">
        <v>21103200</v>
      </c>
      <c r="W282" s="80">
        <v>0</v>
      </c>
      <c r="X282" s="80">
        <v>1150000</v>
      </c>
      <c r="Y282" s="80">
        <v>1150000</v>
      </c>
      <c r="Z282" s="80">
        <v>22253200</v>
      </c>
      <c r="AA282" s="80">
        <v>21628021</v>
      </c>
      <c r="AB282" s="80">
        <v>-335192</v>
      </c>
      <c r="AC282" s="69">
        <v>-69440</v>
      </c>
      <c r="AD282" s="69">
        <v>226</v>
      </c>
      <c r="AE282" s="69">
        <v>0</v>
      </c>
      <c r="AF282" s="80">
        <v>0</v>
      </c>
      <c r="AG282" s="80">
        <v>12752</v>
      </c>
      <c r="AH282" s="69">
        <v>0</v>
      </c>
      <c r="AI282" s="69">
        <v>0</v>
      </c>
      <c r="AJ282" s="80">
        <v>0</v>
      </c>
      <c r="AK282" s="80">
        <v>107114</v>
      </c>
      <c r="AL282" s="69">
        <v>0</v>
      </c>
      <c r="AM282" s="69">
        <v>0</v>
      </c>
      <c r="AN282" s="80">
        <v>0</v>
      </c>
      <c r="AO282" s="80">
        <v>0</v>
      </c>
      <c r="AP282" s="69">
        <v>0</v>
      </c>
      <c r="AQ282" s="69">
        <v>0</v>
      </c>
      <c r="AR282" s="80">
        <v>0</v>
      </c>
      <c r="AS282" s="80">
        <v>0</v>
      </c>
      <c r="AT282" s="69">
        <v>0</v>
      </c>
      <c r="AU282" s="69">
        <v>0</v>
      </c>
      <c r="AV282" s="80">
        <v>0</v>
      </c>
      <c r="AW282" s="80">
        <v>0</v>
      </c>
      <c r="AX282" s="69">
        <v>0</v>
      </c>
      <c r="AY282" s="69">
        <v>0</v>
      </c>
      <c r="AZ282" s="80">
        <v>0</v>
      </c>
      <c r="BA282" s="80">
        <v>0</v>
      </c>
      <c r="BB282" s="69">
        <v>0</v>
      </c>
      <c r="BC282" s="69">
        <v>0</v>
      </c>
      <c r="BD282" s="80">
        <v>0</v>
      </c>
      <c r="BE282" s="80">
        <v>0</v>
      </c>
      <c r="BF282" s="69">
        <v>0</v>
      </c>
      <c r="BG282" s="69">
        <v>0</v>
      </c>
      <c r="BH282" s="80">
        <v>0</v>
      </c>
      <c r="BI282" s="80">
        <v>0</v>
      </c>
      <c r="BJ282" s="69">
        <v>0</v>
      </c>
      <c r="BK282" s="69">
        <v>185</v>
      </c>
      <c r="BL282" s="80">
        <v>0</v>
      </c>
      <c r="BM282" s="80">
        <v>0</v>
      </c>
      <c r="BN282" s="69">
        <v>0</v>
      </c>
      <c r="BO282" s="69">
        <v>0</v>
      </c>
      <c r="BP282" s="80">
        <v>0</v>
      </c>
      <c r="BQ282" s="80">
        <v>0</v>
      </c>
      <c r="BR282" s="69">
        <v>0</v>
      </c>
      <c r="BS282" s="69">
        <v>0</v>
      </c>
      <c r="BT282" s="80">
        <v>0</v>
      </c>
      <c r="BU282" s="80">
        <v>0</v>
      </c>
      <c r="BV282" s="69">
        <v>0</v>
      </c>
      <c r="BW282" s="69">
        <v>0</v>
      </c>
      <c r="BX282" s="80">
        <v>0</v>
      </c>
      <c r="BY282" s="80">
        <v>0</v>
      </c>
      <c r="BZ282" s="69">
        <v>0</v>
      </c>
      <c r="CA282" s="69">
        <v>185</v>
      </c>
      <c r="CB282" s="80">
        <v>0</v>
      </c>
      <c r="CC282" s="80">
        <v>50426</v>
      </c>
      <c r="CD282" s="69">
        <v>0</v>
      </c>
      <c r="CE282" s="69" t="s">
        <v>720</v>
      </c>
      <c r="CF282" s="69" t="s">
        <v>721</v>
      </c>
      <c r="CG282" s="69" t="s">
        <v>709</v>
      </c>
      <c r="CH282" s="69" t="s">
        <v>709</v>
      </c>
      <c r="CI282" s="69" t="s">
        <v>709</v>
      </c>
      <c r="CJ282" s="68" t="s">
        <v>709</v>
      </c>
      <c r="CK282" s="68">
        <v>46002</v>
      </c>
      <c r="CL282" s="185" t="s">
        <v>993</v>
      </c>
      <c r="CM282" s="67" t="s">
        <v>989</v>
      </c>
      <c r="CN282" s="67" t="s">
        <v>168</v>
      </c>
      <c r="CO282" s="68">
        <v>45135</v>
      </c>
      <c r="CP282" s="185" t="s">
        <v>988</v>
      </c>
      <c r="CQ282" s="67" t="s">
        <v>990</v>
      </c>
      <c r="CR282" s="67" t="s">
        <v>1054</v>
      </c>
      <c r="CS282" s="69">
        <v>26431774</v>
      </c>
      <c r="CT282" s="69" t="s">
        <v>957</v>
      </c>
      <c r="CU282" s="69" t="s">
        <v>958</v>
      </c>
      <c r="CV282" s="69">
        <v>0</v>
      </c>
      <c r="CW282" s="69">
        <v>48</v>
      </c>
      <c r="CX282" s="69">
        <v>0</v>
      </c>
      <c r="CY282" s="69">
        <v>0</v>
      </c>
      <c r="CZ282" s="69">
        <v>-69440</v>
      </c>
      <c r="DA282" s="69">
        <v>0</v>
      </c>
      <c r="DG282" t="str">
        <f t="shared" si="11"/>
        <v>DO</v>
      </c>
    </row>
    <row r="283" spans="1:111">
      <c r="A283" t="str">
        <f t="shared" si="10"/>
        <v>07DO</v>
      </c>
      <c r="B283" s="67" t="s">
        <v>6</v>
      </c>
      <c r="C283" s="67" t="s">
        <v>546</v>
      </c>
      <c r="D283" s="67" t="s">
        <v>547</v>
      </c>
      <c r="E283" s="68">
        <v>44336</v>
      </c>
      <c r="F283" s="185" t="s">
        <v>986</v>
      </c>
      <c r="G283" s="67" t="s">
        <v>998</v>
      </c>
      <c r="H283" s="69">
        <v>3</v>
      </c>
      <c r="I283" s="69">
        <v>16</v>
      </c>
      <c r="J283" s="69">
        <v>1115</v>
      </c>
      <c r="K283" s="69">
        <v>1616</v>
      </c>
      <c r="L283" s="69">
        <v>1308</v>
      </c>
      <c r="M283" s="69">
        <v>308</v>
      </c>
      <c r="N283" s="69">
        <v>0</v>
      </c>
      <c r="O283" s="69">
        <v>0</v>
      </c>
      <c r="P283" s="69">
        <v>184</v>
      </c>
      <c r="Q283" s="80">
        <v>317</v>
      </c>
      <c r="R283" s="80">
        <v>81649200</v>
      </c>
      <c r="S283" s="80">
        <v>150000</v>
      </c>
      <c r="T283" s="80">
        <v>81499200</v>
      </c>
      <c r="U283" s="80">
        <v>89787672</v>
      </c>
      <c r="V283" s="80">
        <v>90056090</v>
      </c>
      <c r="W283" s="80">
        <v>0</v>
      </c>
      <c r="X283" s="80">
        <v>0</v>
      </c>
      <c r="Y283" s="80">
        <v>0</v>
      </c>
      <c r="Z283" s="80">
        <v>90056090</v>
      </c>
      <c r="AA283" s="80">
        <v>89818079</v>
      </c>
      <c r="AB283" s="80">
        <v>1620860</v>
      </c>
      <c r="AC283" s="69">
        <v>8138472</v>
      </c>
      <c r="AD283" s="69">
        <v>120</v>
      </c>
      <c r="AE283" s="69">
        <v>0</v>
      </c>
      <c r="AF283" s="80">
        <v>228</v>
      </c>
      <c r="AG283" s="80">
        <v>2666076</v>
      </c>
      <c r="AH283" s="69">
        <v>316345</v>
      </c>
      <c r="AI283" s="69">
        <v>0</v>
      </c>
      <c r="AJ283" s="80">
        <v>0</v>
      </c>
      <c r="AK283" s="80">
        <v>1680130</v>
      </c>
      <c r="AL283" s="69">
        <v>35860</v>
      </c>
      <c r="AM283" s="69">
        <v>0</v>
      </c>
      <c r="AN283" s="80">
        <v>0</v>
      </c>
      <c r="AO283" s="80">
        <v>0</v>
      </c>
      <c r="AP283" s="69">
        <v>0</v>
      </c>
      <c r="AQ283" s="69">
        <v>0</v>
      </c>
      <c r="AR283" s="80">
        <v>0</v>
      </c>
      <c r="AS283" s="80">
        <v>0</v>
      </c>
      <c r="AT283" s="69">
        <v>0</v>
      </c>
      <c r="AU283" s="69">
        <v>0</v>
      </c>
      <c r="AV283" s="80">
        <v>0</v>
      </c>
      <c r="AW283" s="80">
        <v>0</v>
      </c>
      <c r="AX283" s="69">
        <v>0</v>
      </c>
      <c r="AY283" s="69">
        <v>0</v>
      </c>
      <c r="AZ283" s="80">
        <v>0</v>
      </c>
      <c r="BA283" s="80">
        <v>0</v>
      </c>
      <c r="BB283" s="69">
        <v>0</v>
      </c>
      <c r="BC283" s="69">
        <v>0</v>
      </c>
      <c r="BD283" s="80">
        <v>0</v>
      </c>
      <c r="BE283" s="80">
        <v>0</v>
      </c>
      <c r="BF283" s="69">
        <v>0</v>
      </c>
      <c r="BG283" s="69">
        <v>0</v>
      </c>
      <c r="BH283" s="80">
        <v>0</v>
      </c>
      <c r="BI283" s="80">
        <v>0</v>
      </c>
      <c r="BJ283" s="69">
        <v>0</v>
      </c>
      <c r="BK283" s="69">
        <v>0</v>
      </c>
      <c r="BL283" s="80">
        <v>0</v>
      </c>
      <c r="BM283" s="80">
        <v>316666</v>
      </c>
      <c r="BN283" s="69">
        <v>208207</v>
      </c>
      <c r="BO283" s="69">
        <v>0</v>
      </c>
      <c r="BP283" s="80">
        <v>0</v>
      </c>
      <c r="BQ283" s="80">
        <v>0</v>
      </c>
      <c r="BR283" s="69">
        <v>0</v>
      </c>
      <c r="BS283" s="69">
        <v>0</v>
      </c>
      <c r="BT283" s="80">
        <v>145</v>
      </c>
      <c r="BU283" s="80">
        <v>451154</v>
      </c>
      <c r="BV283" s="69">
        <v>451154</v>
      </c>
      <c r="BW283" s="69">
        <v>0</v>
      </c>
      <c r="BX283" s="80">
        <v>0</v>
      </c>
      <c r="BY283" s="80">
        <v>0</v>
      </c>
      <c r="BZ283" s="69">
        <v>0</v>
      </c>
      <c r="CA283" s="69">
        <v>0</v>
      </c>
      <c r="CB283" s="80">
        <v>373</v>
      </c>
      <c r="CC283" s="80">
        <v>4996124</v>
      </c>
      <c r="CD283" s="69">
        <v>1011566</v>
      </c>
      <c r="CE283" s="69" t="s">
        <v>707</v>
      </c>
      <c r="CF283" s="69" t="s">
        <v>708</v>
      </c>
      <c r="CG283" s="69" t="s">
        <v>709</v>
      </c>
      <c r="CH283" s="69" t="s">
        <v>709</v>
      </c>
      <c r="CI283" s="69" t="s">
        <v>709</v>
      </c>
      <c r="CJ283" s="68" t="s">
        <v>709</v>
      </c>
      <c r="CK283" s="68">
        <v>45848</v>
      </c>
      <c r="CL283" s="185" t="s">
        <v>988</v>
      </c>
      <c r="CM283" s="67" t="s">
        <v>989</v>
      </c>
      <c r="CN283" s="67" t="s">
        <v>168</v>
      </c>
      <c r="CO283" s="68">
        <v>45724</v>
      </c>
      <c r="CP283" s="185" t="s">
        <v>991</v>
      </c>
      <c r="CQ283" s="67" t="s">
        <v>994</v>
      </c>
      <c r="CR283" s="67" t="s">
        <v>1053</v>
      </c>
      <c r="CS283" s="69">
        <v>87776800</v>
      </c>
      <c r="CT283" s="69" t="s">
        <v>959</v>
      </c>
      <c r="CU283" s="69" t="s">
        <v>960</v>
      </c>
      <c r="CV283" s="69">
        <v>0</v>
      </c>
      <c r="CW283" s="69">
        <v>64</v>
      </c>
      <c r="CX283" s="69">
        <v>0</v>
      </c>
      <c r="CY283" s="69">
        <v>0</v>
      </c>
      <c r="CZ283" s="69">
        <v>-117901</v>
      </c>
      <c r="DA283" s="69">
        <v>0</v>
      </c>
      <c r="DG283" t="str">
        <f t="shared" si="11"/>
        <v>DO</v>
      </c>
    </row>
    <row r="284" spans="1:111">
      <c r="A284" t="str">
        <f t="shared" si="10"/>
        <v>07DO</v>
      </c>
      <c r="B284" s="67" t="s">
        <v>6</v>
      </c>
      <c r="C284" s="67" t="s">
        <v>548</v>
      </c>
      <c r="D284" s="67" t="s">
        <v>549</v>
      </c>
      <c r="E284" s="68">
        <v>44777</v>
      </c>
      <c r="F284" s="185" t="s">
        <v>988</v>
      </c>
      <c r="G284" s="67" t="s">
        <v>995</v>
      </c>
      <c r="H284" s="69">
        <v>1</v>
      </c>
      <c r="I284" s="69">
        <v>1</v>
      </c>
      <c r="J284" s="69">
        <v>580</v>
      </c>
      <c r="K284" s="69">
        <v>797</v>
      </c>
      <c r="L284" s="69">
        <v>779</v>
      </c>
      <c r="M284" s="69">
        <v>18</v>
      </c>
      <c r="N284" s="69">
        <v>0</v>
      </c>
      <c r="O284" s="69">
        <v>0</v>
      </c>
      <c r="P284" s="69">
        <v>217</v>
      </c>
      <c r="Q284" s="80">
        <v>0</v>
      </c>
      <c r="R284" s="80">
        <v>6997500</v>
      </c>
      <c r="S284" s="80">
        <v>69934</v>
      </c>
      <c r="T284" s="80">
        <v>6927567</v>
      </c>
      <c r="U284" s="80">
        <v>7112720</v>
      </c>
      <c r="V284" s="80">
        <v>7042786</v>
      </c>
      <c r="W284" s="80">
        <v>0</v>
      </c>
      <c r="X284" s="80">
        <v>0</v>
      </c>
      <c r="Y284" s="80">
        <v>0</v>
      </c>
      <c r="Z284" s="80">
        <v>7042786</v>
      </c>
      <c r="AA284" s="80">
        <v>7042581</v>
      </c>
      <c r="AB284" s="80">
        <v>-205</v>
      </c>
      <c r="AC284" s="69">
        <v>115220</v>
      </c>
      <c r="AD284" s="69">
        <v>163</v>
      </c>
      <c r="AE284" s="69">
        <v>0</v>
      </c>
      <c r="AF284" s="80">
        <v>0</v>
      </c>
      <c r="AG284" s="80">
        <v>0</v>
      </c>
      <c r="AH284" s="69">
        <v>0</v>
      </c>
      <c r="AI284" s="69">
        <v>0</v>
      </c>
      <c r="AJ284" s="80">
        <v>0</v>
      </c>
      <c r="AK284" s="80">
        <v>115220</v>
      </c>
      <c r="AL284" s="69">
        <v>0</v>
      </c>
      <c r="AM284" s="69">
        <v>0</v>
      </c>
      <c r="AN284" s="80">
        <v>0</v>
      </c>
      <c r="AO284" s="80">
        <v>0</v>
      </c>
      <c r="AP284" s="69">
        <v>0</v>
      </c>
      <c r="AQ284" s="69">
        <v>0</v>
      </c>
      <c r="AR284" s="80">
        <v>0</v>
      </c>
      <c r="AS284" s="80">
        <v>0</v>
      </c>
      <c r="AT284" s="69">
        <v>0</v>
      </c>
      <c r="AU284" s="69">
        <v>0</v>
      </c>
      <c r="AV284" s="80">
        <v>0</v>
      </c>
      <c r="AW284" s="80">
        <v>0</v>
      </c>
      <c r="AX284" s="69">
        <v>0</v>
      </c>
      <c r="AY284" s="69">
        <v>0</v>
      </c>
      <c r="AZ284" s="80">
        <v>0</v>
      </c>
      <c r="BA284" s="80">
        <v>0</v>
      </c>
      <c r="BB284" s="69">
        <v>0</v>
      </c>
      <c r="BC284" s="69">
        <v>0</v>
      </c>
      <c r="BD284" s="80">
        <v>0</v>
      </c>
      <c r="BE284" s="80">
        <v>0</v>
      </c>
      <c r="BF284" s="69">
        <v>0</v>
      </c>
      <c r="BG284" s="69">
        <v>0</v>
      </c>
      <c r="BH284" s="80">
        <v>0</v>
      </c>
      <c r="BI284" s="80">
        <v>0</v>
      </c>
      <c r="BJ284" s="69">
        <v>0</v>
      </c>
      <c r="BK284" s="69">
        <v>0</v>
      </c>
      <c r="BL284" s="80">
        <v>0</v>
      </c>
      <c r="BM284" s="80">
        <v>0</v>
      </c>
      <c r="BN284" s="69">
        <v>0</v>
      </c>
      <c r="BO284" s="69">
        <v>0</v>
      </c>
      <c r="BP284" s="80">
        <v>0</v>
      </c>
      <c r="BQ284" s="80">
        <v>0</v>
      </c>
      <c r="BR284" s="69">
        <v>0</v>
      </c>
      <c r="BS284" s="69">
        <v>0</v>
      </c>
      <c r="BT284" s="80">
        <v>0</v>
      </c>
      <c r="BU284" s="80">
        <v>0</v>
      </c>
      <c r="BV284" s="69">
        <v>0</v>
      </c>
      <c r="BW284" s="69">
        <v>0</v>
      </c>
      <c r="BX284" s="80">
        <v>0</v>
      </c>
      <c r="BY284" s="80">
        <v>0</v>
      </c>
      <c r="BZ284" s="69">
        <v>0</v>
      </c>
      <c r="CA284" s="69">
        <v>0</v>
      </c>
      <c r="CB284" s="80">
        <v>0</v>
      </c>
      <c r="CC284" s="80">
        <v>115220</v>
      </c>
      <c r="CD284" s="69">
        <v>0</v>
      </c>
      <c r="CE284" s="69" t="s">
        <v>961</v>
      </c>
      <c r="CF284" s="69" t="s">
        <v>962</v>
      </c>
      <c r="CG284" s="69" t="s">
        <v>709</v>
      </c>
      <c r="CH284" s="69" t="s">
        <v>709</v>
      </c>
      <c r="CI284" s="69" t="s">
        <v>709</v>
      </c>
      <c r="CJ284" s="68" t="s">
        <v>709</v>
      </c>
      <c r="CK284" s="68">
        <v>45965</v>
      </c>
      <c r="CL284" s="185" t="s">
        <v>993</v>
      </c>
      <c r="CM284" s="67" t="s">
        <v>989</v>
      </c>
      <c r="CN284" s="67" t="s">
        <v>168</v>
      </c>
      <c r="CO284" s="68">
        <v>45744</v>
      </c>
      <c r="CP284" s="185" t="s">
        <v>991</v>
      </c>
      <c r="CQ284" s="67" t="s">
        <v>994</v>
      </c>
      <c r="CR284" s="67" t="s">
        <v>1052</v>
      </c>
      <c r="CS284" s="69">
        <v>13119000</v>
      </c>
      <c r="CT284" s="69"/>
      <c r="CU284" s="69"/>
      <c r="CV284" s="69">
        <v>0</v>
      </c>
      <c r="CW284" s="69">
        <v>54</v>
      </c>
      <c r="CX284" s="69">
        <v>0</v>
      </c>
      <c r="CY284" s="69">
        <v>0</v>
      </c>
      <c r="CZ284" s="69">
        <v>0</v>
      </c>
      <c r="DA284" s="69">
        <v>0</v>
      </c>
      <c r="DG284" t="str">
        <f t="shared" si="11"/>
        <v>DO</v>
      </c>
    </row>
    <row r="285" spans="1:111">
      <c r="A285" t="str">
        <f t="shared" si="10"/>
        <v>07DO</v>
      </c>
      <c r="B285" s="67" t="s">
        <v>6</v>
      </c>
      <c r="C285" s="67" t="s">
        <v>550</v>
      </c>
      <c r="D285" s="67" t="s">
        <v>551</v>
      </c>
      <c r="E285" s="68">
        <v>44364</v>
      </c>
      <c r="F285" s="185" t="s">
        <v>986</v>
      </c>
      <c r="G285" s="67" t="s">
        <v>998</v>
      </c>
      <c r="H285" s="69">
        <v>5</v>
      </c>
      <c r="I285" s="69">
        <v>22</v>
      </c>
      <c r="J285" s="69">
        <v>1100</v>
      </c>
      <c r="K285" s="69">
        <v>1415</v>
      </c>
      <c r="L285" s="69">
        <v>1414</v>
      </c>
      <c r="M285" s="69">
        <v>1</v>
      </c>
      <c r="N285" s="69">
        <v>0</v>
      </c>
      <c r="O285" s="69">
        <v>0</v>
      </c>
      <c r="P285" s="69">
        <v>176</v>
      </c>
      <c r="Q285" s="80">
        <v>139</v>
      </c>
      <c r="R285" s="80">
        <v>89691574</v>
      </c>
      <c r="S285" s="80">
        <v>162717</v>
      </c>
      <c r="T285" s="80">
        <v>89528857</v>
      </c>
      <c r="U285" s="80">
        <v>96531643</v>
      </c>
      <c r="V285" s="80">
        <v>96716929</v>
      </c>
      <c r="W285" s="80">
        <v>-45000</v>
      </c>
      <c r="X285" s="80">
        <v>0</v>
      </c>
      <c r="Y285" s="80">
        <v>-45000</v>
      </c>
      <c r="Z285" s="80">
        <v>96671929</v>
      </c>
      <c r="AA285" s="80">
        <v>96896327</v>
      </c>
      <c r="AB285" s="80">
        <v>1490307</v>
      </c>
      <c r="AC285" s="69">
        <v>6840069</v>
      </c>
      <c r="AD285" s="69">
        <v>90</v>
      </c>
      <c r="AE285" s="69">
        <v>0</v>
      </c>
      <c r="AF285" s="80">
        <v>119</v>
      </c>
      <c r="AG285" s="80">
        <v>5277897</v>
      </c>
      <c r="AH285" s="69">
        <v>81590</v>
      </c>
      <c r="AI285" s="69">
        <v>0</v>
      </c>
      <c r="AJ285" s="80">
        <v>20</v>
      </c>
      <c r="AK285" s="80">
        <v>1067716</v>
      </c>
      <c r="AL285" s="69">
        <v>347957</v>
      </c>
      <c r="AM285" s="69">
        <v>0</v>
      </c>
      <c r="AN285" s="80">
        <v>0</v>
      </c>
      <c r="AO285" s="80">
        <v>0</v>
      </c>
      <c r="AP285" s="69">
        <v>0</v>
      </c>
      <c r="AQ285" s="69">
        <v>0</v>
      </c>
      <c r="AR285" s="80">
        <v>0</v>
      </c>
      <c r="AS285" s="80">
        <v>0</v>
      </c>
      <c r="AT285" s="69">
        <v>0</v>
      </c>
      <c r="AU285" s="69">
        <v>0</v>
      </c>
      <c r="AV285" s="80">
        <v>0</v>
      </c>
      <c r="AW285" s="80">
        <v>0</v>
      </c>
      <c r="AX285" s="69">
        <v>0</v>
      </c>
      <c r="AY285" s="69">
        <v>0</v>
      </c>
      <c r="AZ285" s="80">
        <v>0</v>
      </c>
      <c r="BA285" s="80">
        <v>49676</v>
      </c>
      <c r="BB285" s="69">
        <v>0</v>
      </c>
      <c r="BC285" s="69">
        <v>0</v>
      </c>
      <c r="BD285" s="80">
        <v>0</v>
      </c>
      <c r="BE285" s="80">
        <v>8310</v>
      </c>
      <c r="BF285" s="69">
        <v>0</v>
      </c>
      <c r="BG285" s="69">
        <v>0</v>
      </c>
      <c r="BH285" s="80">
        <v>0</v>
      </c>
      <c r="BI285" s="80">
        <v>0</v>
      </c>
      <c r="BJ285" s="69">
        <v>0</v>
      </c>
      <c r="BK285" s="69">
        <v>0</v>
      </c>
      <c r="BL285" s="80">
        <v>0</v>
      </c>
      <c r="BM285" s="80">
        <v>149800</v>
      </c>
      <c r="BN285" s="69">
        <v>0</v>
      </c>
      <c r="BO285" s="69">
        <v>0</v>
      </c>
      <c r="BP285" s="80">
        <v>0</v>
      </c>
      <c r="BQ285" s="80">
        <v>0</v>
      </c>
      <c r="BR285" s="69">
        <v>0</v>
      </c>
      <c r="BS285" s="69">
        <v>0</v>
      </c>
      <c r="BT285" s="80">
        <v>0</v>
      </c>
      <c r="BU285" s="80">
        <v>0</v>
      </c>
      <c r="BV285" s="69">
        <v>0</v>
      </c>
      <c r="BW285" s="69">
        <v>0</v>
      </c>
      <c r="BX285" s="80">
        <v>0</v>
      </c>
      <c r="BY285" s="80">
        <v>0</v>
      </c>
      <c r="BZ285" s="69">
        <v>0</v>
      </c>
      <c r="CA285" s="69">
        <v>0</v>
      </c>
      <c r="CB285" s="80">
        <v>139</v>
      </c>
      <c r="CC285" s="80">
        <v>6553399</v>
      </c>
      <c r="CD285" s="69">
        <v>429547</v>
      </c>
      <c r="CE285" s="69" t="s">
        <v>963</v>
      </c>
      <c r="CF285" s="69" t="s">
        <v>964</v>
      </c>
      <c r="CG285" s="69" t="s">
        <v>709</v>
      </c>
      <c r="CH285" s="69" t="s">
        <v>709</v>
      </c>
      <c r="CI285" s="69" t="s">
        <v>709</v>
      </c>
      <c r="CJ285" s="68" t="s">
        <v>709</v>
      </c>
      <c r="CK285" s="68">
        <v>46007</v>
      </c>
      <c r="CL285" s="185" t="s">
        <v>993</v>
      </c>
      <c r="CM285" s="67" t="s">
        <v>989</v>
      </c>
      <c r="CN285" s="67" t="s">
        <v>168</v>
      </c>
      <c r="CO285" s="68">
        <v>45840</v>
      </c>
      <c r="CP285" s="185" t="s">
        <v>988</v>
      </c>
      <c r="CQ285" s="67" t="s">
        <v>989</v>
      </c>
      <c r="CR285" s="67" t="s">
        <v>1053</v>
      </c>
      <c r="CS285" s="69">
        <v>100030998</v>
      </c>
      <c r="CT285" s="69" t="s">
        <v>959</v>
      </c>
      <c r="CU285" s="69" t="s">
        <v>960</v>
      </c>
      <c r="CV285" s="69">
        <v>61</v>
      </c>
      <c r="CW285" s="69">
        <v>86</v>
      </c>
      <c r="CX285" s="69">
        <v>0</v>
      </c>
      <c r="CY285" s="69">
        <v>0</v>
      </c>
      <c r="CZ285" s="69">
        <v>0</v>
      </c>
      <c r="DA285" s="69">
        <v>0</v>
      </c>
      <c r="DG285" t="str">
        <f t="shared" si="11"/>
        <v>DO</v>
      </c>
    </row>
    <row r="286" spans="1:111">
      <c r="A286" t="str">
        <f t="shared" si="10"/>
        <v>07DO</v>
      </c>
      <c r="B286" s="67" t="s">
        <v>6</v>
      </c>
      <c r="C286" s="67" t="s">
        <v>552</v>
      </c>
      <c r="D286" s="67" t="s">
        <v>553</v>
      </c>
      <c r="E286" s="68">
        <v>45071</v>
      </c>
      <c r="F286" s="185" t="s">
        <v>986</v>
      </c>
      <c r="G286" s="67" t="s">
        <v>995</v>
      </c>
      <c r="H286" s="69">
        <v>3</v>
      </c>
      <c r="I286" s="69">
        <v>4</v>
      </c>
      <c r="J286" s="69">
        <v>580</v>
      </c>
      <c r="K286" s="69">
        <v>697</v>
      </c>
      <c r="L286" s="69">
        <v>697</v>
      </c>
      <c r="M286" s="69">
        <v>0</v>
      </c>
      <c r="N286" s="69">
        <v>0</v>
      </c>
      <c r="O286" s="69">
        <v>0</v>
      </c>
      <c r="P286" s="69">
        <v>117</v>
      </c>
      <c r="Q286" s="80">
        <v>0</v>
      </c>
      <c r="R286" s="80">
        <v>10158800</v>
      </c>
      <c r="S286" s="80">
        <v>110000</v>
      </c>
      <c r="T286" s="80">
        <v>10048800</v>
      </c>
      <c r="U286" s="80">
        <v>10244736</v>
      </c>
      <c r="V286" s="80">
        <v>10281972</v>
      </c>
      <c r="W286" s="80">
        <v>0</v>
      </c>
      <c r="X286" s="80">
        <v>0</v>
      </c>
      <c r="Y286" s="80">
        <v>0</v>
      </c>
      <c r="Z286" s="80">
        <v>10281972</v>
      </c>
      <c r="AA286" s="80">
        <v>10243690</v>
      </c>
      <c r="AB286" s="80">
        <v>-3637</v>
      </c>
      <c r="AC286" s="69">
        <v>85936</v>
      </c>
      <c r="AD286" s="69">
        <v>86</v>
      </c>
      <c r="AE286" s="69">
        <v>0</v>
      </c>
      <c r="AF286" s="80">
        <v>0</v>
      </c>
      <c r="AG286" s="80">
        <v>51291</v>
      </c>
      <c r="AH286" s="69">
        <v>0</v>
      </c>
      <c r="AI286" s="69">
        <v>0</v>
      </c>
      <c r="AJ286" s="80">
        <v>0</v>
      </c>
      <c r="AK286" s="80">
        <v>0</v>
      </c>
      <c r="AL286" s="69">
        <v>0</v>
      </c>
      <c r="AM286" s="69">
        <v>0</v>
      </c>
      <c r="AN286" s="80">
        <v>0</v>
      </c>
      <c r="AO286" s="80">
        <v>0</v>
      </c>
      <c r="AP286" s="69">
        <v>0</v>
      </c>
      <c r="AQ286" s="69">
        <v>0</v>
      </c>
      <c r="AR286" s="80">
        <v>0</v>
      </c>
      <c r="AS286" s="80">
        <v>0</v>
      </c>
      <c r="AT286" s="69">
        <v>0</v>
      </c>
      <c r="AU286" s="69">
        <v>0</v>
      </c>
      <c r="AV286" s="80">
        <v>0</v>
      </c>
      <c r="AW286" s="80">
        <v>0</v>
      </c>
      <c r="AX286" s="69">
        <v>0</v>
      </c>
      <c r="AY286" s="69">
        <v>0</v>
      </c>
      <c r="AZ286" s="80">
        <v>0</v>
      </c>
      <c r="BA286" s="80">
        <v>0</v>
      </c>
      <c r="BB286" s="69">
        <v>0</v>
      </c>
      <c r="BC286" s="69">
        <v>0</v>
      </c>
      <c r="BD286" s="80">
        <v>0</v>
      </c>
      <c r="BE286" s="80">
        <v>0</v>
      </c>
      <c r="BF286" s="69">
        <v>0</v>
      </c>
      <c r="BG286" s="69">
        <v>0</v>
      </c>
      <c r="BH286" s="80">
        <v>0</v>
      </c>
      <c r="BI286" s="80">
        <v>0</v>
      </c>
      <c r="BJ286" s="69">
        <v>0</v>
      </c>
      <c r="BK286" s="69">
        <v>0</v>
      </c>
      <c r="BL286" s="80">
        <v>0</v>
      </c>
      <c r="BM286" s="80">
        <v>0</v>
      </c>
      <c r="BN286" s="69">
        <v>0</v>
      </c>
      <c r="BO286" s="69">
        <v>0</v>
      </c>
      <c r="BP286" s="80">
        <v>0</v>
      </c>
      <c r="BQ286" s="80">
        <v>0</v>
      </c>
      <c r="BR286" s="69">
        <v>0</v>
      </c>
      <c r="BS286" s="69">
        <v>0</v>
      </c>
      <c r="BT286" s="80">
        <v>0</v>
      </c>
      <c r="BU286" s="80">
        <v>0</v>
      </c>
      <c r="BV286" s="69">
        <v>0</v>
      </c>
      <c r="BW286" s="69">
        <v>0</v>
      </c>
      <c r="BX286" s="80">
        <v>0</v>
      </c>
      <c r="BY286" s="80">
        <v>0</v>
      </c>
      <c r="BZ286" s="69">
        <v>0</v>
      </c>
      <c r="CA286" s="69">
        <v>0</v>
      </c>
      <c r="CB286" s="80">
        <v>0</v>
      </c>
      <c r="CC286" s="80">
        <v>51291</v>
      </c>
      <c r="CD286" s="69">
        <v>0</v>
      </c>
      <c r="CE286" s="69" t="s">
        <v>774</v>
      </c>
      <c r="CF286" s="69" t="s">
        <v>775</v>
      </c>
      <c r="CG286" s="69" t="s">
        <v>709</v>
      </c>
      <c r="CH286" s="69" t="s">
        <v>709</v>
      </c>
      <c r="CI286" s="69" t="s">
        <v>709</v>
      </c>
      <c r="CJ286" s="68" t="s">
        <v>709</v>
      </c>
      <c r="CK286" s="68">
        <v>46044</v>
      </c>
      <c r="CL286" s="185" t="s">
        <v>991</v>
      </c>
      <c r="CM286" s="67" t="s">
        <v>989</v>
      </c>
      <c r="CN286" s="67" t="s">
        <v>168</v>
      </c>
      <c r="CO286" s="68">
        <v>45831</v>
      </c>
      <c r="CP286" s="185" t="s">
        <v>986</v>
      </c>
      <c r="CQ286" s="67" t="s">
        <v>994</v>
      </c>
      <c r="CR286" s="67" t="s">
        <v>1052</v>
      </c>
      <c r="CS286" s="69">
        <v>12981331</v>
      </c>
      <c r="CT286" s="69" t="s">
        <v>965</v>
      </c>
      <c r="CU286" s="69" t="s">
        <v>966</v>
      </c>
      <c r="CV286" s="69">
        <v>0</v>
      </c>
      <c r="CW286" s="69">
        <v>31</v>
      </c>
      <c r="CX286" s="69">
        <v>0</v>
      </c>
      <c r="CY286" s="69">
        <v>0</v>
      </c>
      <c r="CZ286" s="69">
        <v>0</v>
      </c>
      <c r="DA286" s="69">
        <v>0</v>
      </c>
      <c r="DG286" t="str">
        <f t="shared" si="11"/>
        <v>DO</v>
      </c>
    </row>
    <row r="287" spans="1:111">
      <c r="A287" t="str">
        <f t="shared" si="10"/>
        <v>07DO</v>
      </c>
      <c r="B287" s="67" t="s">
        <v>6</v>
      </c>
      <c r="C287" s="67" t="s">
        <v>554</v>
      </c>
      <c r="D287" s="67" t="s">
        <v>555</v>
      </c>
      <c r="E287" s="68">
        <v>45358</v>
      </c>
      <c r="F287" s="185" t="s">
        <v>991</v>
      </c>
      <c r="G287" s="67" t="s">
        <v>990</v>
      </c>
      <c r="H287" s="69">
        <v>1</v>
      </c>
      <c r="I287" s="69">
        <v>2</v>
      </c>
      <c r="J287" s="69">
        <v>200</v>
      </c>
      <c r="K287" s="69">
        <v>285</v>
      </c>
      <c r="L287" s="69">
        <v>274</v>
      </c>
      <c r="M287" s="69">
        <v>11</v>
      </c>
      <c r="N287" s="69">
        <v>0</v>
      </c>
      <c r="O287" s="69">
        <v>0</v>
      </c>
      <c r="P287" s="69">
        <v>85</v>
      </c>
      <c r="Q287" s="80">
        <v>0</v>
      </c>
      <c r="R287" s="80">
        <v>1322000</v>
      </c>
      <c r="S287" s="80">
        <v>50000</v>
      </c>
      <c r="T287" s="80">
        <v>1272000</v>
      </c>
      <c r="U287" s="80">
        <v>1334250</v>
      </c>
      <c r="V287" s="80">
        <v>1257998</v>
      </c>
      <c r="W287" s="80">
        <v>0</v>
      </c>
      <c r="X287" s="80">
        <v>0</v>
      </c>
      <c r="Y287" s="80">
        <v>0</v>
      </c>
      <c r="Z287" s="80">
        <v>1257998</v>
      </c>
      <c r="AA287" s="80">
        <v>1250561</v>
      </c>
      <c r="AB287" s="80">
        <v>-4137</v>
      </c>
      <c r="AC287" s="69">
        <v>12250</v>
      </c>
      <c r="AD287" s="69">
        <v>46</v>
      </c>
      <c r="AE287" s="69">
        <v>0</v>
      </c>
      <c r="AF287" s="80">
        <v>0</v>
      </c>
      <c r="AG287" s="80">
        <v>4515</v>
      </c>
      <c r="AH287" s="69">
        <v>0</v>
      </c>
      <c r="AI287" s="69">
        <v>0</v>
      </c>
      <c r="AJ287" s="80">
        <v>0</v>
      </c>
      <c r="AK287" s="80">
        <v>4435</v>
      </c>
      <c r="AL287" s="69">
        <v>0</v>
      </c>
      <c r="AM287" s="69">
        <v>0</v>
      </c>
      <c r="AN287" s="80">
        <v>0</v>
      </c>
      <c r="AO287" s="80">
        <v>0</v>
      </c>
      <c r="AP287" s="69">
        <v>0</v>
      </c>
      <c r="AQ287" s="69">
        <v>0</v>
      </c>
      <c r="AR287" s="80">
        <v>0</v>
      </c>
      <c r="AS287" s="80">
        <v>0</v>
      </c>
      <c r="AT287" s="69">
        <v>0</v>
      </c>
      <c r="AU287" s="69">
        <v>0</v>
      </c>
      <c r="AV287" s="80">
        <v>0</v>
      </c>
      <c r="AW287" s="80">
        <v>0</v>
      </c>
      <c r="AX287" s="69">
        <v>0</v>
      </c>
      <c r="AY287" s="69">
        <v>0</v>
      </c>
      <c r="AZ287" s="80">
        <v>0</v>
      </c>
      <c r="BA287" s="80">
        <v>0</v>
      </c>
      <c r="BB287" s="69">
        <v>0</v>
      </c>
      <c r="BC287" s="69">
        <v>0</v>
      </c>
      <c r="BD287" s="80">
        <v>0</v>
      </c>
      <c r="BE287" s="80">
        <v>0</v>
      </c>
      <c r="BF287" s="69">
        <v>0</v>
      </c>
      <c r="BG287" s="69">
        <v>0</v>
      </c>
      <c r="BH287" s="80">
        <v>0</v>
      </c>
      <c r="BI287" s="80">
        <v>0</v>
      </c>
      <c r="BJ287" s="69">
        <v>0</v>
      </c>
      <c r="BK287" s="69">
        <v>0</v>
      </c>
      <c r="BL287" s="80">
        <v>0</v>
      </c>
      <c r="BM287" s="80">
        <v>0</v>
      </c>
      <c r="BN287" s="69">
        <v>0</v>
      </c>
      <c r="BO287" s="69">
        <v>0</v>
      </c>
      <c r="BP287" s="80">
        <v>0</v>
      </c>
      <c r="BQ287" s="80">
        <v>0</v>
      </c>
      <c r="BR287" s="69">
        <v>0</v>
      </c>
      <c r="BS287" s="69">
        <v>0</v>
      </c>
      <c r="BT287" s="80">
        <v>0</v>
      </c>
      <c r="BU287" s="80">
        <v>0</v>
      </c>
      <c r="BV287" s="69">
        <v>0</v>
      </c>
      <c r="BW287" s="69">
        <v>0</v>
      </c>
      <c r="BX287" s="80">
        <v>0</v>
      </c>
      <c r="BY287" s="80">
        <v>0</v>
      </c>
      <c r="BZ287" s="69">
        <v>0</v>
      </c>
      <c r="CA287" s="69">
        <v>0</v>
      </c>
      <c r="CB287" s="80">
        <v>0</v>
      </c>
      <c r="CC287" s="80">
        <v>8950</v>
      </c>
      <c r="CD287" s="69">
        <v>0</v>
      </c>
      <c r="CE287" s="69" t="s">
        <v>720</v>
      </c>
      <c r="CF287" s="69" t="s">
        <v>721</v>
      </c>
      <c r="CG287" s="69" t="s">
        <v>709</v>
      </c>
      <c r="CH287" s="69" t="s">
        <v>709</v>
      </c>
      <c r="CI287" s="69" t="s">
        <v>709</v>
      </c>
      <c r="CJ287" s="68" t="s">
        <v>709</v>
      </c>
      <c r="CK287" s="68">
        <v>45891</v>
      </c>
      <c r="CL287" s="185" t="s">
        <v>988</v>
      </c>
      <c r="CM287" s="67" t="s">
        <v>989</v>
      </c>
      <c r="CN287" s="67" t="s">
        <v>168</v>
      </c>
      <c r="CO287" s="68">
        <v>45691</v>
      </c>
      <c r="CP287" s="185" t="s">
        <v>991</v>
      </c>
      <c r="CQ287" s="67" t="s">
        <v>994</v>
      </c>
      <c r="CR287" s="67" t="s">
        <v>1052</v>
      </c>
      <c r="CS287" s="69">
        <v>1543770</v>
      </c>
      <c r="CT287" s="69" t="s">
        <v>967</v>
      </c>
      <c r="CU287" s="69" t="s">
        <v>968</v>
      </c>
      <c r="CV287" s="69">
        <v>0</v>
      </c>
      <c r="CW287" s="69">
        <v>39</v>
      </c>
      <c r="CX287" s="69">
        <v>0</v>
      </c>
      <c r="CY287" s="69">
        <v>0</v>
      </c>
      <c r="CZ287" s="69">
        <v>0</v>
      </c>
      <c r="DA287" s="69">
        <v>0</v>
      </c>
      <c r="DG287" t="str">
        <f t="shared" si="11"/>
        <v>DO</v>
      </c>
    </row>
    <row r="288" spans="1:111">
      <c r="A288" t="str">
        <f t="shared" si="10"/>
        <v>07DO</v>
      </c>
      <c r="B288" s="67" t="s">
        <v>6</v>
      </c>
      <c r="C288" s="67" t="s">
        <v>672</v>
      </c>
      <c r="D288" s="67" t="s">
        <v>673</v>
      </c>
      <c r="E288" s="68">
        <v>45546</v>
      </c>
      <c r="F288" s="185" t="s">
        <v>988</v>
      </c>
      <c r="G288" s="67" t="s">
        <v>994</v>
      </c>
      <c r="H288" s="69">
        <v>1</v>
      </c>
      <c r="I288" s="69">
        <v>1</v>
      </c>
      <c r="J288" s="69">
        <v>200</v>
      </c>
      <c r="K288" s="69">
        <v>251</v>
      </c>
      <c r="L288" s="69">
        <v>251</v>
      </c>
      <c r="M288" s="69">
        <v>0</v>
      </c>
      <c r="N288" s="69">
        <v>0</v>
      </c>
      <c r="O288" s="69">
        <v>0</v>
      </c>
      <c r="P288" s="69">
        <v>33</v>
      </c>
      <c r="Q288" s="80">
        <v>18</v>
      </c>
      <c r="R288" s="80">
        <v>3709156</v>
      </c>
      <c r="S288" s="80">
        <v>50000</v>
      </c>
      <c r="T288" s="80">
        <v>3659156</v>
      </c>
      <c r="U288" s="80">
        <v>3709156</v>
      </c>
      <c r="V288" s="80">
        <v>3454248</v>
      </c>
      <c r="W288" s="80">
        <v>0</v>
      </c>
      <c r="X288" s="80">
        <v>0</v>
      </c>
      <c r="Y288" s="80">
        <v>0</v>
      </c>
      <c r="Z288" s="80">
        <v>3454248</v>
      </c>
      <c r="AA288" s="80">
        <v>3454248</v>
      </c>
      <c r="AB288" s="80">
        <v>0</v>
      </c>
      <c r="AC288" s="69">
        <v>0</v>
      </c>
      <c r="AD288" s="69">
        <v>19</v>
      </c>
      <c r="AE288" s="69">
        <v>0</v>
      </c>
      <c r="AF288" s="80">
        <v>0</v>
      </c>
      <c r="AG288" s="80">
        <v>0</v>
      </c>
      <c r="AH288" s="69">
        <v>0</v>
      </c>
      <c r="AI288" s="69">
        <v>0</v>
      </c>
      <c r="AJ288" s="80">
        <v>18</v>
      </c>
      <c r="AK288" s="80">
        <v>0</v>
      </c>
      <c r="AL288" s="69">
        <v>0</v>
      </c>
      <c r="AM288" s="69">
        <v>0</v>
      </c>
      <c r="AN288" s="80">
        <v>0</v>
      </c>
      <c r="AO288" s="80">
        <v>0</v>
      </c>
      <c r="AP288" s="69">
        <v>0</v>
      </c>
      <c r="AQ288" s="69">
        <v>0</v>
      </c>
      <c r="AR288" s="80">
        <v>0</v>
      </c>
      <c r="AS288" s="80">
        <v>0</v>
      </c>
      <c r="AT288" s="69">
        <v>0</v>
      </c>
      <c r="AU288" s="69">
        <v>0</v>
      </c>
      <c r="AV288" s="80">
        <v>0</v>
      </c>
      <c r="AW288" s="80">
        <v>0</v>
      </c>
      <c r="AX288" s="69">
        <v>0</v>
      </c>
      <c r="AY288" s="69">
        <v>0</v>
      </c>
      <c r="AZ288" s="80">
        <v>0</v>
      </c>
      <c r="BA288" s="80">
        <v>0</v>
      </c>
      <c r="BB288" s="69">
        <v>0</v>
      </c>
      <c r="BC288" s="69">
        <v>0</v>
      </c>
      <c r="BD288" s="80">
        <v>0</v>
      </c>
      <c r="BE288" s="80">
        <v>0</v>
      </c>
      <c r="BF288" s="69">
        <v>0</v>
      </c>
      <c r="BG288" s="69">
        <v>0</v>
      </c>
      <c r="BH288" s="80">
        <v>0</v>
      </c>
      <c r="BI288" s="80">
        <v>0</v>
      </c>
      <c r="BJ288" s="69">
        <v>0</v>
      </c>
      <c r="BK288" s="69">
        <v>0</v>
      </c>
      <c r="BL288" s="80">
        <v>0</v>
      </c>
      <c r="BM288" s="80">
        <v>0</v>
      </c>
      <c r="BN288" s="69">
        <v>0</v>
      </c>
      <c r="BO288" s="69">
        <v>0</v>
      </c>
      <c r="BP288" s="80">
        <v>0</v>
      </c>
      <c r="BQ288" s="80">
        <v>0</v>
      </c>
      <c r="BR288" s="69">
        <v>0</v>
      </c>
      <c r="BS288" s="69">
        <v>0</v>
      </c>
      <c r="BT288" s="80">
        <v>0</v>
      </c>
      <c r="BU288" s="80">
        <v>0</v>
      </c>
      <c r="BV288" s="69">
        <v>0</v>
      </c>
      <c r="BW288" s="69">
        <v>0</v>
      </c>
      <c r="BX288" s="80">
        <v>0</v>
      </c>
      <c r="BY288" s="80">
        <v>0</v>
      </c>
      <c r="BZ288" s="69">
        <v>0</v>
      </c>
      <c r="CA288" s="69">
        <v>0</v>
      </c>
      <c r="CB288" s="80">
        <v>18</v>
      </c>
      <c r="CC288" s="80">
        <v>0</v>
      </c>
      <c r="CD288" s="69">
        <v>0</v>
      </c>
      <c r="CE288" s="69" t="s">
        <v>969</v>
      </c>
      <c r="CF288" s="69" t="s">
        <v>970</v>
      </c>
      <c r="CG288" s="69" t="s">
        <v>709</v>
      </c>
      <c r="CH288" s="69" t="s">
        <v>709</v>
      </c>
      <c r="CI288" s="69" t="s">
        <v>709</v>
      </c>
      <c r="CJ288" s="68" t="s">
        <v>709</v>
      </c>
      <c r="CK288" s="68">
        <v>46101</v>
      </c>
      <c r="CL288" s="185" t="s">
        <v>991</v>
      </c>
      <c r="CM288" s="67" t="s">
        <v>989</v>
      </c>
      <c r="CN288" s="67" t="s">
        <v>168</v>
      </c>
      <c r="CO288" s="68">
        <v>46001</v>
      </c>
      <c r="CP288" s="185" t="s">
        <v>993</v>
      </c>
      <c r="CQ288" s="67" t="s">
        <v>989</v>
      </c>
      <c r="CR288" s="67" t="s">
        <v>1054</v>
      </c>
      <c r="CS288" s="69">
        <v>3944855</v>
      </c>
      <c r="CT288" s="69"/>
      <c r="CU288" s="69"/>
      <c r="CV288" s="69">
        <v>18</v>
      </c>
      <c r="CW288" s="69">
        <v>14</v>
      </c>
      <c r="CX288" s="69">
        <v>0</v>
      </c>
      <c r="CY288" s="69">
        <v>0</v>
      </c>
      <c r="CZ288" s="69">
        <v>0</v>
      </c>
      <c r="DA288" s="69">
        <v>0</v>
      </c>
      <c r="DG288" t="str">
        <f t="shared" si="11"/>
        <v>DO</v>
      </c>
    </row>
    <row r="289" spans="1:111">
      <c r="A289" t="str">
        <f t="shared" si="10"/>
        <v>08DO</v>
      </c>
      <c r="B289" s="67" t="s">
        <v>7</v>
      </c>
      <c r="C289" s="67" t="s">
        <v>583</v>
      </c>
      <c r="D289" s="67" t="s">
        <v>584</v>
      </c>
      <c r="E289" s="68">
        <v>43419</v>
      </c>
      <c r="F289" s="185" t="s">
        <v>993</v>
      </c>
      <c r="G289" s="67" t="s">
        <v>1045</v>
      </c>
      <c r="H289" s="69">
        <v>3</v>
      </c>
      <c r="I289" s="69">
        <v>22</v>
      </c>
      <c r="J289" s="69">
        <v>928</v>
      </c>
      <c r="K289" s="69">
        <v>1578</v>
      </c>
      <c r="L289" s="69">
        <v>1578</v>
      </c>
      <c r="M289" s="69">
        <v>0</v>
      </c>
      <c r="N289" s="69">
        <v>0</v>
      </c>
      <c r="O289" s="69">
        <v>0</v>
      </c>
      <c r="P289" s="69">
        <v>505</v>
      </c>
      <c r="Q289" s="80">
        <v>145</v>
      </c>
      <c r="R289" s="80">
        <v>33928239</v>
      </c>
      <c r="S289" s="80">
        <v>150000</v>
      </c>
      <c r="T289" s="80">
        <v>33778239</v>
      </c>
      <c r="U289" s="80">
        <v>47651600</v>
      </c>
      <c r="V289" s="80">
        <v>47943952</v>
      </c>
      <c r="W289" s="80">
        <v>0</v>
      </c>
      <c r="X289" s="80">
        <v>0</v>
      </c>
      <c r="Y289" s="80">
        <v>0</v>
      </c>
      <c r="Z289" s="80">
        <v>47943952</v>
      </c>
      <c r="AA289" s="80">
        <v>47859737</v>
      </c>
      <c r="AB289" s="80">
        <v>-39220</v>
      </c>
      <c r="AC289" s="69">
        <v>13723361</v>
      </c>
      <c r="AD289" s="69">
        <v>337</v>
      </c>
      <c r="AE289" s="69">
        <v>0</v>
      </c>
      <c r="AF289" s="80">
        <v>4</v>
      </c>
      <c r="AG289" s="80">
        <v>678065</v>
      </c>
      <c r="AH289" s="69">
        <v>0</v>
      </c>
      <c r="AI289" s="69">
        <v>0</v>
      </c>
      <c r="AJ289" s="80">
        <v>0</v>
      </c>
      <c r="AK289" s="80">
        <v>444720</v>
      </c>
      <c r="AL289" s="69">
        <v>0</v>
      </c>
      <c r="AM289" s="69">
        <v>0</v>
      </c>
      <c r="AN289" s="80">
        <v>0</v>
      </c>
      <c r="AO289" s="80">
        <v>1494</v>
      </c>
      <c r="AP289" s="69">
        <v>0</v>
      </c>
      <c r="AQ289" s="69">
        <v>0</v>
      </c>
      <c r="AR289" s="80">
        <v>0</v>
      </c>
      <c r="AS289" s="80">
        <v>0</v>
      </c>
      <c r="AT289" s="69">
        <v>0</v>
      </c>
      <c r="AU289" s="69">
        <v>0</v>
      </c>
      <c r="AV289" s="80">
        <v>0</v>
      </c>
      <c r="AW289" s="80">
        <v>0</v>
      </c>
      <c r="AX289" s="69">
        <v>0</v>
      </c>
      <c r="AY289" s="69">
        <v>0</v>
      </c>
      <c r="AZ289" s="80">
        <v>140</v>
      </c>
      <c r="BA289" s="80">
        <v>11027592</v>
      </c>
      <c r="BB289" s="69">
        <v>0</v>
      </c>
      <c r="BC289" s="69">
        <v>0</v>
      </c>
      <c r="BD289" s="80">
        <v>0</v>
      </c>
      <c r="BE289" s="80">
        <v>1427834</v>
      </c>
      <c r="BF289" s="69">
        <v>0</v>
      </c>
      <c r="BG289" s="69">
        <v>0</v>
      </c>
      <c r="BH289" s="80">
        <v>0</v>
      </c>
      <c r="BI289" s="80">
        <v>0</v>
      </c>
      <c r="BJ289" s="69">
        <v>0</v>
      </c>
      <c r="BK289" s="69">
        <v>92</v>
      </c>
      <c r="BL289" s="80">
        <v>1</v>
      </c>
      <c r="BM289" s="80">
        <v>75513</v>
      </c>
      <c r="BN289" s="69">
        <v>0</v>
      </c>
      <c r="BO289" s="69">
        <v>0</v>
      </c>
      <c r="BP289" s="80">
        <v>0</v>
      </c>
      <c r="BQ289" s="80">
        <v>0</v>
      </c>
      <c r="BR289" s="69">
        <v>0</v>
      </c>
      <c r="BS289" s="69">
        <v>0</v>
      </c>
      <c r="BT289" s="80">
        <v>0</v>
      </c>
      <c r="BU289" s="80">
        <v>0</v>
      </c>
      <c r="BV289" s="69">
        <v>0</v>
      </c>
      <c r="BW289" s="69">
        <v>0</v>
      </c>
      <c r="BX289" s="80">
        <v>0</v>
      </c>
      <c r="BY289" s="80">
        <v>0</v>
      </c>
      <c r="BZ289" s="69">
        <v>0</v>
      </c>
      <c r="CA289" s="69">
        <v>92</v>
      </c>
      <c r="CB289" s="80">
        <v>145</v>
      </c>
      <c r="CC289" s="80">
        <v>13655217</v>
      </c>
      <c r="CD289" s="69">
        <v>0</v>
      </c>
      <c r="CE289" s="69" t="s">
        <v>982</v>
      </c>
      <c r="CF289" s="69" t="s">
        <v>983</v>
      </c>
      <c r="CG289" s="69" t="s">
        <v>709</v>
      </c>
      <c r="CH289" s="69" t="s">
        <v>709</v>
      </c>
      <c r="CI289" s="69" t="s">
        <v>709</v>
      </c>
      <c r="CJ289" s="68" t="s">
        <v>709</v>
      </c>
      <c r="CK289" s="68">
        <v>45965</v>
      </c>
      <c r="CL289" s="185" t="s">
        <v>993</v>
      </c>
      <c r="CM289" s="67" t="s">
        <v>989</v>
      </c>
      <c r="CN289" s="67" t="s">
        <v>168</v>
      </c>
      <c r="CO289" s="68">
        <v>45219</v>
      </c>
      <c r="CP289" s="185" t="s">
        <v>993</v>
      </c>
      <c r="CQ289" s="67" t="s">
        <v>990</v>
      </c>
      <c r="CR289" s="67" t="s">
        <v>1061</v>
      </c>
      <c r="CS289" s="69">
        <v>41184698.490000002</v>
      </c>
      <c r="CT289" s="69"/>
      <c r="CU289" s="69"/>
      <c r="CV289" s="69">
        <v>0</v>
      </c>
      <c r="CW289" s="69">
        <v>168</v>
      </c>
      <c r="CX289" s="69">
        <v>0</v>
      </c>
      <c r="CY289" s="69">
        <v>0</v>
      </c>
      <c r="CZ289" s="69">
        <v>0</v>
      </c>
      <c r="DA289" s="69">
        <v>0</v>
      </c>
      <c r="DG289" t="str">
        <f t="shared" si="11"/>
        <v>DO</v>
      </c>
    </row>
    <row r="290" spans="1:111">
      <c r="A290" t="str">
        <f t="shared" si="10"/>
        <v>08DO</v>
      </c>
      <c r="B290" s="67" t="s">
        <v>7</v>
      </c>
      <c r="C290" s="67" t="s">
        <v>585</v>
      </c>
      <c r="D290" s="67" t="s">
        <v>586</v>
      </c>
      <c r="E290" s="68">
        <v>44670</v>
      </c>
      <c r="F290" s="185" t="s">
        <v>986</v>
      </c>
      <c r="G290" s="67" t="s">
        <v>992</v>
      </c>
      <c r="H290" s="69">
        <v>1</v>
      </c>
      <c r="I290" s="69">
        <v>2</v>
      </c>
      <c r="J290" s="69">
        <v>1128</v>
      </c>
      <c r="K290" s="69">
        <v>1286</v>
      </c>
      <c r="L290" s="69">
        <v>1283</v>
      </c>
      <c r="M290" s="69">
        <v>3</v>
      </c>
      <c r="N290" s="69">
        <v>0</v>
      </c>
      <c r="O290" s="69">
        <v>0</v>
      </c>
      <c r="P290" s="69">
        <v>125</v>
      </c>
      <c r="Q290" s="80">
        <v>33</v>
      </c>
      <c r="R290" s="80">
        <v>10781928</v>
      </c>
      <c r="S290" s="80">
        <v>108430</v>
      </c>
      <c r="T290" s="80">
        <v>10673498</v>
      </c>
      <c r="U290" s="80">
        <v>10718856</v>
      </c>
      <c r="V290" s="80">
        <v>10512572</v>
      </c>
      <c r="W290" s="80">
        <v>0</v>
      </c>
      <c r="X290" s="80">
        <v>0</v>
      </c>
      <c r="Y290" s="80">
        <v>0</v>
      </c>
      <c r="Z290" s="80">
        <v>10512572</v>
      </c>
      <c r="AA290" s="80">
        <v>10512572</v>
      </c>
      <c r="AB290" s="80">
        <v>0</v>
      </c>
      <c r="AC290" s="69">
        <v>-63072</v>
      </c>
      <c r="AD290" s="69">
        <v>40</v>
      </c>
      <c r="AE290" s="69">
        <v>0</v>
      </c>
      <c r="AF290" s="80">
        <v>33</v>
      </c>
      <c r="AG290" s="80">
        <v>-9109</v>
      </c>
      <c r="AH290" s="69">
        <v>0</v>
      </c>
      <c r="AI290" s="69">
        <v>0</v>
      </c>
      <c r="AJ290" s="80">
        <v>0</v>
      </c>
      <c r="AK290" s="80">
        <v>0</v>
      </c>
      <c r="AL290" s="69">
        <v>0</v>
      </c>
      <c r="AM290" s="69">
        <v>0</v>
      </c>
      <c r="AN290" s="80">
        <v>0</v>
      </c>
      <c r="AO290" s="80">
        <v>0</v>
      </c>
      <c r="AP290" s="69">
        <v>0</v>
      </c>
      <c r="AQ290" s="69">
        <v>0</v>
      </c>
      <c r="AR290" s="80">
        <v>0</v>
      </c>
      <c r="AS290" s="80">
        <v>0</v>
      </c>
      <c r="AT290" s="69">
        <v>0</v>
      </c>
      <c r="AU290" s="69">
        <v>0</v>
      </c>
      <c r="AV290" s="80">
        <v>0</v>
      </c>
      <c r="AW290" s="80">
        <v>0</v>
      </c>
      <c r="AX290" s="69">
        <v>0</v>
      </c>
      <c r="AY290" s="69">
        <v>0</v>
      </c>
      <c r="AZ290" s="80">
        <v>0</v>
      </c>
      <c r="BA290" s="80">
        <v>28279</v>
      </c>
      <c r="BB290" s="69">
        <v>0</v>
      </c>
      <c r="BC290" s="69">
        <v>0</v>
      </c>
      <c r="BD290" s="80">
        <v>0</v>
      </c>
      <c r="BE290" s="80">
        <v>8634</v>
      </c>
      <c r="BF290" s="69">
        <v>0</v>
      </c>
      <c r="BG290" s="69">
        <v>0</v>
      </c>
      <c r="BH290" s="80">
        <v>0</v>
      </c>
      <c r="BI290" s="80">
        <v>0</v>
      </c>
      <c r="BJ290" s="69">
        <v>0</v>
      </c>
      <c r="BK290" s="69">
        <v>0</v>
      </c>
      <c r="BL290" s="80">
        <v>0</v>
      </c>
      <c r="BM290" s="80">
        <v>0</v>
      </c>
      <c r="BN290" s="69">
        <v>0</v>
      </c>
      <c r="BO290" s="69">
        <v>0</v>
      </c>
      <c r="BP290" s="80">
        <v>0</v>
      </c>
      <c r="BQ290" s="80">
        <v>0</v>
      </c>
      <c r="BR290" s="69">
        <v>0</v>
      </c>
      <c r="BS290" s="69">
        <v>0</v>
      </c>
      <c r="BT290" s="80">
        <v>0</v>
      </c>
      <c r="BU290" s="80">
        <v>0</v>
      </c>
      <c r="BV290" s="69">
        <v>0</v>
      </c>
      <c r="BW290" s="69">
        <v>0</v>
      </c>
      <c r="BX290" s="80">
        <v>0</v>
      </c>
      <c r="BY290" s="80">
        <v>0</v>
      </c>
      <c r="BZ290" s="69">
        <v>0</v>
      </c>
      <c r="CA290" s="69">
        <v>0</v>
      </c>
      <c r="CB290" s="80">
        <v>33</v>
      </c>
      <c r="CC290" s="80">
        <v>27804</v>
      </c>
      <c r="CD290" s="69">
        <v>0</v>
      </c>
      <c r="CE290" s="69" t="s">
        <v>897</v>
      </c>
      <c r="CF290" s="69" t="s">
        <v>898</v>
      </c>
      <c r="CG290" s="69" t="s">
        <v>709</v>
      </c>
      <c r="CH290" s="69" t="s">
        <v>709</v>
      </c>
      <c r="CI290" s="69" t="s">
        <v>709</v>
      </c>
      <c r="CJ290" s="68" t="s">
        <v>709</v>
      </c>
      <c r="CK290" s="68">
        <v>46057</v>
      </c>
      <c r="CL290" s="185" t="s">
        <v>991</v>
      </c>
      <c r="CM290" s="67" t="s">
        <v>989</v>
      </c>
      <c r="CN290" s="67" t="s">
        <v>168</v>
      </c>
      <c r="CO290" s="68">
        <v>46009</v>
      </c>
      <c r="CP290" s="185" t="s">
        <v>993</v>
      </c>
      <c r="CQ290" s="67" t="s">
        <v>989</v>
      </c>
      <c r="CR290" s="67" t="s">
        <v>1061</v>
      </c>
      <c r="CS290" s="69">
        <v>11904888.560000001</v>
      </c>
      <c r="CT290" s="69" t="s">
        <v>899</v>
      </c>
      <c r="CU290" s="69" t="s">
        <v>900</v>
      </c>
      <c r="CV290" s="69">
        <v>33</v>
      </c>
      <c r="CW290" s="69">
        <v>85</v>
      </c>
      <c r="CX290" s="69">
        <v>0</v>
      </c>
      <c r="CY290" s="69">
        <v>0</v>
      </c>
      <c r="CZ290" s="69">
        <v>0</v>
      </c>
      <c r="DA290" s="69">
        <v>0</v>
      </c>
      <c r="DG290" t="str">
        <f t="shared" si="11"/>
        <v>DO</v>
      </c>
    </row>
    <row r="291" spans="1:111">
      <c r="A291" t="str">
        <f t="shared" si="10"/>
        <v>08DO</v>
      </c>
      <c r="B291" s="67" t="s">
        <v>7</v>
      </c>
      <c r="C291" s="67" t="s">
        <v>587</v>
      </c>
      <c r="D291" s="67" t="s">
        <v>588</v>
      </c>
      <c r="E291" s="68">
        <v>44824</v>
      </c>
      <c r="F291" s="185" t="s">
        <v>988</v>
      </c>
      <c r="G291" s="67" t="s">
        <v>995</v>
      </c>
      <c r="H291" s="69">
        <v>1</v>
      </c>
      <c r="I291" s="69">
        <v>4</v>
      </c>
      <c r="J291" s="69">
        <v>1277</v>
      </c>
      <c r="K291" s="69">
        <v>1339</v>
      </c>
      <c r="L291" s="69">
        <v>892</v>
      </c>
      <c r="M291" s="69">
        <v>447</v>
      </c>
      <c r="N291" s="69">
        <v>0</v>
      </c>
      <c r="O291" s="69">
        <v>0</v>
      </c>
      <c r="P291" s="69">
        <v>128</v>
      </c>
      <c r="Q291" s="80">
        <v>-66</v>
      </c>
      <c r="R291" s="80">
        <v>102999958</v>
      </c>
      <c r="S291" s="80">
        <v>150000</v>
      </c>
      <c r="T291" s="80">
        <v>102849958</v>
      </c>
      <c r="U291" s="80">
        <v>103423210</v>
      </c>
      <c r="V291" s="80">
        <v>104129622</v>
      </c>
      <c r="W291" s="80">
        <v>0</v>
      </c>
      <c r="X291" s="80">
        <v>4744548</v>
      </c>
      <c r="Y291" s="80">
        <v>4744548</v>
      </c>
      <c r="Z291" s="80">
        <v>108874170</v>
      </c>
      <c r="AA291" s="80">
        <v>102351127</v>
      </c>
      <c r="AB291" s="80">
        <v>-6249791</v>
      </c>
      <c r="AC291" s="69">
        <v>423252</v>
      </c>
      <c r="AD291" s="69">
        <v>65</v>
      </c>
      <c r="AE291" s="69">
        <v>0</v>
      </c>
      <c r="AF291" s="80">
        <v>0</v>
      </c>
      <c r="AG291" s="80">
        <v>108966</v>
      </c>
      <c r="AH291" s="69">
        <v>0</v>
      </c>
      <c r="AI291" s="69">
        <v>0</v>
      </c>
      <c r="AJ291" s="80">
        <v>0</v>
      </c>
      <c r="AK291" s="80">
        <v>78741</v>
      </c>
      <c r="AL291" s="69">
        <v>0</v>
      </c>
      <c r="AM291" s="69">
        <v>0</v>
      </c>
      <c r="AN291" s="80">
        <v>0</v>
      </c>
      <c r="AO291" s="80">
        <v>0</v>
      </c>
      <c r="AP291" s="69">
        <v>0</v>
      </c>
      <c r="AQ291" s="69">
        <v>0</v>
      </c>
      <c r="AR291" s="80">
        <v>0</v>
      </c>
      <c r="AS291" s="80">
        <v>0</v>
      </c>
      <c r="AT291" s="69">
        <v>0</v>
      </c>
      <c r="AU291" s="69">
        <v>0</v>
      </c>
      <c r="AV291" s="80">
        <v>0</v>
      </c>
      <c r="AW291" s="80">
        <v>0</v>
      </c>
      <c r="AX291" s="69">
        <v>0</v>
      </c>
      <c r="AY291" s="69">
        <v>0</v>
      </c>
      <c r="AZ291" s="80">
        <v>0</v>
      </c>
      <c r="BA291" s="80">
        <v>37076</v>
      </c>
      <c r="BB291" s="69">
        <v>0</v>
      </c>
      <c r="BC291" s="69">
        <v>0</v>
      </c>
      <c r="BD291" s="80">
        <v>0</v>
      </c>
      <c r="BE291" s="80">
        <v>2530</v>
      </c>
      <c r="BF291" s="69">
        <v>0</v>
      </c>
      <c r="BG291" s="69">
        <v>0</v>
      </c>
      <c r="BH291" s="80">
        <v>0</v>
      </c>
      <c r="BI291" s="80">
        <v>0</v>
      </c>
      <c r="BJ291" s="69">
        <v>0</v>
      </c>
      <c r="BK291" s="69">
        <v>0</v>
      </c>
      <c r="BL291" s="80">
        <v>0</v>
      </c>
      <c r="BM291" s="80">
        <v>0</v>
      </c>
      <c r="BN291" s="69">
        <v>0</v>
      </c>
      <c r="BO291" s="69">
        <v>0</v>
      </c>
      <c r="BP291" s="80">
        <v>0</v>
      </c>
      <c r="BQ291" s="80">
        <v>0</v>
      </c>
      <c r="BR291" s="69">
        <v>0</v>
      </c>
      <c r="BS291" s="69">
        <v>0</v>
      </c>
      <c r="BT291" s="80">
        <v>0</v>
      </c>
      <c r="BU291" s="80">
        <v>0</v>
      </c>
      <c r="BV291" s="69">
        <v>0</v>
      </c>
      <c r="BW291" s="69">
        <v>0</v>
      </c>
      <c r="BX291" s="80">
        <v>0</v>
      </c>
      <c r="BY291" s="80">
        <v>0</v>
      </c>
      <c r="BZ291" s="69">
        <v>0</v>
      </c>
      <c r="CA291" s="69">
        <v>0</v>
      </c>
      <c r="CB291" s="80">
        <v>-66</v>
      </c>
      <c r="CC291" s="80">
        <v>227314</v>
      </c>
      <c r="CD291" s="69">
        <v>0</v>
      </c>
      <c r="CE291" s="69" t="s">
        <v>768</v>
      </c>
      <c r="CF291" s="69" t="s">
        <v>769</v>
      </c>
      <c r="CG291" s="69" t="s">
        <v>709</v>
      </c>
      <c r="CH291" s="69" t="s">
        <v>709</v>
      </c>
      <c r="CI291" s="69" t="s">
        <v>709</v>
      </c>
      <c r="CJ291" s="68" t="s">
        <v>709</v>
      </c>
      <c r="CK291" s="68">
        <v>46108</v>
      </c>
      <c r="CL291" s="185" t="s">
        <v>991</v>
      </c>
      <c r="CM291" s="67" t="s">
        <v>989</v>
      </c>
      <c r="CN291" s="67" t="s">
        <v>168</v>
      </c>
      <c r="CO291" s="68">
        <v>45910</v>
      </c>
      <c r="CP291" s="185" t="s">
        <v>988</v>
      </c>
      <c r="CQ291" s="67" t="s">
        <v>989</v>
      </c>
      <c r="CR291" s="67" t="s">
        <v>1061</v>
      </c>
      <c r="CS291" s="69">
        <v>121233962.23</v>
      </c>
      <c r="CT291" s="69" t="s">
        <v>930</v>
      </c>
      <c r="CU291" s="69" t="s">
        <v>931</v>
      </c>
      <c r="CV291" s="69">
        <v>0</v>
      </c>
      <c r="CW291" s="69">
        <v>63</v>
      </c>
      <c r="CX291" s="69">
        <v>0</v>
      </c>
      <c r="CY291" s="69">
        <v>-66</v>
      </c>
      <c r="CZ291" s="69">
        <v>0</v>
      </c>
      <c r="DA291" s="69">
        <v>0</v>
      </c>
      <c r="DG291" t="str">
        <f t="shared" si="11"/>
        <v>DO</v>
      </c>
    </row>
    <row r="292" spans="1:111">
      <c r="A292" t="str">
        <f t="shared" si="10"/>
        <v>08DO</v>
      </c>
      <c r="B292" s="67" t="s">
        <v>7</v>
      </c>
      <c r="C292" s="67" t="s">
        <v>589</v>
      </c>
      <c r="D292" s="67" t="s">
        <v>590</v>
      </c>
      <c r="E292" s="68">
        <v>45006</v>
      </c>
      <c r="F292" s="185" t="s">
        <v>991</v>
      </c>
      <c r="G292" s="67" t="s">
        <v>995</v>
      </c>
      <c r="H292" s="69">
        <v>3</v>
      </c>
      <c r="I292" s="69">
        <v>8</v>
      </c>
      <c r="J292" s="69">
        <v>386</v>
      </c>
      <c r="K292" s="69">
        <v>505</v>
      </c>
      <c r="L292" s="69">
        <v>502</v>
      </c>
      <c r="M292" s="69">
        <v>3</v>
      </c>
      <c r="N292" s="69">
        <v>0</v>
      </c>
      <c r="O292" s="69">
        <v>0</v>
      </c>
      <c r="P292" s="69">
        <v>99</v>
      </c>
      <c r="Q292" s="80">
        <v>20</v>
      </c>
      <c r="R292" s="80">
        <v>16184460</v>
      </c>
      <c r="S292" s="80">
        <v>150000</v>
      </c>
      <c r="T292" s="80">
        <v>16034460</v>
      </c>
      <c r="U292" s="80">
        <v>17190583</v>
      </c>
      <c r="V292" s="80">
        <v>16458548</v>
      </c>
      <c r="W292" s="80">
        <v>0</v>
      </c>
      <c r="X292" s="80">
        <v>0</v>
      </c>
      <c r="Y292" s="80">
        <v>0</v>
      </c>
      <c r="Z292" s="80">
        <v>16458548</v>
      </c>
      <c r="AA292" s="80">
        <v>16378636</v>
      </c>
      <c r="AB292" s="80">
        <v>-46667</v>
      </c>
      <c r="AC292" s="69">
        <v>1006123</v>
      </c>
      <c r="AD292" s="69">
        <v>45</v>
      </c>
      <c r="AE292" s="69">
        <v>0</v>
      </c>
      <c r="AF292" s="80">
        <v>0</v>
      </c>
      <c r="AG292" s="80">
        <v>188590</v>
      </c>
      <c r="AH292" s="69">
        <v>0</v>
      </c>
      <c r="AI292" s="69">
        <v>0</v>
      </c>
      <c r="AJ292" s="80">
        <v>0</v>
      </c>
      <c r="AK292" s="80">
        <v>366919</v>
      </c>
      <c r="AL292" s="69">
        <v>0</v>
      </c>
      <c r="AM292" s="69">
        <v>0</v>
      </c>
      <c r="AN292" s="80">
        <v>0</v>
      </c>
      <c r="AO292" s="80">
        <v>0</v>
      </c>
      <c r="AP292" s="69">
        <v>0</v>
      </c>
      <c r="AQ292" s="69">
        <v>0</v>
      </c>
      <c r="AR292" s="80">
        <v>0</v>
      </c>
      <c r="AS292" s="80">
        <v>0</v>
      </c>
      <c r="AT292" s="69">
        <v>0</v>
      </c>
      <c r="AU292" s="69">
        <v>0</v>
      </c>
      <c r="AV292" s="80">
        <v>0</v>
      </c>
      <c r="AW292" s="80">
        <v>0</v>
      </c>
      <c r="AX292" s="69">
        <v>0</v>
      </c>
      <c r="AY292" s="69">
        <v>0</v>
      </c>
      <c r="AZ292" s="80">
        <v>20</v>
      </c>
      <c r="BA292" s="80">
        <v>463107</v>
      </c>
      <c r="BB292" s="69">
        <v>0</v>
      </c>
      <c r="BC292" s="69">
        <v>0</v>
      </c>
      <c r="BD292" s="80">
        <v>0</v>
      </c>
      <c r="BE292" s="80">
        <v>50339</v>
      </c>
      <c r="BF292" s="69">
        <v>0</v>
      </c>
      <c r="BG292" s="69">
        <v>0</v>
      </c>
      <c r="BH292" s="80">
        <v>0</v>
      </c>
      <c r="BI292" s="80">
        <v>0</v>
      </c>
      <c r="BJ292" s="69">
        <v>0</v>
      </c>
      <c r="BK292" s="69">
        <v>0</v>
      </c>
      <c r="BL292" s="80">
        <v>0</v>
      </c>
      <c r="BM292" s="80">
        <v>0</v>
      </c>
      <c r="BN292" s="69">
        <v>0</v>
      </c>
      <c r="BO292" s="69">
        <v>0</v>
      </c>
      <c r="BP292" s="80">
        <v>0</v>
      </c>
      <c r="BQ292" s="80">
        <v>0</v>
      </c>
      <c r="BR292" s="69">
        <v>0</v>
      </c>
      <c r="BS292" s="69">
        <v>0</v>
      </c>
      <c r="BT292" s="80">
        <v>0</v>
      </c>
      <c r="BU292" s="80">
        <v>0</v>
      </c>
      <c r="BV292" s="69">
        <v>0</v>
      </c>
      <c r="BW292" s="69">
        <v>0</v>
      </c>
      <c r="BX292" s="80">
        <v>0</v>
      </c>
      <c r="BY292" s="80">
        <v>0</v>
      </c>
      <c r="BZ292" s="69">
        <v>0</v>
      </c>
      <c r="CA292" s="69">
        <v>0</v>
      </c>
      <c r="CB292" s="80">
        <v>20</v>
      </c>
      <c r="CC292" s="80">
        <v>1068954</v>
      </c>
      <c r="CD292" s="69">
        <v>0</v>
      </c>
      <c r="CE292" s="69" t="s">
        <v>853</v>
      </c>
      <c r="CF292" s="69" t="s">
        <v>854</v>
      </c>
      <c r="CG292" s="69" t="s">
        <v>709</v>
      </c>
      <c r="CH292" s="69" t="s">
        <v>709</v>
      </c>
      <c r="CI292" s="69" t="s">
        <v>709</v>
      </c>
      <c r="CJ292" s="68" t="s">
        <v>709</v>
      </c>
      <c r="CK292" s="68">
        <v>45839</v>
      </c>
      <c r="CL292" s="185" t="s">
        <v>988</v>
      </c>
      <c r="CM292" s="67" t="s">
        <v>989</v>
      </c>
      <c r="CN292" s="67" t="s">
        <v>168</v>
      </c>
      <c r="CO292" s="68">
        <v>45730</v>
      </c>
      <c r="CP292" s="185" t="s">
        <v>991</v>
      </c>
      <c r="CQ292" s="67" t="s">
        <v>994</v>
      </c>
      <c r="CR292" s="67" t="s">
        <v>1061</v>
      </c>
      <c r="CS292" s="69">
        <v>18390076.739999998</v>
      </c>
      <c r="CT292" s="69"/>
      <c r="CU292" s="69"/>
      <c r="CV292" s="69">
        <v>0</v>
      </c>
      <c r="CW292" s="69">
        <v>54</v>
      </c>
      <c r="CX292" s="69">
        <v>0</v>
      </c>
      <c r="CY292" s="69">
        <v>0</v>
      </c>
      <c r="CZ292" s="69">
        <v>0</v>
      </c>
      <c r="DA292" s="69">
        <v>0</v>
      </c>
      <c r="DG292" t="str">
        <f t="shared" si="11"/>
        <v>DO</v>
      </c>
    </row>
    <row r="293" spans="1:111">
      <c r="A293" t="str">
        <f t="shared" si="10"/>
        <v>08DO</v>
      </c>
      <c r="B293" s="67" t="s">
        <v>7</v>
      </c>
      <c r="C293" s="67" t="s">
        <v>591</v>
      </c>
      <c r="D293" s="67" t="s">
        <v>592</v>
      </c>
      <c r="E293" s="68">
        <v>45027</v>
      </c>
      <c r="F293" s="185" t="s">
        <v>986</v>
      </c>
      <c r="G293" s="67" t="s">
        <v>995</v>
      </c>
      <c r="H293" s="69">
        <v>2</v>
      </c>
      <c r="I293" s="69">
        <v>1</v>
      </c>
      <c r="J293" s="69">
        <v>314</v>
      </c>
      <c r="K293" s="69">
        <v>523</v>
      </c>
      <c r="L293" s="69">
        <v>523</v>
      </c>
      <c r="M293" s="69">
        <v>0</v>
      </c>
      <c r="N293" s="69">
        <v>0</v>
      </c>
      <c r="O293" s="69">
        <v>0</v>
      </c>
      <c r="P293" s="69">
        <v>179</v>
      </c>
      <c r="Q293" s="80">
        <v>30</v>
      </c>
      <c r="R293" s="80">
        <v>11226810</v>
      </c>
      <c r="S293" s="80">
        <v>114237</v>
      </c>
      <c r="T293" s="80">
        <v>11112574</v>
      </c>
      <c r="U293" s="80">
        <v>11263007</v>
      </c>
      <c r="V293" s="80">
        <v>11344464</v>
      </c>
      <c r="W293" s="80">
        <v>0</v>
      </c>
      <c r="X293" s="80">
        <v>0</v>
      </c>
      <c r="Y293" s="80">
        <v>0</v>
      </c>
      <c r="Z293" s="80">
        <v>11344464</v>
      </c>
      <c r="AA293" s="80">
        <v>11303165</v>
      </c>
      <c r="AB293" s="80">
        <v>-5101</v>
      </c>
      <c r="AC293" s="69">
        <v>36197</v>
      </c>
      <c r="AD293" s="69">
        <v>122</v>
      </c>
      <c r="AE293" s="69">
        <v>0</v>
      </c>
      <c r="AF293" s="80">
        <v>0</v>
      </c>
      <c r="AG293" s="80">
        <v>0</v>
      </c>
      <c r="AH293" s="69">
        <v>0</v>
      </c>
      <c r="AI293" s="69">
        <v>0</v>
      </c>
      <c r="AJ293" s="80">
        <v>14</v>
      </c>
      <c r="AK293" s="80">
        <v>17525</v>
      </c>
      <c r="AL293" s="69">
        <v>0</v>
      </c>
      <c r="AM293" s="69">
        <v>0</v>
      </c>
      <c r="AN293" s="80">
        <v>0</v>
      </c>
      <c r="AO293" s="80">
        <v>0</v>
      </c>
      <c r="AP293" s="69">
        <v>0</v>
      </c>
      <c r="AQ293" s="69">
        <v>0</v>
      </c>
      <c r="AR293" s="80">
        <v>0</v>
      </c>
      <c r="AS293" s="80">
        <v>0</v>
      </c>
      <c r="AT293" s="69">
        <v>0</v>
      </c>
      <c r="AU293" s="69">
        <v>0</v>
      </c>
      <c r="AV293" s="80">
        <v>0</v>
      </c>
      <c r="AW293" s="80">
        <v>0</v>
      </c>
      <c r="AX293" s="69">
        <v>0</v>
      </c>
      <c r="AY293" s="69">
        <v>0</v>
      </c>
      <c r="AZ293" s="80">
        <v>16</v>
      </c>
      <c r="BA293" s="80">
        <v>35513</v>
      </c>
      <c r="BB293" s="69">
        <v>0</v>
      </c>
      <c r="BC293" s="69">
        <v>0</v>
      </c>
      <c r="BD293" s="80">
        <v>0</v>
      </c>
      <c r="BE293" s="80">
        <v>0</v>
      </c>
      <c r="BF293" s="69">
        <v>0</v>
      </c>
      <c r="BG293" s="69">
        <v>0</v>
      </c>
      <c r="BH293" s="80">
        <v>0</v>
      </c>
      <c r="BI293" s="80">
        <v>0</v>
      </c>
      <c r="BJ293" s="69">
        <v>0</v>
      </c>
      <c r="BK293" s="69">
        <v>0</v>
      </c>
      <c r="BL293" s="80">
        <v>0</v>
      </c>
      <c r="BM293" s="80">
        <v>0</v>
      </c>
      <c r="BN293" s="69">
        <v>0</v>
      </c>
      <c r="BO293" s="69">
        <v>0</v>
      </c>
      <c r="BP293" s="80">
        <v>0</v>
      </c>
      <c r="BQ293" s="80">
        <v>0</v>
      </c>
      <c r="BR293" s="69">
        <v>0</v>
      </c>
      <c r="BS293" s="69">
        <v>0</v>
      </c>
      <c r="BT293" s="80">
        <v>0</v>
      </c>
      <c r="BU293" s="80">
        <v>0</v>
      </c>
      <c r="BV293" s="69">
        <v>0</v>
      </c>
      <c r="BW293" s="69">
        <v>0</v>
      </c>
      <c r="BX293" s="80">
        <v>0</v>
      </c>
      <c r="BY293" s="80">
        <v>0</v>
      </c>
      <c r="BZ293" s="69">
        <v>0</v>
      </c>
      <c r="CA293" s="69">
        <v>0</v>
      </c>
      <c r="CB293" s="80">
        <v>30</v>
      </c>
      <c r="CC293" s="80">
        <v>53038</v>
      </c>
      <c r="CD293" s="69">
        <v>0</v>
      </c>
      <c r="CE293" s="69" t="s">
        <v>735</v>
      </c>
      <c r="CF293" s="69" t="s">
        <v>736</v>
      </c>
      <c r="CG293" s="69" t="s">
        <v>709</v>
      </c>
      <c r="CH293" s="69" t="s">
        <v>709</v>
      </c>
      <c r="CI293" s="69" t="s">
        <v>709</v>
      </c>
      <c r="CJ293" s="68" t="s">
        <v>709</v>
      </c>
      <c r="CK293" s="68">
        <v>45866</v>
      </c>
      <c r="CL293" s="185" t="s">
        <v>988</v>
      </c>
      <c r="CM293" s="67" t="s">
        <v>989</v>
      </c>
      <c r="CN293" s="67" t="s">
        <v>168</v>
      </c>
      <c r="CO293" s="68">
        <v>45758</v>
      </c>
      <c r="CP293" s="185" t="s">
        <v>986</v>
      </c>
      <c r="CQ293" s="67" t="s">
        <v>994</v>
      </c>
      <c r="CR293" s="67" t="s">
        <v>1061</v>
      </c>
      <c r="CS293" s="69">
        <v>11461890.59</v>
      </c>
      <c r="CT293" s="69"/>
      <c r="CU293" s="69"/>
      <c r="CV293" s="69">
        <v>30</v>
      </c>
      <c r="CW293" s="69">
        <v>57</v>
      </c>
      <c r="CX293" s="69">
        <v>0</v>
      </c>
      <c r="CY293" s="69">
        <v>0</v>
      </c>
      <c r="CZ293" s="69">
        <v>0</v>
      </c>
      <c r="DA293" s="69">
        <v>0</v>
      </c>
      <c r="DG293" t="str">
        <f t="shared" si="11"/>
        <v>DO</v>
      </c>
    </row>
    <row r="294" spans="1:111">
      <c r="A294" t="str">
        <f t="shared" si="10"/>
        <v>08DO</v>
      </c>
      <c r="B294" s="67" t="s">
        <v>7</v>
      </c>
      <c r="C294" s="67" t="s">
        <v>593</v>
      </c>
      <c r="D294" s="67" t="s">
        <v>594</v>
      </c>
      <c r="E294" s="68">
        <v>45055</v>
      </c>
      <c r="F294" s="185" t="s">
        <v>986</v>
      </c>
      <c r="G294" s="67" t="s">
        <v>995</v>
      </c>
      <c r="H294" s="69">
        <v>2</v>
      </c>
      <c r="I294" s="69">
        <v>1</v>
      </c>
      <c r="J294" s="69">
        <v>401</v>
      </c>
      <c r="K294" s="69">
        <v>505</v>
      </c>
      <c r="L294" s="69">
        <v>499</v>
      </c>
      <c r="M294" s="69">
        <v>6</v>
      </c>
      <c r="N294" s="69">
        <v>0</v>
      </c>
      <c r="O294" s="69">
        <v>0</v>
      </c>
      <c r="P294" s="69">
        <v>104</v>
      </c>
      <c r="Q294" s="80">
        <v>0</v>
      </c>
      <c r="R294" s="80">
        <v>3649071</v>
      </c>
      <c r="S294" s="80">
        <v>50000</v>
      </c>
      <c r="T294" s="80">
        <v>3599071</v>
      </c>
      <c r="U294" s="80">
        <v>3673424</v>
      </c>
      <c r="V294" s="80">
        <v>3464348</v>
      </c>
      <c r="W294" s="80">
        <v>0</v>
      </c>
      <c r="X294" s="80">
        <v>0</v>
      </c>
      <c r="Y294" s="80">
        <v>0</v>
      </c>
      <c r="Z294" s="80">
        <v>3464348</v>
      </c>
      <c r="AA294" s="80">
        <v>3464348</v>
      </c>
      <c r="AB294" s="80">
        <v>0</v>
      </c>
      <c r="AC294" s="69">
        <v>24353</v>
      </c>
      <c r="AD294" s="69">
        <v>27</v>
      </c>
      <c r="AE294" s="69">
        <v>0</v>
      </c>
      <c r="AF294" s="80">
        <v>0</v>
      </c>
      <c r="AG294" s="80">
        <v>7721</v>
      </c>
      <c r="AH294" s="69">
        <v>0</v>
      </c>
      <c r="AI294" s="69">
        <v>0</v>
      </c>
      <c r="AJ294" s="80">
        <v>0</v>
      </c>
      <c r="AK294" s="80">
        <v>0</v>
      </c>
      <c r="AL294" s="69">
        <v>0</v>
      </c>
      <c r="AM294" s="69">
        <v>0</v>
      </c>
      <c r="AN294" s="80">
        <v>0</v>
      </c>
      <c r="AO294" s="80">
        <v>0</v>
      </c>
      <c r="AP294" s="69">
        <v>0</v>
      </c>
      <c r="AQ294" s="69">
        <v>0</v>
      </c>
      <c r="AR294" s="80">
        <v>0</v>
      </c>
      <c r="AS294" s="80">
        <v>0</v>
      </c>
      <c r="AT294" s="69">
        <v>0</v>
      </c>
      <c r="AU294" s="69">
        <v>0</v>
      </c>
      <c r="AV294" s="80">
        <v>0</v>
      </c>
      <c r="AW294" s="80">
        <v>0</v>
      </c>
      <c r="AX294" s="69">
        <v>0</v>
      </c>
      <c r="AY294" s="69">
        <v>45</v>
      </c>
      <c r="AZ294" s="80">
        <v>0</v>
      </c>
      <c r="BA294" s="80">
        <v>11812</v>
      </c>
      <c r="BB294" s="69">
        <v>0</v>
      </c>
      <c r="BC294" s="69">
        <v>0</v>
      </c>
      <c r="BD294" s="80">
        <v>0</v>
      </c>
      <c r="BE294" s="80">
        <v>24353</v>
      </c>
      <c r="BF294" s="69">
        <v>0</v>
      </c>
      <c r="BG294" s="69">
        <v>0</v>
      </c>
      <c r="BH294" s="80">
        <v>0</v>
      </c>
      <c r="BI294" s="80">
        <v>0</v>
      </c>
      <c r="BJ294" s="69">
        <v>0</v>
      </c>
      <c r="BK294" s="69">
        <v>0</v>
      </c>
      <c r="BL294" s="80">
        <v>0</v>
      </c>
      <c r="BM294" s="80">
        <v>0</v>
      </c>
      <c r="BN294" s="69">
        <v>0</v>
      </c>
      <c r="BO294" s="69">
        <v>0</v>
      </c>
      <c r="BP294" s="80">
        <v>0</v>
      </c>
      <c r="BQ294" s="80">
        <v>0</v>
      </c>
      <c r="BR294" s="69">
        <v>0</v>
      </c>
      <c r="BS294" s="69">
        <v>0</v>
      </c>
      <c r="BT294" s="80">
        <v>0</v>
      </c>
      <c r="BU294" s="80">
        <v>0</v>
      </c>
      <c r="BV294" s="69">
        <v>0</v>
      </c>
      <c r="BW294" s="69">
        <v>0</v>
      </c>
      <c r="BX294" s="80">
        <v>0</v>
      </c>
      <c r="BY294" s="80">
        <v>0</v>
      </c>
      <c r="BZ294" s="69">
        <v>0</v>
      </c>
      <c r="CA294" s="69">
        <v>45</v>
      </c>
      <c r="CB294" s="80">
        <v>0</v>
      </c>
      <c r="CC294" s="80">
        <v>43886</v>
      </c>
      <c r="CD294" s="69">
        <v>0</v>
      </c>
      <c r="CE294" s="69" t="s">
        <v>865</v>
      </c>
      <c r="CF294" s="69" t="s">
        <v>866</v>
      </c>
      <c r="CG294" s="69" t="s">
        <v>709</v>
      </c>
      <c r="CH294" s="69" t="s">
        <v>709</v>
      </c>
      <c r="CI294" s="69" t="s">
        <v>709</v>
      </c>
      <c r="CJ294" s="68" t="s">
        <v>709</v>
      </c>
      <c r="CK294" s="68">
        <v>45867</v>
      </c>
      <c r="CL294" s="185" t="s">
        <v>988</v>
      </c>
      <c r="CM294" s="67" t="s">
        <v>989</v>
      </c>
      <c r="CN294" s="67" t="s">
        <v>168</v>
      </c>
      <c r="CO294" s="68">
        <v>45797</v>
      </c>
      <c r="CP294" s="185" t="s">
        <v>986</v>
      </c>
      <c r="CQ294" s="67" t="s">
        <v>994</v>
      </c>
      <c r="CR294" s="67" t="s">
        <v>1061</v>
      </c>
      <c r="CS294" s="69">
        <v>4370418.34</v>
      </c>
      <c r="CT294" s="69"/>
      <c r="CU294" s="69"/>
      <c r="CV294" s="69">
        <v>0</v>
      </c>
      <c r="CW294" s="69">
        <v>32</v>
      </c>
      <c r="CX294" s="69">
        <v>0</v>
      </c>
      <c r="CY294" s="69">
        <v>0</v>
      </c>
      <c r="CZ294" s="69">
        <v>0</v>
      </c>
      <c r="DA294" s="69">
        <v>0</v>
      </c>
      <c r="DG294" t="str">
        <f t="shared" si="11"/>
        <v>DO</v>
      </c>
    </row>
    <row r="295" spans="1:111">
      <c r="A295" t="str">
        <f t="shared" si="10"/>
        <v>08DO</v>
      </c>
      <c r="B295" s="67" t="s">
        <v>7</v>
      </c>
      <c r="C295" s="67" t="s">
        <v>676</v>
      </c>
      <c r="D295" s="67" t="s">
        <v>677</v>
      </c>
      <c r="E295" s="68">
        <v>45426</v>
      </c>
      <c r="F295" s="185" t="s">
        <v>986</v>
      </c>
      <c r="G295" s="67" t="s">
        <v>990</v>
      </c>
      <c r="H295" s="69">
        <v>1</v>
      </c>
      <c r="I295" s="69">
        <v>0</v>
      </c>
      <c r="J295" s="69">
        <v>497</v>
      </c>
      <c r="K295" s="69">
        <v>543</v>
      </c>
      <c r="L295" s="69">
        <v>254</v>
      </c>
      <c r="M295" s="69">
        <v>289</v>
      </c>
      <c r="N295" s="69">
        <v>0</v>
      </c>
      <c r="O295" s="69">
        <v>0</v>
      </c>
      <c r="P295" s="69">
        <v>46</v>
      </c>
      <c r="Q295" s="80">
        <v>0</v>
      </c>
      <c r="R295" s="80">
        <v>4734726</v>
      </c>
      <c r="S295" s="80">
        <v>79759</v>
      </c>
      <c r="T295" s="80">
        <v>4654966</v>
      </c>
      <c r="U295" s="80">
        <v>4734726</v>
      </c>
      <c r="V295" s="80">
        <v>4628034</v>
      </c>
      <c r="W295" s="80">
        <v>0</v>
      </c>
      <c r="X295" s="80">
        <v>0</v>
      </c>
      <c r="Y295" s="80">
        <v>0</v>
      </c>
      <c r="Z295" s="80">
        <v>4628034</v>
      </c>
      <c r="AA295" s="80">
        <v>4628034</v>
      </c>
      <c r="AB295" s="80">
        <v>0</v>
      </c>
      <c r="AC295" s="69">
        <v>0</v>
      </c>
      <c r="AD295" s="69">
        <v>13</v>
      </c>
      <c r="AE295" s="69">
        <v>0</v>
      </c>
      <c r="AF295" s="80">
        <v>0</v>
      </c>
      <c r="AG295" s="80">
        <v>14990</v>
      </c>
      <c r="AH295" s="69">
        <v>0</v>
      </c>
      <c r="AI295" s="69">
        <v>0</v>
      </c>
      <c r="AJ295" s="80">
        <v>0</v>
      </c>
      <c r="AK295" s="80">
        <v>0</v>
      </c>
      <c r="AL295" s="69">
        <v>0</v>
      </c>
      <c r="AM295" s="69">
        <v>0</v>
      </c>
      <c r="AN295" s="80">
        <v>0</v>
      </c>
      <c r="AO295" s="80">
        <v>0</v>
      </c>
      <c r="AP295" s="69">
        <v>0</v>
      </c>
      <c r="AQ295" s="69">
        <v>0</v>
      </c>
      <c r="AR295" s="80">
        <v>0</v>
      </c>
      <c r="AS295" s="80">
        <v>0</v>
      </c>
      <c r="AT295" s="69">
        <v>0</v>
      </c>
      <c r="AU295" s="69">
        <v>0</v>
      </c>
      <c r="AV295" s="80">
        <v>0</v>
      </c>
      <c r="AW295" s="80">
        <v>0</v>
      </c>
      <c r="AX295" s="69">
        <v>0</v>
      </c>
      <c r="AY295" s="69">
        <v>0</v>
      </c>
      <c r="AZ295" s="80">
        <v>0</v>
      </c>
      <c r="BA295" s="80">
        <v>0</v>
      </c>
      <c r="BB295" s="69">
        <v>0</v>
      </c>
      <c r="BC295" s="69">
        <v>0</v>
      </c>
      <c r="BD295" s="80">
        <v>0</v>
      </c>
      <c r="BE295" s="80">
        <v>571</v>
      </c>
      <c r="BF295" s="69">
        <v>0</v>
      </c>
      <c r="BG295" s="69">
        <v>0</v>
      </c>
      <c r="BH295" s="80">
        <v>0</v>
      </c>
      <c r="BI295" s="80">
        <v>0</v>
      </c>
      <c r="BJ295" s="69">
        <v>0</v>
      </c>
      <c r="BK295" s="69">
        <v>0</v>
      </c>
      <c r="BL295" s="80">
        <v>0</v>
      </c>
      <c r="BM295" s="80">
        <v>0</v>
      </c>
      <c r="BN295" s="69">
        <v>0</v>
      </c>
      <c r="BO295" s="69">
        <v>0</v>
      </c>
      <c r="BP295" s="80">
        <v>0</v>
      </c>
      <c r="BQ295" s="80">
        <v>0</v>
      </c>
      <c r="BR295" s="69">
        <v>0</v>
      </c>
      <c r="BS295" s="69">
        <v>0</v>
      </c>
      <c r="BT295" s="80">
        <v>0</v>
      </c>
      <c r="BU295" s="80">
        <v>0</v>
      </c>
      <c r="BV295" s="69">
        <v>0</v>
      </c>
      <c r="BW295" s="69">
        <v>0</v>
      </c>
      <c r="BX295" s="80">
        <v>0</v>
      </c>
      <c r="BY295" s="80">
        <v>0</v>
      </c>
      <c r="BZ295" s="69">
        <v>0</v>
      </c>
      <c r="CA295" s="69">
        <v>0</v>
      </c>
      <c r="CB295" s="80">
        <v>0</v>
      </c>
      <c r="CC295" s="80">
        <v>15560</v>
      </c>
      <c r="CD295" s="69">
        <v>0</v>
      </c>
      <c r="CE295" s="69" t="s">
        <v>803</v>
      </c>
      <c r="CF295" s="69" t="s">
        <v>804</v>
      </c>
      <c r="CG295" s="69" t="s">
        <v>709</v>
      </c>
      <c r="CH295" s="69" t="s">
        <v>709</v>
      </c>
      <c r="CI295" s="69" t="s">
        <v>709</v>
      </c>
      <c r="CJ295" s="68" t="s">
        <v>709</v>
      </c>
      <c r="CK295" s="68">
        <v>45877</v>
      </c>
      <c r="CL295" s="185" t="s">
        <v>988</v>
      </c>
      <c r="CM295" s="67" t="s">
        <v>989</v>
      </c>
      <c r="CN295" s="67" t="s">
        <v>168</v>
      </c>
      <c r="CO295" s="68">
        <v>45833</v>
      </c>
      <c r="CP295" s="185" t="s">
        <v>986</v>
      </c>
      <c r="CQ295" s="67" t="s">
        <v>994</v>
      </c>
      <c r="CR295" s="67" t="s">
        <v>1061</v>
      </c>
      <c r="CS295" s="69">
        <v>8236620.2800000003</v>
      </c>
      <c r="CT295" s="69"/>
      <c r="CU295" s="69"/>
      <c r="CV295" s="69">
        <v>0</v>
      </c>
      <c r="CW295" s="69">
        <v>33</v>
      </c>
      <c r="CX295" s="69">
        <v>0</v>
      </c>
      <c r="CY295" s="69">
        <v>0</v>
      </c>
      <c r="CZ295" s="69">
        <v>0</v>
      </c>
      <c r="DA295" s="69">
        <v>0</v>
      </c>
      <c r="DG295" t="str">
        <f t="shared" si="11"/>
        <v>DO</v>
      </c>
    </row>
    <row r="296" spans="1:111">
      <c r="A296" t="str">
        <f t="shared" si="10"/>
        <v>08DO</v>
      </c>
      <c r="B296" s="67" t="s">
        <v>7</v>
      </c>
      <c r="C296" s="67" t="s">
        <v>595</v>
      </c>
      <c r="D296" s="67" t="s">
        <v>596</v>
      </c>
      <c r="E296" s="68">
        <v>45160</v>
      </c>
      <c r="F296" s="185" t="s">
        <v>988</v>
      </c>
      <c r="G296" s="67" t="s">
        <v>990</v>
      </c>
      <c r="H296" s="69">
        <v>1</v>
      </c>
      <c r="I296" s="69">
        <v>2</v>
      </c>
      <c r="J296" s="69">
        <v>240</v>
      </c>
      <c r="K296" s="69">
        <v>275</v>
      </c>
      <c r="L296" s="69">
        <v>242</v>
      </c>
      <c r="M296" s="69">
        <v>33</v>
      </c>
      <c r="N296" s="69">
        <v>0</v>
      </c>
      <c r="O296" s="69">
        <v>0</v>
      </c>
      <c r="P296" s="69">
        <v>47</v>
      </c>
      <c r="Q296" s="80">
        <v>-12</v>
      </c>
      <c r="R296" s="80">
        <v>1804313</v>
      </c>
      <c r="S296" s="80">
        <v>50000</v>
      </c>
      <c r="T296" s="80">
        <v>1754313</v>
      </c>
      <c r="U296" s="80">
        <v>1864511</v>
      </c>
      <c r="V296" s="80">
        <v>1827419</v>
      </c>
      <c r="W296" s="80">
        <v>0</v>
      </c>
      <c r="X296" s="80">
        <v>37398</v>
      </c>
      <c r="Y296" s="80">
        <v>37398</v>
      </c>
      <c r="Z296" s="80">
        <v>1864817</v>
      </c>
      <c r="AA296" s="80">
        <v>1827419</v>
      </c>
      <c r="AB296" s="80">
        <v>-37398</v>
      </c>
      <c r="AC296" s="69">
        <v>60198</v>
      </c>
      <c r="AD296" s="69">
        <v>24</v>
      </c>
      <c r="AE296" s="69">
        <v>0</v>
      </c>
      <c r="AF296" s="80">
        <v>0</v>
      </c>
      <c r="AG296" s="80">
        <v>0</v>
      </c>
      <c r="AH296" s="69">
        <v>0</v>
      </c>
      <c r="AI296" s="69">
        <v>0</v>
      </c>
      <c r="AJ296" s="80">
        <v>0</v>
      </c>
      <c r="AK296" s="80">
        <v>101875</v>
      </c>
      <c r="AL296" s="69">
        <v>0</v>
      </c>
      <c r="AM296" s="69">
        <v>0</v>
      </c>
      <c r="AN296" s="80">
        <v>0</v>
      </c>
      <c r="AO296" s="80">
        <v>0</v>
      </c>
      <c r="AP296" s="69">
        <v>0</v>
      </c>
      <c r="AQ296" s="69">
        <v>0</v>
      </c>
      <c r="AR296" s="80">
        <v>0</v>
      </c>
      <c r="AS296" s="80">
        <v>0</v>
      </c>
      <c r="AT296" s="69">
        <v>0</v>
      </c>
      <c r="AU296" s="69">
        <v>0</v>
      </c>
      <c r="AV296" s="80">
        <v>0</v>
      </c>
      <c r="AW296" s="80">
        <v>0</v>
      </c>
      <c r="AX296" s="69">
        <v>0</v>
      </c>
      <c r="AY296" s="69">
        <v>0</v>
      </c>
      <c r="AZ296" s="80">
        <v>0</v>
      </c>
      <c r="BA296" s="80">
        <v>0</v>
      </c>
      <c r="BB296" s="69">
        <v>0</v>
      </c>
      <c r="BC296" s="69">
        <v>0</v>
      </c>
      <c r="BD296" s="80">
        <v>0</v>
      </c>
      <c r="BE296" s="80">
        <v>0</v>
      </c>
      <c r="BF296" s="69">
        <v>0</v>
      </c>
      <c r="BG296" s="69">
        <v>0</v>
      </c>
      <c r="BH296" s="80">
        <v>0</v>
      </c>
      <c r="BI296" s="80">
        <v>0</v>
      </c>
      <c r="BJ296" s="69">
        <v>0</v>
      </c>
      <c r="BK296" s="69">
        <v>0</v>
      </c>
      <c r="BL296" s="80">
        <v>0</v>
      </c>
      <c r="BM296" s="80">
        <v>0</v>
      </c>
      <c r="BN296" s="69">
        <v>0</v>
      </c>
      <c r="BO296" s="69">
        <v>0</v>
      </c>
      <c r="BP296" s="80">
        <v>0</v>
      </c>
      <c r="BQ296" s="80">
        <v>0</v>
      </c>
      <c r="BR296" s="69">
        <v>0</v>
      </c>
      <c r="BS296" s="69">
        <v>0</v>
      </c>
      <c r="BT296" s="80">
        <v>0</v>
      </c>
      <c r="BU296" s="80">
        <v>0</v>
      </c>
      <c r="BV296" s="69">
        <v>0</v>
      </c>
      <c r="BW296" s="69">
        <v>0</v>
      </c>
      <c r="BX296" s="80">
        <v>0</v>
      </c>
      <c r="BY296" s="80">
        <v>0</v>
      </c>
      <c r="BZ296" s="69">
        <v>0</v>
      </c>
      <c r="CA296" s="69">
        <v>0</v>
      </c>
      <c r="CB296" s="80">
        <v>0</v>
      </c>
      <c r="CC296" s="80">
        <v>101875</v>
      </c>
      <c r="CD296" s="69">
        <v>0</v>
      </c>
      <c r="CE296" s="69" t="s">
        <v>978</v>
      </c>
      <c r="CF296" s="69" t="s">
        <v>979</v>
      </c>
      <c r="CG296" s="69" t="s">
        <v>709</v>
      </c>
      <c r="CH296" s="69" t="s">
        <v>709</v>
      </c>
      <c r="CI296" s="69" t="s">
        <v>709</v>
      </c>
      <c r="CJ296" s="68" t="s">
        <v>709</v>
      </c>
      <c r="CK296" s="68">
        <v>45839</v>
      </c>
      <c r="CL296" s="185" t="s">
        <v>988</v>
      </c>
      <c r="CM296" s="67" t="s">
        <v>989</v>
      </c>
      <c r="CN296" s="67" t="s">
        <v>168</v>
      </c>
      <c r="CO296" s="68">
        <v>45740</v>
      </c>
      <c r="CP296" s="185" t="s">
        <v>991</v>
      </c>
      <c r="CQ296" s="67" t="s">
        <v>994</v>
      </c>
      <c r="CR296" s="67" t="s">
        <v>1061</v>
      </c>
      <c r="CS296" s="69">
        <v>1786238.37</v>
      </c>
      <c r="CT296" s="69" t="s">
        <v>984</v>
      </c>
      <c r="CU296" s="69" t="s">
        <v>985</v>
      </c>
      <c r="CV296" s="69">
        <v>0</v>
      </c>
      <c r="CW296" s="69">
        <v>23</v>
      </c>
      <c r="CX296" s="69">
        <v>0</v>
      </c>
      <c r="CY296" s="69">
        <v>0</v>
      </c>
      <c r="CZ296" s="69">
        <v>0</v>
      </c>
      <c r="DA296" s="69">
        <v>0</v>
      </c>
      <c r="DG296" t="str">
        <f t="shared" si="11"/>
        <v>DO</v>
      </c>
    </row>
    <row r="297" spans="1:111">
      <c r="A297" t="str">
        <f t="shared" si="10"/>
        <v>08DO</v>
      </c>
      <c r="B297" s="67" t="s">
        <v>7</v>
      </c>
      <c r="C297" s="67" t="s">
        <v>597</v>
      </c>
      <c r="D297" s="67" t="s">
        <v>598</v>
      </c>
      <c r="E297" s="68">
        <v>45181</v>
      </c>
      <c r="F297" s="185" t="s">
        <v>988</v>
      </c>
      <c r="G297" s="67" t="s">
        <v>990</v>
      </c>
      <c r="H297" s="69">
        <v>4</v>
      </c>
      <c r="I297" s="69">
        <v>7</v>
      </c>
      <c r="J297" s="69">
        <v>580</v>
      </c>
      <c r="K297" s="69">
        <v>715</v>
      </c>
      <c r="L297" s="69">
        <v>656</v>
      </c>
      <c r="M297" s="69">
        <v>59</v>
      </c>
      <c r="N297" s="69">
        <v>0</v>
      </c>
      <c r="O297" s="69">
        <v>0</v>
      </c>
      <c r="P297" s="69">
        <v>127</v>
      </c>
      <c r="Q297" s="80">
        <v>8</v>
      </c>
      <c r="R297" s="80">
        <v>24889345</v>
      </c>
      <c r="S297" s="80">
        <v>150000</v>
      </c>
      <c r="T297" s="80">
        <v>24739345</v>
      </c>
      <c r="U297" s="80">
        <v>25770345</v>
      </c>
      <c r="V297" s="80">
        <v>25416917</v>
      </c>
      <c r="W297" s="80">
        <v>0</v>
      </c>
      <c r="X297" s="80">
        <v>0</v>
      </c>
      <c r="Y297" s="80">
        <v>0</v>
      </c>
      <c r="Z297" s="80">
        <v>25416917</v>
      </c>
      <c r="AA297" s="80">
        <v>25256822</v>
      </c>
      <c r="AB297" s="80">
        <v>-129095</v>
      </c>
      <c r="AC297" s="69">
        <v>881000</v>
      </c>
      <c r="AD297" s="69">
        <v>76</v>
      </c>
      <c r="AE297" s="69">
        <v>0</v>
      </c>
      <c r="AF297" s="80">
        <v>0</v>
      </c>
      <c r="AG297" s="80">
        <v>57314</v>
      </c>
      <c r="AH297" s="69">
        <v>0</v>
      </c>
      <c r="AI297" s="69">
        <v>0</v>
      </c>
      <c r="AJ297" s="80">
        <v>0</v>
      </c>
      <c r="AK297" s="80">
        <v>0</v>
      </c>
      <c r="AL297" s="69">
        <v>0</v>
      </c>
      <c r="AM297" s="69">
        <v>0</v>
      </c>
      <c r="AN297" s="80">
        <v>0</v>
      </c>
      <c r="AO297" s="80">
        <v>0</v>
      </c>
      <c r="AP297" s="69">
        <v>0</v>
      </c>
      <c r="AQ297" s="69">
        <v>0</v>
      </c>
      <c r="AR297" s="80">
        <v>0</v>
      </c>
      <c r="AS297" s="80">
        <v>0</v>
      </c>
      <c r="AT297" s="69">
        <v>0</v>
      </c>
      <c r="AU297" s="69">
        <v>0</v>
      </c>
      <c r="AV297" s="80">
        <v>0</v>
      </c>
      <c r="AW297" s="80">
        <v>0</v>
      </c>
      <c r="AX297" s="69">
        <v>0</v>
      </c>
      <c r="AY297" s="69">
        <v>0</v>
      </c>
      <c r="AZ297" s="80">
        <v>8</v>
      </c>
      <c r="BA297" s="80">
        <v>471317</v>
      </c>
      <c r="BB297" s="69">
        <v>0</v>
      </c>
      <c r="BC297" s="69">
        <v>0</v>
      </c>
      <c r="BD297" s="80">
        <v>0</v>
      </c>
      <c r="BE297" s="80">
        <v>439504</v>
      </c>
      <c r="BF297" s="69">
        <v>0</v>
      </c>
      <c r="BG297" s="69">
        <v>0</v>
      </c>
      <c r="BH297" s="80">
        <v>0</v>
      </c>
      <c r="BI297" s="80">
        <v>0</v>
      </c>
      <c r="BJ297" s="69">
        <v>0</v>
      </c>
      <c r="BK297" s="69">
        <v>0</v>
      </c>
      <c r="BL297" s="80">
        <v>0</v>
      </c>
      <c r="BM297" s="80">
        <v>0</v>
      </c>
      <c r="BN297" s="69">
        <v>0</v>
      </c>
      <c r="BO297" s="69">
        <v>0</v>
      </c>
      <c r="BP297" s="80">
        <v>0</v>
      </c>
      <c r="BQ297" s="80">
        <v>0</v>
      </c>
      <c r="BR297" s="69">
        <v>0</v>
      </c>
      <c r="BS297" s="69">
        <v>0</v>
      </c>
      <c r="BT297" s="80">
        <v>0</v>
      </c>
      <c r="BU297" s="80">
        <v>0</v>
      </c>
      <c r="BV297" s="69">
        <v>0</v>
      </c>
      <c r="BW297" s="69">
        <v>0</v>
      </c>
      <c r="BX297" s="80">
        <v>0</v>
      </c>
      <c r="BY297" s="80">
        <v>0</v>
      </c>
      <c r="BZ297" s="69">
        <v>0</v>
      </c>
      <c r="CA297" s="69">
        <v>0</v>
      </c>
      <c r="CB297" s="80">
        <v>8</v>
      </c>
      <c r="CC297" s="80">
        <v>968135</v>
      </c>
      <c r="CD297" s="69">
        <v>0</v>
      </c>
      <c r="CE297" s="69" t="s">
        <v>851</v>
      </c>
      <c r="CF297" s="69" t="s">
        <v>852</v>
      </c>
      <c r="CG297" s="69" t="s">
        <v>709</v>
      </c>
      <c r="CH297" s="69" t="s">
        <v>709</v>
      </c>
      <c r="CI297" s="69" t="s">
        <v>709</v>
      </c>
      <c r="CJ297" s="68" t="s">
        <v>709</v>
      </c>
      <c r="CK297" s="68">
        <v>46069</v>
      </c>
      <c r="CL297" s="185" t="s">
        <v>991</v>
      </c>
      <c r="CM297" s="67" t="s">
        <v>989</v>
      </c>
      <c r="CN297" s="67" t="s">
        <v>168</v>
      </c>
      <c r="CO297" s="68">
        <v>45961</v>
      </c>
      <c r="CP297" s="185" t="s">
        <v>993</v>
      </c>
      <c r="CQ297" s="67" t="s">
        <v>989</v>
      </c>
      <c r="CR297" s="67" t="s">
        <v>1061</v>
      </c>
      <c r="CS297" s="69">
        <v>27205817.870000001</v>
      </c>
      <c r="CT297" s="69"/>
      <c r="CU297" s="69"/>
      <c r="CV297" s="69">
        <v>8</v>
      </c>
      <c r="CW297" s="69">
        <v>51</v>
      </c>
      <c r="CX297" s="69">
        <v>0</v>
      </c>
      <c r="CY297" s="69">
        <v>0</v>
      </c>
      <c r="CZ297" s="69">
        <v>0</v>
      </c>
      <c r="DA297" s="69">
        <v>0</v>
      </c>
      <c r="DG297" t="str">
        <f t="shared" si="11"/>
        <v>DO</v>
      </c>
    </row>
    <row r="298" spans="1:111">
      <c r="A298" t="str">
        <f t="shared" si="10"/>
        <v>08DO</v>
      </c>
      <c r="B298" s="67" t="s">
        <v>7</v>
      </c>
      <c r="C298" s="67" t="s">
        <v>599</v>
      </c>
      <c r="D298" s="67" t="s">
        <v>600</v>
      </c>
      <c r="E298" s="68">
        <v>45335</v>
      </c>
      <c r="F298" s="185" t="s">
        <v>991</v>
      </c>
      <c r="G298" s="67" t="s">
        <v>990</v>
      </c>
      <c r="H298" s="69">
        <v>1</v>
      </c>
      <c r="I298" s="69">
        <v>1</v>
      </c>
      <c r="J298" s="69">
        <v>181</v>
      </c>
      <c r="K298" s="69">
        <v>339</v>
      </c>
      <c r="L298" s="69">
        <v>326</v>
      </c>
      <c r="M298" s="69">
        <v>13</v>
      </c>
      <c r="N298" s="69">
        <v>0</v>
      </c>
      <c r="O298" s="69">
        <v>0</v>
      </c>
      <c r="P298" s="69">
        <v>133</v>
      </c>
      <c r="Q298" s="80">
        <v>25</v>
      </c>
      <c r="R298" s="80">
        <v>2794276</v>
      </c>
      <c r="S298" s="80">
        <v>60345</v>
      </c>
      <c r="T298" s="80">
        <v>2733930</v>
      </c>
      <c r="U298" s="80">
        <v>2537251</v>
      </c>
      <c r="V298" s="80">
        <v>2444066</v>
      </c>
      <c r="W298" s="80">
        <v>0</v>
      </c>
      <c r="X298" s="80">
        <v>0</v>
      </c>
      <c r="Y298" s="80">
        <v>0</v>
      </c>
      <c r="Z298" s="80">
        <v>2444066</v>
      </c>
      <c r="AA298" s="80">
        <v>2444066</v>
      </c>
      <c r="AB298" s="80">
        <v>0</v>
      </c>
      <c r="AC298" s="69">
        <v>-257025</v>
      </c>
      <c r="AD298" s="69">
        <v>84</v>
      </c>
      <c r="AE298" s="69">
        <v>0</v>
      </c>
      <c r="AF298" s="80">
        <v>25</v>
      </c>
      <c r="AG298" s="80">
        <v>59995</v>
      </c>
      <c r="AH298" s="69">
        <v>0</v>
      </c>
      <c r="AI298" s="69">
        <v>0</v>
      </c>
      <c r="AJ298" s="80">
        <v>0</v>
      </c>
      <c r="AK298" s="80">
        <v>0</v>
      </c>
      <c r="AL298" s="69">
        <v>0</v>
      </c>
      <c r="AM298" s="69">
        <v>0</v>
      </c>
      <c r="AN298" s="80">
        <v>0</v>
      </c>
      <c r="AO298" s="80">
        <v>0</v>
      </c>
      <c r="AP298" s="69">
        <v>0</v>
      </c>
      <c r="AQ298" s="69">
        <v>0</v>
      </c>
      <c r="AR298" s="80">
        <v>0</v>
      </c>
      <c r="AS298" s="80">
        <v>0</v>
      </c>
      <c r="AT298" s="69">
        <v>0</v>
      </c>
      <c r="AU298" s="69">
        <v>0</v>
      </c>
      <c r="AV298" s="80">
        <v>0</v>
      </c>
      <c r="AW298" s="80">
        <v>0</v>
      </c>
      <c r="AX298" s="69">
        <v>0</v>
      </c>
      <c r="AY298" s="69">
        <v>0</v>
      </c>
      <c r="AZ298" s="80">
        <v>0</v>
      </c>
      <c r="BA298" s="80">
        <v>0</v>
      </c>
      <c r="BB298" s="69">
        <v>0</v>
      </c>
      <c r="BC298" s="69">
        <v>0</v>
      </c>
      <c r="BD298" s="80">
        <v>0</v>
      </c>
      <c r="BE298" s="80">
        <v>0</v>
      </c>
      <c r="BF298" s="69">
        <v>0</v>
      </c>
      <c r="BG298" s="69">
        <v>0</v>
      </c>
      <c r="BH298" s="80">
        <v>0</v>
      </c>
      <c r="BI298" s="80">
        <v>0</v>
      </c>
      <c r="BJ298" s="69">
        <v>0</v>
      </c>
      <c r="BK298" s="69">
        <v>0</v>
      </c>
      <c r="BL298" s="80">
        <v>0</v>
      </c>
      <c r="BM298" s="80">
        <v>0</v>
      </c>
      <c r="BN298" s="69">
        <v>0</v>
      </c>
      <c r="BO298" s="69">
        <v>0</v>
      </c>
      <c r="BP298" s="80">
        <v>0</v>
      </c>
      <c r="BQ298" s="80">
        <v>0</v>
      </c>
      <c r="BR298" s="69">
        <v>0</v>
      </c>
      <c r="BS298" s="69">
        <v>0</v>
      </c>
      <c r="BT298" s="80">
        <v>0</v>
      </c>
      <c r="BU298" s="80">
        <v>0</v>
      </c>
      <c r="BV298" s="69">
        <v>0</v>
      </c>
      <c r="BW298" s="69">
        <v>0</v>
      </c>
      <c r="BX298" s="80">
        <v>0</v>
      </c>
      <c r="BY298" s="80">
        <v>0</v>
      </c>
      <c r="BZ298" s="69">
        <v>0</v>
      </c>
      <c r="CA298" s="69">
        <v>0</v>
      </c>
      <c r="CB298" s="80">
        <v>25</v>
      </c>
      <c r="CC298" s="80">
        <v>-197030</v>
      </c>
      <c r="CD298" s="69">
        <v>0</v>
      </c>
      <c r="CE298" s="69" t="s">
        <v>738</v>
      </c>
      <c r="CF298" s="69" t="s">
        <v>739</v>
      </c>
      <c r="CG298" s="69" t="s">
        <v>709</v>
      </c>
      <c r="CH298" s="69" t="s">
        <v>709</v>
      </c>
      <c r="CI298" s="69" t="s">
        <v>709</v>
      </c>
      <c r="CJ298" s="68" t="s">
        <v>709</v>
      </c>
      <c r="CK298" s="68">
        <v>45943</v>
      </c>
      <c r="CL298" s="185" t="s">
        <v>993</v>
      </c>
      <c r="CM298" s="67" t="s">
        <v>989</v>
      </c>
      <c r="CN298" s="67" t="s">
        <v>168</v>
      </c>
      <c r="CO298" s="68">
        <v>45917</v>
      </c>
      <c r="CP298" s="185" t="s">
        <v>988</v>
      </c>
      <c r="CQ298" s="67" t="s">
        <v>989</v>
      </c>
      <c r="CR298" s="67" t="s">
        <v>1061</v>
      </c>
      <c r="CS298" s="69">
        <v>6003501.5499999998</v>
      </c>
      <c r="CT298" s="69"/>
      <c r="CU298" s="69"/>
      <c r="CV298" s="69">
        <v>25</v>
      </c>
      <c r="CW298" s="69">
        <v>49</v>
      </c>
      <c r="CX298" s="69">
        <v>0</v>
      </c>
      <c r="CY298" s="69">
        <v>0</v>
      </c>
      <c r="CZ298" s="69">
        <v>-257025</v>
      </c>
      <c r="DA298" s="69">
        <v>0</v>
      </c>
      <c r="DG298" t="str">
        <f t="shared" si="11"/>
        <v>DO</v>
      </c>
    </row>
    <row r="299" spans="1:111">
      <c r="A299" t="str">
        <f t="shared" si="10"/>
        <v>08DO</v>
      </c>
      <c r="B299" s="67" t="s">
        <v>7</v>
      </c>
      <c r="C299" s="67" t="s">
        <v>601</v>
      </c>
      <c r="D299" s="67" t="s">
        <v>602</v>
      </c>
      <c r="E299" s="68">
        <v>45363</v>
      </c>
      <c r="F299" s="185" t="s">
        <v>991</v>
      </c>
      <c r="G299" s="67" t="s">
        <v>990</v>
      </c>
      <c r="H299" s="69">
        <v>2</v>
      </c>
      <c r="I299" s="69">
        <v>5</v>
      </c>
      <c r="J299" s="69">
        <v>280</v>
      </c>
      <c r="K299" s="69">
        <v>321</v>
      </c>
      <c r="L299" s="69">
        <v>315</v>
      </c>
      <c r="M299" s="69">
        <v>6</v>
      </c>
      <c r="N299" s="69">
        <v>0</v>
      </c>
      <c r="O299" s="69">
        <v>0</v>
      </c>
      <c r="P299" s="69">
        <v>41</v>
      </c>
      <c r="Q299" s="80">
        <v>0</v>
      </c>
      <c r="R299" s="80">
        <v>13684469</v>
      </c>
      <c r="S299" s="80">
        <v>150000</v>
      </c>
      <c r="T299" s="80">
        <v>13534469</v>
      </c>
      <c r="U299" s="80">
        <v>13793245</v>
      </c>
      <c r="V299" s="80">
        <v>13317036</v>
      </c>
      <c r="W299" s="80">
        <v>0</v>
      </c>
      <c r="X299" s="80">
        <v>0</v>
      </c>
      <c r="Y299" s="80">
        <v>0</v>
      </c>
      <c r="Z299" s="80">
        <v>13317036</v>
      </c>
      <c r="AA299" s="80">
        <v>13288255</v>
      </c>
      <c r="AB299" s="80">
        <v>-24020</v>
      </c>
      <c r="AC299" s="69">
        <v>108776</v>
      </c>
      <c r="AD299" s="69">
        <v>20</v>
      </c>
      <c r="AE299" s="69">
        <v>0</v>
      </c>
      <c r="AF299" s="80">
        <v>0</v>
      </c>
      <c r="AG299" s="80">
        <v>15607</v>
      </c>
      <c r="AH299" s="69">
        <v>0</v>
      </c>
      <c r="AI299" s="69">
        <v>0</v>
      </c>
      <c r="AJ299" s="80">
        <v>0</v>
      </c>
      <c r="AK299" s="80">
        <v>43669</v>
      </c>
      <c r="AL299" s="69">
        <v>0</v>
      </c>
      <c r="AM299" s="69">
        <v>0</v>
      </c>
      <c r="AN299" s="80">
        <v>0</v>
      </c>
      <c r="AO299" s="80">
        <v>0</v>
      </c>
      <c r="AP299" s="69">
        <v>0</v>
      </c>
      <c r="AQ299" s="69">
        <v>0</v>
      </c>
      <c r="AR299" s="80">
        <v>0</v>
      </c>
      <c r="AS299" s="80">
        <v>0</v>
      </c>
      <c r="AT299" s="69">
        <v>0</v>
      </c>
      <c r="AU299" s="69">
        <v>0</v>
      </c>
      <c r="AV299" s="80">
        <v>0</v>
      </c>
      <c r="AW299" s="80">
        <v>0</v>
      </c>
      <c r="AX299" s="69">
        <v>0</v>
      </c>
      <c r="AY299" s="69">
        <v>0</v>
      </c>
      <c r="AZ299" s="80">
        <v>0</v>
      </c>
      <c r="BA299" s="80">
        <v>36331</v>
      </c>
      <c r="BB299" s="69">
        <v>0</v>
      </c>
      <c r="BC299" s="69">
        <v>0</v>
      </c>
      <c r="BD299" s="80">
        <v>0</v>
      </c>
      <c r="BE299" s="80">
        <v>131202</v>
      </c>
      <c r="BF299" s="69">
        <v>0</v>
      </c>
      <c r="BG299" s="69">
        <v>0</v>
      </c>
      <c r="BH299" s="80">
        <v>0</v>
      </c>
      <c r="BI299" s="80">
        <v>0</v>
      </c>
      <c r="BJ299" s="69">
        <v>0</v>
      </c>
      <c r="BK299" s="69">
        <v>0</v>
      </c>
      <c r="BL299" s="80">
        <v>0</v>
      </c>
      <c r="BM299" s="80">
        <v>0</v>
      </c>
      <c r="BN299" s="69">
        <v>0</v>
      </c>
      <c r="BO299" s="69">
        <v>0</v>
      </c>
      <c r="BP299" s="80">
        <v>0</v>
      </c>
      <c r="BQ299" s="80">
        <v>0</v>
      </c>
      <c r="BR299" s="69">
        <v>0</v>
      </c>
      <c r="BS299" s="69">
        <v>0</v>
      </c>
      <c r="BT299" s="80">
        <v>0</v>
      </c>
      <c r="BU299" s="80">
        <v>0</v>
      </c>
      <c r="BV299" s="69">
        <v>0</v>
      </c>
      <c r="BW299" s="69">
        <v>0</v>
      </c>
      <c r="BX299" s="80">
        <v>0</v>
      </c>
      <c r="BY299" s="80">
        <v>0</v>
      </c>
      <c r="BZ299" s="69">
        <v>0</v>
      </c>
      <c r="CA299" s="69">
        <v>0</v>
      </c>
      <c r="CB299" s="80">
        <v>0</v>
      </c>
      <c r="CC299" s="80">
        <v>226808</v>
      </c>
      <c r="CD299" s="69">
        <v>0</v>
      </c>
      <c r="CE299" s="69" t="s">
        <v>853</v>
      </c>
      <c r="CF299" s="69" t="s">
        <v>854</v>
      </c>
      <c r="CG299" s="69" t="s">
        <v>709</v>
      </c>
      <c r="CH299" s="69" t="s">
        <v>709</v>
      </c>
      <c r="CI299" s="69" t="s">
        <v>709</v>
      </c>
      <c r="CJ299" s="68" t="s">
        <v>709</v>
      </c>
      <c r="CK299" s="68">
        <v>45946</v>
      </c>
      <c r="CL299" s="185" t="s">
        <v>993</v>
      </c>
      <c r="CM299" s="67" t="s">
        <v>989</v>
      </c>
      <c r="CN299" s="67" t="s">
        <v>168</v>
      </c>
      <c r="CO299" s="68">
        <v>45856</v>
      </c>
      <c r="CP299" s="185" t="s">
        <v>988</v>
      </c>
      <c r="CQ299" s="67" t="s">
        <v>989</v>
      </c>
      <c r="CR299" s="67" t="s">
        <v>1061</v>
      </c>
      <c r="CS299" s="69">
        <v>19932483.010000002</v>
      </c>
      <c r="CT299" s="69"/>
      <c r="CU299" s="69"/>
      <c r="CV299" s="69">
        <v>0</v>
      </c>
      <c r="CW299" s="69">
        <v>21</v>
      </c>
      <c r="CX299" s="69">
        <v>0</v>
      </c>
      <c r="CY299" s="69">
        <v>0</v>
      </c>
      <c r="CZ299" s="69">
        <v>0</v>
      </c>
      <c r="DA299" s="69">
        <v>0</v>
      </c>
      <c r="DG299" t="str">
        <f t="shared" si="11"/>
        <v>DO</v>
      </c>
    </row>
    <row r="300" spans="1:111">
      <c r="A300" t="str">
        <f t="shared" si="10"/>
        <v>08DO</v>
      </c>
      <c r="B300" s="67" t="s">
        <v>7</v>
      </c>
      <c r="C300" s="67" t="s">
        <v>603</v>
      </c>
      <c r="D300" s="67" t="s">
        <v>604</v>
      </c>
      <c r="E300" s="68">
        <v>45454</v>
      </c>
      <c r="F300" s="185" t="s">
        <v>986</v>
      </c>
      <c r="G300" s="67" t="s">
        <v>990</v>
      </c>
      <c r="H300" s="69">
        <v>1</v>
      </c>
      <c r="I300" s="69">
        <v>4</v>
      </c>
      <c r="J300" s="69">
        <v>242</v>
      </c>
      <c r="K300" s="69">
        <v>308</v>
      </c>
      <c r="L300" s="69">
        <v>302</v>
      </c>
      <c r="M300" s="69">
        <v>6</v>
      </c>
      <c r="N300" s="69">
        <v>0</v>
      </c>
      <c r="O300" s="69">
        <v>0</v>
      </c>
      <c r="P300" s="69">
        <v>66</v>
      </c>
      <c r="Q300" s="80">
        <v>0</v>
      </c>
      <c r="R300" s="80">
        <v>4804962</v>
      </c>
      <c r="S300" s="80">
        <v>50000</v>
      </c>
      <c r="T300" s="80">
        <v>4754962</v>
      </c>
      <c r="U300" s="80">
        <v>4908714</v>
      </c>
      <c r="V300" s="80">
        <v>4813444</v>
      </c>
      <c r="W300" s="80">
        <v>0</v>
      </c>
      <c r="X300" s="80">
        <v>0</v>
      </c>
      <c r="Y300" s="80">
        <v>0</v>
      </c>
      <c r="Z300" s="80">
        <v>4813444</v>
      </c>
      <c r="AA300" s="80">
        <v>4807156</v>
      </c>
      <c r="AB300" s="80">
        <v>-521</v>
      </c>
      <c r="AC300" s="69">
        <v>103751</v>
      </c>
      <c r="AD300" s="69">
        <v>36</v>
      </c>
      <c r="AE300" s="69">
        <v>0</v>
      </c>
      <c r="AF300" s="80">
        <v>0</v>
      </c>
      <c r="AG300" s="80">
        <v>46708</v>
      </c>
      <c r="AH300" s="69">
        <v>0</v>
      </c>
      <c r="AI300" s="69">
        <v>0</v>
      </c>
      <c r="AJ300" s="80">
        <v>0</v>
      </c>
      <c r="AK300" s="80">
        <v>21070</v>
      </c>
      <c r="AL300" s="69">
        <v>0</v>
      </c>
      <c r="AM300" s="69">
        <v>0</v>
      </c>
      <c r="AN300" s="80">
        <v>0</v>
      </c>
      <c r="AO300" s="80">
        <v>0</v>
      </c>
      <c r="AP300" s="69">
        <v>0</v>
      </c>
      <c r="AQ300" s="69">
        <v>0</v>
      </c>
      <c r="AR300" s="80">
        <v>0</v>
      </c>
      <c r="AS300" s="80">
        <v>0</v>
      </c>
      <c r="AT300" s="69">
        <v>0</v>
      </c>
      <c r="AU300" s="69">
        <v>0</v>
      </c>
      <c r="AV300" s="80">
        <v>0</v>
      </c>
      <c r="AW300" s="80">
        <v>0</v>
      </c>
      <c r="AX300" s="69">
        <v>0</v>
      </c>
      <c r="AY300" s="69">
        <v>0</v>
      </c>
      <c r="AZ300" s="80">
        <v>0</v>
      </c>
      <c r="BA300" s="80">
        <v>791</v>
      </c>
      <c r="BB300" s="69">
        <v>0</v>
      </c>
      <c r="BC300" s="69">
        <v>0</v>
      </c>
      <c r="BD300" s="80">
        <v>0</v>
      </c>
      <c r="BE300" s="80">
        <v>55206</v>
      </c>
      <c r="BF300" s="69">
        <v>0</v>
      </c>
      <c r="BG300" s="69">
        <v>0</v>
      </c>
      <c r="BH300" s="80">
        <v>0</v>
      </c>
      <c r="BI300" s="80">
        <v>0</v>
      </c>
      <c r="BJ300" s="69">
        <v>0</v>
      </c>
      <c r="BK300" s="69">
        <v>0</v>
      </c>
      <c r="BL300" s="80">
        <v>0</v>
      </c>
      <c r="BM300" s="80">
        <v>0</v>
      </c>
      <c r="BN300" s="69">
        <v>0</v>
      </c>
      <c r="BO300" s="69">
        <v>0</v>
      </c>
      <c r="BP300" s="80">
        <v>0</v>
      </c>
      <c r="BQ300" s="80">
        <v>0</v>
      </c>
      <c r="BR300" s="69">
        <v>0</v>
      </c>
      <c r="BS300" s="69">
        <v>0</v>
      </c>
      <c r="BT300" s="80">
        <v>0</v>
      </c>
      <c r="BU300" s="80">
        <v>0</v>
      </c>
      <c r="BV300" s="69">
        <v>0</v>
      </c>
      <c r="BW300" s="69">
        <v>0</v>
      </c>
      <c r="BX300" s="80">
        <v>0</v>
      </c>
      <c r="BY300" s="80">
        <v>0</v>
      </c>
      <c r="BZ300" s="69">
        <v>0</v>
      </c>
      <c r="CA300" s="69">
        <v>0</v>
      </c>
      <c r="CB300" s="80">
        <v>0</v>
      </c>
      <c r="CC300" s="80">
        <v>123774</v>
      </c>
      <c r="CD300" s="69">
        <v>0</v>
      </c>
      <c r="CE300" s="69" t="s">
        <v>730</v>
      </c>
      <c r="CF300" s="69" t="s">
        <v>731</v>
      </c>
      <c r="CG300" s="69" t="s">
        <v>709</v>
      </c>
      <c r="CH300" s="69" t="s">
        <v>709</v>
      </c>
      <c r="CI300" s="69" t="s">
        <v>709</v>
      </c>
      <c r="CJ300" s="68" t="s">
        <v>709</v>
      </c>
      <c r="CK300" s="68">
        <v>45995</v>
      </c>
      <c r="CL300" s="185" t="s">
        <v>993</v>
      </c>
      <c r="CM300" s="67" t="s">
        <v>989</v>
      </c>
      <c r="CN300" s="67" t="s">
        <v>168</v>
      </c>
      <c r="CO300" s="68">
        <v>45859</v>
      </c>
      <c r="CP300" s="185" t="s">
        <v>988</v>
      </c>
      <c r="CQ300" s="67" t="s">
        <v>989</v>
      </c>
      <c r="CR300" s="67" t="s">
        <v>1061</v>
      </c>
      <c r="CS300" s="69">
        <v>4334607.7</v>
      </c>
      <c r="CT300" s="69"/>
      <c r="CU300" s="69"/>
      <c r="CV300" s="69">
        <v>0</v>
      </c>
      <c r="CW300" s="69">
        <v>30</v>
      </c>
      <c r="CX300" s="69">
        <v>0</v>
      </c>
      <c r="CY300" s="69">
        <v>0</v>
      </c>
      <c r="CZ300" s="69">
        <v>0</v>
      </c>
      <c r="DA300" s="69">
        <v>0</v>
      </c>
      <c r="DG300" t="str">
        <f t="shared" si="11"/>
        <v>DO</v>
      </c>
    </row>
    <row r="301" spans="1:111">
      <c r="A301" t="str">
        <f t="shared" si="10"/>
        <v>08DO</v>
      </c>
      <c r="B301" s="67" t="s">
        <v>7</v>
      </c>
      <c r="C301" s="67" t="s">
        <v>678</v>
      </c>
      <c r="D301" s="67" t="s">
        <v>679</v>
      </c>
      <c r="E301" s="68">
        <v>45391</v>
      </c>
      <c r="F301" s="185" t="s">
        <v>986</v>
      </c>
      <c r="G301" s="67" t="s">
        <v>990</v>
      </c>
      <c r="H301" s="69">
        <v>1</v>
      </c>
      <c r="I301" s="69">
        <v>0</v>
      </c>
      <c r="J301" s="69">
        <v>140</v>
      </c>
      <c r="K301" s="69">
        <v>176</v>
      </c>
      <c r="L301" s="69">
        <v>173</v>
      </c>
      <c r="M301" s="69">
        <v>3</v>
      </c>
      <c r="N301" s="69">
        <v>0</v>
      </c>
      <c r="O301" s="69">
        <v>0</v>
      </c>
      <c r="P301" s="69">
        <v>36</v>
      </c>
      <c r="Q301" s="80">
        <v>0</v>
      </c>
      <c r="R301" s="80">
        <v>1605678</v>
      </c>
      <c r="S301" s="80">
        <v>50000</v>
      </c>
      <c r="T301" s="80">
        <v>1555678</v>
      </c>
      <c r="U301" s="80">
        <v>1605678</v>
      </c>
      <c r="V301" s="80">
        <v>1663792</v>
      </c>
      <c r="W301" s="80">
        <v>0</v>
      </c>
      <c r="X301" s="80">
        <v>0</v>
      </c>
      <c r="Y301" s="80">
        <v>0</v>
      </c>
      <c r="Z301" s="80">
        <v>1663792</v>
      </c>
      <c r="AA301" s="80">
        <v>1663792</v>
      </c>
      <c r="AB301" s="80">
        <v>0</v>
      </c>
      <c r="AC301" s="69">
        <v>0</v>
      </c>
      <c r="AD301" s="69">
        <v>18</v>
      </c>
      <c r="AE301" s="69">
        <v>0</v>
      </c>
      <c r="AF301" s="80">
        <v>0</v>
      </c>
      <c r="AG301" s="80">
        <v>23069</v>
      </c>
      <c r="AH301" s="69">
        <v>0</v>
      </c>
      <c r="AI301" s="69">
        <v>0</v>
      </c>
      <c r="AJ301" s="80">
        <v>0</v>
      </c>
      <c r="AK301" s="80">
        <v>5543</v>
      </c>
      <c r="AL301" s="69">
        <v>0</v>
      </c>
      <c r="AM301" s="69">
        <v>0</v>
      </c>
      <c r="AN301" s="80">
        <v>0</v>
      </c>
      <c r="AO301" s="80">
        <v>0</v>
      </c>
      <c r="AP301" s="69">
        <v>0</v>
      </c>
      <c r="AQ301" s="69">
        <v>0</v>
      </c>
      <c r="AR301" s="80">
        <v>0</v>
      </c>
      <c r="AS301" s="80">
        <v>0</v>
      </c>
      <c r="AT301" s="69">
        <v>0</v>
      </c>
      <c r="AU301" s="69">
        <v>0</v>
      </c>
      <c r="AV301" s="80">
        <v>0</v>
      </c>
      <c r="AW301" s="80">
        <v>0</v>
      </c>
      <c r="AX301" s="69">
        <v>0</v>
      </c>
      <c r="AY301" s="69">
        <v>0</v>
      </c>
      <c r="AZ301" s="80">
        <v>0</v>
      </c>
      <c r="BA301" s="80">
        <v>21299</v>
      </c>
      <c r="BB301" s="69">
        <v>0</v>
      </c>
      <c r="BC301" s="69">
        <v>0</v>
      </c>
      <c r="BD301" s="80">
        <v>0</v>
      </c>
      <c r="BE301" s="80">
        <v>0</v>
      </c>
      <c r="BF301" s="69">
        <v>0</v>
      </c>
      <c r="BG301" s="69">
        <v>0</v>
      </c>
      <c r="BH301" s="80">
        <v>0</v>
      </c>
      <c r="BI301" s="80">
        <v>0</v>
      </c>
      <c r="BJ301" s="69">
        <v>0</v>
      </c>
      <c r="BK301" s="69">
        <v>0</v>
      </c>
      <c r="BL301" s="80">
        <v>0</v>
      </c>
      <c r="BM301" s="80">
        <v>0</v>
      </c>
      <c r="BN301" s="69">
        <v>0</v>
      </c>
      <c r="BO301" s="69">
        <v>0</v>
      </c>
      <c r="BP301" s="80">
        <v>0</v>
      </c>
      <c r="BQ301" s="80">
        <v>0</v>
      </c>
      <c r="BR301" s="69">
        <v>0</v>
      </c>
      <c r="BS301" s="69">
        <v>0</v>
      </c>
      <c r="BT301" s="80">
        <v>0</v>
      </c>
      <c r="BU301" s="80">
        <v>0</v>
      </c>
      <c r="BV301" s="69">
        <v>0</v>
      </c>
      <c r="BW301" s="69">
        <v>0</v>
      </c>
      <c r="BX301" s="80">
        <v>0</v>
      </c>
      <c r="BY301" s="80">
        <v>0</v>
      </c>
      <c r="BZ301" s="69">
        <v>0</v>
      </c>
      <c r="CA301" s="69">
        <v>0</v>
      </c>
      <c r="CB301" s="80">
        <v>0</v>
      </c>
      <c r="CC301" s="80">
        <v>49911</v>
      </c>
      <c r="CD301" s="69">
        <v>0</v>
      </c>
      <c r="CE301" s="69" t="s">
        <v>978</v>
      </c>
      <c r="CF301" s="69" t="s">
        <v>979</v>
      </c>
      <c r="CG301" s="69" t="s">
        <v>709</v>
      </c>
      <c r="CH301" s="69" t="s">
        <v>709</v>
      </c>
      <c r="CI301" s="69" t="s">
        <v>709</v>
      </c>
      <c r="CJ301" s="68" t="s">
        <v>709</v>
      </c>
      <c r="CK301" s="68">
        <v>45840</v>
      </c>
      <c r="CL301" s="185" t="s">
        <v>988</v>
      </c>
      <c r="CM301" s="67" t="s">
        <v>989</v>
      </c>
      <c r="CN301" s="67" t="s">
        <v>168</v>
      </c>
      <c r="CO301" s="68">
        <v>45772</v>
      </c>
      <c r="CP301" s="185" t="s">
        <v>986</v>
      </c>
      <c r="CQ301" s="67" t="s">
        <v>994</v>
      </c>
      <c r="CR301" s="67" t="s">
        <v>1061</v>
      </c>
      <c r="CS301" s="69">
        <v>1739459.6</v>
      </c>
      <c r="CT301" s="69"/>
      <c r="CU301" s="69"/>
      <c r="CV301" s="69">
        <v>0</v>
      </c>
      <c r="CW301" s="69">
        <v>18</v>
      </c>
      <c r="CX301" s="69">
        <v>0</v>
      </c>
      <c r="CY301" s="69">
        <v>0</v>
      </c>
      <c r="CZ301" s="69">
        <v>0</v>
      </c>
      <c r="DA301" s="69">
        <v>0</v>
      </c>
      <c r="DG301" t="str">
        <f t="shared" si="11"/>
        <v>DO</v>
      </c>
    </row>
    <row r="302" spans="1:111">
      <c r="A302" t="str">
        <f t="shared" si="10"/>
        <v>08DO</v>
      </c>
      <c r="B302" s="67" t="s">
        <v>7</v>
      </c>
      <c r="C302" s="67" t="s">
        <v>680</v>
      </c>
      <c r="D302" s="67" t="s">
        <v>681</v>
      </c>
      <c r="E302" s="68">
        <v>45707</v>
      </c>
      <c r="F302" s="185" t="s">
        <v>991</v>
      </c>
      <c r="G302" s="67" t="s">
        <v>994</v>
      </c>
      <c r="H302" s="69">
        <v>1</v>
      </c>
      <c r="I302" s="69">
        <v>0</v>
      </c>
      <c r="J302" s="69">
        <v>200</v>
      </c>
      <c r="K302" s="69">
        <v>207</v>
      </c>
      <c r="L302" s="69">
        <v>108</v>
      </c>
      <c r="M302" s="69">
        <v>99</v>
      </c>
      <c r="N302" s="69">
        <v>0</v>
      </c>
      <c r="O302" s="69">
        <v>0</v>
      </c>
      <c r="P302" s="69">
        <v>7</v>
      </c>
      <c r="Q302" s="80">
        <v>0</v>
      </c>
      <c r="R302" s="80">
        <v>1699787</v>
      </c>
      <c r="S302" s="80">
        <v>50000</v>
      </c>
      <c r="T302" s="80">
        <v>1649787</v>
      </c>
      <c r="U302" s="80">
        <v>1699787</v>
      </c>
      <c r="V302" s="80">
        <v>1444210</v>
      </c>
      <c r="W302" s="80">
        <v>0</v>
      </c>
      <c r="X302" s="80">
        <v>0</v>
      </c>
      <c r="Y302" s="80">
        <v>0</v>
      </c>
      <c r="Z302" s="80">
        <v>1444210</v>
      </c>
      <c r="AA302" s="80">
        <v>1444159</v>
      </c>
      <c r="AB302" s="80">
        <v>-52</v>
      </c>
      <c r="AC302" s="69">
        <v>0</v>
      </c>
      <c r="AD302" s="69">
        <v>3</v>
      </c>
      <c r="AE302" s="69">
        <v>0</v>
      </c>
      <c r="AF302" s="80">
        <v>0</v>
      </c>
      <c r="AG302" s="80">
        <v>0</v>
      </c>
      <c r="AH302" s="69">
        <v>0</v>
      </c>
      <c r="AI302" s="69">
        <v>0</v>
      </c>
      <c r="AJ302" s="80">
        <v>0</v>
      </c>
      <c r="AK302" s="80">
        <v>2200</v>
      </c>
      <c r="AL302" s="69">
        <v>0</v>
      </c>
      <c r="AM302" s="69">
        <v>0</v>
      </c>
      <c r="AN302" s="80">
        <v>0</v>
      </c>
      <c r="AO302" s="80">
        <v>0</v>
      </c>
      <c r="AP302" s="69">
        <v>0</v>
      </c>
      <c r="AQ302" s="69">
        <v>0</v>
      </c>
      <c r="AR302" s="80">
        <v>0</v>
      </c>
      <c r="AS302" s="80">
        <v>0</v>
      </c>
      <c r="AT302" s="69">
        <v>0</v>
      </c>
      <c r="AU302" s="69">
        <v>0</v>
      </c>
      <c r="AV302" s="80">
        <v>0</v>
      </c>
      <c r="AW302" s="80">
        <v>0</v>
      </c>
      <c r="AX302" s="69">
        <v>0</v>
      </c>
      <c r="AY302" s="69">
        <v>0</v>
      </c>
      <c r="AZ302" s="80">
        <v>0</v>
      </c>
      <c r="BA302" s="80">
        <v>0</v>
      </c>
      <c r="BB302" s="69">
        <v>0</v>
      </c>
      <c r="BC302" s="69">
        <v>0</v>
      </c>
      <c r="BD302" s="80">
        <v>0</v>
      </c>
      <c r="BE302" s="80">
        <v>0</v>
      </c>
      <c r="BF302" s="69">
        <v>0</v>
      </c>
      <c r="BG302" s="69">
        <v>0</v>
      </c>
      <c r="BH302" s="80">
        <v>0</v>
      </c>
      <c r="BI302" s="80">
        <v>0</v>
      </c>
      <c r="BJ302" s="69">
        <v>0</v>
      </c>
      <c r="BK302" s="69">
        <v>0</v>
      </c>
      <c r="BL302" s="80">
        <v>0</v>
      </c>
      <c r="BM302" s="80">
        <v>0</v>
      </c>
      <c r="BN302" s="69">
        <v>0</v>
      </c>
      <c r="BO302" s="69">
        <v>0</v>
      </c>
      <c r="BP302" s="80">
        <v>0</v>
      </c>
      <c r="BQ302" s="80">
        <v>0</v>
      </c>
      <c r="BR302" s="69">
        <v>0</v>
      </c>
      <c r="BS302" s="69">
        <v>0</v>
      </c>
      <c r="BT302" s="80">
        <v>0</v>
      </c>
      <c r="BU302" s="80">
        <v>0</v>
      </c>
      <c r="BV302" s="69">
        <v>0</v>
      </c>
      <c r="BW302" s="69">
        <v>0</v>
      </c>
      <c r="BX302" s="80">
        <v>0</v>
      </c>
      <c r="BY302" s="80">
        <v>0</v>
      </c>
      <c r="BZ302" s="69">
        <v>0</v>
      </c>
      <c r="CA302" s="69">
        <v>0</v>
      </c>
      <c r="CB302" s="80">
        <v>0</v>
      </c>
      <c r="CC302" s="80">
        <v>2200</v>
      </c>
      <c r="CD302" s="69">
        <v>0</v>
      </c>
      <c r="CE302" s="69" t="s">
        <v>757</v>
      </c>
      <c r="CF302" s="69" t="s">
        <v>758</v>
      </c>
      <c r="CG302" s="69" t="s">
        <v>709</v>
      </c>
      <c r="CH302" s="69" t="s">
        <v>709</v>
      </c>
      <c r="CI302" s="69" t="s">
        <v>709</v>
      </c>
      <c r="CJ302" s="68" t="s">
        <v>709</v>
      </c>
      <c r="CK302" s="68">
        <v>45992</v>
      </c>
      <c r="CL302" s="185" t="s">
        <v>993</v>
      </c>
      <c r="CM302" s="67" t="s">
        <v>989</v>
      </c>
      <c r="CN302" s="67" t="s">
        <v>168</v>
      </c>
      <c r="CO302" s="68">
        <v>45959</v>
      </c>
      <c r="CP302" s="185" t="s">
        <v>993</v>
      </c>
      <c r="CQ302" s="67" t="s">
        <v>989</v>
      </c>
      <c r="CR302" s="67" t="s">
        <v>1061</v>
      </c>
      <c r="CS302" s="69">
        <v>1780237.34</v>
      </c>
      <c r="CT302" s="69"/>
      <c r="CU302" s="69"/>
      <c r="CV302" s="69">
        <v>0</v>
      </c>
      <c r="CW302" s="69">
        <v>4</v>
      </c>
      <c r="CX302" s="69">
        <v>0</v>
      </c>
      <c r="CY302" s="69">
        <v>0</v>
      </c>
      <c r="CZ302" s="69">
        <v>0</v>
      </c>
      <c r="DA302" s="69">
        <v>0</v>
      </c>
      <c r="DG302" t="str">
        <f t="shared" si="11"/>
        <v>DO</v>
      </c>
    </row>
    <row r="303" spans="1:111">
      <c r="B303" s="67"/>
      <c r="C303" s="67"/>
      <c r="D303" s="67"/>
      <c r="E303" s="69"/>
      <c r="F303" s="185"/>
      <c r="G303" s="67"/>
      <c r="H303" s="69"/>
      <c r="I303" s="69"/>
      <c r="J303" s="69"/>
      <c r="K303" s="69"/>
      <c r="L303" s="69"/>
      <c r="M303" s="69"/>
      <c r="N303" s="69"/>
      <c r="O303" s="69"/>
      <c r="P303" s="69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69"/>
      <c r="AD303" s="69"/>
      <c r="AE303" s="69"/>
      <c r="AF303" s="80"/>
      <c r="AG303" s="80"/>
      <c r="AH303" s="69"/>
      <c r="AI303" s="69"/>
      <c r="AJ303" s="80"/>
      <c r="AK303" s="80"/>
      <c r="AL303" s="69"/>
      <c r="AM303" s="69"/>
      <c r="AN303" s="80"/>
      <c r="AO303" s="80"/>
      <c r="AP303" s="69"/>
      <c r="AQ303" s="69"/>
      <c r="AR303" s="80"/>
      <c r="AS303" s="80"/>
      <c r="AT303" s="69"/>
      <c r="AU303" s="69"/>
      <c r="AV303" s="80"/>
      <c r="AW303" s="80"/>
      <c r="AX303" s="69"/>
      <c r="AY303" s="69"/>
      <c r="AZ303" s="80"/>
      <c r="BA303" s="80"/>
      <c r="BB303" s="69"/>
      <c r="BC303" s="69"/>
      <c r="BD303" s="80"/>
      <c r="BE303" s="80"/>
      <c r="BF303" s="69"/>
      <c r="BG303" s="69"/>
      <c r="BH303" s="80"/>
      <c r="BI303" s="80"/>
      <c r="BJ303" s="69"/>
      <c r="BK303" s="69"/>
      <c r="BL303" s="80"/>
      <c r="BM303" s="80"/>
      <c r="BN303" s="69"/>
      <c r="BO303" s="69"/>
      <c r="BP303" s="80"/>
      <c r="BQ303" s="80"/>
      <c r="BR303" s="69"/>
      <c r="BS303" s="69"/>
      <c r="BT303" s="80"/>
      <c r="BU303" s="80"/>
      <c r="BV303" s="69"/>
      <c r="BW303" s="69"/>
      <c r="BX303" s="80"/>
      <c r="BY303" s="80"/>
      <c r="BZ303" s="69"/>
      <c r="CA303" s="69"/>
      <c r="CB303" s="80"/>
      <c r="CC303" s="80"/>
      <c r="CD303" s="69"/>
      <c r="CE303" s="69"/>
      <c r="CF303" s="69"/>
      <c r="CG303" s="69"/>
      <c r="CH303" s="69"/>
      <c r="CI303" s="69"/>
      <c r="CJ303" s="68"/>
      <c r="CK303" s="69"/>
      <c r="CL303" s="185"/>
      <c r="CM303" s="67"/>
      <c r="CN303" s="67"/>
      <c r="CO303" s="69"/>
      <c r="CP303" s="185"/>
      <c r="CQ303" s="67"/>
      <c r="CR303" s="67"/>
      <c r="CS303" s="69"/>
      <c r="CT303" s="69"/>
      <c r="CU303" s="69"/>
      <c r="CV303" s="69"/>
      <c r="CW303" s="69"/>
      <c r="CX303" s="69"/>
      <c r="CY303" s="69"/>
      <c r="CZ303" s="69"/>
      <c r="DA303" s="69"/>
    </row>
    <row r="304" spans="1:111">
      <c r="B304" s="67"/>
      <c r="C304" s="67"/>
      <c r="D304" s="67"/>
      <c r="E304" s="69"/>
      <c r="F304" s="185"/>
      <c r="G304" s="67"/>
      <c r="H304" s="69"/>
      <c r="I304" s="69"/>
      <c r="J304" s="69"/>
      <c r="K304" s="69"/>
      <c r="L304" s="69"/>
      <c r="M304" s="69"/>
      <c r="N304" s="69"/>
      <c r="O304" s="69"/>
      <c r="P304" s="69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69"/>
      <c r="AD304" s="69"/>
      <c r="AE304" s="69"/>
      <c r="AF304" s="80"/>
      <c r="AG304" s="80"/>
      <c r="AH304" s="69"/>
      <c r="AI304" s="69"/>
      <c r="AJ304" s="80"/>
      <c r="AK304" s="80"/>
      <c r="AL304" s="69"/>
      <c r="AM304" s="69"/>
      <c r="AN304" s="80"/>
      <c r="AO304" s="80"/>
      <c r="AP304" s="69"/>
      <c r="AQ304" s="69"/>
      <c r="AR304" s="80"/>
      <c r="AS304" s="80"/>
      <c r="AT304" s="69"/>
      <c r="AU304" s="69"/>
      <c r="AV304" s="80"/>
      <c r="AW304" s="80"/>
      <c r="AX304" s="69"/>
      <c r="AY304" s="69"/>
      <c r="AZ304" s="80"/>
      <c r="BA304" s="80"/>
      <c r="BB304" s="69"/>
      <c r="BC304" s="69"/>
      <c r="BD304" s="80"/>
      <c r="BE304" s="80"/>
      <c r="BF304" s="69"/>
      <c r="BG304" s="69"/>
      <c r="BH304" s="80"/>
      <c r="BI304" s="80"/>
      <c r="BJ304" s="69"/>
      <c r="BK304" s="69"/>
      <c r="BL304" s="80"/>
      <c r="BM304" s="80"/>
      <c r="BN304" s="69"/>
      <c r="BO304" s="69"/>
      <c r="BP304" s="80"/>
      <c r="BQ304" s="80"/>
      <c r="BR304" s="69"/>
      <c r="BS304" s="69"/>
      <c r="BT304" s="80"/>
      <c r="BU304" s="80"/>
      <c r="BV304" s="69"/>
      <c r="BW304" s="69"/>
      <c r="BX304" s="80"/>
      <c r="BY304" s="80"/>
      <c r="BZ304" s="69"/>
      <c r="CA304" s="69"/>
      <c r="CB304" s="80"/>
      <c r="CC304" s="80"/>
      <c r="CD304" s="69"/>
      <c r="CE304" s="69"/>
      <c r="CF304" s="69"/>
      <c r="CG304" s="69"/>
      <c r="CH304" s="69"/>
      <c r="CI304" s="69"/>
      <c r="CJ304" s="68"/>
      <c r="CK304" s="69"/>
      <c r="CL304" s="185"/>
      <c r="CM304" s="67"/>
      <c r="CN304" s="67"/>
      <c r="CO304" s="69"/>
      <c r="CP304" s="185"/>
      <c r="CQ304" s="67"/>
      <c r="CR304" s="67"/>
      <c r="CS304" s="69"/>
      <c r="CT304" s="69"/>
      <c r="CU304" s="69"/>
      <c r="CV304" s="69"/>
      <c r="CW304" s="69"/>
      <c r="CX304" s="69"/>
      <c r="CY304" s="69"/>
      <c r="CZ304" s="69"/>
      <c r="DA304" s="69"/>
    </row>
    <row r="305" spans="2:105">
      <c r="B305" s="67"/>
      <c r="C305" s="67"/>
      <c r="D305" s="67"/>
      <c r="E305" s="69"/>
      <c r="F305" s="185"/>
      <c r="G305" s="67"/>
      <c r="H305" s="69"/>
      <c r="I305" s="69"/>
      <c r="J305" s="69"/>
      <c r="K305" s="69"/>
      <c r="L305" s="69"/>
      <c r="M305" s="69"/>
      <c r="N305" s="69"/>
      <c r="O305" s="69"/>
      <c r="P305" s="69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69"/>
      <c r="AD305" s="69"/>
      <c r="AE305" s="69"/>
      <c r="AF305" s="80"/>
      <c r="AG305" s="80"/>
      <c r="AH305" s="69"/>
      <c r="AI305" s="69"/>
      <c r="AJ305" s="80"/>
      <c r="AK305" s="80"/>
      <c r="AL305" s="69"/>
      <c r="AM305" s="69"/>
      <c r="AN305" s="80"/>
      <c r="AO305" s="80"/>
      <c r="AP305" s="69"/>
      <c r="AQ305" s="69"/>
      <c r="AR305" s="80"/>
      <c r="AS305" s="80"/>
      <c r="AT305" s="69"/>
      <c r="AU305" s="69"/>
      <c r="AV305" s="80"/>
      <c r="AW305" s="80"/>
      <c r="AX305" s="69"/>
      <c r="AY305" s="69"/>
      <c r="AZ305" s="80"/>
      <c r="BA305" s="80"/>
      <c r="BB305" s="69"/>
      <c r="BC305" s="69"/>
      <c r="BD305" s="80"/>
      <c r="BE305" s="80"/>
      <c r="BF305" s="69"/>
      <c r="BG305" s="69"/>
      <c r="BH305" s="80"/>
      <c r="BI305" s="80"/>
      <c r="BJ305" s="69"/>
      <c r="BK305" s="69"/>
      <c r="BL305" s="80"/>
      <c r="BM305" s="80"/>
      <c r="BN305" s="69"/>
      <c r="BO305" s="69"/>
      <c r="BP305" s="80"/>
      <c r="BQ305" s="80"/>
      <c r="BR305" s="69"/>
      <c r="BS305" s="69"/>
      <c r="BT305" s="80"/>
      <c r="BU305" s="80"/>
      <c r="BV305" s="69"/>
      <c r="BW305" s="69"/>
      <c r="BX305" s="80"/>
      <c r="BY305" s="80"/>
      <c r="BZ305" s="69"/>
      <c r="CA305" s="69"/>
      <c r="CB305" s="80"/>
      <c r="CC305" s="80"/>
      <c r="CD305" s="69"/>
      <c r="CE305" s="69"/>
      <c r="CF305" s="69"/>
      <c r="CG305" s="69"/>
      <c r="CH305" s="69"/>
      <c r="CI305" s="69"/>
      <c r="CJ305" s="68"/>
      <c r="CK305" s="69"/>
      <c r="CL305" s="185"/>
      <c r="CM305" s="67"/>
      <c r="CN305" s="67"/>
      <c r="CO305" s="69"/>
      <c r="CP305" s="185"/>
      <c r="CQ305" s="67"/>
      <c r="CR305" s="67"/>
      <c r="CS305" s="69"/>
      <c r="CT305" s="69"/>
      <c r="CU305" s="69"/>
      <c r="CV305" s="69"/>
      <c r="CW305" s="69"/>
      <c r="CX305" s="69"/>
      <c r="CY305" s="69"/>
      <c r="CZ305" s="69"/>
      <c r="DA305" s="69"/>
    </row>
    <row r="306" spans="2:105">
      <c r="B306" s="67"/>
      <c r="C306" s="67"/>
      <c r="D306" s="67"/>
      <c r="E306" s="69"/>
      <c r="F306" s="185"/>
      <c r="G306" s="67"/>
      <c r="H306" s="69"/>
      <c r="I306" s="69"/>
      <c r="J306" s="69"/>
      <c r="K306" s="69"/>
      <c r="L306" s="69"/>
      <c r="M306" s="69"/>
      <c r="N306" s="69"/>
      <c r="O306" s="69"/>
      <c r="P306" s="69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69"/>
      <c r="AD306" s="69"/>
      <c r="AE306" s="69"/>
      <c r="AF306" s="80"/>
      <c r="AG306" s="80"/>
      <c r="AH306" s="69"/>
      <c r="AI306" s="69"/>
      <c r="AJ306" s="80"/>
      <c r="AK306" s="80"/>
      <c r="AL306" s="69"/>
      <c r="AM306" s="69"/>
      <c r="AN306" s="80"/>
      <c r="AO306" s="80"/>
      <c r="AP306" s="69"/>
      <c r="AQ306" s="69"/>
      <c r="AR306" s="80"/>
      <c r="AS306" s="80"/>
      <c r="AT306" s="69"/>
      <c r="AU306" s="69"/>
      <c r="AV306" s="80"/>
      <c r="AW306" s="80"/>
      <c r="AX306" s="69"/>
      <c r="AY306" s="69"/>
      <c r="AZ306" s="80"/>
      <c r="BA306" s="80"/>
      <c r="BB306" s="69"/>
      <c r="BC306" s="69"/>
      <c r="BD306" s="80"/>
      <c r="BE306" s="80"/>
      <c r="BF306" s="69"/>
      <c r="BG306" s="69"/>
      <c r="BH306" s="80"/>
      <c r="BI306" s="80"/>
      <c r="BJ306" s="69"/>
      <c r="BK306" s="69"/>
      <c r="BL306" s="80"/>
      <c r="BM306" s="80"/>
      <c r="BN306" s="69"/>
      <c r="BO306" s="69"/>
      <c r="BP306" s="80"/>
      <c r="BQ306" s="80"/>
      <c r="BR306" s="69"/>
      <c r="BS306" s="69"/>
      <c r="BT306" s="80"/>
      <c r="BU306" s="80"/>
      <c r="BV306" s="69"/>
      <c r="BW306" s="69"/>
      <c r="BX306" s="80"/>
      <c r="BY306" s="80"/>
      <c r="BZ306" s="69"/>
      <c r="CA306" s="69"/>
      <c r="CB306" s="80"/>
      <c r="CC306" s="80"/>
      <c r="CD306" s="69"/>
      <c r="CE306" s="69"/>
      <c r="CF306" s="69"/>
      <c r="CG306" s="69"/>
      <c r="CH306" s="69"/>
      <c r="CI306" s="69"/>
      <c r="CJ306" s="68"/>
      <c r="CK306" s="69"/>
      <c r="CL306" s="185"/>
      <c r="CM306" s="67"/>
      <c r="CN306" s="67"/>
      <c r="CO306" s="69"/>
      <c r="CP306" s="185"/>
      <c r="CQ306" s="67"/>
      <c r="CR306" s="67"/>
      <c r="CS306" s="69"/>
      <c r="CT306" s="69"/>
      <c r="CU306" s="69"/>
      <c r="CV306" s="69"/>
      <c r="CW306" s="69"/>
      <c r="CX306" s="69"/>
      <c r="CY306" s="69"/>
      <c r="CZ306" s="69"/>
      <c r="DA306" s="69"/>
    </row>
    <row r="307" spans="2:105">
      <c r="B307" s="67"/>
      <c r="C307" s="67"/>
      <c r="D307" s="67"/>
      <c r="E307" s="69"/>
      <c r="F307" s="185"/>
      <c r="G307" s="67"/>
      <c r="H307" s="69"/>
      <c r="I307" s="69"/>
      <c r="J307" s="69"/>
      <c r="K307" s="69"/>
      <c r="L307" s="69"/>
      <c r="M307" s="69"/>
      <c r="N307" s="69"/>
      <c r="O307" s="69"/>
      <c r="P307" s="69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69"/>
      <c r="AD307" s="69"/>
      <c r="AE307" s="69"/>
      <c r="AF307" s="80"/>
      <c r="AG307" s="80"/>
      <c r="AH307" s="69"/>
      <c r="AI307" s="69"/>
      <c r="AJ307" s="80"/>
      <c r="AK307" s="80"/>
      <c r="AL307" s="69"/>
      <c r="AM307" s="69"/>
      <c r="AN307" s="80"/>
      <c r="AO307" s="80"/>
      <c r="AP307" s="69"/>
      <c r="AQ307" s="69"/>
      <c r="AR307" s="80"/>
      <c r="AS307" s="80"/>
      <c r="AT307" s="69"/>
      <c r="AU307" s="69"/>
      <c r="AV307" s="80"/>
      <c r="AW307" s="80"/>
      <c r="AX307" s="69"/>
      <c r="AY307" s="69"/>
      <c r="AZ307" s="80"/>
      <c r="BA307" s="80"/>
      <c r="BB307" s="69"/>
      <c r="BC307" s="69"/>
      <c r="BD307" s="80"/>
      <c r="BE307" s="80"/>
      <c r="BF307" s="69"/>
      <c r="BG307" s="69"/>
      <c r="BH307" s="80"/>
      <c r="BI307" s="80"/>
      <c r="BJ307" s="69"/>
      <c r="BK307" s="69"/>
      <c r="BL307" s="80"/>
      <c r="BM307" s="80"/>
      <c r="BN307" s="69"/>
      <c r="BO307" s="69"/>
      <c r="BP307" s="80"/>
      <c r="BQ307" s="80"/>
      <c r="BR307" s="69"/>
      <c r="BS307" s="69"/>
      <c r="BT307" s="80"/>
      <c r="BU307" s="80"/>
      <c r="BV307" s="69"/>
      <c r="BW307" s="69"/>
      <c r="BX307" s="80"/>
      <c r="BY307" s="80"/>
      <c r="BZ307" s="69"/>
      <c r="CA307" s="69"/>
      <c r="CB307" s="80"/>
      <c r="CC307" s="80"/>
      <c r="CD307" s="69"/>
      <c r="CE307" s="69"/>
      <c r="CF307" s="69"/>
      <c r="CG307" s="69"/>
      <c r="CH307" s="69"/>
      <c r="CI307" s="69"/>
      <c r="CJ307" s="68"/>
      <c r="CK307" s="69"/>
      <c r="CL307" s="185"/>
      <c r="CM307" s="67"/>
      <c r="CN307" s="67"/>
      <c r="CO307" s="69"/>
      <c r="CP307" s="185"/>
      <c r="CQ307" s="67"/>
      <c r="CR307" s="67"/>
      <c r="CS307" s="69"/>
      <c r="CT307" s="69"/>
      <c r="CU307" s="69"/>
      <c r="CV307" s="69"/>
      <c r="CW307" s="69"/>
      <c r="CX307" s="69"/>
      <c r="CY307" s="69"/>
      <c r="CZ307" s="69"/>
      <c r="DA307" s="69"/>
    </row>
    <row r="308" spans="2:105">
      <c r="B308" s="67"/>
      <c r="C308" s="67"/>
      <c r="D308" s="67"/>
      <c r="E308" s="69"/>
      <c r="F308" s="185"/>
      <c r="G308" s="67"/>
      <c r="H308" s="69"/>
      <c r="I308" s="69"/>
      <c r="J308" s="69"/>
      <c r="K308" s="69"/>
      <c r="L308" s="69"/>
      <c r="M308" s="69"/>
      <c r="N308" s="69"/>
      <c r="O308" s="69"/>
      <c r="P308" s="69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69"/>
      <c r="AD308" s="69"/>
      <c r="AE308" s="69"/>
      <c r="AF308" s="80"/>
      <c r="AG308" s="80"/>
      <c r="AH308" s="69"/>
      <c r="AI308" s="69"/>
      <c r="AJ308" s="80"/>
      <c r="AK308" s="80"/>
      <c r="AL308" s="69"/>
      <c r="AM308" s="69"/>
      <c r="AN308" s="80"/>
      <c r="AO308" s="80"/>
      <c r="AP308" s="69"/>
      <c r="AQ308" s="69"/>
      <c r="AR308" s="80"/>
      <c r="AS308" s="80"/>
      <c r="AT308" s="69"/>
      <c r="AU308" s="69"/>
      <c r="AV308" s="80"/>
      <c r="AW308" s="80"/>
      <c r="AX308" s="69"/>
      <c r="AY308" s="69"/>
      <c r="AZ308" s="80"/>
      <c r="BA308" s="80"/>
      <c r="BB308" s="69"/>
      <c r="BC308" s="69"/>
      <c r="BD308" s="80"/>
      <c r="BE308" s="80"/>
      <c r="BF308" s="69"/>
      <c r="BG308" s="69"/>
      <c r="BH308" s="80"/>
      <c r="BI308" s="80"/>
      <c r="BJ308" s="69"/>
      <c r="BK308" s="69"/>
      <c r="BL308" s="80"/>
      <c r="BM308" s="80"/>
      <c r="BN308" s="69"/>
      <c r="BO308" s="69"/>
      <c r="BP308" s="80"/>
      <c r="BQ308" s="80"/>
      <c r="BR308" s="69"/>
      <c r="BS308" s="69"/>
      <c r="BT308" s="80"/>
      <c r="BU308" s="80"/>
      <c r="BV308" s="69"/>
      <c r="BW308" s="69"/>
      <c r="BX308" s="80"/>
      <c r="BY308" s="80"/>
      <c r="BZ308" s="69"/>
      <c r="CA308" s="69"/>
      <c r="CB308" s="80"/>
      <c r="CC308" s="80"/>
      <c r="CD308" s="69"/>
      <c r="CE308" s="69"/>
      <c r="CF308" s="69"/>
      <c r="CG308" s="69"/>
      <c r="CH308" s="69"/>
      <c r="CI308" s="69"/>
      <c r="CJ308" s="68"/>
      <c r="CK308" s="69"/>
      <c r="CL308" s="185"/>
      <c r="CM308" s="67"/>
      <c r="CN308" s="67"/>
      <c r="CO308" s="69"/>
      <c r="CP308" s="185"/>
      <c r="CQ308" s="67"/>
      <c r="CR308" s="67"/>
      <c r="CS308" s="69"/>
      <c r="CT308" s="69"/>
      <c r="CU308" s="69"/>
      <c r="CV308" s="69"/>
      <c r="CW308" s="69"/>
      <c r="CX308" s="69"/>
      <c r="CY308" s="69"/>
      <c r="CZ308" s="69"/>
      <c r="DA308" s="69"/>
    </row>
    <row r="309" spans="2:105">
      <c r="B309" s="67"/>
      <c r="C309" s="67"/>
      <c r="D309" s="67"/>
      <c r="E309" s="69"/>
      <c r="F309" s="185"/>
      <c r="G309" s="67"/>
      <c r="H309" s="69"/>
      <c r="I309" s="69"/>
      <c r="J309" s="69"/>
      <c r="K309" s="69"/>
      <c r="L309" s="69"/>
      <c r="M309" s="69"/>
      <c r="N309" s="69"/>
      <c r="O309" s="69"/>
      <c r="P309" s="69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69"/>
      <c r="AD309" s="69"/>
      <c r="AE309" s="69"/>
      <c r="AF309" s="80"/>
      <c r="AG309" s="80"/>
      <c r="AH309" s="69"/>
      <c r="AI309" s="69"/>
      <c r="AJ309" s="80"/>
      <c r="AK309" s="80"/>
      <c r="AL309" s="69"/>
      <c r="AM309" s="69"/>
      <c r="AN309" s="80"/>
      <c r="AO309" s="80"/>
      <c r="AP309" s="69"/>
      <c r="AQ309" s="69"/>
      <c r="AR309" s="80"/>
      <c r="AS309" s="80"/>
      <c r="AT309" s="69"/>
      <c r="AU309" s="69"/>
      <c r="AV309" s="80"/>
      <c r="AW309" s="80"/>
      <c r="AX309" s="69"/>
      <c r="AY309" s="69"/>
      <c r="AZ309" s="80"/>
      <c r="BA309" s="80"/>
      <c r="BB309" s="69"/>
      <c r="BC309" s="69"/>
      <c r="BD309" s="80"/>
      <c r="BE309" s="80"/>
      <c r="BF309" s="69"/>
      <c r="BG309" s="69"/>
      <c r="BH309" s="80"/>
      <c r="BI309" s="80"/>
      <c r="BJ309" s="69"/>
      <c r="BK309" s="69"/>
      <c r="BL309" s="80"/>
      <c r="BM309" s="80"/>
      <c r="BN309" s="69"/>
      <c r="BO309" s="69"/>
      <c r="BP309" s="80"/>
      <c r="BQ309" s="80"/>
      <c r="BR309" s="69"/>
      <c r="BS309" s="69"/>
      <c r="BT309" s="80"/>
      <c r="BU309" s="80"/>
      <c r="BV309" s="69"/>
      <c r="BW309" s="69"/>
      <c r="BX309" s="80"/>
      <c r="BY309" s="80"/>
      <c r="BZ309" s="69"/>
      <c r="CA309" s="69"/>
      <c r="CB309" s="80"/>
      <c r="CC309" s="80"/>
      <c r="CD309" s="69"/>
      <c r="CE309" s="69"/>
      <c r="CF309" s="69"/>
      <c r="CG309" s="69"/>
      <c r="CH309" s="69"/>
      <c r="CI309" s="69"/>
      <c r="CJ309" s="68"/>
      <c r="CK309" s="69"/>
      <c r="CL309" s="185"/>
      <c r="CM309" s="67"/>
      <c r="CN309" s="67"/>
      <c r="CO309" s="69"/>
      <c r="CP309" s="185"/>
      <c r="CQ309" s="67"/>
      <c r="CR309" s="67"/>
      <c r="CS309" s="69"/>
      <c r="CT309" s="69"/>
      <c r="CU309" s="69"/>
      <c r="CV309" s="69"/>
      <c r="CW309" s="69"/>
      <c r="CX309" s="69"/>
      <c r="CY309" s="69"/>
      <c r="CZ309" s="69"/>
      <c r="DA309" s="69"/>
    </row>
    <row r="310" spans="2:105">
      <c r="B310" s="67"/>
      <c r="C310" s="67"/>
      <c r="D310" s="67"/>
      <c r="E310" s="69"/>
      <c r="F310" s="185"/>
      <c r="G310" s="67"/>
      <c r="H310" s="69"/>
      <c r="I310" s="69"/>
      <c r="J310" s="69"/>
      <c r="K310" s="69"/>
      <c r="L310" s="69"/>
      <c r="M310" s="69"/>
      <c r="N310" s="69"/>
      <c r="O310" s="69"/>
      <c r="P310" s="69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69"/>
      <c r="AD310" s="69"/>
      <c r="AE310" s="69"/>
      <c r="AF310" s="80"/>
      <c r="AG310" s="80"/>
      <c r="AH310" s="69"/>
      <c r="AI310" s="69"/>
      <c r="AJ310" s="80"/>
      <c r="AK310" s="80"/>
      <c r="AL310" s="69"/>
      <c r="AM310" s="69"/>
      <c r="AN310" s="80"/>
      <c r="AO310" s="80"/>
      <c r="AP310" s="69"/>
      <c r="AQ310" s="69"/>
      <c r="AR310" s="80"/>
      <c r="AS310" s="80"/>
      <c r="AT310" s="69"/>
      <c r="AU310" s="69"/>
      <c r="AV310" s="80"/>
      <c r="AW310" s="80"/>
      <c r="AX310" s="69"/>
      <c r="AY310" s="69"/>
      <c r="AZ310" s="80"/>
      <c r="BA310" s="80"/>
      <c r="BB310" s="69"/>
      <c r="BC310" s="69"/>
      <c r="BD310" s="80"/>
      <c r="BE310" s="80"/>
      <c r="BF310" s="69"/>
      <c r="BG310" s="69"/>
      <c r="BH310" s="80"/>
      <c r="BI310" s="80"/>
      <c r="BJ310" s="69"/>
      <c r="BK310" s="69"/>
      <c r="BL310" s="80"/>
      <c r="BM310" s="80"/>
      <c r="BN310" s="69"/>
      <c r="BO310" s="69"/>
      <c r="BP310" s="80"/>
      <c r="BQ310" s="80"/>
      <c r="BR310" s="69"/>
      <c r="BS310" s="69"/>
      <c r="BT310" s="80"/>
      <c r="BU310" s="80"/>
      <c r="BV310" s="69"/>
      <c r="BW310" s="69"/>
      <c r="BX310" s="80"/>
      <c r="BY310" s="80"/>
      <c r="BZ310" s="69"/>
      <c r="CA310" s="69"/>
      <c r="CB310" s="80"/>
      <c r="CC310" s="80"/>
      <c r="CD310" s="69"/>
      <c r="CE310" s="69"/>
      <c r="CF310" s="69"/>
      <c r="CG310" s="69"/>
      <c r="CH310" s="69"/>
      <c r="CI310" s="69"/>
      <c r="CJ310" s="68"/>
      <c r="CK310" s="69"/>
      <c r="CL310" s="185"/>
      <c r="CM310" s="67"/>
      <c r="CN310" s="67"/>
      <c r="CO310" s="69"/>
      <c r="CP310" s="185"/>
      <c r="CQ310" s="67"/>
      <c r="CR310" s="67"/>
      <c r="CS310" s="69"/>
      <c r="CT310" s="69"/>
      <c r="CU310" s="69"/>
      <c r="CV310" s="69"/>
      <c r="CW310" s="69"/>
      <c r="CX310" s="69"/>
      <c r="CY310" s="69"/>
      <c r="CZ310" s="69"/>
      <c r="DA310" s="69"/>
    </row>
    <row r="311" spans="2:105">
      <c r="B311" s="67"/>
      <c r="C311" s="67"/>
      <c r="D311" s="67"/>
      <c r="E311" s="69"/>
      <c r="F311" s="185"/>
      <c r="G311" s="67"/>
      <c r="H311" s="69"/>
      <c r="I311" s="69"/>
      <c r="J311" s="69"/>
      <c r="K311" s="69"/>
      <c r="L311" s="69"/>
      <c r="M311" s="69"/>
      <c r="N311" s="69"/>
      <c r="O311" s="69"/>
      <c r="P311" s="69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69"/>
      <c r="AD311" s="69"/>
      <c r="AE311" s="69"/>
      <c r="AF311" s="80"/>
      <c r="AG311" s="80"/>
      <c r="AH311" s="69"/>
      <c r="AI311" s="69"/>
      <c r="AJ311" s="80"/>
      <c r="AK311" s="80"/>
      <c r="AL311" s="69"/>
      <c r="AM311" s="69"/>
      <c r="AN311" s="80"/>
      <c r="AO311" s="80"/>
      <c r="AP311" s="69"/>
      <c r="AQ311" s="69"/>
      <c r="AR311" s="80"/>
      <c r="AS311" s="80"/>
      <c r="AT311" s="69"/>
      <c r="AU311" s="69"/>
      <c r="AV311" s="80"/>
      <c r="AW311" s="80"/>
      <c r="AX311" s="69"/>
      <c r="AY311" s="69"/>
      <c r="AZ311" s="80"/>
      <c r="BA311" s="80"/>
      <c r="BB311" s="69"/>
      <c r="BC311" s="69"/>
      <c r="BD311" s="80"/>
      <c r="BE311" s="80"/>
      <c r="BF311" s="69"/>
      <c r="BG311" s="69"/>
      <c r="BH311" s="80"/>
      <c r="BI311" s="80"/>
      <c r="BJ311" s="69"/>
      <c r="BK311" s="69"/>
      <c r="BL311" s="80"/>
      <c r="BM311" s="80"/>
      <c r="BN311" s="69"/>
      <c r="BO311" s="69"/>
      <c r="BP311" s="80"/>
      <c r="BQ311" s="80"/>
      <c r="BR311" s="69"/>
      <c r="BS311" s="69"/>
      <c r="BT311" s="80"/>
      <c r="BU311" s="80"/>
      <c r="BV311" s="69"/>
      <c r="BW311" s="69"/>
      <c r="BX311" s="80"/>
      <c r="BY311" s="80"/>
      <c r="BZ311" s="69"/>
      <c r="CA311" s="69"/>
      <c r="CB311" s="80"/>
      <c r="CC311" s="80"/>
      <c r="CD311" s="69"/>
      <c r="CE311" s="69"/>
      <c r="CF311" s="69"/>
      <c r="CG311" s="69"/>
      <c r="CH311" s="69"/>
      <c r="CI311" s="69"/>
      <c r="CJ311" s="68"/>
      <c r="CK311" s="69"/>
      <c r="CL311" s="185"/>
      <c r="CM311" s="67"/>
      <c r="CN311" s="67"/>
      <c r="CO311" s="69"/>
      <c r="CP311" s="185"/>
      <c r="CQ311" s="67"/>
      <c r="CR311" s="67"/>
      <c r="CS311" s="69"/>
      <c r="CT311" s="69"/>
      <c r="CU311" s="69"/>
      <c r="CV311" s="69"/>
      <c r="CW311" s="69"/>
      <c r="CX311" s="69"/>
      <c r="CY311" s="69"/>
      <c r="CZ311" s="69"/>
      <c r="DA311" s="69"/>
    </row>
    <row r="312" spans="2:105">
      <c r="B312" s="67"/>
      <c r="C312" s="67"/>
      <c r="D312" s="67"/>
      <c r="E312" s="69"/>
      <c r="F312" s="185"/>
      <c r="G312" s="67"/>
      <c r="H312" s="69"/>
      <c r="I312" s="69"/>
      <c r="J312" s="69"/>
      <c r="K312" s="69"/>
      <c r="L312" s="69"/>
      <c r="M312" s="69"/>
      <c r="N312" s="69"/>
      <c r="O312" s="69"/>
      <c r="P312" s="69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69"/>
      <c r="AD312" s="69"/>
      <c r="AE312" s="69"/>
      <c r="AF312" s="80"/>
      <c r="AG312" s="80"/>
      <c r="AH312" s="69"/>
      <c r="AI312" s="69"/>
      <c r="AJ312" s="80"/>
      <c r="AK312" s="80"/>
      <c r="AL312" s="69"/>
      <c r="AM312" s="69"/>
      <c r="AN312" s="80"/>
      <c r="AO312" s="80"/>
      <c r="AP312" s="69"/>
      <c r="AQ312" s="69"/>
      <c r="AR312" s="80"/>
      <c r="AS312" s="80"/>
      <c r="AT312" s="69"/>
      <c r="AU312" s="69"/>
      <c r="AV312" s="80"/>
      <c r="AW312" s="80"/>
      <c r="AX312" s="69"/>
      <c r="AY312" s="69"/>
      <c r="AZ312" s="80"/>
      <c r="BA312" s="80"/>
      <c r="BB312" s="69"/>
      <c r="BC312" s="69"/>
      <c r="BD312" s="80"/>
      <c r="BE312" s="80"/>
      <c r="BF312" s="69"/>
      <c r="BG312" s="69"/>
      <c r="BH312" s="80"/>
      <c r="BI312" s="80"/>
      <c r="BJ312" s="69"/>
      <c r="BK312" s="69"/>
      <c r="BL312" s="80"/>
      <c r="BM312" s="80"/>
      <c r="BN312" s="69"/>
      <c r="BO312" s="69"/>
      <c r="BP312" s="80"/>
      <c r="BQ312" s="80"/>
      <c r="BR312" s="69"/>
      <c r="BS312" s="69"/>
      <c r="BT312" s="80"/>
      <c r="BU312" s="80"/>
      <c r="BV312" s="69"/>
      <c r="BW312" s="69"/>
      <c r="BX312" s="80"/>
      <c r="BY312" s="80"/>
      <c r="BZ312" s="69"/>
      <c r="CA312" s="69"/>
      <c r="CB312" s="80"/>
      <c r="CC312" s="80"/>
      <c r="CD312" s="69"/>
      <c r="CE312" s="69"/>
      <c r="CF312" s="69"/>
      <c r="CG312" s="69"/>
      <c r="CH312" s="69"/>
      <c r="CI312" s="69"/>
      <c r="CJ312" s="68"/>
      <c r="CK312" s="69"/>
      <c r="CL312" s="185"/>
      <c r="CM312" s="67"/>
      <c r="CN312" s="67"/>
      <c r="CO312" s="69"/>
      <c r="CP312" s="185"/>
      <c r="CQ312" s="67"/>
      <c r="CR312" s="67"/>
      <c r="CS312" s="69"/>
      <c r="CT312" s="69"/>
      <c r="CU312" s="69"/>
      <c r="CV312" s="69"/>
      <c r="CW312" s="69"/>
      <c r="CX312" s="69"/>
      <c r="CY312" s="69"/>
      <c r="CZ312" s="69"/>
      <c r="DA312" s="69"/>
    </row>
    <row r="313" spans="2:105">
      <c r="B313" s="67"/>
      <c r="C313" s="67"/>
      <c r="D313" s="67"/>
      <c r="E313" s="69"/>
      <c r="F313" s="185"/>
      <c r="G313" s="67"/>
      <c r="H313" s="69"/>
      <c r="I313" s="69"/>
      <c r="J313" s="69"/>
      <c r="K313" s="69"/>
      <c r="L313" s="69"/>
      <c r="M313" s="69"/>
      <c r="N313" s="69"/>
      <c r="O313" s="69"/>
      <c r="P313" s="69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69"/>
      <c r="AD313" s="69"/>
      <c r="AE313" s="69"/>
      <c r="AF313" s="80"/>
      <c r="AG313" s="80"/>
      <c r="AH313" s="69"/>
      <c r="AI313" s="69"/>
      <c r="AJ313" s="80"/>
      <c r="AK313" s="80"/>
      <c r="AL313" s="69"/>
      <c r="AM313" s="69"/>
      <c r="AN313" s="80"/>
      <c r="AO313" s="80"/>
      <c r="AP313" s="69"/>
      <c r="AQ313" s="69"/>
      <c r="AR313" s="80"/>
      <c r="AS313" s="80"/>
      <c r="AT313" s="69"/>
      <c r="AU313" s="69"/>
      <c r="AV313" s="80"/>
      <c r="AW313" s="80"/>
      <c r="AX313" s="69"/>
      <c r="AY313" s="69"/>
      <c r="AZ313" s="80"/>
      <c r="BA313" s="80"/>
      <c r="BB313" s="69"/>
      <c r="BC313" s="69"/>
      <c r="BD313" s="80"/>
      <c r="BE313" s="80"/>
      <c r="BF313" s="69"/>
      <c r="BG313" s="69"/>
      <c r="BH313" s="80"/>
      <c r="BI313" s="80"/>
      <c r="BJ313" s="69"/>
      <c r="BK313" s="69"/>
      <c r="BL313" s="80"/>
      <c r="BM313" s="80"/>
      <c r="BN313" s="69"/>
      <c r="BO313" s="69"/>
      <c r="BP313" s="80"/>
      <c r="BQ313" s="80"/>
      <c r="BR313" s="69"/>
      <c r="BS313" s="69"/>
      <c r="BT313" s="80"/>
      <c r="BU313" s="80"/>
      <c r="BV313" s="69"/>
      <c r="BW313" s="69"/>
      <c r="BX313" s="80"/>
      <c r="BY313" s="80"/>
      <c r="BZ313" s="69"/>
      <c r="CA313" s="69"/>
      <c r="CB313" s="80"/>
      <c r="CC313" s="80"/>
      <c r="CD313" s="69"/>
      <c r="CE313" s="69"/>
      <c r="CF313" s="69"/>
      <c r="CG313" s="69"/>
      <c r="CH313" s="69"/>
      <c r="CI313" s="69"/>
      <c r="CJ313" s="68"/>
      <c r="CK313" s="69"/>
      <c r="CL313" s="185"/>
      <c r="CM313" s="67"/>
      <c r="CN313" s="67"/>
      <c r="CO313" s="69"/>
      <c r="CP313" s="185"/>
      <c r="CQ313" s="67"/>
      <c r="CR313" s="67"/>
      <c r="CS313" s="69"/>
      <c r="CT313" s="69"/>
      <c r="CU313" s="69"/>
      <c r="CV313" s="69"/>
      <c r="CW313" s="69"/>
      <c r="CX313" s="69"/>
      <c r="CY313" s="69"/>
      <c r="CZ313" s="69"/>
      <c r="DA313" s="69"/>
    </row>
    <row r="314" spans="2:105">
      <c r="B314" s="67"/>
      <c r="C314" s="67"/>
      <c r="D314" s="67"/>
      <c r="E314" s="69"/>
      <c r="F314" s="185"/>
      <c r="G314" s="67"/>
      <c r="H314" s="69"/>
      <c r="I314" s="69"/>
      <c r="J314" s="69"/>
      <c r="K314" s="69"/>
      <c r="L314" s="69"/>
      <c r="M314" s="69"/>
      <c r="N314" s="69"/>
      <c r="O314" s="69"/>
      <c r="P314" s="69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69"/>
      <c r="AD314" s="69"/>
      <c r="AE314" s="69"/>
      <c r="AF314" s="80"/>
      <c r="AG314" s="80"/>
      <c r="AH314" s="69"/>
      <c r="AI314" s="69"/>
      <c r="AJ314" s="80"/>
      <c r="AK314" s="80"/>
      <c r="AL314" s="69"/>
      <c r="AM314" s="69"/>
      <c r="AN314" s="80"/>
      <c r="AO314" s="80"/>
      <c r="AP314" s="69"/>
      <c r="AQ314" s="69"/>
      <c r="AR314" s="80"/>
      <c r="AS314" s="80"/>
      <c r="AT314" s="69"/>
      <c r="AU314" s="69"/>
      <c r="AV314" s="80"/>
      <c r="AW314" s="80"/>
      <c r="AX314" s="69"/>
      <c r="AY314" s="69"/>
      <c r="AZ314" s="80"/>
      <c r="BA314" s="80"/>
      <c r="BB314" s="69"/>
      <c r="BC314" s="69"/>
      <c r="BD314" s="80"/>
      <c r="BE314" s="80"/>
      <c r="BF314" s="69"/>
      <c r="BG314" s="69"/>
      <c r="BH314" s="80"/>
      <c r="BI314" s="80"/>
      <c r="BJ314" s="69"/>
      <c r="BK314" s="69"/>
      <c r="BL314" s="80"/>
      <c r="BM314" s="80"/>
      <c r="BN314" s="69"/>
      <c r="BO314" s="69"/>
      <c r="BP314" s="80"/>
      <c r="BQ314" s="80"/>
      <c r="BR314" s="69"/>
      <c r="BS314" s="69"/>
      <c r="BT314" s="80"/>
      <c r="BU314" s="80"/>
      <c r="BV314" s="69"/>
      <c r="BW314" s="69"/>
      <c r="BX314" s="80"/>
      <c r="BY314" s="80"/>
      <c r="BZ314" s="69"/>
      <c r="CA314" s="69"/>
      <c r="CB314" s="80"/>
      <c r="CC314" s="80"/>
      <c r="CD314" s="69"/>
      <c r="CE314" s="69"/>
      <c r="CF314" s="69"/>
      <c r="CG314" s="69"/>
      <c r="CH314" s="69"/>
      <c r="CI314" s="69"/>
      <c r="CJ314" s="68"/>
      <c r="CK314" s="69"/>
      <c r="CL314" s="185"/>
      <c r="CM314" s="67"/>
      <c r="CN314" s="67"/>
      <c r="CO314" s="69"/>
      <c r="CP314" s="185"/>
      <c r="CQ314" s="67"/>
      <c r="CR314" s="67"/>
      <c r="CS314" s="69"/>
      <c r="CT314" s="69"/>
      <c r="CU314" s="69"/>
      <c r="CV314" s="69"/>
      <c r="CW314" s="69"/>
      <c r="CX314" s="69"/>
      <c r="CY314" s="69"/>
      <c r="CZ314" s="69"/>
      <c r="DA314" s="69"/>
    </row>
    <row r="315" spans="2:105">
      <c r="B315" s="67"/>
      <c r="C315" s="67"/>
      <c r="D315" s="67"/>
      <c r="E315" s="69"/>
      <c r="F315" s="185"/>
      <c r="G315" s="67"/>
      <c r="H315" s="69"/>
      <c r="I315" s="69"/>
      <c r="J315" s="69"/>
      <c r="K315" s="69"/>
      <c r="L315" s="69"/>
      <c r="M315" s="69"/>
      <c r="N315" s="69"/>
      <c r="O315" s="69"/>
      <c r="P315" s="69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69"/>
      <c r="AD315" s="69"/>
      <c r="AE315" s="69"/>
      <c r="AF315" s="80"/>
      <c r="AG315" s="80"/>
      <c r="AH315" s="69"/>
      <c r="AI315" s="69"/>
      <c r="AJ315" s="80"/>
      <c r="AK315" s="80"/>
      <c r="AL315" s="69"/>
      <c r="AM315" s="69"/>
      <c r="AN315" s="80"/>
      <c r="AO315" s="80"/>
      <c r="AP315" s="69"/>
      <c r="AQ315" s="69"/>
      <c r="AR315" s="80"/>
      <c r="AS315" s="80"/>
      <c r="AT315" s="69"/>
      <c r="AU315" s="69"/>
      <c r="AV315" s="80"/>
      <c r="AW315" s="80"/>
      <c r="AX315" s="69"/>
      <c r="AY315" s="69"/>
      <c r="AZ315" s="80"/>
      <c r="BA315" s="80"/>
      <c r="BB315" s="69"/>
      <c r="BC315" s="69"/>
      <c r="BD315" s="80"/>
      <c r="BE315" s="80"/>
      <c r="BF315" s="69"/>
      <c r="BG315" s="69"/>
      <c r="BH315" s="80"/>
      <c r="BI315" s="80"/>
      <c r="BJ315" s="69"/>
      <c r="BK315" s="69"/>
      <c r="BL315" s="80"/>
      <c r="BM315" s="80"/>
      <c r="BN315" s="69"/>
      <c r="BO315" s="69"/>
      <c r="BP315" s="80"/>
      <c r="BQ315" s="80"/>
      <c r="BR315" s="69"/>
      <c r="BS315" s="69"/>
      <c r="BT315" s="80"/>
      <c r="BU315" s="80"/>
      <c r="BV315" s="69"/>
      <c r="BW315" s="69"/>
      <c r="BX315" s="80"/>
      <c r="BY315" s="80"/>
      <c r="BZ315" s="69"/>
      <c r="CA315" s="69"/>
      <c r="CB315" s="80"/>
      <c r="CC315" s="80"/>
      <c r="CD315" s="69"/>
      <c r="CE315" s="69"/>
      <c r="CF315" s="69"/>
      <c r="CG315" s="69"/>
      <c r="CH315" s="69"/>
      <c r="CI315" s="69"/>
      <c r="CJ315" s="68"/>
      <c r="CK315" s="69"/>
      <c r="CL315" s="185"/>
      <c r="CM315" s="67"/>
      <c r="CN315" s="67"/>
      <c r="CO315" s="69"/>
      <c r="CP315" s="185"/>
      <c r="CQ315" s="67"/>
      <c r="CR315" s="67"/>
      <c r="CS315" s="69"/>
      <c r="CT315" s="69"/>
      <c r="CU315" s="69"/>
      <c r="CV315" s="69"/>
      <c r="CW315" s="69"/>
      <c r="CX315" s="69"/>
      <c r="CY315" s="69"/>
      <c r="CZ315" s="69"/>
      <c r="DA315" s="69"/>
    </row>
    <row r="316" spans="2:105">
      <c r="B316" s="67"/>
      <c r="C316" s="67"/>
      <c r="D316" s="67"/>
      <c r="E316" s="69"/>
      <c r="F316" s="185"/>
      <c r="G316" s="67"/>
      <c r="H316" s="69"/>
      <c r="I316" s="69"/>
      <c r="J316" s="69"/>
      <c r="K316" s="69"/>
      <c r="L316" s="69"/>
      <c r="M316" s="69"/>
      <c r="N316" s="69"/>
      <c r="O316" s="69"/>
      <c r="P316" s="69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69"/>
      <c r="AD316" s="69"/>
      <c r="AE316" s="69"/>
      <c r="AF316" s="80"/>
      <c r="AG316" s="80"/>
      <c r="AH316" s="69"/>
      <c r="AI316" s="69"/>
      <c r="AJ316" s="80"/>
      <c r="AK316" s="80"/>
      <c r="AL316" s="69"/>
      <c r="AM316" s="69"/>
      <c r="AN316" s="80"/>
      <c r="AO316" s="80"/>
      <c r="AP316" s="69"/>
      <c r="AQ316" s="69"/>
      <c r="AR316" s="80"/>
      <c r="AS316" s="80"/>
      <c r="AT316" s="69"/>
      <c r="AU316" s="69"/>
      <c r="AV316" s="80"/>
      <c r="AW316" s="80"/>
      <c r="AX316" s="69"/>
      <c r="AY316" s="69"/>
      <c r="AZ316" s="80"/>
      <c r="BA316" s="80"/>
      <c r="BB316" s="69"/>
      <c r="BC316" s="69"/>
      <c r="BD316" s="80"/>
      <c r="BE316" s="80"/>
      <c r="BF316" s="69"/>
      <c r="BG316" s="69"/>
      <c r="BH316" s="80"/>
      <c r="BI316" s="80"/>
      <c r="BJ316" s="69"/>
      <c r="BK316" s="69"/>
      <c r="BL316" s="80"/>
      <c r="BM316" s="80"/>
      <c r="BN316" s="69"/>
      <c r="BO316" s="69"/>
      <c r="BP316" s="80"/>
      <c r="BQ316" s="80"/>
      <c r="BR316" s="69"/>
      <c r="BS316" s="69"/>
      <c r="BT316" s="80"/>
      <c r="BU316" s="80"/>
      <c r="BV316" s="69"/>
      <c r="BW316" s="69"/>
      <c r="BX316" s="80"/>
      <c r="BY316" s="80"/>
      <c r="BZ316" s="69"/>
      <c r="CA316" s="69"/>
      <c r="CB316" s="80"/>
      <c r="CC316" s="80"/>
      <c r="CD316" s="69"/>
      <c r="CE316" s="69"/>
      <c r="CF316" s="69"/>
      <c r="CG316" s="69"/>
      <c r="CH316" s="69"/>
      <c r="CI316" s="69"/>
      <c r="CJ316" s="68"/>
      <c r="CK316" s="69"/>
      <c r="CL316" s="185"/>
      <c r="CM316" s="67"/>
      <c r="CN316" s="67"/>
      <c r="CO316" s="69"/>
      <c r="CP316" s="185"/>
      <c r="CQ316" s="67"/>
      <c r="CR316" s="67"/>
      <c r="CS316" s="69"/>
      <c r="CT316" s="69"/>
      <c r="CU316" s="69"/>
      <c r="CV316" s="69"/>
      <c r="CW316" s="69"/>
      <c r="CX316" s="69"/>
      <c r="CY316" s="69"/>
      <c r="CZ316" s="69"/>
      <c r="DA316" s="69"/>
    </row>
    <row r="317" spans="2:105">
      <c r="B317" s="67"/>
      <c r="C317" s="67"/>
      <c r="D317" s="67"/>
      <c r="E317" s="69"/>
      <c r="F317" s="185"/>
      <c r="G317" s="67"/>
      <c r="H317" s="69"/>
      <c r="I317" s="69"/>
      <c r="J317" s="69"/>
      <c r="K317" s="69"/>
      <c r="L317" s="69"/>
      <c r="M317" s="69"/>
      <c r="N317" s="69"/>
      <c r="O317" s="69"/>
      <c r="P317" s="69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69"/>
      <c r="AD317" s="69"/>
      <c r="AE317" s="69"/>
      <c r="AF317" s="80"/>
      <c r="AG317" s="80"/>
      <c r="AH317" s="69"/>
      <c r="AI317" s="69"/>
      <c r="AJ317" s="80"/>
      <c r="AK317" s="80"/>
      <c r="AL317" s="69"/>
      <c r="AM317" s="69"/>
      <c r="AN317" s="80"/>
      <c r="AO317" s="80"/>
      <c r="AP317" s="69"/>
      <c r="AQ317" s="69"/>
      <c r="AR317" s="80"/>
      <c r="AS317" s="80"/>
      <c r="AT317" s="69"/>
      <c r="AU317" s="69"/>
      <c r="AV317" s="80"/>
      <c r="AW317" s="80"/>
      <c r="AX317" s="69"/>
      <c r="AY317" s="69"/>
      <c r="AZ317" s="80"/>
      <c r="BA317" s="80"/>
      <c r="BB317" s="69"/>
      <c r="BC317" s="69"/>
      <c r="BD317" s="80"/>
      <c r="BE317" s="80"/>
      <c r="BF317" s="69"/>
      <c r="BG317" s="69"/>
      <c r="BH317" s="80"/>
      <c r="BI317" s="80"/>
      <c r="BJ317" s="69"/>
      <c r="BK317" s="69"/>
      <c r="BL317" s="80"/>
      <c r="BM317" s="80"/>
      <c r="BN317" s="69"/>
      <c r="BO317" s="69"/>
      <c r="BP317" s="80"/>
      <c r="BQ317" s="80"/>
      <c r="BR317" s="69"/>
      <c r="BS317" s="69"/>
      <c r="BT317" s="80"/>
      <c r="BU317" s="80"/>
      <c r="BV317" s="69"/>
      <c r="BW317" s="69"/>
      <c r="BX317" s="80"/>
      <c r="BY317" s="80"/>
      <c r="BZ317" s="69"/>
      <c r="CA317" s="69"/>
      <c r="CB317" s="80"/>
      <c r="CC317" s="80"/>
      <c r="CD317" s="69"/>
      <c r="CE317" s="69"/>
      <c r="CF317" s="69"/>
      <c r="CG317" s="69"/>
      <c r="CH317" s="69"/>
      <c r="CI317" s="69"/>
      <c r="CJ317" s="68"/>
      <c r="CK317" s="69"/>
      <c r="CL317" s="185"/>
      <c r="CM317" s="67"/>
      <c r="CN317" s="67"/>
      <c r="CO317" s="69"/>
      <c r="CP317" s="185"/>
      <c r="CQ317" s="67"/>
      <c r="CR317" s="67"/>
      <c r="CS317" s="69"/>
      <c r="CT317" s="69"/>
      <c r="CU317" s="69"/>
      <c r="CV317" s="69"/>
      <c r="CW317" s="69"/>
      <c r="CX317" s="69"/>
      <c r="CY317" s="69"/>
      <c r="CZ317" s="69"/>
      <c r="DA317" s="69"/>
    </row>
    <row r="318" spans="2:105">
      <c r="B318" s="67"/>
      <c r="C318" s="67"/>
      <c r="D318" s="67"/>
      <c r="E318" s="69"/>
      <c r="F318" s="185"/>
      <c r="G318" s="67"/>
      <c r="H318" s="69"/>
      <c r="I318" s="69"/>
      <c r="J318" s="69"/>
      <c r="K318" s="69"/>
      <c r="L318" s="69"/>
      <c r="M318" s="69"/>
      <c r="N318" s="69"/>
      <c r="O318" s="69"/>
      <c r="P318" s="69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69"/>
      <c r="AD318" s="69"/>
      <c r="AE318" s="69"/>
      <c r="AF318" s="80"/>
      <c r="AG318" s="80"/>
      <c r="AH318" s="69"/>
      <c r="AI318" s="69"/>
      <c r="AJ318" s="80"/>
      <c r="AK318" s="80"/>
      <c r="AL318" s="69"/>
      <c r="AM318" s="69"/>
      <c r="AN318" s="80"/>
      <c r="AO318" s="80"/>
      <c r="AP318" s="69"/>
      <c r="AQ318" s="69"/>
      <c r="AR318" s="80"/>
      <c r="AS318" s="80"/>
      <c r="AT318" s="69"/>
      <c r="AU318" s="69"/>
      <c r="AV318" s="80"/>
      <c r="AW318" s="80"/>
      <c r="AX318" s="69"/>
      <c r="AY318" s="69"/>
      <c r="AZ318" s="80"/>
      <c r="BA318" s="80"/>
      <c r="BB318" s="69"/>
      <c r="BC318" s="69"/>
      <c r="BD318" s="80"/>
      <c r="BE318" s="80"/>
      <c r="BF318" s="69"/>
      <c r="BG318" s="69"/>
      <c r="BH318" s="80"/>
      <c r="BI318" s="80"/>
      <c r="BJ318" s="69"/>
      <c r="BK318" s="69"/>
      <c r="BL318" s="80"/>
      <c r="BM318" s="80"/>
      <c r="BN318" s="69"/>
      <c r="BO318" s="69"/>
      <c r="BP318" s="80"/>
      <c r="BQ318" s="80"/>
      <c r="BR318" s="69"/>
      <c r="BS318" s="69"/>
      <c r="BT318" s="80"/>
      <c r="BU318" s="80"/>
      <c r="BV318" s="69"/>
      <c r="BW318" s="69"/>
      <c r="BX318" s="80"/>
      <c r="BY318" s="80"/>
      <c r="BZ318" s="69"/>
      <c r="CA318" s="69"/>
      <c r="CB318" s="80"/>
      <c r="CC318" s="80"/>
      <c r="CD318" s="69"/>
      <c r="CE318" s="69"/>
      <c r="CF318" s="69"/>
      <c r="CG318" s="69"/>
      <c r="CH318" s="69"/>
      <c r="CI318" s="69"/>
      <c r="CJ318" s="68"/>
      <c r="CK318" s="69"/>
      <c r="CL318" s="185"/>
      <c r="CM318" s="67"/>
      <c r="CN318" s="67"/>
      <c r="CO318" s="69"/>
      <c r="CP318" s="185"/>
      <c r="CQ318" s="67"/>
      <c r="CR318" s="67"/>
      <c r="CS318" s="69"/>
      <c r="CT318" s="69"/>
      <c r="CU318" s="69"/>
      <c r="CV318" s="69"/>
      <c r="CW318" s="69"/>
      <c r="CX318" s="69"/>
      <c r="CY318" s="69"/>
      <c r="CZ318" s="69"/>
      <c r="DA318" s="69"/>
    </row>
    <row r="319" spans="2:105">
      <c r="B319" s="67"/>
      <c r="C319" s="67"/>
      <c r="D319" s="67"/>
      <c r="E319" s="69"/>
      <c r="F319" s="185"/>
      <c r="G319" s="67"/>
      <c r="H319" s="69"/>
      <c r="I319" s="69"/>
      <c r="J319" s="69"/>
      <c r="K319" s="69"/>
      <c r="L319" s="69"/>
      <c r="M319" s="69"/>
      <c r="N319" s="69"/>
      <c r="O319" s="69"/>
      <c r="P319" s="69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69"/>
      <c r="AD319" s="69"/>
      <c r="AE319" s="69"/>
      <c r="AF319" s="80"/>
      <c r="AG319" s="80"/>
      <c r="AH319" s="69"/>
      <c r="AI319" s="69"/>
      <c r="AJ319" s="80"/>
      <c r="AK319" s="80"/>
      <c r="AL319" s="69"/>
      <c r="AM319" s="69"/>
      <c r="AN319" s="80"/>
      <c r="AO319" s="80"/>
      <c r="AP319" s="69"/>
      <c r="AQ319" s="69"/>
      <c r="AR319" s="80"/>
      <c r="AS319" s="80"/>
      <c r="AT319" s="69"/>
      <c r="AU319" s="69"/>
      <c r="AV319" s="80"/>
      <c r="AW319" s="80"/>
      <c r="AX319" s="69"/>
      <c r="AY319" s="69"/>
      <c r="AZ319" s="80"/>
      <c r="BA319" s="80"/>
      <c r="BB319" s="69"/>
      <c r="BC319" s="69"/>
      <c r="BD319" s="80"/>
      <c r="BE319" s="80"/>
      <c r="BF319" s="69"/>
      <c r="BG319" s="69"/>
      <c r="BH319" s="80"/>
      <c r="BI319" s="80"/>
      <c r="BJ319" s="69"/>
      <c r="BK319" s="69"/>
      <c r="BL319" s="80"/>
      <c r="BM319" s="80"/>
      <c r="BN319" s="69"/>
      <c r="BO319" s="69"/>
      <c r="BP319" s="80"/>
      <c r="BQ319" s="80"/>
      <c r="BR319" s="69"/>
      <c r="BS319" s="69"/>
      <c r="BT319" s="80"/>
      <c r="BU319" s="80"/>
      <c r="BV319" s="69"/>
      <c r="BW319" s="69"/>
      <c r="BX319" s="80"/>
      <c r="BY319" s="80"/>
      <c r="BZ319" s="69"/>
      <c r="CA319" s="69"/>
      <c r="CB319" s="80"/>
      <c r="CC319" s="80"/>
      <c r="CD319" s="69"/>
      <c r="CE319" s="69"/>
      <c r="CF319" s="69"/>
      <c r="CG319" s="69"/>
      <c r="CH319" s="69"/>
      <c r="CI319" s="69"/>
      <c r="CJ319" s="68"/>
      <c r="CK319" s="69"/>
      <c r="CL319" s="185"/>
      <c r="CM319" s="67"/>
      <c r="CN319" s="67"/>
      <c r="CO319" s="69"/>
      <c r="CP319" s="185"/>
      <c r="CQ319" s="67"/>
      <c r="CR319" s="67"/>
      <c r="CS319" s="69"/>
      <c r="CT319" s="69"/>
      <c r="CU319" s="69"/>
      <c r="CV319" s="69"/>
      <c r="CW319" s="69"/>
      <c r="CX319" s="69"/>
      <c r="CY319" s="69"/>
      <c r="CZ319" s="69"/>
      <c r="DA319" s="69"/>
    </row>
    <row r="320" spans="2:105">
      <c r="B320" s="67"/>
      <c r="C320" s="67"/>
      <c r="D320" s="67"/>
      <c r="E320" s="69"/>
      <c r="F320" s="185"/>
      <c r="G320" s="67"/>
      <c r="H320" s="69"/>
      <c r="I320" s="69"/>
      <c r="J320" s="69"/>
      <c r="K320" s="69"/>
      <c r="L320" s="69"/>
      <c r="M320" s="69"/>
      <c r="N320" s="69"/>
      <c r="O320" s="69"/>
      <c r="P320" s="69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69"/>
      <c r="AD320" s="69"/>
      <c r="AE320" s="69"/>
      <c r="AF320" s="80"/>
      <c r="AG320" s="80"/>
      <c r="AH320" s="69"/>
      <c r="AI320" s="69"/>
      <c r="AJ320" s="80"/>
      <c r="AK320" s="80"/>
      <c r="AL320" s="69"/>
      <c r="AM320" s="69"/>
      <c r="AN320" s="80"/>
      <c r="AO320" s="80"/>
      <c r="AP320" s="69"/>
      <c r="AQ320" s="69"/>
      <c r="AR320" s="80"/>
      <c r="AS320" s="80"/>
      <c r="AT320" s="69"/>
      <c r="AU320" s="69"/>
      <c r="AV320" s="80"/>
      <c r="AW320" s="80"/>
      <c r="AX320" s="69"/>
      <c r="AY320" s="69"/>
      <c r="AZ320" s="80"/>
      <c r="BA320" s="80"/>
      <c r="BB320" s="69"/>
      <c r="BC320" s="69"/>
      <c r="BD320" s="80"/>
      <c r="BE320" s="80"/>
      <c r="BF320" s="69"/>
      <c r="BG320" s="69"/>
      <c r="BH320" s="80"/>
      <c r="BI320" s="80"/>
      <c r="BJ320" s="69"/>
      <c r="BK320" s="69"/>
      <c r="BL320" s="80"/>
      <c r="BM320" s="80"/>
      <c r="BN320" s="69"/>
      <c r="BO320" s="69"/>
      <c r="BP320" s="80"/>
      <c r="BQ320" s="80"/>
      <c r="BR320" s="69"/>
      <c r="BS320" s="69"/>
      <c r="BT320" s="80"/>
      <c r="BU320" s="80"/>
      <c r="BV320" s="69"/>
      <c r="BW320" s="69"/>
      <c r="BX320" s="80"/>
      <c r="BY320" s="80"/>
      <c r="BZ320" s="69"/>
      <c r="CA320" s="69"/>
      <c r="CB320" s="80"/>
      <c r="CC320" s="80"/>
      <c r="CD320" s="69"/>
      <c r="CE320" s="69"/>
      <c r="CF320" s="69"/>
      <c r="CG320" s="69"/>
      <c r="CH320" s="69"/>
      <c r="CI320" s="69"/>
      <c r="CJ320" s="68"/>
      <c r="CK320" s="69"/>
      <c r="CL320" s="185"/>
      <c r="CM320" s="67"/>
      <c r="CN320" s="67"/>
      <c r="CO320" s="69"/>
      <c r="CP320" s="185"/>
      <c r="CQ320" s="67"/>
      <c r="CR320" s="67"/>
      <c r="CS320" s="69"/>
      <c r="CT320" s="69"/>
      <c r="CU320" s="69"/>
      <c r="CV320" s="69"/>
      <c r="CW320" s="69"/>
      <c r="CX320" s="69"/>
      <c r="CY320" s="69"/>
      <c r="CZ320" s="69"/>
      <c r="DA320" s="69"/>
    </row>
    <row r="321" spans="2:105">
      <c r="B321" s="67"/>
      <c r="C321" s="67"/>
      <c r="D321" s="67"/>
      <c r="E321" s="69"/>
      <c r="F321" s="185"/>
      <c r="G321" s="67"/>
      <c r="H321" s="69"/>
      <c r="I321" s="69"/>
      <c r="J321" s="69"/>
      <c r="K321" s="69"/>
      <c r="L321" s="69"/>
      <c r="M321" s="69"/>
      <c r="N321" s="69"/>
      <c r="O321" s="69"/>
      <c r="P321" s="69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69"/>
      <c r="AD321" s="69"/>
      <c r="AE321" s="69"/>
      <c r="AF321" s="80"/>
      <c r="AG321" s="80"/>
      <c r="AH321" s="69"/>
      <c r="AI321" s="69"/>
      <c r="AJ321" s="80"/>
      <c r="AK321" s="80"/>
      <c r="AL321" s="69"/>
      <c r="AM321" s="69"/>
      <c r="AN321" s="80"/>
      <c r="AO321" s="80"/>
      <c r="AP321" s="69"/>
      <c r="AQ321" s="69"/>
      <c r="AR321" s="80"/>
      <c r="AS321" s="80"/>
      <c r="AT321" s="69"/>
      <c r="AU321" s="69"/>
      <c r="AV321" s="80"/>
      <c r="AW321" s="80"/>
      <c r="AX321" s="69"/>
      <c r="AY321" s="69"/>
      <c r="AZ321" s="80"/>
      <c r="BA321" s="80"/>
      <c r="BB321" s="69"/>
      <c r="BC321" s="69"/>
      <c r="BD321" s="80"/>
      <c r="BE321" s="80"/>
      <c r="BF321" s="69"/>
      <c r="BG321" s="69"/>
      <c r="BH321" s="80"/>
      <c r="BI321" s="80"/>
      <c r="BJ321" s="69"/>
      <c r="BK321" s="69"/>
      <c r="BL321" s="80"/>
      <c r="BM321" s="80"/>
      <c r="BN321" s="69"/>
      <c r="BO321" s="69"/>
      <c r="BP321" s="80"/>
      <c r="BQ321" s="80"/>
      <c r="BR321" s="69"/>
      <c r="BS321" s="69"/>
      <c r="BT321" s="80"/>
      <c r="BU321" s="80"/>
      <c r="BV321" s="69"/>
      <c r="BW321" s="69"/>
      <c r="BX321" s="80"/>
      <c r="BY321" s="80"/>
      <c r="BZ321" s="69"/>
      <c r="CA321" s="69"/>
      <c r="CB321" s="80"/>
      <c r="CC321" s="80"/>
      <c r="CD321" s="69"/>
      <c r="CE321" s="69"/>
      <c r="CF321" s="69"/>
      <c r="CG321" s="69"/>
      <c r="CH321" s="69"/>
      <c r="CI321" s="69"/>
      <c r="CJ321" s="68"/>
      <c r="CK321" s="69"/>
      <c r="CL321" s="185"/>
      <c r="CM321" s="67"/>
      <c r="CN321" s="67"/>
      <c r="CO321" s="69"/>
      <c r="CP321" s="185"/>
      <c r="CQ321" s="67"/>
      <c r="CR321" s="67"/>
      <c r="CS321" s="69"/>
      <c r="CT321" s="69"/>
      <c r="CU321" s="69"/>
      <c r="CV321" s="69"/>
      <c r="CW321" s="69"/>
      <c r="CX321" s="69"/>
      <c r="CY321" s="69"/>
      <c r="CZ321" s="69"/>
      <c r="DA321" s="69"/>
    </row>
    <row r="322" spans="2:105">
      <c r="B322" s="67"/>
      <c r="C322" s="67"/>
      <c r="D322" s="67"/>
      <c r="E322" s="69"/>
      <c r="F322" s="185"/>
      <c r="G322" s="67"/>
      <c r="H322" s="69"/>
      <c r="I322" s="69"/>
      <c r="J322" s="69"/>
      <c r="K322" s="69"/>
      <c r="L322" s="69"/>
      <c r="M322" s="69"/>
      <c r="N322" s="69"/>
      <c r="O322" s="69"/>
      <c r="P322" s="69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69"/>
      <c r="AD322" s="69"/>
      <c r="AE322" s="69"/>
      <c r="AF322" s="80"/>
      <c r="AG322" s="80"/>
      <c r="AH322" s="69"/>
      <c r="AI322" s="69"/>
      <c r="AJ322" s="80"/>
      <c r="AK322" s="80"/>
      <c r="AL322" s="69"/>
      <c r="AM322" s="69"/>
      <c r="AN322" s="80"/>
      <c r="AO322" s="80"/>
      <c r="AP322" s="69"/>
      <c r="AQ322" s="69"/>
      <c r="AR322" s="80"/>
      <c r="AS322" s="80"/>
      <c r="AT322" s="69"/>
      <c r="AU322" s="69"/>
      <c r="AV322" s="80"/>
      <c r="AW322" s="80"/>
      <c r="AX322" s="69"/>
      <c r="AY322" s="69"/>
      <c r="AZ322" s="80"/>
      <c r="BA322" s="80"/>
      <c r="BB322" s="69"/>
      <c r="BC322" s="69"/>
      <c r="BD322" s="80"/>
      <c r="BE322" s="80"/>
      <c r="BF322" s="69"/>
      <c r="BG322" s="69"/>
      <c r="BH322" s="80"/>
      <c r="BI322" s="80"/>
      <c r="BJ322" s="69"/>
      <c r="BK322" s="69"/>
      <c r="BL322" s="80"/>
      <c r="BM322" s="80"/>
      <c r="BN322" s="69"/>
      <c r="BO322" s="69"/>
      <c r="BP322" s="80"/>
      <c r="BQ322" s="80"/>
      <c r="BR322" s="69"/>
      <c r="BS322" s="69"/>
      <c r="BT322" s="80"/>
      <c r="BU322" s="80"/>
      <c r="BV322" s="69"/>
      <c r="BW322" s="69"/>
      <c r="BX322" s="80"/>
      <c r="BY322" s="80"/>
      <c r="BZ322" s="69"/>
      <c r="CA322" s="69"/>
      <c r="CB322" s="80"/>
      <c r="CC322" s="80"/>
      <c r="CD322" s="69"/>
      <c r="CE322" s="69"/>
      <c r="CF322" s="69"/>
      <c r="CG322" s="69"/>
      <c r="CH322" s="69"/>
      <c r="CI322" s="69"/>
      <c r="CJ322" s="68"/>
      <c r="CK322" s="69"/>
      <c r="CL322" s="185"/>
      <c r="CM322" s="67"/>
      <c r="CN322" s="67"/>
      <c r="CO322" s="69"/>
      <c r="CP322" s="185"/>
      <c r="CQ322" s="67"/>
      <c r="CR322" s="67"/>
      <c r="CS322" s="69"/>
      <c r="CT322" s="69"/>
      <c r="CU322" s="69"/>
      <c r="CV322" s="69"/>
      <c r="CW322" s="69"/>
      <c r="CX322" s="69"/>
      <c r="CY322" s="69"/>
      <c r="CZ322" s="69"/>
      <c r="DA322" s="69"/>
    </row>
    <row r="323" spans="2:105">
      <c r="B323" s="67"/>
      <c r="C323" s="67"/>
      <c r="D323" s="67"/>
      <c r="E323" s="69"/>
      <c r="F323" s="185"/>
      <c r="G323" s="67"/>
      <c r="H323" s="69"/>
      <c r="I323" s="69"/>
      <c r="J323" s="69"/>
      <c r="K323" s="69"/>
      <c r="L323" s="69"/>
      <c r="M323" s="69"/>
      <c r="N323" s="69"/>
      <c r="O323" s="69"/>
      <c r="P323" s="69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69"/>
      <c r="AD323" s="69"/>
      <c r="AE323" s="69"/>
      <c r="AF323" s="80"/>
      <c r="AG323" s="80"/>
      <c r="AH323" s="69"/>
      <c r="AI323" s="69"/>
      <c r="AJ323" s="80"/>
      <c r="AK323" s="80"/>
      <c r="AL323" s="69"/>
      <c r="AM323" s="69"/>
      <c r="AN323" s="80"/>
      <c r="AO323" s="80"/>
      <c r="AP323" s="69"/>
      <c r="AQ323" s="69"/>
      <c r="AR323" s="80"/>
      <c r="AS323" s="80"/>
      <c r="AT323" s="69"/>
      <c r="AU323" s="69"/>
      <c r="AV323" s="80"/>
      <c r="AW323" s="80"/>
      <c r="AX323" s="69"/>
      <c r="AY323" s="69"/>
      <c r="AZ323" s="80"/>
      <c r="BA323" s="80"/>
      <c r="BB323" s="69"/>
      <c r="BC323" s="69"/>
      <c r="BD323" s="80"/>
      <c r="BE323" s="80"/>
      <c r="BF323" s="69"/>
      <c r="BG323" s="69"/>
      <c r="BH323" s="80"/>
      <c r="BI323" s="80"/>
      <c r="BJ323" s="69"/>
      <c r="BK323" s="69"/>
      <c r="BL323" s="80"/>
      <c r="BM323" s="80"/>
      <c r="BN323" s="69"/>
      <c r="BO323" s="69"/>
      <c r="BP323" s="80"/>
      <c r="BQ323" s="80"/>
      <c r="BR323" s="69"/>
      <c r="BS323" s="69"/>
      <c r="BT323" s="80"/>
      <c r="BU323" s="80"/>
      <c r="BV323" s="69"/>
      <c r="BW323" s="69"/>
      <c r="BX323" s="80"/>
      <c r="BY323" s="80"/>
      <c r="BZ323" s="69"/>
      <c r="CA323" s="69"/>
      <c r="CB323" s="80"/>
      <c r="CC323" s="80"/>
      <c r="CD323" s="69"/>
      <c r="CE323" s="69"/>
      <c r="CF323" s="69"/>
      <c r="CG323" s="69"/>
      <c r="CH323" s="69"/>
      <c r="CI323" s="69"/>
      <c r="CJ323" s="68"/>
      <c r="CK323" s="69"/>
      <c r="CL323" s="185"/>
      <c r="CM323" s="67"/>
      <c r="CN323" s="67"/>
      <c r="CO323" s="69"/>
      <c r="CP323" s="185"/>
      <c r="CQ323" s="67"/>
      <c r="CR323" s="67"/>
      <c r="CS323" s="69"/>
      <c r="CT323" s="69"/>
      <c r="CU323" s="69"/>
      <c r="CV323" s="69"/>
      <c r="CW323" s="69"/>
      <c r="CX323" s="69"/>
      <c r="CY323" s="69"/>
      <c r="CZ323" s="69"/>
      <c r="DA323" s="69"/>
    </row>
    <row r="324" spans="2:105">
      <c r="B324" s="67"/>
      <c r="C324" s="67"/>
      <c r="D324" s="67"/>
      <c r="E324" s="69"/>
      <c r="F324" s="185"/>
      <c r="G324" s="67"/>
      <c r="H324" s="69"/>
      <c r="I324" s="69"/>
      <c r="J324" s="69"/>
      <c r="K324" s="69"/>
      <c r="L324" s="69"/>
      <c r="M324" s="69"/>
      <c r="N324" s="69"/>
      <c r="O324" s="69"/>
      <c r="P324" s="69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69"/>
      <c r="AD324" s="69"/>
      <c r="AE324" s="69"/>
      <c r="AF324" s="80"/>
      <c r="AG324" s="80"/>
      <c r="AH324" s="69"/>
      <c r="AI324" s="69"/>
      <c r="AJ324" s="80"/>
      <c r="AK324" s="80"/>
      <c r="AL324" s="69"/>
      <c r="AM324" s="69"/>
      <c r="AN324" s="80"/>
      <c r="AO324" s="80"/>
      <c r="AP324" s="69"/>
      <c r="AQ324" s="69"/>
      <c r="AR324" s="80"/>
      <c r="AS324" s="80"/>
      <c r="AT324" s="69"/>
      <c r="AU324" s="69"/>
      <c r="AV324" s="80"/>
      <c r="AW324" s="80"/>
      <c r="AX324" s="69"/>
      <c r="AY324" s="69"/>
      <c r="AZ324" s="80"/>
      <c r="BA324" s="80"/>
      <c r="BB324" s="69"/>
      <c r="BC324" s="69"/>
      <c r="BD324" s="80"/>
      <c r="BE324" s="80"/>
      <c r="BF324" s="69"/>
      <c r="BG324" s="69"/>
      <c r="BH324" s="80"/>
      <c r="BI324" s="80"/>
      <c r="BJ324" s="69"/>
      <c r="BK324" s="69"/>
      <c r="BL324" s="80"/>
      <c r="BM324" s="80"/>
      <c r="BN324" s="69"/>
      <c r="BO324" s="69"/>
      <c r="BP324" s="80"/>
      <c r="BQ324" s="80"/>
      <c r="BR324" s="69"/>
      <c r="BS324" s="69"/>
      <c r="BT324" s="80"/>
      <c r="BU324" s="80"/>
      <c r="BV324" s="69"/>
      <c r="BW324" s="69"/>
      <c r="BX324" s="80"/>
      <c r="BY324" s="80"/>
      <c r="BZ324" s="69"/>
      <c r="CA324" s="69"/>
      <c r="CB324" s="80"/>
      <c r="CC324" s="80"/>
      <c r="CD324" s="69"/>
      <c r="CE324" s="69"/>
      <c r="CF324" s="69"/>
      <c r="CG324" s="69"/>
      <c r="CH324" s="69"/>
      <c r="CI324" s="69"/>
      <c r="CJ324" s="68"/>
      <c r="CK324" s="69"/>
      <c r="CL324" s="185"/>
      <c r="CM324" s="67"/>
      <c r="CN324" s="67"/>
      <c r="CO324" s="69"/>
      <c r="CP324" s="185"/>
      <c r="CQ324" s="67"/>
      <c r="CR324" s="67"/>
      <c r="CS324" s="69"/>
      <c r="CT324" s="69"/>
      <c r="CU324" s="69"/>
      <c r="CV324" s="69"/>
      <c r="CW324" s="69"/>
      <c r="CX324" s="69"/>
      <c r="CY324" s="69"/>
      <c r="CZ324" s="69"/>
      <c r="DA324" s="69"/>
    </row>
    <row r="325" spans="2:105">
      <c r="B325" s="67"/>
      <c r="C325" s="67"/>
      <c r="D325" s="67"/>
      <c r="E325" s="69"/>
      <c r="F325" s="185"/>
      <c r="G325" s="67"/>
      <c r="H325" s="69"/>
      <c r="I325" s="69"/>
      <c r="J325" s="69"/>
      <c r="K325" s="69"/>
      <c r="L325" s="69"/>
      <c r="M325" s="69"/>
      <c r="N325" s="69"/>
      <c r="O325" s="69"/>
      <c r="P325" s="69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69"/>
      <c r="AD325" s="69"/>
      <c r="AE325" s="69"/>
      <c r="AF325" s="80"/>
      <c r="AG325" s="80"/>
      <c r="AH325" s="69"/>
      <c r="AI325" s="69"/>
      <c r="AJ325" s="80"/>
      <c r="AK325" s="80"/>
      <c r="AL325" s="69"/>
      <c r="AM325" s="69"/>
      <c r="AN325" s="80"/>
      <c r="AO325" s="80"/>
      <c r="AP325" s="69"/>
      <c r="AQ325" s="69"/>
      <c r="AR325" s="80"/>
      <c r="AS325" s="80"/>
      <c r="AT325" s="69"/>
      <c r="AU325" s="69"/>
      <c r="AV325" s="80"/>
      <c r="AW325" s="80"/>
      <c r="AX325" s="69"/>
      <c r="AY325" s="69"/>
      <c r="AZ325" s="80"/>
      <c r="BA325" s="80"/>
      <c r="BB325" s="69"/>
      <c r="BC325" s="69"/>
      <c r="BD325" s="80"/>
      <c r="BE325" s="80"/>
      <c r="BF325" s="69"/>
      <c r="BG325" s="69"/>
      <c r="BH325" s="80"/>
      <c r="BI325" s="80"/>
      <c r="BJ325" s="69"/>
      <c r="BK325" s="69"/>
      <c r="BL325" s="80"/>
      <c r="BM325" s="80"/>
      <c r="BN325" s="69"/>
      <c r="BO325" s="69"/>
      <c r="BP325" s="80"/>
      <c r="BQ325" s="80"/>
      <c r="BR325" s="69"/>
      <c r="BS325" s="69"/>
      <c r="BT325" s="80"/>
      <c r="BU325" s="80"/>
      <c r="BV325" s="69"/>
      <c r="BW325" s="69"/>
      <c r="BX325" s="80"/>
      <c r="BY325" s="80"/>
      <c r="BZ325" s="69"/>
      <c r="CA325" s="69"/>
      <c r="CB325" s="80"/>
      <c r="CC325" s="80"/>
      <c r="CD325" s="69"/>
      <c r="CE325" s="69"/>
      <c r="CF325" s="69"/>
      <c r="CG325" s="69"/>
      <c r="CH325" s="69"/>
      <c r="CI325" s="69"/>
      <c r="CJ325" s="68"/>
      <c r="CK325" s="69"/>
      <c r="CL325" s="185"/>
      <c r="CM325" s="67"/>
      <c r="CN325" s="67"/>
      <c r="CO325" s="69"/>
      <c r="CP325" s="185"/>
      <c r="CQ325" s="67"/>
      <c r="CR325" s="67"/>
      <c r="CS325" s="69"/>
      <c r="CT325" s="69"/>
      <c r="CU325" s="69"/>
      <c r="CV325" s="69"/>
      <c r="CW325" s="69"/>
      <c r="CX325" s="69"/>
      <c r="CY325" s="69"/>
      <c r="CZ325" s="69"/>
      <c r="DA325" s="69"/>
    </row>
    <row r="326" spans="2:105">
      <c r="B326" s="67"/>
      <c r="C326" s="67"/>
      <c r="D326" s="67"/>
      <c r="E326" s="69"/>
      <c r="F326" s="185"/>
      <c r="G326" s="67"/>
      <c r="H326" s="69"/>
      <c r="I326" s="69"/>
      <c r="J326" s="69"/>
      <c r="K326" s="69"/>
      <c r="L326" s="69"/>
      <c r="M326" s="69"/>
      <c r="N326" s="69"/>
      <c r="O326" s="69"/>
      <c r="P326" s="69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69"/>
      <c r="AD326" s="69"/>
      <c r="AE326" s="69"/>
      <c r="AF326" s="80"/>
      <c r="AG326" s="80"/>
      <c r="AH326" s="69"/>
      <c r="AI326" s="69"/>
      <c r="AJ326" s="80"/>
      <c r="AK326" s="80"/>
      <c r="AL326" s="69"/>
      <c r="AM326" s="69"/>
      <c r="AN326" s="80"/>
      <c r="AO326" s="80"/>
      <c r="AP326" s="69"/>
      <c r="AQ326" s="69"/>
      <c r="AR326" s="80"/>
      <c r="AS326" s="80"/>
      <c r="AT326" s="69"/>
      <c r="AU326" s="69"/>
      <c r="AV326" s="80"/>
      <c r="AW326" s="80"/>
      <c r="AX326" s="69"/>
      <c r="AY326" s="69"/>
      <c r="AZ326" s="80"/>
      <c r="BA326" s="80"/>
      <c r="BB326" s="69"/>
      <c r="BC326" s="69"/>
      <c r="BD326" s="80"/>
      <c r="BE326" s="80"/>
      <c r="BF326" s="69"/>
      <c r="BG326" s="69"/>
      <c r="BH326" s="80"/>
      <c r="BI326" s="80"/>
      <c r="BJ326" s="69"/>
      <c r="BK326" s="69"/>
      <c r="BL326" s="80"/>
      <c r="BM326" s="80"/>
      <c r="BN326" s="69"/>
      <c r="BO326" s="69"/>
      <c r="BP326" s="80"/>
      <c r="BQ326" s="80"/>
      <c r="BR326" s="69"/>
      <c r="BS326" s="69"/>
      <c r="BT326" s="80"/>
      <c r="BU326" s="80"/>
      <c r="BV326" s="69"/>
      <c r="BW326" s="69"/>
      <c r="BX326" s="80"/>
      <c r="BY326" s="80"/>
      <c r="BZ326" s="69"/>
      <c r="CA326" s="69"/>
      <c r="CB326" s="80"/>
      <c r="CC326" s="80"/>
      <c r="CD326" s="69"/>
      <c r="CE326" s="69"/>
      <c r="CF326" s="69"/>
      <c r="CG326" s="69"/>
      <c r="CH326" s="69"/>
      <c r="CI326" s="69"/>
      <c r="CJ326" s="68"/>
      <c r="CK326" s="69"/>
      <c r="CL326" s="185"/>
      <c r="CM326" s="67"/>
      <c r="CN326" s="67"/>
      <c r="CO326" s="69"/>
      <c r="CP326" s="185"/>
      <c r="CQ326" s="67"/>
      <c r="CR326" s="67"/>
      <c r="CS326" s="69"/>
      <c r="CT326" s="69"/>
      <c r="CU326" s="69"/>
      <c r="CV326" s="69"/>
      <c r="CW326" s="69"/>
      <c r="CX326" s="69"/>
      <c r="CY326" s="69"/>
      <c r="CZ326" s="69"/>
      <c r="DA326" s="69"/>
    </row>
    <row r="327" spans="2:105">
      <c r="B327" s="67"/>
      <c r="C327" s="67"/>
      <c r="D327" s="67"/>
      <c r="E327" s="69"/>
      <c r="F327" s="185"/>
      <c r="G327" s="67"/>
      <c r="H327" s="69"/>
      <c r="I327" s="69"/>
      <c r="J327" s="69"/>
      <c r="K327" s="69"/>
      <c r="L327" s="69"/>
      <c r="M327" s="69"/>
      <c r="N327" s="69"/>
      <c r="O327" s="69"/>
      <c r="P327" s="69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69"/>
      <c r="AD327" s="69"/>
      <c r="AE327" s="69"/>
      <c r="AF327" s="80"/>
      <c r="AG327" s="80"/>
      <c r="AH327" s="69"/>
      <c r="AI327" s="69"/>
      <c r="AJ327" s="80"/>
      <c r="AK327" s="80"/>
      <c r="AL327" s="69"/>
      <c r="AM327" s="69"/>
      <c r="AN327" s="80"/>
      <c r="AO327" s="80"/>
      <c r="AP327" s="69"/>
      <c r="AQ327" s="69"/>
      <c r="AR327" s="80"/>
      <c r="AS327" s="80"/>
      <c r="AT327" s="69"/>
      <c r="AU327" s="69"/>
      <c r="AV327" s="80"/>
      <c r="AW327" s="80"/>
      <c r="AX327" s="69"/>
      <c r="AY327" s="69"/>
      <c r="AZ327" s="80"/>
      <c r="BA327" s="80"/>
      <c r="BB327" s="69"/>
      <c r="BC327" s="69"/>
      <c r="BD327" s="80"/>
      <c r="BE327" s="80"/>
      <c r="BF327" s="69"/>
      <c r="BG327" s="69"/>
      <c r="BH327" s="80"/>
      <c r="BI327" s="80"/>
      <c r="BJ327" s="69"/>
      <c r="BK327" s="69"/>
      <c r="BL327" s="80"/>
      <c r="BM327" s="80"/>
      <c r="BN327" s="69"/>
      <c r="BO327" s="69"/>
      <c r="BP327" s="80"/>
      <c r="BQ327" s="80"/>
      <c r="BR327" s="69"/>
      <c r="BS327" s="69"/>
      <c r="BT327" s="80"/>
      <c r="BU327" s="80"/>
      <c r="BV327" s="69"/>
      <c r="BW327" s="69"/>
      <c r="BX327" s="80"/>
      <c r="BY327" s="80"/>
      <c r="BZ327" s="69"/>
      <c r="CA327" s="69"/>
      <c r="CB327" s="80"/>
      <c r="CC327" s="80"/>
      <c r="CD327" s="69"/>
      <c r="CE327" s="69"/>
      <c r="CF327" s="69"/>
      <c r="CG327" s="69"/>
      <c r="CH327" s="69"/>
      <c r="CI327" s="69"/>
      <c r="CJ327" s="68"/>
      <c r="CK327" s="69"/>
      <c r="CL327" s="185"/>
      <c r="CM327" s="67"/>
      <c r="CN327" s="67"/>
      <c r="CO327" s="69"/>
      <c r="CP327" s="185"/>
      <c r="CQ327" s="67"/>
      <c r="CR327" s="67"/>
      <c r="CS327" s="69"/>
      <c r="CT327" s="69"/>
      <c r="CU327" s="69"/>
      <c r="CV327" s="69"/>
      <c r="CW327" s="69"/>
      <c r="CX327" s="69"/>
      <c r="CY327" s="69"/>
      <c r="CZ327" s="69"/>
      <c r="DA327" s="69"/>
    </row>
    <row r="328" spans="2:105">
      <c r="B328" s="67"/>
      <c r="C328" s="67"/>
      <c r="D328" s="67"/>
      <c r="E328" s="69"/>
      <c r="F328" s="185"/>
      <c r="G328" s="67"/>
      <c r="H328" s="69"/>
      <c r="I328" s="69"/>
      <c r="J328" s="69"/>
      <c r="K328" s="69"/>
      <c r="L328" s="69"/>
      <c r="M328" s="69"/>
      <c r="N328" s="69"/>
      <c r="O328" s="69"/>
      <c r="P328" s="69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69"/>
      <c r="AD328" s="69"/>
      <c r="AE328" s="69"/>
      <c r="AF328" s="80"/>
      <c r="AG328" s="80"/>
      <c r="AH328" s="69"/>
      <c r="AI328" s="69"/>
      <c r="AJ328" s="80"/>
      <c r="AK328" s="80"/>
      <c r="AL328" s="69"/>
      <c r="AM328" s="69"/>
      <c r="AN328" s="80"/>
      <c r="AO328" s="80"/>
      <c r="AP328" s="69"/>
      <c r="AQ328" s="69"/>
      <c r="AR328" s="80"/>
      <c r="AS328" s="80"/>
      <c r="AT328" s="69"/>
      <c r="AU328" s="69"/>
      <c r="AV328" s="80"/>
      <c r="AW328" s="80"/>
      <c r="AX328" s="69"/>
      <c r="AY328" s="69"/>
      <c r="AZ328" s="80"/>
      <c r="BA328" s="80"/>
      <c r="BB328" s="69"/>
      <c r="BC328" s="69"/>
      <c r="BD328" s="80"/>
      <c r="BE328" s="80"/>
      <c r="BF328" s="69"/>
      <c r="BG328" s="69"/>
      <c r="BH328" s="80"/>
      <c r="BI328" s="80"/>
      <c r="BJ328" s="69"/>
      <c r="BK328" s="69"/>
      <c r="BL328" s="80"/>
      <c r="BM328" s="80"/>
      <c r="BN328" s="69"/>
      <c r="BO328" s="69"/>
      <c r="BP328" s="80"/>
      <c r="BQ328" s="80"/>
      <c r="BR328" s="69"/>
      <c r="BS328" s="69"/>
      <c r="BT328" s="80"/>
      <c r="BU328" s="80"/>
      <c r="BV328" s="69"/>
      <c r="BW328" s="69"/>
      <c r="BX328" s="80"/>
      <c r="BY328" s="80"/>
      <c r="BZ328" s="69"/>
      <c r="CA328" s="69"/>
      <c r="CB328" s="80"/>
      <c r="CC328" s="80"/>
      <c r="CD328" s="69"/>
      <c r="CE328" s="69"/>
      <c r="CF328" s="69"/>
      <c r="CG328" s="69"/>
      <c r="CH328" s="69"/>
      <c r="CI328" s="69"/>
      <c r="CJ328" s="68"/>
      <c r="CK328" s="69"/>
      <c r="CL328" s="185"/>
      <c r="CM328" s="67"/>
      <c r="CN328" s="67"/>
      <c r="CO328" s="69"/>
      <c r="CP328" s="185"/>
      <c r="CQ328" s="67"/>
      <c r="CR328" s="67"/>
      <c r="CS328" s="69"/>
      <c r="CT328" s="69"/>
      <c r="CU328" s="69"/>
      <c r="CV328" s="69"/>
      <c r="CW328" s="69"/>
      <c r="CX328" s="69"/>
      <c r="CY328" s="69"/>
      <c r="CZ328" s="69"/>
      <c r="DA328" s="69"/>
    </row>
    <row r="329" spans="2:105">
      <c r="B329" s="67"/>
      <c r="C329" s="67"/>
      <c r="D329" s="67"/>
      <c r="E329" s="69"/>
      <c r="F329" s="185"/>
      <c r="G329" s="67"/>
      <c r="H329" s="69"/>
      <c r="I329" s="69"/>
      <c r="J329" s="69"/>
      <c r="K329" s="69"/>
      <c r="L329" s="69"/>
      <c r="M329" s="69"/>
      <c r="N329" s="69"/>
      <c r="O329" s="69"/>
      <c r="P329" s="69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69"/>
      <c r="AD329" s="69"/>
      <c r="AE329" s="69"/>
      <c r="AF329" s="80"/>
      <c r="AG329" s="80"/>
      <c r="AH329" s="69"/>
      <c r="AI329" s="69"/>
      <c r="AJ329" s="80"/>
      <c r="AK329" s="80"/>
      <c r="AL329" s="69"/>
      <c r="AM329" s="69"/>
      <c r="AN329" s="80"/>
      <c r="AO329" s="80"/>
      <c r="AP329" s="69"/>
      <c r="AQ329" s="69"/>
      <c r="AR329" s="80"/>
      <c r="AS329" s="80"/>
      <c r="AT329" s="69"/>
      <c r="AU329" s="69"/>
      <c r="AV329" s="80"/>
      <c r="AW329" s="80"/>
      <c r="AX329" s="69"/>
      <c r="AY329" s="69"/>
      <c r="AZ329" s="80"/>
      <c r="BA329" s="80"/>
      <c r="BB329" s="69"/>
      <c r="BC329" s="69"/>
      <c r="BD329" s="80"/>
      <c r="BE329" s="80"/>
      <c r="BF329" s="69"/>
      <c r="BG329" s="69"/>
      <c r="BH329" s="80"/>
      <c r="BI329" s="80"/>
      <c r="BJ329" s="69"/>
      <c r="BK329" s="69"/>
      <c r="BL329" s="80"/>
      <c r="BM329" s="80"/>
      <c r="BN329" s="69"/>
      <c r="BO329" s="69"/>
      <c r="BP329" s="80"/>
      <c r="BQ329" s="80"/>
      <c r="BR329" s="69"/>
      <c r="BS329" s="69"/>
      <c r="BT329" s="80"/>
      <c r="BU329" s="80"/>
      <c r="BV329" s="69"/>
      <c r="BW329" s="69"/>
      <c r="BX329" s="80"/>
      <c r="BY329" s="80"/>
      <c r="BZ329" s="69"/>
      <c r="CA329" s="69"/>
      <c r="CB329" s="80"/>
      <c r="CC329" s="80"/>
      <c r="CD329" s="69"/>
      <c r="CE329" s="69"/>
      <c r="CF329" s="69"/>
      <c r="CG329" s="69"/>
      <c r="CH329" s="69"/>
      <c r="CI329" s="69"/>
      <c r="CJ329" s="68"/>
      <c r="CK329" s="69"/>
      <c r="CL329" s="185"/>
      <c r="CM329" s="67"/>
      <c r="CN329" s="67"/>
      <c r="CO329" s="69"/>
      <c r="CP329" s="185"/>
      <c r="CQ329" s="67"/>
      <c r="CR329" s="67"/>
      <c r="CS329" s="69"/>
      <c r="CT329" s="69"/>
      <c r="CU329" s="69"/>
      <c r="CV329" s="69"/>
      <c r="CW329" s="69"/>
      <c r="CX329" s="69"/>
      <c r="CY329" s="69"/>
      <c r="CZ329" s="69"/>
      <c r="DA329" s="69"/>
    </row>
    <row r="330" spans="2:105">
      <c r="B330" s="67"/>
      <c r="C330" s="67"/>
      <c r="D330" s="67"/>
      <c r="E330" s="69"/>
      <c r="F330" s="185"/>
      <c r="G330" s="67"/>
      <c r="H330" s="69"/>
      <c r="I330" s="69"/>
      <c r="J330" s="69"/>
      <c r="K330" s="69"/>
      <c r="L330" s="69"/>
      <c r="M330" s="69"/>
      <c r="N330" s="69"/>
      <c r="O330" s="69"/>
      <c r="P330" s="69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69"/>
      <c r="AD330" s="69"/>
      <c r="AE330" s="69"/>
      <c r="AF330" s="80"/>
      <c r="AG330" s="80"/>
      <c r="AH330" s="69"/>
      <c r="AI330" s="69"/>
      <c r="AJ330" s="80"/>
      <c r="AK330" s="80"/>
      <c r="AL330" s="69"/>
      <c r="AM330" s="69"/>
      <c r="AN330" s="80"/>
      <c r="AO330" s="80"/>
      <c r="AP330" s="69"/>
      <c r="AQ330" s="69"/>
      <c r="AR330" s="80"/>
      <c r="AS330" s="80"/>
      <c r="AT330" s="69"/>
      <c r="AU330" s="69"/>
      <c r="AV330" s="80"/>
      <c r="AW330" s="80"/>
      <c r="AX330" s="69"/>
      <c r="AY330" s="69"/>
      <c r="AZ330" s="80"/>
      <c r="BA330" s="80"/>
      <c r="BB330" s="69"/>
      <c r="BC330" s="69"/>
      <c r="BD330" s="80"/>
      <c r="BE330" s="80"/>
      <c r="BF330" s="69"/>
      <c r="BG330" s="69"/>
      <c r="BH330" s="80"/>
      <c r="BI330" s="80"/>
      <c r="BJ330" s="69"/>
      <c r="BK330" s="69"/>
      <c r="BL330" s="80"/>
      <c r="BM330" s="80"/>
      <c r="BN330" s="69"/>
      <c r="BO330" s="69"/>
      <c r="BP330" s="80"/>
      <c r="BQ330" s="80"/>
      <c r="BR330" s="69"/>
      <c r="BS330" s="69"/>
      <c r="BT330" s="80"/>
      <c r="BU330" s="80"/>
      <c r="BV330" s="69"/>
      <c r="BW330" s="69"/>
      <c r="BX330" s="80"/>
      <c r="BY330" s="80"/>
      <c r="BZ330" s="69"/>
      <c r="CA330" s="69"/>
      <c r="CB330" s="80"/>
      <c r="CC330" s="80"/>
      <c r="CD330" s="69"/>
      <c r="CE330" s="69"/>
      <c r="CF330" s="69"/>
      <c r="CG330" s="69"/>
      <c r="CH330" s="69"/>
      <c r="CI330" s="69"/>
      <c r="CJ330" s="68"/>
      <c r="CK330" s="69"/>
      <c r="CL330" s="185"/>
      <c r="CM330" s="67"/>
      <c r="CN330" s="67"/>
      <c r="CO330" s="69"/>
      <c r="CP330" s="185"/>
      <c r="CQ330" s="67"/>
      <c r="CR330" s="67"/>
      <c r="CS330" s="69"/>
      <c r="CT330" s="69"/>
      <c r="CU330" s="69"/>
      <c r="CV330" s="69"/>
      <c r="CW330" s="69"/>
      <c r="CX330" s="69"/>
      <c r="CY330" s="69"/>
      <c r="CZ330" s="69"/>
      <c r="DA330" s="69"/>
    </row>
    <row r="331" spans="2:105">
      <c r="B331" s="67"/>
      <c r="C331" s="67"/>
      <c r="D331" s="67"/>
      <c r="E331" s="69"/>
      <c r="F331" s="185"/>
      <c r="G331" s="67"/>
      <c r="H331" s="69"/>
      <c r="I331" s="69"/>
      <c r="J331" s="69"/>
      <c r="K331" s="69"/>
      <c r="L331" s="69"/>
      <c r="M331" s="69"/>
      <c r="N331" s="69"/>
      <c r="O331" s="69"/>
      <c r="P331" s="69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69"/>
      <c r="AD331" s="69"/>
      <c r="AE331" s="69"/>
      <c r="AF331" s="80"/>
      <c r="AG331" s="80"/>
      <c r="AH331" s="69"/>
      <c r="AI331" s="69"/>
      <c r="AJ331" s="80"/>
      <c r="AK331" s="80"/>
      <c r="AL331" s="69"/>
      <c r="AM331" s="69"/>
      <c r="AN331" s="80"/>
      <c r="AO331" s="80"/>
      <c r="AP331" s="69"/>
      <c r="AQ331" s="69"/>
      <c r="AR331" s="80"/>
      <c r="AS331" s="80"/>
      <c r="AT331" s="69"/>
      <c r="AU331" s="69"/>
      <c r="AV331" s="80"/>
      <c r="AW331" s="80"/>
      <c r="AX331" s="69"/>
      <c r="AY331" s="69"/>
      <c r="AZ331" s="80"/>
      <c r="BA331" s="80"/>
      <c r="BB331" s="69"/>
      <c r="BC331" s="69"/>
      <c r="BD331" s="80"/>
      <c r="BE331" s="80"/>
      <c r="BF331" s="69"/>
      <c r="BG331" s="69"/>
      <c r="BH331" s="80"/>
      <c r="BI331" s="80"/>
      <c r="BJ331" s="69"/>
      <c r="BK331" s="69"/>
      <c r="BL331" s="80"/>
      <c r="BM331" s="80"/>
      <c r="BN331" s="69"/>
      <c r="BO331" s="69"/>
      <c r="BP331" s="80"/>
      <c r="BQ331" s="80"/>
      <c r="BR331" s="69"/>
      <c r="BS331" s="69"/>
      <c r="BT331" s="80"/>
      <c r="BU331" s="80"/>
      <c r="BV331" s="69"/>
      <c r="BW331" s="69"/>
      <c r="BX331" s="80"/>
      <c r="BY331" s="80"/>
      <c r="BZ331" s="69"/>
      <c r="CA331" s="69"/>
      <c r="CB331" s="80"/>
      <c r="CC331" s="80"/>
      <c r="CD331" s="69"/>
      <c r="CE331" s="69"/>
      <c r="CF331" s="69"/>
      <c r="CG331" s="69"/>
      <c r="CH331" s="69"/>
      <c r="CI331" s="69"/>
      <c r="CJ331" s="68"/>
      <c r="CK331" s="69"/>
      <c r="CL331" s="185"/>
      <c r="CM331" s="67"/>
      <c r="CN331" s="67"/>
      <c r="CO331" s="69"/>
      <c r="CP331" s="185"/>
      <c r="CQ331" s="67"/>
      <c r="CR331" s="67"/>
      <c r="CS331" s="69"/>
      <c r="CT331" s="69"/>
      <c r="CU331" s="69"/>
      <c r="CV331" s="69"/>
      <c r="CW331" s="69"/>
      <c r="CX331" s="69"/>
      <c r="CY331" s="69"/>
      <c r="CZ331" s="69"/>
      <c r="DA331" s="69"/>
    </row>
    <row r="332" spans="2:105">
      <c r="B332" s="67"/>
      <c r="C332" s="67"/>
      <c r="D332" s="67"/>
      <c r="E332" s="69"/>
      <c r="F332" s="185"/>
      <c r="G332" s="67"/>
      <c r="H332" s="69"/>
      <c r="I332" s="69"/>
      <c r="J332" s="69"/>
      <c r="K332" s="69"/>
      <c r="L332" s="69"/>
      <c r="M332" s="69"/>
      <c r="N332" s="69"/>
      <c r="O332" s="69"/>
      <c r="P332" s="69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69"/>
      <c r="AD332" s="69"/>
      <c r="AE332" s="69"/>
      <c r="AF332" s="80"/>
      <c r="AG332" s="80"/>
      <c r="AH332" s="69"/>
      <c r="AI332" s="69"/>
      <c r="AJ332" s="80"/>
      <c r="AK332" s="80"/>
      <c r="AL332" s="69"/>
      <c r="AM332" s="69"/>
      <c r="AN332" s="80"/>
      <c r="AO332" s="80"/>
      <c r="AP332" s="69"/>
      <c r="AQ332" s="69"/>
      <c r="AR332" s="80"/>
      <c r="AS332" s="80"/>
      <c r="AT332" s="69"/>
      <c r="AU332" s="69"/>
      <c r="AV332" s="80"/>
      <c r="AW332" s="80"/>
      <c r="AX332" s="69"/>
      <c r="AY332" s="69"/>
      <c r="AZ332" s="80"/>
      <c r="BA332" s="80"/>
      <c r="BB332" s="69"/>
      <c r="BC332" s="69"/>
      <c r="BD332" s="80"/>
      <c r="BE332" s="80"/>
      <c r="BF332" s="69"/>
      <c r="BG332" s="69"/>
      <c r="BH332" s="80"/>
      <c r="BI332" s="80"/>
      <c r="BJ332" s="69"/>
      <c r="BK332" s="69"/>
      <c r="BL332" s="80"/>
      <c r="BM332" s="80"/>
      <c r="BN332" s="69"/>
      <c r="BO332" s="69"/>
      <c r="BP332" s="80"/>
      <c r="BQ332" s="80"/>
      <c r="BR332" s="69"/>
      <c r="BS332" s="69"/>
      <c r="BT332" s="80"/>
      <c r="BU332" s="80"/>
      <c r="BV332" s="69"/>
      <c r="BW332" s="69"/>
      <c r="BX332" s="80"/>
      <c r="BY332" s="80"/>
      <c r="BZ332" s="69"/>
      <c r="CA332" s="69"/>
      <c r="CB332" s="80"/>
      <c r="CC332" s="80"/>
      <c r="CD332" s="69"/>
      <c r="CE332" s="69"/>
      <c r="CF332" s="69"/>
      <c r="CG332" s="69"/>
      <c r="CH332" s="69"/>
      <c r="CI332" s="69"/>
      <c r="CJ332" s="68"/>
      <c r="CK332" s="69"/>
      <c r="CL332" s="185"/>
      <c r="CM332" s="67"/>
      <c r="CN332" s="67"/>
      <c r="CO332" s="69"/>
      <c r="CP332" s="185"/>
      <c r="CQ332" s="67"/>
      <c r="CR332" s="67"/>
      <c r="CS332" s="69"/>
      <c r="CT332" s="69"/>
      <c r="CU332" s="69"/>
      <c r="CV332" s="69"/>
      <c r="CW332" s="69"/>
      <c r="CX332" s="69"/>
      <c r="CY332" s="69"/>
      <c r="CZ332" s="69"/>
      <c r="DA332" s="69"/>
    </row>
    <row r="333" spans="2:105">
      <c r="B333" s="67"/>
      <c r="C333" s="67"/>
      <c r="D333" s="67"/>
      <c r="E333" s="69"/>
      <c r="F333" s="185"/>
      <c r="G333" s="67"/>
      <c r="H333" s="69"/>
      <c r="I333" s="69"/>
      <c r="J333" s="69"/>
      <c r="K333" s="69"/>
      <c r="L333" s="69"/>
      <c r="M333" s="69"/>
      <c r="N333" s="69"/>
      <c r="O333" s="69"/>
      <c r="P333" s="69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69"/>
      <c r="AD333" s="69"/>
      <c r="AE333" s="69"/>
      <c r="AF333" s="80"/>
      <c r="AG333" s="80"/>
      <c r="AH333" s="69"/>
      <c r="AI333" s="69"/>
      <c r="AJ333" s="80"/>
      <c r="AK333" s="80"/>
      <c r="AL333" s="69"/>
      <c r="AM333" s="69"/>
      <c r="AN333" s="80"/>
      <c r="AO333" s="80"/>
      <c r="AP333" s="69"/>
      <c r="AQ333" s="69"/>
      <c r="AR333" s="80"/>
      <c r="AS333" s="80"/>
      <c r="AT333" s="69"/>
      <c r="AU333" s="69"/>
      <c r="AV333" s="80"/>
      <c r="AW333" s="80"/>
      <c r="AX333" s="69"/>
      <c r="AY333" s="69"/>
      <c r="AZ333" s="80"/>
      <c r="BA333" s="80"/>
      <c r="BB333" s="69"/>
      <c r="BC333" s="69"/>
      <c r="BD333" s="80"/>
      <c r="BE333" s="80"/>
      <c r="BF333" s="69"/>
      <c r="BG333" s="69"/>
      <c r="BH333" s="80"/>
      <c r="BI333" s="80"/>
      <c r="BJ333" s="69"/>
      <c r="BK333" s="69"/>
      <c r="BL333" s="80"/>
      <c r="BM333" s="80"/>
      <c r="BN333" s="69"/>
      <c r="BO333" s="69"/>
      <c r="BP333" s="80"/>
      <c r="BQ333" s="80"/>
      <c r="BR333" s="69"/>
      <c r="BS333" s="69"/>
      <c r="BT333" s="80"/>
      <c r="BU333" s="80"/>
      <c r="BV333" s="69"/>
      <c r="BW333" s="69"/>
      <c r="BX333" s="80"/>
      <c r="BY333" s="80"/>
      <c r="BZ333" s="69"/>
      <c r="CA333" s="69"/>
      <c r="CB333" s="80"/>
      <c r="CC333" s="80"/>
      <c r="CD333" s="69"/>
      <c r="CE333" s="69"/>
      <c r="CF333" s="69"/>
      <c r="CG333" s="69"/>
      <c r="CH333" s="69"/>
      <c r="CI333" s="69"/>
      <c r="CJ333" s="68"/>
      <c r="CK333" s="69"/>
      <c r="CL333" s="185"/>
      <c r="CM333" s="67"/>
      <c r="CN333" s="67"/>
      <c r="CO333" s="69"/>
      <c r="CP333" s="185"/>
      <c r="CQ333" s="67"/>
      <c r="CR333" s="67"/>
      <c r="CS333" s="69"/>
      <c r="CT333" s="69"/>
      <c r="CU333" s="69"/>
      <c r="CV333" s="69"/>
      <c r="CW333" s="69"/>
      <c r="CX333" s="69"/>
      <c r="CY333" s="69"/>
      <c r="CZ333" s="69"/>
      <c r="DA333" s="69"/>
    </row>
    <row r="334" spans="2:105">
      <c r="B334" s="67"/>
      <c r="C334" s="67"/>
      <c r="D334" s="67"/>
      <c r="E334" s="69"/>
      <c r="F334" s="185"/>
      <c r="G334" s="67"/>
      <c r="H334" s="69"/>
      <c r="I334" s="69"/>
      <c r="J334" s="69"/>
      <c r="K334" s="69"/>
      <c r="L334" s="69"/>
      <c r="M334" s="69"/>
      <c r="N334" s="69"/>
      <c r="O334" s="69"/>
      <c r="P334" s="69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69"/>
      <c r="AD334" s="69"/>
      <c r="AE334" s="69"/>
      <c r="AF334" s="80"/>
      <c r="AG334" s="80"/>
      <c r="AH334" s="69"/>
      <c r="AI334" s="69"/>
      <c r="AJ334" s="80"/>
      <c r="AK334" s="80"/>
      <c r="AL334" s="69"/>
      <c r="AM334" s="69"/>
      <c r="AN334" s="80"/>
      <c r="AO334" s="80"/>
      <c r="AP334" s="69"/>
      <c r="AQ334" s="69"/>
      <c r="AR334" s="80"/>
      <c r="AS334" s="80"/>
      <c r="AT334" s="69"/>
      <c r="AU334" s="69"/>
      <c r="AV334" s="80"/>
      <c r="AW334" s="80"/>
      <c r="AX334" s="69"/>
      <c r="AY334" s="69"/>
      <c r="AZ334" s="80"/>
      <c r="BA334" s="80"/>
      <c r="BB334" s="69"/>
      <c r="BC334" s="69"/>
      <c r="BD334" s="80"/>
      <c r="BE334" s="80"/>
      <c r="BF334" s="69"/>
      <c r="BG334" s="69"/>
      <c r="BH334" s="80"/>
      <c r="BI334" s="80"/>
      <c r="BJ334" s="69"/>
      <c r="BK334" s="69"/>
      <c r="BL334" s="80"/>
      <c r="BM334" s="80"/>
      <c r="BN334" s="69"/>
      <c r="BO334" s="69"/>
      <c r="BP334" s="80"/>
      <c r="BQ334" s="80"/>
      <c r="BR334" s="69"/>
      <c r="BS334" s="69"/>
      <c r="BT334" s="80"/>
      <c r="BU334" s="80"/>
      <c r="BV334" s="69"/>
      <c r="BW334" s="69"/>
      <c r="BX334" s="80"/>
      <c r="BY334" s="80"/>
      <c r="BZ334" s="69"/>
      <c r="CA334" s="69"/>
      <c r="CB334" s="80"/>
      <c r="CC334" s="80"/>
      <c r="CD334" s="69"/>
      <c r="CE334" s="69"/>
      <c r="CF334" s="69"/>
      <c r="CG334" s="69"/>
      <c r="CH334" s="69"/>
      <c r="CI334" s="69"/>
      <c r="CJ334" s="68"/>
      <c r="CK334" s="69"/>
      <c r="CL334" s="185"/>
      <c r="CM334" s="67"/>
      <c r="CN334" s="67"/>
      <c r="CO334" s="69"/>
      <c r="CP334" s="185"/>
      <c r="CQ334" s="67"/>
      <c r="CR334" s="67"/>
      <c r="CS334" s="69"/>
      <c r="CT334" s="69"/>
      <c r="CU334" s="69"/>
      <c r="CV334" s="69"/>
      <c r="CW334" s="69"/>
      <c r="CX334" s="69"/>
      <c r="CY334" s="69"/>
      <c r="CZ334" s="69"/>
      <c r="DA334" s="69"/>
    </row>
    <row r="335" spans="2:105">
      <c r="B335" s="67"/>
      <c r="C335" s="67"/>
      <c r="D335" s="67"/>
      <c r="E335" s="69"/>
      <c r="F335" s="185"/>
      <c r="G335" s="67"/>
      <c r="H335" s="69"/>
      <c r="I335" s="69"/>
      <c r="J335" s="69"/>
      <c r="K335" s="69"/>
      <c r="L335" s="69"/>
      <c r="M335" s="69"/>
      <c r="N335" s="69"/>
      <c r="O335" s="69"/>
      <c r="P335" s="69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69"/>
      <c r="AD335" s="69"/>
      <c r="AE335" s="69"/>
      <c r="AF335" s="80"/>
      <c r="AG335" s="80"/>
      <c r="AH335" s="69"/>
      <c r="AI335" s="69"/>
      <c r="AJ335" s="80"/>
      <c r="AK335" s="80"/>
      <c r="AL335" s="69"/>
      <c r="AM335" s="69"/>
      <c r="AN335" s="80"/>
      <c r="AO335" s="80"/>
      <c r="AP335" s="69"/>
      <c r="AQ335" s="69"/>
      <c r="AR335" s="80"/>
      <c r="AS335" s="80"/>
      <c r="AT335" s="69"/>
      <c r="AU335" s="69"/>
      <c r="AV335" s="80"/>
      <c r="AW335" s="80"/>
      <c r="AX335" s="69"/>
      <c r="AY335" s="69"/>
      <c r="AZ335" s="80"/>
      <c r="BA335" s="80"/>
      <c r="BB335" s="69"/>
      <c r="BC335" s="69"/>
      <c r="BD335" s="80"/>
      <c r="BE335" s="80"/>
      <c r="BF335" s="69"/>
      <c r="BG335" s="69"/>
      <c r="BH335" s="80"/>
      <c r="BI335" s="80"/>
      <c r="BJ335" s="69"/>
      <c r="BK335" s="69"/>
      <c r="BL335" s="80"/>
      <c r="BM335" s="80"/>
      <c r="BN335" s="69"/>
      <c r="BO335" s="69"/>
      <c r="BP335" s="80"/>
      <c r="BQ335" s="80"/>
      <c r="BR335" s="69"/>
      <c r="BS335" s="69"/>
      <c r="BT335" s="80"/>
      <c r="BU335" s="80"/>
      <c r="BV335" s="69"/>
      <c r="BW335" s="69"/>
      <c r="BX335" s="80"/>
      <c r="BY335" s="80"/>
      <c r="BZ335" s="69"/>
      <c r="CA335" s="69"/>
      <c r="CB335" s="80"/>
      <c r="CC335" s="80"/>
      <c r="CD335" s="69"/>
      <c r="CE335" s="69"/>
      <c r="CF335" s="69"/>
      <c r="CG335" s="69"/>
      <c r="CH335" s="69"/>
      <c r="CI335" s="69"/>
      <c r="CJ335" s="68"/>
      <c r="CK335" s="69"/>
      <c r="CL335" s="185"/>
      <c r="CM335" s="67"/>
      <c r="CN335" s="67"/>
      <c r="CO335" s="69"/>
      <c r="CP335" s="185"/>
      <c r="CQ335" s="67"/>
      <c r="CR335" s="67"/>
      <c r="CS335" s="69"/>
      <c r="CT335" s="69"/>
      <c r="CU335" s="69"/>
      <c r="CV335" s="69"/>
      <c r="CW335" s="69"/>
      <c r="CX335" s="69"/>
      <c r="CY335" s="69"/>
      <c r="CZ335" s="69"/>
      <c r="DA335" s="69"/>
    </row>
    <row r="336" spans="2:105">
      <c r="B336" s="67"/>
      <c r="C336" s="67"/>
      <c r="D336" s="67"/>
      <c r="E336" s="69"/>
      <c r="F336" s="185"/>
      <c r="G336" s="67"/>
      <c r="H336" s="69"/>
      <c r="I336" s="69"/>
      <c r="J336" s="69"/>
      <c r="K336" s="69"/>
      <c r="L336" s="69"/>
      <c r="M336" s="69"/>
      <c r="N336" s="69"/>
      <c r="O336" s="69"/>
      <c r="P336" s="69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69"/>
      <c r="AD336" s="69"/>
      <c r="AE336" s="69"/>
      <c r="AF336" s="80"/>
      <c r="AG336" s="80"/>
      <c r="AH336" s="69"/>
      <c r="AI336" s="69"/>
      <c r="AJ336" s="80"/>
      <c r="AK336" s="80"/>
      <c r="AL336" s="69"/>
      <c r="AM336" s="69"/>
      <c r="AN336" s="80"/>
      <c r="AO336" s="80"/>
      <c r="AP336" s="69"/>
      <c r="AQ336" s="69"/>
      <c r="AR336" s="80"/>
      <c r="AS336" s="80"/>
      <c r="AT336" s="69"/>
      <c r="AU336" s="69"/>
      <c r="AV336" s="80"/>
      <c r="AW336" s="80"/>
      <c r="AX336" s="69"/>
      <c r="AY336" s="69"/>
      <c r="AZ336" s="80"/>
      <c r="BA336" s="80"/>
      <c r="BB336" s="69"/>
      <c r="BC336" s="69"/>
      <c r="BD336" s="80"/>
      <c r="BE336" s="80"/>
      <c r="BF336" s="69"/>
      <c r="BG336" s="69"/>
      <c r="BH336" s="80"/>
      <c r="BI336" s="80"/>
      <c r="BJ336" s="69"/>
      <c r="BK336" s="69"/>
      <c r="BL336" s="80"/>
      <c r="BM336" s="80"/>
      <c r="BN336" s="69"/>
      <c r="BO336" s="69"/>
      <c r="BP336" s="80"/>
      <c r="BQ336" s="80"/>
      <c r="BR336" s="69"/>
      <c r="BS336" s="69"/>
      <c r="BT336" s="80"/>
      <c r="BU336" s="80"/>
      <c r="BV336" s="69"/>
      <c r="BW336" s="69"/>
      <c r="BX336" s="80"/>
      <c r="BY336" s="80"/>
      <c r="BZ336" s="69"/>
      <c r="CA336" s="69"/>
      <c r="CB336" s="80"/>
      <c r="CC336" s="80"/>
      <c r="CD336" s="69"/>
      <c r="CE336" s="69"/>
      <c r="CF336" s="69"/>
      <c r="CG336" s="69"/>
      <c r="CH336" s="69"/>
      <c r="CI336" s="69"/>
      <c r="CJ336" s="68"/>
      <c r="CK336" s="69"/>
      <c r="CL336" s="185"/>
      <c r="CM336" s="67"/>
      <c r="CN336" s="67"/>
      <c r="CO336" s="69"/>
      <c r="CP336" s="185"/>
      <c r="CQ336" s="67"/>
      <c r="CR336" s="67"/>
      <c r="CS336" s="69"/>
      <c r="CT336" s="69"/>
      <c r="CU336" s="69"/>
      <c r="CV336" s="69"/>
      <c r="CW336" s="69"/>
      <c r="CX336" s="69"/>
      <c r="CY336" s="69"/>
      <c r="CZ336" s="69"/>
      <c r="DA336" s="69"/>
    </row>
    <row r="337" spans="2:105">
      <c r="B337" s="67"/>
      <c r="C337" s="67"/>
      <c r="D337" s="67"/>
      <c r="E337" s="69"/>
      <c r="F337" s="185"/>
      <c r="G337" s="67"/>
      <c r="H337" s="69"/>
      <c r="I337" s="69"/>
      <c r="J337" s="69"/>
      <c r="K337" s="69"/>
      <c r="L337" s="69"/>
      <c r="M337" s="69"/>
      <c r="N337" s="69"/>
      <c r="O337" s="69"/>
      <c r="P337" s="69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69"/>
      <c r="AD337" s="69"/>
      <c r="AE337" s="69"/>
      <c r="AF337" s="80"/>
      <c r="AG337" s="80"/>
      <c r="AH337" s="69"/>
      <c r="AI337" s="69"/>
      <c r="AJ337" s="80"/>
      <c r="AK337" s="80"/>
      <c r="AL337" s="69"/>
      <c r="AM337" s="69"/>
      <c r="AN337" s="80"/>
      <c r="AO337" s="80"/>
      <c r="AP337" s="69"/>
      <c r="AQ337" s="69"/>
      <c r="AR337" s="80"/>
      <c r="AS337" s="80"/>
      <c r="AT337" s="69"/>
      <c r="AU337" s="69"/>
      <c r="AV337" s="80"/>
      <c r="AW337" s="80"/>
      <c r="AX337" s="69"/>
      <c r="AY337" s="69"/>
      <c r="AZ337" s="80"/>
      <c r="BA337" s="80"/>
      <c r="BB337" s="69"/>
      <c r="BC337" s="69"/>
      <c r="BD337" s="80"/>
      <c r="BE337" s="80"/>
      <c r="BF337" s="69"/>
      <c r="BG337" s="69"/>
      <c r="BH337" s="80"/>
      <c r="BI337" s="80"/>
      <c r="BJ337" s="69"/>
      <c r="BK337" s="69"/>
      <c r="BL337" s="80"/>
      <c r="BM337" s="80"/>
      <c r="BN337" s="69"/>
      <c r="BO337" s="69"/>
      <c r="BP337" s="80"/>
      <c r="BQ337" s="80"/>
      <c r="BR337" s="69"/>
      <c r="BS337" s="69"/>
      <c r="BT337" s="80"/>
      <c r="BU337" s="80"/>
      <c r="BV337" s="69"/>
      <c r="BW337" s="69"/>
      <c r="BX337" s="80"/>
      <c r="BY337" s="80"/>
      <c r="BZ337" s="69"/>
      <c r="CA337" s="69"/>
      <c r="CB337" s="80"/>
      <c r="CC337" s="80"/>
      <c r="CD337" s="69"/>
      <c r="CE337" s="69"/>
      <c r="CF337" s="69"/>
      <c r="CG337" s="69"/>
      <c r="CH337" s="69"/>
      <c r="CI337" s="69"/>
      <c r="CJ337" s="68"/>
      <c r="CK337" s="69"/>
      <c r="CL337" s="185"/>
      <c r="CM337" s="67"/>
      <c r="CN337" s="67"/>
      <c r="CO337" s="69"/>
      <c r="CP337" s="185"/>
      <c r="CQ337" s="67"/>
      <c r="CR337" s="67"/>
      <c r="CS337" s="69"/>
      <c r="CT337" s="69"/>
      <c r="CU337" s="69"/>
      <c r="CV337" s="69"/>
      <c r="CW337" s="69"/>
      <c r="CX337" s="69"/>
      <c r="CY337" s="69"/>
      <c r="CZ337" s="69"/>
      <c r="DA337" s="69"/>
    </row>
    <row r="338" spans="2:105">
      <c r="B338" s="67"/>
      <c r="C338" s="67"/>
      <c r="D338" s="67"/>
      <c r="E338" s="69"/>
      <c r="F338" s="185"/>
      <c r="G338" s="67"/>
      <c r="H338" s="69"/>
      <c r="I338" s="69"/>
      <c r="J338" s="69"/>
      <c r="K338" s="69"/>
      <c r="L338" s="69"/>
      <c r="M338" s="69"/>
      <c r="N338" s="69"/>
      <c r="O338" s="69"/>
      <c r="P338" s="69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69"/>
      <c r="AD338" s="69"/>
      <c r="AE338" s="69"/>
      <c r="AF338" s="80"/>
      <c r="AG338" s="80"/>
      <c r="AH338" s="69"/>
      <c r="AI338" s="69"/>
      <c r="AJ338" s="80"/>
      <c r="AK338" s="80"/>
      <c r="AL338" s="69"/>
      <c r="AM338" s="69"/>
      <c r="AN338" s="80"/>
      <c r="AO338" s="80"/>
      <c r="AP338" s="69"/>
      <c r="AQ338" s="69"/>
      <c r="AR338" s="80"/>
      <c r="AS338" s="80"/>
      <c r="AT338" s="69"/>
      <c r="AU338" s="69"/>
      <c r="AV338" s="80"/>
      <c r="AW338" s="80"/>
      <c r="AX338" s="69"/>
      <c r="AY338" s="69"/>
      <c r="AZ338" s="80"/>
      <c r="BA338" s="80"/>
      <c r="BB338" s="69"/>
      <c r="BC338" s="69"/>
      <c r="BD338" s="80"/>
      <c r="BE338" s="80"/>
      <c r="BF338" s="69"/>
      <c r="BG338" s="69"/>
      <c r="BH338" s="80"/>
      <c r="BI338" s="80"/>
      <c r="BJ338" s="69"/>
      <c r="BK338" s="69"/>
      <c r="BL338" s="80"/>
      <c r="BM338" s="80"/>
      <c r="BN338" s="69"/>
      <c r="BO338" s="69"/>
      <c r="BP338" s="80"/>
      <c r="BQ338" s="80"/>
      <c r="BR338" s="69"/>
      <c r="BS338" s="69"/>
      <c r="BT338" s="80"/>
      <c r="BU338" s="80"/>
      <c r="BV338" s="69"/>
      <c r="BW338" s="69"/>
      <c r="BX338" s="80"/>
      <c r="BY338" s="80"/>
      <c r="BZ338" s="69"/>
      <c r="CA338" s="69"/>
      <c r="CB338" s="80"/>
      <c r="CC338" s="80"/>
      <c r="CD338" s="69"/>
      <c r="CE338" s="69"/>
      <c r="CF338" s="69"/>
      <c r="CG338" s="69"/>
      <c r="CH338" s="69"/>
      <c r="CI338" s="69"/>
      <c r="CJ338" s="68"/>
      <c r="CK338" s="69"/>
      <c r="CL338" s="185"/>
      <c r="CM338" s="67"/>
      <c r="CN338" s="67"/>
      <c r="CO338" s="69"/>
      <c r="CP338" s="185"/>
      <c r="CQ338" s="67"/>
      <c r="CR338" s="67"/>
      <c r="CS338" s="69"/>
      <c r="CT338" s="69"/>
      <c r="CU338" s="69"/>
      <c r="CV338" s="69"/>
      <c r="CW338" s="69"/>
      <c r="CX338" s="69"/>
      <c r="CY338" s="69"/>
      <c r="CZ338" s="69"/>
      <c r="DA338" s="69"/>
    </row>
    <row r="339" spans="2:105">
      <c r="B339" s="67"/>
      <c r="C339" s="67"/>
      <c r="D339" s="67"/>
      <c r="E339" s="69"/>
      <c r="F339" s="185"/>
      <c r="G339" s="67"/>
      <c r="H339" s="69"/>
      <c r="I339" s="69"/>
      <c r="J339" s="69"/>
      <c r="K339" s="69"/>
      <c r="L339" s="69"/>
      <c r="M339" s="69"/>
      <c r="N339" s="69"/>
      <c r="O339" s="69"/>
      <c r="P339" s="69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69"/>
      <c r="AD339" s="69"/>
      <c r="AE339" s="69"/>
      <c r="AF339" s="80"/>
      <c r="AG339" s="80"/>
      <c r="AH339" s="69"/>
      <c r="AI339" s="69"/>
      <c r="AJ339" s="80"/>
      <c r="AK339" s="80"/>
      <c r="AL339" s="69"/>
      <c r="AM339" s="69"/>
      <c r="AN339" s="80"/>
      <c r="AO339" s="80"/>
      <c r="AP339" s="69"/>
      <c r="AQ339" s="69"/>
      <c r="AR339" s="80"/>
      <c r="AS339" s="80"/>
      <c r="AT339" s="69"/>
      <c r="AU339" s="69"/>
      <c r="AV339" s="80"/>
      <c r="AW339" s="80"/>
      <c r="AX339" s="69"/>
      <c r="AY339" s="69"/>
      <c r="AZ339" s="80"/>
      <c r="BA339" s="80"/>
      <c r="BB339" s="69"/>
      <c r="BC339" s="69"/>
      <c r="BD339" s="80"/>
      <c r="BE339" s="80"/>
      <c r="BF339" s="69"/>
      <c r="BG339" s="69"/>
      <c r="BH339" s="80"/>
      <c r="BI339" s="80"/>
      <c r="BJ339" s="69"/>
      <c r="BK339" s="69"/>
      <c r="BL339" s="80"/>
      <c r="BM339" s="80"/>
      <c r="BN339" s="69"/>
      <c r="BO339" s="69"/>
      <c r="BP339" s="80"/>
      <c r="BQ339" s="80"/>
      <c r="BR339" s="69"/>
      <c r="BS339" s="69"/>
      <c r="BT339" s="80"/>
      <c r="BU339" s="80"/>
      <c r="BV339" s="69"/>
      <c r="BW339" s="69"/>
      <c r="BX339" s="80"/>
      <c r="BY339" s="80"/>
      <c r="BZ339" s="69"/>
      <c r="CA339" s="69"/>
      <c r="CB339" s="80"/>
      <c r="CC339" s="80"/>
      <c r="CD339" s="69"/>
      <c r="CE339" s="69"/>
      <c r="CF339" s="69"/>
      <c r="CG339" s="69"/>
      <c r="CH339" s="69"/>
      <c r="CI339" s="69"/>
      <c r="CJ339" s="68"/>
      <c r="CK339" s="69"/>
      <c r="CL339" s="185"/>
      <c r="CM339" s="67"/>
      <c r="CN339" s="67"/>
      <c r="CO339" s="69"/>
      <c r="CP339" s="185"/>
      <c r="CQ339" s="67"/>
      <c r="CR339" s="67"/>
      <c r="CS339" s="69"/>
      <c r="CT339" s="69"/>
      <c r="CU339" s="69"/>
      <c r="CV339" s="69"/>
      <c r="CW339" s="69"/>
      <c r="CX339" s="69"/>
      <c r="CY339" s="69"/>
      <c r="CZ339" s="69"/>
      <c r="DA339" s="69"/>
    </row>
    <row r="340" spans="2:105">
      <c r="B340" s="67"/>
      <c r="C340" s="67"/>
      <c r="D340" s="67"/>
      <c r="E340" s="69"/>
      <c r="F340" s="185"/>
      <c r="G340" s="67"/>
      <c r="H340" s="69"/>
      <c r="I340" s="69"/>
      <c r="J340" s="69"/>
      <c r="K340" s="69"/>
      <c r="L340" s="69"/>
      <c r="M340" s="69"/>
      <c r="N340" s="69"/>
      <c r="O340" s="69"/>
      <c r="P340" s="69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69"/>
      <c r="AD340" s="69"/>
      <c r="AE340" s="69"/>
      <c r="AF340" s="80"/>
      <c r="AG340" s="80"/>
      <c r="AH340" s="69"/>
      <c r="AI340" s="69"/>
      <c r="AJ340" s="80"/>
      <c r="AK340" s="80"/>
      <c r="AL340" s="69"/>
      <c r="AM340" s="69"/>
      <c r="AN340" s="80"/>
      <c r="AO340" s="80"/>
      <c r="AP340" s="69"/>
      <c r="AQ340" s="69"/>
      <c r="AR340" s="80"/>
      <c r="AS340" s="80"/>
      <c r="AT340" s="69"/>
      <c r="AU340" s="69"/>
      <c r="AV340" s="80"/>
      <c r="AW340" s="80"/>
      <c r="AX340" s="69"/>
      <c r="AY340" s="69"/>
      <c r="AZ340" s="80"/>
      <c r="BA340" s="80"/>
      <c r="BB340" s="69"/>
      <c r="BC340" s="69"/>
      <c r="BD340" s="80"/>
      <c r="BE340" s="80"/>
      <c r="BF340" s="69"/>
      <c r="BG340" s="69"/>
      <c r="BH340" s="80"/>
      <c r="BI340" s="80"/>
      <c r="BJ340" s="69"/>
      <c r="BK340" s="69"/>
      <c r="BL340" s="80"/>
      <c r="BM340" s="80"/>
      <c r="BN340" s="69"/>
      <c r="BO340" s="69"/>
      <c r="BP340" s="80"/>
      <c r="BQ340" s="80"/>
      <c r="BR340" s="69"/>
      <c r="BS340" s="69"/>
      <c r="BT340" s="80"/>
      <c r="BU340" s="80"/>
      <c r="BV340" s="69"/>
      <c r="BW340" s="69"/>
      <c r="BX340" s="80"/>
      <c r="BY340" s="80"/>
      <c r="BZ340" s="69"/>
      <c r="CA340" s="69"/>
      <c r="CB340" s="80"/>
      <c r="CC340" s="80"/>
      <c r="CD340" s="69"/>
      <c r="CE340" s="69"/>
      <c r="CF340" s="69"/>
      <c r="CG340" s="69"/>
      <c r="CH340" s="69"/>
      <c r="CI340" s="69"/>
      <c r="CJ340" s="68"/>
      <c r="CK340" s="69"/>
      <c r="CL340" s="185"/>
      <c r="CM340" s="67"/>
      <c r="CN340" s="67"/>
      <c r="CO340" s="69"/>
      <c r="CP340" s="185"/>
      <c r="CQ340" s="67"/>
      <c r="CR340" s="67"/>
      <c r="CS340" s="69"/>
      <c r="CT340" s="69"/>
      <c r="CU340" s="69"/>
      <c r="CV340" s="69"/>
      <c r="CW340" s="69"/>
      <c r="CX340" s="69"/>
      <c r="CY340" s="69"/>
      <c r="CZ340" s="69"/>
      <c r="DA340" s="69"/>
    </row>
    <row r="341" spans="2:105">
      <c r="B341" s="67"/>
      <c r="C341" s="67"/>
      <c r="D341" s="67"/>
      <c r="E341" s="69"/>
      <c r="F341" s="185"/>
      <c r="G341" s="67"/>
      <c r="H341" s="69"/>
      <c r="I341" s="69"/>
      <c r="J341" s="69"/>
      <c r="K341" s="69"/>
      <c r="L341" s="69"/>
      <c r="M341" s="69"/>
      <c r="N341" s="69"/>
      <c r="O341" s="69"/>
      <c r="P341" s="69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69"/>
      <c r="AD341" s="69"/>
      <c r="AE341" s="69"/>
      <c r="AF341" s="80"/>
      <c r="AG341" s="80"/>
      <c r="AH341" s="69"/>
      <c r="AI341" s="69"/>
      <c r="AJ341" s="80"/>
      <c r="AK341" s="80"/>
      <c r="AL341" s="69"/>
      <c r="AM341" s="69"/>
      <c r="AN341" s="80"/>
      <c r="AO341" s="80"/>
      <c r="AP341" s="69"/>
      <c r="AQ341" s="69"/>
      <c r="AR341" s="80"/>
      <c r="AS341" s="80"/>
      <c r="AT341" s="69"/>
      <c r="AU341" s="69"/>
      <c r="AV341" s="80"/>
      <c r="AW341" s="80"/>
      <c r="AX341" s="69"/>
      <c r="AY341" s="69"/>
      <c r="AZ341" s="80"/>
      <c r="BA341" s="80"/>
      <c r="BB341" s="69"/>
      <c r="BC341" s="69"/>
      <c r="BD341" s="80"/>
      <c r="BE341" s="80"/>
      <c r="BF341" s="69"/>
      <c r="BG341" s="69"/>
      <c r="BH341" s="80"/>
      <c r="BI341" s="80"/>
      <c r="BJ341" s="69"/>
      <c r="BK341" s="69"/>
      <c r="BL341" s="80"/>
      <c r="BM341" s="80"/>
      <c r="BN341" s="69"/>
      <c r="BO341" s="69"/>
      <c r="BP341" s="80"/>
      <c r="BQ341" s="80"/>
      <c r="BR341" s="69"/>
      <c r="BS341" s="69"/>
      <c r="BT341" s="80"/>
      <c r="BU341" s="80"/>
      <c r="BV341" s="69"/>
      <c r="BW341" s="69"/>
      <c r="BX341" s="80"/>
      <c r="BY341" s="80"/>
      <c r="BZ341" s="69"/>
      <c r="CA341" s="69"/>
      <c r="CB341" s="80"/>
      <c r="CC341" s="80"/>
      <c r="CD341" s="69"/>
      <c r="CE341" s="69"/>
      <c r="CF341" s="69"/>
      <c r="CG341" s="69"/>
      <c r="CH341" s="69"/>
      <c r="CI341" s="69"/>
      <c r="CJ341" s="68"/>
      <c r="CK341" s="69"/>
      <c r="CL341" s="185"/>
      <c r="CM341" s="67"/>
      <c r="CN341" s="67"/>
      <c r="CO341" s="69"/>
      <c r="CP341" s="185"/>
      <c r="CQ341" s="67"/>
      <c r="CR341" s="67"/>
      <c r="CS341" s="69"/>
      <c r="CT341" s="69"/>
      <c r="CU341" s="69"/>
      <c r="CV341" s="69"/>
      <c r="CW341" s="69"/>
      <c r="CX341" s="69"/>
      <c r="CY341" s="69"/>
      <c r="CZ341" s="69"/>
      <c r="DA341" s="69"/>
    </row>
    <row r="342" spans="2:105">
      <c r="B342" s="67"/>
      <c r="C342" s="67"/>
      <c r="D342" s="67"/>
      <c r="E342" s="69"/>
      <c r="F342" s="185"/>
      <c r="G342" s="67"/>
      <c r="H342" s="69"/>
      <c r="I342" s="69"/>
      <c r="J342" s="69"/>
      <c r="K342" s="69"/>
      <c r="L342" s="69"/>
      <c r="M342" s="69"/>
      <c r="N342" s="69"/>
      <c r="O342" s="69"/>
      <c r="P342" s="69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69"/>
      <c r="AD342" s="69"/>
      <c r="AE342" s="69"/>
      <c r="AF342" s="80"/>
      <c r="AG342" s="80"/>
      <c r="AH342" s="69"/>
      <c r="AI342" s="69"/>
      <c r="AJ342" s="80"/>
      <c r="AK342" s="80"/>
      <c r="AL342" s="69"/>
      <c r="AM342" s="69"/>
      <c r="AN342" s="80"/>
      <c r="AO342" s="80"/>
      <c r="AP342" s="69"/>
      <c r="AQ342" s="69"/>
      <c r="AR342" s="80"/>
      <c r="AS342" s="80"/>
      <c r="AT342" s="69"/>
      <c r="AU342" s="69"/>
      <c r="AV342" s="80"/>
      <c r="AW342" s="80"/>
      <c r="AX342" s="69"/>
      <c r="AY342" s="69"/>
      <c r="AZ342" s="80"/>
      <c r="BA342" s="80"/>
      <c r="BB342" s="69"/>
      <c r="BC342" s="69"/>
      <c r="BD342" s="80"/>
      <c r="BE342" s="80"/>
      <c r="BF342" s="69"/>
      <c r="BG342" s="69"/>
      <c r="BH342" s="80"/>
      <c r="BI342" s="80"/>
      <c r="BJ342" s="69"/>
      <c r="BK342" s="69"/>
      <c r="BL342" s="80"/>
      <c r="BM342" s="80"/>
      <c r="BN342" s="69"/>
      <c r="BO342" s="69"/>
      <c r="BP342" s="80"/>
      <c r="BQ342" s="80"/>
      <c r="BR342" s="69"/>
      <c r="BS342" s="69"/>
      <c r="BT342" s="80"/>
      <c r="BU342" s="80"/>
      <c r="BV342" s="69"/>
      <c r="BW342" s="69"/>
      <c r="BX342" s="80"/>
      <c r="BY342" s="80"/>
      <c r="BZ342" s="69"/>
      <c r="CA342" s="69"/>
      <c r="CB342" s="80"/>
      <c r="CC342" s="80"/>
      <c r="CD342" s="69"/>
      <c r="CE342" s="69"/>
      <c r="CF342" s="69"/>
      <c r="CG342" s="69"/>
      <c r="CH342" s="69"/>
      <c r="CI342" s="69"/>
      <c r="CJ342" s="68"/>
      <c r="CK342" s="69"/>
      <c r="CL342" s="185"/>
      <c r="CM342" s="67"/>
      <c r="CN342" s="67"/>
      <c r="CO342" s="69"/>
      <c r="CP342" s="185"/>
      <c r="CQ342" s="67"/>
      <c r="CR342" s="67"/>
      <c r="CS342" s="69"/>
      <c r="CT342" s="69"/>
      <c r="CU342" s="69"/>
      <c r="CV342" s="69"/>
      <c r="CW342" s="69"/>
      <c r="CX342" s="69"/>
      <c r="CY342" s="69"/>
      <c r="CZ342" s="69"/>
      <c r="DA342" s="69"/>
    </row>
    <row r="343" spans="2:105">
      <c r="B343" s="67"/>
      <c r="C343" s="67"/>
      <c r="D343" s="67"/>
      <c r="E343" s="69"/>
      <c r="F343" s="185"/>
      <c r="G343" s="67"/>
      <c r="H343" s="69"/>
      <c r="I343" s="69"/>
      <c r="J343" s="69"/>
      <c r="K343" s="69"/>
      <c r="L343" s="69"/>
      <c r="M343" s="69"/>
      <c r="N343" s="69"/>
      <c r="O343" s="69"/>
      <c r="P343" s="69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69"/>
      <c r="AD343" s="69"/>
      <c r="AE343" s="69"/>
      <c r="AF343" s="80"/>
      <c r="AG343" s="80"/>
      <c r="AH343" s="69"/>
      <c r="AI343" s="69"/>
      <c r="AJ343" s="80"/>
      <c r="AK343" s="80"/>
      <c r="AL343" s="69"/>
      <c r="AM343" s="69"/>
      <c r="AN343" s="80"/>
      <c r="AO343" s="80"/>
      <c r="AP343" s="69"/>
      <c r="AQ343" s="69"/>
      <c r="AR343" s="80"/>
      <c r="AS343" s="80"/>
      <c r="AT343" s="69"/>
      <c r="AU343" s="69"/>
      <c r="AV343" s="80"/>
      <c r="AW343" s="80"/>
      <c r="AX343" s="69"/>
      <c r="AY343" s="69"/>
      <c r="AZ343" s="80"/>
      <c r="BA343" s="80"/>
      <c r="BB343" s="69"/>
      <c r="BC343" s="69"/>
      <c r="BD343" s="80"/>
      <c r="BE343" s="80"/>
      <c r="BF343" s="69"/>
      <c r="BG343" s="69"/>
      <c r="BH343" s="80"/>
      <c r="BI343" s="80"/>
      <c r="BJ343" s="69"/>
      <c r="BK343" s="69"/>
      <c r="BL343" s="80"/>
      <c r="BM343" s="80"/>
      <c r="BN343" s="69"/>
      <c r="BO343" s="69"/>
      <c r="BP343" s="80"/>
      <c r="BQ343" s="80"/>
      <c r="BR343" s="69"/>
      <c r="BS343" s="69"/>
      <c r="BT343" s="80"/>
      <c r="BU343" s="80"/>
      <c r="BV343" s="69"/>
      <c r="BW343" s="69"/>
      <c r="BX343" s="80"/>
      <c r="BY343" s="80"/>
      <c r="BZ343" s="69"/>
      <c r="CA343" s="69"/>
      <c r="CB343" s="80"/>
      <c r="CC343" s="80"/>
      <c r="CD343" s="69"/>
      <c r="CE343" s="69"/>
      <c r="CF343" s="69"/>
      <c r="CG343" s="69"/>
      <c r="CH343" s="69"/>
      <c r="CI343" s="69"/>
      <c r="CJ343" s="68"/>
      <c r="CK343" s="69"/>
      <c r="CL343" s="185"/>
      <c r="CM343" s="67"/>
      <c r="CN343" s="67"/>
      <c r="CO343" s="69"/>
      <c r="CP343" s="185"/>
      <c r="CQ343" s="67"/>
      <c r="CR343" s="67"/>
      <c r="CS343" s="69"/>
      <c r="CT343" s="69"/>
      <c r="CU343" s="69"/>
      <c r="CV343" s="69"/>
      <c r="CW343" s="69"/>
      <c r="CX343" s="69"/>
      <c r="CY343" s="69"/>
      <c r="CZ343" s="69"/>
      <c r="DA343" s="69"/>
    </row>
    <row r="344" spans="2:105">
      <c r="B344" s="67"/>
      <c r="C344" s="67"/>
      <c r="D344" s="67"/>
      <c r="E344" s="69"/>
      <c r="F344" s="185"/>
      <c r="G344" s="67"/>
      <c r="H344" s="69"/>
      <c r="I344" s="69"/>
      <c r="J344" s="69"/>
      <c r="K344" s="69"/>
      <c r="L344" s="69"/>
      <c r="M344" s="69"/>
      <c r="N344" s="69"/>
      <c r="O344" s="69"/>
      <c r="P344" s="69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69"/>
      <c r="AD344" s="69"/>
      <c r="AE344" s="69"/>
      <c r="AF344" s="80"/>
      <c r="AG344" s="80"/>
      <c r="AH344" s="69"/>
      <c r="AI344" s="69"/>
      <c r="AJ344" s="80"/>
      <c r="AK344" s="80"/>
      <c r="AL344" s="69"/>
      <c r="AM344" s="69"/>
      <c r="AN344" s="80"/>
      <c r="AO344" s="80"/>
      <c r="AP344" s="69"/>
      <c r="AQ344" s="69"/>
      <c r="AR344" s="80"/>
      <c r="AS344" s="80"/>
      <c r="AT344" s="69"/>
      <c r="AU344" s="69"/>
      <c r="AV344" s="80"/>
      <c r="AW344" s="80"/>
      <c r="AX344" s="69"/>
      <c r="AY344" s="69"/>
      <c r="AZ344" s="80"/>
      <c r="BA344" s="80"/>
      <c r="BB344" s="69"/>
      <c r="BC344" s="69"/>
      <c r="BD344" s="80"/>
      <c r="BE344" s="80"/>
      <c r="BF344" s="69"/>
      <c r="BG344" s="69"/>
      <c r="BH344" s="80"/>
      <c r="BI344" s="80"/>
      <c r="BJ344" s="69"/>
      <c r="BK344" s="69"/>
      <c r="BL344" s="80"/>
      <c r="BM344" s="80"/>
      <c r="BN344" s="69"/>
      <c r="BO344" s="69"/>
      <c r="BP344" s="80"/>
      <c r="BQ344" s="80"/>
      <c r="BR344" s="69"/>
      <c r="BS344" s="69"/>
      <c r="BT344" s="80"/>
      <c r="BU344" s="80"/>
      <c r="BV344" s="69"/>
      <c r="BW344" s="69"/>
      <c r="BX344" s="80"/>
      <c r="BY344" s="80"/>
      <c r="BZ344" s="69"/>
      <c r="CA344" s="69"/>
      <c r="CB344" s="80"/>
      <c r="CC344" s="80"/>
      <c r="CD344" s="69"/>
      <c r="CE344" s="69"/>
      <c r="CF344" s="69"/>
      <c r="CG344" s="69"/>
      <c r="CH344" s="69"/>
      <c r="CI344" s="69"/>
      <c r="CJ344" s="68"/>
      <c r="CK344" s="69"/>
      <c r="CL344" s="185"/>
      <c r="CM344" s="67"/>
      <c r="CN344" s="67"/>
      <c r="CO344" s="69"/>
      <c r="CP344" s="185"/>
      <c r="CQ344" s="67"/>
      <c r="CR344" s="67"/>
      <c r="CS344" s="69"/>
      <c r="CT344" s="69"/>
      <c r="CU344" s="69"/>
      <c r="CV344" s="69"/>
      <c r="CW344" s="69"/>
      <c r="CX344" s="69"/>
      <c r="CY344" s="69"/>
      <c r="CZ344" s="69"/>
      <c r="DA344" s="69"/>
    </row>
    <row r="345" spans="2:105">
      <c r="B345" s="67"/>
      <c r="C345" s="67"/>
      <c r="D345" s="67"/>
      <c r="E345" s="69"/>
      <c r="F345" s="185"/>
      <c r="G345" s="67"/>
      <c r="H345" s="69"/>
      <c r="I345" s="69"/>
      <c r="J345" s="69"/>
      <c r="K345" s="69"/>
      <c r="L345" s="69"/>
      <c r="M345" s="69"/>
      <c r="N345" s="69"/>
      <c r="O345" s="69"/>
      <c r="P345" s="69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69"/>
      <c r="AD345" s="69"/>
      <c r="AE345" s="69"/>
      <c r="AF345" s="80"/>
      <c r="AG345" s="80"/>
      <c r="AH345" s="69"/>
      <c r="AI345" s="69"/>
      <c r="AJ345" s="80"/>
      <c r="AK345" s="80"/>
      <c r="AL345" s="69"/>
      <c r="AM345" s="69"/>
      <c r="AN345" s="80"/>
      <c r="AO345" s="80"/>
      <c r="AP345" s="69"/>
      <c r="AQ345" s="69"/>
      <c r="AR345" s="80"/>
      <c r="AS345" s="80"/>
      <c r="AT345" s="69"/>
      <c r="AU345" s="69"/>
      <c r="AV345" s="80"/>
      <c r="AW345" s="80"/>
      <c r="AX345" s="69"/>
      <c r="AY345" s="69"/>
      <c r="AZ345" s="80"/>
      <c r="BA345" s="80"/>
      <c r="BB345" s="69"/>
      <c r="BC345" s="69"/>
      <c r="BD345" s="80"/>
      <c r="BE345" s="80"/>
      <c r="BF345" s="69"/>
      <c r="BG345" s="69"/>
      <c r="BH345" s="80"/>
      <c r="BI345" s="80"/>
      <c r="BJ345" s="69"/>
      <c r="BK345" s="69"/>
      <c r="BL345" s="80"/>
      <c r="BM345" s="80"/>
      <c r="BN345" s="69"/>
      <c r="BO345" s="69"/>
      <c r="BP345" s="80"/>
      <c r="BQ345" s="80"/>
      <c r="BR345" s="69"/>
      <c r="BS345" s="69"/>
      <c r="BT345" s="80"/>
      <c r="BU345" s="80"/>
      <c r="BV345" s="69"/>
      <c r="BW345" s="69"/>
      <c r="BX345" s="80"/>
      <c r="BY345" s="80"/>
      <c r="BZ345" s="69"/>
      <c r="CA345" s="69"/>
      <c r="CB345" s="80"/>
      <c r="CC345" s="80"/>
      <c r="CD345" s="69"/>
      <c r="CE345" s="69"/>
      <c r="CF345" s="69"/>
      <c r="CG345" s="69"/>
      <c r="CH345" s="69"/>
      <c r="CI345" s="69"/>
      <c r="CJ345" s="68"/>
      <c r="CK345" s="69"/>
      <c r="CL345" s="185"/>
      <c r="CM345" s="67"/>
      <c r="CN345" s="67"/>
      <c r="CO345" s="69"/>
      <c r="CP345" s="185"/>
      <c r="CQ345" s="67"/>
      <c r="CR345" s="67"/>
      <c r="CS345" s="69"/>
      <c r="CT345" s="69"/>
      <c r="CU345" s="69"/>
      <c r="CV345" s="69"/>
      <c r="CW345" s="69"/>
      <c r="CX345" s="69"/>
      <c r="CY345" s="69"/>
      <c r="CZ345" s="69"/>
      <c r="DA345" s="69"/>
    </row>
    <row r="346" spans="2:105">
      <c r="B346" s="67"/>
      <c r="C346" s="67"/>
      <c r="D346" s="67"/>
      <c r="E346" s="69"/>
      <c r="F346" s="185"/>
      <c r="G346" s="67"/>
      <c r="H346" s="69"/>
      <c r="I346" s="69"/>
      <c r="J346" s="69"/>
      <c r="K346" s="69"/>
      <c r="L346" s="69"/>
      <c r="M346" s="69"/>
      <c r="N346" s="69"/>
      <c r="O346" s="69"/>
      <c r="P346" s="69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69"/>
      <c r="AD346" s="69"/>
      <c r="AE346" s="69"/>
      <c r="AF346" s="80"/>
      <c r="AG346" s="80"/>
      <c r="AH346" s="69"/>
      <c r="AI346" s="69"/>
      <c r="AJ346" s="80"/>
      <c r="AK346" s="80"/>
      <c r="AL346" s="69"/>
      <c r="AM346" s="69"/>
      <c r="AN346" s="80"/>
      <c r="AO346" s="80"/>
      <c r="AP346" s="69"/>
      <c r="AQ346" s="69"/>
      <c r="AR346" s="80"/>
      <c r="AS346" s="80"/>
      <c r="AT346" s="69"/>
      <c r="AU346" s="69"/>
      <c r="AV346" s="80"/>
      <c r="AW346" s="80"/>
      <c r="AX346" s="69"/>
      <c r="AY346" s="69"/>
      <c r="AZ346" s="80"/>
      <c r="BA346" s="80"/>
      <c r="BB346" s="69"/>
      <c r="BC346" s="69"/>
      <c r="BD346" s="80"/>
      <c r="BE346" s="80"/>
      <c r="BF346" s="69"/>
      <c r="BG346" s="69"/>
      <c r="BH346" s="80"/>
      <c r="BI346" s="80"/>
      <c r="BJ346" s="69"/>
      <c r="BK346" s="69"/>
      <c r="BL346" s="80"/>
      <c r="BM346" s="80"/>
      <c r="BN346" s="69"/>
      <c r="BO346" s="69"/>
      <c r="BP346" s="80"/>
      <c r="BQ346" s="80"/>
      <c r="BR346" s="69"/>
      <c r="BS346" s="69"/>
      <c r="BT346" s="80"/>
      <c r="BU346" s="80"/>
      <c r="BV346" s="69"/>
      <c r="BW346" s="69"/>
      <c r="BX346" s="80"/>
      <c r="BY346" s="80"/>
      <c r="BZ346" s="69"/>
      <c r="CA346" s="69"/>
      <c r="CB346" s="80"/>
      <c r="CC346" s="80"/>
      <c r="CD346" s="69"/>
      <c r="CE346" s="69"/>
      <c r="CF346" s="69"/>
      <c r="CG346" s="69"/>
      <c r="CH346" s="69"/>
      <c r="CI346" s="69"/>
      <c r="CJ346" s="68"/>
      <c r="CK346" s="69"/>
      <c r="CL346" s="185"/>
      <c r="CM346" s="67"/>
      <c r="CN346" s="67"/>
      <c r="CO346" s="69"/>
      <c r="CP346" s="185"/>
      <c r="CQ346" s="67"/>
      <c r="CR346" s="67"/>
      <c r="CS346" s="69"/>
      <c r="CT346" s="69"/>
      <c r="CU346" s="69"/>
      <c r="CV346" s="69"/>
      <c r="CW346" s="69"/>
      <c r="CX346" s="69"/>
      <c r="CY346" s="69"/>
      <c r="CZ346" s="69"/>
      <c r="DA346" s="69"/>
    </row>
    <row r="347" spans="2:105">
      <c r="B347" s="67"/>
      <c r="C347" s="67"/>
      <c r="D347" s="67"/>
      <c r="E347" s="69"/>
      <c r="F347" s="185"/>
      <c r="G347" s="67"/>
      <c r="H347" s="69"/>
      <c r="I347" s="69"/>
      <c r="J347" s="69"/>
      <c r="K347" s="69"/>
      <c r="L347" s="69"/>
      <c r="M347" s="69"/>
      <c r="N347" s="69"/>
      <c r="O347" s="69"/>
      <c r="P347" s="69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69"/>
      <c r="AD347" s="69"/>
      <c r="AE347" s="69"/>
      <c r="AF347" s="80"/>
      <c r="AG347" s="80"/>
      <c r="AH347" s="69"/>
      <c r="AI347" s="69"/>
      <c r="AJ347" s="80"/>
      <c r="AK347" s="80"/>
      <c r="AL347" s="69"/>
      <c r="AM347" s="69"/>
      <c r="AN347" s="80"/>
      <c r="AO347" s="80"/>
      <c r="AP347" s="69"/>
      <c r="AQ347" s="69"/>
      <c r="AR347" s="80"/>
      <c r="AS347" s="80"/>
      <c r="AT347" s="69"/>
      <c r="AU347" s="69"/>
      <c r="AV347" s="80"/>
      <c r="AW347" s="80"/>
      <c r="AX347" s="69"/>
      <c r="AY347" s="69"/>
      <c r="AZ347" s="80"/>
      <c r="BA347" s="80"/>
      <c r="BB347" s="69"/>
      <c r="BC347" s="69"/>
      <c r="BD347" s="80"/>
      <c r="BE347" s="80"/>
      <c r="BF347" s="69"/>
      <c r="BG347" s="69"/>
      <c r="BH347" s="80"/>
      <c r="BI347" s="80"/>
      <c r="BJ347" s="69"/>
      <c r="BK347" s="69"/>
      <c r="BL347" s="80"/>
      <c r="BM347" s="80"/>
      <c r="BN347" s="69"/>
      <c r="BO347" s="69"/>
      <c r="BP347" s="80"/>
      <c r="BQ347" s="80"/>
      <c r="BR347" s="69"/>
      <c r="BS347" s="69"/>
      <c r="BT347" s="80"/>
      <c r="BU347" s="80"/>
      <c r="BV347" s="69"/>
      <c r="BW347" s="69"/>
      <c r="BX347" s="80"/>
      <c r="BY347" s="80"/>
      <c r="BZ347" s="69"/>
      <c r="CA347" s="69"/>
      <c r="CB347" s="80"/>
      <c r="CC347" s="80"/>
      <c r="CD347" s="69"/>
      <c r="CE347" s="69"/>
      <c r="CF347" s="69"/>
      <c r="CG347" s="69"/>
      <c r="CH347" s="69"/>
      <c r="CI347" s="69"/>
      <c r="CJ347" s="68"/>
      <c r="CK347" s="69"/>
      <c r="CL347" s="185"/>
      <c r="CM347" s="67"/>
      <c r="CN347" s="67"/>
      <c r="CO347" s="69"/>
      <c r="CP347" s="185"/>
      <c r="CQ347" s="67"/>
      <c r="CR347" s="67"/>
      <c r="CS347" s="69"/>
      <c r="CT347" s="69"/>
      <c r="CU347" s="69"/>
      <c r="CV347" s="69"/>
      <c r="CW347" s="69"/>
      <c r="CX347" s="69"/>
      <c r="CY347" s="69"/>
      <c r="CZ347" s="69"/>
      <c r="DA347" s="69"/>
    </row>
    <row r="348" spans="2:105">
      <c r="B348" s="67"/>
      <c r="C348" s="67"/>
      <c r="D348" s="67"/>
      <c r="E348" s="69"/>
      <c r="F348" s="185"/>
      <c r="G348" s="67"/>
      <c r="H348" s="69"/>
      <c r="I348" s="69"/>
      <c r="J348" s="69"/>
      <c r="K348" s="69"/>
      <c r="L348" s="69"/>
      <c r="M348" s="69"/>
      <c r="N348" s="69"/>
      <c r="O348" s="69"/>
      <c r="P348" s="69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69"/>
      <c r="AD348" s="69"/>
      <c r="AE348" s="69"/>
      <c r="AF348" s="80"/>
      <c r="AG348" s="80"/>
      <c r="AH348" s="69"/>
      <c r="AI348" s="69"/>
      <c r="AJ348" s="80"/>
      <c r="AK348" s="80"/>
      <c r="AL348" s="69"/>
      <c r="AM348" s="69"/>
      <c r="AN348" s="80"/>
      <c r="AO348" s="80"/>
      <c r="AP348" s="69"/>
      <c r="AQ348" s="69"/>
      <c r="AR348" s="80"/>
      <c r="AS348" s="80"/>
      <c r="AT348" s="69"/>
      <c r="AU348" s="69"/>
      <c r="AV348" s="80"/>
      <c r="AW348" s="80"/>
      <c r="AX348" s="69"/>
      <c r="AY348" s="69"/>
      <c r="AZ348" s="80"/>
      <c r="BA348" s="80"/>
      <c r="BB348" s="69"/>
      <c r="BC348" s="69"/>
      <c r="BD348" s="80"/>
      <c r="BE348" s="80"/>
      <c r="BF348" s="69"/>
      <c r="BG348" s="69"/>
      <c r="BH348" s="80"/>
      <c r="BI348" s="80"/>
      <c r="BJ348" s="69"/>
      <c r="BK348" s="69"/>
      <c r="BL348" s="80"/>
      <c r="BM348" s="80"/>
      <c r="BN348" s="69"/>
      <c r="BO348" s="69"/>
      <c r="BP348" s="80"/>
      <c r="BQ348" s="80"/>
      <c r="BR348" s="69"/>
      <c r="BS348" s="69"/>
      <c r="BT348" s="80"/>
      <c r="BU348" s="80"/>
      <c r="BV348" s="69"/>
      <c r="BW348" s="69"/>
      <c r="BX348" s="80"/>
      <c r="BY348" s="80"/>
      <c r="BZ348" s="69"/>
      <c r="CA348" s="69"/>
      <c r="CB348" s="80"/>
      <c r="CC348" s="80"/>
      <c r="CD348" s="69"/>
      <c r="CE348" s="69"/>
      <c r="CF348" s="69"/>
      <c r="CG348" s="69"/>
      <c r="CH348" s="69"/>
      <c r="CI348" s="69"/>
      <c r="CJ348" s="68"/>
      <c r="CK348" s="69"/>
      <c r="CL348" s="185"/>
      <c r="CM348" s="67"/>
      <c r="CN348" s="67"/>
      <c r="CO348" s="69"/>
      <c r="CP348" s="185"/>
      <c r="CQ348" s="67"/>
      <c r="CR348" s="67"/>
      <c r="CS348" s="69"/>
      <c r="CT348" s="69"/>
      <c r="CU348" s="69"/>
      <c r="CV348" s="69"/>
      <c r="CW348" s="69"/>
      <c r="CX348" s="69"/>
      <c r="CY348" s="69"/>
      <c r="CZ348" s="69"/>
      <c r="DA348" s="69"/>
    </row>
    <row r="349" spans="2:105">
      <c r="B349" s="67"/>
      <c r="C349" s="67"/>
      <c r="D349" s="67"/>
      <c r="E349" s="69"/>
      <c r="F349" s="185"/>
      <c r="G349" s="67"/>
      <c r="H349" s="69"/>
      <c r="I349" s="69"/>
      <c r="J349" s="69"/>
      <c r="K349" s="69"/>
      <c r="L349" s="69"/>
      <c r="M349" s="69"/>
      <c r="N349" s="69"/>
      <c r="O349" s="69"/>
      <c r="P349" s="69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69"/>
      <c r="AD349" s="69"/>
      <c r="AE349" s="69"/>
      <c r="AF349" s="80"/>
      <c r="AG349" s="80"/>
      <c r="AH349" s="69"/>
      <c r="AI349" s="69"/>
      <c r="AJ349" s="80"/>
      <c r="AK349" s="80"/>
      <c r="AL349" s="69"/>
      <c r="AM349" s="69"/>
      <c r="AN349" s="80"/>
      <c r="AO349" s="80"/>
      <c r="AP349" s="69"/>
      <c r="AQ349" s="69"/>
      <c r="AR349" s="80"/>
      <c r="AS349" s="80"/>
      <c r="AT349" s="69"/>
      <c r="AU349" s="69"/>
      <c r="AV349" s="80"/>
      <c r="AW349" s="80"/>
      <c r="AX349" s="69"/>
      <c r="AY349" s="69"/>
      <c r="AZ349" s="80"/>
      <c r="BA349" s="80"/>
      <c r="BB349" s="69"/>
      <c r="BC349" s="69"/>
      <c r="BD349" s="80"/>
      <c r="BE349" s="80"/>
      <c r="BF349" s="69"/>
      <c r="BG349" s="69"/>
      <c r="BH349" s="80"/>
      <c r="BI349" s="80"/>
      <c r="BJ349" s="69"/>
      <c r="BK349" s="69"/>
      <c r="BL349" s="80"/>
      <c r="BM349" s="80"/>
      <c r="BN349" s="69"/>
      <c r="BO349" s="69"/>
      <c r="BP349" s="80"/>
      <c r="BQ349" s="80"/>
      <c r="BR349" s="69"/>
      <c r="BS349" s="69"/>
      <c r="BT349" s="80"/>
      <c r="BU349" s="80"/>
      <c r="BV349" s="69"/>
      <c r="BW349" s="69"/>
      <c r="BX349" s="80"/>
      <c r="BY349" s="80"/>
      <c r="BZ349" s="69"/>
      <c r="CA349" s="69"/>
      <c r="CB349" s="80"/>
      <c r="CC349" s="80"/>
      <c r="CD349" s="69"/>
      <c r="CE349" s="69"/>
      <c r="CF349" s="69"/>
      <c r="CG349" s="69"/>
      <c r="CH349" s="69"/>
      <c r="CI349" s="69"/>
      <c r="CJ349" s="68"/>
      <c r="CK349" s="69"/>
      <c r="CL349" s="185"/>
      <c r="CM349" s="67"/>
      <c r="CN349" s="67"/>
      <c r="CO349" s="69"/>
      <c r="CP349" s="185"/>
      <c r="CQ349" s="67"/>
      <c r="CR349" s="67"/>
      <c r="CS349" s="69"/>
      <c r="CT349" s="69"/>
      <c r="CU349" s="69"/>
      <c r="CV349" s="69"/>
      <c r="CW349" s="69"/>
      <c r="CX349" s="69"/>
      <c r="CY349" s="69"/>
      <c r="CZ349" s="69"/>
      <c r="DA349" s="69"/>
    </row>
    <row r="350" spans="2:105">
      <c r="B350" s="67"/>
      <c r="C350" s="67"/>
      <c r="D350" s="67"/>
      <c r="E350" s="69"/>
      <c r="F350" s="185"/>
      <c r="G350" s="67"/>
      <c r="H350" s="69"/>
      <c r="I350" s="69"/>
      <c r="J350" s="69"/>
      <c r="K350" s="69"/>
      <c r="L350" s="69"/>
      <c r="M350" s="69"/>
      <c r="N350" s="69"/>
      <c r="O350" s="69"/>
      <c r="P350" s="69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69"/>
      <c r="AD350" s="69"/>
      <c r="AE350" s="69"/>
      <c r="AF350" s="80"/>
      <c r="AG350" s="80"/>
      <c r="AH350" s="69"/>
      <c r="AI350" s="69"/>
      <c r="AJ350" s="80"/>
      <c r="AK350" s="80"/>
      <c r="AL350" s="69"/>
      <c r="AM350" s="69"/>
      <c r="AN350" s="80"/>
      <c r="AO350" s="80"/>
      <c r="AP350" s="69"/>
      <c r="AQ350" s="69"/>
      <c r="AR350" s="80"/>
      <c r="AS350" s="80"/>
      <c r="AT350" s="69"/>
      <c r="AU350" s="69"/>
      <c r="AV350" s="80"/>
      <c r="AW350" s="80"/>
      <c r="AX350" s="69"/>
      <c r="AY350" s="69"/>
      <c r="AZ350" s="80"/>
      <c r="BA350" s="80"/>
      <c r="BB350" s="69"/>
      <c r="BC350" s="69"/>
      <c r="BD350" s="80"/>
      <c r="BE350" s="80"/>
      <c r="BF350" s="69"/>
      <c r="BG350" s="69"/>
      <c r="BH350" s="80"/>
      <c r="BI350" s="80"/>
      <c r="BJ350" s="69"/>
      <c r="BK350" s="69"/>
      <c r="BL350" s="80"/>
      <c r="BM350" s="80"/>
      <c r="BN350" s="69"/>
      <c r="BO350" s="69"/>
      <c r="BP350" s="80"/>
      <c r="BQ350" s="80"/>
      <c r="BR350" s="69"/>
      <c r="BS350" s="69"/>
      <c r="BT350" s="80"/>
      <c r="BU350" s="80"/>
      <c r="BV350" s="69"/>
      <c r="BW350" s="69"/>
      <c r="BX350" s="80"/>
      <c r="BY350" s="80"/>
      <c r="BZ350" s="69"/>
      <c r="CA350" s="69"/>
      <c r="CB350" s="80"/>
      <c r="CC350" s="80"/>
      <c r="CD350" s="69"/>
      <c r="CE350" s="69"/>
      <c r="CF350" s="69"/>
      <c r="CG350" s="69"/>
      <c r="CH350" s="69"/>
      <c r="CI350" s="69"/>
      <c r="CJ350" s="68"/>
      <c r="CK350" s="69"/>
      <c r="CL350" s="185"/>
      <c r="CM350" s="67"/>
      <c r="CN350" s="67"/>
      <c r="CO350" s="69"/>
      <c r="CP350" s="185"/>
      <c r="CQ350" s="67"/>
      <c r="CR350" s="67"/>
      <c r="CS350" s="69"/>
      <c r="CT350" s="69"/>
      <c r="CU350" s="69"/>
      <c r="CV350" s="69"/>
      <c r="CW350" s="69"/>
      <c r="CX350" s="69"/>
      <c r="CY350" s="69"/>
      <c r="CZ350" s="69"/>
      <c r="DA350" s="69"/>
    </row>
    <row r="351" spans="2:105">
      <c r="B351" s="67"/>
      <c r="C351" s="67"/>
      <c r="D351" s="67"/>
      <c r="E351" s="69"/>
      <c r="F351" s="185"/>
      <c r="G351" s="67"/>
      <c r="H351" s="69"/>
      <c r="I351" s="69"/>
      <c r="J351" s="69"/>
      <c r="K351" s="69"/>
      <c r="L351" s="69"/>
      <c r="M351" s="69"/>
      <c r="N351" s="69"/>
      <c r="O351" s="69"/>
      <c r="P351" s="69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69"/>
      <c r="AD351" s="69"/>
      <c r="AE351" s="69"/>
      <c r="AF351" s="80"/>
      <c r="AG351" s="80"/>
      <c r="AH351" s="69"/>
      <c r="AI351" s="69"/>
      <c r="AJ351" s="80"/>
      <c r="AK351" s="80"/>
      <c r="AL351" s="69"/>
      <c r="AM351" s="69"/>
      <c r="AN351" s="80"/>
      <c r="AO351" s="80"/>
      <c r="AP351" s="69"/>
      <c r="AQ351" s="69"/>
      <c r="AR351" s="80"/>
      <c r="AS351" s="80"/>
      <c r="AT351" s="69"/>
      <c r="AU351" s="69"/>
      <c r="AV351" s="80"/>
      <c r="AW351" s="80"/>
      <c r="AX351" s="69"/>
      <c r="AY351" s="69"/>
      <c r="AZ351" s="80"/>
      <c r="BA351" s="80"/>
      <c r="BB351" s="69"/>
      <c r="BC351" s="69"/>
      <c r="BD351" s="80"/>
      <c r="BE351" s="80"/>
      <c r="BF351" s="69"/>
      <c r="BG351" s="69"/>
      <c r="BH351" s="80"/>
      <c r="BI351" s="80"/>
      <c r="BJ351" s="69"/>
      <c r="BK351" s="69"/>
      <c r="BL351" s="80"/>
      <c r="BM351" s="80"/>
      <c r="BN351" s="69"/>
      <c r="BO351" s="69"/>
      <c r="BP351" s="80"/>
      <c r="BQ351" s="80"/>
      <c r="BR351" s="69"/>
      <c r="BS351" s="69"/>
      <c r="BT351" s="80"/>
      <c r="BU351" s="80"/>
      <c r="BV351" s="69"/>
      <c r="BW351" s="69"/>
      <c r="BX351" s="80"/>
      <c r="BY351" s="80"/>
      <c r="BZ351" s="69"/>
      <c r="CA351" s="69"/>
      <c r="CB351" s="80"/>
      <c r="CC351" s="80"/>
      <c r="CD351" s="69"/>
      <c r="CE351" s="69"/>
      <c r="CF351" s="69"/>
      <c r="CG351" s="69"/>
      <c r="CH351" s="69"/>
      <c r="CI351" s="69"/>
      <c r="CJ351" s="68"/>
      <c r="CK351" s="69"/>
      <c r="CL351" s="185"/>
      <c r="CM351" s="67"/>
      <c r="CN351" s="67"/>
      <c r="CO351" s="69"/>
      <c r="CP351" s="185"/>
      <c r="CQ351" s="67"/>
      <c r="CR351" s="67"/>
      <c r="CS351" s="69"/>
      <c r="CT351" s="69"/>
      <c r="CU351" s="69"/>
      <c r="CV351" s="69"/>
      <c r="CW351" s="69"/>
      <c r="CX351" s="69"/>
      <c r="CY351" s="69"/>
      <c r="CZ351" s="69"/>
      <c r="DA351" s="69"/>
    </row>
    <row r="352" spans="2:105">
      <c r="B352" s="67"/>
      <c r="C352" s="67"/>
      <c r="D352" s="67"/>
      <c r="E352" s="69"/>
      <c r="F352" s="185"/>
      <c r="G352" s="67"/>
      <c r="H352" s="69"/>
      <c r="I352" s="69"/>
      <c r="J352" s="69"/>
      <c r="K352" s="69"/>
      <c r="L352" s="69"/>
      <c r="M352" s="69"/>
      <c r="N352" s="69"/>
      <c r="O352" s="69"/>
      <c r="P352" s="69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69"/>
      <c r="AD352" s="69"/>
      <c r="AE352" s="69"/>
      <c r="AF352" s="80"/>
      <c r="AG352" s="80"/>
      <c r="AH352" s="69"/>
      <c r="AI352" s="69"/>
      <c r="AJ352" s="80"/>
      <c r="AK352" s="80"/>
      <c r="AL352" s="69"/>
      <c r="AM352" s="69"/>
      <c r="AN352" s="80"/>
      <c r="AO352" s="80"/>
      <c r="AP352" s="69"/>
      <c r="AQ352" s="69"/>
      <c r="AR352" s="80"/>
      <c r="AS352" s="80"/>
      <c r="AT352" s="69"/>
      <c r="AU352" s="69"/>
      <c r="AV352" s="80"/>
      <c r="AW352" s="80"/>
      <c r="AX352" s="69"/>
      <c r="AY352" s="69"/>
      <c r="AZ352" s="80"/>
      <c r="BA352" s="80"/>
      <c r="BB352" s="69"/>
      <c r="BC352" s="69"/>
      <c r="BD352" s="80"/>
      <c r="BE352" s="80"/>
      <c r="BF352" s="69"/>
      <c r="BG352" s="69"/>
      <c r="BH352" s="80"/>
      <c r="BI352" s="80"/>
      <c r="BJ352" s="69"/>
      <c r="BK352" s="69"/>
      <c r="BL352" s="80"/>
      <c r="BM352" s="80"/>
      <c r="BN352" s="69"/>
      <c r="BO352" s="69"/>
      <c r="BP352" s="80"/>
      <c r="BQ352" s="80"/>
      <c r="BR352" s="69"/>
      <c r="BS352" s="69"/>
      <c r="BT352" s="80"/>
      <c r="BU352" s="80"/>
      <c r="BV352" s="69"/>
      <c r="BW352" s="69"/>
      <c r="BX352" s="80"/>
      <c r="BY352" s="80"/>
      <c r="BZ352" s="69"/>
      <c r="CA352" s="69"/>
      <c r="CB352" s="80"/>
      <c r="CC352" s="80"/>
      <c r="CD352" s="69"/>
      <c r="CE352" s="69"/>
      <c r="CF352" s="69"/>
      <c r="CG352" s="69"/>
      <c r="CH352" s="69"/>
      <c r="CI352" s="69"/>
      <c r="CJ352" s="68"/>
      <c r="CK352" s="69"/>
      <c r="CL352" s="185"/>
      <c r="CM352" s="67"/>
      <c r="CN352" s="67"/>
      <c r="CO352" s="69"/>
      <c r="CP352" s="185"/>
      <c r="CQ352" s="67"/>
      <c r="CR352" s="67"/>
      <c r="CS352" s="69"/>
      <c r="CT352" s="69"/>
      <c r="CU352" s="69"/>
      <c r="CV352" s="69"/>
      <c r="CW352" s="69"/>
      <c r="CX352" s="69"/>
      <c r="CY352" s="69"/>
      <c r="CZ352" s="69"/>
      <c r="DA352" s="69"/>
    </row>
    <row r="353" spans="2:105">
      <c r="B353" s="67"/>
      <c r="C353" s="67"/>
      <c r="D353" s="67"/>
      <c r="E353" s="69"/>
      <c r="F353" s="185"/>
      <c r="G353" s="67"/>
      <c r="H353" s="69"/>
      <c r="I353" s="69"/>
      <c r="J353" s="69"/>
      <c r="K353" s="69"/>
      <c r="L353" s="69"/>
      <c r="M353" s="69"/>
      <c r="N353" s="69"/>
      <c r="O353" s="69"/>
      <c r="P353" s="69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69"/>
      <c r="AD353" s="69"/>
      <c r="AE353" s="69"/>
      <c r="AF353" s="80"/>
      <c r="AG353" s="80"/>
      <c r="AH353" s="69"/>
      <c r="AI353" s="69"/>
      <c r="AJ353" s="80"/>
      <c r="AK353" s="80"/>
      <c r="AL353" s="69"/>
      <c r="AM353" s="69"/>
      <c r="AN353" s="80"/>
      <c r="AO353" s="80"/>
      <c r="AP353" s="69"/>
      <c r="AQ353" s="69"/>
      <c r="AR353" s="80"/>
      <c r="AS353" s="80"/>
      <c r="AT353" s="69"/>
      <c r="AU353" s="69"/>
      <c r="AV353" s="80"/>
      <c r="AW353" s="80"/>
      <c r="AX353" s="69"/>
      <c r="AY353" s="69"/>
      <c r="AZ353" s="80"/>
      <c r="BA353" s="80"/>
      <c r="BB353" s="69"/>
      <c r="BC353" s="69"/>
      <c r="BD353" s="80"/>
      <c r="BE353" s="80"/>
      <c r="BF353" s="69"/>
      <c r="BG353" s="69"/>
      <c r="BH353" s="80"/>
      <c r="BI353" s="80"/>
      <c r="BJ353" s="69"/>
      <c r="BK353" s="69"/>
      <c r="BL353" s="80"/>
      <c r="BM353" s="80"/>
      <c r="BN353" s="69"/>
      <c r="BO353" s="69"/>
      <c r="BP353" s="80"/>
      <c r="BQ353" s="80"/>
      <c r="BR353" s="69"/>
      <c r="BS353" s="69"/>
      <c r="BT353" s="80"/>
      <c r="BU353" s="80"/>
      <c r="BV353" s="69"/>
      <c r="BW353" s="69"/>
      <c r="BX353" s="80"/>
      <c r="BY353" s="80"/>
      <c r="BZ353" s="69"/>
      <c r="CA353" s="69"/>
      <c r="CB353" s="80"/>
      <c r="CC353" s="80"/>
      <c r="CD353" s="69"/>
      <c r="CE353" s="69"/>
      <c r="CF353" s="69"/>
      <c r="CG353" s="69"/>
      <c r="CH353" s="69"/>
      <c r="CI353" s="69"/>
      <c r="CJ353" s="68"/>
      <c r="CK353" s="69"/>
      <c r="CL353" s="185"/>
      <c r="CM353" s="67"/>
      <c r="CN353" s="67"/>
      <c r="CO353" s="69"/>
      <c r="CP353" s="185"/>
      <c r="CQ353" s="67"/>
      <c r="CR353" s="67"/>
      <c r="CS353" s="69"/>
      <c r="CT353" s="69"/>
      <c r="CU353" s="69"/>
      <c r="CV353" s="69"/>
      <c r="CW353" s="69"/>
      <c r="CX353" s="69"/>
      <c r="CY353" s="69"/>
      <c r="CZ353" s="69"/>
      <c r="DA353" s="69"/>
    </row>
    <row r="354" spans="2:105">
      <c r="B354" s="67"/>
      <c r="C354" s="67"/>
      <c r="D354" s="67"/>
      <c r="E354" s="69"/>
      <c r="F354" s="185"/>
      <c r="G354" s="67"/>
      <c r="H354" s="69"/>
      <c r="I354" s="69"/>
      <c r="J354" s="69"/>
      <c r="K354" s="69"/>
      <c r="L354" s="69"/>
      <c r="M354" s="69"/>
      <c r="N354" s="69"/>
      <c r="O354" s="69"/>
      <c r="P354" s="69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69"/>
      <c r="AD354" s="69"/>
      <c r="AE354" s="69"/>
      <c r="AF354" s="80"/>
      <c r="AG354" s="80"/>
      <c r="AH354" s="69"/>
      <c r="AI354" s="69"/>
      <c r="AJ354" s="80"/>
      <c r="AK354" s="80"/>
      <c r="AL354" s="69"/>
      <c r="AM354" s="69"/>
      <c r="AN354" s="80"/>
      <c r="AO354" s="80"/>
      <c r="AP354" s="69"/>
      <c r="AQ354" s="69"/>
      <c r="AR354" s="80"/>
      <c r="AS354" s="80"/>
      <c r="AT354" s="69"/>
      <c r="AU354" s="69"/>
      <c r="AV354" s="80"/>
      <c r="AW354" s="80"/>
      <c r="AX354" s="69"/>
      <c r="AY354" s="69"/>
      <c r="AZ354" s="80"/>
      <c r="BA354" s="80"/>
      <c r="BB354" s="69"/>
      <c r="BC354" s="69"/>
      <c r="BD354" s="80"/>
      <c r="BE354" s="80"/>
      <c r="BF354" s="69"/>
      <c r="BG354" s="69"/>
      <c r="BH354" s="80"/>
      <c r="BI354" s="80"/>
      <c r="BJ354" s="69"/>
      <c r="BK354" s="69"/>
      <c r="BL354" s="80"/>
      <c r="BM354" s="80"/>
      <c r="BN354" s="69"/>
      <c r="BO354" s="69"/>
      <c r="BP354" s="80"/>
      <c r="BQ354" s="80"/>
      <c r="BR354" s="69"/>
      <c r="BS354" s="69"/>
      <c r="BT354" s="80"/>
      <c r="BU354" s="80"/>
      <c r="BV354" s="69"/>
      <c r="BW354" s="69"/>
      <c r="BX354" s="80"/>
      <c r="BY354" s="80"/>
      <c r="BZ354" s="69"/>
      <c r="CA354" s="69"/>
      <c r="CB354" s="80"/>
      <c r="CC354" s="80"/>
      <c r="CD354" s="69"/>
      <c r="CE354" s="69"/>
      <c r="CF354" s="69"/>
      <c r="CG354" s="69"/>
      <c r="CH354" s="69"/>
      <c r="CI354" s="69"/>
      <c r="CJ354" s="68"/>
      <c r="CK354" s="69"/>
      <c r="CL354" s="185"/>
      <c r="CM354" s="67"/>
      <c r="CN354" s="67"/>
      <c r="CO354" s="69"/>
      <c r="CP354" s="185"/>
      <c r="CQ354" s="67"/>
      <c r="CR354" s="67"/>
      <c r="CS354" s="69"/>
      <c r="CT354" s="69"/>
      <c r="CU354" s="69"/>
      <c r="CV354" s="69"/>
      <c r="CW354" s="69"/>
      <c r="CX354" s="69"/>
      <c r="CY354" s="69"/>
      <c r="CZ354" s="69"/>
      <c r="DA354" s="69"/>
    </row>
    <row r="355" spans="2:105">
      <c r="B355" s="67"/>
      <c r="C355" s="67"/>
      <c r="D355" s="67"/>
      <c r="E355" s="69"/>
      <c r="F355" s="185"/>
      <c r="G355" s="67"/>
      <c r="H355" s="69"/>
      <c r="I355" s="69"/>
      <c r="J355" s="69"/>
      <c r="K355" s="69"/>
      <c r="L355" s="69"/>
      <c r="M355" s="69"/>
      <c r="N355" s="69"/>
      <c r="O355" s="69"/>
      <c r="P355" s="69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69"/>
      <c r="AD355" s="69"/>
      <c r="AE355" s="69"/>
      <c r="AF355" s="80"/>
      <c r="AG355" s="80"/>
      <c r="AH355" s="69"/>
      <c r="AI355" s="69"/>
      <c r="AJ355" s="80"/>
      <c r="AK355" s="80"/>
      <c r="AL355" s="69"/>
      <c r="AM355" s="69"/>
      <c r="AN355" s="80"/>
      <c r="AO355" s="80"/>
      <c r="AP355" s="69"/>
      <c r="AQ355" s="69"/>
      <c r="AR355" s="80"/>
      <c r="AS355" s="80"/>
      <c r="AT355" s="69"/>
      <c r="AU355" s="69"/>
      <c r="AV355" s="80"/>
      <c r="AW355" s="80"/>
      <c r="AX355" s="69"/>
      <c r="AY355" s="69"/>
      <c r="AZ355" s="80"/>
      <c r="BA355" s="80"/>
      <c r="BB355" s="69"/>
      <c r="BC355" s="69"/>
      <c r="BD355" s="80"/>
      <c r="BE355" s="80"/>
      <c r="BF355" s="69"/>
      <c r="BG355" s="69"/>
      <c r="BH355" s="80"/>
      <c r="BI355" s="80"/>
      <c r="BJ355" s="69"/>
      <c r="BK355" s="69"/>
      <c r="BL355" s="80"/>
      <c r="BM355" s="80"/>
      <c r="BN355" s="69"/>
      <c r="BO355" s="69"/>
      <c r="BP355" s="80"/>
      <c r="BQ355" s="80"/>
      <c r="BR355" s="69"/>
      <c r="BS355" s="69"/>
      <c r="BT355" s="80"/>
      <c r="BU355" s="80"/>
      <c r="BV355" s="69"/>
      <c r="BW355" s="69"/>
      <c r="BX355" s="80"/>
      <c r="BY355" s="80"/>
      <c r="BZ355" s="69"/>
      <c r="CA355" s="69"/>
      <c r="CB355" s="80"/>
      <c r="CC355" s="80"/>
      <c r="CD355" s="69"/>
      <c r="CE355" s="69"/>
      <c r="CF355" s="69"/>
      <c r="CG355" s="69"/>
      <c r="CH355" s="69"/>
      <c r="CI355" s="69"/>
      <c r="CJ355" s="68"/>
      <c r="CK355" s="69"/>
      <c r="CL355" s="185"/>
      <c r="CM355" s="67"/>
      <c r="CN355" s="67"/>
      <c r="CO355" s="69"/>
      <c r="CP355" s="185"/>
      <c r="CQ355" s="67"/>
      <c r="CR355" s="67"/>
      <c r="CS355" s="69"/>
      <c r="CT355" s="69"/>
      <c r="CU355" s="69"/>
      <c r="CV355" s="69"/>
      <c r="CW355" s="69"/>
      <c r="CX355" s="69"/>
      <c r="CY355" s="69"/>
      <c r="CZ355" s="69"/>
      <c r="DA355" s="69"/>
    </row>
    <row r="356" spans="2:105">
      <c r="B356" s="67"/>
      <c r="C356" s="67"/>
      <c r="D356" s="67"/>
      <c r="E356" s="69"/>
      <c r="F356" s="185"/>
      <c r="G356" s="67"/>
      <c r="H356" s="69"/>
      <c r="I356" s="69"/>
      <c r="J356" s="69"/>
      <c r="K356" s="69"/>
      <c r="L356" s="69"/>
      <c r="M356" s="69"/>
      <c r="N356" s="69"/>
      <c r="O356" s="69"/>
      <c r="P356" s="69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69"/>
      <c r="AD356" s="69"/>
      <c r="AE356" s="69"/>
      <c r="AF356" s="80"/>
      <c r="AG356" s="80"/>
      <c r="AH356" s="69"/>
      <c r="AI356" s="69"/>
      <c r="AJ356" s="80"/>
      <c r="AK356" s="80"/>
      <c r="AL356" s="69"/>
      <c r="AM356" s="69"/>
      <c r="AN356" s="80"/>
      <c r="AO356" s="80"/>
      <c r="AP356" s="69"/>
      <c r="AQ356" s="69"/>
      <c r="AR356" s="80"/>
      <c r="AS356" s="80"/>
      <c r="AT356" s="69"/>
      <c r="AU356" s="69"/>
      <c r="AV356" s="80"/>
      <c r="AW356" s="80"/>
      <c r="AX356" s="69"/>
      <c r="AY356" s="69"/>
      <c r="AZ356" s="80"/>
      <c r="BA356" s="80"/>
      <c r="BB356" s="69"/>
      <c r="BC356" s="69"/>
      <c r="BD356" s="80"/>
      <c r="BE356" s="80"/>
      <c r="BF356" s="69"/>
      <c r="BG356" s="69"/>
      <c r="BH356" s="80"/>
      <c r="BI356" s="80"/>
      <c r="BJ356" s="69"/>
      <c r="BK356" s="69"/>
      <c r="BL356" s="80"/>
      <c r="BM356" s="80"/>
      <c r="BN356" s="69"/>
      <c r="BO356" s="69"/>
      <c r="BP356" s="80"/>
      <c r="BQ356" s="80"/>
      <c r="BR356" s="69"/>
      <c r="BS356" s="69"/>
      <c r="BT356" s="80"/>
      <c r="BU356" s="80"/>
      <c r="BV356" s="69"/>
      <c r="BW356" s="69"/>
      <c r="BX356" s="80"/>
      <c r="BY356" s="80"/>
      <c r="BZ356" s="69"/>
      <c r="CA356" s="69"/>
      <c r="CB356" s="80"/>
      <c r="CC356" s="80"/>
      <c r="CD356" s="69"/>
      <c r="CE356" s="69"/>
      <c r="CF356" s="69"/>
      <c r="CG356" s="69"/>
      <c r="CH356" s="69"/>
      <c r="CI356" s="69"/>
      <c r="CJ356" s="68"/>
      <c r="CK356" s="69"/>
      <c r="CL356" s="185"/>
      <c r="CM356" s="67"/>
      <c r="CN356" s="67"/>
      <c r="CO356" s="69"/>
      <c r="CP356" s="185"/>
      <c r="CQ356" s="67"/>
      <c r="CR356" s="67"/>
      <c r="CS356" s="69"/>
      <c r="CT356" s="69"/>
      <c r="CU356" s="69"/>
      <c r="CV356" s="69"/>
      <c r="CW356" s="69"/>
      <c r="CX356" s="69"/>
      <c r="CY356" s="69"/>
      <c r="CZ356" s="69"/>
      <c r="DA356" s="69"/>
    </row>
    <row r="357" spans="2:105">
      <c r="B357" s="67"/>
      <c r="C357" s="67"/>
      <c r="D357" s="67"/>
      <c r="E357" s="69"/>
      <c r="F357" s="185"/>
      <c r="G357" s="67"/>
      <c r="H357" s="69"/>
      <c r="I357" s="69"/>
      <c r="J357" s="69"/>
      <c r="K357" s="69"/>
      <c r="L357" s="69"/>
      <c r="M357" s="69"/>
      <c r="N357" s="69"/>
      <c r="O357" s="69"/>
      <c r="P357" s="69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69"/>
      <c r="AD357" s="69"/>
      <c r="AE357" s="69"/>
      <c r="AF357" s="80"/>
      <c r="AG357" s="80"/>
      <c r="AH357" s="69"/>
      <c r="AI357" s="69"/>
      <c r="AJ357" s="80"/>
      <c r="AK357" s="80"/>
      <c r="AL357" s="69"/>
      <c r="AM357" s="69"/>
      <c r="AN357" s="80"/>
      <c r="AO357" s="80"/>
      <c r="AP357" s="69"/>
      <c r="AQ357" s="69"/>
      <c r="AR357" s="80"/>
      <c r="AS357" s="80"/>
      <c r="AT357" s="69"/>
      <c r="AU357" s="69"/>
      <c r="AV357" s="80"/>
      <c r="AW357" s="80"/>
      <c r="AX357" s="69"/>
      <c r="AY357" s="69"/>
      <c r="AZ357" s="80"/>
      <c r="BA357" s="80"/>
      <c r="BB357" s="69"/>
      <c r="BC357" s="69"/>
      <c r="BD357" s="80"/>
      <c r="BE357" s="80"/>
      <c r="BF357" s="69"/>
      <c r="BG357" s="69"/>
      <c r="BH357" s="80"/>
      <c r="BI357" s="80"/>
      <c r="BJ357" s="69"/>
      <c r="BK357" s="69"/>
      <c r="BL357" s="80"/>
      <c r="BM357" s="80"/>
      <c r="BN357" s="69"/>
      <c r="BO357" s="69"/>
      <c r="BP357" s="80"/>
      <c r="BQ357" s="80"/>
      <c r="BR357" s="69"/>
      <c r="BS357" s="69"/>
      <c r="BT357" s="80"/>
      <c r="BU357" s="80"/>
      <c r="BV357" s="69"/>
      <c r="BW357" s="69"/>
      <c r="BX357" s="80"/>
      <c r="BY357" s="80"/>
      <c r="BZ357" s="69"/>
      <c r="CA357" s="69"/>
      <c r="CB357" s="80"/>
      <c r="CC357" s="80"/>
      <c r="CD357" s="69"/>
      <c r="CE357" s="69"/>
      <c r="CF357" s="69"/>
      <c r="CG357" s="69"/>
      <c r="CH357" s="69"/>
      <c r="CI357" s="69"/>
      <c r="CJ357" s="68"/>
      <c r="CK357" s="69"/>
      <c r="CL357" s="185"/>
      <c r="CM357" s="67"/>
      <c r="CN357" s="67"/>
      <c r="CO357" s="69"/>
      <c r="CP357" s="185"/>
      <c r="CQ357" s="67"/>
      <c r="CR357" s="67"/>
      <c r="CS357" s="69"/>
      <c r="CT357" s="69"/>
      <c r="CU357" s="69"/>
      <c r="CV357" s="69"/>
      <c r="CW357" s="69"/>
      <c r="CX357" s="69"/>
      <c r="CY357" s="69"/>
      <c r="CZ357" s="69"/>
      <c r="DA357" s="69"/>
    </row>
    <row r="358" spans="2:105">
      <c r="B358" s="67"/>
      <c r="C358" s="67"/>
      <c r="D358" s="67"/>
      <c r="E358" s="69"/>
      <c r="F358" s="185"/>
      <c r="G358" s="67"/>
      <c r="H358" s="69"/>
      <c r="I358" s="69"/>
      <c r="J358" s="69"/>
      <c r="K358" s="69"/>
      <c r="L358" s="69"/>
      <c r="M358" s="69"/>
      <c r="N358" s="69"/>
      <c r="O358" s="69"/>
      <c r="P358" s="69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69"/>
      <c r="AD358" s="69"/>
      <c r="AE358" s="69"/>
      <c r="AF358" s="80"/>
      <c r="AG358" s="80"/>
      <c r="AH358" s="69"/>
      <c r="AI358" s="69"/>
      <c r="AJ358" s="80"/>
      <c r="AK358" s="80"/>
      <c r="AL358" s="69"/>
      <c r="AM358" s="69"/>
      <c r="AN358" s="80"/>
      <c r="AO358" s="80"/>
      <c r="AP358" s="69"/>
      <c r="AQ358" s="69"/>
      <c r="AR358" s="80"/>
      <c r="AS358" s="80"/>
      <c r="AT358" s="69"/>
      <c r="AU358" s="69"/>
      <c r="AV358" s="80"/>
      <c r="AW358" s="80"/>
      <c r="AX358" s="69"/>
      <c r="AY358" s="69"/>
      <c r="AZ358" s="80"/>
      <c r="BA358" s="80"/>
      <c r="BB358" s="69"/>
      <c r="BC358" s="69"/>
      <c r="BD358" s="80"/>
      <c r="BE358" s="80"/>
      <c r="BF358" s="69"/>
      <c r="BG358" s="69"/>
      <c r="BH358" s="80"/>
      <c r="BI358" s="80"/>
      <c r="BJ358" s="69"/>
      <c r="BK358" s="69"/>
      <c r="BL358" s="80"/>
      <c r="BM358" s="80"/>
      <c r="BN358" s="69"/>
      <c r="BO358" s="69"/>
      <c r="BP358" s="80"/>
      <c r="BQ358" s="80"/>
      <c r="BR358" s="69"/>
      <c r="BS358" s="69"/>
      <c r="BT358" s="80"/>
      <c r="BU358" s="80"/>
      <c r="BV358" s="69"/>
      <c r="BW358" s="69"/>
      <c r="BX358" s="80"/>
      <c r="BY358" s="80"/>
      <c r="BZ358" s="69"/>
      <c r="CA358" s="69"/>
      <c r="CB358" s="80"/>
      <c r="CC358" s="80"/>
      <c r="CD358" s="69"/>
      <c r="CE358" s="69"/>
      <c r="CF358" s="69"/>
      <c r="CG358" s="69"/>
      <c r="CH358" s="69"/>
      <c r="CI358" s="69"/>
      <c r="CJ358" s="68"/>
      <c r="CK358" s="69"/>
      <c r="CL358" s="185"/>
      <c r="CM358" s="67"/>
      <c r="CN358" s="67"/>
      <c r="CO358" s="69"/>
      <c r="CP358" s="185"/>
      <c r="CQ358" s="67"/>
      <c r="CR358" s="67"/>
      <c r="CS358" s="69"/>
      <c r="CT358" s="69"/>
      <c r="CU358" s="69"/>
      <c r="CV358" s="69"/>
      <c r="CW358" s="69"/>
      <c r="CX358" s="69"/>
      <c r="CY358" s="69"/>
      <c r="CZ358" s="69"/>
      <c r="DA358" s="69"/>
    </row>
    <row r="359" spans="2:105">
      <c r="B359" s="67"/>
      <c r="C359" s="67"/>
      <c r="D359" s="67"/>
      <c r="E359" s="69"/>
      <c r="F359" s="185"/>
      <c r="G359" s="67"/>
      <c r="H359" s="69"/>
      <c r="I359" s="69"/>
      <c r="J359" s="69"/>
      <c r="K359" s="69"/>
      <c r="L359" s="69"/>
      <c r="M359" s="69"/>
      <c r="N359" s="69"/>
      <c r="O359" s="69"/>
      <c r="P359" s="69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69"/>
      <c r="AD359" s="69"/>
      <c r="AE359" s="69"/>
      <c r="AF359" s="80"/>
      <c r="AG359" s="80"/>
      <c r="AH359" s="69"/>
      <c r="AI359" s="69"/>
      <c r="AJ359" s="80"/>
      <c r="AK359" s="80"/>
      <c r="AL359" s="69"/>
      <c r="AM359" s="69"/>
      <c r="AN359" s="80"/>
      <c r="AO359" s="80"/>
      <c r="AP359" s="69"/>
      <c r="AQ359" s="69"/>
      <c r="AR359" s="80"/>
      <c r="AS359" s="80"/>
      <c r="AT359" s="69"/>
      <c r="AU359" s="69"/>
      <c r="AV359" s="80"/>
      <c r="AW359" s="80"/>
      <c r="AX359" s="69"/>
      <c r="AY359" s="69"/>
      <c r="AZ359" s="80"/>
      <c r="BA359" s="80"/>
      <c r="BB359" s="69"/>
      <c r="BC359" s="69"/>
      <c r="BD359" s="80"/>
      <c r="BE359" s="80"/>
      <c r="BF359" s="69"/>
      <c r="BG359" s="69"/>
      <c r="BH359" s="80"/>
      <c r="BI359" s="80"/>
      <c r="BJ359" s="69"/>
      <c r="BK359" s="69"/>
      <c r="BL359" s="80"/>
      <c r="BM359" s="80"/>
      <c r="BN359" s="69"/>
      <c r="BO359" s="69"/>
      <c r="BP359" s="80"/>
      <c r="BQ359" s="80"/>
      <c r="BR359" s="69"/>
      <c r="BS359" s="69"/>
      <c r="BT359" s="80"/>
      <c r="BU359" s="80"/>
      <c r="BV359" s="69"/>
      <c r="BW359" s="69"/>
      <c r="BX359" s="80"/>
      <c r="BY359" s="80"/>
      <c r="BZ359" s="69"/>
      <c r="CA359" s="69"/>
      <c r="CB359" s="80"/>
      <c r="CC359" s="80"/>
      <c r="CD359" s="69"/>
      <c r="CE359" s="69"/>
      <c r="CF359" s="69"/>
      <c r="CG359" s="69"/>
      <c r="CH359" s="69"/>
      <c r="CI359" s="69"/>
      <c r="CJ359" s="68"/>
      <c r="CK359" s="69"/>
      <c r="CL359" s="185"/>
      <c r="CM359" s="67"/>
      <c r="CN359" s="67"/>
      <c r="CO359" s="69"/>
      <c r="CP359" s="185"/>
      <c r="CQ359" s="67"/>
      <c r="CR359" s="67"/>
      <c r="CS359" s="69"/>
      <c r="CT359" s="69"/>
      <c r="CU359" s="69"/>
      <c r="CV359" s="69"/>
      <c r="CW359" s="69"/>
      <c r="CX359" s="69"/>
      <c r="CY359" s="69"/>
      <c r="CZ359" s="69"/>
      <c r="DA359" s="69"/>
    </row>
    <row r="360" spans="2:105">
      <c r="B360" s="67"/>
      <c r="C360" s="67"/>
      <c r="D360" s="67"/>
      <c r="E360" s="69"/>
      <c r="F360" s="185"/>
      <c r="G360" s="67"/>
      <c r="H360" s="69"/>
      <c r="I360" s="69"/>
      <c r="J360" s="69"/>
      <c r="K360" s="69"/>
      <c r="L360" s="69"/>
      <c r="M360" s="69"/>
      <c r="N360" s="69"/>
      <c r="O360" s="69"/>
      <c r="P360" s="69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69"/>
      <c r="AD360" s="69"/>
      <c r="AE360" s="69"/>
      <c r="AF360" s="80"/>
      <c r="AG360" s="80"/>
      <c r="AH360" s="69"/>
      <c r="AI360" s="69"/>
      <c r="AJ360" s="80"/>
      <c r="AK360" s="80"/>
      <c r="AL360" s="69"/>
      <c r="AM360" s="69"/>
      <c r="AN360" s="80"/>
      <c r="AO360" s="80"/>
      <c r="AP360" s="69"/>
      <c r="AQ360" s="69"/>
      <c r="AR360" s="80"/>
      <c r="AS360" s="80"/>
      <c r="AT360" s="69"/>
      <c r="AU360" s="69"/>
      <c r="AV360" s="80"/>
      <c r="AW360" s="80"/>
      <c r="AX360" s="69"/>
      <c r="AY360" s="69"/>
      <c r="AZ360" s="80"/>
      <c r="BA360" s="80"/>
      <c r="BB360" s="69"/>
      <c r="BC360" s="69"/>
      <c r="BD360" s="80"/>
      <c r="BE360" s="80"/>
      <c r="BF360" s="69"/>
      <c r="BG360" s="69"/>
      <c r="BH360" s="80"/>
      <c r="BI360" s="80"/>
      <c r="BJ360" s="69"/>
      <c r="BK360" s="69"/>
      <c r="BL360" s="80"/>
      <c r="BM360" s="80"/>
      <c r="BN360" s="69"/>
      <c r="BO360" s="69"/>
      <c r="BP360" s="80"/>
      <c r="BQ360" s="80"/>
      <c r="BR360" s="69"/>
      <c r="BS360" s="69"/>
      <c r="BT360" s="80"/>
      <c r="BU360" s="80"/>
      <c r="BV360" s="69"/>
      <c r="BW360" s="69"/>
      <c r="BX360" s="80"/>
      <c r="BY360" s="80"/>
      <c r="BZ360" s="69"/>
      <c r="CA360" s="69"/>
      <c r="CB360" s="80"/>
      <c r="CC360" s="80"/>
      <c r="CD360" s="69"/>
      <c r="CE360" s="69"/>
      <c r="CF360" s="69"/>
      <c r="CG360" s="69"/>
      <c r="CH360" s="69"/>
      <c r="CI360" s="69"/>
      <c r="CJ360" s="68"/>
      <c r="CK360" s="69"/>
      <c r="CL360" s="185"/>
      <c r="CM360" s="67"/>
      <c r="CN360" s="67"/>
      <c r="CO360" s="69"/>
      <c r="CP360" s="185"/>
      <c r="CQ360" s="67"/>
      <c r="CR360" s="67"/>
      <c r="CS360" s="69"/>
      <c r="CT360" s="69"/>
      <c r="CU360" s="69"/>
      <c r="CV360" s="69"/>
      <c r="CW360" s="69"/>
      <c r="CX360" s="69"/>
      <c r="CY360" s="69"/>
      <c r="CZ360" s="69"/>
      <c r="DA360" s="69"/>
    </row>
    <row r="361" spans="2:105">
      <c r="B361" s="67"/>
      <c r="C361" s="67"/>
      <c r="D361" s="67"/>
      <c r="E361" s="69"/>
      <c r="F361" s="185"/>
      <c r="G361" s="67"/>
      <c r="H361" s="69"/>
      <c r="I361" s="69"/>
      <c r="J361" s="69"/>
      <c r="K361" s="69"/>
      <c r="L361" s="69"/>
      <c r="M361" s="69"/>
      <c r="N361" s="69"/>
      <c r="O361" s="69"/>
      <c r="P361" s="69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69"/>
      <c r="AD361" s="69"/>
      <c r="AE361" s="69"/>
      <c r="AF361" s="80"/>
      <c r="AG361" s="80"/>
      <c r="AH361" s="69"/>
      <c r="AI361" s="69"/>
      <c r="AJ361" s="80"/>
      <c r="AK361" s="80"/>
      <c r="AL361" s="69"/>
      <c r="AM361" s="69"/>
      <c r="AN361" s="80"/>
      <c r="AO361" s="80"/>
      <c r="AP361" s="69"/>
      <c r="AQ361" s="69"/>
      <c r="AR361" s="80"/>
      <c r="AS361" s="80"/>
      <c r="AT361" s="69"/>
      <c r="AU361" s="69"/>
      <c r="AV361" s="80"/>
      <c r="AW361" s="80"/>
      <c r="AX361" s="69"/>
      <c r="AY361" s="69"/>
      <c r="AZ361" s="80"/>
      <c r="BA361" s="80"/>
      <c r="BB361" s="69"/>
      <c r="BC361" s="69"/>
      <c r="BD361" s="80"/>
      <c r="BE361" s="80"/>
      <c r="BF361" s="69"/>
      <c r="BG361" s="69"/>
      <c r="BH361" s="80"/>
      <c r="BI361" s="80"/>
      <c r="BJ361" s="69"/>
      <c r="BK361" s="69"/>
      <c r="BL361" s="80"/>
      <c r="BM361" s="80"/>
      <c r="BN361" s="69"/>
      <c r="BO361" s="69"/>
      <c r="BP361" s="80"/>
      <c r="BQ361" s="80"/>
      <c r="BR361" s="69"/>
      <c r="BS361" s="69"/>
      <c r="BT361" s="80"/>
      <c r="BU361" s="80"/>
      <c r="BV361" s="69"/>
      <c r="BW361" s="69"/>
      <c r="BX361" s="80"/>
      <c r="BY361" s="80"/>
      <c r="BZ361" s="69"/>
      <c r="CA361" s="69"/>
      <c r="CB361" s="80"/>
      <c r="CC361" s="80"/>
      <c r="CD361" s="69"/>
      <c r="CE361" s="69"/>
      <c r="CF361" s="69"/>
      <c r="CG361" s="69"/>
      <c r="CH361" s="69"/>
      <c r="CI361" s="69"/>
      <c r="CJ361" s="68"/>
      <c r="CK361" s="69"/>
      <c r="CL361" s="185"/>
      <c r="CM361" s="67"/>
      <c r="CN361" s="67"/>
      <c r="CO361" s="69"/>
      <c r="CP361" s="185"/>
      <c r="CQ361" s="67"/>
      <c r="CR361" s="67"/>
      <c r="CS361" s="69"/>
      <c r="CT361" s="69"/>
      <c r="CU361" s="69"/>
      <c r="CV361" s="69"/>
      <c r="CW361" s="69"/>
      <c r="CX361" s="69"/>
      <c r="CY361" s="69"/>
      <c r="CZ361" s="69"/>
      <c r="DA361" s="69"/>
    </row>
    <row r="362" spans="2:105">
      <c r="B362" s="67"/>
      <c r="C362" s="67"/>
      <c r="D362" s="67"/>
      <c r="E362" s="69"/>
      <c r="F362" s="185"/>
      <c r="G362" s="67"/>
      <c r="H362" s="69"/>
      <c r="I362" s="69"/>
      <c r="J362" s="69"/>
      <c r="K362" s="69"/>
      <c r="L362" s="69"/>
      <c r="M362" s="69"/>
      <c r="N362" s="69"/>
      <c r="O362" s="69"/>
      <c r="P362" s="69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69"/>
      <c r="AD362" s="69"/>
      <c r="AE362" s="69"/>
      <c r="AF362" s="80"/>
      <c r="AG362" s="80"/>
      <c r="AH362" s="69"/>
      <c r="AI362" s="69"/>
      <c r="AJ362" s="80"/>
      <c r="AK362" s="80"/>
      <c r="AL362" s="69"/>
      <c r="AM362" s="69"/>
      <c r="AN362" s="80"/>
      <c r="AO362" s="80"/>
      <c r="AP362" s="69"/>
      <c r="AQ362" s="69"/>
      <c r="AR362" s="80"/>
      <c r="AS362" s="80"/>
      <c r="AT362" s="69"/>
      <c r="AU362" s="69"/>
      <c r="AV362" s="80"/>
      <c r="AW362" s="80"/>
      <c r="AX362" s="69"/>
      <c r="AY362" s="69"/>
      <c r="AZ362" s="80"/>
      <c r="BA362" s="80"/>
      <c r="BB362" s="69"/>
      <c r="BC362" s="69"/>
      <c r="BD362" s="80"/>
      <c r="BE362" s="80"/>
      <c r="BF362" s="69"/>
      <c r="BG362" s="69"/>
      <c r="BH362" s="80"/>
      <c r="BI362" s="80"/>
      <c r="BJ362" s="69"/>
      <c r="BK362" s="69"/>
      <c r="BL362" s="80"/>
      <c r="BM362" s="80"/>
      <c r="BN362" s="69"/>
      <c r="BO362" s="69"/>
      <c r="BP362" s="80"/>
      <c r="BQ362" s="80"/>
      <c r="BR362" s="69"/>
      <c r="BS362" s="69"/>
      <c r="BT362" s="80"/>
      <c r="BU362" s="80"/>
      <c r="BV362" s="69"/>
      <c r="BW362" s="69"/>
      <c r="BX362" s="80"/>
      <c r="BY362" s="80"/>
      <c r="BZ362" s="69"/>
      <c r="CA362" s="69"/>
      <c r="CB362" s="80"/>
      <c r="CC362" s="80"/>
      <c r="CD362" s="69"/>
      <c r="CE362" s="69"/>
      <c r="CF362" s="69"/>
      <c r="CG362" s="69"/>
      <c r="CH362" s="69"/>
      <c r="CI362" s="69"/>
      <c r="CJ362" s="68"/>
      <c r="CK362" s="69"/>
      <c r="CL362" s="185"/>
      <c r="CM362" s="67"/>
      <c r="CN362" s="67"/>
      <c r="CO362" s="69"/>
      <c r="CP362" s="185"/>
      <c r="CQ362" s="67"/>
      <c r="CR362" s="67"/>
      <c r="CS362" s="69"/>
      <c r="CT362" s="69"/>
      <c r="CU362" s="69"/>
      <c r="CV362" s="69"/>
      <c r="CW362" s="69"/>
      <c r="CX362" s="69"/>
      <c r="CY362" s="69"/>
      <c r="CZ362" s="69"/>
      <c r="DA362" s="69"/>
    </row>
    <row r="363" spans="2:105">
      <c r="B363" s="67"/>
      <c r="C363" s="67"/>
      <c r="D363" s="67"/>
      <c r="E363" s="69"/>
      <c r="F363" s="185"/>
      <c r="G363" s="67"/>
      <c r="H363" s="69"/>
      <c r="I363" s="69"/>
      <c r="J363" s="69"/>
      <c r="K363" s="69"/>
      <c r="L363" s="69"/>
      <c r="M363" s="69"/>
      <c r="N363" s="69"/>
      <c r="O363" s="69"/>
      <c r="P363" s="69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69"/>
      <c r="AD363" s="69"/>
      <c r="AE363" s="69"/>
      <c r="AF363" s="80"/>
      <c r="AG363" s="80"/>
      <c r="AH363" s="69"/>
      <c r="AI363" s="69"/>
      <c r="AJ363" s="80"/>
      <c r="AK363" s="80"/>
      <c r="AL363" s="69"/>
      <c r="AM363" s="69"/>
      <c r="AN363" s="80"/>
      <c r="AO363" s="80"/>
      <c r="AP363" s="69"/>
      <c r="AQ363" s="69"/>
      <c r="AR363" s="80"/>
      <c r="AS363" s="80"/>
      <c r="AT363" s="69"/>
      <c r="AU363" s="69"/>
      <c r="AV363" s="80"/>
      <c r="AW363" s="80"/>
      <c r="AX363" s="69"/>
      <c r="AY363" s="69"/>
      <c r="AZ363" s="80"/>
      <c r="BA363" s="80"/>
      <c r="BB363" s="69"/>
      <c r="BC363" s="69"/>
      <c r="BD363" s="80"/>
      <c r="BE363" s="80"/>
      <c r="BF363" s="69"/>
      <c r="BG363" s="69"/>
      <c r="BH363" s="80"/>
      <c r="BI363" s="80"/>
      <c r="BJ363" s="69"/>
      <c r="BK363" s="69"/>
      <c r="BL363" s="80"/>
      <c r="BM363" s="80"/>
      <c r="BN363" s="69"/>
      <c r="BO363" s="69"/>
      <c r="BP363" s="80"/>
      <c r="BQ363" s="80"/>
      <c r="BR363" s="69"/>
      <c r="BS363" s="69"/>
      <c r="BT363" s="80"/>
      <c r="BU363" s="80"/>
      <c r="BV363" s="69"/>
      <c r="BW363" s="69"/>
      <c r="BX363" s="80"/>
      <c r="BY363" s="80"/>
      <c r="BZ363" s="69"/>
      <c r="CA363" s="69"/>
      <c r="CB363" s="80"/>
      <c r="CC363" s="80"/>
      <c r="CD363" s="69"/>
      <c r="CE363" s="69"/>
      <c r="CF363" s="69"/>
      <c r="CG363" s="69"/>
      <c r="CH363" s="69"/>
      <c r="CI363" s="69"/>
      <c r="CJ363" s="68"/>
      <c r="CK363" s="69"/>
      <c r="CL363" s="185"/>
      <c r="CM363" s="67"/>
      <c r="CN363" s="67"/>
      <c r="CO363" s="69"/>
      <c r="CP363" s="185"/>
      <c r="CQ363" s="67"/>
      <c r="CR363" s="67"/>
      <c r="CS363" s="69"/>
      <c r="CT363" s="69"/>
      <c r="CU363" s="69"/>
      <c r="CV363" s="69"/>
      <c r="CW363" s="69"/>
      <c r="CX363" s="69"/>
      <c r="CY363" s="69"/>
      <c r="CZ363" s="69"/>
      <c r="DA363" s="69"/>
    </row>
    <row r="364" spans="2:105">
      <c r="B364" s="67"/>
      <c r="C364" s="67"/>
      <c r="D364" s="67"/>
      <c r="E364" s="69"/>
      <c r="F364" s="185"/>
      <c r="G364" s="67"/>
      <c r="H364" s="69"/>
      <c r="I364" s="69"/>
      <c r="J364" s="69"/>
      <c r="K364" s="69"/>
      <c r="L364" s="69"/>
      <c r="M364" s="69"/>
      <c r="N364" s="69"/>
      <c r="O364" s="69"/>
      <c r="P364" s="69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69"/>
      <c r="AD364" s="69"/>
      <c r="AE364" s="69"/>
      <c r="AF364" s="80"/>
      <c r="AG364" s="80"/>
      <c r="AH364" s="69"/>
      <c r="AI364" s="69"/>
      <c r="AJ364" s="80"/>
      <c r="AK364" s="80"/>
      <c r="AL364" s="69"/>
      <c r="AM364" s="69"/>
      <c r="AN364" s="80"/>
      <c r="AO364" s="80"/>
      <c r="AP364" s="69"/>
      <c r="AQ364" s="69"/>
      <c r="AR364" s="80"/>
      <c r="AS364" s="80"/>
      <c r="AT364" s="69"/>
      <c r="AU364" s="69"/>
      <c r="AV364" s="80"/>
      <c r="AW364" s="80"/>
      <c r="AX364" s="69"/>
      <c r="AY364" s="69"/>
      <c r="AZ364" s="80"/>
      <c r="BA364" s="80"/>
      <c r="BB364" s="69"/>
      <c r="BC364" s="69"/>
      <c r="BD364" s="80"/>
      <c r="BE364" s="80"/>
      <c r="BF364" s="69"/>
      <c r="BG364" s="69"/>
      <c r="BH364" s="80"/>
      <c r="BI364" s="80"/>
      <c r="BJ364" s="69"/>
      <c r="BK364" s="69"/>
      <c r="BL364" s="80"/>
      <c r="BM364" s="80"/>
      <c r="BN364" s="69"/>
      <c r="BO364" s="69"/>
      <c r="BP364" s="80"/>
      <c r="BQ364" s="80"/>
      <c r="BR364" s="69"/>
      <c r="BS364" s="69"/>
      <c r="BT364" s="80"/>
      <c r="BU364" s="80"/>
      <c r="BV364" s="69"/>
      <c r="BW364" s="69"/>
      <c r="BX364" s="80"/>
      <c r="BY364" s="80"/>
      <c r="BZ364" s="69"/>
      <c r="CA364" s="69"/>
      <c r="CB364" s="80"/>
      <c r="CC364" s="80"/>
      <c r="CD364" s="69"/>
      <c r="CE364" s="69"/>
      <c r="CF364" s="69"/>
      <c r="CG364" s="69"/>
      <c r="CH364" s="69"/>
      <c r="CI364" s="69"/>
      <c r="CJ364" s="68"/>
      <c r="CK364" s="69"/>
      <c r="CL364" s="185"/>
      <c r="CM364" s="67"/>
      <c r="CN364" s="67"/>
      <c r="CO364" s="69"/>
      <c r="CP364" s="185"/>
      <c r="CQ364" s="67"/>
      <c r="CR364" s="67"/>
      <c r="CS364" s="69"/>
      <c r="CT364" s="69"/>
      <c r="CU364" s="69"/>
      <c r="CV364" s="69"/>
      <c r="CW364" s="69"/>
      <c r="CX364" s="69"/>
      <c r="CY364" s="69"/>
      <c r="CZ364" s="69"/>
      <c r="DA364" s="69"/>
    </row>
    <row r="365" spans="2:105">
      <c r="B365" s="67"/>
      <c r="C365" s="67"/>
      <c r="D365" s="67"/>
      <c r="E365" s="69"/>
      <c r="F365" s="185"/>
      <c r="G365" s="67"/>
      <c r="H365" s="69"/>
      <c r="I365" s="69"/>
      <c r="J365" s="69"/>
      <c r="K365" s="69"/>
      <c r="L365" s="69"/>
      <c r="M365" s="69"/>
      <c r="N365" s="69"/>
      <c r="O365" s="69"/>
      <c r="P365" s="69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69"/>
      <c r="AD365" s="69"/>
      <c r="AE365" s="69"/>
      <c r="AF365" s="80"/>
      <c r="AG365" s="80"/>
      <c r="AH365" s="69"/>
      <c r="AI365" s="69"/>
      <c r="AJ365" s="80"/>
      <c r="AK365" s="80"/>
      <c r="AL365" s="69"/>
      <c r="AM365" s="69"/>
      <c r="AN365" s="80"/>
      <c r="AO365" s="80"/>
      <c r="AP365" s="69"/>
      <c r="AQ365" s="69"/>
      <c r="AR365" s="80"/>
      <c r="AS365" s="80"/>
      <c r="AT365" s="69"/>
      <c r="AU365" s="69"/>
      <c r="AV365" s="80"/>
      <c r="AW365" s="80"/>
      <c r="AX365" s="69"/>
      <c r="AY365" s="69"/>
      <c r="AZ365" s="80"/>
      <c r="BA365" s="80"/>
      <c r="BB365" s="69"/>
      <c r="BC365" s="69"/>
      <c r="BD365" s="80"/>
      <c r="BE365" s="80"/>
      <c r="BF365" s="69"/>
      <c r="BG365" s="69"/>
      <c r="BH365" s="80"/>
      <c r="BI365" s="80"/>
      <c r="BJ365" s="69"/>
      <c r="BK365" s="69"/>
      <c r="BL365" s="80"/>
      <c r="BM365" s="80"/>
      <c r="BN365" s="69"/>
      <c r="BO365" s="69"/>
      <c r="BP365" s="80"/>
      <c r="BQ365" s="80"/>
      <c r="BR365" s="69"/>
      <c r="BS365" s="69"/>
      <c r="BT365" s="80"/>
      <c r="BU365" s="80"/>
      <c r="BV365" s="69"/>
      <c r="BW365" s="69"/>
      <c r="BX365" s="80"/>
      <c r="BY365" s="80"/>
      <c r="BZ365" s="69"/>
      <c r="CA365" s="69"/>
      <c r="CB365" s="80"/>
      <c r="CC365" s="80"/>
      <c r="CD365" s="69"/>
      <c r="CE365" s="69"/>
      <c r="CF365" s="69"/>
      <c r="CG365" s="69"/>
      <c r="CH365" s="69"/>
      <c r="CI365" s="69"/>
      <c r="CJ365" s="68"/>
      <c r="CK365" s="69"/>
      <c r="CL365" s="185"/>
      <c r="CM365" s="67"/>
      <c r="CN365" s="67"/>
      <c r="CO365" s="69"/>
      <c r="CP365" s="185"/>
      <c r="CQ365" s="67"/>
      <c r="CR365" s="67"/>
      <c r="CS365" s="69"/>
      <c r="CT365" s="69"/>
      <c r="CU365" s="69"/>
      <c r="CV365" s="69"/>
      <c r="CW365" s="69"/>
      <c r="CX365" s="69"/>
      <c r="CY365" s="69"/>
      <c r="CZ365" s="69"/>
      <c r="DA365" s="69"/>
    </row>
    <row r="366" spans="2:105">
      <c r="B366" s="67"/>
      <c r="C366" s="67"/>
      <c r="D366" s="67"/>
      <c r="E366" s="69"/>
      <c r="F366" s="185"/>
      <c r="G366" s="67"/>
      <c r="H366" s="69"/>
      <c r="I366" s="69"/>
      <c r="J366" s="69"/>
      <c r="K366" s="69"/>
      <c r="L366" s="69"/>
      <c r="M366" s="69"/>
      <c r="N366" s="69"/>
      <c r="O366" s="69"/>
      <c r="P366" s="69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69"/>
      <c r="AD366" s="69"/>
      <c r="AE366" s="69"/>
      <c r="AF366" s="80"/>
      <c r="AG366" s="80"/>
      <c r="AH366" s="69"/>
      <c r="AI366" s="69"/>
      <c r="AJ366" s="80"/>
      <c r="AK366" s="80"/>
      <c r="AL366" s="69"/>
      <c r="AM366" s="69"/>
      <c r="AN366" s="80"/>
      <c r="AO366" s="80"/>
      <c r="AP366" s="69"/>
      <c r="AQ366" s="69"/>
      <c r="AR366" s="80"/>
      <c r="AS366" s="80"/>
      <c r="AT366" s="69"/>
      <c r="AU366" s="69"/>
      <c r="AV366" s="80"/>
      <c r="AW366" s="80"/>
      <c r="AX366" s="69"/>
      <c r="AY366" s="69"/>
      <c r="AZ366" s="80"/>
      <c r="BA366" s="80"/>
      <c r="BB366" s="69"/>
      <c r="BC366" s="69"/>
      <c r="BD366" s="80"/>
      <c r="BE366" s="80"/>
      <c r="BF366" s="69"/>
      <c r="BG366" s="69"/>
      <c r="BH366" s="80"/>
      <c r="BI366" s="80"/>
      <c r="BJ366" s="69"/>
      <c r="BK366" s="69"/>
      <c r="BL366" s="80"/>
      <c r="BM366" s="80"/>
      <c r="BN366" s="69"/>
      <c r="BO366" s="69"/>
      <c r="BP366" s="80"/>
      <c r="BQ366" s="80"/>
      <c r="BR366" s="69"/>
      <c r="BS366" s="69"/>
      <c r="BT366" s="80"/>
      <c r="BU366" s="80"/>
      <c r="BV366" s="69"/>
      <c r="BW366" s="69"/>
      <c r="BX366" s="80"/>
      <c r="BY366" s="80"/>
      <c r="BZ366" s="69"/>
      <c r="CA366" s="69"/>
      <c r="CB366" s="80"/>
      <c r="CC366" s="80"/>
      <c r="CD366" s="69"/>
      <c r="CE366" s="69"/>
      <c r="CF366" s="69"/>
      <c r="CG366" s="69"/>
      <c r="CH366" s="69"/>
      <c r="CI366" s="69"/>
      <c r="CJ366" s="68"/>
      <c r="CK366" s="69"/>
      <c r="CL366" s="185"/>
      <c r="CM366" s="67"/>
      <c r="CN366" s="67"/>
      <c r="CO366" s="69"/>
      <c r="CP366" s="185"/>
      <c r="CQ366" s="67"/>
      <c r="CR366" s="67"/>
      <c r="CS366" s="69"/>
      <c r="CT366" s="69"/>
      <c r="CU366" s="69"/>
      <c r="CV366" s="69"/>
      <c r="CW366" s="69"/>
      <c r="CX366" s="69"/>
      <c r="CY366" s="69"/>
      <c r="CZ366" s="69"/>
      <c r="DA366" s="69"/>
    </row>
    <row r="367" spans="2:105">
      <c r="B367" s="67"/>
      <c r="C367" s="67"/>
      <c r="D367" s="67"/>
      <c r="E367" s="69"/>
      <c r="F367" s="185"/>
      <c r="G367" s="67"/>
      <c r="H367" s="69"/>
      <c r="I367" s="69"/>
      <c r="J367" s="69"/>
      <c r="K367" s="69"/>
      <c r="L367" s="69"/>
      <c r="M367" s="69"/>
      <c r="N367" s="69"/>
      <c r="O367" s="69"/>
      <c r="P367" s="69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69"/>
      <c r="AD367" s="69"/>
      <c r="AE367" s="69"/>
      <c r="AF367" s="80"/>
      <c r="AG367" s="80"/>
      <c r="AH367" s="69"/>
      <c r="AI367" s="69"/>
      <c r="AJ367" s="80"/>
      <c r="AK367" s="80"/>
      <c r="AL367" s="69"/>
      <c r="AM367" s="69"/>
      <c r="AN367" s="80"/>
      <c r="AO367" s="80"/>
      <c r="AP367" s="69"/>
      <c r="AQ367" s="69"/>
      <c r="AR367" s="80"/>
      <c r="AS367" s="80"/>
      <c r="AT367" s="69"/>
      <c r="AU367" s="69"/>
      <c r="AV367" s="80"/>
      <c r="AW367" s="80"/>
      <c r="AX367" s="69"/>
      <c r="AY367" s="69"/>
      <c r="AZ367" s="80"/>
      <c r="BA367" s="80"/>
      <c r="BB367" s="69"/>
      <c r="BC367" s="69"/>
      <c r="BD367" s="80"/>
      <c r="BE367" s="80"/>
      <c r="BF367" s="69"/>
      <c r="BG367" s="69"/>
      <c r="BH367" s="80"/>
      <c r="BI367" s="80"/>
      <c r="BJ367" s="69"/>
      <c r="BK367" s="69"/>
      <c r="BL367" s="80"/>
      <c r="BM367" s="80"/>
      <c r="BN367" s="69"/>
      <c r="BO367" s="69"/>
      <c r="BP367" s="80"/>
      <c r="BQ367" s="80"/>
      <c r="BR367" s="69"/>
      <c r="BS367" s="69"/>
      <c r="BT367" s="80"/>
      <c r="BU367" s="80"/>
      <c r="BV367" s="69"/>
      <c r="BW367" s="69"/>
      <c r="BX367" s="80"/>
      <c r="BY367" s="80"/>
      <c r="BZ367" s="69"/>
      <c r="CA367" s="69"/>
      <c r="CB367" s="80"/>
      <c r="CC367" s="80"/>
      <c r="CD367" s="69"/>
      <c r="CE367" s="69"/>
      <c r="CF367" s="69"/>
      <c r="CG367" s="69"/>
      <c r="CH367" s="69"/>
      <c r="CI367" s="69"/>
      <c r="CJ367" s="68"/>
      <c r="CK367" s="69"/>
      <c r="CL367" s="185"/>
      <c r="CM367" s="67"/>
      <c r="CN367" s="67"/>
      <c r="CO367" s="69"/>
      <c r="CP367" s="185"/>
      <c r="CQ367" s="67"/>
      <c r="CR367" s="67"/>
      <c r="CS367" s="69"/>
      <c r="CT367" s="69"/>
      <c r="CU367" s="69"/>
      <c r="CV367" s="69"/>
      <c r="CW367" s="69"/>
      <c r="CX367" s="69"/>
      <c r="CY367" s="69"/>
      <c r="CZ367" s="69"/>
      <c r="DA367" s="69"/>
    </row>
    <row r="368" spans="2:105">
      <c r="B368" s="67"/>
      <c r="C368" s="67"/>
      <c r="D368" s="67"/>
      <c r="E368" s="69"/>
      <c r="F368" s="185"/>
      <c r="G368" s="67"/>
      <c r="H368" s="69"/>
      <c r="I368" s="69"/>
      <c r="J368" s="69"/>
      <c r="K368" s="69"/>
      <c r="L368" s="69"/>
      <c r="M368" s="69"/>
      <c r="N368" s="69"/>
      <c r="O368" s="69"/>
      <c r="P368" s="69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69"/>
      <c r="AD368" s="69"/>
      <c r="AE368" s="69"/>
      <c r="AF368" s="80"/>
      <c r="AG368" s="80"/>
      <c r="AH368" s="69"/>
      <c r="AI368" s="69"/>
      <c r="AJ368" s="80"/>
      <c r="AK368" s="80"/>
      <c r="AL368" s="69"/>
      <c r="AM368" s="69"/>
      <c r="AN368" s="80"/>
      <c r="AO368" s="80"/>
      <c r="AP368" s="69"/>
      <c r="AQ368" s="69"/>
      <c r="AR368" s="80"/>
      <c r="AS368" s="80"/>
      <c r="AT368" s="69"/>
      <c r="AU368" s="69"/>
      <c r="AV368" s="80"/>
      <c r="AW368" s="80"/>
      <c r="AX368" s="69"/>
      <c r="AY368" s="69"/>
      <c r="AZ368" s="80"/>
      <c r="BA368" s="80"/>
      <c r="BB368" s="69"/>
      <c r="BC368" s="69"/>
      <c r="BD368" s="80"/>
      <c r="BE368" s="80"/>
      <c r="BF368" s="69"/>
      <c r="BG368" s="69"/>
      <c r="BH368" s="80"/>
      <c r="BI368" s="80"/>
      <c r="BJ368" s="69"/>
      <c r="BK368" s="69"/>
      <c r="BL368" s="80"/>
      <c r="BM368" s="80"/>
      <c r="BN368" s="69"/>
      <c r="BO368" s="69"/>
      <c r="BP368" s="80"/>
      <c r="BQ368" s="80"/>
      <c r="BR368" s="69"/>
      <c r="BS368" s="69"/>
      <c r="BT368" s="80"/>
      <c r="BU368" s="80"/>
      <c r="BV368" s="69"/>
      <c r="BW368" s="69"/>
      <c r="BX368" s="80"/>
      <c r="BY368" s="80"/>
      <c r="BZ368" s="69"/>
      <c r="CA368" s="69"/>
      <c r="CB368" s="80"/>
      <c r="CC368" s="80"/>
      <c r="CD368" s="69"/>
      <c r="CE368" s="69"/>
      <c r="CF368" s="69"/>
      <c r="CG368" s="69"/>
      <c r="CH368" s="69"/>
      <c r="CI368" s="69"/>
      <c r="CJ368" s="68"/>
      <c r="CK368" s="69"/>
      <c r="CL368" s="185"/>
      <c r="CM368" s="67"/>
      <c r="CN368" s="67"/>
      <c r="CO368" s="69"/>
      <c r="CP368" s="185"/>
      <c r="CQ368" s="67"/>
      <c r="CR368" s="67"/>
      <c r="CS368" s="69"/>
      <c r="CT368" s="69"/>
      <c r="CU368" s="69"/>
      <c r="CV368" s="69"/>
      <c r="CW368" s="69"/>
      <c r="CX368" s="69"/>
      <c r="CY368" s="69"/>
      <c r="CZ368" s="69"/>
      <c r="DA368" s="69"/>
    </row>
    <row r="369" spans="2:105">
      <c r="B369" s="67"/>
      <c r="C369" s="67"/>
      <c r="D369" s="67"/>
      <c r="E369" s="69"/>
      <c r="F369" s="185"/>
      <c r="G369" s="67"/>
      <c r="H369" s="69"/>
      <c r="I369" s="69"/>
      <c r="J369" s="69"/>
      <c r="K369" s="69"/>
      <c r="L369" s="69"/>
      <c r="M369" s="69"/>
      <c r="N369" s="69"/>
      <c r="O369" s="69"/>
      <c r="P369" s="69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69"/>
      <c r="AD369" s="69"/>
      <c r="AE369" s="69"/>
      <c r="AF369" s="80"/>
      <c r="AG369" s="80"/>
      <c r="AH369" s="69"/>
      <c r="AI369" s="69"/>
      <c r="AJ369" s="80"/>
      <c r="AK369" s="80"/>
      <c r="AL369" s="69"/>
      <c r="AM369" s="69"/>
      <c r="AN369" s="80"/>
      <c r="AO369" s="80"/>
      <c r="AP369" s="69"/>
      <c r="AQ369" s="69"/>
      <c r="AR369" s="80"/>
      <c r="AS369" s="80"/>
      <c r="AT369" s="69"/>
      <c r="AU369" s="69"/>
      <c r="AV369" s="80"/>
      <c r="AW369" s="80"/>
      <c r="AX369" s="69"/>
      <c r="AY369" s="69"/>
      <c r="AZ369" s="80"/>
      <c r="BA369" s="80"/>
      <c r="BB369" s="69"/>
      <c r="BC369" s="69"/>
      <c r="BD369" s="80"/>
      <c r="BE369" s="80"/>
      <c r="BF369" s="69"/>
      <c r="BG369" s="69"/>
      <c r="BH369" s="80"/>
      <c r="BI369" s="80"/>
      <c r="BJ369" s="69"/>
      <c r="BK369" s="69"/>
      <c r="BL369" s="80"/>
      <c r="BM369" s="80"/>
      <c r="BN369" s="69"/>
      <c r="BO369" s="69"/>
      <c r="BP369" s="80"/>
      <c r="BQ369" s="80"/>
      <c r="BR369" s="69"/>
      <c r="BS369" s="69"/>
      <c r="BT369" s="80"/>
      <c r="BU369" s="80"/>
      <c r="BV369" s="69"/>
      <c r="BW369" s="69"/>
      <c r="BX369" s="80"/>
      <c r="BY369" s="80"/>
      <c r="BZ369" s="69"/>
      <c r="CA369" s="69"/>
      <c r="CB369" s="80"/>
      <c r="CC369" s="80"/>
      <c r="CD369" s="69"/>
      <c r="CE369" s="69"/>
      <c r="CF369" s="69"/>
      <c r="CG369" s="69"/>
      <c r="CH369" s="69"/>
      <c r="CI369" s="69"/>
      <c r="CJ369" s="68"/>
      <c r="CK369" s="69"/>
      <c r="CL369" s="185"/>
      <c r="CM369" s="67"/>
      <c r="CN369" s="67"/>
      <c r="CO369" s="69"/>
      <c r="CP369" s="185"/>
      <c r="CQ369" s="67"/>
      <c r="CR369" s="67"/>
      <c r="CS369" s="69"/>
      <c r="CT369" s="69"/>
      <c r="CU369" s="69"/>
      <c r="CV369" s="69"/>
      <c r="CW369" s="69"/>
      <c r="CX369" s="69"/>
      <c r="CY369" s="69"/>
      <c r="CZ369" s="69"/>
      <c r="DA369" s="69"/>
    </row>
    <row r="370" spans="2:105">
      <c r="B370" s="67"/>
      <c r="C370" s="67"/>
      <c r="D370" s="67"/>
      <c r="E370" s="69"/>
      <c r="F370" s="185"/>
      <c r="G370" s="67"/>
      <c r="H370" s="69"/>
      <c r="I370" s="69"/>
      <c r="J370" s="69"/>
      <c r="K370" s="69"/>
      <c r="L370" s="69"/>
      <c r="M370" s="69"/>
      <c r="N370" s="69"/>
      <c r="O370" s="69"/>
      <c r="P370" s="69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69"/>
      <c r="AD370" s="69"/>
      <c r="AE370" s="69"/>
      <c r="AF370" s="80"/>
      <c r="AG370" s="80"/>
      <c r="AH370" s="69"/>
      <c r="AI370" s="69"/>
      <c r="AJ370" s="80"/>
      <c r="AK370" s="80"/>
      <c r="AL370" s="69"/>
      <c r="AM370" s="69"/>
      <c r="AN370" s="80"/>
      <c r="AO370" s="80"/>
      <c r="AP370" s="69"/>
      <c r="AQ370" s="69"/>
      <c r="AR370" s="80"/>
      <c r="AS370" s="80"/>
      <c r="AT370" s="69"/>
      <c r="AU370" s="69"/>
      <c r="AV370" s="80"/>
      <c r="AW370" s="80"/>
      <c r="AX370" s="69"/>
      <c r="AY370" s="69"/>
      <c r="AZ370" s="80"/>
      <c r="BA370" s="80"/>
      <c r="BB370" s="69"/>
      <c r="BC370" s="69"/>
      <c r="BD370" s="80"/>
      <c r="BE370" s="80"/>
      <c r="BF370" s="69"/>
      <c r="BG370" s="69"/>
      <c r="BH370" s="80"/>
      <c r="BI370" s="80"/>
      <c r="BJ370" s="69"/>
      <c r="BK370" s="69"/>
      <c r="BL370" s="80"/>
      <c r="BM370" s="80"/>
      <c r="BN370" s="69"/>
      <c r="BO370" s="69"/>
      <c r="BP370" s="80"/>
      <c r="BQ370" s="80"/>
      <c r="BR370" s="69"/>
      <c r="BS370" s="69"/>
      <c r="BT370" s="80"/>
      <c r="BU370" s="80"/>
      <c r="BV370" s="69"/>
      <c r="BW370" s="69"/>
      <c r="BX370" s="80"/>
      <c r="BY370" s="80"/>
      <c r="BZ370" s="69"/>
      <c r="CA370" s="69"/>
      <c r="CB370" s="80"/>
      <c r="CC370" s="80"/>
      <c r="CD370" s="69"/>
      <c r="CE370" s="69"/>
      <c r="CF370" s="69"/>
      <c r="CG370" s="69"/>
      <c r="CH370" s="69"/>
      <c r="CI370" s="69"/>
      <c r="CJ370" s="68"/>
      <c r="CK370" s="69"/>
      <c r="CL370" s="185"/>
      <c r="CM370" s="67"/>
      <c r="CN370" s="67"/>
      <c r="CO370" s="69"/>
      <c r="CP370" s="185"/>
      <c r="CQ370" s="67"/>
      <c r="CR370" s="67"/>
      <c r="CS370" s="69"/>
      <c r="CT370" s="69"/>
      <c r="CU370" s="69"/>
      <c r="CV370" s="69"/>
      <c r="CW370" s="69"/>
      <c r="CX370" s="69"/>
      <c r="CY370" s="69"/>
      <c r="CZ370" s="69"/>
      <c r="DA370" s="69"/>
    </row>
    <row r="371" spans="2:105">
      <c r="B371" s="67"/>
      <c r="C371" s="67"/>
      <c r="D371" s="67"/>
      <c r="E371" s="69"/>
      <c r="F371" s="185"/>
      <c r="G371" s="67"/>
      <c r="H371" s="69"/>
      <c r="I371" s="69"/>
      <c r="J371" s="69"/>
      <c r="K371" s="69"/>
      <c r="L371" s="69"/>
      <c r="M371" s="69"/>
      <c r="N371" s="69"/>
      <c r="O371" s="69"/>
      <c r="P371" s="69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69"/>
      <c r="AD371" s="69"/>
      <c r="AE371" s="69"/>
      <c r="AF371" s="80"/>
      <c r="AG371" s="80"/>
      <c r="AH371" s="69"/>
      <c r="AI371" s="69"/>
      <c r="AJ371" s="80"/>
      <c r="AK371" s="80"/>
      <c r="AL371" s="69"/>
      <c r="AM371" s="69"/>
      <c r="AN371" s="80"/>
      <c r="AO371" s="80"/>
      <c r="AP371" s="69"/>
      <c r="AQ371" s="69"/>
      <c r="AR371" s="80"/>
      <c r="AS371" s="80"/>
      <c r="AT371" s="69"/>
      <c r="AU371" s="69"/>
      <c r="AV371" s="80"/>
      <c r="AW371" s="80"/>
      <c r="AX371" s="69"/>
      <c r="AY371" s="69"/>
      <c r="AZ371" s="80"/>
      <c r="BA371" s="80"/>
      <c r="BB371" s="69"/>
      <c r="BC371" s="69"/>
      <c r="BD371" s="80"/>
      <c r="BE371" s="80"/>
      <c r="BF371" s="69"/>
      <c r="BG371" s="69"/>
      <c r="BH371" s="80"/>
      <c r="BI371" s="80"/>
      <c r="BJ371" s="69"/>
      <c r="BK371" s="69"/>
      <c r="BL371" s="80"/>
      <c r="BM371" s="80"/>
      <c r="BN371" s="69"/>
      <c r="BO371" s="69"/>
      <c r="BP371" s="80"/>
      <c r="BQ371" s="80"/>
      <c r="BR371" s="69"/>
      <c r="BS371" s="69"/>
      <c r="BT371" s="80"/>
      <c r="BU371" s="80"/>
      <c r="BV371" s="69"/>
      <c r="BW371" s="69"/>
      <c r="BX371" s="80"/>
      <c r="BY371" s="80"/>
      <c r="BZ371" s="69"/>
      <c r="CA371" s="69"/>
      <c r="CB371" s="80"/>
      <c r="CC371" s="80"/>
      <c r="CD371" s="69"/>
      <c r="CE371" s="69"/>
      <c r="CF371" s="69"/>
      <c r="CG371" s="69"/>
      <c r="CH371" s="69"/>
      <c r="CI371" s="69"/>
      <c r="CJ371" s="68"/>
      <c r="CK371" s="69"/>
      <c r="CL371" s="185"/>
      <c r="CM371" s="67"/>
      <c r="CN371" s="67"/>
      <c r="CO371" s="69"/>
      <c r="CP371" s="185"/>
      <c r="CQ371" s="67"/>
      <c r="CR371" s="67"/>
      <c r="CS371" s="69"/>
      <c r="CT371" s="69"/>
      <c r="CU371" s="69"/>
      <c r="CV371" s="69"/>
      <c r="CW371" s="69"/>
      <c r="CX371" s="69"/>
      <c r="CY371" s="69"/>
      <c r="CZ371" s="69"/>
      <c r="DA371" s="69"/>
    </row>
    <row r="372" spans="2:105">
      <c r="B372" s="67"/>
      <c r="C372" s="67"/>
      <c r="D372" s="67"/>
      <c r="E372" s="69"/>
      <c r="F372" s="185"/>
      <c r="G372" s="67"/>
      <c r="H372" s="69"/>
      <c r="I372" s="69"/>
      <c r="J372" s="69"/>
      <c r="K372" s="69"/>
      <c r="L372" s="69"/>
      <c r="M372" s="69"/>
      <c r="N372" s="69"/>
      <c r="O372" s="69"/>
      <c r="P372" s="69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69"/>
      <c r="AD372" s="69"/>
      <c r="AE372" s="69"/>
      <c r="AF372" s="80"/>
      <c r="AG372" s="80"/>
      <c r="AH372" s="69"/>
      <c r="AI372" s="69"/>
      <c r="AJ372" s="80"/>
      <c r="AK372" s="80"/>
      <c r="AL372" s="69"/>
      <c r="AM372" s="69"/>
      <c r="AN372" s="80"/>
      <c r="AO372" s="80"/>
      <c r="AP372" s="69"/>
      <c r="AQ372" s="69"/>
      <c r="AR372" s="80"/>
      <c r="AS372" s="80"/>
      <c r="AT372" s="69"/>
      <c r="AU372" s="69"/>
      <c r="AV372" s="80"/>
      <c r="AW372" s="80"/>
      <c r="AX372" s="69"/>
      <c r="AY372" s="69"/>
      <c r="AZ372" s="80"/>
      <c r="BA372" s="80"/>
      <c r="BB372" s="69"/>
      <c r="BC372" s="69"/>
      <c r="BD372" s="80"/>
      <c r="BE372" s="80"/>
      <c r="BF372" s="69"/>
      <c r="BG372" s="69"/>
      <c r="BH372" s="80"/>
      <c r="BI372" s="80"/>
      <c r="BJ372" s="69"/>
      <c r="BK372" s="69"/>
      <c r="BL372" s="80"/>
      <c r="BM372" s="80"/>
      <c r="BN372" s="69"/>
      <c r="BO372" s="69"/>
      <c r="BP372" s="80"/>
      <c r="BQ372" s="80"/>
      <c r="BR372" s="69"/>
      <c r="BS372" s="69"/>
      <c r="BT372" s="80"/>
      <c r="BU372" s="80"/>
      <c r="BV372" s="69"/>
      <c r="BW372" s="69"/>
      <c r="BX372" s="80"/>
      <c r="BY372" s="80"/>
      <c r="BZ372" s="69"/>
      <c r="CA372" s="69"/>
      <c r="CB372" s="80"/>
      <c r="CC372" s="80"/>
      <c r="CD372" s="69"/>
      <c r="CE372" s="69"/>
      <c r="CF372" s="69"/>
      <c r="CG372" s="69"/>
      <c r="CH372" s="69"/>
      <c r="CI372" s="69"/>
      <c r="CJ372" s="68"/>
      <c r="CK372" s="69"/>
      <c r="CL372" s="185"/>
      <c r="CM372" s="67"/>
      <c r="CN372" s="67"/>
      <c r="CO372" s="69"/>
      <c r="CP372" s="185"/>
      <c r="CQ372" s="67"/>
      <c r="CR372" s="67"/>
      <c r="CS372" s="69"/>
      <c r="CT372" s="69"/>
      <c r="CU372" s="69"/>
      <c r="CV372" s="69"/>
      <c r="CW372" s="69"/>
      <c r="CX372" s="69"/>
      <c r="CY372" s="69"/>
      <c r="CZ372" s="69"/>
      <c r="DA372" s="69"/>
    </row>
    <row r="373" spans="2:105">
      <c r="B373" s="67"/>
      <c r="C373" s="67"/>
      <c r="D373" s="67"/>
      <c r="E373" s="69"/>
      <c r="F373" s="185"/>
      <c r="G373" s="67"/>
      <c r="H373" s="69"/>
      <c r="I373" s="69"/>
      <c r="J373" s="69"/>
      <c r="K373" s="69"/>
      <c r="L373" s="69"/>
      <c r="M373" s="69"/>
      <c r="N373" s="69"/>
      <c r="O373" s="69"/>
      <c r="P373" s="69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69"/>
      <c r="AD373" s="69"/>
      <c r="AE373" s="69"/>
      <c r="AF373" s="80"/>
      <c r="AG373" s="80"/>
      <c r="AH373" s="69"/>
      <c r="AI373" s="69"/>
      <c r="AJ373" s="80"/>
      <c r="AK373" s="80"/>
      <c r="AL373" s="69"/>
      <c r="AM373" s="69"/>
      <c r="AN373" s="80"/>
      <c r="AO373" s="80"/>
      <c r="AP373" s="69"/>
      <c r="AQ373" s="69"/>
      <c r="AR373" s="80"/>
      <c r="AS373" s="80"/>
      <c r="AT373" s="69"/>
      <c r="AU373" s="69"/>
      <c r="AV373" s="80"/>
      <c r="AW373" s="80"/>
      <c r="AX373" s="69"/>
      <c r="AY373" s="69"/>
      <c r="AZ373" s="80"/>
      <c r="BA373" s="80"/>
      <c r="BB373" s="69"/>
      <c r="BC373" s="69"/>
      <c r="BD373" s="80"/>
      <c r="BE373" s="80"/>
      <c r="BF373" s="69"/>
      <c r="BG373" s="69"/>
      <c r="BH373" s="80"/>
      <c r="BI373" s="80"/>
      <c r="BJ373" s="69"/>
      <c r="BK373" s="69"/>
      <c r="BL373" s="80"/>
      <c r="BM373" s="80"/>
      <c r="BN373" s="69"/>
      <c r="BO373" s="69"/>
      <c r="BP373" s="80"/>
      <c r="BQ373" s="80"/>
      <c r="BR373" s="69"/>
      <c r="BS373" s="69"/>
      <c r="BT373" s="80"/>
      <c r="BU373" s="80"/>
      <c r="BV373" s="69"/>
      <c r="BW373" s="69"/>
      <c r="BX373" s="80"/>
      <c r="BY373" s="80"/>
      <c r="BZ373" s="69"/>
      <c r="CA373" s="69"/>
      <c r="CB373" s="80"/>
      <c r="CC373" s="80"/>
      <c r="CD373" s="69"/>
      <c r="CE373" s="69"/>
      <c r="CF373" s="69"/>
      <c r="CG373" s="69"/>
      <c r="CH373" s="69"/>
      <c r="CI373" s="69"/>
      <c r="CJ373" s="68"/>
      <c r="CK373" s="69"/>
      <c r="CL373" s="185"/>
      <c r="CM373" s="67"/>
      <c r="CN373" s="67"/>
      <c r="CO373" s="69"/>
      <c r="CP373" s="185"/>
      <c r="CQ373" s="67"/>
      <c r="CR373" s="67"/>
      <c r="CS373" s="69"/>
      <c r="CT373" s="69"/>
      <c r="CU373" s="69"/>
      <c r="CV373" s="69"/>
      <c r="CW373" s="69"/>
      <c r="CX373" s="69"/>
      <c r="CY373" s="69"/>
      <c r="CZ373" s="69"/>
      <c r="DA373" s="69"/>
    </row>
    <row r="374" spans="2:105">
      <c r="B374" s="67"/>
      <c r="C374" s="67"/>
      <c r="D374" s="67"/>
      <c r="E374" s="69"/>
      <c r="F374" s="185"/>
      <c r="G374" s="67"/>
      <c r="H374" s="69"/>
      <c r="I374" s="69"/>
      <c r="J374" s="69"/>
      <c r="K374" s="69"/>
      <c r="L374" s="69"/>
      <c r="M374" s="69"/>
      <c r="N374" s="69"/>
      <c r="O374" s="69"/>
      <c r="P374" s="69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69"/>
      <c r="AD374" s="69"/>
      <c r="AE374" s="69"/>
      <c r="AF374" s="80"/>
      <c r="AG374" s="80"/>
      <c r="AH374" s="69"/>
      <c r="AI374" s="69"/>
      <c r="AJ374" s="80"/>
      <c r="AK374" s="80"/>
      <c r="AL374" s="69"/>
      <c r="AM374" s="69"/>
      <c r="AN374" s="80"/>
      <c r="AO374" s="80"/>
      <c r="AP374" s="69"/>
      <c r="AQ374" s="69"/>
      <c r="AR374" s="80"/>
      <c r="AS374" s="80"/>
      <c r="AT374" s="69"/>
      <c r="AU374" s="69"/>
      <c r="AV374" s="80"/>
      <c r="AW374" s="80"/>
      <c r="AX374" s="69"/>
      <c r="AY374" s="69"/>
      <c r="AZ374" s="80"/>
      <c r="BA374" s="80"/>
      <c r="BB374" s="69"/>
      <c r="BC374" s="69"/>
      <c r="BD374" s="80"/>
      <c r="BE374" s="80"/>
      <c r="BF374" s="69"/>
      <c r="BG374" s="69"/>
      <c r="BH374" s="80"/>
      <c r="BI374" s="80"/>
      <c r="BJ374" s="69"/>
      <c r="BK374" s="69"/>
      <c r="BL374" s="80"/>
      <c r="BM374" s="80"/>
      <c r="BN374" s="69"/>
      <c r="BO374" s="69"/>
      <c r="BP374" s="80"/>
      <c r="BQ374" s="80"/>
      <c r="BR374" s="69"/>
      <c r="BS374" s="69"/>
      <c r="BT374" s="80"/>
      <c r="BU374" s="80"/>
      <c r="BV374" s="69"/>
      <c r="BW374" s="69"/>
      <c r="BX374" s="80"/>
      <c r="BY374" s="80"/>
      <c r="BZ374" s="69"/>
      <c r="CA374" s="69"/>
      <c r="CB374" s="80"/>
      <c r="CC374" s="80"/>
      <c r="CD374" s="69"/>
      <c r="CE374" s="69"/>
      <c r="CF374" s="69"/>
      <c r="CG374" s="69"/>
      <c r="CH374" s="69"/>
      <c r="CI374" s="69"/>
      <c r="CJ374" s="68"/>
      <c r="CK374" s="69"/>
      <c r="CL374" s="185"/>
      <c r="CM374" s="67"/>
      <c r="CN374" s="67"/>
      <c r="CO374" s="69"/>
      <c r="CP374" s="185"/>
      <c r="CQ374" s="67"/>
      <c r="CR374" s="67"/>
      <c r="CS374" s="69"/>
      <c r="CT374" s="69"/>
      <c r="CU374" s="69"/>
      <c r="CV374" s="69"/>
      <c r="CW374" s="69"/>
      <c r="CX374" s="69"/>
      <c r="CY374" s="69"/>
      <c r="CZ374" s="69"/>
      <c r="DA374" s="69"/>
    </row>
    <row r="375" spans="2:105">
      <c r="B375" s="67"/>
      <c r="C375" s="67"/>
      <c r="D375" s="67"/>
      <c r="E375" s="69"/>
      <c r="F375" s="185"/>
      <c r="G375" s="67"/>
      <c r="H375" s="69"/>
      <c r="I375" s="69"/>
      <c r="J375" s="69"/>
      <c r="K375" s="69"/>
      <c r="L375" s="69"/>
      <c r="M375" s="69"/>
      <c r="N375" s="69"/>
      <c r="O375" s="69"/>
      <c r="P375" s="69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69"/>
      <c r="AD375" s="69"/>
      <c r="AE375" s="69"/>
      <c r="AF375" s="80"/>
      <c r="AG375" s="80"/>
      <c r="AH375" s="69"/>
      <c r="AI375" s="69"/>
      <c r="AJ375" s="80"/>
      <c r="AK375" s="80"/>
      <c r="AL375" s="69"/>
      <c r="AM375" s="69"/>
      <c r="AN375" s="80"/>
      <c r="AO375" s="80"/>
      <c r="AP375" s="69"/>
      <c r="AQ375" s="69"/>
      <c r="AR375" s="80"/>
      <c r="AS375" s="80"/>
      <c r="AT375" s="69"/>
      <c r="AU375" s="69"/>
      <c r="AV375" s="80"/>
      <c r="AW375" s="80"/>
      <c r="AX375" s="69"/>
      <c r="AY375" s="69"/>
      <c r="AZ375" s="80"/>
      <c r="BA375" s="80"/>
      <c r="BB375" s="69"/>
      <c r="BC375" s="69"/>
      <c r="BD375" s="80"/>
      <c r="BE375" s="80"/>
      <c r="BF375" s="69"/>
      <c r="BG375" s="69"/>
      <c r="BH375" s="80"/>
      <c r="BI375" s="80"/>
      <c r="BJ375" s="69"/>
      <c r="BK375" s="69"/>
      <c r="BL375" s="80"/>
      <c r="BM375" s="80"/>
      <c r="BN375" s="69"/>
      <c r="BO375" s="69"/>
      <c r="BP375" s="80"/>
      <c r="BQ375" s="80"/>
      <c r="BR375" s="69"/>
      <c r="BS375" s="69"/>
      <c r="BT375" s="80"/>
      <c r="BU375" s="80"/>
      <c r="BV375" s="69"/>
      <c r="BW375" s="69"/>
      <c r="BX375" s="80"/>
      <c r="BY375" s="80"/>
      <c r="BZ375" s="69"/>
      <c r="CA375" s="69"/>
      <c r="CB375" s="80"/>
      <c r="CC375" s="80"/>
      <c r="CD375" s="69"/>
      <c r="CE375" s="69"/>
      <c r="CF375" s="69"/>
      <c r="CG375" s="69"/>
      <c r="CH375" s="69"/>
      <c r="CI375" s="69"/>
      <c r="CJ375" s="68"/>
      <c r="CK375" s="69"/>
      <c r="CL375" s="185"/>
      <c r="CM375" s="67"/>
      <c r="CN375" s="67"/>
      <c r="CO375" s="69"/>
      <c r="CP375" s="185"/>
      <c r="CQ375" s="67"/>
      <c r="CR375" s="67"/>
      <c r="CS375" s="69"/>
      <c r="CT375" s="69"/>
      <c r="CU375" s="69"/>
      <c r="CV375" s="69"/>
      <c r="CW375" s="69"/>
      <c r="CX375" s="69"/>
      <c r="CY375" s="69"/>
      <c r="CZ375" s="69"/>
      <c r="DA375" s="69"/>
    </row>
    <row r="376" spans="2:105">
      <c r="B376" s="67"/>
      <c r="C376" s="67"/>
      <c r="D376" s="67"/>
      <c r="E376" s="69"/>
      <c r="F376" s="185"/>
      <c r="G376" s="67"/>
      <c r="H376" s="69"/>
      <c r="I376" s="69"/>
      <c r="J376" s="69"/>
      <c r="K376" s="69"/>
      <c r="L376" s="69"/>
      <c r="M376" s="69"/>
      <c r="N376" s="69"/>
      <c r="O376" s="69"/>
      <c r="P376" s="69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69"/>
      <c r="AD376" s="69"/>
      <c r="AE376" s="69"/>
      <c r="AF376" s="80"/>
      <c r="AG376" s="80"/>
      <c r="AH376" s="69"/>
      <c r="AI376" s="69"/>
      <c r="AJ376" s="80"/>
      <c r="AK376" s="80"/>
      <c r="AL376" s="69"/>
      <c r="AM376" s="69"/>
      <c r="AN376" s="80"/>
      <c r="AO376" s="80"/>
      <c r="AP376" s="69"/>
      <c r="AQ376" s="69"/>
      <c r="AR376" s="80"/>
      <c r="AS376" s="80"/>
      <c r="AT376" s="69"/>
      <c r="AU376" s="69"/>
      <c r="AV376" s="80"/>
      <c r="AW376" s="80"/>
      <c r="AX376" s="69"/>
      <c r="AY376" s="69"/>
      <c r="AZ376" s="80"/>
      <c r="BA376" s="80"/>
      <c r="BB376" s="69"/>
      <c r="BC376" s="69"/>
      <c r="BD376" s="80"/>
      <c r="BE376" s="80"/>
      <c r="BF376" s="69"/>
      <c r="BG376" s="69"/>
      <c r="BH376" s="80"/>
      <c r="BI376" s="80"/>
      <c r="BJ376" s="69"/>
      <c r="BK376" s="69"/>
      <c r="BL376" s="80"/>
      <c r="BM376" s="80"/>
      <c r="BN376" s="69"/>
      <c r="BO376" s="69"/>
      <c r="BP376" s="80"/>
      <c r="BQ376" s="80"/>
      <c r="BR376" s="69"/>
      <c r="BS376" s="69"/>
      <c r="BT376" s="80"/>
      <c r="BU376" s="80"/>
      <c r="BV376" s="69"/>
      <c r="BW376" s="69"/>
      <c r="BX376" s="80"/>
      <c r="BY376" s="80"/>
      <c r="BZ376" s="69"/>
      <c r="CA376" s="69"/>
      <c r="CB376" s="80"/>
      <c r="CC376" s="80"/>
      <c r="CD376" s="69"/>
      <c r="CE376" s="69"/>
      <c r="CF376" s="69"/>
      <c r="CG376" s="69"/>
      <c r="CH376" s="69"/>
      <c r="CI376" s="69"/>
      <c r="CJ376" s="68"/>
      <c r="CK376" s="69"/>
      <c r="CL376" s="185"/>
      <c r="CM376" s="67"/>
      <c r="CN376" s="67"/>
      <c r="CO376" s="69"/>
      <c r="CP376" s="185"/>
      <c r="CQ376" s="67"/>
      <c r="CR376" s="67"/>
      <c r="CS376" s="69"/>
      <c r="CT376" s="69"/>
      <c r="CU376" s="69"/>
      <c r="CV376" s="69"/>
      <c r="CW376" s="69"/>
      <c r="CX376" s="69"/>
      <c r="CY376" s="69"/>
      <c r="CZ376" s="69"/>
      <c r="DA376" s="69"/>
    </row>
    <row r="377" spans="2:105">
      <c r="B377" s="67"/>
      <c r="C377" s="67"/>
      <c r="D377" s="67"/>
      <c r="E377" s="69"/>
      <c r="F377" s="185"/>
      <c r="G377" s="67"/>
      <c r="H377" s="69"/>
      <c r="I377" s="69"/>
      <c r="J377" s="69"/>
      <c r="K377" s="69"/>
      <c r="L377" s="69"/>
      <c r="M377" s="69"/>
      <c r="N377" s="69"/>
      <c r="O377" s="69"/>
      <c r="P377" s="69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69"/>
      <c r="AD377" s="69"/>
      <c r="AE377" s="69"/>
      <c r="AF377" s="80"/>
      <c r="AG377" s="80"/>
      <c r="AH377" s="69"/>
      <c r="AI377" s="69"/>
      <c r="AJ377" s="80"/>
      <c r="AK377" s="80"/>
      <c r="AL377" s="69"/>
      <c r="AM377" s="69"/>
      <c r="AN377" s="80"/>
      <c r="AO377" s="80"/>
      <c r="AP377" s="69"/>
      <c r="AQ377" s="69"/>
      <c r="AR377" s="80"/>
      <c r="AS377" s="80"/>
      <c r="AT377" s="69"/>
      <c r="AU377" s="69"/>
      <c r="AV377" s="80"/>
      <c r="AW377" s="80"/>
      <c r="AX377" s="69"/>
      <c r="AY377" s="69"/>
      <c r="AZ377" s="80"/>
      <c r="BA377" s="80"/>
      <c r="BB377" s="69"/>
      <c r="BC377" s="69"/>
      <c r="BD377" s="80"/>
      <c r="BE377" s="80"/>
      <c r="BF377" s="69"/>
      <c r="BG377" s="69"/>
      <c r="BH377" s="80"/>
      <c r="BI377" s="80"/>
      <c r="BJ377" s="69"/>
      <c r="BK377" s="69"/>
      <c r="BL377" s="80"/>
      <c r="BM377" s="80"/>
      <c r="BN377" s="69"/>
      <c r="BO377" s="69"/>
      <c r="BP377" s="80"/>
      <c r="BQ377" s="80"/>
      <c r="BR377" s="69"/>
      <c r="BS377" s="69"/>
      <c r="BT377" s="80"/>
      <c r="BU377" s="80"/>
      <c r="BV377" s="69"/>
      <c r="BW377" s="69"/>
      <c r="BX377" s="80"/>
      <c r="BY377" s="80"/>
      <c r="BZ377" s="69"/>
      <c r="CA377" s="69"/>
      <c r="CB377" s="80"/>
      <c r="CC377" s="80"/>
      <c r="CD377" s="69"/>
      <c r="CE377" s="69"/>
      <c r="CF377" s="69"/>
      <c r="CG377" s="69"/>
      <c r="CH377" s="69"/>
      <c r="CI377" s="69"/>
      <c r="CJ377" s="68"/>
      <c r="CK377" s="69"/>
      <c r="CL377" s="185"/>
      <c r="CM377" s="67"/>
      <c r="CN377" s="67"/>
      <c r="CO377" s="69"/>
      <c r="CP377" s="185"/>
      <c r="CQ377" s="67"/>
      <c r="CR377" s="67"/>
      <c r="CS377" s="69"/>
      <c r="CT377" s="69"/>
      <c r="CU377" s="69"/>
      <c r="CV377" s="69"/>
      <c r="CW377" s="69"/>
      <c r="CX377" s="69"/>
      <c r="CY377" s="69"/>
      <c r="CZ377" s="69"/>
      <c r="DA377" s="69"/>
    </row>
    <row r="378" spans="2:105">
      <c r="B378" s="67"/>
      <c r="C378" s="67"/>
      <c r="D378" s="67"/>
      <c r="E378" s="69"/>
      <c r="F378" s="185"/>
      <c r="G378" s="67"/>
      <c r="H378" s="69"/>
      <c r="I378" s="69"/>
      <c r="J378" s="69"/>
      <c r="K378" s="69"/>
      <c r="L378" s="69"/>
      <c r="M378" s="69"/>
      <c r="N378" s="69"/>
      <c r="O378" s="69"/>
      <c r="P378" s="69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69"/>
      <c r="AD378" s="69"/>
      <c r="AE378" s="69"/>
      <c r="AF378" s="80"/>
      <c r="AG378" s="80"/>
      <c r="AH378" s="69"/>
      <c r="AI378" s="69"/>
      <c r="AJ378" s="80"/>
      <c r="AK378" s="80"/>
      <c r="AL378" s="69"/>
      <c r="AM378" s="69"/>
      <c r="AN378" s="80"/>
      <c r="AO378" s="80"/>
      <c r="AP378" s="69"/>
      <c r="AQ378" s="69"/>
      <c r="AR378" s="80"/>
      <c r="AS378" s="80"/>
      <c r="AT378" s="69"/>
      <c r="AU378" s="69"/>
      <c r="AV378" s="80"/>
      <c r="AW378" s="80"/>
      <c r="AX378" s="69"/>
      <c r="AY378" s="69"/>
      <c r="AZ378" s="80"/>
      <c r="BA378" s="80"/>
      <c r="BB378" s="69"/>
      <c r="BC378" s="69"/>
      <c r="BD378" s="80"/>
      <c r="BE378" s="80"/>
      <c r="BF378" s="69"/>
      <c r="BG378" s="69"/>
      <c r="BH378" s="80"/>
      <c r="BI378" s="80"/>
      <c r="BJ378" s="69"/>
      <c r="BK378" s="69"/>
      <c r="BL378" s="80"/>
      <c r="BM378" s="80"/>
      <c r="BN378" s="69"/>
      <c r="BO378" s="69"/>
      <c r="BP378" s="80"/>
      <c r="BQ378" s="80"/>
      <c r="BR378" s="69"/>
      <c r="BS378" s="69"/>
      <c r="BT378" s="80"/>
      <c r="BU378" s="80"/>
      <c r="BV378" s="69"/>
      <c r="BW378" s="69"/>
      <c r="BX378" s="80"/>
      <c r="BY378" s="80"/>
      <c r="BZ378" s="69"/>
      <c r="CA378" s="69"/>
      <c r="CB378" s="80"/>
      <c r="CC378" s="80"/>
      <c r="CD378" s="69"/>
      <c r="CE378" s="69"/>
      <c r="CF378" s="69"/>
      <c r="CG378" s="69"/>
      <c r="CH378" s="69"/>
      <c r="CI378" s="69"/>
      <c r="CJ378" s="68"/>
      <c r="CK378" s="69"/>
      <c r="CL378" s="185"/>
      <c r="CM378" s="67"/>
      <c r="CN378" s="67"/>
      <c r="CO378" s="69"/>
      <c r="CP378" s="185"/>
      <c r="CQ378" s="67"/>
      <c r="CR378" s="67"/>
      <c r="CS378" s="69"/>
      <c r="CT378" s="69"/>
      <c r="CU378" s="69"/>
      <c r="CV378" s="69"/>
      <c r="CW378" s="69"/>
      <c r="CX378" s="69"/>
      <c r="CY378" s="69"/>
      <c r="CZ378" s="69"/>
      <c r="DA378" s="69"/>
    </row>
    <row r="379" spans="2:105">
      <c r="B379" s="67"/>
      <c r="C379" s="67"/>
      <c r="D379" s="67"/>
      <c r="E379" s="69"/>
      <c r="F379" s="185"/>
      <c r="G379" s="67"/>
      <c r="H379" s="69"/>
      <c r="I379" s="69"/>
      <c r="J379" s="69"/>
      <c r="K379" s="69"/>
      <c r="L379" s="69"/>
      <c r="M379" s="69"/>
      <c r="N379" s="69"/>
      <c r="O379" s="69"/>
      <c r="P379" s="69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69"/>
      <c r="AD379" s="69"/>
      <c r="AE379" s="69"/>
      <c r="AF379" s="80"/>
      <c r="AG379" s="80"/>
      <c r="AH379" s="69"/>
      <c r="AI379" s="69"/>
      <c r="AJ379" s="80"/>
      <c r="AK379" s="80"/>
      <c r="AL379" s="69"/>
      <c r="AM379" s="69"/>
      <c r="AN379" s="80"/>
      <c r="AO379" s="80"/>
      <c r="AP379" s="69"/>
      <c r="AQ379" s="69"/>
      <c r="AR379" s="80"/>
      <c r="AS379" s="80"/>
      <c r="AT379" s="69"/>
      <c r="AU379" s="69"/>
      <c r="AV379" s="80"/>
      <c r="AW379" s="80"/>
      <c r="AX379" s="69"/>
      <c r="AY379" s="69"/>
      <c r="AZ379" s="80"/>
      <c r="BA379" s="80"/>
      <c r="BB379" s="69"/>
      <c r="BC379" s="69"/>
      <c r="BD379" s="80"/>
      <c r="BE379" s="80"/>
      <c r="BF379" s="69"/>
      <c r="BG379" s="69"/>
      <c r="BH379" s="80"/>
      <c r="BI379" s="80"/>
      <c r="BJ379" s="69"/>
      <c r="BK379" s="69"/>
      <c r="BL379" s="80"/>
      <c r="BM379" s="80"/>
      <c r="BN379" s="69"/>
      <c r="BO379" s="69"/>
      <c r="BP379" s="80"/>
      <c r="BQ379" s="80"/>
      <c r="BR379" s="69"/>
      <c r="BS379" s="69"/>
      <c r="BT379" s="80"/>
      <c r="BU379" s="80"/>
      <c r="BV379" s="69"/>
      <c r="BW379" s="69"/>
      <c r="BX379" s="80"/>
      <c r="BY379" s="80"/>
      <c r="BZ379" s="69"/>
      <c r="CA379" s="69"/>
      <c r="CB379" s="80"/>
      <c r="CC379" s="80"/>
      <c r="CD379" s="69"/>
      <c r="CE379" s="69"/>
      <c r="CF379" s="69"/>
      <c r="CG379" s="69"/>
      <c r="CH379" s="69"/>
      <c r="CI379" s="69"/>
      <c r="CJ379" s="68"/>
      <c r="CK379" s="69"/>
      <c r="CL379" s="185"/>
      <c r="CM379" s="67"/>
      <c r="CN379" s="67"/>
      <c r="CO379" s="69"/>
      <c r="CP379" s="185"/>
      <c r="CQ379" s="67"/>
      <c r="CR379" s="67"/>
      <c r="CS379" s="69"/>
      <c r="CT379" s="69"/>
      <c r="CU379" s="69"/>
      <c r="CV379" s="69"/>
      <c r="CW379" s="69"/>
      <c r="CX379" s="69"/>
      <c r="CY379" s="69"/>
      <c r="CZ379" s="69"/>
      <c r="DA379" s="69"/>
    </row>
    <row r="380" spans="2:105">
      <c r="B380" s="67"/>
      <c r="C380" s="67"/>
      <c r="D380" s="67"/>
      <c r="E380" s="69"/>
      <c r="F380" s="185"/>
      <c r="G380" s="67"/>
      <c r="H380" s="69"/>
      <c r="I380" s="69"/>
      <c r="J380" s="69"/>
      <c r="K380" s="69"/>
      <c r="L380" s="69"/>
      <c r="M380" s="69"/>
      <c r="N380" s="69"/>
      <c r="O380" s="69"/>
      <c r="P380" s="69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69"/>
      <c r="AD380" s="69"/>
      <c r="AE380" s="69"/>
      <c r="AF380" s="80"/>
      <c r="AG380" s="80"/>
      <c r="AH380" s="69"/>
      <c r="AI380" s="69"/>
      <c r="AJ380" s="80"/>
      <c r="AK380" s="80"/>
      <c r="AL380" s="69"/>
      <c r="AM380" s="69"/>
      <c r="AN380" s="80"/>
      <c r="AO380" s="80"/>
      <c r="AP380" s="69"/>
      <c r="AQ380" s="69"/>
      <c r="AR380" s="80"/>
      <c r="AS380" s="80"/>
      <c r="AT380" s="69"/>
      <c r="AU380" s="69"/>
      <c r="AV380" s="80"/>
      <c r="AW380" s="80"/>
      <c r="AX380" s="69"/>
      <c r="AY380" s="69"/>
      <c r="AZ380" s="80"/>
      <c r="BA380" s="80"/>
      <c r="BB380" s="69"/>
      <c r="BC380" s="69"/>
      <c r="BD380" s="80"/>
      <c r="BE380" s="80"/>
      <c r="BF380" s="69"/>
      <c r="BG380" s="69"/>
      <c r="BH380" s="80"/>
      <c r="BI380" s="80"/>
      <c r="BJ380" s="69"/>
      <c r="BK380" s="69"/>
      <c r="BL380" s="80"/>
      <c r="BM380" s="80"/>
      <c r="BN380" s="69"/>
      <c r="BO380" s="69"/>
      <c r="BP380" s="80"/>
      <c r="BQ380" s="80"/>
      <c r="BR380" s="69"/>
      <c r="BS380" s="69"/>
      <c r="BT380" s="80"/>
      <c r="BU380" s="80"/>
      <c r="BV380" s="69"/>
      <c r="BW380" s="69"/>
      <c r="BX380" s="80"/>
      <c r="BY380" s="80"/>
      <c r="BZ380" s="69"/>
      <c r="CA380" s="69"/>
      <c r="CB380" s="80"/>
      <c r="CC380" s="80"/>
      <c r="CD380" s="69"/>
      <c r="CE380" s="69"/>
      <c r="CF380" s="69"/>
      <c r="CG380" s="69"/>
      <c r="CH380" s="69"/>
      <c r="CI380" s="69"/>
      <c r="CJ380" s="68"/>
      <c r="CK380" s="69"/>
      <c r="CL380" s="185"/>
      <c r="CM380" s="67"/>
      <c r="CN380" s="67"/>
      <c r="CO380" s="69"/>
      <c r="CP380" s="185"/>
      <c r="CQ380" s="67"/>
      <c r="CR380" s="67"/>
      <c r="CS380" s="69"/>
      <c r="CT380" s="69"/>
      <c r="CU380" s="69"/>
      <c r="CV380" s="69"/>
      <c r="CW380" s="69"/>
      <c r="CX380" s="69"/>
      <c r="CY380" s="69"/>
      <c r="CZ380" s="69"/>
      <c r="DA380" s="69"/>
    </row>
    <row r="381" spans="2:105">
      <c r="B381" s="67"/>
      <c r="C381" s="67"/>
      <c r="D381" s="67"/>
      <c r="E381" s="69"/>
      <c r="F381" s="185"/>
      <c r="G381" s="67"/>
      <c r="H381" s="69"/>
      <c r="I381" s="69"/>
      <c r="J381" s="69"/>
      <c r="K381" s="69"/>
      <c r="L381" s="69"/>
      <c r="M381" s="69"/>
      <c r="N381" s="69"/>
      <c r="O381" s="69"/>
      <c r="P381" s="69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69"/>
      <c r="AD381" s="69"/>
      <c r="AE381" s="69"/>
      <c r="AF381" s="80"/>
      <c r="AG381" s="80"/>
      <c r="AH381" s="69"/>
      <c r="AI381" s="69"/>
      <c r="AJ381" s="80"/>
      <c r="AK381" s="80"/>
      <c r="AL381" s="69"/>
      <c r="AM381" s="69"/>
      <c r="AN381" s="80"/>
      <c r="AO381" s="80"/>
      <c r="AP381" s="69"/>
      <c r="AQ381" s="69"/>
      <c r="AR381" s="80"/>
      <c r="AS381" s="80"/>
      <c r="AT381" s="69"/>
      <c r="AU381" s="69"/>
      <c r="AV381" s="80"/>
      <c r="AW381" s="80"/>
      <c r="AX381" s="69"/>
      <c r="AY381" s="69"/>
      <c r="AZ381" s="80"/>
      <c r="BA381" s="80"/>
      <c r="BB381" s="69"/>
      <c r="BC381" s="69"/>
      <c r="BD381" s="80"/>
      <c r="BE381" s="80"/>
      <c r="BF381" s="69"/>
      <c r="BG381" s="69"/>
      <c r="BH381" s="80"/>
      <c r="BI381" s="80"/>
      <c r="BJ381" s="69"/>
      <c r="BK381" s="69"/>
      <c r="BL381" s="80"/>
      <c r="BM381" s="80"/>
      <c r="BN381" s="69"/>
      <c r="BO381" s="69"/>
      <c r="BP381" s="80"/>
      <c r="BQ381" s="80"/>
      <c r="BR381" s="69"/>
      <c r="BS381" s="69"/>
      <c r="BT381" s="80"/>
      <c r="BU381" s="80"/>
      <c r="BV381" s="69"/>
      <c r="BW381" s="69"/>
      <c r="BX381" s="80"/>
      <c r="BY381" s="80"/>
      <c r="BZ381" s="69"/>
      <c r="CA381" s="69"/>
      <c r="CB381" s="80"/>
      <c r="CC381" s="80"/>
      <c r="CD381" s="69"/>
      <c r="CE381" s="69"/>
      <c r="CF381" s="69"/>
      <c r="CG381" s="69"/>
      <c r="CH381" s="69"/>
      <c r="CI381" s="69"/>
      <c r="CJ381" s="68"/>
      <c r="CK381" s="69"/>
      <c r="CL381" s="185"/>
      <c r="CM381" s="67"/>
      <c r="CN381" s="67"/>
      <c r="CO381" s="69"/>
      <c r="CP381" s="185"/>
      <c r="CQ381" s="67"/>
      <c r="CR381" s="67"/>
      <c r="CS381" s="69"/>
      <c r="CT381" s="69"/>
      <c r="CU381" s="69"/>
      <c r="CV381" s="69"/>
      <c r="CW381" s="69"/>
      <c r="CX381" s="69"/>
      <c r="CY381" s="69"/>
      <c r="CZ381" s="69"/>
      <c r="DA381" s="69"/>
    </row>
    <row r="382" spans="2:105">
      <c r="B382" s="67"/>
      <c r="C382" s="67"/>
      <c r="D382" s="67"/>
      <c r="E382" s="69"/>
      <c r="F382" s="185"/>
      <c r="G382" s="67"/>
      <c r="H382" s="69"/>
      <c r="I382" s="69"/>
      <c r="J382" s="69"/>
      <c r="K382" s="69"/>
      <c r="L382" s="69"/>
      <c r="M382" s="69"/>
      <c r="N382" s="69"/>
      <c r="O382" s="69"/>
      <c r="P382" s="69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69"/>
      <c r="AD382" s="69"/>
      <c r="AE382" s="69"/>
      <c r="AF382" s="80"/>
      <c r="AG382" s="80"/>
      <c r="AH382" s="69"/>
      <c r="AI382" s="69"/>
      <c r="AJ382" s="80"/>
      <c r="AK382" s="80"/>
      <c r="AL382" s="69"/>
      <c r="AM382" s="69"/>
      <c r="AN382" s="80"/>
      <c r="AO382" s="80"/>
      <c r="AP382" s="69"/>
      <c r="AQ382" s="69"/>
      <c r="AR382" s="80"/>
      <c r="AS382" s="80"/>
      <c r="AT382" s="69"/>
      <c r="AU382" s="69"/>
      <c r="AV382" s="80"/>
      <c r="AW382" s="80"/>
      <c r="AX382" s="69"/>
      <c r="AY382" s="69"/>
      <c r="AZ382" s="80"/>
      <c r="BA382" s="80"/>
      <c r="BB382" s="69"/>
      <c r="BC382" s="69"/>
      <c r="BD382" s="80"/>
      <c r="BE382" s="80"/>
      <c r="BF382" s="69"/>
      <c r="BG382" s="69"/>
      <c r="BH382" s="80"/>
      <c r="BI382" s="80"/>
      <c r="BJ382" s="69"/>
      <c r="BK382" s="69"/>
      <c r="BL382" s="80"/>
      <c r="BM382" s="80"/>
      <c r="BN382" s="69"/>
      <c r="BO382" s="69"/>
      <c r="BP382" s="80"/>
      <c r="BQ382" s="80"/>
      <c r="BR382" s="69"/>
      <c r="BS382" s="69"/>
      <c r="BT382" s="80"/>
      <c r="BU382" s="80"/>
      <c r="BV382" s="69"/>
      <c r="BW382" s="69"/>
      <c r="BX382" s="80"/>
      <c r="BY382" s="80"/>
      <c r="BZ382" s="69"/>
      <c r="CA382" s="69"/>
      <c r="CB382" s="80"/>
      <c r="CC382" s="80"/>
      <c r="CD382" s="69"/>
      <c r="CE382" s="69"/>
      <c r="CF382" s="69"/>
      <c r="CG382" s="69"/>
      <c r="CH382" s="69"/>
      <c r="CI382" s="69"/>
      <c r="CJ382" s="68"/>
      <c r="CK382" s="69"/>
      <c r="CL382" s="185"/>
      <c r="CM382" s="67"/>
      <c r="CN382" s="67"/>
      <c r="CO382" s="69"/>
      <c r="CP382" s="185"/>
      <c r="CQ382" s="67"/>
      <c r="CR382" s="67"/>
      <c r="CS382" s="69"/>
      <c r="CT382" s="69"/>
      <c r="CU382" s="69"/>
      <c r="CV382" s="69"/>
      <c r="CW382" s="69"/>
      <c r="CX382" s="69"/>
      <c r="CY382" s="69"/>
      <c r="CZ382" s="69"/>
      <c r="DA382" s="69"/>
    </row>
    <row r="383" spans="2:105">
      <c r="B383" s="67"/>
      <c r="C383" s="67"/>
      <c r="D383" s="67"/>
      <c r="E383" s="69"/>
      <c r="F383" s="185"/>
      <c r="G383" s="67"/>
      <c r="H383" s="69"/>
      <c r="I383" s="69"/>
      <c r="J383" s="69"/>
      <c r="K383" s="69"/>
      <c r="L383" s="69"/>
      <c r="M383" s="69"/>
      <c r="N383" s="69"/>
      <c r="O383" s="69"/>
      <c r="P383" s="69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69"/>
      <c r="AD383" s="69"/>
      <c r="AE383" s="69"/>
      <c r="AF383" s="80"/>
      <c r="AG383" s="80"/>
      <c r="AH383" s="69"/>
      <c r="AI383" s="69"/>
      <c r="AJ383" s="80"/>
      <c r="AK383" s="80"/>
      <c r="AL383" s="69"/>
      <c r="AM383" s="69"/>
      <c r="AN383" s="80"/>
      <c r="AO383" s="80"/>
      <c r="AP383" s="69"/>
      <c r="AQ383" s="69"/>
      <c r="AR383" s="80"/>
      <c r="AS383" s="80"/>
      <c r="AT383" s="69"/>
      <c r="AU383" s="69"/>
      <c r="AV383" s="80"/>
      <c r="AW383" s="80"/>
      <c r="AX383" s="69"/>
      <c r="AY383" s="69"/>
      <c r="AZ383" s="80"/>
      <c r="BA383" s="80"/>
      <c r="BB383" s="69"/>
      <c r="BC383" s="69"/>
      <c r="BD383" s="80"/>
      <c r="BE383" s="80"/>
      <c r="BF383" s="69"/>
      <c r="BG383" s="69"/>
      <c r="BH383" s="80"/>
      <c r="BI383" s="80"/>
      <c r="BJ383" s="69"/>
      <c r="BK383" s="69"/>
      <c r="BL383" s="80"/>
      <c r="BM383" s="80"/>
      <c r="BN383" s="69"/>
      <c r="BO383" s="69"/>
      <c r="BP383" s="80"/>
      <c r="BQ383" s="80"/>
      <c r="BR383" s="69"/>
      <c r="BS383" s="69"/>
      <c r="BT383" s="80"/>
      <c r="BU383" s="80"/>
      <c r="BV383" s="69"/>
      <c r="BW383" s="69"/>
      <c r="BX383" s="80"/>
      <c r="BY383" s="80"/>
      <c r="BZ383" s="69"/>
      <c r="CA383" s="69"/>
      <c r="CB383" s="80"/>
      <c r="CC383" s="80"/>
      <c r="CD383" s="69"/>
      <c r="CE383" s="69"/>
      <c r="CF383" s="69"/>
      <c r="CG383" s="69"/>
      <c r="CH383" s="69"/>
      <c r="CI383" s="69"/>
      <c r="CJ383" s="68"/>
      <c r="CK383" s="69"/>
      <c r="CL383" s="185"/>
      <c r="CM383" s="67"/>
      <c r="CN383" s="67"/>
      <c r="CO383" s="69"/>
      <c r="CP383" s="185"/>
      <c r="CQ383" s="67"/>
      <c r="CR383" s="67"/>
      <c r="CS383" s="69"/>
      <c r="CT383" s="69"/>
      <c r="CU383" s="69"/>
      <c r="CV383" s="69"/>
      <c r="CW383" s="69"/>
      <c r="CX383" s="69"/>
      <c r="CY383" s="69"/>
      <c r="CZ383" s="69"/>
      <c r="DA383" s="69"/>
    </row>
    <row r="384" spans="2:105">
      <c r="B384" s="67"/>
      <c r="C384" s="67"/>
      <c r="D384" s="67"/>
      <c r="E384" s="69"/>
      <c r="F384" s="185"/>
      <c r="G384" s="67"/>
      <c r="H384" s="69"/>
      <c r="I384" s="69"/>
      <c r="J384" s="69"/>
      <c r="K384" s="69"/>
      <c r="L384" s="69"/>
      <c r="M384" s="69"/>
      <c r="N384" s="69"/>
      <c r="O384" s="69"/>
      <c r="P384" s="69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69"/>
      <c r="AD384" s="69"/>
      <c r="AE384" s="69"/>
      <c r="AF384" s="80"/>
      <c r="AG384" s="80"/>
      <c r="AH384" s="69"/>
      <c r="AI384" s="69"/>
      <c r="AJ384" s="80"/>
      <c r="AK384" s="80"/>
      <c r="AL384" s="69"/>
      <c r="AM384" s="69"/>
      <c r="AN384" s="80"/>
      <c r="AO384" s="80"/>
      <c r="AP384" s="69"/>
      <c r="AQ384" s="69"/>
      <c r="AR384" s="80"/>
      <c r="AS384" s="80"/>
      <c r="AT384" s="69"/>
      <c r="AU384" s="69"/>
      <c r="AV384" s="80"/>
      <c r="AW384" s="80"/>
      <c r="AX384" s="69"/>
      <c r="AY384" s="69"/>
      <c r="AZ384" s="80"/>
      <c r="BA384" s="80"/>
      <c r="BB384" s="69"/>
      <c r="BC384" s="69"/>
      <c r="BD384" s="80"/>
      <c r="BE384" s="80"/>
      <c r="BF384" s="69"/>
      <c r="BG384" s="69"/>
      <c r="BH384" s="80"/>
      <c r="BI384" s="80"/>
      <c r="BJ384" s="69"/>
      <c r="BK384" s="69"/>
      <c r="BL384" s="80"/>
      <c r="BM384" s="80"/>
      <c r="BN384" s="69"/>
      <c r="BO384" s="69"/>
      <c r="BP384" s="80"/>
      <c r="BQ384" s="80"/>
      <c r="BR384" s="69"/>
      <c r="BS384" s="69"/>
      <c r="BT384" s="80"/>
      <c r="BU384" s="80"/>
      <c r="BV384" s="69"/>
      <c r="BW384" s="69"/>
      <c r="BX384" s="80"/>
      <c r="BY384" s="80"/>
      <c r="BZ384" s="69"/>
      <c r="CA384" s="69"/>
      <c r="CB384" s="80"/>
      <c r="CC384" s="80"/>
      <c r="CD384" s="69"/>
      <c r="CE384" s="69"/>
      <c r="CF384" s="69"/>
      <c r="CG384" s="69"/>
      <c r="CH384" s="69"/>
      <c r="CI384" s="69"/>
      <c r="CJ384" s="68"/>
      <c r="CK384" s="69"/>
      <c r="CL384" s="185"/>
      <c r="CM384" s="67"/>
      <c r="CN384" s="67"/>
      <c r="CO384" s="69"/>
      <c r="CP384" s="185"/>
      <c r="CQ384" s="67"/>
      <c r="CR384" s="67"/>
      <c r="CS384" s="69"/>
      <c r="CT384" s="69"/>
      <c r="CU384" s="69"/>
      <c r="CV384" s="69"/>
      <c r="CW384" s="69"/>
      <c r="CX384" s="69"/>
      <c r="CY384" s="69"/>
      <c r="CZ384" s="69"/>
      <c r="DA384" s="69"/>
    </row>
    <row r="385" spans="2:105">
      <c r="B385" s="67"/>
      <c r="C385" s="67"/>
      <c r="D385" s="67"/>
      <c r="E385" s="69"/>
      <c r="F385" s="185"/>
      <c r="G385" s="67"/>
      <c r="H385" s="69"/>
      <c r="I385" s="69"/>
      <c r="J385" s="69"/>
      <c r="K385" s="69"/>
      <c r="L385" s="69"/>
      <c r="M385" s="69"/>
      <c r="N385" s="69"/>
      <c r="O385" s="69"/>
      <c r="P385" s="69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69"/>
      <c r="AD385" s="69"/>
      <c r="AE385" s="69"/>
      <c r="AF385" s="80"/>
      <c r="AG385" s="80"/>
      <c r="AH385" s="69"/>
      <c r="AI385" s="69"/>
      <c r="AJ385" s="80"/>
      <c r="AK385" s="80"/>
      <c r="AL385" s="69"/>
      <c r="AM385" s="69"/>
      <c r="AN385" s="80"/>
      <c r="AO385" s="80"/>
      <c r="AP385" s="69"/>
      <c r="AQ385" s="69"/>
      <c r="AR385" s="80"/>
      <c r="AS385" s="80"/>
      <c r="AT385" s="69"/>
      <c r="AU385" s="69"/>
      <c r="AV385" s="80"/>
      <c r="AW385" s="80"/>
      <c r="AX385" s="69"/>
      <c r="AY385" s="69"/>
      <c r="AZ385" s="80"/>
      <c r="BA385" s="80"/>
      <c r="BB385" s="69"/>
      <c r="BC385" s="69"/>
      <c r="BD385" s="80"/>
      <c r="BE385" s="80"/>
      <c r="BF385" s="69"/>
      <c r="BG385" s="69"/>
      <c r="BH385" s="80"/>
      <c r="BI385" s="80"/>
      <c r="BJ385" s="69"/>
      <c r="BK385" s="69"/>
      <c r="BL385" s="80"/>
      <c r="BM385" s="80"/>
      <c r="BN385" s="69"/>
      <c r="BO385" s="69"/>
      <c r="BP385" s="80"/>
      <c r="BQ385" s="80"/>
      <c r="BR385" s="69"/>
      <c r="BS385" s="69"/>
      <c r="BT385" s="80"/>
      <c r="BU385" s="80"/>
      <c r="BV385" s="69"/>
      <c r="BW385" s="69"/>
      <c r="BX385" s="80"/>
      <c r="BY385" s="80"/>
      <c r="BZ385" s="69"/>
      <c r="CA385" s="69"/>
      <c r="CB385" s="80"/>
      <c r="CC385" s="80"/>
      <c r="CD385" s="69"/>
      <c r="CE385" s="69"/>
      <c r="CF385" s="69"/>
      <c r="CG385" s="69"/>
      <c r="CH385" s="69"/>
      <c r="CI385" s="69"/>
      <c r="CJ385" s="68"/>
      <c r="CK385" s="69"/>
      <c r="CL385" s="185"/>
      <c r="CM385" s="67"/>
      <c r="CN385" s="67"/>
      <c r="CO385" s="69"/>
      <c r="CP385" s="185"/>
      <c r="CQ385" s="67"/>
      <c r="CR385" s="67"/>
      <c r="CS385" s="69"/>
      <c r="CT385" s="69"/>
      <c r="CU385" s="69"/>
      <c r="CV385" s="69"/>
      <c r="CW385" s="69"/>
      <c r="CX385" s="69"/>
      <c r="CY385" s="69"/>
      <c r="CZ385" s="69"/>
      <c r="DA385" s="69"/>
    </row>
    <row r="386" spans="2:105">
      <c r="B386" s="67"/>
      <c r="C386" s="67"/>
      <c r="D386" s="67"/>
      <c r="E386" s="69"/>
      <c r="F386" s="185"/>
      <c r="G386" s="67"/>
      <c r="H386" s="69"/>
      <c r="I386" s="69"/>
      <c r="J386" s="69"/>
      <c r="K386" s="69"/>
      <c r="L386" s="69"/>
      <c r="M386" s="69"/>
      <c r="N386" s="69"/>
      <c r="O386" s="69"/>
      <c r="P386" s="69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69"/>
      <c r="AD386" s="69"/>
      <c r="AE386" s="69"/>
      <c r="AF386" s="80"/>
      <c r="AG386" s="80"/>
      <c r="AH386" s="69"/>
      <c r="AI386" s="69"/>
      <c r="AJ386" s="80"/>
      <c r="AK386" s="80"/>
      <c r="AL386" s="69"/>
      <c r="AM386" s="69"/>
      <c r="AN386" s="80"/>
      <c r="AO386" s="80"/>
      <c r="AP386" s="69"/>
      <c r="AQ386" s="69"/>
      <c r="AR386" s="80"/>
      <c r="AS386" s="80"/>
      <c r="AT386" s="69"/>
      <c r="AU386" s="69"/>
      <c r="AV386" s="80"/>
      <c r="AW386" s="80"/>
      <c r="AX386" s="69"/>
      <c r="AY386" s="69"/>
      <c r="AZ386" s="80"/>
      <c r="BA386" s="80"/>
      <c r="BB386" s="69"/>
      <c r="BC386" s="69"/>
      <c r="BD386" s="80"/>
      <c r="BE386" s="80"/>
      <c r="BF386" s="69"/>
      <c r="BG386" s="69"/>
      <c r="BH386" s="80"/>
      <c r="BI386" s="80"/>
      <c r="BJ386" s="69"/>
      <c r="BK386" s="69"/>
      <c r="BL386" s="80"/>
      <c r="BM386" s="80"/>
      <c r="BN386" s="69"/>
      <c r="BO386" s="69"/>
      <c r="BP386" s="80"/>
      <c r="BQ386" s="80"/>
      <c r="BR386" s="69"/>
      <c r="BS386" s="69"/>
      <c r="BT386" s="80"/>
      <c r="BU386" s="80"/>
      <c r="BV386" s="69"/>
      <c r="BW386" s="69"/>
      <c r="BX386" s="80"/>
      <c r="BY386" s="80"/>
      <c r="BZ386" s="69"/>
      <c r="CA386" s="69"/>
      <c r="CB386" s="80"/>
      <c r="CC386" s="80"/>
      <c r="CD386" s="69"/>
      <c r="CE386" s="69"/>
      <c r="CF386" s="69"/>
      <c r="CG386" s="69"/>
      <c r="CH386" s="69"/>
      <c r="CI386" s="69"/>
      <c r="CJ386" s="68"/>
      <c r="CK386" s="69"/>
      <c r="CL386" s="185"/>
      <c r="CM386" s="67"/>
      <c r="CN386" s="67"/>
      <c r="CO386" s="69"/>
      <c r="CP386" s="185"/>
      <c r="CQ386" s="67"/>
      <c r="CR386" s="67"/>
      <c r="CS386" s="69"/>
      <c r="CT386" s="69"/>
      <c r="CU386" s="69"/>
      <c r="CV386" s="69"/>
      <c r="CW386" s="69"/>
      <c r="CX386" s="69"/>
      <c r="CY386" s="69"/>
      <c r="CZ386" s="69"/>
      <c r="DA386" s="69"/>
    </row>
    <row r="387" spans="2:105">
      <c r="B387" s="67"/>
      <c r="C387" s="67"/>
      <c r="D387" s="67"/>
      <c r="E387" s="69"/>
      <c r="F387" s="185"/>
      <c r="G387" s="67"/>
      <c r="H387" s="69"/>
      <c r="I387" s="69"/>
      <c r="J387" s="69"/>
      <c r="K387" s="69"/>
      <c r="L387" s="69"/>
      <c r="M387" s="69"/>
      <c r="N387" s="69"/>
      <c r="O387" s="69"/>
      <c r="P387" s="69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69"/>
      <c r="AD387" s="69"/>
      <c r="AE387" s="69"/>
      <c r="AF387" s="80"/>
      <c r="AG387" s="80"/>
      <c r="AH387" s="69"/>
      <c r="AI387" s="69"/>
      <c r="AJ387" s="80"/>
      <c r="AK387" s="80"/>
      <c r="AL387" s="69"/>
      <c r="AM387" s="69"/>
      <c r="AN387" s="80"/>
      <c r="AO387" s="80"/>
      <c r="AP387" s="69"/>
      <c r="AQ387" s="69"/>
      <c r="AR387" s="80"/>
      <c r="AS387" s="80"/>
      <c r="AT387" s="69"/>
      <c r="AU387" s="69"/>
      <c r="AV387" s="80"/>
      <c r="AW387" s="80"/>
      <c r="AX387" s="69"/>
      <c r="AY387" s="69"/>
      <c r="AZ387" s="80"/>
      <c r="BA387" s="80"/>
      <c r="BB387" s="69"/>
      <c r="BC387" s="69"/>
      <c r="BD387" s="80"/>
      <c r="BE387" s="80"/>
      <c r="BF387" s="69"/>
      <c r="BG387" s="69"/>
      <c r="BH387" s="80"/>
      <c r="BI387" s="80"/>
      <c r="BJ387" s="69"/>
      <c r="BK387" s="69"/>
      <c r="BL387" s="80"/>
      <c r="BM387" s="80"/>
      <c r="BN387" s="69"/>
      <c r="BO387" s="69"/>
      <c r="BP387" s="80"/>
      <c r="BQ387" s="80"/>
      <c r="BR387" s="69"/>
      <c r="BS387" s="69"/>
      <c r="BT387" s="80"/>
      <c r="BU387" s="80"/>
      <c r="BV387" s="69"/>
      <c r="BW387" s="69"/>
      <c r="BX387" s="80"/>
      <c r="BY387" s="80"/>
      <c r="BZ387" s="69"/>
      <c r="CA387" s="69"/>
      <c r="CB387" s="80"/>
      <c r="CC387" s="80"/>
      <c r="CD387" s="69"/>
      <c r="CE387" s="69"/>
      <c r="CF387" s="69"/>
      <c r="CG387" s="69"/>
      <c r="CH387" s="69"/>
      <c r="CI387" s="69"/>
      <c r="CJ387" s="68"/>
      <c r="CK387" s="69"/>
      <c r="CL387" s="185"/>
      <c r="CM387" s="67"/>
      <c r="CN387" s="67"/>
      <c r="CO387" s="69"/>
      <c r="CP387" s="185"/>
      <c r="CQ387" s="67"/>
      <c r="CR387" s="67"/>
      <c r="CS387" s="69"/>
      <c r="CT387" s="69"/>
      <c r="CU387" s="69"/>
      <c r="CV387" s="69"/>
      <c r="CW387" s="69"/>
      <c r="CX387" s="69"/>
      <c r="CY387" s="69"/>
      <c r="CZ387" s="69"/>
      <c r="DA387" s="69"/>
    </row>
    <row r="388" spans="2:105">
      <c r="B388" s="67"/>
      <c r="C388" s="67"/>
      <c r="D388" s="67"/>
      <c r="E388" s="69"/>
      <c r="F388" s="185"/>
      <c r="G388" s="67"/>
      <c r="H388" s="69"/>
      <c r="I388" s="69"/>
      <c r="J388" s="69"/>
      <c r="K388" s="69"/>
      <c r="L388" s="69"/>
      <c r="M388" s="69"/>
      <c r="N388" s="69"/>
      <c r="O388" s="69"/>
      <c r="P388" s="69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69"/>
      <c r="AD388" s="69"/>
      <c r="AE388" s="69"/>
      <c r="AF388" s="80"/>
      <c r="AG388" s="80"/>
      <c r="AH388" s="69"/>
      <c r="AI388" s="69"/>
      <c r="AJ388" s="80"/>
      <c r="AK388" s="80"/>
      <c r="AL388" s="69"/>
      <c r="AM388" s="69"/>
      <c r="AN388" s="80"/>
      <c r="AO388" s="80"/>
      <c r="AP388" s="69"/>
      <c r="AQ388" s="69"/>
      <c r="AR388" s="80"/>
      <c r="AS388" s="80"/>
      <c r="AT388" s="69"/>
      <c r="AU388" s="69"/>
      <c r="AV388" s="80"/>
      <c r="AW388" s="80"/>
      <c r="AX388" s="69"/>
      <c r="AY388" s="69"/>
      <c r="AZ388" s="80"/>
      <c r="BA388" s="80"/>
      <c r="BB388" s="69"/>
      <c r="BC388" s="69"/>
      <c r="BD388" s="80"/>
      <c r="BE388" s="80"/>
      <c r="BF388" s="69"/>
      <c r="BG388" s="69"/>
      <c r="BH388" s="80"/>
      <c r="BI388" s="80"/>
      <c r="BJ388" s="69"/>
      <c r="BK388" s="69"/>
      <c r="BL388" s="80"/>
      <c r="BM388" s="80"/>
      <c r="BN388" s="69"/>
      <c r="BO388" s="69"/>
      <c r="BP388" s="80"/>
      <c r="BQ388" s="80"/>
      <c r="BR388" s="69"/>
      <c r="BS388" s="69"/>
      <c r="BT388" s="80"/>
      <c r="BU388" s="80"/>
      <c r="BV388" s="69"/>
      <c r="BW388" s="69"/>
      <c r="BX388" s="80"/>
      <c r="BY388" s="80"/>
      <c r="BZ388" s="69"/>
      <c r="CA388" s="69"/>
      <c r="CB388" s="80"/>
      <c r="CC388" s="80"/>
      <c r="CD388" s="69"/>
      <c r="CE388" s="69"/>
      <c r="CF388" s="69"/>
      <c r="CG388" s="69"/>
      <c r="CH388" s="69"/>
      <c r="CI388" s="69"/>
      <c r="CJ388" s="68"/>
      <c r="CK388" s="69"/>
      <c r="CL388" s="185"/>
      <c r="CM388" s="67"/>
      <c r="CN388" s="67"/>
      <c r="CO388" s="69"/>
      <c r="CP388" s="185"/>
      <c r="CQ388" s="67"/>
      <c r="CR388" s="67"/>
      <c r="CS388" s="69"/>
      <c r="CT388" s="69"/>
      <c r="CU388" s="69"/>
      <c r="CV388" s="69"/>
      <c r="CW388" s="69"/>
      <c r="CX388" s="69"/>
      <c r="CY388" s="69"/>
      <c r="CZ388" s="69"/>
      <c r="DA388" s="69"/>
    </row>
    <row r="389" spans="2:105">
      <c r="B389" s="67"/>
      <c r="C389" s="67"/>
      <c r="D389" s="67"/>
      <c r="E389" s="69"/>
      <c r="F389" s="185"/>
      <c r="G389" s="67"/>
      <c r="H389" s="69"/>
      <c r="I389" s="69"/>
      <c r="J389" s="69"/>
      <c r="K389" s="69"/>
      <c r="L389" s="69"/>
      <c r="M389" s="69"/>
      <c r="N389" s="69"/>
      <c r="O389" s="69"/>
      <c r="P389" s="69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69"/>
      <c r="AD389" s="69"/>
      <c r="AE389" s="69"/>
      <c r="AF389" s="80"/>
      <c r="AG389" s="80"/>
      <c r="AH389" s="69"/>
      <c r="AI389" s="69"/>
      <c r="AJ389" s="80"/>
      <c r="AK389" s="80"/>
      <c r="AL389" s="69"/>
      <c r="AM389" s="69"/>
      <c r="AN389" s="80"/>
      <c r="AO389" s="80"/>
      <c r="AP389" s="69"/>
      <c r="AQ389" s="69"/>
      <c r="AR389" s="80"/>
      <c r="AS389" s="80"/>
      <c r="AT389" s="69"/>
      <c r="AU389" s="69"/>
      <c r="AV389" s="80"/>
      <c r="AW389" s="80"/>
      <c r="AX389" s="69"/>
      <c r="AY389" s="69"/>
      <c r="AZ389" s="80"/>
      <c r="BA389" s="80"/>
      <c r="BB389" s="69"/>
      <c r="BC389" s="69"/>
      <c r="BD389" s="80"/>
      <c r="BE389" s="80"/>
      <c r="BF389" s="69"/>
      <c r="BG389" s="69"/>
      <c r="BH389" s="80"/>
      <c r="BI389" s="80"/>
      <c r="BJ389" s="69"/>
      <c r="BK389" s="69"/>
      <c r="BL389" s="80"/>
      <c r="BM389" s="80"/>
      <c r="BN389" s="69"/>
      <c r="BO389" s="69"/>
      <c r="BP389" s="80"/>
      <c r="BQ389" s="80"/>
      <c r="BR389" s="69"/>
      <c r="BS389" s="69"/>
      <c r="BT389" s="80"/>
      <c r="BU389" s="80"/>
      <c r="BV389" s="69"/>
      <c r="BW389" s="69"/>
      <c r="BX389" s="80"/>
      <c r="BY389" s="80"/>
      <c r="BZ389" s="69"/>
      <c r="CA389" s="69"/>
      <c r="CB389" s="80"/>
      <c r="CC389" s="80"/>
      <c r="CD389" s="69"/>
      <c r="CE389" s="69"/>
      <c r="CF389" s="69"/>
      <c r="CG389" s="69"/>
      <c r="CH389" s="69"/>
      <c r="CI389" s="69"/>
      <c r="CJ389" s="68"/>
      <c r="CK389" s="69"/>
      <c r="CL389" s="185"/>
      <c r="CM389" s="67"/>
      <c r="CN389" s="67"/>
      <c r="CO389" s="69"/>
      <c r="CP389" s="185"/>
      <c r="CQ389" s="67"/>
      <c r="CR389" s="67"/>
      <c r="CS389" s="69"/>
      <c r="CT389" s="69"/>
      <c r="CU389" s="69"/>
      <c r="CV389" s="69"/>
      <c r="CW389" s="69"/>
      <c r="CX389" s="69"/>
      <c r="CY389" s="69"/>
      <c r="CZ389" s="69"/>
      <c r="DA389" s="69"/>
    </row>
    <row r="390" spans="2:105">
      <c r="B390" s="67"/>
      <c r="C390" s="67"/>
      <c r="D390" s="67"/>
      <c r="E390" s="69"/>
      <c r="F390" s="185"/>
      <c r="G390" s="67"/>
      <c r="H390" s="69"/>
      <c r="I390" s="69"/>
      <c r="J390" s="69"/>
      <c r="K390" s="69"/>
      <c r="L390" s="69"/>
      <c r="M390" s="69"/>
      <c r="N390" s="69"/>
      <c r="O390" s="69"/>
      <c r="P390" s="69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69"/>
      <c r="AD390" s="69"/>
      <c r="AE390" s="69"/>
      <c r="AF390" s="80"/>
      <c r="AG390" s="80"/>
      <c r="AH390" s="69"/>
      <c r="AI390" s="69"/>
      <c r="AJ390" s="80"/>
      <c r="AK390" s="80"/>
      <c r="AL390" s="69"/>
      <c r="AM390" s="69"/>
      <c r="AN390" s="80"/>
      <c r="AO390" s="80"/>
      <c r="AP390" s="69"/>
      <c r="AQ390" s="69"/>
      <c r="AR390" s="80"/>
      <c r="AS390" s="80"/>
      <c r="AT390" s="69"/>
      <c r="AU390" s="69"/>
      <c r="AV390" s="80"/>
      <c r="AW390" s="80"/>
      <c r="AX390" s="69"/>
      <c r="AY390" s="69"/>
      <c r="AZ390" s="80"/>
      <c r="BA390" s="80"/>
      <c r="BB390" s="69"/>
      <c r="BC390" s="69"/>
      <c r="BD390" s="80"/>
      <c r="BE390" s="80"/>
      <c r="BF390" s="69"/>
      <c r="BG390" s="69"/>
      <c r="BH390" s="80"/>
      <c r="BI390" s="80"/>
      <c r="BJ390" s="69"/>
      <c r="BK390" s="69"/>
      <c r="BL390" s="80"/>
      <c r="BM390" s="80"/>
      <c r="BN390" s="69"/>
      <c r="BO390" s="69"/>
      <c r="BP390" s="80"/>
      <c r="BQ390" s="80"/>
      <c r="BR390" s="69"/>
      <c r="BS390" s="69"/>
      <c r="BT390" s="80"/>
      <c r="BU390" s="80"/>
      <c r="BV390" s="69"/>
      <c r="BW390" s="69"/>
      <c r="BX390" s="80"/>
      <c r="BY390" s="80"/>
      <c r="BZ390" s="69"/>
      <c r="CA390" s="69"/>
      <c r="CB390" s="80"/>
      <c r="CC390" s="80"/>
      <c r="CD390" s="69"/>
      <c r="CE390" s="69"/>
      <c r="CF390" s="69"/>
      <c r="CG390" s="69"/>
      <c r="CH390" s="69"/>
      <c r="CI390" s="69"/>
      <c r="CJ390" s="68"/>
      <c r="CK390" s="69"/>
      <c r="CL390" s="185"/>
      <c r="CM390" s="67"/>
      <c r="CN390" s="67"/>
      <c r="CO390" s="69"/>
      <c r="CP390" s="185"/>
      <c r="CQ390" s="67"/>
      <c r="CR390" s="67"/>
      <c r="CS390" s="69"/>
      <c r="CT390" s="69"/>
      <c r="CU390" s="69"/>
      <c r="CV390" s="69"/>
      <c r="CW390" s="69"/>
      <c r="CX390" s="69"/>
      <c r="CY390" s="69"/>
      <c r="CZ390" s="69"/>
      <c r="DA390" s="69"/>
    </row>
    <row r="391" spans="2:105">
      <c r="B391" s="67"/>
      <c r="C391" s="67"/>
      <c r="D391" s="67"/>
      <c r="E391" s="69"/>
      <c r="F391" s="185"/>
      <c r="G391" s="67"/>
      <c r="H391" s="69"/>
      <c r="I391" s="69"/>
      <c r="J391" s="69"/>
      <c r="K391" s="69"/>
      <c r="L391" s="69"/>
      <c r="M391" s="69"/>
      <c r="N391" s="69"/>
      <c r="O391" s="69"/>
      <c r="P391" s="69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69"/>
      <c r="AD391" s="69"/>
      <c r="AE391" s="69"/>
      <c r="AF391" s="80"/>
      <c r="AG391" s="80"/>
      <c r="AH391" s="69"/>
      <c r="AI391" s="69"/>
      <c r="AJ391" s="80"/>
      <c r="AK391" s="80"/>
      <c r="AL391" s="69"/>
      <c r="AM391" s="69"/>
      <c r="AN391" s="80"/>
      <c r="AO391" s="80"/>
      <c r="AP391" s="69"/>
      <c r="AQ391" s="69"/>
      <c r="AR391" s="80"/>
      <c r="AS391" s="80"/>
      <c r="AT391" s="69"/>
      <c r="AU391" s="69"/>
      <c r="AV391" s="80"/>
      <c r="AW391" s="80"/>
      <c r="AX391" s="69"/>
      <c r="AY391" s="69"/>
      <c r="AZ391" s="80"/>
      <c r="BA391" s="80"/>
      <c r="BB391" s="69"/>
      <c r="BC391" s="69"/>
      <c r="BD391" s="80"/>
      <c r="BE391" s="80"/>
      <c r="BF391" s="69"/>
      <c r="BG391" s="69"/>
      <c r="BH391" s="80"/>
      <c r="BI391" s="80"/>
      <c r="BJ391" s="69"/>
      <c r="BK391" s="69"/>
      <c r="BL391" s="80"/>
      <c r="BM391" s="80"/>
      <c r="BN391" s="69"/>
      <c r="BO391" s="69"/>
      <c r="BP391" s="80"/>
      <c r="BQ391" s="80"/>
      <c r="BR391" s="69"/>
      <c r="BS391" s="69"/>
      <c r="BT391" s="80"/>
      <c r="BU391" s="80"/>
      <c r="BV391" s="69"/>
      <c r="BW391" s="69"/>
      <c r="BX391" s="80"/>
      <c r="BY391" s="80"/>
      <c r="BZ391" s="69"/>
      <c r="CA391" s="69"/>
      <c r="CB391" s="80"/>
      <c r="CC391" s="80"/>
      <c r="CD391" s="69"/>
      <c r="CE391" s="69"/>
      <c r="CF391" s="69"/>
      <c r="CG391" s="69"/>
      <c r="CH391" s="69"/>
      <c r="CI391" s="69"/>
      <c r="CJ391" s="68"/>
      <c r="CK391" s="69"/>
      <c r="CL391" s="185"/>
      <c r="CM391" s="67"/>
      <c r="CN391" s="67"/>
      <c r="CO391" s="69"/>
      <c r="CP391" s="185"/>
      <c r="CQ391" s="67"/>
      <c r="CR391" s="67"/>
      <c r="CS391" s="69"/>
      <c r="CT391" s="69"/>
      <c r="CU391" s="69"/>
      <c r="CV391" s="69"/>
      <c r="CW391" s="69"/>
      <c r="CX391" s="69"/>
      <c r="CY391" s="69"/>
      <c r="CZ391" s="69"/>
      <c r="DA391" s="69"/>
    </row>
    <row r="392" spans="2:105">
      <c r="B392" s="67"/>
      <c r="C392" s="67"/>
      <c r="D392" s="67"/>
      <c r="E392" s="69"/>
      <c r="F392" s="185"/>
      <c r="G392" s="67"/>
      <c r="H392" s="69"/>
      <c r="I392" s="69"/>
      <c r="J392" s="69"/>
      <c r="K392" s="69"/>
      <c r="L392" s="69"/>
      <c r="M392" s="69"/>
      <c r="N392" s="69"/>
      <c r="O392" s="69"/>
      <c r="P392" s="69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69"/>
      <c r="AD392" s="69"/>
      <c r="AE392" s="69"/>
      <c r="AF392" s="80"/>
      <c r="AG392" s="80"/>
      <c r="AH392" s="69"/>
      <c r="AI392" s="69"/>
      <c r="AJ392" s="80"/>
      <c r="AK392" s="80"/>
      <c r="AL392" s="69"/>
      <c r="AM392" s="69"/>
      <c r="AN392" s="80"/>
      <c r="AO392" s="80"/>
      <c r="AP392" s="69"/>
      <c r="AQ392" s="69"/>
      <c r="AR392" s="80"/>
      <c r="AS392" s="80"/>
      <c r="AT392" s="69"/>
      <c r="AU392" s="69"/>
      <c r="AV392" s="80"/>
      <c r="AW392" s="80"/>
      <c r="AX392" s="69"/>
      <c r="AY392" s="69"/>
      <c r="AZ392" s="80"/>
      <c r="BA392" s="80"/>
      <c r="BB392" s="69"/>
      <c r="BC392" s="69"/>
      <c r="BD392" s="80"/>
      <c r="BE392" s="80"/>
      <c r="BF392" s="69"/>
      <c r="BG392" s="69"/>
      <c r="BH392" s="80"/>
      <c r="BI392" s="80"/>
      <c r="BJ392" s="69"/>
      <c r="BK392" s="69"/>
      <c r="BL392" s="80"/>
      <c r="BM392" s="80"/>
      <c r="BN392" s="69"/>
      <c r="BO392" s="69"/>
      <c r="BP392" s="80"/>
      <c r="BQ392" s="80"/>
      <c r="BR392" s="69"/>
      <c r="BS392" s="69"/>
      <c r="BT392" s="80"/>
      <c r="BU392" s="80"/>
      <c r="BV392" s="69"/>
      <c r="BW392" s="69"/>
      <c r="BX392" s="80"/>
      <c r="BY392" s="80"/>
      <c r="BZ392" s="69"/>
      <c r="CA392" s="69"/>
      <c r="CB392" s="80"/>
      <c r="CC392" s="80"/>
      <c r="CD392" s="69"/>
      <c r="CE392" s="69"/>
      <c r="CF392" s="69"/>
      <c r="CG392" s="69"/>
      <c r="CH392" s="69"/>
      <c r="CI392" s="69"/>
      <c r="CJ392" s="68"/>
      <c r="CK392" s="69"/>
      <c r="CL392" s="185"/>
      <c r="CM392" s="67"/>
      <c r="CN392" s="67"/>
      <c r="CO392" s="69"/>
      <c r="CP392" s="185"/>
      <c r="CQ392" s="67"/>
      <c r="CR392" s="67"/>
      <c r="CS392" s="69"/>
      <c r="CT392" s="69"/>
      <c r="CU392" s="69"/>
      <c r="CV392" s="69"/>
      <c r="CW392" s="69"/>
      <c r="CX392" s="69"/>
      <c r="CY392" s="69"/>
      <c r="CZ392" s="69"/>
      <c r="DA392" s="69"/>
    </row>
    <row r="393" spans="2:105">
      <c r="B393" s="67"/>
      <c r="C393" s="67"/>
      <c r="D393" s="67"/>
      <c r="E393" s="69"/>
      <c r="F393" s="185"/>
      <c r="G393" s="67"/>
      <c r="H393" s="69"/>
      <c r="I393" s="69"/>
      <c r="J393" s="69"/>
      <c r="K393" s="69"/>
      <c r="L393" s="69"/>
      <c r="M393" s="69"/>
      <c r="N393" s="69"/>
      <c r="O393" s="69"/>
      <c r="P393" s="69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69"/>
      <c r="AD393" s="69"/>
      <c r="AE393" s="69"/>
      <c r="AF393" s="80"/>
      <c r="AG393" s="80"/>
      <c r="AH393" s="69"/>
      <c r="AI393" s="69"/>
      <c r="AJ393" s="80"/>
      <c r="AK393" s="80"/>
      <c r="AL393" s="69"/>
      <c r="AM393" s="69"/>
      <c r="AN393" s="80"/>
      <c r="AO393" s="80"/>
      <c r="AP393" s="69"/>
      <c r="AQ393" s="69"/>
      <c r="AR393" s="80"/>
      <c r="AS393" s="80"/>
      <c r="AT393" s="69"/>
      <c r="AU393" s="69"/>
      <c r="AV393" s="80"/>
      <c r="AW393" s="80"/>
      <c r="AX393" s="69"/>
      <c r="AY393" s="69"/>
      <c r="AZ393" s="80"/>
      <c r="BA393" s="80"/>
      <c r="BB393" s="69"/>
      <c r="BC393" s="69"/>
      <c r="BD393" s="80"/>
      <c r="BE393" s="80"/>
      <c r="BF393" s="69"/>
      <c r="BG393" s="69"/>
      <c r="BH393" s="80"/>
      <c r="BI393" s="80"/>
      <c r="BJ393" s="69"/>
      <c r="BK393" s="69"/>
      <c r="BL393" s="80"/>
      <c r="BM393" s="80"/>
      <c r="BN393" s="69"/>
      <c r="BO393" s="69"/>
      <c r="BP393" s="80"/>
      <c r="BQ393" s="80"/>
      <c r="BR393" s="69"/>
      <c r="BS393" s="69"/>
      <c r="BT393" s="80"/>
      <c r="BU393" s="80"/>
      <c r="BV393" s="69"/>
      <c r="BW393" s="69"/>
      <c r="BX393" s="80"/>
      <c r="BY393" s="80"/>
      <c r="BZ393" s="69"/>
      <c r="CA393" s="69"/>
      <c r="CB393" s="80"/>
      <c r="CC393" s="80"/>
      <c r="CD393" s="69"/>
      <c r="CE393" s="69"/>
      <c r="CF393" s="69"/>
      <c r="CG393" s="69"/>
      <c r="CH393" s="69"/>
      <c r="CI393" s="69"/>
      <c r="CJ393" s="68"/>
      <c r="CK393" s="69"/>
      <c r="CL393" s="185"/>
      <c r="CM393" s="67"/>
      <c r="CN393" s="67"/>
      <c r="CO393" s="69"/>
      <c r="CP393" s="185"/>
      <c r="CQ393" s="67"/>
      <c r="CR393" s="67"/>
      <c r="CS393" s="69"/>
      <c r="CT393" s="69"/>
      <c r="CU393" s="69"/>
      <c r="CV393" s="69"/>
      <c r="CW393" s="69"/>
      <c r="CX393" s="69"/>
      <c r="CY393" s="69"/>
      <c r="CZ393" s="69"/>
      <c r="DA393" s="69"/>
    </row>
    <row r="394" spans="2:105">
      <c r="B394" s="67"/>
      <c r="C394" s="67"/>
      <c r="D394" s="67"/>
      <c r="E394" s="69"/>
      <c r="F394" s="185"/>
      <c r="G394" s="67"/>
      <c r="H394" s="69"/>
      <c r="I394" s="69"/>
      <c r="J394" s="69"/>
      <c r="K394" s="69"/>
      <c r="L394" s="69"/>
      <c r="M394" s="69"/>
      <c r="N394" s="69"/>
      <c r="O394" s="69"/>
      <c r="P394" s="69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69"/>
      <c r="AD394" s="69"/>
      <c r="AE394" s="69"/>
      <c r="AF394" s="80"/>
      <c r="AG394" s="80"/>
      <c r="AH394" s="69"/>
      <c r="AI394" s="69"/>
      <c r="AJ394" s="80"/>
      <c r="AK394" s="80"/>
      <c r="AL394" s="69"/>
      <c r="AM394" s="69"/>
      <c r="AN394" s="80"/>
      <c r="AO394" s="80"/>
      <c r="AP394" s="69"/>
      <c r="AQ394" s="69"/>
      <c r="AR394" s="80"/>
      <c r="AS394" s="80"/>
      <c r="AT394" s="69"/>
      <c r="AU394" s="69"/>
      <c r="AV394" s="80"/>
      <c r="AW394" s="80"/>
      <c r="AX394" s="69"/>
      <c r="AY394" s="69"/>
      <c r="AZ394" s="80"/>
      <c r="BA394" s="80"/>
      <c r="BB394" s="69"/>
      <c r="BC394" s="69"/>
      <c r="BD394" s="80"/>
      <c r="BE394" s="80"/>
      <c r="BF394" s="69"/>
      <c r="BG394" s="69"/>
      <c r="BH394" s="80"/>
      <c r="BI394" s="80"/>
      <c r="BJ394" s="69"/>
      <c r="BK394" s="69"/>
      <c r="BL394" s="80"/>
      <c r="BM394" s="80"/>
      <c r="BN394" s="69"/>
      <c r="BO394" s="69"/>
      <c r="BP394" s="80"/>
      <c r="BQ394" s="80"/>
      <c r="BR394" s="69"/>
      <c r="BS394" s="69"/>
      <c r="BT394" s="80"/>
      <c r="BU394" s="80"/>
      <c r="BV394" s="69"/>
      <c r="BW394" s="69"/>
      <c r="BX394" s="80"/>
      <c r="BY394" s="80"/>
      <c r="BZ394" s="69"/>
      <c r="CA394" s="69"/>
      <c r="CB394" s="80"/>
      <c r="CC394" s="80"/>
      <c r="CD394" s="69"/>
      <c r="CE394" s="69"/>
      <c r="CF394" s="69"/>
      <c r="CG394" s="69"/>
      <c r="CH394" s="69"/>
      <c r="CI394" s="69"/>
      <c r="CJ394" s="68"/>
      <c r="CK394" s="69"/>
      <c r="CL394" s="185"/>
      <c r="CM394" s="67"/>
      <c r="CN394" s="67"/>
      <c r="CO394" s="69"/>
      <c r="CP394" s="185"/>
      <c r="CQ394" s="67"/>
      <c r="CR394" s="67"/>
      <c r="CS394" s="69"/>
      <c r="CT394" s="69"/>
      <c r="CU394" s="69"/>
      <c r="CV394" s="69"/>
      <c r="CW394" s="69"/>
      <c r="CX394" s="69"/>
      <c r="CY394" s="69"/>
      <c r="CZ394" s="69"/>
      <c r="DA394" s="69"/>
    </row>
    <row r="395" spans="2:105">
      <c r="B395" s="67"/>
      <c r="C395" s="67"/>
      <c r="D395" s="67"/>
      <c r="E395" s="68"/>
      <c r="F395" s="69"/>
      <c r="G395" s="67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69"/>
      <c r="AE395" s="69"/>
      <c r="AF395" s="69"/>
      <c r="AG395" s="80"/>
      <c r="AH395" s="80"/>
      <c r="AI395" s="69"/>
      <c r="AJ395" s="69"/>
      <c r="AK395" s="80"/>
      <c r="AL395" s="80"/>
      <c r="AM395" s="69"/>
      <c r="AN395" s="69"/>
      <c r="AO395" s="80"/>
      <c r="AP395" s="80"/>
      <c r="AQ395" s="69"/>
      <c r="AR395" s="69"/>
      <c r="AS395" s="80"/>
      <c r="AT395" s="80"/>
      <c r="AU395" s="69"/>
      <c r="AV395" s="69"/>
      <c r="AW395" s="80"/>
      <c r="AX395" s="80"/>
      <c r="AY395" s="69"/>
      <c r="AZ395" s="69"/>
      <c r="BA395" s="80"/>
      <c r="BB395" s="80"/>
      <c r="BC395" s="69"/>
      <c r="BD395" s="69"/>
      <c r="BE395" s="80"/>
      <c r="BF395" s="80"/>
      <c r="BG395" s="69"/>
      <c r="BH395" s="69"/>
      <c r="BI395" s="80"/>
      <c r="BJ395" s="80"/>
      <c r="BK395" s="69"/>
      <c r="BL395" s="69"/>
      <c r="BM395" s="80"/>
      <c r="BN395" s="80"/>
      <c r="BO395" s="69"/>
      <c r="BP395" s="69"/>
      <c r="BQ395" s="80"/>
      <c r="BR395" s="80"/>
      <c r="BS395" s="69"/>
      <c r="BT395" s="69"/>
      <c r="BU395" s="80"/>
      <c r="BV395" s="80"/>
      <c r="BW395" s="69"/>
      <c r="BX395" s="69"/>
      <c r="BY395" s="80"/>
      <c r="BZ395" s="80"/>
      <c r="CA395" s="69"/>
      <c r="CB395" s="69"/>
      <c r="CC395" s="80"/>
      <c r="CD395" s="80"/>
      <c r="CE395" s="69"/>
      <c r="CF395" s="69"/>
      <c r="CG395" s="69"/>
      <c r="CH395" s="69"/>
      <c r="CI395" s="69"/>
      <c r="CJ395" s="69"/>
      <c r="CK395" s="68"/>
      <c r="CL395" s="69"/>
      <c r="CM395" s="67"/>
      <c r="CN395" s="67"/>
      <c r="CO395" s="68"/>
      <c r="CP395" s="69"/>
      <c r="CQ395" s="67"/>
      <c r="CR395" s="67"/>
      <c r="CS395" s="81"/>
      <c r="CT395" s="69"/>
      <c r="CU395" s="69"/>
      <c r="CV395" s="69"/>
      <c r="CW395" s="69"/>
      <c r="CX395" s="69"/>
      <c r="CY395" s="69"/>
      <c r="CZ395" s="69"/>
      <c r="DA395" s="69"/>
    </row>
    <row r="396" spans="2:105">
      <c r="B396" s="67"/>
      <c r="C396" s="67"/>
      <c r="D396" s="67"/>
      <c r="E396" s="68"/>
      <c r="F396" s="69"/>
      <c r="G396" s="67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69"/>
      <c r="AE396" s="69"/>
      <c r="AF396" s="69"/>
      <c r="AG396" s="80"/>
      <c r="AH396" s="80"/>
      <c r="AI396" s="69"/>
      <c r="AJ396" s="69"/>
      <c r="AK396" s="80"/>
      <c r="AL396" s="80"/>
      <c r="AM396" s="69"/>
      <c r="AN396" s="69"/>
      <c r="AO396" s="80"/>
      <c r="AP396" s="80"/>
      <c r="AQ396" s="69"/>
      <c r="AR396" s="69"/>
      <c r="AS396" s="80"/>
      <c r="AT396" s="80"/>
      <c r="AU396" s="69"/>
      <c r="AV396" s="69"/>
      <c r="AW396" s="80"/>
      <c r="AX396" s="80"/>
      <c r="AY396" s="69"/>
      <c r="AZ396" s="69"/>
      <c r="BA396" s="80"/>
      <c r="BB396" s="80"/>
      <c r="BC396" s="69"/>
      <c r="BD396" s="69"/>
      <c r="BE396" s="80"/>
      <c r="BF396" s="80"/>
      <c r="BG396" s="69"/>
      <c r="BH396" s="69"/>
      <c r="BI396" s="80"/>
      <c r="BJ396" s="80"/>
      <c r="BK396" s="69"/>
      <c r="BL396" s="69"/>
      <c r="BM396" s="80"/>
      <c r="BN396" s="80"/>
      <c r="BO396" s="69"/>
      <c r="BP396" s="69"/>
      <c r="BQ396" s="80"/>
      <c r="BR396" s="80"/>
      <c r="BS396" s="69"/>
      <c r="BT396" s="69"/>
      <c r="BU396" s="80"/>
      <c r="BV396" s="80"/>
      <c r="BW396" s="69"/>
      <c r="BX396" s="69"/>
      <c r="BY396" s="80"/>
      <c r="BZ396" s="80"/>
      <c r="CA396" s="69"/>
      <c r="CB396" s="69"/>
      <c r="CC396" s="80"/>
      <c r="CD396" s="80"/>
      <c r="CE396" s="69"/>
      <c r="CF396" s="69"/>
      <c r="CG396" s="69"/>
      <c r="CH396" s="69"/>
      <c r="CI396" s="69"/>
      <c r="CJ396" s="69"/>
      <c r="CK396" s="68"/>
      <c r="CL396" s="69"/>
      <c r="CM396" s="67"/>
      <c r="CN396" s="67"/>
      <c r="CO396" s="68"/>
      <c r="CP396" s="69"/>
      <c r="CQ396" s="67"/>
      <c r="CR396" s="67"/>
      <c r="CS396" s="81"/>
      <c r="CT396" s="69"/>
      <c r="CU396" s="69"/>
      <c r="CV396" s="69"/>
      <c r="CW396" s="69"/>
      <c r="CX396" s="69"/>
      <c r="CY396" s="69"/>
      <c r="CZ396" s="69"/>
      <c r="DA396" s="69"/>
    </row>
    <row r="397" spans="2:105">
      <c r="B397" s="67"/>
      <c r="C397" s="67"/>
      <c r="D397" s="67"/>
      <c r="E397" s="68"/>
      <c r="F397" s="69"/>
      <c r="G397" s="67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69"/>
      <c r="AE397" s="69"/>
      <c r="AF397" s="69"/>
      <c r="AG397" s="80"/>
      <c r="AH397" s="80"/>
      <c r="AI397" s="69"/>
      <c r="AJ397" s="69"/>
      <c r="AK397" s="80"/>
      <c r="AL397" s="80"/>
      <c r="AM397" s="69"/>
      <c r="AN397" s="69"/>
      <c r="AO397" s="80"/>
      <c r="AP397" s="80"/>
      <c r="AQ397" s="69"/>
      <c r="AR397" s="69"/>
      <c r="AS397" s="80"/>
      <c r="AT397" s="80"/>
      <c r="AU397" s="69"/>
      <c r="AV397" s="69"/>
      <c r="AW397" s="80"/>
      <c r="AX397" s="80"/>
      <c r="AY397" s="69"/>
      <c r="AZ397" s="69"/>
      <c r="BA397" s="80"/>
      <c r="BB397" s="80"/>
      <c r="BC397" s="69"/>
      <c r="BD397" s="69"/>
      <c r="BE397" s="80"/>
      <c r="BF397" s="80"/>
      <c r="BG397" s="69"/>
      <c r="BH397" s="69"/>
      <c r="BI397" s="80"/>
      <c r="BJ397" s="80"/>
      <c r="BK397" s="69"/>
      <c r="BL397" s="69"/>
      <c r="BM397" s="80"/>
      <c r="BN397" s="80"/>
      <c r="BO397" s="69"/>
      <c r="BP397" s="69"/>
      <c r="BQ397" s="80"/>
      <c r="BR397" s="80"/>
      <c r="BS397" s="69"/>
      <c r="BT397" s="69"/>
      <c r="BU397" s="80"/>
      <c r="BV397" s="80"/>
      <c r="BW397" s="69"/>
      <c r="BX397" s="69"/>
      <c r="BY397" s="80"/>
      <c r="BZ397" s="80"/>
      <c r="CA397" s="69"/>
      <c r="CB397" s="69"/>
      <c r="CC397" s="80"/>
      <c r="CD397" s="80"/>
      <c r="CE397" s="69"/>
      <c r="CF397" s="69"/>
      <c r="CG397" s="69"/>
      <c r="CH397" s="69"/>
      <c r="CI397" s="69"/>
      <c r="CJ397" s="69"/>
      <c r="CK397" s="68"/>
      <c r="CL397" s="69"/>
      <c r="CM397" s="67"/>
      <c r="CN397" s="67"/>
      <c r="CO397" s="68"/>
      <c r="CP397" s="69"/>
      <c r="CQ397" s="67"/>
      <c r="CR397" s="67"/>
      <c r="CS397" s="81"/>
      <c r="CT397" s="69"/>
      <c r="CU397" s="69"/>
      <c r="CV397" s="69"/>
      <c r="CW397" s="69"/>
      <c r="CX397" s="69"/>
      <c r="CY397" s="69"/>
      <c r="CZ397" s="69"/>
      <c r="DA397" s="69"/>
    </row>
    <row r="398" spans="2:105">
      <c r="B398" s="67"/>
      <c r="C398" s="67"/>
      <c r="D398" s="67"/>
      <c r="E398" s="68"/>
      <c r="F398" s="69"/>
      <c r="G398" s="67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69"/>
      <c r="AE398" s="69"/>
      <c r="AF398" s="69"/>
      <c r="AG398" s="80"/>
      <c r="AH398" s="80"/>
      <c r="AI398" s="69"/>
      <c r="AJ398" s="69"/>
      <c r="AK398" s="80"/>
      <c r="AL398" s="80"/>
      <c r="AM398" s="69"/>
      <c r="AN398" s="69"/>
      <c r="AO398" s="80"/>
      <c r="AP398" s="80"/>
      <c r="AQ398" s="69"/>
      <c r="AR398" s="69"/>
      <c r="AS398" s="80"/>
      <c r="AT398" s="80"/>
      <c r="AU398" s="69"/>
      <c r="AV398" s="69"/>
      <c r="AW398" s="80"/>
      <c r="AX398" s="80"/>
      <c r="AY398" s="69"/>
      <c r="AZ398" s="69"/>
      <c r="BA398" s="80"/>
      <c r="BB398" s="80"/>
      <c r="BC398" s="69"/>
      <c r="BD398" s="69"/>
      <c r="BE398" s="80"/>
      <c r="BF398" s="80"/>
      <c r="BG398" s="69"/>
      <c r="BH398" s="69"/>
      <c r="BI398" s="80"/>
      <c r="BJ398" s="80"/>
      <c r="BK398" s="69"/>
      <c r="BL398" s="69"/>
      <c r="BM398" s="80"/>
      <c r="BN398" s="80"/>
      <c r="BO398" s="69"/>
      <c r="BP398" s="69"/>
      <c r="BQ398" s="80"/>
      <c r="BR398" s="80"/>
      <c r="BS398" s="69"/>
      <c r="BT398" s="69"/>
      <c r="BU398" s="80"/>
      <c r="BV398" s="80"/>
      <c r="BW398" s="69"/>
      <c r="BX398" s="69"/>
      <c r="BY398" s="80"/>
      <c r="BZ398" s="80"/>
      <c r="CA398" s="69"/>
      <c r="CB398" s="69"/>
      <c r="CC398" s="80"/>
      <c r="CD398" s="80"/>
      <c r="CE398" s="69"/>
      <c r="CF398" s="69"/>
      <c r="CG398" s="69"/>
      <c r="CH398" s="69"/>
      <c r="CI398" s="69"/>
      <c r="CJ398" s="69"/>
      <c r="CK398" s="68"/>
      <c r="CL398" s="69"/>
      <c r="CM398" s="67"/>
      <c r="CN398" s="67"/>
      <c r="CO398" s="68"/>
      <c r="CP398" s="69"/>
      <c r="CQ398" s="67"/>
      <c r="CR398" s="67"/>
      <c r="CS398" s="81"/>
      <c r="CT398" s="69"/>
      <c r="CU398" s="69"/>
      <c r="CV398" s="69"/>
      <c r="CW398" s="69"/>
      <c r="CX398" s="69"/>
      <c r="CY398" s="69"/>
      <c r="CZ398" s="69"/>
      <c r="DA398" s="69"/>
    </row>
    <row r="399" spans="2:105">
      <c r="B399" s="67"/>
      <c r="C399" s="67"/>
      <c r="D399" s="67"/>
      <c r="E399" s="68"/>
      <c r="F399" s="69"/>
      <c r="G399" s="67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69"/>
      <c r="AE399" s="69"/>
      <c r="AF399" s="69"/>
      <c r="AG399" s="80"/>
      <c r="AH399" s="80"/>
      <c r="AI399" s="69"/>
      <c r="AJ399" s="69"/>
      <c r="AK399" s="80"/>
      <c r="AL399" s="80"/>
      <c r="AM399" s="69"/>
      <c r="AN399" s="69"/>
      <c r="AO399" s="80"/>
      <c r="AP399" s="80"/>
      <c r="AQ399" s="69"/>
      <c r="AR399" s="69"/>
      <c r="AS399" s="80"/>
      <c r="AT399" s="80"/>
      <c r="AU399" s="69"/>
      <c r="AV399" s="69"/>
      <c r="AW399" s="80"/>
      <c r="AX399" s="80"/>
      <c r="AY399" s="69"/>
      <c r="AZ399" s="69"/>
      <c r="BA399" s="80"/>
      <c r="BB399" s="80"/>
      <c r="BC399" s="69"/>
      <c r="BD399" s="69"/>
      <c r="BE399" s="80"/>
      <c r="BF399" s="80"/>
      <c r="BG399" s="69"/>
      <c r="BH399" s="69"/>
      <c r="BI399" s="80"/>
      <c r="BJ399" s="80"/>
      <c r="BK399" s="69"/>
      <c r="BL399" s="69"/>
      <c r="BM399" s="80"/>
      <c r="BN399" s="80"/>
      <c r="BO399" s="69"/>
      <c r="BP399" s="69"/>
      <c r="BQ399" s="80"/>
      <c r="BR399" s="80"/>
      <c r="BS399" s="69"/>
      <c r="BT399" s="69"/>
      <c r="BU399" s="80"/>
      <c r="BV399" s="80"/>
      <c r="BW399" s="69"/>
      <c r="BX399" s="69"/>
      <c r="BY399" s="80"/>
      <c r="BZ399" s="80"/>
      <c r="CA399" s="69"/>
      <c r="CB399" s="69"/>
      <c r="CC399" s="80"/>
      <c r="CD399" s="80"/>
      <c r="CE399" s="69"/>
      <c r="CF399" s="69"/>
      <c r="CG399" s="69"/>
      <c r="CH399" s="69"/>
      <c r="CI399" s="69"/>
      <c r="CJ399" s="69"/>
      <c r="CK399" s="68"/>
      <c r="CL399" s="69"/>
      <c r="CM399" s="67"/>
      <c r="CN399" s="67"/>
      <c r="CO399" s="68"/>
      <c r="CP399" s="69"/>
      <c r="CQ399" s="67"/>
      <c r="CR399" s="67"/>
      <c r="CS399" s="81"/>
      <c r="CT399" s="69"/>
      <c r="CU399" s="69"/>
      <c r="CV399" s="69"/>
      <c r="CW399" s="69"/>
      <c r="CX399" s="69"/>
      <c r="CY399" s="69"/>
      <c r="CZ399" s="69"/>
      <c r="DA399" s="69"/>
    </row>
    <row r="400" spans="2:105">
      <c r="B400" s="67"/>
      <c r="C400" s="67"/>
      <c r="D400" s="67"/>
      <c r="E400" s="68"/>
      <c r="F400" s="69"/>
      <c r="G400" s="67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69"/>
      <c r="AE400" s="69"/>
      <c r="AF400" s="69"/>
      <c r="AG400" s="80"/>
      <c r="AH400" s="80"/>
      <c r="AI400" s="69"/>
      <c r="AJ400" s="69"/>
      <c r="AK400" s="80"/>
      <c r="AL400" s="80"/>
      <c r="AM400" s="69"/>
      <c r="AN400" s="69"/>
      <c r="AO400" s="80"/>
      <c r="AP400" s="80"/>
      <c r="AQ400" s="69"/>
      <c r="AR400" s="69"/>
      <c r="AS400" s="80"/>
      <c r="AT400" s="80"/>
      <c r="AU400" s="69"/>
      <c r="AV400" s="69"/>
      <c r="AW400" s="80"/>
      <c r="AX400" s="80"/>
      <c r="AY400" s="69"/>
      <c r="AZ400" s="69"/>
      <c r="BA400" s="80"/>
      <c r="BB400" s="80"/>
      <c r="BC400" s="69"/>
      <c r="BD400" s="69"/>
      <c r="BE400" s="80"/>
      <c r="BF400" s="80"/>
      <c r="BG400" s="69"/>
      <c r="BH400" s="69"/>
      <c r="BI400" s="80"/>
      <c r="BJ400" s="80"/>
      <c r="BK400" s="69"/>
      <c r="BL400" s="69"/>
      <c r="BM400" s="80"/>
      <c r="BN400" s="80"/>
      <c r="BO400" s="69"/>
      <c r="BP400" s="69"/>
      <c r="BQ400" s="80"/>
      <c r="BR400" s="80"/>
      <c r="BS400" s="69"/>
      <c r="BT400" s="69"/>
      <c r="BU400" s="80"/>
      <c r="BV400" s="80"/>
      <c r="BW400" s="69"/>
      <c r="BX400" s="69"/>
      <c r="BY400" s="80"/>
      <c r="BZ400" s="80"/>
      <c r="CA400" s="69"/>
      <c r="CB400" s="69"/>
      <c r="CC400" s="80"/>
      <c r="CD400" s="80"/>
      <c r="CE400" s="69"/>
      <c r="CF400" s="69"/>
      <c r="CG400" s="69"/>
      <c r="CH400" s="69"/>
      <c r="CI400" s="69"/>
      <c r="CJ400" s="69"/>
      <c r="CK400" s="68"/>
      <c r="CL400" s="69"/>
      <c r="CM400" s="67"/>
      <c r="CN400" s="67"/>
      <c r="CO400" s="68"/>
      <c r="CP400" s="69"/>
      <c r="CQ400" s="67"/>
      <c r="CR400" s="67"/>
      <c r="CS400" s="81"/>
      <c r="CT400" s="69"/>
      <c r="CU400" s="69"/>
      <c r="CV400" s="69"/>
      <c r="CW400" s="69"/>
      <c r="CX400" s="69"/>
      <c r="CY400" s="69"/>
      <c r="CZ400" s="69"/>
      <c r="DA400" s="69"/>
    </row>
    <row r="401" spans="2:105">
      <c r="B401" s="67"/>
      <c r="C401" s="67"/>
      <c r="D401" s="67"/>
      <c r="E401" s="68"/>
      <c r="F401" s="69"/>
      <c r="G401" s="67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69"/>
      <c r="AE401" s="69"/>
      <c r="AF401" s="69"/>
      <c r="AG401" s="80"/>
      <c r="AH401" s="80"/>
      <c r="AI401" s="69"/>
      <c r="AJ401" s="69"/>
      <c r="AK401" s="80"/>
      <c r="AL401" s="80"/>
      <c r="AM401" s="69"/>
      <c r="AN401" s="69"/>
      <c r="AO401" s="80"/>
      <c r="AP401" s="80"/>
      <c r="AQ401" s="69"/>
      <c r="AR401" s="69"/>
      <c r="AS401" s="80"/>
      <c r="AT401" s="80"/>
      <c r="AU401" s="69"/>
      <c r="AV401" s="69"/>
      <c r="AW401" s="80"/>
      <c r="AX401" s="80"/>
      <c r="AY401" s="69"/>
      <c r="AZ401" s="69"/>
      <c r="BA401" s="80"/>
      <c r="BB401" s="80"/>
      <c r="BC401" s="69"/>
      <c r="BD401" s="69"/>
      <c r="BE401" s="80"/>
      <c r="BF401" s="80"/>
      <c r="BG401" s="69"/>
      <c r="BH401" s="69"/>
      <c r="BI401" s="80"/>
      <c r="BJ401" s="80"/>
      <c r="BK401" s="69"/>
      <c r="BL401" s="69"/>
      <c r="BM401" s="80"/>
      <c r="BN401" s="80"/>
      <c r="BO401" s="69"/>
      <c r="BP401" s="69"/>
      <c r="BQ401" s="80"/>
      <c r="BR401" s="80"/>
      <c r="BS401" s="69"/>
      <c r="BT401" s="69"/>
      <c r="BU401" s="80"/>
      <c r="BV401" s="80"/>
      <c r="BW401" s="69"/>
      <c r="BX401" s="69"/>
      <c r="BY401" s="80"/>
      <c r="BZ401" s="80"/>
      <c r="CA401" s="69"/>
      <c r="CB401" s="69"/>
      <c r="CC401" s="80"/>
      <c r="CD401" s="80"/>
      <c r="CE401" s="69"/>
      <c r="CF401" s="69"/>
      <c r="CG401" s="69"/>
      <c r="CH401" s="69"/>
      <c r="CI401" s="69"/>
      <c r="CJ401" s="69"/>
      <c r="CK401" s="68"/>
      <c r="CL401" s="69"/>
      <c r="CM401" s="67"/>
      <c r="CN401" s="67"/>
      <c r="CO401" s="68"/>
      <c r="CP401" s="69"/>
      <c r="CQ401" s="67"/>
      <c r="CR401" s="67"/>
      <c r="CS401" s="81"/>
      <c r="CT401" s="69"/>
      <c r="CU401" s="69"/>
      <c r="CV401" s="69"/>
      <c r="CW401" s="69"/>
      <c r="CX401" s="69"/>
      <c r="CY401" s="69"/>
      <c r="CZ401" s="69"/>
      <c r="DA401" s="69"/>
    </row>
    <row r="402" spans="2:105">
      <c r="B402" s="67"/>
      <c r="C402" s="67"/>
      <c r="D402" s="67"/>
      <c r="E402" s="68"/>
      <c r="F402" s="69"/>
      <c r="G402" s="67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69"/>
      <c r="AE402" s="69"/>
      <c r="AF402" s="69"/>
      <c r="AG402" s="80"/>
      <c r="AH402" s="80"/>
      <c r="AI402" s="69"/>
      <c r="AJ402" s="69"/>
      <c r="AK402" s="80"/>
      <c r="AL402" s="80"/>
      <c r="AM402" s="69"/>
      <c r="AN402" s="69"/>
      <c r="AO402" s="80"/>
      <c r="AP402" s="80"/>
      <c r="AQ402" s="69"/>
      <c r="AR402" s="69"/>
      <c r="AS402" s="80"/>
      <c r="AT402" s="80"/>
      <c r="AU402" s="69"/>
      <c r="AV402" s="69"/>
      <c r="AW402" s="80"/>
      <c r="AX402" s="80"/>
      <c r="AY402" s="69"/>
      <c r="AZ402" s="69"/>
      <c r="BA402" s="80"/>
      <c r="BB402" s="80"/>
      <c r="BC402" s="69"/>
      <c r="BD402" s="69"/>
      <c r="BE402" s="80"/>
      <c r="BF402" s="80"/>
      <c r="BG402" s="69"/>
      <c r="BH402" s="69"/>
      <c r="BI402" s="80"/>
      <c r="BJ402" s="80"/>
      <c r="BK402" s="69"/>
      <c r="BL402" s="69"/>
      <c r="BM402" s="80"/>
      <c r="BN402" s="80"/>
      <c r="BO402" s="69"/>
      <c r="BP402" s="69"/>
      <c r="BQ402" s="80"/>
      <c r="BR402" s="80"/>
      <c r="BS402" s="69"/>
      <c r="BT402" s="69"/>
      <c r="BU402" s="80"/>
      <c r="BV402" s="80"/>
      <c r="BW402" s="69"/>
      <c r="BX402" s="69"/>
      <c r="BY402" s="80"/>
      <c r="BZ402" s="80"/>
      <c r="CA402" s="69"/>
      <c r="CB402" s="69"/>
      <c r="CC402" s="80"/>
      <c r="CD402" s="80"/>
      <c r="CE402" s="69"/>
      <c r="CF402" s="69"/>
      <c r="CG402" s="69"/>
      <c r="CH402" s="69"/>
      <c r="CI402" s="69"/>
      <c r="CJ402" s="69"/>
      <c r="CK402" s="68"/>
      <c r="CL402" s="69"/>
      <c r="CM402" s="67"/>
      <c r="CN402" s="67"/>
      <c r="CO402" s="68"/>
      <c r="CP402" s="69"/>
      <c r="CQ402" s="67"/>
      <c r="CR402" s="67"/>
      <c r="CS402" s="81"/>
      <c r="CT402" s="69"/>
      <c r="CU402" s="69"/>
      <c r="CV402" s="69"/>
      <c r="CW402" s="69"/>
      <c r="CX402" s="69"/>
      <c r="CY402" s="69"/>
      <c r="CZ402" s="69"/>
      <c r="DA402" s="69"/>
    </row>
    <row r="403" spans="2:105">
      <c r="B403" s="67"/>
      <c r="C403" s="67"/>
      <c r="D403" s="67"/>
      <c r="E403" s="68"/>
      <c r="F403" s="69"/>
      <c r="G403" s="67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69"/>
      <c r="AE403" s="69"/>
      <c r="AF403" s="69"/>
      <c r="AG403" s="80"/>
      <c r="AH403" s="80"/>
      <c r="AI403" s="69"/>
      <c r="AJ403" s="69"/>
      <c r="AK403" s="80"/>
      <c r="AL403" s="80"/>
      <c r="AM403" s="69"/>
      <c r="AN403" s="69"/>
      <c r="AO403" s="80"/>
      <c r="AP403" s="80"/>
      <c r="AQ403" s="69"/>
      <c r="AR403" s="69"/>
      <c r="AS403" s="80"/>
      <c r="AT403" s="80"/>
      <c r="AU403" s="69"/>
      <c r="AV403" s="69"/>
      <c r="AW403" s="80"/>
      <c r="AX403" s="80"/>
      <c r="AY403" s="69"/>
      <c r="AZ403" s="69"/>
      <c r="BA403" s="80"/>
      <c r="BB403" s="80"/>
      <c r="BC403" s="69"/>
      <c r="BD403" s="69"/>
      <c r="BE403" s="80"/>
      <c r="BF403" s="80"/>
      <c r="BG403" s="69"/>
      <c r="BH403" s="69"/>
      <c r="BI403" s="80"/>
      <c r="BJ403" s="80"/>
      <c r="BK403" s="69"/>
      <c r="BL403" s="69"/>
      <c r="BM403" s="80"/>
      <c r="BN403" s="80"/>
      <c r="BO403" s="69"/>
      <c r="BP403" s="69"/>
      <c r="BQ403" s="80"/>
      <c r="BR403" s="80"/>
      <c r="BS403" s="69"/>
      <c r="BT403" s="69"/>
      <c r="BU403" s="80"/>
      <c r="BV403" s="80"/>
      <c r="BW403" s="69"/>
      <c r="BX403" s="69"/>
      <c r="BY403" s="80"/>
      <c r="BZ403" s="80"/>
      <c r="CA403" s="69"/>
      <c r="CB403" s="69"/>
      <c r="CC403" s="80"/>
      <c r="CD403" s="80"/>
      <c r="CE403" s="69"/>
      <c r="CF403" s="69"/>
      <c r="CG403" s="69"/>
      <c r="CH403" s="69"/>
      <c r="CI403" s="69"/>
      <c r="CJ403" s="69"/>
      <c r="CK403" s="68"/>
      <c r="CL403" s="69"/>
      <c r="CM403" s="67"/>
      <c r="CN403" s="67"/>
      <c r="CO403" s="68"/>
      <c r="CP403" s="69"/>
      <c r="CQ403" s="67"/>
      <c r="CR403" s="67"/>
      <c r="CS403" s="81"/>
      <c r="CT403" s="69"/>
      <c r="CU403" s="69"/>
      <c r="CV403" s="69"/>
      <c r="CW403" s="69"/>
      <c r="CX403" s="69"/>
      <c r="CY403" s="69"/>
      <c r="CZ403" s="69"/>
      <c r="DA403" s="69"/>
    </row>
    <row r="404" spans="2:105">
      <c r="B404" s="67"/>
      <c r="C404" s="67"/>
      <c r="D404" s="67"/>
      <c r="E404" s="68"/>
      <c r="F404" s="69"/>
      <c r="G404" s="67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69"/>
      <c r="AE404" s="69"/>
      <c r="AF404" s="69"/>
      <c r="AG404" s="80"/>
      <c r="AH404" s="80"/>
      <c r="AI404" s="69"/>
      <c r="AJ404" s="69"/>
      <c r="AK404" s="80"/>
      <c r="AL404" s="80"/>
      <c r="AM404" s="69"/>
      <c r="AN404" s="69"/>
      <c r="AO404" s="80"/>
      <c r="AP404" s="80"/>
      <c r="AQ404" s="69"/>
      <c r="AR404" s="69"/>
      <c r="AS404" s="80"/>
      <c r="AT404" s="80"/>
      <c r="AU404" s="69"/>
      <c r="AV404" s="69"/>
      <c r="AW404" s="80"/>
      <c r="AX404" s="80"/>
      <c r="AY404" s="69"/>
      <c r="AZ404" s="69"/>
      <c r="BA404" s="80"/>
      <c r="BB404" s="80"/>
      <c r="BC404" s="69"/>
      <c r="BD404" s="69"/>
      <c r="BE404" s="80"/>
      <c r="BF404" s="80"/>
      <c r="BG404" s="69"/>
      <c r="BH404" s="69"/>
      <c r="BI404" s="80"/>
      <c r="BJ404" s="80"/>
      <c r="BK404" s="69"/>
      <c r="BL404" s="69"/>
      <c r="BM404" s="80"/>
      <c r="BN404" s="80"/>
      <c r="BO404" s="69"/>
      <c r="BP404" s="69"/>
      <c r="BQ404" s="80"/>
      <c r="BR404" s="80"/>
      <c r="BS404" s="69"/>
      <c r="BT404" s="69"/>
      <c r="BU404" s="80"/>
      <c r="BV404" s="80"/>
      <c r="BW404" s="69"/>
      <c r="BX404" s="69"/>
      <c r="BY404" s="80"/>
      <c r="BZ404" s="80"/>
      <c r="CA404" s="69"/>
      <c r="CB404" s="69"/>
      <c r="CC404" s="80"/>
      <c r="CD404" s="80"/>
      <c r="CE404" s="69"/>
      <c r="CF404" s="69"/>
      <c r="CG404" s="69"/>
      <c r="CH404" s="69"/>
      <c r="CI404" s="69"/>
      <c r="CJ404" s="69"/>
      <c r="CK404" s="68"/>
      <c r="CL404" s="69"/>
      <c r="CM404" s="67"/>
      <c r="CN404" s="67"/>
      <c r="CO404" s="68"/>
      <c r="CP404" s="69"/>
      <c r="CQ404" s="67"/>
      <c r="CR404" s="67"/>
      <c r="CS404" s="81"/>
      <c r="CT404" s="69"/>
      <c r="CU404" s="69"/>
      <c r="CV404" s="69"/>
      <c r="CW404" s="69"/>
      <c r="CX404" s="69"/>
      <c r="CY404" s="69"/>
      <c r="CZ404" s="69"/>
      <c r="DA404" s="69"/>
    </row>
    <row r="405" spans="2:105">
      <c r="B405" s="67"/>
      <c r="C405" s="67"/>
      <c r="D405" s="67"/>
      <c r="E405" s="68"/>
      <c r="F405" s="69"/>
      <c r="G405" s="67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69"/>
      <c r="AE405" s="69"/>
      <c r="AF405" s="69"/>
      <c r="AG405" s="80"/>
      <c r="AH405" s="80"/>
      <c r="AI405" s="69"/>
      <c r="AJ405" s="69"/>
      <c r="AK405" s="80"/>
      <c r="AL405" s="80"/>
      <c r="AM405" s="69"/>
      <c r="AN405" s="69"/>
      <c r="AO405" s="80"/>
      <c r="AP405" s="80"/>
      <c r="AQ405" s="69"/>
      <c r="AR405" s="69"/>
      <c r="AS405" s="80"/>
      <c r="AT405" s="80"/>
      <c r="AU405" s="69"/>
      <c r="AV405" s="69"/>
      <c r="AW405" s="80"/>
      <c r="AX405" s="80"/>
      <c r="AY405" s="69"/>
      <c r="AZ405" s="69"/>
      <c r="BA405" s="80"/>
      <c r="BB405" s="80"/>
      <c r="BC405" s="69"/>
      <c r="BD405" s="69"/>
      <c r="BE405" s="80"/>
      <c r="BF405" s="80"/>
      <c r="BG405" s="69"/>
      <c r="BH405" s="69"/>
      <c r="BI405" s="80"/>
      <c r="BJ405" s="80"/>
      <c r="BK405" s="69"/>
      <c r="BL405" s="69"/>
      <c r="BM405" s="80"/>
      <c r="BN405" s="80"/>
      <c r="BO405" s="69"/>
      <c r="BP405" s="69"/>
      <c r="BQ405" s="80"/>
      <c r="BR405" s="80"/>
      <c r="BS405" s="69"/>
      <c r="BT405" s="69"/>
      <c r="BU405" s="80"/>
      <c r="BV405" s="80"/>
      <c r="BW405" s="69"/>
      <c r="BX405" s="69"/>
      <c r="BY405" s="80"/>
      <c r="BZ405" s="80"/>
      <c r="CA405" s="69"/>
      <c r="CB405" s="69"/>
      <c r="CC405" s="80"/>
      <c r="CD405" s="80"/>
      <c r="CE405" s="69"/>
      <c r="CF405" s="69"/>
      <c r="CG405" s="69"/>
      <c r="CH405" s="69"/>
      <c r="CI405" s="69"/>
      <c r="CJ405" s="69"/>
      <c r="CK405" s="68"/>
      <c r="CL405" s="69"/>
      <c r="CM405" s="67"/>
      <c r="CN405" s="67"/>
      <c r="CO405" s="68"/>
      <c r="CP405" s="69"/>
      <c r="CQ405" s="67"/>
      <c r="CR405" s="67"/>
      <c r="CS405" s="81"/>
      <c r="CT405" s="69"/>
      <c r="CU405" s="69"/>
      <c r="CV405" s="69"/>
      <c r="CW405" s="69"/>
      <c r="CX405" s="69"/>
      <c r="CY405" s="69"/>
      <c r="CZ405" s="69"/>
      <c r="DA405" s="69"/>
    </row>
    <row r="406" spans="2:105">
      <c r="B406" s="67"/>
      <c r="C406" s="67"/>
      <c r="D406" s="67"/>
      <c r="E406" s="68"/>
      <c r="F406" s="69"/>
      <c r="G406" s="67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69"/>
      <c r="AE406" s="69"/>
      <c r="AF406" s="69"/>
      <c r="AG406" s="80"/>
      <c r="AH406" s="80"/>
      <c r="AI406" s="69"/>
      <c r="AJ406" s="69"/>
      <c r="AK406" s="80"/>
      <c r="AL406" s="80"/>
      <c r="AM406" s="69"/>
      <c r="AN406" s="69"/>
      <c r="AO406" s="80"/>
      <c r="AP406" s="80"/>
      <c r="AQ406" s="69"/>
      <c r="AR406" s="69"/>
      <c r="AS406" s="80"/>
      <c r="AT406" s="80"/>
      <c r="AU406" s="69"/>
      <c r="AV406" s="69"/>
      <c r="AW406" s="80"/>
      <c r="AX406" s="80"/>
      <c r="AY406" s="69"/>
      <c r="AZ406" s="69"/>
      <c r="BA406" s="80"/>
      <c r="BB406" s="80"/>
      <c r="BC406" s="69"/>
      <c r="BD406" s="69"/>
      <c r="BE406" s="80"/>
      <c r="BF406" s="80"/>
      <c r="BG406" s="69"/>
      <c r="BH406" s="69"/>
      <c r="BI406" s="80"/>
      <c r="BJ406" s="80"/>
      <c r="BK406" s="69"/>
      <c r="BL406" s="69"/>
      <c r="BM406" s="80"/>
      <c r="BN406" s="80"/>
      <c r="BO406" s="69"/>
      <c r="BP406" s="69"/>
      <c r="BQ406" s="80"/>
      <c r="BR406" s="80"/>
      <c r="BS406" s="69"/>
      <c r="BT406" s="69"/>
      <c r="BU406" s="80"/>
      <c r="BV406" s="80"/>
      <c r="BW406" s="69"/>
      <c r="BX406" s="69"/>
      <c r="BY406" s="80"/>
      <c r="BZ406" s="80"/>
      <c r="CA406" s="69"/>
      <c r="CB406" s="69"/>
      <c r="CC406" s="80"/>
      <c r="CD406" s="80"/>
      <c r="CE406" s="69"/>
      <c r="CF406" s="69"/>
      <c r="CG406" s="69"/>
      <c r="CH406" s="69"/>
      <c r="CI406" s="69"/>
      <c r="CJ406" s="69"/>
      <c r="CK406" s="68"/>
      <c r="CL406" s="69"/>
      <c r="CM406" s="67"/>
      <c r="CN406" s="67"/>
      <c r="CO406" s="68"/>
      <c r="CP406" s="69"/>
      <c r="CQ406" s="67"/>
      <c r="CR406" s="67"/>
      <c r="CS406" s="81"/>
      <c r="CT406" s="69"/>
      <c r="CU406" s="69"/>
      <c r="CV406" s="69"/>
      <c r="CW406" s="69"/>
      <c r="CX406" s="69"/>
      <c r="CY406" s="69"/>
      <c r="CZ406" s="69"/>
      <c r="DA406" s="69"/>
    </row>
    <row r="407" spans="2:105">
      <c r="B407" s="67"/>
      <c r="C407" s="67"/>
      <c r="D407" s="67"/>
      <c r="E407" s="68"/>
      <c r="F407" s="69"/>
      <c r="G407" s="67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69"/>
      <c r="AE407" s="69"/>
      <c r="AF407" s="69"/>
      <c r="AG407" s="80"/>
      <c r="AH407" s="80"/>
      <c r="AI407" s="69"/>
      <c r="AJ407" s="69"/>
      <c r="AK407" s="80"/>
      <c r="AL407" s="80"/>
      <c r="AM407" s="69"/>
      <c r="AN407" s="69"/>
      <c r="AO407" s="80"/>
      <c r="AP407" s="80"/>
      <c r="AQ407" s="69"/>
      <c r="AR407" s="69"/>
      <c r="AS407" s="80"/>
      <c r="AT407" s="80"/>
      <c r="AU407" s="69"/>
      <c r="AV407" s="69"/>
      <c r="AW407" s="80"/>
      <c r="AX407" s="80"/>
      <c r="AY407" s="69"/>
      <c r="AZ407" s="69"/>
      <c r="BA407" s="80"/>
      <c r="BB407" s="80"/>
      <c r="BC407" s="69"/>
      <c r="BD407" s="69"/>
      <c r="BE407" s="80"/>
      <c r="BF407" s="80"/>
      <c r="BG407" s="69"/>
      <c r="BH407" s="69"/>
      <c r="BI407" s="80"/>
      <c r="BJ407" s="80"/>
      <c r="BK407" s="69"/>
      <c r="BL407" s="69"/>
      <c r="BM407" s="80"/>
      <c r="BN407" s="80"/>
      <c r="BO407" s="69"/>
      <c r="BP407" s="69"/>
      <c r="BQ407" s="80"/>
      <c r="BR407" s="80"/>
      <c r="BS407" s="69"/>
      <c r="BT407" s="69"/>
      <c r="BU407" s="80"/>
      <c r="BV407" s="80"/>
      <c r="BW407" s="69"/>
      <c r="BX407" s="69"/>
      <c r="BY407" s="80"/>
      <c r="BZ407" s="80"/>
      <c r="CA407" s="69"/>
      <c r="CB407" s="69"/>
      <c r="CC407" s="80"/>
      <c r="CD407" s="80"/>
      <c r="CE407" s="69"/>
      <c r="CF407" s="69"/>
      <c r="CG407" s="69"/>
      <c r="CH407" s="69"/>
      <c r="CI407" s="69"/>
      <c r="CJ407" s="69"/>
      <c r="CK407" s="68"/>
      <c r="CL407" s="69"/>
      <c r="CM407" s="67"/>
      <c r="CN407" s="67"/>
      <c r="CO407" s="68"/>
      <c r="CP407" s="69"/>
      <c r="CQ407" s="67"/>
      <c r="CR407" s="67"/>
      <c r="CS407" s="81"/>
      <c r="CT407" s="69"/>
      <c r="CU407" s="69"/>
      <c r="CV407" s="69"/>
      <c r="CW407" s="69"/>
      <c r="CX407" s="69"/>
      <c r="CY407" s="69"/>
      <c r="CZ407" s="69"/>
      <c r="DA407" s="69"/>
    </row>
    <row r="408" spans="2:105">
      <c r="B408" s="67"/>
      <c r="C408" s="67"/>
      <c r="D408" s="67"/>
      <c r="E408" s="68"/>
      <c r="F408" s="69"/>
      <c r="G408" s="67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69"/>
      <c r="AE408" s="69"/>
      <c r="AF408" s="69"/>
      <c r="AG408" s="80"/>
      <c r="AH408" s="80"/>
      <c r="AI408" s="69"/>
      <c r="AJ408" s="69"/>
      <c r="AK408" s="80"/>
      <c r="AL408" s="80"/>
      <c r="AM408" s="69"/>
      <c r="AN408" s="69"/>
      <c r="AO408" s="80"/>
      <c r="AP408" s="80"/>
      <c r="AQ408" s="69"/>
      <c r="AR408" s="69"/>
      <c r="AS408" s="80"/>
      <c r="AT408" s="80"/>
      <c r="AU408" s="69"/>
      <c r="AV408" s="69"/>
      <c r="AW408" s="80"/>
      <c r="AX408" s="80"/>
      <c r="AY408" s="69"/>
      <c r="AZ408" s="69"/>
      <c r="BA408" s="80"/>
      <c r="BB408" s="80"/>
      <c r="BC408" s="69"/>
      <c r="BD408" s="69"/>
      <c r="BE408" s="80"/>
      <c r="BF408" s="80"/>
      <c r="BG408" s="69"/>
      <c r="BH408" s="69"/>
      <c r="BI408" s="80"/>
      <c r="BJ408" s="80"/>
      <c r="BK408" s="69"/>
      <c r="BL408" s="69"/>
      <c r="BM408" s="80"/>
      <c r="BN408" s="80"/>
      <c r="BO408" s="69"/>
      <c r="BP408" s="69"/>
      <c r="BQ408" s="80"/>
      <c r="BR408" s="80"/>
      <c r="BS408" s="69"/>
      <c r="BT408" s="69"/>
      <c r="BU408" s="80"/>
      <c r="BV408" s="80"/>
      <c r="BW408" s="69"/>
      <c r="BX408" s="69"/>
      <c r="BY408" s="80"/>
      <c r="BZ408" s="80"/>
      <c r="CA408" s="69"/>
      <c r="CB408" s="69"/>
      <c r="CC408" s="80"/>
      <c r="CD408" s="80"/>
      <c r="CE408" s="69"/>
      <c r="CF408" s="69"/>
      <c r="CG408" s="69"/>
      <c r="CH408" s="69"/>
      <c r="CI408" s="69"/>
      <c r="CJ408" s="69"/>
      <c r="CK408" s="68"/>
      <c r="CL408" s="69"/>
      <c r="CM408" s="67"/>
      <c r="CN408" s="67"/>
      <c r="CO408" s="68"/>
      <c r="CP408" s="69"/>
      <c r="CQ408" s="67"/>
      <c r="CR408" s="67"/>
      <c r="CS408" s="81"/>
      <c r="CT408" s="69"/>
      <c r="CU408" s="69"/>
      <c r="CV408" s="69"/>
      <c r="CW408" s="69"/>
      <c r="CX408" s="69"/>
      <c r="CY408" s="69"/>
      <c r="CZ408" s="69"/>
      <c r="DA408" s="69"/>
    </row>
    <row r="409" spans="2:105">
      <c r="B409" s="67"/>
      <c r="C409" s="67"/>
      <c r="D409" s="67"/>
      <c r="E409" s="68"/>
      <c r="F409" s="69"/>
      <c r="G409" s="67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69"/>
      <c r="AE409" s="69"/>
      <c r="AF409" s="69"/>
      <c r="AG409" s="80"/>
      <c r="AH409" s="80"/>
      <c r="AI409" s="69"/>
      <c r="AJ409" s="69"/>
      <c r="AK409" s="80"/>
      <c r="AL409" s="80"/>
      <c r="AM409" s="69"/>
      <c r="AN409" s="69"/>
      <c r="AO409" s="80"/>
      <c r="AP409" s="80"/>
      <c r="AQ409" s="69"/>
      <c r="AR409" s="69"/>
      <c r="AS409" s="80"/>
      <c r="AT409" s="80"/>
      <c r="AU409" s="69"/>
      <c r="AV409" s="69"/>
      <c r="AW409" s="80"/>
      <c r="AX409" s="80"/>
      <c r="AY409" s="69"/>
      <c r="AZ409" s="69"/>
      <c r="BA409" s="80"/>
      <c r="BB409" s="80"/>
      <c r="BC409" s="69"/>
      <c r="BD409" s="69"/>
      <c r="BE409" s="80"/>
      <c r="BF409" s="80"/>
      <c r="BG409" s="69"/>
      <c r="BH409" s="69"/>
      <c r="BI409" s="80"/>
      <c r="BJ409" s="80"/>
      <c r="BK409" s="69"/>
      <c r="BL409" s="69"/>
      <c r="BM409" s="80"/>
      <c r="BN409" s="80"/>
      <c r="BO409" s="69"/>
      <c r="BP409" s="69"/>
      <c r="BQ409" s="80"/>
      <c r="BR409" s="80"/>
      <c r="BS409" s="69"/>
      <c r="BT409" s="69"/>
      <c r="BU409" s="80"/>
      <c r="BV409" s="80"/>
      <c r="BW409" s="69"/>
      <c r="BX409" s="69"/>
      <c r="BY409" s="80"/>
      <c r="BZ409" s="80"/>
      <c r="CA409" s="69"/>
      <c r="CB409" s="69"/>
      <c r="CC409" s="80"/>
      <c r="CD409" s="80"/>
      <c r="CE409" s="69"/>
      <c r="CF409" s="69"/>
      <c r="CG409" s="69"/>
      <c r="CH409" s="69"/>
      <c r="CI409" s="69"/>
      <c r="CJ409" s="69"/>
      <c r="CK409" s="68"/>
      <c r="CL409" s="69"/>
      <c r="CM409" s="67"/>
      <c r="CN409" s="67"/>
      <c r="CO409" s="68"/>
      <c r="CP409" s="69"/>
      <c r="CQ409" s="67"/>
      <c r="CR409" s="67"/>
      <c r="CS409" s="81"/>
      <c r="CT409" s="69"/>
      <c r="CU409" s="69"/>
      <c r="CV409" s="69"/>
      <c r="CW409" s="69"/>
      <c r="CX409" s="69"/>
      <c r="CY409" s="69"/>
      <c r="CZ409" s="69"/>
      <c r="DA409" s="69"/>
    </row>
    <row r="410" spans="2:105">
      <c r="B410" s="67"/>
      <c r="C410" s="67"/>
      <c r="D410" s="67"/>
      <c r="E410" s="68"/>
      <c r="F410" s="69"/>
      <c r="G410" s="67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69"/>
      <c r="AE410" s="69"/>
      <c r="AF410" s="69"/>
      <c r="AG410" s="80"/>
      <c r="AH410" s="80"/>
      <c r="AI410" s="69"/>
      <c r="AJ410" s="69"/>
      <c r="AK410" s="80"/>
      <c r="AL410" s="80"/>
      <c r="AM410" s="69"/>
      <c r="AN410" s="69"/>
      <c r="AO410" s="80"/>
      <c r="AP410" s="80"/>
      <c r="AQ410" s="69"/>
      <c r="AR410" s="69"/>
      <c r="AS410" s="80"/>
      <c r="AT410" s="80"/>
      <c r="AU410" s="69"/>
      <c r="AV410" s="69"/>
      <c r="AW410" s="80"/>
      <c r="AX410" s="80"/>
      <c r="AY410" s="69"/>
      <c r="AZ410" s="69"/>
      <c r="BA410" s="80"/>
      <c r="BB410" s="80"/>
      <c r="BC410" s="69"/>
      <c r="BD410" s="69"/>
      <c r="BE410" s="80"/>
      <c r="BF410" s="80"/>
      <c r="BG410" s="69"/>
      <c r="BH410" s="69"/>
      <c r="BI410" s="80"/>
      <c r="BJ410" s="80"/>
      <c r="BK410" s="69"/>
      <c r="BL410" s="69"/>
      <c r="BM410" s="80"/>
      <c r="BN410" s="80"/>
      <c r="BO410" s="69"/>
      <c r="BP410" s="69"/>
      <c r="BQ410" s="80"/>
      <c r="BR410" s="80"/>
      <c r="BS410" s="69"/>
      <c r="BT410" s="69"/>
      <c r="BU410" s="80"/>
      <c r="BV410" s="80"/>
      <c r="BW410" s="69"/>
      <c r="BX410" s="69"/>
      <c r="BY410" s="80"/>
      <c r="BZ410" s="80"/>
      <c r="CA410" s="69"/>
      <c r="CB410" s="69"/>
      <c r="CC410" s="80"/>
      <c r="CD410" s="80"/>
      <c r="CE410" s="69"/>
      <c r="CF410" s="69"/>
      <c r="CG410" s="69"/>
      <c r="CH410" s="69"/>
      <c r="CI410" s="69"/>
      <c r="CJ410" s="69"/>
      <c r="CK410" s="68"/>
      <c r="CL410" s="69"/>
      <c r="CM410" s="67"/>
      <c r="CN410" s="67"/>
      <c r="CO410" s="68"/>
      <c r="CP410" s="69"/>
      <c r="CQ410" s="67"/>
      <c r="CR410" s="67"/>
      <c r="CS410" s="81"/>
      <c r="CT410" s="69"/>
      <c r="CU410" s="69"/>
      <c r="CV410" s="69"/>
      <c r="CW410" s="69"/>
      <c r="CX410" s="69"/>
      <c r="CY410" s="69"/>
      <c r="CZ410" s="69"/>
      <c r="DA410" s="69"/>
    </row>
    <row r="411" spans="2:105">
      <c r="B411" s="67"/>
      <c r="C411" s="67"/>
      <c r="D411" s="67"/>
      <c r="E411" s="68"/>
      <c r="F411" s="69"/>
      <c r="G411" s="67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69"/>
      <c r="AE411" s="69"/>
      <c r="AF411" s="69"/>
      <c r="AG411" s="80"/>
      <c r="AH411" s="80"/>
      <c r="AI411" s="69"/>
      <c r="AJ411" s="69"/>
      <c r="AK411" s="80"/>
      <c r="AL411" s="80"/>
      <c r="AM411" s="69"/>
      <c r="AN411" s="69"/>
      <c r="AO411" s="80"/>
      <c r="AP411" s="80"/>
      <c r="AQ411" s="69"/>
      <c r="AR411" s="69"/>
      <c r="AS411" s="80"/>
      <c r="AT411" s="80"/>
      <c r="AU411" s="69"/>
      <c r="AV411" s="69"/>
      <c r="AW411" s="80"/>
      <c r="AX411" s="80"/>
      <c r="AY411" s="69"/>
      <c r="AZ411" s="69"/>
      <c r="BA411" s="80"/>
      <c r="BB411" s="80"/>
      <c r="BC411" s="69"/>
      <c r="BD411" s="69"/>
      <c r="BE411" s="80"/>
      <c r="BF411" s="80"/>
      <c r="BG411" s="69"/>
      <c r="BH411" s="69"/>
      <c r="BI411" s="80"/>
      <c r="BJ411" s="80"/>
      <c r="BK411" s="69"/>
      <c r="BL411" s="69"/>
      <c r="BM411" s="80"/>
      <c r="BN411" s="80"/>
      <c r="BO411" s="69"/>
      <c r="BP411" s="69"/>
      <c r="BQ411" s="80"/>
      <c r="BR411" s="80"/>
      <c r="BS411" s="69"/>
      <c r="BT411" s="69"/>
      <c r="BU411" s="80"/>
      <c r="BV411" s="80"/>
      <c r="BW411" s="69"/>
      <c r="BX411" s="69"/>
      <c r="BY411" s="80"/>
      <c r="BZ411" s="80"/>
      <c r="CA411" s="69"/>
      <c r="CB411" s="69"/>
      <c r="CC411" s="80"/>
      <c r="CD411" s="80"/>
      <c r="CE411" s="69"/>
      <c r="CF411" s="69"/>
      <c r="CG411" s="69"/>
      <c r="CH411" s="69"/>
      <c r="CI411" s="69"/>
      <c r="CJ411" s="69"/>
      <c r="CK411" s="68"/>
      <c r="CL411" s="69"/>
      <c r="CM411" s="67"/>
      <c r="CN411" s="67"/>
      <c r="CO411" s="68"/>
      <c r="CP411" s="69"/>
      <c r="CQ411" s="67"/>
      <c r="CR411" s="67"/>
      <c r="CS411" s="81"/>
      <c r="CT411" s="69"/>
      <c r="CU411" s="69"/>
      <c r="CV411" s="69"/>
      <c r="CW411" s="69"/>
      <c r="CX411" s="69"/>
      <c r="CY411" s="69"/>
      <c r="CZ411" s="69"/>
      <c r="DA411" s="69"/>
    </row>
    <row r="412" spans="2:105">
      <c r="B412" s="67"/>
      <c r="C412" s="67"/>
      <c r="D412" s="67"/>
      <c r="E412" s="68"/>
      <c r="F412" s="69"/>
      <c r="G412" s="67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69"/>
      <c r="AE412" s="69"/>
      <c r="AF412" s="69"/>
      <c r="AG412" s="80"/>
      <c r="AH412" s="80"/>
      <c r="AI412" s="69"/>
      <c r="AJ412" s="69"/>
      <c r="AK412" s="80"/>
      <c r="AL412" s="80"/>
      <c r="AM412" s="69"/>
      <c r="AN412" s="69"/>
      <c r="AO412" s="80"/>
      <c r="AP412" s="80"/>
      <c r="AQ412" s="69"/>
      <c r="AR412" s="69"/>
      <c r="AS412" s="80"/>
      <c r="AT412" s="80"/>
      <c r="AU412" s="69"/>
      <c r="AV412" s="69"/>
      <c r="AW412" s="80"/>
      <c r="AX412" s="80"/>
      <c r="AY412" s="69"/>
      <c r="AZ412" s="69"/>
      <c r="BA412" s="80"/>
      <c r="BB412" s="80"/>
      <c r="BC412" s="69"/>
      <c r="BD412" s="69"/>
      <c r="BE412" s="80"/>
      <c r="BF412" s="80"/>
      <c r="BG412" s="69"/>
      <c r="BH412" s="69"/>
      <c r="BI412" s="80"/>
      <c r="BJ412" s="80"/>
      <c r="BK412" s="69"/>
      <c r="BL412" s="69"/>
      <c r="BM412" s="80"/>
      <c r="BN412" s="80"/>
      <c r="BO412" s="69"/>
      <c r="BP412" s="69"/>
      <c r="BQ412" s="80"/>
      <c r="BR412" s="80"/>
      <c r="BS412" s="69"/>
      <c r="BT412" s="69"/>
      <c r="BU412" s="80"/>
      <c r="BV412" s="80"/>
      <c r="BW412" s="69"/>
      <c r="BX412" s="69"/>
      <c r="BY412" s="80"/>
      <c r="BZ412" s="80"/>
      <c r="CA412" s="69"/>
      <c r="CB412" s="69"/>
      <c r="CC412" s="80"/>
      <c r="CD412" s="80"/>
      <c r="CE412" s="69"/>
      <c r="CF412" s="69"/>
      <c r="CG412" s="69"/>
      <c r="CH412" s="69"/>
      <c r="CI412" s="69"/>
      <c r="CJ412" s="69"/>
      <c r="CK412" s="68"/>
      <c r="CL412" s="69"/>
      <c r="CM412" s="67"/>
      <c r="CN412" s="67"/>
      <c r="CO412" s="68"/>
      <c r="CP412" s="69"/>
      <c r="CQ412" s="67"/>
      <c r="CR412" s="67"/>
      <c r="CS412" s="81"/>
      <c r="CT412" s="69"/>
      <c r="CU412" s="69"/>
      <c r="CV412" s="69"/>
      <c r="CW412" s="69"/>
      <c r="CX412" s="69"/>
      <c r="CY412" s="69"/>
      <c r="CZ412" s="69"/>
      <c r="DA412" s="69"/>
    </row>
    <row r="413" spans="2:105">
      <c r="B413" s="67"/>
      <c r="C413" s="67"/>
      <c r="D413" s="67"/>
      <c r="E413" s="68"/>
      <c r="F413" s="69"/>
      <c r="G413" s="67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69"/>
      <c r="AE413" s="69"/>
      <c r="AF413" s="69"/>
      <c r="AG413" s="80"/>
      <c r="AH413" s="80"/>
      <c r="AI413" s="69"/>
      <c r="AJ413" s="69"/>
      <c r="AK413" s="80"/>
      <c r="AL413" s="80"/>
      <c r="AM413" s="69"/>
      <c r="AN413" s="69"/>
      <c r="AO413" s="80"/>
      <c r="AP413" s="80"/>
      <c r="AQ413" s="69"/>
      <c r="AR413" s="69"/>
      <c r="AS413" s="80"/>
      <c r="AT413" s="80"/>
      <c r="AU413" s="69"/>
      <c r="AV413" s="69"/>
      <c r="AW413" s="80"/>
      <c r="AX413" s="80"/>
      <c r="AY413" s="69"/>
      <c r="AZ413" s="69"/>
      <c r="BA413" s="80"/>
      <c r="BB413" s="80"/>
      <c r="BC413" s="69"/>
      <c r="BD413" s="69"/>
      <c r="BE413" s="80"/>
      <c r="BF413" s="80"/>
      <c r="BG413" s="69"/>
      <c r="BH413" s="69"/>
      <c r="BI413" s="80"/>
      <c r="BJ413" s="80"/>
      <c r="BK413" s="69"/>
      <c r="BL413" s="69"/>
      <c r="BM413" s="80"/>
      <c r="BN413" s="80"/>
      <c r="BO413" s="69"/>
      <c r="BP413" s="69"/>
      <c r="BQ413" s="80"/>
      <c r="BR413" s="80"/>
      <c r="BS413" s="69"/>
      <c r="BT413" s="69"/>
      <c r="BU413" s="80"/>
      <c r="BV413" s="80"/>
      <c r="BW413" s="69"/>
      <c r="BX413" s="69"/>
      <c r="BY413" s="80"/>
      <c r="BZ413" s="80"/>
      <c r="CA413" s="69"/>
      <c r="CB413" s="69"/>
      <c r="CC413" s="80"/>
      <c r="CD413" s="80"/>
      <c r="CE413" s="69"/>
      <c r="CF413" s="69"/>
      <c r="CG413" s="69"/>
      <c r="CH413" s="69"/>
      <c r="CI413" s="69"/>
      <c r="CJ413" s="69"/>
      <c r="CK413" s="68"/>
      <c r="CL413" s="69"/>
      <c r="CM413" s="67"/>
      <c r="CN413" s="67"/>
      <c r="CO413" s="68"/>
      <c r="CP413" s="69"/>
      <c r="CQ413" s="67"/>
      <c r="CR413" s="67"/>
      <c r="CS413" s="81"/>
      <c r="CT413" s="69"/>
      <c r="CU413" s="69"/>
      <c r="CV413" s="69"/>
      <c r="CW413" s="69"/>
      <c r="CX413" s="69"/>
      <c r="CY413" s="69"/>
      <c r="CZ413" s="69"/>
      <c r="DA413" s="69"/>
    </row>
    <row r="414" spans="2:105">
      <c r="B414" s="67"/>
      <c r="C414" s="67"/>
      <c r="D414" s="67"/>
      <c r="E414" s="68"/>
      <c r="F414" s="69"/>
      <c r="G414" s="67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69"/>
      <c r="AE414" s="69"/>
      <c r="AF414" s="69"/>
      <c r="AG414" s="80"/>
      <c r="AH414" s="80"/>
      <c r="AI414" s="69"/>
      <c r="AJ414" s="69"/>
      <c r="AK414" s="80"/>
      <c r="AL414" s="80"/>
      <c r="AM414" s="69"/>
      <c r="AN414" s="69"/>
      <c r="AO414" s="80"/>
      <c r="AP414" s="80"/>
      <c r="AQ414" s="69"/>
      <c r="AR414" s="69"/>
      <c r="AS414" s="80"/>
      <c r="AT414" s="80"/>
      <c r="AU414" s="69"/>
      <c r="AV414" s="69"/>
      <c r="AW414" s="80"/>
      <c r="AX414" s="80"/>
      <c r="AY414" s="69"/>
      <c r="AZ414" s="69"/>
      <c r="BA414" s="80"/>
      <c r="BB414" s="80"/>
      <c r="BC414" s="69"/>
      <c r="BD414" s="69"/>
      <c r="BE414" s="80"/>
      <c r="BF414" s="80"/>
      <c r="BG414" s="69"/>
      <c r="BH414" s="69"/>
      <c r="BI414" s="80"/>
      <c r="BJ414" s="80"/>
      <c r="BK414" s="69"/>
      <c r="BL414" s="69"/>
      <c r="BM414" s="80"/>
      <c r="BN414" s="80"/>
      <c r="BO414" s="69"/>
      <c r="BP414" s="69"/>
      <c r="BQ414" s="80"/>
      <c r="BR414" s="80"/>
      <c r="BS414" s="69"/>
      <c r="BT414" s="69"/>
      <c r="BU414" s="80"/>
      <c r="BV414" s="80"/>
      <c r="BW414" s="69"/>
      <c r="BX414" s="69"/>
      <c r="BY414" s="80"/>
      <c r="BZ414" s="80"/>
      <c r="CA414" s="69"/>
      <c r="CB414" s="69"/>
      <c r="CC414" s="80"/>
      <c r="CD414" s="80"/>
      <c r="CE414" s="69"/>
      <c r="CF414" s="69"/>
      <c r="CG414" s="69"/>
      <c r="CH414" s="69"/>
      <c r="CI414" s="69"/>
      <c r="CJ414" s="69"/>
      <c r="CK414" s="68"/>
      <c r="CL414" s="69"/>
      <c r="CM414" s="67"/>
      <c r="CN414" s="67"/>
      <c r="CO414" s="68"/>
      <c r="CP414" s="69"/>
      <c r="CQ414" s="67"/>
      <c r="CR414" s="67"/>
      <c r="CS414" s="81"/>
      <c r="CT414" s="69"/>
      <c r="CU414" s="69"/>
      <c r="CV414" s="69"/>
      <c r="CW414" s="69"/>
      <c r="CX414" s="69"/>
      <c r="CY414" s="69"/>
      <c r="CZ414" s="69"/>
      <c r="DA414" s="69"/>
    </row>
    <row r="415" spans="2:105">
      <c r="B415" s="67"/>
      <c r="C415" s="67"/>
      <c r="D415" s="67"/>
      <c r="E415" s="68"/>
      <c r="F415" s="69"/>
      <c r="G415" s="67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69"/>
      <c r="AE415" s="69"/>
      <c r="AF415" s="69"/>
      <c r="AG415" s="80"/>
      <c r="AH415" s="80"/>
      <c r="AI415" s="69"/>
      <c r="AJ415" s="69"/>
      <c r="AK415" s="80"/>
      <c r="AL415" s="80"/>
      <c r="AM415" s="69"/>
      <c r="AN415" s="69"/>
      <c r="AO415" s="80"/>
      <c r="AP415" s="80"/>
      <c r="AQ415" s="69"/>
      <c r="AR415" s="69"/>
      <c r="AS415" s="80"/>
      <c r="AT415" s="80"/>
      <c r="AU415" s="69"/>
      <c r="AV415" s="69"/>
      <c r="AW415" s="80"/>
      <c r="AX415" s="80"/>
      <c r="AY415" s="69"/>
      <c r="AZ415" s="69"/>
      <c r="BA415" s="80"/>
      <c r="BB415" s="80"/>
      <c r="BC415" s="69"/>
      <c r="BD415" s="69"/>
      <c r="BE415" s="80"/>
      <c r="BF415" s="80"/>
      <c r="BG415" s="69"/>
      <c r="BH415" s="69"/>
      <c r="BI415" s="80"/>
      <c r="BJ415" s="80"/>
      <c r="BK415" s="69"/>
      <c r="BL415" s="69"/>
      <c r="BM415" s="80"/>
      <c r="BN415" s="80"/>
      <c r="BO415" s="69"/>
      <c r="BP415" s="69"/>
      <c r="BQ415" s="80"/>
      <c r="BR415" s="80"/>
      <c r="BS415" s="69"/>
      <c r="BT415" s="69"/>
      <c r="BU415" s="80"/>
      <c r="BV415" s="80"/>
      <c r="BW415" s="69"/>
      <c r="BX415" s="69"/>
      <c r="BY415" s="80"/>
      <c r="BZ415" s="80"/>
      <c r="CA415" s="69"/>
      <c r="CB415" s="69"/>
      <c r="CC415" s="80"/>
      <c r="CD415" s="80"/>
      <c r="CE415" s="69"/>
      <c r="CF415" s="69"/>
      <c r="CG415" s="69"/>
      <c r="CH415" s="69"/>
      <c r="CI415" s="69"/>
      <c r="CJ415" s="69"/>
      <c r="CK415" s="68"/>
      <c r="CL415" s="69"/>
      <c r="CM415" s="67"/>
      <c r="CN415" s="67"/>
      <c r="CO415" s="68"/>
      <c r="CP415" s="69"/>
      <c r="CQ415" s="67"/>
      <c r="CR415" s="67"/>
      <c r="CS415" s="81"/>
      <c r="CT415" s="69"/>
      <c r="CU415" s="69"/>
      <c r="CV415" s="69"/>
      <c r="CW415" s="69"/>
      <c r="CX415" s="69"/>
      <c r="CY415" s="69"/>
      <c r="CZ415" s="69"/>
      <c r="DA415" s="69"/>
    </row>
    <row r="416" spans="2:105">
      <c r="B416" s="67"/>
      <c r="C416" s="67"/>
      <c r="D416" s="67"/>
      <c r="E416" s="68"/>
      <c r="F416" s="69"/>
      <c r="G416" s="67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69"/>
      <c r="AE416" s="69"/>
      <c r="AF416" s="69"/>
      <c r="AG416" s="80"/>
      <c r="AH416" s="80"/>
      <c r="AI416" s="69"/>
      <c r="AJ416" s="69"/>
      <c r="AK416" s="80"/>
      <c r="AL416" s="80"/>
      <c r="AM416" s="69"/>
      <c r="AN416" s="69"/>
      <c r="AO416" s="80"/>
      <c r="AP416" s="80"/>
      <c r="AQ416" s="69"/>
      <c r="AR416" s="69"/>
      <c r="AS416" s="80"/>
      <c r="AT416" s="80"/>
      <c r="AU416" s="69"/>
      <c r="AV416" s="69"/>
      <c r="AW416" s="80"/>
      <c r="AX416" s="80"/>
      <c r="AY416" s="69"/>
      <c r="AZ416" s="69"/>
      <c r="BA416" s="80"/>
      <c r="BB416" s="80"/>
      <c r="BC416" s="69"/>
      <c r="BD416" s="69"/>
      <c r="BE416" s="80"/>
      <c r="BF416" s="80"/>
      <c r="BG416" s="69"/>
      <c r="BH416" s="69"/>
      <c r="BI416" s="80"/>
      <c r="BJ416" s="80"/>
      <c r="BK416" s="69"/>
      <c r="BL416" s="69"/>
      <c r="BM416" s="80"/>
      <c r="BN416" s="80"/>
      <c r="BO416" s="69"/>
      <c r="BP416" s="69"/>
      <c r="BQ416" s="80"/>
      <c r="BR416" s="80"/>
      <c r="BS416" s="69"/>
      <c r="BT416" s="69"/>
      <c r="BU416" s="80"/>
      <c r="BV416" s="80"/>
      <c r="BW416" s="69"/>
      <c r="BX416" s="69"/>
      <c r="BY416" s="80"/>
      <c r="BZ416" s="80"/>
      <c r="CA416" s="69"/>
      <c r="CB416" s="69"/>
      <c r="CC416" s="80"/>
      <c r="CD416" s="80"/>
      <c r="CE416" s="69"/>
      <c r="CF416" s="69"/>
      <c r="CG416" s="69"/>
      <c r="CH416" s="69"/>
      <c r="CI416" s="69"/>
      <c r="CJ416" s="69"/>
      <c r="CK416" s="68"/>
      <c r="CL416" s="69"/>
      <c r="CM416" s="67"/>
      <c r="CN416" s="67"/>
      <c r="CO416" s="68"/>
      <c r="CP416" s="69"/>
      <c r="CQ416" s="67"/>
      <c r="CR416" s="67"/>
      <c r="CS416" s="81"/>
      <c r="CT416" s="69"/>
      <c r="CU416" s="69"/>
      <c r="CV416" s="69"/>
      <c r="CW416" s="69"/>
      <c r="CX416" s="69"/>
      <c r="CY416" s="69"/>
      <c r="CZ416" s="69"/>
      <c r="DA416" s="69"/>
    </row>
    <row r="417" spans="2:105">
      <c r="B417" s="67"/>
      <c r="C417" s="67"/>
      <c r="D417" s="67"/>
      <c r="E417" s="68"/>
      <c r="F417" s="69"/>
      <c r="G417" s="67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69"/>
      <c r="AE417" s="69"/>
      <c r="AF417" s="69"/>
      <c r="AG417" s="80"/>
      <c r="AH417" s="80"/>
      <c r="AI417" s="69"/>
      <c r="AJ417" s="69"/>
      <c r="AK417" s="80"/>
      <c r="AL417" s="80"/>
      <c r="AM417" s="69"/>
      <c r="AN417" s="69"/>
      <c r="AO417" s="80"/>
      <c r="AP417" s="80"/>
      <c r="AQ417" s="69"/>
      <c r="AR417" s="69"/>
      <c r="AS417" s="80"/>
      <c r="AT417" s="80"/>
      <c r="AU417" s="69"/>
      <c r="AV417" s="69"/>
      <c r="AW417" s="80"/>
      <c r="AX417" s="80"/>
      <c r="AY417" s="69"/>
      <c r="AZ417" s="69"/>
      <c r="BA417" s="80"/>
      <c r="BB417" s="80"/>
      <c r="BC417" s="69"/>
      <c r="BD417" s="69"/>
      <c r="BE417" s="80"/>
      <c r="BF417" s="80"/>
      <c r="BG417" s="69"/>
      <c r="BH417" s="69"/>
      <c r="BI417" s="80"/>
      <c r="BJ417" s="80"/>
      <c r="BK417" s="69"/>
      <c r="BL417" s="69"/>
      <c r="BM417" s="80"/>
      <c r="BN417" s="80"/>
      <c r="BO417" s="69"/>
      <c r="BP417" s="69"/>
      <c r="BQ417" s="80"/>
      <c r="BR417" s="80"/>
      <c r="BS417" s="69"/>
      <c r="BT417" s="69"/>
      <c r="BU417" s="80"/>
      <c r="BV417" s="80"/>
      <c r="BW417" s="69"/>
      <c r="BX417" s="69"/>
      <c r="BY417" s="80"/>
      <c r="BZ417" s="80"/>
      <c r="CA417" s="69"/>
      <c r="CB417" s="69"/>
      <c r="CC417" s="80"/>
      <c r="CD417" s="80"/>
      <c r="CE417" s="69"/>
      <c r="CF417" s="69"/>
      <c r="CG417" s="69"/>
      <c r="CH417" s="69"/>
      <c r="CI417" s="69"/>
      <c r="CJ417" s="69"/>
      <c r="CK417" s="68"/>
      <c r="CL417" s="69"/>
      <c r="CM417" s="67"/>
      <c r="CN417" s="67"/>
      <c r="CO417" s="68"/>
      <c r="CP417" s="69"/>
      <c r="CQ417" s="67"/>
      <c r="CR417" s="67"/>
      <c r="CS417" s="81"/>
      <c r="CT417" s="69"/>
      <c r="CU417" s="69"/>
      <c r="CV417" s="69"/>
      <c r="CW417" s="69"/>
      <c r="CX417" s="69"/>
      <c r="CY417" s="69"/>
      <c r="CZ417" s="69"/>
      <c r="DA417" s="69"/>
    </row>
    <row r="418" spans="2:105">
      <c r="B418" s="67"/>
      <c r="C418" s="67"/>
      <c r="D418" s="67"/>
      <c r="E418" s="68"/>
      <c r="F418" s="69"/>
      <c r="G418" s="67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69"/>
      <c r="AE418" s="69"/>
      <c r="AF418" s="69"/>
      <c r="AG418" s="80"/>
      <c r="AH418" s="80"/>
      <c r="AI418" s="69"/>
      <c r="AJ418" s="69"/>
      <c r="AK418" s="80"/>
      <c r="AL418" s="80"/>
      <c r="AM418" s="69"/>
      <c r="AN418" s="69"/>
      <c r="AO418" s="80"/>
      <c r="AP418" s="80"/>
      <c r="AQ418" s="69"/>
      <c r="AR418" s="69"/>
      <c r="AS418" s="80"/>
      <c r="AT418" s="80"/>
      <c r="AU418" s="69"/>
      <c r="AV418" s="69"/>
      <c r="AW418" s="80"/>
      <c r="AX418" s="80"/>
      <c r="AY418" s="69"/>
      <c r="AZ418" s="69"/>
      <c r="BA418" s="80"/>
      <c r="BB418" s="80"/>
      <c r="BC418" s="69"/>
      <c r="BD418" s="69"/>
      <c r="BE418" s="80"/>
      <c r="BF418" s="80"/>
      <c r="BG418" s="69"/>
      <c r="BH418" s="69"/>
      <c r="BI418" s="80"/>
      <c r="BJ418" s="80"/>
      <c r="BK418" s="69"/>
      <c r="BL418" s="69"/>
      <c r="BM418" s="80"/>
      <c r="BN418" s="80"/>
      <c r="BO418" s="69"/>
      <c r="BP418" s="69"/>
      <c r="BQ418" s="80"/>
      <c r="BR418" s="80"/>
      <c r="BS418" s="69"/>
      <c r="BT418" s="69"/>
      <c r="BU418" s="80"/>
      <c r="BV418" s="80"/>
      <c r="BW418" s="69"/>
      <c r="BX418" s="69"/>
      <c r="BY418" s="80"/>
      <c r="BZ418" s="80"/>
      <c r="CA418" s="69"/>
      <c r="CB418" s="69"/>
      <c r="CC418" s="80"/>
      <c r="CD418" s="80"/>
      <c r="CE418" s="69"/>
      <c r="CF418" s="69"/>
      <c r="CG418" s="69"/>
      <c r="CH418" s="69"/>
      <c r="CI418" s="69"/>
      <c r="CJ418" s="69"/>
      <c r="CK418" s="68"/>
      <c r="CL418" s="69"/>
      <c r="CM418" s="67"/>
      <c r="CN418" s="67"/>
      <c r="CO418" s="68"/>
      <c r="CP418" s="69"/>
      <c r="CQ418" s="67"/>
      <c r="CR418" s="67"/>
      <c r="CS418" s="81"/>
      <c r="CT418" s="69"/>
      <c r="CU418" s="69"/>
      <c r="CV418" s="69"/>
      <c r="CW418" s="69"/>
      <c r="CX418" s="69"/>
      <c r="CY418" s="69"/>
      <c r="CZ418" s="69"/>
      <c r="DA418" s="69"/>
    </row>
    <row r="419" spans="2:105">
      <c r="B419" s="67"/>
      <c r="C419" s="67"/>
      <c r="D419" s="67"/>
      <c r="E419" s="68"/>
      <c r="F419" s="69"/>
      <c r="G419" s="67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69"/>
      <c r="AE419" s="69"/>
      <c r="AF419" s="69"/>
      <c r="AG419" s="80"/>
      <c r="AH419" s="80"/>
      <c r="AI419" s="69"/>
      <c r="AJ419" s="69"/>
      <c r="AK419" s="80"/>
      <c r="AL419" s="80"/>
      <c r="AM419" s="69"/>
      <c r="AN419" s="69"/>
      <c r="AO419" s="80"/>
      <c r="AP419" s="80"/>
      <c r="AQ419" s="69"/>
      <c r="AR419" s="69"/>
      <c r="AS419" s="80"/>
      <c r="AT419" s="80"/>
      <c r="AU419" s="69"/>
      <c r="AV419" s="69"/>
      <c r="AW419" s="80"/>
      <c r="AX419" s="80"/>
      <c r="AY419" s="69"/>
      <c r="AZ419" s="69"/>
      <c r="BA419" s="80"/>
      <c r="BB419" s="80"/>
      <c r="BC419" s="69"/>
      <c r="BD419" s="69"/>
      <c r="BE419" s="80"/>
      <c r="BF419" s="80"/>
      <c r="BG419" s="69"/>
      <c r="BH419" s="69"/>
      <c r="BI419" s="80"/>
      <c r="BJ419" s="80"/>
      <c r="BK419" s="69"/>
      <c r="BL419" s="69"/>
      <c r="BM419" s="80"/>
      <c r="BN419" s="80"/>
      <c r="BO419" s="69"/>
      <c r="BP419" s="69"/>
      <c r="BQ419" s="80"/>
      <c r="BR419" s="80"/>
      <c r="BS419" s="69"/>
      <c r="BT419" s="69"/>
      <c r="BU419" s="80"/>
      <c r="BV419" s="80"/>
      <c r="BW419" s="69"/>
      <c r="BX419" s="69"/>
      <c r="BY419" s="80"/>
      <c r="BZ419" s="80"/>
      <c r="CA419" s="69"/>
      <c r="CB419" s="69"/>
      <c r="CC419" s="80"/>
      <c r="CD419" s="80"/>
      <c r="CE419" s="69"/>
      <c r="CF419" s="69"/>
      <c r="CG419" s="69"/>
      <c r="CH419" s="69"/>
      <c r="CI419" s="69"/>
      <c r="CJ419" s="69"/>
      <c r="CK419" s="68"/>
      <c r="CL419" s="69"/>
      <c r="CM419" s="67"/>
      <c r="CN419" s="67"/>
      <c r="CO419" s="68"/>
      <c r="CP419" s="69"/>
      <c r="CQ419" s="67"/>
      <c r="CR419" s="67"/>
      <c r="CS419" s="81"/>
      <c r="CT419" s="69"/>
      <c r="CU419" s="69"/>
      <c r="CV419" s="69"/>
      <c r="CW419" s="69"/>
      <c r="CX419" s="69"/>
      <c r="CY419" s="69"/>
      <c r="CZ419" s="69"/>
      <c r="DA419" s="69"/>
    </row>
    <row r="420" spans="2:105">
      <c r="B420" s="67"/>
      <c r="C420" s="67"/>
      <c r="D420" s="67"/>
      <c r="E420" s="68"/>
      <c r="F420" s="69"/>
      <c r="G420" s="67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69"/>
      <c r="AE420" s="69"/>
      <c r="AF420" s="69"/>
      <c r="AG420" s="80"/>
      <c r="AH420" s="80"/>
      <c r="AI420" s="69"/>
      <c r="AJ420" s="69"/>
      <c r="AK420" s="80"/>
      <c r="AL420" s="80"/>
      <c r="AM420" s="69"/>
      <c r="AN420" s="69"/>
      <c r="AO420" s="80"/>
      <c r="AP420" s="80"/>
      <c r="AQ420" s="69"/>
      <c r="AR420" s="69"/>
      <c r="AS420" s="80"/>
      <c r="AT420" s="80"/>
      <c r="AU420" s="69"/>
      <c r="AV420" s="69"/>
      <c r="AW420" s="80"/>
      <c r="AX420" s="80"/>
      <c r="AY420" s="69"/>
      <c r="AZ420" s="69"/>
      <c r="BA420" s="80"/>
      <c r="BB420" s="80"/>
      <c r="BC420" s="69"/>
      <c r="BD420" s="69"/>
      <c r="BE420" s="80"/>
      <c r="BF420" s="80"/>
      <c r="BG420" s="69"/>
      <c r="BH420" s="69"/>
      <c r="BI420" s="80"/>
      <c r="BJ420" s="80"/>
      <c r="BK420" s="69"/>
      <c r="BL420" s="69"/>
      <c r="BM420" s="80"/>
      <c r="BN420" s="80"/>
      <c r="BO420" s="69"/>
      <c r="BP420" s="69"/>
      <c r="BQ420" s="80"/>
      <c r="BR420" s="80"/>
      <c r="BS420" s="69"/>
      <c r="BT420" s="69"/>
      <c r="BU420" s="80"/>
      <c r="BV420" s="80"/>
      <c r="BW420" s="69"/>
      <c r="BX420" s="69"/>
      <c r="BY420" s="80"/>
      <c r="BZ420" s="80"/>
      <c r="CA420" s="69"/>
      <c r="CB420" s="69"/>
      <c r="CC420" s="80"/>
      <c r="CD420" s="80"/>
      <c r="CE420" s="69"/>
      <c r="CF420" s="69"/>
      <c r="CG420" s="69"/>
      <c r="CH420" s="69"/>
      <c r="CI420" s="69"/>
      <c r="CJ420" s="69"/>
      <c r="CK420" s="68"/>
      <c r="CL420" s="69"/>
      <c r="CM420" s="67"/>
      <c r="CN420" s="67"/>
      <c r="CO420" s="68"/>
      <c r="CP420" s="69"/>
      <c r="CQ420" s="67"/>
      <c r="CR420" s="67"/>
      <c r="CS420" s="81"/>
      <c r="CT420" s="69"/>
      <c r="CU420" s="69"/>
      <c r="CV420" s="69"/>
      <c r="CW420" s="69"/>
      <c r="CX420" s="69"/>
      <c r="CY420" s="69"/>
      <c r="CZ420" s="69"/>
      <c r="DA420" s="69"/>
    </row>
    <row r="421" spans="2:105">
      <c r="B421" s="67"/>
      <c r="C421" s="67"/>
      <c r="D421" s="67"/>
      <c r="E421" s="68"/>
      <c r="F421" s="69"/>
      <c r="G421" s="67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69"/>
      <c r="AE421" s="69"/>
      <c r="AF421" s="69"/>
      <c r="AG421" s="80"/>
      <c r="AH421" s="80"/>
      <c r="AI421" s="69"/>
      <c r="AJ421" s="69"/>
      <c r="AK421" s="80"/>
      <c r="AL421" s="80"/>
      <c r="AM421" s="69"/>
      <c r="AN421" s="69"/>
      <c r="AO421" s="80"/>
      <c r="AP421" s="80"/>
      <c r="AQ421" s="69"/>
      <c r="AR421" s="69"/>
      <c r="AS421" s="80"/>
      <c r="AT421" s="80"/>
      <c r="AU421" s="69"/>
      <c r="AV421" s="69"/>
      <c r="AW421" s="80"/>
      <c r="AX421" s="80"/>
      <c r="AY421" s="69"/>
      <c r="AZ421" s="69"/>
      <c r="BA421" s="80"/>
      <c r="BB421" s="80"/>
      <c r="BC421" s="69"/>
      <c r="BD421" s="69"/>
      <c r="BE421" s="80"/>
      <c r="BF421" s="80"/>
      <c r="BG421" s="69"/>
      <c r="BH421" s="69"/>
      <c r="BI421" s="80"/>
      <c r="BJ421" s="80"/>
      <c r="BK421" s="69"/>
      <c r="BL421" s="69"/>
      <c r="BM421" s="80"/>
      <c r="BN421" s="80"/>
      <c r="BO421" s="69"/>
      <c r="BP421" s="69"/>
      <c r="BQ421" s="80"/>
      <c r="BR421" s="80"/>
      <c r="BS421" s="69"/>
      <c r="BT421" s="69"/>
      <c r="BU421" s="80"/>
      <c r="BV421" s="80"/>
      <c r="BW421" s="69"/>
      <c r="BX421" s="69"/>
      <c r="BY421" s="80"/>
      <c r="BZ421" s="80"/>
      <c r="CA421" s="69"/>
      <c r="CB421" s="69"/>
      <c r="CC421" s="80"/>
      <c r="CD421" s="80"/>
      <c r="CE421" s="69"/>
      <c r="CF421" s="69"/>
      <c r="CG421" s="69"/>
      <c r="CH421" s="69"/>
      <c r="CI421" s="69"/>
      <c r="CJ421" s="69"/>
      <c r="CK421" s="68"/>
      <c r="CL421" s="69"/>
      <c r="CM421" s="67"/>
      <c r="CN421" s="67"/>
      <c r="CO421" s="68"/>
      <c r="CP421" s="69"/>
      <c r="CQ421" s="67"/>
      <c r="CR421" s="67"/>
      <c r="CS421" s="81"/>
      <c r="CT421" s="69"/>
      <c r="CU421" s="69"/>
      <c r="CV421" s="69"/>
      <c r="CW421" s="69"/>
      <c r="CX421" s="69"/>
      <c r="CY421" s="69"/>
      <c r="CZ421" s="69"/>
      <c r="DA421" s="69"/>
    </row>
    <row r="422" spans="2:105">
      <c r="B422" s="67"/>
      <c r="C422" s="67"/>
      <c r="D422" s="67"/>
      <c r="E422" s="68"/>
      <c r="F422" s="69"/>
      <c r="G422" s="67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69"/>
      <c r="AE422" s="69"/>
      <c r="AF422" s="69"/>
      <c r="AG422" s="80"/>
      <c r="AH422" s="80"/>
      <c r="AI422" s="69"/>
      <c r="AJ422" s="69"/>
      <c r="AK422" s="80"/>
      <c r="AL422" s="80"/>
      <c r="AM422" s="69"/>
      <c r="AN422" s="69"/>
      <c r="AO422" s="80"/>
      <c r="AP422" s="80"/>
      <c r="AQ422" s="69"/>
      <c r="AR422" s="69"/>
      <c r="AS422" s="80"/>
      <c r="AT422" s="80"/>
      <c r="AU422" s="69"/>
      <c r="AV422" s="69"/>
      <c r="AW422" s="80"/>
      <c r="AX422" s="80"/>
      <c r="AY422" s="69"/>
      <c r="AZ422" s="69"/>
      <c r="BA422" s="80"/>
      <c r="BB422" s="80"/>
      <c r="BC422" s="69"/>
      <c r="BD422" s="69"/>
      <c r="BE422" s="80"/>
      <c r="BF422" s="80"/>
      <c r="BG422" s="69"/>
      <c r="BH422" s="69"/>
      <c r="BI422" s="80"/>
      <c r="BJ422" s="80"/>
      <c r="BK422" s="69"/>
      <c r="BL422" s="69"/>
      <c r="BM422" s="80"/>
      <c r="BN422" s="80"/>
      <c r="BO422" s="69"/>
      <c r="BP422" s="69"/>
      <c r="BQ422" s="80"/>
      <c r="BR422" s="80"/>
      <c r="BS422" s="69"/>
      <c r="BT422" s="69"/>
      <c r="BU422" s="80"/>
      <c r="BV422" s="80"/>
      <c r="BW422" s="69"/>
      <c r="BX422" s="69"/>
      <c r="BY422" s="80"/>
      <c r="BZ422" s="80"/>
      <c r="CA422" s="69"/>
      <c r="CB422" s="69"/>
      <c r="CC422" s="80"/>
      <c r="CD422" s="80"/>
      <c r="CE422" s="69"/>
      <c r="CF422" s="69"/>
      <c r="CG422" s="69"/>
      <c r="CH422" s="69"/>
      <c r="CI422" s="69"/>
      <c r="CJ422" s="69"/>
      <c r="CK422" s="68"/>
      <c r="CL422" s="69"/>
      <c r="CM422" s="67"/>
      <c r="CN422" s="67"/>
      <c r="CO422" s="68"/>
      <c r="CP422" s="69"/>
      <c r="CQ422" s="67"/>
      <c r="CR422" s="67"/>
      <c r="CS422" s="81"/>
      <c r="CT422" s="69"/>
      <c r="CU422" s="69"/>
      <c r="CV422" s="69"/>
      <c r="CW422" s="69"/>
      <c r="CX422" s="69"/>
      <c r="CY422" s="69"/>
      <c r="CZ422" s="69"/>
      <c r="DA422" s="69"/>
    </row>
    <row r="423" spans="2:105">
      <c r="B423" s="67"/>
      <c r="C423" s="67"/>
      <c r="D423" s="67"/>
      <c r="E423" s="68"/>
      <c r="F423" s="69"/>
      <c r="G423" s="67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69"/>
      <c r="AE423" s="69"/>
      <c r="AF423" s="69"/>
      <c r="AG423" s="80"/>
      <c r="AH423" s="80"/>
      <c r="AI423" s="69"/>
      <c r="AJ423" s="69"/>
      <c r="AK423" s="80"/>
      <c r="AL423" s="80"/>
      <c r="AM423" s="69"/>
      <c r="AN423" s="69"/>
      <c r="AO423" s="80"/>
      <c r="AP423" s="80"/>
      <c r="AQ423" s="69"/>
      <c r="AR423" s="69"/>
      <c r="AS423" s="80"/>
      <c r="AT423" s="80"/>
      <c r="AU423" s="69"/>
      <c r="AV423" s="69"/>
      <c r="AW423" s="80"/>
      <c r="AX423" s="80"/>
      <c r="AY423" s="69"/>
      <c r="AZ423" s="69"/>
      <c r="BA423" s="80"/>
      <c r="BB423" s="80"/>
      <c r="BC423" s="69"/>
      <c r="BD423" s="69"/>
      <c r="BE423" s="80"/>
      <c r="BF423" s="80"/>
      <c r="BG423" s="69"/>
      <c r="BH423" s="69"/>
      <c r="BI423" s="80"/>
      <c r="BJ423" s="80"/>
      <c r="BK423" s="69"/>
      <c r="BL423" s="69"/>
      <c r="BM423" s="80"/>
      <c r="BN423" s="80"/>
      <c r="BO423" s="69"/>
      <c r="BP423" s="69"/>
      <c r="BQ423" s="80"/>
      <c r="BR423" s="80"/>
      <c r="BS423" s="69"/>
      <c r="BT423" s="69"/>
      <c r="BU423" s="80"/>
      <c r="BV423" s="80"/>
      <c r="BW423" s="69"/>
      <c r="BX423" s="69"/>
      <c r="BY423" s="80"/>
      <c r="BZ423" s="80"/>
      <c r="CA423" s="69"/>
      <c r="CB423" s="69"/>
      <c r="CC423" s="80"/>
      <c r="CD423" s="80"/>
      <c r="CE423" s="69"/>
      <c r="CF423" s="69"/>
      <c r="CG423" s="69"/>
      <c r="CH423" s="69"/>
      <c r="CI423" s="69"/>
      <c r="CJ423" s="69"/>
      <c r="CK423" s="68"/>
      <c r="CL423" s="69"/>
      <c r="CM423" s="67"/>
      <c r="CN423" s="67"/>
      <c r="CO423" s="68"/>
      <c r="CP423" s="69"/>
      <c r="CQ423" s="67"/>
      <c r="CR423" s="67"/>
      <c r="CS423" s="81"/>
      <c r="CT423" s="69"/>
      <c r="CU423" s="69"/>
      <c r="CV423" s="69"/>
      <c r="CW423" s="69"/>
      <c r="CX423" s="69"/>
      <c r="CY423" s="69"/>
      <c r="CZ423" s="69"/>
      <c r="DA423" s="69"/>
    </row>
    <row r="424" spans="2:105">
      <c r="B424" s="67"/>
      <c r="C424" s="67"/>
      <c r="D424" s="67"/>
      <c r="E424" s="68"/>
      <c r="F424" s="69"/>
      <c r="G424" s="67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69"/>
      <c r="AE424" s="69"/>
      <c r="AF424" s="69"/>
      <c r="AG424" s="80"/>
      <c r="AH424" s="80"/>
      <c r="AI424" s="69"/>
      <c r="AJ424" s="69"/>
      <c r="AK424" s="80"/>
      <c r="AL424" s="80"/>
      <c r="AM424" s="69"/>
      <c r="AN424" s="69"/>
      <c r="AO424" s="80"/>
      <c r="AP424" s="80"/>
      <c r="AQ424" s="69"/>
      <c r="AR424" s="69"/>
      <c r="AS424" s="80"/>
      <c r="AT424" s="80"/>
      <c r="AU424" s="69"/>
      <c r="AV424" s="69"/>
      <c r="AW424" s="80"/>
      <c r="AX424" s="80"/>
      <c r="AY424" s="69"/>
      <c r="AZ424" s="69"/>
      <c r="BA424" s="80"/>
      <c r="BB424" s="80"/>
      <c r="BC424" s="69"/>
      <c r="BD424" s="69"/>
      <c r="BE424" s="80"/>
      <c r="BF424" s="80"/>
      <c r="BG424" s="69"/>
      <c r="BH424" s="69"/>
      <c r="BI424" s="80"/>
      <c r="BJ424" s="80"/>
      <c r="BK424" s="69"/>
      <c r="BL424" s="69"/>
      <c r="BM424" s="80"/>
      <c r="BN424" s="80"/>
      <c r="BO424" s="69"/>
      <c r="BP424" s="69"/>
      <c r="BQ424" s="80"/>
      <c r="BR424" s="80"/>
      <c r="BS424" s="69"/>
      <c r="BT424" s="69"/>
      <c r="BU424" s="80"/>
      <c r="BV424" s="80"/>
      <c r="BW424" s="69"/>
      <c r="BX424" s="69"/>
      <c r="BY424" s="80"/>
      <c r="BZ424" s="80"/>
      <c r="CA424" s="69"/>
      <c r="CB424" s="69"/>
      <c r="CC424" s="80"/>
      <c r="CD424" s="80"/>
      <c r="CE424" s="69"/>
      <c r="CF424" s="69"/>
      <c r="CG424" s="69"/>
      <c r="CH424" s="69"/>
      <c r="CI424" s="69"/>
      <c r="CJ424" s="69"/>
      <c r="CK424" s="68"/>
      <c r="CL424" s="69"/>
      <c r="CM424" s="67"/>
      <c r="CN424" s="67"/>
      <c r="CO424" s="68"/>
      <c r="CP424" s="69"/>
      <c r="CQ424" s="67"/>
      <c r="CR424" s="67"/>
      <c r="CS424" s="81"/>
      <c r="CT424" s="69"/>
      <c r="CU424" s="69"/>
      <c r="CV424" s="69"/>
      <c r="CW424" s="69"/>
      <c r="CX424" s="69"/>
      <c r="CY424" s="69"/>
      <c r="CZ424" s="69"/>
      <c r="DA424" s="69"/>
    </row>
    <row r="425" spans="2:105">
      <c r="B425" s="67"/>
      <c r="C425" s="67"/>
      <c r="D425" s="67"/>
      <c r="E425" s="68"/>
      <c r="F425" s="69"/>
      <c r="G425" s="67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69"/>
      <c r="AE425" s="69"/>
      <c r="AF425" s="69"/>
      <c r="AG425" s="80"/>
      <c r="AH425" s="80"/>
      <c r="AI425" s="69"/>
      <c r="AJ425" s="69"/>
      <c r="AK425" s="80"/>
      <c r="AL425" s="80"/>
      <c r="AM425" s="69"/>
      <c r="AN425" s="69"/>
      <c r="AO425" s="80"/>
      <c r="AP425" s="80"/>
      <c r="AQ425" s="69"/>
      <c r="AR425" s="69"/>
      <c r="AS425" s="80"/>
      <c r="AT425" s="80"/>
      <c r="AU425" s="69"/>
      <c r="AV425" s="69"/>
      <c r="AW425" s="80"/>
      <c r="AX425" s="80"/>
      <c r="AY425" s="69"/>
      <c r="AZ425" s="69"/>
      <c r="BA425" s="80"/>
      <c r="BB425" s="80"/>
      <c r="BC425" s="69"/>
      <c r="BD425" s="69"/>
      <c r="BE425" s="80"/>
      <c r="BF425" s="80"/>
      <c r="BG425" s="69"/>
      <c r="BH425" s="69"/>
      <c r="BI425" s="80"/>
      <c r="BJ425" s="80"/>
      <c r="BK425" s="69"/>
      <c r="BL425" s="69"/>
      <c r="BM425" s="80"/>
      <c r="BN425" s="80"/>
      <c r="BO425" s="69"/>
      <c r="BP425" s="69"/>
      <c r="BQ425" s="80"/>
      <c r="BR425" s="80"/>
      <c r="BS425" s="69"/>
      <c r="BT425" s="69"/>
      <c r="BU425" s="80"/>
      <c r="BV425" s="80"/>
      <c r="BW425" s="69"/>
      <c r="BX425" s="69"/>
      <c r="BY425" s="80"/>
      <c r="BZ425" s="80"/>
      <c r="CA425" s="69"/>
      <c r="CB425" s="69"/>
      <c r="CC425" s="80"/>
      <c r="CD425" s="80"/>
      <c r="CE425" s="69"/>
      <c r="CF425" s="69"/>
      <c r="CG425" s="69"/>
      <c r="CH425" s="69"/>
      <c r="CI425" s="69"/>
      <c r="CJ425" s="69"/>
      <c r="CK425" s="68"/>
      <c r="CL425" s="69"/>
      <c r="CM425" s="67"/>
      <c r="CN425" s="67"/>
      <c r="CO425" s="68"/>
      <c r="CP425" s="69"/>
      <c r="CQ425" s="67"/>
      <c r="CR425" s="67"/>
      <c r="CS425" s="81"/>
      <c r="CT425" s="69"/>
      <c r="CU425" s="69"/>
      <c r="CV425" s="69"/>
      <c r="CW425" s="69"/>
      <c r="CX425" s="69"/>
      <c r="CY425" s="69"/>
      <c r="CZ425" s="69"/>
      <c r="DA425" s="69"/>
    </row>
    <row r="426" spans="2:105">
      <c r="B426" s="67"/>
      <c r="C426" s="67"/>
      <c r="D426" s="67"/>
      <c r="E426" s="68"/>
      <c r="F426" s="69"/>
      <c r="G426" s="67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69"/>
      <c r="AE426" s="69"/>
      <c r="AF426" s="69"/>
      <c r="AG426" s="80"/>
      <c r="AH426" s="80"/>
      <c r="AI426" s="69"/>
      <c r="AJ426" s="69"/>
      <c r="AK426" s="80"/>
      <c r="AL426" s="80"/>
      <c r="AM426" s="69"/>
      <c r="AN426" s="69"/>
      <c r="AO426" s="80"/>
      <c r="AP426" s="80"/>
      <c r="AQ426" s="69"/>
      <c r="AR426" s="69"/>
      <c r="AS426" s="80"/>
      <c r="AT426" s="80"/>
      <c r="AU426" s="69"/>
      <c r="AV426" s="69"/>
      <c r="AW426" s="80"/>
      <c r="AX426" s="80"/>
      <c r="AY426" s="69"/>
      <c r="AZ426" s="69"/>
      <c r="BA426" s="80"/>
      <c r="BB426" s="80"/>
      <c r="BC426" s="69"/>
      <c r="BD426" s="69"/>
      <c r="BE426" s="80"/>
      <c r="BF426" s="80"/>
      <c r="BG426" s="69"/>
      <c r="BH426" s="69"/>
      <c r="BI426" s="80"/>
      <c r="BJ426" s="80"/>
      <c r="BK426" s="69"/>
      <c r="BL426" s="69"/>
      <c r="BM426" s="80"/>
      <c r="BN426" s="80"/>
      <c r="BO426" s="69"/>
      <c r="BP426" s="69"/>
      <c r="BQ426" s="80"/>
      <c r="BR426" s="80"/>
      <c r="BS426" s="69"/>
      <c r="BT426" s="69"/>
      <c r="BU426" s="80"/>
      <c r="BV426" s="80"/>
      <c r="BW426" s="69"/>
      <c r="BX426" s="69"/>
      <c r="BY426" s="80"/>
      <c r="BZ426" s="80"/>
      <c r="CA426" s="69"/>
      <c r="CB426" s="69"/>
      <c r="CC426" s="80"/>
      <c r="CD426" s="80"/>
      <c r="CE426" s="69"/>
      <c r="CF426" s="69"/>
      <c r="CG426" s="69"/>
      <c r="CH426" s="69"/>
      <c r="CI426" s="69"/>
      <c r="CJ426" s="69"/>
      <c r="CK426" s="68"/>
      <c r="CL426" s="69"/>
      <c r="CM426" s="67"/>
      <c r="CN426" s="67"/>
      <c r="CO426" s="68"/>
      <c r="CP426" s="69"/>
      <c r="CQ426" s="67"/>
      <c r="CR426" s="67"/>
      <c r="CS426" s="81"/>
      <c r="CT426" s="69"/>
      <c r="CU426" s="69"/>
      <c r="CV426" s="69"/>
      <c r="CW426" s="69"/>
      <c r="CX426" s="69"/>
      <c r="CY426" s="69"/>
      <c r="CZ426" s="69"/>
      <c r="DA426" s="69"/>
    </row>
    <row r="427" spans="2:105">
      <c r="B427" s="67"/>
      <c r="C427" s="67"/>
      <c r="D427" s="67"/>
      <c r="E427" s="68"/>
      <c r="F427" s="69"/>
      <c r="G427" s="67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69"/>
      <c r="AE427" s="69"/>
      <c r="AF427" s="69"/>
      <c r="AG427" s="80"/>
      <c r="AH427" s="80"/>
      <c r="AI427" s="69"/>
      <c r="AJ427" s="69"/>
      <c r="AK427" s="80"/>
      <c r="AL427" s="80"/>
      <c r="AM427" s="69"/>
      <c r="AN427" s="69"/>
      <c r="AO427" s="80"/>
      <c r="AP427" s="80"/>
      <c r="AQ427" s="69"/>
      <c r="AR427" s="69"/>
      <c r="AS427" s="80"/>
      <c r="AT427" s="80"/>
      <c r="AU427" s="69"/>
      <c r="AV427" s="69"/>
      <c r="AW427" s="80"/>
      <c r="AX427" s="80"/>
      <c r="AY427" s="69"/>
      <c r="AZ427" s="69"/>
      <c r="BA427" s="80"/>
      <c r="BB427" s="80"/>
      <c r="BC427" s="69"/>
      <c r="BD427" s="69"/>
      <c r="BE427" s="80"/>
      <c r="BF427" s="80"/>
      <c r="BG427" s="69"/>
      <c r="BH427" s="69"/>
      <c r="BI427" s="80"/>
      <c r="BJ427" s="80"/>
      <c r="BK427" s="69"/>
      <c r="BL427" s="69"/>
      <c r="BM427" s="80"/>
      <c r="BN427" s="80"/>
      <c r="BO427" s="69"/>
      <c r="BP427" s="69"/>
      <c r="BQ427" s="80"/>
      <c r="BR427" s="80"/>
      <c r="BS427" s="69"/>
      <c r="BT427" s="69"/>
      <c r="BU427" s="80"/>
      <c r="BV427" s="80"/>
      <c r="BW427" s="69"/>
      <c r="BX427" s="69"/>
      <c r="BY427" s="80"/>
      <c r="BZ427" s="80"/>
      <c r="CA427" s="69"/>
      <c r="CB427" s="69"/>
      <c r="CC427" s="80"/>
      <c r="CD427" s="80"/>
      <c r="CE427" s="69"/>
      <c r="CF427" s="69"/>
      <c r="CG427" s="69"/>
      <c r="CH427" s="69"/>
      <c r="CI427" s="69"/>
      <c r="CJ427" s="69"/>
      <c r="CK427" s="68"/>
      <c r="CL427" s="69"/>
      <c r="CM427" s="67"/>
      <c r="CN427" s="67"/>
      <c r="CO427" s="68"/>
      <c r="CP427" s="69"/>
      <c r="CQ427" s="67"/>
      <c r="CR427" s="67"/>
      <c r="CS427" s="81"/>
      <c r="CT427" s="69"/>
      <c r="CU427" s="69"/>
      <c r="CV427" s="69"/>
      <c r="CW427" s="69"/>
      <c r="CX427" s="69"/>
      <c r="CY427" s="69"/>
      <c r="CZ427" s="69"/>
      <c r="DA427" s="69"/>
    </row>
    <row r="428" spans="2:105">
      <c r="B428" s="67"/>
      <c r="C428" s="67"/>
      <c r="D428" s="67"/>
      <c r="E428" s="68"/>
      <c r="F428" s="69"/>
      <c r="G428" s="67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69"/>
      <c r="AE428" s="69"/>
      <c r="AF428" s="69"/>
      <c r="AG428" s="80"/>
      <c r="AH428" s="80"/>
      <c r="AI428" s="69"/>
      <c r="AJ428" s="69"/>
      <c r="AK428" s="80"/>
      <c r="AL428" s="80"/>
      <c r="AM428" s="69"/>
      <c r="AN428" s="69"/>
      <c r="AO428" s="80"/>
      <c r="AP428" s="80"/>
      <c r="AQ428" s="69"/>
      <c r="AR428" s="69"/>
      <c r="AS428" s="80"/>
      <c r="AT428" s="80"/>
      <c r="AU428" s="69"/>
      <c r="AV428" s="69"/>
      <c r="AW428" s="80"/>
      <c r="AX428" s="80"/>
      <c r="AY428" s="69"/>
      <c r="AZ428" s="69"/>
      <c r="BA428" s="80"/>
      <c r="BB428" s="80"/>
      <c r="BC428" s="69"/>
      <c r="BD428" s="69"/>
      <c r="BE428" s="80"/>
      <c r="BF428" s="80"/>
      <c r="BG428" s="69"/>
      <c r="BH428" s="69"/>
      <c r="BI428" s="80"/>
      <c r="BJ428" s="80"/>
      <c r="BK428" s="69"/>
      <c r="BL428" s="69"/>
      <c r="BM428" s="80"/>
      <c r="BN428" s="80"/>
      <c r="BO428" s="69"/>
      <c r="BP428" s="69"/>
      <c r="BQ428" s="80"/>
      <c r="BR428" s="80"/>
      <c r="BS428" s="69"/>
      <c r="BT428" s="69"/>
      <c r="BU428" s="80"/>
      <c r="BV428" s="80"/>
      <c r="BW428" s="69"/>
      <c r="BX428" s="69"/>
      <c r="BY428" s="80"/>
      <c r="BZ428" s="80"/>
      <c r="CA428" s="69"/>
      <c r="CB428" s="69"/>
      <c r="CC428" s="80"/>
      <c r="CD428" s="80"/>
      <c r="CE428" s="69"/>
      <c r="CF428" s="69"/>
      <c r="CG428" s="69"/>
      <c r="CH428" s="69"/>
      <c r="CI428" s="69"/>
      <c r="CJ428" s="69"/>
      <c r="CK428" s="68"/>
      <c r="CL428" s="69"/>
      <c r="CM428" s="67"/>
      <c r="CN428" s="67"/>
      <c r="CO428" s="68"/>
      <c r="CP428" s="69"/>
      <c r="CQ428" s="67"/>
      <c r="CR428" s="67"/>
      <c r="CS428" s="81"/>
      <c r="CT428" s="69"/>
      <c r="CU428" s="69"/>
      <c r="CV428" s="69"/>
      <c r="CW428" s="69"/>
      <c r="CX428" s="69"/>
      <c r="CY428" s="69"/>
      <c r="CZ428" s="69"/>
      <c r="DA428" s="69"/>
    </row>
    <row r="429" spans="2:105">
      <c r="B429" s="67"/>
      <c r="C429" s="67"/>
      <c r="D429" s="67"/>
      <c r="E429" s="68"/>
      <c r="F429" s="69"/>
      <c r="G429" s="67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69"/>
      <c r="AE429" s="69"/>
      <c r="AF429" s="69"/>
      <c r="AG429" s="80"/>
      <c r="AH429" s="80"/>
      <c r="AI429" s="69"/>
      <c r="AJ429" s="69"/>
      <c r="AK429" s="80"/>
      <c r="AL429" s="80"/>
      <c r="AM429" s="69"/>
      <c r="AN429" s="69"/>
      <c r="AO429" s="80"/>
      <c r="AP429" s="80"/>
      <c r="AQ429" s="69"/>
      <c r="AR429" s="69"/>
      <c r="AS429" s="80"/>
      <c r="AT429" s="80"/>
      <c r="AU429" s="69"/>
      <c r="AV429" s="69"/>
      <c r="AW429" s="80"/>
      <c r="AX429" s="80"/>
      <c r="AY429" s="69"/>
      <c r="AZ429" s="69"/>
      <c r="BA429" s="80"/>
      <c r="BB429" s="80"/>
      <c r="BC429" s="69"/>
      <c r="BD429" s="69"/>
      <c r="BE429" s="80"/>
      <c r="BF429" s="80"/>
      <c r="BG429" s="69"/>
      <c r="BH429" s="69"/>
      <c r="BI429" s="80"/>
      <c r="BJ429" s="80"/>
      <c r="BK429" s="69"/>
      <c r="BL429" s="69"/>
      <c r="BM429" s="80"/>
      <c r="BN429" s="80"/>
      <c r="BO429" s="69"/>
      <c r="BP429" s="69"/>
      <c r="BQ429" s="80"/>
      <c r="BR429" s="80"/>
      <c r="BS429" s="69"/>
      <c r="BT429" s="69"/>
      <c r="BU429" s="80"/>
      <c r="BV429" s="80"/>
      <c r="BW429" s="69"/>
      <c r="BX429" s="69"/>
      <c r="BY429" s="80"/>
      <c r="BZ429" s="80"/>
      <c r="CA429" s="69"/>
      <c r="CB429" s="69"/>
      <c r="CC429" s="80"/>
      <c r="CD429" s="80"/>
      <c r="CE429" s="69"/>
      <c r="CF429" s="69"/>
      <c r="CG429" s="69"/>
      <c r="CH429" s="69"/>
      <c r="CI429" s="69"/>
      <c r="CJ429" s="69"/>
      <c r="CK429" s="68"/>
      <c r="CL429" s="69"/>
      <c r="CM429" s="67"/>
      <c r="CN429" s="67"/>
      <c r="CO429" s="68"/>
      <c r="CP429" s="69"/>
      <c r="CQ429" s="67"/>
      <c r="CR429" s="67"/>
      <c r="CS429" s="81"/>
      <c r="CT429" s="69"/>
      <c r="CU429" s="69"/>
      <c r="CV429" s="69"/>
      <c r="CW429" s="69"/>
      <c r="CX429" s="69"/>
      <c r="CY429" s="69"/>
      <c r="CZ429" s="69"/>
      <c r="DA429" s="69"/>
    </row>
    <row r="430" spans="2:105">
      <c r="B430" s="67"/>
      <c r="C430" s="67"/>
      <c r="D430" s="67"/>
      <c r="E430" s="68"/>
      <c r="F430" s="69"/>
      <c r="G430" s="67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69"/>
      <c r="AE430" s="69"/>
      <c r="AF430" s="69"/>
      <c r="AG430" s="80"/>
      <c r="AH430" s="80"/>
      <c r="AI430" s="69"/>
      <c r="AJ430" s="69"/>
      <c r="AK430" s="80"/>
      <c r="AL430" s="80"/>
      <c r="AM430" s="69"/>
      <c r="AN430" s="69"/>
      <c r="AO430" s="80"/>
      <c r="AP430" s="80"/>
      <c r="AQ430" s="69"/>
      <c r="AR430" s="69"/>
      <c r="AS430" s="80"/>
      <c r="AT430" s="80"/>
      <c r="AU430" s="69"/>
      <c r="AV430" s="69"/>
      <c r="AW430" s="80"/>
      <c r="AX430" s="80"/>
      <c r="AY430" s="69"/>
      <c r="AZ430" s="69"/>
      <c r="BA430" s="80"/>
      <c r="BB430" s="80"/>
      <c r="BC430" s="69"/>
      <c r="BD430" s="69"/>
      <c r="BE430" s="80"/>
      <c r="BF430" s="80"/>
      <c r="BG430" s="69"/>
      <c r="BH430" s="69"/>
      <c r="BI430" s="80"/>
      <c r="BJ430" s="80"/>
      <c r="BK430" s="69"/>
      <c r="BL430" s="69"/>
      <c r="BM430" s="80"/>
      <c r="BN430" s="80"/>
      <c r="BO430" s="69"/>
      <c r="BP430" s="69"/>
      <c r="BQ430" s="80"/>
      <c r="BR430" s="80"/>
      <c r="BS430" s="69"/>
      <c r="BT430" s="69"/>
      <c r="BU430" s="80"/>
      <c r="BV430" s="80"/>
      <c r="BW430" s="69"/>
      <c r="BX430" s="69"/>
      <c r="BY430" s="80"/>
      <c r="BZ430" s="80"/>
      <c r="CA430" s="69"/>
      <c r="CB430" s="69"/>
      <c r="CC430" s="80"/>
      <c r="CD430" s="80"/>
      <c r="CE430" s="69"/>
      <c r="CF430" s="69"/>
      <c r="CG430" s="69"/>
      <c r="CH430" s="69"/>
      <c r="CI430" s="69"/>
      <c r="CJ430" s="69"/>
      <c r="CK430" s="68"/>
      <c r="CL430" s="69"/>
      <c r="CM430" s="67"/>
      <c r="CN430" s="67"/>
      <c r="CO430" s="68"/>
      <c r="CP430" s="69"/>
      <c r="CQ430" s="67"/>
      <c r="CR430" s="67"/>
      <c r="CS430" s="81"/>
      <c r="CT430" s="69"/>
      <c r="CU430" s="69"/>
      <c r="CV430" s="69"/>
      <c r="CW430" s="69"/>
      <c r="CX430" s="69"/>
      <c r="CY430" s="69"/>
      <c r="CZ430" s="69"/>
      <c r="DA430" s="69"/>
    </row>
    <row r="431" spans="2:105">
      <c r="B431" s="67"/>
      <c r="C431" s="67"/>
      <c r="D431" s="67"/>
      <c r="E431" s="68"/>
      <c r="F431" s="69"/>
      <c r="G431" s="67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69"/>
      <c r="AE431" s="69"/>
      <c r="AF431" s="69"/>
      <c r="AG431" s="80"/>
      <c r="AH431" s="80"/>
      <c r="AI431" s="69"/>
      <c r="AJ431" s="69"/>
      <c r="AK431" s="80"/>
      <c r="AL431" s="80"/>
      <c r="AM431" s="69"/>
      <c r="AN431" s="69"/>
      <c r="AO431" s="80"/>
      <c r="AP431" s="80"/>
      <c r="AQ431" s="69"/>
      <c r="AR431" s="69"/>
      <c r="AS431" s="80"/>
      <c r="AT431" s="80"/>
      <c r="AU431" s="69"/>
      <c r="AV431" s="69"/>
      <c r="AW431" s="80"/>
      <c r="AX431" s="80"/>
      <c r="AY431" s="69"/>
      <c r="AZ431" s="69"/>
      <c r="BA431" s="80"/>
      <c r="BB431" s="80"/>
      <c r="BC431" s="69"/>
      <c r="BD431" s="69"/>
      <c r="BE431" s="80"/>
      <c r="BF431" s="80"/>
      <c r="BG431" s="69"/>
      <c r="BH431" s="69"/>
      <c r="BI431" s="80"/>
      <c r="BJ431" s="80"/>
      <c r="BK431" s="69"/>
      <c r="BL431" s="69"/>
      <c r="BM431" s="80"/>
      <c r="BN431" s="80"/>
      <c r="BO431" s="69"/>
      <c r="BP431" s="69"/>
      <c r="BQ431" s="80"/>
      <c r="BR431" s="80"/>
      <c r="BS431" s="69"/>
      <c r="BT431" s="69"/>
      <c r="BU431" s="80"/>
      <c r="BV431" s="80"/>
      <c r="BW431" s="69"/>
      <c r="BX431" s="69"/>
      <c r="BY431" s="80"/>
      <c r="BZ431" s="80"/>
      <c r="CA431" s="69"/>
      <c r="CB431" s="69"/>
      <c r="CC431" s="80"/>
      <c r="CD431" s="80"/>
      <c r="CE431" s="69"/>
      <c r="CF431" s="69"/>
      <c r="CG431" s="69"/>
      <c r="CH431" s="69"/>
      <c r="CI431" s="69"/>
      <c r="CJ431" s="69"/>
      <c r="CK431" s="68"/>
      <c r="CL431" s="69"/>
      <c r="CM431" s="67"/>
      <c r="CN431" s="67"/>
      <c r="CO431" s="68"/>
      <c r="CP431" s="69"/>
      <c r="CQ431" s="67"/>
      <c r="CR431" s="67"/>
      <c r="CS431" s="81"/>
      <c r="CT431" s="69"/>
      <c r="CU431" s="69"/>
      <c r="CV431" s="69"/>
      <c r="CW431" s="69"/>
      <c r="CX431" s="69"/>
      <c r="CY431" s="69"/>
      <c r="CZ431" s="69"/>
      <c r="DA431" s="69"/>
    </row>
    <row r="432" spans="2:105">
      <c r="B432" s="67"/>
      <c r="C432" s="67"/>
      <c r="D432" s="67"/>
      <c r="E432" s="68"/>
      <c r="F432" s="69"/>
      <c r="G432" s="67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69"/>
      <c r="AE432" s="69"/>
      <c r="AF432" s="69"/>
      <c r="AG432" s="80"/>
      <c r="AH432" s="80"/>
      <c r="AI432" s="69"/>
      <c r="AJ432" s="69"/>
      <c r="AK432" s="80"/>
      <c r="AL432" s="80"/>
      <c r="AM432" s="69"/>
      <c r="AN432" s="69"/>
      <c r="AO432" s="80"/>
      <c r="AP432" s="80"/>
      <c r="AQ432" s="69"/>
      <c r="AR432" s="69"/>
      <c r="AS432" s="80"/>
      <c r="AT432" s="80"/>
      <c r="AU432" s="69"/>
      <c r="AV432" s="69"/>
      <c r="AW432" s="80"/>
      <c r="AX432" s="80"/>
      <c r="AY432" s="69"/>
      <c r="AZ432" s="69"/>
      <c r="BA432" s="80"/>
      <c r="BB432" s="80"/>
      <c r="BC432" s="69"/>
      <c r="BD432" s="69"/>
      <c r="BE432" s="80"/>
      <c r="BF432" s="80"/>
      <c r="BG432" s="69"/>
      <c r="BH432" s="69"/>
      <c r="BI432" s="80"/>
      <c r="BJ432" s="80"/>
      <c r="BK432" s="69"/>
      <c r="BL432" s="69"/>
      <c r="BM432" s="80"/>
      <c r="BN432" s="80"/>
      <c r="BO432" s="69"/>
      <c r="BP432" s="69"/>
      <c r="BQ432" s="80"/>
      <c r="BR432" s="80"/>
      <c r="BS432" s="69"/>
      <c r="BT432" s="69"/>
      <c r="BU432" s="80"/>
      <c r="BV432" s="80"/>
      <c r="BW432" s="69"/>
      <c r="BX432" s="69"/>
      <c r="BY432" s="80"/>
      <c r="BZ432" s="80"/>
      <c r="CA432" s="69"/>
      <c r="CB432" s="69"/>
      <c r="CC432" s="80"/>
      <c r="CD432" s="80"/>
      <c r="CE432" s="69"/>
      <c r="CF432" s="69"/>
      <c r="CG432" s="69"/>
      <c r="CH432" s="69"/>
      <c r="CI432" s="69"/>
      <c r="CJ432" s="69"/>
      <c r="CK432" s="68"/>
      <c r="CL432" s="69"/>
      <c r="CM432" s="67"/>
      <c r="CN432" s="67"/>
      <c r="CO432" s="68"/>
      <c r="CP432" s="69"/>
      <c r="CQ432" s="67"/>
      <c r="CR432" s="67"/>
      <c r="CS432" s="81"/>
      <c r="CT432" s="69"/>
      <c r="CU432" s="69"/>
      <c r="CV432" s="69"/>
      <c r="CW432" s="69"/>
      <c r="CX432" s="69"/>
      <c r="CY432" s="69"/>
      <c r="CZ432" s="69"/>
      <c r="DA432" s="69"/>
    </row>
    <row r="433" spans="2:105">
      <c r="B433" s="67"/>
      <c r="C433" s="67"/>
      <c r="D433" s="67"/>
      <c r="E433" s="68"/>
      <c r="F433" s="69"/>
      <c r="G433" s="67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69"/>
      <c r="AE433" s="69"/>
      <c r="AF433" s="69"/>
      <c r="AG433" s="80"/>
      <c r="AH433" s="80"/>
      <c r="AI433" s="69"/>
      <c r="AJ433" s="69"/>
      <c r="AK433" s="80"/>
      <c r="AL433" s="80"/>
      <c r="AM433" s="69"/>
      <c r="AN433" s="69"/>
      <c r="AO433" s="80"/>
      <c r="AP433" s="80"/>
      <c r="AQ433" s="69"/>
      <c r="AR433" s="69"/>
      <c r="AS433" s="80"/>
      <c r="AT433" s="80"/>
      <c r="AU433" s="69"/>
      <c r="AV433" s="69"/>
      <c r="AW433" s="80"/>
      <c r="AX433" s="80"/>
      <c r="AY433" s="69"/>
      <c r="AZ433" s="69"/>
      <c r="BA433" s="80"/>
      <c r="BB433" s="80"/>
      <c r="BC433" s="69"/>
      <c r="BD433" s="69"/>
      <c r="BE433" s="80"/>
      <c r="BF433" s="80"/>
      <c r="BG433" s="69"/>
      <c r="BH433" s="69"/>
      <c r="BI433" s="80"/>
      <c r="BJ433" s="80"/>
      <c r="BK433" s="69"/>
      <c r="BL433" s="69"/>
      <c r="BM433" s="80"/>
      <c r="BN433" s="80"/>
      <c r="BO433" s="69"/>
      <c r="BP433" s="69"/>
      <c r="BQ433" s="80"/>
      <c r="BR433" s="80"/>
      <c r="BS433" s="69"/>
      <c r="BT433" s="69"/>
      <c r="BU433" s="80"/>
      <c r="BV433" s="80"/>
      <c r="BW433" s="69"/>
      <c r="BX433" s="69"/>
      <c r="BY433" s="80"/>
      <c r="BZ433" s="80"/>
      <c r="CA433" s="69"/>
      <c r="CB433" s="69"/>
      <c r="CC433" s="80"/>
      <c r="CD433" s="80"/>
      <c r="CE433" s="69"/>
      <c r="CF433" s="69"/>
      <c r="CG433" s="69"/>
      <c r="CH433" s="69"/>
      <c r="CI433" s="69"/>
      <c r="CJ433" s="69"/>
      <c r="CK433" s="68"/>
      <c r="CL433" s="69"/>
      <c r="CM433" s="67"/>
      <c r="CN433" s="67"/>
      <c r="CO433" s="68"/>
      <c r="CP433" s="69"/>
      <c r="CQ433" s="67"/>
      <c r="CR433" s="67"/>
      <c r="CS433" s="81"/>
      <c r="CT433" s="69"/>
      <c r="CU433" s="69"/>
      <c r="CV433" s="69"/>
      <c r="CW433" s="69"/>
      <c r="CX433" s="69"/>
      <c r="CY433" s="69"/>
      <c r="CZ433" s="69"/>
      <c r="DA433" s="69"/>
    </row>
    <row r="434" spans="2:105">
      <c r="B434" s="67"/>
      <c r="C434" s="67"/>
      <c r="D434" s="67"/>
      <c r="E434" s="68"/>
      <c r="F434" s="69"/>
      <c r="G434" s="67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69"/>
      <c r="AE434" s="69"/>
      <c r="AF434" s="69"/>
      <c r="AG434" s="80"/>
      <c r="AH434" s="80"/>
      <c r="AI434" s="69"/>
      <c r="AJ434" s="69"/>
      <c r="AK434" s="80"/>
      <c r="AL434" s="80"/>
      <c r="AM434" s="69"/>
      <c r="AN434" s="69"/>
      <c r="AO434" s="80"/>
      <c r="AP434" s="80"/>
      <c r="AQ434" s="69"/>
      <c r="AR434" s="69"/>
      <c r="AS434" s="80"/>
      <c r="AT434" s="80"/>
      <c r="AU434" s="69"/>
      <c r="AV434" s="69"/>
      <c r="AW434" s="80"/>
      <c r="AX434" s="80"/>
      <c r="AY434" s="69"/>
      <c r="AZ434" s="69"/>
      <c r="BA434" s="80"/>
      <c r="BB434" s="80"/>
      <c r="BC434" s="69"/>
      <c r="BD434" s="69"/>
      <c r="BE434" s="80"/>
      <c r="BF434" s="80"/>
      <c r="BG434" s="69"/>
      <c r="BH434" s="69"/>
      <c r="BI434" s="80"/>
      <c r="BJ434" s="80"/>
      <c r="BK434" s="69"/>
      <c r="BL434" s="69"/>
      <c r="BM434" s="80"/>
      <c r="BN434" s="80"/>
      <c r="BO434" s="69"/>
      <c r="BP434" s="69"/>
      <c r="BQ434" s="80"/>
      <c r="BR434" s="80"/>
      <c r="BS434" s="69"/>
      <c r="BT434" s="69"/>
      <c r="BU434" s="80"/>
      <c r="BV434" s="80"/>
      <c r="BW434" s="69"/>
      <c r="BX434" s="69"/>
      <c r="BY434" s="80"/>
      <c r="BZ434" s="80"/>
      <c r="CA434" s="69"/>
      <c r="CB434" s="69"/>
      <c r="CC434" s="80"/>
      <c r="CD434" s="80"/>
      <c r="CE434" s="69"/>
      <c r="CF434" s="69"/>
      <c r="CG434" s="69"/>
      <c r="CH434" s="69"/>
      <c r="CI434" s="69"/>
      <c r="CJ434" s="69"/>
      <c r="CK434" s="68"/>
      <c r="CL434" s="69"/>
      <c r="CM434" s="67"/>
      <c r="CN434" s="67"/>
      <c r="CO434" s="68"/>
      <c r="CP434" s="69"/>
      <c r="CQ434" s="67"/>
      <c r="CR434" s="67"/>
      <c r="CS434" s="81"/>
      <c r="CT434" s="69"/>
      <c r="CU434" s="69"/>
      <c r="CV434" s="69"/>
      <c r="CW434" s="69"/>
      <c r="CX434" s="69"/>
      <c r="CY434" s="69"/>
      <c r="CZ434" s="69"/>
      <c r="DA434" s="69"/>
    </row>
    <row r="435" spans="2:105">
      <c r="B435" s="67"/>
      <c r="C435" s="67"/>
      <c r="D435" s="67"/>
      <c r="E435" s="68"/>
      <c r="F435" s="69"/>
      <c r="G435" s="67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69"/>
      <c r="AE435" s="69"/>
      <c r="AF435" s="69"/>
      <c r="AG435" s="80"/>
      <c r="AH435" s="80"/>
      <c r="AI435" s="69"/>
      <c r="AJ435" s="69"/>
      <c r="AK435" s="80"/>
      <c r="AL435" s="80"/>
      <c r="AM435" s="69"/>
      <c r="AN435" s="69"/>
      <c r="AO435" s="80"/>
      <c r="AP435" s="80"/>
      <c r="AQ435" s="69"/>
      <c r="AR435" s="69"/>
      <c r="AS435" s="80"/>
      <c r="AT435" s="80"/>
      <c r="AU435" s="69"/>
      <c r="AV435" s="69"/>
      <c r="AW435" s="80"/>
      <c r="AX435" s="80"/>
      <c r="AY435" s="69"/>
      <c r="AZ435" s="69"/>
      <c r="BA435" s="80"/>
      <c r="BB435" s="80"/>
      <c r="BC435" s="69"/>
      <c r="BD435" s="69"/>
      <c r="BE435" s="80"/>
      <c r="BF435" s="80"/>
      <c r="BG435" s="69"/>
      <c r="BH435" s="69"/>
      <c r="BI435" s="80"/>
      <c r="BJ435" s="80"/>
      <c r="BK435" s="69"/>
      <c r="BL435" s="69"/>
      <c r="BM435" s="80"/>
      <c r="BN435" s="80"/>
      <c r="BO435" s="69"/>
      <c r="BP435" s="69"/>
      <c r="BQ435" s="80"/>
      <c r="BR435" s="80"/>
      <c r="BS435" s="69"/>
      <c r="BT435" s="69"/>
      <c r="BU435" s="80"/>
      <c r="BV435" s="80"/>
      <c r="BW435" s="69"/>
      <c r="BX435" s="69"/>
      <c r="BY435" s="80"/>
      <c r="BZ435" s="80"/>
      <c r="CA435" s="69"/>
      <c r="CB435" s="69"/>
      <c r="CC435" s="80"/>
      <c r="CD435" s="80"/>
      <c r="CE435" s="69"/>
      <c r="CF435" s="69"/>
      <c r="CG435" s="69"/>
      <c r="CH435" s="69"/>
      <c r="CI435" s="69"/>
      <c r="CJ435" s="69"/>
      <c r="CK435" s="68"/>
      <c r="CL435" s="69"/>
      <c r="CM435" s="67"/>
      <c r="CN435" s="67"/>
      <c r="CO435" s="68"/>
      <c r="CP435" s="69"/>
      <c r="CQ435" s="67"/>
      <c r="CR435" s="67"/>
      <c r="CS435" s="81"/>
      <c r="CT435" s="69"/>
      <c r="CU435" s="69"/>
      <c r="CV435" s="69"/>
      <c r="CW435" s="69"/>
      <c r="CX435" s="69"/>
      <c r="CY435" s="69"/>
      <c r="CZ435" s="69"/>
      <c r="DA435" s="69"/>
    </row>
    <row r="436" spans="2:105">
      <c r="B436" s="67"/>
      <c r="C436" s="67"/>
      <c r="D436" s="67"/>
      <c r="E436" s="68"/>
      <c r="F436" s="69"/>
      <c r="G436" s="67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69"/>
      <c r="AE436" s="69"/>
      <c r="AF436" s="69"/>
      <c r="AG436" s="80"/>
      <c r="AH436" s="80"/>
      <c r="AI436" s="69"/>
      <c r="AJ436" s="69"/>
      <c r="AK436" s="80"/>
      <c r="AL436" s="80"/>
      <c r="AM436" s="69"/>
      <c r="AN436" s="69"/>
      <c r="AO436" s="80"/>
      <c r="AP436" s="80"/>
      <c r="AQ436" s="69"/>
      <c r="AR436" s="69"/>
      <c r="AS436" s="80"/>
      <c r="AT436" s="80"/>
      <c r="AU436" s="69"/>
      <c r="AV436" s="69"/>
      <c r="AW436" s="80"/>
      <c r="AX436" s="80"/>
      <c r="AY436" s="69"/>
      <c r="AZ436" s="69"/>
      <c r="BA436" s="80"/>
      <c r="BB436" s="80"/>
      <c r="BC436" s="69"/>
      <c r="BD436" s="69"/>
      <c r="BE436" s="80"/>
      <c r="BF436" s="80"/>
      <c r="BG436" s="69"/>
      <c r="BH436" s="69"/>
      <c r="BI436" s="80"/>
      <c r="BJ436" s="80"/>
      <c r="BK436" s="69"/>
      <c r="BL436" s="69"/>
      <c r="BM436" s="80"/>
      <c r="BN436" s="80"/>
      <c r="BO436" s="69"/>
      <c r="BP436" s="69"/>
      <c r="BQ436" s="80"/>
      <c r="BR436" s="80"/>
      <c r="BS436" s="69"/>
      <c r="BT436" s="69"/>
      <c r="BU436" s="80"/>
      <c r="BV436" s="80"/>
      <c r="BW436" s="69"/>
      <c r="BX436" s="69"/>
      <c r="BY436" s="80"/>
      <c r="BZ436" s="80"/>
      <c r="CA436" s="69"/>
      <c r="CB436" s="69"/>
      <c r="CC436" s="80"/>
      <c r="CD436" s="80"/>
      <c r="CE436" s="69"/>
      <c r="CF436" s="69"/>
      <c r="CG436" s="69"/>
      <c r="CH436" s="69"/>
      <c r="CI436" s="69"/>
      <c r="CJ436" s="69"/>
      <c r="CK436" s="68"/>
      <c r="CL436" s="69"/>
      <c r="CM436" s="67"/>
      <c r="CN436" s="67"/>
      <c r="CO436" s="68"/>
      <c r="CP436" s="69"/>
      <c r="CQ436" s="67"/>
      <c r="CR436" s="67"/>
      <c r="CS436" s="81"/>
      <c r="CT436" s="69"/>
      <c r="CU436" s="69"/>
      <c r="CV436" s="69"/>
      <c r="CW436" s="69"/>
      <c r="CX436" s="69"/>
      <c r="CY436" s="69"/>
      <c r="CZ436" s="69"/>
      <c r="DA436" s="69"/>
    </row>
    <row r="437" spans="2:105">
      <c r="B437" s="67"/>
      <c r="C437" s="67"/>
      <c r="D437" s="67"/>
      <c r="E437" s="68"/>
      <c r="F437" s="69"/>
      <c r="G437" s="67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69"/>
      <c r="AE437" s="69"/>
      <c r="AF437" s="69"/>
      <c r="AG437" s="80"/>
      <c r="AH437" s="80"/>
      <c r="AI437" s="69"/>
      <c r="AJ437" s="69"/>
      <c r="AK437" s="80"/>
      <c r="AL437" s="80"/>
      <c r="AM437" s="69"/>
      <c r="AN437" s="69"/>
      <c r="AO437" s="80"/>
      <c r="AP437" s="80"/>
      <c r="AQ437" s="69"/>
      <c r="AR437" s="69"/>
      <c r="AS437" s="80"/>
      <c r="AT437" s="80"/>
      <c r="AU437" s="69"/>
      <c r="AV437" s="69"/>
      <c r="AW437" s="80"/>
      <c r="AX437" s="80"/>
      <c r="AY437" s="69"/>
      <c r="AZ437" s="69"/>
      <c r="BA437" s="80"/>
      <c r="BB437" s="80"/>
      <c r="BC437" s="69"/>
      <c r="BD437" s="69"/>
      <c r="BE437" s="80"/>
      <c r="BF437" s="80"/>
      <c r="BG437" s="69"/>
      <c r="BH437" s="69"/>
      <c r="BI437" s="80"/>
      <c r="BJ437" s="80"/>
      <c r="BK437" s="69"/>
      <c r="BL437" s="69"/>
      <c r="BM437" s="80"/>
      <c r="BN437" s="80"/>
      <c r="BO437" s="69"/>
      <c r="BP437" s="69"/>
      <c r="BQ437" s="80"/>
      <c r="BR437" s="80"/>
      <c r="BS437" s="69"/>
      <c r="BT437" s="69"/>
      <c r="BU437" s="80"/>
      <c r="BV437" s="80"/>
      <c r="BW437" s="69"/>
      <c r="BX437" s="69"/>
      <c r="BY437" s="80"/>
      <c r="BZ437" s="80"/>
      <c r="CA437" s="69"/>
      <c r="CB437" s="69"/>
      <c r="CC437" s="80"/>
      <c r="CD437" s="80"/>
      <c r="CE437" s="69"/>
      <c r="CF437" s="69"/>
      <c r="CG437" s="69"/>
      <c r="CH437" s="69"/>
      <c r="CI437" s="69"/>
      <c r="CJ437" s="69"/>
      <c r="CK437" s="68"/>
      <c r="CL437" s="69"/>
      <c r="CM437" s="67"/>
      <c r="CN437" s="67"/>
      <c r="CO437" s="68"/>
      <c r="CP437" s="69"/>
      <c r="CQ437" s="67"/>
      <c r="CR437" s="67"/>
      <c r="CS437" s="81"/>
      <c r="CT437" s="69"/>
      <c r="CU437" s="69"/>
      <c r="CV437" s="69"/>
      <c r="CW437" s="69"/>
      <c r="CX437" s="69"/>
      <c r="CY437" s="69"/>
      <c r="CZ437" s="69"/>
      <c r="DA437" s="69"/>
    </row>
    <row r="438" spans="2:105">
      <c r="B438" s="67"/>
      <c r="C438" s="67"/>
      <c r="D438" s="67"/>
      <c r="E438" s="68"/>
      <c r="F438" s="69"/>
      <c r="G438" s="67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69"/>
      <c r="AE438" s="69"/>
      <c r="AF438" s="69"/>
      <c r="AG438" s="80"/>
      <c r="AH438" s="80"/>
      <c r="AI438" s="69"/>
      <c r="AJ438" s="69"/>
      <c r="AK438" s="80"/>
      <c r="AL438" s="80"/>
      <c r="AM438" s="69"/>
      <c r="AN438" s="69"/>
      <c r="AO438" s="80"/>
      <c r="AP438" s="80"/>
      <c r="AQ438" s="69"/>
      <c r="AR438" s="69"/>
      <c r="AS438" s="80"/>
      <c r="AT438" s="80"/>
      <c r="AU438" s="69"/>
      <c r="AV438" s="69"/>
      <c r="AW438" s="80"/>
      <c r="AX438" s="80"/>
      <c r="AY438" s="69"/>
      <c r="AZ438" s="69"/>
      <c r="BA438" s="80"/>
      <c r="BB438" s="80"/>
      <c r="BC438" s="69"/>
      <c r="BD438" s="69"/>
      <c r="BE438" s="80"/>
      <c r="BF438" s="80"/>
      <c r="BG438" s="69"/>
      <c r="BH438" s="69"/>
      <c r="BI438" s="80"/>
      <c r="BJ438" s="80"/>
      <c r="BK438" s="69"/>
      <c r="BL438" s="69"/>
      <c r="BM438" s="80"/>
      <c r="BN438" s="80"/>
      <c r="BO438" s="69"/>
      <c r="BP438" s="69"/>
      <c r="BQ438" s="80"/>
      <c r="BR438" s="80"/>
      <c r="BS438" s="69"/>
      <c r="BT438" s="69"/>
      <c r="BU438" s="80"/>
      <c r="BV438" s="80"/>
      <c r="BW438" s="69"/>
      <c r="BX438" s="69"/>
      <c r="BY438" s="80"/>
      <c r="BZ438" s="80"/>
      <c r="CA438" s="69"/>
      <c r="CB438" s="69"/>
      <c r="CC438" s="80"/>
      <c r="CD438" s="80"/>
      <c r="CE438" s="69"/>
      <c r="CF438" s="69"/>
      <c r="CG438" s="69"/>
      <c r="CH438" s="69"/>
      <c r="CI438" s="69"/>
      <c r="CJ438" s="69"/>
      <c r="CK438" s="68"/>
      <c r="CL438" s="69"/>
      <c r="CM438" s="67"/>
      <c r="CN438" s="67"/>
      <c r="CO438" s="68"/>
      <c r="CP438" s="69"/>
      <c r="CQ438" s="67"/>
      <c r="CR438" s="67"/>
      <c r="CS438" s="81"/>
      <c r="CT438" s="69"/>
      <c r="CU438" s="69"/>
      <c r="CV438" s="69"/>
      <c r="CW438" s="69"/>
      <c r="CX438" s="69"/>
      <c r="CY438" s="69"/>
      <c r="CZ438" s="69"/>
      <c r="DA438" s="69"/>
    </row>
    <row r="439" spans="2:105">
      <c r="B439" s="67"/>
      <c r="C439" s="67"/>
      <c r="D439" s="67"/>
      <c r="E439" s="68"/>
      <c r="F439" s="69"/>
      <c r="G439" s="67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69"/>
      <c r="AE439" s="69"/>
      <c r="AF439" s="69"/>
      <c r="AG439" s="80"/>
      <c r="AH439" s="80"/>
      <c r="AI439" s="69"/>
      <c r="AJ439" s="69"/>
      <c r="AK439" s="80"/>
      <c r="AL439" s="80"/>
      <c r="AM439" s="69"/>
      <c r="AN439" s="69"/>
      <c r="AO439" s="80"/>
      <c r="AP439" s="80"/>
      <c r="AQ439" s="69"/>
      <c r="AR439" s="69"/>
      <c r="AS439" s="80"/>
      <c r="AT439" s="80"/>
      <c r="AU439" s="69"/>
      <c r="AV439" s="69"/>
      <c r="AW439" s="80"/>
      <c r="AX439" s="80"/>
      <c r="AY439" s="69"/>
      <c r="AZ439" s="69"/>
      <c r="BA439" s="80"/>
      <c r="BB439" s="80"/>
      <c r="BC439" s="69"/>
      <c r="BD439" s="69"/>
      <c r="BE439" s="80"/>
      <c r="BF439" s="80"/>
      <c r="BG439" s="69"/>
      <c r="BH439" s="69"/>
      <c r="BI439" s="80"/>
      <c r="BJ439" s="80"/>
      <c r="BK439" s="69"/>
      <c r="BL439" s="69"/>
      <c r="BM439" s="80"/>
      <c r="BN439" s="80"/>
      <c r="BO439" s="69"/>
      <c r="BP439" s="69"/>
      <c r="BQ439" s="80"/>
      <c r="BR439" s="80"/>
      <c r="BS439" s="69"/>
      <c r="BT439" s="69"/>
      <c r="BU439" s="80"/>
      <c r="BV439" s="80"/>
      <c r="BW439" s="69"/>
      <c r="BX439" s="69"/>
      <c r="BY439" s="80"/>
      <c r="BZ439" s="80"/>
      <c r="CA439" s="69"/>
      <c r="CB439" s="69"/>
      <c r="CC439" s="80"/>
      <c r="CD439" s="80"/>
      <c r="CE439" s="69"/>
      <c r="CF439" s="69"/>
      <c r="CG439" s="69"/>
      <c r="CH439" s="69"/>
      <c r="CI439" s="69"/>
      <c r="CJ439" s="69"/>
      <c r="CK439" s="68"/>
      <c r="CL439" s="69"/>
      <c r="CM439" s="67"/>
      <c r="CN439" s="67"/>
      <c r="CO439" s="68"/>
      <c r="CP439" s="69"/>
      <c r="CQ439" s="67"/>
      <c r="CR439" s="67"/>
      <c r="CS439" s="81"/>
      <c r="CT439" s="69"/>
      <c r="CU439" s="69"/>
      <c r="CV439" s="69"/>
      <c r="CW439" s="69"/>
      <c r="CX439" s="69"/>
      <c r="CY439" s="69"/>
      <c r="CZ439" s="69"/>
      <c r="DA439" s="69"/>
    </row>
    <row r="440" spans="2:105">
      <c r="B440" s="67"/>
      <c r="C440" s="67"/>
      <c r="D440" s="67"/>
      <c r="E440" s="68"/>
      <c r="F440" s="69"/>
      <c r="G440" s="67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69"/>
      <c r="AE440" s="69"/>
      <c r="AF440" s="69"/>
      <c r="AG440" s="80"/>
      <c r="AH440" s="80"/>
      <c r="AI440" s="69"/>
      <c r="AJ440" s="69"/>
      <c r="AK440" s="80"/>
      <c r="AL440" s="80"/>
      <c r="AM440" s="69"/>
      <c r="AN440" s="69"/>
      <c r="AO440" s="80"/>
      <c r="AP440" s="80"/>
      <c r="AQ440" s="69"/>
      <c r="AR440" s="69"/>
      <c r="AS440" s="80"/>
      <c r="AT440" s="80"/>
      <c r="AU440" s="69"/>
      <c r="AV440" s="69"/>
      <c r="AW440" s="80"/>
      <c r="AX440" s="80"/>
      <c r="AY440" s="69"/>
      <c r="AZ440" s="69"/>
      <c r="BA440" s="80"/>
      <c r="BB440" s="80"/>
      <c r="BC440" s="69"/>
      <c r="BD440" s="69"/>
      <c r="BE440" s="80"/>
      <c r="BF440" s="80"/>
      <c r="BG440" s="69"/>
      <c r="BH440" s="69"/>
      <c r="BI440" s="80"/>
      <c r="BJ440" s="80"/>
      <c r="BK440" s="69"/>
      <c r="BL440" s="69"/>
      <c r="BM440" s="80"/>
      <c r="BN440" s="80"/>
      <c r="BO440" s="69"/>
      <c r="BP440" s="69"/>
      <c r="BQ440" s="80"/>
      <c r="BR440" s="80"/>
      <c r="BS440" s="69"/>
      <c r="BT440" s="69"/>
      <c r="BU440" s="80"/>
      <c r="BV440" s="80"/>
      <c r="BW440" s="69"/>
      <c r="BX440" s="69"/>
      <c r="BY440" s="80"/>
      <c r="BZ440" s="80"/>
      <c r="CA440" s="69"/>
      <c r="CB440" s="69"/>
      <c r="CC440" s="80"/>
      <c r="CD440" s="80"/>
      <c r="CE440" s="69"/>
      <c r="CF440" s="69"/>
      <c r="CG440" s="69"/>
      <c r="CH440" s="69"/>
      <c r="CI440" s="69"/>
      <c r="CJ440" s="69"/>
      <c r="CK440" s="68"/>
      <c r="CL440" s="69"/>
      <c r="CM440" s="67"/>
      <c r="CN440" s="67"/>
      <c r="CO440" s="68"/>
      <c r="CP440" s="69"/>
      <c r="CQ440" s="67"/>
      <c r="CR440" s="67"/>
      <c r="CS440" s="81"/>
      <c r="CT440" s="69"/>
      <c r="CU440" s="69"/>
      <c r="CV440" s="69"/>
      <c r="CW440" s="69"/>
      <c r="CX440" s="69"/>
      <c r="CY440" s="69"/>
      <c r="CZ440" s="69"/>
      <c r="DA440" s="69"/>
    </row>
    <row r="441" spans="2:105">
      <c r="B441" s="67"/>
      <c r="C441" s="67"/>
      <c r="D441" s="67"/>
      <c r="E441" s="68"/>
      <c r="F441" s="69"/>
      <c r="G441" s="67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69"/>
      <c r="AE441" s="69"/>
      <c r="AF441" s="69"/>
      <c r="AG441" s="80"/>
      <c r="AH441" s="80"/>
      <c r="AI441" s="69"/>
      <c r="AJ441" s="69"/>
      <c r="AK441" s="80"/>
      <c r="AL441" s="80"/>
      <c r="AM441" s="69"/>
      <c r="AN441" s="69"/>
      <c r="AO441" s="80"/>
      <c r="AP441" s="80"/>
      <c r="AQ441" s="69"/>
      <c r="AR441" s="69"/>
      <c r="AS441" s="80"/>
      <c r="AT441" s="80"/>
      <c r="AU441" s="69"/>
      <c r="AV441" s="69"/>
      <c r="AW441" s="80"/>
      <c r="AX441" s="80"/>
      <c r="AY441" s="69"/>
      <c r="AZ441" s="69"/>
      <c r="BA441" s="80"/>
      <c r="BB441" s="80"/>
      <c r="BC441" s="69"/>
      <c r="BD441" s="69"/>
      <c r="BE441" s="80"/>
      <c r="BF441" s="80"/>
      <c r="BG441" s="69"/>
      <c r="BH441" s="69"/>
      <c r="BI441" s="80"/>
      <c r="BJ441" s="80"/>
      <c r="BK441" s="69"/>
      <c r="BL441" s="69"/>
      <c r="BM441" s="80"/>
      <c r="BN441" s="80"/>
      <c r="BO441" s="69"/>
      <c r="BP441" s="69"/>
      <c r="BQ441" s="80"/>
      <c r="BR441" s="80"/>
      <c r="BS441" s="69"/>
      <c r="BT441" s="69"/>
      <c r="BU441" s="80"/>
      <c r="BV441" s="80"/>
      <c r="BW441" s="69"/>
      <c r="BX441" s="69"/>
      <c r="BY441" s="80"/>
      <c r="BZ441" s="80"/>
      <c r="CA441" s="69"/>
      <c r="CB441" s="69"/>
      <c r="CC441" s="80"/>
      <c r="CD441" s="80"/>
      <c r="CE441" s="69"/>
      <c r="CF441" s="69"/>
      <c r="CG441" s="69"/>
      <c r="CH441" s="69"/>
      <c r="CI441" s="69"/>
      <c r="CJ441" s="69"/>
      <c r="CK441" s="68"/>
      <c r="CL441" s="69"/>
      <c r="CM441" s="67"/>
      <c r="CN441" s="67"/>
      <c r="CO441" s="68"/>
      <c r="CP441" s="69"/>
      <c r="CQ441" s="67"/>
      <c r="CR441" s="67"/>
      <c r="CS441" s="81"/>
      <c r="CT441" s="69"/>
      <c r="CU441" s="69"/>
      <c r="CV441" s="69"/>
      <c r="CW441" s="69"/>
      <c r="CX441" s="69"/>
      <c r="CY441" s="69"/>
      <c r="CZ441" s="69"/>
      <c r="DA441" s="69"/>
    </row>
    <row r="442" spans="2:105">
      <c r="B442" s="67"/>
      <c r="C442" s="67"/>
      <c r="D442" s="67"/>
      <c r="E442" s="68"/>
      <c r="F442" s="69"/>
      <c r="G442" s="67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69"/>
      <c r="AE442" s="69"/>
      <c r="AF442" s="69"/>
      <c r="AG442" s="80"/>
      <c r="AH442" s="80"/>
      <c r="AI442" s="69"/>
      <c r="AJ442" s="69"/>
      <c r="AK442" s="80"/>
      <c r="AL442" s="80"/>
      <c r="AM442" s="69"/>
      <c r="AN442" s="69"/>
      <c r="AO442" s="80"/>
      <c r="AP442" s="80"/>
      <c r="AQ442" s="69"/>
      <c r="AR442" s="69"/>
      <c r="AS442" s="80"/>
      <c r="AT442" s="80"/>
      <c r="AU442" s="69"/>
      <c r="AV442" s="69"/>
      <c r="AW442" s="80"/>
      <c r="AX442" s="80"/>
      <c r="AY442" s="69"/>
      <c r="AZ442" s="69"/>
      <c r="BA442" s="80"/>
      <c r="BB442" s="80"/>
      <c r="BC442" s="69"/>
      <c r="BD442" s="69"/>
      <c r="BE442" s="80"/>
      <c r="BF442" s="80"/>
      <c r="BG442" s="69"/>
      <c r="BH442" s="69"/>
      <c r="BI442" s="80"/>
      <c r="BJ442" s="80"/>
      <c r="BK442" s="69"/>
      <c r="BL442" s="69"/>
      <c r="BM442" s="80"/>
      <c r="BN442" s="80"/>
      <c r="BO442" s="69"/>
      <c r="BP442" s="69"/>
      <c r="BQ442" s="80"/>
      <c r="BR442" s="80"/>
      <c r="BS442" s="69"/>
      <c r="BT442" s="69"/>
      <c r="BU442" s="80"/>
      <c r="BV442" s="80"/>
      <c r="BW442" s="69"/>
      <c r="BX442" s="69"/>
      <c r="BY442" s="80"/>
      <c r="BZ442" s="80"/>
      <c r="CA442" s="69"/>
      <c r="CB442" s="69"/>
      <c r="CC442" s="80"/>
      <c r="CD442" s="80"/>
      <c r="CE442" s="69"/>
      <c r="CF442" s="69"/>
      <c r="CG442" s="69"/>
      <c r="CH442" s="69"/>
      <c r="CI442" s="69"/>
      <c r="CJ442" s="69"/>
      <c r="CK442" s="68"/>
      <c r="CL442" s="69"/>
      <c r="CM442" s="67"/>
      <c r="CN442" s="67"/>
      <c r="CO442" s="68"/>
      <c r="CP442" s="69"/>
      <c r="CQ442" s="67"/>
      <c r="CR442" s="67"/>
      <c r="CS442" s="81"/>
      <c r="CT442" s="69"/>
      <c r="CU442" s="69"/>
      <c r="CV442" s="69"/>
      <c r="CW442" s="69"/>
      <c r="CX442" s="69"/>
      <c r="CY442" s="69"/>
      <c r="CZ442" s="69"/>
      <c r="DA442" s="69"/>
    </row>
    <row r="443" spans="2:105">
      <c r="B443" s="67"/>
      <c r="C443" s="67"/>
      <c r="D443" s="67"/>
      <c r="E443" s="68"/>
      <c r="F443" s="69"/>
      <c r="G443" s="67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69"/>
      <c r="AE443" s="69"/>
      <c r="AF443" s="69"/>
      <c r="AG443" s="80"/>
      <c r="AH443" s="80"/>
      <c r="AI443" s="69"/>
      <c r="AJ443" s="69"/>
      <c r="AK443" s="80"/>
      <c r="AL443" s="80"/>
      <c r="AM443" s="69"/>
      <c r="AN443" s="69"/>
      <c r="AO443" s="80"/>
      <c r="AP443" s="80"/>
      <c r="AQ443" s="69"/>
      <c r="AR443" s="69"/>
      <c r="AS443" s="80"/>
      <c r="AT443" s="80"/>
      <c r="AU443" s="69"/>
      <c r="AV443" s="69"/>
      <c r="AW443" s="80"/>
      <c r="AX443" s="80"/>
      <c r="AY443" s="69"/>
      <c r="AZ443" s="69"/>
      <c r="BA443" s="80"/>
      <c r="BB443" s="80"/>
      <c r="BC443" s="69"/>
      <c r="BD443" s="69"/>
      <c r="BE443" s="80"/>
      <c r="BF443" s="80"/>
      <c r="BG443" s="69"/>
      <c r="BH443" s="69"/>
      <c r="BI443" s="80"/>
      <c r="BJ443" s="80"/>
      <c r="BK443" s="69"/>
      <c r="BL443" s="69"/>
      <c r="BM443" s="80"/>
      <c r="BN443" s="80"/>
      <c r="BO443" s="69"/>
      <c r="BP443" s="69"/>
      <c r="BQ443" s="80"/>
      <c r="BR443" s="80"/>
      <c r="BS443" s="69"/>
      <c r="BT443" s="69"/>
      <c r="BU443" s="80"/>
      <c r="BV443" s="80"/>
      <c r="BW443" s="69"/>
      <c r="BX443" s="69"/>
      <c r="BY443" s="80"/>
      <c r="BZ443" s="80"/>
      <c r="CA443" s="69"/>
      <c r="CB443" s="69"/>
      <c r="CC443" s="80"/>
      <c r="CD443" s="80"/>
      <c r="CE443" s="69"/>
      <c r="CF443" s="69"/>
      <c r="CG443" s="69"/>
      <c r="CH443" s="69"/>
      <c r="CI443" s="69"/>
      <c r="CJ443" s="69"/>
      <c r="CK443" s="68"/>
      <c r="CL443" s="69"/>
      <c r="CM443" s="67"/>
      <c r="CN443" s="67"/>
      <c r="CO443" s="68"/>
      <c r="CP443" s="69"/>
      <c r="CQ443" s="67"/>
      <c r="CR443" s="67"/>
      <c r="CS443" s="81"/>
      <c r="CT443" s="69"/>
      <c r="CU443" s="69"/>
      <c r="CV443" s="69"/>
      <c r="CW443" s="69"/>
      <c r="CX443" s="69"/>
      <c r="CY443" s="69"/>
      <c r="CZ443" s="69"/>
      <c r="DA443" s="69"/>
    </row>
    <row r="444" spans="2:105">
      <c r="B444" s="67"/>
      <c r="C444" s="67"/>
      <c r="D444" s="67"/>
      <c r="E444" s="68"/>
      <c r="F444" s="69"/>
      <c r="G444" s="67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69"/>
      <c r="AE444" s="69"/>
      <c r="AF444" s="69"/>
      <c r="AG444" s="80"/>
      <c r="AH444" s="80"/>
      <c r="AI444" s="69"/>
      <c r="AJ444" s="69"/>
      <c r="AK444" s="80"/>
      <c r="AL444" s="80"/>
      <c r="AM444" s="69"/>
      <c r="AN444" s="69"/>
      <c r="AO444" s="80"/>
      <c r="AP444" s="80"/>
      <c r="AQ444" s="69"/>
      <c r="AR444" s="69"/>
      <c r="AS444" s="80"/>
      <c r="AT444" s="80"/>
      <c r="AU444" s="69"/>
      <c r="AV444" s="69"/>
      <c r="AW444" s="80"/>
      <c r="AX444" s="80"/>
      <c r="AY444" s="69"/>
      <c r="AZ444" s="69"/>
      <c r="BA444" s="80"/>
      <c r="BB444" s="80"/>
      <c r="BC444" s="69"/>
      <c r="BD444" s="69"/>
      <c r="BE444" s="80"/>
      <c r="BF444" s="80"/>
      <c r="BG444" s="69"/>
      <c r="BH444" s="69"/>
      <c r="BI444" s="80"/>
      <c r="BJ444" s="80"/>
      <c r="BK444" s="69"/>
      <c r="BL444" s="69"/>
      <c r="BM444" s="80"/>
      <c r="BN444" s="80"/>
      <c r="BO444" s="69"/>
      <c r="BP444" s="69"/>
      <c r="BQ444" s="80"/>
      <c r="BR444" s="80"/>
      <c r="BS444" s="69"/>
      <c r="BT444" s="69"/>
      <c r="BU444" s="80"/>
      <c r="BV444" s="80"/>
      <c r="BW444" s="69"/>
      <c r="BX444" s="69"/>
      <c r="BY444" s="80"/>
      <c r="BZ444" s="80"/>
      <c r="CA444" s="69"/>
      <c r="CB444" s="69"/>
      <c r="CC444" s="80"/>
      <c r="CD444" s="80"/>
      <c r="CE444" s="69"/>
      <c r="CF444" s="69"/>
      <c r="CG444" s="69"/>
      <c r="CH444" s="69"/>
      <c r="CI444" s="69"/>
      <c r="CJ444" s="69"/>
      <c r="CK444" s="68"/>
      <c r="CL444" s="69"/>
      <c r="CM444" s="67"/>
      <c r="CN444" s="67"/>
      <c r="CO444" s="68"/>
      <c r="CP444" s="69"/>
      <c r="CQ444" s="67"/>
      <c r="CR444" s="67"/>
      <c r="CS444" s="81"/>
      <c r="CT444" s="69"/>
      <c r="CU444" s="69"/>
      <c r="CV444" s="69"/>
      <c r="CW444" s="69"/>
      <c r="CX444" s="69"/>
      <c r="CY444" s="69"/>
      <c r="CZ444" s="69"/>
      <c r="DA444" s="69"/>
    </row>
    <row r="445" spans="2:105">
      <c r="B445" s="67"/>
      <c r="C445" s="67"/>
      <c r="D445" s="67"/>
      <c r="E445" s="68"/>
      <c r="F445" s="69"/>
      <c r="G445" s="67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69"/>
      <c r="AE445" s="69"/>
      <c r="AF445" s="69"/>
      <c r="AG445" s="80"/>
      <c r="AH445" s="80"/>
      <c r="AI445" s="69"/>
      <c r="AJ445" s="69"/>
      <c r="AK445" s="80"/>
      <c r="AL445" s="80"/>
      <c r="AM445" s="69"/>
      <c r="AN445" s="69"/>
      <c r="AO445" s="80"/>
      <c r="AP445" s="80"/>
      <c r="AQ445" s="69"/>
      <c r="AR445" s="69"/>
      <c r="AS445" s="80"/>
      <c r="AT445" s="80"/>
      <c r="AU445" s="69"/>
      <c r="AV445" s="69"/>
      <c r="AW445" s="80"/>
      <c r="AX445" s="80"/>
      <c r="AY445" s="69"/>
      <c r="AZ445" s="69"/>
      <c r="BA445" s="80"/>
      <c r="BB445" s="80"/>
      <c r="BC445" s="69"/>
      <c r="BD445" s="69"/>
      <c r="BE445" s="80"/>
      <c r="BF445" s="80"/>
      <c r="BG445" s="69"/>
      <c r="BH445" s="69"/>
      <c r="BI445" s="80"/>
      <c r="BJ445" s="80"/>
      <c r="BK445" s="69"/>
      <c r="BL445" s="69"/>
      <c r="BM445" s="80"/>
      <c r="BN445" s="80"/>
      <c r="BO445" s="69"/>
      <c r="BP445" s="69"/>
      <c r="BQ445" s="80"/>
      <c r="BR445" s="80"/>
      <c r="BS445" s="69"/>
      <c r="BT445" s="69"/>
      <c r="BU445" s="80"/>
      <c r="BV445" s="80"/>
      <c r="BW445" s="69"/>
      <c r="BX445" s="69"/>
      <c r="BY445" s="80"/>
      <c r="BZ445" s="80"/>
      <c r="CA445" s="69"/>
      <c r="CB445" s="69"/>
      <c r="CC445" s="80"/>
      <c r="CD445" s="80"/>
      <c r="CE445" s="69"/>
      <c r="CF445" s="69"/>
      <c r="CG445" s="69"/>
      <c r="CH445" s="69"/>
      <c r="CI445" s="69"/>
      <c r="CJ445" s="69"/>
      <c r="CK445" s="68"/>
      <c r="CL445" s="69"/>
      <c r="CM445" s="67"/>
      <c r="CN445" s="67"/>
      <c r="CO445" s="68"/>
      <c r="CP445" s="69"/>
      <c r="CQ445" s="67"/>
      <c r="CR445" s="67"/>
      <c r="CS445" s="81"/>
      <c r="CT445" s="69"/>
      <c r="CU445" s="69"/>
      <c r="CV445" s="69"/>
      <c r="CW445" s="69"/>
      <c r="CX445" s="69"/>
      <c r="CY445" s="69"/>
      <c r="CZ445" s="69"/>
      <c r="DA445" s="69"/>
    </row>
    <row r="446" spans="2:105">
      <c r="B446" s="67"/>
      <c r="C446" s="67"/>
      <c r="D446" s="67"/>
      <c r="E446" s="68"/>
      <c r="F446" s="69"/>
      <c r="G446" s="67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69"/>
      <c r="AE446" s="69"/>
      <c r="AF446" s="69"/>
      <c r="AG446" s="80"/>
      <c r="AH446" s="80"/>
      <c r="AI446" s="69"/>
      <c r="AJ446" s="69"/>
      <c r="AK446" s="80"/>
      <c r="AL446" s="80"/>
      <c r="AM446" s="69"/>
      <c r="AN446" s="69"/>
      <c r="AO446" s="80"/>
      <c r="AP446" s="80"/>
      <c r="AQ446" s="69"/>
      <c r="AR446" s="69"/>
      <c r="AS446" s="80"/>
      <c r="AT446" s="80"/>
      <c r="AU446" s="69"/>
      <c r="AV446" s="69"/>
      <c r="AW446" s="80"/>
      <c r="AX446" s="80"/>
      <c r="AY446" s="69"/>
      <c r="AZ446" s="69"/>
      <c r="BA446" s="80"/>
      <c r="BB446" s="80"/>
      <c r="BC446" s="69"/>
      <c r="BD446" s="69"/>
      <c r="BE446" s="80"/>
      <c r="BF446" s="80"/>
      <c r="BG446" s="69"/>
      <c r="BH446" s="69"/>
      <c r="BI446" s="80"/>
      <c r="BJ446" s="80"/>
      <c r="BK446" s="69"/>
      <c r="BL446" s="69"/>
      <c r="BM446" s="80"/>
      <c r="BN446" s="80"/>
      <c r="BO446" s="69"/>
      <c r="BP446" s="69"/>
      <c r="BQ446" s="80"/>
      <c r="BR446" s="80"/>
      <c r="BS446" s="69"/>
      <c r="BT446" s="69"/>
      <c r="BU446" s="80"/>
      <c r="BV446" s="80"/>
      <c r="BW446" s="69"/>
      <c r="BX446" s="69"/>
      <c r="BY446" s="80"/>
      <c r="BZ446" s="80"/>
      <c r="CA446" s="69"/>
      <c r="CB446" s="69"/>
      <c r="CC446" s="80"/>
      <c r="CD446" s="80"/>
      <c r="CE446" s="69"/>
      <c r="CF446" s="69"/>
      <c r="CG446" s="69"/>
      <c r="CH446" s="69"/>
      <c r="CI446" s="69"/>
      <c r="CJ446" s="69"/>
      <c r="CK446" s="68"/>
      <c r="CL446" s="69"/>
      <c r="CM446" s="67"/>
      <c r="CN446" s="67"/>
      <c r="CO446" s="68"/>
      <c r="CP446" s="69"/>
      <c r="CQ446" s="67"/>
      <c r="CR446" s="67"/>
      <c r="CS446" s="81"/>
      <c r="CT446" s="69"/>
      <c r="CU446" s="69"/>
      <c r="CV446" s="69"/>
      <c r="CW446" s="69"/>
      <c r="CX446" s="69"/>
      <c r="CY446" s="69"/>
      <c r="CZ446" s="69"/>
      <c r="DA446" s="69"/>
    </row>
    <row r="447" spans="2:105">
      <c r="B447" s="67"/>
      <c r="C447" s="67"/>
      <c r="D447" s="67"/>
      <c r="E447" s="68"/>
      <c r="F447" s="69"/>
      <c r="G447" s="67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69"/>
      <c r="AE447" s="69"/>
      <c r="AF447" s="69"/>
      <c r="AG447" s="80"/>
      <c r="AH447" s="80"/>
      <c r="AI447" s="69"/>
      <c r="AJ447" s="69"/>
      <c r="AK447" s="80"/>
      <c r="AL447" s="80"/>
      <c r="AM447" s="69"/>
      <c r="AN447" s="69"/>
      <c r="AO447" s="80"/>
      <c r="AP447" s="80"/>
      <c r="AQ447" s="69"/>
      <c r="AR447" s="69"/>
      <c r="AS447" s="80"/>
      <c r="AT447" s="80"/>
      <c r="AU447" s="69"/>
      <c r="AV447" s="69"/>
      <c r="AW447" s="80"/>
      <c r="AX447" s="80"/>
      <c r="AY447" s="69"/>
      <c r="AZ447" s="69"/>
      <c r="BA447" s="80"/>
      <c r="BB447" s="80"/>
      <c r="BC447" s="69"/>
      <c r="BD447" s="69"/>
      <c r="BE447" s="80"/>
      <c r="BF447" s="80"/>
      <c r="BG447" s="69"/>
      <c r="BH447" s="69"/>
      <c r="BI447" s="80"/>
      <c r="BJ447" s="80"/>
      <c r="BK447" s="69"/>
      <c r="BL447" s="69"/>
      <c r="BM447" s="80"/>
      <c r="BN447" s="80"/>
      <c r="BO447" s="69"/>
      <c r="BP447" s="69"/>
      <c r="BQ447" s="80"/>
      <c r="BR447" s="80"/>
      <c r="BS447" s="69"/>
      <c r="BT447" s="69"/>
      <c r="BU447" s="80"/>
      <c r="BV447" s="80"/>
      <c r="BW447" s="69"/>
      <c r="BX447" s="69"/>
      <c r="BY447" s="80"/>
      <c r="BZ447" s="80"/>
      <c r="CA447" s="69"/>
      <c r="CB447" s="69"/>
      <c r="CC447" s="80"/>
      <c r="CD447" s="80"/>
      <c r="CE447" s="69"/>
      <c r="CF447" s="69"/>
      <c r="CG447" s="69"/>
      <c r="CH447" s="69"/>
      <c r="CI447" s="69"/>
      <c r="CJ447" s="69"/>
      <c r="CK447" s="68"/>
      <c r="CL447" s="69"/>
      <c r="CM447" s="67"/>
      <c r="CN447" s="67"/>
      <c r="CO447" s="68"/>
      <c r="CP447" s="69"/>
      <c r="CQ447" s="67"/>
      <c r="CR447" s="67"/>
      <c r="CS447" s="81"/>
      <c r="CT447" s="69"/>
      <c r="CU447" s="69"/>
      <c r="CV447" s="69"/>
      <c r="CW447" s="69"/>
      <c r="CX447" s="69"/>
      <c r="CY447" s="69"/>
      <c r="CZ447" s="69"/>
      <c r="DA447" s="69"/>
    </row>
    <row r="448" spans="2:105">
      <c r="B448" s="67"/>
      <c r="C448" s="67"/>
      <c r="D448" s="67"/>
      <c r="E448" s="68"/>
      <c r="F448" s="69"/>
      <c r="G448" s="67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69"/>
      <c r="AE448" s="69"/>
      <c r="AF448" s="69"/>
      <c r="AG448" s="80"/>
      <c r="AH448" s="80"/>
      <c r="AI448" s="69"/>
      <c r="AJ448" s="69"/>
      <c r="AK448" s="80"/>
      <c r="AL448" s="80"/>
      <c r="AM448" s="69"/>
      <c r="AN448" s="69"/>
      <c r="AO448" s="80"/>
      <c r="AP448" s="80"/>
      <c r="AQ448" s="69"/>
      <c r="AR448" s="69"/>
      <c r="AS448" s="80"/>
      <c r="AT448" s="80"/>
      <c r="AU448" s="69"/>
      <c r="AV448" s="69"/>
      <c r="AW448" s="80"/>
      <c r="AX448" s="80"/>
      <c r="AY448" s="69"/>
      <c r="AZ448" s="69"/>
      <c r="BA448" s="80"/>
      <c r="BB448" s="80"/>
      <c r="BC448" s="69"/>
      <c r="BD448" s="69"/>
      <c r="BE448" s="80"/>
      <c r="BF448" s="80"/>
      <c r="BG448" s="69"/>
      <c r="BH448" s="69"/>
      <c r="BI448" s="80"/>
      <c r="BJ448" s="80"/>
      <c r="BK448" s="69"/>
      <c r="BL448" s="69"/>
      <c r="BM448" s="80"/>
      <c r="BN448" s="80"/>
      <c r="BO448" s="69"/>
      <c r="BP448" s="69"/>
      <c r="BQ448" s="80"/>
      <c r="BR448" s="80"/>
      <c r="BS448" s="69"/>
      <c r="BT448" s="69"/>
      <c r="BU448" s="80"/>
      <c r="BV448" s="80"/>
      <c r="BW448" s="69"/>
      <c r="BX448" s="69"/>
      <c r="BY448" s="80"/>
      <c r="BZ448" s="80"/>
      <c r="CA448" s="69"/>
      <c r="CB448" s="69"/>
      <c r="CC448" s="80"/>
      <c r="CD448" s="80"/>
      <c r="CE448" s="69"/>
      <c r="CF448" s="69"/>
      <c r="CG448" s="69"/>
      <c r="CH448" s="69"/>
      <c r="CI448" s="69"/>
      <c r="CJ448" s="69"/>
      <c r="CK448" s="68"/>
      <c r="CL448" s="69"/>
      <c r="CM448" s="67"/>
      <c r="CN448" s="67"/>
      <c r="CO448" s="68"/>
      <c r="CP448" s="69"/>
      <c r="CQ448" s="67"/>
      <c r="CR448" s="67"/>
      <c r="CS448" s="81"/>
      <c r="CT448" s="69"/>
      <c r="CU448" s="69"/>
      <c r="CV448" s="69"/>
      <c r="CW448" s="69"/>
      <c r="CX448" s="69"/>
      <c r="CY448" s="69"/>
      <c r="CZ448" s="69"/>
      <c r="DA448" s="69"/>
    </row>
    <row r="449" spans="2:105">
      <c r="B449" s="67"/>
      <c r="C449" s="67"/>
      <c r="D449" s="67"/>
      <c r="E449" s="68"/>
      <c r="F449" s="69"/>
      <c r="G449" s="67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69"/>
      <c r="AE449" s="69"/>
      <c r="AF449" s="69"/>
      <c r="AG449" s="80"/>
      <c r="AH449" s="80"/>
      <c r="AI449" s="69"/>
      <c r="AJ449" s="69"/>
      <c r="AK449" s="80"/>
      <c r="AL449" s="80"/>
      <c r="AM449" s="69"/>
      <c r="AN449" s="69"/>
      <c r="AO449" s="80"/>
      <c r="AP449" s="80"/>
      <c r="AQ449" s="69"/>
      <c r="AR449" s="69"/>
      <c r="AS449" s="80"/>
      <c r="AT449" s="80"/>
      <c r="AU449" s="69"/>
      <c r="AV449" s="69"/>
      <c r="AW449" s="80"/>
      <c r="AX449" s="80"/>
      <c r="AY449" s="69"/>
      <c r="AZ449" s="69"/>
      <c r="BA449" s="80"/>
      <c r="BB449" s="80"/>
      <c r="BC449" s="69"/>
      <c r="BD449" s="69"/>
      <c r="BE449" s="80"/>
      <c r="BF449" s="80"/>
      <c r="BG449" s="69"/>
      <c r="BH449" s="69"/>
      <c r="BI449" s="80"/>
      <c r="BJ449" s="80"/>
      <c r="BK449" s="69"/>
      <c r="BL449" s="69"/>
      <c r="BM449" s="80"/>
      <c r="BN449" s="80"/>
      <c r="BO449" s="69"/>
      <c r="BP449" s="69"/>
      <c r="BQ449" s="80"/>
      <c r="BR449" s="80"/>
      <c r="BS449" s="69"/>
      <c r="BT449" s="69"/>
      <c r="BU449" s="80"/>
      <c r="BV449" s="80"/>
      <c r="BW449" s="69"/>
      <c r="BX449" s="69"/>
      <c r="BY449" s="80"/>
      <c r="BZ449" s="80"/>
      <c r="CA449" s="69"/>
      <c r="CB449" s="69"/>
      <c r="CC449" s="80"/>
      <c r="CD449" s="80"/>
      <c r="CE449" s="69"/>
      <c r="CF449" s="69"/>
      <c r="CG449" s="69"/>
      <c r="CH449" s="69"/>
      <c r="CI449" s="69"/>
      <c r="CJ449" s="69"/>
      <c r="CK449" s="68"/>
      <c r="CL449" s="69"/>
      <c r="CM449" s="67"/>
      <c r="CN449" s="67"/>
      <c r="CO449" s="68"/>
      <c r="CP449" s="69"/>
      <c r="CQ449" s="67"/>
      <c r="CR449" s="67"/>
      <c r="CS449" s="81"/>
      <c r="CT449" s="69"/>
      <c r="CU449" s="69"/>
      <c r="CV449" s="69"/>
      <c r="CW449" s="69"/>
      <c r="CX449" s="69"/>
      <c r="CY449" s="69"/>
      <c r="CZ449" s="69"/>
      <c r="DA449" s="69"/>
    </row>
    <row r="450" spans="2:105">
      <c r="B450" s="67"/>
      <c r="C450" s="67"/>
      <c r="D450" s="67"/>
      <c r="E450" s="68"/>
      <c r="F450" s="69"/>
      <c r="G450" s="67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69"/>
      <c r="AE450" s="69"/>
      <c r="AF450" s="69"/>
      <c r="AG450" s="80"/>
      <c r="AH450" s="80"/>
      <c r="AI450" s="69"/>
      <c r="AJ450" s="69"/>
      <c r="AK450" s="80"/>
      <c r="AL450" s="80"/>
      <c r="AM450" s="69"/>
      <c r="AN450" s="69"/>
      <c r="AO450" s="80"/>
      <c r="AP450" s="80"/>
      <c r="AQ450" s="69"/>
      <c r="AR450" s="69"/>
      <c r="AS450" s="80"/>
      <c r="AT450" s="80"/>
      <c r="AU450" s="69"/>
      <c r="AV450" s="69"/>
      <c r="AW450" s="80"/>
      <c r="AX450" s="80"/>
      <c r="AY450" s="69"/>
      <c r="AZ450" s="69"/>
      <c r="BA450" s="80"/>
      <c r="BB450" s="80"/>
      <c r="BC450" s="69"/>
      <c r="BD450" s="69"/>
      <c r="BE450" s="80"/>
      <c r="BF450" s="80"/>
      <c r="BG450" s="69"/>
      <c r="BH450" s="69"/>
      <c r="BI450" s="80"/>
      <c r="BJ450" s="80"/>
      <c r="BK450" s="69"/>
      <c r="BL450" s="69"/>
      <c r="BM450" s="80"/>
      <c r="BN450" s="80"/>
      <c r="BO450" s="69"/>
      <c r="BP450" s="69"/>
      <c r="BQ450" s="80"/>
      <c r="BR450" s="80"/>
      <c r="BS450" s="69"/>
      <c r="BT450" s="69"/>
      <c r="BU450" s="80"/>
      <c r="BV450" s="80"/>
      <c r="BW450" s="69"/>
      <c r="BX450" s="69"/>
      <c r="BY450" s="80"/>
      <c r="BZ450" s="80"/>
      <c r="CA450" s="69"/>
      <c r="CB450" s="69"/>
      <c r="CC450" s="80"/>
      <c r="CD450" s="80"/>
      <c r="CE450" s="69"/>
      <c r="CF450" s="69"/>
      <c r="CG450" s="69"/>
      <c r="CH450" s="69"/>
      <c r="CI450" s="69"/>
      <c r="CJ450" s="69"/>
      <c r="CK450" s="68"/>
      <c r="CL450" s="69"/>
      <c r="CM450" s="67"/>
      <c r="CN450" s="67"/>
      <c r="CO450" s="68"/>
      <c r="CP450" s="69"/>
      <c r="CQ450" s="67"/>
      <c r="CR450" s="67"/>
      <c r="CS450" s="81"/>
      <c r="CT450" s="69"/>
      <c r="CU450" s="69"/>
      <c r="CV450" s="69"/>
      <c r="CW450" s="69"/>
      <c r="CX450" s="69"/>
      <c r="CY450" s="69"/>
      <c r="CZ450" s="69"/>
      <c r="DA450" s="69"/>
    </row>
    <row r="451" spans="2:105">
      <c r="B451" s="67"/>
      <c r="C451" s="67"/>
      <c r="D451" s="67"/>
      <c r="E451" s="68"/>
      <c r="F451" s="69"/>
      <c r="G451" s="67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69"/>
      <c r="AE451" s="69"/>
      <c r="AF451" s="69"/>
      <c r="AG451" s="80"/>
      <c r="AH451" s="80"/>
      <c r="AI451" s="69"/>
      <c r="AJ451" s="69"/>
      <c r="AK451" s="80"/>
      <c r="AL451" s="80"/>
      <c r="AM451" s="69"/>
      <c r="AN451" s="69"/>
      <c r="AO451" s="80"/>
      <c r="AP451" s="80"/>
      <c r="AQ451" s="69"/>
      <c r="AR451" s="69"/>
      <c r="AS451" s="80"/>
      <c r="AT451" s="80"/>
      <c r="AU451" s="69"/>
      <c r="AV451" s="69"/>
      <c r="AW451" s="80"/>
      <c r="AX451" s="80"/>
      <c r="AY451" s="69"/>
      <c r="AZ451" s="69"/>
      <c r="BA451" s="80"/>
      <c r="BB451" s="80"/>
      <c r="BC451" s="69"/>
      <c r="BD451" s="69"/>
      <c r="BE451" s="80"/>
      <c r="BF451" s="80"/>
      <c r="BG451" s="69"/>
      <c r="BH451" s="69"/>
      <c r="BI451" s="80"/>
      <c r="BJ451" s="80"/>
      <c r="BK451" s="69"/>
      <c r="BL451" s="69"/>
      <c r="BM451" s="80"/>
      <c r="BN451" s="80"/>
      <c r="BO451" s="69"/>
      <c r="BP451" s="69"/>
      <c r="BQ451" s="80"/>
      <c r="BR451" s="80"/>
      <c r="BS451" s="69"/>
      <c r="BT451" s="69"/>
      <c r="BU451" s="80"/>
      <c r="BV451" s="80"/>
      <c r="BW451" s="69"/>
      <c r="BX451" s="69"/>
      <c r="BY451" s="80"/>
      <c r="BZ451" s="80"/>
      <c r="CA451" s="69"/>
      <c r="CB451" s="69"/>
      <c r="CC451" s="80"/>
      <c r="CD451" s="80"/>
      <c r="CE451" s="69"/>
      <c r="CF451" s="69"/>
      <c r="CG451" s="69"/>
      <c r="CH451" s="69"/>
      <c r="CI451" s="69"/>
      <c r="CJ451" s="69"/>
      <c r="CK451" s="68"/>
      <c r="CL451" s="69"/>
      <c r="CM451" s="67"/>
      <c r="CN451" s="67"/>
      <c r="CO451" s="68"/>
      <c r="CP451" s="69"/>
      <c r="CQ451" s="67"/>
      <c r="CR451" s="67"/>
      <c r="CS451" s="81"/>
      <c r="CT451" s="69"/>
      <c r="CU451" s="69"/>
      <c r="CV451" s="69"/>
      <c r="CW451" s="69"/>
      <c r="CX451" s="69"/>
      <c r="CY451" s="69"/>
      <c r="CZ451" s="69"/>
      <c r="DA451" s="69"/>
    </row>
    <row r="452" spans="2:105">
      <c r="B452" s="67"/>
      <c r="C452" s="67"/>
      <c r="D452" s="67"/>
      <c r="E452" s="68"/>
      <c r="F452" s="69"/>
      <c r="G452" s="67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69"/>
      <c r="AE452" s="69"/>
      <c r="AF452" s="69"/>
      <c r="AG452" s="80"/>
      <c r="AH452" s="80"/>
      <c r="AI452" s="69"/>
      <c r="AJ452" s="69"/>
      <c r="AK452" s="80"/>
      <c r="AL452" s="80"/>
      <c r="AM452" s="69"/>
      <c r="AN452" s="69"/>
      <c r="AO452" s="80"/>
      <c r="AP452" s="80"/>
      <c r="AQ452" s="69"/>
      <c r="AR452" s="69"/>
      <c r="AS452" s="80"/>
      <c r="AT452" s="80"/>
      <c r="AU452" s="69"/>
      <c r="AV452" s="69"/>
      <c r="AW452" s="80"/>
      <c r="AX452" s="80"/>
      <c r="AY452" s="69"/>
      <c r="AZ452" s="69"/>
      <c r="BA452" s="80"/>
      <c r="BB452" s="80"/>
      <c r="BC452" s="69"/>
      <c r="BD452" s="69"/>
      <c r="BE452" s="80"/>
      <c r="BF452" s="80"/>
      <c r="BG452" s="69"/>
      <c r="BH452" s="69"/>
      <c r="BI452" s="80"/>
      <c r="BJ452" s="80"/>
      <c r="BK452" s="69"/>
      <c r="BL452" s="69"/>
      <c r="BM452" s="80"/>
      <c r="BN452" s="80"/>
      <c r="BO452" s="69"/>
      <c r="BP452" s="69"/>
      <c r="BQ452" s="80"/>
      <c r="BR452" s="80"/>
      <c r="BS452" s="69"/>
      <c r="BT452" s="69"/>
      <c r="BU452" s="80"/>
      <c r="BV452" s="80"/>
      <c r="BW452" s="69"/>
      <c r="BX452" s="69"/>
      <c r="BY452" s="80"/>
      <c r="BZ452" s="80"/>
      <c r="CA452" s="69"/>
      <c r="CB452" s="69"/>
      <c r="CC452" s="80"/>
      <c r="CD452" s="80"/>
      <c r="CE452" s="69"/>
      <c r="CF452" s="69"/>
      <c r="CG452" s="69"/>
      <c r="CH452" s="69"/>
      <c r="CI452" s="69"/>
      <c r="CJ452" s="69"/>
      <c r="CK452" s="68"/>
      <c r="CL452" s="69"/>
      <c r="CM452" s="67"/>
      <c r="CN452" s="67"/>
      <c r="CO452" s="68"/>
      <c r="CP452" s="69"/>
      <c r="CQ452" s="67"/>
      <c r="CR452" s="67"/>
      <c r="CS452" s="81"/>
      <c r="CT452" s="69"/>
      <c r="CU452" s="69"/>
      <c r="CV452" s="69"/>
      <c r="CW452" s="69"/>
      <c r="CX452" s="69"/>
      <c r="CY452" s="69"/>
      <c r="CZ452" s="69"/>
      <c r="DA452" s="69"/>
    </row>
    <row r="453" spans="2:105">
      <c r="B453" s="67"/>
      <c r="C453" s="67"/>
      <c r="D453" s="67"/>
      <c r="E453" s="68"/>
      <c r="F453" s="69"/>
      <c r="G453" s="67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69"/>
      <c r="AE453" s="69"/>
      <c r="AF453" s="69"/>
      <c r="AG453" s="80"/>
      <c r="AH453" s="80"/>
      <c r="AI453" s="69"/>
      <c r="AJ453" s="69"/>
      <c r="AK453" s="80"/>
      <c r="AL453" s="80"/>
      <c r="AM453" s="69"/>
      <c r="AN453" s="69"/>
      <c r="AO453" s="80"/>
      <c r="AP453" s="80"/>
      <c r="AQ453" s="69"/>
      <c r="AR453" s="69"/>
      <c r="AS453" s="80"/>
      <c r="AT453" s="80"/>
      <c r="AU453" s="69"/>
      <c r="AV453" s="69"/>
      <c r="AW453" s="80"/>
      <c r="AX453" s="80"/>
      <c r="AY453" s="69"/>
      <c r="AZ453" s="69"/>
      <c r="BA453" s="80"/>
      <c r="BB453" s="80"/>
      <c r="BC453" s="69"/>
      <c r="BD453" s="69"/>
      <c r="BE453" s="80"/>
      <c r="BF453" s="80"/>
      <c r="BG453" s="69"/>
      <c r="BH453" s="69"/>
      <c r="BI453" s="80"/>
      <c r="BJ453" s="80"/>
      <c r="BK453" s="69"/>
      <c r="BL453" s="69"/>
      <c r="BM453" s="80"/>
      <c r="BN453" s="80"/>
      <c r="BO453" s="69"/>
      <c r="BP453" s="69"/>
      <c r="BQ453" s="80"/>
      <c r="BR453" s="80"/>
      <c r="BS453" s="69"/>
      <c r="BT453" s="69"/>
      <c r="BU453" s="80"/>
      <c r="BV453" s="80"/>
      <c r="BW453" s="69"/>
      <c r="BX453" s="69"/>
      <c r="BY453" s="80"/>
      <c r="BZ453" s="80"/>
      <c r="CA453" s="69"/>
      <c r="CB453" s="69"/>
      <c r="CC453" s="80"/>
      <c r="CD453" s="80"/>
      <c r="CE453" s="69"/>
      <c r="CF453" s="69"/>
      <c r="CG453" s="69"/>
      <c r="CH453" s="69"/>
      <c r="CI453" s="69"/>
      <c r="CJ453" s="69"/>
      <c r="CK453" s="68"/>
      <c r="CL453" s="69"/>
      <c r="CM453" s="67"/>
      <c r="CN453" s="67"/>
      <c r="CO453" s="68"/>
      <c r="CP453" s="69"/>
      <c r="CQ453" s="67"/>
      <c r="CR453" s="67"/>
      <c r="CS453" s="81"/>
      <c r="CT453" s="69"/>
      <c r="CU453" s="69"/>
      <c r="CV453" s="69"/>
      <c r="CW453" s="69"/>
      <c r="CX453" s="69"/>
      <c r="CY453" s="69"/>
      <c r="CZ453" s="69"/>
      <c r="DA453" s="69"/>
    </row>
    <row r="454" spans="2:105">
      <c r="B454" s="67"/>
      <c r="C454" s="67"/>
      <c r="D454" s="67"/>
      <c r="E454" s="68"/>
      <c r="F454" s="69"/>
      <c r="G454" s="67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69"/>
      <c r="AE454" s="69"/>
      <c r="AF454" s="69"/>
      <c r="AG454" s="80"/>
      <c r="AH454" s="80"/>
      <c r="AI454" s="69"/>
      <c r="AJ454" s="69"/>
      <c r="AK454" s="80"/>
      <c r="AL454" s="80"/>
      <c r="AM454" s="69"/>
      <c r="AN454" s="69"/>
      <c r="AO454" s="80"/>
      <c r="AP454" s="80"/>
      <c r="AQ454" s="69"/>
      <c r="AR454" s="69"/>
      <c r="AS454" s="80"/>
      <c r="AT454" s="80"/>
      <c r="AU454" s="69"/>
      <c r="AV454" s="69"/>
      <c r="AW454" s="80"/>
      <c r="AX454" s="80"/>
      <c r="AY454" s="69"/>
      <c r="AZ454" s="69"/>
      <c r="BA454" s="80"/>
      <c r="BB454" s="80"/>
      <c r="BC454" s="69"/>
      <c r="BD454" s="69"/>
      <c r="BE454" s="80"/>
      <c r="BF454" s="80"/>
      <c r="BG454" s="69"/>
      <c r="BH454" s="69"/>
      <c r="BI454" s="80"/>
      <c r="BJ454" s="80"/>
      <c r="BK454" s="69"/>
      <c r="BL454" s="69"/>
      <c r="BM454" s="80"/>
      <c r="BN454" s="80"/>
      <c r="BO454" s="69"/>
      <c r="BP454" s="69"/>
      <c r="BQ454" s="80"/>
      <c r="BR454" s="80"/>
      <c r="BS454" s="69"/>
      <c r="BT454" s="69"/>
      <c r="BU454" s="80"/>
      <c r="BV454" s="80"/>
      <c r="BW454" s="69"/>
      <c r="BX454" s="69"/>
      <c r="BY454" s="80"/>
      <c r="BZ454" s="80"/>
      <c r="CA454" s="69"/>
      <c r="CB454" s="69"/>
      <c r="CC454" s="80"/>
      <c r="CD454" s="80"/>
      <c r="CE454" s="69"/>
      <c r="CF454" s="69"/>
      <c r="CG454" s="69"/>
      <c r="CH454" s="69"/>
      <c r="CI454" s="69"/>
      <c r="CJ454" s="69"/>
      <c r="CK454" s="68"/>
      <c r="CL454" s="69"/>
      <c r="CM454" s="67"/>
      <c r="CN454" s="67"/>
      <c r="CO454" s="68"/>
      <c r="CP454" s="69"/>
      <c r="CQ454" s="67"/>
      <c r="CR454" s="67"/>
      <c r="CS454" s="81"/>
      <c r="CT454" s="69"/>
      <c r="CU454" s="69"/>
      <c r="CV454" s="69"/>
      <c r="CW454" s="69"/>
      <c r="CX454" s="69"/>
      <c r="CY454" s="69"/>
      <c r="CZ454" s="69"/>
      <c r="DA454" s="69"/>
    </row>
    <row r="455" spans="2:105">
      <c r="B455" s="67"/>
      <c r="C455" s="67"/>
      <c r="D455" s="67"/>
      <c r="E455" s="68"/>
      <c r="F455" s="69"/>
      <c r="G455" s="67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69"/>
      <c r="AE455" s="69"/>
      <c r="AF455" s="69"/>
      <c r="AG455" s="80"/>
      <c r="AH455" s="80"/>
      <c r="AI455" s="69"/>
      <c r="AJ455" s="69"/>
      <c r="AK455" s="80"/>
      <c r="AL455" s="80"/>
      <c r="AM455" s="69"/>
      <c r="AN455" s="69"/>
      <c r="AO455" s="80"/>
      <c r="AP455" s="80"/>
      <c r="AQ455" s="69"/>
      <c r="AR455" s="69"/>
      <c r="AS455" s="80"/>
      <c r="AT455" s="80"/>
      <c r="AU455" s="69"/>
      <c r="AV455" s="69"/>
      <c r="AW455" s="80"/>
      <c r="AX455" s="80"/>
      <c r="AY455" s="69"/>
      <c r="AZ455" s="69"/>
      <c r="BA455" s="80"/>
      <c r="BB455" s="80"/>
      <c r="BC455" s="69"/>
      <c r="BD455" s="69"/>
      <c r="BE455" s="80"/>
      <c r="BF455" s="80"/>
      <c r="BG455" s="69"/>
      <c r="BH455" s="69"/>
      <c r="BI455" s="80"/>
      <c r="BJ455" s="80"/>
      <c r="BK455" s="69"/>
      <c r="BL455" s="69"/>
      <c r="BM455" s="80"/>
      <c r="BN455" s="80"/>
      <c r="BO455" s="69"/>
      <c r="BP455" s="69"/>
      <c r="BQ455" s="80"/>
      <c r="BR455" s="80"/>
      <c r="BS455" s="69"/>
      <c r="BT455" s="69"/>
      <c r="BU455" s="80"/>
      <c r="BV455" s="80"/>
      <c r="BW455" s="69"/>
      <c r="BX455" s="69"/>
      <c r="BY455" s="80"/>
      <c r="BZ455" s="80"/>
      <c r="CA455" s="69"/>
      <c r="CB455" s="69"/>
      <c r="CC455" s="80"/>
      <c r="CD455" s="80"/>
      <c r="CE455" s="69"/>
      <c r="CF455" s="69"/>
      <c r="CG455" s="69"/>
      <c r="CH455" s="69"/>
      <c r="CI455" s="69"/>
      <c r="CJ455" s="69"/>
      <c r="CK455" s="68"/>
      <c r="CL455" s="69"/>
      <c r="CM455" s="67"/>
      <c r="CN455" s="67"/>
      <c r="CO455" s="68"/>
      <c r="CP455" s="69"/>
      <c r="CQ455" s="67"/>
      <c r="CR455" s="67"/>
      <c r="CS455" s="81"/>
      <c r="CT455" s="69"/>
      <c r="CU455" s="69"/>
      <c r="CV455" s="69"/>
      <c r="CW455" s="69"/>
      <c r="CX455" s="69"/>
      <c r="CY455" s="69"/>
      <c r="CZ455" s="69"/>
      <c r="DA455" s="69"/>
    </row>
    <row r="456" spans="2:105">
      <c r="B456" s="67"/>
      <c r="C456" s="67"/>
      <c r="D456" s="67"/>
      <c r="E456" s="68"/>
      <c r="F456" s="69"/>
      <c r="G456" s="67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69"/>
      <c r="AE456" s="69"/>
      <c r="AF456" s="69"/>
      <c r="AG456" s="80"/>
      <c r="AH456" s="80"/>
      <c r="AI456" s="69"/>
      <c r="AJ456" s="69"/>
      <c r="AK456" s="80"/>
      <c r="AL456" s="80"/>
      <c r="AM456" s="69"/>
      <c r="AN456" s="69"/>
      <c r="AO456" s="80"/>
      <c r="AP456" s="80"/>
      <c r="AQ456" s="69"/>
      <c r="AR456" s="69"/>
      <c r="AS456" s="80"/>
      <c r="AT456" s="80"/>
      <c r="AU456" s="69"/>
      <c r="AV456" s="69"/>
      <c r="AW456" s="80"/>
      <c r="AX456" s="80"/>
      <c r="AY456" s="69"/>
      <c r="AZ456" s="69"/>
      <c r="BA456" s="80"/>
      <c r="BB456" s="80"/>
      <c r="BC456" s="69"/>
      <c r="BD456" s="69"/>
      <c r="BE456" s="80"/>
      <c r="BF456" s="80"/>
      <c r="BG456" s="69"/>
      <c r="BH456" s="69"/>
      <c r="BI456" s="80"/>
      <c r="BJ456" s="80"/>
      <c r="BK456" s="69"/>
      <c r="BL456" s="69"/>
      <c r="BM456" s="80"/>
      <c r="BN456" s="80"/>
      <c r="BO456" s="69"/>
      <c r="BP456" s="69"/>
      <c r="BQ456" s="80"/>
      <c r="BR456" s="80"/>
      <c r="BS456" s="69"/>
      <c r="BT456" s="69"/>
      <c r="BU456" s="80"/>
      <c r="BV456" s="80"/>
      <c r="BW456" s="69"/>
      <c r="BX456" s="69"/>
      <c r="BY456" s="80"/>
      <c r="BZ456" s="80"/>
      <c r="CA456" s="69"/>
      <c r="CB456" s="69"/>
      <c r="CC456" s="80"/>
      <c r="CD456" s="80"/>
      <c r="CE456" s="69"/>
      <c r="CF456" s="69"/>
      <c r="CG456" s="69"/>
      <c r="CH456" s="69"/>
      <c r="CI456" s="69"/>
      <c r="CJ456" s="69"/>
      <c r="CK456" s="68"/>
      <c r="CL456" s="69"/>
      <c r="CM456" s="67"/>
      <c r="CN456" s="67"/>
      <c r="CO456" s="68"/>
      <c r="CP456" s="69"/>
      <c r="CQ456" s="67"/>
      <c r="CR456" s="67"/>
      <c r="CS456" s="81"/>
      <c r="CT456" s="69"/>
      <c r="CU456" s="69"/>
      <c r="CV456" s="69"/>
      <c r="CW456" s="69"/>
      <c r="CX456" s="69"/>
      <c r="CY456" s="69"/>
      <c r="CZ456" s="69"/>
      <c r="DA456" s="69"/>
    </row>
    <row r="457" spans="2:105">
      <c r="B457" s="67"/>
      <c r="C457" s="67"/>
      <c r="D457" s="67"/>
      <c r="E457" s="68"/>
      <c r="F457" s="69"/>
      <c r="G457" s="67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69"/>
      <c r="AE457" s="69"/>
      <c r="AF457" s="69"/>
      <c r="AG457" s="80"/>
      <c r="AH457" s="80"/>
      <c r="AI457" s="69"/>
      <c r="AJ457" s="69"/>
      <c r="AK457" s="80"/>
      <c r="AL457" s="80"/>
      <c r="AM457" s="69"/>
      <c r="AN457" s="69"/>
      <c r="AO457" s="80"/>
      <c r="AP457" s="80"/>
      <c r="AQ457" s="69"/>
      <c r="AR457" s="69"/>
      <c r="AS457" s="80"/>
      <c r="AT457" s="80"/>
      <c r="AU457" s="69"/>
      <c r="AV457" s="69"/>
      <c r="AW457" s="80"/>
      <c r="AX457" s="80"/>
      <c r="AY457" s="69"/>
      <c r="AZ457" s="69"/>
      <c r="BA457" s="80"/>
      <c r="BB457" s="80"/>
      <c r="BC457" s="69"/>
      <c r="BD457" s="69"/>
      <c r="BE457" s="80"/>
      <c r="BF457" s="80"/>
      <c r="BG457" s="69"/>
      <c r="BH457" s="69"/>
      <c r="BI457" s="80"/>
      <c r="BJ457" s="80"/>
      <c r="BK457" s="69"/>
      <c r="BL457" s="69"/>
      <c r="BM457" s="80"/>
      <c r="BN457" s="80"/>
      <c r="BO457" s="69"/>
      <c r="BP457" s="69"/>
      <c r="BQ457" s="80"/>
      <c r="BR457" s="80"/>
      <c r="BS457" s="69"/>
      <c r="BT457" s="69"/>
      <c r="BU457" s="80"/>
      <c r="BV457" s="80"/>
      <c r="BW457" s="69"/>
      <c r="BX457" s="69"/>
      <c r="BY457" s="80"/>
      <c r="BZ457" s="80"/>
      <c r="CA457" s="69"/>
      <c r="CB457" s="69"/>
      <c r="CC457" s="80"/>
      <c r="CD457" s="80"/>
      <c r="CE457" s="69"/>
      <c r="CF457" s="69"/>
      <c r="CG457" s="69"/>
      <c r="CH457" s="69"/>
      <c r="CI457" s="69"/>
      <c r="CJ457" s="69"/>
      <c r="CK457" s="68"/>
      <c r="CL457" s="69"/>
      <c r="CM457" s="67"/>
      <c r="CN457" s="67"/>
      <c r="CO457" s="68"/>
      <c r="CP457" s="69"/>
      <c r="CQ457" s="67"/>
      <c r="CR457" s="67"/>
      <c r="CS457" s="81"/>
      <c r="CT457" s="69"/>
      <c r="CU457" s="69"/>
      <c r="CV457" s="69"/>
      <c r="CW457" s="69"/>
      <c r="CX457" s="69"/>
      <c r="CY457" s="69"/>
      <c r="CZ457" s="69"/>
      <c r="DA457" s="69"/>
    </row>
    <row r="458" spans="2:105">
      <c r="B458" s="67"/>
      <c r="C458" s="67"/>
      <c r="D458" s="67"/>
      <c r="E458" s="68"/>
      <c r="F458" s="69"/>
      <c r="G458" s="67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69"/>
      <c r="AE458" s="69"/>
      <c r="AF458" s="69"/>
      <c r="AG458" s="80"/>
      <c r="AH458" s="80"/>
      <c r="AI458" s="69"/>
      <c r="AJ458" s="69"/>
      <c r="AK458" s="80"/>
      <c r="AL458" s="80"/>
      <c r="AM458" s="69"/>
      <c r="AN458" s="69"/>
      <c r="AO458" s="80"/>
      <c r="AP458" s="80"/>
      <c r="AQ458" s="69"/>
      <c r="AR458" s="69"/>
      <c r="AS458" s="80"/>
      <c r="AT458" s="80"/>
      <c r="AU458" s="69"/>
      <c r="AV458" s="69"/>
      <c r="AW458" s="80"/>
      <c r="AX458" s="80"/>
      <c r="AY458" s="69"/>
      <c r="AZ458" s="69"/>
      <c r="BA458" s="80"/>
      <c r="BB458" s="80"/>
      <c r="BC458" s="69"/>
      <c r="BD458" s="69"/>
      <c r="BE458" s="80"/>
      <c r="BF458" s="80"/>
      <c r="BG458" s="69"/>
      <c r="BH458" s="69"/>
      <c r="BI458" s="80"/>
      <c r="BJ458" s="80"/>
      <c r="BK458" s="69"/>
      <c r="BL458" s="69"/>
      <c r="BM458" s="80"/>
      <c r="BN458" s="80"/>
      <c r="BO458" s="69"/>
      <c r="BP458" s="69"/>
      <c r="BQ458" s="80"/>
      <c r="BR458" s="80"/>
      <c r="BS458" s="69"/>
      <c r="BT458" s="69"/>
      <c r="BU458" s="80"/>
      <c r="BV458" s="80"/>
      <c r="BW458" s="69"/>
      <c r="BX458" s="69"/>
      <c r="BY458" s="80"/>
      <c r="BZ458" s="80"/>
      <c r="CA458" s="69"/>
      <c r="CB458" s="69"/>
      <c r="CC458" s="80"/>
      <c r="CD458" s="80"/>
      <c r="CE458" s="69"/>
      <c r="CF458" s="69"/>
      <c r="CG458" s="69"/>
      <c r="CH458" s="69"/>
      <c r="CI458" s="69"/>
      <c r="CJ458" s="69"/>
      <c r="CK458" s="68"/>
      <c r="CL458" s="69"/>
      <c r="CM458" s="67"/>
      <c r="CN458" s="67"/>
      <c r="CO458" s="68"/>
      <c r="CP458" s="69"/>
      <c r="CQ458" s="67"/>
      <c r="CR458" s="67"/>
      <c r="CS458" s="81"/>
      <c r="CT458" s="69"/>
      <c r="CU458" s="69"/>
      <c r="CV458" s="69"/>
      <c r="CW458" s="69"/>
      <c r="CX458" s="69"/>
      <c r="CY458" s="69"/>
      <c r="CZ458" s="69"/>
      <c r="DA458" s="69"/>
    </row>
    <row r="459" spans="2:105">
      <c r="B459" s="67"/>
      <c r="C459" s="67"/>
      <c r="D459" s="67"/>
      <c r="E459" s="68"/>
      <c r="F459" s="69"/>
      <c r="G459" s="67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69"/>
      <c r="AE459" s="69"/>
      <c r="AF459" s="69"/>
      <c r="AG459" s="80"/>
      <c r="AH459" s="80"/>
      <c r="AI459" s="69"/>
      <c r="AJ459" s="69"/>
      <c r="AK459" s="80"/>
      <c r="AL459" s="80"/>
      <c r="AM459" s="69"/>
      <c r="AN459" s="69"/>
      <c r="AO459" s="80"/>
      <c r="AP459" s="80"/>
      <c r="AQ459" s="69"/>
      <c r="AR459" s="69"/>
      <c r="AS459" s="80"/>
      <c r="AT459" s="80"/>
      <c r="AU459" s="69"/>
      <c r="AV459" s="69"/>
      <c r="AW459" s="80"/>
      <c r="AX459" s="80"/>
      <c r="AY459" s="69"/>
      <c r="AZ459" s="69"/>
      <c r="BA459" s="80"/>
      <c r="BB459" s="80"/>
      <c r="BC459" s="69"/>
      <c r="BD459" s="69"/>
      <c r="BE459" s="80"/>
      <c r="BF459" s="80"/>
      <c r="BG459" s="69"/>
      <c r="BH459" s="69"/>
      <c r="BI459" s="80"/>
      <c r="BJ459" s="80"/>
      <c r="BK459" s="69"/>
      <c r="BL459" s="69"/>
      <c r="BM459" s="80"/>
      <c r="BN459" s="80"/>
      <c r="BO459" s="69"/>
      <c r="BP459" s="69"/>
      <c r="BQ459" s="80"/>
      <c r="BR459" s="80"/>
      <c r="BS459" s="69"/>
      <c r="BT459" s="69"/>
      <c r="BU459" s="80"/>
      <c r="BV459" s="80"/>
      <c r="BW459" s="69"/>
      <c r="BX459" s="69"/>
      <c r="BY459" s="80"/>
      <c r="BZ459" s="80"/>
      <c r="CA459" s="69"/>
      <c r="CB459" s="69"/>
      <c r="CC459" s="80"/>
      <c r="CD459" s="80"/>
      <c r="CE459" s="69"/>
      <c r="CF459" s="69"/>
      <c r="CG459" s="69"/>
      <c r="CH459" s="69"/>
      <c r="CI459" s="69"/>
      <c r="CJ459" s="69"/>
      <c r="CK459" s="68"/>
      <c r="CL459" s="69"/>
      <c r="CM459" s="67"/>
      <c r="CN459" s="67"/>
      <c r="CO459" s="68"/>
      <c r="CP459" s="69"/>
      <c r="CQ459" s="67"/>
      <c r="CR459" s="67"/>
      <c r="CS459" s="81"/>
      <c r="CT459" s="69"/>
      <c r="CU459" s="69"/>
      <c r="CV459" s="69"/>
      <c r="CW459" s="69"/>
      <c r="CX459" s="69"/>
      <c r="CY459" s="69"/>
      <c r="CZ459" s="69"/>
      <c r="DA459" s="69"/>
    </row>
    <row r="460" spans="2:105">
      <c r="B460" s="67"/>
      <c r="C460" s="67"/>
      <c r="D460" s="67"/>
      <c r="E460" s="68"/>
      <c r="F460" s="69"/>
      <c r="G460" s="67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69"/>
      <c r="AE460" s="69"/>
      <c r="AF460" s="69"/>
      <c r="AG460" s="80"/>
      <c r="AH460" s="80"/>
      <c r="AI460" s="69"/>
      <c r="AJ460" s="69"/>
      <c r="AK460" s="80"/>
      <c r="AL460" s="80"/>
      <c r="AM460" s="69"/>
      <c r="AN460" s="69"/>
      <c r="AO460" s="80"/>
      <c r="AP460" s="80"/>
      <c r="AQ460" s="69"/>
      <c r="AR460" s="69"/>
      <c r="AS460" s="80"/>
      <c r="AT460" s="80"/>
      <c r="AU460" s="69"/>
      <c r="AV460" s="69"/>
      <c r="AW460" s="80"/>
      <c r="AX460" s="80"/>
      <c r="AY460" s="69"/>
      <c r="AZ460" s="69"/>
      <c r="BA460" s="80"/>
      <c r="BB460" s="80"/>
      <c r="BC460" s="69"/>
      <c r="BD460" s="69"/>
      <c r="BE460" s="80"/>
      <c r="BF460" s="80"/>
      <c r="BG460" s="69"/>
      <c r="BH460" s="69"/>
      <c r="BI460" s="80"/>
      <c r="BJ460" s="80"/>
      <c r="BK460" s="69"/>
      <c r="BL460" s="69"/>
      <c r="BM460" s="80"/>
      <c r="BN460" s="80"/>
      <c r="BO460" s="69"/>
      <c r="BP460" s="69"/>
      <c r="BQ460" s="80"/>
      <c r="BR460" s="80"/>
      <c r="BS460" s="69"/>
      <c r="BT460" s="69"/>
      <c r="BU460" s="80"/>
      <c r="BV460" s="80"/>
      <c r="BW460" s="69"/>
      <c r="BX460" s="69"/>
      <c r="BY460" s="80"/>
      <c r="BZ460" s="80"/>
      <c r="CA460" s="69"/>
      <c r="CB460" s="69"/>
      <c r="CC460" s="80"/>
      <c r="CD460" s="80"/>
      <c r="CE460" s="69"/>
      <c r="CF460" s="69"/>
      <c r="CG460" s="69"/>
      <c r="CH460" s="69"/>
      <c r="CI460" s="69"/>
      <c r="CJ460" s="69"/>
      <c r="CK460" s="68"/>
      <c r="CL460" s="69"/>
      <c r="CM460" s="67"/>
      <c r="CN460" s="67"/>
      <c r="CO460" s="68"/>
      <c r="CP460" s="69"/>
      <c r="CQ460" s="67"/>
      <c r="CR460" s="67"/>
      <c r="CS460" s="81"/>
      <c r="CT460" s="69"/>
      <c r="CU460" s="69"/>
      <c r="CV460" s="69"/>
      <c r="CW460" s="69"/>
      <c r="CX460" s="69"/>
      <c r="CY460" s="69"/>
      <c r="CZ460" s="69"/>
      <c r="DA460" s="69"/>
    </row>
    <row r="461" spans="2:105">
      <c r="B461" s="67"/>
      <c r="C461" s="67"/>
      <c r="D461" s="67"/>
      <c r="E461" s="68"/>
      <c r="F461" s="69"/>
      <c r="G461" s="67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69"/>
      <c r="AE461" s="69"/>
      <c r="AF461" s="69"/>
      <c r="AG461" s="80"/>
      <c r="AH461" s="80"/>
      <c r="AI461" s="69"/>
      <c r="AJ461" s="69"/>
      <c r="AK461" s="80"/>
      <c r="AL461" s="80"/>
      <c r="AM461" s="69"/>
      <c r="AN461" s="69"/>
      <c r="AO461" s="80"/>
      <c r="AP461" s="80"/>
      <c r="AQ461" s="69"/>
      <c r="AR461" s="69"/>
      <c r="AS461" s="80"/>
      <c r="AT461" s="80"/>
      <c r="AU461" s="69"/>
      <c r="AV461" s="69"/>
      <c r="AW461" s="80"/>
      <c r="AX461" s="80"/>
      <c r="AY461" s="69"/>
      <c r="AZ461" s="69"/>
      <c r="BA461" s="80"/>
      <c r="BB461" s="80"/>
      <c r="BC461" s="69"/>
      <c r="BD461" s="69"/>
      <c r="BE461" s="80"/>
      <c r="BF461" s="80"/>
      <c r="BG461" s="69"/>
      <c r="BH461" s="69"/>
      <c r="BI461" s="80"/>
      <c r="BJ461" s="80"/>
      <c r="BK461" s="69"/>
      <c r="BL461" s="69"/>
      <c r="BM461" s="80"/>
      <c r="BN461" s="80"/>
      <c r="BO461" s="69"/>
      <c r="BP461" s="69"/>
      <c r="BQ461" s="80"/>
      <c r="BR461" s="80"/>
      <c r="BS461" s="69"/>
      <c r="BT461" s="69"/>
      <c r="BU461" s="80"/>
      <c r="BV461" s="80"/>
      <c r="BW461" s="69"/>
      <c r="BX461" s="69"/>
      <c r="BY461" s="80"/>
      <c r="BZ461" s="80"/>
      <c r="CA461" s="69"/>
      <c r="CB461" s="69"/>
      <c r="CC461" s="80"/>
      <c r="CD461" s="80"/>
      <c r="CE461" s="69"/>
      <c r="CF461" s="69"/>
      <c r="CG461" s="69"/>
      <c r="CH461" s="69"/>
      <c r="CI461" s="69"/>
      <c r="CJ461" s="69"/>
      <c r="CK461" s="68"/>
      <c r="CL461" s="69"/>
      <c r="CM461" s="67"/>
      <c r="CN461" s="67"/>
      <c r="CO461" s="68"/>
      <c r="CP461" s="69"/>
      <c r="CQ461" s="67"/>
      <c r="CR461" s="67"/>
      <c r="CS461" s="81"/>
      <c r="CT461" s="69"/>
      <c r="CU461" s="69"/>
      <c r="CV461" s="69"/>
      <c r="CW461" s="69"/>
      <c r="CX461" s="69"/>
      <c r="CY461" s="69"/>
      <c r="CZ461" s="69"/>
      <c r="DA461" s="69"/>
    </row>
    <row r="462" spans="2:105">
      <c r="B462" s="67"/>
      <c r="C462" s="67"/>
      <c r="D462" s="67"/>
      <c r="E462" s="68"/>
      <c r="F462" s="69"/>
      <c r="G462" s="67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69"/>
      <c r="AE462" s="69"/>
      <c r="AF462" s="69"/>
      <c r="AG462" s="80"/>
      <c r="AH462" s="80"/>
      <c r="AI462" s="69"/>
      <c r="AJ462" s="69"/>
      <c r="AK462" s="80"/>
      <c r="AL462" s="80"/>
      <c r="AM462" s="69"/>
      <c r="AN462" s="69"/>
      <c r="AO462" s="80"/>
      <c r="AP462" s="80"/>
      <c r="AQ462" s="69"/>
      <c r="AR462" s="69"/>
      <c r="AS462" s="80"/>
      <c r="AT462" s="80"/>
      <c r="AU462" s="69"/>
      <c r="AV462" s="69"/>
      <c r="AW462" s="80"/>
      <c r="AX462" s="80"/>
      <c r="AY462" s="69"/>
      <c r="AZ462" s="69"/>
      <c r="BA462" s="80"/>
      <c r="BB462" s="80"/>
      <c r="BC462" s="69"/>
      <c r="BD462" s="69"/>
      <c r="BE462" s="80"/>
      <c r="BF462" s="80"/>
      <c r="BG462" s="69"/>
      <c r="BH462" s="69"/>
      <c r="BI462" s="80"/>
      <c r="BJ462" s="80"/>
      <c r="BK462" s="69"/>
      <c r="BL462" s="69"/>
      <c r="BM462" s="80"/>
      <c r="BN462" s="80"/>
      <c r="BO462" s="69"/>
      <c r="BP462" s="69"/>
      <c r="BQ462" s="80"/>
      <c r="BR462" s="80"/>
      <c r="BS462" s="69"/>
      <c r="BT462" s="69"/>
      <c r="BU462" s="80"/>
      <c r="BV462" s="80"/>
      <c r="BW462" s="69"/>
      <c r="BX462" s="69"/>
      <c r="BY462" s="80"/>
      <c r="BZ462" s="80"/>
      <c r="CA462" s="69"/>
      <c r="CB462" s="69"/>
      <c r="CC462" s="80"/>
      <c r="CD462" s="80"/>
      <c r="CE462" s="69"/>
      <c r="CF462" s="69"/>
      <c r="CG462" s="69"/>
      <c r="CH462" s="69"/>
      <c r="CI462" s="69"/>
      <c r="CJ462" s="69"/>
      <c r="CK462" s="68"/>
      <c r="CL462" s="69"/>
      <c r="CM462" s="67"/>
      <c r="CN462" s="67"/>
      <c r="CO462" s="68"/>
      <c r="CP462" s="69"/>
      <c r="CQ462" s="67"/>
      <c r="CR462" s="67"/>
      <c r="CS462" s="81"/>
      <c r="CT462" s="69"/>
      <c r="CU462" s="69"/>
      <c r="CV462" s="69"/>
      <c r="CW462" s="69"/>
      <c r="CX462" s="69"/>
      <c r="CY462" s="69"/>
      <c r="CZ462" s="69"/>
      <c r="DA462" s="69"/>
    </row>
    <row r="463" spans="2:105">
      <c r="B463" s="67"/>
      <c r="C463" s="67"/>
      <c r="D463" s="67"/>
      <c r="E463" s="68"/>
      <c r="F463" s="69"/>
      <c r="G463" s="67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69"/>
      <c r="AE463" s="69"/>
      <c r="AF463" s="69"/>
      <c r="AG463" s="80"/>
      <c r="AH463" s="80"/>
      <c r="AI463" s="69"/>
      <c r="AJ463" s="69"/>
      <c r="AK463" s="80"/>
      <c r="AL463" s="80"/>
      <c r="AM463" s="69"/>
      <c r="AN463" s="69"/>
      <c r="AO463" s="80"/>
      <c r="AP463" s="80"/>
      <c r="AQ463" s="69"/>
      <c r="AR463" s="69"/>
      <c r="AS463" s="80"/>
      <c r="AT463" s="80"/>
      <c r="AU463" s="69"/>
      <c r="AV463" s="69"/>
      <c r="AW463" s="80"/>
      <c r="AX463" s="80"/>
      <c r="AY463" s="69"/>
      <c r="AZ463" s="69"/>
      <c r="BA463" s="80"/>
      <c r="BB463" s="80"/>
      <c r="BC463" s="69"/>
      <c r="BD463" s="69"/>
      <c r="BE463" s="80"/>
      <c r="BF463" s="80"/>
      <c r="BG463" s="69"/>
      <c r="BH463" s="69"/>
      <c r="BI463" s="80"/>
      <c r="BJ463" s="80"/>
      <c r="BK463" s="69"/>
      <c r="BL463" s="69"/>
      <c r="BM463" s="80"/>
      <c r="BN463" s="80"/>
      <c r="BO463" s="69"/>
      <c r="BP463" s="69"/>
      <c r="BQ463" s="80"/>
      <c r="BR463" s="80"/>
      <c r="BS463" s="69"/>
      <c r="BT463" s="69"/>
      <c r="BU463" s="80"/>
      <c r="BV463" s="80"/>
      <c r="BW463" s="69"/>
      <c r="BX463" s="69"/>
      <c r="BY463" s="80"/>
      <c r="BZ463" s="80"/>
      <c r="CA463" s="69"/>
      <c r="CB463" s="69"/>
      <c r="CC463" s="80"/>
      <c r="CD463" s="80"/>
      <c r="CE463" s="69"/>
      <c r="CF463" s="69"/>
      <c r="CG463" s="69"/>
      <c r="CH463" s="69"/>
      <c r="CI463" s="69"/>
      <c r="CJ463" s="69"/>
      <c r="CK463" s="68"/>
      <c r="CL463" s="69"/>
      <c r="CM463" s="67"/>
      <c r="CN463" s="67"/>
      <c r="CO463" s="68"/>
      <c r="CP463" s="69"/>
      <c r="CQ463" s="67"/>
      <c r="CR463" s="67"/>
      <c r="CS463" s="81"/>
      <c r="CT463" s="69"/>
      <c r="CU463" s="69"/>
      <c r="CV463" s="69"/>
      <c r="CW463" s="69"/>
      <c r="CX463" s="69"/>
      <c r="CY463" s="69"/>
      <c r="CZ463" s="69"/>
      <c r="DA463" s="69"/>
    </row>
    <row r="464" spans="2:105">
      <c r="B464" s="67"/>
      <c r="C464" s="67"/>
      <c r="D464" s="67"/>
      <c r="E464" s="68"/>
      <c r="F464" s="69"/>
      <c r="G464" s="67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69"/>
      <c r="AE464" s="69"/>
      <c r="AF464" s="69"/>
      <c r="AG464" s="80"/>
      <c r="AH464" s="80"/>
      <c r="AI464" s="69"/>
      <c r="AJ464" s="69"/>
      <c r="AK464" s="80"/>
      <c r="AL464" s="80"/>
      <c r="AM464" s="69"/>
      <c r="AN464" s="69"/>
      <c r="AO464" s="80"/>
      <c r="AP464" s="80"/>
      <c r="AQ464" s="69"/>
      <c r="AR464" s="69"/>
      <c r="AS464" s="80"/>
      <c r="AT464" s="80"/>
      <c r="AU464" s="69"/>
      <c r="AV464" s="69"/>
      <c r="AW464" s="80"/>
      <c r="AX464" s="80"/>
      <c r="AY464" s="69"/>
      <c r="AZ464" s="69"/>
      <c r="BA464" s="80"/>
      <c r="BB464" s="80"/>
      <c r="BC464" s="69"/>
      <c r="BD464" s="69"/>
      <c r="BE464" s="80"/>
      <c r="BF464" s="80"/>
      <c r="BG464" s="69"/>
      <c r="BH464" s="69"/>
      <c r="BI464" s="80"/>
      <c r="BJ464" s="80"/>
      <c r="BK464" s="69"/>
      <c r="BL464" s="69"/>
      <c r="BM464" s="80"/>
      <c r="BN464" s="80"/>
      <c r="BO464" s="69"/>
      <c r="BP464" s="69"/>
      <c r="BQ464" s="80"/>
      <c r="BR464" s="80"/>
      <c r="BS464" s="69"/>
      <c r="BT464" s="69"/>
      <c r="BU464" s="80"/>
      <c r="BV464" s="80"/>
      <c r="BW464" s="69"/>
      <c r="BX464" s="69"/>
      <c r="BY464" s="80"/>
      <c r="BZ464" s="80"/>
      <c r="CA464" s="69"/>
      <c r="CB464" s="69"/>
      <c r="CC464" s="80"/>
      <c r="CD464" s="80"/>
      <c r="CE464" s="69"/>
      <c r="CF464" s="69"/>
      <c r="CG464" s="69"/>
      <c r="CH464" s="69"/>
      <c r="CI464" s="69"/>
      <c r="CJ464" s="69"/>
      <c r="CK464" s="68"/>
      <c r="CL464" s="69"/>
      <c r="CM464" s="67"/>
      <c r="CN464" s="67"/>
      <c r="CO464" s="68"/>
      <c r="CP464" s="69"/>
      <c r="CQ464" s="67"/>
      <c r="CR464" s="67"/>
      <c r="CS464" s="81"/>
      <c r="CT464" s="69"/>
      <c r="CU464" s="69"/>
      <c r="CV464" s="69"/>
      <c r="CW464" s="69"/>
      <c r="CX464" s="69"/>
      <c r="CY464" s="69"/>
      <c r="CZ464" s="69"/>
      <c r="DA464" s="69"/>
    </row>
    <row r="465" spans="2:105">
      <c r="B465" s="67"/>
      <c r="C465" s="67"/>
      <c r="D465" s="67"/>
      <c r="E465" s="68"/>
      <c r="F465" s="69"/>
      <c r="G465" s="67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69"/>
      <c r="AE465" s="69"/>
      <c r="AF465" s="69"/>
      <c r="AG465" s="80"/>
      <c r="AH465" s="80"/>
      <c r="AI465" s="69"/>
      <c r="AJ465" s="69"/>
      <c r="AK465" s="80"/>
      <c r="AL465" s="80"/>
      <c r="AM465" s="69"/>
      <c r="AN465" s="69"/>
      <c r="AO465" s="80"/>
      <c r="AP465" s="80"/>
      <c r="AQ465" s="69"/>
      <c r="AR465" s="69"/>
      <c r="AS465" s="80"/>
      <c r="AT465" s="80"/>
      <c r="AU465" s="69"/>
      <c r="AV465" s="69"/>
      <c r="AW465" s="80"/>
      <c r="AX465" s="80"/>
      <c r="AY465" s="69"/>
      <c r="AZ465" s="69"/>
      <c r="BA465" s="80"/>
      <c r="BB465" s="80"/>
      <c r="BC465" s="69"/>
      <c r="BD465" s="69"/>
      <c r="BE465" s="80"/>
      <c r="BF465" s="80"/>
      <c r="BG465" s="69"/>
      <c r="BH465" s="69"/>
      <c r="BI465" s="80"/>
      <c r="BJ465" s="80"/>
      <c r="BK465" s="69"/>
      <c r="BL465" s="69"/>
      <c r="BM465" s="80"/>
      <c r="BN465" s="80"/>
      <c r="BO465" s="69"/>
      <c r="BP465" s="69"/>
      <c r="BQ465" s="80"/>
      <c r="BR465" s="80"/>
      <c r="BS465" s="69"/>
      <c r="BT465" s="69"/>
      <c r="BU465" s="80"/>
      <c r="BV465" s="80"/>
      <c r="BW465" s="69"/>
      <c r="BX465" s="69"/>
      <c r="BY465" s="80"/>
      <c r="BZ465" s="80"/>
      <c r="CA465" s="69"/>
      <c r="CB465" s="69"/>
      <c r="CC465" s="80"/>
      <c r="CD465" s="80"/>
      <c r="CE465" s="69"/>
      <c r="CF465" s="69"/>
      <c r="CG465" s="69"/>
      <c r="CH465" s="69"/>
      <c r="CI465" s="69"/>
      <c r="CJ465" s="69"/>
      <c r="CK465" s="68"/>
      <c r="CL465" s="69"/>
      <c r="CM465" s="67"/>
      <c r="CN465" s="67"/>
      <c r="CO465" s="68"/>
      <c r="CP465" s="69"/>
      <c r="CQ465" s="67"/>
      <c r="CR465" s="67"/>
      <c r="CS465" s="81"/>
      <c r="CT465" s="69"/>
      <c r="CU465" s="69"/>
      <c r="CV465" s="69"/>
      <c r="CW465" s="69"/>
      <c r="CX465" s="69"/>
      <c r="CY465" s="69"/>
      <c r="CZ465" s="69"/>
      <c r="DA465" s="69"/>
    </row>
    <row r="466" spans="2:105">
      <c r="B466" s="67"/>
      <c r="C466" s="67"/>
      <c r="D466" s="67"/>
      <c r="E466" s="68"/>
      <c r="F466" s="69"/>
      <c r="G466" s="67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69"/>
      <c r="AE466" s="69"/>
      <c r="AF466" s="69"/>
      <c r="AG466" s="80"/>
      <c r="AH466" s="80"/>
      <c r="AI466" s="69"/>
      <c r="AJ466" s="69"/>
      <c r="AK466" s="80"/>
      <c r="AL466" s="80"/>
      <c r="AM466" s="69"/>
      <c r="AN466" s="69"/>
      <c r="AO466" s="80"/>
      <c r="AP466" s="80"/>
      <c r="AQ466" s="69"/>
      <c r="AR466" s="69"/>
      <c r="AS466" s="80"/>
      <c r="AT466" s="80"/>
      <c r="AU466" s="69"/>
      <c r="AV466" s="69"/>
      <c r="AW466" s="80"/>
      <c r="AX466" s="80"/>
      <c r="AY466" s="69"/>
      <c r="AZ466" s="69"/>
      <c r="BA466" s="80"/>
      <c r="BB466" s="80"/>
      <c r="BC466" s="69"/>
      <c r="BD466" s="69"/>
      <c r="BE466" s="80"/>
      <c r="BF466" s="80"/>
      <c r="BG466" s="69"/>
      <c r="BH466" s="69"/>
      <c r="BI466" s="80"/>
      <c r="BJ466" s="80"/>
      <c r="BK466" s="69"/>
      <c r="BL466" s="69"/>
      <c r="BM466" s="80"/>
      <c r="BN466" s="80"/>
      <c r="BO466" s="69"/>
      <c r="BP466" s="69"/>
      <c r="BQ466" s="80"/>
      <c r="BR466" s="80"/>
      <c r="BS466" s="69"/>
      <c r="BT466" s="69"/>
      <c r="BU466" s="80"/>
      <c r="BV466" s="80"/>
      <c r="BW466" s="69"/>
      <c r="BX466" s="69"/>
      <c r="BY466" s="80"/>
      <c r="BZ466" s="80"/>
      <c r="CA466" s="69"/>
      <c r="CB466" s="69"/>
      <c r="CC466" s="80"/>
      <c r="CD466" s="80"/>
      <c r="CE466" s="69"/>
      <c r="CF466" s="69"/>
      <c r="CG466" s="69"/>
      <c r="CH466" s="69"/>
      <c r="CI466" s="69"/>
      <c r="CJ466" s="69"/>
      <c r="CK466" s="68"/>
      <c r="CL466" s="69"/>
      <c r="CM466" s="67"/>
      <c r="CN466" s="67"/>
      <c r="CO466" s="68"/>
      <c r="CP466" s="69"/>
      <c r="CQ466" s="67"/>
      <c r="CR466" s="67"/>
      <c r="CS466" s="81"/>
      <c r="CT466" s="69"/>
      <c r="CU466" s="69"/>
      <c r="CV466" s="69"/>
      <c r="CW466" s="69"/>
      <c r="CX466" s="69"/>
      <c r="CY466" s="69"/>
      <c r="CZ466" s="69"/>
      <c r="DA466" s="69"/>
    </row>
    <row r="467" spans="2:105">
      <c r="B467" s="67"/>
      <c r="C467" s="67"/>
      <c r="D467" s="67"/>
      <c r="E467" s="68"/>
      <c r="F467" s="69"/>
      <c r="G467" s="67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69"/>
      <c r="AE467" s="69"/>
      <c r="AF467" s="69"/>
      <c r="AG467" s="80"/>
      <c r="AH467" s="80"/>
      <c r="AI467" s="69"/>
      <c r="AJ467" s="69"/>
      <c r="AK467" s="80"/>
      <c r="AL467" s="80"/>
      <c r="AM467" s="69"/>
      <c r="AN467" s="69"/>
      <c r="AO467" s="80"/>
      <c r="AP467" s="80"/>
      <c r="AQ467" s="69"/>
      <c r="AR467" s="69"/>
      <c r="AS467" s="80"/>
      <c r="AT467" s="80"/>
      <c r="AU467" s="69"/>
      <c r="AV467" s="69"/>
      <c r="AW467" s="80"/>
      <c r="AX467" s="80"/>
      <c r="AY467" s="69"/>
      <c r="AZ467" s="69"/>
      <c r="BA467" s="80"/>
      <c r="BB467" s="80"/>
      <c r="BC467" s="69"/>
      <c r="BD467" s="69"/>
      <c r="BE467" s="80"/>
      <c r="BF467" s="80"/>
      <c r="BG467" s="69"/>
      <c r="BH467" s="69"/>
      <c r="BI467" s="80"/>
      <c r="BJ467" s="80"/>
      <c r="BK467" s="69"/>
      <c r="BL467" s="69"/>
      <c r="BM467" s="80"/>
      <c r="BN467" s="80"/>
      <c r="BO467" s="69"/>
      <c r="BP467" s="69"/>
      <c r="BQ467" s="80"/>
      <c r="BR467" s="80"/>
      <c r="BS467" s="69"/>
      <c r="BT467" s="69"/>
      <c r="BU467" s="80"/>
      <c r="BV467" s="80"/>
      <c r="BW467" s="69"/>
      <c r="BX467" s="69"/>
      <c r="BY467" s="80"/>
      <c r="BZ467" s="80"/>
      <c r="CA467" s="69"/>
      <c r="CB467" s="69"/>
      <c r="CC467" s="80"/>
      <c r="CD467" s="80"/>
      <c r="CE467" s="69"/>
      <c r="CF467" s="69"/>
      <c r="CG467" s="69"/>
      <c r="CH467" s="69"/>
      <c r="CI467" s="69"/>
      <c r="CJ467" s="69"/>
      <c r="CK467" s="68"/>
      <c r="CL467" s="69"/>
      <c r="CM467" s="67"/>
      <c r="CN467" s="67"/>
      <c r="CO467" s="68"/>
      <c r="CP467" s="69"/>
      <c r="CQ467" s="67"/>
      <c r="CR467" s="67"/>
      <c r="CS467" s="81"/>
      <c r="CT467" s="69"/>
      <c r="CU467" s="69"/>
      <c r="CV467" s="69"/>
      <c r="CW467" s="69"/>
      <c r="CX467" s="69"/>
      <c r="CY467" s="69"/>
      <c r="CZ467" s="69"/>
      <c r="DA467" s="69"/>
    </row>
    <row r="468" spans="2:105">
      <c r="B468" s="67"/>
      <c r="C468" s="67"/>
      <c r="D468" s="67"/>
      <c r="E468" s="68"/>
      <c r="F468" s="69"/>
      <c r="G468" s="67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69"/>
      <c r="AE468" s="69"/>
      <c r="AF468" s="69"/>
      <c r="AG468" s="80"/>
      <c r="AH468" s="80"/>
      <c r="AI468" s="69"/>
      <c r="AJ468" s="69"/>
      <c r="AK468" s="80"/>
      <c r="AL468" s="80"/>
      <c r="AM468" s="69"/>
      <c r="AN468" s="69"/>
      <c r="AO468" s="80"/>
      <c r="AP468" s="80"/>
      <c r="AQ468" s="69"/>
      <c r="AR468" s="69"/>
      <c r="AS468" s="80"/>
      <c r="AT468" s="80"/>
      <c r="AU468" s="69"/>
      <c r="AV468" s="69"/>
      <c r="AW468" s="80"/>
      <c r="AX468" s="80"/>
      <c r="AY468" s="69"/>
      <c r="AZ468" s="69"/>
      <c r="BA468" s="80"/>
      <c r="BB468" s="80"/>
      <c r="BC468" s="69"/>
      <c r="BD468" s="69"/>
      <c r="BE468" s="80"/>
      <c r="BF468" s="80"/>
      <c r="BG468" s="69"/>
      <c r="BH468" s="69"/>
      <c r="BI468" s="80"/>
      <c r="BJ468" s="80"/>
      <c r="BK468" s="69"/>
      <c r="BL468" s="69"/>
      <c r="BM468" s="80"/>
      <c r="BN468" s="80"/>
      <c r="BO468" s="69"/>
      <c r="BP468" s="69"/>
      <c r="BQ468" s="80"/>
      <c r="BR468" s="80"/>
      <c r="BS468" s="69"/>
      <c r="BT468" s="69"/>
      <c r="BU468" s="80"/>
      <c r="BV468" s="80"/>
      <c r="BW468" s="69"/>
      <c r="BX468" s="69"/>
      <c r="BY468" s="80"/>
      <c r="BZ468" s="80"/>
      <c r="CA468" s="69"/>
      <c r="CB468" s="69"/>
      <c r="CC468" s="80"/>
      <c r="CD468" s="80"/>
      <c r="CE468" s="69"/>
      <c r="CF468" s="69"/>
      <c r="CG468" s="69"/>
      <c r="CH468" s="69"/>
      <c r="CI468" s="69"/>
      <c r="CJ468" s="69"/>
      <c r="CK468" s="68"/>
      <c r="CL468" s="69"/>
      <c r="CM468" s="67"/>
      <c r="CN468" s="67"/>
      <c r="CO468" s="68"/>
      <c r="CP468" s="69"/>
      <c r="CQ468" s="67"/>
      <c r="CR468" s="67"/>
      <c r="CS468" s="81"/>
      <c r="CT468" s="69"/>
      <c r="CU468" s="69"/>
      <c r="CV468" s="69"/>
      <c r="CW468" s="69"/>
      <c r="CX468" s="69"/>
      <c r="CY468" s="69"/>
      <c r="CZ468" s="69"/>
      <c r="DA468" s="69"/>
    </row>
    <row r="469" spans="2:105">
      <c r="B469" s="67"/>
      <c r="C469" s="67"/>
      <c r="D469" s="67"/>
      <c r="E469" s="68"/>
      <c r="F469" s="69"/>
      <c r="G469" s="67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69"/>
      <c r="AE469" s="69"/>
      <c r="AF469" s="69"/>
      <c r="AG469" s="80"/>
      <c r="AH469" s="80"/>
      <c r="AI469" s="69"/>
      <c r="AJ469" s="69"/>
      <c r="AK469" s="80"/>
      <c r="AL469" s="80"/>
      <c r="AM469" s="69"/>
      <c r="AN469" s="69"/>
      <c r="AO469" s="80"/>
      <c r="AP469" s="80"/>
      <c r="AQ469" s="69"/>
      <c r="AR469" s="69"/>
      <c r="AS469" s="80"/>
      <c r="AT469" s="80"/>
      <c r="AU469" s="69"/>
      <c r="AV469" s="69"/>
      <c r="AW469" s="80"/>
      <c r="AX469" s="80"/>
      <c r="AY469" s="69"/>
      <c r="AZ469" s="69"/>
      <c r="BA469" s="80"/>
      <c r="BB469" s="80"/>
      <c r="BC469" s="69"/>
      <c r="BD469" s="69"/>
      <c r="BE469" s="80"/>
      <c r="BF469" s="80"/>
      <c r="BG469" s="69"/>
      <c r="BH469" s="69"/>
      <c r="BI469" s="80"/>
      <c r="BJ469" s="80"/>
      <c r="BK469" s="69"/>
      <c r="BL469" s="69"/>
      <c r="BM469" s="80"/>
      <c r="BN469" s="80"/>
      <c r="BO469" s="69"/>
      <c r="BP469" s="69"/>
      <c r="BQ469" s="80"/>
      <c r="BR469" s="80"/>
      <c r="BS469" s="69"/>
      <c r="BT469" s="69"/>
      <c r="BU469" s="80"/>
      <c r="BV469" s="80"/>
      <c r="BW469" s="69"/>
      <c r="BX469" s="69"/>
      <c r="BY469" s="80"/>
      <c r="BZ469" s="80"/>
      <c r="CA469" s="69"/>
      <c r="CB469" s="69"/>
      <c r="CC469" s="80"/>
      <c r="CD469" s="80"/>
      <c r="CE469" s="69"/>
      <c r="CF469" s="69"/>
      <c r="CG469" s="69"/>
      <c r="CH469" s="69"/>
      <c r="CI469" s="69"/>
      <c r="CJ469" s="69"/>
      <c r="CK469" s="68"/>
      <c r="CL469" s="69"/>
      <c r="CM469" s="67"/>
      <c r="CN469" s="67"/>
      <c r="CO469" s="68"/>
      <c r="CP469" s="69"/>
      <c r="CQ469" s="67"/>
      <c r="CR469" s="67"/>
      <c r="CS469" s="81"/>
      <c r="CT469" s="69"/>
      <c r="CU469" s="69"/>
      <c r="CV469" s="69"/>
      <c r="CW469" s="69"/>
      <c r="CX469" s="69"/>
      <c r="CY469" s="69"/>
      <c r="CZ469" s="69"/>
      <c r="DA469" s="69"/>
    </row>
    <row r="470" spans="2:105">
      <c r="B470" s="67"/>
      <c r="C470" s="67"/>
      <c r="D470" s="67"/>
      <c r="E470" s="68"/>
      <c r="F470" s="69"/>
      <c r="G470" s="67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69"/>
      <c r="AE470" s="69"/>
      <c r="AF470" s="69"/>
      <c r="AG470" s="80"/>
      <c r="AH470" s="80"/>
      <c r="AI470" s="69"/>
      <c r="AJ470" s="69"/>
      <c r="AK470" s="80"/>
      <c r="AL470" s="80"/>
      <c r="AM470" s="69"/>
      <c r="AN470" s="69"/>
      <c r="AO470" s="80"/>
      <c r="AP470" s="80"/>
      <c r="AQ470" s="69"/>
      <c r="AR470" s="69"/>
      <c r="AS470" s="80"/>
      <c r="AT470" s="80"/>
      <c r="AU470" s="69"/>
      <c r="AV470" s="69"/>
      <c r="AW470" s="80"/>
      <c r="AX470" s="80"/>
      <c r="AY470" s="69"/>
      <c r="AZ470" s="69"/>
      <c r="BA470" s="80"/>
      <c r="BB470" s="80"/>
      <c r="BC470" s="69"/>
      <c r="BD470" s="69"/>
      <c r="BE470" s="80"/>
      <c r="BF470" s="80"/>
      <c r="BG470" s="69"/>
      <c r="BH470" s="69"/>
      <c r="BI470" s="80"/>
      <c r="BJ470" s="80"/>
      <c r="BK470" s="69"/>
      <c r="BL470" s="69"/>
      <c r="BM470" s="80"/>
      <c r="BN470" s="80"/>
      <c r="BO470" s="69"/>
      <c r="BP470" s="69"/>
      <c r="BQ470" s="80"/>
      <c r="BR470" s="80"/>
      <c r="BS470" s="69"/>
      <c r="BT470" s="69"/>
      <c r="BU470" s="80"/>
      <c r="BV470" s="80"/>
      <c r="BW470" s="69"/>
      <c r="BX470" s="69"/>
      <c r="BY470" s="80"/>
      <c r="BZ470" s="80"/>
      <c r="CA470" s="69"/>
      <c r="CB470" s="69"/>
      <c r="CC470" s="80"/>
      <c r="CD470" s="80"/>
      <c r="CE470" s="69"/>
      <c r="CF470" s="69"/>
      <c r="CG470" s="69"/>
      <c r="CH470" s="69"/>
      <c r="CI470" s="69"/>
      <c r="CJ470" s="69"/>
      <c r="CK470" s="68"/>
      <c r="CL470" s="69"/>
      <c r="CM470" s="67"/>
      <c r="CN470" s="67"/>
      <c r="CO470" s="68"/>
      <c r="CP470" s="69"/>
      <c r="CQ470" s="67"/>
      <c r="CR470" s="67"/>
      <c r="CS470" s="81"/>
      <c r="CT470" s="69"/>
      <c r="CU470" s="69"/>
      <c r="CV470" s="69"/>
      <c r="CW470" s="69"/>
      <c r="CX470" s="69"/>
      <c r="CY470" s="69"/>
      <c r="CZ470" s="69"/>
      <c r="DA470" s="69"/>
    </row>
    <row r="471" spans="2:105">
      <c r="B471" s="67"/>
      <c r="C471" s="67"/>
      <c r="D471" s="67"/>
      <c r="E471" s="68"/>
      <c r="F471" s="69"/>
      <c r="G471" s="67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69"/>
      <c r="AE471" s="69"/>
      <c r="AF471" s="69"/>
      <c r="AG471" s="80"/>
      <c r="AH471" s="80"/>
      <c r="AI471" s="69"/>
      <c r="AJ471" s="69"/>
      <c r="AK471" s="80"/>
      <c r="AL471" s="80"/>
      <c r="AM471" s="69"/>
      <c r="AN471" s="69"/>
      <c r="AO471" s="80"/>
      <c r="AP471" s="80"/>
      <c r="AQ471" s="69"/>
      <c r="AR471" s="69"/>
      <c r="AS471" s="80"/>
      <c r="AT471" s="80"/>
      <c r="AU471" s="69"/>
      <c r="AV471" s="69"/>
      <c r="AW471" s="80"/>
      <c r="AX471" s="80"/>
      <c r="AY471" s="69"/>
      <c r="AZ471" s="69"/>
      <c r="BA471" s="80"/>
      <c r="BB471" s="80"/>
      <c r="BC471" s="69"/>
      <c r="BD471" s="69"/>
      <c r="BE471" s="80"/>
      <c r="BF471" s="80"/>
      <c r="BG471" s="69"/>
      <c r="BH471" s="69"/>
      <c r="BI471" s="80"/>
      <c r="BJ471" s="80"/>
      <c r="BK471" s="69"/>
      <c r="BL471" s="69"/>
      <c r="BM471" s="80"/>
      <c r="BN471" s="80"/>
      <c r="BO471" s="69"/>
      <c r="BP471" s="69"/>
      <c r="BQ471" s="80"/>
      <c r="BR471" s="80"/>
      <c r="BS471" s="69"/>
      <c r="BT471" s="69"/>
      <c r="BU471" s="80"/>
      <c r="BV471" s="80"/>
      <c r="BW471" s="69"/>
      <c r="BX471" s="69"/>
      <c r="BY471" s="80"/>
      <c r="BZ471" s="80"/>
      <c r="CA471" s="69"/>
      <c r="CB471" s="69"/>
      <c r="CC471" s="80"/>
      <c r="CD471" s="80"/>
      <c r="CE471" s="69"/>
      <c r="CF471" s="69"/>
      <c r="CG471" s="69"/>
      <c r="CH471" s="69"/>
      <c r="CI471" s="69"/>
      <c r="CJ471" s="69"/>
      <c r="CK471" s="68"/>
      <c r="CL471" s="69"/>
      <c r="CM471" s="67"/>
      <c r="CN471" s="67"/>
      <c r="CO471" s="68"/>
      <c r="CP471" s="69"/>
      <c r="CQ471" s="67"/>
      <c r="CR471" s="67"/>
      <c r="CS471" s="81"/>
      <c r="CT471" s="69"/>
      <c r="CU471" s="69"/>
      <c r="CV471" s="69"/>
      <c r="CW471" s="69"/>
      <c r="CX471" s="69"/>
      <c r="CY471" s="69"/>
      <c r="CZ471" s="69"/>
      <c r="DA471" s="69"/>
    </row>
    <row r="472" spans="2:105">
      <c r="B472" s="67"/>
      <c r="C472" s="67"/>
      <c r="D472" s="67"/>
      <c r="E472" s="68"/>
      <c r="F472" s="69"/>
      <c r="G472" s="67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69"/>
      <c r="AE472" s="69"/>
      <c r="AF472" s="69"/>
      <c r="AG472" s="80"/>
      <c r="AH472" s="80"/>
      <c r="AI472" s="69"/>
      <c r="AJ472" s="69"/>
      <c r="AK472" s="80"/>
      <c r="AL472" s="80"/>
      <c r="AM472" s="69"/>
      <c r="AN472" s="69"/>
      <c r="AO472" s="80"/>
      <c r="AP472" s="80"/>
      <c r="AQ472" s="69"/>
      <c r="AR472" s="69"/>
      <c r="AS472" s="80"/>
      <c r="AT472" s="80"/>
      <c r="AU472" s="69"/>
      <c r="AV472" s="69"/>
      <c r="AW472" s="80"/>
      <c r="AX472" s="80"/>
      <c r="AY472" s="69"/>
      <c r="AZ472" s="69"/>
      <c r="BA472" s="80"/>
      <c r="BB472" s="80"/>
      <c r="BC472" s="69"/>
      <c r="BD472" s="69"/>
      <c r="BE472" s="80"/>
      <c r="BF472" s="80"/>
      <c r="BG472" s="69"/>
      <c r="BH472" s="69"/>
      <c r="BI472" s="80"/>
      <c r="BJ472" s="80"/>
      <c r="BK472" s="69"/>
      <c r="BL472" s="69"/>
      <c r="BM472" s="80"/>
      <c r="BN472" s="80"/>
      <c r="BO472" s="69"/>
      <c r="BP472" s="69"/>
      <c r="BQ472" s="80"/>
      <c r="BR472" s="80"/>
      <c r="BS472" s="69"/>
      <c r="BT472" s="69"/>
      <c r="BU472" s="80"/>
      <c r="BV472" s="80"/>
      <c r="BW472" s="69"/>
      <c r="BX472" s="69"/>
      <c r="BY472" s="80"/>
      <c r="BZ472" s="80"/>
      <c r="CA472" s="69"/>
      <c r="CB472" s="69"/>
      <c r="CC472" s="80"/>
      <c r="CD472" s="80"/>
      <c r="CE472" s="69"/>
      <c r="CF472" s="69"/>
      <c r="CG472" s="69"/>
      <c r="CH472" s="69"/>
      <c r="CI472" s="69"/>
      <c r="CJ472" s="69"/>
      <c r="CK472" s="68"/>
      <c r="CL472" s="69"/>
      <c r="CM472" s="67"/>
      <c r="CN472" s="67"/>
      <c r="CO472" s="68"/>
      <c r="CP472" s="69"/>
      <c r="CQ472" s="67"/>
      <c r="CR472" s="67"/>
      <c r="CS472" s="81"/>
      <c r="CT472" s="69"/>
      <c r="CU472" s="69"/>
      <c r="CV472" s="69"/>
      <c r="CW472" s="69"/>
      <c r="CX472" s="69"/>
      <c r="CY472" s="69"/>
      <c r="CZ472" s="69"/>
      <c r="DA472" s="69"/>
    </row>
    <row r="473" spans="2:105">
      <c r="B473" s="67"/>
      <c r="C473" s="67"/>
      <c r="D473" s="67"/>
      <c r="E473" s="68"/>
      <c r="F473" s="69"/>
      <c r="G473" s="67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69"/>
      <c r="AE473" s="69"/>
      <c r="AF473" s="69"/>
      <c r="AG473" s="80"/>
      <c r="AH473" s="80"/>
      <c r="AI473" s="69"/>
      <c r="AJ473" s="69"/>
      <c r="AK473" s="80"/>
      <c r="AL473" s="80"/>
      <c r="AM473" s="69"/>
      <c r="AN473" s="69"/>
      <c r="AO473" s="80"/>
      <c r="AP473" s="80"/>
      <c r="AQ473" s="69"/>
      <c r="AR473" s="69"/>
      <c r="AS473" s="80"/>
      <c r="AT473" s="80"/>
      <c r="AU473" s="69"/>
      <c r="AV473" s="69"/>
      <c r="AW473" s="80"/>
      <c r="AX473" s="80"/>
      <c r="AY473" s="69"/>
      <c r="AZ473" s="69"/>
      <c r="BA473" s="80"/>
      <c r="BB473" s="80"/>
      <c r="BC473" s="69"/>
      <c r="BD473" s="69"/>
      <c r="BE473" s="80"/>
      <c r="BF473" s="80"/>
      <c r="BG473" s="69"/>
      <c r="BH473" s="69"/>
      <c r="BI473" s="80"/>
      <c r="BJ473" s="80"/>
      <c r="BK473" s="69"/>
      <c r="BL473" s="69"/>
      <c r="BM473" s="80"/>
      <c r="BN473" s="80"/>
      <c r="BO473" s="69"/>
      <c r="BP473" s="69"/>
      <c r="BQ473" s="80"/>
      <c r="BR473" s="80"/>
      <c r="BS473" s="69"/>
      <c r="BT473" s="69"/>
      <c r="BU473" s="80"/>
      <c r="BV473" s="80"/>
      <c r="BW473" s="69"/>
      <c r="BX473" s="69"/>
      <c r="BY473" s="80"/>
      <c r="BZ473" s="80"/>
      <c r="CA473" s="69"/>
      <c r="CB473" s="69"/>
      <c r="CC473" s="80"/>
      <c r="CD473" s="80"/>
      <c r="CE473" s="69"/>
      <c r="CF473" s="69"/>
      <c r="CG473" s="69"/>
      <c r="CH473" s="69"/>
      <c r="CI473" s="69"/>
      <c r="CJ473" s="69"/>
      <c r="CK473" s="68"/>
      <c r="CL473" s="69"/>
      <c r="CM473" s="67"/>
      <c r="CN473" s="67"/>
      <c r="CO473" s="68"/>
      <c r="CP473" s="69"/>
      <c r="CQ473" s="67"/>
      <c r="CR473" s="67"/>
      <c r="CS473" s="81"/>
      <c r="CT473" s="69"/>
      <c r="CU473" s="69"/>
      <c r="CV473" s="69"/>
      <c r="CW473" s="69"/>
      <c r="CX473" s="69"/>
      <c r="CY473" s="69"/>
      <c r="CZ473" s="69"/>
      <c r="DA473" s="69"/>
    </row>
    <row r="474" spans="2:105">
      <c r="B474" s="67"/>
      <c r="C474" s="67"/>
      <c r="D474" s="67"/>
      <c r="E474" s="68"/>
      <c r="F474" s="69"/>
      <c r="G474" s="67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69"/>
      <c r="AE474" s="69"/>
      <c r="AF474" s="69"/>
      <c r="AG474" s="80"/>
      <c r="AH474" s="80"/>
      <c r="AI474" s="69"/>
      <c r="AJ474" s="69"/>
      <c r="AK474" s="80"/>
      <c r="AL474" s="80"/>
      <c r="AM474" s="69"/>
      <c r="AN474" s="69"/>
      <c r="AO474" s="80"/>
      <c r="AP474" s="80"/>
      <c r="AQ474" s="69"/>
      <c r="AR474" s="69"/>
      <c r="AS474" s="80"/>
      <c r="AT474" s="80"/>
      <c r="AU474" s="69"/>
      <c r="AV474" s="69"/>
      <c r="AW474" s="80"/>
      <c r="AX474" s="80"/>
      <c r="AY474" s="69"/>
      <c r="AZ474" s="69"/>
      <c r="BA474" s="80"/>
      <c r="BB474" s="80"/>
      <c r="BC474" s="69"/>
      <c r="BD474" s="69"/>
      <c r="BE474" s="80"/>
      <c r="BF474" s="80"/>
      <c r="BG474" s="69"/>
      <c r="BH474" s="69"/>
      <c r="BI474" s="80"/>
      <c r="BJ474" s="80"/>
      <c r="BK474" s="69"/>
      <c r="BL474" s="69"/>
      <c r="BM474" s="80"/>
      <c r="BN474" s="80"/>
      <c r="BO474" s="69"/>
      <c r="BP474" s="69"/>
      <c r="BQ474" s="80"/>
      <c r="BR474" s="80"/>
      <c r="BS474" s="69"/>
      <c r="BT474" s="69"/>
      <c r="BU474" s="80"/>
      <c r="BV474" s="80"/>
      <c r="BW474" s="69"/>
      <c r="BX474" s="69"/>
      <c r="BY474" s="80"/>
      <c r="BZ474" s="80"/>
      <c r="CA474" s="69"/>
      <c r="CB474" s="69"/>
      <c r="CC474" s="80"/>
      <c r="CD474" s="80"/>
      <c r="CE474" s="69"/>
      <c r="CF474" s="69"/>
      <c r="CG474" s="69"/>
      <c r="CH474" s="69"/>
      <c r="CI474" s="69"/>
      <c r="CJ474" s="69"/>
      <c r="CK474" s="68"/>
      <c r="CL474" s="69"/>
      <c r="CM474" s="67"/>
      <c r="CN474" s="67"/>
      <c r="CO474" s="68"/>
      <c r="CP474" s="69"/>
      <c r="CQ474" s="67"/>
      <c r="CR474" s="67"/>
      <c r="CS474" s="81"/>
      <c r="CT474" s="69"/>
      <c r="CU474" s="69"/>
      <c r="CV474" s="69"/>
      <c r="CW474" s="69"/>
      <c r="CX474" s="69"/>
      <c r="CY474" s="69"/>
      <c r="CZ474" s="69"/>
      <c r="DA474" s="69"/>
    </row>
    <row r="475" spans="2:105">
      <c r="B475" s="67"/>
      <c r="C475" s="67"/>
      <c r="D475" s="67"/>
      <c r="E475" s="68"/>
      <c r="F475" s="69"/>
      <c r="G475" s="67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69"/>
      <c r="AE475" s="69"/>
      <c r="AF475" s="69"/>
      <c r="AG475" s="80"/>
      <c r="AH475" s="80"/>
      <c r="AI475" s="69"/>
      <c r="AJ475" s="69"/>
      <c r="AK475" s="80"/>
      <c r="AL475" s="80"/>
      <c r="AM475" s="69"/>
      <c r="AN475" s="69"/>
      <c r="AO475" s="80"/>
      <c r="AP475" s="80"/>
      <c r="AQ475" s="69"/>
      <c r="AR475" s="69"/>
      <c r="AS475" s="80"/>
      <c r="AT475" s="80"/>
      <c r="AU475" s="69"/>
      <c r="AV475" s="69"/>
      <c r="AW475" s="80"/>
      <c r="AX475" s="80"/>
      <c r="AY475" s="69"/>
      <c r="AZ475" s="69"/>
      <c r="BA475" s="80"/>
      <c r="BB475" s="80"/>
      <c r="BC475" s="69"/>
      <c r="BD475" s="69"/>
      <c r="BE475" s="80"/>
      <c r="BF475" s="80"/>
      <c r="BG475" s="69"/>
      <c r="BH475" s="69"/>
      <c r="BI475" s="80"/>
      <c r="BJ475" s="80"/>
      <c r="BK475" s="69"/>
      <c r="BL475" s="69"/>
      <c r="BM475" s="80"/>
      <c r="BN475" s="80"/>
      <c r="BO475" s="69"/>
      <c r="BP475" s="69"/>
      <c r="BQ475" s="80"/>
      <c r="BR475" s="80"/>
      <c r="BS475" s="69"/>
      <c r="BT475" s="69"/>
      <c r="BU475" s="80"/>
      <c r="BV475" s="80"/>
      <c r="BW475" s="69"/>
      <c r="BX475" s="69"/>
      <c r="BY475" s="80"/>
      <c r="BZ475" s="80"/>
      <c r="CA475" s="69"/>
      <c r="CB475" s="69"/>
      <c r="CC475" s="80"/>
      <c r="CD475" s="80"/>
      <c r="CE475" s="69"/>
      <c r="CF475" s="69"/>
      <c r="CG475" s="69"/>
      <c r="CH475" s="69"/>
      <c r="CI475" s="69"/>
      <c r="CJ475" s="69"/>
      <c r="CK475" s="68"/>
      <c r="CL475" s="69"/>
      <c r="CM475" s="67"/>
      <c r="CN475" s="67"/>
      <c r="CO475" s="68"/>
      <c r="CP475" s="69"/>
      <c r="CQ475" s="67"/>
      <c r="CR475" s="67"/>
      <c r="CS475" s="81"/>
      <c r="CT475" s="69"/>
      <c r="CU475" s="69"/>
      <c r="CV475" s="69"/>
      <c r="CW475" s="69"/>
      <c r="CX475" s="69"/>
      <c r="CY475" s="69"/>
      <c r="CZ475" s="69"/>
      <c r="DA475" s="69"/>
    </row>
    <row r="476" spans="2:105">
      <c r="B476" s="67"/>
      <c r="C476" s="67"/>
      <c r="D476" s="67"/>
      <c r="E476" s="68"/>
      <c r="F476" s="69"/>
      <c r="G476" s="67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69"/>
      <c r="AE476" s="69"/>
      <c r="AF476" s="69"/>
      <c r="AG476" s="80"/>
      <c r="AH476" s="80"/>
      <c r="AI476" s="69"/>
      <c r="AJ476" s="69"/>
      <c r="AK476" s="80"/>
      <c r="AL476" s="80"/>
      <c r="AM476" s="69"/>
      <c r="AN476" s="69"/>
      <c r="AO476" s="80"/>
      <c r="AP476" s="80"/>
      <c r="AQ476" s="69"/>
      <c r="AR476" s="69"/>
      <c r="AS476" s="80"/>
      <c r="AT476" s="80"/>
      <c r="AU476" s="69"/>
      <c r="AV476" s="69"/>
      <c r="AW476" s="80"/>
      <c r="AX476" s="80"/>
      <c r="AY476" s="69"/>
      <c r="AZ476" s="69"/>
      <c r="BA476" s="80"/>
      <c r="BB476" s="80"/>
      <c r="BC476" s="69"/>
      <c r="BD476" s="69"/>
      <c r="BE476" s="80"/>
      <c r="BF476" s="80"/>
      <c r="BG476" s="69"/>
      <c r="BH476" s="69"/>
      <c r="BI476" s="80"/>
      <c r="BJ476" s="80"/>
      <c r="BK476" s="69"/>
      <c r="BL476" s="69"/>
      <c r="BM476" s="80"/>
      <c r="BN476" s="80"/>
      <c r="BO476" s="69"/>
      <c r="BP476" s="69"/>
      <c r="BQ476" s="80"/>
      <c r="BR476" s="80"/>
      <c r="BS476" s="69"/>
      <c r="BT476" s="69"/>
      <c r="BU476" s="80"/>
      <c r="BV476" s="80"/>
      <c r="BW476" s="69"/>
      <c r="BX476" s="69"/>
      <c r="BY476" s="80"/>
      <c r="BZ476" s="80"/>
      <c r="CA476" s="69"/>
      <c r="CB476" s="69"/>
      <c r="CC476" s="80"/>
      <c r="CD476" s="80"/>
      <c r="CE476" s="69"/>
      <c r="CF476" s="69"/>
      <c r="CG476" s="69"/>
      <c r="CH476" s="69"/>
      <c r="CI476" s="69"/>
      <c r="CJ476" s="69"/>
      <c r="CK476" s="68"/>
      <c r="CL476" s="69"/>
      <c r="CM476" s="67"/>
      <c r="CN476" s="67"/>
      <c r="CO476" s="68"/>
      <c r="CP476" s="69"/>
      <c r="CQ476" s="67"/>
      <c r="CR476" s="67"/>
      <c r="CS476" s="81"/>
      <c r="CT476" s="69"/>
      <c r="CU476" s="69"/>
      <c r="CV476" s="69"/>
      <c r="CW476" s="69"/>
      <c r="CX476" s="69"/>
      <c r="CY476" s="69"/>
      <c r="CZ476" s="69"/>
      <c r="DA476" s="69"/>
    </row>
    <row r="477" spans="2:105">
      <c r="B477" s="67"/>
      <c r="C477" s="67"/>
      <c r="D477" s="67"/>
      <c r="E477" s="68"/>
      <c r="F477" s="69"/>
      <c r="G477" s="67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69"/>
      <c r="AE477" s="69"/>
      <c r="AF477" s="69"/>
      <c r="AG477" s="80"/>
      <c r="AH477" s="80"/>
      <c r="AI477" s="69"/>
      <c r="AJ477" s="69"/>
      <c r="AK477" s="80"/>
      <c r="AL477" s="80"/>
      <c r="AM477" s="69"/>
      <c r="AN477" s="69"/>
      <c r="AO477" s="80"/>
      <c r="AP477" s="80"/>
      <c r="AQ477" s="69"/>
      <c r="AR477" s="69"/>
      <c r="AS477" s="80"/>
      <c r="AT477" s="80"/>
      <c r="AU477" s="69"/>
      <c r="AV477" s="69"/>
      <c r="AW477" s="80"/>
      <c r="AX477" s="80"/>
      <c r="AY477" s="69"/>
      <c r="AZ477" s="69"/>
      <c r="BA477" s="80"/>
      <c r="BB477" s="80"/>
      <c r="BC477" s="69"/>
      <c r="BD477" s="69"/>
      <c r="BE477" s="80"/>
      <c r="BF477" s="80"/>
      <c r="BG477" s="69"/>
      <c r="BH477" s="69"/>
      <c r="BI477" s="80"/>
      <c r="BJ477" s="80"/>
      <c r="BK477" s="69"/>
      <c r="BL477" s="69"/>
      <c r="BM477" s="80"/>
      <c r="BN477" s="80"/>
      <c r="BO477" s="69"/>
      <c r="BP477" s="69"/>
      <c r="BQ477" s="80"/>
      <c r="BR477" s="80"/>
      <c r="BS477" s="69"/>
      <c r="BT477" s="69"/>
      <c r="BU477" s="80"/>
      <c r="BV477" s="80"/>
      <c r="BW477" s="69"/>
      <c r="BX477" s="69"/>
      <c r="BY477" s="80"/>
      <c r="BZ477" s="80"/>
      <c r="CA477" s="69"/>
      <c r="CB477" s="69"/>
      <c r="CC477" s="80"/>
      <c r="CD477" s="80"/>
      <c r="CE477" s="69"/>
      <c r="CF477" s="69"/>
      <c r="CG477" s="69"/>
      <c r="CH477" s="69"/>
      <c r="CI477" s="69"/>
      <c r="CJ477" s="69"/>
      <c r="CK477" s="68"/>
      <c r="CL477" s="69"/>
      <c r="CM477" s="67"/>
      <c r="CN477" s="67"/>
      <c r="CO477" s="68"/>
      <c r="CP477" s="69"/>
      <c r="CQ477" s="67"/>
      <c r="CR477" s="67"/>
      <c r="CS477" s="81"/>
      <c r="CT477" s="69"/>
      <c r="CU477" s="69"/>
      <c r="CV477" s="69"/>
      <c r="CW477" s="69"/>
      <c r="CX477" s="69"/>
      <c r="CY477" s="69"/>
      <c r="CZ477" s="69"/>
      <c r="DA477" s="69"/>
    </row>
    <row r="478" spans="2:105">
      <c r="B478" s="67"/>
      <c r="C478" s="67"/>
      <c r="D478" s="67"/>
      <c r="E478" s="68"/>
      <c r="F478" s="69"/>
      <c r="G478" s="67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69"/>
      <c r="AE478" s="69"/>
      <c r="AF478" s="69"/>
      <c r="AG478" s="80"/>
      <c r="AH478" s="80"/>
      <c r="AI478" s="69"/>
      <c r="AJ478" s="69"/>
      <c r="AK478" s="80"/>
      <c r="AL478" s="80"/>
      <c r="AM478" s="69"/>
      <c r="AN478" s="69"/>
      <c r="AO478" s="80"/>
      <c r="AP478" s="80"/>
      <c r="AQ478" s="69"/>
      <c r="AR478" s="69"/>
      <c r="AS478" s="80"/>
      <c r="AT478" s="80"/>
      <c r="AU478" s="69"/>
      <c r="AV478" s="69"/>
      <c r="AW478" s="80"/>
      <c r="AX478" s="80"/>
      <c r="AY478" s="69"/>
      <c r="AZ478" s="69"/>
      <c r="BA478" s="80"/>
      <c r="BB478" s="80"/>
      <c r="BC478" s="69"/>
      <c r="BD478" s="69"/>
      <c r="BE478" s="80"/>
      <c r="BF478" s="80"/>
      <c r="BG478" s="69"/>
      <c r="BH478" s="69"/>
      <c r="BI478" s="80"/>
      <c r="BJ478" s="80"/>
      <c r="BK478" s="69"/>
      <c r="BL478" s="69"/>
      <c r="BM478" s="80"/>
      <c r="BN478" s="80"/>
      <c r="BO478" s="69"/>
      <c r="BP478" s="69"/>
      <c r="BQ478" s="80"/>
      <c r="BR478" s="80"/>
      <c r="BS478" s="69"/>
      <c r="BT478" s="69"/>
      <c r="BU478" s="80"/>
      <c r="BV478" s="80"/>
      <c r="BW478" s="69"/>
      <c r="BX478" s="69"/>
      <c r="BY478" s="80"/>
      <c r="BZ478" s="80"/>
      <c r="CA478" s="69"/>
      <c r="CB478" s="69"/>
      <c r="CC478" s="80"/>
      <c r="CD478" s="80"/>
      <c r="CE478" s="69"/>
      <c r="CF478" s="69"/>
      <c r="CG478" s="69"/>
      <c r="CH478" s="69"/>
      <c r="CI478" s="69"/>
      <c r="CJ478" s="69"/>
      <c r="CK478" s="68"/>
      <c r="CL478" s="69"/>
      <c r="CM478" s="67"/>
      <c r="CN478" s="67"/>
      <c r="CO478" s="68"/>
      <c r="CP478" s="69"/>
      <c r="CQ478" s="67"/>
      <c r="CR478" s="67"/>
      <c r="CS478" s="81"/>
      <c r="CT478" s="69"/>
      <c r="CU478" s="69"/>
      <c r="CV478" s="69"/>
      <c r="CW478" s="69"/>
      <c r="CX478" s="69"/>
      <c r="CY478" s="69"/>
      <c r="CZ478" s="69"/>
      <c r="DA478" s="69"/>
    </row>
    <row r="479" spans="2:105">
      <c r="B479" s="67"/>
      <c r="C479" s="67"/>
      <c r="D479" s="67"/>
      <c r="E479" s="68"/>
      <c r="F479" s="69"/>
      <c r="G479" s="67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69"/>
      <c r="AE479" s="69"/>
      <c r="AF479" s="69"/>
      <c r="AG479" s="80"/>
      <c r="AH479" s="80"/>
      <c r="AI479" s="69"/>
      <c r="AJ479" s="69"/>
      <c r="AK479" s="80"/>
      <c r="AL479" s="80"/>
      <c r="AM479" s="69"/>
      <c r="AN479" s="69"/>
      <c r="AO479" s="80"/>
      <c r="AP479" s="80"/>
      <c r="AQ479" s="69"/>
      <c r="AR479" s="69"/>
      <c r="AS479" s="80"/>
      <c r="AT479" s="80"/>
      <c r="AU479" s="69"/>
      <c r="AV479" s="69"/>
      <c r="AW479" s="80"/>
      <c r="AX479" s="80"/>
      <c r="AY479" s="69"/>
      <c r="AZ479" s="69"/>
      <c r="BA479" s="80"/>
      <c r="BB479" s="80"/>
      <c r="BC479" s="69"/>
      <c r="BD479" s="69"/>
      <c r="BE479" s="80"/>
      <c r="BF479" s="80"/>
      <c r="BG479" s="69"/>
      <c r="BH479" s="69"/>
      <c r="BI479" s="80"/>
      <c r="BJ479" s="80"/>
      <c r="BK479" s="69"/>
      <c r="BL479" s="69"/>
      <c r="BM479" s="80"/>
      <c r="BN479" s="80"/>
      <c r="BO479" s="69"/>
      <c r="BP479" s="69"/>
      <c r="BQ479" s="80"/>
      <c r="BR479" s="80"/>
      <c r="BS479" s="69"/>
      <c r="BT479" s="69"/>
      <c r="BU479" s="80"/>
      <c r="BV479" s="80"/>
      <c r="BW479" s="69"/>
      <c r="BX479" s="69"/>
      <c r="BY479" s="80"/>
      <c r="BZ479" s="80"/>
      <c r="CA479" s="69"/>
      <c r="CB479" s="69"/>
      <c r="CC479" s="80"/>
      <c r="CD479" s="80"/>
      <c r="CE479" s="69"/>
      <c r="CF479" s="69"/>
      <c r="CG479" s="69"/>
      <c r="CH479" s="69"/>
      <c r="CI479" s="69"/>
      <c r="CJ479" s="69"/>
      <c r="CK479" s="68"/>
      <c r="CL479" s="69"/>
      <c r="CM479" s="67"/>
      <c r="CN479" s="67"/>
      <c r="CO479" s="68"/>
      <c r="CP479" s="69"/>
      <c r="CQ479" s="67"/>
      <c r="CR479" s="67"/>
      <c r="CS479" s="81"/>
      <c r="CT479" s="69"/>
      <c r="CU479" s="69"/>
      <c r="CV479" s="69"/>
      <c r="CW479" s="69"/>
      <c r="CX479" s="69"/>
      <c r="CY479" s="69"/>
      <c r="CZ479" s="69"/>
      <c r="DA479" s="69"/>
    </row>
    <row r="480" spans="2:105">
      <c r="B480" s="67"/>
      <c r="C480" s="67"/>
      <c r="D480" s="67"/>
      <c r="E480" s="68"/>
      <c r="F480" s="69"/>
      <c r="G480" s="67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69"/>
      <c r="AE480" s="69"/>
      <c r="AF480" s="69"/>
      <c r="AG480" s="80"/>
      <c r="AH480" s="80"/>
      <c r="AI480" s="69"/>
      <c r="AJ480" s="69"/>
      <c r="AK480" s="80"/>
      <c r="AL480" s="80"/>
      <c r="AM480" s="69"/>
      <c r="AN480" s="69"/>
      <c r="AO480" s="80"/>
      <c r="AP480" s="80"/>
      <c r="AQ480" s="69"/>
      <c r="AR480" s="69"/>
      <c r="AS480" s="80"/>
      <c r="AT480" s="80"/>
      <c r="AU480" s="69"/>
      <c r="AV480" s="69"/>
      <c r="AW480" s="80"/>
      <c r="AX480" s="80"/>
      <c r="AY480" s="69"/>
      <c r="AZ480" s="69"/>
      <c r="BA480" s="80"/>
      <c r="BB480" s="80"/>
      <c r="BC480" s="69"/>
      <c r="BD480" s="69"/>
      <c r="BE480" s="80"/>
      <c r="BF480" s="80"/>
      <c r="BG480" s="69"/>
      <c r="BH480" s="69"/>
      <c r="BI480" s="80"/>
      <c r="BJ480" s="80"/>
      <c r="BK480" s="69"/>
      <c r="BL480" s="69"/>
      <c r="BM480" s="80"/>
      <c r="BN480" s="80"/>
      <c r="BO480" s="69"/>
      <c r="BP480" s="69"/>
      <c r="BQ480" s="80"/>
      <c r="BR480" s="80"/>
      <c r="BS480" s="69"/>
      <c r="BT480" s="69"/>
      <c r="BU480" s="80"/>
      <c r="BV480" s="80"/>
      <c r="BW480" s="69"/>
      <c r="BX480" s="69"/>
      <c r="BY480" s="80"/>
      <c r="BZ480" s="80"/>
      <c r="CA480" s="69"/>
      <c r="CB480" s="69"/>
      <c r="CC480" s="80"/>
      <c r="CD480" s="80"/>
      <c r="CE480" s="69"/>
      <c r="CF480" s="69"/>
      <c r="CG480" s="69"/>
      <c r="CH480" s="69"/>
      <c r="CI480" s="69"/>
      <c r="CJ480" s="69"/>
      <c r="CK480" s="68"/>
      <c r="CL480" s="69"/>
      <c r="CM480" s="67"/>
      <c r="CN480" s="67"/>
      <c r="CO480" s="68"/>
      <c r="CP480" s="69"/>
      <c r="CQ480" s="67"/>
      <c r="CR480" s="67"/>
      <c r="CS480" s="81"/>
      <c r="CT480" s="69"/>
      <c r="CU480" s="69"/>
      <c r="CV480" s="69"/>
      <c r="CW480" s="69"/>
      <c r="CX480" s="69"/>
      <c r="CY480" s="69"/>
      <c r="CZ480" s="69"/>
      <c r="DA480" s="69"/>
    </row>
    <row r="481" spans="2:105">
      <c r="B481" s="67"/>
      <c r="C481" s="67"/>
      <c r="D481" s="67"/>
      <c r="E481" s="68"/>
      <c r="F481" s="69"/>
      <c r="G481" s="67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69"/>
      <c r="AE481" s="69"/>
      <c r="AF481" s="69"/>
      <c r="AG481" s="80"/>
      <c r="AH481" s="80"/>
      <c r="AI481" s="69"/>
      <c r="AJ481" s="69"/>
      <c r="AK481" s="80"/>
      <c r="AL481" s="80"/>
      <c r="AM481" s="69"/>
      <c r="AN481" s="69"/>
      <c r="AO481" s="80"/>
      <c r="AP481" s="80"/>
      <c r="AQ481" s="69"/>
      <c r="AR481" s="69"/>
      <c r="AS481" s="80"/>
      <c r="AT481" s="80"/>
      <c r="AU481" s="69"/>
      <c r="AV481" s="69"/>
      <c r="AW481" s="80"/>
      <c r="AX481" s="80"/>
      <c r="AY481" s="69"/>
      <c r="AZ481" s="69"/>
      <c r="BA481" s="80"/>
      <c r="BB481" s="80"/>
      <c r="BC481" s="69"/>
      <c r="BD481" s="69"/>
      <c r="BE481" s="80"/>
      <c r="BF481" s="80"/>
      <c r="BG481" s="69"/>
      <c r="BH481" s="69"/>
      <c r="BI481" s="80"/>
      <c r="BJ481" s="80"/>
      <c r="BK481" s="69"/>
      <c r="BL481" s="69"/>
      <c r="BM481" s="80"/>
      <c r="BN481" s="80"/>
      <c r="BO481" s="69"/>
      <c r="BP481" s="69"/>
      <c r="BQ481" s="80"/>
      <c r="BR481" s="80"/>
      <c r="BS481" s="69"/>
      <c r="BT481" s="69"/>
      <c r="BU481" s="80"/>
      <c r="BV481" s="80"/>
      <c r="BW481" s="69"/>
      <c r="BX481" s="69"/>
      <c r="BY481" s="80"/>
      <c r="BZ481" s="80"/>
      <c r="CA481" s="69"/>
      <c r="CB481" s="69"/>
      <c r="CC481" s="80"/>
      <c r="CD481" s="80"/>
      <c r="CE481" s="69"/>
      <c r="CF481" s="69"/>
      <c r="CG481" s="69"/>
      <c r="CH481" s="69"/>
      <c r="CI481" s="69"/>
      <c r="CJ481" s="69"/>
      <c r="CK481" s="68"/>
      <c r="CL481" s="69"/>
      <c r="CM481" s="67"/>
      <c r="CN481" s="67"/>
      <c r="CO481" s="68"/>
      <c r="CP481" s="69"/>
      <c r="CQ481" s="67"/>
      <c r="CR481" s="67"/>
      <c r="CS481" s="81"/>
      <c r="CT481" s="69"/>
      <c r="CU481" s="69"/>
      <c r="CV481" s="69"/>
      <c r="CW481" s="69"/>
      <c r="CX481" s="69"/>
      <c r="CY481" s="69"/>
      <c r="CZ481" s="69"/>
      <c r="DA481" s="69"/>
    </row>
    <row r="482" spans="2:105">
      <c r="B482" s="67"/>
      <c r="C482" s="67"/>
      <c r="D482" s="67"/>
      <c r="E482" s="68"/>
      <c r="F482" s="69"/>
      <c r="G482" s="67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69"/>
      <c r="AE482" s="69"/>
      <c r="AF482" s="69"/>
      <c r="AG482" s="80"/>
      <c r="AH482" s="80"/>
      <c r="AI482" s="69"/>
      <c r="AJ482" s="69"/>
      <c r="AK482" s="80"/>
      <c r="AL482" s="80"/>
      <c r="AM482" s="69"/>
      <c r="AN482" s="69"/>
      <c r="AO482" s="80"/>
      <c r="AP482" s="80"/>
      <c r="AQ482" s="69"/>
      <c r="AR482" s="69"/>
      <c r="AS482" s="80"/>
      <c r="AT482" s="80"/>
      <c r="AU482" s="69"/>
      <c r="AV482" s="69"/>
      <c r="AW482" s="80"/>
      <c r="AX482" s="80"/>
      <c r="AY482" s="69"/>
      <c r="AZ482" s="69"/>
      <c r="BA482" s="80"/>
      <c r="BB482" s="80"/>
      <c r="BC482" s="69"/>
      <c r="BD482" s="69"/>
      <c r="BE482" s="80"/>
      <c r="BF482" s="80"/>
      <c r="BG482" s="69"/>
      <c r="BH482" s="69"/>
      <c r="BI482" s="80"/>
      <c r="BJ482" s="80"/>
      <c r="BK482" s="69"/>
      <c r="BL482" s="69"/>
      <c r="BM482" s="80"/>
      <c r="BN482" s="80"/>
      <c r="BO482" s="69"/>
      <c r="BP482" s="69"/>
      <c r="BQ482" s="80"/>
      <c r="BR482" s="80"/>
      <c r="BS482" s="69"/>
      <c r="BT482" s="69"/>
      <c r="BU482" s="80"/>
      <c r="BV482" s="80"/>
      <c r="BW482" s="69"/>
      <c r="BX482" s="69"/>
      <c r="BY482" s="80"/>
      <c r="BZ482" s="80"/>
      <c r="CA482" s="69"/>
      <c r="CB482" s="69"/>
      <c r="CC482" s="80"/>
      <c r="CD482" s="80"/>
      <c r="CE482" s="69"/>
      <c r="CF482" s="69"/>
      <c r="CG482" s="69"/>
      <c r="CH482" s="69"/>
      <c r="CI482" s="69"/>
      <c r="CJ482" s="69"/>
      <c r="CK482" s="68"/>
      <c r="CL482" s="69"/>
      <c r="CM482" s="67"/>
      <c r="CN482" s="67"/>
      <c r="CO482" s="68"/>
      <c r="CP482" s="69"/>
      <c r="CQ482" s="67"/>
      <c r="CR482" s="67"/>
      <c r="CS482" s="81"/>
      <c r="CT482" s="69"/>
      <c r="CU482" s="69"/>
      <c r="CV482" s="69"/>
      <c r="CW482" s="69"/>
      <c r="CX482" s="69"/>
      <c r="CY482" s="69"/>
      <c r="CZ482" s="69"/>
      <c r="DA482" s="69"/>
    </row>
    <row r="483" spans="2:105">
      <c r="B483" s="67"/>
      <c r="C483" s="67"/>
      <c r="D483" s="67"/>
      <c r="E483" s="68"/>
      <c r="F483" s="69"/>
      <c r="G483" s="67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69"/>
      <c r="AE483" s="69"/>
      <c r="AF483" s="69"/>
      <c r="AG483" s="80"/>
      <c r="AH483" s="80"/>
      <c r="AI483" s="69"/>
      <c r="AJ483" s="69"/>
      <c r="AK483" s="80"/>
      <c r="AL483" s="80"/>
      <c r="AM483" s="69"/>
      <c r="AN483" s="69"/>
      <c r="AO483" s="80"/>
      <c r="AP483" s="80"/>
      <c r="AQ483" s="69"/>
      <c r="AR483" s="69"/>
      <c r="AS483" s="80"/>
      <c r="AT483" s="80"/>
      <c r="AU483" s="69"/>
      <c r="AV483" s="69"/>
      <c r="AW483" s="80"/>
      <c r="AX483" s="80"/>
      <c r="AY483" s="69"/>
      <c r="AZ483" s="69"/>
      <c r="BA483" s="80"/>
      <c r="BB483" s="80"/>
      <c r="BC483" s="69"/>
      <c r="BD483" s="69"/>
      <c r="BE483" s="80"/>
      <c r="BF483" s="80"/>
      <c r="BG483" s="69"/>
      <c r="BH483" s="69"/>
      <c r="BI483" s="80"/>
      <c r="BJ483" s="80"/>
      <c r="BK483" s="69"/>
      <c r="BL483" s="69"/>
      <c r="BM483" s="80"/>
      <c r="BN483" s="80"/>
      <c r="BO483" s="69"/>
      <c r="BP483" s="69"/>
      <c r="BQ483" s="80"/>
      <c r="BR483" s="80"/>
      <c r="BS483" s="69"/>
      <c r="BT483" s="69"/>
      <c r="BU483" s="80"/>
      <c r="BV483" s="80"/>
      <c r="BW483" s="69"/>
      <c r="BX483" s="69"/>
      <c r="BY483" s="80"/>
      <c r="BZ483" s="80"/>
      <c r="CA483" s="69"/>
      <c r="CB483" s="69"/>
      <c r="CC483" s="80"/>
      <c r="CD483" s="80"/>
      <c r="CE483" s="69"/>
      <c r="CF483" s="69"/>
      <c r="CG483" s="69"/>
      <c r="CH483" s="69"/>
      <c r="CI483" s="69"/>
      <c r="CJ483" s="69"/>
      <c r="CK483" s="68"/>
      <c r="CL483" s="69"/>
      <c r="CM483" s="67"/>
      <c r="CN483" s="67"/>
      <c r="CO483" s="68"/>
      <c r="CP483" s="69"/>
      <c r="CQ483" s="67"/>
      <c r="CR483" s="67"/>
      <c r="CS483" s="81"/>
      <c r="CT483" s="69"/>
      <c r="CU483" s="69"/>
      <c r="CV483" s="69"/>
      <c r="CW483" s="69"/>
      <c r="CX483" s="69"/>
      <c r="CY483" s="69"/>
      <c r="CZ483" s="69"/>
      <c r="DA483" s="69"/>
    </row>
    <row r="484" spans="2:105">
      <c r="B484" s="67"/>
      <c r="C484" s="67"/>
      <c r="D484" s="67"/>
      <c r="E484" s="68"/>
      <c r="F484" s="69"/>
      <c r="G484" s="67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69"/>
      <c r="AE484" s="69"/>
      <c r="AF484" s="69"/>
      <c r="AG484" s="80"/>
      <c r="AH484" s="80"/>
      <c r="AI484" s="69"/>
      <c r="AJ484" s="69"/>
      <c r="AK484" s="80"/>
      <c r="AL484" s="80"/>
      <c r="AM484" s="69"/>
      <c r="AN484" s="69"/>
      <c r="AO484" s="80"/>
      <c r="AP484" s="80"/>
      <c r="AQ484" s="69"/>
      <c r="AR484" s="69"/>
      <c r="AS484" s="80"/>
      <c r="AT484" s="80"/>
      <c r="AU484" s="69"/>
      <c r="AV484" s="69"/>
      <c r="AW484" s="80"/>
      <c r="AX484" s="80"/>
      <c r="AY484" s="69"/>
      <c r="AZ484" s="69"/>
      <c r="BA484" s="80"/>
      <c r="BB484" s="80"/>
      <c r="BC484" s="69"/>
      <c r="BD484" s="69"/>
      <c r="BE484" s="80"/>
      <c r="BF484" s="80"/>
      <c r="BG484" s="69"/>
      <c r="BH484" s="69"/>
      <c r="BI484" s="80"/>
      <c r="BJ484" s="80"/>
      <c r="BK484" s="69"/>
      <c r="BL484" s="69"/>
      <c r="BM484" s="80"/>
      <c r="BN484" s="80"/>
      <c r="BO484" s="69"/>
      <c r="BP484" s="69"/>
      <c r="BQ484" s="80"/>
      <c r="BR484" s="80"/>
      <c r="BS484" s="69"/>
      <c r="BT484" s="69"/>
      <c r="BU484" s="80"/>
      <c r="BV484" s="80"/>
      <c r="BW484" s="69"/>
      <c r="BX484" s="69"/>
      <c r="BY484" s="80"/>
      <c r="BZ484" s="80"/>
      <c r="CA484" s="69"/>
      <c r="CB484" s="69"/>
      <c r="CC484" s="80"/>
      <c r="CD484" s="80"/>
      <c r="CE484" s="69"/>
      <c r="CF484" s="69"/>
      <c r="CG484" s="69"/>
      <c r="CH484" s="69"/>
      <c r="CI484" s="69"/>
      <c r="CJ484" s="69"/>
      <c r="CK484" s="68"/>
      <c r="CL484" s="69"/>
      <c r="CM484" s="67"/>
      <c r="CN484" s="67"/>
      <c r="CO484" s="68"/>
      <c r="CP484" s="69"/>
      <c r="CQ484" s="67"/>
      <c r="CR484" s="67"/>
      <c r="CS484" s="81"/>
      <c r="CT484" s="69"/>
      <c r="CU484" s="69"/>
      <c r="CV484" s="69"/>
      <c r="CW484" s="69"/>
      <c r="CX484" s="69"/>
      <c r="CY484" s="69"/>
      <c r="CZ484" s="69"/>
      <c r="DA484" s="69"/>
    </row>
    <row r="485" spans="2:105">
      <c r="B485" s="67"/>
      <c r="C485" s="67"/>
      <c r="D485" s="67"/>
      <c r="E485" s="68"/>
      <c r="F485" s="69"/>
      <c r="G485" s="67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69"/>
      <c r="AE485" s="69"/>
      <c r="AF485" s="69"/>
      <c r="AG485" s="80"/>
      <c r="AH485" s="80"/>
      <c r="AI485" s="69"/>
      <c r="AJ485" s="69"/>
      <c r="AK485" s="80"/>
      <c r="AL485" s="80"/>
      <c r="AM485" s="69"/>
      <c r="AN485" s="69"/>
      <c r="AO485" s="80"/>
      <c r="AP485" s="80"/>
      <c r="AQ485" s="69"/>
      <c r="AR485" s="69"/>
      <c r="AS485" s="80"/>
      <c r="AT485" s="80"/>
      <c r="AU485" s="69"/>
      <c r="AV485" s="69"/>
      <c r="AW485" s="80"/>
      <c r="AX485" s="80"/>
      <c r="AY485" s="69"/>
      <c r="AZ485" s="69"/>
      <c r="BA485" s="80"/>
      <c r="BB485" s="80"/>
      <c r="BC485" s="69"/>
      <c r="BD485" s="69"/>
      <c r="BE485" s="80"/>
      <c r="BF485" s="80"/>
      <c r="BG485" s="69"/>
      <c r="BH485" s="69"/>
      <c r="BI485" s="80"/>
      <c r="BJ485" s="80"/>
      <c r="BK485" s="69"/>
      <c r="BL485" s="69"/>
      <c r="BM485" s="80"/>
      <c r="BN485" s="80"/>
      <c r="BO485" s="69"/>
      <c r="BP485" s="69"/>
      <c r="BQ485" s="80"/>
      <c r="BR485" s="80"/>
      <c r="BS485" s="69"/>
      <c r="BT485" s="69"/>
      <c r="BU485" s="80"/>
      <c r="BV485" s="80"/>
      <c r="BW485" s="69"/>
      <c r="BX485" s="69"/>
      <c r="BY485" s="80"/>
      <c r="BZ485" s="80"/>
      <c r="CA485" s="69"/>
      <c r="CB485" s="69"/>
      <c r="CC485" s="80"/>
      <c r="CD485" s="80"/>
      <c r="CE485" s="69"/>
      <c r="CF485" s="69"/>
      <c r="CG485" s="69"/>
      <c r="CH485" s="69"/>
      <c r="CI485" s="69"/>
      <c r="CJ485" s="69"/>
      <c r="CK485" s="68"/>
      <c r="CL485" s="69"/>
      <c r="CM485" s="67"/>
      <c r="CN485" s="67"/>
      <c r="CO485" s="68"/>
      <c r="CP485" s="69"/>
      <c r="CQ485" s="67"/>
      <c r="CR485" s="67"/>
      <c r="CS485" s="81"/>
      <c r="CT485" s="69"/>
      <c r="CU485" s="69"/>
      <c r="CV485" s="69"/>
      <c r="CW485" s="69"/>
      <c r="CX485" s="69"/>
      <c r="CY485" s="69"/>
      <c r="CZ485" s="69"/>
      <c r="DA485" s="69"/>
    </row>
    <row r="486" spans="2:105">
      <c r="B486" s="67"/>
      <c r="C486" s="67"/>
      <c r="D486" s="67"/>
      <c r="E486" s="68"/>
      <c r="F486" s="69"/>
      <c r="G486" s="67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69"/>
      <c r="AE486" s="69"/>
      <c r="AF486" s="69"/>
      <c r="AG486" s="80"/>
      <c r="AH486" s="80"/>
      <c r="AI486" s="69"/>
      <c r="AJ486" s="69"/>
      <c r="AK486" s="80"/>
      <c r="AL486" s="80"/>
      <c r="AM486" s="69"/>
      <c r="AN486" s="69"/>
      <c r="AO486" s="80"/>
      <c r="AP486" s="80"/>
      <c r="AQ486" s="69"/>
      <c r="AR486" s="69"/>
      <c r="AS486" s="80"/>
      <c r="AT486" s="80"/>
      <c r="AU486" s="69"/>
      <c r="AV486" s="69"/>
      <c r="AW486" s="80"/>
      <c r="AX486" s="80"/>
      <c r="AY486" s="69"/>
      <c r="AZ486" s="69"/>
      <c r="BA486" s="80"/>
      <c r="BB486" s="80"/>
      <c r="BC486" s="69"/>
      <c r="BD486" s="69"/>
      <c r="BE486" s="80"/>
      <c r="BF486" s="80"/>
      <c r="BG486" s="69"/>
      <c r="BH486" s="69"/>
      <c r="BI486" s="80"/>
      <c r="BJ486" s="80"/>
      <c r="BK486" s="69"/>
      <c r="BL486" s="69"/>
      <c r="BM486" s="80"/>
      <c r="BN486" s="80"/>
      <c r="BO486" s="69"/>
      <c r="BP486" s="69"/>
      <c r="BQ486" s="80"/>
      <c r="BR486" s="80"/>
      <c r="BS486" s="69"/>
      <c r="BT486" s="69"/>
      <c r="BU486" s="80"/>
      <c r="BV486" s="80"/>
      <c r="BW486" s="69"/>
      <c r="BX486" s="69"/>
      <c r="BY486" s="80"/>
      <c r="BZ486" s="80"/>
      <c r="CA486" s="69"/>
      <c r="CB486" s="69"/>
      <c r="CC486" s="80"/>
      <c r="CD486" s="80"/>
      <c r="CE486" s="69"/>
      <c r="CF486" s="69"/>
      <c r="CG486" s="69"/>
      <c r="CH486" s="69"/>
      <c r="CI486" s="69"/>
      <c r="CJ486" s="69"/>
      <c r="CK486" s="68"/>
      <c r="CL486" s="69"/>
      <c r="CM486" s="67"/>
      <c r="CN486" s="67"/>
      <c r="CO486" s="68"/>
      <c r="CP486" s="69"/>
      <c r="CQ486" s="67"/>
      <c r="CR486" s="67"/>
      <c r="CS486" s="81"/>
      <c r="CT486" s="69"/>
      <c r="CU486" s="69"/>
      <c r="CV486" s="69"/>
      <c r="CW486" s="69"/>
      <c r="CX486" s="69"/>
      <c r="CY486" s="69"/>
      <c r="CZ486" s="69"/>
      <c r="DA486" s="69"/>
    </row>
    <row r="487" spans="2:105">
      <c r="B487" s="67"/>
      <c r="C487" s="67"/>
      <c r="D487" s="67"/>
      <c r="E487" s="68"/>
      <c r="F487" s="69"/>
      <c r="G487" s="67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69"/>
      <c r="AE487" s="69"/>
      <c r="AF487" s="69"/>
      <c r="AG487" s="80"/>
      <c r="AH487" s="80"/>
      <c r="AI487" s="69"/>
      <c r="AJ487" s="69"/>
      <c r="AK487" s="80"/>
      <c r="AL487" s="80"/>
      <c r="AM487" s="69"/>
      <c r="AN487" s="69"/>
      <c r="AO487" s="80"/>
      <c r="AP487" s="80"/>
      <c r="AQ487" s="69"/>
      <c r="AR487" s="69"/>
      <c r="AS487" s="80"/>
      <c r="AT487" s="80"/>
      <c r="AU487" s="69"/>
      <c r="AV487" s="69"/>
      <c r="AW487" s="80"/>
      <c r="AX487" s="80"/>
      <c r="AY487" s="69"/>
      <c r="AZ487" s="69"/>
      <c r="BA487" s="80"/>
      <c r="BB487" s="80"/>
      <c r="BC487" s="69"/>
      <c r="BD487" s="69"/>
      <c r="BE487" s="80"/>
      <c r="BF487" s="80"/>
      <c r="BG487" s="69"/>
      <c r="BH487" s="69"/>
      <c r="BI487" s="80"/>
      <c r="BJ487" s="80"/>
      <c r="BK487" s="69"/>
      <c r="BL487" s="69"/>
      <c r="BM487" s="80"/>
      <c r="BN487" s="80"/>
      <c r="BO487" s="69"/>
      <c r="BP487" s="69"/>
      <c r="BQ487" s="80"/>
      <c r="BR487" s="80"/>
      <c r="BS487" s="69"/>
      <c r="BT487" s="69"/>
      <c r="BU487" s="80"/>
      <c r="BV487" s="80"/>
      <c r="BW487" s="69"/>
      <c r="BX487" s="69"/>
      <c r="BY487" s="80"/>
      <c r="BZ487" s="80"/>
      <c r="CA487" s="69"/>
      <c r="CB487" s="69"/>
      <c r="CC487" s="80"/>
      <c r="CD487" s="80"/>
      <c r="CE487" s="69"/>
      <c r="CF487" s="69"/>
      <c r="CG487" s="69"/>
      <c r="CH487" s="69"/>
      <c r="CI487" s="69"/>
      <c r="CJ487" s="69"/>
      <c r="CK487" s="68"/>
      <c r="CL487" s="69"/>
      <c r="CM487" s="67"/>
      <c r="CN487" s="67"/>
      <c r="CO487" s="68"/>
      <c r="CP487" s="69"/>
      <c r="CQ487" s="67"/>
      <c r="CR487" s="67"/>
      <c r="CS487" s="81"/>
      <c r="CT487" s="69"/>
      <c r="CU487" s="69"/>
      <c r="CV487" s="69"/>
      <c r="CW487" s="69"/>
      <c r="CX487" s="69"/>
      <c r="CY487" s="69"/>
      <c r="CZ487" s="69"/>
      <c r="DA487" s="69"/>
    </row>
    <row r="488" spans="2:105">
      <c r="B488" s="67"/>
      <c r="C488" s="67"/>
      <c r="D488" s="67"/>
      <c r="E488" s="68"/>
      <c r="F488" s="69"/>
      <c r="G488" s="67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69"/>
      <c r="AE488" s="69"/>
      <c r="AF488" s="69"/>
      <c r="AG488" s="80"/>
      <c r="AH488" s="80"/>
      <c r="AI488" s="69"/>
      <c r="AJ488" s="69"/>
      <c r="AK488" s="80"/>
      <c r="AL488" s="80"/>
      <c r="AM488" s="69"/>
      <c r="AN488" s="69"/>
      <c r="AO488" s="80"/>
      <c r="AP488" s="80"/>
      <c r="AQ488" s="69"/>
      <c r="AR488" s="69"/>
      <c r="AS488" s="80"/>
      <c r="AT488" s="80"/>
      <c r="AU488" s="69"/>
      <c r="AV488" s="69"/>
      <c r="AW488" s="80"/>
      <c r="AX488" s="80"/>
      <c r="AY488" s="69"/>
      <c r="AZ488" s="69"/>
      <c r="BA488" s="80"/>
      <c r="BB488" s="80"/>
      <c r="BC488" s="69"/>
      <c r="BD488" s="69"/>
      <c r="BE488" s="80"/>
      <c r="BF488" s="80"/>
      <c r="BG488" s="69"/>
      <c r="BH488" s="69"/>
      <c r="BI488" s="80"/>
      <c r="BJ488" s="80"/>
      <c r="BK488" s="69"/>
      <c r="BL488" s="69"/>
      <c r="BM488" s="80"/>
      <c r="BN488" s="80"/>
      <c r="BO488" s="69"/>
      <c r="BP488" s="69"/>
      <c r="BQ488" s="80"/>
      <c r="BR488" s="80"/>
      <c r="BS488" s="69"/>
      <c r="BT488" s="69"/>
      <c r="BU488" s="80"/>
      <c r="BV488" s="80"/>
      <c r="BW488" s="69"/>
      <c r="BX488" s="69"/>
      <c r="BY488" s="80"/>
      <c r="BZ488" s="80"/>
      <c r="CA488" s="69"/>
      <c r="CB488" s="69"/>
      <c r="CC488" s="80"/>
      <c r="CD488" s="80"/>
      <c r="CE488" s="69"/>
      <c r="CF488" s="69"/>
      <c r="CG488" s="69"/>
      <c r="CH488" s="69"/>
      <c r="CI488" s="69"/>
      <c r="CJ488" s="69"/>
      <c r="CK488" s="68"/>
      <c r="CL488" s="69"/>
      <c r="CM488" s="67"/>
      <c r="CN488" s="67"/>
      <c r="CO488" s="68"/>
      <c r="CP488" s="69"/>
      <c r="CQ488" s="67"/>
      <c r="CR488" s="67"/>
      <c r="CS488" s="81"/>
      <c r="CT488" s="69"/>
      <c r="CU488" s="69"/>
      <c r="CV488" s="69"/>
      <c r="CW488" s="69"/>
      <c r="CX488" s="69"/>
      <c r="CY488" s="69"/>
      <c r="CZ488" s="69"/>
      <c r="DA488" s="69"/>
    </row>
    <row r="489" spans="2:105">
      <c r="B489" s="67"/>
      <c r="C489" s="67"/>
      <c r="D489" s="67"/>
      <c r="E489" s="68"/>
      <c r="F489" s="69"/>
      <c r="G489" s="67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69"/>
      <c r="AE489" s="69"/>
      <c r="AF489" s="69"/>
      <c r="AG489" s="80"/>
      <c r="AH489" s="80"/>
      <c r="AI489" s="69"/>
      <c r="AJ489" s="69"/>
      <c r="AK489" s="80"/>
      <c r="AL489" s="80"/>
      <c r="AM489" s="69"/>
      <c r="AN489" s="69"/>
      <c r="AO489" s="80"/>
      <c r="AP489" s="80"/>
      <c r="AQ489" s="69"/>
      <c r="AR489" s="69"/>
      <c r="AS489" s="80"/>
      <c r="AT489" s="80"/>
      <c r="AU489" s="69"/>
      <c r="AV489" s="69"/>
      <c r="AW489" s="80"/>
      <c r="AX489" s="80"/>
      <c r="AY489" s="69"/>
      <c r="AZ489" s="69"/>
      <c r="BA489" s="80"/>
      <c r="BB489" s="80"/>
      <c r="BC489" s="69"/>
      <c r="BD489" s="69"/>
      <c r="BE489" s="80"/>
      <c r="BF489" s="80"/>
      <c r="BG489" s="69"/>
      <c r="BH489" s="69"/>
      <c r="BI489" s="80"/>
      <c r="BJ489" s="80"/>
      <c r="BK489" s="69"/>
      <c r="BL489" s="69"/>
      <c r="BM489" s="80"/>
      <c r="BN489" s="80"/>
      <c r="BO489" s="69"/>
      <c r="BP489" s="69"/>
      <c r="BQ489" s="80"/>
      <c r="BR489" s="80"/>
      <c r="BS489" s="69"/>
      <c r="BT489" s="69"/>
      <c r="BU489" s="80"/>
      <c r="BV489" s="80"/>
      <c r="BW489" s="69"/>
      <c r="BX489" s="69"/>
      <c r="BY489" s="80"/>
      <c r="BZ489" s="80"/>
      <c r="CA489" s="69"/>
      <c r="CB489" s="69"/>
      <c r="CC489" s="80"/>
      <c r="CD489" s="80"/>
      <c r="CE489" s="69"/>
      <c r="CF489" s="69"/>
      <c r="CG489" s="69"/>
      <c r="CH489" s="69"/>
      <c r="CI489" s="69"/>
      <c r="CJ489" s="69"/>
      <c r="CK489" s="68"/>
      <c r="CL489" s="69"/>
      <c r="CM489" s="67"/>
      <c r="CN489" s="67"/>
      <c r="CO489" s="68"/>
      <c r="CP489" s="69"/>
      <c r="CQ489" s="67"/>
      <c r="CR489" s="67"/>
      <c r="CS489" s="81"/>
      <c r="CT489" s="69"/>
      <c r="CU489" s="69"/>
      <c r="CV489" s="69"/>
      <c r="CW489" s="69"/>
      <c r="CX489" s="69"/>
      <c r="CY489" s="69"/>
      <c r="CZ489" s="69"/>
      <c r="DA489" s="69"/>
    </row>
    <row r="490" spans="2:105">
      <c r="B490" s="67"/>
      <c r="C490" s="67"/>
      <c r="D490" s="67"/>
      <c r="E490" s="68"/>
      <c r="F490" s="69"/>
      <c r="G490" s="67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69"/>
      <c r="AE490" s="69"/>
      <c r="AF490" s="69"/>
      <c r="AG490" s="80"/>
      <c r="AH490" s="80"/>
      <c r="AI490" s="69"/>
      <c r="AJ490" s="69"/>
      <c r="AK490" s="80"/>
      <c r="AL490" s="80"/>
      <c r="AM490" s="69"/>
      <c r="AN490" s="69"/>
      <c r="AO490" s="80"/>
      <c r="AP490" s="80"/>
      <c r="AQ490" s="69"/>
      <c r="AR490" s="69"/>
      <c r="AS490" s="80"/>
      <c r="AT490" s="80"/>
      <c r="AU490" s="69"/>
      <c r="AV490" s="69"/>
      <c r="AW490" s="80"/>
      <c r="AX490" s="80"/>
      <c r="AY490" s="69"/>
      <c r="AZ490" s="69"/>
      <c r="BA490" s="80"/>
      <c r="BB490" s="80"/>
      <c r="BC490" s="69"/>
      <c r="BD490" s="69"/>
      <c r="BE490" s="80"/>
      <c r="BF490" s="80"/>
      <c r="BG490" s="69"/>
      <c r="BH490" s="69"/>
      <c r="BI490" s="80"/>
      <c r="BJ490" s="80"/>
      <c r="BK490" s="69"/>
      <c r="BL490" s="69"/>
      <c r="BM490" s="80"/>
      <c r="BN490" s="80"/>
      <c r="BO490" s="69"/>
      <c r="BP490" s="69"/>
      <c r="BQ490" s="80"/>
      <c r="BR490" s="80"/>
      <c r="BS490" s="69"/>
      <c r="BT490" s="69"/>
      <c r="BU490" s="80"/>
      <c r="BV490" s="80"/>
      <c r="BW490" s="69"/>
      <c r="BX490" s="69"/>
      <c r="BY490" s="80"/>
      <c r="BZ490" s="80"/>
      <c r="CA490" s="69"/>
      <c r="CB490" s="69"/>
      <c r="CC490" s="80"/>
      <c r="CD490" s="80"/>
      <c r="CE490" s="69"/>
      <c r="CF490" s="69"/>
      <c r="CG490" s="69"/>
      <c r="CH490" s="69"/>
      <c r="CI490" s="69"/>
      <c r="CJ490" s="69"/>
      <c r="CK490" s="68"/>
      <c r="CL490" s="69"/>
      <c r="CM490" s="67"/>
      <c r="CN490" s="67"/>
      <c r="CO490" s="68"/>
      <c r="CP490" s="69"/>
      <c r="CQ490" s="67"/>
      <c r="CR490" s="67"/>
      <c r="CS490" s="81"/>
      <c r="CT490" s="69"/>
      <c r="CU490" s="69"/>
      <c r="CV490" s="69"/>
      <c r="CW490" s="69"/>
      <c r="CX490" s="69"/>
      <c r="CY490" s="69"/>
      <c r="CZ490" s="69"/>
      <c r="DA490" s="69"/>
    </row>
    <row r="491" spans="2:105">
      <c r="B491" s="67"/>
      <c r="C491" s="67"/>
      <c r="D491" s="67"/>
      <c r="E491" s="68"/>
      <c r="F491" s="69"/>
      <c r="G491" s="67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69"/>
      <c r="AE491" s="69"/>
      <c r="AF491" s="69"/>
      <c r="AG491" s="80"/>
      <c r="AH491" s="80"/>
      <c r="AI491" s="69"/>
      <c r="AJ491" s="69"/>
      <c r="AK491" s="80"/>
      <c r="AL491" s="80"/>
      <c r="AM491" s="69"/>
      <c r="AN491" s="69"/>
      <c r="AO491" s="80"/>
      <c r="AP491" s="80"/>
      <c r="AQ491" s="69"/>
      <c r="AR491" s="69"/>
      <c r="AS491" s="80"/>
      <c r="AT491" s="80"/>
      <c r="AU491" s="69"/>
      <c r="AV491" s="69"/>
      <c r="AW491" s="80"/>
      <c r="AX491" s="80"/>
      <c r="AY491" s="69"/>
      <c r="AZ491" s="69"/>
      <c r="BA491" s="80"/>
      <c r="BB491" s="80"/>
      <c r="BC491" s="69"/>
      <c r="BD491" s="69"/>
      <c r="BE491" s="80"/>
      <c r="BF491" s="80"/>
      <c r="BG491" s="69"/>
      <c r="BH491" s="69"/>
      <c r="BI491" s="80"/>
      <c r="BJ491" s="80"/>
      <c r="BK491" s="69"/>
      <c r="BL491" s="69"/>
      <c r="BM491" s="80"/>
      <c r="BN491" s="80"/>
      <c r="BO491" s="69"/>
      <c r="BP491" s="69"/>
      <c r="BQ491" s="80"/>
      <c r="BR491" s="80"/>
      <c r="BS491" s="69"/>
      <c r="BT491" s="69"/>
      <c r="BU491" s="80"/>
      <c r="BV491" s="80"/>
      <c r="BW491" s="69"/>
      <c r="BX491" s="69"/>
      <c r="BY491" s="80"/>
      <c r="BZ491" s="80"/>
      <c r="CA491" s="69"/>
      <c r="CB491" s="69"/>
      <c r="CC491" s="80"/>
      <c r="CD491" s="80"/>
      <c r="CE491" s="69"/>
      <c r="CF491" s="69"/>
      <c r="CG491" s="69"/>
      <c r="CH491" s="69"/>
      <c r="CI491" s="69"/>
      <c r="CJ491" s="69"/>
      <c r="CK491" s="68"/>
      <c r="CL491" s="69"/>
      <c r="CM491" s="67"/>
      <c r="CN491" s="67"/>
      <c r="CO491" s="68"/>
      <c r="CP491" s="69"/>
      <c r="CQ491" s="67"/>
      <c r="CR491" s="67"/>
      <c r="CS491" s="81"/>
      <c r="CT491" s="69"/>
      <c r="CU491" s="69"/>
      <c r="CV491" s="69"/>
      <c r="CW491" s="69"/>
      <c r="CX491" s="69"/>
      <c r="CY491" s="69"/>
      <c r="CZ491" s="69"/>
      <c r="DA491" s="69"/>
    </row>
    <row r="492" spans="2:105">
      <c r="B492" s="67"/>
      <c r="C492" s="67"/>
      <c r="D492" s="67"/>
      <c r="E492" s="68"/>
      <c r="F492" s="69"/>
      <c r="G492" s="67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69"/>
      <c r="AE492" s="69"/>
      <c r="AF492" s="69"/>
      <c r="AG492" s="80"/>
      <c r="AH492" s="80"/>
      <c r="AI492" s="69"/>
      <c r="AJ492" s="69"/>
      <c r="AK492" s="80"/>
      <c r="AL492" s="80"/>
      <c r="AM492" s="69"/>
      <c r="AN492" s="69"/>
      <c r="AO492" s="80"/>
      <c r="AP492" s="80"/>
      <c r="AQ492" s="69"/>
      <c r="AR492" s="69"/>
      <c r="AS492" s="80"/>
      <c r="AT492" s="80"/>
      <c r="AU492" s="69"/>
      <c r="AV492" s="69"/>
      <c r="AW492" s="80"/>
      <c r="AX492" s="80"/>
      <c r="AY492" s="69"/>
      <c r="AZ492" s="69"/>
      <c r="BA492" s="80"/>
      <c r="BB492" s="80"/>
      <c r="BC492" s="69"/>
      <c r="BD492" s="69"/>
      <c r="BE492" s="80"/>
      <c r="BF492" s="80"/>
      <c r="BG492" s="69"/>
      <c r="BH492" s="69"/>
      <c r="BI492" s="80"/>
      <c r="BJ492" s="80"/>
      <c r="BK492" s="69"/>
      <c r="BL492" s="69"/>
      <c r="BM492" s="80"/>
      <c r="BN492" s="80"/>
      <c r="BO492" s="69"/>
      <c r="BP492" s="69"/>
      <c r="BQ492" s="80"/>
      <c r="BR492" s="80"/>
      <c r="BS492" s="69"/>
      <c r="BT492" s="69"/>
      <c r="BU492" s="80"/>
      <c r="BV492" s="80"/>
      <c r="BW492" s="69"/>
      <c r="BX492" s="69"/>
      <c r="BY492" s="80"/>
      <c r="BZ492" s="80"/>
      <c r="CA492" s="69"/>
      <c r="CB492" s="69"/>
      <c r="CC492" s="80"/>
      <c r="CD492" s="80"/>
      <c r="CE492" s="69"/>
      <c r="CF492" s="69"/>
      <c r="CG492" s="69"/>
      <c r="CH492" s="69"/>
      <c r="CI492" s="69"/>
      <c r="CJ492" s="69"/>
      <c r="CK492" s="68"/>
      <c r="CL492" s="69"/>
      <c r="CM492" s="67"/>
      <c r="CN492" s="67"/>
      <c r="CO492" s="68"/>
      <c r="CP492" s="69"/>
      <c r="CQ492" s="67"/>
      <c r="CR492" s="67"/>
      <c r="CS492" s="81"/>
      <c r="CT492" s="69"/>
      <c r="CU492" s="69"/>
      <c r="CV492" s="69"/>
      <c r="CW492" s="69"/>
      <c r="CX492" s="69"/>
      <c r="CY492" s="69"/>
      <c r="CZ492" s="69"/>
      <c r="DA492" s="69"/>
    </row>
    <row r="493" spans="2:105">
      <c r="B493" s="67"/>
      <c r="C493" s="67"/>
      <c r="D493" s="67"/>
      <c r="E493" s="68"/>
      <c r="F493" s="69"/>
      <c r="G493" s="67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69"/>
      <c r="AE493" s="69"/>
      <c r="AF493" s="69"/>
      <c r="AG493" s="80"/>
      <c r="AH493" s="80"/>
      <c r="AI493" s="69"/>
      <c r="AJ493" s="69"/>
      <c r="AK493" s="80"/>
      <c r="AL493" s="80"/>
      <c r="AM493" s="69"/>
      <c r="AN493" s="69"/>
      <c r="AO493" s="80"/>
      <c r="AP493" s="80"/>
      <c r="AQ493" s="69"/>
      <c r="AR493" s="69"/>
      <c r="AS493" s="80"/>
      <c r="AT493" s="80"/>
      <c r="AU493" s="69"/>
      <c r="AV493" s="69"/>
      <c r="AW493" s="80"/>
      <c r="AX493" s="80"/>
      <c r="AY493" s="69"/>
      <c r="AZ493" s="69"/>
      <c r="BA493" s="80"/>
      <c r="BB493" s="80"/>
      <c r="BC493" s="69"/>
      <c r="BD493" s="69"/>
      <c r="BE493" s="80"/>
      <c r="BF493" s="80"/>
      <c r="BG493" s="69"/>
      <c r="BH493" s="69"/>
      <c r="BI493" s="80"/>
      <c r="BJ493" s="80"/>
      <c r="BK493" s="69"/>
      <c r="BL493" s="69"/>
      <c r="BM493" s="80"/>
      <c r="BN493" s="80"/>
      <c r="BO493" s="69"/>
      <c r="BP493" s="69"/>
      <c r="BQ493" s="80"/>
      <c r="BR493" s="80"/>
      <c r="BS493" s="69"/>
      <c r="BT493" s="69"/>
      <c r="BU493" s="80"/>
      <c r="BV493" s="80"/>
      <c r="BW493" s="69"/>
      <c r="BX493" s="69"/>
      <c r="BY493" s="80"/>
      <c r="BZ493" s="80"/>
      <c r="CA493" s="69"/>
      <c r="CB493" s="69"/>
      <c r="CC493" s="80"/>
      <c r="CD493" s="80"/>
      <c r="CE493" s="69"/>
      <c r="CF493" s="69"/>
      <c r="CG493" s="69"/>
      <c r="CH493" s="69"/>
      <c r="CI493" s="69"/>
      <c r="CJ493" s="69"/>
      <c r="CK493" s="68"/>
      <c r="CL493" s="69"/>
      <c r="CM493" s="67"/>
      <c r="CN493" s="67"/>
      <c r="CO493" s="68"/>
      <c r="CP493" s="69"/>
      <c r="CQ493" s="67"/>
      <c r="CR493" s="67"/>
      <c r="CS493" s="81"/>
      <c r="CT493" s="69"/>
      <c r="CU493" s="69"/>
      <c r="CV493" s="69"/>
      <c r="CW493" s="69"/>
      <c r="CX493" s="69"/>
      <c r="CY493" s="69"/>
      <c r="CZ493" s="69"/>
      <c r="DA493" s="69"/>
    </row>
    <row r="494" spans="2:105">
      <c r="B494" s="67"/>
      <c r="C494" s="67"/>
      <c r="D494" s="67"/>
      <c r="E494" s="68"/>
      <c r="F494" s="69"/>
      <c r="G494" s="67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69"/>
      <c r="AE494" s="69"/>
      <c r="AF494" s="69"/>
      <c r="AG494" s="80"/>
      <c r="AH494" s="80"/>
      <c r="AI494" s="69"/>
      <c r="AJ494" s="69"/>
      <c r="AK494" s="80"/>
      <c r="AL494" s="80"/>
      <c r="AM494" s="69"/>
      <c r="AN494" s="69"/>
      <c r="AO494" s="80"/>
      <c r="AP494" s="80"/>
      <c r="AQ494" s="69"/>
      <c r="AR494" s="69"/>
      <c r="AS494" s="80"/>
      <c r="AT494" s="80"/>
      <c r="AU494" s="69"/>
      <c r="AV494" s="69"/>
      <c r="AW494" s="80"/>
      <c r="AX494" s="80"/>
      <c r="AY494" s="69"/>
      <c r="AZ494" s="69"/>
      <c r="BA494" s="80"/>
      <c r="BB494" s="80"/>
      <c r="BC494" s="69"/>
      <c r="BD494" s="69"/>
      <c r="BE494" s="80"/>
      <c r="BF494" s="80"/>
      <c r="BG494" s="69"/>
      <c r="BH494" s="69"/>
      <c r="BI494" s="80"/>
      <c r="BJ494" s="80"/>
      <c r="BK494" s="69"/>
      <c r="BL494" s="69"/>
      <c r="BM494" s="80"/>
      <c r="BN494" s="80"/>
      <c r="BO494" s="69"/>
      <c r="BP494" s="69"/>
      <c r="BQ494" s="80"/>
      <c r="BR494" s="80"/>
      <c r="BS494" s="69"/>
      <c r="BT494" s="69"/>
      <c r="BU494" s="80"/>
      <c r="BV494" s="80"/>
      <c r="BW494" s="69"/>
      <c r="BX494" s="69"/>
      <c r="BY494" s="80"/>
      <c r="BZ494" s="80"/>
      <c r="CA494" s="69"/>
      <c r="CB494" s="69"/>
      <c r="CC494" s="80"/>
      <c r="CD494" s="80"/>
      <c r="CE494" s="69"/>
      <c r="CF494" s="69"/>
      <c r="CG494" s="69"/>
      <c r="CH494" s="69"/>
      <c r="CI494" s="69"/>
      <c r="CJ494" s="69"/>
      <c r="CK494" s="68"/>
      <c r="CL494" s="69"/>
      <c r="CM494" s="67"/>
      <c r="CN494" s="67"/>
      <c r="CO494" s="68"/>
      <c r="CP494" s="69"/>
      <c r="CQ494" s="67"/>
      <c r="CR494" s="67"/>
      <c r="CS494" s="81"/>
      <c r="CT494" s="69"/>
      <c r="CU494" s="69"/>
      <c r="CV494" s="69"/>
      <c r="CW494" s="69"/>
      <c r="CX494" s="69"/>
      <c r="CY494" s="69"/>
      <c r="CZ494" s="69"/>
      <c r="DA494" s="69"/>
    </row>
    <row r="495" spans="2:105">
      <c r="B495" s="67"/>
      <c r="C495" s="67"/>
      <c r="D495" s="67"/>
      <c r="E495" s="68"/>
      <c r="F495" s="69"/>
      <c r="G495" s="67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69"/>
      <c r="AE495" s="69"/>
      <c r="AF495" s="69"/>
      <c r="AG495" s="80"/>
      <c r="AH495" s="80"/>
      <c r="AI495" s="69"/>
      <c r="AJ495" s="69"/>
      <c r="AK495" s="80"/>
      <c r="AL495" s="80"/>
      <c r="AM495" s="69"/>
      <c r="AN495" s="69"/>
      <c r="AO495" s="80"/>
      <c r="AP495" s="80"/>
      <c r="AQ495" s="69"/>
      <c r="AR495" s="69"/>
      <c r="AS495" s="80"/>
      <c r="AT495" s="80"/>
      <c r="AU495" s="69"/>
      <c r="AV495" s="69"/>
      <c r="AW495" s="80"/>
      <c r="AX495" s="80"/>
      <c r="AY495" s="69"/>
      <c r="AZ495" s="69"/>
      <c r="BA495" s="80"/>
      <c r="BB495" s="80"/>
      <c r="BC495" s="69"/>
      <c r="BD495" s="69"/>
      <c r="BE495" s="80"/>
      <c r="BF495" s="80"/>
      <c r="BG495" s="69"/>
      <c r="BH495" s="69"/>
      <c r="BI495" s="80"/>
      <c r="BJ495" s="80"/>
      <c r="BK495" s="69"/>
      <c r="BL495" s="69"/>
      <c r="BM495" s="80"/>
      <c r="BN495" s="80"/>
      <c r="BO495" s="69"/>
      <c r="BP495" s="69"/>
      <c r="BQ495" s="80"/>
      <c r="BR495" s="80"/>
      <c r="BS495" s="69"/>
      <c r="BT495" s="69"/>
      <c r="BU495" s="80"/>
      <c r="BV495" s="80"/>
      <c r="BW495" s="69"/>
      <c r="BX495" s="69"/>
      <c r="BY495" s="80"/>
      <c r="BZ495" s="80"/>
      <c r="CA495" s="69"/>
      <c r="CB495" s="69"/>
      <c r="CC495" s="80"/>
      <c r="CD495" s="80"/>
      <c r="CE495" s="69"/>
      <c r="CF495" s="69"/>
      <c r="CG495" s="69"/>
      <c r="CH495" s="69"/>
      <c r="CI495" s="69"/>
      <c r="CJ495" s="69"/>
      <c r="CK495" s="68"/>
      <c r="CL495" s="69"/>
      <c r="CM495" s="67"/>
      <c r="CN495" s="67"/>
      <c r="CO495" s="68"/>
      <c r="CP495" s="69"/>
      <c r="CQ495" s="67"/>
      <c r="CR495" s="67"/>
      <c r="CS495" s="81"/>
      <c r="CT495" s="69"/>
      <c r="CU495" s="69"/>
      <c r="CV495" s="69"/>
      <c r="CW495" s="69"/>
      <c r="CX495" s="69"/>
      <c r="CY495" s="69"/>
      <c r="CZ495" s="69"/>
      <c r="DA495" s="69"/>
    </row>
    <row r="496" spans="2:105">
      <c r="B496" s="67"/>
      <c r="C496" s="67"/>
      <c r="D496" s="67"/>
      <c r="E496" s="68"/>
      <c r="F496" s="69"/>
      <c r="G496" s="67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69"/>
      <c r="AE496" s="69"/>
      <c r="AF496" s="69"/>
      <c r="AG496" s="80"/>
      <c r="AH496" s="80"/>
      <c r="AI496" s="69"/>
      <c r="AJ496" s="69"/>
      <c r="AK496" s="80"/>
      <c r="AL496" s="80"/>
      <c r="AM496" s="69"/>
      <c r="AN496" s="69"/>
      <c r="AO496" s="80"/>
      <c r="AP496" s="80"/>
      <c r="AQ496" s="69"/>
      <c r="AR496" s="69"/>
      <c r="AS496" s="80"/>
      <c r="AT496" s="80"/>
      <c r="AU496" s="69"/>
      <c r="AV496" s="69"/>
      <c r="AW496" s="80"/>
      <c r="AX496" s="80"/>
      <c r="AY496" s="69"/>
      <c r="AZ496" s="69"/>
      <c r="BA496" s="80"/>
      <c r="BB496" s="80"/>
      <c r="BC496" s="69"/>
      <c r="BD496" s="69"/>
      <c r="BE496" s="80"/>
      <c r="BF496" s="80"/>
      <c r="BG496" s="69"/>
      <c r="BH496" s="69"/>
      <c r="BI496" s="80"/>
      <c r="BJ496" s="80"/>
      <c r="BK496" s="69"/>
      <c r="BL496" s="69"/>
      <c r="BM496" s="80"/>
      <c r="BN496" s="80"/>
      <c r="BO496" s="69"/>
      <c r="BP496" s="69"/>
      <c r="BQ496" s="80"/>
      <c r="BR496" s="80"/>
      <c r="BS496" s="69"/>
      <c r="BT496" s="69"/>
      <c r="BU496" s="80"/>
      <c r="BV496" s="80"/>
      <c r="BW496" s="69"/>
      <c r="BX496" s="69"/>
      <c r="BY496" s="80"/>
      <c r="BZ496" s="80"/>
      <c r="CA496" s="69"/>
      <c r="CB496" s="69"/>
      <c r="CC496" s="80"/>
      <c r="CD496" s="80"/>
      <c r="CE496" s="69"/>
      <c r="CF496" s="69"/>
      <c r="CG496" s="69"/>
      <c r="CH496" s="69"/>
      <c r="CI496" s="69"/>
      <c r="CJ496" s="69"/>
      <c r="CK496" s="68"/>
      <c r="CL496" s="69"/>
      <c r="CM496" s="67"/>
      <c r="CN496" s="67"/>
      <c r="CO496" s="68"/>
      <c r="CP496" s="69"/>
      <c r="CQ496" s="67"/>
      <c r="CR496" s="67"/>
      <c r="CS496" s="81"/>
      <c r="CT496" s="69"/>
      <c r="CU496" s="69"/>
      <c r="CV496" s="69"/>
      <c r="CW496" s="69"/>
      <c r="CX496" s="69"/>
      <c r="CY496" s="69"/>
      <c r="CZ496" s="69"/>
      <c r="DA496" s="69"/>
    </row>
    <row r="497" spans="2:105">
      <c r="B497" s="67"/>
      <c r="C497" s="67"/>
      <c r="D497" s="67"/>
      <c r="E497" s="68"/>
      <c r="F497" s="69"/>
      <c r="G497" s="67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69"/>
      <c r="AE497" s="69"/>
      <c r="AF497" s="69"/>
      <c r="AG497" s="80"/>
      <c r="AH497" s="80"/>
      <c r="AI497" s="69"/>
      <c r="AJ497" s="69"/>
      <c r="AK497" s="80"/>
      <c r="AL497" s="80"/>
      <c r="AM497" s="69"/>
      <c r="AN497" s="69"/>
      <c r="AO497" s="80"/>
      <c r="AP497" s="80"/>
      <c r="AQ497" s="69"/>
      <c r="AR497" s="69"/>
      <c r="AS497" s="80"/>
      <c r="AT497" s="80"/>
      <c r="AU497" s="69"/>
      <c r="AV497" s="69"/>
      <c r="AW497" s="80"/>
      <c r="AX497" s="80"/>
      <c r="AY497" s="69"/>
      <c r="AZ497" s="69"/>
      <c r="BA497" s="80"/>
      <c r="BB497" s="80"/>
      <c r="BC497" s="69"/>
      <c r="BD497" s="69"/>
      <c r="BE497" s="80"/>
      <c r="BF497" s="80"/>
      <c r="BG497" s="69"/>
      <c r="BH497" s="69"/>
      <c r="BI497" s="80"/>
      <c r="BJ497" s="80"/>
      <c r="BK497" s="69"/>
      <c r="BL497" s="69"/>
      <c r="BM497" s="80"/>
      <c r="BN497" s="80"/>
      <c r="BO497" s="69"/>
      <c r="BP497" s="69"/>
      <c r="BQ497" s="80"/>
      <c r="BR497" s="80"/>
      <c r="BS497" s="69"/>
      <c r="BT497" s="69"/>
      <c r="BU497" s="80"/>
      <c r="BV497" s="80"/>
      <c r="BW497" s="69"/>
      <c r="BX497" s="69"/>
      <c r="BY497" s="80"/>
      <c r="BZ497" s="80"/>
      <c r="CA497" s="69"/>
      <c r="CB497" s="69"/>
      <c r="CC497" s="80"/>
      <c r="CD497" s="80"/>
      <c r="CE497" s="69"/>
      <c r="CF497" s="69"/>
      <c r="CG497" s="69"/>
      <c r="CH497" s="69"/>
      <c r="CI497" s="69"/>
      <c r="CJ497" s="69"/>
      <c r="CK497" s="68"/>
      <c r="CL497" s="69"/>
      <c r="CM497" s="67"/>
      <c r="CN497" s="67"/>
      <c r="CO497" s="68"/>
      <c r="CP497" s="69"/>
      <c r="CQ497" s="67"/>
      <c r="CR497" s="67"/>
      <c r="CS497" s="81"/>
      <c r="CT497" s="69"/>
      <c r="CU497" s="69"/>
      <c r="CV497" s="69"/>
      <c r="CW497" s="69"/>
      <c r="CX497" s="69"/>
      <c r="CY497" s="69"/>
      <c r="CZ497" s="69"/>
      <c r="DA497" s="69"/>
    </row>
    <row r="498" spans="2:105">
      <c r="B498" s="67"/>
      <c r="C498" s="67"/>
      <c r="D498" s="67"/>
      <c r="E498" s="68"/>
      <c r="F498" s="69"/>
      <c r="G498" s="67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69"/>
      <c r="AE498" s="69"/>
      <c r="AF498" s="69"/>
      <c r="AG498" s="80"/>
      <c r="AH498" s="80"/>
      <c r="AI498" s="69"/>
      <c r="AJ498" s="69"/>
      <c r="AK498" s="80"/>
      <c r="AL498" s="80"/>
      <c r="AM498" s="69"/>
      <c r="AN498" s="69"/>
      <c r="AO498" s="80"/>
      <c r="AP498" s="80"/>
      <c r="AQ498" s="69"/>
      <c r="AR498" s="69"/>
      <c r="AS498" s="80"/>
      <c r="AT498" s="80"/>
      <c r="AU498" s="69"/>
      <c r="AV498" s="69"/>
      <c r="AW498" s="80"/>
      <c r="AX498" s="80"/>
      <c r="AY498" s="69"/>
      <c r="AZ498" s="69"/>
      <c r="BA498" s="80"/>
      <c r="BB498" s="80"/>
      <c r="BC498" s="69"/>
      <c r="BD498" s="69"/>
      <c r="BE498" s="80"/>
      <c r="BF498" s="80"/>
      <c r="BG498" s="69"/>
      <c r="BH498" s="69"/>
      <c r="BI498" s="80"/>
      <c r="BJ498" s="80"/>
      <c r="BK498" s="69"/>
      <c r="BL498" s="69"/>
      <c r="BM498" s="80"/>
      <c r="BN498" s="80"/>
      <c r="BO498" s="69"/>
      <c r="BP498" s="69"/>
      <c r="BQ498" s="80"/>
      <c r="BR498" s="80"/>
      <c r="BS498" s="69"/>
      <c r="BT498" s="69"/>
      <c r="BU498" s="80"/>
      <c r="BV498" s="80"/>
      <c r="BW498" s="69"/>
      <c r="BX498" s="69"/>
      <c r="BY498" s="80"/>
      <c r="BZ498" s="80"/>
      <c r="CA498" s="69"/>
      <c r="CB498" s="69"/>
      <c r="CC498" s="80"/>
      <c r="CD498" s="80"/>
      <c r="CE498" s="69"/>
      <c r="CF498" s="69"/>
      <c r="CG498" s="69"/>
      <c r="CH498" s="69"/>
      <c r="CI498" s="69"/>
      <c r="CJ498" s="69"/>
      <c r="CK498" s="68"/>
      <c r="CL498" s="69"/>
      <c r="CM498" s="67"/>
      <c r="CN498" s="67"/>
      <c r="CO498" s="68"/>
      <c r="CP498" s="69"/>
      <c r="CQ498" s="67"/>
      <c r="CR498" s="67"/>
      <c r="CS498" s="81"/>
      <c r="CT498" s="69"/>
      <c r="CU498" s="69"/>
      <c r="CV498" s="69"/>
      <c r="CW498" s="69"/>
      <c r="CX498" s="69"/>
      <c r="CY498" s="69"/>
      <c r="CZ498" s="69"/>
      <c r="DA498" s="69"/>
    </row>
    <row r="499" spans="2:105">
      <c r="B499" s="67"/>
      <c r="C499" s="67"/>
      <c r="D499" s="67"/>
      <c r="E499" s="68"/>
      <c r="F499" s="69"/>
      <c r="G499" s="67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69"/>
      <c r="AE499" s="69"/>
      <c r="AF499" s="69"/>
      <c r="AG499" s="80"/>
      <c r="AH499" s="80"/>
      <c r="AI499" s="69"/>
      <c r="AJ499" s="69"/>
      <c r="AK499" s="80"/>
      <c r="AL499" s="80"/>
      <c r="AM499" s="69"/>
      <c r="AN499" s="69"/>
      <c r="AO499" s="80"/>
      <c r="AP499" s="80"/>
      <c r="AQ499" s="69"/>
      <c r="AR499" s="69"/>
      <c r="AS499" s="80"/>
      <c r="AT499" s="80"/>
      <c r="AU499" s="69"/>
      <c r="AV499" s="69"/>
      <c r="AW499" s="80"/>
      <c r="AX499" s="80"/>
      <c r="AY499" s="69"/>
      <c r="AZ499" s="69"/>
      <c r="BA499" s="80"/>
      <c r="BB499" s="80"/>
      <c r="BC499" s="69"/>
      <c r="BD499" s="69"/>
      <c r="BE499" s="80"/>
      <c r="BF499" s="80"/>
      <c r="BG499" s="69"/>
      <c r="BH499" s="69"/>
      <c r="BI499" s="80"/>
      <c r="BJ499" s="80"/>
      <c r="BK499" s="69"/>
      <c r="BL499" s="69"/>
      <c r="BM499" s="80"/>
      <c r="BN499" s="80"/>
      <c r="BO499" s="69"/>
      <c r="BP499" s="69"/>
      <c r="BQ499" s="80"/>
      <c r="BR499" s="80"/>
      <c r="BS499" s="69"/>
      <c r="BT499" s="69"/>
      <c r="BU499" s="80"/>
      <c r="BV499" s="80"/>
      <c r="BW499" s="69"/>
      <c r="BX499" s="69"/>
      <c r="BY499" s="80"/>
      <c r="BZ499" s="80"/>
      <c r="CA499" s="69"/>
      <c r="CB499" s="69"/>
      <c r="CC499" s="80"/>
      <c r="CD499" s="80"/>
      <c r="CE499" s="69"/>
      <c r="CF499" s="69"/>
      <c r="CG499" s="69"/>
      <c r="CH499" s="69"/>
      <c r="CI499" s="69"/>
      <c r="CJ499" s="69"/>
      <c r="CK499" s="68"/>
      <c r="CL499" s="69"/>
      <c r="CM499" s="67"/>
      <c r="CN499" s="67"/>
      <c r="CO499" s="68"/>
      <c r="CP499" s="69"/>
      <c r="CQ499" s="67"/>
      <c r="CR499" s="67"/>
      <c r="CS499" s="81"/>
      <c r="CT499" s="69"/>
      <c r="CU499" s="69"/>
      <c r="CV499" s="69"/>
      <c r="CW499" s="69"/>
      <c r="CX499" s="69"/>
      <c r="CY499" s="69"/>
      <c r="CZ499" s="69"/>
      <c r="DA499" s="69"/>
    </row>
    <row r="500" spans="2:105">
      <c r="B500" s="67"/>
      <c r="C500" s="67"/>
      <c r="D500" s="67"/>
      <c r="E500" s="68"/>
      <c r="F500" s="69"/>
      <c r="G500" s="67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69"/>
      <c r="AE500" s="69"/>
      <c r="AF500" s="69"/>
      <c r="AG500" s="80"/>
      <c r="AH500" s="80"/>
      <c r="AI500" s="69"/>
      <c r="AJ500" s="69"/>
      <c r="AK500" s="80"/>
      <c r="AL500" s="80"/>
      <c r="AM500" s="69"/>
      <c r="AN500" s="69"/>
      <c r="AO500" s="80"/>
      <c r="AP500" s="80"/>
      <c r="AQ500" s="69"/>
      <c r="AR500" s="69"/>
      <c r="AS500" s="80"/>
      <c r="AT500" s="80"/>
      <c r="AU500" s="69"/>
      <c r="AV500" s="69"/>
      <c r="AW500" s="80"/>
      <c r="AX500" s="80"/>
      <c r="AY500" s="69"/>
      <c r="AZ500" s="69"/>
      <c r="BA500" s="80"/>
      <c r="BB500" s="80"/>
      <c r="BC500" s="69"/>
      <c r="BD500" s="69"/>
      <c r="BE500" s="80"/>
      <c r="BF500" s="80"/>
      <c r="BG500" s="69"/>
      <c r="BH500" s="69"/>
      <c r="BI500" s="80"/>
      <c r="BJ500" s="80"/>
      <c r="BK500" s="69"/>
      <c r="BL500" s="69"/>
      <c r="BM500" s="80"/>
      <c r="BN500" s="80"/>
      <c r="BO500" s="69"/>
      <c r="BP500" s="69"/>
      <c r="BQ500" s="80"/>
      <c r="BR500" s="80"/>
      <c r="BS500" s="69"/>
      <c r="BT500" s="69"/>
      <c r="BU500" s="80"/>
      <c r="BV500" s="80"/>
      <c r="BW500" s="69"/>
      <c r="BX500" s="69"/>
      <c r="BY500" s="80"/>
      <c r="BZ500" s="80"/>
      <c r="CA500" s="69"/>
      <c r="CB500" s="69"/>
      <c r="CC500" s="80"/>
      <c r="CD500" s="80"/>
      <c r="CE500" s="69"/>
      <c r="CF500" s="69"/>
      <c r="CG500" s="69"/>
      <c r="CH500" s="69"/>
      <c r="CI500" s="69"/>
      <c r="CJ500" s="69"/>
      <c r="CK500" s="68"/>
      <c r="CL500" s="69"/>
      <c r="CM500" s="67"/>
      <c r="CN500" s="67"/>
      <c r="CO500" s="68"/>
      <c r="CP500" s="69"/>
      <c r="CQ500" s="67"/>
      <c r="CR500" s="67"/>
      <c r="CS500" s="81"/>
      <c r="CT500" s="69"/>
      <c r="CU500" s="69"/>
      <c r="CV500" s="69"/>
      <c r="CW500" s="69"/>
      <c r="CX500" s="69"/>
      <c r="CY500" s="69"/>
      <c r="CZ500" s="69"/>
      <c r="DA500" s="69"/>
    </row>
    <row r="501" spans="2:105">
      <c r="B501" s="67"/>
      <c r="C501" s="67"/>
      <c r="D501" s="67"/>
      <c r="E501" s="68"/>
      <c r="F501" s="69"/>
      <c r="G501" s="67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69"/>
      <c r="AE501" s="69"/>
      <c r="AF501" s="69"/>
      <c r="AG501" s="80"/>
      <c r="AH501" s="80"/>
      <c r="AI501" s="69"/>
      <c r="AJ501" s="69"/>
      <c r="AK501" s="80"/>
      <c r="AL501" s="80"/>
      <c r="AM501" s="69"/>
      <c r="AN501" s="69"/>
      <c r="AO501" s="80"/>
      <c r="AP501" s="80"/>
      <c r="AQ501" s="69"/>
      <c r="AR501" s="69"/>
      <c r="AS501" s="80"/>
      <c r="AT501" s="80"/>
      <c r="AU501" s="69"/>
      <c r="AV501" s="69"/>
      <c r="AW501" s="80"/>
      <c r="AX501" s="80"/>
      <c r="AY501" s="69"/>
      <c r="AZ501" s="69"/>
      <c r="BA501" s="80"/>
      <c r="BB501" s="80"/>
      <c r="BC501" s="69"/>
      <c r="BD501" s="69"/>
      <c r="BE501" s="80"/>
      <c r="BF501" s="80"/>
      <c r="BG501" s="69"/>
      <c r="BH501" s="69"/>
      <c r="BI501" s="80"/>
      <c r="BJ501" s="80"/>
      <c r="BK501" s="69"/>
      <c r="BL501" s="69"/>
      <c r="BM501" s="80"/>
      <c r="BN501" s="80"/>
      <c r="BO501" s="69"/>
      <c r="BP501" s="69"/>
      <c r="BQ501" s="80"/>
      <c r="BR501" s="80"/>
      <c r="BS501" s="69"/>
      <c r="BT501" s="69"/>
      <c r="BU501" s="80"/>
      <c r="BV501" s="80"/>
      <c r="BW501" s="69"/>
      <c r="BX501" s="69"/>
      <c r="BY501" s="80"/>
      <c r="BZ501" s="80"/>
      <c r="CA501" s="69"/>
      <c r="CB501" s="69"/>
      <c r="CC501" s="80"/>
      <c r="CD501" s="80"/>
      <c r="CE501" s="69"/>
      <c r="CF501" s="69"/>
      <c r="CG501" s="69"/>
      <c r="CH501" s="69"/>
      <c r="CI501" s="69"/>
      <c r="CJ501" s="69"/>
      <c r="CK501" s="68"/>
      <c r="CL501" s="69"/>
      <c r="CM501" s="67"/>
      <c r="CN501" s="67"/>
      <c r="CO501" s="68"/>
      <c r="CP501" s="69"/>
      <c r="CQ501" s="67"/>
      <c r="CR501" s="67"/>
      <c r="CS501" s="81"/>
      <c r="CT501" s="69"/>
      <c r="CU501" s="69"/>
      <c r="CV501" s="69"/>
      <c r="CW501" s="69"/>
      <c r="CX501" s="69"/>
      <c r="CY501" s="69"/>
      <c r="CZ501" s="69"/>
      <c r="DA501" s="69"/>
    </row>
    <row r="502" spans="2:105">
      <c r="B502" s="67"/>
      <c r="C502" s="67"/>
      <c r="D502" s="67"/>
      <c r="E502" s="68"/>
      <c r="F502" s="69"/>
      <c r="G502" s="67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69"/>
      <c r="AE502" s="69"/>
      <c r="AF502" s="69"/>
      <c r="AG502" s="80"/>
      <c r="AH502" s="80"/>
      <c r="AI502" s="69"/>
      <c r="AJ502" s="69"/>
      <c r="AK502" s="80"/>
      <c r="AL502" s="80"/>
      <c r="AM502" s="69"/>
      <c r="AN502" s="69"/>
      <c r="AO502" s="80"/>
      <c r="AP502" s="80"/>
      <c r="AQ502" s="69"/>
      <c r="AR502" s="69"/>
      <c r="AS502" s="80"/>
      <c r="AT502" s="80"/>
      <c r="AU502" s="69"/>
      <c r="AV502" s="69"/>
      <c r="AW502" s="80"/>
      <c r="AX502" s="80"/>
      <c r="AY502" s="69"/>
      <c r="AZ502" s="69"/>
      <c r="BA502" s="80"/>
      <c r="BB502" s="80"/>
      <c r="BC502" s="69"/>
      <c r="BD502" s="69"/>
      <c r="BE502" s="80"/>
      <c r="BF502" s="80"/>
      <c r="BG502" s="69"/>
      <c r="BH502" s="69"/>
      <c r="BI502" s="80"/>
      <c r="BJ502" s="80"/>
      <c r="BK502" s="69"/>
      <c r="BL502" s="69"/>
      <c r="BM502" s="80"/>
      <c r="BN502" s="80"/>
      <c r="BO502" s="69"/>
      <c r="BP502" s="69"/>
      <c r="BQ502" s="80"/>
      <c r="BR502" s="80"/>
      <c r="BS502" s="69"/>
      <c r="BT502" s="69"/>
      <c r="BU502" s="80"/>
      <c r="BV502" s="80"/>
      <c r="BW502" s="69"/>
      <c r="BX502" s="69"/>
      <c r="BY502" s="80"/>
      <c r="BZ502" s="80"/>
      <c r="CA502" s="69"/>
      <c r="CB502" s="69"/>
      <c r="CC502" s="80"/>
      <c r="CD502" s="80"/>
      <c r="CE502" s="69"/>
      <c r="CF502" s="69"/>
      <c r="CG502" s="69"/>
      <c r="CH502" s="69"/>
      <c r="CI502" s="69"/>
      <c r="CJ502" s="69"/>
      <c r="CK502" s="68"/>
      <c r="CL502" s="69"/>
      <c r="CM502" s="67"/>
      <c r="CN502" s="67"/>
      <c r="CO502" s="68"/>
      <c r="CP502" s="69"/>
      <c r="CQ502" s="67"/>
      <c r="CR502" s="67"/>
      <c r="CS502" s="81"/>
      <c r="CT502" s="69"/>
      <c r="CU502" s="69"/>
      <c r="CV502" s="69"/>
      <c r="CW502" s="69"/>
      <c r="CX502" s="69"/>
      <c r="CY502" s="69"/>
      <c r="CZ502" s="69"/>
      <c r="DA502" s="69"/>
    </row>
    <row r="503" spans="2:105">
      <c r="B503" s="67"/>
      <c r="C503" s="67"/>
      <c r="D503" s="67"/>
      <c r="E503" s="68"/>
      <c r="F503" s="69"/>
      <c r="G503" s="67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69"/>
      <c r="AE503" s="69"/>
      <c r="AF503" s="69"/>
      <c r="AG503" s="80"/>
      <c r="AH503" s="80"/>
      <c r="AI503" s="69"/>
      <c r="AJ503" s="69"/>
      <c r="AK503" s="80"/>
      <c r="AL503" s="80"/>
      <c r="AM503" s="69"/>
      <c r="AN503" s="69"/>
      <c r="AO503" s="80"/>
      <c r="AP503" s="80"/>
      <c r="AQ503" s="69"/>
      <c r="AR503" s="69"/>
      <c r="AS503" s="80"/>
      <c r="AT503" s="80"/>
      <c r="AU503" s="69"/>
      <c r="AV503" s="69"/>
      <c r="AW503" s="80"/>
      <c r="AX503" s="80"/>
      <c r="AY503" s="69"/>
      <c r="AZ503" s="69"/>
      <c r="BA503" s="80"/>
      <c r="BB503" s="80"/>
      <c r="BC503" s="69"/>
      <c r="BD503" s="69"/>
      <c r="BE503" s="80"/>
      <c r="BF503" s="80"/>
      <c r="BG503" s="69"/>
      <c r="BH503" s="69"/>
      <c r="BI503" s="80"/>
      <c r="BJ503" s="80"/>
      <c r="BK503" s="69"/>
      <c r="BL503" s="69"/>
      <c r="BM503" s="80"/>
      <c r="BN503" s="80"/>
      <c r="BO503" s="69"/>
      <c r="BP503" s="69"/>
      <c r="BQ503" s="80"/>
      <c r="BR503" s="80"/>
      <c r="BS503" s="69"/>
      <c r="BT503" s="69"/>
      <c r="BU503" s="80"/>
      <c r="BV503" s="80"/>
      <c r="BW503" s="69"/>
      <c r="BX503" s="69"/>
      <c r="BY503" s="80"/>
      <c r="BZ503" s="80"/>
      <c r="CA503" s="69"/>
      <c r="CB503" s="69"/>
      <c r="CC503" s="80"/>
      <c r="CD503" s="80"/>
      <c r="CE503" s="69"/>
      <c r="CF503" s="69"/>
      <c r="CG503" s="69"/>
      <c r="CH503" s="69"/>
      <c r="CI503" s="69"/>
      <c r="CJ503" s="69"/>
      <c r="CK503" s="68"/>
      <c r="CL503" s="69"/>
      <c r="CM503" s="67"/>
      <c r="CN503" s="67"/>
      <c r="CO503" s="68"/>
      <c r="CP503" s="69"/>
      <c r="CQ503" s="67"/>
      <c r="CR503" s="67"/>
      <c r="CS503" s="81"/>
      <c r="CT503" s="69"/>
      <c r="CU503" s="69"/>
      <c r="CV503" s="69"/>
      <c r="CW503" s="69"/>
      <c r="CX503" s="69"/>
      <c r="CY503" s="69"/>
      <c r="CZ503" s="69"/>
      <c r="DA503" s="69"/>
    </row>
    <row r="504" spans="2:105">
      <c r="B504" s="67"/>
      <c r="C504" s="67"/>
      <c r="D504" s="67"/>
      <c r="E504" s="68"/>
      <c r="F504" s="69"/>
      <c r="G504" s="67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69"/>
      <c r="AE504" s="69"/>
      <c r="AF504" s="69"/>
      <c r="AG504" s="80"/>
      <c r="AH504" s="80"/>
      <c r="AI504" s="69"/>
      <c r="AJ504" s="69"/>
      <c r="AK504" s="80"/>
      <c r="AL504" s="80"/>
      <c r="AM504" s="69"/>
      <c r="AN504" s="69"/>
      <c r="AO504" s="80"/>
      <c r="AP504" s="80"/>
      <c r="AQ504" s="69"/>
      <c r="AR504" s="69"/>
      <c r="AS504" s="80"/>
      <c r="AT504" s="80"/>
      <c r="AU504" s="69"/>
      <c r="AV504" s="69"/>
      <c r="AW504" s="80"/>
      <c r="AX504" s="80"/>
      <c r="AY504" s="69"/>
      <c r="AZ504" s="69"/>
      <c r="BA504" s="80"/>
      <c r="BB504" s="80"/>
      <c r="BC504" s="69"/>
      <c r="BD504" s="69"/>
      <c r="BE504" s="80"/>
      <c r="BF504" s="80"/>
      <c r="BG504" s="69"/>
      <c r="BH504" s="69"/>
      <c r="BI504" s="80"/>
      <c r="BJ504" s="80"/>
      <c r="BK504" s="69"/>
      <c r="BL504" s="69"/>
      <c r="BM504" s="80"/>
      <c r="BN504" s="80"/>
      <c r="BO504" s="69"/>
      <c r="BP504" s="69"/>
      <c r="BQ504" s="80"/>
      <c r="BR504" s="80"/>
      <c r="BS504" s="69"/>
      <c r="BT504" s="69"/>
      <c r="BU504" s="80"/>
      <c r="BV504" s="80"/>
      <c r="BW504" s="69"/>
      <c r="BX504" s="69"/>
      <c r="BY504" s="80"/>
      <c r="BZ504" s="80"/>
      <c r="CA504" s="69"/>
      <c r="CB504" s="69"/>
      <c r="CC504" s="80"/>
      <c r="CD504" s="80"/>
      <c r="CE504" s="69"/>
      <c r="CF504" s="69"/>
      <c r="CG504" s="69"/>
      <c r="CH504" s="69"/>
      <c r="CI504" s="69"/>
      <c r="CJ504" s="69"/>
      <c r="CK504" s="68"/>
      <c r="CL504" s="69"/>
      <c r="CM504" s="67"/>
      <c r="CN504" s="67"/>
      <c r="CO504" s="68"/>
      <c r="CP504" s="69"/>
      <c r="CQ504" s="67"/>
      <c r="CR504" s="67"/>
      <c r="CS504" s="81"/>
      <c r="CT504" s="69"/>
      <c r="CU504" s="69"/>
      <c r="CV504" s="69"/>
      <c r="CW504" s="69"/>
      <c r="CX504" s="69"/>
      <c r="CY504" s="69"/>
      <c r="CZ504" s="69"/>
      <c r="DA504" s="69"/>
    </row>
    <row r="505" spans="2:105">
      <c r="B505" s="67"/>
      <c r="C505" s="67"/>
      <c r="D505" s="67"/>
      <c r="E505" s="68"/>
      <c r="F505" s="69"/>
      <c r="G505" s="67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69"/>
      <c r="AE505" s="69"/>
      <c r="AF505" s="69"/>
      <c r="AG505" s="80"/>
      <c r="AH505" s="80"/>
      <c r="AI505" s="69"/>
      <c r="AJ505" s="69"/>
      <c r="AK505" s="80"/>
      <c r="AL505" s="80"/>
      <c r="AM505" s="69"/>
      <c r="AN505" s="69"/>
      <c r="AO505" s="80"/>
      <c r="AP505" s="80"/>
      <c r="AQ505" s="69"/>
      <c r="AR505" s="69"/>
      <c r="AS505" s="80"/>
      <c r="AT505" s="80"/>
      <c r="AU505" s="69"/>
      <c r="AV505" s="69"/>
      <c r="AW505" s="80"/>
      <c r="AX505" s="80"/>
      <c r="AY505" s="69"/>
      <c r="AZ505" s="69"/>
      <c r="BA505" s="80"/>
      <c r="BB505" s="80"/>
      <c r="BC505" s="69"/>
      <c r="BD505" s="69"/>
      <c r="BE505" s="80"/>
      <c r="BF505" s="80"/>
      <c r="BG505" s="69"/>
      <c r="BH505" s="69"/>
      <c r="BI505" s="80"/>
      <c r="BJ505" s="80"/>
      <c r="BK505" s="69"/>
      <c r="BL505" s="69"/>
      <c r="BM505" s="80"/>
      <c r="BN505" s="80"/>
      <c r="BO505" s="69"/>
      <c r="BP505" s="69"/>
      <c r="BQ505" s="80"/>
      <c r="BR505" s="80"/>
      <c r="BS505" s="69"/>
      <c r="BT505" s="69"/>
      <c r="BU505" s="80"/>
      <c r="BV505" s="80"/>
      <c r="BW505" s="69"/>
      <c r="BX505" s="69"/>
      <c r="BY505" s="80"/>
      <c r="BZ505" s="80"/>
      <c r="CA505" s="69"/>
      <c r="CB505" s="69"/>
      <c r="CC505" s="80"/>
      <c r="CD505" s="80"/>
      <c r="CE505" s="69"/>
      <c r="CF505" s="69"/>
      <c r="CG505" s="69"/>
      <c r="CH505" s="69"/>
      <c r="CI505" s="69"/>
      <c r="CJ505" s="69"/>
      <c r="CK505" s="68"/>
      <c r="CL505" s="69"/>
      <c r="CM505" s="67"/>
      <c r="CN505" s="67"/>
      <c r="CO505" s="68"/>
      <c r="CP505" s="69"/>
      <c r="CQ505" s="67"/>
      <c r="CR505" s="67"/>
      <c r="CS505" s="81"/>
      <c r="CT505" s="69"/>
      <c r="CU505" s="69"/>
      <c r="CV505" s="69"/>
      <c r="CW505" s="69"/>
      <c r="CX505" s="69"/>
      <c r="CY505" s="69"/>
      <c r="CZ505" s="69"/>
      <c r="DA505" s="69"/>
    </row>
    <row r="506" spans="2:105">
      <c r="B506" s="67"/>
      <c r="C506" s="67"/>
      <c r="D506" s="67"/>
      <c r="E506" s="68"/>
      <c r="F506" s="69"/>
      <c r="G506" s="67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69"/>
      <c r="AE506" s="69"/>
      <c r="AF506" s="69"/>
      <c r="AG506" s="80"/>
      <c r="AH506" s="80"/>
      <c r="AI506" s="69"/>
      <c r="AJ506" s="69"/>
      <c r="AK506" s="80"/>
      <c r="AL506" s="80"/>
      <c r="AM506" s="69"/>
      <c r="AN506" s="69"/>
      <c r="AO506" s="80"/>
      <c r="AP506" s="80"/>
      <c r="AQ506" s="69"/>
      <c r="AR506" s="69"/>
      <c r="AS506" s="80"/>
      <c r="AT506" s="80"/>
      <c r="AU506" s="69"/>
      <c r="AV506" s="69"/>
      <c r="AW506" s="80"/>
      <c r="AX506" s="80"/>
      <c r="AY506" s="69"/>
      <c r="AZ506" s="69"/>
      <c r="BA506" s="80"/>
      <c r="BB506" s="80"/>
      <c r="BC506" s="69"/>
      <c r="BD506" s="69"/>
      <c r="BE506" s="80"/>
      <c r="BF506" s="80"/>
      <c r="BG506" s="69"/>
      <c r="BH506" s="69"/>
      <c r="BI506" s="80"/>
      <c r="BJ506" s="80"/>
      <c r="BK506" s="69"/>
      <c r="BL506" s="69"/>
      <c r="BM506" s="80"/>
      <c r="BN506" s="80"/>
      <c r="BO506" s="69"/>
      <c r="BP506" s="69"/>
      <c r="BQ506" s="80"/>
      <c r="BR506" s="80"/>
      <c r="BS506" s="69"/>
      <c r="BT506" s="69"/>
      <c r="BU506" s="80"/>
      <c r="BV506" s="80"/>
      <c r="BW506" s="69"/>
      <c r="BX506" s="69"/>
      <c r="BY506" s="80"/>
      <c r="BZ506" s="80"/>
      <c r="CA506" s="69"/>
      <c r="CB506" s="69"/>
      <c r="CC506" s="80"/>
      <c r="CD506" s="80"/>
      <c r="CE506" s="69"/>
      <c r="CF506" s="69"/>
      <c r="CG506" s="69"/>
      <c r="CH506" s="69"/>
      <c r="CI506" s="69"/>
      <c r="CJ506" s="69"/>
      <c r="CK506" s="68"/>
      <c r="CL506" s="69"/>
      <c r="CM506" s="67"/>
      <c r="CN506" s="67"/>
      <c r="CO506" s="68"/>
      <c r="CP506" s="69"/>
      <c r="CQ506" s="67"/>
      <c r="CR506" s="67"/>
      <c r="CS506" s="81"/>
      <c r="CT506" s="69"/>
      <c r="CU506" s="69"/>
      <c r="CV506" s="69"/>
      <c r="CW506" s="69"/>
      <c r="CX506" s="69"/>
      <c r="CY506" s="69"/>
      <c r="CZ506" s="69"/>
      <c r="DA506" s="69"/>
    </row>
    <row r="507" spans="2:105">
      <c r="B507" s="67"/>
      <c r="C507" s="67"/>
      <c r="D507" s="67"/>
      <c r="E507" s="68"/>
      <c r="F507" s="69"/>
      <c r="G507" s="67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69"/>
      <c r="AE507" s="69"/>
      <c r="AF507" s="69"/>
      <c r="AG507" s="80"/>
      <c r="AH507" s="80"/>
      <c r="AI507" s="69"/>
      <c r="AJ507" s="69"/>
      <c r="AK507" s="80"/>
      <c r="AL507" s="80"/>
      <c r="AM507" s="69"/>
      <c r="AN507" s="69"/>
      <c r="AO507" s="80"/>
      <c r="AP507" s="80"/>
      <c r="AQ507" s="69"/>
      <c r="AR507" s="69"/>
      <c r="AS507" s="80"/>
      <c r="AT507" s="80"/>
      <c r="AU507" s="69"/>
      <c r="AV507" s="69"/>
      <c r="AW507" s="80"/>
      <c r="AX507" s="80"/>
      <c r="AY507" s="69"/>
      <c r="AZ507" s="69"/>
      <c r="BA507" s="80"/>
      <c r="BB507" s="80"/>
      <c r="BC507" s="69"/>
      <c r="BD507" s="69"/>
      <c r="BE507" s="80"/>
      <c r="BF507" s="80"/>
      <c r="BG507" s="69"/>
      <c r="BH507" s="69"/>
      <c r="BI507" s="80"/>
      <c r="BJ507" s="80"/>
      <c r="BK507" s="69"/>
      <c r="BL507" s="69"/>
      <c r="BM507" s="80"/>
      <c r="BN507" s="80"/>
      <c r="BO507" s="69"/>
      <c r="BP507" s="69"/>
      <c r="BQ507" s="80"/>
      <c r="BR507" s="80"/>
      <c r="BS507" s="69"/>
      <c r="BT507" s="69"/>
      <c r="BU507" s="80"/>
      <c r="BV507" s="80"/>
      <c r="BW507" s="69"/>
      <c r="BX507" s="69"/>
      <c r="BY507" s="80"/>
      <c r="BZ507" s="80"/>
      <c r="CA507" s="69"/>
      <c r="CB507" s="69"/>
      <c r="CC507" s="80"/>
      <c r="CD507" s="80"/>
      <c r="CE507" s="69"/>
      <c r="CF507" s="69"/>
      <c r="CG507" s="69"/>
      <c r="CH507" s="69"/>
      <c r="CI507" s="69"/>
      <c r="CJ507" s="69"/>
      <c r="CK507" s="68"/>
      <c r="CL507" s="69"/>
      <c r="CM507" s="67"/>
      <c r="CN507" s="67"/>
      <c r="CO507" s="68"/>
      <c r="CP507" s="69"/>
      <c r="CQ507" s="67"/>
      <c r="CR507" s="67"/>
      <c r="CS507" s="81"/>
      <c r="CT507" s="69"/>
      <c r="CU507" s="69"/>
      <c r="CV507" s="69"/>
      <c r="CW507" s="69"/>
      <c r="CX507" s="69"/>
      <c r="CY507" s="69"/>
      <c r="CZ507" s="69"/>
      <c r="DA507" s="69"/>
    </row>
    <row r="508" spans="2:105">
      <c r="B508" s="67"/>
      <c r="C508" s="67"/>
      <c r="D508" s="67"/>
      <c r="E508" s="68"/>
      <c r="F508" s="69"/>
      <c r="G508" s="67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69"/>
      <c r="AE508" s="69"/>
      <c r="AF508" s="69"/>
      <c r="AG508" s="80"/>
      <c r="AH508" s="80"/>
      <c r="AI508" s="69"/>
      <c r="AJ508" s="69"/>
      <c r="AK508" s="80"/>
      <c r="AL508" s="80"/>
      <c r="AM508" s="69"/>
      <c r="AN508" s="69"/>
      <c r="AO508" s="80"/>
      <c r="AP508" s="80"/>
      <c r="AQ508" s="69"/>
      <c r="AR508" s="69"/>
      <c r="AS508" s="80"/>
      <c r="AT508" s="80"/>
      <c r="AU508" s="69"/>
      <c r="AV508" s="69"/>
      <c r="AW508" s="80"/>
      <c r="AX508" s="80"/>
      <c r="AY508" s="69"/>
      <c r="AZ508" s="69"/>
      <c r="BA508" s="80"/>
      <c r="BB508" s="80"/>
      <c r="BC508" s="69"/>
      <c r="BD508" s="69"/>
      <c r="BE508" s="80"/>
      <c r="BF508" s="80"/>
      <c r="BG508" s="69"/>
      <c r="BH508" s="69"/>
      <c r="BI508" s="80"/>
      <c r="BJ508" s="80"/>
      <c r="BK508" s="69"/>
      <c r="BL508" s="69"/>
      <c r="BM508" s="80"/>
      <c r="BN508" s="80"/>
      <c r="BO508" s="69"/>
      <c r="BP508" s="69"/>
      <c r="BQ508" s="80"/>
      <c r="BR508" s="80"/>
      <c r="BS508" s="69"/>
      <c r="BT508" s="69"/>
      <c r="BU508" s="80"/>
      <c r="BV508" s="80"/>
      <c r="BW508" s="69"/>
      <c r="BX508" s="69"/>
      <c r="BY508" s="80"/>
      <c r="BZ508" s="80"/>
      <c r="CA508" s="69"/>
      <c r="CB508" s="69"/>
      <c r="CC508" s="80"/>
      <c r="CD508" s="80"/>
      <c r="CE508" s="69"/>
      <c r="CF508" s="69"/>
      <c r="CG508" s="69"/>
      <c r="CH508" s="69"/>
      <c r="CI508" s="69"/>
      <c r="CJ508" s="69"/>
      <c r="CK508" s="68"/>
      <c r="CL508" s="69"/>
      <c r="CM508" s="67"/>
      <c r="CN508" s="67"/>
      <c r="CO508" s="68"/>
      <c r="CP508" s="69"/>
      <c r="CQ508" s="67"/>
      <c r="CR508" s="67"/>
      <c r="CS508" s="81"/>
      <c r="CT508" s="69"/>
      <c r="CU508" s="69"/>
      <c r="CV508" s="69"/>
      <c r="CW508" s="69"/>
      <c r="CX508" s="69"/>
      <c r="CY508" s="69"/>
      <c r="CZ508" s="69"/>
      <c r="DA508" s="69"/>
    </row>
    <row r="509" spans="2:105">
      <c r="B509" s="67"/>
      <c r="C509" s="67"/>
      <c r="D509" s="67"/>
      <c r="E509" s="68"/>
      <c r="F509" s="69"/>
      <c r="G509" s="67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69"/>
      <c r="AE509" s="69"/>
      <c r="AF509" s="69"/>
      <c r="AG509" s="80"/>
      <c r="AH509" s="80"/>
      <c r="AI509" s="69"/>
      <c r="AJ509" s="69"/>
      <c r="AK509" s="80"/>
      <c r="AL509" s="80"/>
      <c r="AM509" s="69"/>
      <c r="AN509" s="69"/>
      <c r="AO509" s="80"/>
      <c r="AP509" s="80"/>
      <c r="AQ509" s="69"/>
      <c r="AR509" s="69"/>
      <c r="AS509" s="80"/>
      <c r="AT509" s="80"/>
      <c r="AU509" s="69"/>
      <c r="AV509" s="69"/>
      <c r="AW509" s="80"/>
      <c r="AX509" s="80"/>
      <c r="AY509" s="69"/>
      <c r="AZ509" s="69"/>
      <c r="BA509" s="80"/>
      <c r="BB509" s="80"/>
      <c r="BC509" s="69"/>
      <c r="BD509" s="69"/>
      <c r="BE509" s="80"/>
      <c r="BF509" s="80"/>
      <c r="BG509" s="69"/>
      <c r="BH509" s="69"/>
      <c r="BI509" s="80"/>
      <c r="BJ509" s="80"/>
      <c r="BK509" s="69"/>
      <c r="BL509" s="69"/>
      <c r="BM509" s="80"/>
      <c r="BN509" s="80"/>
      <c r="BO509" s="69"/>
      <c r="BP509" s="69"/>
      <c r="BQ509" s="80"/>
      <c r="BR509" s="80"/>
      <c r="BS509" s="69"/>
      <c r="BT509" s="69"/>
      <c r="BU509" s="80"/>
      <c r="BV509" s="80"/>
      <c r="BW509" s="69"/>
      <c r="BX509" s="69"/>
      <c r="BY509" s="80"/>
      <c r="BZ509" s="80"/>
      <c r="CA509" s="69"/>
      <c r="CB509" s="69"/>
      <c r="CC509" s="80"/>
      <c r="CD509" s="80"/>
      <c r="CE509" s="69"/>
      <c r="CF509" s="69"/>
      <c r="CG509" s="69"/>
      <c r="CH509" s="69"/>
      <c r="CI509" s="69"/>
      <c r="CJ509" s="69"/>
      <c r="CK509" s="68"/>
      <c r="CL509" s="69"/>
      <c r="CM509" s="67"/>
      <c r="CN509" s="67"/>
      <c r="CO509" s="68"/>
      <c r="CP509" s="69"/>
      <c r="CQ509" s="67"/>
      <c r="CR509" s="67"/>
      <c r="CS509" s="81"/>
      <c r="CT509" s="69"/>
      <c r="CU509" s="69"/>
      <c r="CV509" s="69"/>
      <c r="CW509" s="69"/>
      <c r="CX509" s="69"/>
      <c r="CY509" s="69"/>
      <c r="CZ509" s="69"/>
      <c r="DA509" s="69"/>
    </row>
    <row r="510" spans="2:105">
      <c r="B510" s="67"/>
      <c r="C510" s="67"/>
      <c r="D510" s="67"/>
      <c r="E510" s="68"/>
      <c r="F510" s="69"/>
      <c r="G510" s="67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69"/>
      <c r="AE510" s="69"/>
      <c r="AF510" s="69"/>
      <c r="AG510" s="80"/>
      <c r="AH510" s="80"/>
      <c r="AI510" s="69"/>
      <c r="AJ510" s="69"/>
      <c r="AK510" s="80"/>
      <c r="AL510" s="80"/>
      <c r="AM510" s="69"/>
      <c r="AN510" s="69"/>
      <c r="AO510" s="80"/>
      <c r="AP510" s="80"/>
      <c r="AQ510" s="69"/>
      <c r="AR510" s="69"/>
      <c r="AS510" s="80"/>
      <c r="AT510" s="80"/>
      <c r="AU510" s="69"/>
      <c r="AV510" s="69"/>
      <c r="AW510" s="80"/>
      <c r="AX510" s="80"/>
      <c r="AY510" s="69"/>
      <c r="AZ510" s="69"/>
      <c r="BA510" s="80"/>
      <c r="BB510" s="80"/>
      <c r="BC510" s="69"/>
      <c r="BD510" s="69"/>
      <c r="BE510" s="80"/>
      <c r="BF510" s="80"/>
      <c r="BG510" s="69"/>
      <c r="BH510" s="69"/>
      <c r="BI510" s="80"/>
      <c r="BJ510" s="80"/>
      <c r="BK510" s="69"/>
      <c r="BL510" s="69"/>
      <c r="BM510" s="80"/>
      <c r="BN510" s="80"/>
      <c r="BO510" s="69"/>
      <c r="BP510" s="69"/>
      <c r="BQ510" s="80"/>
      <c r="BR510" s="80"/>
      <c r="BS510" s="69"/>
      <c r="BT510" s="69"/>
      <c r="BU510" s="80"/>
      <c r="BV510" s="80"/>
      <c r="BW510" s="69"/>
      <c r="BX510" s="69"/>
      <c r="BY510" s="80"/>
      <c r="BZ510" s="80"/>
      <c r="CA510" s="69"/>
      <c r="CB510" s="69"/>
      <c r="CC510" s="80"/>
      <c r="CD510" s="80"/>
      <c r="CE510" s="69"/>
      <c r="CF510" s="69"/>
      <c r="CG510" s="69"/>
      <c r="CH510" s="69"/>
      <c r="CI510" s="69"/>
      <c r="CJ510" s="69"/>
      <c r="CK510" s="68"/>
      <c r="CL510" s="69"/>
      <c r="CM510" s="67"/>
      <c r="CN510" s="67"/>
      <c r="CO510" s="68"/>
      <c r="CP510" s="69"/>
      <c r="CQ510" s="67"/>
      <c r="CR510" s="67"/>
      <c r="CS510" s="81"/>
      <c r="CT510" s="69"/>
      <c r="CU510" s="69"/>
      <c r="CV510" s="69"/>
      <c r="CW510" s="69"/>
      <c r="CX510" s="69"/>
      <c r="CY510" s="69"/>
      <c r="CZ510" s="69"/>
      <c r="DA510" s="69"/>
    </row>
    <row r="511" spans="2:105">
      <c r="B511" s="67"/>
      <c r="C511" s="67"/>
      <c r="D511" s="67"/>
      <c r="E511" s="68"/>
      <c r="F511" s="69"/>
      <c r="G511" s="67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69"/>
      <c r="AE511" s="69"/>
      <c r="AF511" s="69"/>
      <c r="AG511" s="80"/>
      <c r="AH511" s="80"/>
      <c r="AI511" s="69"/>
      <c r="AJ511" s="69"/>
      <c r="AK511" s="80"/>
      <c r="AL511" s="80"/>
      <c r="AM511" s="69"/>
      <c r="AN511" s="69"/>
      <c r="AO511" s="80"/>
      <c r="AP511" s="80"/>
      <c r="AQ511" s="69"/>
      <c r="AR511" s="69"/>
      <c r="AS511" s="80"/>
      <c r="AT511" s="80"/>
      <c r="AU511" s="69"/>
      <c r="AV511" s="69"/>
      <c r="AW511" s="80"/>
      <c r="AX511" s="80"/>
      <c r="AY511" s="69"/>
      <c r="AZ511" s="69"/>
      <c r="BA511" s="80"/>
      <c r="BB511" s="80"/>
      <c r="BC511" s="69"/>
      <c r="BD511" s="69"/>
      <c r="BE511" s="80"/>
      <c r="BF511" s="80"/>
      <c r="BG511" s="69"/>
      <c r="BH511" s="69"/>
      <c r="BI511" s="80"/>
      <c r="BJ511" s="80"/>
      <c r="BK511" s="69"/>
      <c r="BL511" s="69"/>
      <c r="BM511" s="80"/>
      <c r="BN511" s="80"/>
      <c r="BO511" s="69"/>
      <c r="BP511" s="69"/>
      <c r="BQ511" s="80"/>
      <c r="BR511" s="80"/>
      <c r="BS511" s="69"/>
      <c r="BT511" s="69"/>
      <c r="BU511" s="80"/>
      <c r="BV511" s="80"/>
      <c r="BW511" s="69"/>
      <c r="BX511" s="69"/>
      <c r="BY511" s="80"/>
      <c r="BZ511" s="80"/>
      <c r="CA511" s="69"/>
      <c r="CB511" s="69"/>
      <c r="CC511" s="80"/>
      <c r="CD511" s="80"/>
      <c r="CE511" s="69"/>
      <c r="CF511" s="69"/>
      <c r="CG511" s="69"/>
      <c r="CH511" s="69"/>
      <c r="CI511" s="69"/>
      <c r="CJ511" s="69"/>
      <c r="CK511" s="68"/>
      <c r="CL511" s="69"/>
      <c r="CM511" s="67"/>
      <c r="CN511" s="67"/>
      <c r="CO511" s="68"/>
      <c r="CP511" s="69"/>
      <c r="CQ511" s="67"/>
      <c r="CR511" s="67"/>
      <c r="CS511" s="81"/>
      <c r="CT511" s="69"/>
      <c r="CU511" s="69"/>
      <c r="CV511" s="69"/>
      <c r="CW511" s="69"/>
      <c r="CX511" s="69"/>
      <c r="CY511" s="69"/>
      <c r="CZ511" s="69"/>
      <c r="DA511" s="69"/>
    </row>
    <row r="512" spans="2:105">
      <c r="B512" s="67"/>
      <c r="C512" s="67"/>
      <c r="D512" s="67"/>
      <c r="E512" s="68"/>
      <c r="F512" s="69"/>
      <c r="G512" s="67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69"/>
      <c r="AE512" s="69"/>
      <c r="AF512" s="69"/>
      <c r="AG512" s="80"/>
      <c r="AH512" s="80"/>
      <c r="AI512" s="69"/>
      <c r="AJ512" s="69"/>
      <c r="AK512" s="80"/>
      <c r="AL512" s="80"/>
      <c r="AM512" s="69"/>
      <c r="AN512" s="69"/>
      <c r="AO512" s="80"/>
      <c r="AP512" s="80"/>
      <c r="AQ512" s="69"/>
      <c r="AR512" s="69"/>
      <c r="AS512" s="80"/>
      <c r="AT512" s="80"/>
      <c r="AU512" s="69"/>
      <c r="AV512" s="69"/>
      <c r="AW512" s="80"/>
      <c r="AX512" s="80"/>
      <c r="AY512" s="69"/>
      <c r="AZ512" s="69"/>
      <c r="BA512" s="80"/>
      <c r="BB512" s="80"/>
      <c r="BC512" s="69"/>
      <c r="BD512" s="69"/>
      <c r="BE512" s="80"/>
      <c r="BF512" s="80"/>
      <c r="BG512" s="69"/>
      <c r="BH512" s="69"/>
      <c r="BI512" s="80"/>
      <c r="BJ512" s="80"/>
      <c r="BK512" s="69"/>
      <c r="BL512" s="69"/>
      <c r="BM512" s="80"/>
      <c r="BN512" s="80"/>
      <c r="BO512" s="69"/>
      <c r="BP512" s="69"/>
      <c r="BQ512" s="80"/>
      <c r="BR512" s="80"/>
      <c r="BS512" s="69"/>
      <c r="BT512" s="69"/>
      <c r="BU512" s="80"/>
      <c r="BV512" s="80"/>
      <c r="BW512" s="69"/>
      <c r="BX512" s="69"/>
      <c r="BY512" s="80"/>
      <c r="BZ512" s="80"/>
      <c r="CA512" s="69"/>
      <c r="CB512" s="69"/>
      <c r="CC512" s="80"/>
      <c r="CD512" s="80"/>
      <c r="CE512" s="69"/>
      <c r="CF512" s="69"/>
      <c r="CG512" s="69"/>
      <c r="CH512" s="69"/>
      <c r="CI512" s="69"/>
      <c r="CJ512" s="69"/>
      <c r="CK512" s="68"/>
      <c r="CL512" s="69"/>
      <c r="CM512" s="67"/>
      <c r="CN512" s="67"/>
      <c r="CO512" s="68"/>
      <c r="CP512" s="69"/>
      <c r="CQ512" s="67"/>
      <c r="CR512" s="67"/>
      <c r="CS512" s="81"/>
      <c r="CT512" s="69"/>
      <c r="CU512" s="69"/>
      <c r="CV512" s="69"/>
      <c r="CW512" s="69"/>
      <c r="CX512" s="69"/>
      <c r="CY512" s="69"/>
      <c r="CZ512" s="69"/>
      <c r="DA512" s="69"/>
    </row>
    <row r="513" spans="2:105">
      <c r="B513" s="67"/>
      <c r="C513" s="67"/>
      <c r="D513" s="67"/>
      <c r="E513" s="68"/>
      <c r="F513" s="69"/>
      <c r="G513" s="67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69"/>
      <c r="AE513" s="69"/>
      <c r="AF513" s="69"/>
      <c r="AG513" s="80"/>
      <c r="AH513" s="80"/>
      <c r="AI513" s="69"/>
      <c r="AJ513" s="69"/>
      <c r="AK513" s="80"/>
      <c r="AL513" s="80"/>
      <c r="AM513" s="69"/>
      <c r="AN513" s="69"/>
      <c r="AO513" s="80"/>
      <c r="AP513" s="80"/>
      <c r="AQ513" s="69"/>
      <c r="AR513" s="69"/>
      <c r="AS513" s="80"/>
      <c r="AT513" s="80"/>
      <c r="AU513" s="69"/>
      <c r="AV513" s="69"/>
      <c r="AW513" s="80"/>
      <c r="AX513" s="80"/>
      <c r="AY513" s="69"/>
      <c r="AZ513" s="69"/>
      <c r="BA513" s="80"/>
      <c r="BB513" s="80"/>
      <c r="BC513" s="69"/>
      <c r="BD513" s="69"/>
      <c r="BE513" s="80"/>
      <c r="BF513" s="80"/>
      <c r="BG513" s="69"/>
      <c r="BH513" s="69"/>
      <c r="BI513" s="80"/>
      <c r="BJ513" s="80"/>
      <c r="BK513" s="69"/>
      <c r="BL513" s="69"/>
      <c r="BM513" s="80"/>
      <c r="BN513" s="80"/>
      <c r="BO513" s="69"/>
      <c r="BP513" s="69"/>
      <c r="BQ513" s="80"/>
      <c r="BR513" s="80"/>
      <c r="BS513" s="69"/>
      <c r="BT513" s="69"/>
      <c r="BU513" s="80"/>
      <c r="BV513" s="80"/>
      <c r="BW513" s="69"/>
      <c r="BX513" s="69"/>
      <c r="BY513" s="80"/>
      <c r="BZ513" s="80"/>
      <c r="CA513" s="69"/>
      <c r="CB513" s="69"/>
      <c r="CC513" s="80"/>
      <c r="CD513" s="80"/>
      <c r="CE513" s="69"/>
      <c r="CF513" s="69"/>
      <c r="CG513" s="69"/>
      <c r="CH513" s="69"/>
      <c r="CI513" s="69"/>
      <c r="CJ513" s="69"/>
      <c r="CK513" s="68"/>
      <c r="CL513" s="69"/>
      <c r="CM513" s="67"/>
      <c r="CN513" s="67"/>
      <c r="CO513" s="68"/>
      <c r="CP513" s="69"/>
      <c r="CQ513" s="67"/>
      <c r="CR513" s="67"/>
      <c r="CS513" s="81"/>
      <c r="CT513" s="69"/>
      <c r="CU513" s="69"/>
      <c r="CV513" s="69"/>
      <c r="CW513" s="69"/>
      <c r="CX513" s="69"/>
      <c r="CY513" s="69"/>
      <c r="CZ513" s="69"/>
      <c r="DA513" s="69"/>
    </row>
    <row r="514" spans="2:105">
      <c r="B514" s="67"/>
      <c r="C514" s="67"/>
      <c r="D514" s="67"/>
      <c r="E514" s="68"/>
      <c r="F514" s="69"/>
      <c r="G514" s="67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69"/>
      <c r="AE514" s="69"/>
      <c r="AF514" s="69"/>
      <c r="AG514" s="80"/>
      <c r="AH514" s="80"/>
      <c r="AI514" s="69"/>
      <c r="AJ514" s="69"/>
      <c r="AK514" s="80"/>
      <c r="AL514" s="80"/>
      <c r="AM514" s="69"/>
      <c r="AN514" s="69"/>
      <c r="AO514" s="80"/>
      <c r="AP514" s="80"/>
      <c r="AQ514" s="69"/>
      <c r="AR514" s="69"/>
      <c r="AS514" s="80"/>
      <c r="AT514" s="80"/>
      <c r="AU514" s="69"/>
      <c r="AV514" s="69"/>
      <c r="AW514" s="80"/>
      <c r="AX514" s="80"/>
      <c r="AY514" s="69"/>
      <c r="AZ514" s="69"/>
      <c r="BA514" s="80"/>
      <c r="BB514" s="80"/>
      <c r="BC514" s="69"/>
      <c r="BD514" s="69"/>
      <c r="BE514" s="80"/>
      <c r="BF514" s="80"/>
      <c r="BG514" s="69"/>
      <c r="BH514" s="69"/>
      <c r="BI514" s="80"/>
      <c r="BJ514" s="80"/>
      <c r="BK514" s="69"/>
      <c r="BL514" s="69"/>
      <c r="BM514" s="80"/>
      <c r="BN514" s="80"/>
      <c r="BO514" s="69"/>
      <c r="BP514" s="69"/>
      <c r="BQ514" s="80"/>
      <c r="BR514" s="80"/>
      <c r="BS514" s="69"/>
      <c r="BT514" s="69"/>
      <c r="BU514" s="80"/>
      <c r="BV514" s="80"/>
      <c r="BW514" s="69"/>
      <c r="BX514" s="69"/>
      <c r="BY514" s="80"/>
      <c r="BZ514" s="80"/>
      <c r="CA514" s="69"/>
      <c r="CB514" s="69"/>
      <c r="CC514" s="80"/>
      <c r="CD514" s="80"/>
      <c r="CE514" s="69"/>
      <c r="CF514" s="69"/>
      <c r="CG514" s="69"/>
      <c r="CH514" s="69"/>
      <c r="CI514" s="69"/>
      <c r="CJ514" s="69"/>
      <c r="CK514" s="68"/>
      <c r="CL514" s="69"/>
      <c r="CM514" s="67"/>
      <c r="CN514" s="67"/>
      <c r="CO514" s="68"/>
      <c r="CP514" s="69"/>
      <c r="CQ514" s="67"/>
      <c r="CR514" s="67"/>
      <c r="CS514" s="81"/>
      <c r="CT514" s="69"/>
      <c r="CU514" s="69"/>
      <c r="CV514" s="69"/>
      <c r="CW514" s="69"/>
      <c r="CX514" s="69"/>
      <c r="CY514" s="69"/>
      <c r="CZ514" s="69"/>
      <c r="DA514" s="69"/>
    </row>
    <row r="515" spans="2:105">
      <c r="B515" s="67"/>
      <c r="C515" s="67"/>
      <c r="D515" s="67"/>
      <c r="E515" s="68"/>
      <c r="F515" s="69"/>
      <c r="G515" s="67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69"/>
      <c r="AE515" s="69"/>
      <c r="AF515" s="69"/>
      <c r="AG515" s="80"/>
      <c r="AH515" s="80"/>
      <c r="AI515" s="69"/>
      <c r="AJ515" s="69"/>
      <c r="AK515" s="80"/>
      <c r="AL515" s="80"/>
      <c r="AM515" s="69"/>
      <c r="AN515" s="69"/>
      <c r="AO515" s="80"/>
      <c r="AP515" s="80"/>
      <c r="AQ515" s="69"/>
      <c r="AR515" s="69"/>
      <c r="AS515" s="80"/>
      <c r="AT515" s="80"/>
      <c r="AU515" s="69"/>
      <c r="AV515" s="69"/>
      <c r="AW515" s="80"/>
      <c r="AX515" s="80"/>
      <c r="AY515" s="69"/>
      <c r="AZ515" s="69"/>
      <c r="BA515" s="80"/>
      <c r="BB515" s="80"/>
      <c r="BC515" s="69"/>
      <c r="BD515" s="69"/>
      <c r="BE515" s="80"/>
      <c r="BF515" s="80"/>
      <c r="BG515" s="69"/>
      <c r="BH515" s="69"/>
      <c r="BI515" s="80"/>
      <c r="BJ515" s="80"/>
      <c r="BK515" s="69"/>
      <c r="BL515" s="69"/>
      <c r="BM515" s="80"/>
      <c r="BN515" s="80"/>
      <c r="BO515" s="69"/>
      <c r="BP515" s="69"/>
      <c r="BQ515" s="80"/>
      <c r="BR515" s="80"/>
      <c r="BS515" s="69"/>
      <c r="BT515" s="69"/>
      <c r="BU515" s="80"/>
      <c r="BV515" s="80"/>
      <c r="BW515" s="69"/>
      <c r="BX515" s="69"/>
      <c r="BY515" s="80"/>
      <c r="BZ515" s="80"/>
      <c r="CA515" s="69"/>
      <c r="CB515" s="69"/>
      <c r="CC515" s="80"/>
      <c r="CD515" s="80"/>
      <c r="CE515" s="69"/>
      <c r="CF515" s="69"/>
      <c r="CG515" s="69"/>
      <c r="CH515" s="69"/>
      <c r="CI515" s="69"/>
      <c r="CJ515" s="69"/>
      <c r="CK515" s="68"/>
      <c r="CL515" s="69"/>
      <c r="CM515" s="67"/>
      <c r="CN515" s="67"/>
      <c r="CO515" s="68"/>
      <c r="CP515" s="69"/>
      <c r="CQ515" s="67"/>
      <c r="CR515" s="67"/>
      <c r="CS515" s="81"/>
      <c r="CT515" s="69"/>
      <c r="CU515" s="69"/>
      <c r="CV515" s="69"/>
      <c r="CW515" s="69"/>
      <c r="CX515" s="69"/>
      <c r="CY515" s="69"/>
      <c r="CZ515" s="69"/>
      <c r="DA515" s="69"/>
    </row>
    <row r="516" spans="2:105">
      <c r="B516" s="67"/>
      <c r="C516" s="67"/>
      <c r="D516" s="67"/>
      <c r="E516" s="68"/>
      <c r="F516" s="69"/>
      <c r="G516" s="67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69"/>
      <c r="AE516" s="69"/>
      <c r="AF516" s="69"/>
      <c r="AG516" s="80"/>
      <c r="AH516" s="80"/>
      <c r="AI516" s="69"/>
      <c r="AJ516" s="69"/>
      <c r="AK516" s="80"/>
      <c r="AL516" s="80"/>
      <c r="AM516" s="69"/>
      <c r="AN516" s="69"/>
      <c r="AO516" s="80"/>
      <c r="AP516" s="80"/>
      <c r="AQ516" s="69"/>
      <c r="AR516" s="69"/>
      <c r="AS516" s="80"/>
      <c r="AT516" s="80"/>
      <c r="AU516" s="69"/>
      <c r="AV516" s="69"/>
      <c r="AW516" s="80"/>
      <c r="AX516" s="80"/>
      <c r="AY516" s="69"/>
      <c r="AZ516" s="69"/>
      <c r="BA516" s="80"/>
      <c r="BB516" s="80"/>
      <c r="BC516" s="69"/>
      <c r="BD516" s="69"/>
      <c r="BE516" s="80"/>
      <c r="BF516" s="80"/>
      <c r="BG516" s="69"/>
      <c r="BH516" s="69"/>
      <c r="BI516" s="80"/>
      <c r="BJ516" s="80"/>
      <c r="BK516" s="69"/>
      <c r="BL516" s="69"/>
      <c r="BM516" s="80"/>
      <c r="BN516" s="80"/>
      <c r="BO516" s="69"/>
      <c r="BP516" s="69"/>
      <c r="BQ516" s="80"/>
      <c r="BR516" s="80"/>
      <c r="BS516" s="69"/>
      <c r="BT516" s="69"/>
      <c r="BU516" s="80"/>
      <c r="BV516" s="80"/>
      <c r="BW516" s="69"/>
      <c r="BX516" s="69"/>
      <c r="BY516" s="80"/>
      <c r="BZ516" s="80"/>
      <c r="CA516" s="69"/>
      <c r="CB516" s="69"/>
      <c r="CC516" s="80"/>
      <c r="CD516" s="80"/>
      <c r="CE516" s="69"/>
      <c r="CF516" s="69"/>
      <c r="CG516" s="69"/>
      <c r="CH516" s="69"/>
      <c r="CI516" s="69"/>
      <c r="CJ516" s="69"/>
      <c r="CK516" s="68"/>
      <c r="CL516" s="69"/>
      <c r="CM516" s="67"/>
      <c r="CN516" s="67"/>
      <c r="CO516" s="68"/>
      <c r="CP516" s="69"/>
      <c r="CQ516" s="67"/>
      <c r="CR516" s="67"/>
      <c r="CS516" s="81"/>
      <c r="CT516" s="69"/>
      <c r="CU516" s="69"/>
      <c r="CV516" s="69"/>
      <c r="CW516" s="69"/>
      <c r="CX516" s="69"/>
      <c r="CY516" s="69"/>
      <c r="CZ516" s="69"/>
      <c r="DA516" s="69"/>
    </row>
    <row r="517" spans="2:105">
      <c r="B517" s="67"/>
      <c r="C517" s="67"/>
      <c r="D517" s="67"/>
      <c r="E517" s="68"/>
      <c r="F517" s="69"/>
      <c r="G517" s="67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69"/>
      <c r="AE517" s="69"/>
      <c r="AF517" s="69"/>
      <c r="AG517" s="80"/>
      <c r="AH517" s="80"/>
      <c r="AI517" s="69"/>
      <c r="AJ517" s="69"/>
      <c r="AK517" s="80"/>
      <c r="AL517" s="80"/>
      <c r="AM517" s="69"/>
      <c r="AN517" s="69"/>
      <c r="AO517" s="80"/>
      <c r="AP517" s="80"/>
      <c r="AQ517" s="69"/>
      <c r="AR517" s="69"/>
      <c r="AS517" s="80"/>
      <c r="AT517" s="80"/>
      <c r="AU517" s="69"/>
      <c r="AV517" s="69"/>
      <c r="AW517" s="80"/>
      <c r="AX517" s="80"/>
      <c r="AY517" s="69"/>
      <c r="AZ517" s="69"/>
      <c r="BA517" s="80"/>
      <c r="BB517" s="80"/>
      <c r="BC517" s="69"/>
      <c r="BD517" s="69"/>
      <c r="BE517" s="80"/>
      <c r="BF517" s="80"/>
      <c r="BG517" s="69"/>
      <c r="BH517" s="69"/>
      <c r="BI517" s="80"/>
      <c r="BJ517" s="80"/>
      <c r="BK517" s="69"/>
      <c r="BL517" s="69"/>
      <c r="BM517" s="80"/>
      <c r="BN517" s="80"/>
      <c r="BO517" s="69"/>
      <c r="BP517" s="69"/>
      <c r="BQ517" s="80"/>
      <c r="BR517" s="80"/>
      <c r="BS517" s="69"/>
      <c r="BT517" s="69"/>
      <c r="BU517" s="80"/>
      <c r="BV517" s="80"/>
      <c r="BW517" s="69"/>
      <c r="BX517" s="69"/>
      <c r="BY517" s="80"/>
      <c r="BZ517" s="80"/>
      <c r="CA517" s="69"/>
      <c r="CB517" s="69"/>
      <c r="CC517" s="80"/>
      <c r="CD517" s="80"/>
      <c r="CE517" s="69"/>
      <c r="CF517" s="69"/>
      <c r="CG517" s="69"/>
      <c r="CH517" s="69"/>
      <c r="CI517" s="69"/>
      <c r="CJ517" s="69"/>
      <c r="CK517" s="68"/>
      <c r="CL517" s="69"/>
      <c r="CM517" s="67"/>
      <c r="CN517" s="67"/>
      <c r="CO517" s="68"/>
      <c r="CP517" s="69"/>
      <c r="CQ517" s="67"/>
      <c r="CR517" s="67"/>
      <c r="CS517" s="81"/>
      <c r="CT517" s="69"/>
      <c r="CU517" s="69"/>
      <c r="CV517" s="69"/>
      <c r="CW517" s="69"/>
      <c r="CX517" s="69"/>
      <c r="CY517" s="69"/>
      <c r="CZ517" s="69"/>
      <c r="DA517" s="69"/>
    </row>
    <row r="518" spans="2:105">
      <c r="B518" s="67"/>
      <c r="C518" s="67"/>
      <c r="D518" s="67"/>
      <c r="E518" s="68"/>
      <c r="F518" s="69"/>
      <c r="G518" s="67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69"/>
      <c r="AE518" s="69"/>
      <c r="AF518" s="69"/>
      <c r="AG518" s="80"/>
      <c r="AH518" s="80"/>
      <c r="AI518" s="69"/>
      <c r="AJ518" s="69"/>
      <c r="AK518" s="80"/>
      <c r="AL518" s="80"/>
      <c r="AM518" s="69"/>
      <c r="AN518" s="69"/>
      <c r="AO518" s="80"/>
      <c r="AP518" s="80"/>
      <c r="AQ518" s="69"/>
      <c r="AR518" s="69"/>
      <c r="AS518" s="80"/>
      <c r="AT518" s="80"/>
      <c r="AU518" s="69"/>
      <c r="AV518" s="69"/>
      <c r="AW518" s="80"/>
      <c r="AX518" s="80"/>
      <c r="AY518" s="69"/>
      <c r="AZ518" s="69"/>
      <c r="BA518" s="80"/>
      <c r="BB518" s="80"/>
      <c r="BC518" s="69"/>
      <c r="BD518" s="69"/>
      <c r="BE518" s="80"/>
      <c r="BF518" s="80"/>
      <c r="BG518" s="69"/>
      <c r="BH518" s="69"/>
      <c r="BI518" s="80"/>
      <c r="BJ518" s="80"/>
      <c r="BK518" s="69"/>
      <c r="BL518" s="69"/>
      <c r="BM518" s="80"/>
      <c r="BN518" s="80"/>
      <c r="BO518" s="69"/>
      <c r="BP518" s="69"/>
      <c r="BQ518" s="80"/>
      <c r="BR518" s="80"/>
      <c r="BS518" s="69"/>
      <c r="BT518" s="69"/>
      <c r="BU518" s="80"/>
      <c r="BV518" s="80"/>
      <c r="BW518" s="69"/>
      <c r="BX518" s="69"/>
      <c r="BY518" s="80"/>
      <c r="BZ518" s="80"/>
      <c r="CA518" s="69"/>
      <c r="CB518" s="69"/>
      <c r="CC518" s="80"/>
      <c r="CD518" s="80"/>
      <c r="CE518" s="69"/>
      <c r="CF518" s="69"/>
      <c r="CG518" s="69"/>
      <c r="CH518" s="69"/>
      <c r="CI518" s="69"/>
      <c r="CJ518" s="69"/>
      <c r="CK518" s="68"/>
      <c r="CL518" s="69"/>
      <c r="CM518" s="67"/>
      <c r="CN518" s="67"/>
      <c r="CO518" s="68"/>
      <c r="CP518" s="69"/>
      <c r="CQ518" s="67"/>
      <c r="CR518" s="67"/>
      <c r="CS518" s="81"/>
      <c r="CT518" s="69"/>
      <c r="CU518" s="69"/>
      <c r="CV518" s="69"/>
      <c r="CW518" s="69"/>
      <c r="CX518" s="69"/>
      <c r="CY518" s="69"/>
      <c r="CZ518" s="69"/>
      <c r="DA518" s="69"/>
    </row>
    <row r="519" spans="2:105">
      <c r="B519" s="67"/>
      <c r="C519" s="67"/>
      <c r="D519" s="67"/>
      <c r="E519" s="68"/>
      <c r="F519" s="69"/>
      <c r="G519" s="67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69"/>
      <c r="AE519" s="69"/>
      <c r="AF519" s="69"/>
      <c r="AG519" s="80"/>
      <c r="AH519" s="80"/>
      <c r="AI519" s="69"/>
      <c r="AJ519" s="69"/>
      <c r="AK519" s="80"/>
      <c r="AL519" s="80"/>
      <c r="AM519" s="69"/>
      <c r="AN519" s="69"/>
      <c r="AO519" s="80"/>
      <c r="AP519" s="80"/>
      <c r="AQ519" s="69"/>
      <c r="AR519" s="69"/>
      <c r="AS519" s="80"/>
      <c r="AT519" s="80"/>
      <c r="AU519" s="69"/>
      <c r="AV519" s="69"/>
      <c r="AW519" s="80"/>
      <c r="AX519" s="80"/>
      <c r="AY519" s="69"/>
      <c r="AZ519" s="69"/>
      <c r="BA519" s="80"/>
      <c r="BB519" s="80"/>
      <c r="BC519" s="69"/>
      <c r="BD519" s="69"/>
      <c r="BE519" s="80"/>
      <c r="BF519" s="80"/>
      <c r="BG519" s="69"/>
      <c r="BH519" s="69"/>
      <c r="BI519" s="80"/>
      <c r="BJ519" s="80"/>
      <c r="BK519" s="69"/>
      <c r="BL519" s="69"/>
      <c r="BM519" s="80"/>
      <c r="BN519" s="80"/>
      <c r="BO519" s="69"/>
      <c r="BP519" s="69"/>
      <c r="BQ519" s="80"/>
      <c r="BR519" s="80"/>
      <c r="BS519" s="69"/>
      <c r="BT519" s="69"/>
      <c r="BU519" s="80"/>
      <c r="BV519" s="80"/>
      <c r="BW519" s="69"/>
      <c r="BX519" s="69"/>
      <c r="BY519" s="80"/>
      <c r="BZ519" s="80"/>
      <c r="CA519" s="69"/>
      <c r="CB519" s="69"/>
      <c r="CC519" s="80"/>
      <c r="CD519" s="80"/>
      <c r="CE519" s="69"/>
      <c r="CF519" s="69"/>
      <c r="CG519" s="69"/>
      <c r="CH519" s="69"/>
      <c r="CI519" s="69"/>
      <c r="CJ519" s="69"/>
      <c r="CK519" s="68"/>
      <c r="CL519" s="69"/>
      <c r="CM519" s="67"/>
      <c r="CN519" s="67"/>
      <c r="CO519" s="68"/>
      <c r="CP519" s="69"/>
      <c r="CQ519" s="67"/>
      <c r="CR519" s="67"/>
      <c r="CS519" s="81"/>
      <c r="CT519" s="69"/>
      <c r="CU519" s="69"/>
      <c r="CV519" s="69"/>
      <c r="CW519" s="69"/>
      <c r="CX519" s="69"/>
      <c r="CY519" s="69"/>
      <c r="CZ519" s="69"/>
      <c r="DA519" s="69"/>
    </row>
    <row r="520" spans="2:105">
      <c r="B520" s="67"/>
      <c r="C520" s="67"/>
      <c r="D520" s="67"/>
      <c r="E520" s="68"/>
      <c r="F520" s="69"/>
      <c r="G520" s="67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69"/>
      <c r="AE520" s="69"/>
      <c r="AF520" s="69"/>
      <c r="AG520" s="80"/>
      <c r="AH520" s="80"/>
      <c r="AI520" s="69"/>
      <c r="AJ520" s="69"/>
      <c r="AK520" s="80"/>
      <c r="AL520" s="80"/>
      <c r="AM520" s="69"/>
      <c r="AN520" s="69"/>
      <c r="AO520" s="80"/>
      <c r="AP520" s="80"/>
      <c r="AQ520" s="69"/>
      <c r="AR520" s="69"/>
      <c r="AS520" s="80"/>
      <c r="AT520" s="80"/>
      <c r="AU520" s="69"/>
      <c r="AV520" s="69"/>
      <c r="AW520" s="80"/>
      <c r="AX520" s="80"/>
      <c r="AY520" s="69"/>
      <c r="AZ520" s="69"/>
      <c r="BA520" s="80"/>
      <c r="BB520" s="80"/>
      <c r="BC520" s="69"/>
      <c r="BD520" s="69"/>
      <c r="BE520" s="80"/>
      <c r="BF520" s="80"/>
      <c r="BG520" s="69"/>
      <c r="BH520" s="69"/>
      <c r="BI520" s="80"/>
      <c r="BJ520" s="80"/>
      <c r="BK520" s="69"/>
      <c r="BL520" s="69"/>
      <c r="BM520" s="80"/>
      <c r="BN520" s="80"/>
      <c r="BO520" s="69"/>
      <c r="BP520" s="69"/>
      <c r="BQ520" s="80"/>
      <c r="BR520" s="80"/>
      <c r="BS520" s="69"/>
      <c r="BT520" s="69"/>
      <c r="BU520" s="80"/>
      <c r="BV520" s="80"/>
      <c r="BW520" s="69"/>
      <c r="BX520" s="69"/>
      <c r="BY520" s="80"/>
      <c r="BZ520" s="80"/>
      <c r="CA520" s="69"/>
      <c r="CB520" s="69"/>
      <c r="CC520" s="80"/>
      <c r="CD520" s="80"/>
      <c r="CE520" s="69"/>
      <c r="CF520" s="69"/>
      <c r="CG520" s="69"/>
      <c r="CH520" s="69"/>
      <c r="CI520" s="69"/>
      <c r="CJ520" s="69"/>
      <c r="CK520" s="68"/>
      <c r="CL520" s="69"/>
      <c r="CM520" s="67"/>
      <c r="CN520" s="67"/>
      <c r="CO520" s="68"/>
      <c r="CP520" s="69"/>
      <c r="CQ520" s="67"/>
      <c r="CR520" s="67"/>
      <c r="CS520" s="81"/>
      <c r="CT520" s="69"/>
      <c r="CU520" s="69"/>
      <c r="CV520" s="69"/>
      <c r="CW520" s="69"/>
      <c r="CX520" s="69"/>
      <c r="CY520" s="69"/>
      <c r="CZ520" s="69"/>
      <c r="DA520" s="69"/>
    </row>
    <row r="521" spans="2:105">
      <c r="B521" s="67"/>
      <c r="C521" s="67"/>
      <c r="D521" s="67"/>
      <c r="E521" s="68"/>
      <c r="F521" s="69"/>
      <c r="G521" s="67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69"/>
      <c r="AE521" s="69"/>
      <c r="AF521" s="69"/>
      <c r="AG521" s="80"/>
      <c r="AH521" s="80"/>
      <c r="AI521" s="69"/>
      <c r="AJ521" s="69"/>
      <c r="AK521" s="80"/>
      <c r="AL521" s="80"/>
      <c r="AM521" s="69"/>
      <c r="AN521" s="69"/>
      <c r="AO521" s="80"/>
      <c r="AP521" s="80"/>
      <c r="AQ521" s="69"/>
      <c r="AR521" s="69"/>
      <c r="AS521" s="80"/>
      <c r="AT521" s="80"/>
      <c r="AU521" s="69"/>
      <c r="AV521" s="69"/>
      <c r="AW521" s="80"/>
      <c r="AX521" s="80"/>
      <c r="AY521" s="69"/>
      <c r="AZ521" s="69"/>
      <c r="BA521" s="80"/>
      <c r="BB521" s="80"/>
      <c r="BC521" s="69"/>
      <c r="BD521" s="69"/>
      <c r="BE521" s="80"/>
      <c r="BF521" s="80"/>
      <c r="BG521" s="69"/>
      <c r="BH521" s="69"/>
      <c r="BI521" s="80"/>
      <c r="BJ521" s="80"/>
      <c r="BK521" s="69"/>
      <c r="BL521" s="69"/>
      <c r="BM521" s="80"/>
      <c r="BN521" s="80"/>
      <c r="BO521" s="69"/>
      <c r="BP521" s="69"/>
      <c r="BQ521" s="80"/>
      <c r="BR521" s="80"/>
      <c r="BS521" s="69"/>
      <c r="BT521" s="69"/>
      <c r="BU521" s="80"/>
      <c r="BV521" s="80"/>
      <c r="BW521" s="69"/>
      <c r="BX521" s="69"/>
      <c r="BY521" s="80"/>
      <c r="BZ521" s="80"/>
      <c r="CA521" s="69"/>
      <c r="CB521" s="69"/>
      <c r="CC521" s="80"/>
      <c r="CD521" s="80"/>
      <c r="CE521" s="69"/>
      <c r="CF521" s="69"/>
      <c r="CG521" s="69"/>
      <c r="CH521" s="69"/>
      <c r="CI521" s="69"/>
      <c r="CJ521" s="69"/>
      <c r="CK521" s="68"/>
      <c r="CL521" s="69"/>
      <c r="CM521" s="67"/>
      <c r="CN521" s="67"/>
      <c r="CO521" s="68"/>
      <c r="CP521" s="69"/>
      <c r="CQ521" s="67"/>
      <c r="CR521" s="67"/>
      <c r="CS521" s="81"/>
      <c r="CT521" s="69"/>
      <c r="CU521" s="69"/>
      <c r="CV521" s="69"/>
      <c r="CW521" s="69"/>
      <c r="CX521" s="69"/>
      <c r="CY521" s="69"/>
      <c r="CZ521" s="69"/>
      <c r="DA521" s="69"/>
    </row>
    <row r="522" spans="2:105">
      <c r="B522" s="67"/>
      <c r="C522" s="67"/>
      <c r="D522" s="67"/>
      <c r="E522" s="68"/>
      <c r="F522" s="69"/>
      <c r="G522" s="67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69"/>
      <c r="AE522" s="69"/>
      <c r="AF522" s="69"/>
      <c r="AG522" s="80"/>
      <c r="AH522" s="80"/>
      <c r="AI522" s="69"/>
      <c r="AJ522" s="69"/>
      <c r="AK522" s="80"/>
      <c r="AL522" s="80"/>
      <c r="AM522" s="69"/>
      <c r="AN522" s="69"/>
      <c r="AO522" s="80"/>
      <c r="AP522" s="80"/>
      <c r="AQ522" s="69"/>
      <c r="AR522" s="69"/>
      <c r="AS522" s="80"/>
      <c r="AT522" s="80"/>
      <c r="AU522" s="69"/>
      <c r="AV522" s="69"/>
      <c r="AW522" s="80"/>
      <c r="AX522" s="80"/>
      <c r="AY522" s="69"/>
      <c r="AZ522" s="69"/>
      <c r="BA522" s="80"/>
      <c r="BB522" s="80"/>
      <c r="BC522" s="69"/>
      <c r="BD522" s="69"/>
      <c r="BE522" s="80"/>
      <c r="BF522" s="80"/>
      <c r="BG522" s="69"/>
      <c r="BH522" s="69"/>
      <c r="BI522" s="80"/>
      <c r="BJ522" s="80"/>
      <c r="BK522" s="69"/>
      <c r="BL522" s="69"/>
      <c r="BM522" s="80"/>
      <c r="BN522" s="80"/>
      <c r="BO522" s="69"/>
      <c r="BP522" s="69"/>
      <c r="BQ522" s="80"/>
      <c r="BR522" s="80"/>
      <c r="BS522" s="69"/>
      <c r="BT522" s="69"/>
      <c r="BU522" s="80"/>
      <c r="BV522" s="80"/>
      <c r="BW522" s="69"/>
      <c r="BX522" s="69"/>
      <c r="BY522" s="80"/>
      <c r="BZ522" s="80"/>
      <c r="CA522" s="69"/>
      <c r="CB522" s="69"/>
      <c r="CC522" s="80"/>
      <c r="CD522" s="80"/>
      <c r="CE522" s="69"/>
      <c r="CF522" s="69"/>
      <c r="CG522" s="69"/>
      <c r="CH522" s="69"/>
      <c r="CI522" s="69"/>
      <c r="CJ522" s="69"/>
      <c r="CK522" s="68"/>
      <c r="CL522" s="69"/>
      <c r="CM522" s="67"/>
      <c r="CN522" s="67"/>
      <c r="CO522" s="68"/>
      <c r="CP522" s="69"/>
      <c r="CQ522" s="67"/>
      <c r="CR522" s="67"/>
      <c r="CS522" s="81"/>
      <c r="CT522" s="69"/>
      <c r="CU522" s="69"/>
      <c r="CV522" s="69"/>
      <c r="CW522" s="69"/>
      <c r="CX522" s="69"/>
      <c r="CY522" s="69"/>
      <c r="CZ522" s="69"/>
      <c r="DA522" s="69"/>
    </row>
    <row r="523" spans="2:105">
      <c r="B523" s="67"/>
      <c r="C523" s="67"/>
      <c r="D523" s="67"/>
      <c r="E523" s="68"/>
      <c r="F523" s="69"/>
      <c r="G523" s="67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69"/>
      <c r="AE523" s="69"/>
      <c r="AF523" s="69"/>
      <c r="AG523" s="80"/>
      <c r="AH523" s="80"/>
      <c r="AI523" s="69"/>
      <c r="AJ523" s="69"/>
      <c r="AK523" s="80"/>
      <c r="AL523" s="80"/>
      <c r="AM523" s="69"/>
      <c r="AN523" s="69"/>
      <c r="AO523" s="80"/>
      <c r="AP523" s="80"/>
      <c r="AQ523" s="69"/>
      <c r="AR523" s="69"/>
      <c r="AS523" s="80"/>
      <c r="AT523" s="80"/>
      <c r="AU523" s="69"/>
      <c r="AV523" s="69"/>
      <c r="AW523" s="80"/>
      <c r="AX523" s="80"/>
      <c r="AY523" s="69"/>
      <c r="AZ523" s="69"/>
      <c r="BA523" s="80"/>
      <c r="BB523" s="80"/>
      <c r="BC523" s="69"/>
      <c r="BD523" s="69"/>
      <c r="BE523" s="80"/>
      <c r="BF523" s="80"/>
      <c r="BG523" s="69"/>
      <c r="BH523" s="69"/>
      <c r="BI523" s="80"/>
      <c r="BJ523" s="80"/>
      <c r="BK523" s="69"/>
      <c r="BL523" s="69"/>
      <c r="BM523" s="80"/>
      <c r="BN523" s="80"/>
      <c r="BO523" s="69"/>
      <c r="BP523" s="69"/>
      <c r="BQ523" s="80"/>
      <c r="BR523" s="80"/>
      <c r="BS523" s="69"/>
      <c r="BT523" s="69"/>
      <c r="BU523" s="80"/>
      <c r="BV523" s="80"/>
      <c r="BW523" s="69"/>
      <c r="BX523" s="69"/>
      <c r="BY523" s="80"/>
      <c r="BZ523" s="80"/>
      <c r="CA523" s="69"/>
      <c r="CB523" s="69"/>
      <c r="CC523" s="80"/>
      <c r="CD523" s="80"/>
      <c r="CE523" s="69"/>
      <c r="CF523" s="69"/>
      <c r="CG523" s="69"/>
      <c r="CH523" s="69"/>
      <c r="CI523" s="69"/>
      <c r="CJ523" s="69"/>
      <c r="CK523" s="68"/>
      <c r="CL523" s="69"/>
      <c r="CM523" s="67"/>
      <c r="CN523" s="67"/>
      <c r="CO523" s="68"/>
      <c r="CP523" s="69"/>
      <c r="CQ523" s="67"/>
      <c r="CR523" s="67"/>
      <c r="CS523" s="81"/>
      <c r="CT523" s="69"/>
      <c r="CU523" s="69"/>
      <c r="CV523" s="69"/>
      <c r="CW523" s="69"/>
      <c r="CX523" s="69"/>
      <c r="CY523" s="69"/>
      <c r="CZ523" s="69"/>
      <c r="DA523" s="69"/>
    </row>
    <row r="524" spans="2:105">
      <c r="B524" s="67"/>
      <c r="C524" s="67"/>
      <c r="D524" s="67"/>
      <c r="E524" s="68"/>
      <c r="F524" s="69"/>
      <c r="G524" s="67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69"/>
      <c r="AE524" s="69"/>
      <c r="AF524" s="69"/>
      <c r="AG524" s="80"/>
      <c r="AH524" s="80"/>
      <c r="AI524" s="69"/>
      <c r="AJ524" s="69"/>
      <c r="AK524" s="80"/>
      <c r="AL524" s="80"/>
      <c r="AM524" s="69"/>
      <c r="AN524" s="69"/>
      <c r="AO524" s="80"/>
      <c r="AP524" s="80"/>
      <c r="AQ524" s="69"/>
      <c r="AR524" s="69"/>
      <c r="AS524" s="80"/>
      <c r="AT524" s="80"/>
      <c r="AU524" s="69"/>
      <c r="AV524" s="69"/>
      <c r="AW524" s="80"/>
      <c r="AX524" s="80"/>
      <c r="AY524" s="69"/>
      <c r="AZ524" s="69"/>
      <c r="BA524" s="80"/>
      <c r="BB524" s="80"/>
      <c r="BC524" s="69"/>
      <c r="BD524" s="69"/>
      <c r="BE524" s="80"/>
      <c r="BF524" s="80"/>
      <c r="BG524" s="69"/>
      <c r="BH524" s="69"/>
      <c r="BI524" s="80"/>
      <c r="BJ524" s="80"/>
      <c r="BK524" s="69"/>
      <c r="BL524" s="69"/>
      <c r="BM524" s="80"/>
      <c r="BN524" s="80"/>
      <c r="BO524" s="69"/>
      <c r="BP524" s="69"/>
      <c r="BQ524" s="80"/>
      <c r="BR524" s="80"/>
      <c r="BS524" s="69"/>
      <c r="BT524" s="69"/>
      <c r="BU524" s="80"/>
      <c r="BV524" s="80"/>
      <c r="BW524" s="69"/>
      <c r="BX524" s="69"/>
      <c r="BY524" s="80"/>
      <c r="BZ524" s="80"/>
      <c r="CA524" s="69"/>
      <c r="CB524" s="69"/>
      <c r="CC524" s="80"/>
      <c r="CD524" s="80"/>
      <c r="CE524" s="69"/>
      <c r="CF524" s="69"/>
      <c r="CG524" s="69"/>
      <c r="CH524" s="69"/>
      <c r="CI524" s="69"/>
      <c r="CJ524" s="69"/>
      <c r="CK524" s="68"/>
      <c r="CL524" s="69"/>
      <c r="CM524" s="67"/>
      <c r="CN524" s="67"/>
      <c r="CO524" s="68"/>
      <c r="CP524" s="69"/>
      <c r="CQ524" s="67"/>
      <c r="CR524" s="67"/>
      <c r="CS524" s="81"/>
      <c r="CT524" s="69"/>
      <c r="CU524" s="69"/>
      <c r="CV524" s="69"/>
      <c r="CW524" s="69"/>
      <c r="CX524" s="69"/>
      <c r="CY524" s="69"/>
      <c r="CZ524" s="69"/>
      <c r="DA524" s="69"/>
    </row>
    <row r="525" spans="2:105">
      <c r="B525" s="67"/>
      <c r="C525" s="67"/>
      <c r="D525" s="67"/>
      <c r="E525" s="68"/>
      <c r="F525" s="69"/>
      <c r="G525" s="67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69"/>
      <c r="AE525" s="69"/>
      <c r="AF525" s="69"/>
      <c r="AG525" s="80"/>
      <c r="AH525" s="80"/>
      <c r="AI525" s="69"/>
      <c r="AJ525" s="69"/>
      <c r="AK525" s="80"/>
      <c r="AL525" s="80"/>
      <c r="AM525" s="69"/>
      <c r="AN525" s="69"/>
      <c r="AO525" s="80"/>
      <c r="AP525" s="80"/>
      <c r="AQ525" s="69"/>
      <c r="AR525" s="69"/>
      <c r="AS525" s="80"/>
      <c r="AT525" s="80"/>
      <c r="AU525" s="69"/>
      <c r="AV525" s="69"/>
      <c r="AW525" s="80"/>
      <c r="AX525" s="80"/>
      <c r="AY525" s="69"/>
      <c r="AZ525" s="69"/>
      <c r="BA525" s="80"/>
      <c r="BB525" s="80"/>
      <c r="BC525" s="69"/>
      <c r="BD525" s="69"/>
      <c r="BE525" s="80"/>
      <c r="BF525" s="80"/>
      <c r="BG525" s="69"/>
      <c r="BH525" s="69"/>
      <c r="BI525" s="80"/>
      <c r="BJ525" s="80"/>
      <c r="BK525" s="69"/>
      <c r="BL525" s="69"/>
      <c r="BM525" s="80"/>
      <c r="BN525" s="80"/>
      <c r="BO525" s="69"/>
      <c r="BP525" s="69"/>
      <c r="BQ525" s="80"/>
      <c r="BR525" s="80"/>
      <c r="BS525" s="69"/>
      <c r="BT525" s="69"/>
      <c r="BU525" s="80"/>
      <c r="BV525" s="80"/>
      <c r="BW525" s="69"/>
      <c r="BX525" s="69"/>
      <c r="BY525" s="80"/>
      <c r="BZ525" s="80"/>
      <c r="CA525" s="69"/>
      <c r="CB525" s="69"/>
      <c r="CC525" s="80"/>
      <c r="CD525" s="80"/>
      <c r="CE525" s="69"/>
      <c r="CF525" s="69"/>
      <c r="CG525" s="69"/>
      <c r="CH525" s="69"/>
      <c r="CI525" s="69"/>
      <c r="CJ525" s="69"/>
      <c r="CK525" s="68"/>
      <c r="CL525" s="69"/>
      <c r="CM525" s="67"/>
      <c r="CN525" s="67"/>
      <c r="CO525" s="68"/>
      <c r="CP525" s="69"/>
      <c r="CQ525" s="67"/>
      <c r="CR525" s="67"/>
      <c r="CS525" s="81"/>
      <c r="CT525" s="69"/>
      <c r="CU525" s="69"/>
      <c r="CV525" s="69"/>
      <c r="CW525" s="69"/>
      <c r="CX525" s="69"/>
      <c r="CY525" s="69"/>
      <c r="CZ525" s="69"/>
      <c r="DA525" s="69"/>
    </row>
    <row r="526" spans="2:105">
      <c r="B526" s="67"/>
      <c r="C526" s="67"/>
      <c r="D526" s="67"/>
      <c r="E526" s="68"/>
      <c r="F526" s="69"/>
      <c r="G526" s="67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69"/>
      <c r="AE526" s="69"/>
      <c r="AF526" s="69"/>
      <c r="AG526" s="80"/>
      <c r="AH526" s="80"/>
      <c r="AI526" s="69"/>
      <c r="AJ526" s="69"/>
      <c r="AK526" s="80"/>
      <c r="AL526" s="80"/>
      <c r="AM526" s="69"/>
      <c r="AN526" s="69"/>
      <c r="AO526" s="80"/>
      <c r="AP526" s="80"/>
      <c r="AQ526" s="69"/>
      <c r="AR526" s="69"/>
      <c r="AS526" s="80"/>
      <c r="AT526" s="80"/>
      <c r="AU526" s="69"/>
      <c r="AV526" s="69"/>
      <c r="AW526" s="80"/>
      <c r="AX526" s="80"/>
      <c r="AY526" s="69"/>
      <c r="AZ526" s="69"/>
      <c r="BA526" s="80"/>
      <c r="BB526" s="80"/>
      <c r="BC526" s="69"/>
      <c r="BD526" s="69"/>
      <c r="BE526" s="80"/>
      <c r="BF526" s="80"/>
      <c r="BG526" s="69"/>
      <c r="BH526" s="69"/>
      <c r="BI526" s="80"/>
      <c r="BJ526" s="80"/>
      <c r="BK526" s="69"/>
      <c r="BL526" s="69"/>
      <c r="BM526" s="80"/>
      <c r="BN526" s="80"/>
      <c r="BO526" s="69"/>
      <c r="BP526" s="69"/>
      <c r="BQ526" s="80"/>
      <c r="BR526" s="80"/>
      <c r="BS526" s="69"/>
      <c r="BT526" s="69"/>
      <c r="BU526" s="80"/>
      <c r="BV526" s="80"/>
      <c r="BW526" s="69"/>
      <c r="BX526" s="69"/>
      <c r="BY526" s="80"/>
      <c r="BZ526" s="80"/>
      <c r="CA526" s="69"/>
      <c r="CB526" s="69"/>
      <c r="CC526" s="80"/>
      <c r="CD526" s="80"/>
      <c r="CE526" s="69"/>
      <c r="CF526" s="69"/>
      <c r="CG526" s="69"/>
      <c r="CH526" s="69"/>
      <c r="CI526" s="69"/>
      <c r="CJ526" s="69"/>
      <c r="CK526" s="68"/>
      <c r="CL526" s="69"/>
      <c r="CM526" s="67"/>
      <c r="CN526" s="67"/>
      <c r="CO526" s="68"/>
      <c r="CP526" s="69"/>
      <c r="CQ526" s="67"/>
      <c r="CR526" s="67"/>
      <c r="CS526" s="81"/>
      <c r="CT526" s="69"/>
      <c r="CU526" s="69"/>
      <c r="CV526" s="69"/>
      <c r="CW526" s="69"/>
      <c r="CX526" s="69"/>
      <c r="CY526" s="69"/>
      <c r="CZ526" s="69"/>
      <c r="DA526" s="69"/>
    </row>
    <row r="527" spans="2:105">
      <c r="B527" s="67"/>
      <c r="C527" s="67"/>
      <c r="D527" s="67"/>
      <c r="E527" s="68"/>
      <c r="F527" s="69"/>
      <c r="G527" s="67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69"/>
      <c r="AE527" s="69"/>
      <c r="AF527" s="69"/>
      <c r="AG527" s="80"/>
      <c r="AH527" s="80"/>
      <c r="AI527" s="69"/>
      <c r="AJ527" s="69"/>
      <c r="AK527" s="80"/>
      <c r="AL527" s="80"/>
      <c r="AM527" s="69"/>
      <c r="AN527" s="69"/>
      <c r="AO527" s="80"/>
      <c r="AP527" s="80"/>
      <c r="AQ527" s="69"/>
      <c r="AR527" s="69"/>
      <c r="AS527" s="80"/>
      <c r="AT527" s="80"/>
      <c r="AU527" s="69"/>
      <c r="AV527" s="69"/>
      <c r="AW527" s="80"/>
      <c r="AX527" s="80"/>
      <c r="AY527" s="69"/>
      <c r="AZ527" s="69"/>
      <c r="BA527" s="80"/>
      <c r="BB527" s="80"/>
      <c r="BC527" s="69"/>
      <c r="BD527" s="69"/>
      <c r="BE527" s="80"/>
      <c r="BF527" s="80"/>
      <c r="BG527" s="69"/>
      <c r="BH527" s="69"/>
      <c r="BI527" s="80"/>
      <c r="BJ527" s="80"/>
      <c r="BK527" s="69"/>
      <c r="BL527" s="69"/>
      <c r="BM527" s="80"/>
      <c r="BN527" s="80"/>
      <c r="BO527" s="69"/>
      <c r="BP527" s="69"/>
      <c r="BQ527" s="80"/>
      <c r="BR527" s="80"/>
      <c r="BS527" s="69"/>
      <c r="BT527" s="69"/>
      <c r="BU527" s="80"/>
      <c r="BV527" s="80"/>
      <c r="BW527" s="69"/>
      <c r="BX527" s="69"/>
      <c r="BY527" s="80"/>
      <c r="BZ527" s="80"/>
      <c r="CA527" s="69"/>
      <c r="CB527" s="69"/>
      <c r="CC527" s="80"/>
      <c r="CD527" s="80"/>
      <c r="CE527" s="69"/>
      <c r="CF527" s="69"/>
      <c r="CG527" s="69"/>
      <c r="CH527" s="69"/>
      <c r="CI527" s="69"/>
      <c r="CJ527" s="69"/>
      <c r="CK527" s="68"/>
      <c r="CL527" s="69"/>
      <c r="CM527" s="67"/>
      <c r="CN527" s="67"/>
      <c r="CO527" s="68"/>
      <c r="CP527" s="69"/>
      <c r="CQ527" s="67"/>
      <c r="CR527" s="67"/>
      <c r="CS527" s="81"/>
      <c r="CT527" s="69"/>
      <c r="CU527" s="69"/>
      <c r="CV527" s="69"/>
      <c r="CW527" s="69"/>
      <c r="CX527" s="69"/>
      <c r="CY527" s="69"/>
      <c r="CZ527" s="69"/>
      <c r="DA527" s="69"/>
    </row>
    <row r="528" spans="2:105">
      <c r="B528" s="67"/>
      <c r="C528" s="67"/>
      <c r="D528" s="67"/>
      <c r="E528" s="68"/>
      <c r="F528" s="69"/>
      <c r="G528" s="67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69"/>
      <c r="AE528" s="69"/>
      <c r="AF528" s="69"/>
      <c r="AG528" s="80"/>
      <c r="AH528" s="80"/>
      <c r="AI528" s="69"/>
      <c r="AJ528" s="69"/>
      <c r="AK528" s="80"/>
      <c r="AL528" s="80"/>
      <c r="AM528" s="69"/>
      <c r="AN528" s="69"/>
      <c r="AO528" s="80"/>
      <c r="AP528" s="80"/>
      <c r="AQ528" s="69"/>
      <c r="AR528" s="69"/>
      <c r="AS528" s="80"/>
      <c r="AT528" s="80"/>
      <c r="AU528" s="69"/>
      <c r="AV528" s="69"/>
      <c r="AW528" s="80"/>
      <c r="AX528" s="80"/>
      <c r="AY528" s="69"/>
      <c r="AZ528" s="69"/>
      <c r="BA528" s="80"/>
      <c r="BB528" s="80"/>
      <c r="BC528" s="69"/>
      <c r="BD528" s="69"/>
      <c r="BE528" s="80"/>
      <c r="BF528" s="80"/>
      <c r="BG528" s="69"/>
      <c r="BH528" s="69"/>
      <c r="BI528" s="80"/>
      <c r="BJ528" s="80"/>
      <c r="BK528" s="69"/>
      <c r="BL528" s="69"/>
      <c r="BM528" s="80"/>
      <c r="BN528" s="80"/>
      <c r="BO528" s="69"/>
      <c r="BP528" s="69"/>
      <c r="BQ528" s="80"/>
      <c r="BR528" s="80"/>
      <c r="BS528" s="69"/>
      <c r="BT528" s="69"/>
      <c r="BU528" s="80"/>
      <c r="BV528" s="80"/>
      <c r="BW528" s="69"/>
      <c r="BX528" s="69"/>
      <c r="BY528" s="80"/>
      <c r="BZ528" s="80"/>
      <c r="CA528" s="69"/>
      <c r="CB528" s="69"/>
      <c r="CC528" s="80"/>
      <c r="CD528" s="80"/>
      <c r="CE528" s="69"/>
      <c r="CF528" s="69"/>
      <c r="CG528" s="69"/>
      <c r="CH528" s="69"/>
      <c r="CI528" s="69"/>
      <c r="CJ528" s="69"/>
      <c r="CK528" s="68"/>
      <c r="CL528" s="69"/>
      <c r="CM528" s="67"/>
      <c r="CN528" s="67"/>
      <c r="CO528" s="68"/>
      <c r="CP528" s="69"/>
      <c r="CQ528" s="67"/>
      <c r="CR528" s="67"/>
      <c r="CS528" s="81"/>
      <c r="CT528" s="69"/>
      <c r="CU528" s="69"/>
      <c r="CV528" s="69"/>
      <c r="CW528" s="69"/>
      <c r="CX528" s="69"/>
      <c r="CY528" s="69"/>
      <c r="CZ528" s="69"/>
      <c r="DA528" s="69"/>
    </row>
    <row r="529" spans="2:105">
      <c r="B529" s="67"/>
      <c r="C529" s="67"/>
      <c r="D529" s="67"/>
      <c r="E529" s="68"/>
      <c r="F529" s="69"/>
      <c r="G529" s="67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69"/>
      <c r="AE529" s="69"/>
      <c r="AF529" s="69"/>
      <c r="AG529" s="80"/>
      <c r="AH529" s="80"/>
      <c r="AI529" s="69"/>
      <c r="AJ529" s="69"/>
      <c r="AK529" s="80"/>
      <c r="AL529" s="80"/>
      <c r="AM529" s="69"/>
      <c r="AN529" s="69"/>
      <c r="AO529" s="80"/>
      <c r="AP529" s="80"/>
      <c r="AQ529" s="69"/>
      <c r="AR529" s="69"/>
      <c r="AS529" s="80"/>
      <c r="AT529" s="80"/>
      <c r="AU529" s="69"/>
      <c r="AV529" s="69"/>
      <c r="AW529" s="80"/>
      <c r="AX529" s="80"/>
      <c r="AY529" s="69"/>
      <c r="AZ529" s="69"/>
      <c r="BA529" s="80"/>
      <c r="BB529" s="80"/>
      <c r="BC529" s="69"/>
      <c r="BD529" s="69"/>
      <c r="BE529" s="80"/>
      <c r="BF529" s="80"/>
      <c r="BG529" s="69"/>
      <c r="BH529" s="69"/>
      <c r="BI529" s="80"/>
      <c r="BJ529" s="80"/>
      <c r="BK529" s="69"/>
      <c r="BL529" s="69"/>
      <c r="BM529" s="80"/>
      <c r="BN529" s="80"/>
      <c r="BO529" s="69"/>
      <c r="BP529" s="69"/>
      <c r="BQ529" s="80"/>
      <c r="BR529" s="80"/>
      <c r="BS529" s="69"/>
      <c r="BT529" s="69"/>
      <c r="BU529" s="80"/>
      <c r="BV529" s="80"/>
      <c r="BW529" s="69"/>
      <c r="BX529" s="69"/>
      <c r="BY529" s="80"/>
      <c r="BZ529" s="80"/>
      <c r="CA529" s="69"/>
      <c r="CB529" s="69"/>
      <c r="CC529" s="80"/>
      <c r="CD529" s="80"/>
      <c r="CE529" s="69"/>
      <c r="CF529" s="69"/>
      <c r="CG529" s="69"/>
      <c r="CH529" s="69"/>
      <c r="CI529" s="69"/>
      <c r="CJ529" s="69"/>
      <c r="CK529" s="68"/>
      <c r="CL529" s="69"/>
      <c r="CM529" s="67"/>
      <c r="CN529" s="67"/>
      <c r="CO529" s="68"/>
      <c r="CP529" s="69"/>
      <c r="CQ529" s="67"/>
      <c r="CR529" s="67"/>
      <c r="CS529" s="81"/>
      <c r="CT529" s="69"/>
      <c r="CU529" s="69"/>
      <c r="CV529" s="69"/>
      <c r="CW529" s="69"/>
      <c r="CX529" s="69"/>
      <c r="CY529" s="69"/>
      <c r="CZ529" s="69"/>
      <c r="DA529" s="69"/>
    </row>
    <row r="530" spans="2:105">
      <c r="B530" s="67"/>
      <c r="C530" s="67"/>
      <c r="D530" s="67"/>
      <c r="E530" s="68"/>
      <c r="F530" s="69"/>
      <c r="G530" s="67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69"/>
      <c r="AE530" s="69"/>
      <c r="AF530" s="69"/>
      <c r="AG530" s="80"/>
      <c r="AH530" s="80"/>
      <c r="AI530" s="69"/>
      <c r="AJ530" s="69"/>
      <c r="AK530" s="80"/>
      <c r="AL530" s="80"/>
      <c r="AM530" s="69"/>
      <c r="AN530" s="69"/>
      <c r="AO530" s="80"/>
      <c r="AP530" s="80"/>
      <c r="AQ530" s="69"/>
      <c r="AR530" s="69"/>
      <c r="AS530" s="80"/>
      <c r="AT530" s="80"/>
      <c r="AU530" s="69"/>
      <c r="AV530" s="69"/>
      <c r="AW530" s="80"/>
      <c r="AX530" s="80"/>
      <c r="AY530" s="69"/>
      <c r="AZ530" s="69"/>
      <c r="BA530" s="80"/>
      <c r="BB530" s="80"/>
      <c r="BC530" s="69"/>
      <c r="BD530" s="69"/>
      <c r="BE530" s="80"/>
      <c r="BF530" s="80"/>
      <c r="BG530" s="69"/>
      <c r="BH530" s="69"/>
      <c r="BI530" s="80"/>
      <c r="BJ530" s="80"/>
      <c r="BK530" s="69"/>
      <c r="BL530" s="69"/>
      <c r="BM530" s="80"/>
      <c r="BN530" s="80"/>
      <c r="BO530" s="69"/>
      <c r="BP530" s="69"/>
      <c r="BQ530" s="80"/>
      <c r="BR530" s="80"/>
      <c r="BS530" s="69"/>
      <c r="BT530" s="69"/>
      <c r="BU530" s="80"/>
      <c r="BV530" s="80"/>
      <c r="BW530" s="69"/>
      <c r="BX530" s="69"/>
      <c r="BY530" s="80"/>
      <c r="BZ530" s="80"/>
      <c r="CA530" s="69"/>
      <c r="CB530" s="69"/>
      <c r="CC530" s="80"/>
      <c r="CD530" s="80"/>
      <c r="CE530" s="69"/>
      <c r="CF530" s="69"/>
      <c r="CG530" s="69"/>
      <c r="CH530" s="69"/>
      <c r="CI530" s="69"/>
      <c r="CJ530" s="69"/>
      <c r="CK530" s="68"/>
      <c r="CL530" s="69"/>
      <c r="CM530" s="67"/>
      <c r="CN530" s="67"/>
      <c r="CO530" s="68"/>
      <c r="CP530" s="69"/>
      <c r="CQ530" s="67"/>
      <c r="CR530" s="67"/>
      <c r="CS530" s="81"/>
      <c r="CT530" s="69"/>
      <c r="CU530" s="69"/>
      <c r="CV530" s="69"/>
      <c r="CW530" s="69"/>
      <c r="CX530" s="69"/>
      <c r="CY530" s="69"/>
      <c r="CZ530" s="69"/>
      <c r="DA530" s="69"/>
    </row>
    <row r="531" spans="2:105">
      <c r="B531" s="67"/>
      <c r="C531" s="67"/>
      <c r="D531" s="67"/>
      <c r="E531" s="68"/>
      <c r="F531" s="69"/>
      <c r="G531" s="67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69"/>
      <c r="AE531" s="69"/>
      <c r="AF531" s="69"/>
      <c r="AG531" s="80"/>
      <c r="AH531" s="80"/>
      <c r="AI531" s="69"/>
      <c r="AJ531" s="69"/>
      <c r="AK531" s="80"/>
      <c r="AL531" s="80"/>
      <c r="AM531" s="69"/>
      <c r="AN531" s="69"/>
      <c r="AO531" s="80"/>
      <c r="AP531" s="80"/>
      <c r="AQ531" s="69"/>
      <c r="AR531" s="69"/>
      <c r="AS531" s="80"/>
      <c r="AT531" s="80"/>
      <c r="AU531" s="69"/>
      <c r="AV531" s="69"/>
      <c r="AW531" s="80"/>
      <c r="AX531" s="80"/>
      <c r="AY531" s="69"/>
      <c r="AZ531" s="69"/>
      <c r="BA531" s="80"/>
      <c r="BB531" s="80"/>
      <c r="BC531" s="69"/>
      <c r="BD531" s="69"/>
      <c r="BE531" s="80"/>
      <c r="BF531" s="80"/>
      <c r="BG531" s="69"/>
      <c r="BH531" s="69"/>
      <c r="BI531" s="80"/>
      <c r="BJ531" s="80"/>
      <c r="BK531" s="69"/>
      <c r="BL531" s="69"/>
      <c r="BM531" s="80"/>
      <c r="BN531" s="80"/>
      <c r="BO531" s="69"/>
      <c r="BP531" s="69"/>
      <c r="BQ531" s="80"/>
      <c r="BR531" s="80"/>
      <c r="BS531" s="69"/>
      <c r="BT531" s="69"/>
      <c r="BU531" s="80"/>
      <c r="BV531" s="80"/>
      <c r="BW531" s="69"/>
      <c r="BX531" s="69"/>
      <c r="BY531" s="80"/>
      <c r="BZ531" s="80"/>
      <c r="CA531" s="69"/>
      <c r="CB531" s="69"/>
      <c r="CC531" s="80"/>
      <c r="CD531" s="80"/>
      <c r="CE531" s="69"/>
      <c r="CF531" s="69"/>
      <c r="CG531" s="69"/>
      <c r="CH531" s="69"/>
      <c r="CI531" s="69"/>
      <c r="CJ531" s="69"/>
      <c r="CK531" s="68"/>
      <c r="CL531" s="69"/>
      <c r="CM531" s="67"/>
      <c r="CN531" s="67"/>
      <c r="CO531" s="68"/>
      <c r="CP531" s="69"/>
      <c r="CQ531" s="67"/>
      <c r="CR531" s="67"/>
      <c r="CS531" s="81"/>
      <c r="CT531" s="69"/>
      <c r="CU531" s="69"/>
      <c r="CV531" s="69"/>
      <c r="CW531" s="69"/>
      <c r="CX531" s="69"/>
      <c r="CY531" s="69"/>
      <c r="CZ531" s="69"/>
      <c r="DA531" s="69"/>
    </row>
    <row r="532" spans="2:105">
      <c r="B532" s="67"/>
      <c r="C532" s="67"/>
      <c r="D532" s="67"/>
      <c r="E532" s="68"/>
      <c r="F532" s="69"/>
      <c r="G532" s="67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69"/>
      <c r="AE532" s="69"/>
      <c r="AF532" s="69"/>
      <c r="AG532" s="80"/>
      <c r="AH532" s="80"/>
      <c r="AI532" s="69"/>
      <c r="AJ532" s="69"/>
      <c r="AK532" s="80"/>
      <c r="AL532" s="80"/>
      <c r="AM532" s="69"/>
      <c r="AN532" s="69"/>
      <c r="AO532" s="80"/>
      <c r="AP532" s="80"/>
      <c r="AQ532" s="69"/>
      <c r="AR532" s="69"/>
      <c r="AS532" s="80"/>
      <c r="AT532" s="80"/>
      <c r="AU532" s="69"/>
      <c r="AV532" s="69"/>
      <c r="AW532" s="80"/>
      <c r="AX532" s="80"/>
      <c r="AY532" s="69"/>
      <c r="AZ532" s="69"/>
      <c r="BA532" s="80"/>
      <c r="BB532" s="80"/>
      <c r="BC532" s="69"/>
      <c r="BD532" s="69"/>
      <c r="BE532" s="80"/>
      <c r="BF532" s="80"/>
      <c r="BG532" s="69"/>
      <c r="BH532" s="69"/>
      <c r="BI532" s="80"/>
      <c r="BJ532" s="80"/>
      <c r="BK532" s="69"/>
      <c r="BL532" s="69"/>
      <c r="BM532" s="80"/>
      <c r="BN532" s="80"/>
      <c r="BO532" s="69"/>
      <c r="BP532" s="69"/>
      <c r="BQ532" s="80"/>
      <c r="BR532" s="80"/>
      <c r="BS532" s="69"/>
      <c r="BT532" s="69"/>
      <c r="BU532" s="80"/>
      <c r="BV532" s="80"/>
      <c r="BW532" s="69"/>
      <c r="BX532" s="69"/>
      <c r="BY532" s="80"/>
      <c r="BZ532" s="80"/>
      <c r="CA532" s="69"/>
      <c r="CB532" s="69"/>
      <c r="CC532" s="80"/>
      <c r="CD532" s="80"/>
      <c r="CE532" s="69"/>
      <c r="CF532" s="69"/>
      <c r="CG532" s="69"/>
      <c r="CH532" s="69"/>
      <c r="CI532" s="69"/>
      <c r="CJ532" s="69"/>
      <c r="CK532" s="68"/>
      <c r="CL532" s="69"/>
      <c r="CM532" s="67"/>
      <c r="CN532" s="67"/>
      <c r="CO532" s="68"/>
      <c r="CP532" s="69"/>
      <c r="CQ532" s="67"/>
      <c r="CR532" s="67"/>
      <c r="CS532" s="81"/>
      <c r="CT532" s="69"/>
      <c r="CU532" s="69"/>
      <c r="CV532" s="69"/>
      <c r="CW532" s="69"/>
      <c r="CX532" s="69"/>
      <c r="CY532" s="69"/>
      <c r="CZ532" s="69"/>
      <c r="DA532" s="69"/>
    </row>
    <row r="533" spans="2:105">
      <c r="B533" s="67"/>
      <c r="C533" s="67"/>
      <c r="D533" s="67"/>
      <c r="E533" s="68"/>
      <c r="F533" s="69"/>
      <c r="G533" s="67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69"/>
      <c r="AE533" s="69"/>
      <c r="AF533" s="69"/>
      <c r="AG533" s="80"/>
      <c r="AH533" s="80"/>
      <c r="AI533" s="69"/>
      <c r="AJ533" s="69"/>
      <c r="AK533" s="80"/>
      <c r="AL533" s="80"/>
      <c r="AM533" s="69"/>
      <c r="AN533" s="69"/>
      <c r="AO533" s="80"/>
      <c r="AP533" s="80"/>
      <c r="AQ533" s="69"/>
      <c r="AR533" s="69"/>
      <c r="AS533" s="80"/>
      <c r="AT533" s="80"/>
      <c r="AU533" s="69"/>
      <c r="AV533" s="69"/>
      <c r="AW533" s="80"/>
      <c r="AX533" s="80"/>
      <c r="AY533" s="69"/>
      <c r="AZ533" s="69"/>
      <c r="BA533" s="80"/>
      <c r="BB533" s="80"/>
      <c r="BC533" s="69"/>
      <c r="BD533" s="69"/>
      <c r="BE533" s="80"/>
      <c r="BF533" s="80"/>
      <c r="BG533" s="69"/>
      <c r="BH533" s="69"/>
      <c r="BI533" s="80"/>
      <c r="BJ533" s="80"/>
      <c r="BK533" s="69"/>
      <c r="BL533" s="69"/>
      <c r="BM533" s="80"/>
      <c r="BN533" s="80"/>
      <c r="BO533" s="69"/>
      <c r="BP533" s="69"/>
      <c r="BQ533" s="80"/>
      <c r="BR533" s="80"/>
      <c r="BS533" s="69"/>
      <c r="BT533" s="69"/>
      <c r="BU533" s="80"/>
      <c r="BV533" s="80"/>
      <c r="BW533" s="69"/>
      <c r="BX533" s="69"/>
      <c r="BY533" s="80"/>
      <c r="BZ533" s="80"/>
      <c r="CA533" s="69"/>
      <c r="CB533" s="69"/>
      <c r="CC533" s="80"/>
      <c r="CD533" s="80"/>
      <c r="CE533" s="69"/>
      <c r="CF533" s="69"/>
      <c r="CG533" s="69"/>
      <c r="CH533" s="69"/>
      <c r="CI533" s="69"/>
      <c r="CJ533" s="69"/>
      <c r="CK533" s="68"/>
      <c r="CL533" s="69"/>
      <c r="CM533" s="67"/>
      <c r="CN533" s="67"/>
      <c r="CO533" s="68"/>
      <c r="CP533" s="69"/>
      <c r="CQ533" s="67"/>
      <c r="CR533" s="67"/>
      <c r="CS533" s="81"/>
      <c r="CT533" s="69"/>
      <c r="CU533" s="69"/>
      <c r="CV533" s="69"/>
      <c r="CW533" s="69"/>
      <c r="CX533" s="69"/>
      <c r="CY533" s="69"/>
      <c r="CZ533" s="69"/>
      <c r="DA533" s="69"/>
    </row>
    <row r="534" spans="2:105">
      <c r="B534" s="67"/>
      <c r="C534" s="67"/>
      <c r="D534" s="67"/>
      <c r="E534" s="68"/>
      <c r="F534" s="69"/>
      <c r="G534" s="67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69"/>
      <c r="AE534" s="69"/>
      <c r="AF534" s="69"/>
      <c r="AG534" s="80"/>
      <c r="AH534" s="80"/>
      <c r="AI534" s="69"/>
      <c r="AJ534" s="69"/>
      <c r="AK534" s="80"/>
      <c r="AL534" s="80"/>
      <c r="AM534" s="69"/>
      <c r="AN534" s="69"/>
      <c r="AO534" s="80"/>
      <c r="AP534" s="80"/>
      <c r="AQ534" s="69"/>
      <c r="AR534" s="69"/>
      <c r="AS534" s="80"/>
      <c r="AT534" s="80"/>
      <c r="AU534" s="69"/>
      <c r="AV534" s="69"/>
      <c r="AW534" s="80"/>
      <c r="AX534" s="80"/>
      <c r="AY534" s="69"/>
      <c r="AZ534" s="69"/>
      <c r="BA534" s="80"/>
      <c r="BB534" s="80"/>
      <c r="BC534" s="69"/>
      <c r="BD534" s="69"/>
      <c r="BE534" s="80"/>
      <c r="BF534" s="80"/>
      <c r="BG534" s="69"/>
      <c r="BH534" s="69"/>
      <c r="BI534" s="80"/>
      <c r="BJ534" s="80"/>
      <c r="BK534" s="69"/>
      <c r="BL534" s="69"/>
      <c r="BM534" s="80"/>
      <c r="BN534" s="80"/>
      <c r="BO534" s="69"/>
      <c r="BP534" s="69"/>
      <c r="BQ534" s="80"/>
      <c r="BR534" s="80"/>
      <c r="BS534" s="69"/>
      <c r="BT534" s="69"/>
      <c r="BU534" s="80"/>
      <c r="BV534" s="80"/>
      <c r="BW534" s="69"/>
      <c r="BX534" s="69"/>
      <c r="BY534" s="80"/>
      <c r="BZ534" s="80"/>
      <c r="CA534" s="69"/>
      <c r="CB534" s="69"/>
      <c r="CC534" s="80"/>
      <c r="CD534" s="80"/>
      <c r="CE534" s="69"/>
      <c r="CF534" s="69"/>
      <c r="CG534" s="69"/>
      <c r="CH534" s="69"/>
      <c r="CI534" s="69"/>
      <c r="CJ534" s="69"/>
      <c r="CK534" s="68"/>
      <c r="CL534" s="69"/>
      <c r="CM534" s="67"/>
      <c r="CN534" s="67"/>
      <c r="CO534" s="68"/>
      <c r="CP534" s="69"/>
      <c r="CQ534" s="67"/>
      <c r="CR534" s="67"/>
      <c r="CS534" s="81"/>
      <c r="CT534" s="69"/>
      <c r="CU534" s="69"/>
      <c r="CV534" s="69"/>
      <c r="CW534" s="69"/>
      <c r="CX534" s="69"/>
      <c r="CY534" s="69"/>
      <c r="CZ534" s="69"/>
      <c r="DA534" s="69"/>
    </row>
    <row r="535" spans="2:105">
      <c r="B535" s="67"/>
      <c r="C535" s="67"/>
      <c r="D535" s="67"/>
      <c r="E535" s="68"/>
      <c r="F535" s="69"/>
      <c r="G535" s="67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69"/>
      <c r="AE535" s="69"/>
      <c r="AF535" s="69"/>
      <c r="AG535" s="80"/>
      <c r="AH535" s="80"/>
      <c r="AI535" s="69"/>
      <c r="AJ535" s="69"/>
      <c r="AK535" s="80"/>
      <c r="AL535" s="80"/>
      <c r="AM535" s="69"/>
      <c r="AN535" s="69"/>
      <c r="AO535" s="80"/>
      <c r="AP535" s="80"/>
      <c r="AQ535" s="69"/>
      <c r="AR535" s="69"/>
      <c r="AS535" s="80"/>
      <c r="AT535" s="80"/>
      <c r="AU535" s="69"/>
      <c r="AV535" s="69"/>
      <c r="AW535" s="80"/>
      <c r="AX535" s="80"/>
      <c r="AY535" s="69"/>
      <c r="AZ535" s="69"/>
      <c r="BA535" s="80"/>
      <c r="BB535" s="80"/>
      <c r="BC535" s="69"/>
      <c r="BD535" s="69"/>
      <c r="BE535" s="80"/>
      <c r="BF535" s="80"/>
      <c r="BG535" s="69"/>
      <c r="BH535" s="69"/>
      <c r="BI535" s="80"/>
      <c r="BJ535" s="80"/>
      <c r="BK535" s="69"/>
      <c r="BL535" s="69"/>
      <c r="BM535" s="80"/>
      <c r="BN535" s="80"/>
      <c r="BO535" s="69"/>
      <c r="BP535" s="69"/>
      <c r="BQ535" s="80"/>
      <c r="BR535" s="80"/>
      <c r="BS535" s="69"/>
      <c r="BT535" s="69"/>
      <c r="BU535" s="80"/>
      <c r="BV535" s="80"/>
      <c r="BW535" s="69"/>
      <c r="BX535" s="69"/>
      <c r="BY535" s="80"/>
      <c r="BZ535" s="80"/>
      <c r="CA535" s="69"/>
      <c r="CB535" s="69"/>
      <c r="CC535" s="80"/>
      <c r="CD535" s="80"/>
      <c r="CE535" s="69"/>
      <c r="CF535" s="69"/>
      <c r="CG535" s="69"/>
      <c r="CH535" s="69"/>
      <c r="CI535" s="69"/>
      <c r="CJ535" s="69"/>
      <c r="CK535" s="68"/>
      <c r="CL535" s="69"/>
      <c r="CM535" s="67"/>
      <c r="CN535" s="67"/>
      <c r="CO535" s="68"/>
      <c r="CP535" s="69"/>
      <c r="CQ535" s="67"/>
      <c r="CR535" s="67"/>
      <c r="CS535" s="81"/>
      <c r="CT535" s="69"/>
      <c r="CU535" s="69"/>
      <c r="CV535" s="69"/>
      <c r="CW535" s="69"/>
      <c r="CX535" s="69"/>
      <c r="CY535" s="69"/>
      <c r="CZ535" s="69"/>
      <c r="DA535" s="69"/>
    </row>
    <row r="536" spans="2:105">
      <c r="B536" s="67"/>
      <c r="C536" s="67"/>
      <c r="D536" s="67"/>
      <c r="E536" s="68"/>
      <c r="F536" s="69"/>
      <c r="G536" s="67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69"/>
      <c r="AE536" s="69"/>
      <c r="AF536" s="69"/>
      <c r="AG536" s="80"/>
      <c r="AH536" s="80"/>
      <c r="AI536" s="69"/>
      <c r="AJ536" s="69"/>
      <c r="AK536" s="80"/>
      <c r="AL536" s="80"/>
      <c r="AM536" s="69"/>
      <c r="AN536" s="69"/>
      <c r="AO536" s="80"/>
      <c r="AP536" s="80"/>
      <c r="AQ536" s="69"/>
      <c r="AR536" s="69"/>
      <c r="AS536" s="80"/>
      <c r="AT536" s="80"/>
      <c r="AU536" s="69"/>
      <c r="AV536" s="69"/>
      <c r="AW536" s="80"/>
      <c r="AX536" s="80"/>
      <c r="AY536" s="69"/>
      <c r="AZ536" s="69"/>
      <c r="BA536" s="80"/>
      <c r="BB536" s="80"/>
      <c r="BC536" s="69"/>
      <c r="BD536" s="69"/>
      <c r="BE536" s="80"/>
      <c r="BF536" s="80"/>
      <c r="BG536" s="69"/>
      <c r="BH536" s="69"/>
      <c r="BI536" s="80"/>
      <c r="BJ536" s="80"/>
      <c r="BK536" s="69"/>
      <c r="BL536" s="69"/>
      <c r="BM536" s="80"/>
      <c r="BN536" s="80"/>
      <c r="BO536" s="69"/>
      <c r="BP536" s="69"/>
      <c r="BQ536" s="80"/>
      <c r="BR536" s="80"/>
      <c r="BS536" s="69"/>
      <c r="BT536" s="69"/>
      <c r="BU536" s="80"/>
      <c r="BV536" s="80"/>
      <c r="BW536" s="69"/>
      <c r="BX536" s="69"/>
      <c r="BY536" s="80"/>
      <c r="BZ536" s="80"/>
      <c r="CA536" s="69"/>
      <c r="CB536" s="69"/>
      <c r="CC536" s="80"/>
      <c r="CD536" s="80"/>
      <c r="CE536" s="69"/>
      <c r="CF536" s="69"/>
      <c r="CG536" s="69"/>
      <c r="CH536" s="69"/>
      <c r="CI536" s="69"/>
      <c r="CJ536" s="69"/>
      <c r="CK536" s="68"/>
      <c r="CL536" s="69"/>
      <c r="CM536" s="67"/>
      <c r="CN536" s="67"/>
      <c r="CO536" s="68"/>
      <c r="CP536" s="69"/>
      <c r="CQ536" s="67"/>
      <c r="CR536" s="67"/>
      <c r="CS536" s="81"/>
      <c r="CT536" s="69"/>
      <c r="CU536" s="69"/>
      <c r="CV536" s="69"/>
      <c r="CW536" s="69"/>
      <c r="CX536" s="69"/>
      <c r="CY536" s="69"/>
      <c r="CZ536" s="69"/>
      <c r="DA536" s="69"/>
    </row>
    <row r="537" spans="2:105">
      <c r="B537" s="67"/>
      <c r="C537" s="67"/>
      <c r="D537" s="67"/>
      <c r="E537" s="68"/>
      <c r="F537" s="69"/>
      <c r="G537" s="67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69"/>
      <c r="AE537" s="69"/>
      <c r="AF537" s="69"/>
      <c r="AG537" s="80"/>
      <c r="AH537" s="80"/>
      <c r="AI537" s="69"/>
      <c r="AJ537" s="69"/>
      <c r="AK537" s="80"/>
      <c r="AL537" s="80"/>
      <c r="AM537" s="69"/>
      <c r="AN537" s="69"/>
      <c r="AO537" s="80"/>
      <c r="AP537" s="80"/>
      <c r="AQ537" s="69"/>
      <c r="AR537" s="69"/>
      <c r="AS537" s="80"/>
      <c r="AT537" s="80"/>
      <c r="AU537" s="69"/>
      <c r="AV537" s="69"/>
      <c r="AW537" s="80"/>
      <c r="AX537" s="80"/>
      <c r="AY537" s="69"/>
      <c r="AZ537" s="69"/>
      <c r="BA537" s="80"/>
      <c r="BB537" s="80"/>
      <c r="BC537" s="69"/>
      <c r="BD537" s="69"/>
      <c r="BE537" s="80"/>
      <c r="BF537" s="80"/>
      <c r="BG537" s="69"/>
      <c r="BH537" s="69"/>
      <c r="BI537" s="80"/>
      <c r="BJ537" s="80"/>
      <c r="BK537" s="69"/>
      <c r="BL537" s="69"/>
      <c r="BM537" s="80"/>
      <c r="BN537" s="80"/>
      <c r="BO537" s="69"/>
      <c r="BP537" s="69"/>
      <c r="BQ537" s="80"/>
      <c r="BR537" s="80"/>
      <c r="BS537" s="69"/>
      <c r="BT537" s="69"/>
      <c r="BU537" s="80"/>
      <c r="BV537" s="80"/>
      <c r="BW537" s="69"/>
      <c r="BX537" s="69"/>
      <c r="BY537" s="80"/>
      <c r="BZ537" s="80"/>
      <c r="CA537" s="69"/>
      <c r="CB537" s="69"/>
      <c r="CC537" s="80"/>
      <c r="CD537" s="80"/>
      <c r="CE537" s="69"/>
      <c r="CF537" s="69"/>
      <c r="CG537" s="69"/>
      <c r="CH537" s="69"/>
      <c r="CI537" s="69"/>
      <c r="CJ537" s="69"/>
      <c r="CK537" s="68"/>
      <c r="CL537" s="69"/>
      <c r="CM537" s="67"/>
      <c r="CN537" s="67"/>
      <c r="CO537" s="68"/>
      <c r="CP537" s="69"/>
      <c r="CQ537" s="67"/>
      <c r="CR537" s="67"/>
      <c r="CS537" s="81"/>
      <c r="CT537" s="69"/>
      <c r="CU537" s="69"/>
      <c r="CV537" s="69"/>
      <c r="CW537" s="69"/>
      <c r="CX537" s="69"/>
      <c r="CY537" s="69"/>
      <c r="CZ537" s="69"/>
      <c r="DA537" s="69"/>
    </row>
    <row r="538" spans="2:105">
      <c r="B538" s="67"/>
      <c r="C538" s="67"/>
      <c r="D538" s="67"/>
      <c r="E538" s="68"/>
      <c r="F538" s="69"/>
      <c r="G538" s="67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69"/>
      <c r="AE538" s="69"/>
      <c r="AF538" s="69"/>
      <c r="AG538" s="80"/>
      <c r="AH538" s="80"/>
      <c r="AI538" s="69"/>
      <c r="AJ538" s="69"/>
      <c r="AK538" s="80"/>
      <c r="AL538" s="80"/>
      <c r="AM538" s="69"/>
      <c r="AN538" s="69"/>
      <c r="AO538" s="80"/>
      <c r="AP538" s="80"/>
      <c r="AQ538" s="69"/>
      <c r="AR538" s="69"/>
      <c r="AS538" s="80"/>
      <c r="AT538" s="80"/>
      <c r="AU538" s="69"/>
      <c r="AV538" s="69"/>
      <c r="AW538" s="80"/>
      <c r="AX538" s="80"/>
      <c r="AY538" s="69"/>
      <c r="AZ538" s="69"/>
      <c r="BA538" s="80"/>
      <c r="BB538" s="80"/>
      <c r="BC538" s="69"/>
      <c r="BD538" s="69"/>
      <c r="BE538" s="80"/>
      <c r="BF538" s="80"/>
      <c r="BG538" s="69"/>
      <c r="BH538" s="69"/>
      <c r="BI538" s="80"/>
      <c r="BJ538" s="80"/>
      <c r="BK538" s="69"/>
      <c r="BL538" s="69"/>
      <c r="BM538" s="80"/>
      <c r="BN538" s="80"/>
      <c r="BO538" s="69"/>
      <c r="BP538" s="69"/>
      <c r="BQ538" s="80"/>
      <c r="BR538" s="80"/>
      <c r="BS538" s="69"/>
      <c r="BT538" s="69"/>
      <c r="BU538" s="80"/>
      <c r="BV538" s="80"/>
      <c r="BW538" s="69"/>
      <c r="BX538" s="69"/>
      <c r="BY538" s="80"/>
      <c r="BZ538" s="80"/>
      <c r="CA538" s="69"/>
      <c r="CB538" s="69"/>
      <c r="CC538" s="80"/>
      <c r="CD538" s="80"/>
      <c r="CE538" s="69"/>
      <c r="CF538" s="69"/>
      <c r="CG538" s="69"/>
      <c r="CH538" s="69"/>
      <c r="CI538" s="69"/>
      <c r="CJ538" s="69"/>
      <c r="CK538" s="68"/>
      <c r="CL538" s="69"/>
      <c r="CM538" s="67"/>
      <c r="CN538" s="67"/>
      <c r="CO538" s="68"/>
      <c r="CP538" s="69"/>
      <c r="CQ538" s="67"/>
      <c r="CR538" s="67"/>
      <c r="CS538" s="81"/>
      <c r="CT538" s="69"/>
      <c r="CU538" s="69"/>
      <c r="CV538" s="69"/>
      <c r="CW538" s="69"/>
      <c r="CX538" s="69"/>
      <c r="CY538" s="69"/>
      <c r="CZ538" s="69"/>
      <c r="DA538" s="69"/>
    </row>
    <row r="539" spans="2:105">
      <c r="B539" s="67"/>
      <c r="C539" s="67"/>
      <c r="D539" s="67"/>
      <c r="E539" s="68"/>
      <c r="F539" s="69"/>
      <c r="G539" s="67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69"/>
      <c r="AE539" s="69"/>
      <c r="AF539" s="69"/>
      <c r="AG539" s="80"/>
      <c r="AH539" s="80"/>
      <c r="AI539" s="69"/>
      <c r="AJ539" s="69"/>
      <c r="AK539" s="80"/>
      <c r="AL539" s="80"/>
      <c r="AM539" s="69"/>
      <c r="AN539" s="69"/>
      <c r="AO539" s="80"/>
      <c r="AP539" s="80"/>
      <c r="AQ539" s="69"/>
      <c r="AR539" s="69"/>
      <c r="AS539" s="80"/>
      <c r="AT539" s="80"/>
      <c r="AU539" s="69"/>
      <c r="AV539" s="69"/>
      <c r="AW539" s="80"/>
      <c r="AX539" s="80"/>
      <c r="AY539" s="69"/>
      <c r="AZ539" s="69"/>
      <c r="BA539" s="80"/>
      <c r="BB539" s="80"/>
      <c r="BC539" s="69"/>
      <c r="BD539" s="69"/>
      <c r="BE539" s="80"/>
      <c r="BF539" s="80"/>
      <c r="BG539" s="69"/>
      <c r="BH539" s="69"/>
      <c r="BI539" s="80"/>
      <c r="BJ539" s="80"/>
      <c r="BK539" s="69"/>
      <c r="BL539" s="69"/>
      <c r="BM539" s="80"/>
      <c r="BN539" s="80"/>
      <c r="BO539" s="69"/>
      <c r="BP539" s="69"/>
      <c r="BQ539" s="80"/>
      <c r="BR539" s="80"/>
      <c r="BS539" s="69"/>
      <c r="BT539" s="69"/>
      <c r="BU539" s="80"/>
      <c r="BV539" s="80"/>
      <c r="BW539" s="69"/>
      <c r="BX539" s="69"/>
      <c r="BY539" s="80"/>
      <c r="BZ539" s="80"/>
      <c r="CA539" s="69"/>
      <c r="CB539" s="69"/>
      <c r="CC539" s="80"/>
      <c r="CD539" s="80"/>
      <c r="CE539" s="69"/>
      <c r="CF539" s="69"/>
      <c r="CG539" s="69"/>
      <c r="CH539" s="69"/>
      <c r="CI539" s="69"/>
      <c r="CJ539" s="69"/>
      <c r="CK539" s="68"/>
      <c r="CL539" s="69"/>
      <c r="CM539" s="67"/>
      <c r="CN539" s="67"/>
      <c r="CO539" s="68"/>
      <c r="CP539" s="69"/>
      <c r="CQ539" s="67"/>
      <c r="CR539" s="67"/>
      <c r="CS539" s="81"/>
      <c r="CT539" s="69"/>
      <c r="CU539" s="69"/>
      <c r="CV539" s="69"/>
      <c r="CW539" s="69"/>
      <c r="CX539" s="69"/>
      <c r="CY539" s="69"/>
      <c r="CZ539" s="69"/>
      <c r="DA539" s="69"/>
    </row>
    <row r="540" spans="2:105">
      <c r="B540" s="67"/>
      <c r="C540" s="67"/>
      <c r="D540" s="67"/>
      <c r="E540" s="68"/>
      <c r="F540" s="69"/>
      <c r="G540" s="67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69"/>
      <c r="AE540" s="69"/>
      <c r="AF540" s="69"/>
      <c r="AG540" s="80"/>
      <c r="AH540" s="80"/>
      <c r="AI540" s="69"/>
      <c r="AJ540" s="69"/>
      <c r="AK540" s="80"/>
      <c r="AL540" s="80"/>
      <c r="AM540" s="69"/>
      <c r="AN540" s="69"/>
      <c r="AO540" s="80"/>
      <c r="AP540" s="80"/>
      <c r="AQ540" s="69"/>
      <c r="AR540" s="69"/>
      <c r="AS540" s="80"/>
      <c r="AT540" s="80"/>
      <c r="AU540" s="69"/>
      <c r="AV540" s="69"/>
      <c r="AW540" s="80"/>
      <c r="AX540" s="80"/>
      <c r="AY540" s="69"/>
      <c r="AZ540" s="69"/>
      <c r="BA540" s="80"/>
      <c r="BB540" s="80"/>
      <c r="BC540" s="69"/>
      <c r="BD540" s="69"/>
      <c r="BE540" s="80"/>
      <c r="BF540" s="80"/>
      <c r="BG540" s="69"/>
      <c r="BH540" s="69"/>
      <c r="BI540" s="80"/>
      <c r="BJ540" s="80"/>
      <c r="BK540" s="69"/>
      <c r="BL540" s="69"/>
      <c r="BM540" s="80"/>
      <c r="BN540" s="80"/>
      <c r="BO540" s="69"/>
      <c r="BP540" s="69"/>
      <c r="BQ540" s="80"/>
      <c r="BR540" s="80"/>
      <c r="BS540" s="69"/>
      <c r="BT540" s="69"/>
      <c r="BU540" s="80"/>
      <c r="BV540" s="80"/>
      <c r="BW540" s="69"/>
      <c r="BX540" s="69"/>
      <c r="BY540" s="80"/>
      <c r="BZ540" s="80"/>
      <c r="CA540" s="69"/>
      <c r="CB540" s="69"/>
      <c r="CC540" s="80"/>
      <c r="CD540" s="80"/>
      <c r="CE540" s="69"/>
      <c r="CF540" s="69"/>
      <c r="CG540" s="69"/>
      <c r="CH540" s="69"/>
      <c r="CI540" s="69"/>
      <c r="CJ540" s="69"/>
      <c r="CK540" s="68"/>
      <c r="CL540" s="69"/>
      <c r="CM540" s="67"/>
      <c r="CN540" s="67"/>
      <c r="CO540" s="68"/>
      <c r="CP540" s="69"/>
      <c r="CQ540" s="67"/>
      <c r="CR540" s="67"/>
      <c r="CS540" s="81"/>
      <c r="CT540" s="69"/>
      <c r="CU540" s="69"/>
      <c r="CV540" s="69"/>
      <c r="CW540" s="69"/>
      <c r="CX540" s="69"/>
      <c r="CY540" s="69"/>
      <c r="CZ540" s="69"/>
      <c r="DA540" s="69"/>
    </row>
    <row r="541" spans="2:105">
      <c r="B541" s="67"/>
      <c r="C541" s="67"/>
      <c r="D541" s="67"/>
      <c r="E541" s="68"/>
      <c r="F541" s="69"/>
      <c r="G541" s="67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69"/>
      <c r="AE541" s="69"/>
      <c r="AF541" s="69"/>
      <c r="AG541" s="80"/>
      <c r="AH541" s="80"/>
      <c r="AI541" s="69"/>
      <c r="AJ541" s="69"/>
      <c r="AK541" s="80"/>
      <c r="AL541" s="80"/>
      <c r="AM541" s="69"/>
      <c r="AN541" s="69"/>
      <c r="AO541" s="80"/>
      <c r="AP541" s="80"/>
      <c r="AQ541" s="69"/>
      <c r="AR541" s="69"/>
      <c r="AS541" s="80"/>
      <c r="AT541" s="80"/>
      <c r="AU541" s="69"/>
      <c r="AV541" s="69"/>
      <c r="AW541" s="80"/>
      <c r="AX541" s="80"/>
      <c r="AY541" s="69"/>
      <c r="AZ541" s="69"/>
      <c r="BA541" s="80"/>
      <c r="BB541" s="80"/>
      <c r="BC541" s="69"/>
      <c r="BD541" s="69"/>
      <c r="BE541" s="80"/>
      <c r="BF541" s="80"/>
      <c r="BG541" s="69"/>
      <c r="BH541" s="69"/>
      <c r="BI541" s="80"/>
      <c r="BJ541" s="80"/>
      <c r="BK541" s="69"/>
      <c r="BL541" s="69"/>
      <c r="BM541" s="80"/>
      <c r="BN541" s="80"/>
      <c r="BO541" s="69"/>
      <c r="BP541" s="69"/>
      <c r="BQ541" s="80"/>
      <c r="BR541" s="80"/>
      <c r="BS541" s="69"/>
      <c r="BT541" s="69"/>
      <c r="BU541" s="80"/>
      <c r="BV541" s="80"/>
      <c r="BW541" s="69"/>
      <c r="BX541" s="69"/>
      <c r="BY541" s="80"/>
      <c r="BZ541" s="80"/>
      <c r="CA541" s="69"/>
      <c r="CB541" s="69"/>
      <c r="CC541" s="80"/>
      <c r="CD541" s="80"/>
      <c r="CE541" s="69"/>
      <c r="CF541" s="69"/>
      <c r="CG541" s="69"/>
      <c r="CH541" s="69"/>
      <c r="CI541" s="69"/>
      <c r="CJ541" s="69"/>
      <c r="CK541" s="68"/>
      <c r="CL541" s="69"/>
      <c r="CM541" s="67"/>
      <c r="CN541" s="67"/>
      <c r="CO541" s="68"/>
      <c r="CP541" s="69"/>
      <c r="CQ541" s="67"/>
      <c r="CR541" s="67"/>
      <c r="CS541" s="81"/>
      <c r="CT541" s="69"/>
      <c r="CU541" s="69"/>
      <c r="CV541" s="69"/>
      <c r="CW541" s="69"/>
      <c r="CX541" s="69"/>
      <c r="CY541" s="69"/>
      <c r="CZ541" s="69"/>
      <c r="DA541" s="69"/>
    </row>
    <row r="542" spans="2:105">
      <c r="B542" s="67"/>
      <c r="C542" s="67"/>
      <c r="D542" s="67"/>
      <c r="E542" s="68"/>
      <c r="F542" s="69"/>
      <c r="G542" s="67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69"/>
      <c r="AE542" s="69"/>
      <c r="AF542" s="69"/>
      <c r="AG542" s="80"/>
      <c r="AH542" s="80"/>
      <c r="AI542" s="69"/>
      <c r="AJ542" s="69"/>
      <c r="AK542" s="80"/>
      <c r="AL542" s="80"/>
      <c r="AM542" s="69"/>
      <c r="AN542" s="69"/>
      <c r="AO542" s="80"/>
      <c r="AP542" s="80"/>
      <c r="AQ542" s="69"/>
      <c r="AR542" s="69"/>
      <c r="AS542" s="80"/>
      <c r="AT542" s="80"/>
      <c r="AU542" s="69"/>
      <c r="AV542" s="69"/>
      <c r="AW542" s="80"/>
      <c r="AX542" s="80"/>
      <c r="AY542" s="69"/>
      <c r="AZ542" s="69"/>
      <c r="BA542" s="80"/>
      <c r="BB542" s="80"/>
      <c r="BC542" s="69"/>
      <c r="BD542" s="69"/>
      <c r="BE542" s="80"/>
      <c r="BF542" s="80"/>
      <c r="BG542" s="69"/>
      <c r="BH542" s="69"/>
      <c r="BI542" s="80"/>
      <c r="BJ542" s="80"/>
      <c r="BK542" s="69"/>
      <c r="BL542" s="69"/>
      <c r="BM542" s="80"/>
      <c r="BN542" s="80"/>
      <c r="BO542" s="69"/>
      <c r="BP542" s="69"/>
      <c r="BQ542" s="80"/>
      <c r="BR542" s="80"/>
      <c r="BS542" s="69"/>
      <c r="BT542" s="69"/>
      <c r="BU542" s="80"/>
      <c r="BV542" s="80"/>
      <c r="BW542" s="69"/>
      <c r="BX542" s="69"/>
      <c r="BY542" s="80"/>
      <c r="BZ542" s="80"/>
      <c r="CA542" s="69"/>
      <c r="CB542" s="69"/>
      <c r="CC542" s="80"/>
      <c r="CD542" s="80"/>
      <c r="CE542" s="69"/>
      <c r="CF542" s="69"/>
      <c r="CG542" s="69"/>
      <c r="CH542" s="69"/>
      <c r="CI542" s="69"/>
      <c r="CJ542" s="69"/>
      <c r="CK542" s="68"/>
      <c r="CL542" s="69"/>
      <c r="CM542" s="67"/>
      <c r="CN542" s="67"/>
      <c r="CO542" s="68"/>
      <c r="CP542" s="69"/>
      <c r="CQ542" s="67"/>
      <c r="CR542" s="67"/>
      <c r="CS542" s="81"/>
      <c r="CT542" s="69"/>
      <c r="CU542" s="69"/>
      <c r="CV542" s="69"/>
      <c r="CW542" s="69"/>
      <c r="CX542" s="69"/>
      <c r="CY542" s="69"/>
      <c r="CZ542" s="69"/>
      <c r="DA542" s="69"/>
    </row>
    <row r="543" spans="2:105">
      <c r="B543" s="67"/>
      <c r="C543" s="67"/>
      <c r="D543" s="67"/>
      <c r="E543" s="68"/>
      <c r="F543" s="69"/>
      <c r="G543" s="67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69"/>
      <c r="AE543" s="69"/>
      <c r="AF543" s="69"/>
      <c r="AG543" s="80"/>
      <c r="AH543" s="80"/>
      <c r="AI543" s="69"/>
      <c r="AJ543" s="69"/>
      <c r="AK543" s="80"/>
      <c r="AL543" s="80"/>
      <c r="AM543" s="69"/>
      <c r="AN543" s="69"/>
      <c r="AO543" s="80"/>
      <c r="AP543" s="80"/>
      <c r="AQ543" s="69"/>
      <c r="AR543" s="69"/>
      <c r="AS543" s="80"/>
      <c r="AT543" s="80"/>
      <c r="AU543" s="69"/>
      <c r="AV543" s="69"/>
      <c r="AW543" s="80"/>
      <c r="AX543" s="80"/>
      <c r="AY543" s="69"/>
      <c r="AZ543" s="69"/>
      <c r="BA543" s="80"/>
      <c r="BB543" s="80"/>
      <c r="BC543" s="69"/>
      <c r="BD543" s="69"/>
      <c r="BE543" s="80"/>
      <c r="BF543" s="80"/>
      <c r="BG543" s="69"/>
      <c r="BH543" s="69"/>
      <c r="BI543" s="80"/>
      <c r="BJ543" s="80"/>
      <c r="BK543" s="69"/>
      <c r="BL543" s="69"/>
      <c r="BM543" s="80"/>
      <c r="BN543" s="80"/>
      <c r="BO543" s="69"/>
      <c r="BP543" s="69"/>
      <c r="BQ543" s="80"/>
      <c r="BR543" s="80"/>
      <c r="BS543" s="69"/>
      <c r="BT543" s="69"/>
      <c r="BU543" s="80"/>
      <c r="BV543" s="80"/>
      <c r="BW543" s="69"/>
      <c r="BX543" s="69"/>
      <c r="BY543" s="80"/>
      <c r="BZ543" s="80"/>
      <c r="CA543" s="69"/>
      <c r="CB543" s="69"/>
      <c r="CC543" s="80"/>
      <c r="CD543" s="80"/>
      <c r="CE543" s="69"/>
      <c r="CF543" s="69"/>
      <c r="CG543" s="69"/>
      <c r="CH543" s="69"/>
      <c r="CI543" s="69"/>
      <c r="CJ543" s="69"/>
      <c r="CK543" s="68"/>
      <c r="CL543" s="69"/>
      <c r="CM543" s="67"/>
      <c r="CN543" s="67"/>
      <c r="CO543" s="68"/>
      <c r="CP543" s="69"/>
      <c r="CQ543" s="67"/>
      <c r="CR543" s="67"/>
      <c r="CS543" s="81"/>
      <c r="CT543" s="69"/>
      <c r="CU543" s="69"/>
      <c r="CV543" s="69"/>
      <c r="CW543" s="69"/>
      <c r="CX543" s="69"/>
      <c r="CY543" s="69"/>
      <c r="CZ543" s="69"/>
      <c r="DA543" s="69"/>
    </row>
    <row r="544" spans="2:105">
      <c r="B544" s="67"/>
      <c r="C544" s="67"/>
      <c r="D544" s="67"/>
      <c r="E544" s="68"/>
      <c r="F544" s="69"/>
      <c r="G544" s="67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69"/>
      <c r="AE544" s="69"/>
      <c r="AF544" s="69"/>
      <c r="AG544" s="80"/>
      <c r="AH544" s="80"/>
      <c r="AI544" s="69"/>
      <c r="AJ544" s="69"/>
      <c r="AK544" s="80"/>
      <c r="AL544" s="80"/>
      <c r="AM544" s="69"/>
      <c r="AN544" s="69"/>
      <c r="AO544" s="80"/>
      <c r="AP544" s="80"/>
      <c r="AQ544" s="69"/>
      <c r="AR544" s="69"/>
      <c r="AS544" s="80"/>
      <c r="AT544" s="80"/>
      <c r="AU544" s="69"/>
      <c r="AV544" s="69"/>
      <c r="AW544" s="80"/>
      <c r="AX544" s="80"/>
      <c r="AY544" s="69"/>
      <c r="AZ544" s="69"/>
      <c r="BA544" s="80"/>
      <c r="BB544" s="80"/>
      <c r="BC544" s="69"/>
      <c r="BD544" s="69"/>
      <c r="BE544" s="80"/>
      <c r="BF544" s="80"/>
      <c r="BG544" s="69"/>
      <c r="BH544" s="69"/>
      <c r="BI544" s="80"/>
      <c r="BJ544" s="80"/>
      <c r="BK544" s="69"/>
      <c r="BL544" s="69"/>
      <c r="BM544" s="80"/>
      <c r="BN544" s="80"/>
      <c r="BO544" s="69"/>
      <c r="BP544" s="69"/>
      <c r="BQ544" s="80"/>
      <c r="BR544" s="80"/>
      <c r="BS544" s="69"/>
      <c r="BT544" s="69"/>
      <c r="BU544" s="80"/>
      <c r="BV544" s="80"/>
      <c r="BW544" s="69"/>
      <c r="BX544" s="69"/>
      <c r="BY544" s="80"/>
      <c r="BZ544" s="80"/>
      <c r="CA544" s="69"/>
      <c r="CB544" s="69"/>
      <c r="CC544" s="80"/>
      <c r="CD544" s="80"/>
      <c r="CE544" s="69"/>
      <c r="CF544" s="69"/>
      <c r="CG544" s="69"/>
      <c r="CH544" s="69"/>
      <c r="CI544" s="69"/>
      <c r="CJ544" s="69"/>
      <c r="CK544" s="68"/>
      <c r="CL544" s="69"/>
      <c r="CM544" s="67"/>
      <c r="CN544" s="67"/>
      <c r="CO544" s="68"/>
      <c r="CP544" s="69"/>
      <c r="CQ544" s="67"/>
      <c r="CR544" s="67"/>
      <c r="CS544" s="81"/>
      <c r="CT544" s="69"/>
      <c r="CU544" s="69"/>
      <c r="CV544" s="69"/>
      <c r="CW544" s="69"/>
      <c r="CX544" s="69"/>
      <c r="CY544" s="69"/>
      <c r="CZ544" s="69"/>
      <c r="DA544" s="69"/>
    </row>
    <row r="545" spans="2:105">
      <c r="B545" s="67"/>
      <c r="C545" s="67"/>
      <c r="D545" s="67"/>
      <c r="E545" s="68"/>
      <c r="F545" s="69"/>
      <c r="G545" s="67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69"/>
      <c r="AE545" s="69"/>
      <c r="AF545" s="69"/>
      <c r="AG545" s="80"/>
      <c r="AH545" s="80"/>
      <c r="AI545" s="69"/>
      <c r="AJ545" s="69"/>
      <c r="AK545" s="80"/>
      <c r="AL545" s="80"/>
      <c r="AM545" s="69"/>
      <c r="AN545" s="69"/>
      <c r="AO545" s="80"/>
      <c r="AP545" s="80"/>
      <c r="AQ545" s="69"/>
      <c r="AR545" s="69"/>
      <c r="AS545" s="80"/>
      <c r="AT545" s="80"/>
      <c r="AU545" s="69"/>
      <c r="AV545" s="69"/>
      <c r="AW545" s="80"/>
      <c r="AX545" s="80"/>
      <c r="AY545" s="69"/>
      <c r="AZ545" s="69"/>
      <c r="BA545" s="80"/>
      <c r="BB545" s="80"/>
      <c r="BC545" s="69"/>
      <c r="BD545" s="69"/>
      <c r="BE545" s="80"/>
      <c r="BF545" s="80"/>
      <c r="BG545" s="69"/>
      <c r="BH545" s="69"/>
      <c r="BI545" s="80"/>
      <c r="BJ545" s="80"/>
      <c r="BK545" s="69"/>
      <c r="BL545" s="69"/>
      <c r="BM545" s="80"/>
      <c r="BN545" s="80"/>
      <c r="BO545" s="69"/>
      <c r="BP545" s="69"/>
      <c r="BQ545" s="80"/>
      <c r="BR545" s="80"/>
      <c r="BS545" s="69"/>
      <c r="BT545" s="69"/>
      <c r="BU545" s="80"/>
      <c r="BV545" s="80"/>
      <c r="BW545" s="69"/>
      <c r="BX545" s="69"/>
      <c r="BY545" s="80"/>
      <c r="BZ545" s="80"/>
      <c r="CA545" s="69"/>
      <c r="CB545" s="69"/>
      <c r="CC545" s="80"/>
      <c r="CD545" s="80"/>
      <c r="CE545" s="69"/>
      <c r="CF545" s="69"/>
      <c r="CG545" s="69"/>
      <c r="CH545" s="69"/>
      <c r="CI545" s="69"/>
      <c r="CJ545" s="69"/>
      <c r="CK545" s="68"/>
      <c r="CL545" s="69"/>
      <c r="CM545" s="67"/>
      <c r="CN545" s="67"/>
      <c r="CO545" s="68"/>
      <c r="CP545" s="69"/>
      <c r="CQ545" s="67"/>
      <c r="CR545" s="67"/>
      <c r="CS545" s="81"/>
      <c r="CT545" s="69"/>
      <c r="CU545" s="69"/>
      <c r="CV545" s="69"/>
      <c r="CW545" s="69"/>
      <c r="CX545" s="69"/>
      <c r="CY545" s="69"/>
      <c r="CZ545" s="69"/>
      <c r="DA545" s="69"/>
    </row>
    <row r="546" spans="2:105">
      <c r="B546" s="67"/>
      <c r="C546" s="67"/>
      <c r="D546" s="67"/>
      <c r="E546" s="68"/>
      <c r="F546" s="69"/>
      <c r="G546" s="67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69"/>
      <c r="AE546" s="69"/>
      <c r="AF546" s="69"/>
      <c r="AG546" s="80"/>
      <c r="AH546" s="80"/>
      <c r="AI546" s="69"/>
      <c r="AJ546" s="69"/>
      <c r="AK546" s="80"/>
      <c r="AL546" s="80"/>
      <c r="AM546" s="69"/>
      <c r="AN546" s="69"/>
      <c r="AO546" s="80"/>
      <c r="AP546" s="80"/>
      <c r="AQ546" s="69"/>
      <c r="AR546" s="69"/>
      <c r="AS546" s="80"/>
      <c r="AT546" s="80"/>
      <c r="AU546" s="69"/>
      <c r="AV546" s="69"/>
      <c r="AW546" s="80"/>
      <c r="AX546" s="80"/>
      <c r="AY546" s="69"/>
      <c r="AZ546" s="69"/>
      <c r="BA546" s="80"/>
      <c r="BB546" s="80"/>
      <c r="BC546" s="69"/>
      <c r="BD546" s="69"/>
      <c r="BE546" s="80"/>
      <c r="BF546" s="80"/>
      <c r="BG546" s="69"/>
      <c r="BH546" s="69"/>
      <c r="BI546" s="80"/>
      <c r="BJ546" s="80"/>
      <c r="BK546" s="69"/>
      <c r="BL546" s="69"/>
      <c r="BM546" s="80"/>
      <c r="BN546" s="80"/>
      <c r="BO546" s="69"/>
      <c r="BP546" s="69"/>
      <c r="BQ546" s="80"/>
      <c r="BR546" s="80"/>
      <c r="BS546" s="69"/>
      <c r="BT546" s="69"/>
      <c r="BU546" s="80"/>
      <c r="BV546" s="80"/>
      <c r="BW546" s="69"/>
      <c r="BX546" s="69"/>
      <c r="BY546" s="80"/>
      <c r="BZ546" s="80"/>
      <c r="CA546" s="69"/>
      <c r="CB546" s="69"/>
      <c r="CC546" s="80"/>
      <c r="CD546" s="80"/>
      <c r="CE546" s="69"/>
      <c r="CF546" s="69"/>
      <c r="CG546" s="69"/>
      <c r="CH546" s="69"/>
      <c r="CI546" s="69"/>
      <c r="CJ546" s="69"/>
      <c r="CK546" s="68"/>
      <c r="CL546" s="69"/>
      <c r="CM546" s="67"/>
      <c r="CN546" s="67"/>
      <c r="CO546" s="68"/>
      <c r="CP546" s="69"/>
      <c r="CQ546" s="67"/>
      <c r="CR546" s="67"/>
      <c r="CS546" s="81"/>
      <c r="CT546" s="69"/>
      <c r="CU546" s="69"/>
      <c r="CV546" s="69"/>
      <c r="CW546" s="69"/>
      <c r="CX546" s="69"/>
      <c r="CY546" s="69"/>
      <c r="CZ546" s="69"/>
      <c r="DA546" s="69"/>
    </row>
    <row r="547" spans="2:105">
      <c r="B547" s="67"/>
      <c r="C547" s="67"/>
      <c r="D547" s="67"/>
      <c r="E547" s="68"/>
      <c r="F547" s="69"/>
      <c r="G547" s="67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69"/>
      <c r="AE547" s="69"/>
      <c r="AF547" s="69"/>
      <c r="AG547" s="80"/>
      <c r="AH547" s="80"/>
      <c r="AI547" s="69"/>
      <c r="AJ547" s="69"/>
      <c r="AK547" s="80"/>
      <c r="AL547" s="80"/>
      <c r="AM547" s="69"/>
      <c r="AN547" s="69"/>
      <c r="AO547" s="80"/>
      <c r="AP547" s="80"/>
      <c r="AQ547" s="69"/>
      <c r="AR547" s="69"/>
      <c r="AS547" s="80"/>
      <c r="AT547" s="80"/>
      <c r="AU547" s="69"/>
      <c r="AV547" s="69"/>
      <c r="AW547" s="80"/>
      <c r="AX547" s="80"/>
      <c r="AY547" s="69"/>
      <c r="AZ547" s="69"/>
      <c r="BA547" s="80"/>
      <c r="BB547" s="80"/>
      <c r="BC547" s="69"/>
      <c r="BD547" s="69"/>
      <c r="BE547" s="80"/>
      <c r="BF547" s="80"/>
      <c r="BG547" s="69"/>
      <c r="BH547" s="69"/>
      <c r="BI547" s="80"/>
      <c r="BJ547" s="80"/>
      <c r="BK547" s="69"/>
      <c r="BL547" s="69"/>
      <c r="BM547" s="80"/>
      <c r="BN547" s="80"/>
      <c r="BO547" s="69"/>
      <c r="BP547" s="69"/>
      <c r="BQ547" s="80"/>
      <c r="BR547" s="80"/>
      <c r="BS547" s="69"/>
      <c r="BT547" s="69"/>
      <c r="BU547" s="80"/>
      <c r="BV547" s="80"/>
      <c r="BW547" s="69"/>
      <c r="BX547" s="69"/>
      <c r="BY547" s="80"/>
      <c r="BZ547" s="80"/>
      <c r="CA547" s="69"/>
      <c r="CB547" s="69"/>
      <c r="CC547" s="80"/>
      <c r="CD547" s="80"/>
      <c r="CE547" s="69"/>
      <c r="CF547" s="69"/>
      <c r="CG547" s="69"/>
      <c r="CH547" s="69"/>
      <c r="CI547" s="69"/>
      <c r="CJ547" s="69"/>
      <c r="CK547" s="68"/>
      <c r="CL547" s="69"/>
      <c r="CM547" s="67"/>
      <c r="CN547" s="67"/>
      <c r="CO547" s="68"/>
      <c r="CP547" s="69"/>
      <c r="CQ547" s="67"/>
      <c r="CR547" s="67"/>
      <c r="CS547" s="81"/>
      <c r="CT547" s="69"/>
      <c r="CU547" s="69"/>
      <c r="CV547" s="69"/>
      <c r="CW547" s="69"/>
      <c r="CX547" s="69"/>
      <c r="CY547" s="69"/>
      <c r="CZ547" s="69"/>
      <c r="DA547" s="69"/>
    </row>
    <row r="548" spans="2:105">
      <c r="B548" s="67"/>
      <c r="C548" s="67"/>
      <c r="D548" s="67"/>
      <c r="E548" s="68"/>
      <c r="F548" s="69"/>
      <c r="G548" s="67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69"/>
      <c r="AE548" s="69"/>
      <c r="AF548" s="69"/>
      <c r="AG548" s="80"/>
      <c r="AH548" s="80"/>
      <c r="AI548" s="69"/>
      <c r="AJ548" s="69"/>
      <c r="AK548" s="80"/>
      <c r="AL548" s="80"/>
      <c r="AM548" s="69"/>
      <c r="AN548" s="69"/>
      <c r="AO548" s="80"/>
      <c r="AP548" s="80"/>
      <c r="AQ548" s="69"/>
      <c r="AR548" s="69"/>
      <c r="AS548" s="80"/>
      <c r="AT548" s="80"/>
      <c r="AU548" s="69"/>
      <c r="AV548" s="69"/>
      <c r="AW548" s="80"/>
      <c r="AX548" s="80"/>
      <c r="AY548" s="69"/>
      <c r="AZ548" s="69"/>
      <c r="BA548" s="80"/>
      <c r="BB548" s="80"/>
      <c r="BC548" s="69"/>
      <c r="BD548" s="69"/>
      <c r="BE548" s="80"/>
      <c r="BF548" s="80"/>
      <c r="BG548" s="69"/>
      <c r="BH548" s="69"/>
      <c r="BI548" s="80"/>
      <c r="BJ548" s="80"/>
      <c r="BK548" s="69"/>
      <c r="BL548" s="69"/>
      <c r="BM548" s="80"/>
      <c r="BN548" s="80"/>
      <c r="BO548" s="69"/>
      <c r="BP548" s="69"/>
      <c r="BQ548" s="80"/>
      <c r="BR548" s="80"/>
      <c r="BS548" s="69"/>
      <c r="BT548" s="69"/>
      <c r="BU548" s="80"/>
      <c r="BV548" s="80"/>
      <c r="BW548" s="69"/>
      <c r="BX548" s="69"/>
      <c r="BY548" s="80"/>
      <c r="BZ548" s="80"/>
      <c r="CA548" s="69"/>
      <c r="CB548" s="69"/>
      <c r="CC548" s="80"/>
      <c r="CD548" s="80"/>
      <c r="CE548" s="69"/>
      <c r="CF548" s="69"/>
      <c r="CG548" s="69"/>
      <c r="CH548" s="69"/>
      <c r="CI548" s="69"/>
      <c r="CJ548" s="69"/>
      <c r="CK548" s="68"/>
      <c r="CL548" s="69"/>
      <c r="CM548" s="67"/>
      <c r="CN548" s="67"/>
      <c r="CO548" s="68"/>
      <c r="CP548" s="69"/>
      <c r="CQ548" s="67"/>
      <c r="CR548" s="67"/>
      <c r="CS548" s="81"/>
      <c r="CT548" s="69"/>
      <c r="CU548" s="69"/>
      <c r="CV548" s="69"/>
      <c r="CW548" s="69"/>
      <c r="CX548" s="69"/>
      <c r="CY548" s="69"/>
      <c r="CZ548" s="69"/>
      <c r="DA548" s="69"/>
    </row>
    <row r="549" spans="2:105">
      <c r="B549" s="67"/>
      <c r="C549" s="67"/>
      <c r="D549" s="67"/>
      <c r="E549" s="68"/>
      <c r="F549" s="69"/>
      <c r="G549" s="67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69"/>
      <c r="AE549" s="69"/>
      <c r="AF549" s="69"/>
      <c r="AG549" s="80"/>
      <c r="AH549" s="80"/>
      <c r="AI549" s="69"/>
      <c r="AJ549" s="69"/>
      <c r="AK549" s="80"/>
      <c r="AL549" s="80"/>
      <c r="AM549" s="69"/>
      <c r="AN549" s="69"/>
      <c r="AO549" s="80"/>
      <c r="AP549" s="80"/>
      <c r="AQ549" s="69"/>
      <c r="AR549" s="69"/>
      <c r="AS549" s="80"/>
      <c r="AT549" s="80"/>
      <c r="AU549" s="69"/>
      <c r="AV549" s="69"/>
      <c r="AW549" s="80"/>
      <c r="AX549" s="80"/>
      <c r="AY549" s="69"/>
      <c r="AZ549" s="69"/>
      <c r="BA549" s="80"/>
      <c r="BB549" s="80"/>
      <c r="BC549" s="69"/>
      <c r="BD549" s="69"/>
      <c r="BE549" s="80"/>
      <c r="BF549" s="80"/>
      <c r="BG549" s="69"/>
      <c r="BH549" s="69"/>
      <c r="BI549" s="80"/>
      <c r="BJ549" s="80"/>
      <c r="BK549" s="69"/>
      <c r="BL549" s="69"/>
      <c r="BM549" s="80"/>
      <c r="BN549" s="80"/>
      <c r="BO549" s="69"/>
      <c r="BP549" s="69"/>
      <c r="BQ549" s="80"/>
      <c r="BR549" s="80"/>
      <c r="BS549" s="69"/>
      <c r="BT549" s="69"/>
      <c r="BU549" s="80"/>
      <c r="BV549" s="80"/>
      <c r="BW549" s="69"/>
      <c r="BX549" s="69"/>
      <c r="BY549" s="80"/>
      <c r="BZ549" s="80"/>
      <c r="CA549" s="69"/>
      <c r="CB549" s="69"/>
      <c r="CC549" s="80"/>
      <c r="CD549" s="80"/>
      <c r="CE549" s="69"/>
      <c r="CF549" s="69"/>
      <c r="CG549" s="69"/>
      <c r="CH549" s="69"/>
      <c r="CI549" s="69"/>
      <c r="CJ549" s="69"/>
      <c r="CK549" s="68"/>
      <c r="CL549" s="69"/>
      <c r="CM549" s="67"/>
      <c r="CN549" s="67"/>
      <c r="CO549" s="68"/>
      <c r="CP549" s="69"/>
      <c r="CQ549" s="67"/>
      <c r="CR549" s="67"/>
      <c r="CS549" s="81"/>
      <c r="CT549" s="69"/>
      <c r="CU549" s="69"/>
      <c r="CV549" s="69"/>
      <c r="CW549" s="69"/>
      <c r="CX549" s="69"/>
      <c r="CY549" s="69"/>
      <c r="CZ549" s="69"/>
      <c r="DA549" s="69"/>
    </row>
    <row r="550" spans="2:105">
      <c r="B550" s="67"/>
      <c r="C550" s="67"/>
      <c r="D550" s="67"/>
      <c r="E550" s="68"/>
      <c r="F550" s="69"/>
      <c r="G550" s="67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69"/>
      <c r="AE550" s="69"/>
      <c r="AF550" s="69"/>
      <c r="AG550" s="80"/>
      <c r="AH550" s="80"/>
      <c r="AI550" s="69"/>
      <c r="AJ550" s="69"/>
      <c r="AK550" s="80"/>
      <c r="AL550" s="80"/>
      <c r="AM550" s="69"/>
      <c r="AN550" s="69"/>
      <c r="AO550" s="80"/>
      <c r="AP550" s="80"/>
      <c r="AQ550" s="69"/>
      <c r="AR550" s="69"/>
      <c r="AS550" s="80"/>
      <c r="AT550" s="80"/>
      <c r="AU550" s="69"/>
      <c r="AV550" s="69"/>
      <c r="AW550" s="80"/>
      <c r="AX550" s="80"/>
      <c r="AY550" s="69"/>
      <c r="AZ550" s="69"/>
      <c r="BA550" s="80"/>
      <c r="BB550" s="80"/>
      <c r="BC550" s="69"/>
      <c r="BD550" s="69"/>
      <c r="BE550" s="80"/>
      <c r="BF550" s="80"/>
      <c r="BG550" s="69"/>
      <c r="BH550" s="69"/>
      <c r="BI550" s="80"/>
      <c r="BJ550" s="80"/>
      <c r="BK550" s="69"/>
      <c r="BL550" s="69"/>
      <c r="BM550" s="80"/>
      <c r="BN550" s="80"/>
      <c r="BO550" s="69"/>
      <c r="BP550" s="69"/>
      <c r="BQ550" s="80"/>
      <c r="BR550" s="80"/>
      <c r="BS550" s="69"/>
      <c r="BT550" s="69"/>
      <c r="BU550" s="80"/>
      <c r="BV550" s="80"/>
      <c r="BW550" s="69"/>
      <c r="BX550" s="69"/>
      <c r="BY550" s="80"/>
      <c r="BZ550" s="80"/>
      <c r="CA550" s="69"/>
      <c r="CB550" s="69"/>
      <c r="CC550" s="80"/>
      <c r="CD550" s="80"/>
      <c r="CE550" s="69"/>
      <c r="CF550" s="69"/>
      <c r="CG550" s="69"/>
      <c r="CH550" s="69"/>
      <c r="CI550" s="69"/>
      <c r="CJ550" s="69"/>
      <c r="CK550" s="68"/>
      <c r="CL550" s="69"/>
      <c r="CM550" s="67"/>
      <c r="CN550" s="67"/>
      <c r="CO550" s="68"/>
      <c r="CP550" s="69"/>
      <c r="CQ550" s="67"/>
      <c r="CR550" s="67"/>
      <c r="CS550" s="81"/>
      <c r="CT550" s="69"/>
      <c r="CU550" s="69"/>
      <c r="CV550" s="69"/>
      <c r="CW550" s="69"/>
      <c r="CX550" s="69"/>
      <c r="CY550" s="69"/>
      <c r="CZ550" s="69"/>
      <c r="DA550" s="69"/>
    </row>
    <row r="551" spans="2:105">
      <c r="B551" s="67"/>
      <c r="C551" s="67"/>
      <c r="D551" s="67"/>
      <c r="E551" s="68"/>
      <c r="F551" s="69"/>
      <c r="G551" s="67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69"/>
      <c r="AE551" s="69"/>
      <c r="AF551" s="69"/>
      <c r="AG551" s="80"/>
      <c r="AH551" s="80"/>
      <c r="AI551" s="69"/>
      <c r="AJ551" s="69"/>
      <c r="AK551" s="80"/>
      <c r="AL551" s="80"/>
      <c r="AM551" s="69"/>
      <c r="AN551" s="69"/>
      <c r="AO551" s="80"/>
      <c r="AP551" s="80"/>
      <c r="AQ551" s="69"/>
      <c r="AR551" s="69"/>
      <c r="AS551" s="80"/>
      <c r="AT551" s="80"/>
      <c r="AU551" s="69"/>
      <c r="AV551" s="69"/>
      <c r="AW551" s="80"/>
      <c r="AX551" s="80"/>
      <c r="AY551" s="69"/>
      <c r="AZ551" s="69"/>
      <c r="BA551" s="80"/>
      <c r="BB551" s="80"/>
      <c r="BC551" s="69"/>
      <c r="BD551" s="69"/>
      <c r="BE551" s="80"/>
      <c r="BF551" s="80"/>
      <c r="BG551" s="69"/>
      <c r="BH551" s="69"/>
      <c r="BI551" s="80"/>
      <c r="BJ551" s="80"/>
      <c r="BK551" s="69"/>
      <c r="BL551" s="69"/>
      <c r="BM551" s="80"/>
      <c r="BN551" s="80"/>
      <c r="BO551" s="69"/>
      <c r="BP551" s="69"/>
      <c r="BQ551" s="80"/>
      <c r="BR551" s="80"/>
      <c r="BS551" s="69"/>
      <c r="BT551" s="69"/>
      <c r="BU551" s="80"/>
      <c r="BV551" s="80"/>
      <c r="BW551" s="69"/>
      <c r="BX551" s="69"/>
      <c r="BY551" s="80"/>
      <c r="BZ551" s="80"/>
      <c r="CA551" s="69"/>
      <c r="CB551" s="69"/>
      <c r="CC551" s="80"/>
      <c r="CD551" s="80"/>
      <c r="CE551" s="69"/>
      <c r="CF551" s="69"/>
      <c r="CG551" s="69"/>
      <c r="CH551" s="69"/>
      <c r="CI551" s="69"/>
      <c r="CJ551" s="69"/>
      <c r="CK551" s="68"/>
      <c r="CL551" s="69"/>
      <c r="CM551" s="67"/>
      <c r="CN551" s="67"/>
      <c r="CO551" s="68"/>
      <c r="CP551" s="69"/>
      <c r="CQ551" s="67"/>
      <c r="CR551" s="67"/>
      <c r="CS551" s="81"/>
      <c r="CT551" s="69"/>
      <c r="CU551" s="69"/>
      <c r="CV551" s="69"/>
      <c r="CW551" s="69"/>
      <c r="CX551" s="69"/>
      <c r="CY551" s="69"/>
      <c r="CZ551" s="69"/>
      <c r="DA551" s="69"/>
    </row>
    <row r="552" spans="2:105">
      <c r="B552" s="67"/>
      <c r="C552" s="67"/>
      <c r="D552" s="67"/>
      <c r="E552" s="68"/>
      <c r="F552" s="69"/>
      <c r="G552" s="67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69"/>
      <c r="AE552" s="69"/>
      <c r="AF552" s="69"/>
      <c r="AG552" s="80"/>
      <c r="AH552" s="80"/>
      <c r="AI552" s="69"/>
      <c r="AJ552" s="69"/>
      <c r="AK552" s="80"/>
      <c r="AL552" s="80"/>
      <c r="AM552" s="69"/>
      <c r="AN552" s="69"/>
      <c r="AO552" s="80"/>
      <c r="AP552" s="80"/>
      <c r="AQ552" s="69"/>
      <c r="AR552" s="69"/>
      <c r="AS552" s="80"/>
      <c r="AT552" s="80"/>
      <c r="AU552" s="69"/>
      <c r="AV552" s="69"/>
      <c r="AW552" s="80"/>
      <c r="AX552" s="80"/>
      <c r="AY552" s="69"/>
      <c r="AZ552" s="69"/>
      <c r="BA552" s="80"/>
      <c r="BB552" s="80"/>
      <c r="BC552" s="69"/>
      <c r="BD552" s="69"/>
      <c r="BE552" s="80"/>
      <c r="BF552" s="80"/>
      <c r="BG552" s="69"/>
      <c r="BH552" s="69"/>
      <c r="BI552" s="80"/>
      <c r="BJ552" s="80"/>
      <c r="BK552" s="69"/>
      <c r="BL552" s="69"/>
      <c r="BM552" s="80"/>
      <c r="BN552" s="80"/>
      <c r="BO552" s="69"/>
      <c r="BP552" s="69"/>
      <c r="BQ552" s="80"/>
      <c r="BR552" s="80"/>
      <c r="BS552" s="69"/>
      <c r="BT552" s="69"/>
      <c r="BU552" s="80"/>
      <c r="BV552" s="80"/>
      <c r="BW552" s="69"/>
      <c r="BX552" s="69"/>
      <c r="BY552" s="80"/>
      <c r="BZ552" s="80"/>
      <c r="CA552" s="69"/>
      <c r="CB552" s="69"/>
      <c r="CC552" s="80"/>
      <c r="CD552" s="80"/>
      <c r="CE552" s="69"/>
      <c r="CF552" s="69"/>
      <c r="CG552" s="69"/>
      <c r="CH552" s="69"/>
      <c r="CI552" s="69"/>
      <c r="CJ552" s="69"/>
      <c r="CK552" s="68"/>
      <c r="CL552" s="69"/>
      <c r="CM552" s="67"/>
      <c r="CN552" s="67"/>
      <c r="CO552" s="68"/>
      <c r="CP552" s="69"/>
      <c r="CQ552" s="67"/>
      <c r="CR552" s="67"/>
      <c r="CS552" s="81"/>
      <c r="CT552" s="69"/>
      <c r="CU552" s="69"/>
      <c r="CV552" s="69"/>
      <c r="CW552" s="69"/>
      <c r="CX552" s="69"/>
      <c r="CY552" s="69"/>
      <c r="CZ552" s="69"/>
      <c r="DA552" s="69"/>
    </row>
    <row r="553" spans="2:105">
      <c r="B553" s="67"/>
      <c r="C553" s="67"/>
      <c r="D553" s="67"/>
      <c r="E553" s="68"/>
      <c r="F553" s="69"/>
      <c r="G553" s="67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69"/>
      <c r="AE553" s="69"/>
      <c r="AF553" s="69"/>
      <c r="AG553" s="80"/>
      <c r="AH553" s="80"/>
      <c r="AI553" s="69"/>
      <c r="AJ553" s="69"/>
      <c r="AK553" s="80"/>
      <c r="AL553" s="80"/>
      <c r="AM553" s="69"/>
      <c r="AN553" s="69"/>
      <c r="AO553" s="80"/>
      <c r="AP553" s="80"/>
      <c r="AQ553" s="69"/>
      <c r="AR553" s="69"/>
      <c r="AS553" s="80"/>
      <c r="AT553" s="80"/>
      <c r="AU553" s="69"/>
      <c r="AV553" s="69"/>
      <c r="AW553" s="80"/>
      <c r="AX553" s="80"/>
      <c r="AY553" s="69"/>
      <c r="AZ553" s="69"/>
      <c r="BA553" s="80"/>
      <c r="BB553" s="80"/>
      <c r="BC553" s="69"/>
      <c r="BD553" s="69"/>
      <c r="BE553" s="80"/>
      <c r="BF553" s="80"/>
      <c r="BG553" s="69"/>
      <c r="BH553" s="69"/>
      <c r="BI553" s="80"/>
      <c r="BJ553" s="80"/>
      <c r="BK553" s="69"/>
      <c r="BL553" s="69"/>
      <c r="BM553" s="80"/>
      <c r="BN553" s="80"/>
      <c r="BO553" s="69"/>
      <c r="BP553" s="69"/>
      <c r="BQ553" s="80"/>
      <c r="BR553" s="80"/>
      <c r="BS553" s="69"/>
      <c r="BT553" s="69"/>
      <c r="BU553" s="80"/>
      <c r="BV553" s="80"/>
      <c r="BW553" s="69"/>
      <c r="BX553" s="69"/>
      <c r="BY553" s="80"/>
      <c r="BZ553" s="80"/>
      <c r="CA553" s="69"/>
      <c r="CB553" s="69"/>
      <c r="CC553" s="80"/>
      <c r="CD553" s="80"/>
      <c r="CE553" s="69"/>
      <c r="CF553" s="69"/>
      <c r="CG553" s="69"/>
      <c r="CH553" s="69"/>
      <c r="CI553" s="69"/>
      <c r="CJ553" s="69"/>
      <c r="CK553" s="68"/>
      <c r="CL553" s="69"/>
      <c r="CM553" s="67"/>
      <c r="CN553" s="67"/>
      <c r="CO553" s="68"/>
      <c r="CP553" s="69"/>
      <c r="CQ553" s="67"/>
      <c r="CR553" s="67"/>
      <c r="CS553" s="81"/>
      <c r="CT553" s="69"/>
      <c r="CU553" s="69"/>
      <c r="CV553" s="69"/>
      <c r="CW553" s="69"/>
      <c r="CX553" s="69"/>
      <c r="CY553" s="69"/>
      <c r="CZ553" s="69"/>
      <c r="DA553" s="69"/>
    </row>
    <row r="554" spans="2:105">
      <c r="B554" s="67"/>
      <c r="C554" s="67"/>
      <c r="D554" s="67"/>
      <c r="E554" s="68"/>
      <c r="F554" s="69"/>
      <c r="G554" s="67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69"/>
      <c r="AE554" s="69"/>
      <c r="AF554" s="69"/>
      <c r="AG554" s="80"/>
      <c r="AH554" s="80"/>
      <c r="AI554" s="69"/>
      <c r="AJ554" s="69"/>
      <c r="AK554" s="80"/>
      <c r="AL554" s="80"/>
      <c r="AM554" s="69"/>
      <c r="AN554" s="69"/>
      <c r="AO554" s="80"/>
      <c r="AP554" s="80"/>
      <c r="AQ554" s="69"/>
      <c r="AR554" s="69"/>
      <c r="AS554" s="80"/>
      <c r="AT554" s="80"/>
      <c r="AU554" s="69"/>
      <c r="AV554" s="69"/>
      <c r="AW554" s="80"/>
      <c r="AX554" s="80"/>
      <c r="AY554" s="69"/>
      <c r="AZ554" s="69"/>
      <c r="BA554" s="80"/>
      <c r="BB554" s="80"/>
      <c r="BC554" s="69"/>
      <c r="BD554" s="69"/>
      <c r="BE554" s="80"/>
      <c r="BF554" s="80"/>
      <c r="BG554" s="69"/>
      <c r="BH554" s="69"/>
      <c r="BI554" s="80"/>
      <c r="BJ554" s="80"/>
      <c r="BK554" s="69"/>
      <c r="BL554" s="69"/>
      <c r="BM554" s="80"/>
      <c r="BN554" s="80"/>
      <c r="BO554" s="69"/>
      <c r="BP554" s="69"/>
      <c r="BQ554" s="80"/>
      <c r="BR554" s="80"/>
      <c r="BS554" s="69"/>
      <c r="BT554" s="69"/>
      <c r="BU554" s="80"/>
      <c r="BV554" s="80"/>
      <c r="BW554" s="69"/>
      <c r="BX554" s="69"/>
      <c r="BY554" s="80"/>
      <c r="BZ554" s="80"/>
      <c r="CA554" s="69"/>
      <c r="CB554" s="69"/>
      <c r="CC554" s="80"/>
      <c r="CD554" s="80"/>
      <c r="CE554" s="69"/>
      <c r="CF554" s="69"/>
      <c r="CG554" s="69"/>
      <c r="CH554" s="69"/>
      <c r="CI554" s="69"/>
      <c r="CJ554" s="69"/>
      <c r="CK554" s="68"/>
      <c r="CL554" s="69"/>
      <c r="CM554" s="67"/>
      <c r="CN554" s="67"/>
      <c r="CO554" s="68"/>
      <c r="CP554" s="69"/>
      <c r="CQ554" s="67"/>
      <c r="CR554" s="67"/>
      <c r="CS554" s="81"/>
      <c r="CT554" s="69"/>
      <c r="CU554" s="69"/>
      <c r="CV554" s="69"/>
      <c r="CW554" s="69"/>
      <c r="CX554" s="69"/>
      <c r="CY554" s="69"/>
      <c r="CZ554" s="69"/>
      <c r="DA554" s="69"/>
    </row>
    <row r="555" spans="2:105">
      <c r="B555" s="67"/>
      <c r="C555" s="67"/>
      <c r="D555" s="67"/>
      <c r="E555" s="68"/>
      <c r="F555" s="69"/>
      <c r="G555" s="67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69"/>
      <c r="AE555" s="69"/>
      <c r="AF555" s="69"/>
      <c r="AG555" s="80"/>
      <c r="AH555" s="80"/>
      <c r="AI555" s="69"/>
      <c r="AJ555" s="69"/>
      <c r="AK555" s="80"/>
      <c r="AL555" s="80"/>
      <c r="AM555" s="69"/>
      <c r="AN555" s="69"/>
      <c r="AO555" s="80"/>
      <c r="AP555" s="80"/>
      <c r="AQ555" s="69"/>
      <c r="AR555" s="69"/>
      <c r="AS555" s="80"/>
      <c r="AT555" s="80"/>
      <c r="AU555" s="69"/>
      <c r="AV555" s="69"/>
      <c r="AW555" s="80"/>
      <c r="AX555" s="80"/>
      <c r="AY555" s="69"/>
      <c r="AZ555" s="69"/>
      <c r="BA555" s="80"/>
      <c r="BB555" s="80"/>
      <c r="BC555" s="69"/>
      <c r="BD555" s="69"/>
      <c r="BE555" s="80"/>
      <c r="BF555" s="80"/>
      <c r="BG555" s="69"/>
      <c r="BH555" s="69"/>
      <c r="BI555" s="80"/>
      <c r="BJ555" s="80"/>
      <c r="BK555" s="69"/>
      <c r="BL555" s="69"/>
      <c r="BM555" s="80"/>
      <c r="BN555" s="80"/>
      <c r="BO555" s="69"/>
      <c r="BP555" s="69"/>
      <c r="BQ555" s="80"/>
      <c r="BR555" s="80"/>
      <c r="BS555" s="69"/>
      <c r="BT555" s="69"/>
      <c r="BU555" s="80"/>
      <c r="BV555" s="80"/>
      <c r="BW555" s="69"/>
      <c r="BX555" s="69"/>
      <c r="BY555" s="80"/>
      <c r="BZ555" s="80"/>
      <c r="CA555" s="69"/>
      <c r="CB555" s="69"/>
      <c r="CC555" s="80"/>
      <c r="CD555" s="80"/>
      <c r="CE555" s="69"/>
      <c r="CF555" s="69"/>
      <c r="CG555" s="69"/>
      <c r="CH555" s="69"/>
      <c r="CI555" s="69"/>
      <c r="CJ555" s="69"/>
      <c r="CK555" s="68"/>
      <c r="CL555" s="69"/>
      <c r="CM555" s="67"/>
      <c r="CN555" s="67"/>
      <c r="CO555" s="68"/>
      <c r="CP555" s="69"/>
      <c r="CQ555" s="67"/>
      <c r="CR555" s="67"/>
      <c r="CS555" s="81"/>
      <c r="CT555" s="69"/>
      <c r="CU555" s="69"/>
      <c r="CV555" s="69"/>
      <c r="CW555" s="69"/>
      <c r="CX555" s="69"/>
      <c r="CY555" s="69"/>
      <c r="CZ555" s="69"/>
      <c r="DA555" s="69"/>
    </row>
    <row r="556" spans="2:105">
      <c r="B556" s="67"/>
      <c r="C556" s="67"/>
      <c r="D556" s="67"/>
      <c r="E556" s="68"/>
      <c r="F556" s="69"/>
      <c r="G556" s="67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69"/>
      <c r="AE556" s="69"/>
      <c r="AF556" s="69"/>
      <c r="AG556" s="80"/>
      <c r="AH556" s="80"/>
      <c r="AI556" s="69"/>
      <c r="AJ556" s="69"/>
      <c r="AK556" s="80"/>
      <c r="AL556" s="80"/>
      <c r="AM556" s="69"/>
      <c r="AN556" s="69"/>
      <c r="AO556" s="80"/>
      <c r="AP556" s="80"/>
      <c r="AQ556" s="69"/>
      <c r="AR556" s="69"/>
      <c r="AS556" s="80"/>
      <c r="AT556" s="80"/>
      <c r="AU556" s="69"/>
      <c r="AV556" s="69"/>
      <c r="AW556" s="80"/>
      <c r="AX556" s="80"/>
      <c r="AY556" s="69"/>
      <c r="AZ556" s="69"/>
      <c r="BA556" s="80"/>
      <c r="BB556" s="80"/>
      <c r="BC556" s="69"/>
      <c r="BD556" s="69"/>
      <c r="BE556" s="80"/>
      <c r="BF556" s="80"/>
      <c r="BG556" s="69"/>
      <c r="BH556" s="69"/>
      <c r="BI556" s="80"/>
      <c r="BJ556" s="80"/>
      <c r="BK556" s="69"/>
      <c r="BL556" s="69"/>
      <c r="BM556" s="80"/>
      <c r="BN556" s="80"/>
      <c r="BO556" s="69"/>
      <c r="BP556" s="69"/>
      <c r="BQ556" s="80"/>
      <c r="BR556" s="80"/>
      <c r="BS556" s="69"/>
      <c r="BT556" s="69"/>
      <c r="BU556" s="80"/>
      <c r="BV556" s="80"/>
      <c r="BW556" s="69"/>
      <c r="BX556" s="69"/>
      <c r="BY556" s="80"/>
      <c r="BZ556" s="80"/>
      <c r="CA556" s="69"/>
      <c r="CB556" s="69"/>
      <c r="CC556" s="80"/>
      <c r="CD556" s="80"/>
      <c r="CE556" s="69"/>
      <c r="CF556" s="69"/>
      <c r="CG556" s="69"/>
      <c r="CH556" s="69"/>
      <c r="CI556" s="69"/>
      <c r="CJ556" s="69"/>
      <c r="CK556" s="68"/>
      <c r="CL556" s="69"/>
      <c r="CM556" s="67"/>
      <c r="CN556" s="67"/>
      <c r="CO556" s="68"/>
      <c r="CP556" s="69"/>
      <c r="CQ556" s="67"/>
      <c r="CR556" s="67"/>
      <c r="CS556" s="81"/>
      <c r="CT556" s="69"/>
      <c r="CU556" s="69"/>
      <c r="CV556" s="69"/>
      <c r="CW556" s="69"/>
      <c r="CX556" s="69"/>
      <c r="CY556" s="69"/>
      <c r="CZ556" s="69"/>
      <c r="DA556" s="69"/>
    </row>
    <row r="557" spans="2:105">
      <c r="B557" s="67"/>
      <c r="C557" s="67"/>
      <c r="D557" s="67"/>
      <c r="E557" s="68"/>
      <c r="F557" s="69"/>
      <c r="G557" s="67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69"/>
      <c r="AE557" s="69"/>
      <c r="AF557" s="69"/>
      <c r="AG557" s="80"/>
      <c r="AH557" s="80"/>
      <c r="AI557" s="69"/>
      <c r="AJ557" s="69"/>
      <c r="AK557" s="80"/>
      <c r="AL557" s="80"/>
      <c r="AM557" s="69"/>
      <c r="AN557" s="69"/>
      <c r="AO557" s="80"/>
      <c r="AP557" s="80"/>
      <c r="AQ557" s="69"/>
      <c r="AR557" s="69"/>
      <c r="AS557" s="80"/>
      <c r="AT557" s="80"/>
      <c r="AU557" s="69"/>
      <c r="AV557" s="69"/>
      <c r="AW557" s="80"/>
      <c r="AX557" s="80"/>
      <c r="AY557" s="69"/>
      <c r="AZ557" s="69"/>
      <c r="BA557" s="80"/>
      <c r="BB557" s="80"/>
      <c r="BC557" s="69"/>
      <c r="BD557" s="69"/>
      <c r="BE557" s="80"/>
      <c r="BF557" s="80"/>
      <c r="BG557" s="69"/>
      <c r="BH557" s="69"/>
      <c r="BI557" s="80"/>
      <c r="BJ557" s="80"/>
      <c r="BK557" s="69"/>
      <c r="BL557" s="69"/>
      <c r="BM557" s="80"/>
      <c r="BN557" s="80"/>
      <c r="BO557" s="69"/>
      <c r="BP557" s="69"/>
      <c r="BQ557" s="80"/>
      <c r="BR557" s="80"/>
      <c r="BS557" s="69"/>
      <c r="BT557" s="69"/>
      <c r="BU557" s="80"/>
      <c r="BV557" s="80"/>
      <c r="BW557" s="69"/>
      <c r="BX557" s="69"/>
      <c r="BY557" s="80"/>
      <c r="BZ557" s="80"/>
      <c r="CA557" s="69"/>
      <c r="CB557" s="69"/>
      <c r="CC557" s="80"/>
      <c r="CD557" s="80"/>
      <c r="CE557" s="69"/>
      <c r="CF557" s="69"/>
      <c r="CG557" s="69"/>
      <c r="CH557" s="69"/>
      <c r="CI557" s="69"/>
      <c r="CJ557" s="69"/>
      <c r="CK557" s="68"/>
      <c r="CL557" s="69"/>
      <c r="CM557" s="67"/>
      <c r="CN557" s="67"/>
      <c r="CO557" s="68"/>
      <c r="CP557" s="69"/>
      <c r="CQ557" s="67"/>
      <c r="CR557" s="67"/>
      <c r="CS557" s="81"/>
      <c r="CT557" s="69"/>
      <c r="CU557" s="69"/>
      <c r="CV557" s="69"/>
      <c r="CW557" s="69"/>
      <c r="CX557" s="69"/>
      <c r="CY557" s="69"/>
      <c r="CZ557" s="69"/>
      <c r="DA557" s="69"/>
    </row>
    <row r="558" spans="2:105">
      <c r="B558" s="67"/>
      <c r="C558" s="67"/>
      <c r="D558" s="67"/>
      <c r="E558" s="68"/>
      <c r="F558" s="69"/>
      <c r="G558" s="67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69"/>
      <c r="AE558" s="69"/>
      <c r="AF558" s="69"/>
      <c r="AG558" s="80"/>
      <c r="AH558" s="80"/>
      <c r="AI558" s="69"/>
      <c r="AJ558" s="69"/>
      <c r="AK558" s="80"/>
      <c r="AL558" s="80"/>
      <c r="AM558" s="69"/>
      <c r="AN558" s="69"/>
      <c r="AO558" s="80"/>
      <c r="AP558" s="80"/>
      <c r="AQ558" s="69"/>
      <c r="AR558" s="69"/>
      <c r="AS558" s="80"/>
      <c r="AT558" s="80"/>
      <c r="AU558" s="69"/>
      <c r="AV558" s="69"/>
      <c r="AW558" s="80"/>
      <c r="AX558" s="80"/>
      <c r="AY558" s="69"/>
      <c r="AZ558" s="69"/>
      <c r="BA558" s="80"/>
      <c r="BB558" s="80"/>
      <c r="BC558" s="69"/>
      <c r="BD558" s="69"/>
      <c r="BE558" s="80"/>
      <c r="BF558" s="80"/>
      <c r="BG558" s="69"/>
      <c r="BH558" s="69"/>
      <c r="BI558" s="80"/>
      <c r="BJ558" s="80"/>
      <c r="BK558" s="69"/>
      <c r="BL558" s="69"/>
      <c r="BM558" s="80"/>
      <c r="BN558" s="80"/>
      <c r="BO558" s="69"/>
      <c r="BP558" s="69"/>
      <c r="BQ558" s="80"/>
      <c r="BR558" s="80"/>
      <c r="BS558" s="69"/>
      <c r="BT558" s="69"/>
      <c r="BU558" s="80"/>
      <c r="BV558" s="80"/>
      <c r="BW558" s="69"/>
      <c r="BX558" s="69"/>
      <c r="BY558" s="80"/>
      <c r="BZ558" s="80"/>
      <c r="CA558" s="69"/>
      <c r="CB558" s="69"/>
      <c r="CC558" s="80"/>
      <c r="CD558" s="80"/>
      <c r="CE558" s="69"/>
      <c r="CF558" s="69"/>
      <c r="CG558" s="69"/>
      <c r="CH558" s="69"/>
      <c r="CI558" s="69"/>
      <c r="CJ558" s="69"/>
      <c r="CK558" s="68"/>
      <c r="CL558" s="69"/>
      <c r="CM558" s="67"/>
      <c r="CN558" s="67"/>
      <c r="CO558" s="68"/>
      <c r="CP558" s="69"/>
      <c r="CQ558" s="67"/>
      <c r="CR558" s="67"/>
      <c r="CS558" s="81"/>
      <c r="CT558" s="69"/>
      <c r="CU558" s="69"/>
      <c r="CV558" s="69"/>
      <c r="CW558" s="69"/>
      <c r="CX558" s="69"/>
      <c r="CY558" s="69"/>
      <c r="CZ558" s="69"/>
      <c r="DA558" s="69"/>
    </row>
    <row r="559" spans="2:105">
      <c r="B559" s="67"/>
      <c r="C559" s="67"/>
      <c r="D559" s="67"/>
      <c r="E559" s="68"/>
      <c r="F559" s="69"/>
      <c r="G559" s="67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69"/>
      <c r="AE559" s="69"/>
      <c r="AF559" s="69"/>
      <c r="AG559" s="80"/>
      <c r="AH559" s="80"/>
      <c r="AI559" s="69"/>
      <c r="AJ559" s="69"/>
      <c r="AK559" s="80"/>
      <c r="AL559" s="80"/>
      <c r="AM559" s="69"/>
      <c r="AN559" s="69"/>
      <c r="AO559" s="80"/>
      <c r="AP559" s="80"/>
      <c r="AQ559" s="69"/>
      <c r="AR559" s="69"/>
      <c r="AS559" s="80"/>
      <c r="AT559" s="80"/>
      <c r="AU559" s="69"/>
      <c r="AV559" s="69"/>
      <c r="AW559" s="80"/>
      <c r="AX559" s="80"/>
      <c r="AY559" s="69"/>
      <c r="AZ559" s="69"/>
      <c r="BA559" s="80"/>
      <c r="BB559" s="80"/>
      <c r="BC559" s="69"/>
      <c r="BD559" s="69"/>
      <c r="BE559" s="80"/>
      <c r="BF559" s="80"/>
      <c r="BG559" s="69"/>
      <c r="BH559" s="69"/>
      <c r="BI559" s="80"/>
      <c r="BJ559" s="80"/>
      <c r="BK559" s="69"/>
      <c r="BL559" s="69"/>
      <c r="BM559" s="80"/>
      <c r="BN559" s="80"/>
      <c r="BO559" s="69"/>
      <c r="BP559" s="69"/>
      <c r="BQ559" s="80"/>
      <c r="BR559" s="80"/>
      <c r="BS559" s="69"/>
      <c r="BT559" s="69"/>
      <c r="BU559" s="80"/>
      <c r="BV559" s="80"/>
      <c r="BW559" s="69"/>
      <c r="BX559" s="69"/>
      <c r="BY559" s="80"/>
      <c r="BZ559" s="80"/>
      <c r="CA559" s="69"/>
      <c r="CB559" s="69"/>
      <c r="CC559" s="80"/>
      <c r="CD559" s="80"/>
      <c r="CE559" s="69"/>
      <c r="CF559" s="69"/>
      <c r="CG559" s="69"/>
      <c r="CH559" s="69"/>
      <c r="CI559" s="69"/>
      <c r="CJ559" s="69"/>
      <c r="CK559" s="68"/>
      <c r="CL559" s="69"/>
      <c r="CM559" s="67"/>
      <c r="CN559" s="67"/>
      <c r="CO559" s="68"/>
      <c r="CP559" s="69"/>
      <c r="CQ559" s="67"/>
      <c r="CR559" s="67"/>
      <c r="CS559" s="81"/>
      <c r="CT559" s="69"/>
      <c r="CU559" s="69"/>
      <c r="CV559" s="69"/>
      <c r="CW559" s="69"/>
      <c r="CX559" s="69"/>
      <c r="CY559" s="69"/>
      <c r="CZ559" s="69"/>
      <c r="DA559" s="69"/>
    </row>
    <row r="560" spans="2:105">
      <c r="B560" s="67"/>
      <c r="C560" s="67"/>
      <c r="D560" s="67"/>
      <c r="E560" s="68"/>
      <c r="F560" s="69"/>
      <c r="G560" s="67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69"/>
      <c r="AE560" s="69"/>
      <c r="AF560" s="69"/>
      <c r="AG560" s="80"/>
      <c r="AH560" s="80"/>
      <c r="AI560" s="69"/>
      <c r="AJ560" s="69"/>
      <c r="AK560" s="80"/>
      <c r="AL560" s="80"/>
      <c r="AM560" s="69"/>
      <c r="AN560" s="69"/>
      <c r="AO560" s="80"/>
      <c r="AP560" s="80"/>
      <c r="AQ560" s="69"/>
      <c r="AR560" s="69"/>
      <c r="AS560" s="80"/>
      <c r="AT560" s="80"/>
      <c r="AU560" s="69"/>
      <c r="AV560" s="69"/>
      <c r="AW560" s="80"/>
      <c r="AX560" s="80"/>
      <c r="AY560" s="69"/>
      <c r="AZ560" s="69"/>
      <c r="BA560" s="80"/>
      <c r="BB560" s="80"/>
      <c r="BC560" s="69"/>
      <c r="BD560" s="69"/>
      <c r="BE560" s="80"/>
      <c r="BF560" s="80"/>
      <c r="BG560" s="69"/>
      <c r="BH560" s="69"/>
      <c r="BI560" s="80"/>
      <c r="BJ560" s="80"/>
      <c r="BK560" s="69"/>
      <c r="BL560" s="69"/>
      <c r="BM560" s="80"/>
      <c r="BN560" s="80"/>
      <c r="BO560" s="69"/>
      <c r="BP560" s="69"/>
      <c r="BQ560" s="80"/>
      <c r="BR560" s="80"/>
      <c r="BS560" s="69"/>
      <c r="BT560" s="69"/>
      <c r="BU560" s="80"/>
      <c r="BV560" s="80"/>
      <c r="BW560" s="69"/>
      <c r="BX560" s="69"/>
      <c r="BY560" s="80"/>
      <c r="BZ560" s="80"/>
      <c r="CA560" s="69"/>
      <c r="CB560" s="69"/>
      <c r="CC560" s="80"/>
      <c r="CD560" s="80"/>
      <c r="CE560" s="69"/>
      <c r="CF560" s="69"/>
      <c r="CG560" s="69"/>
      <c r="CH560" s="69"/>
      <c r="CI560" s="69"/>
      <c r="CJ560" s="69"/>
      <c r="CK560" s="68"/>
      <c r="CL560" s="69"/>
      <c r="CM560" s="67"/>
      <c r="CN560" s="67"/>
      <c r="CO560" s="68"/>
      <c r="CP560" s="69"/>
      <c r="CQ560" s="67"/>
      <c r="CR560" s="67"/>
      <c r="CS560" s="81"/>
      <c r="CT560" s="69"/>
      <c r="CU560" s="69"/>
      <c r="CV560" s="69"/>
      <c r="CW560" s="69"/>
      <c r="CX560" s="69"/>
      <c r="CY560" s="69"/>
      <c r="CZ560" s="69"/>
      <c r="DA560" s="69"/>
    </row>
    <row r="561" spans="2:105">
      <c r="B561" s="67"/>
      <c r="C561" s="67"/>
      <c r="D561" s="67"/>
      <c r="E561" s="68"/>
      <c r="F561" s="69"/>
      <c r="G561" s="67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69"/>
      <c r="AE561" s="69"/>
      <c r="AF561" s="69"/>
      <c r="AG561" s="80"/>
      <c r="AH561" s="80"/>
      <c r="AI561" s="69"/>
      <c r="AJ561" s="69"/>
      <c r="AK561" s="80"/>
      <c r="AL561" s="80"/>
      <c r="AM561" s="69"/>
      <c r="AN561" s="69"/>
      <c r="AO561" s="80"/>
      <c r="AP561" s="80"/>
      <c r="AQ561" s="69"/>
      <c r="AR561" s="69"/>
      <c r="AS561" s="80"/>
      <c r="AT561" s="80"/>
      <c r="AU561" s="69"/>
      <c r="AV561" s="69"/>
      <c r="AW561" s="80"/>
      <c r="AX561" s="80"/>
      <c r="AY561" s="69"/>
      <c r="AZ561" s="69"/>
      <c r="BA561" s="80"/>
      <c r="BB561" s="80"/>
      <c r="BC561" s="69"/>
      <c r="BD561" s="69"/>
      <c r="BE561" s="80"/>
      <c r="BF561" s="80"/>
      <c r="BG561" s="69"/>
      <c r="BH561" s="69"/>
      <c r="BI561" s="80"/>
      <c r="BJ561" s="80"/>
      <c r="BK561" s="69"/>
      <c r="BL561" s="69"/>
      <c r="BM561" s="80"/>
      <c r="BN561" s="80"/>
      <c r="BO561" s="69"/>
      <c r="BP561" s="69"/>
      <c r="BQ561" s="80"/>
      <c r="BR561" s="80"/>
      <c r="BS561" s="69"/>
      <c r="BT561" s="69"/>
      <c r="BU561" s="80"/>
      <c r="BV561" s="80"/>
      <c r="BW561" s="69"/>
      <c r="BX561" s="69"/>
      <c r="BY561" s="80"/>
      <c r="BZ561" s="80"/>
      <c r="CA561" s="69"/>
      <c r="CB561" s="69"/>
      <c r="CC561" s="80"/>
      <c r="CD561" s="80"/>
      <c r="CE561" s="69"/>
      <c r="CF561" s="69"/>
      <c r="CG561" s="69"/>
      <c r="CH561" s="69"/>
      <c r="CI561" s="69"/>
      <c r="CJ561" s="69"/>
      <c r="CK561" s="68"/>
      <c r="CL561" s="69"/>
      <c r="CM561" s="67"/>
      <c r="CN561" s="67"/>
      <c r="CO561" s="68"/>
      <c r="CP561" s="69"/>
      <c r="CQ561" s="67"/>
      <c r="CR561" s="67"/>
      <c r="CS561" s="81"/>
      <c r="CT561" s="69"/>
      <c r="CU561" s="69"/>
      <c r="CV561" s="69"/>
      <c r="CW561" s="69"/>
      <c r="CX561" s="69"/>
      <c r="CY561" s="69"/>
      <c r="CZ561" s="69"/>
      <c r="DA561" s="69"/>
    </row>
    <row r="562" spans="2:105">
      <c r="B562" s="67"/>
      <c r="C562" s="67"/>
      <c r="D562" s="67"/>
      <c r="E562" s="68"/>
      <c r="F562" s="69"/>
      <c r="G562" s="67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69"/>
      <c r="AE562" s="69"/>
      <c r="AF562" s="69"/>
      <c r="AG562" s="80"/>
      <c r="AH562" s="80"/>
      <c r="AI562" s="69"/>
      <c r="AJ562" s="69"/>
      <c r="AK562" s="80"/>
      <c r="AL562" s="80"/>
      <c r="AM562" s="69"/>
      <c r="AN562" s="69"/>
      <c r="AO562" s="80"/>
      <c r="AP562" s="80"/>
      <c r="AQ562" s="69"/>
      <c r="AR562" s="69"/>
      <c r="AS562" s="80"/>
      <c r="AT562" s="80"/>
      <c r="AU562" s="69"/>
      <c r="AV562" s="69"/>
      <c r="AW562" s="80"/>
      <c r="AX562" s="80"/>
      <c r="AY562" s="69"/>
      <c r="AZ562" s="69"/>
      <c r="BA562" s="80"/>
      <c r="BB562" s="80"/>
      <c r="BC562" s="69"/>
      <c r="BD562" s="69"/>
      <c r="BE562" s="80"/>
      <c r="BF562" s="80"/>
      <c r="BG562" s="69"/>
      <c r="BH562" s="69"/>
      <c r="BI562" s="80"/>
      <c r="BJ562" s="80"/>
      <c r="BK562" s="69"/>
      <c r="BL562" s="69"/>
      <c r="BM562" s="80"/>
      <c r="BN562" s="80"/>
      <c r="BO562" s="69"/>
      <c r="BP562" s="69"/>
      <c r="BQ562" s="80"/>
      <c r="BR562" s="80"/>
      <c r="BS562" s="69"/>
      <c r="BT562" s="69"/>
      <c r="BU562" s="80"/>
      <c r="BV562" s="80"/>
      <c r="BW562" s="69"/>
      <c r="BX562" s="69"/>
      <c r="BY562" s="80"/>
      <c r="BZ562" s="80"/>
      <c r="CA562" s="69"/>
      <c r="CB562" s="69"/>
      <c r="CC562" s="80"/>
      <c r="CD562" s="80"/>
      <c r="CE562" s="69"/>
      <c r="CF562" s="69"/>
      <c r="CG562" s="69"/>
      <c r="CH562" s="69"/>
      <c r="CI562" s="69"/>
      <c r="CJ562" s="69"/>
      <c r="CK562" s="68"/>
      <c r="CL562" s="69"/>
      <c r="CM562" s="67"/>
      <c r="CN562" s="67"/>
      <c r="CO562" s="68"/>
      <c r="CP562" s="69"/>
      <c r="CQ562" s="67"/>
      <c r="CR562" s="67"/>
      <c r="CS562" s="81"/>
      <c r="CT562" s="69"/>
      <c r="CU562" s="69"/>
      <c r="CV562" s="69"/>
      <c r="CW562" s="69"/>
      <c r="CX562" s="69"/>
      <c r="CY562" s="69"/>
      <c r="CZ562" s="69"/>
      <c r="DA562" s="69"/>
    </row>
    <row r="563" spans="2:105">
      <c r="B563" s="67"/>
      <c r="C563" s="67"/>
      <c r="D563" s="67"/>
      <c r="E563" s="68"/>
      <c r="F563" s="69"/>
      <c r="G563" s="67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69"/>
      <c r="AE563" s="69"/>
      <c r="AF563" s="69"/>
      <c r="AG563" s="80"/>
      <c r="AH563" s="80"/>
      <c r="AI563" s="69"/>
      <c r="AJ563" s="69"/>
      <c r="AK563" s="80"/>
      <c r="AL563" s="80"/>
      <c r="AM563" s="69"/>
      <c r="AN563" s="69"/>
      <c r="AO563" s="80"/>
      <c r="AP563" s="80"/>
      <c r="AQ563" s="69"/>
      <c r="AR563" s="69"/>
      <c r="AS563" s="80"/>
      <c r="AT563" s="80"/>
      <c r="AU563" s="69"/>
      <c r="AV563" s="69"/>
      <c r="AW563" s="80"/>
      <c r="AX563" s="80"/>
      <c r="AY563" s="69"/>
      <c r="AZ563" s="69"/>
      <c r="BA563" s="80"/>
      <c r="BB563" s="80"/>
      <c r="BC563" s="69"/>
      <c r="BD563" s="69"/>
      <c r="BE563" s="80"/>
      <c r="BF563" s="80"/>
      <c r="BG563" s="69"/>
      <c r="BH563" s="69"/>
      <c r="BI563" s="80"/>
      <c r="BJ563" s="80"/>
      <c r="BK563" s="69"/>
      <c r="BL563" s="69"/>
      <c r="BM563" s="80"/>
      <c r="BN563" s="80"/>
      <c r="BO563" s="69"/>
      <c r="BP563" s="69"/>
      <c r="BQ563" s="80"/>
      <c r="BR563" s="80"/>
      <c r="BS563" s="69"/>
      <c r="BT563" s="69"/>
      <c r="BU563" s="80"/>
      <c r="BV563" s="80"/>
      <c r="BW563" s="69"/>
      <c r="BX563" s="69"/>
      <c r="BY563" s="80"/>
      <c r="BZ563" s="80"/>
      <c r="CA563" s="69"/>
      <c r="CB563" s="69"/>
      <c r="CC563" s="80"/>
      <c r="CD563" s="80"/>
      <c r="CE563" s="69"/>
      <c r="CF563" s="69"/>
      <c r="CG563" s="69"/>
      <c r="CH563" s="69"/>
      <c r="CI563" s="69"/>
      <c r="CJ563" s="69"/>
      <c r="CK563" s="68"/>
      <c r="CL563" s="69"/>
      <c r="CM563" s="67"/>
      <c r="CN563" s="67"/>
      <c r="CO563" s="68"/>
      <c r="CP563" s="69"/>
      <c r="CQ563" s="67"/>
      <c r="CR563" s="67"/>
      <c r="CS563" s="81"/>
      <c r="CT563" s="69"/>
      <c r="CU563" s="69"/>
      <c r="CV563" s="69"/>
      <c r="CW563" s="69"/>
      <c r="CX563" s="69"/>
      <c r="CY563" s="69"/>
      <c r="CZ563" s="69"/>
      <c r="DA563" s="69"/>
    </row>
    <row r="564" spans="2:105">
      <c r="B564" s="67"/>
      <c r="C564" s="67"/>
      <c r="D564" s="67"/>
      <c r="E564" s="68"/>
      <c r="F564" s="69"/>
      <c r="G564" s="67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69"/>
      <c r="AE564" s="69"/>
      <c r="AF564" s="69"/>
      <c r="AG564" s="80"/>
      <c r="AH564" s="80"/>
      <c r="AI564" s="69"/>
      <c r="AJ564" s="69"/>
      <c r="AK564" s="80"/>
      <c r="AL564" s="80"/>
      <c r="AM564" s="69"/>
      <c r="AN564" s="69"/>
      <c r="AO564" s="80"/>
      <c r="AP564" s="80"/>
      <c r="AQ564" s="69"/>
      <c r="AR564" s="69"/>
      <c r="AS564" s="80"/>
      <c r="AT564" s="80"/>
      <c r="AU564" s="69"/>
      <c r="AV564" s="69"/>
      <c r="AW564" s="80"/>
      <c r="AX564" s="80"/>
      <c r="AY564" s="69"/>
      <c r="AZ564" s="69"/>
      <c r="BA564" s="80"/>
      <c r="BB564" s="80"/>
      <c r="BC564" s="69"/>
      <c r="BD564" s="69"/>
      <c r="BE564" s="80"/>
      <c r="BF564" s="80"/>
      <c r="BG564" s="69"/>
      <c r="BH564" s="69"/>
      <c r="BI564" s="80"/>
      <c r="BJ564" s="80"/>
      <c r="BK564" s="69"/>
      <c r="BL564" s="69"/>
      <c r="BM564" s="80"/>
      <c r="BN564" s="80"/>
      <c r="BO564" s="69"/>
      <c r="BP564" s="69"/>
      <c r="BQ564" s="80"/>
      <c r="BR564" s="80"/>
      <c r="BS564" s="69"/>
      <c r="BT564" s="69"/>
      <c r="BU564" s="80"/>
      <c r="BV564" s="80"/>
      <c r="BW564" s="69"/>
      <c r="BX564" s="69"/>
      <c r="BY564" s="80"/>
      <c r="BZ564" s="80"/>
      <c r="CA564" s="69"/>
      <c r="CB564" s="69"/>
      <c r="CC564" s="80"/>
      <c r="CD564" s="80"/>
      <c r="CE564" s="69"/>
      <c r="CF564" s="69"/>
      <c r="CG564" s="69"/>
      <c r="CH564" s="69"/>
      <c r="CI564" s="69"/>
      <c r="CJ564" s="69"/>
      <c r="CK564" s="68"/>
      <c r="CL564" s="69"/>
      <c r="CM564" s="67"/>
      <c r="CN564" s="67"/>
      <c r="CO564" s="68"/>
      <c r="CP564" s="69"/>
      <c r="CQ564" s="67"/>
      <c r="CR564" s="67"/>
      <c r="CS564" s="81"/>
      <c r="CT564" s="69"/>
      <c r="CU564" s="69"/>
      <c r="CV564" s="69"/>
      <c r="CW564" s="69"/>
      <c r="CX564" s="69"/>
      <c r="CY564" s="69"/>
      <c r="CZ564" s="69"/>
      <c r="DA564" s="69"/>
    </row>
    <row r="565" spans="2:105">
      <c r="B565" s="67"/>
      <c r="C565" s="67"/>
      <c r="D565" s="67"/>
      <c r="E565" s="68"/>
      <c r="F565" s="69"/>
      <c r="G565" s="67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69"/>
      <c r="AE565" s="69"/>
      <c r="AF565" s="69"/>
      <c r="AG565" s="80"/>
      <c r="AH565" s="80"/>
      <c r="AI565" s="69"/>
      <c r="AJ565" s="69"/>
      <c r="AK565" s="80"/>
      <c r="AL565" s="80"/>
      <c r="AM565" s="69"/>
      <c r="AN565" s="69"/>
      <c r="AO565" s="80"/>
      <c r="AP565" s="80"/>
      <c r="AQ565" s="69"/>
      <c r="AR565" s="69"/>
      <c r="AS565" s="80"/>
      <c r="AT565" s="80"/>
      <c r="AU565" s="69"/>
      <c r="AV565" s="69"/>
      <c r="AW565" s="80"/>
      <c r="AX565" s="80"/>
      <c r="AY565" s="69"/>
      <c r="AZ565" s="69"/>
      <c r="BA565" s="80"/>
      <c r="BB565" s="80"/>
      <c r="BC565" s="69"/>
      <c r="BD565" s="69"/>
      <c r="BE565" s="80"/>
      <c r="BF565" s="80"/>
      <c r="BG565" s="69"/>
      <c r="BH565" s="69"/>
      <c r="BI565" s="80"/>
      <c r="BJ565" s="80"/>
      <c r="BK565" s="69"/>
      <c r="BL565" s="69"/>
      <c r="BM565" s="80"/>
      <c r="BN565" s="80"/>
      <c r="BO565" s="69"/>
      <c r="BP565" s="69"/>
      <c r="BQ565" s="80"/>
      <c r="BR565" s="80"/>
      <c r="BS565" s="69"/>
      <c r="BT565" s="69"/>
      <c r="BU565" s="80"/>
      <c r="BV565" s="80"/>
      <c r="BW565" s="69"/>
      <c r="BX565" s="69"/>
      <c r="BY565" s="80"/>
      <c r="BZ565" s="80"/>
      <c r="CA565" s="69"/>
      <c r="CB565" s="69"/>
      <c r="CC565" s="80"/>
      <c r="CD565" s="80"/>
      <c r="CE565" s="69"/>
      <c r="CF565" s="69"/>
      <c r="CG565" s="69"/>
      <c r="CH565" s="69"/>
      <c r="CI565" s="69"/>
      <c r="CJ565" s="69"/>
      <c r="CK565" s="68"/>
      <c r="CL565" s="69"/>
      <c r="CM565" s="67"/>
      <c r="CN565" s="67"/>
      <c r="CO565" s="68"/>
      <c r="CP565" s="69"/>
      <c r="CQ565" s="67"/>
      <c r="CR565" s="67"/>
      <c r="CS565" s="81"/>
      <c r="CT565" s="69"/>
      <c r="CU565" s="69"/>
      <c r="CV565" s="69"/>
      <c r="CW565" s="69"/>
      <c r="CX565" s="69"/>
      <c r="CY565" s="69"/>
      <c r="CZ565" s="69"/>
      <c r="DA565" s="69"/>
    </row>
    <row r="566" spans="2:105">
      <c r="B566" s="67"/>
      <c r="C566" s="67"/>
      <c r="D566" s="67"/>
      <c r="E566" s="68"/>
      <c r="F566" s="69"/>
      <c r="G566" s="67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69"/>
      <c r="AE566" s="69"/>
      <c r="AF566" s="69"/>
      <c r="AG566" s="80"/>
      <c r="AH566" s="80"/>
      <c r="AI566" s="69"/>
      <c r="AJ566" s="69"/>
      <c r="AK566" s="80"/>
      <c r="AL566" s="80"/>
      <c r="AM566" s="69"/>
      <c r="AN566" s="69"/>
      <c r="AO566" s="80"/>
      <c r="AP566" s="80"/>
      <c r="AQ566" s="69"/>
      <c r="AR566" s="69"/>
      <c r="AS566" s="80"/>
      <c r="AT566" s="80"/>
      <c r="AU566" s="69"/>
      <c r="AV566" s="69"/>
      <c r="AW566" s="80"/>
      <c r="AX566" s="80"/>
      <c r="AY566" s="69"/>
      <c r="AZ566" s="69"/>
      <c r="BA566" s="80"/>
      <c r="BB566" s="80"/>
      <c r="BC566" s="69"/>
      <c r="BD566" s="69"/>
      <c r="BE566" s="80"/>
      <c r="BF566" s="80"/>
      <c r="BG566" s="69"/>
      <c r="BH566" s="69"/>
      <c r="BI566" s="80"/>
      <c r="BJ566" s="80"/>
      <c r="BK566" s="69"/>
      <c r="BL566" s="69"/>
      <c r="BM566" s="80"/>
      <c r="BN566" s="80"/>
      <c r="BO566" s="69"/>
      <c r="BP566" s="69"/>
      <c r="BQ566" s="80"/>
      <c r="BR566" s="80"/>
      <c r="BS566" s="69"/>
      <c r="BT566" s="69"/>
      <c r="BU566" s="80"/>
      <c r="BV566" s="80"/>
      <c r="BW566" s="69"/>
      <c r="BX566" s="69"/>
      <c r="BY566" s="80"/>
      <c r="BZ566" s="80"/>
      <c r="CA566" s="69"/>
      <c r="CB566" s="69"/>
      <c r="CC566" s="80"/>
      <c r="CD566" s="80"/>
      <c r="CE566" s="69"/>
      <c r="CF566" s="69"/>
      <c r="CG566" s="69"/>
      <c r="CH566" s="69"/>
      <c r="CI566" s="69"/>
      <c r="CJ566" s="69"/>
      <c r="CK566" s="68"/>
      <c r="CL566" s="69"/>
      <c r="CM566" s="67"/>
      <c r="CN566" s="67"/>
      <c r="CO566" s="68"/>
      <c r="CP566" s="69"/>
      <c r="CQ566" s="67"/>
      <c r="CR566" s="67"/>
      <c r="CS566" s="81"/>
      <c r="CT566" s="69"/>
      <c r="CU566" s="69"/>
      <c r="CV566" s="69"/>
      <c r="CW566" s="69"/>
      <c r="CX566" s="69"/>
      <c r="CY566" s="69"/>
      <c r="CZ566" s="69"/>
      <c r="DA566" s="69"/>
    </row>
    <row r="567" spans="2:105">
      <c r="B567" s="67"/>
      <c r="C567" s="67"/>
      <c r="D567" s="67"/>
      <c r="E567" s="68"/>
      <c r="F567" s="69"/>
      <c r="G567" s="67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69"/>
      <c r="AE567" s="69"/>
      <c r="AF567" s="69"/>
      <c r="AG567" s="80"/>
      <c r="AH567" s="80"/>
      <c r="AI567" s="69"/>
      <c r="AJ567" s="69"/>
      <c r="AK567" s="80"/>
      <c r="AL567" s="80"/>
      <c r="AM567" s="69"/>
      <c r="AN567" s="69"/>
      <c r="AO567" s="80"/>
      <c r="AP567" s="80"/>
      <c r="AQ567" s="69"/>
      <c r="AR567" s="69"/>
      <c r="AS567" s="80"/>
      <c r="AT567" s="80"/>
      <c r="AU567" s="69"/>
      <c r="AV567" s="69"/>
      <c r="AW567" s="80"/>
      <c r="AX567" s="80"/>
      <c r="AY567" s="69"/>
      <c r="AZ567" s="69"/>
      <c r="BA567" s="80"/>
      <c r="BB567" s="80"/>
      <c r="BC567" s="69"/>
      <c r="BD567" s="69"/>
      <c r="BE567" s="80"/>
      <c r="BF567" s="80"/>
      <c r="BG567" s="69"/>
      <c r="BH567" s="69"/>
      <c r="BI567" s="80"/>
      <c r="BJ567" s="80"/>
      <c r="BK567" s="69"/>
      <c r="BL567" s="69"/>
      <c r="BM567" s="80"/>
      <c r="BN567" s="80"/>
      <c r="BO567" s="69"/>
      <c r="BP567" s="69"/>
      <c r="BQ567" s="80"/>
      <c r="BR567" s="80"/>
      <c r="BS567" s="69"/>
      <c r="BT567" s="69"/>
      <c r="BU567" s="80"/>
      <c r="BV567" s="80"/>
      <c r="BW567" s="69"/>
      <c r="BX567" s="69"/>
      <c r="BY567" s="80"/>
      <c r="BZ567" s="80"/>
      <c r="CA567" s="69"/>
      <c r="CB567" s="69"/>
      <c r="CC567" s="80"/>
      <c r="CD567" s="80"/>
      <c r="CE567" s="69"/>
      <c r="CF567" s="69"/>
      <c r="CG567" s="69"/>
      <c r="CH567" s="69"/>
      <c r="CI567" s="69"/>
      <c r="CJ567" s="69"/>
      <c r="CK567" s="68"/>
      <c r="CL567" s="69"/>
      <c r="CM567" s="67"/>
      <c r="CN567" s="67"/>
      <c r="CO567" s="68"/>
      <c r="CP567" s="69"/>
      <c r="CQ567" s="67"/>
      <c r="CR567" s="67"/>
      <c r="CS567" s="81"/>
      <c r="CT567" s="69"/>
      <c r="CU567" s="69"/>
      <c r="CV567" s="69"/>
      <c r="CW567" s="69"/>
      <c r="CX567" s="69"/>
      <c r="CY567" s="69"/>
      <c r="CZ567" s="69"/>
      <c r="DA567" s="69"/>
    </row>
    <row r="568" spans="2:105">
      <c r="B568" s="67"/>
      <c r="C568" s="67"/>
      <c r="D568" s="67"/>
      <c r="E568" s="68"/>
      <c r="F568" s="69"/>
      <c r="G568" s="67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69"/>
      <c r="AE568" s="69"/>
      <c r="AF568" s="69"/>
      <c r="AG568" s="80"/>
      <c r="AH568" s="80"/>
      <c r="AI568" s="69"/>
      <c r="AJ568" s="69"/>
      <c r="AK568" s="80"/>
      <c r="AL568" s="80"/>
      <c r="AM568" s="69"/>
      <c r="AN568" s="69"/>
      <c r="AO568" s="80"/>
      <c r="AP568" s="80"/>
      <c r="AQ568" s="69"/>
      <c r="AR568" s="69"/>
      <c r="AS568" s="80"/>
      <c r="AT568" s="80"/>
      <c r="AU568" s="69"/>
      <c r="AV568" s="69"/>
      <c r="AW568" s="80"/>
      <c r="AX568" s="80"/>
      <c r="AY568" s="69"/>
      <c r="AZ568" s="69"/>
      <c r="BA568" s="80"/>
      <c r="BB568" s="80"/>
      <c r="BC568" s="69"/>
      <c r="BD568" s="69"/>
      <c r="BE568" s="80"/>
      <c r="BF568" s="80"/>
      <c r="BG568" s="69"/>
      <c r="BH568" s="69"/>
      <c r="BI568" s="80"/>
      <c r="BJ568" s="80"/>
      <c r="BK568" s="69"/>
      <c r="BL568" s="69"/>
      <c r="BM568" s="80"/>
      <c r="BN568" s="80"/>
      <c r="BO568" s="69"/>
      <c r="BP568" s="69"/>
      <c r="BQ568" s="80"/>
      <c r="BR568" s="80"/>
      <c r="BS568" s="69"/>
      <c r="BT568" s="69"/>
      <c r="BU568" s="80"/>
      <c r="BV568" s="80"/>
      <c r="BW568" s="69"/>
      <c r="BX568" s="69"/>
      <c r="BY568" s="80"/>
      <c r="BZ568" s="80"/>
      <c r="CA568" s="69"/>
      <c r="CB568" s="69"/>
      <c r="CC568" s="80"/>
      <c r="CD568" s="80"/>
      <c r="CE568" s="69"/>
      <c r="CF568" s="69"/>
      <c r="CG568" s="69"/>
      <c r="CH568" s="69"/>
      <c r="CI568" s="69"/>
      <c r="CJ568" s="69"/>
      <c r="CK568" s="68"/>
      <c r="CL568" s="69"/>
      <c r="CM568" s="67"/>
      <c r="CN568" s="67"/>
      <c r="CO568" s="68"/>
      <c r="CP568" s="69"/>
      <c r="CQ568" s="67"/>
      <c r="CR568" s="67"/>
      <c r="CS568" s="81"/>
      <c r="CT568" s="69"/>
      <c r="CU568" s="69"/>
      <c r="CV568" s="69"/>
      <c r="CW568" s="69"/>
      <c r="CX568" s="69"/>
      <c r="CY568" s="69"/>
      <c r="CZ568" s="69"/>
      <c r="DA568" s="69"/>
    </row>
    <row r="569" spans="2:105">
      <c r="B569" s="67"/>
      <c r="C569" s="67"/>
      <c r="D569" s="67"/>
      <c r="E569" s="68"/>
      <c r="F569" s="69"/>
      <c r="G569" s="67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69"/>
      <c r="AE569" s="69"/>
      <c r="AF569" s="69"/>
      <c r="AG569" s="80"/>
      <c r="AH569" s="80"/>
      <c r="AI569" s="69"/>
      <c r="AJ569" s="69"/>
      <c r="AK569" s="80"/>
      <c r="AL569" s="80"/>
      <c r="AM569" s="69"/>
      <c r="AN569" s="69"/>
      <c r="AO569" s="80"/>
      <c r="AP569" s="80"/>
      <c r="AQ569" s="69"/>
      <c r="AR569" s="69"/>
      <c r="AS569" s="80"/>
      <c r="AT569" s="80"/>
      <c r="AU569" s="69"/>
      <c r="AV569" s="69"/>
      <c r="AW569" s="80"/>
      <c r="AX569" s="80"/>
      <c r="AY569" s="69"/>
      <c r="AZ569" s="69"/>
      <c r="BA569" s="80"/>
      <c r="BB569" s="80"/>
      <c r="BC569" s="69"/>
      <c r="BD569" s="69"/>
      <c r="BE569" s="80"/>
      <c r="BF569" s="80"/>
      <c r="BG569" s="69"/>
      <c r="BH569" s="69"/>
      <c r="BI569" s="80"/>
      <c r="BJ569" s="80"/>
      <c r="BK569" s="69"/>
      <c r="BL569" s="69"/>
      <c r="BM569" s="80"/>
      <c r="BN569" s="80"/>
      <c r="BO569" s="69"/>
      <c r="BP569" s="69"/>
      <c r="BQ569" s="80"/>
      <c r="BR569" s="80"/>
      <c r="BS569" s="69"/>
      <c r="BT569" s="69"/>
      <c r="BU569" s="80"/>
      <c r="BV569" s="80"/>
      <c r="BW569" s="69"/>
      <c r="BX569" s="69"/>
      <c r="BY569" s="80"/>
      <c r="BZ569" s="80"/>
      <c r="CA569" s="69"/>
      <c r="CB569" s="69"/>
      <c r="CC569" s="80"/>
      <c r="CD569" s="80"/>
      <c r="CE569" s="69"/>
      <c r="CF569" s="69"/>
      <c r="CG569" s="69"/>
      <c r="CH569" s="69"/>
      <c r="CI569" s="69"/>
      <c r="CJ569" s="69"/>
      <c r="CK569" s="68"/>
      <c r="CL569" s="69"/>
      <c r="CM569" s="67"/>
      <c r="CN569" s="67"/>
      <c r="CO569" s="68"/>
      <c r="CP569" s="69"/>
      <c r="CQ569" s="67"/>
      <c r="CR569" s="67"/>
      <c r="CS569" s="81"/>
      <c r="CT569" s="69"/>
      <c r="CU569" s="69"/>
      <c r="CV569" s="69"/>
      <c r="CW569" s="69"/>
      <c r="CX569" s="69"/>
      <c r="CY569" s="69"/>
      <c r="CZ569" s="69"/>
      <c r="DA569" s="69"/>
    </row>
    <row r="570" spans="2:105">
      <c r="B570" s="67"/>
      <c r="C570" s="67"/>
      <c r="D570" s="67"/>
      <c r="E570" s="68"/>
      <c r="F570" s="69"/>
      <c r="G570" s="67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69"/>
      <c r="AE570" s="69"/>
      <c r="AF570" s="69"/>
      <c r="AG570" s="80"/>
      <c r="AH570" s="80"/>
      <c r="AI570" s="69"/>
      <c r="AJ570" s="69"/>
      <c r="AK570" s="80"/>
      <c r="AL570" s="80"/>
      <c r="AM570" s="69"/>
      <c r="AN570" s="69"/>
      <c r="AO570" s="80"/>
      <c r="AP570" s="80"/>
      <c r="AQ570" s="69"/>
      <c r="AR570" s="69"/>
      <c r="AS570" s="80"/>
      <c r="AT570" s="80"/>
      <c r="AU570" s="69"/>
      <c r="AV570" s="69"/>
      <c r="AW570" s="80"/>
      <c r="AX570" s="80"/>
      <c r="AY570" s="69"/>
      <c r="AZ570" s="69"/>
      <c r="BA570" s="80"/>
      <c r="BB570" s="80"/>
      <c r="BC570" s="69"/>
      <c r="BD570" s="69"/>
      <c r="BE570" s="80"/>
      <c r="BF570" s="80"/>
      <c r="BG570" s="69"/>
      <c r="BH570" s="69"/>
      <c r="BI570" s="80"/>
      <c r="BJ570" s="80"/>
      <c r="BK570" s="69"/>
      <c r="BL570" s="69"/>
      <c r="BM570" s="80"/>
      <c r="BN570" s="80"/>
      <c r="BO570" s="69"/>
      <c r="BP570" s="69"/>
      <c r="BQ570" s="80"/>
      <c r="BR570" s="80"/>
      <c r="BS570" s="69"/>
      <c r="BT570" s="69"/>
      <c r="BU570" s="80"/>
      <c r="BV570" s="80"/>
      <c r="BW570" s="69"/>
      <c r="BX570" s="69"/>
      <c r="BY570" s="80"/>
      <c r="BZ570" s="80"/>
      <c r="CA570" s="69"/>
      <c r="CB570" s="69"/>
      <c r="CC570" s="80"/>
      <c r="CD570" s="80"/>
      <c r="CE570" s="69"/>
      <c r="CF570" s="69"/>
      <c r="CG570" s="69"/>
      <c r="CH570" s="69"/>
      <c r="CI570" s="69"/>
      <c r="CJ570" s="69"/>
      <c r="CK570" s="68"/>
      <c r="CL570" s="69"/>
      <c r="CM570" s="67"/>
      <c r="CN570" s="67"/>
      <c r="CO570" s="68"/>
      <c r="CP570" s="69"/>
      <c r="CQ570" s="67"/>
      <c r="CR570" s="67"/>
      <c r="CS570" s="81"/>
      <c r="CT570" s="69"/>
      <c r="CU570" s="69"/>
      <c r="CV570" s="69"/>
      <c r="CW570" s="69"/>
      <c r="CX570" s="69"/>
      <c r="CY570" s="69"/>
      <c r="CZ570" s="69"/>
      <c r="DA570" s="69"/>
    </row>
    <row r="571" spans="2:105">
      <c r="B571" s="67"/>
      <c r="C571" s="67"/>
      <c r="D571" s="67"/>
      <c r="E571" s="68"/>
      <c r="F571" s="69"/>
      <c r="G571" s="67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69"/>
      <c r="AE571" s="69"/>
      <c r="AF571" s="69"/>
      <c r="AG571" s="80"/>
      <c r="AH571" s="80"/>
      <c r="AI571" s="69"/>
      <c r="AJ571" s="69"/>
      <c r="AK571" s="80"/>
      <c r="AL571" s="80"/>
      <c r="AM571" s="69"/>
      <c r="AN571" s="69"/>
      <c r="AO571" s="80"/>
      <c r="AP571" s="80"/>
      <c r="AQ571" s="69"/>
      <c r="AR571" s="69"/>
      <c r="AS571" s="80"/>
      <c r="AT571" s="80"/>
      <c r="AU571" s="69"/>
      <c r="AV571" s="69"/>
      <c r="AW571" s="80"/>
      <c r="AX571" s="80"/>
      <c r="AY571" s="69"/>
      <c r="AZ571" s="69"/>
      <c r="BA571" s="80"/>
      <c r="BB571" s="80"/>
      <c r="BC571" s="69"/>
      <c r="BD571" s="69"/>
      <c r="BE571" s="80"/>
      <c r="BF571" s="80"/>
      <c r="BG571" s="69"/>
      <c r="BH571" s="69"/>
      <c r="BI571" s="80"/>
      <c r="BJ571" s="80"/>
      <c r="BK571" s="69"/>
      <c r="BL571" s="69"/>
      <c r="BM571" s="80"/>
      <c r="BN571" s="80"/>
      <c r="BO571" s="69"/>
      <c r="BP571" s="69"/>
      <c r="BQ571" s="80"/>
      <c r="BR571" s="80"/>
      <c r="BS571" s="69"/>
      <c r="BT571" s="69"/>
      <c r="BU571" s="80"/>
      <c r="BV571" s="80"/>
      <c r="BW571" s="69"/>
      <c r="BX571" s="69"/>
      <c r="BY571" s="80"/>
      <c r="BZ571" s="80"/>
      <c r="CA571" s="69"/>
      <c r="CB571" s="69"/>
      <c r="CC571" s="80"/>
      <c r="CD571" s="80"/>
      <c r="CE571" s="69"/>
      <c r="CF571" s="69"/>
      <c r="CG571" s="69"/>
      <c r="CH571" s="69"/>
      <c r="CI571" s="69"/>
      <c r="CJ571" s="69"/>
      <c r="CK571" s="68"/>
      <c r="CL571" s="69"/>
      <c r="CM571" s="67"/>
      <c r="CN571" s="67"/>
      <c r="CO571" s="68"/>
      <c r="CP571" s="69"/>
      <c r="CQ571" s="67"/>
      <c r="CR571" s="67"/>
      <c r="CS571" s="81"/>
      <c r="CT571" s="69"/>
      <c r="CU571" s="69"/>
      <c r="CV571" s="69"/>
      <c r="CW571" s="69"/>
      <c r="CX571" s="69"/>
      <c r="CY571" s="69"/>
      <c r="CZ571" s="69"/>
      <c r="DA571" s="69"/>
    </row>
    <row r="572" spans="2:105">
      <c r="B572" s="67"/>
      <c r="C572" s="67"/>
      <c r="D572" s="67"/>
      <c r="E572" s="68"/>
      <c r="F572" s="69"/>
      <c r="G572" s="67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69"/>
      <c r="AE572" s="69"/>
      <c r="AF572" s="69"/>
      <c r="AG572" s="80"/>
      <c r="AH572" s="80"/>
      <c r="AI572" s="69"/>
      <c r="AJ572" s="69"/>
      <c r="AK572" s="80"/>
      <c r="AL572" s="80"/>
      <c r="AM572" s="69"/>
      <c r="AN572" s="69"/>
      <c r="AO572" s="80"/>
      <c r="AP572" s="80"/>
      <c r="AQ572" s="69"/>
      <c r="AR572" s="69"/>
      <c r="AS572" s="80"/>
      <c r="AT572" s="80"/>
      <c r="AU572" s="69"/>
      <c r="AV572" s="69"/>
      <c r="AW572" s="80"/>
      <c r="AX572" s="80"/>
      <c r="AY572" s="69"/>
      <c r="AZ572" s="69"/>
      <c r="BA572" s="80"/>
      <c r="BB572" s="80"/>
      <c r="BC572" s="69"/>
      <c r="BD572" s="69"/>
      <c r="BE572" s="80"/>
      <c r="BF572" s="80"/>
      <c r="BG572" s="69"/>
      <c r="BH572" s="69"/>
      <c r="BI572" s="80"/>
      <c r="BJ572" s="80"/>
      <c r="BK572" s="69"/>
      <c r="BL572" s="69"/>
      <c r="BM572" s="80"/>
      <c r="BN572" s="80"/>
      <c r="BO572" s="69"/>
      <c r="BP572" s="69"/>
      <c r="BQ572" s="80"/>
      <c r="BR572" s="80"/>
      <c r="BS572" s="69"/>
      <c r="BT572" s="69"/>
      <c r="BU572" s="80"/>
      <c r="BV572" s="80"/>
      <c r="BW572" s="69"/>
      <c r="BX572" s="69"/>
      <c r="BY572" s="80"/>
      <c r="BZ572" s="80"/>
      <c r="CA572" s="69"/>
      <c r="CB572" s="69"/>
      <c r="CC572" s="80"/>
      <c r="CD572" s="80"/>
      <c r="CE572" s="69"/>
      <c r="CF572" s="69"/>
      <c r="CG572" s="69"/>
      <c r="CH572" s="69"/>
      <c r="CI572" s="69"/>
      <c r="CJ572" s="69"/>
      <c r="CK572" s="68"/>
      <c r="CL572" s="69"/>
      <c r="CM572" s="67"/>
      <c r="CN572" s="67"/>
      <c r="CO572" s="68"/>
      <c r="CP572" s="69"/>
      <c r="CQ572" s="67"/>
      <c r="CR572" s="67"/>
      <c r="CS572" s="81"/>
      <c r="CT572" s="69"/>
      <c r="CU572" s="69"/>
      <c r="CV572" s="69"/>
      <c r="CW572" s="69"/>
      <c r="CX572" s="69"/>
      <c r="CY572" s="69"/>
      <c r="CZ572" s="69"/>
      <c r="DA572" s="69"/>
    </row>
    <row r="573" spans="2:105">
      <c r="B573" s="67"/>
      <c r="C573" s="67"/>
      <c r="D573" s="67"/>
      <c r="E573" s="68"/>
      <c r="F573" s="69"/>
      <c r="G573" s="67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69"/>
      <c r="AE573" s="69"/>
      <c r="AF573" s="69"/>
      <c r="AG573" s="80"/>
      <c r="AH573" s="80"/>
      <c r="AI573" s="69"/>
      <c r="AJ573" s="69"/>
      <c r="AK573" s="80"/>
      <c r="AL573" s="80"/>
      <c r="AM573" s="69"/>
      <c r="AN573" s="69"/>
      <c r="AO573" s="80"/>
      <c r="AP573" s="80"/>
      <c r="AQ573" s="69"/>
      <c r="AR573" s="69"/>
      <c r="AS573" s="80"/>
      <c r="AT573" s="80"/>
      <c r="AU573" s="69"/>
      <c r="AV573" s="69"/>
      <c r="AW573" s="80"/>
      <c r="AX573" s="80"/>
      <c r="AY573" s="69"/>
      <c r="AZ573" s="69"/>
      <c r="BA573" s="80"/>
      <c r="BB573" s="80"/>
      <c r="BC573" s="69"/>
      <c r="BD573" s="69"/>
      <c r="BE573" s="80"/>
      <c r="BF573" s="80"/>
      <c r="BG573" s="69"/>
      <c r="BH573" s="69"/>
      <c r="BI573" s="80"/>
      <c r="BJ573" s="80"/>
      <c r="BK573" s="69"/>
      <c r="BL573" s="69"/>
      <c r="BM573" s="80"/>
      <c r="BN573" s="80"/>
      <c r="BO573" s="69"/>
      <c r="BP573" s="69"/>
      <c r="BQ573" s="80"/>
      <c r="BR573" s="80"/>
      <c r="BS573" s="69"/>
      <c r="BT573" s="69"/>
      <c r="BU573" s="80"/>
      <c r="BV573" s="80"/>
      <c r="BW573" s="69"/>
      <c r="BX573" s="69"/>
      <c r="BY573" s="80"/>
      <c r="BZ573" s="80"/>
      <c r="CA573" s="69"/>
      <c r="CB573" s="69"/>
      <c r="CC573" s="80"/>
      <c r="CD573" s="80"/>
      <c r="CE573" s="69"/>
      <c r="CF573" s="69"/>
      <c r="CG573" s="69"/>
      <c r="CH573" s="69"/>
      <c r="CI573" s="69"/>
      <c r="CJ573" s="69"/>
      <c r="CK573" s="68"/>
      <c r="CL573" s="69"/>
      <c r="CM573" s="67"/>
      <c r="CN573" s="67"/>
      <c r="CO573" s="68"/>
      <c r="CP573" s="69"/>
      <c r="CQ573" s="67"/>
      <c r="CR573" s="67"/>
      <c r="CS573" s="81"/>
      <c r="CT573" s="69"/>
      <c r="CU573" s="69"/>
      <c r="CV573" s="69"/>
      <c r="CW573" s="69"/>
      <c r="CX573" s="69"/>
      <c r="CY573" s="69"/>
      <c r="CZ573" s="69"/>
      <c r="DA573" s="69"/>
    </row>
    <row r="574" spans="2:105">
      <c r="B574" s="67"/>
      <c r="C574" s="67"/>
      <c r="D574" s="67"/>
      <c r="E574" s="68"/>
      <c r="F574" s="69"/>
      <c r="G574" s="67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69"/>
      <c r="AE574" s="69"/>
      <c r="AF574" s="69"/>
      <c r="AG574" s="80"/>
      <c r="AH574" s="80"/>
      <c r="AI574" s="69"/>
      <c r="AJ574" s="69"/>
      <c r="AK574" s="80"/>
      <c r="AL574" s="80"/>
      <c r="AM574" s="69"/>
      <c r="AN574" s="69"/>
      <c r="AO574" s="80"/>
      <c r="AP574" s="80"/>
      <c r="AQ574" s="69"/>
      <c r="AR574" s="69"/>
      <c r="AS574" s="80"/>
      <c r="AT574" s="80"/>
      <c r="AU574" s="69"/>
      <c r="AV574" s="69"/>
      <c r="AW574" s="80"/>
      <c r="AX574" s="80"/>
      <c r="AY574" s="69"/>
      <c r="AZ574" s="69"/>
      <c r="BA574" s="80"/>
      <c r="BB574" s="80"/>
      <c r="BC574" s="69"/>
      <c r="BD574" s="69"/>
      <c r="BE574" s="80"/>
      <c r="BF574" s="80"/>
      <c r="BG574" s="69"/>
      <c r="BH574" s="69"/>
      <c r="BI574" s="80"/>
      <c r="BJ574" s="80"/>
      <c r="BK574" s="69"/>
      <c r="BL574" s="69"/>
      <c r="BM574" s="80"/>
      <c r="BN574" s="80"/>
      <c r="BO574" s="69"/>
      <c r="BP574" s="69"/>
      <c r="BQ574" s="80"/>
      <c r="BR574" s="80"/>
      <c r="BS574" s="69"/>
      <c r="BT574" s="69"/>
      <c r="BU574" s="80"/>
      <c r="BV574" s="80"/>
      <c r="BW574" s="69"/>
      <c r="BX574" s="69"/>
      <c r="BY574" s="80"/>
      <c r="BZ574" s="80"/>
      <c r="CA574" s="69"/>
      <c r="CB574" s="69"/>
      <c r="CC574" s="80"/>
      <c r="CD574" s="80"/>
      <c r="CE574" s="69"/>
      <c r="CF574" s="69"/>
      <c r="CG574" s="69"/>
      <c r="CH574" s="69"/>
      <c r="CI574" s="69"/>
      <c r="CJ574" s="69"/>
      <c r="CK574" s="68"/>
      <c r="CL574" s="69"/>
      <c r="CM574" s="67"/>
      <c r="CN574" s="67"/>
      <c r="CO574" s="68"/>
      <c r="CP574" s="69"/>
      <c r="CQ574" s="67"/>
      <c r="CR574" s="67"/>
      <c r="CS574" s="81"/>
      <c r="CT574" s="69"/>
      <c r="CU574" s="69"/>
      <c r="CV574" s="69"/>
      <c r="CW574" s="69"/>
      <c r="CX574" s="69"/>
      <c r="CY574" s="69"/>
      <c r="CZ574" s="69"/>
      <c r="DA574" s="69"/>
    </row>
    <row r="575" spans="2:105">
      <c r="B575" s="67"/>
      <c r="C575" s="67"/>
      <c r="D575" s="67"/>
      <c r="E575" s="68"/>
      <c r="F575" s="69"/>
      <c r="G575" s="67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69"/>
      <c r="AE575" s="69"/>
      <c r="AF575" s="69"/>
      <c r="AG575" s="80"/>
      <c r="AH575" s="80"/>
      <c r="AI575" s="69"/>
      <c r="AJ575" s="69"/>
      <c r="AK575" s="80"/>
      <c r="AL575" s="80"/>
      <c r="AM575" s="69"/>
      <c r="AN575" s="69"/>
      <c r="AO575" s="80"/>
      <c r="AP575" s="80"/>
      <c r="AQ575" s="69"/>
      <c r="AR575" s="69"/>
      <c r="AS575" s="80"/>
      <c r="AT575" s="80"/>
      <c r="AU575" s="69"/>
      <c r="AV575" s="69"/>
      <c r="AW575" s="80"/>
      <c r="AX575" s="80"/>
      <c r="AY575" s="69"/>
      <c r="AZ575" s="69"/>
      <c r="BA575" s="80"/>
      <c r="BB575" s="80"/>
      <c r="BC575" s="69"/>
      <c r="BD575" s="69"/>
      <c r="BE575" s="80"/>
      <c r="BF575" s="80"/>
      <c r="BG575" s="69"/>
      <c r="BH575" s="69"/>
      <c r="BI575" s="80"/>
      <c r="BJ575" s="80"/>
      <c r="BK575" s="69"/>
      <c r="BL575" s="69"/>
      <c r="BM575" s="80"/>
      <c r="BN575" s="80"/>
      <c r="BO575" s="69"/>
      <c r="BP575" s="69"/>
      <c r="BQ575" s="80"/>
      <c r="BR575" s="80"/>
      <c r="BS575" s="69"/>
      <c r="BT575" s="69"/>
      <c r="BU575" s="80"/>
      <c r="BV575" s="80"/>
      <c r="BW575" s="69"/>
      <c r="BX575" s="69"/>
      <c r="BY575" s="80"/>
      <c r="BZ575" s="80"/>
      <c r="CA575" s="69"/>
      <c r="CB575" s="69"/>
      <c r="CC575" s="80"/>
      <c r="CD575" s="80"/>
      <c r="CE575" s="69"/>
      <c r="CF575" s="69"/>
      <c r="CG575" s="69"/>
      <c r="CH575" s="69"/>
      <c r="CI575" s="69"/>
      <c r="CJ575" s="69"/>
      <c r="CK575" s="68"/>
      <c r="CL575" s="69"/>
      <c r="CM575" s="67"/>
      <c r="CN575" s="67"/>
      <c r="CO575" s="68"/>
      <c r="CP575" s="69"/>
      <c r="CQ575" s="67"/>
      <c r="CR575" s="67"/>
      <c r="CS575" s="81"/>
      <c r="CT575" s="69"/>
      <c r="CU575" s="69"/>
      <c r="CV575" s="69"/>
      <c r="CW575" s="69"/>
      <c r="CX575" s="69"/>
      <c r="CY575" s="69"/>
      <c r="CZ575" s="69"/>
      <c r="DA575" s="69"/>
    </row>
    <row r="576" spans="2:105">
      <c r="B576" s="67"/>
      <c r="C576" s="67"/>
      <c r="D576" s="67"/>
      <c r="E576" s="68"/>
      <c r="F576" s="69"/>
      <c r="G576" s="67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69"/>
      <c r="AE576" s="69"/>
      <c r="AF576" s="69"/>
      <c r="AG576" s="80"/>
      <c r="AH576" s="80"/>
      <c r="AI576" s="69"/>
      <c r="AJ576" s="69"/>
      <c r="AK576" s="80"/>
      <c r="AL576" s="80"/>
      <c r="AM576" s="69"/>
      <c r="AN576" s="69"/>
      <c r="AO576" s="80"/>
      <c r="AP576" s="80"/>
      <c r="AQ576" s="69"/>
      <c r="AR576" s="69"/>
      <c r="AS576" s="80"/>
      <c r="AT576" s="80"/>
      <c r="AU576" s="69"/>
      <c r="AV576" s="69"/>
      <c r="AW576" s="80"/>
      <c r="AX576" s="80"/>
      <c r="AY576" s="69"/>
      <c r="AZ576" s="69"/>
      <c r="BA576" s="80"/>
      <c r="BB576" s="80"/>
      <c r="BC576" s="69"/>
      <c r="BD576" s="69"/>
      <c r="BE576" s="80"/>
      <c r="BF576" s="80"/>
      <c r="BG576" s="69"/>
      <c r="BH576" s="69"/>
      <c r="BI576" s="80"/>
      <c r="BJ576" s="80"/>
      <c r="BK576" s="69"/>
      <c r="BL576" s="69"/>
      <c r="BM576" s="80"/>
      <c r="BN576" s="80"/>
      <c r="BO576" s="69"/>
      <c r="BP576" s="69"/>
      <c r="BQ576" s="80"/>
      <c r="BR576" s="80"/>
      <c r="BS576" s="69"/>
      <c r="BT576" s="69"/>
      <c r="BU576" s="80"/>
      <c r="BV576" s="80"/>
      <c r="BW576" s="69"/>
      <c r="BX576" s="69"/>
      <c r="BY576" s="80"/>
      <c r="BZ576" s="80"/>
      <c r="CA576" s="69"/>
      <c r="CB576" s="69"/>
      <c r="CC576" s="80"/>
      <c r="CD576" s="80"/>
      <c r="CE576" s="69"/>
      <c r="CF576" s="69"/>
      <c r="CG576" s="69"/>
      <c r="CH576" s="69"/>
      <c r="CI576" s="69"/>
      <c r="CJ576" s="69"/>
      <c r="CK576" s="68"/>
      <c r="CL576" s="69"/>
      <c r="CM576" s="67"/>
      <c r="CN576" s="67"/>
      <c r="CO576" s="68"/>
      <c r="CP576" s="69"/>
      <c r="CQ576" s="67"/>
      <c r="CR576" s="67"/>
      <c r="CS576" s="81"/>
      <c r="CT576" s="69"/>
      <c r="CU576" s="69"/>
      <c r="CV576" s="69"/>
      <c r="CW576" s="69"/>
      <c r="CX576" s="69"/>
      <c r="CY576" s="69"/>
      <c r="CZ576" s="69"/>
      <c r="DA576" s="69"/>
    </row>
    <row r="577" spans="2:105">
      <c r="B577" s="67"/>
      <c r="C577" s="67"/>
      <c r="D577" s="67"/>
      <c r="E577" s="68"/>
      <c r="F577" s="69"/>
      <c r="G577" s="67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69"/>
      <c r="AE577" s="69"/>
      <c r="AF577" s="69"/>
      <c r="AG577" s="80"/>
      <c r="AH577" s="80"/>
      <c r="AI577" s="69"/>
      <c r="AJ577" s="69"/>
      <c r="AK577" s="80"/>
      <c r="AL577" s="80"/>
      <c r="AM577" s="69"/>
      <c r="AN577" s="69"/>
      <c r="AO577" s="80"/>
      <c r="AP577" s="80"/>
      <c r="AQ577" s="69"/>
      <c r="AR577" s="69"/>
      <c r="AS577" s="80"/>
      <c r="AT577" s="80"/>
      <c r="AU577" s="69"/>
      <c r="AV577" s="69"/>
      <c r="AW577" s="80"/>
      <c r="AX577" s="80"/>
      <c r="AY577" s="69"/>
      <c r="AZ577" s="69"/>
      <c r="BA577" s="80"/>
      <c r="BB577" s="80"/>
      <c r="BC577" s="69"/>
      <c r="BD577" s="69"/>
      <c r="BE577" s="80"/>
      <c r="BF577" s="80"/>
      <c r="BG577" s="69"/>
      <c r="BH577" s="69"/>
      <c r="BI577" s="80"/>
      <c r="BJ577" s="80"/>
      <c r="BK577" s="69"/>
      <c r="BL577" s="69"/>
      <c r="BM577" s="80"/>
      <c r="BN577" s="80"/>
      <c r="BO577" s="69"/>
      <c r="BP577" s="69"/>
      <c r="BQ577" s="80"/>
      <c r="BR577" s="80"/>
      <c r="BS577" s="69"/>
      <c r="BT577" s="69"/>
      <c r="BU577" s="80"/>
      <c r="BV577" s="80"/>
      <c r="BW577" s="69"/>
      <c r="BX577" s="69"/>
      <c r="BY577" s="80"/>
      <c r="BZ577" s="80"/>
      <c r="CA577" s="69"/>
      <c r="CB577" s="69"/>
      <c r="CC577" s="80"/>
      <c r="CD577" s="80"/>
      <c r="CE577" s="69"/>
      <c r="CF577" s="69"/>
      <c r="CG577" s="69"/>
      <c r="CH577" s="69"/>
      <c r="CI577" s="69"/>
      <c r="CJ577" s="69"/>
      <c r="CK577" s="68"/>
      <c r="CL577" s="69"/>
      <c r="CM577" s="67"/>
      <c r="CN577" s="67"/>
      <c r="CO577" s="68"/>
      <c r="CP577" s="69"/>
      <c r="CQ577" s="67"/>
      <c r="CR577" s="67"/>
      <c r="CS577" s="81"/>
      <c r="CT577" s="69"/>
      <c r="CU577" s="69"/>
      <c r="CV577" s="69"/>
      <c r="CW577" s="69"/>
      <c r="CX577" s="69"/>
      <c r="CY577" s="69"/>
      <c r="CZ577" s="69"/>
      <c r="DA577" s="69"/>
    </row>
    <row r="578" spans="2:105">
      <c r="B578" s="67"/>
      <c r="C578" s="67"/>
      <c r="D578" s="67"/>
      <c r="E578" s="68"/>
      <c r="F578" s="69"/>
      <c r="G578" s="67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69"/>
      <c r="AE578" s="69"/>
      <c r="AF578" s="69"/>
      <c r="AG578" s="80"/>
      <c r="AH578" s="80"/>
      <c r="AI578" s="69"/>
      <c r="AJ578" s="69"/>
      <c r="AK578" s="80"/>
      <c r="AL578" s="80"/>
      <c r="AM578" s="69"/>
      <c r="AN578" s="69"/>
      <c r="AO578" s="80"/>
      <c r="AP578" s="80"/>
      <c r="AQ578" s="69"/>
      <c r="AR578" s="69"/>
      <c r="AS578" s="80"/>
      <c r="AT578" s="80"/>
      <c r="AU578" s="69"/>
      <c r="AV578" s="69"/>
      <c r="AW578" s="80"/>
      <c r="AX578" s="80"/>
      <c r="AY578" s="69"/>
      <c r="AZ578" s="69"/>
      <c r="BA578" s="80"/>
      <c r="BB578" s="80"/>
      <c r="BC578" s="69"/>
      <c r="BD578" s="69"/>
      <c r="BE578" s="80"/>
      <c r="BF578" s="80"/>
      <c r="BG578" s="69"/>
      <c r="BH578" s="69"/>
      <c r="BI578" s="80"/>
      <c r="BJ578" s="80"/>
      <c r="BK578" s="69"/>
      <c r="BL578" s="69"/>
      <c r="BM578" s="80"/>
      <c r="BN578" s="80"/>
      <c r="BO578" s="69"/>
      <c r="BP578" s="69"/>
      <c r="BQ578" s="80"/>
      <c r="BR578" s="80"/>
      <c r="BS578" s="69"/>
      <c r="BT578" s="69"/>
      <c r="BU578" s="80"/>
      <c r="BV578" s="80"/>
      <c r="BW578" s="69"/>
      <c r="BX578" s="69"/>
      <c r="BY578" s="80"/>
      <c r="BZ578" s="80"/>
      <c r="CA578" s="69"/>
      <c r="CB578" s="69"/>
      <c r="CC578" s="80"/>
      <c r="CD578" s="80"/>
      <c r="CE578" s="69"/>
      <c r="CF578" s="69"/>
      <c r="CG578" s="69"/>
      <c r="CH578" s="69"/>
      <c r="CI578" s="69"/>
      <c r="CJ578" s="69"/>
      <c r="CK578" s="68"/>
      <c r="CL578" s="69"/>
      <c r="CM578" s="67"/>
      <c r="CN578" s="67"/>
      <c r="CO578" s="68"/>
      <c r="CP578" s="69"/>
      <c r="CQ578" s="67"/>
      <c r="CR578" s="67"/>
      <c r="CS578" s="81"/>
      <c r="CT578" s="69"/>
      <c r="CU578" s="69"/>
      <c r="CV578" s="69"/>
      <c r="CW578" s="69"/>
      <c r="CX578" s="69"/>
      <c r="CY578" s="69"/>
      <c r="CZ578" s="69"/>
      <c r="DA578" s="69"/>
    </row>
    <row r="579" spans="2:105">
      <c r="B579" s="67"/>
      <c r="C579" s="67"/>
      <c r="D579" s="67"/>
      <c r="E579" s="68"/>
      <c r="F579" s="69"/>
      <c r="G579" s="67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69"/>
      <c r="AE579" s="69"/>
      <c r="AF579" s="69"/>
      <c r="AG579" s="80"/>
      <c r="AH579" s="80"/>
      <c r="AI579" s="69"/>
      <c r="AJ579" s="69"/>
      <c r="AK579" s="80"/>
      <c r="AL579" s="80"/>
      <c r="AM579" s="69"/>
      <c r="AN579" s="69"/>
      <c r="AO579" s="80"/>
      <c r="AP579" s="80"/>
      <c r="AQ579" s="69"/>
      <c r="AR579" s="69"/>
      <c r="AS579" s="80"/>
      <c r="AT579" s="80"/>
      <c r="AU579" s="69"/>
      <c r="AV579" s="69"/>
      <c r="AW579" s="80"/>
      <c r="AX579" s="80"/>
      <c r="AY579" s="69"/>
      <c r="AZ579" s="69"/>
      <c r="BA579" s="80"/>
      <c r="BB579" s="80"/>
      <c r="BC579" s="69"/>
      <c r="BD579" s="69"/>
      <c r="BE579" s="80"/>
      <c r="BF579" s="80"/>
      <c r="BG579" s="69"/>
      <c r="BH579" s="69"/>
      <c r="BI579" s="80"/>
      <c r="BJ579" s="80"/>
      <c r="BK579" s="69"/>
      <c r="BL579" s="69"/>
      <c r="BM579" s="80"/>
      <c r="BN579" s="80"/>
      <c r="BO579" s="69"/>
      <c r="BP579" s="69"/>
      <c r="BQ579" s="80"/>
      <c r="BR579" s="80"/>
      <c r="BS579" s="69"/>
      <c r="BT579" s="69"/>
      <c r="BU579" s="80"/>
      <c r="BV579" s="80"/>
      <c r="BW579" s="69"/>
      <c r="BX579" s="69"/>
      <c r="BY579" s="80"/>
      <c r="BZ579" s="80"/>
      <c r="CA579" s="69"/>
      <c r="CB579" s="69"/>
      <c r="CC579" s="80"/>
      <c r="CD579" s="80"/>
      <c r="CE579" s="69"/>
      <c r="CF579" s="69"/>
      <c r="CG579" s="69"/>
      <c r="CH579" s="69"/>
      <c r="CI579" s="69"/>
      <c r="CJ579" s="69"/>
      <c r="CK579" s="68"/>
      <c r="CL579" s="69"/>
      <c r="CM579" s="67"/>
      <c r="CN579" s="67"/>
      <c r="CO579" s="68"/>
      <c r="CP579" s="69"/>
      <c r="CQ579" s="67"/>
      <c r="CR579" s="67"/>
      <c r="CS579" s="81"/>
      <c r="CT579" s="69"/>
      <c r="CU579" s="69"/>
      <c r="CV579" s="69"/>
      <c r="CW579" s="69"/>
      <c r="CX579" s="69"/>
      <c r="CY579" s="69"/>
      <c r="CZ579" s="69"/>
      <c r="DA579" s="69"/>
    </row>
    <row r="580" spans="2:105">
      <c r="B580" s="67"/>
      <c r="C580" s="67"/>
      <c r="D580" s="67"/>
      <c r="E580" s="68"/>
      <c r="F580" s="69"/>
      <c r="G580" s="67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69"/>
      <c r="AE580" s="69"/>
      <c r="AF580" s="69"/>
      <c r="AG580" s="80"/>
      <c r="AH580" s="80"/>
      <c r="AI580" s="69"/>
      <c r="AJ580" s="69"/>
      <c r="AK580" s="80"/>
      <c r="AL580" s="80"/>
      <c r="AM580" s="69"/>
      <c r="AN580" s="69"/>
      <c r="AO580" s="80"/>
      <c r="AP580" s="80"/>
      <c r="AQ580" s="69"/>
      <c r="AR580" s="69"/>
      <c r="AS580" s="80"/>
      <c r="AT580" s="80"/>
      <c r="AU580" s="69"/>
      <c r="AV580" s="69"/>
      <c r="AW580" s="80"/>
      <c r="AX580" s="80"/>
      <c r="AY580" s="69"/>
      <c r="AZ580" s="69"/>
      <c r="BA580" s="80"/>
      <c r="BB580" s="80"/>
      <c r="BC580" s="69"/>
      <c r="BD580" s="69"/>
      <c r="BE580" s="80"/>
      <c r="BF580" s="80"/>
      <c r="BG580" s="69"/>
      <c r="BH580" s="69"/>
      <c r="BI580" s="80"/>
      <c r="BJ580" s="80"/>
      <c r="BK580" s="69"/>
      <c r="BL580" s="69"/>
      <c r="BM580" s="80"/>
      <c r="BN580" s="80"/>
      <c r="BO580" s="69"/>
      <c r="BP580" s="69"/>
      <c r="BQ580" s="80"/>
      <c r="BR580" s="80"/>
      <c r="BS580" s="69"/>
      <c r="BT580" s="69"/>
      <c r="BU580" s="80"/>
      <c r="BV580" s="80"/>
      <c r="BW580" s="69"/>
      <c r="BX580" s="69"/>
      <c r="BY580" s="80"/>
      <c r="BZ580" s="80"/>
      <c r="CA580" s="69"/>
      <c r="CB580" s="69"/>
      <c r="CC580" s="80"/>
      <c r="CD580" s="80"/>
      <c r="CE580" s="69"/>
      <c r="CF580" s="69"/>
      <c r="CG580" s="69"/>
      <c r="CH580" s="69"/>
      <c r="CI580" s="69"/>
      <c r="CJ580" s="69"/>
      <c r="CK580" s="68"/>
      <c r="CL580" s="69"/>
      <c r="CM580" s="67"/>
      <c r="CN580" s="67"/>
      <c r="CO580" s="68"/>
      <c r="CP580" s="69"/>
      <c r="CQ580" s="67"/>
      <c r="CR580" s="67"/>
      <c r="CS580" s="81"/>
      <c r="CT580" s="69"/>
      <c r="CU580" s="69"/>
      <c r="CV580" s="69"/>
      <c r="CW580" s="69"/>
      <c r="CX580" s="69"/>
      <c r="CY580" s="69"/>
      <c r="CZ580" s="69"/>
      <c r="DA580" s="69"/>
    </row>
    <row r="581" spans="2:105">
      <c r="B581" s="67"/>
      <c r="C581" s="67"/>
      <c r="D581" s="67"/>
      <c r="E581" s="68"/>
      <c r="F581" s="69"/>
      <c r="G581" s="67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69"/>
      <c r="AE581" s="69"/>
      <c r="AF581" s="69"/>
      <c r="AG581" s="80"/>
      <c r="AH581" s="80"/>
      <c r="AI581" s="69"/>
      <c r="AJ581" s="69"/>
      <c r="AK581" s="80"/>
      <c r="AL581" s="80"/>
      <c r="AM581" s="69"/>
      <c r="AN581" s="69"/>
      <c r="AO581" s="80"/>
      <c r="AP581" s="80"/>
      <c r="AQ581" s="69"/>
      <c r="AR581" s="69"/>
      <c r="AS581" s="80"/>
      <c r="AT581" s="80"/>
      <c r="AU581" s="69"/>
      <c r="AV581" s="69"/>
      <c r="AW581" s="80"/>
      <c r="AX581" s="80"/>
      <c r="AY581" s="69"/>
      <c r="AZ581" s="69"/>
      <c r="BA581" s="80"/>
      <c r="BB581" s="80"/>
      <c r="BC581" s="69"/>
      <c r="BD581" s="69"/>
      <c r="BE581" s="80"/>
      <c r="BF581" s="80"/>
      <c r="BG581" s="69"/>
      <c r="BH581" s="69"/>
      <c r="BI581" s="80"/>
      <c r="BJ581" s="80"/>
      <c r="BK581" s="69"/>
      <c r="BL581" s="69"/>
      <c r="BM581" s="80"/>
      <c r="BN581" s="80"/>
      <c r="BO581" s="69"/>
      <c r="BP581" s="69"/>
      <c r="BQ581" s="80"/>
      <c r="BR581" s="80"/>
      <c r="BS581" s="69"/>
      <c r="BT581" s="69"/>
      <c r="BU581" s="80"/>
      <c r="BV581" s="80"/>
      <c r="BW581" s="69"/>
      <c r="BX581" s="69"/>
      <c r="BY581" s="80"/>
      <c r="BZ581" s="80"/>
      <c r="CA581" s="69"/>
      <c r="CB581" s="69"/>
      <c r="CC581" s="80"/>
      <c r="CD581" s="80"/>
      <c r="CE581" s="69"/>
      <c r="CF581" s="69"/>
      <c r="CG581" s="69"/>
      <c r="CH581" s="69"/>
      <c r="CI581" s="69"/>
      <c r="CJ581" s="69"/>
      <c r="CK581" s="68"/>
      <c r="CL581" s="69"/>
      <c r="CM581" s="67"/>
      <c r="CN581" s="67"/>
      <c r="CO581" s="68"/>
      <c r="CP581" s="69"/>
      <c r="CQ581" s="67"/>
      <c r="CR581" s="67"/>
      <c r="CS581" s="81"/>
      <c r="CT581" s="69"/>
      <c r="CU581" s="69"/>
      <c r="CV581" s="69"/>
      <c r="CW581" s="69"/>
      <c r="CX581" s="69"/>
      <c r="CY581" s="69"/>
      <c r="CZ581" s="69"/>
      <c r="DA581" s="69"/>
    </row>
    <row r="582" spans="2:105">
      <c r="B582" s="67"/>
      <c r="C582" s="67"/>
      <c r="D582" s="67"/>
      <c r="E582" s="68"/>
      <c r="F582" s="69"/>
      <c r="G582" s="67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69"/>
      <c r="AE582" s="69"/>
      <c r="AF582" s="69"/>
      <c r="AG582" s="80"/>
      <c r="AH582" s="80"/>
      <c r="AI582" s="69"/>
      <c r="AJ582" s="69"/>
      <c r="AK582" s="80"/>
      <c r="AL582" s="80"/>
      <c r="AM582" s="69"/>
      <c r="AN582" s="69"/>
      <c r="AO582" s="80"/>
      <c r="AP582" s="80"/>
      <c r="AQ582" s="69"/>
      <c r="AR582" s="69"/>
      <c r="AS582" s="80"/>
      <c r="AT582" s="80"/>
      <c r="AU582" s="69"/>
      <c r="AV582" s="69"/>
      <c r="AW582" s="80"/>
      <c r="AX582" s="80"/>
      <c r="AY582" s="69"/>
      <c r="AZ582" s="69"/>
      <c r="BA582" s="80"/>
      <c r="BB582" s="80"/>
      <c r="BC582" s="69"/>
      <c r="BD582" s="69"/>
      <c r="BE582" s="80"/>
      <c r="BF582" s="80"/>
      <c r="BG582" s="69"/>
      <c r="BH582" s="69"/>
      <c r="BI582" s="80"/>
      <c r="BJ582" s="80"/>
      <c r="BK582" s="69"/>
      <c r="BL582" s="69"/>
      <c r="BM582" s="80"/>
      <c r="BN582" s="80"/>
      <c r="BO582" s="69"/>
      <c r="BP582" s="69"/>
      <c r="BQ582" s="80"/>
      <c r="BR582" s="80"/>
      <c r="BS582" s="69"/>
      <c r="BT582" s="69"/>
      <c r="BU582" s="80"/>
      <c r="BV582" s="80"/>
      <c r="BW582" s="69"/>
      <c r="BX582" s="69"/>
      <c r="BY582" s="80"/>
      <c r="BZ582" s="80"/>
      <c r="CA582" s="69"/>
      <c r="CB582" s="69"/>
      <c r="CC582" s="80"/>
      <c r="CD582" s="80"/>
      <c r="CE582" s="69"/>
      <c r="CF582" s="69"/>
      <c r="CG582" s="69"/>
      <c r="CH582" s="69"/>
      <c r="CI582" s="69"/>
      <c r="CJ582" s="69"/>
      <c r="CK582" s="68"/>
      <c r="CL582" s="69"/>
      <c r="CM582" s="67"/>
      <c r="CN582" s="67"/>
      <c r="CO582" s="68"/>
      <c r="CP582" s="69"/>
      <c r="CQ582" s="67"/>
      <c r="CR582" s="67"/>
      <c r="CS582" s="81"/>
      <c r="CT582" s="69"/>
      <c r="CU582" s="69"/>
      <c r="CV582" s="69"/>
      <c r="CW582" s="69"/>
      <c r="CX582" s="69"/>
      <c r="CY582" s="69"/>
      <c r="CZ582" s="69"/>
      <c r="DA582" s="69"/>
    </row>
    <row r="583" spans="2:105">
      <c r="B583" s="67"/>
      <c r="C583" s="67"/>
      <c r="D583" s="67"/>
      <c r="E583" s="68"/>
      <c r="F583" s="69"/>
      <c r="G583" s="67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69"/>
      <c r="AE583" s="69"/>
      <c r="AF583" s="69"/>
      <c r="AG583" s="80"/>
      <c r="AH583" s="80"/>
      <c r="AI583" s="69"/>
      <c r="AJ583" s="69"/>
      <c r="AK583" s="80"/>
      <c r="AL583" s="80"/>
      <c r="AM583" s="69"/>
      <c r="AN583" s="69"/>
      <c r="AO583" s="80"/>
      <c r="AP583" s="80"/>
      <c r="AQ583" s="69"/>
      <c r="AR583" s="69"/>
      <c r="AS583" s="80"/>
      <c r="AT583" s="80"/>
      <c r="AU583" s="69"/>
      <c r="AV583" s="69"/>
      <c r="AW583" s="80"/>
      <c r="AX583" s="80"/>
      <c r="AY583" s="69"/>
      <c r="AZ583" s="69"/>
      <c r="BA583" s="80"/>
      <c r="BB583" s="80"/>
      <c r="BC583" s="69"/>
      <c r="BD583" s="69"/>
      <c r="BE583" s="80"/>
      <c r="BF583" s="80"/>
      <c r="BG583" s="69"/>
      <c r="BH583" s="69"/>
      <c r="BI583" s="80"/>
      <c r="BJ583" s="80"/>
      <c r="BK583" s="69"/>
      <c r="BL583" s="69"/>
      <c r="BM583" s="80"/>
      <c r="BN583" s="80"/>
      <c r="BO583" s="69"/>
      <c r="BP583" s="69"/>
      <c r="BQ583" s="80"/>
      <c r="BR583" s="80"/>
      <c r="BS583" s="69"/>
      <c r="BT583" s="69"/>
      <c r="BU583" s="80"/>
      <c r="BV583" s="80"/>
      <c r="BW583" s="69"/>
      <c r="BX583" s="69"/>
      <c r="BY583" s="80"/>
      <c r="BZ583" s="80"/>
      <c r="CA583" s="69"/>
      <c r="CB583" s="69"/>
      <c r="CC583" s="80"/>
      <c r="CD583" s="80"/>
      <c r="CE583" s="69"/>
      <c r="CF583" s="69"/>
      <c r="CG583" s="69"/>
      <c r="CH583" s="69"/>
      <c r="CI583" s="69"/>
      <c r="CJ583" s="69"/>
      <c r="CK583" s="68"/>
      <c r="CL583" s="69"/>
      <c r="CM583" s="67"/>
      <c r="CN583" s="67"/>
      <c r="CO583" s="68"/>
      <c r="CP583" s="69"/>
      <c r="CQ583" s="67"/>
      <c r="CR583" s="67"/>
      <c r="CS583" s="81"/>
      <c r="CT583" s="69"/>
      <c r="CU583" s="69"/>
      <c r="CV583" s="69"/>
      <c r="CW583" s="69"/>
      <c r="CX583" s="69"/>
      <c r="CY583" s="69"/>
      <c r="CZ583" s="69"/>
      <c r="DA583" s="69"/>
    </row>
    <row r="584" spans="2:105">
      <c r="B584" s="67"/>
      <c r="C584" s="67"/>
      <c r="D584" s="67"/>
      <c r="E584" s="68"/>
      <c r="F584" s="69"/>
      <c r="G584" s="67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69"/>
      <c r="AE584" s="69"/>
      <c r="AF584" s="69"/>
      <c r="AG584" s="80"/>
      <c r="AH584" s="80"/>
      <c r="AI584" s="69"/>
      <c r="AJ584" s="69"/>
      <c r="AK584" s="80"/>
      <c r="AL584" s="80"/>
      <c r="AM584" s="69"/>
      <c r="AN584" s="69"/>
      <c r="AO584" s="80"/>
      <c r="AP584" s="80"/>
      <c r="AQ584" s="69"/>
      <c r="AR584" s="69"/>
      <c r="AS584" s="80"/>
      <c r="AT584" s="80"/>
      <c r="AU584" s="69"/>
      <c r="AV584" s="69"/>
      <c r="AW584" s="80"/>
      <c r="AX584" s="80"/>
      <c r="AY584" s="69"/>
      <c r="AZ584" s="69"/>
      <c r="BA584" s="80"/>
      <c r="BB584" s="80"/>
      <c r="BC584" s="69"/>
      <c r="BD584" s="69"/>
      <c r="BE584" s="80"/>
      <c r="BF584" s="80"/>
      <c r="BG584" s="69"/>
      <c r="BH584" s="69"/>
      <c r="BI584" s="80"/>
      <c r="BJ584" s="80"/>
      <c r="BK584" s="69"/>
      <c r="BL584" s="69"/>
      <c r="BM584" s="80"/>
      <c r="BN584" s="80"/>
      <c r="BO584" s="69"/>
      <c r="BP584" s="69"/>
      <c r="BQ584" s="80"/>
      <c r="BR584" s="80"/>
      <c r="BS584" s="69"/>
      <c r="BT584" s="69"/>
      <c r="BU584" s="80"/>
      <c r="BV584" s="80"/>
      <c r="BW584" s="69"/>
      <c r="BX584" s="69"/>
      <c r="BY584" s="80"/>
      <c r="BZ584" s="80"/>
      <c r="CA584" s="69"/>
      <c r="CB584" s="69"/>
      <c r="CC584" s="80"/>
      <c r="CD584" s="80"/>
      <c r="CE584" s="69"/>
      <c r="CF584" s="69"/>
      <c r="CG584" s="69"/>
      <c r="CH584" s="69"/>
      <c r="CI584" s="69"/>
      <c r="CJ584" s="69"/>
      <c r="CK584" s="68"/>
      <c r="CL584" s="69"/>
      <c r="CM584" s="67"/>
      <c r="CN584" s="67"/>
      <c r="CO584" s="68"/>
      <c r="CP584" s="69"/>
      <c r="CQ584" s="67"/>
      <c r="CR584" s="67"/>
      <c r="CS584" s="81"/>
      <c r="CT584" s="69"/>
      <c r="CU584" s="69"/>
      <c r="CV584" s="69"/>
      <c r="CW584" s="69"/>
      <c r="CX584" s="69"/>
      <c r="CY584" s="69"/>
      <c r="CZ584" s="69"/>
      <c r="DA584" s="69"/>
    </row>
    <row r="585" spans="2:105">
      <c r="B585" s="67"/>
      <c r="C585" s="67"/>
      <c r="D585" s="67"/>
      <c r="E585" s="68"/>
      <c r="F585" s="69"/>
      <c r="G585" s="67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69"/>
      <c r="AE585" s="69"/>
      <c r="AF585" s="69"/>
      <c r="AG585" s="80"/>
      <c r="AH585" s="80"/>
      <c r="AI585" s="69"/>
      <c r="AJ585" s="69"/>
      <c r="AK585" s="80"/>
      <c r="AL585" s="80"/>
      <c r="AM585" s="69"/>
      <c r="AN585" s="69"/>
      <c r="AO585" s="80"/>
      <c r="AP585" s="80"/>
      <c r="AQ585" s="69"/>
      <c r="AR585" s="69"/>
      <c r="AS585" s="80"/>
      <c r="AT585" s="80"/>
      <c r="AU585" s="69"/>
      <c r="AV585" s="69"/>
      <c r="AW585" s="80"/>
      <c r="AX585" s="80"/>
      <c r="AY585" s="69"/>
      <c r="AZ585" s="69"/>
      <c r="BA585" s="80"/>
      <c r="BB585" s="80"/>
      <c r="BC585" s="69"/>
      <c r="BD585" s="69"/>
      <c r="BE585" s="80"/>
      <c r="BF585" s="80"/>
      <c r="BG585" s="69"/>
      <c r="BH585" s="69"/>
      <c r="BI585" s="80"/>
      <c r="BJ585" s="80"/>
      <c r="BK585" s="69"/>
      <c r="BL585" s="69"/>
      <c r="BM585" s="80"/>
      <c r="BN585" s="80"/>
      <c r="BO585" s="69"/>
      <c r="BP585" s="69"/>
      <c r="BQ585" s="80"/>
      <c r="BR585" s="80"/>
      <c r="BS585" s="69"/>
      <c r="BT585" s="69"/>
      <c r="BU585" s="80"/>
      <c r="BV585" s="80"/>
      <c r="BW585" s="69"/>
      <c r="BX585" s="69"/>
      <c r="BY585" s="80"/>
      <c r="BZ585" s="80"/>
      <c r="CA585" s="69"/>
      <c r="CB585" s="69"/>
      <c r="CC585" s="80"/>
      <c r="CD585" s="80"/>
      <c r="CE585" s="69"/>
      <c r="CF585" s="69"/>
      <c r="CG585" s="69"/>
      <c r="CH585" s="69"/>
      <c r="CI585" s="69"/>
      <c r="CJ585" s="69"/>
      <c r="CK585" s="68"/>
      <c r="CL585" s="69"/>
      <c r="CM585" s="67"/>
      <c r="CN585" s="67"/>
      <c r="CO585" s="68"/>
      <c r="CP585" s="69"/>
      <c r="CQ585" s="67"/>
      <c r="CR585" s="67"/>
      <c r="CS585" s="81"/>
      <c r="CT585" s="69"/>
      <c r="CU585" s="69"/>
      <c r="CV585" s="69"/>
      <c r="CW585" s="69"/>
      <c r="CX585" s="69"/>
      <c r="CY585" s="69"/>
      <c r="CZ585" s="69"/>
      <c r="DA585" s="69"/>
    </row>
    <row r="586" spans="2:105">
      <c r="B586" s="67"/>
      <c r="C586" s="67"/>
      <c r="D586" s="67"/>
      <c r="E586" s="68"/>
      <c r="F586" s="69"/>
      <c r="G586" s="67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69"/>
      <c r="AE586" s="69"/>
      <c r="AF586" s="69"/>
      <c r="AG586" s="80"/>
      <c r="AH586" s="80"/>
      <c r="AI586" s="69"/>
      <c r="AJ586" s="69"/>
      <c r="AK586" s="80"/>
      <c r="AL586" s="80"/>
      <c r="AM586" s="69"/>
      <c r="AN586" s="69"/>
      <c r="AO586" s="80"/>
      <c r="AP586" s="80"/>
      <c r="AQ586" s="69"/>
      <c r="AR586" s="69"/>
      <c r="AS586" s="80"/>
      <c r="AT586" s="80"/>
      <c r="AU586" s="69"/>
      <c r="AV586" s="69"/>
      <c r="AW586" s="80"/>
      <c r="AX586" s="80"/>
      <c r="AY586" s="69"/>
      <c r="AZ586" s="69"/>
      <c r="BA586" s="80"/>
      <c r="BB586" s="80"/>
      <c r="BC586" s="69"/>
      <c r="BD586" s="69"/>
      <c r="BE586" s="80"/>
      <c r="BF586" s="80"/>
      <c r="BG586" s="69"/>
      <c r="BH586" s="69"/>
      <c r="BI586" s="80"/>
      <c r="BJ586" s="80"/>
      <c r="BK586" s="69"/>
      <c r="BL586" s="69"/>
      <c r="BM586" s="80"/>
      <c r="BN586" s="80"/>
      <c r="BO586" s="69"/>
      <c r="BP586" s="69"/>
      <c r="BQ586" s="80"/>
      <c r="BR586" s="80"/>
      <c r="BS586" s="69"/>
      <c r="BT586" s="69"/>
      <c r="BU586" s="80"/>
      <c r="BV586" s="80"/>
      <c r="BW586" s="69"/>
      <c r="BX586" s="69"/>
      <c r="BY586" s="80"/>
      <c r="BZ586" s="80"/>
      <c r="CA586" s="69"/>
      <c r="CB586" s="69"/>
      <c r="CC586" s="80"/>
      <c r="CD586" s="80"/>
      <c r="CE586" s="69"/>
      <c r="CF586" s="69"/>
      <c r="CG586" s="69"/>
      <c r="CH586" s="69"/>
      <c r="CI586" s="69"/>
      <c r="CJ586" s="69"/>
      <c r="CK586" s="68"/>
      <c r="CL586" s="69"/>
      <c r="CM586" s="67"/>
      <c r="CN586" s="67"/>
      <c r="CO586" s="68"/>
      <c r="CP586" s="69"/>
      <c r="CQ586" s="67"/>
      <c r="CR586" s="67"/>
      <c r="CS586" s="81"/>
      <c r="CT586" s="69"/>
      <c r="CU586" s="69"/>
      <c r="CV586" s="69"/>
      <c r="CW586" s="69"/>
      <c r="CX586" s="69"/>
      <c r="CY586" s="69"/>
      <c r="CZ586" s="69"/>
      <c r="DA586" s="69"/>
    </row>
    <row r="587" spans="2:105">
      <c r="B587" s="67"/>
      <c r="C587" s="67"/>
      <c r="D587" s="67"/>
      <c r="E587" s="68"/>
      <c r="F587" s="69"/>
      <c r="G587" s="67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69"/>
      <c r="AE587" s="69"/>
      <c r="AF587" s="69"/>
      <c r="AG587" s="80"/>
      <c r="AH587" s="80"/>
      <c r="AI587" s="69"/>
      <c r="AJ587" s="69"/>
      <c r="AK587" s="80"/>
      <c r="AL587" s="80"/>
      <c r="AM587" s="69"/>
      <c r="AN587" s="69"/>
      <c r="AO587" s="80"/>
      <c r="AP587" s="80"/>
      <c r="AQ587" s="69"/>
      <c r="AR587" s="69"/>
      <c r="AS587" s="80"/>
      <c r="AT587" s="80"/>
      <c r="AU587" s="69"/>
      <c r="AV587" s="69"/>
      <c r="AW587" s="80"/>
      <c r="AX587" s="80"/>
      <c r="AY587" s="69"/>
      <c r="AZ587" s="69"/>
      <c r="BA587" s="80"/>
      <c r="BB587" s="80"/>
      <c r="BC587" s="69"/>
      <c r="BD587" s="69"/>
      <c r="BE587" s="80"/>
      <c r="BF587" s="80"/>
      <c r="BG587" s="69"/>
      <c r="BH587" s="69"/>
      <c r="BI587" s="80"/>
      <c r="BJ587" s="80"/>
      <c r="BK587" s="69"/>
      <c r="BL587" s="69"/>
      <c r="BM587" s="80"/>
      <c r="BN587" s="80"/>
      <c r="BO587" s="69"/>
      <c r="BP587" s="69"/>
      <c r="BQ587" s="80"/>
      <c r="BR587" s="80"/>
      <c r="BS587" s="69"/>
      <c r="BT587" s="69"/>
      <c r="BU587" s="80"/>
      <c r="BV587" s="80"/>
      <c r="BW587" s="69"/>
      <c r="BX587" s="69"/>
      <c r="BY587" s="80"/>
      <c r="BZ587" s="80"/>
      <c r="CA587" s="69"/>
      <c r="CB587" s="69"/>
      <c r="CC587" s="80"/>
      <c r="CD587" s="80"/>
      <c r="CE587" s="69"/>
      <c r="CF587" s="69"/>
      <c r="CG587" s="69"/>
      <c r="CH587" s="69"/>
      <c r="CI587" s="69"/>
      <c r="CJ587" s="69"/>
      <c r="CK587" s="68"/>
      <c r="CL587" s="69"/>
      <c r="CM587" s="67"/>
      <c r="CN587" s="67"/>
      <c r="CO587" s="68"/>
      <c r="CP587" s="69"/>
      <c r="CQ587" s="67"/>
      <c r="CR587" s="67"/>
      <c r="CS587" s="81"/>
      <c r="CT587" s="69"/>
      <c r="CU587" s="69"/>
      <c r="CV587" s="69"/>
      <c r="CW587" s="69"/>
      <c r="CX587" s="69"/>
      <c r="CY587" s="69"/>
      <c r="CZ587" s="69"/>
      <c r="DA587" s="69"/>
    </row>
    <row r="588" spans="2:105">
      <c r="B588" s="67"/>
      <c r="C588" s="67"/>
      <c r="D588" s="67"/>
      <c r="E588" s="68"/>
      <c r="F588" s="69"/>
      <c r="G588" s="67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69"/>
      <c r="AE588" s="69"/>
      <c r="AF588" s="69"/>
      <c r="AG588" s="80"/>
      <c r="AH588" s="80"/>
      <c r="AI588" s="69"/>
      <c r="AJ588" s="69"/>
      <c r="AK588" s="80"/>
      <c r="AL588" s="80"/>
      <c r="AM588" s="69"/>
      <c r="AN588" s="69"/>
      <c r="AO588" s="80"/>
      <c r="AP588" s="80"/>
      <c r="AQ588" s="69"/>
      <c r="AR588" s="69"/>
      <c r="AS588" s="80"/>
      <c r="AT588" s="80"/>
      <c r="AU588" s="69"/>
      <c r="AV588" s="69"/>
      <c r="AW588" s="80"/>
      <c r="AX588" s="80"/>
      <c r="AY588" s="69"/>
      <c r="AZ588" s="69"/>
      <c r="BA588" s="80"/>
      <c r="BB588" s="80"/>
      <c r="BC588" s="69"/>
      <c r="BD588" s="69"/>
      <c r="BE588" s="80"/>
      <c r="BF588" s="80"/>
      <c r="BG588" s="69"/>
      <c r="BH588" s="69"/>
      <c r="BI588" s="80"/>
      <c r="BJ588" s="80"/>
      <c r="BK588" s="69"/>
      <c r="BL588" s="69"/>
      <c r="BM588" s="80"/>
      <c r="BN588" s="80"/>
      <c r="BO588" s="69"/>
      <c r="BP588" s="69"/>
      <c r="BQ588" s="80"/>
      <c r="BR588" s="80"/>
      <c r="BS588" s="69"/>
      <c r="BT588" s="69"/>
      <c r="BU588" s="80"/>
      <c r="BV588" s="80"/>
      <c r="BW588" s="69"/>
      <c r="BX588" s="69"/>
      <c r="BY588" s="80"/>
      <c r="BZ588" s="80"/>
      <c r="CA588" s="69"/>
      <c r="CB588" s="69"/>
      <c r="CC588" s="80"/>
      <c r="CD588" s="80"/>
      <c r="CE588" s="69"/>
      <c r="CF588" s="69"/>
      <c r="CG588" s="69"/>
      <c r="CH588" s="69"/>
      <c r="CI588" s="69"/>
      <c r="CJ588" s="69"/>
      <c r="CK588" s="68"/>
      <c r="CL588" s="69"/>
      <c r="CM588" s="67"/>
      <c r="CN588" s="67"/>
      <c r="CO588" s="68"/>
      <c r="CP588" s="69"/>
      <c r="CQ588" s="67"/>
      <c r="CR588" s="67"/>
      <c r="CS588" s="81"/>
      <c r="CT588" s="69"/>
      <c r="CU588" s="69"/>
      <c r="CV588" s="69"/>
      <c r="CW588" s="69"/>
      <c r="CX588" s="69"/>
      <c r="CY588" s="69"/>
      <c r="CZ588" s="69"/>
      <c r="DA588" s="69"/>
    </row>
    <row r="589" spans="2:105">
      <c r="B589" s="67"/>
      <c r="C589" s="67"/>
      <c r="D589" s="67"/>
      <c r="E589" s="68"/>
      <c r="F589" s="69"/>
      <c r="G589" s="67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69"/>
      <c r="AE589" s="69"/>
      <c r="AF589" s="69"/>
      <c r="AG589" s="80"/>
      <c r="AH589" s="80"/>
      <c r="AI589" s="69"/>
      <c r="AJ589" s="69"/>
      <c r="AK589" s="80"/>
      <c r="AL589" s="80"/>
      <c r="AM589" s="69"/>
      <c r="AN589" s="69"/>
      <c r="AO589" s="80"/>
      <c r="AP589" s="80"/>
      <c r="AQ589" s="69"/>
      <c r="AR589" s="69"/>
      <c r="AS589" s="80"/>
      <c r="AT589" s="80"/>
      <c r="AU589" s="69"/>
      <c r="AV589" s="69"/>
      <c r="AW589" s="80"/>
      <c r="AX589" s="80"/>
      <c r="AY589" s="69"/>
      <c r="AZ589" s="69"/>
      <c r="BA589" s="80"/>
      <c r="BB589" s="80"/>
      <c r="BC589" s="69"/>
      <c r="BD589" s="69"/>
      <c r="BE589" s="80"/>
      <c r="BF589" s="80"/>
      <c r="BG589" s="69"/>
      <c r="BH589" s="69"/>
      <c r="BI589" s="80"/>
      <c r="BJ589" s="80"/>
      <c r="BK589" s="69"/>
      <c r="BL589" s="69"/>
      <c r="BM589" s="80"/>
      <c r="BN589" s="80"/>
      <c r="BO589" s="69"/>
      <c r="BP589" s="69"/>
      <c r="BQ589" s="80"/>
      <c r="BR589" s="80"/>
      <c r="BS589" s="69"/>
      <c r="BT589" s="69"/>
      <c r="BU589" s="80"/>
      <c r="BV589" s="80"/>
      <c r="BW589" s="69"/>
      <c r="BX589" s="69"/>
      <c r="BY589" s="80"/>
      <c r="BZ589" s="80"/>
      <c r="CA589" s="69"/>
      <c r="CB589" s="69"/>
      <c r="CC589" s="80"/>
      <c r="CD589" s="80"/>
      <c r="CE589" s="69"/>
      <c r="CF589" s="69"/>
      <c r="CG589" s="69"/>
      <c r="CH589" s="69"/>
      <c r="CI589" s="69"/>
      <c r="CJ589" s="69"/>
      <c r="CK589" s="68"/>
      <c r="CL589" s="69"/>
      <c r="CM589" s="67"/>
      <c r="CN589" s="67"/>
      <c r="CO589" s="68"/>
      <c r="CP589" s="69"/>
      <c r="CQ589" s="67"/>
      <c r="CR589" s="67"/>
      <c r="CS589" s="81"/>
      <c r="CT589" s="69"/>
      <c r="CU589" s="69"/>
      <c r="CV589" s="69"/>
      <c r="CW589" s="69"/>
      <c r="CX589" s="69"/>
      <c r="CY589" s="69"/>
      <c r="CZ589" s="69"/>
      <c r="DA589" s="69"/>
    </row>
    <row r="590" spans="2:105">
      <c r="B590" s="67"/>
      <c r="C590" s="67"/>
      <c r="D590" s="67"/>
      <c r="E590" s="68"/>
      <c r="F590" s="69"/>
      <c r="G590" s="67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69"/>
      <c r="AE590" s="69"/>
      <c r="AF590" s="69"/>
      <c r="AG590" s="80"/>
      <c r="AH590" s="80"/>
      <c r="AI590" s="69"/>
      <c r="AJ590" s="69"/>
      <c r="AK590" s="80"/>
      <c r="AL590" s="80"/>
      <c r="AM590" s="69"/>
      <c r="AN590" s="69"/>
      <c r="AO590" s="80"/>
      <c r="AP590" s="80"/>
      <c r="AQ590" s="69"/>
      <c r="AR590" s="69"/>
      <c r="AS590" s="80"/>
      <c r="AT590" s="80"/>
      <c r="AU590" s="69"/>
      <c r="AV590" s="69"/>
      <c r="AW590" s="80"/>
      <c r="AX590" s="80"/>
      <c r="AY590" s="69"/>
      <c r="AZ590" s="69"/>
      <c r="BA590" s="80"/>
      <c r="BB590" s="80"/>
      <c r="BC590" s="69"/>
      <c r="BD590" s="69"/>
      <c r="BE590" s="80"/>
      <c r="BF590" s="80"/>
      <c r="BG590" s="69"/>
      <c r="BH590" s="69"/>
      <c r="BI590" s="80"/>
      <c r="BJ590" s="80"/>
      <c r="BK590" s="69"/>
      <c r="BL590" s="69"/>
      <c r="BM590" s="80"/>
      <c r="BN590" s="80"/>
      <c r="BO590" s="69"/>
      <c r="BP590" s="69"/>
      <c r="BQ590" s="80"/>
      <c r="BR590" s="80"/>
      <c r="BS590" s="69"/>
      <c r="BT590" s="69"/>
      <c r="BU590" s="80"/>
      <c r="BV590" s="80"/>
      <c r="BW590" s="69"/>
      <c r="BX590" s="69"/>
      <c r="BY590" s="80"/>
      <c r="BZ590" s="80"/>
      <c r="CA590" s="69"/>
      <c r="CB590" s="69"/>
      <c r="CC590" s="80"/>
      <c r="CD590" s="80"/>
      <c r="CE590" s="69"/>
      <c r="CF590" s="69"/>
      <c r="CG590" s="69"/>
      <c r="CH590" s="69"/>
      <c r="CI590" s="69"/>
      <c r="CJ590" s="69"/>
      <c r="CK590" s="68"/>
      <c r="CL590" s="69"/>
      <c r="CM590" s="67"/>
      <c r="CN590" s="67"/>
      <c r="CO590" s="68"/>
      <c r="CP590" s="69"/>
      <c r="CQ590" s="67"/>
      <c r="CR590" s="67"/>
      <c r="CS590" s="81"/>
      <c r="CT590" s="69"/>
      <c r="CU590" s="69"/>
      <c r="CV590" s="69"/>
      <c r="CW590" s="69"/>
      <c r="CX590" s="69"/>
      <c r="CY590" s="69"/>
      <c r="CZ590" s="69"/>
      <c r="DA590" s="69"/>
    </row>
    <row r="591" spans="2:105">
      <c r="B591" s="67"/>
      <c r="C591" s="67"/>
      <c r="D591" s="67"/>
      <c r="E591" s="68"/>
      <c r="F591" s="69"/>
      <c r="G591" s="67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69"/>
      <c r="AE591" s="69"/>
      <c r="AF591" s="69"/>
      <c r="AG591" s="80"/>
      <c r="AH591" s="80"/>
      <c r="AI591" s="69"/>
      <c r="AJ591" s="69"/>
      <c r="AK591" s="80"/>
      <c r="AL591" s="80"/>
      <c r="AM591" s="69"/>
      <c r="AN591" s="69"/>
      <c r="AO591" s="80"/>
      <c r="AP591" s="80"/>
      <c r="AQ591" s="69"/>
      <c r="AR591" s="69"/>
      <c r="AS591" s="80"/>
      <c r="AT591" s="80"/>
      <c r="AU591" s="69"/>
      <c r="AV591" s="69"/>
      <c r="AW591" s="80"/>
      <c r="AX591" s="80"/>
      <c r="AY591" s="69"/>
      <c r="AZ591" s="69"/>
      <c r="BA591" s="80"/>
      <c r="BB591" s="80"/>
      <c r="BC591" s="69"/>
      <c r="BD591" s="69"/>
      <c r="BE591" s="80"/>
      <c r="BF591" s="80"/>
      <c r="BG591" s="69"/>
      <c r="BH591" s="69"/>
      <c r="BI591" s="80"/>
      <c r="BJ591" s="80"/>
      <c r="BK591" s="69"/>
      <c r="BL591" s="69"/>
      <c r="BM591" s="80"/>
      <c r="BN591" s="80"/>
      <c r="BO591" s="69"/>
      <c r="BP591" s="69"/>
      <c r="BQ591" s="80"/>
      <c r="BR591" s="80"/>
      <c r="BS591" s="69"/>
      <c r="BT591" s="69"/>
      <c r="BU591" s="80"/>
      <c r="BV591" s="80"/>
      <c r="BW591" s="69"/>
      <c r="BX591" s="69"/>
      <c r="BY591" s="80"/>
      <c r="BZ591" s="80"/>
      <c r="CA591" s="69"/>
      <c r="CB591" s="69"/>
      <c r="CC591" s="80"/>
      <c r="CD591" s="80"/>
      <c r="CE591" s="69"/>
      <c r="CF591" s="69"/>
      <c r="CG591" s="69"/>
      <c r="CH591" s="69"/>
      <c r="CI591" s="69"/>
      <c r="CJ591" s="69"/>
      <c r="CK591" s="68"/>
      <c r="CL591" s="69"/>
      <c r="CM591" s="67"/>
      <c r="CN591" s="67"/>
      <c r="CO591" s="68"/>
      <c r="CP591" s="69"/>
      <c r="CQ591" s="67"/>
      <c r="CR591" s="67"/>
      <c r="CS591" s="81"/>
      <c r="CT591" s="69"/>
      <c r="CU591" s="69"/>
      <c r="CV591" s="69"/>
      <c r="CW591" s="69"/>
      <c r="CX591" s="69"/>
      <c r="CY591" s="69"/>
      <c r="CZ591" s="69"/>
      <c r="DA591" s="69"/>
    </row>
    <row r="592" spans="2:105">
      <c r="B592" s="67"/>
      <c r="C592" s="67"/>
      <c r="D592" s="67"/>
      <c r="E592" s="68"/>
      <c r="F592" s="69"/>
      <c r="G592" s="67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69"/>
      <c r="AE592" s="69"/>
      <c r="AF592" s="69"/>
      <c r="AG592" s="80"/>
      <c r="AH592" s="80"/>
      <c r="AI592" s="69"/>
      <c r="AJ592" s="69"/>
      <c r="AK592" s="80"/>
      <c r="AL592" s="80"/>
      <c r="AM592" s="69"/>
      <c r="AN592" s="69"/>
      <c r="AO592" s="80"/>
      <c r="AP592" s="80"/>
      <c r="AQ592" s="69"/>
      <c r="AR592" s="69"/>
      <c r="AS592" s="80"/>
      <c r="AT592" s="80"/>
      <c r="AU592" s="69"/>
      <c r="AV592" s="69"/>
      <c r="AW592" s="80"/>
      <c r="AX592" s="80"/>
      <c r="AY592" s="69"/>
      <c r="AZ592" s="69"/>
      <c r="BA592" s="80"/>
      <c r="BB592" s="80"/>
      <c r="BC592" s="69"/>
      <c r="BD592" s="69"/>
      <c r="BE592" s="80"/>
      <c r="BF592" s="80"/>
      <c r="BG592" s="69"/>
      <c r="BH592" s="69"/>
      <c r="BI592" s="80"/>
      <c r="BJ592" s="80"/>
      <c r="BK592" s="69"/>
      <c r="BL592" s="69"/>
      <c r="BM592" s="80"/>
      <c r="BN592" s="80"/>
      <c r="BO592" s="69"/>
      <c r="BP592" s="69"/>
      <c r="BQ592" s="80"/>
      <c r="BR592" s="80"/>
      <c r="BS592" s="69"/>
      <c r="BT592" s="69"/>
      <c r="BU592" s="80"/>
      <c r="BV592" s="80"/>
      <c r="BW592" s="69"/>
      <c r="BX592" s="69"/>
      <c r="BY592" s="80"/>
      <c r="BZ592" s="80"/>
      <c r="CA592" s="69"/>
      <c r="CB592" s="69"/>
      <c r="CC592" s="80"/>
      <c r="CD592" s="80"/>
      <c r="CE592" s="69"/>
      <c r="CF592" s="69"/>
      <c r="CG592" s="69"/>
      <c r="CH592" s="69"/>
      <c r="CI592" s="69"/>
      <c r="CJ592" s="69"/>
      <c r="CK592" s="68"/>
      <c r="CL592" s="69"/>
      <c r="CM592" s="67"/>
      <c r="CN592" s="67"/>
      <c r="CO592" s="68"/>
      <c r="CP592" s="69"/>
      <c r="CQ592" s="67"/>
      <c r="CR592" s="67"/>
      <c r="CS592" s="81"/>
      <c r="CT592" s="69"/>
      <c r="CU592" s="69"/>
      <c r="CV592" s="69"/>
      <c r="CW592" s="69"/>
      <c r="CX592" s="69"/>
      <c r="CY592" s="69"/>
      <c r="CZ592" s="69"/>
      <c r="DA592" s="69"/>
    </row>
    <row r="593" spans="2:105">
      <c r="B593" s="67"/>
      <c r="C593" s="67"/>
      <c r="D593" s="67"/>
      <c r="E593" s="68"/>
      <c r="F593" s="69"/>
      <c r="G593" s="67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69"/>
      <c r="AE593" s="69"/>
      <c r="AF593" s="69"/>
      <c r="AG593" s="80"/>
      <c r="AH593" s="80"/>
      <c r="AI593" s="69"/>
      <c r="AJ593" s="69"/>
      <c r="AK593" s="80"/>
      <c r="AL593" s="80"/>
      <c r="AM593" s="69"/>
      <c r="AN593" s="69"/>
      <c r="AO593" s="80"/>
      <c r="AP593" s="80"/>
      <c r="AQ593" s="69"/>
      <c r="AR593" s="69"/>
      <c r="AS593" s="80"/>
      <c r="AT593" s="80"/>
      <c r="AU593" s="69"/>
      <c r="AV593" s="69"/>
      <c r="AW593" s="80"/>
      <c r="AX593" s="80"/>
      <c r="AY593" s="69"/>
      <c r="AZ593" s="69"/>
      <c r="BA593" s="80"/>
      <c r="BB593" s="80"/>
      <c r="BC593" s="69"/>
      <c r="BD593" s="69"/>
      <c r="BE593" s="80"/>
      <c r="BF593" s="80"/>
      <c r="BG593" s="69"/>
      <c r="BH593" s="69"/>
      <c r="BI593" s="80"/>
      <c r="BJ593" s="80"/>
      <c r="BK593" s="69"/>
      <c r="BL593" s="69"/>
      <c r="BM593" s="80"/>
      <c r="BN593" s="80"/>
      <c r="BO593" s="69"/>
      <c r="BP593" s="69"/>
      <c r="BQ593" s="80"/>
      <c r="BR593" s="80"/>
      <c r="BS593" s="69"/>
      <c r="BT593" s="69"/>
      <c r="BU593" s="80"/>
      <c r="BV593" s="80"/>
      <c r="BW593" s="69"/>
      <c r="BX593" s="69"/>
      <c r="BY593" s="80"/>
      <c r="BZ593" s="80"/>
      <c r="CA593" s="69"/>
      <c r="CB593" s="69"/>
      <c r="CC593" s="80"/>
      <c r="CD593" s="80"/>
      <c r="CE593" s="69"/>
      <c r="CF593" s="69"/>
      <c r="CG593" s="69"/>
      <c r="CH593" s="69"/>
      <c r="CI593" s="69"/>
      <c r="CJ593" s="69"/>
      <c r="CK593" s="68"/>
      <c r="CL593" s="69"/>
      <c r="CM593" s="67"/>
      <c r="CN593" s="67"/>
      <c r="CO593" s="68"/>
      <c r="CP593" s="69"/>
      <c r="CQ593" s="67"/>
      <c r="CR593" s="67"/>
      <c r="CS593" s="81"/>
      <c r="CT593" s="69"/>
      <c r="CU593" s="69"/>
      <c r="CV593" s="69"/>
      <c r="CW593" s="69"/>
      <c r="CX593" s="69"/>
      <c r="CY593" s="69"/>
      <c r="CZ593" s="69"/>
      <c r="DA593" s="69"/>
    </row>
    <row r="594" spans="2:105">
      <c r="B594" s="67"/>
      <c r="C594" s="67"/>
      <c r="D594" s="67"/>
      <c r="E594" s="68"/>
      <c r="F594" s="69"/>
      <c r="G594" s="67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69"/>
      <c r="AE594" s="69"/>
      <c r="AF594" s="69"/>
      <c r="AG594" s="80"/>
      <c r="AH594" s="80"/>
      <c r="AI594" s="69"/>
      <c r="AJ594" s="69"/>
      <c r="AK594" s="80"/>
      <c r="AL594" s="80"/>
      <c r="AM594" s="69"/>
      <c r="AN594" s="69"/>
      <c r="AO594" s="80"/>
      <c r="AP594" s="80"/>
      <c r="AQ594" s="69"/>
      <c r="AR594" s="69"/>
      <c r="AS594" s="80"/>
      <c r="AT594" s="80"/>
      <c r="AU594" s="69"/>
      <c r="AV594" s="69"/>
      <c r="AW594" s="80"/>
      <c r="AX594" s="80"/>
      <c r="AY594" s="69"/>
      <c r="AZ594" s="69"/>
      <c r="BA594" s="80"/>
      <c r="BB594" s="80"/>
      <c r="BC594" s="69"/>
      <c r="BD594" s="69"/>
      <c r="BE594" s="80"/>
      <c r="BF594" s="80"/>
      <c r="BG594" s="69"/>
      <c r="BH594" s="69"/>
      <c r="BI594" s="80"/>
      <c r="BJ594" s="80"/>
      <c r="BK594" s="69"/>
      <c r="BL594" s="69"/>
      <c r="BM594" s="80"/>
      <c r="BN594" s="80"/>
      <c r="BO594" s="69"/>
      <c r="BP594" s="69"/>
      <c r="BQ594" s="80"/>
      <c r="BR594" s="80"/>
      <c r="BS594" s="69"/>
      <c r="BT594" s="69"/>
      <c r="BU594" s="80"/>
      <c r="BV594" s="80"/>
      <c r="BW594" s="69"/>
      <c r="BX594" s="69"/>
      <c r="BY594" s="80"/>
      <c r="BZ594" s="80"/>
      <c r="CA594" s="69"/>
      <c r="CB594" s="69"/>
      <c r="CC594" s="80"/>
      <c r="CD594" s="80"/>
      <c r="CE594" s="69"/>
      <c r="CF594" s="69"/>
      <c r="CG594" s="69"/>
      <c r="CH594" s="69"/>
      <c r="CI594" s="69"/>
      <c r="CJ594" s="69"/>
      <c r="CK594" s="68"/>
      <c r="CL594" s="69"/>
      <c r="CM594" s="67"/>
      <c r="CN594" s="67"/>
      <c r="CO594" s="68"/>
      <c r="CP594" s="69"/>
      <c r="CQ594" s="67"/>
      <c r="CR594" s="67"/>
      <c r="CS594" s="81"/>
      <c r="CT594" s="69"/>
      <c r="CU594" s="69"/>
      <c r="CV594" s="69"/>
      <c r="CW594" s="69"/>
      <c r="CX594" s="69"/>
      <c r="CY594" s="69"/>
      <c r="CZ594" s="69"/>
      <c r="DA594" s="69"/>
    </row>
    <row r="595" spans="2:105">
      <c r="B595" s="67"/>
      <c r="C595" s="67"/>
      <c r="D595" s="67"/>
      <c r="E595" s="68"/>
      <c r="F595" s="69"/>
      <c r="G595" s="67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69"/>
      <c r="AE595" s="69"/>
      <c r="AF595" s="69"/>
      <c r="AG595" s="80"/>
      <c r="AH595" s="80"/>
      <c r="AI595" s="69"/>
      <c r="AJ595" s="69"/>
      <c r="AK595" s="80"/>
      <c r="AL595" s="80"/>
      <c r="AM595" s="69"/>
      <c r="AN595" s="69"/>
      <c r="AO595" s="80"/>
      <c r="AP595" s="80"/>
      <c r="AQ595" s="69"/>
      <c r="AR595" s="69"/>
      <c r="AS595" s="80"/>
      <c r="AT595" s="80"/>
      <c r="AU595" s="69"/>
      <c r="AV595" s="69"/>
      <c r="AW595" s="80"/>
      <c r="AX595" s="80"/>
      <c r="AY595" s="69"/>
      <c r="AZ595" s="69"/>
      <c r="BA595" s="80"/>
      <c r="BB595" s="80"/>
      <c r="BC595" s="69"/>
      <c r="BD595" s="69"/>
      <c r="BE595" s="80"/>
      <c r="BF595" s="80"/>
      <c r="BG595" s="69"/>
      <c r="BH595" s="69"/>
      <c r="BI595" s="80"/>
      <c r="BJ595" s="80"/>
      <c r="BK595" s="69"/>
      <c r="BL595" s="69"/>
      <c r="BM595" s="80"/>
      <c r="BN595" s="80"/>
      <c r="BO595" s="69"/>
      <c r="BP595" s="69"/>
      <c r="BQ595" s="80"/>
      <c r="BR595" s="80"/>
      <c r="BS595" s="69"/>
      <c r="BT595" s="69"/>
      <c r="BU595" s="80"/>
      <c r="BV595" s="80"/>
      <c r="BW595" s="69"/>
      <c r="BX595" s="69"/>
      <c r="BY595" s="80"/>
      <c r="BZ595" s="80"/>
      <c r="CA595" s="69"/>
      <c r="CB595" s="69"/>
      <c r="CC595" s="80"/>
      <c r="CD595" s="80"/>
      <c r="CE595" s="69"/>
      <c r="CF595" s="69"/>
      <c r="CG595" s="69"/>
      <c r="CH595" s="69"/>
      <c r="CI595" s="69"/>
      <c r="CJ595" s="69"/>
      <c r="CK595" s="68"/>
      <c r="CL595" s="69"/>
      <c r="CM595" s="67"/>
      <c r="CN595" s="67"/>
      <c r="CO595" s="68"/>
      <c r="CP595" s="69"/>
      <c r="CQ595" s="67"/>
      <c r="CR595" s="67"/>
      <c r="CS595" s="81"/>
      <c r="CT595" s="69"/>
      <c r="CU595" s="69"/>
      <c r="CV595" s="69"/>
      <c r="CW595" s="69"/>
      <c r="CX595" s="69"/>
      <c r="CY595" s="69"/>
      <c r="CZ595" s="69"/>
      <c r="DA595" s="69"/>
    </row>
    <row r="596" spans="2:105">
      <c r="B596" s="67"/>
      <c r="C596" s="67"/>
      <c r="D596" s="67"/>
      <c r="E596" s="68"/>
      <c r="F596" s="69"/>
      <c r="G596" s="67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69"/>
      <c r="AE596" s="69"/>
      <c r="AF596" s="69"/>
      <c r="AG596" s="80"/>
      <c r="AH596" s="80"/>
      <c r="AI596" s="69"/>
      <c r="AJ596" s="69"/>
      <c r="AK596" s="80"/>
      <c r="AL596" s="80"/>
      <c r="AM596" s="69"/>
      <c r="AN596" s="69"/>
      <c r="AO596" s="80"/>
      <c r="AP596" s="80"/>
      <c r="AQ596" s="69"/>
      <c r="AR596" s="69"/>
      <c r="AS596" s="80"/>
      <c r="AT596" s="80"/>
      <c r="AU596" s="69"/>
      <c r="AV596" s="69"/>
      <c r="AW596" s="80"/>
      <c r="AX596" s="80"/>
      <c r="AY596" s="69"/>
      <c r="AZ596" s="69"/>
      <c r="BA596" s="80"/>
      <c r="BB596" s="80"/>
      <c r="BC596" s="69"/>
      <c r="BD596" s="69"/>
      <c r="BE596" s="80"/>
      <c r="BF596" s="80"/>
      <c r="BG596" s="69"/>
      <c r="BH596" s="69"/>
      <c r="BI596" s="80"/>
      <c r="BJ596" s="80"/>
      <c r="BK596" s="69"/>
      <c r="BL596" s="69"/>
      <c r="BM596" s="80"/>
      <c r="BN596" s="80"/>
      <c r="BO596" s="69"/>
      <c r="BP596" s="69"/>
      <c r="BQ596" s="80"/>
      <c r="BR596" s="80"/>
      <c r="BS596" s="69"/>
      <c r="BT596" s="69"/>
      <c r="BU596" s="80"/>
      <c r="BV596" s="80"/>
      <c r="BW596" s="69"/>
      <c r="BX596" s="69"/>
      <c r="BY596" s="80"/>
      <c r="BZ596" s="80"/>
      <c r="CA596" s="69"/>
      <c r="CB596" s="69"/>
      <c r="CC596" s="80"/>
      <c r="CD596" s="80"/>
      <c r="CE596" s="69"/>
      <c r="CF596" s="69"/>
      <c r="CG596" s="69"/>
      <c r="CH596" s="69"/>
      <c r="CI596" s="69"/>
      <c r="CJ596" s="69"/>
      <c r="CK596" s="68"/>
      <c r="CL596" s="69"/>
      <c r="CM596" s="67"/>
      <c r="CN596" s="67"/>
      <c r="CO596" s="68"/>
      <c r="CP596" s="69"/>
      <c r="CQ596" s="67"/>
      <c r="CR596" s="67"/>
      <c r="CS596" s="81"/>
      <c r="CT596" s="69"/>
      <c r="CU596" s="69"/>
      <c r="CV596" s="69"/>
      <c r="CW596" s="69"/>
      <c r="CX596" s="69"/>
      <c r="CY596" s="69"/>
      <c r="CZ596" s="69"/>
      <c r="DA596" s="69"/>
    </row>
    <row r="597" spans="2:105">
      <c r="B597" s="67"/>
      <c r="C597" s="67"/>
      <c r="D597" s="67"/>
      <c r="E597" s="68"/>
      <c r="F597" s="69"/>
      <c r="G597" s="67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69"/>
      <c r="AE597" s="69"/>
      <c r="AF597" s="69"/>
      <c r="AG597" s="80"/>
      <c r="AH597" s="80"/>
      <c r="AI597" s="69"/>
      <c r="AJ597" s="69"/>
      <c r="AK597" s="80"/>
      <c r="AL597" s="80"/>
      <c r="AM597" s="69"/>
      <c r="AN597" s="69"/>
      <c r="AO597" s="80"/>
      <c r="AP597" s="80"/>
      <c r="AQ597" s="69"/>
      <c r="AR597" s="69"/>
      <c r="AS597" s="80"/>
      <c r="AT597" s="80"/>
      <c r="AU597" s="69"/>
      <c r="AV597" s="69"/>
      <c r="AW597" s="80"/>
      <c r="AX597" s="80"/>
      <c r="AY597" s="69"/>
      <c r="AZ597" s="69"/>
      <c r="BA597" s="80"/>
      <c r="BB597" s="80"/>
      <c r="BC597" s="69"/>
      <c r="BD597" s="69"/>
      <c r="BE597" s="80"/>
      <c r="BF597" s="80"/>
      <c r="BG597" s="69"/>
      <c r="BH597" s="69"/>
      <c r="BI597" s="80"/>
      <c r="BJ597" s="80"/>
      <c r="BK597" s="69"/>
      <c r="BL597" s="69"/>
      <c r="BM597" s="80"/>
      <c r="BN597" s="80"/>
      <c r="BO597" s="69"/>
      <c r="BP597" s="69"/>
      <c r="BQ597" s="80"/>
      <c r="BR597" s="80"/>
      <c r="BS597" s="69"/>
      <c r="BT597" s="69"/>
      <c r="BU597" s="80"/>
      <c r="BV597" s="80"/>
      <c r="BW597" s="69"/>
      <c r="BX597" s="69"/>
      <c r="BY597" s="80"/>
      <c r="BZ597" s="80"/>
      <c r="CA597" s="69"/>
      <c r="CB597" s="69"/>
      <c r="CC597" s="80"/>
      <c r="CD597" s="80"/>
      <c r="CE597" s="69"/>
      <c r="CF597" s="69"/>
      <c r="CG597" s="69"/>
      <c r="CH597" s="69"/>
      <c r="CI597" s="69"/>
      <c r="CJ597" s="69"/>
      <c r="CK597" s="68"/>
      <c r="CL597" s="69"/>
      <c r="CM597" s="67"/>
      <c r="CN597" s="67"/>
      <c r="CO597" s="68"/>
      <c r="CP597" s="69"/>
      <c r="CQ597" s="67"/>
      <c r="CR597" s="67"/>
      <c r="CS597" s="81"/>
      <c r="CT597" s="69"/>
      <c r="CU597" s="69"/>
      <c r="CV597" s="69"/>
      <c r="CW597" s="69"/>
      <c r="CX597" s="69"/>
      <c r="CY597" s="69"/>
      <c r="CZ597" s="69"/>
      <c r="DA597" s="69"/>
    </row>
    <row r="598" spans="2:105">
      <c r="B598" s="67"/>
      <c r="C598" s="67"/>
      <c r="D598" s="67"/>
      <c r="E598" s="68"/>
      <c r="F598" s="69"/>
      <c r="G598" s="67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69"/>
      <c r="AE598" s="69"/>
      <c r="AF598" s="69"/>
      <c r="AG598" s="80"/>
      <c r="AH598" s="80"/>
      <c r="AI598" s="69"/>
      <c r="AJ598" s="69"/>
      <c r="AK598" s="80"/>
      <c r="AL598" s="80"/>
      <c r="AM598" s="69"/>
      <c r="AN598" s="69"/>
      <c r="AO598" s="80"/>
      <c r="AP598" s="80"/>
      <c r="AQ598" s="69"/>
      <c r="AR598" s="69"/>
      <c r="AS598" s="80"/>
      <c r="AT598" s="80"/>
      <c r="AU598" s="69"/>
      <c r="AV598" s="69"/>
      <c r="AW598" s="80"/>
      <c r="AX598" s="80"/>
      <c r="AY598" s="69"/>
      <c r="AZ598" s="69"/>
      <c r="BA598" s="80"/>
      <c r="BB598" s="80"/>
      <c r="BC598" s="69"/>
      <c r="BD598" s="69"/>
      <c r="BE598" s="80"/>
      <c r="BF598" s="80"/>
      <c r="BG598" s="69"/>
      <c r="BH598" s="69"/>
      <c r="BI598" s="80"/>
      <c r="BJ598" s="80"/>
      <c r="BK598" s="69"/>
      <c r="BL598" s="69"/>
      <c r="BM598" s="80"/>
      <c r="BN598" s="80"/>
      <c r="BO598" s="69"/>
      <c r="BP598" s="69"/>
      <c r="BQ598" s="80"/>
      <c r="BR598" s="80"/>
      <c r="BS598" s="69"/>
      <c r="BT598" s="69"/>
      <c r="BU598" s="80"/>
      <c r="BV598" s="80"/>
      <c r="BW598" s="69"/>
      <c r="BX598" s="69"/>
      <c r="BY598" s="80"/>
      <c r="BZ598" s="80"/>
      <c r="CA598" s="69"/>
      <c r="CB598" s="69"/>
      <c r="CC598" s="80"/>
      <c r="CD598" s="80"/>
      <c r="CE598" s="69"/>
      <c r="CF598" s="69"/>
      <c r="CG598" s="69"/>
      <c r="CH598" s="69"/>
      <c r="CI598" s="69"/>
      <c r="CJ598" s="69"/>
      <c r="CK598" s="68"/>
      <c r="CL598" s="69"/>
      <c r="CM598" s="67"/>
      <c r="CN598" s="67"/>
      <c r="CO598" s="68"/>
      <c r="CP598" s="69"/>
      <c r="CQ598" s="67"/>
      <c r="CR598" s="67"/>
      <c r="CS598" s="81"/>
      <c r="CT598" s="69"/>
      <c r="CU598" s="69"/>
      <c r="CV598" s="69"/>
      <c r="CW598" s="69"/>
      <c r="CX598" s="69"/>
      <c r="CY598" s="69"/>
      <c r="CZ598" s="69"/>
      <c r="DA598" s="69"/>
    </row>
    <row r="599" spans="2:105">
      <c r="B599" s="67"/>
      <c r="C599" s="67"/>
      <c r="D599" s="67"/>
      <c r="E599" s="68"/>
      <c r="F599" s="69"/>
      <c r="G599" s="67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69"/>
      <c r="AE599" s="69"/>
      <c r="AF599" s="69"/>
      <c r="AG599" s="80"/>
      <c r="AH599" s="80"/>
      <c r="AI599" s="69"/>
      <c r="AJ599" s="69"/>
      <c r="AK599" s="80"/>
      <c r="AL599" s="80"/>
      <c r="AM599" s="69"/>
      <c r="AN599" s="69"/>
      <c r="AO599" s="80"/>
      <c r="AP599" s="80"/>
      <c r="AQ599" s="69"/>
      <c r="AR599" s="69"/>
      <c r="AS599" s="80"/>
      <c r="AT599" s="80"/>
      <c r="AU599" s="69"/>
      <c r="AV599" s="69"/>
      <c r="AW599" s="80"/>
      <c r="AX599" s="80"/>
      <c r="AY599" s="69"/>
      <c r="AZ599" s="69"/>
      <c r="BA599" s="80"/>
      <c r="BB599" s="80"/>
      <c r="BC599" s="69"/>
      <c r="BD599" s="69"/>
      <c r="BE599" s="80"/>
      <c r="BF599" s="80"/>
      <c r="BG599" s="69"/>
      <c r="BH599" s="69"/>
      <c r="BI599" s="80"/>
      <c r="BJ599" s="80"/>
      <c r="BK599" s="69"/>
      <c r="BL599" s="69"/>
      <c r="BM599" s="80"/>
      <c r="BN599" s="80"/>
      <c r="BO599" s="69"/>
      <c r="BP599" s="69"/>
      <c r="BQ599" s="80"/>
      <c r="BR599" s="80"/>
      <c r="BS599" s="69"/>
      <c r="BT599" s="69"/>
      <c r="BU599" s="80"/>
      <c r="BV599" s="80"/>
      <c r="BW599" s="69"/>
      <c r="BX599" s="69"/>
      <c r="BY599" s="80"/>
      <c r="BZ599" s="80"/>
      <c r="CA599" s="69"/>
      <c r="CB599" s="69"/>
      <c r="CC599" s="80"/>
      <c r="CD599" s="80"/>
      <c r="CE599" s="69"/>
      <c r="CF599" s="69"/>
      <c r="CG599" s="69"/>
      <c r="CH599" s="69"/>
      <c r="CI599" s="69"/>
      <c r="CJ599" s="69"/>
      <c r="CK599" s="68"/>
      <c r="CL599" s="69"/>
      <c r="CM599" s="67"/>
      <c r="CN599" s="67"/>
      <c r="CO599" s="68"/>
      <c r="CP599" s="69"/>
      <c r="CQ599" s="67"/>
      <c r="CR599" s="67"/>
      <c r="CS599" s="81"/>
      <c r="CT599" s="69"/>
      <c r="CU599" s="69"/>
      <c r="CV599" s="69"/>
      <c r="CW599" s="69"/>
      <c r="CX599" s="69"/>
      <c r="CY599" s="69"/>
      <c r="CZ599" s="69"/>
      <c r="DA599" s="69"/>
    </row>
    <row r="600" spans="2:105">
      <c r="B600" s="67"/>
      <c r="C600" s="67"/>
      <c r="D600" s="67"/>
      <c r="E600" s="68"/>
      <c r="F600" s="69"/>
      <c r="G600" s="67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69"/>
      <c r="AE600" s="69"/>
      <c r="AF600" s="69"/>
      <c r="AG600" s="80"/>
      <c r="AH600" s="80"/>
      <c r="AI600" s="69"/>
      <c r="AJ600" s="69"/>
      <c r="AK600" s="80"/>
      <c r="AL600" s="80"/>
      <c r="AM600" s="69"/>
      <c r="AN600" s="69"/>
      <c r="AO600" s="80"/>
      <c r="AP600" s="80"/>
      <c r="AQ600" s="69"/>
      <c r="AR600" s="69"/>
      <c r="AS600" s="80"/>
      <c r="AT600" s="80"/>
      <c r="AU600" s="69"/>
      <c r="AV600" s="69"/>
      <c r="AW600" s="80"/>
      <c r="AX600" s="80"/>
      <c r="AY600" s="69"/>
      <c r="AZ600" s="69"/>
      <c r="BA600" s="80"/>
      <c r="BB600" s="80"/>
      <c r="BC600" s="69"/>
      <c r="BD600" s="69"/>
      <c r="BE600" s="80"/>
      <c r="BF600" s="80"/>
      <c r="BG600" s="69"/>
      <c r="BH600" s="69"/>
      <c r="BI600" s="80"/>
      <c r="BJ600" s="80"/>
      <c r="BK600" s="69"/>
      <c r="BL600" s="69"/>
      <c r="BM600" s="80"/>
      <c r="BN600" s="80"/>
      <c r="BO600" s="69"/>
      <c r="BP600" s="69"/>
      <c r="BQ600" s="80"/>
      <c r="BR600" s="80"/>
      <c r="BS600" s="69"/>
      <c r="BT600" s="69"/>
      <c r="BU600" s="80"/>
      <c r="BV600" s="80"/>
      <c r="BW600" s="69"/>
      <c r="BX600" s="69"/>
      <c r="BY600" s="80"/>
      <c r="BZ600" s="80"/>
      <c r="CA600" s="69"/>
      <c r="CB600" s="69"/>
      <c r="CC600" s="80"/>
      <c r="CD600" s="80"/>
      <c r="CE600" s="69"/>
      <c r="CF600" s="69"/>
      <c r="CG600" s="69"/>
      <c r="CH600" s="69"/>
      <c r="CI600" s="69"/>
      <c r="CJ600" s="69"/>
      <c r="CK600" s="68"/>
      <c r="CL600" s="69"/>
      <c r="CM600" s="67"/>
      <c r="CN600" s="67"/>
      <c r="CO600" s="68"/>
      <c r="CP600" s="69"/>
      <c r="CQ600" s="67"/>
      <c r="CR600" s="67"/>
      <c r="CS600" s="81"/>
      <c r="CT600" s="69"/>
      <c r="CU600" s="69"/>
      <c r="CV600" s="69"/>
      <c r="CW600" s="69"/>
      <c r="CX600" s="69"/>
      <c r="CY600" s="69"/>
      <c r="CZ600" s="69"/>
      <c r="DA600" s="69"/>
    </row>
    <row r="601" spans="2:105">
      <c r="B601" s="67"/>
      <c r="C601" s="67"/>
      <c r="D601" s="67"/>
      <c r="E601" s="68"/>
      <c r="F601" s="69"/>
      <c r="G601" s="67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69"/>
      <c r="AE601" s="69"/>
      <c r="AF601" s="69"/>
      <c r="AG601" s="80"/>
      <c r="AH601" s="80"/>
      <c r="AI601" s="69"/>
      <c r="AJ601" s="69"/>
      <c r="AK601" s="80"/>
      <c r="AL601" s="80"/>
      <c r="AM601" s="69"/>
      <c r="AN601" s="69"/>
      <c r="AO601" s="80"/>
      <c r="AP601" s="80"/>
      <c r="AQ601" s="69"/>
      <c r="AR601" s="69"/>
      <c r="AS601" s="80"/>
      <c r="AT601" s="80"/>
      <c r="AU601" s="69"/>
      <c r="AV601" s="69"/>
      <c r="AW601" s="80"/>
      <c r="AX601" s="80"/>
      <c r="AY601" s="69"/>
      <c r="AZ601" s="69"/>
      <c r="BA601" s="80"/>
      <c r="BB601" s="80"/>
      <c r="BC601" s="69"/>
      <c r="BD601" s="69"/>
      <c r="BE601" s="80"/>
      <c r="BF601" s="80"/>
      <c r="BG601" s="69"/>
      <c r="BH601" s="69"/>
      <c r="BI601" s="80"/>
      <c r="BJ601" s="80"/>
      <c r="BK601" s="69"/>
      <c r="BL601" s="69"/>
      <c r="BM601" s="80"/>
      <c r="BN601" s="80"/>
      <c r="BO601" s="69"/>
      <c r="BP601" s="69"/>
      <c r="BQ601" s="80"/>
      <c r="BR601" s="80"/>
      <c r="BS601" s="69"/>
      <c r="BT601" s="69"/>
      <c r="BU601" s="80"/>
      <c r="BV601" s="80"/>
      <c r="BW601" s="69"/>
      <c r="BX601" s="69"/>
      <c r="BY601" s="80"/>
      <c r="BZ601" s="80"/>
      <c r="CA601" s="69"/>
      <c r="CB601" s="69"/>
      <c r="CC601" s="80"/>
      <c r="CD601" s="80"/>
      <c r="CE601" s="69"/>
      <c r="CF601" s="69"/>
      <c r="CG601" s="69"/>
      <c r="CH601" s="69"/>
      <c r="CI601" s="69"/>
      <c r="CJ601" s="69"/>
      <c r="CK601" s="68"/>
      <c r="CL601" s="69"/>
      <c r="CM601" s="67"/>
      <c r="CN601" s="67"/>
      <c r="CO601" s="68"/>
      <c r="CP601" s="69"/>
      <c r="CQ601" s="67"/>
      <c r="CR601" s="67"/>
      <c r="CS601" s="81"/>
      <c r="CT601" s="69"/>
      <c r="CU601" s="69"/>
      <c r="CV601" s="69"/>
      <c r="CW601" s="69"/>
      <c r="CX601" s="69"/>
      <c r="CY601" s="69"/>
      <c r="CZ601" s="69"/>
      <c r="DA601" s="69"/>
    </row>
    <row r="602" spans="2:105">
      <c r="B602" s="67"/>
      <c r="C602" s="67"/>
      <c r="D602" s="67"/>
      <c r="E602" s="68"/>
      <c r="F602" s="69"/>
      <c r="G602" s="67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69"/>
      <c r="AE602" s="69"/>
      <c r="AF602" s="69"/>
      <c r="AG602" s="80"/>
      <c r="AH602" s="80"/>
      <c r="AI602" s="69"/>
      <c r="AJ602" s="69"/>
      <c r="AK602" s="80"/>
      <c r="AL602" s="80"/>
      <c r="AM602" s="69"/>
      <c r="AN602" s="69"/>
      <c r="AO602" s="80"/>
      <c r="AP602" s="80"/>
      <c r="AQ602" s="69"/>
      <c r="AR602" s="69"/>
      <c r="AS602" s="80"/>
      <c r="AT602" s="80"/>
      <c r="AU602" s="69"/>
      <c r="AV602" s="69"/>
      <c r="AW602" s="80"/>
      <c r="AX602" s="80"/>
      <c r="AY602" s="69"/>
      <c r="AZ602" s="69"/>
      <c r="BA602" s="80"/>
      <c r="BB602" s="80"/>
      <c r="BC602" s="69"/>
      <c r="BD602" s="69"/>
      <c r="BE602" s="80"/>
      <c r="BF602" s="80"/>
      <c r="BG602" s="69"/>
      <c r="BH602" s="69"/>
      <c r="BI602" s="80"/>
      <c r="BJ602" s="80"/>
      <c r="BK602" s="69"/>
      <c r="BL602" s="69"/>
      <c r="BM602" s="80"/>
      <c r="BN602" s="80"/>
      <c r="BO602" s="69"/>
      <c r="BP602" s="69"/>
      <c r="BQ602" s="80"/>
      <c r="BR602" s="80"/>
      <c r="BS602" s="69"/>
      <c r="BT602" s="69"/>
      <c r="BU602" s="80"/>
      <c r="BV602" s="80"/>
      <c r="BW602" s="69"/>
      <c r="BX602" s="69"/>
      <c r="BY602" s="80"/>
      <c r="BZ602" s="80"/>
      <c r="CA602" s="69"/>
      <c r="CB602" s="69"/>
      <c r="CC602" s="80"/>
      <c r="CD602" s="80"/>
      <c r="CE602" s="69"/>
      <c r="CF602" s="69"/>
      <c r="CG602" s="69"/>
      <c r="CH602" s="69"/>
      <c r="CI602" s="69"/>
      <c r="CJ602" s="69"/>
      <c r="CK602" s="68"/>
      <c r="CL602" s="69"/>
      <c r="CM602" s="67"/>
      <c r="CN602" s="67"/>
      <c r="CO602" s="68"/>
      <c r="CP602" s="69"/>
      <c r="CQ602" s="67"/>
      <c r="CR602" s="67"/>
      <c r="CS602" s="81"/>
      <c r="CT602" s="69"/>
      <c r="CU602" s="69"/>
      <c r="CV602" s="69"/>
      <c r="CW602" s="69"/>
      <c r="CX602" s="69"/>
      <c r="CY602" s="69"/>
      <c r="CZ602" s="69"/>
      <c r="DA602" s="69"/>
    </row>
    <row r="603" spans="2:105">
      <c r="B603" s="67"/>
      <c r="C603" s="67"/>
      <c r="D603" s="67"/>
      <c r="E603" s="68"/>
      <c r="F603" s="69"/>
      <c r="G603" s="67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69"/>
      <c r="AE603" s="69"/>
      <c r="AF603" s="69"/>
      <c r="AG603" s="80"/>
      <c r="AH603" s="80"/>
      <c r="AI603" s="69"/>
      <c r="AJ603" s="69"/>
      <c r="AK603" s="80"/>
      <c r="AL603" s="80"/>
      <c r="AM603" s="69"/>
      <c r="AN603" s="69"/>
      <c r="AO603" s="80"/>
      <c r="AP603" s="80"/>
      <c r="AQ603" s="69"/>
      <c r="AR603" s="69"/>
      <c r="AS603" s="80"/>
      <c r="AT603" s="80"/>
      <c r="AU603" s="69"/>
      <c r="AV603" s="69"/>
      <c r="AW603" s="80"/>
      <c r="AX603" s="80"/>
      <c r="AY603" s="69"/>
      <c r="AZ603" s="69"/>
      <c r="BA603" s="80"/>
      <c r="BB603" s="80"/>
      <c r="BC603" s="69"/>
      <c r="BD603" s="69"/>
      <c r="BE603" s="80"/>
      <c r="BF603" s="80"/>
      <c r="BG603" s="69"/>
      <c r="BH603" s="69"/>
      <c r="BI603" s="80"/>
      <c r="BJ603" s="80"/>
      <c r="BK603" s="69"/>
      <c r="BL603" s="69"/>
      <c r="BM603" s="80"/>
      <c r="BN603" s="80"/>
      <c r="BO603" s="69"/>
      <c r="BP603" s="69"/>
      <c r="BQ603" s="80"/>
      <c r="BR603" s="80"/>
      <c r="BS603" s="69"/>
      <c r="BT603" s="69"/>
      <c r="BU603" s="80"/>
      <c r="BV603" s="80"/>
      <c r="BW603" s="69"/>
      <c r="BX603" s="69"/>
      <c r="BY603" s="80"/>
      <c r="BZ603" s="80"/>
      <c r="CA603" s="69"/>
      <c r="CB603" s="69"/>
      <c r="CC603" s="80"/>
      <c r="CD603" s="80"/>
      <c r="CE603" s="69"/>
      <c r="CF603" s="69"/>
      <c r="CG603" s="69"/>
      <c r="CH603" s="69"/>
      <c r="CI603" s="69"/>
      <c r="CJ603" s="69"/>
      <c r="CK603" s="68"/>
      <c r="CL603" s="69"/>
      <c r="CM603" s="67"/>
      <c r="CN603" s="67"/>
      <c r="CO603" s="68"/>
      <c r="CP603" s="69"/>
      <c r="CQ603" s="67"/>
      <c r="CR603" s="67"/>
      <c r="CS603" s="81"/>
      <c r="CT603" s="69"/>
      <c r="CU603" s="69"/>
      <c r="CV603" s="69"/>
      <c r="CW603" s="69"/>
      <c r="CX603" s="69"/>
      <c r="CY603" s="69"/>
      <c r="CZ603" s="69"/>
      <c r="DA603" s="69"/>
    </row>
    <row r="604" spans="2:105">
      <c r="B604" s="67"/>
      <c r="C604" s="67"/>
      <c r="D604" s="67"/>
      <c r="E604" s="68"/>
      <c r="F604" s="69"/>
      <c r="G604" s="67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69"/>
      <c r="AE604" s="69"/>
      <c r="AF604" s="69"/>
      <c r="AG604" s="80"/>
      <c r="AH604" s="80"/>
      <c r="AI604" s="69"/>
      <c r="AJ604" s="69"/>
      <c r="AK604" s="80"/>
      <c r="AL604" s="80"/>
      <c r="AM604" s="69"/>
      <c r="AN604" s="69"/>
      <c r="AO604" s="80"/>
      <c r="AP604" s="80"/>
      <c r="AQ604" s="69"/>
      <c r="AR604" s="69"/>
      <c r="AS604" s="80"/>
      <c r="AT604" s="80"/>
      <c r="AU604" s="69"/>
      <c r="AV604" s="69"/>
      <c r="AW604" s="80"/>
      <c r="AX604" s="80"/>
      <c r="AY604" s="69"/>
      <c r="AZ604" s="69"/>
      <c r="BA604" s="80"/>
      <c r="BB604" s="80"/>
      <c r="BC604" s="69"/>
      <c r="BD604" s="69"/>
      <c r="BE604" s="80"/>
      <c r="BF604" s="80"/>
      <c r="BG604" s="69"/>
      <c r="BH604" s="69"/>
      <c r="BI604" s="80"/>
      <c r="BJ604" s="80"/>
      <c r="BK604" s="69"/>
      <c r="BL604" s="69"/>
      <c r="BM604" s="80"/>
      <c r="BN604" s="80"/>
      <c r="BO604" s="69"/>
      <c r="BP604" s="69"/>
      <c r="BQ604" s="80"/>
      <c r="BR604" s="80"/>
      <c r="BS604" s="69"/>
      <c r="BT604" s="69"/>
      <c r="BU604" s="80"/>
      <c r="BV604" s="80"/>
      <c r="BW604" s="69"/>
      <c r="BX604" s="69"/>
      <c r="BY604" s="80"/>
      <c r="BZ604" s="80"/>
      <c r="CA604" s="69"/>
      <c r="CB604" s="69"/>
      <c r="CC604" s="80"/>
      <c r="CD604" s="80"/>
      <c r="CE604" s="69"/>
      <c r="CF604" s="69"/>
      <c r="CG604" s="69"/>
      <c r="CH604" s="69"/>
      <c r="CI604" s="69"/>
      <c r="CJ604" s="69"/>
      <c r="CK604" s="68"/>
      <c r="CL604" s="69"/>
      <c r="CM604" s="67"/>
      <c r="CN604" s="67"/>
      <c r="CO604" s="68"/>
      <c r="CP604" s="69"/>
      <c r="CQ604" s="67"/>
      <c r="CR604" s="67"/>
      <c r="CS604" s="81"/>
      <c r="CT604" s="69"/>
      <c r="CU604" s="69"/>
      <c r="CV604" s="69"/>
      <c r="CW604" s="69"/>
      <c r="CX604" s="69"/>
      <c r="CY604" s="69"/>
      <c r="CZ604" s="69"/>
      <c r="DA604" s="69"/>
    </row>
    <row r="605" spans="2:105">
      <c r="B605" s="67"/>
      <c r="C605" s="67"/>
      <c r="D605" s="67"/>
      <c r="E605" s="68"/>
      <c r="F605" s="69"/>
      <c r="G605" s="67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69"/>
      <c r="AE605" s="69"/>
      <c r="AF605" s="69"/>
      <c r="AG605" s="80"/>
      <c r="AH605" s="80"/>
      <c r="AI605" s="69"/>
      <c r="AJ605" s="69"/>
      <c r="AK605" s="80"/>
      <c r="AL605" s="80"/>
      <c r="AM605" s="69"/>
      <c r="AN605" s="69"/>
      <c r="AO605" s="80"/>
      <c r="AP605" s="80"/>
      <c r="AQ605" s="69"/>
      <c r="AR605" s="69"/>
      <c r="AS605" s="80"/>
      <c r="AT605" s="80"/>
      <c r="AU605" s="69"/>
      <c r="AV605" s="69"/>
      <c r="AW605" s="80"/>
      <c r="AX605" s="80"/>
      <c r="AY605" s="69"/>
      <c r="AZ605" s="69"/>
      <c r="BA605" s="80"/>
      <c r="BB605" s="80"/>
      <c r="BC605" s="69"/>
      <c r="BD605" s="69"/>
      <c r="BE605" s="80"/>
      <c r="BF605" s="80"/>
      <c r="BG605" s="69"/>
      <c r="BH605" s="69"/>
      <c r="BI605" s="80"/>
      <c r="BJ605" s="80"/>
      <c r="BK605" s="69"/>
      <c r="BL605" s="69"/>
      <c r="BM605" s="80"/>
      <c r="BN605" s="80"/>
      <c r="BO605" s="69"/>
      <c r="BP605" s="69"/>
      <c r="BQ605" s="80"/>
      <c r="BR605" s="80"/>
      <c r="BS605" s="69"/>
      <c r="BT605" s="69"/>
      <c r="BU605" s="80"/>
      <c r="BV605" s="80"/>
      <c r="BW605" s="69"/>
      <c r="BX605" s="69"/>
      <c r="BY605" s="80"/>
      <c r="BZ605" s="80"/>
      <c r="CA605" s="69"/>
      <c r="CB605" s="69"/>
      <c r="CC605" s="80"/>
      <c r="CD605" s="80"/>
      <c r="CE605" s="69"/>
      <c r="CF605" s="69"/>
      <c r="CG605" s="69"/>
      <c r="CH605" s="69"/>
      <c r="CI605" s="69"/>
      <c r="CJ605" s="69"/>
      <c r="CK605" s="68"/>
      <c r="CL605" s="69"/>
      <c r="CM605" s="67"/>
      <c r="CN605" s="67"/>
      <c r="CO605" s="68"/>
      <c r="CP605" s="69"/>
      <c r="CQ605" s="67"/>
      <c r="CR605" s="67"/>
      <c r="CS605" s="81"/>
      <c r="CT605" s="69"/>
      <c r="CU605" s="69"/>
      <c r="CV605" s="69"/>
      <c r="CW605" s="69"/>
      <c r="CX605" s="69"/>
      <c r="CY605" s="69"/>
      <c r="CZ605" s="69"/>
      <c r="DA605" s="69"/>
    </row>
    <row r="606" spans="2:105">
      <c r="B606" s="67"/>
      <c r="C606" s="67"/>
      <c r="D606" s="67"/>
      <c r="E606" s="68"/>
      <c r="F606" s="69"/>
      <c r="G606" s="67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69"/>
      <c r="AE606" s="69"/>
      <c r="AF606" s="69"/>
      <c r="AG606" s="80"/>
      <c r="AH606" s="80"/>
      <c r="AI606" s="69"/>
      <c r="AJ606" s="69"/>
      <c r="AK606" s="80"/>
      <c r="AL606" s="80"/>
      <c r="AM606" s="69"/>
      <c r="AN606" s="69"/>
      <c r="AO606" s="80"/>
      <c r="AP606" s="80"/>
      <c r="AQ606" s="69"/>
      <c r="AR606" s="69"/>
      <c r="AS606" s="80"/>
      <c r="AT606" s="80"/>
      <c r="AU606" s="69"/>
      <c r="AV606" s="69"/>
      <c r="AW606" s="80"/>
      <c r="AX606" s="80"/>
      <c r="AY606" s="69"/>
      <c r="AZ606" s="69"/>
      <c r="BA606" s="80"/>
      <c r="BB606" s="80"/>
      <c r="BC606" s="69"/>
      <c r="BD606" s="69"/>
      <c r="BE606" s="80"/>
      <c r="BF606" s="80"/>
      <c r="BG606" s="69"/>
      <c r="BH606" s="69"/>
      <c r="BI606" s="80"/>
      <c r="BJ606" s="80"/>
      <c r="BK606" s="69"/>
      <c r="BL606" s="69"/>
      <c r="BM606" s="80"/>
      <c r="BN606" s="80"/>
      <c r="BO606" s="69"/>
      <c r="BP606" s="69"/>
      <c r="BQ606" s="80"/>
      <c r="BR606" s="80"/>
      <c r="BS606" s="69"/>
      <c r="BT606" s="69"/>
      <c r="BU606" s="80"/>
      <c r="BV606" s="80"/>
      <c r="BW606" s="69"/>
      <c r="BX606" s="69"/>
      <c r="BY606" s="80"/>
      <c r="BZ606" s="80"/>
      <c r="CA606" s="69"/>
      <c r="CB606" s="69"/>
      <c r="CC606" s="80"/>
      <c r="CD606" s="80"/>
      <c r="CE606" s="69"/>
      <c r="CF606" s="69"/>
      <c r="CG606" s="69"/>
      <c r="CH606" s="69"/>
      <c r="CI606" s="69"/>
      <c r="CJ606" s="69"/>
      <c r="CK606" s="68"/>
      <c r="CL606" s="69"/>
      <c r="CM606" s="67"/>
      <c r="CN606" s="67"/>
      <c r="CO606" s="68"/>
      <c r="CP606" s="69"/>
      <c r="CQ606" s="67"/>
      <c r="CR606" s="67"/>
      <c r="CS606" s="81"/>
      <c r="CT606" s="69"/>
      <c r="CU606" s="69"/>
      <c r="CV606" s="69"/>
      <c r="CW606" s="69"/>
      <c r="CX606" s="69"/>
      <c r="CY606" s="69"/>
      <c r="CZ606" s="69"/>
      <c r="DA606" s="69"/>
    </row>
    <row r="607" spans="2:105">
      <c r="B607" s="67"/>
      <c r="C607" s="67"/>
      <c r="D607" s="67"/>
      <c r="E607" s="68"/>
      <c r="F607" s="69"/>
      <c r="G607" s="67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69"/>
      <c r="AE607" s="69"/>
      <c r="AF607" s="69"/>
      <c r="AG607" s="80"/>
      <c r="AH607" s="80"/>
      <c r="AI607" s="69"/>
      <c r="AJ607" s="69"/>
      <c r="AK607" s="80"/>
      <c r="AL607" s="80"/>
      <c r="AM607" s="69"/>
      <c r="AN607" s="69"/>
      <c r="AO607" s="80"/>
      <c r="AP607" s="80"/>
      <c r="AQ607" s="69"/>
      <c r="AR607" s="69"/>
      <c r="AS607" s="80"/>
      <c r="AT607" s="80"/>
      <c r="AU607" s="69"/>
      <c r="AV607" s="69"/>
      <c r="AW607" s="80"/>
      <c r="AX607" s="80"/>
      <c r="AY607" s="69"/>
      <c r="AZ607" s="69"/>
      <c r="BA607" s="80"/>
      <c r="BB607" s="80"/>
      <c r="BC607" s="69"/>
      <c r="BD607" s="69"/>
      <c r="BE607" s="80"/>
      <c r="BF607" s="80"/>
      <c r="BG607" s="69"/>
      <c r="BH607" s="69"/>
      <c r="BI607" s="80"/>
      <c r="BJ607" s="80"/>
      <c r="BK607" s="69"/>
      <c r="BL607" s="69"/>
      <c r="BM607" s="80"/>
      <c r="BN607" s="80"/>
      <c r="BO607" s="69"/>
      <c r="BP607" s="69"/>
      <c r="BQ607" s="80"/>
      <c r="BR607" s="80"/>
      <c r="BS607" s="69"/>
      <c r="BT607" s="69"/>
      <c r="BU607" s="80"/>
      <c r="BV607" s="80"/>
      <c r="BW607" s="69"/>
      <c r="BX607" s="69"/>
      <c r="BY607" s="80"/>
      <c r="BZ607" s="80"/>
      <c r="CA607" s="69"/>
      <c r="CB607" s="69"/>
      <c r="CC607" s="80"/>
      <c r="CD607" s="80"/>
      <c r="CE607" s="69"/>
      <c r="CF607" s="69"/>
      <c r="CG607" s="69"/>
      <c r="CH607" s="69"/>
      <c r="CI607" s="69"/>
      <c r="CJ607" s="69"/>
      <c r="CK607" s="68"/>
      <c r="CL607" s="69"/>
      <c r="CM607" s="67"/>
      <c r="CN607" s="67"/>
      <c r="CO607" s="68"/>
      <c r="CP607" s="69"/>
      <c r="CQ607" s="67"/>
      <c r="CR607" s="67"/>
      <c r="CS607" s="81"/>
      <c r="CT607" s="69"/>
      <c r="CU607" s="69"/>
      <c r="CV607" s="69"/>
      <c r="CW607" s="69"/>
      <c r="CX607" s="69"/>
      <c r="CY607" s="69"/>
      <c r="CZ607" s="69"/>
      <c r="DA607" s="69"/>
    </row>
    <row r="608" spans="2:105">
      <c r="B608" s="67"/>
      <c r="C608" s="67"/>
      <c r="D608" s="67"/>
      <c r="E608" s="68"/>
      <c r="F608" s="69"/>
      <c r="G608" s="67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69"/>
      <c r="AE608" s="69"/>
      <c r="AF608" s="69"/>
      <c r="AG608" s="80"/>
      <c r="AH608" s="80"/>
      <c r="AI608" s="69"/>
      <c r="AJ608" s="69"/>
      <c r="AK608" s="80"/>
      <c r="AL608" s="80"/>
      <c r="AM608" s="69"/>
      <c r="AN608" s="69"/>
      <c r="AO608" s="80"/>
      <c r="AP608" s="80"/>
      <c r="AQ608" s="69"/>
      <c r="AR608" s="69"/>
      <c r="AS608" s="80"/>
      <c r="AT608" s="80"/>
      <c r="AU608" s="69"/>
      <c r="AV608" s="69"/>
      <c r="AW608" s="80"/>
      <c r="AX608" s="80"/>
      <c r="AY608" s="69"/>
      <c r="AZ608" s="69"/>
      <c r="BA608" s="80"/>
      <c r="BB608" s="80"/>
      <c r="BC608" s="69"/>
      <c r="BD608" s="69"/>
      <c r="BE608" s="80"/>
      <c r="BF608" s="80"/>
      <c r="BG608" s="69"/>
      <c r="BH608" s="69"/>
      <c r="BI608" s="80"/>
      <c r="BJ608" s="80"/>
      <c r="BK608" s="69"/>
      <c r="BL608" s="69"/>
      <c r="BM608" s="80"/>
      <c r="BN608" s="80"/>
      <c r="BO608" s="69"/>
      <c r="BP608" s="69"/>
      <c r="BQ608" s="80"/>
      <c r="BR608" s="80"/>
      <c r="BS608" s="69"/>
      <c r="BT608" s="69"/>
      <c r="BU608" s="80"/>
      <c r="BV608" s="80"/>
      <c r="BW608" s="69"/>
      <c r="BX608" s="69"/>
      <c r="BY608" s="80"/>
      <c r="BZ608" s="80"/>
      <c r="CA608" s="69"/>
      <c r="CB608" s="69"/>
      <c r="CC608" s="80"/>
      <c r="CD608" s="80"/>
      <c r="CE608" s="69"/>
      <c r="CF608" s="69"/>
      <c r="CG608" s="69"/>
      <c r="CH608" s="69"/>
      <c r="CI608" s="69"/>
      <c r="CJ608" s="69"/>
      <c r="CK608" s="68"/>
      <c r="CL608" s="69"/>
      <c r="CM608" s="67"/>
      <c r="CN608" s="67"/>
      <c r="CO608" s="68"/>
      <c r="CP608" s="69"/>
      <c r="CQ608" s="67"/>
      <c r="CR608" s="67"/>
      <c r="CS608" s="81"/>
      <c r="CT608" s="69"/>
      <c r="CU608" s="69"/>
      <c r="CV608" s="69"/>
      <c r="CW608" s="69"/>
      <c r="CX608" s="69"/>
      <c r="CY608" s="69"/>
      <c r="CZ608" s="69"/>
      <c r="DA608" s="69"/>
    </row>
    <row r="609" spans="2:105">
      <c r="B609" s="67"/>
      <c r="C609" s="67"/>
      <c r="D609" s="67"/>
      <c r="E609" s="68"/>
      <c r="F609" s="69"/>
      <c r="G609" s="67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69"/>
      <c r="AE609" s="69"/>
      <c r="AF609" s="69"/>
      <c r="AG609" s="80"/>
      <c r="AH609" s="80"/>
      <c r="AI609" s="69"/>
      <c r="AJ609" s="69"/>
      <c r="AK609" s="80"/>
      <c r="AL609" s="80"/>
      <c r="AM609" s="69"/>
      <c r="AN609" s="69"/>
      <c r="AO609" s="80"/>
      <c r="AP609" s="80"/>
      <c r="AQ609" s="69"/>
      <c r="AR609" s="69"/>
      <c r="AS609" s="80"/>
      <c r="AT609" s="80"/>
      <c r="AU609" s="69"/>
      <c r="AV609" s="69"/>
      <c r="AW609" s="80"/>
      <c r="AX609" s="80"/>
      <c r="AY609" s="69"/>
      <c r="AZ609" s="69"/>
      <c r="BA609" s="80"/>
      <c r="BB609" s="80"/>
      <c r="BC609" s="69"/>
      <c r="BD609" s="69"/>
      <c r="BE609" s="80"/>
      <c r="BF609" s="80"/>
      <c r="BG609" s="69"/>
      <c r="BH609" s="69"/>
      <c r="BI609" s="80"/>
      <c r="BJ609" s="80"/>
      <c r="BK609" s="69"/>
      <c r="BL609" s="69"/>
      <c r="BM609" s="80"/>
      <c r="BN609" s="80"/>
      <c r="BO609" s="69"/>
      <c r="BP609" s="69"/>
      <c r="BQ609" s="80"/>
      <c r="BR609" s="80"/>
      <c r="BS609" s="69"/>
      <c r="BT609" s="69"/>
      <c r="BU609" s="80"/>
      <c r="BV609" s="80"/>
      <c r="BW609" s="69"/>
      <c r="BX609" s="69"/>
      <c r="BY609" s="80"/>
      <c r="BZ609" s="80"/>
      <c r="CA609" s="69"/>
      <c r="CB609" s="69"/>
      <c r="CC609" s="80"/>
      <c r="CD609" s="80"/>
      <c r="CE609" s="69"/>
      <c r="CF609" s="69"/>
      <c r="CG609" s="69"/>
      <c r="CH609" s="69"/>
      <c r="CI609" s="69"/>
      <c r="CJ609" s="69"/>
      <c r="CK609" s="68"/>
      <c r="CL609" s="69"/>
      <c r="CM609" s="67"/>
      <c r="CN609" s="67"/>
      <c r="CO609" s="68"/>
      <c r="CP609" s="69"/>
      <c r="CQ609" s="67"/>
      <c r="CR609" s="67"/>
      <c r="CS609" s="81"/>
      <c r="CT609" s="69"/>
      <c r="CU609" s="69"/>
      <c r="CV609" s="69"/>
      <c r="CW609" s="69"/>
      <c r="CX609" s="69"/>
      <c r="CY609" s="69"/>
      <c r="CZ609" s="69"/>
      <c r="DA609" s="69"/>
    </row>
    <row r="610" spans="2:105">
      <c r="B610" s="67"/>
      <c r="C610" s="67"/>
      <c r="D610" s="67"/>
      <c r="E610" s="68"/>
      <c r="F610" s="69"/>
      <c r="G610" s="67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69"/>
      <c r="AE610" s="69"/>
      <c r="AF610" s="69"/>
      <c r="AG610" s="80"/>
      <c r="AH610" s="80"/>
      <c r="AI610" s="69"/>
      <c r="AJ610" s="69"/>
      <c r="AK610" s="80"/>
      <c r="AL610" s="80"/>
      <c r="AM610" s="69"/>
      <c r="AN610" s="69"/>
      <c r="AO610" s="80"/>
      <c r="AP610" s="80"/>
      <c r="AQ610" s="69"/>
      <c r="AR610" s="69"/>
      <c r="AS610" s="80"/>
      <c r="AT610" s="80"/>
      <c r="AU610" s="69"/>
      <c r="AV610" s="69"/>
      <c r="AW610" s="80"/>
      <c r="AX610" s="80"/>
      <c r="AY610" s="69"/>
      <c r="AZ610" s="69"/>
      <c r="BA610" s="80"/>
      <c r="BB610" s="80"/>
      <c r="BC610" s="69"/>
      <c r="BD610" s="69"/>
      <c r="BE610" s="80"/>
      <c r="BF610" s="80"/>
      <c r="BG610" s="69"/>
      <c r="BH610" s="69"/>
      <c r="BI610" s="80"/>
      <c r="BJ610" s="80"/>
      <c r="BK610" s="69"/>
      <c r="BL610" s="69"/>
      <c r="BM610" s="80"/>
      <c r="BN610" s="80"/>
      <c r="BO610" s="69"/>
      <c r="BP610" s="69"/>
      <c r="BQ610" s="80"/>
      <c r="BR610" s="80"/>
      <c r="BS610" s="69"/>
      <c r="BT610" s="69"/>
      <c r="BU610" s="80"/>
      <c r="BV610" s="80"/>
      <c r="BW610" s="69"/>
      <c r="BX610" s="69"/>
      <c r="BY610" s="80"/>
      <c r="BZ610" s="80"/>
      <c r="CA610" s="69"/>
      <c r="CB610" s="69"/>
      <c r="CC610" s="80"/>
      <c r="CD610" s="80"/>
      <c r="CE610" s="69"/>
      <c r="CF610" s="69"/>
      <c r="CG610" s="69"/>
      <c r="CH610" s="69"/>
      <c r="CI610" s="69"/>
      <c r="CJ610" s="69"/>
      <c r="CK610" s="68"/>
      <c r="CL610" s="69"/>
      <c r="CM610" s="67"/>
      <c r="CN610" s="67"/>
      <c r="CO610" s="68"/>
      <c r="CP610" s="69"/>
      <c r="CQ610" s="67"/>
      <c r="CR610" s="67"/>
      <c r="CS610" s="81"/>
      <c r="CT610" s="69"/>
      <c r="CU610" s="69"/>
      <c r="CV610" s="69"/>
      <c r="CW610" s="69"/>
      <c r="CX610" s="69"/>
      <c r="CY610" s="69"/>
      <c r="CZ610" s="69"/>
      <c r="DA610" s="69"/>
    </row>
    <row r="611" spans="2:105">
      <c r="B611" s="67"/>
      <c r="C611" s="67"/>
      <c r="D611" s="67"/>
      <c r="E611" s="68"/>
      <c r="F611" s="69"/>
      <c r="G611" s="67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69"/>
      <c r="AE611" s="69"/>
      <c r="AF611" s="69"/>
      <c r="AG611" s="80"/>
      <c r="AH611" s="80"/>
      <c r="AI611" s="69"/>
      <c r="AJ611" s="69"/>
      <c r="AK611" s="80"/>
      <c r="AL611" s="80"/>
      <c r="AM611" s="69"/>
      <c r="AN611" s="69"/>
      <c r="AO611" s="80"/>
      <c r="AP611" s="80"/>
      <c r="AQ611" s="69"/>
      <c r="AR611" s="69"/>
      <c r="AS611" s="80"/>
      <c r="AT611" s="80"/>
      <c r="AU611" s="69"/>
      <c r="AV611" s="69"/>
      <c r="AW611" s="80"/>
      <c r="AX611" s="80"/>
      <c r="AY611" s="69"/>
      <c r="AZ611" s="69"/>
      <c r="BA611" s="80"/>
      <c r="BB611" s="80"/>
      <c r="BC611" s="69"/>
      <c r="BD611" s="69"/>
      <c r="BE611" s="80"/>
      <c r="BF611" s="80"/>
      <c r="BG611" s="69"/>
      <c r="BH611" s="69"/>
      <c r="BI611" s="80"/>
      <c r="BJ611" s="80"/>
      <c r="BK611" s="69"/>
      <c r="BL611" s="69"/>
      <c r="BM611" s="80"/>
      <c r="BN611" s="80"/>
      <c r="BO611" s="69"/>
      <c r="BP611" s="69"/>
      <c r="BQ611" s="80"/>
      <c r="BR611" s="80"/>
      <c r="BS611" s="69"/>
      <c r="BT611" s="69"/>
      <c r="BU611" s="80"/>
      <c r="BV611" s="80"/>
      <c r="BW611" s="69"/>
      <c r="BX611" s="69"/>
      <c r="BY611" s="80"/>
      <c r="BZ611" s="80"/>
      <c r="CA611" s="69"/>
      <c r="CB611" s="69"/>
      <c r="CC611" s="80"/>
      <c r="CD611" s="80"/>
      <c r="CE611" s="69"/>
      <c r="CF611" s="69"/>
      <c r="CG611" s="69"/>
      <c r="CH611" s="69"/>
      <c r="CI611" s="69"/>
      <c r="CJ611" s="69"/>
      <c r="CK611" s="68"/>
      <c r="CL611" s="69"/>
      <c r="CM611" s="67"/>
      <c r="CN611" s="67"/>
      <c r="CO611" s="68"/>
      <c r="CP611" s="69"/>
      <c r="CQ611" s="67"/>
      <c r="CR611" s="67"/>
      <c r="CS611" s="81"/>
      <c r="CT611" s="69"/>
      <c r="CU611" s="69"/>
      <c r="CV611" s="69"/>
      <c r="CW611" s="69"/>
      <c r="CX611" s="69"/>
      <c r="CY611" s="69"/>
      <c r="CZ611" s="69"/>
      <c r="DA611" s="69"/>
    </row>
    <row r="612" spans="2:105">
      <c r="B612" s="67"/>
      <c r="C612" s="67"/>
      <c r="D612" s="67"/>
      <c r="E612" s="68"/>
      <c r="F612" s="69"/>
      <c r="G612" s="67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69"/>
      <c r="AE612" s="69"/>
      <c r="AF612" s="69"/>
      <c r="AG612" s="80"/>
      <c r="AH612" s="80"/>
      <c r="AI612" s="69"/>
      <c r="AJ612" s="69"/>
      <c r="AK612" s="80"/>
      <c r="AL612" s="80"/>
      <c r="AM612" s="69"/>
      <c r="AN612" s="69"/>
      <c r="AO612" s="80"/>
      <c r="AP612" s="80"/>
      <c r="AQ612" s="69"/>
      <c r="AR612" s="69"/>
      <c r="AS612" s="80"/>
      <c r="AT612" s="80"/>
      <c r="AU612" s="69"/>
      <c r="AV612" s="69"/>
      <c r="AW612" s="80"/>
      <c r="AX612" s="80"/>
      <c r="AY612" s="69"/>
      <c r="AZ612" s="69"/>
      <c r="BA612" s="80"/>
      <c r="BB612" s="80"/>
      <c r="BC612" s="69"/>
      <c r="BD612" s="69"/>
      <c r="BE612" s="80"/>
      <c r="BF612" s="80"/>
      <c r="BG612" s="69"/>
      <c r="BH612" s="69"/>
      <c r="BI612" s="80"/>
      <c r="BJ612" s="80"/>
      <c r="BK612" s="69"/>
      <c r="BL612" s="69"/>
      <c r="BM612" s="80"/>
      <c r="BN612" s="80"/>
      <c r="BO612" s="69"/>
      <c r="BP612" s="69"/>
      <c r="BQ612" s="80"/>
      <c r="BR612" s="80"/>
      <c r="BS612" s="69"/>
      <c r="BT612" s="69"/>
      <c r="BU612" s="80"/>
      <c r="BV612" s="80"/>
      <c r="BW612" s="69"/>
      <c r="BX612" s="69"/>
      <c r="BY612" s="80"/>
      <c r="BZ612" s="80"/>
      <c r="CA612" s="69"/>
      <c r="CB612" s="69"/>
      <c r="CC612" s="80"/>
      <c r="CD612" s="80"/>
      <c r="CE612" s="69"/>
      <c r="CF612" s="69"/>
      <c r="CG612" s="69"/>
      <c r="CH612" s="69"/>
      <c r="CI612" s="69"/>
      <c r="CJ612" s="69"/>
      <c r="CK612" s="68"/>
      <c r="CL612" s="69"/>
      <c r="CM612" s="67"/>
      <c r="CN612" s="67"/>
      <c r="CO612" s="68"/>
      <c r="CP612" s="69"/>
      <c r="CQ612" s="67"/>
      <c r="CR612" s="67"/>
      <c r="CS612" s="81"/>
      <c r="CT612" s="69"/>
      <c r="CU612" s="69"/>
      <c r="CV612" s="69"/>
      <c r="CW612" s="69"/>
      <c r="CX612" s="69"/>
      <c r="CY612" s="69"/>
      <c r="CZ612" s="69"/>
      <c r="DA612" s="69"/>
    </row>
    <row r="613" spans="2:105">
      <c r="B613" s="67"/>
      <c r="C613" s="67"/>
      <c r="D613" s="67"/>
      <c r="E613" s="68"/>
      <c r="F613" s="69"/>
      <c r="G613" s="67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69"/>
      <c r="AE613" s="69"/>
      <c r="AF613" s="69"/>
      <c r="AG613" s="80"/>
      <c r="AH613" s="80"/>
      <c r="AI613" s="69"/>
      <c r="AJ613" s="69"/>
      <c r="AK613" s="80"/>
      <c r="AL613" s="80"/>
      <c r="AM613" s="69"/>
      <c r="AN613" s="69"/>
      <c r="AO613" s="80"/>
      <c r="AP613" s="80"/>
      <c r="AQ613" s="69"/>
      <c r="AR613" s="69"/>
      <c r="AS613" s="80"/>
      <c r="AT613" s="80"/>
      <c r="AU613" s="69"/>
      <c r="AV613" s="69"/>
      <c r="AW613" s="80"/>
      <c r="AX613" s="80"/>
      <c r="AY613" s="69"/>
      <c r="AZ613" s="69"/>
      <c r="BA613" s="80"/>
      <c r="BB613" s="80"/>
      <c r="BC613" s="69"/>
      <c r="BD613" s="69"/>
      <c r="BE613" s="80"/>
      <c r="BF613" s="80"/>
      <c r="BG613" s="69"/>
      <c r="BH613" s="69"/>
      <c r="BI613" s="80"/>
      <c r="BJ613" s="80"/>
      <c r="BK613" s="69"/>
      <c r="BL613" s="69"/>
      <c r="BM613" s="80"/>
      <c r="BN613" s="80"/>
      <c r="BO613" s="69"/>
      <c r="BP613" s="69"/>
      <c r="BQ613" s="80"/>
      <c r="BR613" s="80"/>
      <c r="BS613" s="69"/>
      <c r="BT613" s="69"/>
      <c r="BU613" s="80"/>
      <c r="BV613" s="80"/>
      <c r="BW613" s="69"/>
      <c r="BX613" s="69"/>
      <c r="BY613" s="80"/>
      <c r="BZ613" s="80"/>
      <c r="CA613" s="69"/>
      <c r="CB613" s="69"/>
      <c r="CC613" s="80"/>
      <c r="CD613" s="80"/>
      <c r="CE613" s="69"/>
      <c r="CF613" s="69"/>
      <c r="CG613" s="69"/>
      <c r="CH613" s="69"/>
      <c r="CI613" s="69"/>
      <c r="CJ613" s="69"/>
      <c r="CK613" s="68"/>
      <c r="CL613" s="69"/>
      <c r="CM613" s="67"/>
      <c r="CN613" s="67"/>
      <c r="CO613" s="68"/>
      <c r="CP613" s="69"/>
      <c r="CQ613" s="67"/>
      <c r="CR613" s="67"/>
      <c r="CS613" s="81"/>
      <c r="CT613" s="69"/>
      <c r="CU613" s="69"/>
      <c r="CV613" s="69"/>
      <c r="CW613" s="69"/>
      <c r="CX613" s="69"/>
      <c r="CY613" s="69"/>
      <c r="CZ613" s="69"/>
      <c r="DA613" s="69"/>
    </row>
    <row r="614" spans="2:105">
      <c r="B614" s="67"/>
      <c r="C614" s="67"/>
      <c r="D614" s="67"/>
      <c r="E614" s="68"/>
      <c r="F614" s="69"/>
      <c r="G614" s="67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69"/>
      <c r="AE614" s="69"/>
      <c r="AF614" s="69"/>
      <c r="AG614" s="80"/>
      <c r="AH614" s="80"/>
      <c r="AI614" s="69"/>
      <c r="AJ614" s="69"/>
      <c r="AK614" s="80"/>
      <c r="AL614" s="80"/>
      <c r="AM614" s="69"/>
      <c r="AN614" s="69"/>
      <c r="AO614" s="80"/>
      <c r="AP614" s="80"/>
      <c r="AQ614" s="69"/>
      <c r="AR614" s="69"/>
      <c r="AS614" s="80"/>
      <c r="AT614" s="80"/>
      <c r="AU614" s="69"/>
      <c r="AV614" s="69"/>
      <c r="AW614" s="80"/>
      <c r="AX614" s="80"/>
      <c r="AY614" s="69"/>
      <c r="AZ614" s="69"/>
      <c r="BA614" s="80"/>
      <c r="BB614" s="80"/>
      <c r="BC614" s="69"/>
      <c r="BD614" s="69"/>
      <c r="BE614" s="80"/>
      <c r="BF614" s="80"/>
      <c r="BG614" s="69"/>
      <c r="BH614" s="69"/>
      <c r="BI614" s="80"/>
      <c r="BJ614" s="80"/>
      <c r="BK614" s="69"/>
      <c r="BL614" s="69"/>
      <c r="BM614" s="80"/>
      <c r="BN614" s="80"/>
      <c r="BO614" s="69"/>
      <c r="BP614" s="69"/>
      <c r="BQ614" s="80"/>
      <c r="BR614" s="80"/>
      <c r="BS614" s="69"/>
      <c r="BT614" s="69"/>
      <c r="BU614" s="80"/>
      <c r="BV614" s="80"/>
      <c r="BW614" s="69"/>
      <c r="BX614" s="69"/>
      <c r="BY614" s="80"/>
      <c r="BZ614" s="80"/>
      <c r="CA614" s="69"/>
      <c r="CB614" s="69"/>
      <c r="CC614" s="80"/>
      <c r="CD614" s="80"/>
      <c r="CE614" s="69"/>
      <c r="CF614" s="69"/>
      <c r="CG614" s="69"/>
      <c r="CH614" s="69"/>
      <c r="CI614" s="69"/>
      <c r="CJ614" s="69"/>
      <c r="CK614" s="68"/>
      <c r="CL614" s="69"/>
      <c r="CM614" s="67"/>
      <c r="CN614" s="67"/>
      <c r="CO614" s="68"/>
      <c r="CP614" s="69"/>
      <c r="CQ614" s="67"/>
      <c r="CR614" s="67"/>
      <c r="CS614" s="81"/>
      <c r="CT614" s="69"/>
      <c r="CU614" s="69"/>
      <c r="CV614" s="69"/>
      <c r="CW614" s="69"/>
      <c r="CX614" s="69"/>
      <c r="CY614" s="69"/>
      <c r="CZ614" s="69"/>
      <c r="DA614" s="69"/>
    </row>
    <row r="615" spans="2:105">
      <c r="B615" s="67"/>
      <c r="C615" s="67"/>
      <c r="D615" s="67"/>
      <c r="E615" s="68"/>
      <c r="F615" s="69"/>
      <c r="G615" s="67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69"/>
      <c r="AE615" s="69"/>
      <c r="AF615" s="69"/>
      <c r="AG615" s="80"/>
      <c r="AH615" s="80"/>
      <c r="AI615" s="69"/>
      <c r="AJ615" s="69"/>
      <c r="AK615" s="80"/>
      <c r="AL615" s="80"/>
      <c r="AM615" s="69"/>
      <c r="AN615" s="69"/>
      <c r="AO615" s="80"/>
      <c r="AP615" s="80"/>
      <c r="AQ615" s="69"/>
      <c r="AR615" s="69"/>
      <c r="AS615" s="80"/>
      <c r="AT615" s="80"/>
      <c r="AU615" s="69"/>
      <c r="AV615" s="69"/>
      <c r="AW615" s="80"/>
      <c r="AX615" s="80"/>
      <c r="AY615" s="69"/>
      <c r="AZ615" s="69"/>
      <c r="BA615" s="80"/>
      <c r="BB615" s="80"/>
      <c r="BC615" s="69"/>
      <c r="BD615" s="69"/>
      <c r="BE615" s="80"/>
      <c r="BF615" s="80"/>
      <c r="BG615" s="69"/>
      <c r="BH615" s="69"/>
      <c r="BI615" s="80"/>
      <c r="BJ615" s="80"/>
      <c r="BK615" s="69"/>
      <c r="BL615" s="69"/>
      <c r="BM615" s="80"/>
      <c r="BN615" s="80"/>
      <c r="BO615" s="69"/>
      <c r="BP615" s="69"/>
      <c r="BQ615" s="80"/>
      <c r="BR615" s="80"/>
      <c r="BS615" s="69"/>
      <c r="BT615" s="69"/>
      <c r="BU615" s="80"/>
      <c r="BV615" s="80"/>
      <c r="BW615" s="69"/>
      <c r="BX615" s="69"/>
      <c r="BY615" s="80"/>
      <c r="BZ615" s="80"/>
      <c r="CA615" s="69"/>
      <c r="CB615" s="69"/>
      <c r="CC615" s="80"/>
      <c r="CD615" s="80"/>
      <c r="CE615" s="69"/>
      <c r="CF615" s="69"/>
      <c r="CG615" s="69"/>
      <c r="CH615" s="69"/>
      <c r="CI615" s="69"/>
      <c r="CJ615" s="69"/>
      <c r="CK615" s="68"/>
      <c r="CL615" s="69"/>
      <c r="CM615" s="67"/>
      <c r="CN615" s="67"/>
      <c r="CO615" s="68"/>
      <c r="CP615" s="69"/>
      <c r="CQ615" s="67"/>
      <c r="CR615" s="67"/>
      <c r="CS615" s="81"/>
      <c r="CT615" s="69"/>
      <c r="CU615" s="69"/>
      <c r="CV615" s="69"/>
      <c r="CW615" s="69"/>
      <c r="CX615" s="69"/>
      <c r="CY615" s="69"/>
      <c r="CZ615" s="69"/>
      <c r="DA615" s="69"/>
    </row>
    <row r="616" spans="2:105">
      <c r="B616" s="67"/>
      <c r="C616" s="67"/>
      <c r="D616" s="67"/>
      <c r="E616" s="68"/>
      <c r="F616" s="69"/>
      <c r="G616" s="67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69"/>
      <c r="AE616" s="69"/>
      <c r="AF616" s="69"/>
      <c r="AG616" s="80"/>
      <c r="AH616" s="80"/>
      <c r="AI616" s="69"/>
      <c r="AJ616" s="69"/>
      <c r="AK616" s="80"/>
      <c r="AL616" s="80"/>
      <c r="AM616" s="69"/>
      <c r="AN616" s="69"/>
      <c r="AO616" s="80"/>
      <c r="AP616" s="80"/>
      <c r="AQ616" s="69"/>
      <c r="AR616" s="69"/>
      <c r="AS616" s="80"/>
      <c r="AT616" s="80"/>
      <c r="AU616" s="69"/>
      <c r="AV616" s="69"/>
      <c r="AW616" s="80"/>
      <c r="AX616" s="80"/>
      <c r="AY616" s="69"/>
      <c r="AZ616" s="69"/>
      <c r="BA616" s="80"/>
      <c r="BB616" s="80"/>
      <c r="BC616" s="69"/>
      <c r="BD616" s="69"/>
      <c r="BE616" s="80"/>
      <c r="BF616" s="80"/>
      <c r="BG616" s="69"/>
      <c r="BH616" s="69"/>
      <c r="BI616" s="80"/>
      <c r="BJ616" s="80"/>
      <c r="BK616" s="69"/>
      <c r="BL616" s="69"/>
      <c r="BM616" s="80"/>
      <c r="BN616" s="80"/>
      <c r="BO616" s="69"/>
      <c r="BP616" s="69"/>
      <c r="BQ616" s="80"/>
      <c r="BR616" s="80"/>
      <c r="BS616" s="69"/>
      <c r="BT616" s="69"/>
      <c r="BU616" s="80"/>
      <c r="BV616" s="80"/>
      <c r="BW616" s="69"/>
      <c r="BX616" s="69"/>
      <c r="BY616" s="80"/>
      <c r="BZ616" s="80"/>
      <c r="CA616" s="69"/>
      <c r="CB616" s="69"/>
      <c r="CC616" s="80"/>
      <c r="CD616" s="80"/>
      <c r="CE616" s="69"/>
      <c r="CF616" s="69"/>
      <c r="CG616" s="69"/>
      <c r="CH616" s="69"/>
      <c r="CI616" s="69"/>
      <c r="CJ616" s="69"/>
      <c r="CK616" s="68"/>
      <c r="CL616" s="69"/>
      <c r="CM616" s="67"/>
      <c r="CN616" s="67"/>
      <c r="CO616" s="68"/>
      <c r="CP616" s="69"/>
      <c r="CQ616" s="67"/>
      <c r="CR616" s="67"/>
      <c r="CS616" s="81"/>
      <c r="CT616" s="69"/>
      <c r="CU616" s="69"/>
      <c r="CV616" s="69"/>
      <c r="CW616" s="69"/>
      <c r="CX616" s="69"/>
      <c r="CY616" s="69"/>
      <c r="CZ616" s="69"/>
      <c r="DA616" s="69"/>
    </row>
    <row r="617" spans="2:105">
      <c r="B617" s="67"/>
      <c r="C617" s="67"/>
      <c r="D617" s="67"/>
      <c r="E617" s="68"/>
      <c r="F617" s="69"/>
      <c r="G617" s="67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69"/>
      <c r="AE617" s="69"/>
      <c r="AF617" s="69"/>
      <c r="AG617" s="80"/>
      <c r="AH617" s="80"/>
      <c r="AI617" s="69"/>
      <c r="AJ617" s="69"/>
      <c r="AK617" s="80"/>
      <c r="AL617" s="80"/>
      <c r="AM617" s="69"/>
      <c r="AN617" s="69"/>
      <c r="AO617" s="80"/>
      <c r="AP617" s="80"/>
      <c r="AQ617" s="69"/>
      <c r="AR617" s="69"/>
      <c r="AS617" s="80"/>
      <c r="AT617" s="80"/>
      <c r="AU617" s="69"/>
      <c r="AV617" s="69"/>
      <c r="AW617" s="80"/>
      <c r="AX617" s="80"/>
      <c r="AY617" s="69"/>
      <c r="AZ617" s="69"/>
      <c r="BA617" s="80"/>
      <c r="BB617" s="80"/>
      <c r="BC617" s="69"/>
      <c r="BD617" s="69"/>
      <c r="BE617" s="80"/>
      <c r="BF617" s="80"/>
      <c r="BG617" s="69"/>
      <c r="BH617" s="69"/>
      <c r="BI617" s="80"/>
      <c r="BJ617" s="80"/>
      <c r="BK617" s="69"/>
      <c r="BL617" s="69"/>
      <c r="BM617" s="80"/>
      <c r="BN617" s="80"/>
      <c r="BO617" s="69"/>
      <c r="BP617" s="69"/>
      <c r="BQ617" s="80"/>
      <c r="BR617" s="80"/>
      <c r="BS617" s="69"/>
      <c r="BT617" s="69"/>
      <c r="BU617" s="80"/>
      <c r="BV617" s="80"/>
      <c r="BW617" s="69"/>
      <c r="BX617" s="69"/>
      <c r="BY617" s="80"/>
      <c r="BZ617" s="80"/>
      <c r="CA617" s="69"/>
      <c r="CB617" s="69"/>
      <c r="CC617" s="80"/>
      <c r="CD617" s="80"/>
      <c r="CE617" s="69"/>
      <c r="CF617" s="69"/>
      <c r="CG617" s="69"/>
      <c r="CH617" s="69"/>
      <c r="CI617" s="69"/>
      <c r="CJ617" s="69"/>
      <c r="CK617" s="68"/>
      <c r="CL617" s="69"/>
      <c r="CM617" s="67"/>
      <c r="CN617" s="67"/>
      <c r="CO617" s="68"/>
      <c r="CP617" s="69"/>
      <c r="CQ617" s="67"/>
      <c r="CR617" s="67"/>
      <c r="CS617" s="81"/>
      <c r="CT617" s="69"/>
      <c r="CU617" s="69"/>
      <c r="CV617" s="69"/>
      <c r="CW617" s="69"/>
      <c r="CX617" s="69"/>
      <c r="CY617" s="69"/>
      <c r="CZ617" s="69"/>
      <c r="DA617" s="69"/>
    </row>
    <row r="618" spans="2:105">
      <c r="B618" s="67"/>
      <c r="C618" s="67"/>
      <c r="D618" s="67"/>
      <c r="E618" s="68"/>
      <c r="F618" s="69"/>
      <c r="G618" s="67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69"/>
      <c r="AE618" s="69"/>
      <c r="AF618" s="69"/>
      <c r="AG618" s="80"/>
      <c r="AH618" s="80"/>
      <c r="AI618" s="69"/>
      <c r="AJ618" s="69"/>
      <c r="AK618" s="80"/>
      <c r="AL618" s="80"/>
      <c r="AM618" s="69"/>
      <c r="AN618" s="69"/>
      <c r="AO618" s="80"/>
      <c r="AP618" s="80"/>
      <c r="AQ618" s="69"/>
      <c r="AR618" s="69"/>
      <c r="AS618" s="80"/>
      <c r="AT618" s="80"/>
      <c r="AU618" s="69"/>
      <c r="AV618" s="69"/>
      <c r="AW618" s="80"/>
      <c r="AX618" s="80"/>
      <c r="AY618" s="69"/>
      <c r="AZ618" s="69"/>
      <c r="BA618" s="80"/>
      <c r="BB618" s="80"/>
      <c r="BC618" s="69"/>
      <c r="BD618" s="69"/>
      <c r="BE618" s="80"/>
      <c r="BF618" s="80"/>
      <c r="BG618" s="69"/>
      <c r="BH618" s="69"/>
      <c r="BI618" s="80"/>
      <c r="BJ618" s="80"/>
      <c r="BK618" s="69"/>
      <c r="BL618" s="69"/>
      <c r="BM618" s="80"/>
      <c r="BN618" s="80"/>
      <c r="BO618" s="69"/>
      <c r="BP618" s="69"/>
      <c r="BQ618" s="80"/>
      <c r="BR618" s="80"/>
      <c r="BS618" s="69"/>
      <c r="BT618" s="69"/>
      <c r="BU618" s="80"/>
      <c r="BV618" s="80"/>
      <c r="BW618" s="69"/>
      <c r="BX618" s="69"/>
      <c r="BY618" s="80"/>
      <c r="BZ618" s="80"/>
      <c r="CA618" s="69"/>
      <c r="CB618" s="69"/>
      <c r="CC618" s="80"/>
      <c r="CD618" s="80"/>
      <c r="CE618" s="69"/>
      <c r="CF618" s="69"/>
      <c r="CG618" s="69"/>
      <c r="CH618" s="69"/>
      <c r="CI618" s="69"/>
      <c r="CJ618" s="69"/>
      <c r="CK618" s="68"/>
      <c r="CL618" s="69"/>
      <c r="CM618" s="67"/>
      <c r="CN618" s="67"/>
      <c r="CO618" s="68"/>
      <c r="CP618" s="69"/>
      <c r="CQ618" s="67"/>
      <c r="CR618" s="67"/>
      <c r="CS618" s="81"/>
      <c r="CT618" s="69"/>
      <c r="CU618" s="69"/>
      <c r="CV618" s="69"/>
      <c r="CW618" s="69"/>
      <c r="CX618" s="69"/>
      <c r="CY618" s="69"/>
      <c r="CZ618" s="69"/>
      <c r="DA618" s="69"/>
    </row>
    <row r="619" spans="2:105">
      <c r="B619" s="67"/>
      <c r="C619" s="67"/>
      <c r="D619" s="67"/>
      <c r="E619" s="68"/>
      <c r="F619" s="69"/>
      <c r="G619" s="67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69"/>
      <c r="AE619" s="69"/>
      <c r="AF619" s="69"/>
      <c r="AG619" s="80"/>
      <c r="AH619" s="80"/>
      <c r="AI619" s="69"/>
      <c r="AJ619" s="69"/>
      <c r="AK619" s="80"/>
      <c r="AL619" s="80"/>
      <c r="AM619" s="69"/>
      <c r="AN619" s="69"/>
      <c r="AO619" s="80"/>
      <c r="AP619" s="80"/>
      <c r="AQ619" s="69"/>
      <c r="AR619" s="69"/>
      <c r="AS619" s="80"/>
      <c r="AT619" s="80"/>
      <c r="AU619" s="69"/>
      <c r="AV619" s="69"/>
      <c r="AW619" s="80"/>
      <c r="AX619" s="80"/>
      <c r="AY619" s="69"/>
      <c r="AZ619" s="69"/>
      <c r="BA619" s="80"/>
      <c r="BB619" s="80"/>
      <c r="BC619" s="69"/>
      <c r="BD619" s="69"/>
      <c r="BE619" s="80"/>
      <c r="BF619" s="80"/>
      <c r="BG619" s="69"/>
      <c r="BH619" s="69"/>
      <c r="BI619" s="80"/>
      <c r="BJ619" s="80"/>
      <c r="BK619" s="69"/>
      <c r="BL619" s="69"/>
      <c r="BM619" s="80"/>
      <c r="BN619" s="80"/>
      <c r="BO619" s="69"/>
      <c r="BP619" s="69"/>
      <c r="BQ619" s="80"/>
      <c r="BR619" s="80"/>
      <c r="BS619" s="69"/>
      <c r="BT619" s="69"/>
      <c r="BU619" s="80"/>
      <c r="BV619" s="80"/>
      <c r="BW619" s="69"/>
      <c r="BX619" s="69"/>
      <c r="BY619" s="80"/>
      <c r="BZ619" s="80"/>
      <c r="CA619" s="69"/>
      <c r="CB619" s="69"/>
      <c r="CC619" s="80"/>
      <c r="CD619" s="80"/>
      <c r="CE619" s="69"/>
      <c r="CF619" s="69"/>
      <c r="CG619" s="69"/>
      <c r="CH619" s="69"/>
      <c r="CI619" s="69"/>
      <c r="CJ619" s="69"/>
      <c r="CK619" s="68"/>
      <c r="CL619" s="69"/>
      <c r="CM619" s="67"/>
      <c r="CN619" s="67"/>
      <c r="CO619" s="68"/>
      <c r="CP619" s="69"/>
      <c r="CQ619" s="67"/>
      <c r="CR619" s="67"/>
      <c r="CS619" s="81"/>
      <c r="CT619" s="69"/>
      <c r="CU619" s="69"/>
      <c r="CV619" s="69"/>
      <c r="CW619" s="69"/>
      <c r="CX619" s="69"/>
      <c r="CY619" s="69"/>
      <c r="CZ619" s="69"/>
      <c r="DA619" s="69"/>
    </row>
    <row r="620" spans="2:105">
      <c r="B620" s="67"/>
      <c r="C620" s="67"/>
      <c r="D620" s="67"/>
      <c r="E620" s="68"/>
      <c r="F620" s="69"/>
      <c r="G620" s="67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69"/>
      <c r="AE620" s="69"/>
      <c r="AF620" s="69"/>
      <c r="AG620" s="80"/>
      <c r="AH620" s="80"/>
      <c r="AI620" s="69"/>
      <c r="AJ620" s="69"/>
      <c r="AK620" s="80"/>
      <c r="AL620" s="80"/>
      <c r="AM620" s="69"/>
      <c r="AN620" s="69"/>
      <c r="AO620" s="80"/>
      <c r="AP620" s="80"/>
      <c r="AQ620" s="69"/>
      <c r="AR620" s="69"/>
      <c r="AS620" s="80"/>
      <c r="AT620" s="80"/>
      <c r="AU620" s="69"/>
      <c r="AV620" s="69"/>
      <c r="AW620" s="80"/>
      <c r="AX620" s="80"/>
      <c r="AY620" s="69"/>
      <c r="AZ620" s="69"/>
      <c r="BA620" s="80"/>
      <c r="BB620" s="80"/>
      <c r="BC620" s="69"/>
      <c r="BD620" s="69"/>
      <c r="BE620" s="80"/>
      <c r="BF620" s="80"/>
      <c r="BG620" s="69"/>
      <c r="BH620" s="69"/>
      <c r="BI620" s="80"/>
      <c r="BJ620" s="80"/>
      <c r="BK620" s="69"/>
      <c r="BL620" s="69"/>
      <c r="BM620" s="80"/>
      <c r="BN620" s="80"/>
      <c r="BO620" s="69"/>
      <c r="BP620" s="69"/>
      <c r="BQ620" s="80"/>
      <c r="BR620" s="80"/>
      <c r="BS620" s="69"/>
      <c r="BT620" s="69"/>
      <c r="BU620" s="80"/>
      <c r="BV620" s="80"/>
      <c r="BW620" s="69"/>
      <c r="BX620" s="69"/>
      <c r="BY620" s="80"/>
      <c r="BZ620" s="80"/>
      <c r="CA620" s="69"/>
      <c r="CB620" s="69"/>
      <c r="CC620" s="80"/>
      <c r="CD620" s="80"/>
      <c r="CE620" s="69"/>
      <c r="CF620" s="69"/>
      <c r="CG620" s="69"/>
      <c r="CH620" s="69"/>
      <c r="CI620" s="69"/>
      <c r="CJ620" s="69"/>
      <c r="CK620" s="68"/>
      <c r="CL620" s="69"/>
      <c r="CM620" s="67"/>
      <c r="CN620" s="67"/>
      <c r="CO620" s="68"/>
      <c r="CP620" s="69"/>
      <c r="CQ620" s="67"/>
      <c r="CR620" s="67"/>
      <c r="CS620" s="81"/>
      <c r="CT620" s="69"/>
      <c r="CU620" s="69"/>
      <c r="CV620" s="69"/>
      <c r="CW620" s="69"/>
      <c r="CX620" s="69"/>
      <c r="CY620" s="69"/>
      <c r="CZ620" s="69"/>
      <c r="DA620" s="69"/>
    </row>
    <row r="621" spans="2:105">
      <c r="B621" s="67"/>
      <c r="C621" s="67"/>
      <c r="D621" s="67"/>
      <c r="E621" s="68"/>
      <c r="F621" s="69"/>
      <c r="G621" s="67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69"/>
      <c r="AE621" s="69"/>
      <c r="AF621" s="69"/>
      <c r="AG621" s="80"/>
      <c r="AH621" s="80"/>
      <c r="AI621" s="69"/>
      <c r="AJ621" s="69"/>
      <c r="AK621" s="80"/>
      <c r="AL621" s="80"/>
      <c r="AM621" s="69"/>
      <c r="AN621" s="69"/>
      <c r="AO621" s="80"/>
      <c r="AP621" s="80"/>
      <c r="AQ621" s="69"/>
      <c r="AR621" s="69"/>
      <c r="AS621" s="80"/>
      <c r="AT621" s="80"/>
      <c r="AU621" s="69"/>
      <c r="AV621" s="69"/>
      <c r="AW621" s="80"/>
      <c r="AX621" s="80"/>
      <c r="AY621" s="69"/>
      <c r="AZ621" s="69"/>
      <c r="BA621" s="80"/>
      <c r="BB621" s="80"/>
      <c r="BC621" s="69"/>
      <c r="BD621" s="69"/>
      <c r="BE621" s="80"/>
      <c r="BF621" s="80"/>
      <c r="BG621" s="69"/>
      <c r="BH621" s="69"/>
      <c r="BI621" s="80"/>
      <c r="BJ621" s="80"/>
      <c r="BK621" s="69"/>
      <c r="BL621" s="69"/>
      <c r="BM621" s="80"/>
      <c r="BN621" s="80"/>
      <c r="BO621" s="69"/>
      <c r="BP621" s="69"/>
      <c r="BQ621" s="80"/>
      <c r="BR621" s="80"/>
      <c r="BS621" s="69"/>
      <c r="BT621" s="69"/>
      <c r="BU621" s="80"/>
      <c r="BV621" s="80"/>
      <c r="BW621" s="69"/>
      <c r="BX621" s="69"/>
      <c r="BY621" s="80"/>
      <c r="BZ621" s="80"/>
      <c r="CA621" s="69"/>
      <c r="CB621" s="69"/>
      <c r="CC621" s="80"/>
      <c r="CD621" s="80"/>
      <c r="CE621" s="69"/>
      <c r="CF621" s="69"/>
      <c r="CG621" s="69"/>
      <c r="CH621" s="69"/>
      <c r="CI621" s="69"/>
      <c r="CJ621" s="69"/>
      <c r="CK621" s="68"/>
      <c r="CL621" s="69"/>
      <c r="CM621" s="67"/>
      <c r="CN621" s="67"/>
      <c r="CO621" s="68"/>
      <c r="CP621" s="69"/>
      <c r="CQ621" s="67"/>
      <c r="CR621" s="67"/>
      <c r="CS621" s="81"/>
      <c r="CT621" s="69"/>
      <c r="CU621" s="69"/>
      <c r="CV621" s="69"/>
      <c r="CW621" s="69"/>
      <c r="CX621" s="69"/>
      <c r="CY621" s="69"/>
      <c r="CZ621" s="69"/>
      <c r="DA621" s="69"/>
    </row>
    <row r="622" spans="2:105">
      <c r="B622" s="67"/>
      <c r="C622" s="67"/>
      <c r="D622" s="67"/>
      <c r="E622" s="68"/>
      <c r="F622" s="69"/>
      <c r="G622" s="67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69"/>
      <c r="AE622" s="69"/>
      <c r="AF622" s="69"/>
      <c r="AG622" s="80"/>
      <c r="AH622" s="80"/>
      <c r="AI622" s="69"/>
      <c r="AJ622" s="69"/>
      <c r="AK622" s="80"/>
      <c r="AL622" s="80"/>
      <c r="AM622" s="69"/>
      <c r="AN622" s="69"/>
      <c r="AO622" s="80"/>
      <c r="AP622" s="80"/>
      <c r="AQ622" s="69"/>
      <c r="AR622" s="69"/>
      <c r="AS622" s="80"/>
      <c r="AT622" s="80"/>
      <c r="AU622" s="69"/>
      <c r="AV622" s="69"/>
      <c r="AW622" s="80"/>
      <c r="AX622" s="80"/>
      <c r="AY622" s="69"/>
      <c r="AZ622" s="69"/>
      <c r="BA622" s="80"/>
      <c r="BB622" s="80"/>
      <c r="BC622" s="69"/>
      <c r="BD622" s="69"/>
      <c r="BE622" s="80"/>
      <c r="BF622" s="80"/>
      <c r="BG622" s="69"/>
      <c r="BH622" s="69"/>
      <c r="BI622" s="80"/>
      <c r="BJ622" s="80"/>
      <c r="BK622" s="69"/>
      <c r="BL622" s="69"/>
      <c r="BM622" s="80"/>
      <c r="BN622" s="80"/>
      <c r="BO622" s="69"/>
      <c r="BP622" s="69"/>
      <c r="BQ622" s="80"/>
      <c r="BR622" s="80"/>
      <c r="BS622" s="69"/>
      <c r="BT622" s="69"/>
      <c r="BU622" s="80"/>
      <c r="BV622" s="80"/>
      <c r="BW622" s="69"/>
      <c r="BX622" s="69"/>
      <c r="BY622" s="80"/>
      <c r="BZ622" s="80"/>
      <c r="CA622" s="69"/>
      <c r="CB622" s="69"/>
      <c r="CC622" s="80"/>
      <c r="CD622" s="80"/>
      <c r="CE622" s="69"/>
      <c r="CF622" s="69"/>
      <c r="CG622" s="69"/>
      <c r="CH622" s="69"/>
      <c r="CI622" s="69"/>
      <c r="CJ622" s="69"/>
      <c r="CK622" s="68"/>
      <c r="CL622" s="69"/>
      <c r="CM622" s="67"/>
      <c r="CN622" s="67"/>
      <c r="CO622" s="68"/>
      <c r="CP622" s="69"/>
      <c r="CQ622" s="67"/>
      <c r="CR622" s="67"/>
      <c r="CS622" s="81"/>
      <c r="CT622" s="69"/>
      <c r="CU622" s="69"/>
      <c r="CV622" s="69"/>
      <c r="CW622" s="69"/>
      <c r="CX622" s="69"/>
      <c r="CY622" s="69"/>
      <c r="CZ622" s="69"/>
      <c r="DA622" s="69"/>
    </row>
    <row r="623" spans="2:105">
      <c r="B623" s="67"/>
      <c r="C623" s="67"/>
      <c r="D623" s="67"/>
      <c r="E623" s="68"/>
      <c r="F623" s="69"/>
      <c r="G623" s="67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69"/>
      <c r="AE623" s="69"/>
      <c r="AF623" s="69"/>
      <c r="AG623" s="80"/>
      <c r="AH623" s="80"/>
      <c r="AI623" s="69"/>
      <c r="AJ623" s="69"/>
      <c r="AK623" s="80"/>
      <c r="AL623" s="80"/>
      <c r="AM623" s="69"/>
      <c r="AN623" s="69"/>
      <c r="AO623" s="80"/>
      <c r="AP623" s="80"/>
      <c r="AQ623" s="69"/>
      <c r="AR623" s="69"/>
      <c r="AS623" s="80"/>
      <c r="AT623" s="80"/>
      <c r="AU623" s="69"/>
      <c r="AV623" s="69"/>
      <c r="AW623" s="80"/>
      <c r="AX623" s="80"/>
      <c r="AY623" s="69"/>
      <c r="AZ623" s="69"/>
      <c r="BA623" s="80"/>
      <c r="BB623" s="80"/>
      <c r="BC623" s="69"/>
      <c r="BD623" s="69"/>
      <c r="BE623" s="80"/>
      <c r="BF623" s="80"/>
      <c r="BG623" s="69"/>
      <c r="BH623" s="69"/>
      <c r="BI623" s="80"/>
      <c r="BJ623" s="80"/>
      <c r="BK623" s="69"/>
      <c r="BL623" s="69"/>
      <c r="BM623" s="80"/>
      <c r="BN623" s="80"/>
      <c r="BO623" s="69"/>
      <c r="BP623" s="69"/>
      <c r="BQ623" s="80"/>
      <c r="BR623" s="80"/>
      <c r="BS623" s="69"/>
      <c r="BT623" s="69"/>
      <c r="BU623" s="80"/>
      <c r="BV623" s="80"/>
      <c r="BW623" s="69"/>
      <c r="BX623" s="69"/>
      <c r="BY623" s="80"/>
      <c r="BZ623" s="80"/>
      <c r="CA623" s="69"/>
      <c r="CB623" s="69"/>
      <c r="CC623" s="80"/>
      <c r="CD623" s="80"/>
      <c r="CE623" s="69"/>
      <c r="CF623" s="69"/>
      <c r="CG623" s="69"/>
      <c r="CH623" s="69"/>
      <c r="CI623" s="69"/>
      <c r="CJ623" s="69"/>
      <c r="CK623" s="68"/>
      <c r="CL623" s="69"/>
      <c r="CM623" s="67"/>
      <c r="CN623" s="67"/>
      <c r="CO623" s="68"/>
      <c r="CP623" s="69"/>
      <c r="CQ623" s="67"/>
      <c r="CR623" s="67"/>
      <c r="CS623" s="81"/>
      <c r="CT623" s="69"/>
      <c r="CU623" s="69"/>
      <c r="CV623" s="69"/>
      <c r="CW623" s="69"/>
      <c r="CX623" s="69"/>
      <c r="CY623" s="69"/>
      <c r="CZ623" s="69"/>
      <c r="DA623" s="69"/>
    </row>
    <row r="624" spans="2:105">
      <c r="B624" s="67"/>
      <c r="C624" s="67"/>
      <c r="D624" s="67"/>
      <c r="E624" s="68"/>
      <c r="F624" s="69"/>
      <c r="G624" s="67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69"/>
      <c r="AE624" s="69"/>
      <c r="AF624" s="69"/>
      <c r="AG624" s="80"/>
      <c r="AH624" s="80"/>
      <c r="AI624" s="69"/>
      <c r="AJ624" s="69"/>
      <c r="AK624" s="80"/>
      <c r="AL624" s="80"/>
      <c r="AM624" s="69"/>
      <c r="AN624" s="69"/>
      <c r="AO624" s="80"/>
      <c r="AP624" s="80"/>
      <c r="AQ624" s="69"/>
      <c r="AR624" s="69"/>
      <c r="AS624" s="80"/>
      <c r="AT624" s="80"/>
      <c r="AU624" s="69"/>
      <c r="AV624" s="69"/>
      <c r="AW624" s="80"/>
      <c r="AX624" s="80"/>
      <c r="AY624" s="69"/>
      <c r="AZ624" s="69"/>
      <c r="BA624" s="80"/>
      <c r="BB624" s="80"/>
      <c r="BC624" s="69"/>
      <c r="BD624" s="69"/>
      <c r="BE624" s="80"/>
      <c r="BF624" s="80"/>
      <c r="BG624" s="69"/>
      <c r="BH624" s="69"/>
      <c r="BI624" s="80"/>
      <c r="BJ624" s="80"/>
      <c r="BK624" s="69"/>
      <c r="BL624" s="69"/>
      <c r="BM624" s="80"/>
      <c r="BN624" s="80"/>
      <c r="BO624" s="69"/>
      <c r="BP624" s="69"/>
      <c r="BQ624" s="80"/>
      <c r="BR624" s="80"/>
      <c r="BS624" s="69"/>
      <c r="BT624" s="69"/>
      <c r="BU624" s="80"/>
      <c r="BV624" s="80"/>
      <c r="BW624" s="69"/>
      <c r="BX624" s="69"/>
      <c r="BY624" s="80"/>
      <c r="BZ624" s="80"/>
      <c r="CA624" s="69"/>
      <c r="CB624" s="69"/>
      <c r="CC624" s="80"/>
      <c r="CD624" s="80"/>
      <c r="CE624" s="69"/>
      <c r="CF624" s="69"/>
      <c r="CG624" s="69"/>
      <c r="CH624" s="69"/>
      <c r="CI624" s="69"/>
      <c r="CJ624" s="69"/>
      <c r="CK624" s="68"/>
      <c r="CL624" s="69"/>
      <c r="CM624" s="67"/>
      <c r="CN624" s="67"/>
      <c r="CO624" s="68"/>
      <c r="CP624" s="69"/>
      <c r="CQ624" s="67"/>
      <c r="CR624" s="67"/>
      <c r="CS624" s="81"/>
      <c r="CT624" s="69"/>
      <c r="CU624" s="69"/>
      <c r="CV624" s="69"/>
      <c r="CW624" s="69"/>
      <c r="CX624" s="69"/>
      <c r="CY624" s="69"/>
      <c r="CZ624" s="69"/>
      <c r="DA624" s="69"/>
    </row>
    <row r="625" spans="2:105">
      <c r="B625" s="67"/>
      <c r="C625" s="67"/>
      <c r="D625" s="67"/>
      <c r="E625" s="68"/>
      <c r="F625" s="69"/>
      <c r="G625" s="67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69"/>
      <c r="AE625" s="69"/>
      <c r="AF625" s="69"/>
      <c r="AG625" s="80"/>
      <c r="AH625" s="80"/>
      <c r="AI625" s="69"/>
      <c r="AJ625" s="69"/>
      <c r="AK625" s="80"/>
      <c r="AL625" s="80"/>
      <c r="AM625" s="69"/>
      <c r="AN625" s="69"/>
      <c r="AO625" s="80"/>
      <c r="AP625" s="80"/>
      <c r="AQ625" s="69"/>
      <c r="AR625" s="69"/>
      <c r="AS625" s="80"/>
      <c r="AT625" s="80"/>
      <c r="AU625" s="69"/>
      <c r="AV625" s="69"/>
      <c r="AW625" s="80"/>
      <c r="AX625" s="80"/>
      <c r="AY625" s="69"/>
      <c r="AZ625" s="69"/>
      <c r="BA625" s="80"/>
      <c r="BB625" s="80"/>
      <c r="BC625" s="69"/>
      <c r="BD625" s="69"/>
      <c r="BE625" s="80"/>
      <c r="BF625" s="80"/>
      <c r="BG625" s="69"/>
      <c r="BH625" s="69"/>
      <c r="BI625" s="80"/>
      <c r="BJ625" s="80"/>
      <c r="BK625" s="69"/>
      <c r="BL625" s="69"/>
      <c r="BM625" s="80"/>
      <c r="BN625" s="80"/>
      <c r="BO625" s="69"/>
      <c r="BP625" s="69"/>
      <c r="BQ625" s="80"/>
      <c r="BR625" s="80"/>
      <c r="BS625" s="69"/>
      <c r="BT625" s="69"/>
      <c r="BU625" s="80"/>
      <c r="BV625" s="80"/>
      <c r="BW625" s="69"/>
      <c r="BX625" s="69"/>
      <c r="BY625" s="80"/>
      <c r="BZ625" s="80"/>
      <c r="CA625" s="69"/>
      <c r="CB625" s="69"/>
      <c r="CC625" s="80"/>
      <c r="CD625" s="80"/>
      <c r="CE625" s="69"/>
      <c r="CF625" s="69"/>
      <c r="CG625" s="69"/>
      <c r="CH625" s="69"/>
      <c r="CI625" s="69"/>
      <c r="CJ625" s="69"/>
      <c r="CK625" s="68"/>
      <c r="CL625" s="69"/>
      <c r="CM625" s="67"/>
      <c r="CN625" s="67"/>
      <c r="CO625" s="68"/>
      <c r="CP625" s="69"/>
      <c r="CQ625" s="67"/>
      <c r="CR625" s="67"/>
      <c r="CS625" s="81"/>
      <c r="CT625" s="69"/>
      <c r="CU625" s="69"/>
      <c r="CV625" s="69"/>
      <c r="CW625" s="69"/>
      <c r="CX625" s="69"/>
      <c r="CY625" s="69"/>
      <c r="CZ625" s="69"/>
      <c r="DA625" s="69"/>
    </row>
    <row r="626" spans="2:105">
      <c r="B626" s="67"/>
      <c r="C626" s="67"/>
      <c r="D626" s="67"/>
      <c r="E626" s="68"/>
      <c r="F626" s="69"/>
      <c r="G626" s="67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69"/>
      <c r="AE626" s="69"/>
      <c r="AF626" s="69"/>
      <c r="AG626" s="80"/>
      <c r="AH626" s="80"/>
      <c r="AI626" s="69"/>
      <c r="AJ626" s="69"/>
      <c r="AK626" s="80"/>
      <c r="AL626" s="80"/>
      <c r="AM626" s="69"/>
      <c r="AN626" s="69"/>
      <c r="AO626" s="80"/>
      <c r="AP626" s="80"/>
      <c r="AQ626" s="69"/>
      <c r="AR626" s="69"/>
      <c r="AS626" s="80"/>
      <c r="AT626" s="80"/>
      <c r="AU626" s="69"/>
      <c r="AV626" s="69"/>
      <c r="AW626" s="80"/>
      <c r="AX626" s="80"/>
      <c r="AY626" s="69"/>
      <c r="AZ626" s="69"/>
      <c r="BA626" s="80"/>
      <c r="BB626" s="80"/>
      <c r="BC626" s="69"/>
      <c r="BD626" s="69"/>
      <c r="BE626" s="80"/>
      <c r="BF626" s="80"/>
      <c r="BG626" s="69"/>
      <c r="BH626" s="69"/>
      <c r="BI626" s="80"/>
      <c r="BJ626" s="80"/>
      <c r="BK626" s="69"/>
      <c r="BL626" s="69"/>
      <c r="BM626" s="80"/>
      <c r="BN626" s="80"/>
      <c r="BO626" s="69"/>
      <c r="BP626" s="69"/>
      <c r="BQ626" s="80"/>
      <c r="BR626" s="80"/>
      <c r="BS626" s="69"/>
      <c r="BT626" s="69"/>
      <c r="BU626" s="80"/>
      <c r="BV626" s="80"/>
      <c r="BW626" s="69"/>
      <c r="BX626" s="69"/>
      <c r="BY626" s="80"/>
      <c r="BZ626" s="80"/>
      <c r="CA626" s="69"/>
      <c r="CB626" s="69"/>
      <c r="CC626" s="80"/>
      <c r="CD626" s="80"/>
      <c r="CE626" s="69"/>
      <c r="CF626" s="69"/>
      <c r="CG626" s="69"/>
      <c r="CH626" s="69"/>
      <c r="CI626" s="69"/>
      <c r="CJ626" s="69"/>
      <c r="CK626" s="68"/>
      <c r="CL626" s="69"/>
      <c r="CM626" s="67"/>
      <c r="CN626" s="67"/>
      <c r="CO626" s="68"/>
      <c r="CP626" s="69"/>
      <c r="CQ626" s="67"/>
      <c r="CR626" s="67"/>
      <c r="CS626" s="81"/>
      <c r="CT626" s="69"/>
      <c r="CU626" s="69"/>
      <c r="CV626" s="69"/>
      <c r="CW626" s="69"/>
      <c r="CX626" s="69"/>
      <c r="CY626" s="69"/>
      <c r="CZ626" s="69"/>
      <c r="DA626" s="69"/>
    </row>
    <row r="627" spans="2:105">
      <c r="B627" s="67"/>
      <c r="C627" s="67"/>
      <c r="D627" s="67"/>
      <c r="E627" s="68"/>
      <c r="F627" s="69"/>
      <c r="G627" s="67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69"/>
      <c r="AE627" s="69"/>
      <c r="AF627" s="69"/>
      <c r="AG627" s="80"/>
      <c r="AH627" s="80"/>
      <c r="AI627" s="69"/>
      <c r="AJ627" s="69"/>
      <c r="AK627" s="80"/>
      <c r="AL627" s="80"/>
      <c r="AM627" s="69"/>
      <c r="AN627" s="69"/>
      <c r="AO627" s="80"/>
      <c r="AP627" s="80"/>
      <c r="AQ627" s="69"/>
      <c r="AR627" s="69"/>
      <c r="AS627" s="80"/>
      <c r="AT627" s="80"/>
      <c r="AU627" s="69"/>
      <c r="AV627" s="69"/>
      <c r="AW627" s="80"/>
      <c r="AX627" s="80"/>
      <c r="AY627" s="69"/>
      <c r="AZ627" s="69"/>
      <c r="BA627" s="80"/>
      <c r="BB627" s="80"/>
      <c r="BC627" s="69"/>
      <c r="BD627" s="69"/>
      <c r="BE627" s="80"/>
      <c r="BF627" s="80"/>
      <c r="BG627" s="69"/>
      <c r="BH627" s="69"/>
      <c r="BI627" s="80"/>
      <c r="BJ627" s="80"/>
      <c r="BK627" s="69"/>
      <c r="BL627" s="69"/>
      <c r="BM627" s="80"/>
      <c r="BN627" s="80"/>
      <c r="BO627" s="69"/>
      <c r="BP627" s="69"/>
      <c r="BQ627" s="80"/>
      <c r="BR627" s="80"/>
      <c r="BS627" s="69"/>
      <c r="BT627" s="69"/>
      <c r="BU627" s="80"/>
      <c r="BV627" s="80"/>
      <c r="BW627" s="69"/>
      <c r="BX627" s="69"/>
      <c r="BY627" s="80"/>
      <c r="BZ627" s="80"/>
      <c r="CA627" s="69"/>
      <c r="CB627" s="69"/>
      <c r="CC627" s="80"/>
      <c r="CD627" s="80"/>
      <c r="CE627" s="69"/>
      <c r="CF627" s="69"/>
      <c r="CG627" s="69"/>
      <c r="CH627" s="69"/>
      <c r="CI627" s="69"/>
      <c r="CJ627" s="69"/>
      <c r="CK627" s="68"/>
      <c r="CL627" s="69"/>
      <c r="CM627" s="67"/>
      <c r="CN627" s="67"/>
      <c r="CO627" s="68"/>
      <c r="CP627" s="69"/>
      <c r="CQ627" s="67"/>
      <c r="CR627" s="67"/>
      <c r="CS627" s="81"/>
      <c r="CT627" s="69"/>
      <c r="CU627" s="69"/>
      <c r="CV627" s="69"/>
      <c r="CW627" s="69"/>
      <c r="CX627" s="69"/>
      <c r="CY627" s="69"/>
      <c r="CZ627" s="69"/>
      <c r="DA627" s="69"/>
    </row>
    <row r="628" spans="2:105">
      <c r="B628" s="67"/>
      <c r="C628" s="67"/>
      <c r="D628" s="67"/>
      <c r="E628" s="68"/>
      <c r="F628" s="69"/>
      <c r="G628" s="67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69"/>
      <c r="AE628" s="69"/>
      <c r="AF628" s="69"/>
      <c r="AG628" s="80"/>
      <c r="AH628" s="80"/>
      <c r="AI628" s="69"/>
      <c r="AJ628" s="69"/>
      <c r="AK628" s="80"/>
      <c r="AL628" s="80"/>
      <c r="AM628" s="69"/>
      <c r="AN628" s="69"/>
      <c r="AO628" s="80"/>
      <c r="AP628" s="80"/>
      <c r="AQ628" s="69"/>
      <c r="AR628" s="69"/>
      <c r="AS628" s="80"/>
      <c r="AT628" s="80"/>
      <c r="AU628" s="69"/>
      <c r="AV628" s="69"/>
      <c r="AW628" s="80"/>
      <c r="AX628" s="80"/>
      <c r="AY628" s="69"/>
      <c r="AZ628" s="69"/>
      <c r="BA628" s="80"/>
      <c r="BB628" s="80"/>
      <c r="BC628" s="69"/>
      <c r="BD628" s="69"/>
      <c r="BE628" s="80"/>
      <c r="BF628" s="80"/>
      <c r="BG628" s="69"/>
      <c r="BH628" s="69"/>
      <c r="BI628" s="80"/>
      <c r="BJ628" s="80"/>
      <c r="BK628" s="69"/>
      <c r="BL628" s="69"/>
      <c r="BM628" s="80"/>
      <c r="BN628" s="80"/>
      <c r="BO628" s="69"/>
      <c r="BP628" s="69"/>
      <c r="BQ628" s="80"/>
      <c r="BR628" s="80"/>
      <c r="BS628" s="69"/>
      <c r="BT628" s="69"/>
      <c r="BU628" s="80"/>
      <c r="BV628" s="80"/>
      <c r="BW628" s="69"/>
      <c r="BX628" s="69"/>
      <c r="BY628" s="80"/>
      <c r="BZ628" s="80"/>
      <c r="CA628" s="69"/>
      <c r="CB628" s="69"/>
      <c r="CC628" s="80"/>
      <c r="CD628" s="80"/>
      <c r="CE628" s="69"/>
      <c r="CF628" s="69"/>
      <c r="CG628" s="69"/>
      <c r="CH628" s="69"/>
      <c r="CI628" s="69"/>
      <c r="CJ628" s="69"/>
      <c r="CK628" s="68"/>
      <c r="CL628" s="69"/>
      <c r="CM628" s="67"/>
      <c r="CN628" s="67"/>
      <c r="CO628" s="68"/>
      <c r="CP628" s="69"/>
      <c r="CQ628" s="67"/>
      <c r="CR628" s="67"/>
      <c r="CS628" s="81"/>
      <c r="CT628" s="69"/>
      <c r="CU628" s="69"/>
      <c r="CV628" s="69"/>
      <c r="CW628" s="69"/>
      <c r="CX628" s="69"/>
      <c r="CY628" s="69"/>
      <c r="CZ628" s="69"/>
      <c r="DA628" s="69"/>
    </row>
    <row r="629" spans="2:105">
      <c r="B629" s="67"/>
      <c r="C629" s="67"/>
      <c r="D629" s="67"/>
      <c r="E629" s="68"/>
      <c r="F629" s="69"/>
      <c r="G629" s="67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69"/>
      <c r="AE629" s="69"/>
      <c r="AF629" s="69"/>
      <c r="AG629" s="80"/>
      <c r="AH629" s="80"/>
      <c r="AI629" s="69"/>
      <c r="AJ629" s="69"/>
      <c r="AK629" s="80"/>
      <c r="AL629" s="80"/>
      <c r="AM629" s="69"/>
      <c r="AN629" s="69"/>
      <c r="AO629" s="80"/>
      <c r="AP629" s="80"/>
      <c r="AQ629" s="69"/>
      <c r="AR629" s="69"/>
      <c r="AS629" s="80"/>
      <c r="AT629" s="80"/>
      <c r="AU629" s="69"/>
      <c r="AV629" s="69"/>
      <c r="AW629" s="80"/>
      <c r="AX629" s="80"/>
      <c r="AY629" s="69"/>
      <c r="AZ629" s="69"/>
      <c r="BA629" s="80"/>
      <c r="BB629" s="80"/>
      <c r="BC629" s="69"/>
      <c r="BD629" s="69"/>
      <c r="BE629" s="80"/>
      <c r="BF629" s="80"/>
      <c r="BG629" s="69"/>
      <c r="BH629" s="69"/>
      <c r="BI629" s="80"/>
      <c r="BJ629" s="80"/>
      <c r="BK629" s="69"/>
      <c r="BL629" s="69"/>
      <c r="BM629" s="80"/>
      <c r="BN629" s="80"/>
      <c r="BO629" s="69"/>
      <c r="BP629" s="69"/>
      <c r="BQ629" s="80"/>
      <c r="BR629" s="80"/>
      <c r="BS629" s="69"/>
      <c r="BT629" s="69"/>
      <c r="BU629" s="80"/>
      <c r="BV629" s="80"/>
      <c r="BW629" s="69"/>
      <c r="BX629" s="69"/>
      <c r="BY629" s="80"/>
      <c r="BZ629" s="80"/>
      <c r="CA629" s="69"/>
      <c r="CB629" s="69"/>
      <c r="CC629" s="80"/>
      <c r="CD629" s="80"/>
      <c r="CE629" s="69"/>
      <c r="CF629" s="69"/>
      <c r="CG629" s="69"/>
      <c r="CH629" s="69"/>
      <c r="CI629" s="69"/>
      <c r="CJ629" s="69"/>
      <c r="CK629" s="68"/>
      <c r="CL629" s="69"/>
      <c r="CM629" s="67"/>
      <c r="CN629" s="67"/>
      <c r="CO629" s="68"/>
      <c r="CP629" s="69"/>
      <c r="CQ629" s="67"/>
      <c r="CR629" s="67"/>
      <c r="CS629" s="81"/>
      <c r="CT629" s="69"/>
      <c r="CU629" s="69"/>
      <c r="CV629" s="69"/>
      <c r="CW629" s="69"/>
      <c r="CX629" s="69"/>
      <c r="CY629" s="69"/>
      <c r="CZ629" s="69"/>
      <c r="DA629" s="69"/>
    </row>
    <row r="630" spans="2:105">
      <c r="B630" s="67"/>
      <c r="C630" s="67"/>
      <c r="D630" s="67"/>
      <c r="E630" s="68"/>
      <c r="F630" s="69"/>
      <c r="G630" s="67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69"/>
      <c r="AE630" s="69"/>
      <c r="AF630" s="69"/>
      <c r="AG630" s="80"/>
      <c r="AH630" s="80"/>
      <c r="AI630" s="69"/>
      <c r="AJ630" s="69"/>
      <c r="AK630" s="80"/>
      <c r="AL630" s="80"/>
      <c r="AM630" s="69"/>
      <c r="AN630" s="69"/>
      <c r="AO630" s="80"/>
      <c r="AP630" s="80"/>
      <c r="AQ630" s="69"/>
      <c r="AR630" s="69"/>
      <c r="AS630" s="80"/>
      <c r="AT630" s="80"/>
      <c r="AU630" s="69"/>
      <c r="AV630" s="69"/>
      <c r="AW630" s="80"/>
      <c r="AX630" s="80"/>
      <c r="AY630" s="69"/>
      <c r="AZ630" s="69"/>
      <c r="BA630" s="80"/>
      <c r="BB630" s="80"/>
      <c r="BC630" s="69"/>
      <c r="BD630" s="69"/>
      <c r="BE630" s="80"/>
      <c r="BF630" s="80"/>
      <c r="BG630" s="69"/>
      <c r="BH630" s="69"/>
      <c r="BI630" s="80"/>
      <c r="BJ630" s="80"/>
      <c r="BK630" s="69"/>
      <c r="BL630" s="69"/>
      <c r="BM630" s="80"/>
      <c r="BN630" s="80"/>
      <c r="BO630" s="69"/>
      <c r="BP630" s="69"/>
      <c r="BQ630" s="80"/>
      <c r="BR630" s="80"/>
      <c r="BS630" s="69"/>
      <c r="BT630" s="69"/>
      <c r="BU630" s="80"/>
      <c r="BV630" s="80"/>
      <c r="BW630" s="69"/>
      <c r="BX630" s="69"/>
      <c r="BY630" s="80"/>
      <c r="BZ630" s="80"/>
      <c r="CA630" s="69"/>
      <c r="CB630" s="69"/>
      <c r="CC630" s="80"/>
      <c r="CD630" s="80"/>
      <c r="CE630" s="69"/>
      <c r="CF630" s="69"/>
      <c r="CG630" s="69"/>
      <c r="CH630" s="69"/>
      <c r="CI630" s="69"/>
      <c r="CJ630" s="69"/>
      <c r="CK630" s="68"/>
      <c r="CL630" s="69"/>
      <c r="CM630" s="67"/>
      <c r="CN630" s="67"/>
      <c r="CO630" s="68"/>
      <c r="CP630" s="69"/>
      <c r="CQ630" s="67"/>
      <c r="CR630" s="67"/>
      <c r="CS630" s="81"/>
      <c r="CT630" s="69"/>
      <c r="CU630" s="69"/>
      <c r="CV630" s="69"/>
      <c r="CW630" s="69"/>
      <c r="CX630" s="69"/>
      <c r="CY630" s="69"/>
      <c r="CZ630" s="69"/>
      <c r="DA630" s="69"/>
    </row>
    <row r="631" spans="2:105">
      <c r="B631" s="67"/>
      <c r="C631" s="67"/>
      <c r="D631" s="67"/>
      <c r="E631" s="68"/>
      <c r="F631" s="69"/>
      <c r="G631" s="67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69"/>
      <c r="AE631" s="69"/>
      <c r="AF631" s="69"/>
      <c r="AG631" s="80"/>
      <c r="AH631" s="80"/>
      <c r="AI631" s="69"/>
      <c r="AJ631" s="69"/>
      <c r="AK631" s="80"/>
      <c r="AL631" s="80"/>
      <c r="AM631" s="69"/>
      <c r="AN631" s="69"/>
      <c r="AO631" s="80"/>
      <c r="AP631" s="80"/>
      <c r="AQ631" s="69"/>
      <c r="AR631" s="69"/>
      <c r="AS631" s="80"/>
      <c r="AT631" s="80"/>
      <c r="AU631" s="69"/>
      <c r="AV631" s="69"/>
      <c r="AW631" s="80"/>
      <c r="AX631" s="80"/>
      <c r="AY631" s="69"/>
      <c r="AZ631" s="69"/>
      <c r="BA631" s="80"/>
      <c r="BB631" s="80"/>
      <c r="BC631" s="69"/>
      <c r="BD631" s="69"/>
      <c r="BE631" s="80"/>
      <c r="BF631" s="80"/>
      <c r="BG631" s="69"/>
      <c r="BH631" s="69"/>
      <c r="BI631" s="80"/>
      <c r="BJ631" s="80"/>
      <c r="BK631" s="69"/>
      <c r="BL631" s="69"/>
      <c r="BM631" s="80"/>
      <c r="BN631" s="80"/>
      <c r="BO631" s="69"/>
      <c r="BP631" s="69"/>
      <c r="BQ631" s="80"/>
      <c r="BR631" s="80"/>
      <c r="BS631" s="69"/>
      <c r="BT631" s="69"/>
      <c r="BU631" s="80"/>
      <c r="BV631" s="80"/>
      <c r="BW631" s="69"/>
      <c r="BX631" s="69"/>
      <c r="BY631" s="80"/>
      <c r="BZ631" s="80"/>
      <c r="CA631" s="69"/>
      <c r="CB631" s="69"/>
      <c r="CC631" s="80"/>
      <c r="CD631" s="80"/>
      <c r="CE631" s="69"/>
      <c r="CF631" s="69"/>
      <c r="CG631" s="69"/>
      <c r="CH631" s="69"/>
      <c r="CI631" s="69"/>
      <c r="CJ631" s="69"/>
      <c r="CK631" s="68"/>
      <c r="CL631" s="69"/>
      <c r="CM631" s="67"/>
      <c r="CN631" s="67"/>
      <c r="CO631" s="68"/>
      <c r="CP631" s="69"/>
      <c r="CQ631" s="67"/>
      <c r="CR631" s="67"/>
      <c r="CS631" s="81"/>
      <c r="CT631" s="69"/>
      <c r="CU631" s="69"/>
      <c r="CV631" s="69"/>
      <c r="CW631" s="69"/>
      <c r="CX631" s="69"/>
      <c r="CY631" s="69"/>
      <c r="CZ631" s="69"/>
      <c r="DA631" s="69"/>
    </row>
    <row r="632" spans="2:105">
      <c r="B632" s="67"/>
      <c r="C632" s="67"/>
      <c r="D632" s="67"/>
      <c r="E632" s="68"/>
      <c r="F632" s="69"/>
      <c r="G632" s="67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69"/>
      <c r="AE632" s="69"/>
      <c r="AF632" s="69"/>
      <c r="AG632" s="80"/>
      <c r="AH632" s="80"/>
      <c r="AI632" s="69"/>
      <c r="AJ632" s="69"/>
      <c r="AK632" s="80"/>
      <c r="AL632" s="80"/>
      <c r="AM632" s="69"/>
      <c r="AN632" s="69"/>
      <c r="AO632" s="80"/>
      <c r="AP632" s="80"/>
      <c r="AQ632" s="69"/>
      <c r="AR632" s="69"/>
      <c r="AS632" s="80"/>
      <c r="AT632" s="80"/>
      <c r="AU632" s="69"/>
      <c r="AV632" s="69"/>
      <c r="AW632" s="80"/>
      <c r="AX632" s="80"/>
      <c r="AY632" s="69"/>
      <c r="AZ632" s="69"/>
      <c r="BA632" s="80"/>
      <c r="BB632" s="80"/>
      <c r="BC632" s="69"/>
      <c r="BD632" s="69"/>
      <c r="BE632" s="80"/>
      <c r="BF632" s="80"/>
      <c r="BG632" s="69"/>
      <c r="BH632" s="69"/>
      <c r="BI632" s="80"/>
      <c r="BJ632" s="80"/>
      <c r="BK632" s="69"/>
      <c r="BL632" s="69"/>
      <c r="BM632" s="80"/>
      <c r="BN632" s="80"/>
      <c r="BO632" s="69"/>
      <c r="BP632" s="69"/>
      <c r="BQ632" s="80"/>
      <c r="BR632" s="80"/>
      <c r="BS632" s="69"/>
      <c r="BT632" s="69"/>
      <c r="BU632" s="80"/>
      <c r="BV632" s="80"/>
      <c r="BW632" s="69"/>
      <c r="BX632" s="69"/>
      <c r="BY632" s="80"/>
      <c r="BZ632" s="80"/>
      <c r="CA632" s="69"/>
      <c r="CB632" s="69"/>
      <c r="CC632" s="80"/>
      <c r="CD632" s="80"/>
      <c r="CE632" s="69"/>
      <c r="CF632" s="69"/>
      <c r="CG632" s="69"/>
      <c r="CH632" s="69"/>
      <c r="CI632" s="69"/>
      <c r="CJ632" s="69"/>
      <c r="CK632" s="68"/>
      <c r="CL632" s="69"/>
      <c r="CM632" s="67"/>
      <c r="CN632" s="67"/>
      <c r="CO632" s="68"/>
      <c r="CP632" s="69"/>
      <c r="CQ632" s="67"/>
      <c r="CR632" s="67"/>
      <c r="CS632" s="81"/>
      <c r="CT632" s="69"/>
      <c r="CU632" s="69"/>
      <c r="CV632" s="69"/>
      <c r="CW632" s="69"/>
      <c r="CX632" s="69"/>
      <c r="CY632" s="69"/>
      <c r="CZ632" s="69"/>
      <c r="DA632" s="69"/>
    </row>
    <row r="633" spans="2:105">
      <c r="B633" s="67"/>
      <c r="C633" s="67"/>
      <c r="D633" s="67"/>
      <c r="E633" s="68"/>
      <c r="F633" s="69"/>
      <c r="G633" s="67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69"/>
      <c r="AE633" s="69"/>
      <c r="AF633" s="69"/>
      <c r="AG633" s="80"/>
      <c r="AH633" s="80"/>
      <c r="AI633" s="69"/>
      <c r="AJ633" s="69"/>
      <c r="AK633" s="80"/>
      <c r="AL633" s="80"/>
      <c r="AM633" s="69"/>
      <c r="AN633" s="69"/>
      <c r="AO633" s="80"/>
      <c r="AP633" s="80"/>
      <c r="AQ633" s="69"/>
      <c r="AR633" s="69"/>
      <c r="AS633" s="80"/>
      <c r="AT633" s="80"/>
      <c r="AU633" s="69"/>
      <c r="AV633" s="69"/>
      <c r="AW633" s="80"/>
      <c r="AX633" s="80"/>
      <c r="AY633" s="69"/>
      <c r="AZ633" s="69"/>
      <c r="BA633" s="80"/>
      <c r="BB633" s="80"/>
      <c r="BC633" s="69"/>
      <c r="BD633" s="69"/>
      <c r="BE633" s="80"/>
      <c r="BF633" s="80"/>
      <c r="BG633" s="69"/>
      <c r="BH633" s="69"/>
      <c r="BI633" s="80"/>
      <c r="BJ633" s="80"/>
      <c r="BK633" s="69"/>
      <c r="BL633" s="69"/>
      <c r="BM633" s="80"/>
      <c r="BN633" s="80"/>
      <c r="BO633" s="69"/>
      <c r="BP633" s="69"/>
      <c r="BQ633" s="80"/>
      <c r="BR633" s="80"/>
      <c r="BS633" s="69"/>
      <c r="BT633" s="69"/>
      <c r="BU633" s="80"/>
      <c r="BV633" s="80"/>
      <c r="BW633" s="69"/>
      <c r="BX633" s="69"/>
      <c r="BY633" s="80"/>
      <c r="BZ633" s="80"/>
      <c r="CA633" s="69"/>
      <c r="CB633" s="69"/>
      <c r="CC633" s="80"/>
      <c r="CD633" s="80"/>
      <c r="CE633" s="69"/>
      <c r="CF633" s="69"/>
      <c r="CG633" s="69"/>
      <c r="CH633" s="69"/>
      <c r="CI633" s="69"/>
      <c r="CJ633" s="69"/>
      <c r="CK633" s="68"/>
      <c r="CL633" s="69"/>
      <c r="CM633" s="67"/>
      <c r="CN633" s="67"/>
      <c r="CO633" s="68"/>
      <c r="CP633" s="69"/>
      <c r="CQ633" s="67"/>
      <c r="CR633" s="67"/>
      <c r="CS633" s="81"/>
      <c r="CT633" s="69"/>
      <c r="CU633" s="69"/>
      <c r="CV633" s="69"/>
      <c r="CW633" s="69"/>
      <c r="CX633" s="69"/>
      <c r="CY633" s="69"/>
      <c r="CZ633" s="69"/>
      <c r="DA633" s="69"/>
    </row>
    <row r="634" spans="2:105">
      <c r="B634" s="67"/>
      <c r="C634" s="67"/>
      <c r="D634" s="67"/>
      <c r="E634" s="68"/>
      <c r="F634" s="69"/>
      <c r="G634" s="67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69"/>
      <c r="AE634" s="69"/>
      <c r="AF634" s="69"/>
      <c r="AG634" s="80"/>
      <c r="AH634" s="80"/>
      <c r="AI634" s="69"/>
      <c r="AJ634" s="69"/>
      <c r="AK634" s="80"/>
      <c r="AL634" s="80"/>
      <c r="AM634" s="69"/>
      <c r="AN634" s="69"/>
      <c r="AO634" s="80"/>
      <c r="AP634" s="80"/>
      <c r="AQ634" s="69"/>
      <c r="AR634" s="69"/>
      <c r="AS634" s="80"/>
      <c r="AT634" s="80"/>
      <c r="AU634" s="69"/>
      <c r="AV634" s="69"/>
      <c r="AW634" s="80"/>
      <c r="AX634" s="80"/>
      <c r="AY634" s="69"/>
      <c r="AZ634" s="69"/>
      <c r="BA634" s="80"/>
      <c r="BB634" s="80"/>
      <c r="BC634" s="69"/>
      <c r="BD634" s="69"/>
      <c r="BE634" s="80"/>
      <c r="BF634" s="80"/>
      <c r="BG634" s="69"/>
      <c r="BH634" s="69"/>
      <c r="BI634" s="80"/>
      <c r="BJ634" s="80"/>
      <c r="BK634" s="69"/>
      <c r="BL634" s="69"/>
      <c r="BM634" s="80"/>
      <c r="BN634" s="80"/>
      <c r="BO634" s="69"/>
      <c r="BP634" s="69"/>
      <c r="BQ634" s="80"/>
      <c r="BR634" s="80"/>
      <c r="BS634" s="69"/>
      <c r="BT634" s="69"/>
      <c r="BU634" s="80"/>
      <c r="BV634" s="80"/>
      <c r="BW634" s="69"/>
      <c r="BX634" s="69"/>
      <c r="BY634" s="80"/>
      <c r="BZ634" s="80"/>
      <c r="CA634" s="69"/>
      <c r="CB634" s="69"/>
      <c r="CC634" s="80"/>
      <c r="CD634" s="80"/>
      <c r="CE634" s="69"/>
      <c r="CF634" s="69"/>
      <c r="CG634" s="69"/>
      <c r="CH634" s="69"/>
      <c r="CI634" s="69"/>
      <c r="CJ634" s="69"/>
      <c r="CK634" s="68"/>
      <c r="CL634" s="69"/>
      <c r="CM634" s="67"/>
      <c r="CN634" s="67"/>
      <c r="CO634" s="68"/>
      <c r="CP634" s="69"/>
      <c r="CQ634" s="67"/>
      <c r="CR634" s="67"/>
      <c r="CS634" s="81"/>
      <c r="CT634" s="69"/>
      <c r="CU634" s="69"/>
      <c r="CV634" s="69"/>
      <c r="CW634" s="69"/>
      <c r="CX634" s="69"/>
      <c r="CY634" s="69"/>
      <c r="CZ634" s="69"/>
      <c r="DA634" s="69"/>
    </row>
    <row r="635" spans="2:105">
      <c r="B635" s="67"/>
      <c r="C635" s="67"/>
      <c r="D635" s="67"/>
      <c r="E635" s="68"/>
      <c r="F635" s="69"/>
      <c r="G635" s="67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69"/>
      <c r="AE635" s="69"/>
      <c r="AF635" s="69"/>
      <c r="AG635" s="80"/>
      <c r="AH635" s="80"/>
      <c r="AI635" s="69"/>
      <c r="AJ635" s="69"/>
      <c r="AK635" s="80"/>
      <c r="AL635" s="80"/>
      <c r="AM635" s="69"/>
      <c r="AN635" s="69"/>
      <c r="AO635" s="80"/>
      <c r="AP635" s="80"/>
      <c r="AQ635" s="69"/>
      <c r="AR635" s="69"/>
      <c r="AS635" s="80"/>
      <c r="AT635" s="80"/>
      <c r="AU635" s="69"/>
      <c r="AV635" s="69"/>
      <c r="AW635" s="80"/>
      <c r="AX635" s="80"/>
      <c r="AY635" s="69"/>
      <c r="AZ635" s="69"/>
      <c r="BA635" s="80"/>
      <c r="BB635" s="80"/>
      <c r="BC635" s="69"/>
      <c r="BD635" s="69"/>
      <c r="BE635" s="80"/>
      <c r="BF635" s="80"/>
      <c r="BG635" s="69"/>
      <c r="BH635" s="69"/>
      <c r="BI635" s="80"/>
      <c r="BJ635" s="80"/>
      <c r="BK635" s="69"/>
      <c r="BL635" s="69"/>
      <c r="BM635" s="80"/>
      <c r="BN635" s="80"/>
      <c r="BO635" s="69"/>
      <c r="BP635" s="69"/>
      <c r="BQ635" s="80"/>
      <c r="BR635" s="80"/>
      <c r="BS635" s="69"/>
      <c r="BT635" s="69"/>
      <c r="BU635" s="80"/>
      <c r="BV635" s="80"/>
      <c r="BW635" s="69"/>
      <c r="BX635" s="69"/>
      <c r="BY635" s="80"/>
      <c r="BZ635" s="80"/>
      <c r="CA635" s="69"/>
      <c r="CB635" s="69"/>
      <c r="CC635" s="80"/>
      <c r="CD635" s="80"/>
      <c r="CE635" s="69"/>
      <c r="CF635" s="69"/>
      <c r="CG635" s="69"/>
      <c r="CH635" s="69"/>
      <c r="CI635" s="69"/>
      <c r="CJ635" s="69"/>
      <c r="CK635" s="68"/>
      <c r="CL635" s="69"/>
      <c r="CM635" s="67"/>
      <c r="CN635" s="67"/>
      <c r="CO635" s="68"/>
      <c r="CP635" s="69"/>
      <c r="CQ635" s="67"/>
      <c r="CR635" s="67"/>
      <c r="CS635" s="81"/>
      <c r="CT635" s="69"/>
      <c r="CU635" s="69"/>
      <c r="CV635" s="69"/>
      <c r="CW635" s="69"/>
      <c r="CX635" s="69"/>
      <c r="CY635" s="69"/>
      <c r="CZ635" s="69"/>
      <c r="DA635" s="69"/>
    </row>
    <row r="636" spans="2:105">
      <c r="B636" s="67"/>
      <c r="C636" s="67"/>
      <c r="D636" s="67"/>
      <c r="E636" s="68"/>
      <c r="F636" s="69"/>
      <c r="G636" s="67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69"/>
      <c r="AE636" s="69"/>
      <c r="AF636" s="69"/>
      <c r="AG636" s="80"/>
      <c r="AH636" s="80"/>
      <c r="AI636" s="69"/>
      <c r="AJ636" s="69"/>
      <c r="AK636" s="80"/>
      <c r="AL636" s="80"/>
      <c r="AM636" s="69"/>
      <c r="AN636" s="69"/>
      <c r="AO636" s="80"/>
      <c r="AP636" s="80"/>
      <c r="AQ636" s="69"/>
      <c r="AR636" s="69"/>
      <c r="AS636" s="80"/>
      <c r="AT636" s="80"/>
      <c r="AU636" s="69"/>
      <c r="AV636" s="69"/>
      <c r="AW636" s="80"/>
      <c r="AX636" s="80"/>
      <c r="AY636" s="69"/>
      <c r="AZ636" s="69"/>
      <c r="BA636" s="80"/>
      <c r="BB636" s="80"/>
      <c r="BC636" s="69"/>
      <c r="BD636" s="69"/>
      <c r="BE636" s="80"/>
      <c r="BF636" s="80"/>
      <c r="BG636" s="69"/>
      <c r="BH636" s="69"/>
      <c r="BI636" s="80"/>
      <c r="BJ636" s="80"/>
      <c r="BK636" s="69"/>
      <c r="BL636" s="69"/>
      <c r="BM636" s="80"/>
      <c r="BN636" s="80"/>
      <c r="BO636" s="69"/>
      <c r="BP636" s="69"/>
      <c r="BQ636" s="80"/>
      <c r="BR636" s="80"/>
      <c r="BS636" s="69"/>
      <c r="BT636" s="69"/>
      <c r="BU636" s="80"/>
      <c r="BV636" s="80"/>
      <c r="BW636" s="69"/>
      <c r="BX636" s="69"/>
      <c r="BY636" s="80"/>
      <c r="BZ636" s="80"/>
      <c r="CA636" s="69"/>
      <c r="CB636" s="69"/>
      <c r="CC636" s="80"/>
      <c r="CD636" s="80"/>
      <c r="CE636" s="69"/>
      <c r="CF636" s="69"/>
      <c r="CG636" s="69"/>
      <c r="CH636" s="69"/>
      <c r="CI636" s="69"/>
      <c r="CJ636" s="69"/>
      <c r="CK636" s="68"/>
      <c r="CL636" s="69"/>
      <c r="CM636" s="67"/>
      <c r="CN636" s="67"/>
      <c r="CO636" s="68"/>
      <c r="CP636" s="69"/>
      <c r="CQ636" s="67"/>
      <c r="CR636" s="67"/>
      <c r="CS636" s="81"/>
      <c r="CT636" s="69"/>
      <c r="CU636" s="69"/>
      <c r="CV636" s="69"/>
      <c r="CW636" s="69"/>
      <c r="CX636" s="69"/>
      <c r="CY636" s="69"/>
      <c r="CZ636" s="69"/>
      <c r="DA636" s="69"/>
    </row>
    <row r="637" spans="2:105">
      <c r="B637" s="67"/>
      <c r="C637" s="67"/>
      <c r="D637" s="67"/>
      <c r="E637" s="68"/>
      <c r="F637" s="69"/>
      <c r="G637" s="67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69"/>
      <c r="AE637" s="69"/>
      <c r="AF637" s="69"/>
      <c r="AG637" s="80"/>
      <c r="AH637" s="80"/>
      <c r="AI637" s="69"/>
      <c r="AJ637" s="69"/>
      <c r="AK637" s="80"/>
      <c r="AL637" s="80"/>
      <c r="AM637" s="69"/>
      <c r="AN637" s="69"/>
      <c r="AO637" s="80"/>
      <c r="AP637" s="80"/>
      <c r="AQ637" s="69"/>
      <c r="AR637" s="69"/>
      <c r="AS637" s="80"/>
      <c r="AT637" s="80"/>
      <c r="AU637" s="69"/>
      <c r="AV637" s="69"/>
      <c r="AW637" s="80"/>
      <c r="AX637" s="80"/>
      <c r="AY637" s="69"/>
      <c r="AZ637" s="69"/>
      <c r="BA637" s="80"/>
      <c r="BB637" s="80"/>
      <c r="BC637" s="69"/>
      <c r="BD637" s="69"/>
      <c r="BE637" s="80"/>
      <c r="BF637" s="80"/>
      <c r="BG637" s="69"/>
      <c r="BH637" s="69"/>
      <c r="BI637" s="80"/>
      <c r="BJ637" s="80"/>
      <c r="BK637" s="69"/>
      <c r="BL637" s="69"/>
      <c r="BM637" s="80"/>
      <c r="BN637" s="80"/>
      <c r="BO637" s="69"/>
      <c r="BP637" s="69"/>
      <c r="BQ637" s="80"/>
      <c r="BR637" s="80"/>
      <c r="BS637" s="69"/>
      <c r="BT637" s="69"/>
      <c r="BU637" s="80"/>
      <c r="BV637" s="80"/>
      <c r="BW637" s="69"/>
      <c r="BX637" s="69"/>
      <c r="BY637" s="80"/>
      <c r="BZ637" s="80"/>
      <c r="CA637" s="69"/>
      <c r="CB637" s="69"/>
      <c r="CC637" s="80"/>
      <c r="CD637" s="80"/>
      <c r="CE637" s="69"/>
      <c r="CF637" s="69"/>
      <c r="CG637" s="69"/>
      <c r="CH637" s="69"/>
      <c r="CI637" s="69"/>
      <c r="CJ637" s="69"/>
      <c r="CK637" s="68"/>
      <c r="CL637" s="69"/>
      <c r="CM637" s="67"/>
      <c r="CN637" s="67"/>
      <c r="CO637" s="68"/>
      <c r="CP637" s="69"/>
      <c r="CQ637" s="67"/>
      <c r="CR637" s="67"/>
      <c r="CS637" s="81"/>
      <c r="CT637" s="69"/>
      <c r="CU637" s="69"/>
      <c r="CV637" s="69"/>
      <c r="CW637" s="69"/>
      <c r="CX637" s="69"/>
      <c r="CY637" s="69"/>
      <c r="CZ637" s="69"/>
      <c r="DA637" s="69"/>
    </row>
    <row r="638" spans="2:105">
      <c r="B638" s="67"/>
      <c r="C638" s="67"/>
      <c r="D638" s="67"/>
      <c r="E638" s="68"/>
      <c r="F638" s="69"/>
      <c r="G638" s="67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69"/>
      <c r="AE638" s="69"/>
      <c r="AF638" s="69"/>
      <c r="AG638" s="80"/>
      <c r="AH638" s="80"/>
      <c r="AI638" s="69"/>
      <c r="AJ638" s="69"/>
      <c r="AK638" s="80"/>
      <c r="AL638" s="80"/>
      <c r="AM638" s="69"/>
      <c r="AN638" s="69"/>
      <c r="AO638" s="80"/>
      <c r="AP638" s="80"/>
      <c r="AQ638" s="69"/>
      <c r="AR638" s="69"/>
      <c r="AS638" s="80"/>
      <c r="AT638" s="80"/>
      <c r="AU638" s="69"/>
      <c r="AV638" s="69"/>
      <c r="AW638" s="80"/>
      <c r="AX638" s="80"/>
      <c r="AY638" s="69"/>
      <c r="AZ638" s="69"/>
      <c r="BA638" s="80"/>
      <c r="BB638" s="80"/>
      <c r="BC638" s="69"/>
      <c r="BD638" s="69"/>
      <c r="BE638" s="80"/>
      <c r="BF638" s="80"/>
      <c r="BG638" s="69"/>
      <c r="BH638" s="69"/>
      <c r="BI638" s="80"/>
      <c r="BJ638" s="80"/>
      <c r="BK638" s="69"/>
      <c r="BL638" s="69"/>
      <c r="BM638" s="80"/>
      <c r="BN638" s="80"/>
      <c r="BO638" s="69"/>
      <c r="BP638" s="69"/>
      <c r="BQ638" s="80"/>
      <c r="BR638" s="80"/>
      <c r="BS638" s="69"/>
      <c r="BT638" s="69"/>
      <c r="BU638" s="80"/>
      <c r="BV638" s="80"/>
      <c r="BW638" s="69"/>
      <c r="BX638" s="69"/>
      <c r="BY638" s="80"/>
      <c r="BZ638" s="80"/>
      <c r="CA638" s="69"/>
      <c r="CB638" s="69"/>
      <c r="CC638" s="80"/>
      <c r="CD638" s="80"/>
      <c r="CE638" s="69"/>
      <c r="CF638" s="69"/>
      <c r="CG638" s="69"/>
      <c r="CH638" s="69"/>
      <c r="CI638" s="69"/>
      <c r="CJ638" s="69"/>
      <c r="CK638" s="68"/>
      <c r="CL638" s="69"/>
      <c r="CM638" s="67"/>
      <c r="CN638" s="67"/>
      <c r="CO638" s="68"/>
      <c r="CP638" s="69"/>
      <c r="CQ638" s="67"/>
      <c r="CR638" s="67"/>
      <c r="CS638" s="81"/>
      <c r="CT638" s="69"/>
      <c r="CU638" s="69"/>
      <c r="CV638" s="69"/>
      <c r="CW638" s="69"/>
      <c r="CX638" s="69"/>
      <c r="CY638" s="69"/>
      <c r="CZ638" s="69"/>
      <c r="DA638" s="69"/>
    </row>
    <row r="639" spans="2:105">
      <c r="B639" s="67"/>
      <c r="C639" s="67"/>
      <c r="D639" s="67"/>
      <c r="E639" s="68"/>
      <c r="F639" s="69"/>
      <c r="G639" s="67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69"/>
      <c r="AE639" s="69"/>
      <c r="AF639" s="69"/>
      <c r="AG639" s="80"/>
      <c r="AH639" s="80"/>
      <c r="AI639" s="69"/>
      <c r="AJ639" s="69"/>
      <c r="AK639" s="80"/>
      <c r="AL639" s="80"/>
      <c r="AM639" s="69"/>
      <c r="AN639" s="69"/>
      <c r="AO639" s="80"/>
      <c r="AP639" s="80"/>
      <c r="AQ639" s="69"/>
      <c r="AR639" s="69"/>
      <c r="AS639" s="80"/>
      <c r="AT639" s="80"/>
      <c r="AU639" s="69"/>
      <c r="AV639" s="69"/>
      <c r="AW639" s="80"/>
      <c r="AX639" s="80"/>
      <c r="AY639" s="69"/>
      <c r="AZ639" s="69"/>
      <c r="BA639" s="80"/>
      <c r="BB639" s="80"/>
      <c r="BC639" s="69"/>
      <c r="BD639" s="69"/>
      <c r="BE639" s="80"/>
      <c r="BF639" s="80"/>
      <c r="BG639" s="69"/>
      <c r="BH639" s="69"/>
      <c r="BI639" s="80"/>
      <c r="BJ639" s="80"/>
      <c r="BK639" s="69"/>
      <c r="BL639" s="69"/>
      <c r="BM639" s="80"/>
      <c r="BN639" s="80"/>
      <c r="BO639" s="69"/>
      <c r="BP639" s="69"/>
      <c r="BQ639" s="80"/>
      <c r="BR639" s="80"/>
      <c r="BS639" s="69"/>
      <c r="BT639" s="69"/>
      <c r="BU639" s="80"/>
      <c r="BV639" s="80"/>
      <c r="BW639" s="69"/>
      <c r="BX639" s="69"/>
      <c r="BY639" s="80"/>
      <c r="BZ639" s="80"/>
      <c r="CA639" s="69"/>
      <c r="CB639" s="69"/>
      <c r="CC639" s="80"/>
      <c r="CD639" s="80"/>
      <c r="CE639" s="69"/>
      <c r="CF639" s="69"/>
      <c r="CG639" s="69"/>
      <c r="CH639" s="69"/>
      <c r="CI639" s="69"/>
      <c r="CJ639" s="69"/>
      <c r="CK639" s="68"/>
      <c r="CL639" s="69"/>
      <c r="CM639" s="67"/>
      <c r="CN639" s="67"/>
      <c r="CO639" s="68"/>
      <c r="CP639" s="69"/>
      <c r="CQ639" s="67"/>
      <c r="CR639" s="67"/>
      <c r="CS639" s="81"/>
      <c r="CT639" s="69"/>
      <c r="CU639" s="69"/>
      <c r="CV639" s="69"/>
      <c r="CW639" s="69"/>
      <c r="CX639" s="69"/>
      <c r="CY639" s="69"/>
      <c r="CZ639" s="69"/>
      <c r="DA639" s="69"/>
    </row>
    <row r="640" spans="2:105">
      <c r="B640" s="67"/>
      <c r="C640" s="67"/>
      <c r="D640" s="67"/>
      <c r="E640" s="68"/>
      <c r="F640" s="69"/>
      <c r="G640" s="67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69"/>
      <c r="AE640" s="69"/>
      <c r="AF640" s="69"/>
      <c r="AG640" s="80"/>
      <c r="AH640" s="80"/>
      <c r="AI640" s="69"/>
      <c r="AJ640" s="69"/>
      <c r="AK640" s="80"/>
      <c r="AL640" s="80"/>
      <c r="AM640" s="69"/>
      <c r="AN640" s="69"/>
      <c r="AO640" s="80"/>
      <c r="AP640" s="80"/>
      <c r="AQ640" s="69"/>
      <c r="AR640" s="69"/>
      <c r="AS640" s="80"/>
      <c r="AT640" s="80"/>
      <c r="AU640" s="69"/>
      <c r="AV640" s="69"/>
      <c r="AW640" s="80"/>
      <c r="AX640" s="80"/>
      <c r="AY640" s="69"/>
      <c r="AZ640" s="69"/>
      <c r="BA640" s="80"/>
      <c r="BB640" s="80"/>
      <c r="BC640" s="69"/>
      <c r="BD640" s="69"/>
      <c r="BE640" s="80"/>
      <c r="BF640" s="80"/>
      <c r="BG640" s="69"/>
      <c r="BH640" s="69"/>
      <c r="BI640" s="80"/>
      <c r="BJ640" s="80"/>
      <c r="BK640" s="69"/>
      <c r="BL640" s="69"/>
      <c r="BM640" s="80"/>
      <c r="BN640" s="80"/>
      <c r="BO640" s="69"/>
      <c r="BP640" s="69"/>
      <c r="BQ640" s="80"/>
      <c r="BR640" s="80"/>
      <c r="BS640" s="69"/>
      <c r="BT640" s="69"/>
      <c r="BU640" s="80"/>
      <c r="BV640" s="80"/>
      <c r="BW640" s="69"/>
      <c r="BX640" s="69"/>
      <c r="BY640" s="80"/>
      <c r="BZ640" s="80"/>
      <c r="CA640" s="69"/>
      <c r="CB640" s="69"/>
      <c r="CC640" s="80"/>
      <c r="CD640" s="80"/>
      <c r="CE640" s="69"/>
      <c r="CF640" s="69"/>
      <c r="CG640" s="69"/>
      <c r="CH640" s="69"/>
      <c r="CI640" s="69"/>
      <c r="CJ640" s="69"/>
      <c r="CK640" s="68"/>
      <c r="CL640" s="69"/>
      <c r="CM640" s="67"/>
      <c r="CN640" s="67"/>
      <c r="CO640" s="68"/>
      <c r="CP640" s="69"/>
      <c r="CQ640" s="67"/>
      <c r="CR640" s="67"/>
      <c r="CS640" s="81"/>
      <c r="CT640" s="69"/>
      <c r="CU640" s="69"/>
      <c r="CV640" s="69"/>
      <c r="CW640" s="69"/>
      <c r="CX640" s="69"/>
      <c r="CY640" s="69"/>
      <c r="CZ640" s="69"/>
      <c r="DA640" s="69"/>
    </row>
    <row r="641" spans="2:105">
      <c r="B641" s="67"/>
      <c r="C641" s="67"/>
      <c r="D641" s="67"/>
      <c r="E641" s="68"/>
      <c r="F641" s="69"/>
      <c r="G641" s="67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69"/>
      <c r="AE641" s="69"/>
      <c r="AF641" s="69"/>
      <c r="AG641" s="80"/>
      <c r="AH641" s="80"/>
      <c r="AI641" s="69"/>
      <c r="AJ641" s="69"/>
      <c r="AK641" s="80"/>
      <c r="AL641" s="80"/>
      <c r="AM641" s="69"/>
      <c r="AN641" s="69"/>
      <c r="AO641" s="80"/>
      <c r="AP641" s="80"/>
      <c r="AQ641" s="69"/>
      <c r="AR641" s="69"/>
      <c r="AS641" s="80"/>
      <c r="AT641" s="80"/>
      <c r="AU641" s="69"/>
      <c r="AV641" s="69"/>
      <c r="AW641" s="80"/>
      <c r="AX641" s="80"/>
      <c r="AY641" s="69"/>
      <c r="AZ641" s="69"/>
      <c r="BA641" s="80"/>
      <c r="BB641" s="80"/>
      <c r="BC641" s="69"/>
      <c r="BD641" s="69"/>
      <c r="BE641" s="80"/>
      <c r="BF641" s="80"/>
      <c r="BG641" s="69"/>
      <c r="BH641" s="69"/>
      <c r="BI641" s="80"/>
      <c r="BJ641" s="80"/>
      <c r="BK641" s="69"/>
      <c r="BL641" s="69"/>
      <c r="BM641" s="80"/>
      <c r="BN641" s="80"/>
      <c r="BO641" s="69"/>
      <c r="BP641" s="69"/>
      <c r="BQ641" s="80"/>
      <c r="BR641" s="80"/>
      <c r="BS641" s="69"/>
      <c r="BT641" s="69"/>
      <c r="BU641" s="80"/>
      <c r="BV641" s="80"/>
      <c r="BW641" s="69"/>
      <c r="BX641" s="69"/>
      <c r="BY641" s="80"/>
      <c r="BZ641" s="80"/>
      <c r="CA641" s="69"/>
      <c r="CB641" s="69"/>
      <c r="CC641" s="80"/>
      <c r="CD641" s="80"/>
      <c r="CE641" s="69"/>
      <c r="CF641" s="69"/>
      <c r="CG641" s="69"/>
      <c r="CH641" s="69"/>
      <c r="CI641" s="69"/>
      <c r="CJ641" s="69"/>
      <c r="CK641" s="68"/>
      <c r="CL641" s="69"/>
      <c r="CM641" s="67"/>
      <c r="CN641" s="67"/>
      <c r="CO641" s="68"/>
      <c r="CP641" s="69"/>
      <c r="CQ641" s="67"/>
      <c r="CR641" s="67"/>
      <c r="CS641" s="81"/>
      <c r="CT641" s="69"/>
      <c r="CU641" s="69"/>
      <c r="CV641" s="69"/>
      <c r="CW641" s="69"/>
      <c r="CX641" s="69"/>
      <c r="CY641" s="69"/>
      <c r="CZ641" s="69"/>
      <c r="DA641" s="69"/>
    </row>
    <row r="642" spans="2:105">
      <c r="B642" s="67"/>
      <c r="C642" s="67"/>
      <c r="D642" s="67"/>
      <c r="E642" s="68"/>
      <c r="F642" s="69"/>
      <c r="G642" s="67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69"/>
      <c r="AE642" s="69"/>
      <c r="AF642" s="69"/>
      <c r="AG642" s="80"/>
      <c r="AH642" s="80"/>
      <c r="AI642" s="69"/>
      <c r="AJ642" s="69"/>
      <c r="AK642" s="80"/>
      <c r="AL642" s="80"/>
      <c r="AM642" s="69"/>
      <c r="AN642" s="69"/>
      <c r="AO642" s="80"/>
      <c r="AP642" s="80"/>
      <c r="AQ642" s="69"/>
      <c r="AR642" s="69"/>
      <c r="AS642" s="80"/>
      <c r="AT642" s="80"/>
      <c r="AU642" s="69"/>
      <c r="AV642" s="69"/>
      <c r="AW642" s="80"/>
      <c r="AX642" s="80"/>
      <c r="AY642" s="69"/>
      <c r="AZ642" s="69"/>
      <c r="BA642" s="80"/>
      <c r="BB642" s="80"/>
      <c r="BC642" s="69"/>
      <c r="BD642" s="69"/>
      <c r="BE642" s="80"/>
      <c r="BF642" s="80"/>
      <c r="BG642" s="69"/>
      <c r="BH642" s="69"/>
      <c r="BI642" s="80"/>
      <c r="BJ642" s="80"/>
      <c r="BK642" s="69"/>
      <c r="BL642" s="69"/>
      <c r="BM642" s="80"/>
      <c r="BN642" s="80"/>
      <c r="BO642" s="69"/>
      <c r="BP642" s="69"/>
      <c r="BQ642" s="80"/>
      <c r="BR642" s="80"/>
      <c r="BS642" s="69"/>
      <c r="BT642" s="69"/>
      <c r="BU642" s="80"/>
      <c r="BV642" s="80"/>
      <c r="BW642" s="69"/>
      <c r="BX642" s="69"/>
      <c r="BY642" s="80"/>
      <c r="BZ642" s="80"/>
      <c r="CA642" s="69"/>
      <c r="CB642" s="69"/>
      <c r="CC642" s="80"/>
      <c r="CD642" s="80"/>
      <c r="CE642" s="69"/>
      <c r="CF642" s="69"/>
      <c r="CG642" s="69"/>
      <c r="CH642" s="69"/>
      <c r="CI642" s="69"/>
      <c r="CJ642" s="69"/>
      <c r="CK642" s="68"/>
      <c r="CL642" s="69"/>
      <c r="CM642" s="67"/>
      <c r="CN642" s="67"/>
      <c r="CO642" s="68"/>
      <c r="CP642" s="69"/>
      <c r="CQ642" s="67"/>
      <c r="CR642" s="67"/>
      <c r="CS642" s="81"/>
      <c r="CT642" s="69"/>
      <c r="CU642" s="69"/>
      <c r="CV642" s="69"/>
      <c r="CW642" s="69"/>
      <c r="CX642" s="69"/>
      <c r="CY642" s="69"/>
      <c r="CZ642" s="69"/>
      <c r="DA642" s="69"/>
    </row>
    <row r="643" spans="2:105">
      <c r="B643" s="67"/>
      <c r="C643" s="67"/>
      <c r="D643" s="67"/>
      <c r="E643" s="68"/>
      <c r="F643" s="69"/>
      <c r="G643" s="67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69"/>
      <c r="AE643" s="69"/>
      <c r="AF643" s="69"/>
      <c r="AG643" s="80"/>
      <c r="AH643" s="80"/>
      <c r="AI643" s="69"/>
      <c r="AJ643" s="69"/>
      <c r="AK643" s="80"/>
      <c r="AL643" s="80"/>
      <c r="AM643" s="69"/>
      <c r="AN643" s="69"/>
      <c r="AO643" s="80"/>
      <c r="AP643" s="80"/>
      <c r="AQ643" s="69"/>
      <c r="AR643" s="69"/>
      <c r="AS643" s="80"/>
      <c r="AT643" s="80"/>
      <c r="AU643" s="69"/>
      <c r="AV643" s="69"/>
      <c r="AW643" s="80"/>
      <c r="AX643" s="80"/>
      <c r="AY643" s="69"/>
      <c r="AZ643" s="69"/>
      <c r="BA643" s="80"/>
      <c r="BB643" s="80"/>
      <c r="BC643" s="69"/>
      <c r="BD643" s="69"/>
      <c r="BE643" s="80"/>
      <c r="BF643" s="80"/>
      <c r="BG643" s="69"/>
      <c r="BH643" s="69"/>
      <c r="BI643" s="80"/>
      <c r="BJ643" s="80"/>
      <c r="BK643" s="69"/>
      <c r="BL643" s="69"/>
      <c r="BM643" s="80"/>
      <c r="BN643" s="80"/>
      <c r="BO643" s="69"/>
      <c r="BP643" s="69"/>
      <c r="BQ643" s="80"/>
      <c r="BR643" s="80"/>
      <c r="BS643" s="69"/>
      <c r="BT643" s="69"/>
      <c r="BU643" s="80"/>
      <c r="BV643" s="80"/>
      <c r="BW643" s="69"/>
      <c r="BX643" s="69"/>
      <c r="BY643" s="80"/>
      <c r="BZ643" s="80"/>
      <c r="CA643" s="69"/>
      <c r="CB643" s="69"/>
      <c r="CC643" s="80"/>
      <c r="CD643" s="80"/>
      <c r="CE643" s="69"/>
      <c r="CF643" s="69"/>
      <c r="CG643" s="69"/>
      <c r="CH643" s="69"/>
      <c r="CI643" s="69"/>
      <c r="CJ643" s="69"/>
      <c r="CK643" s="68"/>
      <c r="CL643" s="69"/>
      <c r="CM643" s="67"/>
      <c r="CN643" s="67"/>
      <c r="CO643" s="68"/>
      <c r="CP643" s="69"/>
      <c r="CQ643" s="67"/>
      <c r="CR643" s="67"/>
      <c r="CS643" s="81"/>
      <c r="CT643" s="69"/>
      <c r="CU643" s="69"/>
      <c r="CV643" s="69"/>
      <c r="CW643" s="69"/>
      <c r="CX643" s="69"/>
      <c r="CY643" s="69"/>
      <c r="CZ643" s="69"/>
      <c r="DA643" s="69"/>
    </row>
    <row r="644" spans="2:105">
      <c r="B644" s="67"/>
      <c r="C644" s="67"/>
      <c r="D644" s="67"/>
      <c r="E644" s="68"/>
      <c r="F644" s="69"/>
      <c r="G644" s="67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69"/>
      <c r="AE644" s="69"/>
      <c r="AF644" s="69"/>
      <c r="AG644" s="80"/>
      <c r="AH644" s="80"/>
      <c r="AI644" s="69"/>
      <c r="AJ644" s="69"/>
      <c r="AK644" s="80"/>
      <c r="AL644" s="80"/>
      <c r="AM644" s="69"/>
      <c r="AN644" s="69"/>
      <c r="AO644" s="80"/>
      <c r="AP644" s="80"/>
      <c r="AQ644" s="69"/>
      <c r="AR644" s="69"/>
      <c r="AS644" s="80"/>
      <c r="AT644" s="80"/>
      <c r="AU644" s="69"/>
      <c r="AV644" s="69"/>
      <c r="AW644" s="80"/>
      <c r="AX644" s="80"/>
      <c r="AY644" s="69"/>
      <c r="AZ644" s="69"/>
      <c r="BA644" s="80"/>
      <c r="BB644" s="80"/>
      <c r="BC644" s="69"/>
      <c r="BD644" s="69"/>
      <c r="BE644" s="80"/>
      <c r="BF644" s="80"/>
      <c r="BG644" s="69"/>
      <c r="BH644" s="69"/>
      <c r="BI644" s="80"/>
      <c r="BJ644" s="80"/>
      <c r="BK644" s="69"/>
      <c r="BL644" s="69"/>
      <c r="BM644" s="80"/>
      <c r="BN644" s="80"/>
      <c r="BO644" s="69"/>
      <c r="BP644" s="69"/>
      <c r="BQ644" s="80"/>
      <c r="BR644" s="80"/>
      <c r="BS644" s="69"/>
      <c r="BT644" s="69"/>
      <c r="BU644" s="80"/>
      <c r="BV644" s="80"/>
      <c r="BW644" s="69"/>
      <c r="BX644" s="69"/>
      <c r="BY644" s="80"/>
      <c r="BZ644" s="80"/>
      <c r="CA644" s="69"/>
      <c r="CB644" s="69"/>
      <c r="CC644" s="80"/>
      <c r="CD644" s="80"/>
      <c r="CE644" s="69"/>
      <c r="CF644" s="69"/>
      <c r="CG644" s="69"/>
      <c r="CH644" s="69"/>
      <c r="CI644" s="69"/>
      <c r="CJ644" s="69"/>
      <c r="CK644" s="68"/>
      <c r="CL644" s="69"/>
      <c r="CM644" s="67"/>
      <c r="CN644" s="67"/>
      <c r="CO644" s="68"/>
      <c r="CP644" s="69"/>
      <c r="CQ644" s="67"/>
      <c r="CR644" s="67"/>
      <c r="CS644" s="81"/>
      <c r="CT644" s="69"/>
      <c r="CU644" s="69"/>
      <c r="CV644" s="69"/>
      <c r="CW644" s="69"/>
      <c r="CX644" s="69"/>
      <c r="CY644" s="69"/>
      <c r="CZ644" s="69"/>
      <c r="DA644" s="69"/>
    </row>
    <row r="645" spans="2:105">
      <c r="B645" s="67"/>
      <c r="C645" s="67"/>
      <c r="D645" s="67"/>
      <c r="E645" s="68"/>
      <c r="F645" s="69"/>
      <c r="G645" s="67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69"/>
      <c r="AE645" s="69"/>
      <c r="AF645" s="69"/>
      <c r="AG645" s="80"/>
      <c r="AH645" s="80"/>
      <c r="AI645" s="69"/>
      <c r="AJ645" s="69"/>
      <c r="AK645" s="80"/>
      <c r="AL645" s="80"/>
      <c r="AM645" s="69"/>
      <c r="AN645" s="69"/>
      <c r="AO645" s="80"/>
      <c r="AP645" s="80"/>
      <c r="AQ645" s="69"/>
      <c r="AR645" s="69"/>
      <c r="AS645" s="80"/>
      <c r="AT645" s="80"/>
      <c r="AU645" s="69"/>
      <c r="AV645" s="69"/>
      <c r="AW645" s="80"/>
      <c r="AX645" s="80"/>
      <c r="AY645" s="69"/>
      <c r="AZ645" s="69"/>
      <c r="BA645" s="80"/>
      <c r="BB645" s="80"/>
      <c r="BC645" s="69"/>
      <c r="BD645" s="69"/>
      <c r="BE645" s="80"/>
      <c r="BF645" s="80"/>
      <c r="BG645" s="69"/>
      <c r="BH645" s="69"/>
      <c r="BI645" s="80"/>
      <c r="BJ645" s="80"/>
      <c r="BK645" s="69"/>
      <c r="BL645" s="69"/>
      <c r="BM645" s="80"/>
      <c r="BN645" s="80"/>
      <c r="BO645" s="69"/>
      <c r="BP645" s="69"/>
      <c r="BQ645" s="80"/>
      <c r="BR645" s="80"/>
      <c r="BS645" s="69"/>
      <c r="BT645" s="69"/>
      <c r="BU645" s="80"/>
      <c r="BV645" s="80"/>
      <c r="BW645" s="69"/>
      <c r="BX645" s="69"/>
      <c r="BY645" s="80"/>
      <c r="BZ645" s="80"/>
      <c r="CA645" s="69"/>
      <c r="CB645" s="69"/>
      <c r="CC645" s="80"/>
      <c r="CD645" s="80"/>
      <c r="CE645" s="69"/>
      <c r="CF645" s="69"/>
      <c r="CG645" s="69"/>
      <c r="CH645" s="69"/>
      <c r="CI645" s="69"/>
      <c r="CJ645" s="69"/>
      <c r="CK645" s="68"/>
      <c r="CL645" s="69"/>
      <c r="CM645" s="67"/>
      <c r="CN645" s="67"/>
      <c r="CO645" s="68"/>
      <c r="CP645" s="69"/>
      <c r="CQ645" s="67"/>
      <c r="CR645" s="67"/>
      <c r="CS645" s="81"/>
      <c r="CT645" s="69"/>
      <c r="CU645" s="69"/>
      <c r="CV645" s="69"/>
      <c r="CW645" s="69"/>
      <c r="CX645" s="69"/>
      <c r="CY645" s="69"/>
      <c r="CZ645" s="69"/>
      <c r="DA645" s="69"/>
    </row>
    <row r="646" spans="2:105">
      <c r="B646" s="67"/>
      <c r="C646" s="67"/>
      <c r="D646" s="67"/>
      <c r="E646" s="68"/>
      <c r="F646" s="69"/>
      <c r="G646" s="67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69"/>
      <c r="AE646" s="69"/>
      <c r="AF646" s="69"/>
      <c r="AG646" s="80"/>
      <c r="AH646" s="80"/>
      <c r="AI646" s="69"/>
      <c r="AJ646" s="69"/>
      <c r="AK646" s="80"/>
      <c r="AL646" s="80"/>
      <c r="AM646" s="69"/>
      <c r="AN646" s="69"/>
      <c r="AO646" s="80"/>
      <c r="AP646" s="80"/>
      <c r="AQ646" s="69"/>
      <c r="AR646" s="69"/>
      <c r="AS646" s="80"/>
      <c r="AT646" s="80"/>
      <c r="AU646" s="69"/>
      <c r="AV646" s="69"/>
      <c r="AW646" s="80"/>
      <c r="AX646" s="80"/>
      <c r="AY646" s="69"/>
      <c r="AZ646" s="69"/>
      <c r="BA646" s="80"/>
      <c r="BB646" s="80"/>
      <c r="BC646" s="69"/>
      <c r="BD646" s="69"/>
      <c r="BE646" s="80"/>
      <c r="BF646" s="80"/>
      <c r="BG646" s="69"/>
      <c r="BH646" s="69"/>
      <c r="BI646" s="80"/>
      <c r="BJ646" s="80"/>
      <c r="BK646" s="69"/>
      <c r="BL646" s="69"/>
      <c r="BM646" s="80"/>
      <c r="BN646" s="80"/>
      <c r="BO646" s="69"/>
      <c r="BP646" s="69"/>
      <c r="BQ646" s="80"/>
      <c r="BR646" s="80"/>
      <c r="BS646" s="69"/>
      <c r="BT646" s="69"/>
      <c r="BU646" s="80"/>
      <c r="BV646" s="80"/>
      <c r="BW646" s="69"/>
      <c r="BX646" s="69"/>
      <c r="BY646" s="80"/>
      <c r="BZ646" s="80"/>
      <c r="CA646" s="69"/>
      <c r="CB646" s="69"/>
      <c r="CC646" s="80"/>
      <c r="CD646" s="80"/>
      <c r="CE646" s="69"/>
      <c r="CF646" s="69"/>
      <c r="CG646" s="69"/>
      <c r="CH646" s="69"/>
      <c r="CI646" s="69"/>
      <c r="CJ646" s="69"/>
      <c r="CK646" s="68"/>
      <c r="CL646" s="69"/>
      <c r="CM646" s="67"/>
      <c r="CN646" s="67"/>
      <c r="CO646" s="68"/>
      <c r="CP646" s="69"/>
      <c r="CQ646" s="67"/>
      <c r="CR646" s="67"/>
      <c r="CS646" s="81"/>
      <c r="CT646" s="69"/>
      <c r="CU646" s="69"/>
      <c r="CV646" s="69"/>
      <c r="CW646" s="69"/>
      <c r="CX646" s="69"/>
      <c r="CY646" s="69"/>
      <c r="CZ646" s="69"/>
      <c r="DA646" s="69"/>
    </row>
    <row r="647" spans="2:105">
      <c r="B647" s="67"/>
      <c r="C647" s="67"/>
      <c r="D647" s="67"/>
      <c r="E647" s="68"/>
      <c r="F647" s="69"/>
      <c r="G647" s="67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69"/>
      <c r="AE647" s="69"/>
      <c r="AF647" s="69"/>
      <c r="AG647" s="80"/>
      <c r="AH647" s="80"/>
      <c r="AI647" s="69"/>
      <c r="AJ647" s="69"/>
      <c r="AK647" s="80"/>
      <c r="AL647" s="80"/>
      <c r="AM647" s="69"/>
      <c r="AN647" s="69"/>
      <c r="AO647" s="80"/>
      <c r="AP647" s="80"/>
      <c r="AQ647" s="69"/>
      <c r="AR647" s="69"/>
      <c r="AS647" s="80"/>
      <c r="AT647" s="80"/>
      <c r="AU647" s="69"/>
      <c r="AV647" s="69"/>
      <c r="AW647" s="80"/>
      <c r="AX647" s="80"/>
      <c r="AY647" s="69"/>
      <c r="AZ647" s="69"/>
      <c r="BA647" s="80"/>
      <c r="BB647" s="80"/>
      <c r="BC647" s="69"/>
      <c r="BD647" s="69"/>
      <c r="BE647" s="80"/>
      <c r="BF647" s="80"/>
      <c r="BG647" s="69"/>
      <c r="BH647" s="69"/>
      <c r="BI647" s="80"/>
      <c r="BJ647" s="80"/>
      <c r="BK647" s="69"/>
      <c r="BL647" s="69"/>
      <c r="BM647" s="80"/>
      <c r="BN647" s="80"/>
      <c r="BO647" s="69"/>
      <c r="BP647" s="69"/>
      <c r="BQ647" s="80"/>
      <c r="BR647" s="80"/>
      <c r="BS647" s="69"/>
      <c r="BT647" s="69"/>
      <c r="BU647" s="80"/>
      <c r="BV647" s="80"/>
      <c r="BW647" s="69"/>
      <c r="BX647" s="69"/>
      <c r="BY647" s="80"/>
      <c r="BZ647" s="80"/>
      <c r="CA647" s="69"/>
      <c r="CB647" s="69"/>
      <c r="CC647" s="80"/>
      <c r="CD647" s="80"/>
      <c r="CE647" s="69"/>
      <c r="CF647" s="69"/>
      <c r="CG647" s="69"/>
      <c r="CH647" s="69"/>
      <c r="CI647" s="69"/>
      <c r="CJ647" s="69"/>
      <c r="CK647" s="68"/>
      <c r="CL647" s="69"/>
      <c r="CM647" s="67"/>
      <c r="CN647" s="67"/>
      <c r="CO647" s="68"/>
      <c r="CP647" s="69"/>
      <c r="CQ647" s="67"/>
      <c r="CR647" s="67"/>
      <c r="CS647" s="81"/>
      <c r="CT647" s="69"/>
      <c r="CU647" s="69"/>
      <c r="CV647" s="69"/>
      <c r="CW647" s="69"/>
      <c r="CX647" s="69"/>
      <c r="CY647" s="69"/>
      <c r="CZ647" s="69"/>
      <c r="DA647" s="69"/>
    </row>
    <row r="648" spans="2:105">
      <c r="B648" s="67"/>
      <c r="C648" s="67"/>
      <c r="D648" s="67"/>
      <c r="E648" s="68"/>
      <c r="F648" s="69"/>
      <c r="G648" s="67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69"/>
      <c r="AE648" s="69"/>
      <c r="AF648" s="69"/>
      <c r="AG648" s="80"/>
      <c r="AH648" s="80"/>
      <c r="AI648" s="69"/>
      <c r="AJ648" s="69"/>
      <c r="AK648" s="80"/>
      <c r="AL648" s="80"/>
      <c r="AM648" s="69"/>
      <c r="AN648" s="69"/>
      <c r="AO648" s="80"/>
      <c r="AP648" s="80"/>
      <c r="AQ648" s="69"/>
      <c r="AR648" s="69"/>
      <c r="AS648" s="80"/>
      <c r="AT648" s="80"/>
      <c r="AU648" s="69"/>
      <c r="AV648" s="69"/>
      <c r="AW648" s="80"/>
      <c r="AX648" s="80"/>
      <c r="AY648" s="69"/>
      <c r="AZ648" s="69"/>
      <c r="BA648" s="80"/>
      <c r="BB648" s="80"/>
      <c r="BC648" s="69"/>
      <c r="BD648" s="69"/>
      <c r="BE648" s="80"/>
      <c r="BF648" s="80"/>
      <c r="BG648" s="69"/>
      <c r="BH648" s="69"/>
      <c r="BI648" s="80"/>
      <c r="BJ648" s="80"/>
      <c r="BK648" s="69"/>
      <c r="BL648" s="69"/>
      <c r="BM648" s="80"/>
      <c r="BN648" s="80"/>
      <c r="BO648" s="69"/>
      <c r="BP648" s="69"/>
      <c r="BQ648" s="80"/>
      <c r="BR648" s="80"/>
      <c r="BS648" s="69"/>
      <c r="BT648" s="69"/>
      <c r="BU648" s="80"/>
      <c r="BV648" s="80"/>
      <c r="BW648" s="69"/>
      <c r="BX648" s="69"/>
      <c r="BY648" s="80"/>
      <c r="BZ648" s="80"/>
      <c r="CA648" s="69"/>
      <c r="CB648" s="69"/>
      <c r="CC648" s="80"/>
      <c r="CD648" s="80"/>
      <c r="CE648" s="69"/>
      <c r="CF648" s="69"/>
      <c r="CG648" s="69"/>
      <c r="CH648" s="69"/>
      <c r="CI648" s="69"/>
      <c r="CJ648" s="69"/>
      <c r="CK648" s="68"/>
      <c r="CL648" s="69"/>
      <c r="CM648" s="67"/>
      <c r="CN648" s="67"/>
      <c r="CO648" s="68"/>
      <c r="CP648" s="69"/>
      <c r="CQ648" s="67"/>
      <c r="CR648" s="67"/>
      <c r="CS648" s="81"/>
      <c r="CT648" s="69"/>
      <c r="CU648" s="69"/>
      <c r="CV648" s="69"/>
      <c r="CW648" s="69"/>
      <c r="CX648" s="69"/>
      <c r="CY648" s="69"/>
      <c r="CZ648" s="69"/>
      <c r="DA648" s="69"/>
    </row>
    <row r="649" spans="2:105">
      <c r="B649" s="67"/>
      <c r="C649" s="67"/>
      <c r="D649" s="67"/>
      <c r="E649" s="68"/>
      <c r="F649" s="69"/>
      <c r="G649" s="67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69"/>
      <c r="AE649" s="69"/>
      <c r="AF649" s="69"/>
      <c r="AG649" s="80"/>
      <c r="AH649" s="80"/>
      <c r="AI649" s="69"/>
      <c r="AJ649" s="69"/>
      <c r="AK649" s="80"/>
      <c r="AL649" s="80"/>
      <c r="AM649" s="69"/>
      <c r="AN649" s="69"/>
      <c r="AO649" s="80"/>
      <c r="AP649" s="80"/>
      <c r="AQ649" s="69"/>
      <c r="AR649" s="69"/>
      <c r="AS649" s="80"/>
      <c r="AT649" s="80"/>
      <c r="AU649" s="69"/>
      <c r="AV649" s="69"/>
      <c r="AW649" s="80"/>
      <c r="AX649" s="80"/>
      <c r="AY649" s="69"/>
      <c r="AZ649" s="69"/>
      <c r="BA649" s="80"/>
      <c r="BB649" s="80"/>
      <c r="BC649" s="69"/>
      <c r="BD649" s="69"/>
      <c r="BE649" s="80"/>
      <c r="BF649" s="80"/>
      <c r="BG649" s="69"/>
      <c r="BH649" s="69"/>
      <c r="BI649" s="80"/>
      <c r="BJ649" s="80"/>
      <c r="BK649" s="69"/>
      <c r="BL649" s="69"/>
      <c r="BM649" s="80"/>
      <c r="BN649" s="80"/>
      <c r="BO649" s="69"/>
      <c r="BP649" s="69"/>
      <c r="BQ649" s="80"/>
      <c r="BR649" s="80"/>
      <c r="BS649" s="69"/>
      <c r="BT649" s="69"/>
      <c r="BU649" s="80"/>
      <c r="BV649" s="80"/>
      <c r="BW649" s="69"/>
      <c r="BX649" s="69"/>
      <c r="BY649" s="80"/>
      <c r="BZ649" s="80"/>
      <c r="CA649" s="69"/>
      <c r="CB649" s="69"/>
      <c r="CC649" s="80"/>
      <c r="CD649" s="80"/>
      <c r="CE649" s="69"/>
      <c r="CF649" s="69"/>
      <c r="CG649" s="69"/>
      <c r="CH649" s="69"/>
      <c r="CI649" s="69"/>
      <c r="CJ649" s="69"/>
      <c r="CK649" s="68"/>
      <c r="CL649" s="69"/>
      <c r="CM649" s="67"/>
      <c r="CN649" s="67"/>
      <c r="CO649" s="68"/>
      <c r="CP649" s="69"/>
      <c r="CQ649" s="67"/>
      <c r="CR649" s="67"/>
      <c r="CS649" s="81"/>
      <c r="CT649" s="69"/>
      <c r="CU649" s="69"/>
      <c r="CV649" s="69"/>
      <c r="CW649" s="69"/>
      <c r="CX649" s="69"/>
      <c r="CY649" s="69"/>
      <c r="CZ649" s="69"/>
      <c r="DA649" s="69"/>
    </row>
    <row r="650" spans="2:105">
      <c r="B650" s="67"/>
      <c r="C650" s="67"/>
      <c r="D650" s="67"/>
      <c r="E650" s="68"/>
      <c r="F650" s="69"/>
      <c r="G650" s="67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69"/>
      <c r="AE650" s="69"/>
      <c r="AF650" s="69"/>
      <c r="AG650" s="80"/>
      <c r="AH650" s="80"/>
      <c r="AI650" s="69"/>
      <c r="AJ650" s="69"/>
      <c r="AK650" s="80"/>
      <c r="AL650" s="80"/>
      <c r="AM650" s="69"/>
      <c r="AN650" s="69"/>
      <c r="AO650" s="80"/>
      <c r="AP650" s="80"/>
      <c r="AQ650" s="69"/>
      <c r="AR650" s="69"/>
      <c r="AS650" s="80"/>
      <c r="AT650" s="80"/>
      <c r="AU650" s="69"/>
      <c r="AV650" s="69"/>
      <c r="AW650" s="80"/>
      <c r="AX650" s="80"/>
      <c r="AY650" s="69"/>
      <c r="AZ650" s="69"/>
      <c r="BA650" s="80"/>
      <c r="BB650" s="80"/>
      <c r="BC650" s="69"/>
      <c r="BD650" s="69"/>
      <c r="BE650" s="80"/>
      <c r="BF650" s="80"/>
      <c r="BG650" s="69"/>
      <c r="BH650" s="69"/>
      <c r="BI650" s="80"/>
      <c r="BJ650" s="80"/>
      <c r="BK650" s="69"/>
      <c r="BL650" s="69"/>
      <c r="BM650" s="80"/>
      <c r="BN650" s="80"/>
      <c r="BO650" s="69"/>
      <c r="BP650" s="69"/>
      <c r="BQ650" s="80"/>
      <c r="BR650" s="80"/>
      <c r="BS650" s="69"/>
      <c r="BT650" s="69"/>
      <c r="BU650" s="80"/>
      <c r="BV650" s="80"/>
      <c r="BW650" s="69"/>
      <c r="BX650" s="69"/>
      <c r="BY650" s="80"/>
      <c r="BZ650" s="80"/>
      <c r="CA650" s="69"/>
      <c r="CB650" s="69"/>
      <c r="CC650" s="80"/>
      <c r="CD650" s="80"/>
      <c r="CE650" s="69"/>
      <c r="CF650" s="69"/>
      <c r="CG650" s="69"/>
      <c r="CH650" s="69"/>
      <c r="CI650" s="69"/>
      <c r="CJ650" s="69"/>
      <c r="CK650" s="68"/>
      <c r="CL650" s="69"/>
      <c r="CM650" s="67"/>
      <c r="CN650" s="67"/>
      <c r="CO650" s="68"/>
      <c r="CP650" s="69"/>
      <c r="CQ650" s="67"/>
      <c r="CR650" s="67"/>
      <c r="CS650" s="81"/>
      <c r="CT650" s="69"/>
      <c r="CU650" s="69"/>
      <c r="CV650" s="69"/>
      <c r="CW650" s="69"/>
      <c r="CX650" s="69"/>
      <c r="CY650" s="69"/>
      <c r="CZ650" s="69"/>
      <c r="DA650" s="69"/>
    </row>
    <row r="651" spans="2:105">
      <c r="B651" s="67"/>
      <c r="C651" s="67"/>
      <c r="D651" s="67"/>
      <c r="E651" s="68"/>
      <c r="F651" s="69"/>
      <c r="G651" s="67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69"/>
      <c r="AE651" s="69"/>
      <c r="AF651" s="69"/>
      <c r="AG651" s="80"/>
      <c r="AH651" s="80"/>
      <c r="AI651" s="69"/>
      <c r="AJ651" s="69"/>
      <c r="AK651" s="80"/>
      <c r="AL651" s="80"/>
      <c r="AM651" s="69"/>
      <c r="AN651" s="69"/>
      <c r="AO651" s="80"/>
      <c r="AP651" s="80"/>
      <c r="AQ651" s="69"/>
      <c r="AR651" s="69"/>
      <c r="AS651" s="80"/>
      <c r="AT651" s="80"/>
      <c r="AU651" s="69"/>
      <c r="AV651" s="69"/>
      <c r="AW651" s="80"/>
      <c r="AX651" s="80"/>
      <c r="AY651" s="69"/>
      <c r="AZ651" s="69"/>
      <c r="BA651" s="80"/>
      <c r="BB651" s="80"/>
      <c r="BC651" s="69"/>
      <c r="BD651" s="69"/>
      <c r="BE651" s="80"/>
      <c r="BF651" s="80"/>
      <c r="BG651" s="69"/>
      <c r="BH651" s="69"/>
      <c r="BI651" s="80"/>
      <c r="BJ651" s="80"/>
      <c r="BK651" s="69"/>
      <c r="BL651" s="69"/>
      <c r="BM651" s="80"/>
      <c r="BN651" s="80"/>
      <c r="BO651" s="69"/>
      <c r="BP651" s="69"/>
      <c r="BQ651" s="80"/>
      <c r="BR651" s="80"/>
      <c r="BS651" s="69"/>
      <c r="BT651" s="69"/>
      <c r="BU651" s="80"/>
      <c r="BV651" s="80"/>
      <c r="BW651" s="69"/>
      <c r="BX651" s="69"/>
      <c r="BY651" s="80"/>
      <c r="BZ651" s="80"/>
      <c r="CA651" s="69"/>
      <c r="CB651" s="69"/>
      <c r="CC651" s="80"/>
      <c r="CD651" s="80"/>
      <c r="CE651" s="69"/>
      <c r="CF651" s="69"/>
      <c r="CG651" s="69"/>
      <c r="CH651" s="69"/>
      <c r="CI651" s="69"/>
      <c r="CJ651" s="69"/>
      <c r="CK651" s="68"/>
      <c r="CL651" s="69"/>
      <c r="CM651" s="67"/>
      <c r="CN651" s="67"/>
      <c r="CO651" s="68"/>
      <c r="CP651" s="69"/>
      <c r="CQ651" s="67"/>
      <c r="CR651" s="67"/>
      <c r="CS651" s="81"/>
      <c r="CT651" s="69"/>
      <c r="CU651" s="69"/>
      <c r="CV651" s="69"/>
      <c r="CW651" s="69"/>
      <c r="CX651" s="69"/>
      <c r="CY651" s="69"/>
      <c r="CZ651" s="69"/>
      <c r="DA651" s="69"/>
    </row>
    <row r="652" spans="2:105">
      <c r="B652" s="67"/>
      <c r="C652" s="67"/>
      <c r="D652" s="67"/>
      <c r="E652" s="68"/>
      <c r="F652" s="69"/>
      <c r="G652" s="67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69"/>
      <c r="AE652" s="69"/>
      <c r="AF652" s="69"/>
      <c r="AG652" s="80"/>
      <c r="AH652" s="80"/>
      <c r="AI652" s="69"/>
      <c r="AJ652" s="69"/>
      <c r="AK652" s="80"/>
      <c r="AL652" s="80"/>
      <c r="AM652" s="69"/>
      <c r="AN652" s="69"/>
      <c r="AO652" s="80"/>
      <c r="AP652" s="80"/>
      <c r="AQ652" s="69"/>
      <c r="AR652" s="69"/>
      <c r="AS652" s="80"/>
      <c r="AT652" s="80"/>
      <c r="AU652" s="69"/>
      <c r="AV652" s="69"/>
      <c r="AW652" s="80"/>
      <c r="AX652" s="80"/>
      <c r="AY652" s="69"/>
      <c r="AZ652" s="69"/>
      <c r="BA652" s="80"/>
      <c r="BB652" s="80"/>
      <c r="BC652" s="69"/>
      <c r="BD652" s="69"/>
      <c r="BE652" s="80"/>
      <c r="BF652" s="80"/>
      <c r="BG652" s="69"/>
      <c r="BH652" s="69"/>
      <c r="BI652" s="80"/>
      <c r="BJ652" s="80"/>
      <c r="BK652" s="69"/>
      <c r="BL652" s="69"/>
      <c r="BM652" s="80"/>
      <c r="BN652" s="80"/>
      <c r="BO652" s="69"/>
      <c r="BP652" s="69"/>
      <c r="BQ652" s="80"/>
      <c r="BR652" s="80"/>
      <c r="BS652" s="69"/>
      <c r="BT652" s="69"/>
      <c r="BU652" s="80"/>
      <c r="BV652" s="80"/>
      <c r="BW652" s="69"/>
      <c r="BX652" s="69"/>
      <c r="BY652" s="80"/>
      <c r="BZ652" s="80"/>
      <c r="CA652" s="69"/>
      <c r="CB652" s="69"/>
      <c r="CC652" s="80"/>
      <c r="CD652" s="80"/>
      <c r="CE652" s="69"/>
      <c r="CF652" s="69"/>
      <c r="CG652" s="69"/>
      <c r="CH652" s="69"/>
      <c r="CI652" s="69"/>
      <c r="CJ652" s="69"/>
      <c r="CK652" s="68"/>
      <c r="CL652" s="69"/>
      <c r="CM652" s="67"/>
      <c r="CN652" s="67"/>
      <c r="CO652" s="68"/>
      <c r="CP652" s="69"/>
      <c r="CQ652" s="67"/>
      <c r="CR652" s="67"/>
      <c r="CS652" s="81"/>
      <c r="CT652" s="69"/>
      <c r="CU652" s="69"/>
      <c r="CV652" s="69"/>
      <c r="CW652" s="69"/>
      <c r="CX652" s="69"/>
      <c r="CY652" s="69"/>
      <c r="CZ652" s="69"/>
      <c r="DA652" s="69"/>
    </row>
    <row r="653" spans="2:105">
      <c r="B653" s="67"/>
      <c r="C653" s="67"/>
      <c r="D653" s="67"/>
      <c r="E653" s="68"/>
      <c r="F653" s="69"/>
      <c r="G653" s="67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69"/>
      <c r="AE653" s="69"/>
      <c r="AF653" s="69"/>
      <c r="AG653" s="80"/>
      <c r="AH653" s="80"/>
      <c r="AI653" s="69"/>
      <c r="AJ653" s="69"/>
      <c r="AK653" s="80"/>
      <c r="AL653" s="80"/>
      <c r="AM653" s="69"/>
      <c r="AN653" s="69"/>
      <c r="AO653" s="80"/>
      <c r="AP653" s="80"/>
      <c r="AQ653" s="69"/>
      <c r="AR653" s="69"/>
      <c r="AS653" s="80"/>
      <c r="AT653" s="80"/>
      <c r="AU653" s="69"/>
      <c r="AV653" s="69"/>
      <c r="AW653" s="80"/>
      <c r="AX653" s="80"/>
      <c r="AY653" s="69"/>
      <c r="AZ653" s="69"/>
      <c r="BA653" s="80"/>
      <c r="BB653" s="80"/>
      <c r="BC653" s="69"/>
      <c r="BD653" s="69"/>
      <c r="BE653" s="80"/>
      <c r="BF653" s="80"/>
      <c r="BG653" s="69"/>
      <c r="BH653" s="69"/>
      <c r="BI653" s="80"/>
      <c r="BJ653" s="80"/>
      <c r="BK653" s="69"/>
      <c r="BL653" s="69"/>
      <c r="BM653" s="80"/>
      <c r="BN653" s="80"/>
      <c r="BO653" s="69"/>
      <c r="BP653" s="69"/>
      <c r="BQ653" s="80"/>
      <c r="BR653" s="80"/>
      <c r="BS653" s="69"/>
      <c r="BT653" s="69"/>
      <c r="BU653" s="80"/>
      <c r="BV653" s="80"/>
      <c r="BW653" s="69"/>
      <c r="BX653" s="69"/>
      <c r="BY653" s="80"/>
      <c r="BZ653" s="80"/>
      <c r="CA653" s="69"/>
      <c r="CB653" s="69"/>
      <c r="CC653" s="80"/>
      <c r="CD653" s="80"/>
      <c r="CE653" s="69"/>
      <c r="CF653" s="69"/>
      <c r="CG653" s="69"/>
      <c r="CH653" s="69"/>
      <c r="CI653" s="69"/>
      <c r="CJ653" s="69"/>
      <c r="CK653" s="68"/>
      <c r="CL653" s="69"/>
      <c r="CM653" s="67"/>
      <c r="CN653" s="67"/>
      <c r="CO653" s="68"/>
      <c r="CP653" s="69"/>
      <c r="CQ653" s="67"/>
      <c r="CR653" s="67"/>
      <c r="CS653" s="81"/>
      <c r="CT653" s="69"/>
      <c r="CU653" s="69"/>
      <c r="CV653" s="69"/>
      <c r="CW653" s="69"/>
      <c r="CX653" s="69"/>
      <c r="CY653" s="69"/>
      <c r="CZ653" s="69"/>
      <c r="DA653" s="69"/>
    </row>
    <row r="654" spans="2:105">
      <c r="B654" s="67"/>
      <c r="C654" s="67"/>
      <c r="D654" s="67"/>
      <c r="E654" s="68"/>
      <c r="F654" s="69"/>
      <c r="G654" s="67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69"/>
      <c r="AE654" s="69"/>
      <c r="AF654" s="69"/>
      <c r="AG654" s="80"/>
      <c r="AH654" s="80"/>
      <c r="AI654" s="69"/>
      <c r="AJ654" s="69"/>
      <c r="AK654" s="80"/>
      <c r="AL654" s="80"/>
      <c r="AM654" s="69"/>
      <c r="AN654" s="69"/>
      <c r="AO654" s="80"/>
      <c r="AP654" s="80"/>
      <c r="AQ654" s="69"/>
      <c r="AR654" s="69"/>
      <c r="AS654" s="80"/>
      <c r="AT654" s="80"/>
      <c r="AU654" s="69"/>
      <c r="AV654" s="69"/>
      <c r="AW654" s="80"/>
      <c r="AX654" s="80"/>
      <c r="AY654" s="69"/>
      <c r="AZ654" s="69"/>
      <c r="BA654" s="80"/>
      <c r="BB654" s="80"/>
      <c r="BC654" s="69"/>
      <c r="BD654" s="69"/>
      <c r="BE654" s="80"/>
      <c r="BF654" s="80"/>
      <c r="BG654" s="69"/>
      <c r="BH654" s="69"/>
      <c r="BI654" s="80"/>
      <c r="BJ654" s="80"/>
      <c r="BK654" s="69"/>
      <c r="BL654" s="69"/>
      <c r="BM654" s="80"/>
      <c r="BN654" s="80"/>
      <c r="BO654" s="69"/>
      <c r="BP654" s="69"/>
      <c r="BQ654" s="80"/>
      <c r="BR654" s="80"/>
      <c r="BS654" s="69"/>
      <c r="BT654" s="69"/>
      <c r="BU654" s="80"/>
      <c r="BV654" s="80"/>
      <c r="BW654" s="69"/>
      <c r="BX654" s="69"/>
      <c r="BY654" s="80"/>
      <c r="BZ654" s="80"/>
      <c r="CA654" s="69"/>
      <c r="CB654" s="69"/>
      <c r="CC654" s="80"/>
      <c r="CD654" s="80"/>
      <c r="CE654" s="69"/>
      <c r="CF654" s="69"/>
      <c r="CG654" s="69"/>
      <c r="CH654" s="69"/>
      <c r="CI654" s="69"/>
      <c r="CJ654" s="69"/>
      <c r="CK654" s="68"/>
      <c r="CL654" s="69"/>
      <c r="CM654" s="67"/>
      <c r="CN654" s="67"/>
      <c r="CO654" s="68"/>
      <c r="CP654" s="69"/>
      <c r="CQ654" s="67"/>
      <c r="CR654" s="67"/>
      <c r="CS654" s="81"/>
      <c r="CT654" s="69"/>
      <c r="CU654" s="69"/>
      <c r="CV654" s="69"/>
      <c r="CW654" s="69"/>
      <c r="CX654" s="69"/>
      <c r="CY654" s="69"/>
      <c r="CZ654" s="69"/>
      <c r="DA654" s="69"/>
    </row>
    <row r="655" spans="2:105">
      <c r="B655" s="67"/>
      <c r="C655" s="67"/>
      <c r="D655" s="67"/>
      <c r="E655" s="68"/>
      <c r="F655" s="69"/>
      <c r="G655" s="67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69"/>
      <c r="AE655" s="69"/>
      <c r="AF655" s="69"/>
      <c r="AG655" s="80"/>
      <c r="AH655" s="80"/>
      <c r="AI655" s="69"/>
      <c r="AJ655" s="69"/>
      <c r="AK655" s="80"/>
      <c r="AL655" s="80"/>
      <c r="AM655" s="69"/>
      <c r="AN655" s="69"/>
      <c r="AO655" s="80"/>
      <c r="AP655" s="80"/>
      <c r="AQ655" s="69"/>
      <c r="AR655" s="69"/>
      <c r="AS655" s="80"/>
      <c r="AT655" s="80"/>
      <c r="AU655" s="69"/>
      <c r="AV655" s="69"/>
      <c r="AW655" s="80"/>
      <c r="AX655" s="80"/>
      <c r="AY655" s="69"/>
      <c r="AZ655" s="69"/>
      <c r="BA655" s="80"/>
      <c r="BB655" s="80"/>
      <c r="BC655" s="69"/>
      <c r="BD655" s="69"/>
      <c r="BE655" s="80"/>
      <c r="BF655" s="80"/>
      <c r="BG655" s="69"/>
      <c r="BH655" s="69"/>
      <c r="BI655" s="80"/>
      <c r="BJ655" s="80"/>
      <c r="BK655" s="69"/>
      <c r="BL655" s="69"/>
      <c r="BM655" s="80"/>
      <c r="BN655" s="80"/>
      <c r="BO655" s="69"/>
      <c r="BP655" s="69"/>
      <c r="BQ655" s="80"/>
      <c r="BR655" s="80"/>
      <c r="BS655" s="69"/>
      <c r="BT655" s="69"/>
      <c r="BU655" s="80"/>
      <c r="BV655" s="80"/>
      <c r="BW655" s="69"/>
      <c r="BX655" s="69"/>
      <c r="BY655" s="80"/>
      <c r="BZ655" s="80"/>
      <c r="CA655" s="69"/>
      <c r="CB655" s="69"/>
      <c r="CC655" s="80"/>
      <c r="CD655" s="80"/>
      <c r="CE655" s="69"/>
      <c r="CF655" s="69"/>
      <c r="CG655" s="69"/>
      <c r="CH655" s="69"/>
      <c r="CI655" s="69"/>
      <c r="CJ655" s="69"/>
      <c r="CK655" s="68"/>
      <c r="CL655" s="69"/>
      <c r="CM655" s="67"/>
      <c r="CN655" s="67"/>
      <c r="CO655" s="68"/>
      <c r="CP655" s="69"/>
      <c r="CQ655" s="67"/>
      <c r="CR655" s="67"/>
      <c r="CS655" s="81"/>
      <c r="CT655" s="69"/>
      <c r="CU655" s="69"/>
      <c r="CV655" s="69"/>
      <c r="CW655" s="69"/>
      <c r="CX655" s="69"/>
      <c r="CY655" s="69"/>
      <c r="CZ655" s="69"/>
      <c r="DA655" s="69"/>
    </row>
    <row r="656" spans="2:105">
      <c r="B656" s="67"/>
      <c r="C656" s="67"/>
      <c r="D656" s="67"/>
      <c r="E656" s="68"/>
      <c r="F656" s="69"/>
      <c r="G656" s="67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69"/>
      <c r="AE656" s="69"/>
      <c r="AF656" s="69"/>
      <c r="AG656" s="80"/>
      <c r="AH656" s="80"/>
      <c r="AI656" s="69"/>
      <c r="AJ656" s="69"/>
      <c r="AK656" s="80"/>
      <c r="AL656" s="80"/>
      <c r="AM656" s="69"/>
      <c r="AN656" s="69"/>
      <c r="AO656" s="80"/>
      <c r="AP656" s="80"/>
      <c r="AQ656" s="69"/>
      <c r="AR656" s="69"/>
      <c r="AS656" s="80"/>
      <c r="AT656" s="80"/>
      <c r="AU656" s="69"/>
      <c r="AV656" s="69"/>
      <c r="AW656" s="80"/>
      <c r="AX656" s="80"/>
      <c r="AY656" s="69"/>
      <c r="AZ656" s="69"/>
      <c r="BA656" s="80"/>
      <c r="BB656" s="80"/>
      <c r="BC656" s="69"/>
      <c r="BD656" s="69"/>
      <c r="BE656" s="80"/>
      <c r="BF656" s="80"/>
      <c r="BG656" s="69"/>
      <c r="BH656" s="69"/>
      <c r="BI656" s="80"/>
      <c r="BJ656" s="80"/>
      <c r="BK656" s="69"/>
      <c r="BL656" s="69"/>
      <c r="BM656" s="80"/>
      <c r="BN656" s="80"/>
      <c r="BO656" s="69"/>
      <c r="BP656" s="69"/>
      <c r="BQ656" s="80"/>
      <c r="BR656" s="80"/>
      <c r="BS656" s="69"/>
      <c r="BT656" s="69"/>
      <c r="BU656" s="80"/>
      <c r="BV656" s="80"/>
      <c r="BW656" s="69"/>
      <c r="BX656" s="69"/>
      <c r="BY656" s="80"/>
      <c r="BZ656" s="80"/>
      <c r="CA656" s="69"/>
      <c r="CB656" s="69"/>
      <c r="CC656" s="80"/>
      <c r="CD656" s="80"/>
      <c r="CE656" s="69"/>
      <c r="CF656" s="69"/>
      <c r="CG656" s="69"/>
      <c r="CH656" s="69"/>
      <c r="CI656" s="69"/>
      <c r="CJ656" s="69"/>
      <c r="CK656" s="68"/>
      <c r="CL656" s="69"/>
      <c r="CM656" s="67"/>
      <c r="CN656" s="67"/>
      <c r="CO656" s="68"/>
      <c r="CP656" s="69"/>
      <c r="CQ656" s="67"/>
      <c r="CR656" s="67"/>
      <c r="CS656" s="81"/>
      <c r="CT656" s="69"/>
      <c r="CU656" s="69"/>
      <c r="CV656" s="69"/>
      <c r="CW656" s="69"/>
      <c r="CX656" s="69"/>
      <c r="CY656" s="69"/>
      <c r="CZ656" s="69"/>
      <c r="DA656" s="69"/>
    </row>
    <row r="657" spans="2:105">
      <c r="B657" s="67"/>
      <c r="C657" s="67"/>
      <c r="D657" s="67"/>
      <c r="E657" s="68"/>
      <c r="F657" s="69"/>
      <c r="G657" s="67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69"/>
      <c r="AE657" s="69"/>
      <c r="AF657" s="69"/>
      <c r="AG657" s="80"/>
      <c r="AH657" s="80"/>
      <c r="AI657" s="69"/>
      <c r="AJ657" s="69"/>
      <c r="AK657" s="80"/>
      <c r="AL657" s="80"/>
      <c r="AM657" s="69"/>
      <c r="AN657" s="69"/>
      <c r="AO657" s="80"/>
      <c r="AP657" s="80"/>
      <c r="AQ657" s="69"/>
      <c r="AR657" s="69"/>
      <c r="AS657" s="80"/>
      <c r="AT657" s="80"/>
      <c r="AU657" s="69"/>
      <c r="AV657" s="69"/>
      <c r="AW657" s="80"/>
      <c r="AX657" s="80"/>
      <c r="AY657" s="69"/>
      <c r="AZ657" s="69"/>
      <c r="BA657" s="80"/>
      <c r="BB657" s="80"/>
      <c r="BC657" s="69"/>
      <c r="BD657" s="69"/>
      <c r="BE657" s="80"/>
      <c r="BF657" s="80"/>
      <c r="BG657" s="69"/>
      <c r="BH657" s="69"/>
      <c r="BI657" s="80"/>
      <c r="BJ657" s="80"/>
      <c r="BK657" s="69"/>
      <c r="BL657" s="69"/>
      <c r="BM657" s="80"/>
      <c r="BN657" s="80"/>
      <c r="BO657" s="69"/>
      <c r="BP657" s="69"/>
      <c r="BQ657" s="80"/>
      <c r="BR657" s="80"/>
      <c r="BS657" s="69"/>
      <c r="BT657" s="69"/>
      <c r="BU657" s="80"/>
      <c r="BV657" s="80"/>
      <c r="BW657" s="69"/>
      <c r="BX657" s="69"/>
      <c r="BY657" s="80"/>
      <c r="BZ657" s="80"/>
      <c r="CA657" s="69"/>
      <c r="CB657" s="69"/>
      <c r="CC657" s="80"/>
      <c r="CD657" s="80"/>
      <c r="CE657" s="69"/>
      <c r="CF657" s="69"/>
      <c r="CG657" s="69"/>
      <c r="CH657" s="69"/>
      <c r="CI657" s="69"/>
      <c r="CJ657" s="69"/>
      <c r="CK657" s="68"/>
      <c r="CL657" s="69"/>
      <c r="CM657" s="67"/>
      <c r="CN657" s="67"/>
      <c r="CO657" s="68"/>
      <c r="CP657" s="69"/>
      <c r="CQ657" s="67"/>
      <c r="CR657" s="67"/>
      <c r="CS657" s="81"/>
      <c r="CT657" s="69"/>
      <c r="CU657" s="69"/>
      <c r="CV657" s="69"/>
      <c r="CW657" s="69"/>
      <c r="CX657" s="69"/>
      <c r="CY657" s="69"/>
      <c r="CZ657" s="69"/>
      <c r="DA657" s="69"/>
    </row>
    <row r="658" spans="2:105">
      <c r="B658" s="67"/>
      <c r="C658" s="67"/>
      <c r="D658" s="67"/>
      <c r="E658" s="68"/>
      <c r="F658" s="69"/>
      <c r="G658" s="67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69"/>
      <c r="AE658" s="69"/>
      <c r="AF658" s="69"/>
      <c r="AG658" s="80"/>
      <c r="AH658" s="80"/>
      <c r="AI658" s="69"/>
      <c r="AJ658" s="69"/>
      <c r="AK658" s="80"/>
      <c r="AL658" s="80"/>
      <c r="AM658" s="69"/>
      <c r="AN658" s="69"/>
      <c r="AO658" s="80"/>
      <c r="AP658" s="80"/>
      <c r="AQ658" s="69"/>
      <c r="AR658" s="69"/>
      <c r="AS658" s="80"/>
      <c r="AT658" s="80"/>
      <c r="AU658" s="69"/>
      <c r="AV658" s="69"/>
      <c r="AW658" s="80"/>
      <c r="AX658" s="80"/>
      <c r="AY658" s="69"/>
      <c r="AZ658" s="69"/>
      <c r="BA658" s="80"/>
      <c r="BB658" s="80"/>
      <c r="BC658" s="69"/>
      <c r="BD658" s="69"/>
      <c r="BE658" s="80"/>
      <c r="BF658" s="80"/>
      <c r="BG658" s="69"/>
      <c r="BH658" s="69"/>
      <c r="BI658" s="80"/>
      <c r="BJ658" s="80"/>
      <c r="BK658" s="69"/>
      <c r="BL658" s="69"/>
      <c r="BM658" s="80"/>
      <c r="BN658" s="80"/>
      <c r="BO658" s="69"/>
      <c r="BP658" s="69"/>
      <c r="BQ658" s="80"/>
      <c r="BR658" s="80"/>
      <c r="BS658" s="69"/>
      <c r="BT658" s="69"/>
      <c r="BU658" s="80"/>
      <c r="BV658" s="80"/>
      <c r="BW658" s="69"/>
      <c r="BX658" s="69"/>
      <c r="BY658" s="80"/>
      <c r="BZ658" s="80"/>
      <c r="CA658" s="69"/>
      <c r="CB658" s="69"/>
      <c r="CC658" s="80"/>
      <c r="CD658" s="80"/>
      <c r="CE658" s="69"/>
      <c r="CF658" s="69"/>
      <c r="CG658" s="69"/>
      <c r="CH658" s="69"/>
      <c r="CI658" s="69"/>
      <c r="CJ658" s="69"/>
      <c r="CK658" s="68"/>
      <c r="CL658" s="69"/>
      <c r="CM658" s="67"/>
      <c r="CN658" s="67"/>
      <c r="CO658" s="68"/>
      <c r="CP658" s="69"/>
      <c r="CQ658" s="67"/>
      <c r="CR658" s="67"/>
      <c r="CS658" s="81"/>
      <c r="CT658" s="69"/>
      <c r="CU658" s="69"/>
      <c r="CV658" s="69"/>
      <c r="CW658" s="69"/>
      <c r="CX658" s="69"/>
      <c r="CY658" s="69"/>
      <c r="CZ658" s="69"/>
      <c r="DA658" s="69"/>
    </row>
    <row r="659" spans="2:105">
      <c r="B659" s="67"/>
      <c r="C659" s="67"/>
      <c r="D659" s="67"/>
      <c r="E659" s="68"/>
      <c r="F659" s="69"/>
      <c r="G659" s="67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69"/>
      <c r="AE659" s="69"/>
      <c r="AF659" s="69"/>
      <c r="AG659" s="80"/>
      <c r="AH659" s="80"/>
      <c r="AI659" s="69"/>
      <c r="AJ659" s="69"/>
      <c r="AK659" s="80"/>
      <c r="AL659" s="80"/>
      <c r="AM659" s="69"/>
      <c r="AN659" s="69"/>
      <c r="AO659" s="80"/>
      <c r="AP659" s="80"/>
      <c r="AQ659" s="69"/>
      <c r="AR659" s="69"/>
      <c r="AS659" s="80"/>
      <c r="AT659" s="80"/>
      <c r="AU659" s="69"/>
      <c r="AV659" s="69"/>
      <c r="AW659" s="80"/>
      <c r="AX659" s="80"/>
      <c r="AY659" s="69"/>
      <c r="AZ659" s="69"/>
      <c r="BA659" s="80"/>
      <c r="BB659" s="80"/>
      <c r="BC659" s="69"/>
      <c r="BD659" s="69"/>
      <c r="BE659" s="80"/>
      <c r="BF659" s="80"/>
      <c r="BG659" s="69"/>
      <c r="BH659" s="69"/>
      <c r="BI659" s="80"/>
      <c r="BJ659" s="80"/>
      <c r="BK659" s="69"/>
      <c r="BL659" s="69"/>
      <c r="BM659" s="80"/>
      <c r="BN659" s="80"/>
      <c r="BO659" s="69"/>
      <c r="BP659" s="69"/>
      <c r="BQ659" s="80"/>
      <c r="BR659" s="80"/>
      <c r="BS659" s="69"/>
      <c r="BT659" s="69"/>
      <c r="BU659" s="80"/>
      <c r="BV659" s="80"/>
      <c r="BW659" s="69"/>
      <c r="BX659" s="69"/>
      <c r="BY659" s="80"/>
      <c r="BZ659" s="80"/>
      <c r="CA659" s="69"/>
      <c r="CB659" s="69"/>
      <c r="CC659" s="80"/>
      <c r="CD659" s="80"/>
      <c r="CE659" s="69"/>
      <c r="CF659" s="69"/>
      <c r="CG659" s="69"/>
      <c r="CH659" s="69"/>
      <c r="CI659" s="69"/>
      <c r="CJ659" s="69"/>
      <c r="CK659" s="68"/>
      <c r="CL659" s="69"/>
      <c r="CM659" s="67"/>
      <c r="CN659" s="67"/>
      <c r="CO659" s="68"/>
      <c r="CP659" s="69"/>
      <c r="CQ659" s="67"/>
      <c r="CR659" s="67"/>
      <c r="CS659" s="81"/>
      <c r="CT659" s="69"/>
      <c r="CU659" s="69"/>
      <c r="CV659" s="69"/>
      <c r="CW659" s="69"/>
      <c r="CX659" s="69"/>
      <c r="CY659" s="69"/>
      <c r="CZ659" s="69"/>
      <c r="DA659" s="69"/>
    </row>
    <row r="660" spans="2:105">
      <c r="B660" s="67"/>
      <c r="C660" s="67"/>
      <c r="D660" s="67"/>
      <c r="E660" s="68"/>
      <c r="F660" s="69"/>
      <c r="G660" s="67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69"/>
      <c r="AE660" s="69"/>
      <c r="AF660" s="69"/>
      <c r="AG660" s="80"/>
      <c r="AH660" s="80"/>
      <c r="AI660" s="69"/>
      <c r="AJ660" s="69"/>
      <c r="AK660" s="80"/>
      <c r="AL660" s="80"/>
      <c r="AM660" s="69"/>
      <c r="AN660" s="69"/>
      <c r="AO660" s="80"/>
      <c r="AP660" s="80"/>
      <c r="AQ660" s="69"/>
      <c r="AR660" s="69"/>
      <c r="AS660" s="80"/>
      <c r="AT660" s="80"/>
      <c r="AU660" s="69"/>
      <c r="AV660" s="69"/>
      <c r="AW660" s="80"/>
      <c r="AX660" s="80"/>
      <c r="AY660" s="69"/>
      <c r="AZ660" s="69"/>
      <c r="BA660" s="80"/>
      <c r="BB660" s="80"/>
      <c r="BC660" s="69"/>
      <c r="BD660" s="69"/>
      <c r="BE660" s="80"/>
      <c r="BF660" s="80"/>
      <c r="BG660" s="69"/>
      <c r="BH660" s="69"/>
      <c r="BI660" s="80"/>
      <c r="BJ660" s="80"/>
      <c r="BK660" s="69"/>
      <c r="BL660" s="69"/>
      <c r="BM660" s="80"/>
      <c r="BN660" s="80"/>
      <c r="BO660" s="69"/>
      <c r="BP660" s="69"/>
      <c r="BQ660" s="80"/>
      <c r="BR660" s="80"/>
      <c r="BS660" s="69"/>
      <c r="BT660" s="69"/>
      <c r="BU660" s="80"/>
      <c r="BV660" s="80"/>
      <c r="BW660" s="69"/>
      <c r="BX660" s="69"/>
      <c r="BY660" s="80"/>
      <c r="BZ660" s="80"/>
      <c r="CA660" s="69"/>
      <c r="CB660" s="69"/>
      <c r="CC660" s="80"/>
      <c r="CD660" s="80"/>
      <c r="CE660" s="69"/>
      <c r="CF660" s="69"/>
      <c r="CG660" s="69"/>
      <c r="CH660" s="69"/>
      <c r="CI660" s="69"/>
      <c r="CJ660" s="69"/>
      <c r="CK660" s="68"/>
      <c r="CL660" s="69"/>
      <c r="CM660" s="67"/>
      <c r="CN660" s="67"/>
      <c r="CO660" s="68"/>
      <c r="CP660" s="69"/>
      <c r="CQ660" s="67"/>
      <c r="CR660" s="67"/>
      <c r="CS660" s="81"/>
      <c r="CT660" s="69"/>
      <c r="CU660" s="69"/>
      <c r="CV660" s="69"/>
      <c r="CW660" s="69"/>
      <c r="CX660" s="69"/>
      <c r="CY660" s="69"/>
      <c r="CZ660" s="69"/>
      <c r="DA660" s="69"/>
    </row>
    <row r="661" spans="2:105">
      <c r="B661" s="67"/>
      <c r="C661" s="67"/>
      <c r="D661" s="67"/>
      <c r="E661" s="68"/>
      <c r="F661" s="69"/>
      <c r="G661" s="67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69"/>
      <c r="AE661" s="69"/>
      <c r="AF661" s="69"/>
      <c r="AG661" s="80"/>
      <c r="AH661" s="80"/>
      <c r="AI661" s="69"/>
      <c r="AJ661" s="69"/>
      <c r="AK661" s="80"/>
      <c r="AL661" s="80"/>
      <c r="AM661" s="69"/>
      <c r="AN661" s="69"/>
      <c r="AO661" s="80"/>
      <c r="AP661" s="80"/>
      <c r="AQ661" s="69"/>
      <c r="AR661" s="69"/>
      <c r="AS661" s="80"/>
      <c r="AT661" s="80"/>
      <c r="AU661" s="69"/>
      <c r="AV661" s="69"/>
      <c r="AW661" s="80"/>
      <c r="AX661" s="80"/>
      <c r="AY661" s="69"/>
      <c r="AZ661" s="69"/>
      <c r="BA661" s="80"/>
      <c r="BB661" s="80"/>
      <c r="BC661" s="69"/>
      <c r="BD661" s="69"/>
      <c r="BE661" s="80"/>
      <c r="BF661" s="80"/>
      <c r="BG661" s="69"/>
      <c r="BH661" s="69"/>
      <c r="BI661" s="80"/>
      <c r="BJ661" s="80"/>
      <c r="BK661" s="69"/>
      <c r="BL661" s="69"/>
      <c r="BM661" s="80"/>
      <c r="BN661" s="80"/>
      <c r="BO661" s="69"/>
      <c r="BP661" s="69"/>
      <c r="BQ661" s="80"/>
      <c r="BR661" s="80"/>
      <c r="BS661" s="69"/>
      <c r="BT661" s="69"/>
      <c r="BU661" s="80"/>
      <c r="BV661" s="80"/>
      <c r="BW661" s="69"/>
      <c r="BX661" s="69"/>
      <c r="BY661" s="80"/>
      <c r="BZ661" s="80"/>
      <c r="CA661" s="69"/>
      <c r="CB661" s="69"/>
      <c r="CC661" s="80"/>
      <c r="CD661" s="80"/>
      <c r="CE661" s="69"/>
      <c r="CF661" s="69"/>
      <c r="CG661" s="69"/>
      <c r="CH661" s="69"/>
      <c r="CI661" s="69"/>
      <c r="CJ661" s="69"/>
      <c r="CK661" s="68"/>
      <c r="CL661" s="69"/>
      <c r="CM661" s="67"/>
      <c r="CN661" s="67"/>
      <c r="CO661" s="68"/>
      <c r="CP661" s="69"/>
      <c r="CQ661" s="67"/>
      <c r="CR661" s="67"/>
      <c r="CS661" s="81"/>
      <c r="CT661" s="69"/>
      <c r="CU661" s="69"/>
      <c r="CV661" s="69"/>
      <c r="CW661" s="69"/>
      <c r="CX661" s="69"/>
      <c r="CY661" s="69"/>
      <c r="CZ661" s="69"/>
      <c r="DA661" s="69"/>
    </row>
    <row r="662" spans="2:105">
      <c r="B662" s="67"/>
      <c r="C662" s="67"/>
      <c r="D662" s="67"/>
      <c r="E662" s="68"/>
      <c r="F662" s="69"/>
      <c r="G662" s="67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69"/>
      <c r="AE662" s="69"/>
      <c r="AF662" s="69"/>
      <c r="AG662" s="80"/>
      <c r="AH662" s="80"/>
      <c r="AI662" s="69"/>
      <c r="AJ662" s="69"/>
      <c r="AK662" s="80"/>
      <c r="AL662" s="80"/>
      <c r="AM662" s="69"/>
      <c r="AN662" s="69"/>
      <c r="AO662" s="80"/>
      <c r="AP662" s="80"/>
      <c r="AQ662" s="69"/>
      <c r="AR662" s="69"/>
      <c r="AS662" s="80"/>
      <c r="AT662" s="80"/>
      <c r="AU662" s="69"/>
      <c r="AV662" s="69"/>
      <c r="AW662" s="80"/>
      <c r="AX662" s="80"/>
      <c r="AY662" s="69"/>
      <c r="AZ662" s="69"/>
      <c r="BA662" s="80"/>
      <c r="BB662" s="80"/>
      <c r="BC662" s="69"/>
      <c r="BD662" s="69"/>
      <c r="BE662" s="80"/>
      <c r="BF662" s="80"/>
      <c r="BG662" s="69"/>
      <c r="BH662" s="69"/>
      <c r="BI662" s="80"/>
      <c r="BJ662" s="80"/>
      <c r="BK662" s="69"/>
      <c r="BL662" s="69"/>
      <c r="BM662" s="80"/>
      <c r="BN662" s="80"/>
      <c r="BO662" s="69"/>
      <c r="BP662" s="69"/>
      <c r="BQ662" s="80"/>
      <c r="BR662" s="80"/>
      <c r="BS662" s="69"/>
      <c r="BT662" s="69"/>
      <c r="BU662" s="80"/>
      <c r="BV662" s="80"/>
      <c r="BW662" s="69"/>
      <c r="BX662" s="69"/>
      <c r="BY662" s="80"/>
      <c r="BZ662" s="80"/>
      <c r="CA662" s="69"/>
      <c r="CB662" s="69"/>
      <c r="CC662" s="80"/>
      <c r="CD662" s="80"/>
      <c r="CE662" s="69"/>
      <c r="CF662" s="69"/>
      <c r="CG662" s="69"/>
      <c r="CH662" s="69"/>
      <c r="CI662" s="69"/>
      <c r="CJ662" s="69"/>
      <c r="CK662" s="68"/>
      <c r="CL662" s="69"/>
      <c r="CM662" s="67"/>
      <c r="CN662" s="67"/>
      <c r="CO662" s="68"/>
      <c r="CP662" s="69"/>
      <c r="CQ662" s="67"/>
      <c r="CR662" s="67"/>
      <c r="CS662" s="81"/>
      <c r="CT662" s="69"/>
      <c r="CU662" s="69"/>
      <c r="CV662" s="69"/>
      <c r="CW662" s="69"/>
      <c r="CX662" s="69"/>
      <c r="CY662" s="69"/>
      <c r="CZ662" s="69"/>
      <c r="DA662" s="69"/>
    </row>
    <row r="663" spans="2:105">
      <c r="B663" s="67"/>
      <c r="C663" s="67"/>
      <c r="D663" s="67"/>
      <c r="E663" s="68"/>
      <c r="F663" s="69"/>
      <c r="G663" s="67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69"/>
      <c r="AE663" s="69"/>
      <c r="AF663" s="69"/>
      <c r="AG663" s="80"/>
      <c r="AH663" s="80"/>
      <c r="AI663" s="69"/>
      <c r="AJ663" s="69"/>
      <c r="AK663" s="80"/>
      <c r="AL663" s="80"/>
      <c r="AM663" s="69"/>
      <c r="AN663" s="69"/>
      <c r="AO663" s="80"/>
      <c r="AP663" s="80"/>
      <c r="AQ663" s="69"/>
      <c r="AR663" s="69"/>
      <c r="AS663" s="80"/>
      <c r="AT663" s="80"/>
      <c r="AU663" s="69"/>
      <c r="AV663" s="69"/>
      <c r="AW663" s="80"/>
      <c r="AX663" s="80"/>
      <c r="AY663" s="69"/>
      <c r="AZ663" s="69"/>
      <c r="BA663" s="80"/>
      <c r="BB663" s="80"/>
      <c r="BC663" s="69"/>
      <c r="BD663" s="69"/>
      <c r="BE663" s="80"/>
      <c r="BF663" s="80"/>
      <c r="BG663" s="69"/>
      <c r="BH663" s="69"/>
      <c r="BI663" s="80"/>
      <c r="BJ663" s="80"/>
      <c r="BK663" s="69"/>
      <c r="BL663" s="69"/>
      <c r="BM663" s="80"/>
      <c r="BN663" s="80"/>
      <c r="BO663" s="69"/>
      <c r="BP663" s="69"/>
      <c r="BQ663" s="80"/>
      <c r="BR663" s="80"/>
      <c r="BS663" s="69"/>
      <c r="BT663" s="69"/>
      <c r="BU663" s="80"/>
      <c r="BV663" s="80"/>
      <c r="BW663" s="69"/>
      <c r="BX663" s="69"/>
      <c r="BY663" s="80"/>
      <c r="BZ663" s="80"/>
      <c r="CA663" s="69"/>
      <c r="CB663" s="69"/>
      <c r="CC663" s="80"/>
      <c r="CD663" s="80"/>
      <c r="CE663" s="69"/>
      <c r="CF663" s="69"/>
      <c r="CG663" s="69"/>
      <c r="CH663" s="69"/>
      <c r="CI663" s="69"/>
      <c r="CJ663" s="69"/>
      <c r="CK663" s="68"/>
      <c r="CL663" s="69"/>
      <c r="CM663" s="67"/>
      <c r="CN663" s="67"/>
      <c r="CO663" s="68"/>
      <c r="CP663" s="69"/>
      <c r="CQ663" s="67"/>
      <c r="CR663" s="67"/>
      <c r="CS663" s="81"/>
      <c r="CT663" s="69"/>
      <c r="CU663" s="69"/>
      <c r="CV663" s="69"/>
      <c r="CW663" s="69"/>
      <c r="CX663" s="69"/>
      <c r="CY663" s="69"/>
      <c r="CZ663" s="69"/>
      <c r="DA663" s="69"/>
    </row>
    <row r="664" spans="2:105">
      <c r="B664" s="67"/>
      <c r="C664" s="67"/>
      <c r="D664" s="67"/>
      <c r="E664" s="68"/>
      <c r="F664" s="69"/>
      <c r="G664" s="67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69"/>
      <c r="AE664" s="69"/>
      <c r="AF664" s="69"/>
      <c r="AG664" s="80"/>
      <c r="AH664" s="80"/>
      <c r="AI664" s="69"/>
      <c r="AJ664" s="69"/>
      <c r="AK664" s="80"/>
      <c r="AL664" s="80"/>
      <c r="AM664" s="69"/>
      <c r="AN664" s="69"/>
      <c r="AO664" s="80"/>
      <c r="AP664" s="80"/>
      <c r="AQ664" s="69"/>
      <c r="AR664" s="69"/>
      <c r="AS664" s="80"/>
      <c r="AT664" s="80"/>
      <c r="AU664" s="69"/>
      <c r="AV664" s="69"/>
      <c r="AW664" s="80"/>
      <c r="AX664" s="80"/>
      <c r="AY664" s="69"/>
      <c r="AZ664" s="69"/>
      <c r="BA664" s="80"/>
      <c r="BB664" s="80"/>
      <c r="BC664" s="69"/>
      <c r="BD664" s="69"/>
      <c r="BE664" s="80"/>
      <c r="BF664" s="80"/>
      <c r="BG664" s="69"/>
      <c r="BH664" s="69"/>
      <c r="BI664" s="80"/>
      <c r="BJ664" s="80"/>
      <c r="BK664" s="69"/>
      <c r="BL664" s="69"/>
      <c r="BM664" s="80"/>
      <c r="BN664" s="80"/>
      <c r="BO664" s="69"/>
      <c r="BP664" s="69"/>
      <c r="BQ664" s="80"/>
      <c r="BR664" s="80"/>
      <c r="BS664" s="69"/>
      <c r="BT664" s="69"/>
      <c r="BU664" s="80"/>
      <c r="BV664" s="80"/>
      <c r="BW664" s="69"/>
      <c r="BX664" s="69"/>
      <c r="BY664" s="80"/>
      <c r="BZ664" s="80"/>
      <c r="CA664" s="69"/>
      <c r="CB664" s="69"/>
      <c r="CC664" s="80"/>
      <c r="CD664" s="80"/>
      <c r="CE664" s="69"/>
      <c r="CF664" s="69"/>
      <c r="CG664" s="69"/>
      <c r="CH664" s="69"/>
      <c r="CI664" s="69"/>
      <c r="CJ664" s="69"/>
      <c r="CK664" s="68"/>
      <c r="CL664" s="69"/>
      <c r="CM664" s="67"/>
      <c r="CN664" s="67"/>
      <c r="CO664" s="68"/>
      <c r="CP664" s="69"/>
      <c r="CQ664" s="67"/>
      <c r="CR664" s="67"/>
      <c r="CS664" s="81"/>
      <c r="CT664" s="69"/>
      <c r="CU664" s="69"/>
      <c r="CV664" s="69"/>
      <c r="CW664" s="69"/>
      <c r="CX664" s="69"/>
      <c r="CY664" s="69"/>
      <c r="CZ664" s="69"/>
      <c r="DA664" s="69"/>
    </row>
    <row r="665" spans="2:105">
      <c r="B665" s="67"/>
      <c r="C665" s="67"/>
      <c r="D665" s="67"/>
      <c r="E665" s="68"/>
      <c r="F665" s="69"/>
      <c r="G665" s="67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69"/>
      <c r="AE665" s="69"/>
      <c r="AF665" s="69"/>
      <c r="AG665" s="80"/>
      <c r="AH665" s="80"/>
      <c r="AI665" s="69"/>
      <c r="AJ665" s="69"/>
      <c r="AK665" s="80"/>
      <c r="AL665" s="80"/>
      <c r="AM665" s="69"/>
      <c r="AN665" s="69"/>
      <c r="AO665" s="80"/>
      <c r="AP665" s="80"/>
      <c r="AQ665" s="69"/>
      <c r="AR665" s="69"/>
      <c r="AS665" s="80"/>
      <c r="AT665" s="80"/>
      <c r="AU665" s="69"/>
      <c r="AV665" s="69"/>
      <c r="AW665" s="80"/>
      <c r="AX665" s="80"/>
      <c r="AY665" s="69"/>
      <c r="AZ665" s="69"/>
      <c r="BA665" s="80"/>
      <c r="BB665" s="80"/>
      <c r="BC665" s="69"/>
      <c r="BD665" s="69"/>
      <c r="BE665" s="80"/>
      <c r="BF665" s="80"/>
      <c r="BG665" s="69"/>
      <c r="BH665" s="69"/>
      <c r="BI665" s="80"/>
      <c r="BJ665" s="80"/>
      <c r="BK665" s="69"/>
      <c r="BL665" s="69"/>
      <c r="BM665" s="80"/>
      <c r="BN665" s="80"/>
      <c r="BO665" s="69"/>
      <c r="BP665" s="69"/>
      <c r="BQ665" s="80"/>
      <c r="BR665" s="80"/>
      <c r="BS665" s="69"/>
      <c r="BT665" s="69"/>
      <c r="BU665" s="80"/>
      <c r="BV665" s="80"/>
      <c r="BW665" s="69"/>
      <c r="BX665" s="69"/>
      <c r="BY665" s="80"/>
      <c r="BZ665" s="80"/>
      <c r="CA665" s="69"/>
      <c r="CB665" s="69"/>
      <c r="CC665" s="80"/>
      <c r="CD665" s="80"/>
      <c r="CE665" s="69"/>
      <c r="CF665" s="69"/>
      <c r="CG665" s="69"/>
      <c r="CH665" s="69"/>
      <c r="CI665" s="69"/>
      <c r="CJ665" s="69"/>
      <c r="CK665" s="68"/>
      <c r="CL665" s="69"/>
      <c r="CM665" s="67"/>
      <c r="CN665" s="67"/>
      <c r="CO665" s="68"/>
      <c r="CP665" s="69"/>
      <c r="CQ665" s="67"/>
      <c r="CR665" s="67"/>
      <c r="CS665" s="81"/>
      <c r="CT665" s="69"/>
      <c r="CU665" s="69"/>
      <c r="CV665" s="69"/>
      <c r="CW665" s="69"/>
      <c r="CX665" s="69"/>
      <c r="CY665" s="69"/>
      <c r="CZ665" s="69"/>
      <c r="DA665" s="69"/>
    </row>
    <row r="666" spans="2:105">
      <c r="B666" s="67"/>
      <c r="C666" s="67"/>
      <c r="D666" s="67"/>
      <c r="E666" s="68"/>
      <c r="F666" s="69"/>
      <c r="G666" s="67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69"/>
      <c r="AE666" s="69"/>
      <c r="AF666" s="69"/>
      <c r="AG666" s="80"/>
      <c r="AH666" s="80"/>
      <c r="AI666" s="69"/>
      <c r="AJ666" s="69"/>
      <c r="AK666" s="80"/>
      <c r="AL666" s="80"/>
      <c r="AM666" s="69"/>
      <c r="AN666" s="69"/>
      <c r="AO666" s="80"/>
      <c r="AP666" s="80"/>
      <c r="AQ666" s="69"/>
      <c r="AR666" s="69"/>
      <c r="AS666" s="80"/>
      <c r="AT666" s="80"/>
      <c r="AU666" s="69"/>
      <c r="AV666" s="69"/>
      <c r="AW666" s="80"/>
      <c r="AX666" s="80"/>
      <c r="AY666" s="69"/>
      <c r="AZ666" s="69"/>
      <c r="BA666" s="80"/>
      <c r="BB666" s="80"/>
      <c r="BC666" s="69"/>
      <c r="BD666" s="69"/>
      <c r="BE666" s="80"/>
      <c r="BF666" s="80"/>
      <c r="BG666" s="69"/>
      <c r="BH666" s="69"/>
      <c r="BI666" s="80"/>
      <c r="BJ666" s="80"/>
      <c r="BK666" s="69"/>
      <c r="BL666" s="69"/>
      <c r="BM666" s="80"/>
      <c r="BN666" s="80"/>
      <c r="BO666" s="69"/>
      <c r="BP666" s="69"/>
      <c r="BQ666" s="80"/>
      <c r="BR666" s="80"/>
      <c r="BS666" s="69"/>
      <c r="BT666" s="69"/>
      <c r="BU666" s="80"/>
      <c r="BV666" s="80"/>
      <c r="BW666" s="69"/>
      <c r="BX666" s="69"/>
      <c r="BY666" s="80"/>
      <c r="BZ666" s="80"/>
      <c r="CA666" s="69"/>
      <c r="CB666" s="69"/>
      <c r="CC666" s="80"/>
      <c r="CD666" s="80"/>
      <c r="CE666" s="69"/>
      <c r="CF666" s="69"/>
      <c r="CG666" s="69"/>
      <c r="CH666" s="69"/>
      <c r="CI666" s="69"/>
      <c r="CJ666" s="69"/>
      <c r="CK666" s="68"/>
      <c r="CL666" s="69"/>
      <c r="CM666" s="67"/>
      <c r="CN666" s="67"/>
      <c r="CO666" s="68"/>
      <c r="CP666" s="69"/>
      <c r="CQ666" s="67"/>
      <c r="CR666" s="67"/>
      <c r="CS666" s="81"/>
      <c r="CT666" s="69"/>
      <c r="CU666" s="69"/>
      <c r="CV666" s="69"/>
      <c r="CW666" s="69"/>
      <c r="CX666" s="69"/>
      <c r="CY666" s="69"/>
      <c r="CZ666" s="69"/>
      <c r="DA666" s="69"/>
    </row>
    <row r="667" spans="2:105">
      <c r="B667" s="67"/>
      <c r="C667" s="67"/>
      <c r="D667" s="67"/>
      <c r="E667" s="68"/>
      <c r="F667" s="69"/>
      <c r="G667" s="67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69"/>
      <c r="AE667" s="69"/>
      <c r="AF667" s="69"/>
      <c r="AG667" s="80"/>
      <c r="AH667" s="80"/>
      <c r="AI667" s="69"/>
      <c r="AJ667" s="69"/>
      <c r="AK667" s="80"/>
      <c r="AL667" s="80"/>
      <c r="AM667" s="69"/>
      <c r="AN667" s="69"/>
      <c r="AO667" s="80"/>
      <c r="AP667" s="80"/>
      <c r="AQ667" s="69"/>
      <c r="AR667" s="69"/>
      <c r="AS667" s="80"/>
      <c r="AT667" s="80"/>
      <c r="AU667" s="69"/>
      <c r="AV667" s="69"/>
      <c r="AW667" s="80"/>
      <c r="AX667" s="80"/>
      <c r="AY667" s="69"/>
      <c r="AZ667" s="69"/>
      <c r="BA667" s="80"/>
      <c r="BB667" s="80"/>
      <c r="BC667" s="69"/>
      <c r="BD667" s="69"/>
      <c r="BE667" s="80"/>
      <c r="BF667" s="80"/>
      <c r="BG667" s="69"/>
      <c r="BH667" s="69"/>
      <c r="BI667" s="80"/>
      <c r="BJ667" s="80"/>
      <c r="BK667" s="69"/>
      <c r="BL667" s="69"/>
      <c r="BM667" s="80"/>
      <c r="BN667" s="80"/>
      <c r="BO667" s="69"/>
      <c r="BP667" s="69"/>
      <c r="BQ667" s="80"/>
      <c r="BR667" s="80"/>
      <c r="BS667" s="69"/>
      <c r="BT667" s="69"/>
      <c r="BU667" s="80"/>
      <c r="BV667" s="80"/>
      <c r="BW667" s="69"/>
      <c r="BX667" s="69"/>
      <c r="BY667" s="80"/>
      <c r="BZ667" s="80"/>
      <c r="CA667" s="69"/>
      <c r="CB667" s="69"/>
      <c r="CC667" s="80"/>
      <c r="CD667" s="80"/>
      <c r="CE667" s="69"/>
      <c r="CF667" s="69"/>
      <c r="CG667" s="69"/>
      <c r="CH667" s="69"/>
      <c r="CI667" s="69"/>
      <c r="CJ667" s="69"/>
      <c r="CK667" s="68"/>
      <c r="CL667" s="69"/>
      <c r="CM667" s="67"/>
      <c r="CN667" s="67"/>
      <c r="CO667" s="68"/>
      <c r="CP667" s="69"/>
      <c r="CQ667" s="67"/>
      <c r="CR667" s="67"/>
      <c r="CS667" s="81"/>
      <c r="CT667" s="69"/>
      <c r="CU667" s="69"/>
      <c r="CV667" s="69"/>
      <c r="CW667" s="69"/>
      <c r="CX667" s="69"/>
      <c r="CY667" s="69"/>
      <c r="CZ667" s="69"/>
      <c r="DA667" s="69"/>
    </row>
    <row r="668" spans="2:105">
      <c r="B668" s="67"/>
      <c r="C668" s="67"/>
      <c r="D668" s="67"/>
      <c r="E668" s="68"/>
      <c r="F668" s="69"/>
      <c r="G668" s="67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69"/>
      <c r="AE668" s="69"/>
      <c r="AF668" s="69"/>
      <c r="AG668" s="80"/>
      <c r="AH668" s="80"/>
      <c r="AI668" s="69"/>
      <c r="AJ668" s="69"/>
      <c r="AK668" s="80"/>
      <c r="AL668" s="80"/>
      <c r="AM668" s="69"/>
      <c r="AN668" s="69"/>
      <c r="AO668" s="80"/>
      <c r="AP668" s="80"/>
      <c r="AQ668" s="69"/>
      <c r="AR668" s="69"/>
      <c r="AS668" s="80"/>
      <c r="AT668" s="80"/>
      <c r="AU668" s="69"/>
      <c r="AV668" s="69"/>
      <c r="AW668" s="80"/>
      <c r="AX668" s="80"/>
      <c r="AY668" s="69"/>
      <c r="AZ668" s="69"/>
      <c r="BA668" s="80"/>
      <c r="BB668" s="80"/>
      <c r="BC668" s="69"/>
      <c r="BD668" s="69"/>
      <c r="BE668" s="80"/>
      <c r="BF668" s="80"/>
      <c r="BG668" s="69"/>
      <c r="BH668" s="69"/>
      <c r="BI668" s="80"/>
      <c r="BJ668" s="80"/>
      <c r="BK668" s="69"/>
      <c r="BL668" s="69"/>
      <c r="BM668" s="80"/>
      <c r="BN668" s="80"/>
      <c r="BO668" s="69"/>
      <c r="BP668" s="69"/>
      <c r="BQ668" s="80"/>
      <c r="BR668" s="80"/>
      <c r="BS668" s="69"/>
      <c r="BT668" s="69"/>
      <c r="BU668" s="80"/>
      <c r="BV668" s="80"/>
      <c r="BW668" s="69"/>
      <c r="BX668" s="69"/>
      <c r="BY668" s="80"/>
      <c r="BZ668" s="80"/>
      <c r="CA668" s="69"/>
      <c r="CB668" s="69"/>
      <c r="CC668" s="80"/>
      <c r="CD668" s="80"/>
      <c r="CE668" s="69"/>
      <c r="CF668" s="69"/>
      <c r="CG668" s="69"/>
      <c r="CH668" s="69"/>
      <c r="CI668" s="69"/>
      <c r="CJ668" s="69"/>
      <c r="CK668" s="68"/>
      <c r="CL668" s="69"/>
      <c r="CM668" s="67"/>
      <c r="CN668" s="67"/>
      <c r="CO668" s="68"/>
      <c r="CP668" s="69"/>
      <c r="CQ668" s="67"/>
      <c r="CR668" s="67"/>
      <c r="CS668" s="81"/>
      <c r="CT668" s="69"/>
      <c r="CU668" s="69"/>
      <c r="CV668" s="69"/>
      <c r="CW668" s="69"/>
      <c r="CX668" s="69"/>
      <c r="CY668" s="69"/>
      <c r="CZ668" s="69"/>
      <c r="DA668" s="69"/>
    </row>
    <row r="669" spans="2:105">
      <c r="B669" s="67"/>
      <c r="C669" s="67"/>
      <c r="D669" s="67"/>
      <c r="E669" s="68"/>
      <c r="F669" s="69"/>
      <c r="G669" s="67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69"/>
      <c r="AE669" s="69"/>
      <c r="AF669" s="69"/>
      <c r="AG669" s="80"/>
      <c r="AH669" s="80"/>
      <c r="AI669" s="69"/>
      <c r="AJ669" s="69"/>
      <c r="AK669" s="80"/>
      <c r="AL669" s="80"/>
      <c r="AM669" s="69"/>
      <c r="AN669" s="69"/>
      <c r="AO669" s="80"/>
      <c r="AP669" s="80"/>
      <c r="AQ669" s="69"/>
      <c r="AR669" s="69"/>
      <c r="AS669" s="80"/>
      <c r="AT669" s="80"/>
      <c r="AU669" s="69"/>
      <c r="AV669" s="69"/>
      <c r="AW669" s="80"/>
      <c r="AX669" s="80"/>
      <c r="AY669" s="69"/>
      <c r="AZ669" s="69"/>
      <c r="BA669" s="80"/>
      <c r="BB669" s="80"/>
      <c r="BC669" s="69"/>
      <c r="BD669" s="69"/>
      <c r="BE669" s="80"/>
      <c r="BF669" s="80"/>
      <c r="BG669" s="69"/>
      <c r="BH669" s="69"/>
      <c r="BI669" s="80"/>
      <c r="BJ669" s="80"/>
      <c r="BK669" s="69"/>
      <c r="BL669" s="69"/>
      <c r="BM669" s="80"/>
      <c r="BN669" s="80"/>
      <c r="BO669" s="69"/>
      <c r="BP669" s="69"/>
      <c r="BQ669" s="80"/>
      <c r="BR669" s="80"/>
      <c r="BS669" s="69"/>
      <c r="BT669" s="69"/>
      <c r="BU669" s="80"/>
      <c r="BV669" s="80"/>
      <c r="BW669" s="69"/>
      <c r="BX669" s="69"/>
      <c r="BY669" s="80"/>
      <c r="BZ669" s="80"/>
      <c r="CA669" s="69"/>
      <c r="CB669" s="69"/>
      <c r="CC669" s="80"/>
      <c r="CD669" s="80"/>
      <c r="CE669" s="69"/>
      <c r="CF669" s="69"/>
      <c r="CG669" s="69"/>
      <c r="CH669" s="69"/>
      <c r="CI669" s="69"/>
      <c r="CJ669" s="69"/>
      <c r="CK669" s="68"/>
      <c r="CL669" s="69"/>
      <c r="CM669" s="67"/>
      <c r="CN669" s="67"/>
      <c r="CO669" s="68"/>
      <c r="CP669" s="69"/>
      <c r="CQ669" s="67"/>
      <c r="CR669" s="67"/>
      <c r="CS669" s="81"/>
      <c r="CT669" s="69"/>
      <c r="CU669" s="69"/>
      <c r="CV669" s="69"/>
      <c r="CW669" s="69"/>
      <c r="CX669" s="69"/>
      <c r="CY669" s="69"/>
      <c r="CZ669" s="69"/>
      <c r="DA669" s="69"/>
    </row>
    <row r="670" spans="2:105">
      <c r="B670" s="67"/>
      <c r="C670" s="67"/>
      <c r="D670" s="67"/>
      <c r="E670" s="68"/>
      <c r="F670" s="69"/>
      <c r="G670" s="67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69"/>
      <c r="AE670" s="69"/>
      <c r="AF670" s="69"/>
      <c r="AG670" s="80"/>
      <c r="AH670" s="80"/>
      <c r="AI670" s="69"/>
      <c r="AJ670" s="69"/>
      <c r="AK670" s="80"/>
      <c r="AL670" s="80"/>
      <c r="AM670" s="69"/>
      <c r="AN670" s="69"/>
      <c r="AO670" s="80"/>
      <c r="AP670" s="80"/>
      <c r="AQ670" s="69"/>
      <c r="AR670" s="69"/>
      <c r="AS670" s="80"/>
      <c r="AT670" s="80"/>
      <c r="AU670" s="69"/>
      <c r="AV670" s="69"/>
      <c r="AW670" s="80"/>
      <c r="AX670" s="80"/>
      <c r="AY670" s="69"/>
      <c r="AZ670" s="69"/>
      <c r="BA670" s="80"/>
      <c r="BB670" s="80"/>
      <c r="BC670" s="69"/>
      <c r="BD670" s="69"/>
      <c r="BE670" s="80"/>
      <c r="BF670" s="80"/>
      <c r="BG670" s="69"/>
      <c r="BH670" s="69"/>
      <c r="BI670" s="80"/>
      <c r="BJ670" s="80"/>
      <c r="BK670" s="69"/>
      <c r="BL670" s="69"/>
      <c r="BM670" s="80"/>
      <c r="BN670" s="80"/>
      <c r="BO670" s="69"/>
      <c r="BP670" s="69"/>
      <c r="BQ670" s="80"/>
      <c r="BR670" s="80"/>
      <c r="BS670" s="69"/>
      <c r="BT670" s="69"/>
      <c r="BU670" s="80"/>
      <c r="BV670" s="80"/>
      <c r="BW670" s="69"/>
      <c r="BX670" s="69"/>
      <c r="BY670" s="80"/>
      <c r="BZ670" s="80"/>
      <c r="CA670" s="69"/>
      <c r="CB670" s="69"/>
      <c r="CC670" s="80"/>
      <c r="CD670" s="80"/>
      <c r="CE670" s="69"/>
      <c r="CF670" s="69"/>
      <c r="CG670" s="69"/>
      <c r="CH670" s="69"/>
      <c r="CI670" s="69"/>
      <c r="CJ670" s="69"/>
      <c r="CK670" s="68"/>
      <c r="CL670" s="69"/>
      <c r="CM670" s="67"/>
      <c r="CN670" s="67"/>
      <c r="CO670" s="68"/>
      <c r="CP670" s="69"/>
      <c r="CQ670" s="67"/>
      <c r="CR670" s="67"/>
      <c r="CS670" s="81"/>
      <c r="CT670" s="69"/>
      <c r="CU670" s="69"/>
      <c r="CV670" s="69"/>
      <c r="CW670" s="69"/>
      <c r="CX670" s="69"/>
      <c r="CY670" s="69"/>
      <c r="CZ670" s="69"/>
      <c r="DA670" s="69"/>
    </row>
    <row r="671" spans="2:105">
      <c r="B671" s="67"/>
      <c r="C671" s="67"/>
      <c r="D671" s="67"/>
      <c r="E671" s="68"/>
      <c r="F671" s="69"/>
      <c r="G671" s="67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69"/>
      <c r="AE671" s="69"/>
      <c r="AF671" s="69"/>
      <c r="AG671" s="80"/>
      <c r="AH671" s="80"/>
      <c r="AI671" s="69"/>
      <c r="AJ671" s="69"/>
      <c r="AK671" s="80"/>
      <c r="AL671" s="80"/>
      <c r="AM671" s="69"/>
      <c r="AN671" s="69"/>
      <c r="AO671" s="80"/>
      <c r="AP671" s="80"/>
      <c r="AQ671" s="69"/>
      <c r="AR671" s="69"/>
      <c r="AS671" s="80"/>
      <c r="AT671" s="80"/>
      <c r="AU671" s="69"/>
      <c r="AV671" s="69"/>
      <c r="AW671" s="80"/>
      <c r="AX671" s="80"/>
      <c r="AY671" s="69"/>
      <c r="AZ671" s="69"/>
      <c r="BA671" s="80"/>
      <c r="BB671" s="80"/>
      <c r="BC671" s="69"/>
      <c r="BD671" s="69"/>
      <c r="BE671" s="80"/>
      <c r="BF671" s="80"/>
      <c r="BG671" s="69"/>
      <c r="BH671" s="69"/>
      <c r="BI671" s="80"/>
      <c r="BJ671" s="80"/>
      <c r="BK671" s="69"/>
      <c r="BL671" s="69"/>
      <c r="BM671" s="80"/>
      <c r="BN671" s="80"/>
      <c r="BO671" s="69"/>
      <c r="BP671" s="69"/>
      <c r="BQ671" s="80"/>
      <c r="BR671" s="80"/>
      <c r="BS671" s="69"/>
      <c r="BT671" s="69"/>
      <c r="BU671" s="80"/>
      <c r="BV671" s="80"/>
      <c r="BW671" s="69"/>
      <c r="BX671" s="69"/>
      <c r="BY671" s="80"/>
      <c r="BZ671" s="80"/>
      <c r="CA671" s="69"/>
      <c r="CB671" s="69"/>
      <c r="CC671" s="80"/>
      <c r="CD671" s="80"/>
      <c r="CE671" s="69"/>
      <c r="CF671" s="69"/>
      <c r="CG671" s="69"/>
      <c r="CH671" s="69"/>
      <c r="CI671" s="69"/>
      <c r="CJ671" s="69"/>
      <c r="CK671" s="68"/>
      <c r="CL671" s="69"/>
      <c r="CM671" s="67"/>
      <c r="CN671" s="67"/>
      <c r="CO671" s="68"/>
      <c r="CP671" s="69"/>
      <c r="CQ671" s="67"/>
      <c r="CR671" s="67"/>
      <c r="CS671" s="81"/>
      <c r="CT671" s="69"/>
      <c r="CU671" s="69"/>
      <c r="CV671" s="69"/>
      <c r="CW671" s="69"/>
      <c r="CX671" s="69"/>
      <c r="CY671" s="69"/>
      <c r="CZ671" s="69"/>
      <c r="DA671" s="69"/>
    </row>
    <row r="672" spans="2:105">
      <c r="B672" s="67"/>
      <c r="C672" s="67"/>
      <c r="D672" s="67"/>
      <c r="E672" s="68"/>
      <c r="F672" s="69"/>
      <c r="G672" s="67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69"/>
      <c r="AE672" s="69"/>
      <c r="AF672" s="69"/>
      <c r="AG672" s="80"/>
      <c r="AH672" s="80"/>
      <c r="AI672" s="69"/>
      <c r="AJ672" s="69"/>
      <c r="AK672" s="80"/>
      <c r="AL672" s="80"/>
      <c r="AM672" s="69"/>
      <c r="AN672" s="69"/>
      <c r="AO672" s="80"/>
      <c r="AP672" s="80"/>
      <c r="AQ672" s="69"/>
      <c r="AR672" s="69"/>
      <c r="AS672" s="80"/>
      <c r="AT672" s="80"/>
      <c r="AU672" s="69"/>
      <c r="AV672" s="69"/>
      <c r="AW672" s="80"/>
      <c r="AX672" s="80"/>
      <c r="AY672" s="69"/>
      <c r="AZ672" s="69"/>
      <c r="BA672" s="80"/>
      <c r="BB672" s="80"/>
      <c r="BC672" s="69"/>
      <c r="BD672" s="69"/>
      <c r="BE672" s="80"/>
      <c r="BF672" s="80"/>
      <c r="BG672" s="69"/>
      <c r="BH672" s="69"/>
      <c r="BI672" s="80"/>
      <c r="BJ672" s="80"/>
      <c r="BK672" s="69"/>
      <c r="BL672" s="69"/>
      <c r="BM672" s="80"/>
      <c r="BN672" s="80"/>
      <c r="BO672" s="69"/>
      <c r="BP672" s="69"/>
      <c r="BQ672" s="80"/>
      <c r="BR672" s="80"/>
      <c r="BS672" s="69"/>
      <c r="BT672" s="69"/>
      <c r="BU672" s="80"/>
      <c r="BV672" s="80"/>
      <c r="BW672" s="69"/>
      <c r="BX672" s="69"/>
      <c r="BY672" s="80"/>
      <c r="BZ672" s="80"/>
      <c r="CA672" s="69"/>
      <c r="CB672" s="69"/>
      <c r="CC672" s="80"/>
      <c r="CD672" s="80"/>
      <c r="CE672" s="69"/>
      <c r="CF672" s="69"/>
      <c r="CG672" s="69"/>
      <c r="CH672" s="69"/>
      <c r="CI672" s="69"/>
      <c r="CJ672" s="69"/>
      <c r="CK672" s="68"/>
      <c r="CL672" s="69"/>
      <c r="CM672" s="67"/>
      <c r="CN672" s="67"/>
      <c r="CO672" s="68"/>
      <c r="CP672" s="69"/>
      <c r="CQ672" s="67"/>
      <c r="CR672" s="67"/>
      <c r="CS672" s="81"/>
      <c r="CT672" s="69"/>
      <c r="CU672" s="69"/>
      <c r="CV672" s="69"/>
      <c r="CW672" s="69"/>
      <c r="CX672" s="69"/>
      <c r="CY672" s="69"/>
      <c r="CZ672" s="69"/>
      <c r="DA672" s="69"/>
    </row>
    <row r="673" spans="2:105">
      <c r="B673" s="67"/>
      <c r="C673" s="67"/>
      <c r="D673" s="67"/>
      <c r="E673" s="68"/>
      <c r="F673" s="69"/>
      <c r="G673" s="67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69"/>
      <c r="AE673" s="69"/>
      <c r="AF673" s="69"/>
      <c r="AG673" s="80"/>
      <c r="AH673" s="80"/>
      <c r="AI673" s="69"/>
      <c r="AJ673" s="69"/>
      <c r="AK673" s="80"/>
      <c r="AL673" s="80"/>
      <c r="AM673" s="69"/>
      <c r="AN673" s="69"/>
      <c r="AO673" s="80"/>
      <c r="AP673" s="80"/>
      <c r="AQ673" s="69"/>
      <c r="AR673" s="69"/>
      <c r="AS673" s="80"/>
      <c r="AT673" s="80"/>
      <c r="AU673" s="69"/>
      <c r="AV673" s="69"/>
      <c r="AW673" s="80"/>
      <c r="AX673" s="80"/>
      <c r="AY673" s="69"/>
      <c r="AZ673" s="69"/>
      <c r="BA673" s="80"/>
      <c r="BB673" s="80"/>
      <c r="BC673" s="69"/>
      <c r="BD673" s="69"/>
      <c r="BE673" s="80"/>
      <c r="BF673" s="80"/>
      <c r="BG673" s="69"/>
      <c r="BH673" s="69"/>
      <c r="BI673" s="80"/>
      <c r="BJ673" s="80"/>
      <c r="BK673" s="69"/>
      <c r="BL673" s="69"/>
      <c r="BM673" s="80"/>
      <c r="BN673" s="80"/>
      <c r="BO673" s="69"/>
      <c r="BP673" s="69"/>
      <c r="BQ673" s="80"/>
      <c r="BR673" s="80"/>
      <c r="BS673" s="69"/>
      <c r="BT673" s="69"/>
      <c r="BU673" s="80"/>
      <c r="BV673" s="80"/>
      <c r="BW673" s="69"/>
      <c r="BX673" s="69"/>
      <c r="BY673" s="80"/>
      <c r="BZ673" s="80"/>
      <c r="CA673" s="69"/>
      <c r="CB673" s="69"/>
      <c r="CC673" s="80"/>
      <c r="CD673" s="80"/>
      <c r="CE673" s="69"/>
      <c r="CF673" s="69"/>
      <c r="CG673" s="69"/>
      <c r="CH673" s="69"/>
      <c r="CI673" s="69"/>
      <c r="CJ673" s="69"/>
      <c r="CK673" s="68"/>
      <c r="CL673" s="69"/>
      <c r="CM673" s="67"/>
      <c r="CN673" s="67"/>
      <c r="CO673" s="68"/>
      <c r="CP673" s="69"/>
      <c r="CQ673" s="67"/>
      <c r="CR673" s="67"/>
      <c r="CS673" s="81"/>
      <c r="CT673" s="69"/>
      <c r="CU673" s="69"/>
      <c r="CV673" s="69"/>
      <c r="CW673" s="69"/>
      <c r="CX673" s="69"/>
      <c r="CY673" s="69"/>
      <c r="CZ673" s="69"/>
      <c r="DA673" s="69"/>
    </row>
    <row r="674" spans="2:105">
      <c r="B674" s="67"/>
      <c r="C674" s="67"/>
      <c r="D674" s="67"/>
      <c r="E674" s="68"/>
      <c r="F674" s="69"/>
      <c r="G674" s="67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69"/>
      <c r="AE674" s="69"/>
      <c r="AF674" s="69"/>
      <c r="AG674" s="80"/>
      <c r="AH674" s="80"/>
      <c r="AI674" s="69"/>
      <c r="AJ674" s="69"/>
      <c r="AK674" s="80"/>
      <c r="AL674" s="80"/>
      <c r="AM674" s="69"/>
      <c r="AN674" s="69"/>
      <c r="AO674" s="80"/>
      <c r="AP674" s="80"/>
      <c r="AQ674" s="69"/>
      <c r="AR674" s="69"/>
      <c r="AS674" s="80"/>
      <c r="AT674" s="80"/>
      <c r="AU674" s="69"/>
      <c r="AV674" s="69"/>
      <c r="AW674" s="80"/>
      <c r="AX674" s="80"/>
      <c r="AY674" s="69"/>
      <c r="AZ674" s="69"/>
      <c r="BA674" s="80"/>
      <c r="BB674" s="80"/>
      <c r="BC674" s="69"/>
      <c r="BD674" s="69"/>
      <c r="BE674" s="80"/>
      <c r="BF674" s="80"/>
      <c r="BG674" s="69"/>
      <c r="BH674" s="69"/>
      <c r="BI674" s="80"/>
      <c r="BJ674" s="80"/>
      <c r="BK674" s="69"/>
      <c r="BL674" s="69"/>
      <c r="BM674" s="80"/>
      <c r="BN674" s="80"/>
      <c r="BO674" s="69"/>
      <c r="BP674" s="69"/>
      <c r="BQ674" s="80"/>
      <c r="BR674" s="80"/>
      <c r="BS674" s="69"/>
      <c r="BT674" s="69"/>
      <c r="BU674" s="80"/>
      <c r="BV674" s="80"/>
      <c r="BW674" s="69"/>
      <c r="BX674" s="69"/>
      <c r="BY674" s="80"/>
      <c r="BZ674" s="80"/>
      <c r="CA674" s="69"/>
      <c r="CB674" s="69"/>
      <c r="CC674" s="80"/>
      <c r="CD674" s="80"/>
      <c r="CE674" s="69"/>
      <c r="CF674" s="69"/>
      <c r="CG674" s="69"/>
      <c r="CH674" s="69"/>
      <c r="CI674" s="69"/>
      <c r="CJ674" s="69"/>
      <c r="CK674" s="68"/>
      <c r="CL674" s="69"/>
      <c r="CM674" s="67"/>
      <c r="CN674" s="67"/>
      <c r="CO674" s="68"/>
      <c r="CP674" s="69"/>
      <c r="CQ674" s="67"/>
      <c r="CR674" s="67"/>
      <c r="CS674" s="81"/>
      <c r="CT674" s="69"/>
      <c r="CU674" s="69"/>
      <c r="CV674" s="69"/>
      <c r="CW674" s="69"/>
      <c r="CX674" s="69"/>
      <c r="CY674" s="69"/>
      <c r="CZ674" s="69"/>
      <c r="DA674" s="69"/>
    </row>
    <row r="675" spans="2:105">
      <c r="B675" s="67"/>
      <c r="C675" s="67"/>
      <c r="D675" s="67"/>
      <c r="E675" s="68"/>
      <c r="F675" s="69"/>
      <c r="G675" s="67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69"/>
      <c r="AE675" s="69"/>
      <c r="AF675" s="69"/>
      <c r="AG675" s="80"/>
      <c r="AH675" s="80"/>
      <c r="AI675" s="69"/>
      <c r="AJ675" s="69"/>
      <c r="AK675" s="80"/>
      <c r="AL675" s="80"/>
      <c r="AM675" s="69"/>
      <c r="AN675" s="69"/>
      <c r="AO675" s="80"/>
      <c r="AP675" s="80"/>
      <c r="AQ675" s="69"/>
      <c r="AR675" s="69"/>
      <c r="AS675" s="80"/>
      <c r="AT675" s="80"/>
      <c r="AU675" s="69"/>
      <c r="AV675" s="69"/>
      <c r="AW675" s="80"/>
      <c r="AX675" s="80"/>
      <c r="AY675" s="69"/>
      <c r="AZ675" s="69"/>
      <c r="BA675" s="80"/>
      <c r="BB675" s="80"/>
      <c r="BC675" s="69"/>
      <c r="BD675" s="69"/>
      <c r="BE675" s="80"/>
      <c r="BF675" s="80"/>
      <c r="BG675" s="69"/>
      <c r="BH675" s="69"/>
      <c r="BI675" s="80"/>
      <c r="BJ675" s="80"/>
      <c r="BK675" s="69"/>
      <c r="BL675" s="69"/>
      <c r="BM675" s="80"/>
      <c r="BN675" s="80"/>
      <c r="BO675" s="69"/>
      <c r="BP675" s="69"/>
      <c r="BQ675" s="80"/>
      <c r="BR675" s="80"/>
      <c r="BS675" s="69"/>
      <c r="BT675" s="69"/>
      <c r="BU675" s="80"/>
      <c r="BV675" s="80"/>
      <c r="BW675" s="69"/>
      <c r="BX675" s="69"/>
      <c r="BY675" s="80"/>
      <c r="BZ675" s="80"/>
      <c r="CA675" s="69"/>
      <c r="CB675" s="69"/>
      <c r="CC675" s="80"/>
      <c r="CD675" s="80"/>
      <c r="CE675" s="69"/>
      <c r="CF675" s="69"/>
      <c r="CG675" s="69"/>
      <c r="CH675" s="69"/>
      <c r="CI675" s="69"/>
      <c r="CJ675" s="69"/>
      <c r="CK675" s="68"/>
      <c r="CL675" s="69"/>
      <c r="CM675" s="67"/>
      <c r="CN675" s="67"/>
      <c r="CO675" s="68"/>
      <c r="CP675" s="69"/>
      <c r="CQ675" s="67"/>
      <c r="CR675" s="67"/>
      <c r="CS675" s="81"/>
      <c r="CT675" s="69"/>
      <c r="CU675" s="69"/>
      <c r="CV675" s="69"/>
      <c r="CW675" s="69"/>
      <c r="CX675" s="69"/>
      <c r="CY675" s="69"/>
      <c r="CZ675" s="69"/>
      <c r="DA675" s="69"/>
    </row>
    <row r="676" spans="2:105">
      <c r="B676" s="67"/>
      <c r="C676" s="67"/>
      <c r="D676" s="67"/>
      <c r="E676" s="68"/>
      <c r="F676" s="69"/>
      <c r="G676" s="67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69"/>
      <c r="AE676" s="69"/>
      <c r="AF676" s="69"/>
      <c r="AG676" s="80"/>
      <c r="AH676" s="80"/>
      <c r="AI676" s="69"/>
      <c r="AJ676" s="69"/>
      <c r="AK676" s="80"/>
      <c r="AL676" s="80"/>
      <c r="AM676" s="69"/>
      <c r="AN676" s="69"/>
      <c r="AO676" s="80"/>
      <c r="AP676" s="80"/>
      <c r="AQ676" s="69"/>
      <c r="AR676" s="69"/>
      <c r="AS676" s="80"/>
      <c r="AT676" s="80"/>
      <c r="AU676" s="69"/>
      <c r="AV676" s="69"/>
      <c r="AW676" s="80"/>
      <c r="AX676" s="80"/>
      <c r="AY676" s="69"/>
      <c r="AZ676" s="69"/>
      <c r="BA676" s="80"/>
      <c r="BB676" s="80"/>
      <c r="BC676" s="69"/>
      <c r="BD676" s="69"/>
      <c r="BE676" s="80"/>
      <c r="BF676" s="80"/>
      <c r="BG676" s="69"/>
      <c r="BH676" s="69"/>
      <c r="BI676" s="80"/>
      <c r="BJ676" s="80"/>
      <c r="BK676" s="69"/>
      <c r="BL676" s="69"/>
      <c r="BM676" s="80"/>
      <c r="BN676" s="80"/>
      <c r="BO676" s="69"/>
      <c r="BP676" s="69"/>
      <c r="BQ676" s="80"/>
      <c r="BR676" s="80"/>
      <c r="BS676" s="69"/>
      <c r="BT676" s="69"/>
      <c r="BU676" s="80"/>
      <c r="BV676" s="80"/>
      <c r="BW676" s="69"/>
      <c r="BX676" s="69"/>
      <c r="BY676" s="80"/>
      <c r="BZ676" s="80"/>
      <c r="CA676" s="69"/>
      <c r="CB676" s="69"/>
      <c r="CC676" s="80"/>
      <c r="CD676" s="80"/>
      <c r="CE676" s="69"/>
      <c r="CF676" s="69"/>
      <c r="CG676" s="69"/>
      <c r="CH676" s="69"/>
      <c r="CI676" s="69"/>
      <c r="CJ676" s="69"/>
      <c r="CK676" s="68"/>
      <c r="CL676" s="69"/>
      <c r="CM676" s="67"/>
      <c r="CN676" s="67"/>
      <c r="CO676" s="68"/>
      <c r="CP676" s="69"/>
      <c r="CQ676" s="67"/>
      <c r="CR676" s="67"/>
      <c r="CS676" s="81"/>
      <c r="CT676" s="69"/>
      <c r="CU676" s="69"/>
      <c r="CV676" s="69"/>
      <c r="CW676" s="69"/>
      <c r="CX676" s="69"/>
      <c r="CY676" s="69"/>
      <c r="CZ676" s="69"/>
      <c r="DA676" s="69"/>
    </row>
    <row r="677" spans="2:105">
      <c r="B677" s="67"/>
      <c r="C677" s="67"/>
      <c r="D677" s="67"/>
      <c r="E677" s="68"/>
      <c r="F677" s="69"/>
      <c r="G677" s="67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69"/>
      <c r="AE677" s="69"/>
      <c r="AF677" s="69"/>
      <c r="AG677" s="80"/>
      <c r="AH677" s="80"/>
      <c r="AI677" s="69"/>
      <c r="AJ677" s="69"/>
      <c r="AK677" s="80"/>
      <c r="AL677" s="80"/>
      <c r="AM677" s="69"/>
      <c r="AN677" s="69"/>
      <c r="AO677" s="80"/>
      <c r="AP677" s="80"/>
      <c r="AQ677" s="69"/>
      <c r="AR677" s="69"/>
      <c r="AS677" s="80"/>
      <c r="AT677" s="80"/>
      <c r="AU677" s="69"/>
      <c r="AV677" s="69"/>
      <c r="AW677" s="80"/>
      <c r="AX677" s="80"/>
      <c r="AY677" s="69"/>
      <c r="AZ677" s="69"/>
      <c r="BA677" s="80"/>
      <c r="BB677" s="80"/>
      <c r="BC677" s="69"/>
      <c r="BD677" s="69"/>
      <c r="BE677" s="80"/>
      <c r="BF677" s="80"/>
      <c r="BG677" s="69"/>
      <c r="BH677" s="69"/>
      <c r="BI677" s="80"/>
      <c r="BJ677" s="80"/>
      <c r="BK677" s="69"/>
      <c r="BL677" s="69"/>
      <c r="BM677" s="80"/>
      <c r="BN677" s="80"/>
      <c r="BO677" s="69"/>
      <c r="BP677" s="69"/>
      <c r="BQ677" s="80"/>
      <c r="BR677" s="80"/>
      <c r="BS677" s="69"/>
      <c r="BT677" s="69"/>
      <c r="BU677" s="80"/>
      <c r="BV677" s="80"/>
      <c r="BW677" s="69"/>
      <c r="BX677" s="69"/>
      <c r="BY677" s="80"/>
      <c r="BZ677" s="80"/>
      <c r="CA677" s="69"/>
      <c r="CB677" s="69"/>
      <c r="CC677" s="80"/>
      <c r="CD677" s="80"/>
      <c r="CE677" s="69"/>
      <c r="CF677" s="69"/>
      <c r="CG677" s="69"/>
      <c r="CH677" s="69"/>
      <c r="CI677" s="69"/>
      <c r="CJ677" s="69"/>
      <c r="CK677" s="68"/>
      <c r="CL677" s="69"/>
      <c r="CM677" s="67"/>
      <c r="CN677" s="67"/>
      <c r="CO677" s="68"/>
      <c r="CP677" s="69"/>
      <c r="CQ677" s="67"/>
      <c r="CR677" s="67"/>
      <c r="CS677" s="81"/>
      <c r="CT677" s="69"/>
      <c r="CU677" s="69"/>
      <c r="CV677" s="69"/>
      <c r="CW677" s="69"/>
      <c r="CX677" s="69"/>
      <c r="CY677" s="69"/>
      <c r="CZ677" s="69"/>
      <c r="DA677" s="69"/>
    </row>
    <row r="678" spans="2:105">
      <c r="B678" s="67"/>
      <c r="C678" s="67"/>
      <c r="D678" s="67"/>
      <c r="E678" s="68"/>
      <c r="F678" s="69"/>
      <c r="G678" s="67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69"/>
      <c r="AE678" s="69"/>
      <c r="AF678" s="69"/>
      <c r="AG678" s="80"/>
      <c r="AH678" s="80"/>
      <c r="AI678" s="69"/>
      <c r="AJ678" s="69"/>
      <c r="AK678" s="80"/>
      <c r="AL678" s="80"/>
      <c r="AM678" s="69"/>
      <c r="AN678" s="69"/>
      <c r="AO678" s="80"/>
      <c r="AP678" s="80"/>
      <c r="AQ678" s="69"/>
      <c r="AR678" s="69"/>
      <c r="AS678" s="80"/>
      <c r="AT678" s="80"/>
      <c r="AU678" s="69"/>
      <c r="AV678" s="69"/>
      <c r="AW678" s="80"/>
      <c r="AX678" s="80"/>
      <c r="AY678" s="69"/>
      <c r="AZ678" s="69"/>
      <c r="BA678" s="80"/>
      <c r="BB678" s="80"/>
      <c r="BC678" s="69"/>
      <c r="BD678" s="69"/>
      <c r="BE678" s="80"/>
      <c r="BF678" s="80"/>
      <c r="BG678" s="69"/>
      <c r="BH678" s="69"/>
      <c r="BI678" s="80"/>
      <c r="BJ678" s="80"/>
      <c r="BK678" s="69"/>
      <c r="BL678" s="69"/>
      <c r="BM678" s="80"/>
      <c r="BN678" s="80"/>
      <c r="BO678" s="69"/>
      <c r="BP678" s="69"/>
      <c r="BQ678" s="80"/>
      <c r="BR678" s="80"/>
      <c r="BS678" s="69"/>
      <c r="BT678" s="69"/>
      <c r="BU678" s="80"/>
      <c r="BV678" s="80"/>
      <c r="BW678" s="69"/>
      <c r="BX678" s="69"/>
      <c r="BY678" s="80"/>
      <c r="BZ678" s="80"/>
      <c r="CA678" s="69"/>
      <c r="CB678" s="69"/>
      <c r="CC678" s="80"/>
      <c r="CD678" s="80"/>
      <c r="CE678" s="69"/>
      <c r="CF678" s="69"/>
      <c r="CG678" s="69"/>
      <c r="CH678" s="69"/>
      <c r="CI678" s="69"/>
      <c r="CJ678" s="69"/>
      <c r="CK678" s="68"/>
      <c r="CL678" s="69"/>
      <c r="CM678" s="67"/>
      <c r="CN678" s="67"/>
      <c r="CO678" s="68"/>
      <c r="CP678" s="69"/>
      <c r="CQ678" s="67"/>
      <c r="CR678" s="67"/>
      <c r="CS678" s="81"/>
      <c r="CT678" s="69"/>
      <c r="CU678" s="69"/>
      <c r="CV678" s="69"/>
      <c r="CW678" s="69"/>
      <c r="CX678" s="69"/>
      <c r="CY678" s="69"/>
      <c r="CZ678" s="69"/>
      <c r="DA678" s="69"/>
    </row>
    <row r="679" spans="2:105">
      <c r="B679" s="67"/>
      <c r="C679" s="67"/>
      <c r="D679" s="67"/>
      <c r="E679" s="68"/>
      <c r="F679" s="69"/>
      <c r="G679" s="67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69"/>
      <c r="AE679" s="69"/>
      <c r="AF679" s="69"/>
      <c r="AG679" s="80"/>
      <c r="AH679" s="80"/>
      <c r="AI679" s="69"/>
      <c r="AJ679" s="69"/>
      <c r="AK679" s="80"/>
      <c r="AL679" s="80"/>
      <c r="AM679" s="69"/>
      <c r="AN679" s="69"/>
      <c r="AO679" s="80"/>
      <c r="AP679" s="80"/>
      <c r="AQ679" s="69"/>
      <c r="AR679" s="69"/>
      <c r="AS679" s="80"/>
      <c r="AT679" s="80"/>
      <c r="AU679" s="69"/>
      <c r="AV679" s="69"/>
      <c r="AW679" s="80"/>
      <c r="AX679" s="80"/>
      <c r="AY679" s="69"/>
      <c r="AZ679" s="69"/>
      <c r="BA679" s="80"/>
      <c r="BB679" s="80"/>
      <c r="BC679" s="69"/>
      <c r="BD679" s="69"/>
      <c r="BE679" s="80"/>
      <c r="BF679" s="80"/>
      <c r="BG679" s="69"/>
      <c r="BH679" s="69"/>
      <c r="BI679" s="80"/>
      <c r="BJ679" s="80"/>
      <c r="BK679" s="69"/>
      <c r="BL679" s="69"/>
      <c r="BM679" s="80"/>
      <c r="BN679" s="80"/>
      <c r="BO679" s="69"/>
      <c r="BP679" s="69"/>
      <c r="BQ679" s="80"/>
      <c r="BR679" s="80"/>
      <c r="BS679" s="69"/>
      <c r="BT679" s="69"/>
      <c r="BU679" s="80"/>
      <c r="BV679" s="80"/>
      <c r="BW679" s="69"/>
      <c r="BX679" s="69"/>
      <c r="BY679" s="80"/>
      <c r="BZ679" s="80"/>
      <c r="CA679" s="69"/>
      <c r="CB679" s="69"/>
      <c r="CC679" s="80"/>
      <c r="CD679" s="80"/>
      <c r="CE679" s="69"/>
      <c r="CF679" s="69"/>
      <c r="CG679" s="69"/>
      <c r="CH679" s="69"/>
      <c r="CI679" s="69"/>
      <c r="CJ679" s="69"/>
      <c r="CK679" s="68"/>
      <c r="CL679" s="69"/>
      <c r="CM679" s="67"/>
      <c r="CN679" s="67"/>
      <c r="CO679" s="68"/>
      <c r="CP679" s="69"/>
      <c r="CQ679" s="67"/>
      <c r="CR679" s="67"/>
      <c r="CS679" s="81"/>
      <c r="CT679" s="69"/>
      <c r="CU679" s="69"/>
      <c r="CV679" s="69"/>
      <c r="CW679" s="69"/>
      <c r="CX679" s="69"/>
      <c r="CY679" s="69"/>
      <c r="CZ679" s="69"/>
      <c r="DA679" s="69"/>
    </row>
    <row r="680" spans="2:105">
      <c r="B680" s="67"/>
      <c r="C680" s="67"/>
      <c r="D680" s="67"/>
      <c r="E680" s="68"/>
      <c r="F680" s="69"/>
      <c r="G680" s="67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69"/>
      <c r="AE680" s="69"/>
      <c r="AF680" s="69"/>
      <c r="AG680" s="80"/>
      <c r="AH680" s="80"/>
      <c r="AI680" s="69"/>
      <c r="AJ680" s="69"/>
      <c r="AK680" s="80"/>
      <c r="AL680" s="80"/>
      <c r="AM680" s="69"/>
      <c r="AN680" s="69"/>
      <c r="AO680" s="80"/>
      <c r="AP680" s="80"/>
      <c r="AQ680" s="69"/>
      <c r="AR680" s="69"/>
      <c r="AS680" s="80"/>
      <c r="AT680" s="80"/>
      <c r="AU680" s="69"/>
      <c r="AV680" s="69"/>
      <c r="AW680" s="80"/>
      <c r="AX680" s="80"/>
      <c r="AY680" s="69"/>
      <c r="AZ680" s="69"/>
      <c r="BA680" s="80"/>
      <c r="BB680" s="80"/>
      <c r="BC680" s="69"/>
      <c r="BD680" s="69"/>
      <c r="BE680" s="80"/>
      <c r="BF680" s="80"/>
      <c r="BG680" s="69"/>
      <c r="BH680" s="69"/>
      <c r="BI680" s="80"/>
      <c r="BJ680" s="80"/>
      <c r="BK680" s="69"/>
      <c r="BL680" s="69"/>
      <c r="BM680" s="80"/>
      <c r="BN680" s="80"/>
      <c r="BO680" s="69"/>
      <c r="BP680" s="69"/>
      <c r="BQ680" s="80"/>
      <c r="BR680" s="80"/>
      <c r="BS680" s="69"/>
      <c r="BT680" s="69"/>
      <c r="BU680" s="80"/>
      <c r="BV680" s="80"/>
      <c r="BW680" s="69"/>
      <c r="BX680" s="69"/>
      <c r="BY680" s="80"/>
      <c r="BZ680" s="80"/>
      <c r="CA680" s="69"/>
      <c r="CB680" s="69"/>
      <c r="CC680" s="80"/>
      <c r="CD680" s="80"/>
      <c r="CE680" s="69"/>
      <c r="CF680" s="69"/>
      <c r="CG680" s="69"/>
      <c r="CH680" s="69"/>
      <c r="CI680" s="69"/>
      <c r="CJ680" s="69"/>
      <c r="CK680" s="68"/>
      <c r="CL680" s="69"/>
      <c r="CM680" s="67"/>
      <c r="CN680" s="67"/>
      <c r="CO680" s="68"/>
      <c r="CP680" s="69"/>
      <c r="CQ680" s="67"/>
      <c r="CR680" s="67"/>
      <c r="CS680" s="81"/>
      <c r="CT680" s="69"/>
      <c r="CU680" s="69"/>
      <c r="CV680" s="69"/>
      <c r="CW680" s="69"/>
      <c r="CX680" s="69"/>
      <c r="CY680" s="69"/>
      <c r="CZ680" s="69"/>
      <c r="DA680" s="69"/>
    </row>
    <row r="681" spans="2:105">
      <c r="B681" s="67"/>
      <c r="C681" s="67"/>
      <c r="D681" s="67"/>
      <c r="E681" s="68"/>
      <c r="F681" s="69"/>
      <c r="G681" s="67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69"/>
      <c r="AE681" s="69"/>
      <c r="AF681" s="69"/>
      <c r="AG681" s="80"/>
      <c r="AH681" s="80"/>
      <c r="AI681" s="69"/>
      <c r="AJ681" s="69"/>
      <c r="AK681" s="80"/>
      <c r="AL681" s="80"/>
      <c r="AM681" s="69"/>
      <c r="AN681" s="69"/>
      <c r="AO681" s="80"/>
      <c r="AP681" s="80"/>
      <c r="AQ681" s="69"/>
      <c r="AR681" s="69"/>
      <c r="AS681" s="80"/>
      <c r="AT681" s="80"/>
      <c r="AU681" s="69"/>
      <c r="AV681" s="69"/>
      <c r="AW681" s="80"/>
      <c r="AX681" s="80"/>
      <c r="AY681" s="69"/>
      <c r="AZ681" s="69"/>
      <c r="BA681" s="80"/>
      <c r="BB681" s="80"/>
      <c r="BC681" s="69"/>
      <c r="BD681" s="69"/>
      <c r="BE681" s="80"/>
      <c r="BF681" s="80"/>
      <c r="BG681" s="69"/>
      <c r="BH681" s="69"/>
      <c r="BI681" s="80"/>
      <c r="BJ681" s="80"/>
      <c r="BK681" s="69"/>
      <c r="BL681" s="69"/>
      <c r="BM681" s="80"/>
      <c r="BN681" s="80"/>
      <c r="BO681" s="69"/>
      <c r="BP681" s="69"/>
      <c r="BQ681" s="80"/>
      <c r="BR681" s="80"/>
      <c r="BS681" s="69"/>
      <c r="BT681" s="69"/>
      <c r="BU681" s="80"/>
      <c r="BV681" s="80"/>
      <c r="BW681" s="69"/>
      <c r="BX681" s="69"/>
      <c r="BY681" s="80"/>
      <c r="BZ681" s="80"/>
      <c r="CA681" s="69"/>
      <c r="CB681" s="69"/>
      <c r="CC681" s="80"/>
      <c r="CD681" s="80"/>
      <c r="CE681" s="69"/>
      <c r="CF681" s="69"/>
      <c r="CG681" s="69"/>
      <c r="CH681" s="69"/>
      <c r="CI681" s="69"/>
      <c r="CJ681" s="69"/>
      <c r="CK681" s="68"/>
      <c r="CL681" s="69"/>
      <c r="CM681" s="67"/>
      <c r="CN681" s="67"/>
      <c r="CO681" s="68"/>
      <c r="CP681" s="69"/>
      <c r="CQ681" s="67"/>
      <c r="CR681" s="67"/>
      <c r="CS681" s="81"/>
      <c r="CT681" s="69"/>
      <c r="CU681" s="69"/>
      <c r="CV681" s="69"/>
      <c r="CW681" s="69"/>
      <c r="CX681" s="69"/>
      <c r="CY681" s="69"/>
      <c r="CZ681" s="69"/>
      <c r="DA681" s="69"/>
    </row>
    <row r="682" spans="2:105">
      <c r="B682" s="67"/>
      <c r="C682" s="67"/>
      <c r="D682" s="67"/>
      <c r="E682" s="68"/>
      <c r="F682" s="69"/>
      <c r="G682" s="67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69"/>
      <c r="AE682" s="69"/>
      <c r="AF682" s="69"/>
      <c r="AG682" s="80"/>
      <c r="AH682" s="80"/>
      <c r="AI682" s="69"/>
      <c r="AJ682" s="69"/>
      <c r="AK682" s="80"/>
      <c r="AL682" s="80"/>
      <c r="AM682" s="69"/>
      <c r="AN682" s="69"/>
      <c r="AO682" s="80"/>
      <c r="AP682" s="80"/>
      <c r="AQ682" s="69"/>
      <c r="AR682" s="69"/>
      <c r="AS682" s="80"/>
      <c r="AT682" s="80"/>
      <c r="AU682" s="69"/>
      <c r="AV682" s="69"/>
      <c r="AW682" s="80"/>
      <c r="AX682" s="80"/>
      <c r="AY682" s="69"/>
      <c r="AZ682" s="69"/>
      <c r="BA682" s="80"/>
      <c r="BB682" s="80"/>
      <c r="BC682" s="69"/>
      <c r="BD682" s="69"/>
      <c r="BE682" s="80"/>
      <c r="BF682" s="80"/>
      <c r="BG682" s="69"/>
      <c r="BH682" s="69"/>
      <c r="BI682" s="80"/>
      <c r="BJ682" s="80"/>
      <c r="BK682" s="69"/>
      <c r="BL682" s="69"/>
      <c r="BM682" s="80"/>
      <c r="BN682" s="80"/>
      <c r="BO682" s="69"/>
      <c r="BP682" s="69"/>
      <c r="BQ682" s="80"/>
      <c r="BR682" s="80"/>
      <c r="BS682" s="69"/>
      <c r="BT682" s="69"/>
      <c r="BU682" s="80"/>
      <c r="BV682" s="80"/>
      <c r="BW682" s="69"/>
      <c r="BX682" s="69"/>
      <c r="BY682" s="80"/>
      <c r="BZ682" s="80"/>
      <c r="CA682" s="69"/>
      <c r="CB682" s="69"/>
      <c r="CC682" s="80"/>
      <c r="CD682" s="80"/>
      <c r="CE682" s="69"/>
      <c r="CF682" s="69"/>
      <c r="CG682" s="69"/>
      <c r="CH682" s="69"/>
      <c r="CI682" s="69"/>
      <c r="CJ682" s="69"/>
      <c r="CK682" s="68"/>
      <c r="CL682" s="69"/>
      <c r="CM682" s="67"/>
      <c r="CN682" s="67"/>
      <c r="CO682" s="68"/>
      <c r="CP682" s="69"/>
      <c r="CQ682" s="67"/>
      <c r="CR682" s="67"/>
      <c r="CS682" s="81"/>
      <c r="CT682" s="69"/>
      <c r="CU682" s="69"/>
      <c r="CV682" s="69"/>
      <c r="CW682" s="69"/>
      <c r="CX682" s="69"/>
      <c r="CY682" s="69"/>
      <c r="CZ682" s="69"/>
      <c r="DA682" s="69"/>
    </row>
    <row r="683" spans="2:105">
      <c r="B683" s="67"/>
      <c r="C683" s="67"/>
      <c r="D683" s="67"/>
      <c r="E683" s="68"/>
      <c r="F683" s="69"/>
      <c r="G683" s="67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69"/>
      <c r="AE683" s="69"/>
      <c r="AF683" s="69"/>
      <c r="AG683" s="80"/>
      <c r="AH683" s="80"/>
      <c r="AI683" s="69"/>
      <c r="AJ683" s="69"/>
      <c r="AK683" s="80"/>
      <c r="AL683" s="80"/>
      <c r="AM683" s="69"/>
      <c r="AN683" s="69"/>
      <c r="AO683" s="80"/>
      <c r="AP683" s="80"/>
      <c r="AQ683" s="69"/>
      <c r="AR683" s="69"/>
      <c r="AS683" s="80"/>
      <c r="AT683" s="80"/>
      <c r="AU683" s="69"/>
      <c r="AV683" s="69"/>
      <c r="AW683" s="80"/>
      <c r="AX683" s="80"/>
      <c r="AY683" s="69"/>
      <c r="AZ683" s="69"/>
      <c r="BA683" s="80"/>
      <c r="BB683" s="80"/>
      <c r="BC683" s="69"/>
      <c r="BD683" s="69"/>
      <c r="BE683" s="80"/>
      <c r="BF683" s="80"/>
      <c r="BG683" s="69"/>
      <c r="BH683" s="69"/>
      <c r="BI683" s="80"/>
      <c r="BJ683" s="80"/>
      <c r="BK683" s="69"/>
      <c r="BL683" s="69"/>
      <c r="BM683" s="80"/>
      <c r="BN683" s="80"/>
      <c r="BO683" s="69"/>
      <c r="BP683" s="69"/>
      <c r="BQ683" s="80"/>
      <c r="BR683" s="80"/>
      <c r="BS683" s="69"/>
      <c r="BT683" s="69"/>
      <c r="BU683" s="80"/>
      <c r="BV683" s="80"/>
      <c r="BW683" s="69"/>
      <c r="BX683" s="69"/>
      <c r="BY683" s="80"/>
      <c r="BZ683" s="80"/>
      <c r="CA683" s="69"/>
      <c r="CB683" s="69"/>
      <c r="CC683" s="80"/>
      <c r="CD683" s="80"/>
      <c r="CE683" s="69"/>
      <c r="CF683" s="69"/>
      <c r="CG683" s="69"/>
      <c r="CH683" s="69"/>
      <c r="CI683" s="69"/>
      <c r="CJ683" s="69"/>
      <c r="CK683" s="68"/>
      <c r="CL683" s="69"/>
      <c r="CM683" s="67"/>
      <c r="CN683" s="67"/>
      <c r="CO683" s="68"/>
      <c r="CP683" s="69"/>
      <c r="CQ683" s="67"/>
      <c r="CR683" s="67"/>
      <c r="CS683" s="81"/>
      <c r="CT683" s="69"/>
      <c r="CU683" s="69"/>
      <c r="CV683" s="69"/>
      <c r="CW683" s="69"/>
      <c r="CX683" s="69"/>
      <c r="CY683" s="69"/>
      <c r="CZ683" s="69"/>
      <c r="DA683" s="69"/>
    </row>
    <row r="684" spans="2:105">
      <c r="B684" s="67"/>
      <c r="C684" s="67"/>
      <c r="D684" s="67"/>
      <c r="E684" s="68"/>
      <c r="F684" s="69"/>
      <c r="G684" s="67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69"/>
      <c r="AE684" s="69"/>
      <c r="AF684" s="69"/>
      <c r="AG684" s="80"/>
      <c r="AH684" s="80"/>
      <c r="AI684" s="69"/>
      <c r="AJ684" s="69"/>
      <c r="AK684" s="80"/>
      <c r="AL684" s="80"/>
      <c r="AM684" s="69"/>
      <c r="AN684" s="69"/>
      <c r="AO684" s="80"/>
      <c r="AP684" s="80"/>
      <c r="AQ684" s="69"/>
      <c r="AR684" s="69"/>
      <c r="AS684" s="80"/>
      <c r="AT684" s="80"/>
      <c r="AU684" s="69"/>
      <c r="AV684" s="69"/>
      <c r="AW684" s="80"/>
      <c r="AX684" s="80"/>
      <c r="AY684" s="69"/>
      <c r="AZ684" s="69"/>
      <c r="BA684" s="80"/>
      <c r="BB684" s="80"/>
      <c r="BC684" s="69"/>
      <c r="BD684" s="69"/>
      <c r="BE684" s="80"/>
      <c r="BF684" s="80"/>
      <c r="BG684" s="69"/>
      <c r="BH684" s="69"/>
      <c r="BI684" s="80"/>
      <c r="BJ684" s="80"/>
      <c r="BK684" s="69"/>
      <c r="BL684" s="69"/>
      <c r="BM684" s="80"/>
      <c r="BN684" s="80"/>
      <c r="BO684" s="69"/>
      <c r="BP684" s="69"/>
      <c r="BQ684" s="80"/>
      <c r="BR684" s="80"/>
      <c r="BS684" s="69"/>
      <c r="BT684" s="69"/>
      <c r="BU684" s="80"/>
      <c r="BV684" s="80"/>
      <c r="BW684" s="69"/>
      <c r="BX684" s="69"/>
      <c r="BY684" s="80"/>
      <c r="BZ684" s="80"/>
      <c r="CA684" s="69"/>
      <c r="CB684" s="69"/>
      <c r="CC684" s="80"/>
      <c r="CD684" s="80"/>
      <c r="CE684" s="69"/>
      <c r="CF684" s="69"/>
      <c r="CG684" s="69"/>
      <c r="CH684" s="69"/>
      <c r="CI684" s="69"/>
      <c r="CJ684" s="69"/>
      <c r="CK684" s="68"/>
      <c r="CL684" s="69"/>
      <c r="CM684" s="67"/>
      <c r="CN684" s="67"/>
      <c r="CO684" s="68"/>
      <c r="CP684" s="69"/>
      <c r="CQ684" s="67"/>
      <c r="CR684" s="67"/>
      <c r="CS684" s="81"/>
      <c r="CT684" s="69"/>
      <c r="CU684" s="69"/>
      <c r="CV684" s="69"/>
      <c r="CW684" s="69"/>
      <c r="CX684" s="69"/>
      <c r="CY684" s="69"/>
      <c r="CZ684" s="69"/>
      <c r="DA684" s="69"/>
    </row>
    <row r="685" spans="2:105">
      <c r="B685" s="67"/>
      <c r="C685" s="67"/>
      <c r="D685" s="67"/>
      <c r="E685" s="68"/>
      <c r="F685" s="69"/>
      <c r="G685" s="67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69"/>
      <c r="AE685" s="69"/>
      <c r="AF685" s="69"/>
      <c r="AG685" s="80"/>
      <c r="AH685" s="80"/>
      <c r="AI685" s="69"/>
      <c r="AJ685" s="69"/>
      <c r="AK685" s="80"/>
      <c r="AL685" s="80"/>
      <c r="AM685" s="69"/>
      <c r="AN685" s="69"/>
      <c r="AO685" s="80"/>
      <c r="AP685" s="80"/>
      <c r="AQ685" s="69"/>
      <c r="AR685" s="69"/>
      <c r="AS685" s="80"/>
      <c r="AT685" s="80"/>
      <c r="AU685" s="69"/>
      <c r="AV685" s="69"/>
      <c r="AW685" s="80"/>
      <c r="AX685" s="80"/>
      <c r="AY685" s="69"/>
      <c r="AZ685" s="69"/>
      <c r="BA685" s="80"/>
      <c r="BB685" s="80"/>
      <c r="BC685" s="69"/>
      <c r="BD685" s="69"/>
      <c r="BE685" s="80"/>
      <c r="BF685" s="80"/>
      <c r="BG685" s="69"/>
      <c r="BH685" s="69"/>
      <c r="BI685" s="80"/>
      <c r="BJ685" s="80"/>
      <c r="BK685" s="69"/>
      <c r="BL685" s="69"/>
      <c r="BM685" s="80"/>
      <c r="BN685" s="80"/>
      <c r="BO685" s="69"/>
      <c r="BP685" s="69"/>
      <c r="BQ685" s="80"/>
      <c r="BR685" s="80"/>
      <c r="BS685" s="69"/>
      <c r="BT685" s="69"/>
      <c r="BU685" s="80"/>
      <c r="BV685" s="80"/>
      <c r="BW685" s="69"/>
      <c r="BX685" s="69"/>
      <c r="BY685" s="80"/>
      <c r="BZ685" s="80"/>
      <c r="CA685" s="69"/>
      <c r="CB685" s="69"/>
      <c r="CC685" s="80"/>
      <c r="CD685" s="80"/>
      <c r="CE685" s="69"/>
      <c r="CF685" s="69"/>
      <c r="CG685" s="69"/>
      <c r="CH685" s="69"/>
      <c r="CI685" s="69"/>
      <c r="CJ685" s="69"/>
      <c r="CK685" s="68"/>
      <c r="CL685" s="69"/>
      <c r="CM685" s="67"/>
      <c r="CN685" s="67"/>
      <c r="CO685" s="68"/>
      <c r="CP685" s="69"/>
      <c r="CQ685" s="67"/>
      <c r="CR685" s="67"/>
      <c r="CS685" s="81"/>
      <c r="CT685" s="69"/>
      <c r="CU685" s="69"/>
      <c r="CV685" s="69"/>
      <c r="CW685" s="69"/>
      <c r="CX685" s="69"/>
      <c r="CY685" s="69"/>
      <c r="CZ685" s="69"/>
      <c r="DA685" s="69"/>
    </row>
    <row r="686" spans="2:105">
      <c r="B686" s="67"/>
      <c r="C686" s="67"/>
      <c r="D686" s="67"/>
      <c r="E686" s="68"/>
      <c r="F686" s="69"/>
      <c r="G686" s="67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69"/>
      <c r="AE686" s="69"/>
      <c r="AF686" s="69"/>
      <c r="AG686" s="80"/>
      <c r="AH686" s="80"/>
      <c r="AI686" s="69"/>
      <c r="AJ686" s="69"/>
      <c r="AK686" s="80"/>
      <c r="AL686" s="80"/>
      <c r="AM686" s="69"/>
      <c r="AN686" s="69"/>
      <c r="AO686" s="80"/>
      <c r="AP686" s="80"/>
      <c r="AQ686" s="69"/>
      <c r="AR686" s="69"/>
      <c r="AS686" s="80"/>
      <c r="AT686" s="80"/>
      <c r="AU686" s="69"/>
      <c r="AV686" s="69"/>
      <c r="AW686" s="80"/>
      <c r="AX686" s="80"/>
      <c r="AY686" s="69"/>
      <c r="AZ686" s="69"/>
      <c r="BA686" s="80"/>
      <c r="BB686" s="80"/>
      <c r="BC686" s="69"/>
      <c r="BD686" s="69"/>
      <c r="BE686" s="80"/>
      <c r="BF686" s="80"/>
      <c r="BG686" s="69"/>
      <c r="BH686" s="69"/>
      <c r="BI686" s="80"/>
      <c r="BJ686" s="80"/>
      <c r="BK686" s="69"/>
      <c r="BL686" s="69"/>
      <c r="BM686" s="80"/>
      <c r="BN686" s="80"/>
      <c r="BO686" s="69"/>
      <c r="BP686" s="69"/>
      <c r="BQ686" s="80"/>
      <c r="BR686" s="80"/>
      <c r="BS686" s="69"/>
      <c r="BT686" s="69"/>
      <c r="BU686" s="80"/>
      <c r="BV686" s="80"/>
      <c r="BW686" s="69"/>
      <c r="BX686" s="69"/>
      <c r="BY686" s="80"/>
      <c r="BZ686" s="80"/>
      <c r="CA686" s="69"/>
      <c r="CB686" s="69"/>
      <c r="CC686" s="80"/>
      <c r="CD686" s="80"/>
      <c r="CE686" s="69"/>
      <c r="CF686" s="69"/>
      <c r="CG686" s="69"/>
      <c r="CH686" s="69"/>
      <c r="CI686" s="69"/>
      <c r="CJ686" s="69"/>
      <c r="CK686" s="68"/>
      <c r="CL686" s="69"/>
      <c r="CM686" s="67"/>
      <c r="CN686" s="67"/>
      <c r="CO686" s="68"/>
      <c r="CP686" s="69"/>
      <c r="CQ686" s="67"/>
      <c r="CR686" s="67"/>
      <c r="CS686" s="81"/>
      <c r="CT686" s="69"/>
      <c r="CU686" s="69"/>
      <c r="CV686" s="69"/>
      <c r="CW686" s="69"/>
      <c r="CX686" s="69"/>
      <c r="CY686" s="69"/>
      <c r="CZ686" s="69"/>
      <c r="DA686" s="69"/>
    </row>
    <row r="687" spans="2:105">
      <c r="B687" s="67"/>
      <c r="C687" s="67"/>
      <c r="D687" s="67"/>
      <c r="E687" s="68"/>
      <c r="F687" s="69"/>
      <c r="G687" s="67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69"/>
      <c r="AE687" s="69"/>
      <c r="AF687" s="69"/>
      <c r="AG687" s="80"/>
      <c r="AH687" s="80"/>
      <c r="AI687" s="69"/>
      <c r="AJ687" s="69"/>
      <c r="AK687" s="80"/>
      <c r="AL687" s="80"/>
      <c r="AM687" s="69"/>
      <c r="AN687" s="69"/>
      <c r="AO687" s="80"/>
      <c r="AP687" s="80"/>
      <c r="AQ687" s="69"/>
      <c r="AR687" s="69"/>
      <c r="AS687" s="80"/>
      <c r="AT687" s="80"/>
      <c r="AU687" s="69"/>
      <c r="AV687" s="69"/>
      <c r="AW687" s="80"/>
      <c r="AX687" s="80"/>
      <c r="AY687" s="69"/>
      <c r="AZ687" s="69"/>
      <c r="BA687" s="80"/>
      <c r="BB687" s="80"/>
      <c r="BC687" s="69"/>
      <c r="BD687" s="69"/>
      <c r="BE687" s="80"/>
      <c r="BF687" s="80"/>
      <c r="BG687" s="69"/>
      <c r="BH687" s="69"/>
      <c r="BI687" s="80"/>
      <c r="BJ687" s="80"/>
      <c r="BK687" s="69"/>
      <c r="BL687" s="69"/>
      <c r="BM687" s="80"/>
      <c r="BN687" s="80"/>
      <c r="BO687" s="69"/>
      <c r="BP687" s="69"/>
      <c r="BQ687" s="80"/>
      <c r="BR687" s="80"/>
      <c r="BS687" s="69"/>
      <c r="BT687" s="69"/>
      <c r="BU687" s="80"/>
      <c r="BV687" s="80"/>
      <c r="BW687" s="69"/>
      <c r="BX687" s="69"/>
      <c r="BY687" s="80"/>
      <c r="BZ687" s="80"/>
      <c r="CA687" s="69"/>
      <c r="CB687" s="69"/>
      <c r="CC687" s="80"/>
      <c r="CD687" s="80"/>
      <c r="CE687" s="69"/>
      <c r="CF687" s="69"/>
      <c r="CG687" s="69"/>
      <c r="CH687" s="69"/>
      <c r="CI687" s="69"/>
      <c r="CJ687" s="69"/>
      <c r="CK687" s="68"/>
      <c r="CL687" s="69"/>
      <c r="CM687" s="67"/>
      <c r="CN687" s="67"/>
      <c r="CO687" s="68"/>
      <c r="CP687" s="69"/>
      <c r="CQ687" s="67"/>
      <c r="CR687" s="67"/>
      <c r="CS687" s="81"/>
      <c r="CT687" s="69"/>
      <c r="CU687" s="69"/>
      <c r="CV687" s="69"/>
      <c r="CW687" s="69"/>
      <c r="CX687" s="69"/>
      <c r="CY687" s="69"/>
      <c r="CZ687" s="69"/>
      <c r="DA687" s="69"/>
    </row>
    <row r="688" spans="2:105">
      <c r="B688" s="67"/>
      <c r="C688" s="67"/>
      <c r="D688" s="67"/>
      <c r="E688" s="68"/>
      <c r="F688" s="69"/>
      <c r="G688" s="67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69"/>
      <c r="AE688" s="69"/>
      <c r="AF688" s="69"/>
      <c r="AG688" s="80"/>
      <c r="AH688" s="80"/>
      <c r="AI688" s="69"/>
      <c r="AJ688" s="69"/>
      <c r="AK688" s="80"/>
      <c r="AL688" s="80"/>
      <c r="AM688" s="69"/>
      <c r="AN688" s="69"/>
      <c r="AO688" s="80"/>
      <c r="AP688" s="80"/>
      <c r="AQ688" s="69"/>
      <c r="AR688" s="69"/>
      <c r="AS688" s="80"/>
      <c r="AT688" s="80"/>
      <c r="AU688" s="69"/>
      <c r="AV688" s="69"/>
      <c r="AW688" s="80"/>
      <c r="AX688" s="80"/>
      <c r="AY688" s="69"/>
      <c r="AZ688" s="69"/>
      <c r="BA688" s="80"/>
      <c r="BB688" s="80"/>
      <c r="BC688" s="69"/>
      <c r="BD688" s="69"/>
      <c r="BE688" s="80"/>
      <c r="BF688" s="80"/>
      <c r="BG688" s="69"/>
      <c r="BH688" s="69"/>
      <c r="BI688" s="80"/>
      <c r="BJ688" s="80"/>
      <c r="BK688" s="69"/>
      <c r="BL688" s="69"/>
      <c r="BM688" s="80"/>
      <c r="BN688" s="80"/>
      <c r="BO688" s="69"/>
      <c r="BP688" s="69"/>
      <c r="BQ688" s="80"/>
      <c r="BR688" s="80"/>
      <c r="BS688" s="69"/>
      <c r="BT688" s="69"/>
      <c r="BU688" s="80"/>
      <c r="BV688" s="80"/>
      <c r="BW688" s="69"/>
      <c r="BX688" s="69"/>
      <c r="BY688" s="80"/>
      <c r="BZ688" s="80"/>
      <c r="CA688" s="69"/>
      <c r="CB688" s="69"/>
      <c r="CC688" s="80"/>
      <c r="CD688" s="80"/>
      <c r="CE688" s="69"/>
      <c r="CF688" s="69"/>
      <c r="CG688" s="69"/>
      <c r="CH688" s="69"/>
      <c r="CI688" s="69"/>
      <c r="CJ688" s="69"/>
      <c r="CK688" s="68"/>
      <c r="CL688" s="69"/>
      <c r="CM688" s="67"/>
      <c r="CN688" s="67"/>
      <c r="CO688" s="68"/>
      <c r="CP688" s="69"/>
      <c r="CQ688" s="67"/>
      <c r="CR688" s="67"/>
      <c r="CS688" s="81"/>
      <c r="CT688" s="69"/>
      <c r="CU688" s="69"/>
      <c r="CV688" s="69"/>
      <c r="CW688" s="69"/>
      <c r="CX688" s="69"/>
      <c r="CY688" s="69"/>
      <c r="CZ688" s="69"/>
      <c r="DA688" s="69"/>
    </row>
    <row r="689" spans="2:105">
      <c r="B689" s="67"/>
      <c r="C689" s="67"/>
      <c r="D689" s="67"/>
      <c r="E689" s="68"/>
      <c r="F689" s="69"/>
      <c r="G689" s="67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69"/>
      <c r="AE689" s="69"/>
      <c r="AF689" s="69"/>
      <c r="AG689" s="80"/>
      <c r="AH689" s="80"/>
      <c r="AI689" s="69"/>
      <c r="AJ689" s="69"/>
      <c r="AK689" s="80"/>
      <c r="AL689" s="80"/>
      <c r="AM689" s="69"/>
      <c r="AN689" s="69"/>
      <c r="AO689" s="80"/>
      <c r="AP689" s="80"/>
      <c r="AQ689" s="69"/>
      <c r="AR689" s="69"/>
      <c r="AS689" s="80"/>
      <c r="AT689" s="80"/>
      <c r="AU689" s="69"/>
      <c r="AV689" s="69"/>
      <c r="AW689" s="80"/>
      <c r="AX689" s="80"/>
      <c r="AY689" s="69"/>
      <c r="AZ689" s="69"/>
      <c r="BA689" s="80"/>
      <c r="BB689" s="80"/>
      <c r="BC689" s="69"/>
      <c r="BD689" s="69"/>
      <c r="BE689" s="80"/>
      <c r="BF689" s="80"/>
      <c r="BG689" s="69"/>
      <c r="BH689" s="69"/>
      <c r="BI689" s="80"/>
      <c r="BJ689" s="80"/>
      <c r="BK689" s="69"/>
      <c r="BL689" s="69"/>
      <c r="BM689" s="80"/>
      <c r="BN689" s="80"/>
      <c r="BO689" s="69"/>
      <c r="BP689" s="69"/>
      <c r="BQ689" s="80"/>
      <c r="BR689" s="80"/>
      <c r="BS689" s="69"/>
      <c r="BT689" s="69"/>
      <c r="BU689" s="80"/>
      <c r="BV689" s="80"/>
      <c r="BW689" s="69"/>
      <c r="BX689" s="69"/>
      <c r="BY689" s="80"/>
      <c r="BZ689" s="80"/>
      <c r="CA689" s="69"/>
      <c r="CB689" s="69"/>
      <c r="CC689" s="80"/>
      <c r="CD689" s="80"/>
      <c r="CE689" s="69"/>
      <c r="CF689" s="69"/>
      <c r="CG689" s="69"/>
      <c r="CH689" s="69"/>
      <c r="CI689" s="69"/>
      <c r="CJ689" s="69"/>
      <c r="CK689" s="68"/>
      <c r="CL689" s="69"/>
      <c r="CM689" s="67"/>
      <c r="CN689" s="67"/>
      <c r="CO689" s="68"/>
      <c r="CP689" s="69"/>
      <c r="CQ689" s="67"/>
      <c r="CR689" s="67"/>
      <c r="CS689" s="81"/>
      <c r="CT689" s="69"/>
      <c r="CU689" s="69"/>
      <c r="CV689" s="69"/>
      <c r="CW689" s="69"/>
      <c r="CX689" s="69"/>
      <c r="CY689" s="69"/>
      <c r="CZ689" s="69"/>
      <c r="DA689" s="69"/>
    </row>
    <row r="690" spans="2:105">
      <c r="B690" s="67"/>
      <c r="C690" s="67"/>
      <c r="D690" s="67"/>
      <c r="E690" s="68"/>
      <c r="F690" s="69"/>
      <c r="G690" s="67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69"/>
      <c r="AE690" s="69"/>
      <c r="AF690" s="69"/>
      <c r="AG690" s="80"/>
      <c r="AH690" s="80"/>
      <c r="AI690" s="69"/>
      <c r="AJ690" s="69"/>
      <c r="AK690" s="80"/>
      <c r="AL690" s="80"/>
      <c r="AM690" s="69"/>
      <c r="AN690" s="69"/>
      <c r="AO690" s="80"/>
      <c r="AP690" s="80"/>
      <c r="AQ690" s="69"/>
      <c r="AR690" s="69"/>
      <c r="AS690" s="80"/>
      <c r="AT690" s="80"/>
      <c r="AU690" s="69"/>
      <c r="AV690" s="69"/>
      <c r="AW690" s="80"/>
      <c r="AX690" s="80"/>
      <c r="AY690" s="69"/>
      <c r="AZ690" s="69"/>
      <c r="BA690" s="80"/>
      <c r="BB690" s="80"/>
      <c r="BC690" s="69"/>
      <c r="BD690" s="69"/>
      <c r="BE690" s="80"/>
      <c r="BF690" s="80"/>
      <c r="BG690" s="69"/>
      <c r="BH690" s="69"/>
      <c r="BI690" s="80"/>
      <c r="BJ690" s="80"/>
      <c r="BK690" s="69"/>
      <c r="BL690" s="69"/>
      <c r="BM690" s="80"/>
      <c r="BN690" s="80"/>
      <c r="BO690" s="69"/>
      <c r="BP690" s="69"/>
      <c r="BQ690" s="80"/>
      <c r="BR690" s="80"/>
      <c r="BS690" s="69"/>
      <c r="BT690" s="69"/>
      <c r="BU690" s="80"/>
      <c r="BV690" s="80"/>
      <c r="BW690" s="69"/>
      <c r="BX690" s="69"/>
      <c r="BY690" s="80"/>
      <c r="BZ690" s="80"/>
      <c r="CA690" s="69"/>
      <c r="CB690" s="69"/>
      <c r="CC690" s="80"/>
      <c r="CD690" s="80"/>
      <c r="CE690" s="69"/>
      <c r="CF690" s="69"/>
      <c r="CG690" s="69"/>
      <c r="CH690" s="69"/>
      <c r="CI690" s="69"/>
      <c r="CJ690" s="69"/>
      <c r="CK690" s="68"/>
      <c r="CL690" s="69"/>
      <c r="CM690" s="67"/>
      <c r="CN690" s="67"/>
      <c r="CO690" s="68"/>
      <c r="CP690" s="69"/>
      <c r="CQ690" s="67"/>
      <c r="CR690" s="67"/>
      <c r="CS690" s="81"/>
      <c r="CT690" s="69"/>
      <c r="CU690" s="69"/>
      <c r="CV690" s="69"/>
      <c r="CW690" s="69"/>
      <c r="CX690" s="69"/>
      <c r="CY690" s="69"/>
      <c r="CZ690" s="69"/>
      <c r="DA690" s="69"/>
    </row>
    <row r="691" spans="2:105">
      <c r="B691" s="67"/>
      <c r="C691" s="67"/>
      <c r="D691" s="67"/>
      <c r="E691" s="68"/>
      <c r="F691" s="69"/>
      <c r="G691" s="67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69"/>
      <c r="AE691" s="69"/>
      <c r="AF691" s="69"/>
      <c r="AG691" s="80"/>
      <c r="AH691" s="80"/>
      <c r="AI691" s="69"/>
      <c r="AJ691" s="69"/>
      <c r="AK691" s="80"/>
      <c r="AL691" s="80"/>
      <c r="AM691" s="69"/>
      <c r="AN691" s="69"/>
      <c r="AO691" s="80"/>
      <c r="AP691" s="80"/>
      <c r="AQ691" s="69"/>
      <c r="AR691" s="69"/>
      <c r="AS691" s="80"/>
      <c r="AT691" s="80"/>
      <c r="AU691" s="69"/>
      <c r="AV691" s="69"/>
      <c r="AW691" s="80"/>
      <c r="AX691" s="80"/>
      <c r="AY691" s="69"/>
      <c r="AZ691" s="69"/>
      <c r="BA691" s="80"/>
      <c r="BB691" s="80"/>
      <c r="BC691" s="69"/>
      <c r="BD691" s="69"/>
      <c r="BE691" s="80"/>
      <c r="BF691" s="80"/>
      <c r="BG691" s="69"/>
      <c r="BH691" s="69"/>
      <c r="BI691" s="80"/>
      <c r="BJ691" s="80"/>
      <c r="BK691" s="69"/>
      <c r="BL691" s="69"/>
      <c r="BM691" s="80"/>
      <c r="BN691" s="80"/>
      <c r="BO691" s="69"/>
      <c r="BP691" s="69"/>
      <c r="BQ691" s="80"/>
      <c r="BR691" s="80"/>
      <c r="BS691" s="69"/>
      <c r="BT691" s="69"/>
      <c r="BU691" s="80"/>
      <c r="BV691" s="80"/>
      <c r="BW691" s="69"/>
      <c r="BX691" s="69"/>
      <c r="BY691" s="80"/>
      <c r="BZ691" s="80"/>
      <c r="CA691" s="69"/>
      <c r="CB691" s="69"/>
      <c r="CC691" s="80"/>
      <c r="CD691" s="80"/>
      <c r="CE691" s="69"/>
      <c r="CF691" s="69"/>
      <c r="CG691" s="69"/>
      <c r="CH691" s="69"/>
      <c r="CI691" s="69"/>
      <c r="CJ691" s="69"/>
      <c r="CK691" s="68"/>
      <c r="CL691" s="69"/>
      <c r="CM691" s="67"/>
      <c r="CN691" s="67"/>
      <c r="CO691" s="68"/>
      <c r="CP691" s="69"/>
      <c r="CQ691" s="67"/>
      <c r="CR691" s="67"/>
      <c r="CS691" s="81"/>
      <c r="CT691" s="69"/>
      <c r="CU691" s="69"/>
      <c r="CV691" s="69"/>
      <c r="CW691" s="69"/>
      <c r="CX691" s="69"/>
      <c r="CY691" s="69"/>
      <c r="CZ691" s="69"/>
      <c r="DA691" s="69"/>
    </row>
    <row r="692" spans="2:105">
      <c r="B692" s="67"/>
      <c r="C692" s="67"/>
      <c r="D692" s="67"/>
      <c r="E692" s="68"/>
      <c r="F692" s="69"/>
      <c r="G692" s="67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69"/>
      <c r="AE692" s="69"/>
      <c r="AF692" s="69"/>
      <c r="AG692" s="80"/>
      <c r="AH692" s="80"/>
      <c r="AI692" s="69"/>
      <c r="AJ692" s="69"/>
      <c r="AK692" s="80"/>
      <c r="AL692" s="80"/>
      <c r="AM692" s="69"/>
      <c r="AN692" s="69"/>
      <c r="AO692" s="80"/>
      <c r="AP692" s="80"/>
      <c r="AQ692" s="69"/>
      <c r="AR692" s="69"/>
      <c r="AS692" s="80"/>
      <c r="AT692" s="80"/>
      <c r="AU692" s="69"/>
      <c r="AV692" s="69"/>
      <c r="AW692" s="80"/>
      <c r="AX692" s="80"/>
      <c r="AY692" s="69"/>
      <c r="AZ692" s="69"/>
      <c r="BA692" s="80"/>
      <c r="BB692" s="80"/>
      <c r="BC692" s="69"/>
      <c r="BD692" s="69"/>
      <c r="BE692" s="80"/>
      <c r="BF692" s="80"/>
      <c r="BG692" s="69"/>
      <c r="BH692" s="69"/>
      <c r="BI692" s="80"/>
      <c r="BJ692" s="80"/>
      <c r="BK692" s="69"/>
      <c r="BL692" s="69"/>
      <c r="BM692" s="80"/>
      <c r="BN692" s="80"/>
      <c r="BO692" s="69"/>
      <c r="BP692" s="69"/>
      <c r="BQ692" s="80"/>
      <c r="BR692" s="80"/>
      <c r="BS692" s="69"/>
      <c r="BT692" s="69"/>
      <c r="BU692" s="80"/>
      <c r="BV692" s="80"/>
      <c r="BW692" s="69"/>
      <c r="BX692" s="69"/>
      <c r="BY692" s="80"/>
      <c r="BZ692" s="80"/>
      <c r="CA692" s="69"/>
      <c r="CB692" s="69"/>
      <c r="CC692" s="80"/>
      <c r="CD692" s="80"/>
      <c r="CE692" s="69"/>
      <c r="CF692" s="69"/>
      <c r="CG692" s="69"/>
      <c r="CH692" s="69"/>
      <c r="CI692" s="69"/>
      <c r="CJ692" s="69"/>
      <c r="CK692" s="68"/>
      <c r="CL692" s="69"/>
      <c r="CM692" s="67"/>
      <c r="CN692" s="67"/>
      <c r="CO692" s="68"/>
      <c r="CP692" s="69"/>
      <c r="CQ692" s="67"/>
      <c r="CR692" s="67"/>
      <c r="CS692" s="81"/>
      <c r="CT692" s="69"/>
      <c r="CU692" s="69"/>
      <c r="CV692" s="69"/>
      <c r="CW692" s="69"/>
      <c r="CX692" s="69"/>
      <c r="CY692" s="69"/>
      <c r="CZ692" s="69"/>
      <c r="DA692" s="69"/>
    </row>
    <row r="693" spans="2:105">
      <c r="B693" s="67"/>
      <c r="C693" s="67"/>
      <c r="D693" s="67"/>
      <c r="E693" s="68"/>
      <c r="F693" s="69"/>
      <c r="G693" s="67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69"/>
      <c r="AE693" s="69"/>
      <c r="AF693" s="69"/>
      <c r="AG693" s="80"/>
      <c r="AH693" s="80"/>
      <c r="AI693" s="69"/>
      <c r="AJ693" s="69"/>
      <c r="AK693" s="80"/>
      <c r="AL693" s="80"/>
      <c r="AM693" s="69"/>
      <c r="AN693" s="69"/>
      <c r="AO693" s="80"/>
      <c r="AP693" s="80"/>
      <c r="AQ693" s="69"/>
      <c r="AR693" s="69"/>
      <c r="AS693" s="80"/>
      <c r="AT693" s="80"/>
      <c r="AU693" s="69"/>
      <c r="AV693" s="69"/>
      <c r="AW693" s="80"/>
      <c r="AX693" s="80"/>
      <c r="AY693" s="69"/>
      <c r="AZ693" s="69"/>
      <c r="BA693" s="80"/>
      <c r="BB693" s="80"/>
      <c r="BC693" s="69"/>
      <c r="BD693" s="69"/>
      <c r="BE693" s="80"/>
      <c r="BF693" s="80"/>
      <c r="BG693" s="69"/>
      <c r="BH693" s="69"/>
      <c r="BI693" s="80"/>
      <c r="BJ693" s="80"/>
      <c r="BK693" s="69"/>
      <c r="BL693" s="69"/>
      <c r="BM693" s="80"/>
      <c r="BN693" s="80"/>
      <c r="BO693" s="69"/>
      <c r="BP693" s="69"/>
      <c r="BQ693" s="80"/>
      <c r="BR693" s="80"/>
      <c r="BS693" s="69"/>
      <c r="BT693" s="69"/>
      <c r="BU693" s="80"/>
      <c r="BV693" s="80"/>
      <c r="BW693" s="69"/>
      <c r="BX693" s="69"/>
      <c r="BY693" s="80"/>
      <c r="BZ693" s="80"/>
      <c r="CA693" s="69"/>
      <c r="CB693" s="69"/>
      <c r="CC693" s="80"/>
      <c r="CD693" s="80"/>
      <c r="CE693" s="69"/>
      <c r="CF693" s="69"/>
      <c r="CG693" s="69"/>
      <c r="CH693" s="69"/>
      <c r="CI693" s="69"/>
      <c r="CJ693" s="69"/>
      <c r="CK693" s="68"/>
      <c r="CL693" s="69"/>
      <c r="CM693" s="67"/>
      <c r="CN693" s="67"/>
      <c r="CO693" s="68"/>
      <c r="CP693" s="69"/>
      <c r="CQ693" s="67"/>
      <c r="CR693" s="67"/>
      <c r="CS693" s="81"/>
      <c r="CT693" s="69"/>
      <c r="CU693" s="69"/>
      <c r="CV693" s="69"/>
      <c r="CW693" s="69"/>
      <c r="CX693" s="69"/>
      <c r="CY693" s="69"/>
      <c r="CZ693" s="69"/>
      <c r="DA693" s="69"/>
    </row>
    <row r="694" spans="2:105">
      <c r="B694" s="67"/>
      <c r="C694" s="67"/>
      <c r="D694" s="67"/>
      <c r="E694" s="68"/>
      <c r="F694" s="69"/>
      <c r="G694" s="67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69"/>
      <c r="AE694" s="69"/>
      <c r="AF694" s="69"/>
      <c r="AG694" s="80"/>
      <c r="AH694" s="80"/>
      <c r="AI694" s="69"/>
      <c r="AJ694" s="69"/>
      <c r="AK694" s="80"/>
      <c r="AL694" s="80"/>
      <c r="AM694" s="69"/>
      <c r="AN694" s="69"/>
      <c r="AO694" s="80"/>
      <c r="AP694" s="80"/>
      <c r="AQ694" s="69"/>
      <c r="AR694" s="69"/>
      <c r="AS694" s="80"/>
      <c r="AT694" s="80"/>
      <c r="AU694" s="69"/>
      <c r="AV694" s="69"/>
      <c r="AW694" s="80"/>
      <c r="AX694" s="80"/>
      <c r="AY694" s="69"/>
      <c r="AZ694" s="69"/>
      <c r="BA694" s="80"/>
      <c r="BB694" s="80"/>
      <c r="BC694" s="69"/>
      <c r="BD694" s="69"/>
      <c r="BE694" s="80"/>
      <c r="BF694" s="80"/>
      <c r="BG694" s="69"/>
      <c r="BH694" s="69"/>
      <c r="BI694" s="80"/>
      <c r="BJ694" s="80"/>
      <c r="BK694" s="69"/>
      <c r="BL694" s="69"/>
      <c r="BM694" s="80"/>
      <c r="BN694" s="80"/>
      <c r="BO694" s="69"/>
      <c r="BP694" s="69"/>
      <c r="BQ694" s="80"/>
      <c r="BR694" s="80"/>
      <c r="BS694" s="69"/>
      <c r="BT694" s="69"/>
      <c r="BU694" s="80"/>
      <c r="BV694" s="80"/>
      <c r="BW694" s="69"/>
      <c r="BX694" s="69"/>
      <c r="BY694" s="80"/>
      <c r="BZ694" s="80"/>
      <c r="CA694" s="69"/>
      <c r="CB694" s="69"/>
      <c r="CC694" s="80"/>
      <c r="CD694" s="80"/>
      <c r="CE694" s="69"/>
      <c r="CF694" s="69"/>
      <c r="CG694" s="69"/>
      <c r="CH694" s="69"/>
      <c r="CI694" s="69"/>
      <c r="CJ694" s="69"/>
      <c r="CK694" s="68"/>
      <c r="CL694" s="69"/>
      <c r="CM694" s="67"/>
      <c r="CN694" s="67"/>
      <c r="CO694" s="68"/>
      <c r="CP694" s="69"/>
      <c r="CQ694" s="67"/>
      <c r="CR694" s="67"/>
      <c r="CS694" s="81"/>
      <c r="CT694" s="69"/>
      <c r="CU694" s="69"/>
      <c r="CV694" s="69"/>
      <c r="CW694" s="69"/>
      <c r="CX694" s="69"/>
      <c r="CY694" s="69"/>
      <c r="CZ694" s="69"/>
      <c r="DA694" s="69"/>
    </row>
    <row r="695" spans="2:105">
      <c r="B695" s="67"/>
      <c r="C695" s="67"/>
      <c r="D695" s="67"/>
      <c r="E695" s="68"/>
      <c r="F695" s="69"/>
      <c r="G695" s="67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69"/>
      <c r="AE695" s="69"/>
      <c r="AF695" s="69"/>
      <c r="AG695" s="80"/>
      <c r="AH695" s="80"/>
      <c r="AI695" s="69"/>
      <c r="AJ695" s="69"/>
      <c r="AK695" s="80"/>
      <c r="AL695" s="80"/>
      <c r="AM695" s="69"/>
      <c r="AN695" s="69"/>
      <c r="AO695" s="80"/>
      <c r="AP695" s="80"/>
      <c r="AQ695" s="69"/>
      <c r="AR695" s="69"/>
      <c r="AS695" s="80"/>
      <c r="AT695" s="80"/>
      <c r="AU695" s="69"/>
      <c r="AV695" s="69"/>
      <c r="AW695" s="80"/>
      <c r="AX695" s="80"/>
      <c r="AY695" s="69"/>
      <c r="AZ695" s="69"/>
      <c r="BA695" s="80"/>
      <c r="BB695" s="80"/>
      <c r="BC695" s="69"/>
      <c r="BD695" s="69"/>
      <c r="BE695" s="80"/>
      <c r="BF695" s="80"/>
      <c r="BG695" s="69"/>
      <c r="BH695" s="69"/>
      <c r="BI695" s="80"/>
      <c r="BJ695" s="80"/>
      <c r="BK695" s="69"/>
      <c r="BL695" s="69"/>
      <c r="BM695" s="80"/>
      <c r="BN695" s="80"/>
      <c r="BO695" s="69"/>
      <c r="BP695" s="69"/>
      <c r="BQ695" s="80"/>
      <c r="BR695" s="80"/>
      <c r="BS695" s="69"/>
      <c r="BT695" s="69"/>
      <c r="BU695" s="80"/>
      <c r="BV695" s="80"/>
      <c r="BW695" s="69"/>
      <c r="BX695" s="69"/>
      <c r="BY695" s="80"/>
      <c r="BZ695" s="80"/>
      <c r="CA695" s="69"/>
      <c r="CB695" s="69"/>
      <c r="CC695" s="80"/>
      <c r="CD695" s="80"/>
      <c r="CE695" s="69"/>
      <c r="CF695" s="69"/>
      <c r="CG695" s="69"/>
      <c r="CH695" s="69"/>
      <c r="CI695" s="69"/>
      <c r="CJ695" s="69"/>
      <c r="CK695" s="68"/>
      <c r="CL695" s="69"/>
      <c r="CM695" s="67"/>
      <c r="CN695" s="67"/>
      <c r="CO695" s="68"/>
      <c r="CP695" s="69"/>
      <c r="CQ695" s="67"/>
      <c r="CR695" s="67"/>
      <c r="CS695" s="81"/>
      <c r="CT695" s="69"/>
      <c r="CU695" s="69"/>
      <c r="CV695" s="69"/>
      <c r="CW695" s="69"/>
      <c r="CX695" s="69"/>
      <c r="CY695" s="69"/>
      <c r="CZ695" s="69"/>
      <c r="DA695" s="69"/>
    </row>
    <row r="696" spans="2:105">
      <c r="B696" s="67"/>
      <c r="C696" s="67"/>
      <c r="D696" s="67"/>
      <c r="E696" s="68"/>
      <c r="F696" s="69"/>
      <c r="G696" s="67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69"/>
      <c r="AE696" s="69"/>
      <c r="AF696" s="69"/>
      <c r="AG696" s="80"/>
      <c r="AH696" s="80"/>
      <c r="AI696" s="69"/>
      <c r="AJ696" s="69"/>
      <c r="AK696" s="80"/>
      <c r="AL696" s="80"/>
      <c r="AM696" s="69"/>
      <c r="AN696" s="69"/>
      <c r="AO696" s="80"/>
      <c r="AP696" s="80"/>
      <c r="AQ696" s="69"/>
      <c r="AR696" s="69"/>
      <c r="AS696" s="80"/>
      <c r="AT696" s="80"/>
      <c r="AU696" s="69"/>
      <c r="AV696" s="69"/>
      <c r="AW696" s="80"/>
      <c r="AX696" s="80"/>
      <c r="AY696" s="69"/>
      <c r="AZ696" s="69"/>
      <c r="BA696" s="80"/>
      <c r="BB696" s="80"/>
      <c r="BC696" s="69"/>
      <c r="BD696" s="69"/>
      <c r="BE696" s="80"/>
      <c r="BF696" s="80"/>
      <c r="BG696" s="69"/>
      <c r="BH696" s="69"/>
      <c r="BI696" s="80"/>
      <c r="BJ696" s="80"/>
      <c r="BK696" s="69"/>
      <c r="BL696" s="69"/>
      <c r="BM696" s="80"/>
      <c r="BN696" s="80"/>
      <c r="BO696" s="69"/>
      <c r="BP696" s="69"/>
      <c r="BQ696" s="80"/>
      <c r="BR696" s="80"/>
      <c r="BS696" s="69"/>
      <c r="BT696" s="69"/>
      <c r="BU696" s="80"/>
      <c r="BV696" s="80"/>
      <c r="BW696" s="69"/>
      <c r="BX696" s="69"/>
      <c r="BY696" s="80"/>
      <c r="BZ696" s="80"/>
      <c r="CA696" s="69"/>
      <c r="CB696" s="69"/>
      <c r="CC696" s="80"/>
      <c r="CD696" s="80"/>
      <c r="CE696" s="69"/>
      <c r="CF696" s="69"/>
      <c r="CG696" s="69"/>
      <c r="CH696" s="69"/>
      <c r="CI696" s="69"/>
      <c r="CJ696" s="69"/>
      <c r="CK696" s="68"/>
      <c r="CL696" s="69"/>
      <c r="CM696" s="67"/>
      <c r="CN696" s="67"/>
      <c r="CO696" s="68"/>
      <c r="CP696" s="69"/>
      <c r="CQ696" s="67"/>
      <c r="CR696" s="67"/>
      <c r="CS696" s="81"/>
      <c r="CT696" s="69"/>
      <c r="CU696" s="69"/>
      <c r="CV696" s="69"/>
      <c r="CW696" s="69"/>
      <c r="CX696" s="69"/>
      <c r="CY696" s="69"/>
      <c r="CZ696" s="69"/>
      <c r="DA696" s="69"/>
    </row>
    <row r="697" spans="2:105">
      <c r="B697" s="67"/>
      <c r="C697" s="67"/>
      <c r="D697" s="67"/>
      <c r="E697" s="68"/>
      <c r="F697" s="69"/>
      <c r="G697" s="67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69"/>
      <c r="AE697" s="69"/>
      <c r="AF697" s="69"/>
      <c r="AG697" s="80"/>
      <c r="AH697" s="80"/>
      <c r="AI697" s="69"/>
      <c r="AJ697" s="69"/>
      <c r="AK697" s="80"/>
      <c r="AL697" s="80"/>
      <c r="AM697" s="69"/>
      <c r="AN697" s="69"/>
      <c r="AO697" s="80"/>
      <c r="AP697" s="80"/>
      <c r="AQ697" s="69"/>
      <c r="AR697" s="69"/>
      <c r="AS697" s="80"/>
      <c r="AT697" s="80"/>
      <c r="AU697" s="69"/>
      <c r="AV697" s="69"/>
      <c r="AW697" s="80"/>
      <c r="AX697" s="80"/>
      <c r="AY697" s="69"/>
      <c r="AZ697" s="69"/>
      <c r="BA697" s="80"/>
      <c r="BB697" s="80"/>
      <c r="BC697" s="69"/>
      <c r="BD697" s="69"/>
      <c r="BE697" s="80"/>
      <c r="BF697" s="80"/>
      <c r="BG697" s="69"/>
      <c r="BH697" s="69"/>
      <c r="BI697" s="80"/>
      <c r="BJ697" s="80"/>
      <c r="BK697" s="69"/>
      <c r="BL697" s="69"/>
      <c r="BM697" s="80"/>
      <c r="BN697" s="80"/>
      <c r="BO697" s="69"/>
      <c r="BP697" s="69"/>
      <c r="BQ697" s="80"/>
      <c r="BR697" s="80"/>
      <c r="BS697" s="69"/>
      <c r="BT697" s="69"/>
      <c r="BU697" s="80"/>
      <c r="BV697" s="80"/>
      <c r="BW697" s="69"/>
      <c r="BX697" s="69"/>
      <c r="BY697" s="80"/>
      <c r="BZ697" s="80"/>
      <c r="CA697" s="69"/>
      <c r="CB697" s="69"/>
      <c r="CC697" s="80"/>
      <c r="CD697" s="80"/>
      <c r="CE697" s="69"/>
      <c r="CF697" s="69"/>
      <c r="CG697" s="69"/>
      <c r="CH697" s="69"/>
      <c r="CI697" s="69"/>
      <c r="CJ697" s="69"/>
      <c r="CK697" s="68"/>
      <c r="CL697" s="69"/>
      <c r="CM697" s="67"/>
      <c r="CN697" s="67"/>
      <c r="CO697" s="68"/>
      <c r="CP697" s="69"/>
      <c r="CQ697" s="67"/>
      <c r="CR697" s="67"/>
      <c r="CS697" s="81"/>
      <c r="CT697" s="69"/>
      <c r="CU697" s="69"/>
      <c r="CV697" s="69"/>
      <c r="CW697" s="69"/>
      <c r="CX697" s="69"/>
      <c r="CY697" s="69"/>
      <c r="CZ697" s="69"/>
      <c r="DA697" s="69"/>
    </row>
    <row r="698" spans="2:105">
      <c r="B698" s="67"/>
      <c r="C698" s="67"/>
      <c r="D698" s="67"/>
      <c r="E698" s="68"/>
      <c r="F698" s="69"/>
      <c r="G698" s="67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69"/>
      <c r="AE698" s="69"/>
      <c r="AF698" s="69"/>
      <c r="AG698" s="80"/>
      <c r="AH698" s="80"/>
      <c r="AI698" s="69"/>
      <c r="AJ698" s="69"/>
      <c r="AK698" s="80"/>
      <c r="AL698" s="80"/>
      <c r="AM698" s="69"/>
      <c r="AN698" s="69"/>
      <c r="AO698" s="80"/>
      <c r="AP698" s="80"/>
      <c r="AQ698" s="69"/>
      <c r="AR698" s="69"/>
      <c r="AS698" s="80"/>
      <c r="AT698" s="80"/>
      <c r="AU698" s="69"/>
      <c r="AV698" s="69"/>
      <c r="AW698" s="80"/>
      <c r="AX698" s="80"/>
      <c r="AY698" s="69"/>
      <c r="AZ698" s="69"/>
      <c r="BA698" s="80"/>
      <c r="BB698" s="80"/>
      <c r="BC698" s="69"/>
      <c r="BD698" s="69"/>
      <c r="BE698" s="80"/>
      <c r="BF698" s="80"/>
      <c r="BG698" s="69"/>
      <c r="BH698" s="69"/>
      <c r="BI698" s="80"/>
      <c r="BJ698" s="80"/>
      <c r="BK698" s="69"/>
      <c r="BL698" s="69"/>
      <c r="BM698" s="80"/>
      <c r="BN698" s="80"/>
      <c r="BO698" s="69"/>
      <c r="BP698" s="69"/>
      <c r="BQ698" s="80"/>
      <c r="BR698" s="80"/>
      <c r="BS698" s="69"/>
      <c r="BT698" s="69"/>
      <c r="BU698" s="80"/>
      <c r="BV698" s="80"/>
      <c r="BW698" s="69"/>
      <c r="BX698" s="69"/>
      <c r="BY698" s="80"/>
      <c r="BZ698" s="80"/>
      <c r="CA698" s="69"/>
      <c r="CB698" s="69"/>
      <c r="CC698" s="80"/>
      <c r="CD698" s="80"/>
      <c r="CE698" s="69"/>
      <c r="CF698" s="69"/>
      <c r="CG698" s="69"/>
      <c r="CH698" s="69"/>
      <c r="CI698" s="69"/>
      <c r="CJ698" s="69"/>
      <c r="CK698" s="68"/>
      <c r="CL698" s="69"/>
      <c r="CM698" s="67"/>
      <c r="CN698" s="67"/>
      <c r="CO698" s="68"/>
      <c r="CP698" s="69"/>
      <c r="CQ698" s="67"/>
      <c r="CR698" s="67"/>
      <c r="CS698" s="81"/>
      <c r="CT698" s="69"/>
      <c r="CU698" s="69"/>
      <c r="CV698" s="69"/>
      <c r="CW698" s="69"/>
      <c r="CX698" s="69"/>
      <c r="CY698" s="69"/>
      <c r="CZ698" s="69"/>
      <c r="DA698" s="69"/>
    </row>
    <row r="699" spans="2:105">
      <c r="B699" s="67"/>
      <c r="C699" s="67"/>
      <c r="D699" s="67"/>
      <c r="E699" s="68"/>
      <c r="F699" s="69"/>
      <c r="G699" s="67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69"/>
      <c r="AE699" s="69"/>
      <c r="AF699" s="69"/>
      <c r="AG699" s="80"/>
      <c r="AH699" s="80"/>
      <c r="AI699" s="69"/>
      <c r="AJ699" s="69"/>
      <c r="AK699" s="80"/>
      <c r="AL699" s="80"/>
      <c r="AM699" s="69"/>
      <c r="AN699" s="69"/>
      <c r="AO699" s="80"/>
      <c r="AP699" s="80"/>
      <c r="AQ699" s="69"/>
      <c r="AR699" s="69"/>
      <c r="AS699" s="80"/>
      <c r="AT699" s="80"/>
      <c r="AU699" s="69"/>
      <c r="AV699" s="69"/>
      <c r="AW699" s="80"/>
      <c r="AX699" s="80"/>
      <c r="AY699" s="69"/>
      <c r="AZ699" s="69"/>
      <c r="BA699" s="80"/>
      <c r="BB699" s="80"/>
      <c r="BC699" s="69"/>
      <c r="BD699" s="69"/>
      <c r="BE699" s="80"/>
      <c r="BF699" s="80"/>
      <c r="BG699" s="69"/>
      <c r="BH699" s="69"/>
      <c r="BI699" s="80"/>
      <c r="BJ699" s="80"/>
      <c r="BK699" s="69"/>
      <c r="BL699" s="69"/>
      <c r="BM699" s="80"/>
      <c r="BN699" s="80"/>
      <c r="BO699" s="69"/>
      <c r="BP699" s="69"/>
      <c r="BQ699" s="80"/>
      <c r="BR699" s="80"/>
      <c r="BS699" s="69"/>
      <c r="BT699" s="69"/>
      <c r="BU699" s="80"/>
      <c r="BV699" s="80"/>
      <c r="BW699" s="69"/>
      <c r="BX699" s="69"/>
      <c r="BY699" s="80"/>
      <c r="BZ699" s="80"/>
      <c r="CA699" s="69"/>
      <c r="CB699" s="69"/>
      <c r="CC699" s="80"/>
      <c r="CD699" s="80"/>
      <c r="CE699" s="69"/>
      <c r="CF699" s="69"/>
      <c r="CG699" s="69"/>
      <c r="CH699" s="69"/>
      <c r="CI699" s="69"/>
      <c r="CJ699" s="69"/>
      <c r="CK699" s="68"/>
      <c r="CL699" s="69"/>
      <c r="CM699" s="67"/>
      <c r="CN699" s="67"/>
      <c r="CO699" s="68"/>
      <c r="CP699" s="69"/>
      <c r="CQ699" s="67"/>
      <c r="CR699" s="67"/>
      <c r="CS699" s="81"/>
      <c r="CT699" s="69"/>
      <c r="CU699" s="69"/>
      <c r="CV699" s="69"/>
      <c r="CW699" s="69"/>
      <c r="CX699" s="69"/>
      <c r="CY699" s="69"/>
      <c r="CZ699" s="69"/>
      <c r="DA699" s="69"/>
    </row>
    <row r="700" spans="2:105">
      <c r="B700" s="67"/>
      <c r="C700" s="67"/>
      <c r="D700" s="67"/>
      <c r="E700" s="68"/>
      <c r="F700" s="69"/>
      <c r="G700" s="67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69"/>
      <c r="AE700" s="69"/>
      <c r="AF700" s="69"/>
      <c r="AG700" s="80"/>
      <c r="AH700" s="80"/>
      <c r="AI700" s="69"/>
      <c r="AJ700" s="69"/>
      <c r="AK700" s="80"/>
      <c r="AL700" s="80"/>
      <c r="AM700" s="69"/>
      <c r="AN700" s="69"/>
      <c r="AO700" s="80"/>
      <c r="AP700" s="80"/>
      <c r="AQ700" s="69"/>
      <c r="AR700" s="69"/>
      <c r="AS700" s="80"/>
      <c r="AT700" s="80"/>
      <c r="AU700" s="69"/>
      <c r="AV700" s="69"/>
      <c r="AW700" s="80"/>
      <c r="AX700" s="80"/>
      <c r="AY700" s="69"/>
      <c r="AZ700" s="69"/>
      <c r="BA700" s="80"/>
      <c r="BB700" s="80"/>
      <c r="BC700" s="69"/>
      <c r="BD700" s="69"/>
      <c r="BE700" s="80"/>
      <c r="BF700" s="80"/>
      <c r="BG700" s="69"/>
      <c r="BH700" s="69"/>
      <c r="BI700" s="80"/>
      <c r="BJ700" s="80"/>
      <c r="BK700" s="69"/>
      <c r="BL700" s="69"/>
      <c r="BM700" s="80"/>
      <c r="BN700" s="80"/>
      <c r="BO700" s="69"/>
      <c r="BP700" s="69"/>
      <c r="BQ700" s="80"/>
      <c r="BR700" s="80"/>
      <c r="BS700" s="69"/>
      <c r="BT700" s="69"/>
      <c r="BU700" s="80"/>
      <c r="BV700" s="80"/>
      <c r="BW700" s="69"/>
      <c r="BX700" s="69"/>
      <c r="BY700" s="80"/>
      <c r="BZ700" s="80"/>
      <c r="CA700" s="69"/>
      <c r="CB700" s="69"/>
      <c r="CC700" s="80"/>
      <c r="CD700" s="80"/>
      <c r="CE700" s="69"/>
      <c r="CF700" s="69"/>
      <c r="CG700" s="69"/>
      <c r="CH700" s="69"/>
      <c r="CI700" s="69"/>
      <c r="CJ700" s="69"/>
      <c r="CK700" s="68"/>
      <c r="CL700" s="69"/>
      <c r="CM700" s="67"/>
      <c r="CN700" s="67"/>
      <c r="CO700" s="68"/>
      <c r="CP700" s="69"/>
      <c r="CQ700" s="67"/>
      <c r="CR700" s="67"/>
      <c r="CS700" s="81"/>
      <c r="CT700" s="69"/>
      <c r="CU700" s="69"/>
      <c r="CV700" s="69"/>
      <c r="CW700" s="69"/>
      <c r="CX700" s="69"/>
      <c r="CY700" s="69"/>
      <c r="CZ700" s="69"/>
      <c r="DA700" s="69"/>
    </row>
    <row r="701" spans="2:105">
      <c r="B701" s="67"/>
      <c r="C701" s="67"/>
      <c r="D701" s="67"/>
      <c r="E701" s="68"/>
      <c r="F701" s="69"/>
      <c r="G701" s="67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69"/>
      <c r="AE701" s="69"/>
      <c r="AF701" s="69"/>
      <c r="AG701" s="80"/>
      <c r="AH701" s="80"/>
      <c r="AI701" s="69"/>
      <c r="AJ701" s="69"/>
      <c r="AK701" s="80"/>
      <c r="AL701" s="80"/>
      <c r="AM701" s="69"/>
      <c r="AN701" s="69"/>
      <c r="AO701" s="80"/>
      <c r="AP701" s="80"/>
      <c r="AQ701" s="69"/>
      <c r="AR701" s="69"/>
      <c r="AS701" s="80"/>
      <c r="AT701" s="80"/>
      <c r="AU701" s="69"/>
      <c r="AV701" s="69"/>
      <c r="AW701" s="80"/>
      <c r="AX701" s="80"/>
      <c r="AY701" s="69"/>
      <c r="AZ701" s="69"/>
      <c r="BA701" s="80"/>
      <c r="BB701" s="80"/>
      <c r="BC701" s="69"/>
      <c r="BD701" s="69"/>
      <c r="BE701" s="80"/>
      <c r="BF701" s="80"/>
      <c r="BG701" s="69"/>
      <c r="BH701" s="69"/>
      <c r="BI701" s="80"/>
      <c r="BJ701" s="80"/>
      <c r="BK701" s="69"/>
      <c r="BL701" s="69"/>
      <c r="BM701" s="80"/>
      <c r="BN701" s="80"/>
      <c r="BO701" s="69"/>
      <c r="BP701" s="69"/>
      <c r="BQ701" s="80"/>
      <c r="BR701" s="80"/>
      <c r="BS701" s="69"/>
      <c r="BT701" s="69"/>
      <c r="BU701" s="80"/>
      <c r="BV701" s="80"/>
      <c r="BW701" s="69"/>
      <c r="BX701" s="69"/>
      <c r="BY701" s="80"/>
      <c r="BZ701" s="80"/>
      <c r="CA701" s="69"/>
      <c r="CB701" s="69"/>
      <c r="CC701" s="80"/>
      <c r="CD701" s="80"/>
      <c r="CE701" s="69"/>
      <c r="CF701" s="69"/>
      <c r="CG701" s="69"/>
      <c r="CH701" s="69"/>
      <c r="CI701" s="69"/>
      <c r="CJ701" s="69"/>
      <c r="CK701" s="68"/>
      <c r="CL701" s="69"/>
      <c r="CM701" s="67"/>
      <c r="CN701" s="67"/>
      <c r="CO701" s="68"/>
      <c r="CP701" s="69"/>
      <c r="CQ701" s="67"/>
      <c r="CR701" s="67"/>
      <c r="CS701" s="81"/>
      <c r="CT701" s="69"/>
      <c r="CU701" s="69"/>
      <c r="CV701" s="69"/>
      <c r="CW701" s="69"/>
      <c r="CX701" s="69"/>
      <c r="CY701" s="69"/>
      <c r="CZ701" s="69"/>
      <c r="DA701" s="69"/>
    </row>
    <row r="702" spans="2:105">
      <c r="B702" s="67"/>
      <c r="C702" s="67"/>
      <c r="D702" s="67"/>
      <c r="E702" s="68"/>
      <c r="F702" s="69"/>
      <c r="G702" s="67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69"/>
      <c r="AE702" s="69"/>
      <c r="AF702" s="69"/>
      <c r="AG702" s="80"/>
      <c r="AH702" s="80"/>
      <c r="AI702" s="69"/>
      <c r="AJ702" s="69"/>
      <c r="AK702" s="80"/>
      <c r="AL702" s="80"/>
      <c r="AM702" s="69"/>
      <c r="AN702" s="69"/>
      <c r="AO702" s="80"/>
      <c r="AP702" s="80"/>
      <c r="AQ702" s="69"/>
      <c r="AR702" s="69"/>
      <c r="AS702" s="80"/>
      <c r="AT702" s="80"/>
      <c r="AU702" s="69"/>
      <c r="AV702" s="69"/>
      <c r="AW702" s="80"/>
      <c r="AX702" s="80"/>
      <c r="AY702" s="69"/>
      <c r="AZ702" s="69"/>
      <c r="BA702" s="80"/>
      <c r="BB702" s="80"/>
      <c r="BC702" s="69"/>
      <c r="BD702" s="69"/>
      <c r="BE702" s="80"/>
      <c r="BF702" s="80"/>
      <c r="BG702" s="69"/>
      <c r="BH702" s="69"/>
      <c r="BI702" s="80"/>
      <c r="BJ702" s="80"/>
      <c r="BK702" s="69"/>
      <c r="BL702" s="69"/>
      <c r="BM702" s="80"/>
      <c r="BN702" s="80"/>
      <c r="BO702" s="69"/>
      <c r="BP702" s="69"/>
      <c r="BQ702" s="80"/>
      <c r="BR702" s="80"/>
      <c r="BS702" s="69"/>
      <c r="BT702" s="69"/>
      <c r="BU702" s="80"/>
      <c r="BV702" s="80"/>
      <c r="BW702" s="69"/>
      <c r="BX702" s="69"/>
      <c r="BY702" s="80"/>
      <c r="BZ702" s="80"/>
      <c r="CA702" s="69"/>
      <c r="CB702" s="69"/>
      <c r="CC702" s="80"/>
      <c r="CD702" s="80"/>
      <c r="CE702" s="69"/>
      <c r="CF702" s="69"/>
      <c r="CG702" s="69"/>
      <c r="CH702" s="69"/>
      <c r="CI702" s="69"/>
      <c r="CJ702" s="69"/>
      <c r="CK702" s="68"/>
      <c r="CL702" s="69"/>
      <c r="CM702" s="67"/>
      <c r="CN702" s="67"/>
      <c r="CO702" s="68"/>
      <c r="CP702" s="69"/>
      <c r="CQ702" s="67"/>
      <c r="CR702" s="67"/>
      <c r="CS702" s="81"/>
      <c r="CT702" s="69"/>
      <c r="CU702" s="69"/>
      <c r="CV702" s="69"/>
      <c r="CW702" s="69"/>
      <c r="CX702" s="69"/>
      <c r="CY702" s="69"/>
      <c r="CZ702" s="69"/>
      <c r="DA702" s="69"/>
    </row>
    <row r="703" spans="2:105">
      <c r="B703" s="67"/>
      <c r="C703" s="67"/>
      <c r="D703" s="67"/>
      <c r="E703" s="68"/>
      <c r="F703" s="69"/>
      <c r="G703" s="67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69"/>
      <c r="AE703" s="69"/>
      <c r="AF703" s="69"/>
      <c r="AG703" s="80"/>
      <c r="AH703" s="80"/>
      <c r="AI703" s="69"/>
      <c r="AJ703" s="69"/>
      <c r="AK703" s="80"/>
      <c r="AL703" s="80"/>
      <c r="AM703" s="69"/>
      <c r="AN703" s="69"/>
      <c r="AO703" s="80"/>
      <c r="AP703" s="80"/>
      <c r="AQ703" s="69"/>
      <c r="AR703" s="69"/>
      <c r="AS703" s="80"/>
      <c r="AT703" s="80"/>
      <c r="AU703" s="69"/>
      <c r="AV703" s="69"/>
      <c r="AW703" s="80"/>
      <c r="AX703" s="80"/>
      <c r="AY703" s="69"/>
      <c r="AZ703" s="69"/>
      <c r="BA703" s="80"/>
      <c r="BB703" s="80"/>
      <c r="BC703" s="69"/>
      <c r="BD703" s="69"/>
      <c r="BE703" s="80"/>
      <c r="BF703" s="80"/>
      <c r="BG703" s="69"/>
      <c r="BH703" s="69"/>
      <c r="BI703" s="80"/>
      <c r="BJ703" s="80"/>
      <c r="BK703" s="69"/>
      <c r="BL703" s="69"/>
      <c r="BM703" s="80"/>
      <c r="BN703" s="80"/>
      <c r="BO703" s="69"/>
      <c r="BP703" s="69"/>
      <c r="BQ703" s="80"/>
      <c r="BR703" s="80"/>
      <c r="BS703" s="69"/>
      <c r="BT703" s="69"/>
      <c r="BU703" s="80"/>
      <c r="BV703" s="80"/>
      <c r="BW703" s="69"/>
      <c r="BX703" s="69"/>
      <c r="BY703" s="80"/>
      <c r="BZ703" s="80"/>
      <c r="CA703" s="69"/>
      <c r="CB703" s="69"/>
      <c r="CC703" s="80"/>
      <c r="CD703" s="80"/>
      <c r="CE703" s="69"/>
      <c r="CF703" s="69"/>
      <c r="CG703" s="69"/>
      <c r="CH703" s="69"/>
      <c r="CI703" s="69"/>
      <c r="CJ703" s="69"/>
      <c r="CK703" s="68"/>
      <c r="CL703" s="69"/>
      <c r="CM703" s="67"/>
      <c r="CN703" s="67"/>
      <c r="CO703" s="68"/>
      <c r="CP703" s="69"/>
      <c r="CQ703" s="67"/>
      <c r="CR703" s="67"/>
      <c r="CS703" s="81"/>
      <c r="CT703" s="69"/>
      <c r="CU703" s="69"/>
      <c r="CV703" s="69"/>
      <c r="CW703" s="69"/>
      <c r="CX703" s="69"/>
      <c r="CY703" s="69"/>
      <c r="CZ703" s="69"/>
      <c r="DA703" s="69"/>
    </row>
    <row r="704" spans="2:105">
      <c r="B704" s="67"/>
      <c r="C704" s="67"/>
      <c r="D704" s="67"/>
      <c r="E704" s="68"/>
      <c r="F704" s="69"/>
      <c r="G704" s="67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69"/>
      <c r="AE704" s="69"/>
      <c r="AF704" s="69"/>
      <c r="AG704" s="80"/>
      <c r="AH704" s="80"/>
      <c r="AI704" s="69"/>
      <c r="AJ704" s="69"/>
      <c r="AK704" s="80"/>
      <c r="AL704" s="80"/>
      <c r="AM704" s="69"/>
      <c r="AN704" s="69"/>
      <c r="AO704" s="80"/>
      <c r="AP704" s="80"/>
      <c r="AQ704" s="69"/>
      <c r="AR704" s="69"/>
      <c r="AS704" s="80"/>
      <c r="AT704" s="80"/>
      <c r="AU704" s="69"/>
      <c r="AV704" s="69"/>
      <c r="AW704" s="80"/>
      <c r="AX704" s="80"/>
      <c r="AY704" s="69"/>
      <c r="AZ704" s="69"/>
      <c r="BA704" s="80"/>
      <c r="BB704" s="80"/>
      <c r="BC704" s="69"/>
      <c r="BD704" s="69"/>
      <c r="BE704" s="80"/>
      <c r="BF704" s="80"/>
      <c r="BG704" s="69"/>
      <c r="BH704" s="69"/>
      <c r="BI704" s="80"/>
      <c r="BJ704" s="80"/>
      <c r="BK704" s="69"/>
      <c r="BL704" s="69"/>
      <c r="BM704" s="80"/>
      <c r="BN704" s="80"/>
      <c r="BO704" s="69"/>
      <c r="BP704" s="69"/>
      <c r="BQ704" s="80"/>
      <c r="BR704" s="80"/>
      <c r="BS704" s="69"/>
      <c r="BT704" s="69"/>
      <c r="BU704" s="80"/>
      <c r="BV704" s="80"/>
      <c r="BW704" s="69"/>
      <c r="BX704" s="69"/>
      <c r="BY704" s="80"/>
      <c r="BZ704" s="80"/>
      <c r="CA704" s="69"/>
      <c r="CB704" s="69"/>
      <c r="CC704" s="80"/>
      <c r="CD704" s="80"/>
      <c r="CE704" s="69"/>
      <c r="CF704" s="69"/>
      <c r="CG704" s="69"/>
      <c r="CH704" s="69"/>
      <c r="CI704" s="69"/>
      <c r="CJ704" s="69"/>
      <c r="CK704" s="68"/>
      <c r="CL704" s="69"/>
      <c r="CM704" s="67"/>
      <c r="CN704" s="67"/>
      <c r="CO704" s="68"/>
      <c r="CP704" s="69"/>
      <c r="CQ704" s="67"/>
      <c r="CR704" s="67"/>
      <c r="CS704" s="81"/>
      <c r="CT704" s="69"/>
      <c r="CU704" s="69"/>
      <c r="CV704" s="69"/>
      <c r="CW704" s="69"/>
      <c r="CX704" s="69"/>
      <c r="CY704" s="69"/>
      <c r="CZ704" s="69"/>
      <c r="DA704" s="69"/>
    </row>
    <row r="705" spans="2:105">
      <c r="B705" s="67"/>
      <c r="C705" s="67"/>
      <c r="D705" s="67"/>
      <c r="E705" s="68"/>
      <c r="F705" s="69"/>
      <c r="G705" s="67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69"/>
      <c r="AE705" s="69"/>
      <c r="AF705" s="69"/>
      <c r="AG705" s="80"/>
      <c r="AH705" s="80"/>
      <c r="AI705" s="69"/>
      <c r="AJ705" s="69"/>
      <c r="AK705" s="80"/>
      <c r="AL705" s="80"/>
      <c r="AM705" s="69"/>
      <c r="AN705" s="69"/>
      <c r="AO705" s="80"/>
      <c r="AP705" s="80"/>
      <c r="AQ705" s="69"/>
      <c r="AR705" s="69"/>
      <c r="AS705" s="80"/>
      <c r="AT705" s="80"/>
      <c r="AU705" s="69"/>
      <c r="AV705" s="69"/>
      <c r="AW705" s="80"/>
      <c r="AX705" s="80"/>
      <c r="AY705" s="69"/>
      <c r="AZ705" s="69"/>
      <c r="BA705" s="80"/>
      <c r="BB705" s="80"/>
      <c r="BC705" s="69"/>
      <c r="BD705" s="69"/>
      <c r="BE705" s="80"/>
      <c r="BF705" s="80"/>
      <c r="BG705" s="69"/>
      <c r="BH705" s="69"/>
      <c r="BI705" s="80"/>
      <c r="BJ705" s="80"/>
      <c r="BK705" s="69"/>
      <c r="BL705" s="69"/>
      <c r="BM705" s="80"/>
      <c r="BN705" s="80"/>
      <c r="BO705" s="69"/>
      <c r="BP705" s="69"/>
      <c r="BQ705" s="80"/>
      <c r="BR705" s="80"/>
      <c r="BS705" s="69"/>
      <c r="BT705" s="69"/>
      <c r="BU705" s="80"/>
      <c r="BV705" s="80"/>
      <c r="BW705" s="69"/>
      <c r="BX705" s="69"/>
      <c r="BY705" s="80"/>
      <c r="BZ705" s="80"/>
      <c r="CA705" s="69"/>
      <c r="CB705" s="69"/>
      <c r="CC705" s="80"/>
      <c r="CD705" s="80"/>
      <c r="CE705" s="69"/>
      <c r="CF705" s="69"/>
      <c r="CG705" s="69"/>
      <c r="CH705" s="69"/>
      <c r="CI705" s="69"/>
      <c r="CJ705" s="69"/>
      <c r="CK705" s="68"/>
      <c r="CL705" s="69"/>
      <c r="CM705" s="67"/>
      <c r="CN705" s="67"/>
      <c r="CO705" s="68"/>
      <c r="CP705" s="69"/>
      <c r="CQ705" s="67"/>
      <c r="CR705" s="67"/>
      <c r="CS705" s="81"/>
      <c r="CT705" s="69"/>
      <c r="CU705" s="69"/>
      <c r="CV705" s="69"/>
      <c r="CW705" s="69"/>
      <c r="CX705" s="69"/>
      <c r="CY705" s="69"/>
      <c r="CZ705" s="69"/>
      <c r="DA705" s="69"/>
    </row>
    <row r="706" spans="2:105">
      <c r="B706" s="67"/>
      <c r="C706" s="67"/>
      <c r="D706" s="67"/>
      <c r="E706" s="68"/>
      <c r="F706" s="69"/>
      <c r="G706" s="67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69"/>
      <c r="AE706" s="69"/>
      <c r="AF706" s="69"/>
      <c r="AG706" s="80"/>
      <c r="AH706" s="80"/>
      <c r="AI706" s="69"/>
      <c r="AJ706" s="69"/>
      <c r="AK706" s="80"/>
      <c r="AL706" s="80"/>
      <c r="AM706" s="69"/>
      <c r="AN706" s="69"/>
      <c r="AO706" s="80"/>
      <c r="AP706" s="80"/>
      <c r="AQ706" s="69"/>
      <c r="AR706" s="69"/>
      <c r="AS706" s="80"/>
      <c r="AT706" s="80"/>
      <c r="AU706" s="69"/>
      <c r="AV706" s="69"/>
      <c r="AW706" s="80"/>
      <c r="AX706" s="80"/>
      <c r="AY706" s="69"/>
      <c r="AZ706" s="69"/>
      <c r="BA706" s="80"/>
      <c r="BB706" s="80"/>
      <c r="BC706" s="69"/>
      <c r="BD706" s="69"/>
      <c r="BE706" s="80"/>
      <c r="BF706" s="80"/>
      <c r="BG706" s="69"/>
      <c r="BH706" s="69"/>
      <c r="BI706" s="80"/>
      <c r="BJ706" s="80"/>
      <c r="BK706" s="69"/>
      <c r="BL706" s="69"/>
      <c r="BM706" s="80"/>
      <c r="BN706" s="80"/>
      <c r="BO706" s="69"/>
      <c r="BP706" s="69"/>
      <c r="BQ706" s="80"/>
      <c r="BR706" s="80"/>
      <c r="BS706" s="69"/>
      <c r="BT706" s="69"/>
      <c r="BU706" s="80"/>
      <c r="BV706" s="80"/>
      <c r="BW706" s="69"/>
      <c r="BX706" s="69"/>
      <c r="BY706" s="80"/>
      <c r="BZ706" s="80"/>
      <c r="CA706" s="69"/>
      <c r="CB706" s="69"/>
      <c r="CC706" s="80"/>
      <c r="CD706" s="80"/>
      <c r="CE706" s="69"/>
      <c r="CF706" s="69"/>
      <c r="CG706" s="69"/>
      <c r="CH706" s="69"/>
      <c r="CI706" s="69"/>
      <c r="CJ706" s="69"/>
      <c r="CK706" s="68"/>
      <c r="CL706" s="69"/>
      <c r="CM706" s="67"/>
      <c r="CN706" s="67"/>
      <c r="CO706" s="68"/>
      <c r="CP706" s="69"/>
      <c r="CQ706" s="67"/>
      <c r="CR706" s="67"/>
      <c r="CS706" s="81"/>
      <c r="CT706" s="69"/>
      <c r="CU706" s="69"/>
      <c r="CV706" s="69"/>
      <c r="CW706" s="69"/>
      <c r="CX706" s="69"/>
      <c r="CY706" s="69"/>
      <c r="CZ706" s="69"/>
      <c r="DA706" s="69"/>
    </row>
    <row r="707" spans="2:105">
      <c r="B707" s="67"/>
      <c r="C707" s="67"/>
      <c r="D707" s="67"/>
      <c r="E707" s="68"/>
      <c r="F707" s="69"/>
      <c r="G707" s="67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69"/>
      <c r="AE707" s="69"/>
      <c r="AF707" s="69"/>
      <c r="AG707" s="80"/>
      <c r="AH707" s="80"/>
      <c r="AI707" s="69"/>
      <c r="AJ707" s="69"/>
      <c r="AK707" s="80"/>
      <c r="AL707" s="80"/>
      <c r="AM707" s="69"/>
      <c r="AN707" s="69"/>
      <c r="AO707" s="80"/>
      <c r="AP707" s="80"/>
      <c r="AQ707" s="69"/>
      <c r="AR707" s="69"/>
      <c r="AS707" s="80"/>
      <c r="AT707" s="80"/>
      <c r="AU707" s="69"/>
      <c r="AV707" s="69"/>
      <c r="AW707" s="80"/>
      <c r="AX707" s="80"/>
      <c r="AY707" s="69"/>
      <c r="AZ707" s="69"/>
      <c r="BA707" s="80"/>
      <c r="BB707" s="80"/>
      <c r="BC707" s="69"/>
      <c r="BD707" s="69"/>
      <c r="BE707" s="80"/>
      <c r="BF707" s="80"/>
      <c r="BG707" s="69"/>
      <c r="BH707" s="69"/>
      <c r="BI707" s="80"/>
      <c r="BJ707" s="80"/>
      <c r="BK707" s="69"/>
      <c r="BL707" s="69"/>
      <c r="BM707" s="80"/>
      <c r="BN707" s="80"/>
      <c r="BO707" s="69"/>
      <c r="BP707" s="69"/>
      <c r="BQ707" s="80"/>
      <c r="BR707" s="80"/>
      <c r="BS707" s="69"/>
      <c r="BT707" s="69"/>
      <c r="BU707" s="80"/>
      <c r="BV707" s="80"/>
      <c r="BW707" s="69"/>
      <c r="BX707" s="69"/>
      <c r="BY707" s="80"/>
      <c r="BZ707" s="80"/>
      <c r="CA707" s="69"/>
      <c r="CB707" s="69"/>
      <c r="CC707" s="80"/>
      <c r="CD707" s="80"/>
      <c r="CE707" s="69"/>
      <c r="CF707" s="69"/>
      <c r="CG707" s="69"/>
      <c r="CH707" s="69"/>
      <c r="CI707" s="69"/>
      <c r="CJ707" s="69"/>
      <c r="CK707" s="68"/>
      <c r="CL707" s="69"/>
      <c r="CM707" s="67"/>
      <c r="CN707" s="67"/>
      <c r="CO707" s="68"/>
      <c r="CP707" s="69"/>
      <c r="CQ707" s="67"/>
      <c r="CR707" s="67"/>
      <c r="CS707" s="81"/>
      <c r="CT707" s="69"/>
      <c r="CU707" s="69"/>
      <c r="CV707" s="69"/>
      <c r="CW707" s="69"/>
      <c r="CX707" s="69"/>
      <c r="CY707" s="69"/>
      <c r="CZ707" s="69"/>
      <c r="DA707" s="69"/>
    </row>
    <row r="708" spans="2:105">
      <c r="B708" s="67"/>
      <c r="C708" s="67"/>
      <c r="D708" s="67"/>
      <c r="E708" s="68"/>
      <c r="F708" s="69"/>
      <c r="G708" s="67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69"/>
      <c r="AE708" s="69"/>
      <c r="AF708" s="69"/>
      <c r="AG708" s="80"/>
      <c r="AH708" s="80"/>
      <c r="AI708" s="69"/>
      <c r="AJ708" s="69"/>
      <c r="AK708" s="80"/>
      <c r="AL708" s="80"/>
      <c r="AM708" s="69"/>
      <c r="AN708" s="69"/>
      <c r="AO708" s="80"/>
      <c r="AP708" s="80"/>
      <c r="AQ708" s="69"/>
      <c r="AR708" s="69"/>
      <c r="AS708" s="80"/>
      <c r="AT708" s="80"/>
      <c r="AU708" s="69"/>
      <c r="AV708" s="69"/>
      <c r="AW708" s="80"/>
      <c r="AX708" s="80"/>
      <c r="AY708" s="69"/>
      <c r="AZ708" s="69"/>
      <c r="BA708" s="80"/>
      <c r="BB708" s="80"/>
      <c r="BC708" s="69"/>
      <c r="BD708" s="69"/>
      <c r="BE708" s="80"/>
      <c r="BF708" s="80"/>
      <c r="BG708" s="69"/>
      <c r="BH708" s="69"/>
      <c r="BI708" s="80"/>
      <c r="BJ708" s="80"/>
      <c r="BK708" s="69"/>
      <c r="BL708" s="69"/>
      <c r="BM708" s="80"/>
      <c r="BN708" s="80"/>
      <c r="BO708" s="69"/>
      <c r="BP708" s="69"/>
      <c r="BQ708" s="80"/>
      <c r="BR708" s="80"/>
      <c r="BS708" s="69"/>
      <c r="BT708" s="69"/>
      <c r="BU708" s="80"/>
      <c r="BV708" s="80"/>
      <c r="BW708" s="69"/>
      <c r="BX708" s="69"/>
      <c r="BY708" s="80"/>
      <c r="BZ708" s="80"/>
      <c r="CA708" s="69"/>
      <c r="CB708" s="69"/>
      <c r="CC708" s="80"/>
      <c r="CD708" s="80"/>
      <c r="CE708" s="69"/>
      <c r="CF708" s="69"/>
      <c r="CG708" s="69"/>
      <c r="CH708" s="69"/>
      <c r="CI708" s="69"/>
      <c r="CJ708" s="69"/>
      <c r="CK708" s="68"/>
      <c r="CL708" s="69"/>
      <c r="CM708" s="67"/>
      <c r="CN708" s="67"/>
      <c r="CO708" s="68"/>
      <c r="CP708" s="69"/>
      <c r="CQ708" s="67"/>
      <c r="CR708" s="67"/>
      <c r="CS708" s="81"/>
      <c r="CT708" s="69"/>
      <c r="CU708" s="69"/>
      <c r="CV708" s="69"/>
      <c r="CW708" s="69"/>
      <c r="CX708" s="69"/>
      <c r="CY708" s="69"/>
      <c r="CZ708" s="69"/>
      <c r="DA708" s="69"/>
    </row>
    <row r="709" spans="2:105">
      <c r="B709" s="67"/>
      <c r="C709" s="67"/>
      <c r="D709" s="67"/>
      <c r="E709" s="68"/>
      <c r="F709" s="69"/>
      <c r="G709" s="67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69"/>
      <c r="AE709" s="69"/>
      <c r="AF709" s="69"/>
      <c r="AG709" s="80"/>
      <c r="AH709" s="80"/>
      <c r="AI709" s="69"/>
      <c r="AJ709" s="69"/>
      <c r="AK709" s="80"/>
      <c r="AL709" s="80"/>
      <c r="AM709" s="69"/>
      <c r="AN709" s="69"/>
      <c r="AO709" s="80"/>
      <c r="AP709" s="80"/>
      <c r="AQ709" s="69"/>
      <c r="AR709" s="69"/>
      <c r="AS709" s="80"/>
      <c r="AT709" s="80"/>
      <c r="AU709" s="69"/>
      <c r="AV709" s="69"/>
      <c r="AW709" s="80"/>
      <c r="AX709" s="80"/>
      <c r="AY709" s="69"/>
      <c r="AZ709" s="69"/>
      <c r="BA709" s="80"/>
      <c r="BB709" s="80"/>
      <c r="BC709" s="69"/>
      <c r="BD709" s="69"/>
      <c r="BE709" s="80"/>
      <c r="BF709" s="80"/>
      <c r="BG709" s="69"/>
      <c r="BH709" s="69"/>
      <c r="BI709" s="80"/>
      <c r="BJ709" s="80"/>
      <c r="BK709" s="69"/>
      <c r="BL709" s="69"/>
      <c r="BM709" s="80"/>
      <c r="BN709" s="80"/>
      <c r="BO709" s="69"/>
      <c r="BP709" s="69"/>
      <c r="BQ709" s="80"/>
      <c r="BR709" s="80"/>
      <c r="BS709" s="69"/>
      <c r="BT709" s="69"/>
      <c r="BU709" s="80"/>
      <c r="BV709" s="80"/>
      <c r="BW709" s="69"/>
      <c r="BX709" s="69"/>
      <c r="BY709" s="80"/>
      <c r="BZ709" s="80"/>
      <c r="CA709" s="69"/>
      <c r="CB709" s="69"/>
      <c r="CC709" s="80"/>
      <c r="CD709" s="80"/>
      <c r="CE709" s="69"/>
      <c r="CF709" s="69"/>
      <c r="CG709" s="69"/>
      <c r="CH709" s="69"/>
      <c r="CI709" s="69"/>
      <c r="CJ709" s="69"/>
      <c r="CK709" s="68"/>
      <c r="CL709" s="69"/>
      <c r="CM709" s="67"/>
      <c r="CN709" s="67"/>
      <c r="CO709" s="68"/>
      <c r="CP709" s="69"/>
      <c r="CQ709" s="67"/>
      <c r="CR709" s="67"/>
      <c r="CS709" s="81"/>
      <c r="CT709" s="69"/>
      <c r="CU709" s="69"/>
      <c r="CV709" s="69"/>
      <c r="CW709" s="69"/>
      <c r="CX709" s="69"/>
      <c r="CY709" s="69"/>
      <c r="CZ709" s="69"/>
      <c r="DA709" s="69"/>
    </row>
    <row r="710" spans="2:105">
      <c r="B710" s="67"/>
      <c r="C710" s="67"/>
      <c r="D710" s="67"/>
      <c r="E710" s="68"/>
      <c r="F710" s="69"/>
      <c r="G710" s="67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69"/>
      <c r="AE710" s="69"/>
      <c r="AF710" s="69"/>
      <c r="AG710" s="80"/>
      <c r="AH710" s="80"/>
      <c r="AI710" s="69"/>
      <c r="AJ710" s="69"/>
      <c r="AK710" s="80"/>
      <c r="AL710" s="80"/>
      <c r="AM710" s="69"/>
      <c r="AN710" s="69"/>
      <c r="AO710" s="80"/>
      <c r="AP710" s="80"/>
      <c r="AQ710" s="69"/>
      <c r="AR710" s="69"/>
      <c r="AS710" s="80"/>
      <c r="AT710" s="80"/>
      <c r="AU710" s="69"/>
      <c r="AV710" s="69"/>
      <c r="AW710" s="80"/>
      <c r="AX710" s="80"/>
      <c r="AY710" s="69"/>
      <c r="AZ710" s="69"/>
      <c r="BA710" s="80"/>
      <c r="BB710" s="80"/>
      <c r="BC710" s="69"/>
      <c r="BD710" s="69"/>
      <c r="BE710" s="80"/>
      <c r="BF710" s="80"/>
      <c r="BG710" s="69"/>
      <c r="BH710" s="69"/>
      <c r="BI710" s="80"/>
      <c r="BJ710" s="80"/>
      <c r="BK710" s="69"/>
      <c r="BL710" s="69"/>
      <c r="BM710" s="80"/>
      <c r="BN710" s="80"/>
      <c r="BO710" s="69"/>
      <c r="BP710" s="69"/>
      <c r="BQ710" s="80"/>
      <c r="BR710" s="80"/>
      <c r="BS710" s="69"/>
      <c r="BT710" s="69"/>
      <c r="BU710" s="80"/>
      <c r="BV710" s="80"/>
      <c r="BW710" s="69"/>
      <c r="BX710" s="69"/>
      <c r="BY710" s="80"/>
      <c r="BZ710" s="80"/>
      <c r="CA710" s="69"/>
      <c r="CB710" s="69"/>
      <c r="CC710" s="80"/>
      <c r="CD710" s="80"/>
      <c r="CE710" s="69"/>
      <c r="CF710" s="69"/>
      <c r="CG710" s="69"/>
      <c r="CH710" s="69"/>
      <c r="CI710" s="69"/>
      <c r="CJ710" s="69"/>
      <c r="CK710" s="68"/>
      <c r="CL710" s="69"/>
      <c r="CM710" s="67"/>
      <c r="CN710" s="67"/>
      <c r="CO710" s="68"/>
      <c r="CP710" s="69"/>
      <c r="CQ710" s="67"/>
      <c r="CR710" s="67"/>
      <c r="CS710" s="81"/>
      <c r="CT710" s="69"/>
      <c r="CU710" s="69"/>
      <c r="CV710" s="69"/>
      <c r="CW710" s="69"/>
      <c r="CX710" s="69"/>
      <c r="CY710" s="69"/>
      <c r="CZ710" s="69"/>
      <c r="DA710" s="69"/>
    </row>
    <row r="711" spans="2:105">
      <c r="B711" s="67"/>
      <c r="C711" s="67"/>
      <c r="D711" s="67"/>
      <c r="E711" s="68"/>
      <c r="F711" s="69"/>
      <c r="G711" s="67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69"/>
      <c r="AE711" s="69"/>
      <c r="AF711" s="69"/>
      <c r="AG711" s="80"/>
      <c r="AH711" s="80"/>
      <c r="AI711" s="69"/>
      <c r="AJ711" s="69"/>
      <c r="AK711" s="80"/>
      <c r="AL711" s="80"/>
      <c r="AM711" s="69"/>
      <c r="AN711" s="69"/>
      <c r="AO711" s="80"/>
      <c r="AP711" s="80"/>
      <c r="AQ711" s="69"/>
      <c r="AR711" s="69"/>
      <c r="AS711" s="80"/>
      <c r="AT711" s="80"/>
      <c r="AU711" s="69"/>
      <c r="AV711" s="69"/>
      <c r="AW711" s="80"/>
      <c r="AX711" s="80"/>
      <c r="AY711" s="69"/>
      <c r="AZ711" s="69"/>
      <c r="BA711" s="80"/>
      <c r="BB711" s="80"/>
      <c r="BC711" s="69"/>
      <c r="BD711" s="69"/>
      <c r="BE711" s="80"/>
      <c r="BF711" s="80"/>
      <c r="BG711" s="69"/>
      <c r="BH711" s="69"/>
      <c r="BI711" s="80"/>
      <c r="BJ711" s="80"/>
      <c r="BK711" s="69"/>
      <c r="BL711" s="69"/>
      <c r="BM711" s="80"/>
      <c r="BN711" s="80"/>
      <c r="BO711" s="69"/>
      <c r="BP711" s="69"/>
      <c r="BQ711" s="80"/>
      <c r="BR711" s="80"/>
      <c r="BS711" s="69"/>
      <c r="BT711" s="69"/>
      <c r="BU711" s="80"/>
      <c r="BV711" s="80"/>
      <c r="BW711" s="69"/>
      <c r="BX711" s="69"/>
      <c r="BY711" s="80"/>
      <c r="BZ711" s="80"/>
      <c r="CA711" s="69"/>
      <c r="CB711" s="69"/>
      <c r="CC711" s="80"/>
      <c r="CD711" s="80"/>
      <c r="CE711" s="69"/>
      <c r="CF711" s="69"/>
      <c r="CG711" s="69"/>
      <c r="CH711" s="69"/>
      <c r="CI711" s="69"/>
      <c r="CJ711" s="69"/>
      <c r="CK711" s="68"/>
      <c r="CL711" s="69"/>
      <c r="CM711" s="67"/>
      <c r="CN711" s="67"/>
      <c r="CO711" s="68"/>
      <c r="CP711" s="69"/>
      <c r="CQ711" s="67"/>
      <c r="CR711" s="67"/>
      <c r="CS711" s="81"/>
      <c r="CT711" s="69"/>
      <c r="CU711" s="69"/>
      <c r="CV711" s="69"/>
      <c r="CW711" s="69"/>
      <c r="CX711" s="69"/>
      <c r="CY711" s="69"/>
      <c r="CZ711" s="69"/>
      <c r="DA711" s="69"/>
    </row>
    <row r="712" spans="2:105">
      <c r="B712" s="67"/>
      <c r="C712" s="67"/>
      <c r="D712" s="67"/>
      <c r="E712" s="68"/>
      <c r="F712" s="69"/>
      <c r="G712" s="67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69"/>
      <c r="AE712" s="69"/>
      <c r="AF712" s="69"/>
      <c r="AG712" s="80"/>
      <c r="AH712" s="80"/>
      <c r="AI712" s="69"/>
      <c r="AJ712" s="69"/>
      <c r="AK712" s="80"/>
      <c r="AL712" s="80"/>
      <c r="AM712" s="69"/>
      <c r="AN712" s="69"/>
      <c r="AO712" s="80"/>
      <c r="AP712" s="80"/>
      <c r="AQ712" s="69"/>
      <c r="AR712" s="69"/>
      <c r="AS712" s="80"/>
      <c r="AT712" s="80"/>
      <c r="AU712" s="69"/>
      <c r="AV712" s="69"/>
      <c r="AW712" s="80"/>
      <c r="AX712" s="80"/>
      <c r="AY712" s="69"/>
      <c r="AZ712" s="69"/>
      <c r="BA712" s="80"/>
      <c r="BB712" s="80"/>
      <c r="BC712" s="69"/>
      <c r="BD712" s="69"/>
      <c r="BE712" s="80"/>
      <c r="BF712" s="80"/>
      <c r="BG712" s="69"/>
      <c r="BH712" s="69"/>
      <c r="BI712" s="80"/>
      <c r="BJ712" s="80"/>
      <c r="BK712" s="69"/>
      <c r="BL712" s="69"/>
      <c r="BM712" s="80"/>
      <c r="BN712" s="80"/>
      <c r="BO712" s="69"/>
      <c r="BP712" s="69"/>
      <c r="BQ712" s="80"/>
      <c r="BR712" s="80"/>
      <c r="BS712" s="69"/>
      <c r="BT712" s="69"/>
      <c r="BU712" s="80"/>
      <c r="BV712" s="80"/>
      <c r="BW712" s="69"/>
      <c r="BX712" s="69"/>
      <c r="BY712" s="80"/>
      <c r="BZ712" s="80"/>
      <c r="CA712" s="69"/>
      <c r="CB712" s="69"/>
      <c r="CC712" s="80"/>
      <c r="CD712" s="80"/>
      <c r="CE712" s="69"/>
      <c r="CF712" s="69"/>
      <c r="CG712" s="69"/>
      <c r="CH712" s="69"/>
      <c r="CI712" s="69"/>
      <c r="CJ712" s="69"/>
      <c r="CK712" s="68"/>
      <c r="CL712" s="69"/>
      <c r="CM712" s="67"/>
      <c r="CN712" s="67"/>
      <c r="CO712" s="68"/>
      <c r="CP712" s="69"/>
      <c r="CQ712" s="67"/>
      <c r="CR712" s="67"/>
      <c r="CS712" s="81"/>
      <c r="CT712" s="69"/>
      <c r="CU712" s="69"/>
      <c r="CV712" s="69"/>
      <c r="CW712" s="69"/>
      <c r="CX712" s="69"/>
      <c r="CY712" s="69"/>
      <c r="CZ712" s="69"/>
      <c r="DA712" s="69"/>
    </row>
    <row r="713" spans="2:105">
      <c r="B713" s="67"/>
      <c r="C713" s="67"/>
      <c r="D713" s="67"/>
      <c r="E713" s="68"/>
      <c r="F713" s="69"/>
      <c r="G713" s="67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69"/>
      <c r="AE713" s="69"/>
      <c r="AF713" s="69"/>
      <c r="AG713" s="80"/>
      <c r="AH713" s="80"/>
      <c r="AI713" s="69"/>
      <c r="AJ713" s="69"/>
      <c r="AK713" s="80"/>
      <c r="AL713" s="80"/>
      <c r="AM713" s="69"/>
      <c r="AN713" s="69"/>
      <c r="AO713" s="80"/>
      <c r="AP713" s="80"/>
      <c r="AQ713" s="69"/>
      <c r="AR713" s="69"/>
      <c r="AS713" s="80"/>
      <c r="AT713" s="80"/>
      <c r="AU713" s="69"/>
      <c r="AV713" s="69"/>
      <c r="AW713" s="80"/>
      <c r="AX713" s="80"/>
      <c r="AY713" s="69"/>
      <c r="AZ713" s="69"/>
      <c r="BA713" s="80"/>
      <c r="BB713" s="80"/>
      <c r="BC713" s="69"/>
      <c r="BD713" s="69"/>
      <c r="BE713" s="80"/>
      <c r="BF713" s="80"/>
      <c r="BG713" s="69"/>
      <c r="BH713" s="69"/>
      <c r="BI713" s="80"/>
      <c r="BJ713" s="80"/>
      <c r="BK713" s="69"/>
      <c r="BL713" s="69"/>
      <c r="BM713" s="80"/>
      <c r="BN713" s="80"/>
      <c r="BO713" s="69"/>
      <c r="BP713" s="69"/>
      <c r="BQ713" s="80"/>
      <c r="BR713" s="80"/>
      <c r="BS713" s="69"/>
      <c r="BT713" s="69"/>
      <c r="BU713" s="80"/>
      <c r="BV713" s="80"/>
      <c r="BW713" s="69"/>
      <c r="BX713" s="69"/>
      <c r="BY713" s="80"/>
      <c r="BZ713" s="80"/>
      <c r="CA713" s="69"/>
      <c r="CB713" s="69"/>
      <c r="CC713" s="80"/>
      <c r="CD713" s="80"/>
      <c r="CE713" s="69"/>
      <c r="CF713" s="69"/>
      <c r="CG713" s="69"/>
      <c r="CH713" s="69"/>
      <c r="CI713" s="69"/>
      <c r="CJ713" s="69"/>
      <c r="CK713" s="68"/>
      <c r="CL713" s="69"/>
      <c r="CM713" s="67"/>
      <c r="CN713" s="67"/>
      <c r="CO713" s="68"/>
      <c r="CP713" s="69"/>
      <c r="CQ713" s="67"/>
      <c r="CR713" s="67"/>
      <c r="CS713" s="81"/>
      <c r="CT713" s="69"/>
      <c r="CU713" s="69"/>
      <c r="CV713" s="69"/>
      <c r="CW713" s="69"/>
      <c r="CX713" s="69"/>
      <c r="CY713" s="69"/>
      <c r="CZ713" s="69"/>
      <c r="DA713" s="69"/>
    </row>
    <row r="714" spans="2:105">
      <c r="B714" s="67"/>
      <c r="C714" s="67"/>
      <c r="D714" s="67"/>
      <c r="E714" s="68"/>
      <c r="F714" s="69"/>
      <c r="G714" s="67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69"/>
      <c r="AE714" s="69"/>
      <c r="AF714" s="69"/>
      <c r="AG714" s="80"/>
      <c r="AH714" s="80"/>
      <c r="AI714" s="69"/>
      <c r="AJ714" s="69"/>
      <c r="AK714" s="80"/>
      <c r="AL714" s="80"/>
      <c r="AM714" s="69"/>
      <c r="AN714" s="69"/>
      <c r="AO714" s="80"/>
      <c r="AP714" s="80"/>
      <c r="AQ714" s="69"/>
      <c r="AR714" s="69"/>
      <c r="AS714" s="80"/>
      <c r="AT714" s="80"/>
      <c r="AU714" s="69"/>
      <c r="AV714" s="69"/>
      <c r="AW714" s="80"/>
      <c r="AX714" s="80"/>
      <c r="AY714" s="69"/>
      <c r="AZ714" s="69"/>
      <c r="BA714" s="80"/>
      <c r="BB714" s="80"/>
      <c r="BC714" s="69"/>
      <c r="BD714" s="69"/>
      <c r="BE714" s="80"/>
      <c r="BF714" s="80"/>
      <c r="BG714" s="69"/>
      <c r="BH714" s="69"/>
      <c r="BI714" s="80"/>
      <c r="BJ714" s="80"/>
      <c r="BK714" s="69"/>
      <c r="BL714" s="69"/>
      <c r="BM714" s="80"/>
      <c r="BN714" s="80"/>
      <c r="BO714" s="69"/>
      <c r="BP714" s="69"/>
      <c r="BQ714" s="80"/>
      <c r="BR714" s="80"/>
      <c r="BS714" s="69"/>
      <c r="BT714" s="69"/>
      <c r="BU714" s="80"/>
      <c r="BV714" s="80"/>
      <c r="BW714" s="69"/>
      <c r="BX714" s="69"/>
      <c r="BY714" s="80"/>
      <c r="BZ714" s="80"/>
      <c r="CA714" s="69"/>
      <c r="CB714" s="69"/>
      <c r="CC714" s="80"/>
      <c r="CD714" s="80"/>
      <c r="CE714" s="69"/>
      <c r="CF714" s="69"/>
      <c r="CG714" s="69"/>
      <c r="CH714" s="69"/>
      <c r="CI714" s="69"/>
      <c r="CJ714" s="69"/>
      <c r="CK714" s="68"/>
      <c r="CL714" s="69"/>
      <c r="CM714" s="67"/>
      <c r="CN714" s="67"/>
      <c r="CO714" s="68"/>
      <c r="CP714" s="69"/>
      <c r="CQ714" s="67"/>
      <c r="CR714" s="67"/>
      <c r="CS714" s="81"/>
      <c r="CT714" s="69"/>
      <c r="CU714" s="69"/>
      <c r="CV714" s="69"/>
      <c r="CW714" s="69"/>
      <c r="CX714" s="69"/>
      <c r="CY714" s="69"/>
      <c r="CZ714" s="69"/>
      <c r="DA714" s="69"/>
    </row>
    <row r="715" spans="2:105">
      <c r="B715" s="67"/>
      <c r="C715" s="67"/>
      <c r="D715" s="67"/>
      <c r="E715" s="68"/>
      <c r="F715" s="69"/>
      <c r="G715" s="67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69"/>
      <c r="AE715" s="69"/>
      <c r="AF715" s="69"/>
      <c r="AG715" s="80"/>
      <c r="AH715" s="80"/>
      <c r="AI715" s="69"/>
      <c r="AJ715" s="69"/>
      <c r="AK715" s="80"/>
      <c r="AL715" s="80"/>
      <c r="AM715" s="69"/>
      <c r="AN715" s="69"/>
      <c r="AO715" s="80"/>
      <c r="AP715" s="80"/>
      <c r="AQ715" s="69"/>
      <c r="AR715" s="69"/>
      <c r="AS715" s="80"/>
      <c r="AT715" s="80"/>
      <c r="AU715" s="69"/>
      <c r="AV715" s="69"/>
      <c r="AW715" s="80"/>
      <c r="AX715" s="80"/>
      <c r="AY715" s="69"/>
      <c r="AZ715" s="69"/>
      <c r="BA715" s="80"/>
      <c r="BB715" s="80"/>
      <c r="BC715" s="69"/>
      <c r="BD715" s="69"/>
      <c r="BE715" s="80"/>
      <c r="BF715" s="80"/>
      <c r="BG715" s="69"/>
      <c r="BH715" s="69"/>
      <c r="BI715" s="80"/>
      <c r="BJ715" s="80"/>
      <c r="BK715" s="69"/>
      <c r="BL715" s="69"/>
      <c r="BM715" s="80"/>
      <c r="BN715" s="80"/>
      <c r="BO715" s="69"/>
      <c r="BP715" s="69"/>
      <c r="BQ715" s="80"/>
      <c r="BR715" s="80"/>
      <c r="BS715" s="69"/>
      <c r="BT715" s="69"/>
      <c r="BU715" s="80"/>
      <c r="BV715" s="80"/>
      <c r="BW715" s="69"/>
      <c r="BX715" s="69"/>
      <c r="BY715" s="80"/>
      <c r="BZ715" s="80"/>
      <c r="CA715" s="69"/>
      <c r="CB715" s="69"/>
      <c r="CC715" s="80"/>
      <c r="CD715" s="80"/>
      <c r="CE715" s="69"/>
      <c r="CF715" s="69"/>
      <c r="CG715" s="69"/>
      <c r="CH715" s="69"/>
      <c r="CI715" s="69"/>
      <c r="CJ715" s="69"/>
      <c r="CK715" s="68"/>
      <c r="CL715" s="69"/>
      <c r="CM715" s="67"/>
      <c r="CN715" s="67"/>
      <c r="CO715" s="68"/>
      <c r="CP715" s="69"/>
      <c r="CQ715" s="67"/>
      <c r="CR715" s="67"/>
      <c r="CS715" s="81"/>
      <c r="CT715" s="69"/>
      <c r="CU715" s="69"/>
      <c r="CV715" s="69"/>
      <c r="CW715" s="69"/>
      <c r="CX715" s="69"/>
      <c r="CY715" s="69"/>
      <c r="CZ715" s="69"/>
      <c r="DA715" s="69"/>
    </row>
    <row r="716" spans="2:105">
      <c r="B716" s="67"/>
      <c r="C716" s="67"/>
      <c r="D716" s="67"/>
      <c r="E716" s="68"/>
      <c r="F716" s="69"/>
      <c r="G716" s="67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69"/>
      <c r="AE716" s="69"/>
      <c r="AF716" s="69"/>
      <c r="AG716" s="80"/>
      <c r="AH716" s="80"/>
      <c r="AI716" s="69"/>
      <c r="AJ716" s="69"/>
      <c r="AK716" s="80"/>
      <c r="AL716" s="80"/>
      <c r="AM716" s="69"/>
      <c r="AN716" s="69"/>
      <c r="AO716" s="80"/>
      <c r="AP716" s="80"/>
      <c r="AQ716" s="69"/>
      <c r="AR716" s="69"/>
      <c r="AS716" s="80"/>
      <c r="AT716" s="80"/>
      <c r="AU716" s="69"/>
      <c r="AV716" s="69"/>
      <c r="AW716" s="80"/>
      <c r="AX716" s="80"/>
      <c r="AY716" s="69"/>
      <c r="AZ716" s="69"/>
      <c r="BA716" s="80"/>
      <c r="BB716" s="80"/>
      <c r="BC716" s="69"/>
      <c r="BD716" s="69"/>
      <c r="BE716" s="80"/>
      <c r="BF716" s="80"/>
      <c r="BG716" s="69"/>
      <c r="BH716" s="69"/>
      <c r="BI716" s="80"/>
      <c r="BJ716" s="80"/>
      <c r="BK716" s="69"/>
      <c r="BL716" s="69"/>
      <c r="BM716" s="80"/>
      <c r="BN716" s="80"/>
      <c r="BO716" s="69"/>
      <c r="BP716" s="69"/>
      <c r="BQ716" s="80"/>
      <c r="BR716" s="80"/>
      <c r="BS716" s="69"/>
      <c r="BT716" s="69"/>
      <c r="BU716" s="80"/>
      <c r="BV716" s="80"/>
      <c r="BW716" s="69"/>
      <c r="BX716" s="69"/>
      <c r="BY716" s="80"/>
      <c r="BZ716" s="80"/>
      <c r="CA716" s="69"/>
      <c r="CB716" s="69"/>
      <c r="CC716" s="80"/>
      <c r="CD716" s="80"/>
      <c r="CE716" s="69"/>
      <c r="CF716" s="69"/>
      <c r="CG716" s="69"/>
      <c r="CH716" s="69"/>
      <c r="CI716" s="69"/>
      <c r="CJ716" s="69"/>
      <c r="CK716" s="68"/>
      <c r="CL716" s="69"/>
      <c r="CM716" s="67"/>
      <c r="CN716" s="67"/>
      <c r="CO716" s="68"/>
      <c r="CP716" s="69"/>
      <c r="CQ716" s="67"/>
      <c r="CR716" s="67"/>
      <c r="CS716" s="81"/>
      <c r="CT716" s="69"/>
      <c r="CU716" s="69"/>
      <c r="CV716" s="69"/>
      <c r="CW716" s="69"/>
      <c r="CX716" s="69"/>
      <c r="CY716" s="69"/>
      <c r="CZ716" s="69"/>
      <c r="DA716" s="69"/>
    </row>
    <row r="717" spans="2:105">
      <c r="B717" s="67"/>
      <c r="C717" s="67"/>
      <c r="D717" s="67"/>
      <c r="E717" s="68"/>
      <c r="F717" s="69"/>
      <c r="G717" s="67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69"/>
      <c r="AE717" s="69"/>
      <c r="AF717" s="69"/>
      <c r="AG717" s="80"/>
      <c r="AH717" s="80"/>
      <c r="AI717" s="69"/>
      <c r="AJ717" s="69"/>
      <c r="AK717" s="80"/>
      <c r="AL717" s="80"/>
      <c r="AM717" s="69"/>
      <c r="AN717" s="69"/>
      <c r="AO717" s="80"/>
      <c r="AP717" s="80"/>
      <c r="AQ717" s="69"/>
      <c r="AR717" s="69"/>
      <c r="AS717" s="80"/>
      <c r="AT717" s="80"/>
      <c r="AU717" s="69"/>
      <c r="AV717" s="69"/>
      <c r="AW717" s="80"/>
      <c r="AX717" s="80"/>
      <c r="AY717" s="69"/>
      <c r="AZ717" s="69"/>
      <c r="BA717" s="80"/>
      <c r="BB717" s="80"/>
      <c r="BC717" s="69"/>
      <c r="BD717" s="69"/>
      <c r="BE717" s="80"/>
      <c r="BF717" s="80"/>
      <c r="BG717" s="69"/>
      <c r="BH717" s="69"/>
      <c r="BI717" s="80"/>
      <c r="BJ717" s="80"/>
      <c r="BK717" s="69"/>
      <c r="BL717" s="69"/>
      <c r="BM717" s="80"/>
      <c r="BN717" s="80"/>
      <c r="BO717" s="69"/>
      <c r="BP717" s="69"/>
      <c r="BQ717" s="80"/>
      <c r="BR717" s="80"/>
      <c r="BS717" s="69"/>
      <c r="BT717" s="69"/>
      <c r="BU717" s="80"/>
      <c r="BV717" s="80"/>
      <c r="BW717" s="69"/>
      <c r="BX717" s="69"/>
      <c r="BY717" s="80"/>
      <c r="BZ717" s="80"/>
      <c r="CA717" s="69"/>
      <c r="CB717" s="69"/>
      <c r="CC717" s="80"/>
      <c r="CD717" s="80"/>
      <c r="CE717" s="69"/>
      <c r="CF717" s="69"/>
      <c r="CG717" s="69"/>
      <c r="CH717" s="69"/>
      <c r="CI717" s="69"/>
      <c r="CJ717" s="69"/>
      <c r="CK717" s="68"/>
      <c r="CL717" s="69"/>
      <c r="CM717" s="67"/>
      <c r="CN717" s="67"/>
      <c r="CO717" s="68"/>
      <c r="CP717" s="69"/>
      <c r="CQ717" s="67"/>
      <c r="CR717" s="67"/>
      <c r="CS717" s="81"/>
      <c r="CT717" s="69"/>
      <c r="CU717" s="69"/>
      <c r="CV717" s="69"/>
      <c r="CW717" s="69"/>
      <c r="CX717" s="69"/>
      <c r="CY717" s="69"/>
      <c r="CZ717" s="69"/>
      <c r="DA717" s="69"/>
    </row>
    <row r="718" spans="2:105">
      <c r="B718" s="67"/>
      <c r="C718" s="67"/>
      <c r="D718" s="67"/>
      <c r="E718" s="68"/>
      <c r="F718" s="69"/>
      <c r="G718" s="67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69"/>
      <c r="AE718" s="69"/>
      <c r="AF718" s="69"/>
      <c r="AG718" s="80"/>
      <c r="AH718" s="80"/>
      <c r="AI718" s="69"/>
      <c r="AJ718" s="69"/>
      <c r="AK718" s="80"/>
      <c r="AL718" s="80"/>
      <c r="AM718" s="69"/>
      <c r="AN718" s="69"/>
      <c r="AO718" s="80"/>
      <c r="AP718" s="80"/>
      <c r="AQ718" s="69"/>
      <c r="AR718" s="69"/>
      <c r="AS718" s="80"/>
      <c r="AT718" s="80"/>
      <c r="AU718" s="69"/>
      <c r="AV718" s="69"/>
      <c r="AW718" s="80"/>
      <c r="AX718" s="80"/>
      <c r="AY718" s="69"/>
      <c r="AZ718" s="69"/>
      <c r="BA718" s="80"/>
      <c r="BB718" s="80"/>
      <c r="BC718" s="69"/>
      <c r="BD718" s="69"/>
      <c r="BE718" s="80"/>
      <c r="BF718" s="80"/>
      <c r="BG718" s="69"/>
      <c r="BH718" s="69"/>
      <c r="BI718" s="80"/>
      <c r="BJ718" s="80"/>
      <c r="BK718" s="69"/>
      <c r="BL718" s="69"/>
      <c r="BM718" s="80"/>
      <c r="BN718" s="80"/>
      <c r="BO718" s="69"/>
      <c r="BP718" s="69"/>
      <c r="BQ718" s="80"/>
      <c r="BR718" s="80"/>
      <c r="BS718" s="69"/>
      <c r="BT718" s="69"/>
      <c r="BU718" s="80"/>
      <c r="BV718" s="80"/>
      <c r="BW718" s="69"/>
      <c r="BX718" s="69"/>
      <c r="BY718" s="80"/>
      <c r="BZ718" s="80"/>
      <c r="CA718" s="69"/>
      <c r="CB718" s="69"/>
      <c r="CC718" s="80"/>
      <c r="CD718" s="80"/>
      <c r="CE718" s="69"/>
      <c r="CF718" s="69"/>
      <c r="CG718" s="69"/>
      <c r="CH718" s="69"/>
      <c r="CI718" s="69"/>
      <c r="CJ718" s="69"/>
      <c r="CK718" s="68"/>
      <c r="CL718" s="69"/>
      <c r="CM718" s="67"/>
      <c r="CN718" s="67"/>
      <c r="CO718" s="68"/>
      <c r="CP718" s="69"/>
      <c r="CQ718" s="67"/>
      <c r="CR718" s="67"/>
      <c r="CS718" s="81"/>
      <c r="CT718" s="69"/>
      <c r="CU718" s="69"/>
      <c r="CV718" s="69"/>
      <c r="CW718" s="69"/>
      <c r="CX718" s="69"/>
      <c r="CY718" s="69"/>
      <c r="CZ718" s="69"/>
      <c r="DA718" s="69"/>
    </row>
    <row r="719" spans="2:105">
      <c r="B719" s="67"/>
      <c r="C719" s="67"/>
      <c r="D719" s="67"/>
      <c r="E719" s="68"/>
      <c r="F719" s="69"/>
      <c r="G719" s="67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69"/>
      <c r="AE719" s="69"/>
      <c r="AF719" s="69"/>
      <c r="AG719" s="80"/>
      <c r="AH719" s="80"/>
      <c r="AI719" s="69"/>
      <c r="AJ719" s="69"/>
      <c r="AK719" s="80"/>
      <c r="AL719" s="80"/>
      <c r="AM719" s="69"/>
      <c r="AN719" s="69"/>
      <c r="AO719" s="80"/>
      <c r="AP719" s="80"/>
      <c r="AQ719" s="69"/>
      <c r="AR719" s="69"/>
      <c r="AS719" s="80"/>
      <c r="AT719" s="80"/>
      <c r="AU719" s="69"/>
      <c r="AV719" s="69"/>
      <c r="AW719" s="80"/>
      <c r="AX719" s="80"/>
      <c r="AY719" s="69"/>
      <c r="AZ719" s="69"/>
      <c r="BA719" s="80"/>
      <c r="BB719" s="80"/>
      <c r="BC719" s="69"/>
      <c r="BD719" s="69"/>
      <c r="BE719" s="80"/>
      <c r="BF719" s="80"/>
      <c r="BG719" s="69"/>
      <c r="BH719" s="69"/>
      <c r="BI719" s="80"/>
      <c r="BJ719" s="80"/>
      <c r="BK719" s="69"/>
      <c r="BL719" s="69"/>
      <c r="BM719" s="80"/>
      <c r="BN719" s="80"/>
      <c r="BO719" s="69"/>
      <c r="BP719" s="69"/>
      <c r="BQ719" s="80"/>
      <c r="BR719" s="80"/>
      <c r="BS719" s="69"/>
      <c r="BT719" s="69"/>
      <c r="BU719" s="80"/>
      <c r="BV719" s="80"/>
      <c r="BW719" s="69"/>
      <c r="BX719" s="69"/>
      <c r="BY719" s="80"/>
      <c r="BZ719" s="80"/>
      <c r="CA719" s="69"/>
      <c r="CB719" s="69"/>
      <c r="CC719" s="80"/>
      <c r="CD719" s="80"/>
      <c r="CE719" s="69"/>
      <c r="CF719" s="69"/>
      <c r="CG719" s="69"/>
      <c r="CH719" s="69"/>
      <c r="CI719" s="69"/>
      <c r="CJ719" s="69"/>
      <c r="CK719" s="68"/>
      <c r="CL719" s="69"/>
      <c r="CM719" s="67"/>
      <c r="CN719" s="67"/>
      <c r="CO719" s="68"/>
      <c r="CP719" s="69"/>
      <c r="CQ719" s="67"/>
      <c r="CR719" s="67"/>
      <c r="CS719" s="81"/>
      <c r="CT719" s="69"/>
      <c r="CU719" s="69"/>
      <c r="CV719" s="69"/>
      <c r="CW719" s="69"/>
      <c r="CX719" s="69"/>
      <c r="CY719" s="69"/>
      <c r="CZ719" s="69"/>
      <c r="DA719" s="69"/>
    </row>
    <row r="720" spans="2:105">
      <c r="B720" s="67"/>
      <c r="C720" s="67"/>
      <c r="D720" s="67"/>
      <c r="E720" s="68"/>
      <c r="F720" s="69"/>
      <c r="G720" s="67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69"/>
      <c r="AE720" s="69"/>
      <c r="AF720" s="69"/>
      <c r="AG720" s="80"/>
      <c r="AH720" s="80"/>
      <c r="AI720" s="69"/>
      <c r="AJ720" s="69"/>
      <c r="AK720" s="80"/>
      <c r="AL720" s="80"/>
      <c r="AM720" s="69"/>
      <c r="AN720" s="69"/>
      <c r="AO720" s="80"/>
      <c r="AP720" s="80"/>
      <c r="AQ720" s="69"/>
      <c r="AR720" s="69"/>
      <c r="AS720" s="80"/>
      <c r="AT720" s="80"/>
      <c r="AU720" s="69"/>
      <c r="AV720" s="69"/>
      <c r="AW720" s="80"/>
      <c r="AX720" s="80"/>
      <c r="AY720" s="69"/>
      <c r="AZ720" s="69"/>
      <c r="BA720" s="80"/>
      <c r="BB720" s="80"/>
      <c r="BC720" s="69"/>
      <c r="BD720" s="69"/>
      <c r="BE720" s="80"/>
      <c r="BF720" s="80"/>
      <c r="BG720" s="69"/>
      <c r="BH720" s="69"/>
      <c r="BI720" s="80"/>
      <c r="BJ720" s="80"/>
      <c r="BK720" s="69"/>
      <c r="BL720" s="69"/>
      <c r="BM720" s="80"/>
      <c r="BN720" s="80"/>
      <c r="BO720" s="69"/>
      <c r="BP720" s="69"/>
      <c r="BQ720" s="80"/>
      <c r="BR720" s="80"/>
      <c r="BS720" s="69"/>
      <c r="BT720" s="69"/>
      <c r="BU720" s="80"/>
      <c r="BV720" s="80"/>
      <c r="BW720" s="69"/>
      <c r="BX720" s="69"/>
      <c r="BY720" s="80"/>
      <c r="BZ720" s="80"/>
      <c r="CA720" s="69"/>
      <c r="CB720" s="69"/>
      <c r="CC720" s="80"/>
      <c r="CD720" s="80"/>
      <c r="CE720" s="69"/>
      <c r="CF720" s="69"/>
      <c r="CG720" s="69"/>
      <c r="CH720" s="69"/>
      <c r="CI720" s="69"/>
      <c r="CJ720" s="69"/>
      <c r="CK720" s="68"/>
      <c r="CL720" s="69"/>
      <c r="CM720" s="67"/>
      <c r="CN720" s="67"/>
      <c r="CO720" s="68"/>
      <c r="CP720" s="69"/>
      <c r="CQ720" s="67"/>
      <c r="CR720" s="67"/>
      <c r="CS720" s="81"/>
      <c r="CT720" s="69"/>
      <c r="CU720" s="69"/>
      <c r="CV720" s="69"/>
      <c r="CW720" s="69"/>
      <c r="CX720" s="69"/>
      <c r="CY720" s="69"/>
      <c r="CZ720" s="69"/>
      <c r="DA720" s="69"/>
    </row>
    <row r="721" spans="2:105">
      <c r="B721" s="67"/>
      <c r="C721" s="67"/>
      <c r="D721" s="67"/>
      <c r="E721" s="68"/>
      <c r="F721" s="69"/>
      <c r="G721" s="67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69"/>
      <c r="AE721" s="69"/>
      <c r="AF721" s="69"/>
      <c r="AG721" s="80"/>
      <c r="AH721" s="80"/>
      <c r="AI721" s="69"/>
      <c r="AJ721" s="69"/>
      <c r="AK721" s="80"/>
      <c r="AL721" s="80"/>
      <c r="AM721" s="69"/>
      <c r="AN721" s="69"/>
      <c r="AO721" s="80"/>
      <c r="AP721" s="80"/>
      <c r="AQ721" s="69"/>
      <c r="AR721" s="69"/>
      <c r="AS721" s="80"/>
      <c r="AT721" s="80"/>
      <c r="AU721" s="69"/>
      <c r="AV721" s="69"/>
      <c r="AW721" s="80"/>
      <c r="AX721" s="80"/>
      <c r="AY721" s="69"/>
      <c r="AZ721" s="69"/>
      <c r="BA721" s="80"/>
      <c r="BB721" s="80"/>
      <c r="BC721" s="69"/>
      <c r="BD721" s="69"/>
      <c r="BE721" s="80"/>
      <c r="BF721" s="80"/>
      <c r="BG721" s="69"/>
      <c r="BH721" s="69"/>
      <c r="BI721" s="80"/>
      <c r="BJ721" s="80"/>
      <c r="BK721" s="69"/>
      <c r="BL721" s="69"/>
      <c r="BM721" s="80"/>
      <c r="BN721" s="80"/>
      <c r="BO721" s="69"/>
      <c r="BP721" s="69"/>
      <c r="BQ721" s="80"/>
      <c r="BR721" s="80"/>
      <c r="BS721" s="69"/>
      <c r="BT721" s="69"/>
      <c r="BU721" s="80"/>
      <c r="BV721" s="80"/>
      <c r="BW721" s="69"/>
      <c r="BX721" s="69"/>
      <c r="BY721" s="80"/>
      <c r="BZ721" s="80"/>
      <c r="CA721" s="69"/>
      <c r="CB721" s="69"/>
      <c r="CC721" s="80"/>
      <c r="CD721" s="80"/>
      <c r="CE721" s="69"/>
      <c r="CF721" s="69"/>
      <c r="CG721" s="69"/>
      <c r="CH721" s="69"/>
      <c r="CI721" s="69"/>
      <c r="CJ721" s="69"/>
      <c r="CK721" s="68"/>
      <c r="CL721" s="69"/>
      <c r="CM721" s="67"/>
      <c r="CN721" s="67"/>
      <c r="CO721" s="68"/>
      <c r="CP721" s="69"/>
      <c r="CQ721" s="67"/>
      <c r="CR721" s="67"/>
      <c r="CS721" s="81"/>
      <c r="CT721" s="69"/>
      <c r="CU721" s="69"/>
      <c r="CV721" s="69"/>
      <c r="CW721" s="69"/>
      <c r="CX721" s="69"/>
      <c r="CY721" s="69"/>
      <c r="CZ721" s="69"/>
      <c r="DA721" s="69"/>
    </row>
    <row r="722" spans="2:105">
      <c r="B722" s="67"/>
      <c r="C722" s="67"/>
      <c r="D722" s="67"/>
      <c r="E722" s="68"/>
      <c r="F722" s="69"/>
      <c r="G722" s="67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69"/>
      <c r="AE722" s="69"/>
      <c r="AF722" s="69"/>
      <c r="AG722" s="80"/>
      <c r="AH722" s="80"/>
      <c r="AI722" s="69"/>
      <c r="AJ722" s="69"/>
      <c r="AK722" s="80"/>
      <c r="AL722" s="80"/>
      <c r="AM722" s="69"/>
      <c r="AN722" s="69"/>
      <c r="AO722" s="80"/>
      <c r="AP722" s="80"/>
      <c r="AQ722" s="69"/>
      <c r="AR722" s="69"/>
      <c r="AS722" s="80"/>
      <c r="AT722" s="80"/>
      <c r="AU722" s="69"/>
      <c r="AV722" s="69"/>
      <c r="AW722" s="80"/>
      <c r="AX722" s="80"/>
      <c r="AY722" s="69"/>
      <c r="AZ722" s="69"/>
      <c r="BA722" s="80"/>
      <c r="BB722" s="80"/>
      <c r="BC722" s="69"/>
      <c r="BD722" s="69"/>
      <c r="BE722" s="80"/>
      <c r="BF722" s="80"/>
      <c r="BG722" s="69"/>
      <c r="BH722" s="69"/>
      <c r="BI722" s="80"/>
      <c r="BJ722" s="80"/>
      <c r="BK722" s="69"/>
      <c r="BL722" s="69"/>
      <c r="BM722" s="80"/>
      <c r="BN722" s="80"/>
      <c r="BO722" s="69"/>
      <c r="BP722" s="69"/>
      <c r="BQ722" s="80"/>
      <c r="BR722" s="80"/>
      <c r="BS722" s="69"/>
      <c r="BT722" s="69"/>
      <c r="BU722" s="80"/>
      <c r="BV722" s="80"/>
      <c r="BW722" s="69"/>
      <c r="BX722" s="69"/>
      <c r="BY722" s="80"/>
      <c r="BZ722" s="80"/>
      <c r="CA722" s="69"/>
      <c r="CB722" s="69"/>
      <c r="CC722" s="80"/>
      <c r="CD722" s="80"/>
      <c r="CE722" s="69"/>
      <c r="CF722" s="69"/>
      <c r="CG722" s="69"/>
      <c r="CH722" s="69"/>
      <c r="CI722" s="69"/>
      <c r="CJ722" s="69"/>
      <c r="CK722" s="68"/>
      <c r="CL722" s="69"/>
      <c r="CM722" s="67"/>
      <c r="CN722" s="67"/>
      <c r="CO722" s="68"/>
      <c r="CP722" s="69"/>
      <c r="CQ722" s="67"/>
      <c r="CR722" s="67"/>
      <c r="CS722" s="81"/>
      <c r="CT722" s="69"/>
      <c r="CU722" s="69"/>
      <c r="CV722" s="69"/>
      <c r="CW722" s="69"/>
      <c r="CX722" s="69"/>
      <c r="CY722" s="69"/>
      <c r="CZ722" s="69"/>
      <c r="DA722" s="69"/>
    </row>
    <row r="723" spans="2:105">
      <c r="B723" s="67"/>
      <c r="C723" s="67"/>
      <c r="D723" s="67"/>
      <c r="E723" s="68"/>
      <c r="F723" s="69"/>
      <c r="G723" s="67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69"/>
      <c r="AE723" s="69"/>
      <c r="AF723" s="69"/>
      <c r="AG723" s="80"/>
      <c r="AH723" s="80"/>
      <c r="AI723" s="69"/>
      <c r="AJ723" s="69"/>
      <c r="AK723" s="80"/>
      <c r="AL723" s="80"/>
      <c r="AM723" s="69"/>
      <c r="AN723" s="69"/>
      <c r="AO723" s="80"/>
      <c r="AP723" s="80"/>
      <c r="AQ723" s="69"/>
      <c r="AR723" s="69"/>
      <c r="AS723" s="80"/>
      <c r="AT723" s="80"/>
      <c r="AU723" s="69"/>
      <c r="AV723" s="69"/>
      <c r="AW723" s="80"/>
      <c r="AX723" s="80"/>
      <c r="AY723" s="69"/>
      <c r="AZ723" s="69"/>
      <c r="BA723" s="80"/>
      <c r="BB723" s="80"/>
      <c r="BC723" s="69"/>
      <c r="BD723" s="69"/>
      <c r="BE723" s="80"/>
      <c r="BF723" s="80"/>
      <c r="BG723" s="69"/>
      <c r="BH723" s="69"/>
      <c r="BI723" s="80"/>
      <c r="BJ723" s="80"/>
      <c r="BK723" s="69"/>
      <c r="BL723" s="69"/>
      <c r="BM723" s="80"/>
      <c r="BN723" s="80"/>
      <c r="BO723" s="69"/>
      <c r="BP723" s="69"/>
      <c r="BQ723" s="80"/>
      <c r="BR723" s="80"/>
      <c r="BS723" s="69"/>
      <c r="BT723" s="69"/>
      <c r="BU723" s="80"/>
      <c r="BV723" s="80"/>
      <c r="BW723" s="69"/>
      <c r="BX723" s="69"/>
      <c r="BY723" s="80"/>
      <c r="BZ723" s="80"/>
      <c r="CA723" s="69"/>
      <c r="CB723" s="69"/>
      <c r="CC723" s="80"/>
      <c r="CD723" s="80"/>
      <c r="CE723" s="69"/>
      <c r="CF723" s="69"/>
      <c r="CG723" s="69"/>
      <c r="CH723" s="69"/>
      <c r="CI723" s="69"/>
      <c r="CJ723" s="69"/>
      <c r="CK723" s="68"/>
      <c r="CL723" s="69"/>
      <c r="CM723" s="67"/>
      <c r="CN723" s="67"/>
      <c r="CO723" s="68"/>
      <c r="CP723" s="69"/>
      <c r="CQ723" s="67"/>
      <c r="CR723" s="67"/>
      <c r="CS723" s="81"/>
      <c r="CT723" s="69"/>
      <c r="CU723" s="69"/>
      <c r="CV723" s="69"/>
      <c r="CW723" s="69"/>
      <c r="CX723" s="69"/>
      <c r="CY723" s="69"/>
      <c r="CZ723" s="69"/>
      <c r="DA723" s="69"/>
    </row>
    <row r="724" spans="2:105">
      <c r="B724" s="67"/>
      <c r="C724" s="67"/>
      <c r="D724" s="67"/>
      <c r="E724" s="68"/>
      <c r="F724" s="69"/>
      <c r="G724" s="67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69"/>
      <c r="AE724" s="69"/>
      <c r="AF724" s="69"/>
      <c r="AG724" s="80"/>
      <c r="AH724" s="80"/>
      <c r="AI724" s="69"/>
      <c r="AJ724" s="69"/>
      <c r="AK724" s="80"/>
      <c r="AL724" s="80"/>
      <c r="AM724" s="69"/>
      <c r="AN724" s="69"/>
      <c r="AO724" s="80"/>
      <c r="AP724" s="80"/>
      <c r="AQ724" s="69"/>
      <c r="AR724" s="69"/>
      <c r="AS724" s="80"/>
      <c r="AT724" s="80"/>
      <c r="AU724" s="69"/>
      <c r="AV724" s="69"/>
      <c r="AW724" s="80"/>
      <c r="AX724" s="80"/>
      <c r="AY724" s="69"/>
      <c r="AZ724" s="69"/>
      <c r="BA724" s="80"/>
      <c r="BB724" s="80"/>
      <c r="BC724" s="69"/>
      <c r="BD724" s="69"/>
      <c r="BE724" s="80"/>
      <c r="BF724" s="80"/>
      <c r="BG724" s="69"/>
      <c r="BH724" s="69"/>
      <c r="BI724" s="80"/>
      <c r="BJ724" s="80"/>
      <c r="BK724" s="69"/>
      <c r="BL724" s="69"/>
      <c r="BM724" s="80"/>
      <c r="BN724" s="80"/>
      <c r="BO724" s="69"/>
      <c r="BP724" s="69"/>
      <c r="BQ724" s="80"/>
      <c r="BR724" s="80"/>
      <c r="BS724" s="69"/>
      <c r="BT724" s="69"/>
      <c r="BU724" s="80"/>
      <c r="BV724" s="80"/>
      <c r="BW724" s="69"/>
      <c r="BX724" s="69"/>
      <c r="BY724" s="80"/>
      <c r="BZ724" s="80"/>
      <c r="CA724" s="69"/>
      <c r="CB724" s="69"/>
      <c r="CC724" s="80"/>
      <c r="CD724" s="80"/>
      <c r="CE724" s="69"/>
      <c r="CF724" s="69"/>
      <c r="CG724" s="69"/>
      <c r="CH724" s="69"/>
      <c r="CI724" s="69"/>
      <c r="CJ724" s="69"/>
      <c r="CK724" s="68"/>
      <c r="CL724" s="69"/>
      <c r="CM724" s="67"/>
      <c r="CN724" s="67"/>
      <c r="CO724" s="68"/>
      <c r="CP724" s="69"/>
      <c r="CQ724" s="67"/>
      <c r="CR724" s="67"/>
      <c r="CS724" s="81"/>
      <c r="CT724" s="69"/>
      <c r="CU724" s="69"/>
      <c r="CV724" s="69"/>
      <c r="CW724" s="69"/>
      <c r="CX724" s="69"/>
      <c r="CY724" s="69"/>
      <c r="CZ724" s="69"/>
      <c r="DA724" s="69"/>
    </row>
    <row r="725" spans="2:105">
      <c r="B725" s="67"/>
      <c r="C725" s="67"/>
      <c r="D725" s="67"/>
      <c r="E725" s="68"/>
      <c r="F725" s="69"/>
      <c r="G725" s="67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69"/>
      <c r="AE725" s="69"/>
      <c r="AF725" s="69"/>
      <c r="AG725" s="80"/>
      <c r="AH725" s="80"/>
      <c r="AI725" s="69"/>
      <c r="AJ725" s="69"/>
      <c r="AK725" s="80"/>
      <c r="AL725" s="80"/>
      <c r="AM725" s="69"/>
      <c r="AN725" s="69"/>
      <c r="AO725" s="80"/>
      <c r="AP725" s="80"/>
      <c r="AQ725" s="69"/>
      <c r="AR725" s="69"/>
      <c r="AS725" s="80"/>
      <c r="AT725" s="80"/>
      <c r="AU725" s="69"/>
      <c r="AV725" s="69"/>
      <c r="AW725" s="80"/>
      <c r="AX725" s="80"/>
      <c r="AY725" s="69"/>
      <c r="AZ725" s="69"/>
      <c r="BA725" s="80"/>
      <c r="BB725" s="80"/>
      <c r="BC725" s="69"/>
      <c r="BD725" s="69"/>
      <c r="BE725" s="80"/>
      <c r="BF725" s="80"/>
      <c r="BG725" s="69"/>
      <c r="BH725" s="69"/>
      <c r="BI725" s="80"/>
      <c r="BJ725" s="80"/>
      <c r="BK725" s="69"/>
      <c r="BL725" s="69"/>
      <c r="BM725" s="80"/>
      <c r="BN725" s="80"/>
      <c r="BO725" s="69"/>
      <c r="BP725" s="69"/>
      <c r="BQ725" s="80"/>
      <c r="BR725" s="80"/>
      <c r="BS725" s="69"/>
      <c r="BT725" s="69"/>
      <c r="BU725" s="80"/>
      <c r="BV725" s="80"/>
      <c r="BW725" s="69"/>
      <c r="BX725" s="69"/>
      <c r="BY725" s="80"/>
      <c r="BZ725" s="80"/>
      <c r="CA725" s="69"/>
      <c r="CB725" s="69"/>
      <c r="CC725" s="80"/>
      <c r="CD725" s="80"/>
      <c r="CE725" s="69"/>
      <c r="CF725" s="69"/>
      <c r="CG725" s="69"/>
      <c r="CH725" s="69"/>
      <c r="CI725" s="69"/>
      <c r="CJ725" s="69"/>
      <c r="CK725" s="68"/>
      <c r="CL725" s="69"/>
      <c r="CM725" s="67"/>
      <c r="CN725" s="67"/>
      <c r="CO725" s="68"/>
      <c r="CP725" s="69"/>
      <c r="CQ725" s="67"/>
      <c r="CR725" s="67"/>
      <c r="CS725" s="81"/>
      <c r="CT725" s="69"/>
      <c r="CU725" s="69"/>
      <c r="CV725" s="69"/>
      <c r="CW725" s="69"/>
      <c r="CX725" s="69"/>
      <c r="CY725" s="69"/>
      <c r="CZ725" s="69"/>
      <c r="DA725" s="69"/>
    </row>
    <row r="726" spans="2:105">
      <c r="B726" s="67"/>
      <c r="C726" s="67"/>
      <c r="D726" s="67"/>
      <c r="E726" s="68"/>
      <c r="F726" s="69"/>
      <c r="G726" s="67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69"/>
      <c r="AE726" s="69"/>
      <c r="AF726" s="69"/>
      <c r="AG726" s="80"/>
      <c r="AH726" s="80"/>
      <c r="AI726" s="69"/>
      <c r="AJ726" s="69"/>
      <c r="AK726" s="80"/>
      <c r="AL726" s="80"/>
      <c r="AM726" s="69"/>
      <c r="AN726" s="69"/>
      <c r="AO726" s="80"/>
      <c r="AP726" s="80"/>
      <c r="AQ726" s="69"/>
      <c r="AR726" s="69"/>
      <c r="AS726" s="80"/>
      <c r="AT726" s="80"/>
      <c r="AU726" s="69"/>
      <c r="AV726" s="69"/>
      <c r="AW726" s="80"/>
      <c r="AX726" s="80"/>
      <c r="AY726" s="69"/>
      <c r="AZ726" s="69"/>
      <c r="BA726" s="80"/>
      <c r="BB726" s="80"/>
      <c r="BC726" s="69"/>
      <c r="BD726" s="69"/>
      <c r="BE726" s="80"/>
      <c r="BF726" s="80"/>
      <c r="BG726" s="69"/>
      <c r="BH726" s="69"/>
      <c r="BI726" s="80"/>
      <c r="BJ726" s="80"/>
      <c r="BK726" s="69"/>
      <c r="BL726" s="69"/>
      <c r="BM726" s="80"/>
      <c r="BN726" s="80"/>
      <c r="BO726" s="69"/>
      <c r="BP726" s="69"/>
      <c r="BQ726" s="80"/>
      <c r="BR726" s="80"/>
      <c r="BS726" s="69"/>
      <c r="BT726" s="69"/>
      <c r="BU726" s="80"/>
      <c r="BV726" s="80"/>
      <c r="BW726" s="69"/>
      <c r="BX726" s="69"/>
      <c r="BY726" s="80"/>
      <c r="BZ726" s="80"/>
      <c r="CA726" s="69"/>
      <c r="CB726" s="69"/>
      <c r="CC726" s="80"/>
      <c r="CD726" s="80"/>
      <c r="CE726" s="69"/>
      <c r="CF726" s="69"/>
      <c r="CG726" s="69"/>
      <c r="CH726" s="69"/>
      <c r="CI726" s="69"/>
      <c r="CJ726" s="69"/>
      <c r="CK726" s="68"/>
      <c r="CL726" s="69"/>
      <c r="CM726" s="67"/>
      <c r="CN726" s="67"/>
      <c r="CO726" s="68"/>
      <c r="CP726" s="69"/>
      <c r="CQ726" s="67"/>
      <c r="CR726" s="67"/>
      <c r="CS726" s="81"/>
      <c r="CT726" s="69"/>
      <c r="CU726" s="69"/>
      <c r="CV726" s="69"/>
      <c r="CW726" s="69"/>
      <c r="CX726" s="69"/>
      <c r="CY726" s="69"/>
      <c r="CZ726" s="69"/>
      <c r="DA726" s="69"/>
    </row>
    <row r="727" spans="2:105">
      <c r="B727" s="67"/>
      <c r="C727" s="67"/>
      <c r="D727" s="67"/>
      <c r="E727" s="68"/>
      <c r="F727" s="69"/>
      <c r="G727" s="67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69"/>
      <c r="AE727" s="69"/>
      <c r="AF727" s="69"/>
      <c r="AG727" s="80"/>
      <c r="AH727" s="80"/>
      <c r="AI727" s="69"/>
      <c r="AJ727" s="69"/>
      <c r="AK727" s="80"/>
      <c r="AL727" s="80"/>
      <c r="AM727" s="69"/>
      <c r="AN727" s="69"/>
      <c r="AO727" s="80"/>
      <c r="AP727" s="80"/>
      <c r="AQ727" s="69"/>
      <c r="AR727" s="69"/>
      <c r="AS727" s="80"/>
      <c r="AT727" s="80"/>
      <c r="AU727" s="69"/>
      <c r="AV727" s="69"/>
      <c r="AW727" s="80"/>
      <c r="AX727" s="80"/>
      <c r="AY727" s="69"/>
      <c r="AZ727" s="69"/>
      <c r="BA727" s="80"/>
      <c r="BB727" s="80"/>
      <c r="BC727" s="69"/>
      <c r="BD727" s="69"/>
      <c r="BE727" s="80"/>
      <c r="BF727" s="80"/>
      <c r="BG727" s="69"/>
      <c r="BH727" s="69"/>
      <c r="BI727" s="80"/>
      <c r="BJ727" s="80"/>
      <c r="BK727" s="69"/>
      <c r="BL727" s="69"/>
      <c r="BM727" s="80"/>
      <c r="BN727" s="80"/>
      <c r="BO727" s="69"/>
      <c r="BP727" s="69"/>
      <c r="BQ727" s="80"/>
      <c r="BR727" s="80"/>
      <c r="BS727" s="69"/>
      <c r="BT727" s="69"/>
      <c r="BU727" s="80"/>
      <c r="BV727" s="80"/>
      <c r="BW727" s="69"/>
      <c r="BX727" s="69"/>
      <c r="BY727" s="80"/>
      <c r="BZ727" s="80"/>
      <c r="CA727" s="69"/>
      <c r="CB727" s="69"/>
      <c r="CC727" s="80"/>
      <c r="CD727" s="80"/>
      <c r="CE727" s="69"/>
      <c r="CF727" s="69"/>
      <c r="CG727" s="69"/>
      <c r="CH727" s="69"/>
      <c r="CI727" s="69"/>
      <c r="CJ727" s="69"/>
      <c r="CK727" s="68"/>
      <c r="CL727" s="69"/>
      <c r="CM727" s="67"/>
      <c r="CN727" s="67"/>
      <c r="CO727" s="68"/>
      <c r="CP727" s="69"/>
      <c r="CQ727" s="67"/>
      <c r="CR727" s="67"/>
      <c r="CS727" s="81"/>
      <c r="CT727" s="69"/>
      <c r="CU727" s="69"/>
      <c r="CV727" s="69"/>
      <c r="CW727" s="69"/>
      <c r="CX727" s="69"/>
      <c r="CY727" s="69"/>
      <c r="CZ727" s="69"/>
      <c r="DA727" s="69"/>
    </row>
    <row r="728" spans="2:105">
      <c r="B728" s="67"/>
      <c r="C728" s="67"/>
      <c r="D728" s="67"/>
      <c r="E728" s="68"/>
      <c r="F728" s="69"/>
      <c r="G728" s="67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69"/>
      <c r="AE728" s="69"/>
      <c r="AF728" s="69"/>
      <c r="AG728" s="80"/>
      <c r="AH728" s="80"/>
      <c r="AI728" s="69"/>
      <c r="AJ728" s="69"/>
      <c r="AK728" s="80"/>
      <c r="AL728" s="80"/>
      <c r="AM728" s="69"/>
      <c r="AN728" s="69"/>
      <c r="AO728" s="80"/>
      <c r="AP728" s="80"/>
      <c r="AQ728" s="69"/>
      <c r="AR728" s="69"/>
      <c r="AS728" s="80"/>
      <c r="AT728" s="80"/>
      <c r="AU728" s="69"/>
      <c r="AV728" s="69"/>
      <c r="AW728" s="80"/>
      <c r="AX728" s="80"/>
      <c r="AY728" s="69"/>
      <c r="AZ728" s="69"/>
      <c r="BA728" s="80"/>
      <c r="BB728" s="80"/>
      <c r="BC728" s="69"/>
      <c r="BD728" s="69"/>
      <c r="BE728" s="80"/>
      <c r="BF728" s="80"/>
      <c r="BG728" s="69"/>
      <c r="BH728" s="69"/>
      <c r="BI728" s="80"/>
      <c r="BJ728" s="80"/>
      <c r="BK728" s="69"/>
      <c r="BL728" s="69"/>
      <c r="BM728" s="80"/>
      <c r="BN728" s="80"/>
      <c r="BO728" s="69"/>
      <c r="BP728" s="69"/>
      <c r="BQ728" s="80"/>
      <c r="BR728" s="80"/>
      <c r="BS728" s="69"/>
      <c r="BT728" s="69"/>
      <c r="BU728" s="80"/>
      <c r="BV728" s="80"/>
      <c r="BW728" s="69"/>
      <c r="BX728" s="69"/>
      <c r="BY728" s="80"/>
      <c r="BZ728" s="80"/>
      <c r="CA728" s="69"/>
      <c r="CB728" s="69"/>
      <c r="CC728" s="80"/>
      <c r="CD728" s="80"/>
      <c r="CE728" s="69"/>
      <c r="CF728" s="69"/>
      <c r="CG728" s="69"/>
      <c r="CH728" s="69"/>
      <c r="CI728" s="69"/>
      <c r="CJ728" s="69"/>
      <c r="CK728" s="68"/>
      <c r="CL728" s="69"/>
      <c r="CM728" s="67"/>
      <c r="CN728" s="67"/>
      <c r="CO728" s="68"/>
      <c r="CP728" s="69"/>
      <c r="CQ728" s="67"/>
      <c r="CR728" s="67"/>
      <c r="CS728" s="81"/>
      <c r="CT728" s="69"/>
      <c r="CU728" s="69"/>
      <c r="CV728" s="69"/>
      <c r="CW728" s="69"/>
      <c r="CX728" s="69"/>
      <c r="CY728" s="69"/>
      <c r="CZ728" s="69"/>
      <c r="DA728" s="69"/>
    </row>
    <row r="729" spans="2:105">
      <c r="B729" s="67"/>
      <c r="C729" s="67"/>
      <c r="D729" s="67"/>
      <c r="E729" s="68"/>
      <c r="F729" s="69"/>
      <c r="G729" s="67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69"/>
      <c r="AE729" s="69"/>
      <c r="AF729" s="69"/>
      <c r="AG729" s="80"/>
      <c r="AH729" s="80"/>
      <c r="AI729" s="69"/>
      <c r="AJ729" s="69"/>
      <c r="AK729" s="80"/>
      <c r="AL729" s="80"/>
      <c r="AM729" s="69"/>
      <c r="AN729" s="69"/>
      <c r="AO729" s="80"/>
      <c r="AP729" s="80"/>
      <c r="AQ729" s="69"/>
      <c r="AR729" s="69"/>
      <c r="AS729" s="80"/>
      <c r="AT729" s="80"/>
      <c r="AU729" s="69"/>
      <c r="AV729" s="69"/>
      <c r="AW729" s="80"/>
      <c r="AX729" s="80"/>
      <c r="AY729" s="69"/>
      <c r="AZ729" s="69"/>
      <c r="BA729" s="80"/>
      <c r="BB729" s="80"/>
      <c r="BC729" s="69"/>
      <c r="BD729" s="69"/>
      <c r="BE729" s="80"/>
      <c r="BF729" s="80"/>
      <c r="BG729" s="69"/>
      <c r="BH729" s="69"/>
      <c r="BI729" s="80"/>
      <c r="BJ729" s="80"/>
      <c r="BK729" s="69"/>
      <c r="BL729" s="69"/>
      <c r="BM729" s="80"/>
      <c r="BN729" s="80"/>
      <c r="BO729" s="69"/>
      <c r="BP729" s="69"/>
      <c r="BQ729" s="80"/>
      <c r="BR729" s="80"/>
      <c r="BS729" s="69"/>
      <c r="BT729" s="69"/>
      <c r="BU729" s="80"/>
      <c r="BV729" s="80"/>
      <c r="BW729" s="69"/>
      <c r="BX729" s="69"/>
      <c r="BY729" s="80"/>
      <c r="BZ729" s="80"/>
      <c r="CA729" s="69"/>
      <c r="CB729" s="69"/>
      <c r="CC729" s="80"/>
      <c r="CD729" s="80"/>
      <c r="CE729" s="69"/>
      <c r="CF729" s="69"/>
      <c r="CG729" s="69"/>
      <c r="CH729" s="69"/>
      <c r="CI729" s="69"/>
      <c r="CJ729" s="69"/>
      <c r="CK729" s="68"/>
      <c r="CL729" s="69"/>
      <c r="CM729" s="67"/>
      <c r="CN729" s="67"/>
      <c r="CO729" s="68"/>
      <c r="CP729" s="69"/>
      <c r="CQ729" s="67"/>
      <c r="CR729" s="67"/>
      <c r="CS729" s="81"/>
      <c r="CT729" s="69"/>
      <c r="CU729" s="69"/>
      <c r="CV729" s="69"/>
      <c r="CW729" s="69"/>
      <c r="CX729" s="69"/>
      <c r="CY729" s="69"/>
      <c r="CZ729" s="69"/>
      <c r="DA729" s="69"/>
    </row>
    <row r="730" spans="2:105">
      <c r="B730" s="67"/>
      <c r="C730" s="67"/>
      <c r="D730" s="67"/>
      <c r="E730" s="68"/>
      <c r="F730" s="69"/>
      <c r="G730" s="67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69"/>
      <c r="AE730" s="69"/>
      <c r="AF730" s="69"/>
      <c r="AG730" s="80"/>
      <c r="AH730" s="80"/>
      <c r="AI730" s="69"/>
      <c r="AJ730" s="69"/>
      <c r="AK730" s="80"/>
      <c r="AL730" s="80"/>
      <c r="AM730" s="69"/>
      <c r="AN730" s="69"/>
      <c r="AO730" s="80"/>
      <c r="AP730" s="80"/>
      <c r="AQ730" s="69"/>
      <c r="AR730" s="69"/>
      <c r="AS730" s="80"/>
      <c r="AT730" s="80"/>
      <c r="AU730" s="69"/>
      <c r="AV730" s="69"/>
      <c r="AW730" s="80"/>
      <c r="AX730" s="80"/>
      <c r="AY730" s="69"/>
      <c r="AZ730" s="69"/>
      <c r="BA730" s="80"/>
      <c r="BB730" s="80"/>
      <c r="BC730" s="69"/>
      <c r="BD730" s="69"/>
      <c r="BE730" s="80"/>
      <c r="BF730" s="80"/>
      <c r="BG730" s="69"/>
      <c r="BH730" s="69"/>
      <c r="BI730" s="80"/>
      <c r="BJ730" s="80"/>
      <c r="BK730" s="69"/>
      <c r="BL730" s="69"/>
      <c r="BM730" s="80"/>
      <c r="BN730" s="80"/>
      <c r="BO730" s="69"/>
      <c r="BP730" s="69"/>
      <c r="BQ730" s="80"/>
      <c r="BR730" s="80"/>
      <c r="BS730" s="69"/>
      <c r="BT730" s="69"/>
      <c r="BU730" s="80"/>
      <c r="BV730" s="80"/>
      <c r="BW730" s="69"/>
      <c r="BX730" s="69"/>
      <c r="BY730" s="80"/>
      <c r="BZ730" s="80"/>
      <c r="CA730" s="69"/>
      <c r="CB730" s="69"/>
      <c r="CC730" s="80"/>
      <c r="CD730" s="80"/>
      <c r="CE730" s="69"/>
      <c r="CF730" s="69"/>
      <c r="CG730" s="69"/>
      <c r="CH730" s="69"/>
      <c r="CI730" s="69"/>
      <c r="CJ730" s="69"/>
      <c r="CK730" s="68"/>
      <c r="CL730" s="69"/>
      <c r="CM730" s="67"/>
      <c r="CN730" s="67"/>
      <c r="CO730" s="68"/>
      <c r="CP730" s="69"/>
      <c r="CQ730" s="67"/>
      <c r="CR730" s="67"/>
      <c r="CS730" s="81"/>
      <c r="CT730" s="69"/>
      <c r="CU730" s="69"/>
      <c r="CV730" s="69"/>
      <c r="CW730" s="69"/>
      <c r="CX730" s="69"/>
      <c r="CY730" s="69"/>
      <c r="CZ730" s="69"/>
      <c r="DA730" s="69"/>
    </row>
    <row r="731" spans="2:105">
      <c r="B731" s="67"/>
      <c r="C731" s="67"/>
      <c r="D731" s="67"/>
      <c r="E731" s="68"/>
      <c r="F731" s="69"/>
      <c r="G731" s="67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69"/>
      <c r="AE731" s="69"/>
      <c r="AF731" s="69"/>
      <c r="AG731" s="80"/>
      <c r="AH731" s="80"/>
      <c r="AI731" s="69"/>
      <c r="AJ731" s="69"/>
      <c r="AK731" s="80"/>
      <c r="AL731" s="80"/>
      <c r="AM731" s="69"/>
      <c r="AN731" s="69"/>
      <c r="AO731" s="80"/>
      <c r="AP731" s="80"/>
      <c r="AQ731" s="69"/>
      <c r="AR731" s="69"/>
      <c r="AS731" s="80"/>
      <c r="AT731" s="80"/>
      <c r="AU731" s="69"/>
      <c r="AV731" s="69"/>
      <c r="AW731" s="80"/>
      <c r="AX731" s="80"/>
      <c r="AY731" s="69"/>
      <c r="AZ731" s="69"/>
      <c r="BA731" s="80"/>
      <c r="BB731" s="80"/>
      <c r="BC731" s="69"/>
      <c r="BD731" s="69"/>
      <c r="BE731" s="80"/>
      <c r="BF731" s="80"/>
      <c r="BG731" s="69"/>
      <c r="BH731" s="69"/>
      <c r="BI731" s="80"/>
      <c r="BJ731" s="80"/>
      <c r="BK731" s="69"/>
      <c r="BL731" s="69"/>
      <c r="BM731" s="80"/>
      <c r="BN731" s="80"/>
      <c r="BO731" s="69"/>
      <c r="BP731" s="69"/>
      <c r="BQ731" s="80"/>
      <c r="BR731" s="80"/>
      <c r="BS731" s="69"/>
      <c r="BT731" s="69"/>
      <c r="BU731" s="80"/>
      <c r="BV731" s="80"/>
      <c r="BW731" s="69"/>
      <c r="BX731" s="69"/>
      <c r="BY731" s="80"/>
      <c r="BZ731" s="80"/>
      <c r="CA731" s="69"/>
      <c r="CB731" s="69"/>
      <c r="CC731" s="80"/>
      <c r="CD731" s="80"/>
      <c r="CE731" s="69"/>
      <c r="CF731" s="69"/>
      <c r="CG731" s="69"/>
      <c r="CH731" s="69"/>
      <c r="CI731" s="69"/>
      <c r="CJ731" s="69"/>
      <c r="CK731" s="68"/>
      <c r="CL731" s="69"/>
      <c r="CM731" s="67"/>
      <c r="CN731" s="67"/>
      <c r="CO731" s="68"/>
      <c r="CP731" s="69"/>
      <c r="CQ731" s="67"/>
      <c r="CR731" s="67"/>
      <c r="CS731" s="81"/>
      <c r="CT731" s="69"/>
      <c r="CU731" s="69"/>
      <c r="CV731" s="69"/>
      <c r="CW731" s="69"/>
      <c r="CX731" s="69"/>
      <c r="CY731" s="69"/>
      <c r="CZ731" s="69"/>
      <c r="DA731" s="69"/>
    </row>
    <row r="732" spans="2:105">
      <c r="B732" s="67"/>
      <c r="C732" s="67"/>
      <c r="D732" s="67"/>
      <c r="E732" s="68"/>
      <c r="F732" s="69"/>
      <c r="G732" s="67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69"/>
      <c r="AE732" s="69"/>
      <c r="AF732" s="69"/>
      <c r="AG732" s="80"/>
      <c r="AH732" s="80"/>
      <c r="AI732" s="69"/>
      <c r="AJ732" s="69"/>
      <c r="AK732" s="80"/>
      <c r="AL732" s="80"/>
      <c r="AM732" s="69"/>
      <c r="AN732" s="69"/>
      <c r="AO732" s="80"/>
      <c r="AP732" s="80"/>
      <c r="AQ732" s="69"/>
      <c r="AR732" s="69"/>
      <c r="AS732" s="80"/>
      <c r="AT732" s="80"/>
      <c r="AU732" s="69"/>
      <c r="AV732" s="69"/>
      <c r="AW732" s="80"/>
      <c r="AX732" s="80"/>
      <c r="AY732" s="69"/>
      <c r="AZ732" s="69"/>
      <c r="BA732" s="80"/>
      <c r="BB732" s="80"/>
      <c r="BC732" s="69"/>
      <c r="BD732" s="69"/>
      <c r="BE732" s="80"/>
      <c r="BF732" s="80"/>
      <c r="BG732" s="69"/>
      <c r="BH732" s="69"/>
      <c r="BI732" s="80"/>
      <c r="BJ732" s="80"/>
      <c r="BK732" s="69"/>
      <c r="BL732" s="69"/>
      <c r="BM732" s="80"/>
      <c r="BN732" s="80"/>
      <c r="BO732" s="69"/>
      <c r="BP732" s="69"/>
      <c r="BQ732" s="80"/>
      <c r="BR732" s="80"/>
      <c r="BS732" s="69"/>
      <c r="BT732" s="69"/>
      <c r="BU732" s="80"/>
      <c r="BV732" s="80"/>
      <c r="BW732" s="69"/>
      <c r="BX732" s="69"/>
      <c r="BY732" s="80"/>
      <c r="BZ732" s="80"/>
      <c r="CA732" s="69"/>
      <c r="CB732" s="69"/>
      <c r="CC732" s="80"/>
      <c r="CD732" s="80"/>
      <c r="CE732" s="69"/>
      <c r="CF732" s="69"/>
      <c r="CG732" s="69"/>
      <c r="CH732" s="69"/>
      <c r="CI732" s="69"/>
      <c r="CJ732" s="69"/>
      <c r="CK732" s="68"/>
      <c r="CL732" s="69"/>
      <c r="CM732" s="67"/>
      <c r="CN732" s="67"/>
      <c r="CO732" s="68"/>
      <c r="CP732" s="69"/>
      <c r="CQ732" s="67"/>
      <c r="CR732" s="67"/>
      <c r="CS732" s="81"/>
      <c r="CT732" s="69"/>
      <c r="CU732" s="69"/>
      <c r="CV732" s="69"/>
      <c r="CW732" s="69"/>
      <c r="CX732" s="69"/>
      <c r="CY732" s="69"/>
      <c r="CZ732" s="69"/>
      <c r="DA732" s="69"/>
    </row>
    <row r="733" spans="2:105">
      <c r="B733" s="67"/>
      <c r="C733" s="67"/>
      <c r="D733" s="67"/>
      <c r="E733" s="68"/>
      <c r="F733" s="69"/>
      <c r="G733" s="67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69"/>
      <c r="AE733" s="69"/>
      <c r="AF733" s="69"/>
      <c r="AG733" s="80"/>
      <c r="AH733" s="80"/>
      <c r="AI733" s="69"/>
      <c r="AJ733" s="69"/>
      <c r="AK733" s="80"/>
      <c r="AL733" s="80"/>
      <c r="AM733" s="69"/>
      <c r="AN733" s="69"/>
      <c r="AO733" s="80"/>
      <c r="AP733" s="80"/>
      <c r="AQ733" s="69"/>
      <c r="AR733" s="69"/>
      <c r="AS733" s="80"/>
      <c r="AT733" s="80"/>
      <c r="AU733" s="69"/>
      <c r="AV733" s="69"/>
      <c r="AW733" s="80"/>
      <c r="AX733" s="80"/>
      <c r="AY733" s="69"/>
      <c r="AZ733" s="69"/>
      <c r="BA733" s="80"/>
      <c r="BB733" s="80"/>
      <c r="BC733" s="69"/>
      <c r="BD733" s="69"/>
      <c r="BE733" s="80"/>
      <c r="BF733" s="80"/>
      <c r="BG733" s="69"/>
      <c r="BH733" s="69"/>
      <c r="BI733" s="80"/>
      <c r="BJ733" s="80"/>
      <c r="BK733" s="69"/>
      <c r="BL733" s="69"/>
      <c r="BM733" s="80"/>
      <c r="BN733" s="80"/>
      <c r="BO733" s="69"/>
      <c r="BP733" s="69"/>
      <c r="BQ733" s="80"/>
      <c r="BR733" s="80"/>
      <c r="BS733" s="69"/>
      <c r="BT733" s="69"/>
      <c r="BU733" s="80"/>
      <c r="BV733" s="80"/>
      <c r="BW733" s="69"/>
      <c r="BX733" s="69"/>
      <c r="BY733" s="80"/>
      <c r="BZ733" s="80"/>
      <c r="CA733" s="69"/>
      <c r="CB733" s="69"/>
      <c r="CC733" s="80"/>
      <c r="CD733" s="80"/>
      <c r="CE733" s="69"/>
      <c r="CF733" s="69"/>
      <c r="CG733" s="69"/>
      <c r="CH733" s="69"/>
      <c r="CI733" s="69"/>
      <c r="CJ733" s="69"/>
      <c r="CK733" s="68"/>
      <c r="CL733" s="69"/>
      <c r="CM733" s="67"/>
      <c r="CN733" s="67"/>
      <c r="CO733" s="68"/>
      <c r="CP733" s="69"/>
      <c r="CQ733" s="67"/>
      <c r="CR733" s="67"/>
      <c r="CS733" s="81"/>
      <c r="CT733" s="69"/>
      <c r="CU733" s="69"/>
      <c r="CV733" s="69"/>
      <c r="CW733" s="69"/>
      <c r="CX733" s="69"/>
      <c r="CY733" s="69"/>
      <c r="CZ733" s="69"/>
      <c r="DA733" s="69"/>
    </row>
    <row r="734" spans="2:105">
      <c r="B734" s="67"/>
      <c r="C734" s="67"/>
      <c r="D734" s="67"/>
      <c r="E734" s="68"/>
      <c r="F734" s="69"/>
      <c r="G734" s="67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69"/>
      <c r="AE734" s="69"/>
      <c r="AF734" s="69"/>
      <c r="AG734" s="80"/>
      <c r="AH734" s="80"/>
      <c r="AI734" s="69"/>
      <c r="AJ734" s="69"/>
      <c r="AK734" s="80"/>
      <c r="AL734" s="80"/>
      <c r="AM734" s="69"/>
      <c r="AN734" s="69"/>
      <c r="AO734" s="80"/>
      <c r="AP734" s="80"/>
      <c r="AQ734" s="69"/>
      <c r="AR734" s="69"/>
      <c r="AS734" s="80"/>
      <c r="AT734" s="80"/>
      <c r="AU734" s="69"/>
      <c r="AV734" s="69"/>
      <c r="AW734" s="80"/>
      <c r="AX734" s="80"/>
      <c r="AY734" s="69"/>
      <c r="AZ734" s="69"/>
      <c r="BA734" s="80"/>
      <c r="BB734" s="80"/>
      <c r="BC734" s="69"/>
      <c r="BD734" s="69"/>
      <c r="BE734" s="80"/>
      <c r="BF734" s="80"/>
      <c r="BG734" s="69"/>
      <c r="BH734" s="69"/>
      <c r="BI734" s="80"/>
      <c r="BJ734" s="80"/>
      <c r="BK734" s="69"/>
      <c r="BL734" s="69"/>
      <c r="BM734" s="80"/>
      <c r="BN734" s="80"/>
      <c r="BO734" s="69"/>
      <c r="BP734" s="69"/>
      <c r="BQ734" s="80"/>
      <c r="BR734" s="80"/>
      <c r="BS734" s="69"/>
      <c r="BT734" s="69"/>
      <c r="BU734" s="80"/>
      <c r="BV734" s="80"/>
      <c r="BW734" s="69"/>
      <c r="BX734" s="69"/>
      <c r="BY734" s="80"/>
      <c r="BZ734" s="80"/>
      <c r="CA734" s="69"/>
      <c r="CB734" s="69"/>
      <c r="CC734" s="80"/>
      <c r="CD734" s="80"/>
      <c r="CE734" s="69"/>
      <c r="CF734" s="69"/>
      <c r="CG734" s="69"/>
      <c r="CH734" s="69"/>
      <c r="CI734" s="69"/>
      <c r="CJ734" s="69"/>
      <c r="CK734" s="68"/>
      <c r="CL734" s="69"/>
      <c r="CM734" s="67"/>
      <c r="CN734" s="67"/>
      <c r="CO734" s="68"/>
      <c r="CP734" s="69"/>
      <c r="CQ734" s="67"/>
      <c r="CR734" s="67"/>
      <c r="CS734" s="81"/>
      <c r="CT734" s="69"/>
      <c r="CU734" s="69"/>
      <c r="CV734" s="69"/>
      <c r="CW734" s="69"/>
      <c r="CX734" s="69"/>
      <c r="CY734" s="69"/>
      <c r="CZ734" s="69"/>
      <c r="DA734" s="69"/>
    </row>
    <row r="735" spans="2:105">
      <c r="B735" s="67"/>
      <c r="C735" s="67"/>
      <c r="D735" s="67"/>
      <c r="E735" s="68"/>
      <c r="F735" s="69"/>
      <c r="G735" s="67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69"/>
      <c r="AE735" s="69"/>
      <c r="AF735" s="69"/>
      <c r="AG735" s="80"/>
      <c r="AH735" s="80"/>
      <c r="AI735" s="69"/>
      <c r="AJ735" s="69"/>
      <c r="AK735" s="80"/>
      <c r="AL735" s="80"/>
      <c r="AM735" s="69"/>
      <c r="AN735" s="69"/>
      <c r="AO735" s="80"/>
      <c r="AP735" s="80"/>
      <c r="AQ735" s="69"/>
      <c r="AR735" s="69"/>
      <c r="AS735" s="80"/>
      <c r="AT735" s="80"/>
      <c r="AU735" s="69"/>
      <c r="AV735" s="69"/>
      <c r="AW735" s="80"/>
      <c r="AX735" s="80"/>
      <c r="AY735" s="69"/>
      <c r="AZ735" s="69"/>
      <c r="BA735" s="80"/>
      <c r="BB735" s="80"/>
      <c r="BC735" s="69"/>
      <c r="BD735" s="69"/>
      <c r="BE735" s="80"/>
      <c r="BF735" s="80"/>
      <c r="BG735" s="69"/>
      <c r="BH735" s="69"/>
      <c r="BI735" s="80"/>
      <c r="BJ735" s="80"/>
      <c r="BK735" s="69"/>
      <c r="BL735" s="69"/>
      <c r="BM735" s="80"/>
      <c r="BN735" s="80"/>
      <c r="BO735" s="69"/>
      <c r="BP735" s="69"/>
      <c r="BQ735" s="80"/>
      <c r="BR735" s="80"/>
      <c r="BS735" s="69"/>
      <c r="BT735" s="69"/>
      <c r="BU735" s="80"/>
      <c r="BV735" s="80"/>
      <c r="BW735" s="69"/>
      <c r="BX735" s="69"/>
      <c r="BY735" s="80"/>
      <c r="BZ735" s="80"/>
      <c r="CA735" s="69"/>
      <c r="CB735" s="69"/>
      <c r="CC735" s="80"/>
      <c r="CD735" s="80"/>
      <c r="CE735" s="69"/>
      <c r="CF735" s="69"/>
      <c r="CG735" s="69"/>
      <c r="CH735" s="69"/>
      <c r="CI735" s="69"/>
      <c r="CJ735" s="69"/>
      <c r="CK735" s="68"/>
      <c r="CL735" s="69"/>
      <c r="CM735" s="67"/>
      <c r="CN735" s="67"/>
      <c r="CO735" s="68"/>
      <c r="CP735" s="69"/>
      <c r="CQ735" s="67"/>
      <c r="CR735" s="67"/>
      <c r="CS735" s="81"/>
      <c r="CT735" s="69"/>
      <c r="CU735" s="69"/>
      <c r="CV735" s="69"/>
      <c r="CW735" s="69"/>
      <c r="CX735" s="69"/>
      <c r="CY735" s="69"/>
      <c r="CZ735" s="69"/>
      <c r="DA735" s="69"/>
    </row>
    <row r="736" spans="2:105">
      <c r="B736" s="67"/>
      <c r="C736" s="67"/>
      <c r="D736" s="67"/>
      <c r="E736" s="68"/>
      <c r="F736" s="69"/>
      <c r="G736" s="67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69"/>
      <c r="AE736" s="69"/>
      <c r="AF736" s="69"/>
      <c r="AG736" s="80"/>
      <c r="AH736" s="80"/>
      <c r="AI736" s="69"/>
      <c r="AJ736" s="69"/>
      <c r="AK736" s="80"/>
      <c r="AL736" s="80"/>
      <c r="AM736" s="69"/>
      <c r="AN736" s="69"/>
      <c r="AO736" s="80"/>
      <c r="AP736" s="80"/>
      <c r="AQ736" s="69"/>
      <c r="AR736" s="69"/>
      <c r="AS736" s="80"/>
      <c r="AT736" s="80"/>
      <c r="AU736" s="69"/>
      <c r="AV736" s="69"/>
      <c r="AW736" s="80"/>
      <c r="AX736" s="80"/>
      <c r="AY736" s="69"/>
      <c r="AZ736" s="69"/>
      <c r="BA736" s="80"/>
      <c r="BB736" s="80"/>
      <c r="BC736" s="69"/>
      <c r="BD736" s="69"/>
      <c r="BE736" s="80"/>
      <c r="BF736" s="80"/>
      <c r="BG736" s="69"/>
      <c r="BH736" s="69"/>
      <c r="BI736" s="80"/>
      <c r="BJ736" s="80"/>
      <c r="BK736" s="69"/>
      <c r="BL736" s="69"/>
      <c r="BM736" s="80"/>
      <c r="BN736" s="80"/>
      <c r="BO736" s="69"/>
      <c r="BP736" s="69"/>
      <c r="BQ736" s="80"/>
      <c r="BR736" s="80"/>
      <c r="BS736" s="69"/>
      <c r="BT736" s="69"/>
      <c r="BU736" s="80"/>
      <c r="BV736" s="80"/>
      <c r="BW736" s="69"/>
      <c r="BX736" s="69"/>
      <c r="BY736" s="80"/>
      <c r="BZ736" s="80"/>
      <c r="CA736" s="69"/>
      <c r="CB736" s="69"/>
      <c r="CC736" s="80"/>
      <c r="CD736" s="80"/>
      <c r="CE736" s="69"/>
      <c r="CF736" s="69"/>
      <c r="CG736" s="69"/>
      <c r="CH736" s="69"/>
      <c r="CI736" s="69"/>
      <c r="CJ736" s="69"/>
      <c r="CK736" s="68"/>
      <c r="CL736" s="69"/>
      <c r="CM736" s="67"/>
      <c r="CN736" s="67"/>
      <c r="CO736" s="68"/>
      <c r="CP736" s="69"/>
      <c r="CQ736" s="67"/>
      <c r="CR736" s="67"/>
      <c r="CS736" s="81"/>
      <c r="CT736" s="69"/>
      <c r="CU736" s="69"/>
      <c r="CV736" s="69"/>
      <c r="CW736" s="69"/>
      <c r="CX736" s="69"/>
      <c r="CY736" s="69"/>
      <c r="CZ736" s="69"/>
      <c r="DA736" s="69"/>
    </row>
    <row r="737" spans="2:105">
      <c r="B737" s="67"/>
      <c r="C737" s="67"/>
      <c r="D737" s="67"/>
      <c r="E737" s="68"/>
      <c r="F737" s="69"/>
      <c r="G737" s="67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69"/>
      <c r="AE737" s="69"/>
      <c r="AF737" s="69"/>
      <c r="AG737" s="80"/>
      <c r="AH737" s="80"/>
      <c r="AI737" s="69"/>
      <c r="AJ737" s="69"/>
      <c r="AK737" s="80"/>
      <c r="AL737" s="80"/>
      <c r="AM737" s="69"/>
      <c r="AN737" s="69"/>
      <c r="AO737" s="80"/>
      <c r="AP737" s="80"/>
      <c r="AQ737" s="69"/>
      <c r="AR737" s="69"/>
      <c r="AS737" s="80"/>
      <c r="AT737" s="80"/>
      <c r="AU737" s="69"/>
      <c r="AV737" s="69"/>
      <c r="AW737" s="80"/>
      <c r="AX737" s="80"/>
      <c r="AY737" s="69"/>
      <c r="AZ737" s="69"/>
      <c r="BA737" s="80"/>
      <c r="BB737" s="80"/>
      <c r="BC737" s="69"/>
      <c r="BD737" s="69"/>
      <c r="BE737" s="80"/>
      <c r="BF737" s="80"/>
      <c r="BG737" s="69"/>
      <c r="BH737" s="69"/>
      <c r="BI737" s="80"/>
      <c r="BJ737" s="80"/>
      <c r="BK737" s="69"/>
      <c r="BL737" s="69"/>
      <c r="BM737" s="80"/>
      <c r="BN737" s="80"/>
      <c r="BO737" s="69"/>
      <c r="BP737" s="69"/>
      <c r="BQ737" s="80"/>
      <c r="BR737" s="80"/>
      <c r="BS737" s="69"/>
      <c r="BT737" s="69"/>
      <c r="BU737" s="80"/>
      <c r="BV737" s="80"/>
      <c r="BW737" s="69"/>
      <c r="BX737" s="69"/>
      <c r="BY737" s="80"/>
      <c r="BZ737" s="80"/>
      <c r="CA737" s="69"/>
      <c r="CB737" s="69"/>
      <c r="CC737" s="80"/>
      <c r="CD737" s="80"/>
      <c r="CE737" s="69"/>
      <c r="CF737" s="69"/>
      <c r="CG737" s="69"/>
      <c r="CH737" s="69"/>
      <c r="CI737" s="69"/>
      <c r="CJ737" s="69"/>
      <c r="CK737" s="68"/>
      <c r="CL737" s="69"/>
      <c r="CM737" s="67"/>
      <c r="CN737" s="67"/>
      <c r="CO737" s="68"/>
      <c r="CP737" s="69"/>
      <c r="CQ737" s="67"/>
      <c r="CR737" s="67"/>
      <c r="CS737" s="81"/>
      <c r="CT737" s="69"/>
      <c r="CU737" s="69"/>
      <c r="CV737" s="69"/>
      <c r="CW737" s="69"/>
      <c r="CX737" s="69"/>
      <c r="CY737" s="69"/>
      <c r="CZ737" s="69"/>
      <c r="DA737" s="69"/>
    </row>
    <row r="738" spans="2:105">
      <c r="B738" s="67"/>
      <c r="C738" s="67"/>
      <c r="D738" s="67"/>
      <c r="E738" s="68"/>
      <c r="F738" s="69"/>
      <c r="G738" s="67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69"/>
      <c r="AE738" s="69"/>
      <c r="AF738" s="69"/>
      <c r="AG738" s="80"/>
      <c r="AH738" s="80"/>
      <c r="AI738" s="69"/>
      <c r="AJ738" s="69"/>
      <c r="AK738" s="80"/>
      <c r="AL738" s="80"/>
      <c r="AM738" s="69"/>
      <c r="AN738" s="69"/>
      <c r="AO738" s="80"/>
      <c r="AP738" s="80"/>
      <c r="AQ738" s="69"/>
      <c r="AR738" s="69"/>
      <c r="AS738" s="80"/>
      <c r="AT738" s="80"/>
      <c r="AU738" s="69"/>
      <c r="AV738" s="69"/>
      <c r="AW738" s="80"/>
      <c r="AX738" s="80"/>
      <c r="AY738" s="69"/>
      <c r="AZ738" s="69"/>
      <c r="BA738" s="80"/>
      <c r="BB738" s="80"/>
      <c r="BC738" s="69"/>
      <c r="BD738" s="69"/>
      <c r="BE738" s="80"/>
      <c r="BF738" s="80"/>
      <c r="BG738" s="69"/>
      <c r="BH738" s="69"/>
      <c r="BI738" s="80"/>
      <c r="BJ738" s="80"/>
      <c r="BK738" s="69"/>
      <c r="BL738" s="69"/>
      <c r="BM738" s="80"/>
      <c r="BN738" s="80"/>
      <c r="BO738" s="69"/>
      <c r="BP738" s="69"/>
      <c r="BQ738" s="80"/>
      <c r="BR738" s="80"/>
      <c r="BS738" s="69"/>
      <c r="BT738" s="69"/>
      <c r="BU738" s="80"/>
      <c r="BV738" s="80"/>
      <c r="BW738" s="69"/>
      <c r="BX738" s="69"/>
      <c r="BY738" s="80"/>
      <c r="BZ738" s="80"/>
      <c r="CA738" s="69"/>
      <c r="CB738" s="69"/>
      <c r="CC738" s="80"/>
      <c r="CD738" s="80"/>
      <c r="CE738" s="69"/>
      <c r="CF738" s="69"/>
      <c r="CG738" s="69"/>
      <c r="CH738" s="69"/>
      <c r="CI738" s="69"/>
      <c r="CJ738" s="69"/>
      <c r="CK738" s="68"/>
      <c r="CL738" s="69"/>
      <c r="CM738" s="67"/>
      <c r="CN738" s="67"/>
      <c r="CO738" s="68"/>
      <c r="CP738" s="69"/>
      <c r="CQ738" s="67"/>
      <c r="CR738" s="67"/>
      <c r="CS738" s="81"/>
      <c r="CT738" s="69"/>
      <c r="CU738" s="69"/>
      <c r="CV738" s="69"/>
      <c r="CW738" s="69"/>
      <c r="CX738" s="69"/>
      <c r="CY738" s="69"/>
      <c r="CZ738" s="69"/>
      <c r="DA738" s="69"/>
    </row>
    <row r="739" spans="2:105">
      <c r="B739" s="67"/>
      <c r="C739" s="67"/>
      <c r="D739" s="67"/>
      <c r="E739" s="68"/>
      <c r="F739" s="69"/>
      <c r="G739" s="67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69"/>
      <c r="AE739" s="69"/>
      <c r="AF739" s="69"/>
      <c r="AG739" s="80"/>
      <c r="AH739" s="80"/>
      <c r="AI739" s="69"/>
      <c r="AJ739" s="69"/>
      <c r="AK739" s="80"/>
      <c r="AL739" s="80"/>
      <c r="AM739" s="69"/>
      <c r="AN739" s="69"/>
      <c r="AO739" s="80"/>
      <c r="AP739" s="80"/>
      <c r="AQ739" s="69"/>
      <c r="AR739" s="69"/>
      <c r="AS739" s="80"/>
      <c r="AT739" s="80"/>
      <c r="AU739" s="69"/>
      <c r="AV739" s="69"/>
      <c r="AW739" s="80"/>
      <c r="AX739" s="80"/>
      <c r="AY739" s="69"/>
      <c r="AZ739" s="69"/>
      <c r="BA739" s="80"/>
      <c r="BB739" s="80"/>
      <c r="BC739" s="69"/>
      <c r="BD739" s="69"/>
      <c r="BE739" s="80"/>
      <c r="BF739" s="80"/>
      <c r="BG739" s="69"/>
      <c r="BH739" s="69"/>
      <c r="BI739" s="80"/>
      <c r="BJ739" s="80"/>
      <c r="BK739" s="69"/>
      <c r="BL739" s="69"/>
      <c r="BM739" s="80"/>
      <c r="BN739" s="80"/>
      <c r="BO739" s="69"/>
      <c r="BP739" s="69"/>
      <c r="BQ739" s="80"/>
      <c r="BR739" s="80"/>
      <c r="BS739" s="69"/>
      <c r="BT739" s="69"/>
      <c r="BU739" s="80"/>
      <c r="BV739" s="80"/>
      <c r="BW739" s="69"/>
      <c r="BX739" s="69"/>
      <c r="BY739" s="80"/>
      <c r="BZ739" s="80"/>
      <c r="CA739" s="69"/>
      <c r="CB739" s="69"/>
      <c r="CC739" s="80"/>
      <c r="CD739" s="80"/>
      <c r="CE739" s="69"/>
      <c r="CF739" s="69"/>
      <c r="CG739" s="69"/>
      <c r="CH739" s="69"/>
      <c r="CI739" s="69"/>
      <c r="CJ739" s="69"/>
      <c r="CK739" s="68"/>
      <c r="CL739" s="69"/>
      <c r="CM739" s="67"/>
      <c r="CN739" s="67"/>
      <c r="CO739" s="68"/>
      <c r="CP739" s="69"/>
      <c r="CQ739" s="67"/>
      <c r="CR739" s="67"/>
      <c r="CS739" s="81"/>
      <c r="CT739" s="69"/>
      <c r="CU739" s="69"/>
      <c r="CV739" s="69"/>
      <c r="CW739" s="69"/>
      <c r="CX739" s="69"/>
      <c r="CY739" s="69"/>
      <c r="CZ739" s="69"/>
      <c r="DA739" s="69"/>
    </row>
    <row r="740" spans="2:105">
      <c r="B740" s="67"/>
      <c r="C740" s="67"/>
      <c r="D740" s="67"/>
      <c r="E740" s="68"/>
      <c r="F740" s="69"/>
      <c r="G740" s="67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69"/>
      <c r="AE740" s="69"/>
      <c r="AF740" s="69"/>
      <c r="AG740" s="80"/>
      <c r="AH740" s="80"/>
      <c r="AI740" s="69"/>
      <c r="AJ740" s="69"/>
      <c r="AK740" s="80"/>
      <c r="AL740" s="80"/>
      <c r="AM740" s="69"/>
      <c r="AN740" s="69"/>
      <c r="AO740" s="80"/>
      <c r="AP740" s="80"/>
      <c r="AQ740" s="69"/>
      <c r="AR740" s="69"/>
      <c r="AS740" s="80"/>
      <c r="AT740" s="80"/>
      <c r="AU740" s="69"/>
      <c r="AV740" s="69"/>
      <c r="AW740" s="80"/>
      <c r="AX740" s="80"/>
      <c r="AY740" s="69"/>
      <c r="AZ740" s="69"/>
      <c r="BA740" s="80"/>
      <c r="BB740" s="80"/>
      <c r="BC740" s="69"/>
      <c r="BD740" s="69"/>
      <c r="BE740" s="80"/>
      <c r="BF740" s="80"/>
      <c r="BG740" s="69"/>
      <c r="BH740" s="69"/>
      <c r="BI740" s="80"/>
      <c r="BJ740" s="80"/>
      <c r="BK740" s="69"/>
      <c r="BL740" s="69"/>
      <c r="BM740" s="80"/>
      <c r="BN740" s="80"/>
      <c r="BO740" s="69"/>
      <c r="BP740" s="69"/>
      <c r="BQ740" s="80"/>
      <c r="BR740" s="80"/>
      <c r="BS740" s="69"/>
      <c r="BT740" s="69"/>
      <c r="BU740" s="80"/>
      <c r="BV740" s="80"/>
      <c r="BW740" s="69"/>
      <c r="BX740" s="69"/>
      <c r="BY740" s="80"/>
      <c r="BZ740" s="80"/>
      <c r="CA740" s="69"/>
      <c r="CB740" s="69"/>
      <c r="CC740" s="80"/>
      <c r="CD740" s="80"/>
      <c r="CE740" s="69"/>
      <c r="CF740" s="69"/>
      <c r="CG740" s="69"/>
      <c r="CH740" s="69"/>
      <c r="CI740" s="69"/>
      <c r="CJ740" s="69"/>
      <c r="CK740" s="68"/>
      <c r="CL740" s="69"/>
      <c r="CM740" s="67"/>
      <c r="CN740" s="67"/>
      <c r="CO740" s="68"/>
      <c r="CP740" s="69"/>
      <c r="CQ740" s="67"/>
      <c r="CR740" s="67"/>
      <c r="CS740" s="81"/>
      <c r="CT740" s="69"/>
      <c r="CU740" s="69"/>
      <c r="CV740" s="69"/>
      <c r="CW740" s="69"/>
      <c r="CX740" s="69"/>
      <c r="CY740" s="69"/>
      <c r="CZ740" s="69"/>
      <c r="DA740" s="69"/>
    </row>
    <row r="741" spans="2:105">
      <c r="B741" s="67"/>
      <c r="C741" s="67"/>
      <c r="D741" s="67"/>
      <c r="E741" s="68"/>
      <c r="F741" s="69"/>
      <c r="G741" s="67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69"/>
      <c r="AE741" s="69"/>
      <c r="AF741" s="69"/>
      <c r="AG741" s="80"/>
      <c r="AH741" s="80"/>
      <c r="AI741" s="69"/>
      <c r="AJ741" s="69"/>
      <c r="AK741" s="80"/>
      <c r="AL741" s="80"/>
      <c r="AM741" s="69"/>
      <c r="AN741" s="69"/>
      <c r="AO741" s="80"/>
      <c r="AP741" s="80"/>
      <c r="AQ741" s="69"/>
      <c r="AR741" s="69"/>
      <c r="AS741" s="80"/>
      <c r="AT741" s="80"/>
      <c r="AU741" s="69"/>
      <c r="AV741" s="69"/>
      <c r="AW741" s="80"/>
      <c r="AX741" s="80"/>
      <c r="AY741" s="69"/>
      <c r="AZ741" s="69"/>
      <c r="BA741" s="80"/>
      <c r="BB741" s="80"/>
      <c r="BC741" s="69"/>
      <c r="BD741" s="69"/>
      <c r="BE741" s="80"/>
      <c r="BF741" s="80"/>
      <c r="BG741" s="69"/>
      <c r="BH741" s="69"/>
      <c r="BI741" s="80"/>
      <c r="BJ741" s="80"/>
      <c r="BK741" s="69"/>
      <c r="BL741" s="69"/>
      <c r="BM741" s="80"/>
      <c r="BN741" s="80"/>
      <c r="BO741" s="69"/>
      <c r="BP741" s="69"/>
      <c r="BQ741" s="80"/>
      <c r="BR741" s="80"/>
      <c r="BS741" s="69"/>
      <c r="BT741" s="69"/>
      <c r="BU741" s="80"/>
      <c r="BV741" s="80"/>
      <c r="BW741" s="69"/>
      <c r="BX741" s="69"/>
      <c r="BY741" s="80"/>
      <c r="BZ741" s="80"/>
      <c r="CA741" s="69"/>
      <c r="CB741" s="69"/>
      <c r="CC741" s="80"/>
      <c r="CD741" s="80"/>
      <c r="CE741" s="69"/>
      <c r="CF741" s="69"/>
      <c r="CG741" s="69"/>
      <c r="CH741" s="69"/>
      <c r="CI741" s="69"/>
      <c r="CJ741" s="69"/>
      <c r="CK741" s="68"/>
      <c r="CL741" s="69"/>
      <c r="CM741" s="67"/>
      <c r="CN741" s="67"/>
      <c r="CO741" s="68"/>
      <c r="CP741" s="69"/>
      <c r="CQ741" s="67"/>
      <c r="CR741" s="67"/>
      <c r="CS741" s="81"/>
      <c r="CT741" s="69"/>
      <c r="CU741" s="69"/>
      <c r="CV741" s="69"/>
      <c r="CW741" s="69"/>
      <c r="CX741" s="69"/>
      <c r="CY741" s="69"/>
      <c r="CZ741" s="69"/>
      <c r="DA741" s="69"/>
    </row>
    <row r="742" spans="2:105">
      <c r="B742" s="67"/>
      <c r="C742" s="67"/>
      <c r="D742" s="67"/>
      <c r="E742" s="68"/>
      <c r="F742" s="69"/>
      <c r="G742" s="67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69"/>
      <c r="AE742" s="69"/>
      <c r="AF742" s="69"/>
      <c r="AG742" s="80"/>
      <c r="AH742" s="80"/>
      <c r="AI742" s="69"/>
      <c r="AJ742" s="69"/>
      <c r="AK742" s="80"/>
      <c r="AL742" s="80"/>
      <c r="AM742" s="69"/>
      <c r="AN742" s="69"/>
      <c r="AO742" s="80"/>
      <c r="AP742" s="80"/>
      <c r="AQ742" s="69"/>
      <c r="AR742" s="69"/>
      <c r="AS742" s="80"/>
      <c r="AT742" s="80"/>
      <c r="AU742" s="69"/>
      <c r="AV742" s="69"/>
      <c r="AW742" s="80"/>
      <c r="AX742" s="80"/>
      <c r="AY742" s="69"/>
      <c r="AZ742" s="69"/>
      <c r="BA742" s="80"/>
      <c r="BB742" s="80"/>
      <c r="BC742" s="69"/>
      <c r="BD742" s="69"/>
      <c r="BE742" s="80"/>
      <c r="BF742" s="80"/>
      <c r="BG742" s="69"/>
      <c r="BH742" s="69"/>
      <c r="BI742" s="80"/>
      <c r="BJ742" s="80"/>
      <c r="BK742" s="69"/>
      <c r="BL742" s="69"/>
      <c r="BM742" s="80"/>
      <c r="BN742" s="80"/>
      <c r="BO742" s="69"/>
      <c r="BP742" s="69"/>
      <c r="BQ742" s="80"/>
      <c r="BR742" s="80"/>
      <c r="BS742" s="69"/>
      <c r="BT742" s="69"/>
      <c r="BU742" s="80"/>
      <c r="BV742" s="80"/>
      <c r="BW742" s="69"/>
      <c r="BX742" s="69"/>
      <c r="BY742" s="80"/>
      <c r="BZ742" s="80"/>
      <c r="CA742" s="69"/>
      <c r="CB742" s="69"/>
      <c r="CC742" s="80"/>
      <c r="CD742" s="80"/>
      <c r="CE742" s="69"/>
      <c r="CF742" s="69"/>
      <c r="CG742" s="69"/>
      <c r="CH742" s="69"/>
      <c r="CI742" s="69"/>
      <c r="CJ742" s="69"/>
      <c r="CK742" s="68"/>
      <c r="CL742" s="69"/>
      <c r="CM742" s="67"/>
      <c r="CN742" s="67"/>
      <c r="CO742" s="68"/>
      <c r="CP742" s="69"/>
      <c r="CQ742" s="67"/>
      <c r="CR742" s="67"/>
      <c r="CS742" s="81"/>
      <c r="CT742" s="69"/>
      <c r="CU742" s="69"/>
      <c r="CV742" s="69"/>
      <c r="CW742" s="69"/>
      <c r="CX742" s="69"/>
      <c r="CY742" s="69"/>
      <c r="CZ742" s="69"/>
      <c r="DA742" s="69"/>
    </row>
    <row r="743" spans="2:105">
      <c r="B743" s="67"/>
      <c r="C743" s="67"/>
      <c r="D743" s="67"/>
      <c r="E743" s="68"/>
      <c r="F743" s="69"/>
      <c r="G743" s="67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69"/>
      <c r="AE743" s="69"/>
      <c r="AF743" s="69"/>
      <c r="AG743" s="80"/>
      <c r="AH743" s="80"/>
      <c r="AI743" s="69"/>
      <c r="AJ743" s="69"/>
      <c r="AK743" s="80"/>
      <c r="AL743" s="80"/>
      <c r="AM743" s="69"/>
      <c r="AN743" s="69"/>
      <c r="AO743" s="80"/>
      <c r="AP743" s="80"/>
      <c r="AQ743" s="69"/>
      <c r="AR743" s="69"/>
      <c r="AS743" s="80"/>
      <c r="AT743" s="80"/>
      <c r="AU743" s="69"/>
      <c r="AV743" s="69"/>
      <c r="AW743" s="80"/>
      <c r="AX743" s="80"/>
      <c r="AY743" s="69"/>
      <c r="AZ743" s="69"/>
      <c r="BA743" s="80"/>
      <c r="BB743" s="80"/>
      <c r="BC743" s="69"/>
      <c r="BD743" s="69"/>
      <c r="BE743" s="80"/>
      <c r="BF743" s="80"/>
      <c r="BG743" s="69"/>
      <c r="BH743" s="69"/>
      <c r="BI743" s="80"/>
      <c r="BJ743" s="80"/>
      <c r="BK743" s="69"/>
      <c r="BL743" s="69"/>
      <c r="BM743" s="80"/>
      <c r="BN743" s="80"/>
      <c r="BO743" s="69"/>
      <c r="BP743" s="69"/>
      <c r="BQ743" s="80"/>
      <c r="BR743" s="80"/>
      <c r="BS743" s="69"/>
      <c r="BT743" s="69"/>
      <c r="BU743" s="80"/>
      <c r="BV743" s="80"/>
      <c r="BW743" s="69"/>
      <c r="BX743" s="69"/>
      <c r="BY743" s="80"/>
      <c r="BZ743" s="80"/>
      <c r="CA743" s="69"/>
      <c r="CB743" s="69"/>
      <c r="CC743" s="80"/>
      <c r="CD743" s="80"/>
      <c r="CE743" s="69"/>
      <c r="CF743" s="69"/>
      <c r="CG743" s="69"/>
      <c r="CH743" s="69"/>
      <c r="CI743" s="69"/>
      <c r="CJ743" s="69"/>
      <c r="CK743" s="68"/>
      <c r="CL743" s="69"/>
      <c r="CM743" s="67"/>
      <c r="CN743" s="67"/>
      <c r="CO743" s="68"/>
      <c r="CP743" s="69"/>
      <c r="CQ743" s="67"/>
      <c r="CR743" s="67"/>
      <c r="CS743" s="81"/>
      <c r="CT743" s="69"/>
      <c r="CU743" s="69"/>
      <c r="CV743" s="69"/>
      <c r="CW743" s="69"/>
      <c r="CX743" s="69"/>
      <c r="CY743" s="69"/>
      <c r="CZ743" s="69"/>
      <c r="DA743" s="69"/>
    </row>
    <row r="744" spans="2:105">
      <c r="B744" s="67"/>
      <c r="C744" s="67"/>
      <c r="D744" s="67"/>
      <c r="E744" s="68"/>
      <c r="F744" s="69"/>
      <c r="G744" s="67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69"/>
      <c r="AE744" s="69"/>
      <c r="AF744" s="69"/>
      <c r="AG744" s="80"/>
      <c r="AH744" s="80"/>
      <c r="AI744" s="69"/>
      <c r="AJ744" s="69"/>
      <c r="AK744" s="80"/>
      <c r="AL744" s="80"/>
      <c r="AM744" s="69"/>
      <c r="AN744" s="69"/>
      <c r="AO744" s="80"/>
      <c r="AP744" s="80"/>
      <c r="AQ744" s="69"/>
      <c r="AR744" s="69"/>
      <c r="AS744" s="80"/>
      <c r="AT744" s="80"/>
      <c r="AU744" s="69"/>
      <c r="AV744" s="69"/>
      <c r="AW744" s="80"/>
      <c r="AX744" s="80"/>
      <c r="AY744" s="69"/>
      <c r="AZ744" s="69"/>
      <c r="BA744" s="80"/>
      <c r="BB744" s="80"/>
      <c r="BC744" s="69"/>
      <c r="BD744" s="69"/>
      <c r="BE744" s="80"/>
      <c r="BF744" s="80"/>
      <c r="BG744" s="69"/>
      <c r="BH744" s="69"/>
      <c r="BI744" s="80"/>
      <c r="BJ744" s="80"/>
      <c r="BK744" s="69"/>
      <c r="BL744" s="69"/>
      <c r="BM744" s="80"/>
      <c r="BN744" s="80"/>
      <c r="BO744" s="69"/>
      <c r="BP744" s="69"/>
      <c r="BQ744" s="80"/>
      <c r="BR744" s="80"/>
      <c r="BS744" s="69"/>
      <c r="BT744" s="69"/>
      <c r="BU744" s="80"/>
      <c r="BV744" s="80"/>
      <c r="BW744" s="69"/>
      <c r="BX744" s="69"/>
      <c r="BY744" s="80"/>
      <c r="BZ744" s="80"/>
      <c r="CA744" s="69"/>
      <c r="CB744" s="69"/>
      <c r="CC744" s="80"/>
      <c r="CD744" s="80"/>
      <c r="CE744" s="69"/>
      <c r="CF744" s="69"/>
      <c r="CG744" s="69"/>
      <c r="CH744" s="69"/>
      <c r="CI744" s="69"/>
      <c r="CJ744" s="69"/>
      <c r="CK744" s="68"/>
      <c r="CL744" s="69"/>
      <c r="CM744" s="67"/>
      <c r="CN744" s="67"/>
      <c r="CO744" s="68"/>
      <c r="CP744" s="69"/>
      <c r="CQ744" s="67"/>
      <c r="CR744" s="67"/>
      <c r="CS744" s="81"/>
      <c r="CT744" s="69"/>
      <c r="CU744" s="69"/>
      <c r="CV744" s="69"/>
      <c r="CW744" s="69"/>
      <c r="CX744" s="69"/>
      <c r="CY744" s="69"/>
      <c r="CZ744" s="69"/>
      <c r="DA744" s="69"/>
    </row>
    <row r="745" spans="2:105">
      <c r="B745" s="67"/>
      <c r="C745" s="67"/>
      <c r="D745" s="67"/>
      <c r="E745" s="68"/>
      <c r="F745" s="69"/>
      <c r="G745" s="67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69"/>
      <c r="AE745" s="69"/>
      <c r="AF745" s="69"/>
      <c r="AG745" s="80"/>
      <c r="AH745" s="80"/>
      <c r="AI745" s="69"/>
      <c r="AJ745" s="69"/>
      <c r="AK745" s="80"/>
      <c r="AL745" s="80"/>
      <c r="AM745" s="69"/>
      <c r="AN745" s="69"/>
      <c r="AO745" s="80"/>
      <c r="AP745" s="80"/>
      <c r="AQ745" s="69"/>
      <c r="AR745" s="69"/>
      <c r="AS745" s="80"/>
      <c r="AT745" s="80"/>
      <c r="AU745" s="69"/>
      <c r="AV745" s="69"/>
      <c r="AW745" s="80"/>
      <c r="AX745" s="80"/>
      <c r="AY745" s="69"/>
      <c r="AZ745" s="69"/>
      <c r="BA745" s="80"/>
      <c r="BB745" s="80"/>
      <c r="BC745" s="69"/>
      <c r="BD745" s="69"/>
      <c r="BE745" s="80"/>
      <c r="BF745" s="80"/>
      <c r="BG745" s="69"/>
      <c r="BH745" s="69"/>
      <c r="BI745" s="80"/>
      <c r="BJ745" s="80"/>
      <c r="BK745" s="69"/>
      <c r="BL745" s="69"/>
      <c r="BM745" s="80"/>
      <c r="BN745" s="80"/>
      <c r="BO745" s="69"/>
      <c r="BP745" s="69"/>
      <c r="BQ745" s="80"/>
      <c r="BR745" s="80"/>
      <c r="BS745" s="69"/>
      <c r="BT745" s="69"/>
      <c r="BU745" s="80"/>
      <c r="BV745" s="80"/>
      <c r="BW745" s="69"/>
      <c r="BX745" s="69"/>
      <c r="BY745" s="80"/>
      <c r="BZ745" s="80"/>
      <c r="CA745" s="69"/>
      <c r="CB745" s="69"/>
      <c r="CC745" s="80"/>
      <c r="CD745" s="80"/>
      <c r="CE745" s="69"/>
      <c r="CF745" s="69"/>
      <c r="CG745" s="69"/>
      <c r="CH745" s="69"/>
      <c r="CI745" s="69"/>
      <c r="CJ745" s="69"/>
      <c r="CK745" s="68"/>
      <c r="CL745" s="69"/>
      <c r="CM745" s="67"/>
      <c r="CN745" s="67"/>
      <c r="CO745" s="68"/>
      <c r="CP745" s="69"/>
      <c r="CQ745" s="67"/>
      <c r="CR745" s="67"/>
      <c r="CS745" s="81"/>
      <c r="CT745" s="69"/>
      <c r="CU745" s="69"/>
      <c r="CV745" s="69"/>
      <c r="CW745" s="69"/>
      <c r="CX745" s="69"/>
      <c r="CY745" s="69"/>
      <c r="CZ745" s="69"/>
      <c r="DA745" s="69"/>
    </row>
    <row r="746" spans="2:105">
      <c r="B746" s="67"/>
      <c r="C746" s="67"/>
      <c r="D746" s="67"/>
      <c r="E746" s="68"/>
      <c r="F746" s="69"/>
      <c r="G746" s="67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69"/>
      <c r="AE746" s="69"/>
      <c r="AF746" s="69"/>
      <c r="AG746" s="80"/>
      <c r="AH746" s="80"/>
      <c r="AI746" s="69"/>
      <c r="AJ746" s="69"/>
      <c r="AK746" s="80"/>
      <c r="AL746" s="80"/>
      <c r="AM746" s="69"/>
      <c r="AN746" s="69"/>
      <c r="AO746" s="80"/>
      <c r="AP746" s="80"/>
      <c r="AQ746" s="69"/>
      <c r="AR746" s="69"/>
      <c r="AS746" s="80"/>
      <c r="AT746" s="80"/>
      <c r="AU746" s="69"/>
      <c r="AV746" s="69"/>
      <c r="AW746" s="80"/>
      <c r="AX746" s="80"/>
      <c r="AY746" s="69"/>
      <c r="AZ746" s="69"/>
      <c r="BA746" s="80"/>
      <c r="BB746" s="80"/>
      <c r="BC746" s="69"/>
      <c r="BD746" s="69"/>
      <c r="BE746" s="80"/>
      <c r="BF746" s="80"/>
      <c r="BG746" s="69"/>
      <c r="BH746" s="69"/>
      <c r="BI746" s="80"/>
      <c r="BJ746" s="80"/>
      <c r="BK746" s="69"/>
      <c r="BL746" s="69"/>
      <c r="BM746" s="80"/>
      <c r="BN746" s="80"/>
      <c r="BO746" s="69"/>
      <c r="BP746" s="69"/>
      <c r="BQ746" s="80"/>
      <c r="BR746" s="80"/>
      <c r="BS746" s="69"/>
      <c r="BT746" s="69"/>
      <c r="BU746" s="80"/>
      <c r="BV746" s="80"/>
      <c r="BW746" s="69"/>
      <c r="BX746" s="69"/>
      <c r="BY746" s="80"/>
      <c r="BZ746" s="80"/>
      <c r="CA746" s="69"/>
      <c r="CB746" s="69"/>
      <c r="CC746" s="80"/>
      <c r="CD746" s="80"/>
      <c r="CE746" s="69"/>
      <c r="CF746" s="69"/>
      <c r="CG746" s="69"/>
      <c r="CH746" s="69"/>
      <c r="CI746" s="69"/>
      <c r="CJ746" s="69"/>
      <c r="CK746" s="68"/>
      <c r="CL746" s="69"/>
      <c r="CM746" s="67"/>
      <c r="CN746" s="67"/>
      <c r="CO746" s="68"/>
      <c r="CP746" s="69"/>
      <c r="CQ746" s="67"/>
      <c r="CR746" s="67"/>
      <c r="CS746" s="81"/>
      <c r="CT746" s="69"/>
      <c r="CU746" s="69"/>
      <c r="CV746" s="69"/>
      <c r="CW746" s="69"/>
      <c r="CX746" s="69"/>
      <c r="CY746" s="69"/>
      <c r="CZ746" s="69"/>
      <c r="DA746" s="69"/>
    </row>
    <row r="747" spans="2:105">
      <c r="B747" s="67"/>
      <c r="C747" s="67"/>
      <c r="D747" s="67"/>
      <c r="E747" s="68"/>
      <c r="F747" s="69"/>
      <c r="G747" s="67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69"/>
      <c r="AE747" s="69"/>
      <c r="AF747" s="69"/>
      <c r="AG747" s="80"/>
      <c r="AH747" s="80"/>
      <c r="AI747" s="69"/>
      <c r="AJ747" s="69"/>
      <c r="AK747" s="80"/>
      <c r="AL747" s="80"/>
      <c r="AM747" s="69"/>
      <c r="AN747" s="69"/>
      <c r="AO747" s="80"/>
      <c r="AP747" s="80"/>
      <c r="AQ747" s="69"/>
      <c r="AR747" s="69"/>
      <c r="AS747" s="80"/>
      <c r="AT747" s="80"/>
      <c r="AU747" s="69"/>
      <c r="AV747" s="69"/>
      <c r="AW747" s="80"/>
      <c r="AX747" s="80"/>
      <c r="AY747" s="69"/>
      <c r="AZ747" s="69"/>
      <c r="BA747" s="80"/>
      <c r="BB747" s="80"/>
      <c r="BC747" s="69"/>
      <c r="BD747" s="69"/>
      <c r="BE747" s="80"/>
      <c r="BF747" s="80"/>
      <c r="BG747" s="69"/>
      <c r="BH747" s="69"/>
      <c r="BI747" s="80"/>
      <c r="BJ747" s="80"/>
      <c r="BK747" s="69"/>
      <c r="BL747" s="69"/>
      <c r="BM747" s="80"/>
      <c r="BN747" s="80"/>
      <c r="BO747" s="69"/>
      <c r="BP747" s="69"/>
      <c r="BQ747" s="80"/>
      <c r="BR747" s="80"/>
      <c r="BS747" s="69"/>
      <c r="BT747" s="69"/>
      <c r="BU747" s="80"/>
      <c r="BV747" s="80"/>
      <c r="BW747" s="69"/>
      <c r="BX747" s="69"/>
      <c r="BY747" s="80"/>
      <c r="BZ747" s="80"/>
      <c r="CA747" s="69"/>
      <c r="CB747" s="69"/>
      <c r="CC747" s="80"/>
      <c r="CD747" s="80"/>
      <c r="CE747" s="69"/>
      <c r="CF747" s="69"/>
      <c r="CG747" s="69"/>
      <c r="CH747" s="69"/>
      <c r="CI747" s="69"/>
      <c r="CJ747" s="69"/>
      <c r="CK747" s="68"/>
      <c r="CL747" s="69"/>
      <c r="CM747" s="67"/>
      <c r="CN747" s="67"/>
      <c r="CO747" s="68"/>
      <c r="CP747" s="69"/>
      <c r="CQ747" s="67"/>
      <c r="CR747" s="67"/>
      <c r="CS747" s="81"/>
      <c r="CT747" s="69"/>
      <c r="CU747" s="69"/>
      <c r="CV747" s="69"/>
      <c r="CW747" s="69"/>
      <c r="CX747" s="69"/>
      <c r="CY747" s="69"/>
      <c r="CZ747" s="69"/>
      <c r="DA747" s="69"/>
    </row>
    <row r="748" spans="2:105">
      <c r="B748" s="67"/>
      <c r="C748" s="67"/>
      <c r="D748" s="67"/>
      <c r="E748" s="68"/>
      <c r="F748" s="69"/>
      <c r="G748" s="67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69"/>
      <c r="AE748" s="69"/>
      <c r="AF748" s="69"/>
      <c r="AG748" s="80"/>
      <c r="AH748" s="80"/>
      <c r="AI748" s="69"/>
      <c r="AJ748" s="69"/>
      <c r="AK748" s="80"/>
      <c r="AL748" s="80"/>
      <c r="AM748" s="69"/>
      <c r="AN748" s="69"/>
      <c r="AO748" s="80"/>
      <c r="AP748" s="80"/>
      <c r="AQ748" s="69"/>
      <c r="AR748" s="69"/>
      <c r="AS748" s="80"/>
      <c r="AT748" s="80"/>
      <c r="AU748" s="69"/>
      <c r="AV748" s="69"/>
      <c r="AW748" s="80"/>
      <c r="AX748" s="80"/>
      <c r="AY748" s="69"/>
      <c r="AZ748" s="69"/>
      <c r="BA748" s="80"/>
      <c r="BB748" s="80"/>
      <c r="BC748" s="69"/>
      <c r="BD748" s="69"/>
      <c r="BE748" s="80"/>
      <c r="BF748" s="80"/>
      <c r="BG748" s="69"/>
      <c r="BH748" s="69"/>
      <c r="BI748" s="80"/>
      <c r="BJ748" s="80"/>
      <c r="BK748" s="69"/>
      <c r="BL748" s="69"/>
      <c r="BM748" s="80"/>
      <c r="BN748" s="80"/>
      <c r="BO748" s="69"/>
      <c r="BP748" s="69"/>
      <c r="BQ748" s="80"/>
      <c r="BR748" s="80"/>
      <c r="BS748" s="69"/>
      <c r="BT748" s="69"/>
      <c r="BU748" s="80"/>
      <c r="BV748" s="80"/>
      <c r="BW748" s="69"/>
      <c r="BX748" s="69"/>
      <c r="BY748" s="80"/>
      <c r="BZ748" s="80"/>
      <c r="CA748" s="69"/>
      <c r="CB748" s="69"/>
      <c r="CC748" s="80"/>
      <c r="CD748" s="80"/>
      <c r="CE748" s="69"/>
      <c r="CF748" s="69"/>
      <c r="CG748" s="69"/>
      <c r="CH748" s="69"/>
      <c r="CI748" s="69"/>
      <c r="CJ748" s="69"/>
      <c r="CK748" s="68"/>
      <c r="CL748" s="69"/>
      <c r="CM748" s="67"/>
      <c r="CN748" s="67"/>
      <c r="CO748" s="68"/>
      <c r="CP748" s="69"/>
      <c r="CQ748" s="67"/>
      <c r="CR748" s="67"/>
      <c r="CS748" s="81"/>
      <c r="CT748" s="69"/>
      <c r="CU748" s="69"/>
      <c r="CV748" s="69"/>
      <c r="CW748" s="69"/>
      <c r="CX748" s="69"/>
      <c r="CY748" s="69"/>
      <c r="CZ748" s="69"/>
      <c r="DA748" s="69"/>
    </row>
    <row r="749" spans="2:105">
      <c r="B749" s="67"/>
      <c r="C749" s="67"/>
      <c r="D749" s="67"/>
      <c r="E749" s="68"/>
      <c r="F749" s="69"/>
      <c r="G749" s="67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69"/>
      <c r="AE749" s="69"/>
      <c r="AF749" s="69"/>
      <c r="AG749" s="80"/>
      <c r="AH749" s="80"/>
      <c r="AI749" s="69"/>
      <c r="AJ749" s="69"/>
      <c r="AK749" s="80"/>
      <c r="AL749" s="80"/>
      <c r="AM749" s="69"/>
      <c r="AN749" s="69"/>
      <c r="AO749" s="80"/>
      <c r="AP749" s="80"/>
      <c r="AQ749" s="69"/>
      <c r="AR749" s="69"/>
      <c r="AS749" s="80"/>
      <c r="AT749" s="80"/>
      <c r="AU749" s="69"/>
      <c r="AV749" s="69"/>
      <c r="AW749" s="80"/>
      <c r="AX749" s="80"/>
      <c r="AY749" s="69"/>
      <c r="AZ749" s="69"/>
      <c r="BA749" s="80"/>
      <c r="BB749" s="80"/>
      <c r="BC749" s="69"/>
      <c r="BD749" s="69"/>
      <c r="BE749" s="80"/>
      <c r="BF749" s="80"/>
      <c r="BG749" s="69"/>
      <c r="BH749" s="69"/>
      <c r="BI749" s="80"/>
      <c r="BJ749" s="80"/>
      <c r="BK749" s="69"/>
      <c r="BL749" s="69"/>
      <c r="BM749" s="80"/>
      <c r="BN749" s="80"/>
      <c r="BO749" s="69"/>
      <c r="BP749" s="69"/>
      <c r="BQ749" s="80"/>
      <c r="BR749" s="80"/>
      <c r="BS749" s="69"/>
      <c r="BT749" s="69"/>
      <c r="BU749" s="80"/>
      <c r="BV749" s="80"/>
      <c r="BW749" s="69"/>
      <c r="BX749" s="69"/>
      <c r="BY749" s="80"/>
      <c r="BZ749" s="80"/>
      <c r="CA749" s="69"/>
      <c r="CB749" s="69"/>
      <c r="CC749" s="80"/>
      <c r="CD749" s="80"/>
      <c r="CE749" s="69"/>
      <c r="CF749" s="69"/>
      <c r="CG749" s="69"/>
      <c r="CH749" s="69"/>
      <c r="CI749" s="69"/>
      <c r="CJ749" s="69"/>
      <c r="CK749" s="68"/>
      <c r="CL749" s="69"/>
      <c r="CM749" s="67"/>
      <c r="CN749" s="67"/>
      <c r="CO749" s="68"/>
      <c r="CP749" s="69"/>
      <c r="CQ749" s="67"/>
      <c r="CR749" s="67"/>
      <c r="CS749" s="81"/>
      <c r="CT749" s="69"/>
      <c r="CU749" s="69"/>
      <c r="CV749" s="69"/>
      <c r="CW749" s="69"/>
      <c r="CX749" s="69"/>
      <c r="CY749" s="69"/>
      <c r="CZ749" s="69"/>
      <c r="DA749" s="69"/>
    </row>
    <row r="750" spans="2:105">
      <c r="B750" s="67"/>
      <c r="C750" s="67"/>
      <c r="D750" s="67"/>
      <c r="E750" s="68"/>
      <c r="F750" s="69"/>
      <c r="G750" s="67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69"/>
      <c r="AE750" s="69"/>
      <c r="AF750" s="69"/>
      <c r="AG750" s="80"/>
      <c r="AH750" s="80"/>
      <c r="AI750" s="69"/>
      <c r="AJ750" s="69"/>
      <c r="AK750" s="80"/>
      <c r="AL750" s="80"/>
      <c r="AM750" s="69"/>
      <c r="AN750" s="69"/>
      <c r="AO750" s="80"/>
      <c r="AP750" s="80"/>
      <c r="AQ750" s="69"/>
      <c r="AR750" s="69"/>
      <c r="AS750" s="80"/>
      <c r="AT750" s="80"/>
      <c r="AU750" s="69"/>
      <c r="AV750" s="69"/>
      <c r="AW750" s="80"/>
      <c r="AX750" s="80"/>
      <c r="AY750" s="69"/>
      <c r="AZ750" s="69"/>
      <c r="BA750" s="80"/>
      <c r="BB750" s="80"/>
      <c r="BC750" s="69"/>
      <c r="BD750" s="69"/>
      <c r="BE750" s="80"/>
      <c r="BF750" s="80"/>
      <c r="BG750" s="69"/>
      <c r="BH750" s="69"/>
      <c r="BI750" s="80"/>
      <c r="BJ750" s="80"/>
      <c r="BK750" s="69"/>
      <c r="BL750" s="69"/>
      <c r="BM750" s="80"/>
      <c r="BN750" s="80"/>
      <c r="BO750" s="69"/>
      <c r="BP750" s="69"/>
      <c r="BQ750" s="80"/>
      <c r="BR750" s="80"/>
      <c r="BS750" s="69"/>
      <c r="BT750" s="69"/>
      <c r="BU750" s="80"/>
      <c r="BV750" s="80"/>
      <c r="BW750" s="69"/>
      <c r="BX750" s="69"/>
      <c r="BY750" s="80"/>
      <c r="BZ750" s="80"/>
      <c r="CA750" s="69"/>
      <c r="CB750" s="69"/>
      <c r="CC750" s="80"/>
      <c r="CD750" s="80"/>
      <c r="CE750" s="69"/>
      <c r="CF750" s="69"/>
      <c r="CG750" s="69"/>
      <c r="CH750" s="69"/>
      <c r="CI750" s="69"/>
      <c r="CJ750" s="69"/>
      <c r="CK750" s="68"/>
      <c r="CL750" s="69"/>
      <c r="CM750" s="67"/>
      <c r="CN750" s="67"/>
      <c r="CO750" s="68"/>
      <c r="CP750" s="69"/>
      <c r="CQ750" s="67"/>
      <c r="CR750" s="67"/>
      <c r="CS750" s="81"/>
      <c r="CT750" s="69"/>
      <c r="CU750" s="69"/>
      <c r="CV750" s="69"/>
      <c r="CW750" s="69"/>
      <c r="CX750" s="69"/>
      <c r="CY750" s="69"/>
      <c r="CZ750" s="69"/>
      <c r="DA750" s="69"/>
    </row>
    <row r="751" spans="2:105">
      <c r="B751" s="67"/>
      <c r="C751" s="67"/>
      <c r="D751" s="67"/>
      <c r="E751" s="68"/>
      <c r="F751" s="69"/>
      <c r="G751" s="67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69"/>
      <c r="AE751" s="69"/>
      <c r="AF751" s="69"/>
      <c r="AG751" s="80"/>
      <c r="AH751" s="80"/>
      <c r="AI751" s="69"/>
      <c r="AJ751" s="69"/>
      <c r="AK751" s="80"/>
      <c r="AL751" s="80"/>
      <c r="AM751" s="69"/>
      <c r="AN751" s="69"/>
      <c r="AO751" s="80"/>
      <c r="AP751" s="80"/>
      <c r="AQ751" s="69"/>
      <c r="AR751" s="69"/>
      <c r="AS751" s="80"/>
      <c r="AT751" s="80"/>
      <c r="AU751" s="69"/>
      <c r="AV751" s="69"/>
      <c r="AW751" s="80"/>
      <c r="AX751" s="80"/>
      <c r="AY751" s="69"/>
      <c r="AZ751" s="69"/>
      <c r="BA751" s="80"/>
      <c r="BB751" s="80"/>
      <c r="BC751" s="69"/>
      <c r="BD751" s="69"/>
      <c r="BE751" s="80"/>
      <c r="BF751" s="80"/>
      <c r="BG751" s="69"/>
      <c r="BH751" s="69"/>
      <c r="BI751" s="80"/>
      <c r="BJ751" s="80"/>
      <c r="BK751" s="69"/>
      <c r="BL751" s="69"/>
      <c r="BM751" s="80"/>
      <c r="BN751" s="80"/>
      <c r="BO751" s="69"/>
      <c r="BP751" s="69"/>
      <c r="BQ751" s="80"/>
      <c r="BR751" s="80"/>
      <c r="BS751" s="69"/>
      <c r="BT751" s="69"/>
      <c r="BU751" s="80"/>
      <c r="BV751" s="80"/>
      <c r="BW751" s="69"/>
      <c r="BX751" s="69"/>
      <c r="BY751" s="80"/>
      <c r="BZ751" s="80"/>
      <c r="CA751" s="69"/>
      <c r="CB751" s="69"/>
      <c r="CC751" s="80"/>
      <c r="CD751" s="80"/>
      <c r="CE751" s="69"/>
      <c r="CF751" s="69"/>
      <c r="CG751" s="69"/>
      <c r="CH751" s="69"/>
      <c r="CI751" s="69"/>
      <c r="CJ751" s="69"/>
      <c r="CK751" s="68"/>
      <c r="CL751" s="69"/>
      <c r="CM751" s="67"/>
      <c r="CN751" s="67"/>
      <c r="CO751" s="68"/>
      <c r="CP751" s="69"/>
      <c r="CQ751" s="67"/>
      <c r="CR751" s="67"/>
      <c r="CS751" s="81"/>
      <c r="CT751" s="69"/>
      <c r="CU751" s="69"/>
      <c r="CV751" s="69"/>
      <c r="CW751" s="69"/>
      <c r="CX751" s="69"/>
      <c r="CY751" s="69"/>
      <c r="CZ751" s="69"/>
      <c r="DA751" s="69"/>
    </row>
    <row r="752" spans="2:105">
      <c r="B752" s="67"/>
      <c r="C752" s="67"/>
      <c r="D752" s="67"/>
      <c r="E752" s="68"/>
      <c r="F752" s="69"/>
      <c r="G752" s="67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69"/>
      <c r="AE752" s="69"/>
      <c r="AF752" s="69"/>
      <c r="AG752" s="80"/>
      <c r="AH752" s="80"/>
      <c r="AI752" s="69"/>
      <c r="AJ752" s="69"/>
      <c r="AK752" s="80"/>
      <c r="AL752" s="80"/>
      <c r="AM752" s="69"/>
      <c r="AN752" s="69"/>
      <c r="AO752" s="80"/>
      <c r="AP752" s="80"/>
      <c r="AQ752" s="69"/>
      <c r="AR752" s="69"/>
      <c r="AS752" s="80"/>
      <c r="AT752" s="80"/>
      <c r="AU752" s="69"/>
      <c r="AV752" s="69"/>
      <c r="AW752" s="80"/>
      <c r="AX752" s="80"/>
      <c r="AY752" s="69"/>
      <c r="AZ752" s="69"/>
      <c r="BA752" s="80"/>
      <c r="BB752" s="80"/>
      <c r="BC752" s="69"/>
      <c r="BD752" s="69"/>
      <c r="BE752" s="80"/>
      <c r="BF752" s="80"/>
      <c r="BG752" s="69"/>
      <c r="BH752" s="69"/>
      <c r="BI752" s="80"/>
      <c r="BJ752" s="80"/>
      <c r="BK752" s="69"/>
      <c r="BL752" s="69"/>
      <c r="BM752" s="80"/>
      <c r="BN752" s="80"/>
      <c r="BO752" s="69"/>
      <c r="BP752" s="69"/>
      <c r="BQ752" s="80"/>
      <c r="BR752" s="80"/>
      <c r="BS752" s="69"/>
      <c r="BT752" s="69"/>
      <c r="BU752" s="80"/>
      <c r="BV752" s="80"/>
      <c r="BW752" s="69"/>
      <c r="BX752" s="69"/>
      <c r="BY752" s="80"/>
      <c r="BZ752" s="80"/>
      <c r="CA752" s="69"/>
      <c r="CB752" s="69"/>
      <c r="CC752" s="80"/>
      <c r="CD752" s="80"/>
      <c r="CE752" s="69"/>
      <c r="CF752" s="69"/>
      <c r="CG752" s="69"/>
      <c r="CH752" s="69"/>
      <c r="CI752" s="69"/>
      <c r="CJ752" s="69"/>
      <c r="CK752" s="68"/>
      <c r="CL752" s="69"/>
      <c r="CM752" s="67"/>
      <c r="CN752" s="67"/>
      <c r="CO752" s="68"/>
      <c r="CP752" s="69"/>
      <c r="CQ752" s="67"/>
      <c r="CR752" s="67"/>
      <c r="CS752" s="81"/>
      <c r="CT752" s="69"/>
      <c r="CU752" s="69"/>
      <c r="CV752" s="69"/>
      <c r="CW752" s="69"/>
      <c r="CX752" s="69"/>
      <c r="CY752" s="69"/>
      <c r="CZ752" s="69"/>
      <c r="DA752" s="69"/>
    </row>
    <row r="753" spans="2:105">
      <c r="B753" s="67"/>
      <c r="C753" s="67"/>
      <c r="D753" s="67"/>
      <c r="E753" s="68"/>
      <c r="F753" s="69"/>
      <c r="G753" s="67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69"/>
      <c r="AE753" s="69"/>
      <c r="AF753" s="69"/>
      <c r="AG753" s="80"/>
      <c r="AH753" s="80"/>
      <c r="AI753" s="69"/>
      <c r="AJ753" s="69"/>
      <c r="AK753" s="80"/>
      <c r="AL753" s="80"/>
      <c r="AM753" s="69"/>
      <c r="AN753" s="69"/>
      <c r="AO753" s="80"/>
      <c r="AP753" s="80"/>
      <c r="AQ753" s="69"/>
      <c r="AR753" s="69"/>
      <c r="AS753" s="80"/>
      <c r="AT753" s="80"/>
      <c r="AU753" s="69"/>
      <c r="AV753" s="69"/>
      <c r="AW753" s="80"/>
      <c r="AX753" s="80"/>
      <c r="AY753" s="69"/>
      <c r="AZ753" s="69"/>
      <c r="BA753" s="80"/>
      <c r="BB753" s="80"/>
      <c r="BC753" s="69"/>
      <c r="BD753" s="69"/>
      <c r="BE753" s="80"/>
      <c r="BF753" s="80"/>
      <c r="BG753" s="69"/>
      <c r="BH753" s="69"/>
      <c r="BI753" s="80"/>
      <c r="BJ753" s="80"/>
      <c r="BK753" s="69"/>
      <c r="BL753" s="69"/>
      <c r="BM753" s="80"/>
      <c r="BN753" s="80"/>
      <c r="BO753" s="69"/>
      <c r="BP753" s="69"/>
      <c r="BQ753" s="80"/>
      <c r="BR753" s="80"/>
      <c r="BS753" s="69"/>
      <c r="BT753" s="69"/>
      <c r="BU753" s="80"/>
      <c r="BV753" s="80"/>
      <c r="BW753" s="69"/>
      <c r="BX753" s="69"/>
      <c r="BY753" s="80"/>
      <c r="BZ753" s="80"/>
      <c r="CA753" s="69"/>
      <c r="CB753" s="69"/>
      <c r="CC753" s="80"/>
      <c r="CD753" s="80"/>
      <c r="CE753" s="69"/>
      <c r="CF753" s="69"/>
      <c r="CG753" s="69"/>
      <c r="CH753" s="69"/>
      <c r="CI753" s="69"/>
      <c r="CJ753" s="69"/>
      <c r="CK753" s="68"/>
      <c r="CL753" s="69"/>
      <c r="CM753" s="67"/>
      <c r="CN753" s="67"/>
      <c r="CO753" s="68"/>
      <c r="CP753" s="69"/>
      <c r="CQ753" s="67"/>
      <c r="CR753" s="67"/>
      <c r="CS753" s="81"/>
      <c r="CT753" s="69"/>
      <c r="CU753" s="69"/>
      <c r="CV753" s="69"/>
      <c r="CW753" s="69"/>
      <c r="CX753" s="69"/>
      <c r="CY753" s="69"/>
      <c r="CZ753" s="69"/>
      <c r="DA753" s="69"/>
    </row>
    <row r="754" spans="2:105">
      <c r="B754" s="67"/>
      <c r="C754" s="67"/>
      <c r="D754" s="67"/>
      <c r="E754" s="68"/>
      <c r="F754" s="69"/>
      <c r="G754" s="67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69"/>
      <c r="AE754" s="69"/>
      <c r="AF754" s="69"/>
      <c r="AG754" s="80"/>
      <c r="AH754" s="80"/>
      <c r="AI754" s="69"/>
      <c r="AJ754" s="69"/>
      <c r="AK754" s="80"/>
      <c r="AL754" s="80"/>
      <c r="AM754" s="69"/>
      <c r="AN754" s="69"/>
      <c r="AO754" s="80"/>
      <c r="AP754" s="80"/>
      <c r="AQ754" s="69"/>
      <c r="AR754" s="69"/>
      <c r="AS754" s="80"/>
      <c r="AT754" s="80"/>
      <c r="AU754" s="69"/>
      <c r="AV754" s="69"/>
      <c r="AW754" s="80"/>
      <c r="AX754" s="80"/>
      <c r="AY754" s="69"/>
      <c r="AZ754" s="69"/>
      <c r="BA754" s="80"/>
      <c r="BB754" s="80"/>
      <c r="BC754" s="69"/>
      <c r="BD754" s="69"/>
      <c r="BE754" s="80"/>
      <c r="BF754" s="80"/>
      <c r="BG754" s="69"/>
      <c r="BH754" s="69"/>
      <c r="BI754" s="80"/>
      <c r="BJ754" s="80"/>
      <c r="BK754" s="69"/>
      <c r="BL754" s="69"/>
      <c r="BM754" s="80"/>
      <c r="BN754" s="80"/>
      <c r="BO754" s="69"/>
      <c r="BP754" s="69"/>
      <c r="BQ754" s="80"/>
      <c r="BR754" s="80"/>
      <c r="BS754" s="69"/>
      <c r="BT754" s="69"/>
      <c r="BU754" s="80"/>
      <c r="BV754" s="80"/>
      <c r="BW754" s="69"/>
      <c r="BX754" s="69"/>
      <c r="BY754" s="80"/>
      <c r="BZ754" s="80"/>
      <c r="CA754" s="69"/>
      <c r="CB754" s="69"/>
      <c r="CC754" s="80"/>
      <c r="CD754" s="80"/>
      <c r="CE754" s="69"/>
      <c r="CF754" s="69"/>
      <c r="CG754" s="69"/>
      <c r="CH754" s="69"/>
      <c r="CI754" s="69"/>
      <c r="CJ754" s="69"/>
      <c r="CK754" s="68"/>
      <c r="CL754" s="69"/>
      <c r="CM754" s="67"/>
      <c r="CN754" s="67"/>
      <c r="CO754" s="68"/>
      <c r="CP754" s="69"/>
      <c r="CQ754" s="67"/>
      <c r="CR754" s="67"/>
      <c r="CS754" s="81"/>
      <c r="CT754" s="69"/>
      <c r="CU754" s="69"/>
      <c r="CV754" s="69"/>
      <c r="CW754" s="69"/>
      <c r="CX754" s="69"/>
      <c r="CY754" s="69"/>
      <c r="CZ754" s="69"/>
      <c r="DA754" s="69"/>
    </row>
    <row r="755" spans="2:105">
      <c r="B755" s="67"/>
      <c r="C755" s="67"/>
      <c r="D755" s="67"/>
      <c r="E755" s="68"/>
      <c r="F755" s="69"/>
      <c r="G755" s="67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69"/>
      <c r="AE755" s="69"/>
      <c r="AF755" s="69"/>
      <c r="AG755" s="80"/>
      <c r="AH755" s="80"/>
      <c r="AI755" s="69"/>
      <c r="AJ755" s="69"/>
      <c r="AK755" s="80"/>
      <c r="AL755" s="80"/>
      <c r="AM755" s="69"/>
      <c r="AN755" s="69"/>
      <c r="AO755" s="80"/>
      <c r="AP755" s="80"/>
      <c r="AQ755" s="69"/>
      <c r="AR755" s="69"/>
      <c r="AS755" s="80"/>
      <c r="AT755" s="80"/>
      <c r="AU755" s="69"/>
      <c r="AV755" s="69"/>
      <c r="AW755" s="80"/>
      <c r="AX755" s="80"/>
      <c r="AY755" s="69"/>
      <c r="AZ755" s="69"/>
      <c r="BA755" s="80"/>
      <c r="BB755" s="80"/>
      <c r="BC755" s="69"/>
      <c r="BD755" s="69"/>
      <c r="BE755" s="80"/>
      <c r="BF755" s="80"/>
      <c r="BG755" s="69"/>
      <c r="BH755" s="69"/>
      <c r="BI755" s="80"/>
      <c r="BJ755" s="80"/>
      <c r="BK755" s="69"/>
      <c r="BL755" s="69"/>
      <c r="BM755" s="80"/>
      <c r="BN755" s="80"/>
      <c r="BO755" s="69"/>
      <c r="BP755" s="69"/>
      <c r="BQ755" s="80"/>
      <c r="BR755" s="80"/>
      <c r="BS755" s="69"/>
      <c r="BT755" s="69"/>
      <c r="BU755" s="80"/>
      <c r="BV755" s="80"/>
      <c r="BW755" s="69"/>
      <c r="BX755" s="69"/>
      <c r="BY755" s="80"/>
      <c r="BZ755" s="80"/>
      <c r="CA755" s="69"/>
      <c r="CB755" s="69"/>
      <c r="CC755" s="80"/>
      <c r="CD755" s="80"/>
      <c r="CE755" s="69"/>
      <c r="CF755" s="69"/>
      <c r="CG755" s="69"/>
      <c r="CH755" s="69"/>
      <c r="CI755" s="69"/>
      <c r="CJ755" s="69"/>
      <c r="CK755" s="68"/>
      <c r="CL755" s="69"/>
      <c r="CM755" s="67"/>
      <c r="CN755" s="67"/>
      <c r="CO755" s="68"/>
      <c r="CP755" s="69"/>
      <c r="CQ755" s="67"/>
      <c r="CR755" s="67"/>
      <c r="CS755" s="81"/>
      <c r="CT755" s="69"/>
      <c r="CU755" s="69"/>
      <c r="CV755" s="69"/>
      <c r="CW755" s="69"/>
      <c r="CX755" s="69"/>
      <c r="CY755" s="69"/>
      <c r="CZ755" s="69"/>
      <c r="DA755" s="69"/>
    </row>
    <row r="756" spans="2:105">
      <c r="B756" s="67"/>
      <c r="C756" s="67"/>
      <c r="D756" s="67"/>
      <c r="E756" s="68"/>
      <c r="F756" s="69"/>
      <c r="G756" s="67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69"/>
      <c r="AE756" s="69"/>
      <c r="AF756" s="69"/>
      <c r="AG756" s="80"/>
      <c r="AH756" s="80"/>
      <c r="AI756" s="69"/>
      <c r="AJ756" s="69"/>
      <c r="AK756" s="80"/>
      <c r="AL756" s="80"/>
      <c r="AM756" s="69"/>
      <c r="AN756" s="69"/>
      <c r="AO756" s="80"/>
      <c r="AP756" s="80"/>
      <c r="AQ756" s="69"/>
      <c r="AR756" s="69"/>
      <c r="AS756" s="80"/>
      <c r="AT756" s="80"/>
      <c r="AU756" s="69"/>
      <c r="AV756" s="69"/>
      <c r="AW756" s="80"/>
      <c r="AX756" s="80"/>
      <c r="AY756" s="69"/>
      <c r="AZ756" s="69"/>
      <c r="BA756" s="80"/>
      <c r="BB756" s="80"/>
      <c r="BC756" s="69"/>
      <c r="BD756" s="69"/>
      <c r="BE756" s="80"/>
      <c r="BF756" s="80"/>
      <c r="BG756" s="69"/>
      <c r="BH756" s="69"/>
      <c r="BI756" s="80"/>
      <c r="BJ756" s="80"/>
      <c r="BK756" s="69"/>
      <c r="BL756" s="69"/>
      <c r="BM756" s="80"/>
      <c r="BN756" s="80"/>
      <c r="BO756" s="69"/>
      <c r="BP756" s="69"/>
      <c r="BQ756" s="80"/>
      <c r="BR756" s="80"/>
      <c r="BS756" s="69"/>
      <c r="BT756" s="69"/>
      <c r="BU756" s="80"/>
      <c r="BV756" s="80"/>
      <c r="BW756" s="69"/>
      <c r="BX756" s="69"/>
      <c r="BY756" s="80"/>
      <c r="BZ756" s="80"/>
      <c r="CA756" s="69"/>
      <c r="CB756" s="69"/>
      <c r="CC756" s="80"/>
      <c r="CD756" s="80"/>
      <c r="CE756" s="69"/>
      <c r="CF756" s="69"/>
      <c r="CG756" s="69"/>
      <c r="CH756" s="69"/>
      <c r="CI756" s="69"/>
      <c r="CJ756" s="69"/>
      <c r="CK756" s="68"/>
      <c r="CL756" s="69"/>
      <c r="CM756" s="67"/>
      <c r="CN756" s="67"/>
      <c r="CO756" s="68"/>
      <c r="CP756" s="69"/>
      <c r="CQ756" s="67"/>
      <c r="CR756" s="67"/>
      <c r="CS756" s="81"/>
      <c r="CT756" s="69"/>
      <c r="CU756" s="69"/>
      <c r="CV756" s="69"/>
      <c r="CW756" s="69"/>
      <c r="CX756" s="69"/>
      <c r="CY756" s="69"/>
      <c r="CZ756" s="69"/>
      <c r="DA756" s="69"/>
    </row>
    <row r="757" spans="2:105">
      <c r="B757" s="67"/>
      <c r="C757" s="67"/>
      <c r="D757" s="67"/>
      <c r="E757" s="68"/>
      <c r="F757" s="69"/>
      <c r="G757" s="67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69"/>
      <c r="AE757" s="69"/>
      <c r="AF757" s="69"/>
      <c r="AG757" s="80"/>
      <c r="AH757" s="80"/>
      <c r="AI757" s="69"/>
      <c r="AJ757" s="69"/>
      <c r="AK757" s="80"/>
      <c r="AL757" s="80"/>
      <c r="AM757" s="69"/>
      <c r="AN757" s="69"/>
      <c r="AO757" s="80"/>
      <c r="AP757" s="80"/>
      <c r="AQ757" s="69"/>
      <c r="AR757" s="69"/>
      <c r="AS757" s="80"/>
      <c r="AT757" s="80"/>
      <c r="AU757" s="69"/>
      <c r="AV757" s="69"/>
      <c r="AW757" s="80"/>
      <c r="AX757" s="80"/>
      <c r="AY757" s="69"/>
      <c r="AZ757" s="69"/>
      <c r="BA757" s="80"/>
      <c r="BB757" s="80"/>
      <c r="BC757" s="69"/>
      <c r="BD757" s="69"/>
      <c r="BE757" s="80"/>
      <c r="BF757" s="80"/>
      <c r="BG757" s="69"/>
      <c r="BH757" s="69"/>
      <c r="BI757" s="80"/>
      <c r="BJ757" s="80"/>
      <c r="BK757" s="69"/>
      <c r="BL757" s="69"/>
      <c r="BM757" s="80"/>
      <c r="BN757" s="80"/>
      <c r="BO757" s="69"/>
      <c r="BP757" s="69"/>
      <c r="BQ757" s="80"/>
      <c r="BR757" s="80"/>
      <c r="BS757" s="69"/>
      <c r="BT757" s="69"/>
      <c r="BU757" s="80"/>
      <c r="BV757" s="80"/>
      <c r="BW757" s="69"/>
      <c r="BX757" s="69"/>
      <c r="BY757" s="80"/>
      <c r="BZ757" s="80"/>
      <c r="CA757" s="69"/>
      <c r="CB757" s="69"/>
      <c r="CC757" s="80"/>
      <c r="CD757" s="80"/>
      <c r="CE757" s="69"/>
      <c r="CF757" s="69"/>
      <c r="CG757" s="69"/>
      <c r="CH757" s="69"/>
      <c r="CI757" s="69"/>
      <c r="CJ757" s="69"/>
      <c r="CK757" s="68"/>
      <c r="CL757" s="69"/>
      <c r="CM757" s="67"/>
      <c r="CN757" s="67"/>
      <c r="CO757" s="68"/>
      <c r="CP757" s="69"/>
      <c r="CQ757" s="67"/>
      <c r="CR757" s="67"/>
      <c r="CS757" s="81"/>
      <c r="CT757" s="69"/>
      <c r="CU757" s="69"/>
      <c r="CV757" s="69"/>
      <c r="CW757" s="69"/>
      <c r="CX757" s="69"/>
      <c r="CY757" s="69"/>
      <c r="CZ757" s="69"/>
      <c r="DA757" s="69"/>
    </row>
    <row r="758" spans="2:105">
      <c r="B758" s="67"/>
      <c r="C758" s="67"/>
      <c r="D758" s="67"/>
      <c r="E758" s="68"/>
      <c r="F758" s="69"/>
      <c r="G758" s="67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69"/>
      <c r="AE758" s="69"/>
      <c r="AF758" s="69"/>
      <c r="AG758" s="80"/>
      <c r="AH758" s="80"/>
      <c r="AI758" s="69"/>
      <c r="AJ758" s="69"/>
      <c r="AK758" s="80"/>
      <c r="AL758" s="80"/>
      <c r="AM758" s="69"/>
      <c r="AN758" s="69"/>
      <c r="AO758" s="80"/>
      <c r="AP758" s="80"/>
      <c r="AQ758" s="69"/>
      <c r="AR758" s="69"/>
      <c r="AS758" s="80"/>
      <c r="AT758" s="80"/>
      <c r="AU758" s="69"/>
      <c r="AV758" s="69"/>
      <c r="AW758" s="80"/>
      <c r="AX758" s="80"/>
      <c r="AY758" s="69"/>
      <c r="AZ758" s="69"/>
      <c r="BA758" s="80"/>
      <c r="BB758" s="80"/>
      <c r="BC758" s="69"/>
      <c r="BD758" s="69"/>
      <c r="BE758" s="80"/>
      <c r="BF758" s="80"/>
      <c r="BG758" s="69"/>
      <c r="BH758" s="69"/>
      <c r="BI758" s="80"/>
      <c r="BJ758" s="80"/>
      <c r="BK758" s="69"/>
      <c r="BL758" s="69"/>
      <c r="BM758" s="80"/>
      <c r="BN758" s="80"/>
      <c r="BO758" s="69"/>
      <c r="BP758" s="69"/>
      <c r="BQ758" s="80"/>
      <c r="BR758" s="80"/>
      <c r="BS758" s="69"/>
      <c r="BT758" s="69"/>
      <c r="BU758" s="80"/>
      <c r="BV758" s="80"/>
      <c r="BW758" s="69"/>
      <c r="BX758" s="69"/>
      <c r="BY758" s="80"/>
      <c r="BZ758" s="80"/>
      <c r="CA758" s="69"/>
      <c r="CB758" s="69"/>
      <c r="CC758" s="80"/>
      <c r="CD758" s="80"/>
      <c r="CE758" s="69"/>
      <c r="CF758" s="69"/>
      <c r="CG758" s="69"/>
      <c r="CH758" s="69"/>
      <c r="CI758" s="69"/>
      <c r="CJ758" s="69"/>
      <c r="CK758" s="68"/>
      <c r="CL758" s="69"/>
      <c r="CM758" s="67"/>
      <c r="CN758" s="67"/>
      <c r="CO758" s="68"/>
      <c r="CP758" s="69"/>
      <c r="CQ758" s="67"/>
      <c r="CR758" s="67"/>
      <c r="CS758" s="81"/>
      <c r="CT758" s="69"/>
      <c r="CU758" s="69"/>
      <c r="CV758" s="69"/>
      <c r="CW758" s="69"/>
      <c r="CX758" s="69"/>
      <c r="CY758" s="69"/>
      <c r="CZ758" s="69"/>
      <c r="DA758" s="69"/>
    </row>
    <row r="759" spans="2:105">
      <c r="B759" s="67"/>
      <c r="C759" s="67"/>
      <c r="D759" s="67"/>
      <c r="E759" s="68"/>
      <c r="F759" s="69"/>
      <c r="G759" s="67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69"/>
      <c r="AE759" s="69"/>
      <c r="AF759" s="69"/>
      <c r="AG759" s="80"/>
      <c r="AH759" s="80"/>
      <c r="AI759" s="69"/>
      <c r="AJ759" s="69"/>
      <c r="AK759" s="80"/>
      <c r="AL759" s="80"/>
      <c r="AM759" s="69"/>
      <c r="AN759" s="69"/>
      <c r="AO759" s="80"/>
      <c r="AP759" s="80"/>
      <c r="AQ759" s="69"/>
      <c r="AR759" s="69"/>
      <c r="AS759" s="80"/>
      <c r="AT759" s="80"/>
      <c r="AU759" s="69"/>
      <c r="AV759" s="69"/>
      <c r="AW759" s="80"/>
      <c r="AX759" s="80"/>
      <c r="AY759" s="69"/>
      <c r="AZ759" s="69"/>
      <c r="BA759" s="80"/>
      <c r="BB759" s="80"/>
      <c r="BC759" s="69"/>
      <c r="BD759" s="69"/>
      <c r="BE759" s="80"/>
      <c r="BF759" s="80"/>
      <c r="BG759" s="69"/>
      <c r="BH759" s="69"/>
      <c r="BI759" s="80"/>
      <c r="BJ759" s="80"/>
      <c r="BK759" s="69"/>
      <c r="BL759" s="69"/>
      <c r="BM759" s="80"/>
      <c r="BN759" s="80"/>
      <c r="BO759" s="69"/>
      <c r="BP759" s="69"/>
      <c r="BQ759" s="80"/>
      <c r="BR759" s="80"/>
      <c r="BS759" s="69"/>
      <c r="BT759" s="69"/>
      <c r="BU759" s="80"/>
      <c r="BV759" s="80"/>
      <c r="BW759" s="69"/>
      <c r="BX759" s="69"/>
      <c r="BY759" s="80"/>
      <c r="BZ759" s="80"/>
      <c r="CA759" s="69"/>
      <c r="CB759" s="69"/>
      <c r="CC759" s="80"/>
      <c r="CD759" s="80"/>
      <c r="CE759" s="69"/>
      <c r="CF759" s="69"/>
      <c r="CG759" s="69"/>
      <c r="CH759" s="69"/>
      <c r="CI759" s="69"/>
      <c r="CJ759" s="69"/>
      <c r="CK759" s="68"/>
      <c r="CL759" s="69"/>
      <c r="CM759" s="67"/>
      <c r="CN759" s="67"/>
      <c r="CO759" s="68"/>
      <c r="CP759" s="69"/>
      <c r="CQ759" s="67"/>
      <c r="CR759" s="67"/>
      <c r="CS759" s="81"/>
      <c r="CT759" s="69"/>
      <c r="CU759" s="69"/>
      <c r="CV759" s="69"/>
      <c r="CW759" s="69"/>
      <c r="CX759" s="69"/>
      <c r="CY759" s="69"/>
      <c r="CZ759" s="69"/>
      <c r="DA759" s="69"/>
    </row>
    <row r="760" spans="2:105">
      <c r="B760" s="67"/>
      <c r="C760" s="67"/>
      <c r="D760" s="67"/>
      <c r="E760" s="68"/>
      <c r="F760" s="69"/>
      <c r="G760" s="67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69"/>
      <c r="AE760" s="69"/>
      <c r="AF760" s="69"/>
      <c r="AG760" s="80"/>
      <c r="AH760" s="80"/>
      <c r="AI760" s="69"/>
      <c r="AJ760" s="69"/>
      <c r="AK760" s="80"/>
      <c r="AL760" s="80"/>
      <c r="AM760" s="69"/>
      <c r="AN760" s="69"/>
      <c r="AO760" s="80"/>
      <c r="AP760" s="80"/>
      <c r="AQ760" s="69"/>
      <c r="AR760" s="69"/>
      <c r="AS760" s="80"/>
      <c r="AT760" s="80"/>
      <c r="AU760" s="69"/>
      <c r="AV760" s="69"/>
      <c r="AW760" s="80"/>
      <c r="AX760" s="80"/>
      <c r="AY760" s="69"/>
      <c r="AZ760" s="69"/>
      <c r="BA760" s="80"/>
      <c r="BB760" s="80"/>
      <c r="BC760" s="69"/>
      <c r="BD760" s="69"/>
      <c r="BE760" s="80"/>
      <c r="BF760" s="80"/>
      <c r="BG760" s="69"/>
      <c r="BH760" s="69"/>
      <c r="BI760" s="80"/>
      <c r="BJ760" s="80"/>
      <c r="BK760" s="69"/>
      <c r="BL760" s="69"/>
      <c r="BM760" s="80"/>
      <c r="BN760" s="80"/>
      <c r="BO760" s="69"/>
      <c r="BP760" s="69"/>
      <c r="BQ760" s="80"/>
      <c r="BR760" s="80"/>
      <c r="BS760" s="69"/>
      <c r="BT760" s="69"/>
      <c r="BU760" s="80"/>
      <c r="BV760" s="80"/>
      <c r="BW760" s="69"/>
      <c r="BX760" s="69"/>
      <c r="BY760" s="80"/>
      <c r="BZ760" s="80"/>
      <c r="CA760" s="69"/>
      <c r="CB760" s="69"/>
      <c r="CC760" s="80"/>
      <c r="CD760" s="80"/>
      <c r="CE760" s="69"/>
      <c r="CF760" s="69"/>
      <c r="CG760" s="69"/>
      <c r="CH760" s="69"/>
      <c r="CI760" s="69"/>
      <c r="CJ760" s="69"/>
      <c r="CK760" s="68"/>
      <c r="CL760" s="69"/>
      <c r="CM760" s="67"/>
      <c r="CN760" s="67"/>
      <c r="CO760" s="68"/>
      <c r="CP760" s="69"/>
      <c r="CQ760" s="67"/>
      <c r="CR760" s="67"/>
      <c r="CS760" s="81"/>
      <c r="CT760" s="69"/>
      <c r="CU760" s="69"/>
      <c r="CV760" s="69"/>
      <c r="CW760" s="69"/>
      <c r="CX760" s="69"/>
      <c r="CY760" s="69"/>
      <c r="CZ760" s="69"/>
      <c r="DA760" s="69"/>
    </row>
    <row r="761" spans="2:105">
      <c r="B761" s="67"/>
      <c r="C761" s="67"/>
      <c r="D761" s="67"/>
      <c r="E761" s="68"/>
      <c r="F761" s="69"/>
      <c r="G761" s="67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69"/>
      <c r="AE761" s="69"/>
      <c r="AF761" s="69"/>
      <c r="AG761" s="80"/>
      <c r="AH761" s="80"/>
      <c r="AI761" s="69"/>
      <c r="AJ761" s="69"/>
      <c r="AK761" s="80"/>
      <c r="AL761" s="80"/>
      <c r="AM761" s="69"/>
      <c r="AN761" s="69"/>
      <c r="AO761" s="80"/>
      <c r="AP761" s="80"/>
      <c r="AQ761" s="69"/>
      <c r="AR761" s="69"/>
      <c r="AS761" s="80"/>
      <c r="AT761" s="80"/>
      <c r="AU761" s="69"/>
      <c r="AV761" s="69"/>
      <c r="AW761" s="80"/>
      <c r="AX761" s="80"/>
      <c r="AY761" s="69"/>
      <c r="AZ761" s="69"/>
      <c r="BA761" s="80"/>
      <c r="BB761" s="80"/>
      <c r="BC761" s="69"/>
      <c r="BD761" s="69"/>
      <c r="BE761" s="80"/>
      <c r="BF761" s="80"/>
      <c r="BG761" s="69"/>
      <c r="BH761" s="69"/>
      <c r="BI761" s="80"/>
      <c r="BJ761" s="80"/>
      <c r="BK761" s="69"/>
      <c r="BL761" s="69"/>
      <c r="BM761" s="80"/>
      <c r="BN761" s="80"/>
      <c r="BO761" s="69"/>
      <c r="BP761" s="69"/>
      <c r="BQ761" s="80"/>
      <c r="BR761" s="80"/>
      <c r="BS761" s="69"/>
      <c r="BT761" s="69"/>
      <c r="BU761" s="80"/>
      <c r="BV761" s="80"/>
      <c r="BW761" s="69"/>
      <c r="BX761" s="69"/>
      <c r="BY761" s="80"/>
      <c r="BZ761" s="80"/>
      <c r="CA761" s="69"/>
      <c r="CB761" s="69"/>
      <c r="CC761" s="80"/>
      <c r="CD761" s="80"/>
      <c r="CE761" s="69"/>
      <c r="CF761" s="69"/>
      <c r="CG761" s="69"/>
      <c r="CH761" s="69"/>
      <c r="CI761" s="69"/>
      <c r="CJ761" s="69"/>
      <c r="CK761" s="68"/>
      <c r="CL761" s="69"/>
      <c r="CM761" s="67"/>
      <c r="CN761" s="67"/>
      <c r="CO761" s="68"/>
      <c r="CP761" s="69"/>
      <c r="CQ761" s="67"/>
      <c r="CR761" s="67"/>
      <c r="CS761" s="81"/>
      <c r="CT761" s="69"/>
      <c r="CU761" s="69"/>
      <c r="CV761" s="69"/>
      <c r="CW761" s="69"/>
      <c r="CX761" s="69"/>
      <c r="CY761" s="69"/>
      <c r="CZ761" s="69"/>
      <c r="DA761" s="69"/>
    </row>
    <row r="762" spans="2:105">
      <c r="B762" s="67"/>
      <c r="C762" s="67"/>
      <c r="D762" s="67"/>
      <c r="E762" s="68"/>
      <c r="F762" s="69"/>
      <c r="G762" s="67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69"/>
      <c r="AE762" s="69"/>
      <c r="AF762" s="69"/>
      <c r="AG762" s="80"/>
      <c r="AH762" s="80"/>
      <c r="AI762" s="69"/>
      <c r="AJ762" s="69"/>
      <c r="AK762" s="80"/>
      <c r="AL762" s="80"/>
      <c r="AM762" s="69"/>
      <c r="AN762" s="69"/>
      <c r="AO762" s="80"/>
      <c r="AP762" s="80"/>
      <c r="AQ762" s="69"/>
      <c r="AR762" s="69"/>
      <c r="AS762" s="80"/>
      <c r="AT762" s="80"/>
      <c r="AU762" s="69"/>
      <c r="AV762" s="69"/>
      <c r="AW762" s="80"/>
      <c r="AX762" s="80"/>
      <c r="AY762" s="69"/>
      <c r="AZ762" s="69"/>
      <c r="BA762" s="80"/>
      <c r="BB762" s="80"/>
      <c r="BC762" s="69"/>
      <c r="BD762" s="69"/>
      <c r="BE762" s="80"/>
      <c r="BF762" s="80"/>
      <c r="BG762" s="69"/>
      <c r="BH762" s="69"/>
      <c r="BI762" s="80"/>
      <c r="BJ762" s="80"/>
      <c r="BK762" s="69"/>
      <c r="BL762" s="69"/>
      <c r="BM762" s="80"/>
      <c r="BN762" s="80"/>
      <c r="BO762" s="69"/>
      <c r="BP762" s="69"/>
      <c r="BQ762" s="80"/>
      <c r="BR762" s="80"/>
      <c r="BS762" s="69"/>
      <c r="BT762" s="69"/>
      <c r="BU762" s="80"/>
      <c r="BV762" s="80"/>
      <c r="BW762" s="69"/>
      <c r="BX762" s="69"/>
      <c r="BY762" s="80"/>
      <c r="BZ762" s="80"/>
      <c r="CA762" s="69"/>
      <c r="CB762" s="69"/>
      <c r="CC762" s="80"/>
      <c r="CD762" s="80"/>
      <c r="CE762" s="69"/>
      <c r="CF762" s="69"/>
      <c r="CG762" s="69"/>
      <c r="CH762" s="69"/>
      <c r="CI762" s="69"/>
      <c r="CJ762" s="69"/>
      <c r="CK762" s="68"/>
      <c r="CL762" s="69"/>
      <c r="CM762" s="67"/>
      <c r="CN762" s="67"/>
      <c r="CO762" s="68"/>
      <c r="CP762" s="69"/>
      <c r="CQ762" s="67"/>
      <c r="CR762" s="67"/>
      <c r="CS762" s="81"/>
      <c r="CT762" s="69"/>
      <c r="CU762" s="69"/>
      <c r="CV762" s="69"/>
      <c r="CW762" s="69"/>
      <c r="CX762" s="69"/>
      <c r="CY762" s="69"/>
      <c r="CZ762" s="69"/>
      <c r="DA762" s="69"/>
    </row>
    <row r="763" spans="2:105">
      <c r="B763" s="67"/>
      <c r="C763" s="67"/>
      <c r="D763" s="67"/>
      <c r="E763" s="68"/>
      <c r="F763" s="69"/>
      <c r="G763" s="67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69"/>
      <c r="AE763" s="69"/>
      <c r="AF763" s="69"/>
      <c r="AG763" s="80"/>
      <c r="AH763" s="80"/>
      <c r="AI763" s="69"/>
      <c r="AJ763" s="69"/>
      <c r="AK763" s="80"/>
      <c r="AL763" s="80"/>
      <c r="AM763" s="69"/>
      <c r="AN763" s="69"/>
      <c r="AO763" s="80"/>
      <c r="AP763" s="80"/>
      <c r="AQ763" s="69"/>
      <c r="AR763" s="69"/>
      <c r="AS763" s="80"/>
      <c r="AT763" s="80"/>
      <c r="AU763" s="69"/>
      <c r="AV763" s="69"/>
      <c r="AW763" s="80"/>
      <c r="AX763" s="80"/>
      <c r="AY763" s="69"/>
      <c r="AZ763" s="69"/>
      <c r="BA763" s="80"/>
      <c r="BB763" s="80"/>
      <c r="BC763" s="69"/>
      <c r="BD763" s="69"/>
      <c r="BE763" s="80"/>
      <c r="BF763" s="80"/>
      <c r="BG763" s="69"/>
      <c r="BH763" s="69"/>
      <c r="BI763" s="80"/>
      <c r="BJ763" s="80"/>
      <c r="BK763" s="69"/>
      <c r="BL763" s="69"/>
      <c r="BM763" s="80"/>
      <c r="BN763" s="80"/>
      <c r="BO763" s="69"/>
      <c r="BP763" s="69"/>
      <c r="BQ763" s="80"/>
      <c r="BR763" s="80"/>
      <c r="BS763" s="69"/>
      <c r="BT763" s="69"/>
      <c r="BU763" s="80"/>
      <c r="BV763" s="80"/>
      <c r="BW763" s="69"/>
      <c r="BX763" s="69"/>
      <c r="BY763" s="80"/>
      <c r="BZ763" s="80"/>
      <c r="CA763" s="69"/>
      <c r="CB763" s="69"/>
      <c r="CC763" s="80"/>
      <c r="CD763" s="80"/>
      <c r="CE763" s="69"/>
      <c r="CF763" s="69"/>
      <c r="CG763" s="69"/>
      <c r="CH763" s="69"/>
      <c r="CI763" s="69"/>
      <c r="CJ763" s="69"/>
      <c r="CK763" s="68"/>
      <c r="CL763" s="69"/>
      <c r="CM763" s="67"/>
      <c r="CN763" s="67"/>
      <c r="CO763" s="68"/>
      <c r="CP763" s="69"/>
      <c r="CQ763" s="67"/>
      <c r="CR763" s="67"/>
      <c r="CS763" s="81"/>
      <c r="CT763" s="69"/>
      <c r="CU763" s="69"/>
      <c r="CV763" s="69"/>
      <c r="CW763" s="69"/>
      <c r="CX763" s="69"/>
      <c r="CY763" s="69"/>
      <c r="CZ763" s="69"/>
      <c r="DA763" s="69"/>
    </row>
    <row r="764" spans="2:105">
      <c r="B764" s="67"/>
      <c r="C764" s="67"/>
      <c r="D764" s="67"/>
      <c r="E764" s="68"/>
      <c r="F764" s="69"/>
      <c r="G764" s="67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69"/>
      <c r="AE764" s="69"/>
      <c r="AF764" s="69"/>
      <c r="AG764" s="80"/>
      <c r="AH764" s="80"/>
      <c r="AI764" s="69"/>
      <c r="AJ764" s="69"/>
      <c r="AK764" s="80"/>
      <c r="AL764" s="80"/>
      <c r="AM764" s="69"/>
      <c r="AN764" s="69"/>
      <c r="AO764" s="80"/>
      <c r="AP764" s="80"/>
      <c r="AQ764" s="69"/>
      <c r="AR764" s="69"/>
      <c r="AS764" s="80"/>
      <c r="AT764" s="80"/>
      <c r="AU764" s="69"/>
      <c r="AV764" s="69"/>
      <c r="AW764" s="80"/>
      <c r="AX764" s="80"/>
      <c r="AY764" s="69"/>
      <c r="AZ764" s="69"/>
      <c r="BA764" s="80"/>
      <c r="BB764" s="80"/>
      <c r="BC764" s="69"/>
      <c r="BD764" s="69"/>
      <c r="BE764" s="80"/>
      <c r="BF764" s="80"/>
      <c r="BG764" s="69"/>
      <c r="BH764" s="69"/>
      <c r="BI764" s="80"/>
      <c r="BJ764" s="80"/>
      <c r="BK764" s="69"/>
      <c r="BL764" s="69"/>
      <c r="BM764" s="80"/>
      <c r="BN764" s="80"/>
      <c r="BO764" s="69"/>
      <c r="BP764" s="69"/>
      <c r="BQ764" s="80"/>
      <c r="BR764" s="80"/>
      <c r="BS764" s="69"/>
      <c r="BT764" s="69"/>
      <c r="BU764" s="80"/>
      <c r="BV764" s="80"/>
      <c r="BW764" s="69"/>
      <c r="BX764" s="69"/>
      <c r="BY764" s="80"/>
      <c r="BZ764" s="80"/>
      <c r="CA764" s="69"/>
      <c r="CB764" s="69"/>
      <c r="CC764" s="80"/>
      <c r="CD764" s="80"/>
      <c r="CE764" s="69"/>
      <c r="CF764" s="69"/>
      <c r="CG764" s="69"/>
      <c r="CH764" s="69"/>
      <c r="CI764" s="69"/>
      <c r="CJ764" s="69"/>
      <c r="CK764" s="68"/>
      <c r="CL764" s="69"/>
      <c r="CM764" s="67"/>
      <c r="CN764" s="67"/>
      <c r="CO764" s="68"/>
      <c r="CP764" s="69"/>
      <c r="CQ764" s="67"/>
      <c r="CR764" s="67"/>
      <c r="CS764" s="81"/>
      <c r="CT764" s="69"/>
      <c r="CU764" s="69"/>
      <c r="CV764" s="69"/>
      <c r="CW764" s="69"/>
      <c r="CX764" s="69"/>
      <c r="CY764" s="69"/>
      <c r="CZ764" s="69"/>
      <c r="DA764" s="69"/>
    </row>
    <row r="765" spans="2:105">
      <c r="B765" s="67"/>
      <c r="C765" s="67"/>
      <c r="D765" s="67"/>
      <c r="E765" s="68"/>
      <c r="F765" s="69"/>
      <c r="G765" s="67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69"/>
      <c r="AE765" s="69"/>
      <c r="AF765" s="69"/>
      <c r="AG765" s="80"/>
      <c r="AH765" s="80"/>
      <c r="AI765" s="69"/>
      <c r="AJ765" s="69"/>
      <c r="AK765" s="80"/>
      <c r="AL765" s="80"/>
      <c r="AM765" s="69"/>
      <c r="AN765" s="69"/>
      <c r="AO765" s="80"/>
      <c r="AP765" s="80"/>
      <c r="AQ765" s="69"/>
      <c r="AR765" s="69"/>
      <c r="AS765" s="80"/>
      <c r="AT765" s="80"/>
      <c r="AU765" s="69"/>
      <c r="AV765" s="69"/>
      <c r="AW765" s="80"/>
      <c r="AX765" s="80"/>
      <c r="AY765" s="69"/>
      <c r="AZ765" s="69"/>
      <c r="BA765" s="80"/>
      <c r="BB765" s="80"/>
      <c r="BC765" s="69"/>
      <c r="BD765" s="69"/>
      <c r="BE765" s="80"/>
      <c r="BF765" s="80"/>
      <c r="BG765" s="69"/>
      <c r="BH765" s="69"/>
      <c r="BI765" s="80"/>
      <c r="BJ765" s="80"/>
      <c r="BK765" s="69"/>
      <c r="BL765" s="69"/>
      <c r="BM765" s="80"/>
      <c r="BN765" s="80"/>
      <c r="BO765" s="69"/>
      <c r="BP765" s="69"/>
      <c r="BQ765" s="80"/>
      <c r="BR765" s="80"/>
      <c r="BS765" s="69"/>
      <c r="BT765" s="69"/>
      <c r="BU765" s="80"/>
      <c r="BV765" s="80"/>
      <c r="BW765" s="69"/>
      <c r="BX765" s="69"/>
      <c r="BY765" s="80"/>
      <c r="BZ765" s="80"/>
      <c r="CA765" s="69"/>
      <c r="CB765" s="69"/>
      <c r="CC765" s="80"/>
      <c r="CD765" s="80"/>
      <c r="CE765" s="69"/>
      <c r="CF765" s="69"/>
      <c r="CG765" s="69"/>
      <c r="CH765" s="69"/>
      <c r="CI765" s="69"/>
      <c r="CJ765" s="69"/>
      <c r="CK765" s="68"/>
      <c r="CL765" s="69"/>
      <c r="CM765" s="67"/>
      <c r="CN765" s="67"/>
      <c r="CO765" s="68"/>
      <c r="CP765" s="69"/>
      <c r="CQ765" s="67"/>
      <c r="CR765" s="67"/>
      <c r="CS765" s="81"/>
      <c r="CT765" s="69"/>
      <c r="CU765" s="69"/>
      <c r="CV765" s="69"/>
      <c r="CW765" s="69"/>
      <c r="CX765" s="69"/>
      <c r="CY765" s="69"/>
      <c r="CZ765" s="69"/>
      <c r="DA765" s="69"/>
    </row>
    <row r="766" spans="2:105">
      <c r="B766" s="67"/>
      <c r="C766" s="67"/>
      <c r="D766" s="67"/>
      <c r="E766" s="68"/>
      <c r="F766" s="69"/>
      <c r="G766" s="67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69"/>
      <c r="AE766" s="69"/>
      <c r="AF766" s="69"/>
      <c r="AG766" s="80"/>
      <c r="AH766" s="80"/>
      <c r="AI766" s="69"/>
      <c r="AJ766" s="69"/>
      <c r="AK766" s="80"/>
      <c r="AL766" s="80"/>
      <c r="AM766" s="69"/>
      <c r="AN766" s="69"/>
      <c r="AO766" s="80"/>
      <c r="AP766" s="80"/>
      <c r="AQ766" s="69"/>
      <c r="AR766" s="69"/>
      <c r="AS766" s="80"/>
      <c r="AT766" s="80"/>
      <c r="AU766" s="69"/>
      <c r="AV766" s="69"/>
      <c r="AW766" s="80"/>
      <c r="AX766" s="80"/>
      <c r="AY766" s="69"/>
      <c r="AZ766" s="69"/>
      <c r="BA766" s="80"/>
      <c r="BB766" s="80"/>
      <c r="BC766" s="69"/>
      <c r="BD766" s="69"/>
      <c r="BE766" s="80"/>
      <c r="BF766" s="80"/>
      <c r="BG766" s="69"/>
      <c r="BH766" s="69"/>
      <c r="BI766" s="80"/>
      <c r="BJ766" s="80"/>
      <c r="BK766" s="69"/>
      <c r="BL766" s="69"/>
      <c r="BM766" s="80"/>
      <c r="BN766" s="80"/>
      <c r="BO766" s="69"/>
      <c r="BP766" s="69"/>
      <c r="BQ766" s="80"/>
      <c r="BR766" s="80"/>
      <c r="BS766" s="69"/>
      <c r="BT766" s="69"/>
      <c r="BU766" s="80"/>
      <c r="BV766" s="80"/>
      <c r="BW766" s="69"/>
      <c r="BX766" s="69"/>
      <c r="BY766" s="80"/>
      <c r="BZ766" s="80"/>
      <c r="CA766" s="69"/>
      <c r="CB766" s="69"/>
      <c r="CC766" s="80"/>
      <c r="CD766" s="80"/>
      <c r="CE766" s="69"/>
      <c r="CF766" s="69"/>
      <c r="CG766" s="69"/>
      <c r="CH766" s="69"/>
      <c r="CI766" s="69"/>
      <c r="CJ766" s="69"/>
      <c r="CK766" s="68"/>
      <c r="CL766" s="69"/>
      <c r="CM766" s="67"/>
      <c r="CN766" s="67"/>
      <c r="CO766" s="68"/>
      <c r="CP766" s="69"/>
      <c r="CQ766" s="67"/>
      <c r="CR766" s="67"/>
      <c r="CS766" s="81"/>
      <c r="CT766" s="69"/>
      <c r="CU766" s="69"/>
      <c r="CV766" s="69"/>
      <c r="CW766" s="69"/>
      <c r="CX766" s="69"/>
      <c r="CY766" s="69"/>
      <c r="CZ766" s="69"/>
      <c r="DA766" s="69"/>
    </row>
    <row r="767" spans="2:105">
      <c r="B767" s="67"/>
      <c r="C767" s="67"/>
      <c r="D767" s="67"/>
      <c r="E767" s="68"/>
      <c r="F767" s="69"/>
      <c r="G767" s="67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69"/>
      <c r="AE767" s="69"/>
      <c r="AF767" s="69"/>
      <c r="AG767" s="80"/>
      <c r="AH767" s="80"/>
      <c r="AI767" s="69"/>
      <c r="AJ767" s="69"/>
      <c r="AK767" s="80"/>
      <c r="AL767" s="80"/>
      <c r="AM767" s="69"/>
      <c r="AN767" s="69"/>
      <c r="AO767" s="80"/>
      <c r="AP767" s="80"/>
      <c r="AQ767" s="69"/>
      <c r="AR767" s="69"/>
      <c r="AS767" s="80"/>
      <c r="AT767" s="80"/>
      <c r="AU767" s="69"/>
      <c r="AV767" s="69"/>
      <c r="AW767" s="80"/>
      <c r="AX767" s="80"/>
      <c r="AY767" s="69"/>
      <c r="AZ767" s="69"/>
      <c r="BA767" s="80"/>
      <c r="BB767" s="80"/>
      <c r="BC767" s="69"/>
      <c r="BD767" s="69"/>
      <c r="BE767" s="80"/>
      <c r="BF767" s="80"/>
      <c r="BG767" s="69"/>
      <c r="BH767" s="69"/>
      <c r="BI767" s="80"/>
      <c r="BJ767" s="80"/>
      <c r="BK767" s="69"/>
      <c r="BL767" s="69"/>
      <c r="BM767" s="80"/>
      <c r="BN767" s="80"/>
      <c r="BO767" s="69"/>
      <c r="BP767" s="69"/>
      <c r="BQ767" s="80"/>
      <c r="BR767" s="80"/>
      <c r="BS767" s="69"/>
      <c r="BT767" s="69"/>
      <c r="BU767" s="80"/>
      <c r="BV767" s="80"/>
      <c r="BW767" s="69"/>
      <c r="BX767" s="69"/>
      <c r="BY767" s="80"/>
      <c r="BZ767" s="80"/>
      <c r="CA767" s="69"/>
      <c r="CB767" s="69"/>
      <c r="CC767" s="80"/>
      <c r="CD767" s="80"/>
      <c r="CE767" s="69"/>
      <c r="CF767" s="69"/>
      <c r="CG767" s="69"/>
      <c r="CH767" s="69"/>
      <c r="CI767" s="69"/>
      <c r="CJ767" s="69"/>
      <c r="CK767" s="68"/>
      <c r="CL767" s="69"/>
      <c r="CM767" s="67"/>
      <c r="CN767" s="67"/>
      <c r="CO767" s="68"/>
      <c r="CP767" s="69"/>
      <c r="CQ767" s="67"/>
      <c r="CR767" s="67"/>
      <c r="CS767" s="81"/>
      <c r="CT767" s="69"/>
      <c r="CU767" s="69"/>
      <c r="CV767" s="69"/>
      <c r="CW767" s="69"/>
      <c r="CX767" s="69"/>
      <c r="CY767" s="69"/>
      <c r="CZ767" s="69"/>
      <c r="DA767" s="69"/>
    </row>
    <row r="768" spans="2:105">
      <c r="B768" s="67"/>
      <c r="C768" s="67"/>
      <c r="D768" s="67"/>
      <c r="E768" s="68"/>
      <c r="F768" s="69"/>
      <c r="G768" s="67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69"/>
      <c r="AE768" s="69"/>
      <c r="AF768" s="69"/>
      <c r="AG768" s="80"/>
      <c r="AH768" s="80"/>
      <c r="AI768" s="69"/>
      <c r="AJ768" s="69"/>
      <c r="AK768" s="80"/>
      <c r="AL768" s="80"/>
      <c r="AM768" s="69"/>
      <c r="AN768" s="69"/>
      <c r="AO768" s="80"/>
      <c r="AP768" s="80"/>
      <c r="AQ768" s="69"/>
      <c r="AR768" s="69"/>
      <c r="AS768" s="80"/>
      <c r="AT768" s="80"/>
      <c r="AU768" s="69"/>
      <c r="AV768" s="69"/>
      <c r="AW768" s="80"/>
      <c r="AX768" s="80"/>
      <c r="AY768" s="69"/>
      <c r="AZ768" s="69"/>
      <c r="BA768" s="80"/>
      <c r="BB768" s="80"/>
      <c r="BC768" s="69"/>
      <c r="BD768" s="69"/>
      <c r="BE768" s="80"/>
      <c r="BF768" s="80"/>
      <c r="BG768" s="69"/>
      <c r="BH768" s="69"/>
      <c r="BI768" s="80"/>
      <c r="BJ768" s="80"/>
      <c r="BK768" s="69"/>
      <c r="BL768" s="69"/>
      <c r="BM768" s="80"/>
      <c r="BN768" s="80"/>
      <c r="BO768" s="69"/>
      <c r="BP768" s="69"/>
      <c r="BQ768" s="80"/>
      <c r="BR768" s="80"/>
      <c r="BS768" s="69"/>
      <c r="BT768" s="69"/>
      <c r="BU768" s="80"/>
      <c r="BV768" s="80"/>
      <c r="BW768" s="69"/>
      <c r="BX768" s="69"/>
      <c r="BY768" s="80"/>
      <c r="BZ768" s="80"/>
      <c r="CA768" s="69"/>
      <c r="CB768" s="69"/>
      <c r="CC768" s="80"/>
      <c r="CD768" s="80"/>
      <c r="CE768" s="69"/>
      <c r="CF768" s="69"/>
      <c r="CG768" s="69"/>
      <c r="CH768" s="69"/>
      <c r="CI768" s="69"/>
      <c r="CJ768" s="69"/>
      <c r="CK768" s="68"/>
      <c r="CL768" s="69"/>
      <c r="CM768" s="67"/>
      <c r="CN768" s="67"/>
      <c r="CO768" s="68"/>
      <c r="CP768" s="69"/>
      <c r="CQ768" s="67"/>
      <c r="CR768" s="67"/>
      <c r="CS768" s="81"/>
      <c r="CT768" s="69"/>
      <c r="CU768" s="69"/>
      <c r="CV768" s="69"/>
      <c r="CW768" s="69"/>
      <c r="CX768" s="69"/>
      <c r="CY768" s="69"/>
      <c r="CZ768" s="69"/>
      <c r="DA768" s="69"/>
    </row>
    <row r="769" spans="2:105">
      <c r="B769" s="67"/>
      <c r="C769" s="67"/>
      <c r="D769" s="67"/>
      <c r="E769" s="68"/>
      <c r="F769" s="69"/>
      <c r="G769" s="67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69"/>
      <c r="AE769" s="69"/>
      <c r="AF769" s="69"/>
      <c r="AG769" s="80"/>
      <c r="AH769" s="80"/>
      <c r="AI769" s="69"/>
      <c r="AJ769" s="69"/>
      <c r="AK769" s="80"/>
      <c r="AL769" s="80"/>
      <c r="AM769" s="69"/>
      <c r="AN769" s="69"/>
      <c r="AO769" s="80"/>
      <c r="AP769" s="80"/>
      <c r="AQ769" s="69"/>
      <c r="AR769" s="69"/>
      <c r="AS769" s="80"/>
      <c r="AT769" s="80"/>
      <c r="AU769" s="69"/>
      <c r="AV769" s="69"/>
      <c r="AW769" s="80"/>
      <c r="AX769" s="80"/>
      <c r="AY769" s="69"/>
      <c r="AZ769" s="69"/>
      <c r="BA769" s="80"/>
      <c r="BB769" s="80"/>
      <c r="BC769" s="69"/>
      <c r="BD769" s="69"/>
      <c r="BE769" s="80"/>
      <c r="BF769" s="80"/>
      <c r="BG769" s="69"/>
      <c r="BH769" s="69"/>
      <c r="BI769" s="80"/>
      <c r="BJ769" s="80"/>
      <c r="BK769" s="69"/>
      <c r="BL769" s="69"/>
      <c r="BM769" s="80"/>
      <c r="BN769" s="80"/>
      <c r="BO769" s="69"/>
      <c r="BP769" s="69"/>
      <c r="BQ769" s="80"/>
      <c r="BR769" s="80"/>
      <c r="BS769" s="69"/>
      <c r="BT769" s="69"/>
      <c r="BU769" s="80"/>
      <c r="BV769" s="80"/>
      <c r="BW769" s="69"/>
      <c r="BX769" s="69"/>
      <c r="BY769" s="80"/>
      <c r="BZ769" s="80"/>
      <c r="CA769" s="69"/>
      <c r="CB769" s="69"/>
      <c r="CC769" s="80"/>
      <c r="CD769" s="80"/>
      <c r="CE769" s="69"/>
      <c r="CF769" s="69"/>
      <c r="CG769" s="69"/>
      <c r="CH769" s="69"/>
      <c r="CI769" s="69"/>
      <c r="CJ769" s="69"/>
      <c r="CK769" s="68"/>
      <c r="CL769" s="69"/>
      <c r="CM769" s="67"/>
      <c r="CN769" s="67"/>
      <c r="CO769" s="68"/>
      <c r="CP769" s="69"/>
      <c r="CQ769" s="67"/>
      <c r="CR769" s="67"/>
      <c r="CS769" s="81"/>
      <c r="CT769" s="69"/>
      <c r="CU769" s="69"/>
      <c r="CV769" s="69"/>
      <c r="CW769" s="69"/>
      <c r="CX769" s="69"/>
      <c r="CY769" s="69"/>
      <c r="CZ769" s="69"/>
      <c r="DA769" s="69"/>
    </row>
    <row r="770" spans="2:105">
      <c r="B770" s="67"/>
      <c r="C770" s="67"/>
      <c r="D770" s="67"/>
      <c r="E770" s="68"/>
      <c r="F770" s="69"/>
      <c r="G770" s="67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69"/>
      <c r="AE770" s="69"/>
      <c r="AF770" s="69"/>
      <c r="AG770" s="80"/>
      <c r="AH770" s="80"/>
      <c r="AI770" s="69"/>
      <c r="AJ770" s="69"/>
      <c r="AK770" s="80"/>
      <c r="AL770" s="80"/>
      <c r="AM770" s="69"/>
      <c r="AN770" s="69"/>
      <c r="AO770" s="80"/>
      <c r="AP770" s="80"/>
      <c r="AQ770" s="69"/>
      <c r="AR770" s="69"/>
      <c r="AS770" s="80"/>
      <c r="AT770" s="80"/>
      <c r="AU770" s="69"/>
      <c r="AV770" s="69"/>
      <c r="AW770" s="80"/>
      <c r="AX770" s="80"/>
      <c r="AY770" s="69"/>
      <c r="AZ770" s="69"/>
      <c r="BA770" s="80"/>
      <c r="BB770" s="80"/>
      <c r="BC770" s="69"/>
      <c r="BD770" s="69"/>
      <c r="BE770" s="80"/>
      <c r="BF770" s="80"/>
      <c r="BG770" s="69"/>
      <c r="BH770" s="69"/>
      <c r="BI770" s="80"/>
      <c r="BJ770" s="80"/>
      <c r="BK770" s="69"/>
      <c r="BL770" s="69"/>
      <c r="BM770" s="80"/>
      <c r="BN770" s="80"/>
      <c r="BO770" s="69"/>
      <c r="BP770" s="69"/>
      <c r="BQ770" s="80"/>
      <c r="BR770" s="80"/>
      <c r="BS770" s="69"/>
      <c r="BT770" s="69"/>
      <c r="BU770" s="80"/>
      <c r="BV770" s="80"/>
      <c r="BW770" s="69"/>
      <c r="BX770" s="69"/>
      <c r="BY770" s="80"/>
      <c r="BZ770" s="80"/>
      <c r="CA770" s="69"/>
      <c r="CB770" s="69"/>
      <c r="CC770" s="80"/>
      <c r="CD770" s="80"/>
      <c r="CE770" s="69"/>
      <c r="CF770" s="69"/>
      <c r="CG770" s="69"/>
      <c r="CH770" s="69"/>
      <c r="CI770" s="69"/>
      <c r="CJ770" s="69"/>
      <c r="CK770" s="68"/>
      <c r="CL770" s="69"/>
      <c r="CM770" s="67"/>
      <c r="CN770" s="67"/>
      <c r="CO770" s="68"/>
      <c r="CP770" s="69"/>
      <c r="CQ770" s="67"/>
      <c r="CR770" s="67"/>
      <c r="CS770" s="81"/>
      <c r="CT770" s="69"/>
      <c r="CU770" s="69"/>
      <c r="CV770" s="69"/>
      <c r="CW770" s="69"/>
      <c r="CX770" s="69"/>
      <c r="CY770" s="69"/>
      <c r="CZ770" s="69"/>
      <c r="DA770" s="69"/>
    </row>
    <row r="771" spans="2:105">
      <c r="B771" s="67"/>
      <c r="C771" s="67"/>
      <c r="D771" s="67"/>
      <c r="E771" s="68"/>
      <c r="F771" s="69"/>
      <c r="G771" s="67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69"/>
      <c r="AE771" s="69"/>
      <c r="AF771" s="69"/>
      <c r="AG771" s="80"/>
      <c r="AH771" s="80"/>
      <c r="AI771" s="69"/>
      <c r="AJ771" s="69"/>
      <c r="AK771" s="80"/>
      <c r="AL771" s="80"/>
      <c r="AM771" s="69"/>
      <c r="AN771" s="69"/>
      <c r="AO771" s="80"/>
      <c r="AP771" s="80"/>
      <c r="AQ771" s="69"/>
      <c r="AR771" s="69"/>
      <c r="AS771" s="80"/>
      <c r="AT771" s="80"/>
      <c r="AU771" s="69"/>
      <c r="AV771" s="69"/>
      <c r="AW771" s="80"/>
      <c r="AX771" s="80"/>
      <c r="AY771" s="69"/>
      <c r="AZ771" s="69"/>
      <c r="BA771" s="80"/>
      <c r="BB771" s="80"/>
      <c r="BC771" s="69"/>
      <c r="BD771" s="69"/>
      <c r="BE771" s="80"/>
      <c r="BF771" s="80"/>
      <c r="BG771" s="69"/>
      <c r="BH771" s="69"/>
      <c r="BI771" s="80"/>
      <c r="BJ771" s="80"/>
      <c r="BK771" s="69"/>
      <c r="BL771" s="69"/>
      <c r="BM771" s="80"/>
      <c r="BN771" s="80"/>
      <c r="BO771" s="69"/>
      <c r="BP771" s="69"/>
      <c r="BQ771" s="80"/>
      <c r="BR771" s="80"/>
      <c r="BS771" s="69"/>
      <c r="BT771" s="69"/>
      <c r="BU771" s="80"/>
      <c r="BV771" s="80"/>
      <c r="BW771" s="69"/>
      <c r="BX771" s="69"/>
      <c r="BY771" s="80"/>
      <c r="BZ771" s="80"/>
      <c r="CA771" s="69"/>
      <c r="CB771" s="69"/>
      <c r="CC771" s="80"/>
      <c r="CD771" s="80"/>
      <c r="CE771" s="69"/>
      <c r="CF771" s="69"/>
      <c r="CG771" s="69"/>
      <c r="CH771" s="69"/>
      <c r="CI771" s="69"/>
      <c r="CJ771" s="69"/>
      <c r="CK771" s="68"/>
      <c r="CL771" s="69"/>
      <c r="CM771" s="67"/>
      <c r="CN771" s="67"/>
      <c r="CO771" s="68"/>
      <c r="CP771" s="69"/>
      <c r="CQ771" s="67"/>
      <c r="CR771" s="67"/>
      <c r="CS771" s="81"/>
      <c r="CT771" s="69"/>
      <c r="CU771" s="69"/>
      <c r="CV771" s="69"/>
      <c r="CW771" s="69"/>
      <c r="CX771" s="69"/>
      <c r="CY771" s="69"/>
      <c r="CZ771" s="69"/>
      <c r="DA771" s="69"/>
    </row>
    <row r="772" spans="2:105">
      <c r="B772" s="67"/>
      <c r="C772" s="67"/>
      <c r="D772" s="67"/>
      <c r="E772" s="68"/>
      <c r="F772" s="69"/>
      <c r="G772" s="67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69"/>
      <c r="AE772" s="69"/>
      <c r="AF772" s="69"/>
      <c r="AG772" s="80"/>
      <c r="AH772" s="80"/>
      <c r="AI772" s="69"/>
      <c r="AJ772" s="69"/>
      <c r="AK772" s="80"/>
      <c r="AL772" s="80"/>
      <c r="AM772" s="69"/>
      <c r="AN772" s="69"/>
      <c r="AO772" s="80"/>
      <c r="AP772" s="80"/>
      <c r="AQ772" s="69"/>
      <c r="AR772" s="69"/>
      <c r="AS772" s="80"/>
      <c r="AT772" s="80"/>
      <c r="AU772" s="69"/>
      <c r="AV772" s="69"/>
      <c r="AW772" s="80"/>
      <c r="AX772" s="80"/>
      <c r="AY772" s="69"/>
      <c r="AZ772" s="69"/>
      <c r="BA772" s="80"/>
      <c r="BB772" s="80"/>
      <c r="BC772" s="69"/>
      <c r="BD772" s="69"/>
      <c r="BE772" s="80"/>
      <c r="BF772" s="80"/>
      <c r="BG772" s="69"/>
      <c r="BH772" s="69"/>
      <c r="BI772" s="80"/>
      <c r="BJ772" s="80"/>
      <c r="BK772" s="69"/>
      <c r="BL772" s="69"/>
      <c r="BM772" s="80"/>
      <c r="BN772" s="80"/>
      <c r="BO772" s="69"/>
      <c r="BP772" s="69"/>
      <c r="BQ772" s="80"/>
      <c r="BR772" s="80"/>
      <c r="BS772" s="69"/>
      <c r="BT772" s="69"/>
      <c r="BU772" s="80"/>
      <c r="BV772" s="80"/>
      <c r="BW772" s="69"/>
      <c r="BX772" s="69"/>
      <c r="BY772" s="80"/>
      <c r="BZ772" s="80"/>
      <c r="CA772" s="69"/>
      <c r="CB772" s="69"/>
      <c r="CC772" s="80"/>
      <c r="CD772" s="80"/>
      <c r="CE772" s="69"/>
      <c r="CF772" s="69"/>
      <c r="CG772" s="69"/>
      <c r="CH772" s="69"/>
      <c r="CI772" s="69"/>
      <c r="CJ772" s="69"/>
      <c r="CK772" s="68"/>
      <c r="CL772" s="69"/>
      <c r="CM772" s="67"/>
      <c r="CN772" s="67"/>
      <c r="CO772" s="68"/>
      <c r="CP772" s="69"/>
      <c r="CQ772" s="67"/>
      <c r="CR772" s="67"/>
      <c r="CS772" s="81"/>
      <c r="CT772" s="69"/>
      <c r="CU772" s="69"/>
      <c r="CV772" s="69"/>
      <c r="CW772" s="69"/>
      <c r="CX772" s="69"/>
      <c r="CY772" s="69"/>
      <c r="CZ772" s="69"/>
      <c r="DA772" s="69"/>
    </row>
    <row r="773" spans="2:105">
      <c r="B773" s="67"/>
      <c r="C773" s="67"/>
      <c r="D773" s="67"/>
      <c r="E773" s="68"/>
      <c r="F773" s="69"/>
      <c r="G773" s="67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69"/>
      <c r="AE773" s="69"/>
      <c r="AF773" s="69"/>
      <c r="AG773" s="80"/>
      <c r="AH773" s="80"/>
      <c r="AI773" s="69"/>
      <c r="AJ773" s="69"/>
      <c r="AK773" s="80"/>
      <c r="AL773" s="80"/>
      <c r="AM773" s="69"/>
      <c r="AN773" s="69"/>
      <c r="AO773" s="80"/>
      <c r="AP773" s="80"/>
      <c r="AQ773" s="69"/>
      <c r="AR773" s="69"/>
      <c r="AS773" s="80"/>
      <c r="AT773" s="80"/>
      <c r="AU773" s="69"/>
      <c r="AV773" s="69"/>
      <c r="AW773" s="80"/>
      <c r="AX773" s="80"/>
      <c r="AY773" s="69"/>
      <c r="AZ773" s="69"/>
      <c r="BA773" s="80"/>
      <c r="BB773" s="80"/>
      <c r="BC773" s="69"/>
      <c r="BD773" s="69"/>
      <c r="BE773" s="80"/>
      <c r="BF773" s="80"/>
      <c r="BG773" s="69"/>
      <c r="BH773" s="69"/>
      <c r="BI773" s="80"/>
      <c r="BJ773" s="80"/>
      <c r="BK773" s="69"/>
      <c r="BL773" s="69"/>
      <c r="BM773" s="80"/>
      <c r="BN773" s="80"/>
      <c r="BO773" s="69"/>
      <c r="BP773" s="69"/>
      <c r="BQ773" s="80"/>
      <c r="BR773" s="80"/>
      <c r="BS773" s="69"/>
      <c r="BT773" s="69"/>
      <c r="BU773" s="80"/>
      <c r="BV773" s="80"/>
      <c r="BW773" s="69"/>
      <c r="BX773" s="69"/>
      <c r="BY773" s="80"/>
      <c r="BZ773" s="80"/>
      <c r="CA773" s="69"/>
      <c r="CB773" s="69"/>
      <c r="CC773" s="80"/>
      <c r="CD773" s="80"/>
      <c r="CE773" s="69"/>
      <c r="CF773" s="69"/>
      <c r="CG773" s="69"/>
      <c r="CH773" s="69"/>
      <c r="CI773" s="69"/>
      <c r="CJ773" s="69"/>
      <c r="CK773" s="68"/>
      <c r="CL773" s="69"/>
      <c r="CM773" s="67"/>
      <c r="CN773" s="67"/>
      <c r="CO773" s="68"/>
      <c r="CP773" s="69"/>
      <c r="CQ773" s="67"/>
      <c r="CR773" s="67"/>
      <c r="CS773" s="81"/>
      <c r="CT773" s="69"/>
      <c r="CU773" s="69"/>
      <c r="CV773" s="69"/>
      <c r="CW773" s="69"/>
      <c r="CX773" s="69"/>
      <c r="CY773" s="69"/>
      <c r="CZ773" s="69"/>
      <c r="DA773" s="69"/>
    </row>
    <row r="774" spans="2:105">
      <c r="B774" s="67"/>
      <c r="C774" s="67"/>
      <c r="D774" s="67"/>
      <c r="E774" s="68"/>
      <c r="F774" s="69"/>
      <c r="G774" s="67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69"/>
      <c r="AE774" s="69"/>
      <c r="AF774" s="69"/>
      <c r="AG774" s="80"/>
      <c r="AH774" s="80"/>
      <c r="AI774" s="69"/>
      <c r="AJ774" s="69"/>
      <c r="AK774" s="80"/>
      <c r="AL774" s="80"/>
      <c r="AM774" s="69"/>
      <c r="AN774" s="69"/>
      <c r="AO774" s="80"/>
      <c r="AP774" s="80"/>
      <c r="AQ774" s="69"/>
      <c r="AR774" s="69"/>
      <c r="AS774" s="80"/>
      <c r="AT774" s="80"/>
      <c r="AU774" s="69"/>
      <c r="AV774" s="69"/>
      <c r="AW774" s="80"/>
      <c r="AX774" s="80"/>
      <c r="AY774" s="69"/>
      <c r="AZ774" s="69"/>
      <c r="BA774" s="80"/>
      <c r="BB774" s="80"/>
      <c r="BC774" s="69"/>
      <c r="BD774" s="69"/>
      <c r="BE774" s="80"/>
      <c r="BF774" s="80"/>
      <c r="BG774" s="69"/>
      <c r="BH774" s="69"/>
      <c r="BI774" s="80"/>
      <c r="BJ774" s="80"/>
      <c r="BK774" s="69"/>
      <c r="BL774" s="69"/>
      <c r="BM774" s="80"/>
      <c r="BN774" s="80"/>
      <c r="BO774" s="69"/>
      <c r="BP774" s="69"/>
      <c r="BQ774" s="80"/>
      <c r="BR774" s="80"/>
      <c r="BS774" s="69"/>
      <c r="BT774" s="69"/>
      <c r="BU774" s="80"/>
      <c r="BV774" s="80"/>
      <c r="BW774" s="69"/>
      <c r="BX774" s="69"/>
      <c r="BY774" s="80"/>
      <c r="BZ774" s="80"/>
      <c r="CA774" s="69"/>
      <c r="CB774" s="69"/>
      <c r="CC774" s="80"/>
      <c r="CD774" s="80"/>
      <c r="CE774" s="69"/>
      <c r="CF774" s="69"/>
      <c r="CG774" s="69"/>
      <c r="CH774" s="69"/>
      <c r="CI774" s="69"/>
      <c r="CJ774" s="69"/>
      <c r="CK774" s="68"/>
      <c r="CL774" s="69"/>
      <c r="CM774" s="67"/>
      <c r="CN774" s="67"/>
      <c r="CO774" s="68"/>
      <c r="CP774" s="69"/>
      <c r="CQ774" s="67"/>
      <c r="CR774" s="67"/>
      <c r="CS774" s="81"/>
      <c r="CT774" s="69"/>
      <c r="CU774" s="69"/>
      <c r="CV774" s="69"/>
      <c r="CW774" s="69"/>
      <c r="CX774" s="69"/>
      <c r="CY774" s="69"/>
      <c r="CZ774" s="69"/>
      <c r="DA774" s="69"/>
    </row>
    <row r="775" spans="2:105">
      <c r="B775" s="67"/>
      <c r="C775" s="67"/>
      <c r="D775" s="67"/>
      <c r="E775" s="68"/>
      <c r="F775" s="69"/>
      <c r="G775" s="67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69"/>
      <c r="AE775" s="69"/>
      <c r="AF775" s="69"/>
      <c r="AG775" s="80"/>
      <c r="AH775" s="80"/>
      <c r="AI775" s="69"/>
      <c r="AJ775" s="69"/>
      <c r="AK775" s="80"/>
      <c r="AL775" s="80"/>
      <c r="AM775" s="69"/>
      <c r="AN775" s="69"/>
      <c r="AO775" s="80"/>
      <c r="AP775" s="80"/>
      <c r="AQ775" s="69"/>
      <c r="AR775" s="69"/>
      <c r="AS775" s="80"/>
      <c r="AT775" s="80"/>
      <c r="AU775" s="69"/>
      <c r="AV775" s="69"/>
      <c r="AW775" s="80"/>
      <c r="AX775" s="80"/>
      <c r="AY775" s="69"/>
      <c r="AZ775" s="69"/>
      <c r="BA775" s="80"/>
      <c r="BB775" s="80"/>
      <c r="BC775" s="69"/>
      <c r="BD775" s="69"/>
      <c r="BE775" s="80"/>
      <c r="BF775" s="80"/>
      <c r="BG775" s="69"/>
      <c r="BH775" s="69"/>
      <c r="BI775" s="80"/>
      <c r="BJ775" s="80"/>
      <c r="BK775" s="69"/>
      <c r="BL775" s="69"/>
      <c r="BM775" s="80"/>
      <c r="BN775" s="80"/>
      <c r="BO775" s="69"/>
      <c r="BP775" s="69"/>
      <c r="BQ775" s="80"/>
      <c r="BR775" s="80"/>
      <c r="BS775" s="69"/>
      <c r="BT775" s="69"/>
      <c r="BU775" s="80"/>
      <c r="BV775" s="80"/>
      <c r="BW775" s="69"/>
      <c r="BX775" s="69"/>
      <c r="BY775" s="80"/>
      <c r="BZ775" s="80"/>
      <c r="CA775" s="69"/>
      <c r="CB775" s="69"/>
      <c r="CC775" s="80"/>
      <c r="CD775" s="80"/>
      <c r="CE775" s="69"/>
      <c r="CF775" s="69"/>
      <c r="CG775" s="69"/>
      <c r="CH775" s="69"/>
      <c r="CI775" s="69"/>
      <c r="CJ775" s="69"/>
      <c r="CK775" s="68"/>
      <c r="CL775" s="69"/>
      <c r="CM775" s="67"/>
      <c r="CN775" s="67"/>
      <c r="CO775" s="68"/>
      <c r="CP775" s="69"/>
      <c r="CQ775" s="67"/>
      <c r="CR775" s="67"/>
      <c r="CS775" s="81"/>
      <c r="CT775" s="69"/>
      <c r="CU775" s="69"/>
      <c r="CV775" s="69"/>
      <c r="CW775" s="69"/>
      <c r="CX775" s="69"/>
      <c r="CY775" s="69"/>
      <c r="CZ775" s="69"/>
      <c r="DA775" s="69"/>
    </row>
    <row r="776" spans="2:105">
      <c r="B776" s="67"/>
      <c r="C776" s="67"/>
      <c r="D776" s="67"/>
      <c r="E776" s="68"/>
      <c r="F776" s="69"/>
      <c r="G776" s="67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69"/>
      <c r="AE776" s="69"/>
      <c r="AF776" s="69"/>
      <c r="AG776" s="80"/>
      <c r="AH776" s="80"/>
      <c r="AI776" s="69"/>
      <c r="AJ776" s="69"/>
      <c r="AK776" s="80"/>
      <c r="AL776" s="80"/>
      <c r="AM776" s="69"/>
      <c r="AN776" s="69"/>
      <c r="AO776" s="80"/>
      <c r="AP776" s="80"/>
      <c r="AQ776" s="69"/>
      <c r="AR776" s="69"/>
      <c r="AS776" s="80"/>
      <c r="AT776" s="80"/>
      <c r="AU776" s="69"/>
      <c r="AV776" s="69"/>
      <c r="AW776" s="80"/>
      <c r="AX776" s="80"/>
      <c r="AY776" s="69"/>
      <c r="AZ776" s="69"/>
      <c r="BA776" s="80"/>
      <c r="BB776" s="80"/>
      <c r="BC776" s="69"/>
      <c r="BD776" s="69"/>
      <c r="BE776" s="80"/>
      <c r="BF776" s="80"/>
      <c r="BG776" s="69"/>
      <c r="BH776" s="69"/>
      <c r="BI776" s="80"/>
      <c r="BJ776" s="80"/>
      <c r="BK776" s="69"/>
      <c r="BL776" s="69"/>
      <c r="BM776" s="80"/>
      <c r="BN776" s="80"/>
      <c r="BO776" s="69"/>
      <c r="BP776" s="69"/>
      <c r="BQ776" s="80"/>
      <c r="BR776" s="80"/>
      <c r="BS776" s="69"/>
      <c r="BT776" s="69"/>
      <c r="BU776" s="80"/>
      <c r="BV776" s="80"/>
      <c r="BW776" s="69"/>
      <c r="BX776" s="69"/>
      <c r="BY776" s="80"/>
      <c r="BZ776" s="80"/>
      <c r="CA776" s="69"/>
      <c r="CB776" s="69"/>
      <c r="CC776" s="80"/>
      <c r="CD776" s="80"/>
      <c r="CE776" s="69"/>
      <c r="CF776" s="69"/>
      <c r="CG776" s="69"/>
      <c r="CH776" s="69"/>
      <c r="CI776" s="69"/>
      <c r="CJ776" s="69"/>
      <c r="CK776" s="68"/>
      <c r="CL776" s="69"/>
      <c r="CM776" s="67"/>
      <c r="CN776" s="67"/>
      <c r="CO776" s="68"/>
      <c r="CP776" s="69"/>
      <c r="CQ776" s="67"/>
      <c r="CR776" s="67"/>
      <c r="CS776" s="81"/>
      <c r="CT776" s="69"/>
      <c r="CU776" s="69"/>
      <c r="CV776" s="69"/>
      <c r="CW776" s="69"/>
      <c r="CX776" s="69"/>
      <c r="CY776" s="69"/>
      <c r="CZ776" s="69"/>
      <c r="DA776" s="69"/>
    </row>
    <row r="777" spans="2:105">
      <c r="B777" s="67"/>
      <c r="C777" s="67"/>
      <c r="D777" s="67"/>
      <c r="E777" s="68"/>
      <c r="F777" s="69"/>
      <c r="G777" s="67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69"/>
      <c r="AE777" s="69"/>
      <c r="AF777" s="69"/>
      <c r="AG777" s="80"/>
      <c r="AH777" s="80"/>
      <c r="AI777" s="69"/>
      <c r="AJ777" s="69"/>
      <c r="AK777" s="80"/>
      <c r="AL777" s="80"/>
      <c r="AM777" s="69"/>
      <c r="AN777" s="69"/>
      <c r="AO777" s="80"/>
      <c r="AP777" s="80"/>
      <c r="AQ777" s="69"/>
      <c r="AR777" s="69"/>
      <c r="AS777" s="80"/>
      <c r="AT777" s="80"/>
      <c r="AU777" s="69"/>
      <c r="AV777" s="69"/>
      <c r="AW777" s="80"/>
      <c r="AX777" s="80"/>
      <c r="AY777" s="69"/>
      <c r="AZ777" s="69"/>
      <c r="BA777" s="80"/>
      <c r="BB777" s="80"/>
      <c r="BC777" s="69"/>
      <c r="BD777" s="69"/>
      <c r="BE777" s="80"/>
      <c r="BF777" s="80"/>
      <c r="BG777" s="69"/>
      <c r="BH777" s="69"/>
      <c r="BI777" s="80"/>
      <c r="BJ777" s="80"/>
      <c r="BK777" s="69"/>
      <c r="BL777" s="69"/>
      <c r="BM777" s="80"/>
      <c r="BN777" s="80"/>
      <c r="BO777" s="69"/>
      <c r="BP777" s="69"/>
      <c r="BQ777" s="80"/>
      <c r="BR777" s="80"/>
      <c r="BS777" s="69"/>
      <c r="BT777" s="69"/>
      <c r="BU777" s="80"/>
      <c r="BV777" s="80"/>
      <c r="BW777" s="69"/>
      <c r="BX777" s="69"/>
      <c r="BY777" s="80"/>
      <c r="BZ777" s="80"/>
      <c r="CA777" s="69"/>
      <c r="CB777" s="69"/>
      <c r="CC777" s="80"/>
      <c r="CD777" s="80"/>
      <c r="CE777" s="69"/>
      <c r="CF777" s="69"/>
      <c r="CG777" s="69"/>
      <c r="CH777" s="69"/>
      <c r="CI777" s="69"/>
      <c r="CJ777" s="69"/>
      <c r="CK777" s="68"/>
      <c r="CL777" s="69"/>
      <c r="CM777" s="67"/>
      <c r="CN777" s="67"/>
      <c r="CO777" s="68"/>
      <c r="CP777" s="69"/>
      <c r="CQ777" s="67"/>
      <c r="CR777" s="67"/>
      <c r="CS777" s="81"/>
      <c r="CT777" s="69"/>
      <c r="CU777" s="69"/>
      <c r="CV777" s="69"/>
      <c r="CW777" s="69"/>
      <c r="CX777" s="69"/>
      <c r="CY777" s="69"/>
      <c r="CZ777" s="69"/>
      <c r="DA777" s="69"/>
    </row>
    <row r="778" spans="2:105">
      <c r="B778" s="67"/>
      <c r="C778" s="67"/>
      <c r="D778" s="67"/>
      <c r="E778" s="68"/>
      <c r="F778" s="69"/>
      <c r="G778" s="67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69"/>
      <c r="AE778" s="69"/>
      <c r="AF778" s="69"/>
      <c r="AG778" s="80"/>
      <c r="AH778" s="80"/>
      <c r="AI778" s="69"/>
      <c r="AJ778" s="69"/>
      <c r="AK778" s="80"/>
      <c r="AL778" s="80"/>
      <c r="AM778" s="69"/>
      <c r="AN778" s="69"/>
      <c r="AO778" s="80"/>
      <c r="AP778" s="80"/>
      <c r="AQ778" s="69"/>
      <c r="AR778" s="69"/>
      <c r="AS778" s="80"/>
      <c r="AT778" s="80"/>
      <c r="AU778" s="69"/>
      <c r="AV778" s="69"/>
      <c r="AW778" s="80"/>
      <c r="AX778" s="80"/>
      <c r="AY778" s="69"/>
      <c r="AZ778" s="69"/>
      <c r="BA778" s="80"/>
      <c r="BB778" s="80"/>
      <c r="BC778" s="69"/>
      <c r="BD778" s="69"/>
      <c r="BE778" s="80"/>
      <c r="BF778" s="80"/>
      <c r="BG778" s="69"/>
      <c r="BH778" s="69"/>
      <c r="BI778" s="80"/>
      <c r="BJ778" s="80"/>
      <c r="BK778" s="69"/>
      <c r="BL778" s="69"/>
      <c r="BM778" s="80"/>
      <c r="BN778" s="80"/>
      <c r="BO778" s="69"/>
      <c r="BP778" s="69"/>
      <c r="BQ778" s="80"/>
      <c r="BR778" s="80"/>
      <c r="BS778" s="69"/>
      <c r="BT778" s="69"/>
      <c r="BU778" s="80"/>
      <c r="BV778" s="80"/>
      <c r="BW778" s="69"/>
      <c r="BX778" s="69"/>
      <c r="BY778" s="80"/>
      <c r="BZ778" s="80"/>
      <c r="CA778" s="69"/>
      <c r="CB778" s="69"/>
      <c r="CC778" s="80"/>
      <c r="CD778" s="80"/>
      <c r="CE778" s="69"/>
      <c r="CF778" s="69"/>
      <c r="CG778" s="69"/>
      <c r="CH778" s="69"/>
      <c r="CI778" s="69"/>
      <c r="CJ778" s="69"/>
      <c r="CK778" s="68"/>
      <c r="CL778" s="69"/>
      <c r="CM778" s="67"/>
      <c r="CN778" s="67"/>
      <c r="CO778" s="68"/>
      <c r="CP778" s="69"/>
      <c r="CQ778" s="67"/>
      <c r="CR778" s="67"/>
      <c r="CS778" s="81"/>
      <c r="CT778" s="69"/>
      <c r="CU778" s="69"/>
      <c r="CV778" s="69"/>
      <c r="CW778" s="69"/>
      <c r="CX778" s="69"/>
      <c r="CY778" s="69"/>
      <c r="CZ778" s="69"/>
      <c r="DA778" s="69"/>
    </row>
    <row r="779" spans="2:105">
      <c r="B779" s="67"/>
      <c r="C779" s="67"/>
      <c r="D779" s="67"/>
      <c r="E779" s="68"/>
      <c r="F779" s="69"/>
      <c r="G779" s="67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69"/>
      <c r="AE779" s="69"/>
      <c r="AF779" s="69"/>
      <c r="AG779" s="80"/>
      <c r="AH779" s="80"/>
      <c r="AI779" s="69"/>
      <c r="AJ779" s="69"/>
      <c r="AK779" s="80"/>
      <c r="AL779" s="80"/>
      <c r="AM779" s="69"/>
      <c r="AN779" s="69"/>
      <c r="AO779" s="80"/>
      <c r="AP779" s="80"/>
      <c r="AQ779" s="69"/>
      <c r="AR779" s="69"/>
      <c r="AS779" s="80"/>
      <c r="AT779" s="80"/>
      <c r="AU779" s="69"/>
      <c r="AV779" s="69"/>
      <c r="AW779" s="80"/>
      <c r="AX779" s="80"/>
      <c r="AY779" s="69"/>
      <c r="AZ779" s="69"/>
      <c r="BA779" s="80"/>
      <c r="BB779" s="80"/>
      <c r="BC779" s="69"/>
      <c r="BD779" s="69"/>
      <c r="BE779" s="80"/>
      <c r="BF779" s="80"/>
      <c r="BG779" s="69"/>
      <c r="BH779" s="69"/>
      <c r="BI779" s="80"/>
      <c r="BJ779" s="80"/>
      <c r="BK779" s="69"/>
      <c r="BL779" s="69"/>
      <c r="BM779" s="80"/>
      <c r="BN779" s="80"/>
      <c r="BO779" s="69"/>
      <c r="BP779" s="69"/>
      <c r="BQ779" s="80"/>
      <c r="BR779" s="80"/>
      <c r="BS779" s="69"/>
      <c r="BT779" s="69"/>
      <c r="BU779" s="80"/>
      <c r="BV779" s="80"/>
      <c r="BW779" s="69"/>
      <c r="BX779" s="69"/>
      <c r="BY779" s="80"/>
      <c r="BZ779" s="80"/>
      <c r="CA779" s="69"/>
      <c r="CB779" s="69"/>
      <c r="CC779" s="80"/>
      <c r="CD779" s="80"/>
      <c r="CE779" s="69"/>
      <c r="CF779" s="69"/>
      <c r="CG779" s="69"/>
      <c r="CH779" s="69"/>
      <c r="CI779" s="69"/>
      <c r="CJ779" s="69"/>
      <c r="CK779" s="68"/>
      <c r="CL779" s="69"/>
      <c r="CM779" s="67"/>
      <c r="CN779" s="67"/>
      <c r="CO779" s="68"/>
      <c r="CP779" s="69"/>
      <c r="CQ779" s="67"/>
      <c r="CR779" s="67"/>
      <c r="CS779" s="81"/>
      <c r="CT779" s="69"/>
      <c r="CU779" s="69"/>
      <c r="CV779" s="69"/>
      <c r="CW779" s="69"/>
      <c r="CX779" s="69"/>
      <c r="CY779" s="69"/>
      <c r="CZ779" s="69"/>
      <c r="DA779" s="69"/>
    </row>
    <row r="780" spans="2:105">
      <c r="B780" s="67"/>
      <c r="C780" s="67"/>
      <c r="D780" s="67"/>
      <c r="E780" s="68"/>
      <c r="F780" s="69"/>
      <c r="G780" s="67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69"/>
      <c r="AE780" s="69"/>
      <c r="AF780" s="69"/>
      <c r="AG780" s="80"/>
      <c r="AH780" s="80"/>
      <c r="AI780" s="69"/>
      <c r="AJ780" s="69"/>
      <c r="AK780" s="80"/>
      <c r="AL780" s="80"/>
      <c r="AM780" s="69"/>
      <c r="AN780" s="69"/>
      <c r="AO780" s="80"/>
      <c r="AP780" s="80"/>
      <c r="AQ780" s="69"/>
      <c r="AR780" s="69"/>
      <c r="AS780" s="80"/>
      <c r="AT780" s="80"/>
      <c r="AU780" s="69"/>
      <c r="AV780" s="69"/>
      <c r="AW780" s="80"/>
      <c r="AX780" s="80"/>
      <c r="AY780" s="69"/>
      <c r="AZ780" s="69"/>
      <c r="BA780" s="80"/>
      <c r="BB780" s="80"/>
      <c r="BC780" s="69"/>
      <c r="BD780" s="69"/>
      <c r="BE780" s="80"/>
      <c r="BF780" s="80"/>
      <c r="BG780" s="69"/>
      <c r="BH780" s="69"/>
      <c r="BI780" s="80"/>
      <c r="BJ780" s="80"/>
      <c r="BK780" s="69"/>
      <c r="BL780" s="69"/>
      <c r="BM780" s="80"/>
      <c r="BN780" s="80"/>
      <c r="BO780" s="69"/>
      <c r="BP780" s="69"/>
      <c r="BQ780" s="80"/>
      <c r="BR780" s="80"/>
      <c r="BS780" s="69"/>
      <c r="BT780" s="69"/>
      <c r="BU780" s="80"/>
      <c r="BV780" s="80"/>
      <c r="BW780" s="69"/>
      <c r="BX780" s="69"/>
      <c r="BY780" s="80"/>
      <c r="BZ780" s="80"/>
      <c r="CA780" s="69"/>
      <c r="CB780" s="69"/>
      <c r="CC780" s="80"/>
      <c r="CD780" s="80"/>
      <c r="CE780" s="69"/>
      <c r="CF780" s="69"/>
      <c r="CG780" s="69"/>
      <c r="CH780" s="69"/>
      <c r="CI780" s="69"/>
      <c r="CJ780" s="69"/>
      <c r="CK780" s="68"/>
      <c r="CL780" s="69"/>
      <c r="CM780" s="67"/>
      <c r="CN780" s="67"/>
      <c r="CO780" s="68"/>
      <c r="CP780" s="69"/>
      <c r="CQ780" s="67"/>
      <c r="CR780" s="67"/>
      <c r="CS780" s="81"/>
      <c r="CT780" s="69"/>
      <c r="CU780" s="69"/>
      <c r="CV780" s="69"/>
      <c r="CW780" s="69"/>
      <c r="CX780" s="69"/>
      <c r="CY780" s="69"/>
      <c r="CZ780" s="69"/>
      <c r="DA780" s="69"/>
    </row>
    <row r="781" spans="2:105">
      <c r="B781" s="67"/>
      <c r="C781" s="67"/>
      <c r="D781" s="67"/>
      <c r="E781" s="68"/>
      <c r="F781" s="69"/>
      <c r="G781" s="67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69"/>
      <c r="AE781" s="69"/>
      <c r="AF781" s="69"/>
      <c r="AG781" s="80"/>
      <c r="AH781" s="80"/>
      <c r="AI781" s="69"/>
      <c r="AJ781" s="69"/>
      <c r="AK781" s="80"/>
      <c r="AL781" s="80"/>
      <c r="AM781" s="69"/>
      <c r="AN781" s="69"/>
      <c r="AO781" s="80"/>
      <c r="AP781" s="80"/>
      <c r="AQ781" s="69"/>
      <c r="AR781" s="69"/>
      <c r="AS781" s="80"/>
      <c r="AT781" s="80"/>
      <c r="AU781" s="69"/>
      <c r="AV781" s="69"/>
      <c r="AW781" s="80"/>
      <c r="AX781" s="80"/>
      <c r="AY781" s="69"/>
      <c r="AZ781" s="69"/>
      <c r="BA781" s="80"/>
      <c r="BB781" s="80"/>
      <c r="BC781" s="69"/>
      <c r="BD781" s="69"/>
      <c r="BE781" s="80"/>
      <c r="BF781" s="80"/>
      <c r="BG781" s="69"/>
      <c r="BH781" s="69"/>
      <c r="BI781" s="80"/>
      <c r="BJ781" s="80"/>
      <c r="BK781" s="69"/>
      <c r="BL781" s="69"/>
      <c r="BM781" s="80"/>
      <c r="BN781" s="80"/>
      <c r="BO781" s="69"/>
      <c r="BP781" s="69"/>
      <c r="BQ781" s="80"/>
      <c r="BR781" s="80"/>
      <c r="BS781" s="69"/>
      <c r="BT781" s="69"/>
      <c r="BU781" s="80"/>
      <c r="BV781" s="80"/>
      <c r="BW781" s="69"/>
      <c r="BX781" s="69"/>
      <c r="BY781" s="80"/>
      <c r="BZ781" s="80"/>
      <c r="CA781" s="69"/>
      <c r="CB781" s="69"/>
      <c r="CC781" s="80"/>
      <c r="CD781" s="80"/>
      <c r="CE781" s="69"/>
      <c r="CF781" s="69"/>
      <c r="CG781" s="69"/>
      <c r="CH781" s="69"/>
      <c r="CI781" s="69"/>
      <c r="CJ781" s="69"/>
      <c r="CK781" s="68"/>
      <c r="CL781" s="69"/>
      <c r="CM781" s="67"/>
      <c r="CN781" s="67"/>
      <c r="CO781" s="68"/>
      <c r="CP781" s="69"/>
      <c r="CQ781" s="67"/>
      <c r="CR781" s="67"/>
      <c r="CS781" s="81"/>
      <c r="CT781" s="69"/>
      <c r="CU781" s="69"/>
      <c r="CV781" s="69"/>
      <c r="CW781" s="69"/>
      <c r="CX781" s="69"/>
      <c r="CY781" s="69"/>
      <c r="CZ781" s="69"/>
      <c r="DA781" s="69"/>
    </row>
    <row r="782" spans="2:105">
      <c r="B782" s="67"/>
      <c r="C782" s="67"/>
      <c r="D782" s="67"/>
      <c r="E782" s="68"/>
      <c r="F782" s="69"/>
      <c r="G782" s="67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69"/>
      <c r="AE782" s="69"/>
      <c r="AF782" s="69"/>
      <c r="AG782" s="80"/>
      <c r="AH782" s="80"/>
      <c r="AI782" s="69"/>
      <c r="AJ782" s="69"/>
      <c r="AK782" s="80"/>
      <c r="AL782" s="80"/>
      <c r="AM782" s="69"/>
      <c r="AN782" s="69"/>
      <c r="AO782" s="80"/>
      <c r="AP782" s="80"/>
      <c r="AQ782" s="69"/>
      <c r="AR782" s="69"/>
      <c r="AS782" s="80"/>
      <c r="AT782" s="80"/>
      <c r="AU782" s="69"/>
      <c r="AV782" s="69"/>
      <c r="AW782" s="80"/>
      <c r="AX782" s="80"/>
      <c r="AY782" s="69"/>
      <c r="AZ782" s="69"/>
      <c r="BA782" s="80"/>
      <c r="BB782" s="80"/>
      <c r="BC782" s="69"/>
      <c r="BD782" s="69"/>
      <c r="BE782" s="80"/>
      <c r="BF782" s="80"/>
      <c r="BG782" s="69"/>
      <c r="BH782" s="69"/>
      <c r="BI782" s="80"/>
      <c r="BJ782" s="80"/>
      <c r="BK782" s="69"/>
      <c r="BL782" s="69"/>
      <c r="BM782" s="80"/>
      <c r="BN782" s="80"/>
      <c r="BO782" s="69"/>
      <c r="BP782" s="69"/>
      <c r="BQ782" s="80"/>
      <c r="BR782" s="80"/>
      <c r="BS782" s="69"/>
      <c r="BT782" s="69"/>
      <c r="BU782" s="80"/>
      <c r="BV782" s="80"/>
      <c r="BW782" s="69"/>
      <c r="BX782" s="69"/>
      <c r="BY782" s="80"/>
      <c r="BZ782" s="80"/>
      <c r="CA782" s="69"/>
      <c r="CB782" s="69"/>
      <c r="CC782" s="80"/>
      <c r="CD782" s="80"/>
      <c r="CE782" s="69"/>
      <c r="CF782" s="69"/>
      <c r="CG782" s="69"/>
      <c r="CH782" s="69"/>
      <c r="CI782" s="69"/>
      <c r="CJ782" s="69"/>
      <c r="CK782" s="68"/>
      <c r="CL782" s="69"/>
      <c r="CM782" s="67"/>
      <c r="CN782" s="67"/>
      <c r="CO782" s="68"/>
      <c r="CP782" s="69"/>
      <c r="CQ782" s="67"/>
      <c r="CR782" s="67"/>
      <c r="CS782" s="81"/>
      <c r="CT782" s="69"/>
      <c r="CU782" s="69"/>
      <c r="CV782" s="69"/>
      <c r="CW782" s="69"/>
      <c r="CX782" s="69"/>
      <c r="CY782" s="69"/>
      <c r="CZ782" s="69"/>
      <c r="DA782" s="69"/>
    </row>
    <row r="783" spans="2:105">
      <c r="B783" s="67"/>
      <c r="C783" s="67"/>
      <c r="D783" s="67"/>
      <c r="E783" s="68"/>
      <c r="F783" s="69"/>
      <c r="G783" s="67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69"/>
      <c r="AE783" s="69"/>
      <c r="AF783" s="69"/>
      <c r="AG783" s="80"/>
      <c r="AH783" s="80"/>
      <c r="AI783" s="69"/>
      <c r="AJ783" s="69"/>
      <c r="AK783" s="80"/>
      <c r="AL783" s="80"/>
      <c r="AM783" s="69"/>
      <c r="AN783" s="69"/>
      <c r="AO783" s="80"/>
      <c r="AP783" s="80"/>
      <c r="AQ783" s="69"/>
      <c r="AR783" s="69"/>
      <c r="AS783" s="80"/>
      <c r="AT783" s="80"/>
      <c r="AU783" s="69"/>
      <c r="AV783" s="69"/>
      <c r="AW783" s="80"/>
      <c r="AX783" s="80"/>
      <c r="AY783" s="69"/>
      <c r="AZ783" s="69"/>
      <c r="BA783" s="80"/>
      <c r="BB783" s="80"/>
      <c r="BC783" s="69"/>
      <c r="BD783" s="69"/>
      <c r="BE783" s="80"/>
      <c r="BF783" s="80"/>
      <c r="BG783" s="69"/>
      <c r="BH783" s="69"/>
      <c r="BI783" s="80"/>
      <c r="BJ783" s="80"/>
      <c r="BK783" s="69"/>
      <c r="BL783" s="69"/>
      <c r="BM783" s="80"/>
      <c r="BN783" s="80"/>
      <c r="BO783" s="69"/>
      <c r="BP783" s="69"/>
      <c r="BQ783" s="80"/>
      <c r="BR783" s="80"/>
      <c r="BS783" s="69"/>
      <c r="BT783" s="69"/>
      <c r="BU783" s="80"/>
      <c r="BV783" s="80"/>
      <c r="BW783" s="69"/>
      <c r="BX783" s="69"/>
      <c r="BY783" s="80"/>
      <c r="BZ783" s="80"/>
      <c r="CA783" s="69"/>
      <c r="CB783" s="69"/>
      <c r="CC783" s="80"/>
      <c r="CD783" s="80"/>
      <c r="CE783" s="69"/>
      <c r="CF783" s="69"/>
      <c r="CG783" s="69"/>
      <c r="CH783" s="69"/>
      <c r="CI783" s="69"/>
      <c r="CJ783" s="69"/>
      <c r="CK783" s="68"/>
      <c r="CL783" s="69"/>
      <c r="CM783" s="67"/>
      <c r="CN783" s="67"/>
      <c r="CO783" s="68"/>
      <c r="CP783" s="69"/>
      <c r="CQ783" s="67"/>
      <c r="CR783" s="67"/>
      <c r="CS783" s="81"/>
      <c r="CT783" s="69"/>
      <c r="CU783" s="69"/>
      <c r="CV783" s="69"/>
      <c r="CW783" s="69"/>
      <c r="CX783" s="69"/>
      <c r="CY783" s="69"/>
      <c r="CZ783" s="69"/>
      <c r="DA783" s="69"/>
    </row>
    <row r="784" spans="2:105">
      <c r="B784" s="67"/>
      <c r="C784" s="67"/>
      <c r="D784" s="67"/>
      <c r="E784" s="68"/>
      <c r="F784" s="69"/>
      <c r="G784" s="67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69"/>
      <c r="AE784" s="69"/>
      <c r="AF784" s="69"/>
      <c r="AG784" s="80"/>
      <c r="AH784" s="80"/>
      <c r="AI784" s="69"/>
      <c r="AJ784" s="69"/>
      <c r="AK784" s="80"/>
      <c r="AL784" s="80"/>
      <c r="AM784" s="69"/>
      <c r="AN784" s="69"/>
      <c r="AO784" s="80"/>
      <c r="AP784" s="80"/>
      <c r="AQ784" s="69"/>
      <c r="AR784" s="69"/>
      <c r="AS784" s="80"/>
      <c r="AT784" s="80"/>
      <c r="AU784" s="69"/>
      <c r="AV784" s="69"/>
      <c r="AW784" s="80"/>
      <c r="AX784" s="80"/>
      <c r="AY784" s="69"/>
      <c r="AZ784" s="69"/>
      <c r="BA784" s="80"/>
      <c r="BB784" s="80"/>
      <c r="BC784" s="69"/>
      <c r="BD784" s="69"/>
      <c r="BE784" s="80"/>
      <c r="BF784" s="80"/>
      <c r="BG784" s="69"/>
      <c r="BH784" s="69"/>
      <c r="BI784" s="80"/>
      <c r="BJ784" s="80"/>
      <c r="BK784" s="69"/>
      <c r="BL784" s="69"/>
      <c r="BM784" s="80"/>
      <c r="BN784" s="80"/>
      <c r="BO784" s="69"/>
      <c r="BP784" s="69"/>
      <c r="BQ784" s="80"/>
      <c r="BR784" s="80"/>
      <c r="BS784" s="69"/>
      <c r="BT784" s="69"/>
      <c r="BU784" s="80"/>
      <c r="BV784" s="80"/>
      <c r="BW784" s="69"/>
      <c r="BX784" s="69"/>
      <c r="BY784" s="80"/>
      <c r="BZ784" s="80"/>
      <c r="CA784" s="69"/>
      <c r="CB784" s="69"/>
      <c r="CC784" s="80"/>
      <c r="CD784" s="80"/>
      <c r="CE784" s="69"/>
      <c r="CF784" s="69"/>
      <c r="CG784" s="69"/>
      <c r="CH784" s="69"/>
      <c r="CI784" s="69"/>
      <c r="CJ784" s="69"/>
      <c r="CK784" s="68"/>
      <c r="CL784" s="69"/>
      <c r="CM784" s="67"/>
      <c r="CN784" s="67"/>
      <c r="CO784" s="68"/>
      <c r="CP784" s="69"/>
      <c r="CQ784" s="67"/>
      <c r="CR784" s="67"/>
      <c r="CS784" s="81"/>
      <c r="CT784" s="69"/>
      <c r="CU784" s="69"/>
      <c r="CV784" s="69"/>
      <c r="CW784" s="69"/>
      <c r="CX784" s="69"/>
      <c r="CY784" s="69"/>
      <c r="CZ784" s="69"/>
      <c r="DA784" s="69"/>
    </row>
    <row r="785" spans="2:105">
      <c r="B785" s="67"/>
      <c r="C785" s="67"/>
      <c r="D785" s="67"/>
      <c r="E785" s="68"/>
      <c r="F785" s="69"/>
      <c r="G785" s="67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69"/>
      <c r="AE785" s="69"/>
      <c r="AF785" s="69"/>
      <c r="AG785" s="80"/>
      <c r="AH785" s="80"/>
      <c r="AI785" s="69"/>
      <c r="AJ785" s="69"/>
      <c r="AK785" s="80"/>
      <c r="AL785" s="80"/>
      <c r="AM785" s="69"/>
      <c r="AN785" s="69"/>
      <c r="AO785" s="80"/>
      <c r="AP785" s="80"/>
      <c r="AQ785" s="69"/>
      <c r="AR785" s="69"/>
      <c r="AS785" s="80"/>
      <c r="AT785" s="80"/>
      <c r="AU785" s="69"/>
      <c r="AV785" s="69"/>
      <c r="AW785" s="80"/>
      <c r="AX785" s="80"/>
      <c r="AY785" s="69"/>
      <c r="AZ785" s="69"/>
      <c r="BA785" s="80"/>
      <c r="BB785" s="80"/>
      <c r="BC785" s="69"/>
      <c r="BD785" s="69"/>
      <c r="BE785" s="80"/>
      <c r="BF785" s="80"/>
      <c r="BG785" s="69"/>
      <c r="BH785" s="69"/>
      <c r="BI785" s="80"/>
      <c r="BJ785" s="80"/>
      <c r="BK785" s="69"/>
      <c r="BL785" s="69"/>
      <c r="BM785" s="80"/>
      <c r="BN785" s="80"/>
      <c r="BO785" s="69"/>
      <c r="BP785" s="69"/>
      <c r="BQ785" s="80"/>
      <c r="BR785" s="80"/>
      <c r="BS785" s="69"/>
      <c r="BT785" s="69"/>
      <c r="BU785" s="80"/>
      <c r="BV785" s="80"/>
      <c r="BW785" s="69"/>
      <c r="BX785" s="69"/>
      <c r="BY785" s="80"/>
      <c r="BZ785" s="80"/>
      <c r="CA785" s="69"/>
      <c r="CB785" s="69"/>
      <c r="CC785" s="80"/>
      <c r="CD785" s="80"/>
      <c r="CE785" s="69"/>
      <c r="CF785" s="69"/>
      <c r="CG785" s="69"/>
      <c r="CH785" s="69"/>
      <c r="CI785" s="69"/>
      <c r="CJ785" s="69"/>
      <c r="CK785" s="68"/>
      <c r="CL785" s="69"/>
      <c r="CM785" s="67"/>
      <c r="CN785" s="67"/>
      <c r="CO785" s="68"/>
      <c r="CP785" s="69"/>
      <c r="CQ785" s="67"/>
      <c r="CR785" s="67"/>
      <c r="CS785" s="81"/>
      <c r="CT785" s="69"/>
      <c r="CU785" s="69"/>
      <c r="CV785" s="69"/>
      <c r="CW785" s="69"/>
      <c r="CX785" s="69"/>
      <c r="CY785" s="69"/>
      <c r="CZ785" s="69"/>
      <c r="DA785" s="69"/>
    </row>
    <row r="786" spans="2:105">
      <c r="B786" s="67"/>
      <c r="C786" s="67"/>
      <c r="D786" s="67"/>
      <c r="E786" s="68"/>
      <c r="F786" s="69"/>
      <c r="G786" s="67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69"/>
      <c r="AE786" s="69"/>
      <c r="AF786" s="69"/>
      <c r="AG786" s="80"/>
      <c r="AH786" s="80"/>
      <c r="AI786" s="69"/>
      <c r="AJ786" s="69"/>
      <c r="AK786" s="80"/>
      <c r="AL786" s="80"/>
      <c r="AM786" s="69"/>
      <c r="AN786" s="69"/>
      <c r="AO786" s="80"/>
      <c r="AP786" s="80"/>
      <c r="AQ786" s="69"/>
      <c r="AR786" s="69"/>
      <c r="AS786" s="80"/>
      <c r="AT786" s="80"/>
      <c r="AU786" s="69"/>
      <c r="AV786" s="69"/>
      <c r="AW786" s="80"/>
      <c r="AX786" s="80"/>
      <c r="AY786" s="69"/>
      <c r="AZ786" s="69"/>
      <c r="BA786" s="80"/>
      <c r="BB786" s="80"/>
      <c r="BC786" s="69"/>
      <c r="BD786" s="69"/>
      <c r="BE786" s="80"/>
      <c r="BF786" s="80"/>
      <c r="BG786" s="69"/>
      <c r="BH786" s="69"/>
      <c r="BI786" s="80"/>
      <c r="BJ786" s="80"/>
      <c r="BK786" s="69"/>
      <c r="BL786" s="69"/>
      <c r="BM786" s="80"/>
      <c r="BN786" s="80"/>
      <c r="BO786" s="69"/>
      <c r="BP786" s="69"/>
      <c r="BQ786" s="80"/>
      <c r="BR786" s="80"/>
      <c r="BS786" s="69"/>
      <c r="BT786" s="69"/>
      <c r="BU786" s="80"/>
      <c r="BV786" s="80"/>
      <c r="BW786" s="69"/>
      <c r="BX786" s="69"/>
      <c r="BY786" s="80"/>
      <c r="BZ786" s="80"/>
      <c r="CA786" s="69"/>
      <c r="CB786" s="69"/>
      <c r="CC786" s="80"/>
      <c r="CD786" s="80"/>
      <c r="CE786" s="69"/>
      <c r="CF786" s="69"/>
      <c r="CG786" s="69"/>
      <c r="CH786" s="69"/>
      <c r="CI786" s="69"/>
      <c r="CJ786" s="69"/>
      <c r="CK786" s="68"/>
      <c r="CL786" s="69"/>
      <c r="CM786" s="67"/>
      <c r="CN786" s="67"/>
      <c r="CO786" s="68"/>
      <c r="CP786" s="69"/>
      <c r="CQ786" s="67"/>
      <c r="CR786" s="67"/>
      <c r="CS786" s="81"/>
      <c r="CT786" s="69"/>
      <c r="CU786" s="69"/>
      <c r="CV786" s="69"/>
      <c r="CW786" s="69"/>
      <c r="CX786" s="69"/>
      <c r="CY786" s="69"/>
      <c r="CZ786" s="69"/>
      <c r="DA786" s="69"/>
    </row>
    <row r="787" spans="2:105">
      <c r="B787" s="67"/>
      <c r="C787" s="67"/>
      <c r="D787" s="67"/>
      <c r="E787" s="68"/>
      <c r="F787" s="69"/>
      <c r="G787" s="67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69"/>
      <c r="AE787" s="69"/>
      <c r="AF787" s="69"/>
      <c r="AG787" s="80"/>
      <c r="AH787" s="80"/>
      <c r="AI787" s="69"/>
      <c r="AJ787" s="69"/>
      <c r="AK787" s="80"/>
      <c r="AL787" s="80"/>
      <c r="AM787" s="69"/>
      <c r="AN787" s="69"/>
      <c r="AO787" s="80"/>
      <c r="AP787" s="80"/>
      <c r="AQ787" s="69"/>
      <c r="AR787" s="69"/>
      <c r="AS787" s="80"/>
      <c r="AT787" s="80"/>
      <c r="AU787" s="69"/>
      <c r="AV787" s="69"/>
      <c r="AW787" s="80"/>
      <c r="AX787" s="80"/>
      <c r="AY787" s="69"/>
      <c r="AZ787" s="69"/>
      <c r="BA787" s="80"/>
      <c r="BB787" s="80"/>
      <c r="BC787" s="69"/>
      <c r="BD787" s="69"/>
      <c r="BE787" s="80"/>
      <c r="BF787" s="80"/>
      <c r="BG787" s="69"/>
      <c r="BH787" s="69"/>
      <c r="BI787" s="80"/>
      <c r="BJ787" s="80"/>
      <c r="BK787" s="69"/>
      <c r="BL787" s="69"/>
      <c r="BM787" s="80"/>
      <c r="BN787" s="80"/>
      <c r="BO787" s="69"/>
      <c r="BP787" s="69"/>
      <c r="BQ787" s="80"/>
      <c r="BR787" s="80"/>
      <c r="BS787" s="69"/>
      <c r="BT787" s="69"/>
      <c r="BU787" s="80"/>
      <c r="BV787" s="80"/>
      <c r="BW787" s="69"/>
      <c r="BX787" s="69"/>
      <c r="BY787" s="80"/>
      <c r="BZ787" s="80"/>
      <c r="CA787" s="69"/>
      <c r="CB787" s="69"/>
      <c r="CC787" s="80"/>
      <c r="CD787" s="80"/>
      <c r="CE787" s="69"/>
      <c r="CF787" s="69"/>
      <c r="CG787" s="69"/>
      <c r="CH787" s="69"/>
      <c r="CI787" s="69"/>
      <c r="CJ787" s="69"/>
      <c r="CK787" s="68"/>
      <c r="CL787" s="69"/>
      <c r="CM787" s="67"/>
      <c r="CN787" s="67"/>
      <c r="CO787" s="68"/>
      <c r="CP787" s="69"/>
      <c r="CQ787" s="67"/>
      <c r="CR787" s="67"/>
      <c r="CS787" s="81"/>
      <c r="CT787" s="69"/>
      <c r="CU787" s="69"/>
      <c r="CV787" s="69"/>
      <c r="CW787" s="69"/>
      <c r="CX787" s="69"/>
      <c r="CY787" s="69"/>
      <c r="CZ787" s="69"/>
      <c r="DA787" s="69"/>
    </row>
    <row r="788" spans="2:105">
      <c r="B788" s="67"/>
      <c r="C788" s="67"/>
      <c r="D788" s="67"/>
      <c r="E788" s="68"/>
      <c r="F788" s="69"/>
      <c r="G788" s="67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69"/>
      <c r="AE788" s="69"/>
      <c r="AF788" s="69"/>
      <c r="AG788" s="80"/>
      <c r="AH788" s="80"/>
      <c r="AI788" s="69"/>
      <c r="AJ788" s="69"/>
      <c r="AK788" s="80"/>
      <c r="AL788" s="80"/>
      <c r="AM788" s="69"/>
      <c r="AN788" s="69"/>
      <c r="AO788" s="80"/>
      <c r="AP788" s="80"/>
      <c r="AQ788" s="69"/>
      <c r="AR788" s="69"/>
      <c r="AS788" s="80"/>
      <c r="AT788" s="80"/>
      <c r="AU788" s="69"/>
      <c r="AV788" s="69"/>
      <c r="AW788" s="80"/>
      <c r="AX788" s="80"/>
      <c r="AY788" s="69"/>
      <c r="AZ788" s="69"/>
      <c r="BA788" s="80"/>
      <c r="BB788" s="80"/>
      <c r="BC788" s="69"/>
      <c r="BD788" s="69"/>
      <c r="BE788" s="80"/>
      <c r="BF788" s="80"/>
      <c r="BG788" s="69"/>
      <c r="BH788" s="69"/>
      <c r="BI788" s="80"/>
      <c r="BJ788" s="80"/>
      <c r="BK788" s="69"/>
      <c r="BL788" s="69"/>
      <c r="BM788" s="80"/>
      <c r="BN788" s="80"/>
      <c r="BO788" s="69"/>
      <c r="BP788" s="69"/>
      <c r="BQ788" s="80"/>
      <c r="BR788" s="80"/>
      <c r="BS788" s="69"/>
      <c r="BT788" s="69"/>
      <c r="BU788" s="80"/>
      <c r="BV788" s="80"/>
      <c r="BW788" s="69"/>
      <c r="BX788" s="69"/>
      <c r="BY788" s="80"/>
      <c r="BZ788" s="80"/>
      <c r="CA788" s="69"/>
      <c r="CB788" s="69"/>
      <c r="CC788" s="80"/>
      <c r="CD788" s="80"/>
      <c r="CE788" s="69"/>
      <c r="CF788" s="69"/>
      <c r="CG788" s="69"/>
      <c r="CH788" s="69"/>
      <c r="CI788" s="69"/>
      <c r="CJ788" s="69"/>
      <c r="CK788" s="68"/>
      <c r="CL788" s="69"/>
      <c r="CM788" s="67"/>
      <c r="CN788" s="67"/>
      <c r="CO788" s="68"/>
      <c r="CP788" s="69"/>
      <c r="CQ788" s="67"/>
      <c r="CR788" s="67"/>
      <c r="CS788" s="81"/>
      <c r="CT788" s="69"/>
      <c r="CU788" s="69"/>
      <c r="CV788" s="69"/>
      <c r="CW788" s="69"/>
      <c r="CX788" s="69"/>
      <c r="CY788" s="69"/>
      <c r="CZ788" s="69"/>
      <c r="DA788" s="69"/>
    </row>
    <row r="789" spans="2:105">
      <c r="B789" s="67"/>
      <c r="C789" s="67"/>
      <c r="D789" s="67"/>
      <c r="E789" s="69"/>
      <c r="F789" s="68"/>
      <c r="G789" s="67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69"/>
      <c r="AF789" s="69"/>
      <c r="AG789" s="69"/>
      <c r="AH789" s="80"/>
      <c r="AI789" s="80"/>
      <c r="AJ789" s="69"/>
      <c r="AK789" s="69"/>
      <c r="AL789" s="80"/>
      <c r="AM789" s="80"/>
      <c r="AN789" s="69"/>
      <c r="AO789" s="69"/>
      <c r="AP789" s="80"/>
      <c r="AQ789" s="80"/>
      <c r="AR789" s="69"/>
      <c r="AS789" s="69"/>
      <c r="AT789" s="80"/>
      <c r="AU789" s="80"/>
      <c r="AV789" s="69"/>
      <c r="AW789" s="69"/>
      <c r="AX789" s="80"/>
      <c r="AY789" s="80"/>
      <c r="AZ789" s="69"/>
      <c r="BA789" s="69"/>
      <c r="BB789" s="80"/>
      <c r="BC789" s="80"/>
      <c r="BD789" s="69"/>
      <c r="BE789" s="69"/>
      <c r="BF789" s="80"/>
      <c r="BG789" s="80"/>
      <c r="BH789" s="69"/>
      <c r="BI789" s="69"/>
      <c r="BJ789" s="80"/>
      <c r="BK789" s="80"/>
      <c r="BL789" s="69"/>
      <c r="BM789" s="69"/>
      <c r="BN789" s="80"/>
      <c r="BO789" s="80"/>
      <c r="BP789" s="69"/>
      <c r="BQ789" s="69"/>
      <c r="BR789" s="80"/>
      <c r="BS789" s="80"/>
      <c r="BT789" s="69"/>
      <c r="BU789" s="69"/>
      <c r="BV789" s="80"/>
      <c r="BW789" s="80"/>
      <c r="BX789" s="69"/>
      <c r="BY789" s="69"/>
      <c r="BZ789" s="80"/>
      <c r="CA789" s="80"/>
      <c r="CB789" s="69"/>
      <c r="CC789" s="69"/>
      <c r="CD789" s="80"/>
      <c r="CE789" s="80"/>
      <c r="CF789" s="69"/>
      <c r="CG789" s="69"/>
      <c r="CH789" s="69"/>
      <c r="CI789" s="69"/>
      <c r="CJ789" s="69"/>
      <c r="CK789" s="69"/>
      <c r="CL789" s="68"/>
      <c r="CM789" s="67"/>
      <c r="CN789" s="67"/>
      <c r="CO789" s="69"/>
      <c r="CP789" s="68"/>
      <c r="CQ789" s="67"/>
      <c r="CR789" s="67"/>
      <c r="CS789" s="69"/>
      <c r="CT789" s="81"/>
      <c r="CU789" s="69"/>
      <c r="CV789" s="69"/>
      <c r="CW789" s="69"/>
      <c r="CX789" s="69"/>
      <c r="CY789" s="69"/>
      <c r="CZ789" s="69"/>
      <c r="DA789" s="69"/>
    </row>
    <row r="790" spans="2:105">
      <c r="B790" s="67"/>
      <c r="C790" s="67"/>
      <c r="D790" s="67"/>
      <c r="E790" s="69"/>
      <c r="F790" s="68"/>
      <c r="G790" s="67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69"/>
      <c r="AF790" s="69"/>
      <c r="AG790" s="69"/>
      <c r="AH790" s="80"/>
      <c r="AI790" s="80"/>
      <c r="AJ790" s="69"/>
      <c r="AK790" s="69"/>
      <c r="AL790" s="80"/>
      <c r="AM790" s="80"/>
      <c r="AN790" s="69"/>
      <c r="AO790" s="69"/>
      <c r="AP790" s="80"/>
      <c r="AQ790" s="80"/>
      <c r="AR790" s="69"/>
      <c r="AS790" s="69"/>
      <c r="AT790" s="80"/>
      <c r="AU790" s="80"/>
      <c r="AV790" s="69"/>
      <c r="AW790" s="69"/>
      <c r="AX790" s="80"/>
      <c r="AY790" s="80"/>
      <c r="AZ790" s="69"/>
      <c r="BA790" s="69"/>
      <c r="BB790" s="80"/>
      <c r="BC790" s="80"/>
      <c r="BD790" s="69"/>
      <c r="BE790" s="69"/>
      <c r="BF790" s="80"/>
      <c r="BG790" s="80"/>
      <c r="BH790" s="69"/>
      <c r="BI790" s="69"/>
      <c r="BJ790" s="80"/>
      <c r="BK790" s="80"/>
      <c r="BL790" s="69"/>
      <c r="BM790" s="69"/>
      <c r="BN790" s="80"/>
      <c r="BO790" s="80"/>
      <c r="BP790" s="69"/>
      <c r="BQ790" s="69"/>
      <c r="BR790" s="80"/>
      <c r="BS790" s="80"/>
      <c r="BT790" s="69"/>
      <c r="BU790" s="69"/>
      <c r="BV790" s="80"/>
      <c r="BW790" s="80"/>
      <c r="BX790" s="69"/>
      <c r="BY790" s="69"/>
      <c r="BZ790" s="80"/>
      <c r="CA790" s="80"/>
      <c r="CB790" s="69"/>
      <c r="CC790" s="69"/>
      <c r="CD790" s="80"/>
      <c r="CE790" s="80"/>
      <c r="CF790" s="69"/>
      <c r="CG790" s="69"/>
      <c r="CH790" s="69"/>
      <c r="CI790" s="69"/>
      <c r="CJ790" s="69"/>
      <c r="CK790" s="69"/>
      <c r="CL790" s="68"/>
      <c r="CM790" s="67"/>
      <c r="CN790" s="67"/>
      <c r="CO790" s="69"/>
      <c r="CP790" s="68"/>
      <c r="CQ790" s="67"/>
      <c r="CR790" s="67"/>
      <c r="CS790" s="69"/>
      <c r="CT790" s="81"/>
      <c r="CU790" s="69"/>
      <c r="CV790" s="69"/>
      <c r="CW790" s="69"/>
      <c r="CX790" s="69"/>
      <c r="CY790" s="69"/>
      <c r="CZ790" s="69"/>
      <c r="DA790" s="69"/>
    </row>
    <row r="791" spans="2:105">
      <c r="B791" s="67"/>
      <c r="C791" s="67"/>
      <c r="D791" s="67"/>
      <c r="E791" s="69"/>
      <c r="F791" s="68"/>
      <c r="G791" s="67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69"/>
      <c r="AF791" s="69"/>
      <c r="AG791" s="69"/>
      <c r="AH791" s="80"/>
      <c r="AI791" s="80"/>
      <c r="AJ791" s="69"/>
      <c r="AK791" s="69"/>
      <c r="AL791" s="80"/>
      <c r="AM791" s="80"/>
      <c r="AN791" s="69"/>
      <c r="AO791" s="69"/>
      <c r="AP791" s="80"/>
      <c r="AQ791" s="80"/>
      <c r="AR791" s="69"/>
      <c r="AS791" s="69"/>
      <c r="AT791" s="80"/>
      <c r="AU791" s="80"/>
      <c r="AV791" s="69"/>
      <c r="AW791" s="69"/>
      <c r="AX791" s="80"/>
      <c r="AY791" s="80"/>
      <c r="AZ791" s="69"/>
      <c r="BA791" s="69"/>
      <c r="BB791" s="80"/>
      <c r="BC791" s="80"/>
      <c r="BD791" s="69"/>
      <c r="BE791" s="69"/>
      <c r="BF791" s="80"/>
      <c r="BG791" s="80"/>
      <c r="BH791" s="69"/>
      <c r="BI791" s="69"/>
      <c r="BJ791" s="80"/>
      <c r="BK791" s="80"/>
      <c r="BL791" s="69"/>
      <c r="BM791" s="69"/>
      <c r="BN791" s="80"/>
      <c r="BO791" s="80"/>
      <c r="BP791" s="69"/>
      <c r="BQ791" s="69"/>
      <c r="BR791" s="80"/>
      <c r="BS791" s="80"/>
      <c r="BT791" s="69"/>
      <c r="BU791" s="69"/>
      <c r="BV791" s="80"/>
      <c r="BW791" s="80"/>
      <c r="BX791" s="69"/>
      <c r="BY791" s="69"/>
      <c r="BZ791" s="80"/>
      <c r="CA791" s="80"/>
      <c r="CB791" s="69"/>
      <c r="CC791" s="69"/>
      <c r="CD791" s="80"/>
      <c r="CE791" s="80"/>
      <c r="CF791" s="69"/>
      <c r="CG791" s="69"/>
      <c r="CH791" s="69"/>
      <c r="CI791" s="69"/>
      <c r="CJ791" s="69"/>
      <c r="CK791" s="69"/>
      <c r="CL791" s="68"/>
      <c r="CM791" s="67"/>
      <c r="CN791" s="67"/>
      <c r="CO791" s="69"/>
      <c r="CP791" s="68"/>
      <c r="CQ791" s="67"/>
      <c r="CR791" s="67"/>
      <c r="CS791" s="69"/>
      <c r="CT791" s="81"/>
      <c r="CU791" s="69"/>
      <c r="CV791" s="69"/>
      <c r="CW791" s="69"/>
      <c r="CX791" s="69"/>
      <c r="CY791" s="69"/>
      <c r="CZ791" s="69"/>
      <c r="DA791" s="69"/>
    </row>
    <row r="792" spans="2:105">
      <c r="B792" s="67"/>
      <c r="C792" s="67"/>
      <c r="D792" s="67"/>
      <c r="E792" s="69"/>
      <c r="F792" s="68"/>
      <c r="G792" s="67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69"/>
      <c r="AF792" s="69"/>
      <c r="AG792" s="69"/>
      <c r="AH792" s="80"/>
      <c r="AI792" s="80"/>
      <c r="AJ792" s="69"/>
      <c r="AK792" s="69"/>
      <c r="AL792" s="80"/>
      <c r="AM792" s="80"/>
      <c r="AN792" s="69"/>
      <c r="AO792" s="69"/>
      <c r="AP792" s="80"/>
      <c r="AQ792" s="80"/>
      <c r="AR792" s="69"/>
      <c r="AS792" s="69"/>
      <c r="AT792" s="80"/>
      <c r="AU792" s="80"/>
      <c r="AV792" s="69"/>
      <c r="AW792" s="69"/>
      <c r="AX792" s="80"/>
      <c r="AY792" s="80"/>
      <c r="AZ792" s="69"/>
      <c r="BA792" s="69"/>
      <c r="BB792" s="80"/>
      <c r="BC792" s="80"/>
      <c r="BD792" s="69"/>
      <c r="BE792" s="69"/>
      <c r="BF792" s="80"/>
      <c r="BG792" s="80"/>
      <c r="BH792" s="69"/>
      <c r="BI792" s="69"/>
      <c r="BJ792" s="80"/>
      <c r="BK792" s="80"/>
      <c r="BL792" s="69"/>
      <c r="BM792" s="69"/>
      <c r="BN792" s="80"/>
      <c r="BO792" s="80"/>
      <c r="BP792" s="69"/>
      <c r="BQ792" s="69"/>
      <c r="BR792" s="80"/>
      <c r="BS792" s="80"/>
      <c r="BT792" s="69"/>
      <c r="BU792" s="69"/>
      <c r="BV792" s="80"/>
      <c r="BW792" s="80"/>
      <c r="BX792" s="69"/>
      <c r="BY792" s="69"/>
      <c r="BZ792" s="80"/>
      <c r="CA792" s="80"/>
      <c r="CB792" s="69"/>
      <c r="CC792" s="69"/>
      <c r="CD792" s="80"/>
      <c r="CE792" s="80"/>
      <c r="CF792" s="69"/>
      <c r="CG792" s="69"/>
      <c r="CH792" s="69"/>
      <c r="CI792" s="69"/>
      <c r="CJ792" s="69"/>
      <c r="CK792" s="69"/>
      <c r="CL792" s="68"/>
      <c r="CM792" s="67"/>
      <c r="CN792" s="67"/>
      <c r="CO792" s="69"/>
      <c r="CP792" s="68"/>
      <c r="CQ792" s="67"/>
      <c r="CR792" s="67"/>
      <c r="CS792" s="69"/>
      <c r="CT792" s="81"/>
      <c r="CU792" s="69"/>
      <c r="CV792" s="69"/>
      <c r="CW792" s="69"/>
      <c r="CX792" s="69"/>
      <c r="CY792" s="69"/>
      <c r="CZ792" s="69"/>
      <c r="DA792" s="69"/>
    </row>
    <row r="793" spans="2:105">
      <c r="B793" s="67"/>
      <c r="C793" s="67"/>
      <c r="D793" s="67"/>
      <c r="E793" s="69"/>
      <c r="F793" s="68"/>
      <c r="G793" s="67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69"/>
      <c r="AF793" s="69"/>
      <c r="AG793" s="69"/>
      <c r="AH793" s="80"/>
      <c r="AI793" s="80"/>
      <c r="AJ793" s="69"/>
      <c r="AK793" s="69"/>
      <c r="AL793" s="80"/>
      <c r="AM793" s="80"/>
      <c r="AN793" s="69"/>
      <c r="AO793" s="69"/>
      <c r="AP793" s="80"/>
      <c r="AQ793" s="80"/>
      <c r="AR793" s="69"/>
      <c r="AS793" s="69"/>
      <c r="AT793" s="80"/>
      <c r="AU793" s="80"/>
      <c r="AV793" s="69"/>
      <c r="AW793" s="69"/>
      <c r="AX793" s="80"/>
      <c r="AY793" s="80"/>
      <c r="AZ793" s="69"/>
      <c r="BA793" s="69"/>
      <c r="BB793" s="80"/>
      <c r="BC793" s="80"/>
      <c r="BD793" s="69"/>
      <c r="BE793" s="69"/>
      <c r="BF793" s="80"/>
      <c r="BG793" s="80"/>
      <c r="BH793" s="69"/>
      <c r="BI793" s="69"/>
      <c r="BJ793" s="80"/>
      <c r="BK793" s="80"/>
      <c r="BL793" s="69"/>
      <c r="BM793" s="69"/>
      <c r="BN793" s="80"/>
      <c r="BO793" s="80"/>
      <c r="BP793" s="69"/>
      <c r="BQ793" s="69"/>
      <c r="BR793" s="80"/>
      <c r="BS793" s="80"/>
      <c r="BT793" s="69"/>
      <c r="BU793" s="69"/>
      <c r="BV793" s="80"/>
      <c r="BW793" s="80"/>
      <c r="BX793" s="69"/>
      <c r="BY793" s="69"/>
      <c r="BZ793" s="80"/>
      <c r="CA793" s="80"/>
      <c r="CB793" s="69"/>
      <c r="CC793" s="69"/>
      <c r="CD793" s="80"/>
      <c r="CE793" s="80"/>
      <c r="CF793" s="69"/>
      <c r="CG793" s="69"/>
      <c r="CH793" s="69"/>
      <c r="CI793" s="69"/>
      <c r="CJ793" s="69"/>
      <c r="CK793" s="69"/>
      <c r="CL793" s="68"/>
      <c r="CM793" s="67"/>
      <c r="CN793" s="67"/>
      <c r="CO793" s="69"/>
      <c r="CP793" s="68"/>
      <c r="CQ793" s="67"/>
      <c r="CR793" s="67"/>
      <c r="CS793" s="69"/>
      <c r="CT793" s="81"/>
      <c r="CU793" s="69"/>
      <c r="CV793" s="69"/>
      <c r="CW793" s="69"/>
      <c r="CX793" s="69"/>
      <c r="CY793" s="69"/>
      <c r="CZ793" s="69"/>
      <c r="DA793" s="69"/>
    </row>
    <row r="794" spans="2:105">
      <c r="B794" s="67"/>
      <c r="C794" s="67"/>
      <c r="D794" s="67"/>
      <c r="E794" s="69"/>
      <c r="F794" s="68"/>
      <c r="G794" s="67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69"/>
      <c r="AF794" s="69"/>
      <c r="AG794" s="69"/>
      <c r="AH794" s="80"/>
      <c r="AI794" s="80"/>
      <c r="AJ794" s="69"/>
      <c r="AK794" s="69"/>
      <c r="AL794" s="80"/>
      <c r="AM794" s="80"/>
      <c r="AN794" s="69"/>
      <c r="AO794" s="69"/>
      <c r="AP794" s="80"/>
      <c r="AQ794" s="80"/>
      <c r="AR794" s="69"/>
      <c r="AS794" s="69"/>
      <c r="AT794" s="80"/>
      <c r="AU794" s="80"/>
      <c r="AV794" s="69"/>
      <c r="AW794" s="69"/>
      <c r="AX794" s="80"/>
      <c r="AY794" s="80"/>
      <c r="AZ794" s="69"/>
      <c r="BA794" s="69"/>
      <c r="BB794" s="80"/>
      <c r="BC794" s="80"/>
      <c r="BD794" s="69"/>
      <c r="BE794" s="69"/>
      <c r="BF794" s="80"/>
      <c r="BG794" s="80"/>
      <c r="BH794" s="69"/>
      <c r="BI794" s="69"/>
      <c r="BJ794" s="80"/>
      <c r="BK794" s="80"/>
      <c r="BL794" s="69"/>
      <c r="BM794" s="69"/>
      <c r="BN794" s="80"/>
      <c r="BO794" s="80"/>
      <c r="BP794" s="69"/>
      <c r="BQ794" s="69"/>
      <c r="BR794" s="80"/>
      <c r="BS794" s="80"/>
      <c r="BT794" s="69"/>
      <c r="BU794" s="69"/>
      <c r="BV794" s="80"/>
      <c r="BW794" s="80"/>
      <c r="BX794" s="69"/>
      <c r="BY794" s="69"/>
      <c r="BZ794" s="80"/>
      <c r="CA794" s="80"/>
      <c r="CB794" s="69"/>
      <c r="CC794" s="69"/>
      <c r="CD794" s="80"/>
      <c r="CE794" s="80"/>
      <c r="CF794" s="69"/>
      <c r="CG794" s="69"/>
      <c r="CH794" s="69"/>
      <c r="CI794" s="69"/>
      <c r="CJ794" s="69"/>
      <c r="CK794" s="69"/>
      <c r="CL794" s="68"/>
      <c r="CM794" s="67"/>
      <c r="CN794" s="67"/>
      <c r="CO794" s="69"/>
      <c r="CP794" s="68"/>
      <c r="CQ794" s="67"/>
      <c r="CR794" s="67"/>
      <c r="CS794" s="69"/>
      <c r="CT794" s="81"/>
      <c r="CU794" s="69"/>
      <c r="CV794" s="69"/>
      <c r="CW794" s="69"/>
      <c r="CX794" s="69"/>
      <c r="CY794" s="69"/>
      <c r="CZ794" s="69"/>
      <c r="DA794" s="69"/>
    </row>
    <row r="795" spans="2:105">
      <c r="B795" s="67"/>
      <c r="C795" s="67"/>
      <c r="D795" s="67"/>
      <c r="E795" s="69"/>
      <c r="F795" s="68"/>
      <c r="G795" s="67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69"/>
      <c r="AF795" s="69"/>
      <c r="AG795" s="69"/>
      <c r="AH795" s="80"/>
      <c r="AI795" s="80"/>
      <c r="AJ795" s="69"/>
      <c r="AK795" s="69"/>
      <c r="AL795" s="80"/>
      <c r="AM795" s="80"/>
      <c r="AN795" s="69"/>
      <c r="AO795" s="69"/>
      <c r="AP795" s="80"/>
      <c r="AQ795" s="80"/>
      <c r="AR795" s="69"/>
      <c r="AS795" s="69"/>
      <c r="AT795" s="80"/>
      <c r="AU795" s="80"/>
      <c r="AV795" s="69"/>
      <c r="AW795" s="69"/>
      <c r="AX795" s="80"/>
      <c r="AY795" s="80"/>
      <c r="AZ795" s="69"/>
      <c r="BA795" s="69"/>
      <c r="BB795" s="80"/>
      <c r="BC795" s="80"/>
      <c r="BD795" s="69"/>
      <c r="BE795" s="69"/>
      <c r="BF795" s="80"/>
      <c r="BG795" s="80"/>
      <c r="BH795" s="69"/>
      <c r="BI795" s="69"/>
      <c r="BJ795" s="80"/>
      <c r="BK795" s="80"/>
      <c r="BL795" s="69"/>
      <c r="BM795" s="69"/>
      <c r="BN795" s="80"/>
      <c r="BO795" s="80"/>
      <c r="BP795" s="69"/>
      <c r="BQ795" s="69"/>
      <c r="BR795" s="80"/>
      <c r="BS795" s="80"/>
      <c r="BT795" s="69"/>
      <c r="BU795" s="69"/>
      <c r="BV795" s="80"/>
      <c r="BW795" s="80"/>
      <c r="BX795" s="69"/>
      <c r="BY795" s="69"/>
      <c r="BZ795" s="80"/>
      <c r="CA795" s="80"/>
      <c r="CB795" s="69"/>
      <c r="CC795" s="69"/>
      <c r="CD795" s="80"/>
      <c r="CE795" s="80"/>
      <c r="CF795" s="69"/>
      <c r="CG795" s="69"/>
      <c r="CH795" s="69"/>
      <c r="CI795" s="69"/>
      <c r="CJ795" s="69"/>
      <c r="CK795" s="69"/>
      <c r="CL795" s="68"/>
      <c r="CM795" s="67"/>
      <c r="CN795" s="67"/>
      <c r="CO795" s="69"/>
      <c r="CP795" s="68"/>
      <c r="CQ795" s="67"/>
      <c r="CR795" s="67"/>
      <c r="CS795" s="69"/>
      <c r="CT795" s="81"/>
      <c r="CU795" s="69"/>
      <c r="CV795" s="69"/>
      <c r="CW795" s="69"/>
      <c r="CX795" s="69"/>
      <c r="CY795" s="69"/>
      <c r="CZ795" s="69"/>
      <c r="DA795" s="69"/>
    </row>
    <row r="796" spans="2:105">
      <c r="B796" s="67"/>
      <c r="C796" s="67"/>
      <c r="D796" s="67"/>
      <c r="E796" s="69"/>
      <c r="F796" s="68"/>
      <c r="G796" s="67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69"/>
      <c r="AF796" s="69"/>
      <c r="AG796" s="69"/>
      <c r="AH796" s="80"/>
      <c r="AI796" s="80"/>
      <c r="AJ796" s="69"/>
      <c r="AK796" s="69"/>
      <c r="AL796" s="80"/>
      <c r="AM796" s="80"/>
      <c r="AN796" s="69"/>
      <c r="AO796" s="69"/>
      <c r="AP796" s="80"/>
      <c r="AQ796" s="80"/>
      <c r="AR796" s="69"/>
      <c r="AS796" s="69"/>
      <c r="AT796" s="80"/>
      <c r="AU796" s="80"/>
      <c r="AV796" s="69"/>
      <c r="AW796" s="69"/>
      <c r="AX796" s="80"/>
      <c r="AY796" s="80"/>
      <c r="AZ796" s="69"/>
      <c r="BA796" s="69"/>
      <c r="BB796" s="80"/>
      <c r="BC796" s="80"/>
      <c r="BD796" s="69"/>
      <c r="BE796" s="69"/>
      <c r="BF796" s="80"/>
      <c r="BG796" s="80"/>
      <c r="BH796" s="69"/>
      <c r="BI796" s="69"/>
      <c r="BJ796" s="80"/>
      <c r="BK796" s="80"/>
      <c r="BL796" s="69"/>
      <c r="BM796" s="69"/>
      <c r="BN796" s="80"/>
      <c r="BO796" s="80"/>
      <c r="BP796" s="69"/>
      <c r="BQ796" s="69"/>
      <c r="BR796" s="80"/>
      <c r="BS796" s="80"/>
      <c r="BT796" s="69"/>
      <c r="BU796" s="69"/>
      <c r="BV796" s="80"/>
      <c r="BW796" s="80"/>
      <c r="BX796" s="69"/>
      <c r="BY796" s="69"/>
      <c r="BZ796" s="80"/>
      <c r="CA796" s="80"/>
      <c r="CB796" s="69"/>
      <c r="CC796" s="69"/>
      <c r="CD796" s="80"/>
      <c r="CE796" s="80"/>
      <c r="CF796" s="69"/>
      <c r="CG796" s="69"/>
      <c r="CH796" s="69"/>
      <c r="CI796" s="69"/>
      <c r="CJ796" s="69"/>
      <c r="CK796" s="69"/>
      <c r="CL796" s="68"/>
      <c r="CM796" s="67"/>
      <c r="CN796" s="67"/>
      <c r="CO796" s="69"/>
      <c r="CP796" s="68"/>
      <c r="CQ796" s="67"/>
      <c r="CR796" s="67"/>
      <c r="CS796" s="69"/>
      <c r="CT796" s="81"/>
      <c r="CU796" s="69"/>
      <c r="CV796" s="69"/>
      <c r="CW796" s="69"/>
      <c r="CX796" s="69"/>
      <c r="CY796" s="69"/>
      <c r="CZ796" s="69"/>
      <c r="DA796" s="69"/>
    </row>
    <row r="797" spans="2:105">
      <c r="B797" s="67"/>
      <c r="C797" s="67"/>
      <c r="D797" s="67"/>
      <c r="E797" s="69"/>
      <c r="F797" s="68"/>
      <c r="G797" s="67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69"/>
      <c r="AF797" s="69"/>
      <c r="AG797" s="69"/>
      <c r="AH797" s="80"/>
      <c r="AI797" s="80"/>
      <c r="AJ797" s="69"/>
      <c r="AK797" s="69"/>
      <c r="AL797" s="80"/>
      <c r="AM797" s="80"/>
      <c r="AN797" s="69"/>
      <c r="AO797" s="69"/>
      <c r="AP797" s="80"/>
      <c r="AQ797" s="80"/>
      <c r="AR797" s="69"/>
      <c r="AS797" s="69"/>
      <c r="AT797" s="80"/>
      <c r="AU797" s="80"/>
      <c r="AV797" s="69"/>
      <c r="AW797" s="69"/>
      <c r="AX797" s="80"/>
      <c r="AY797" s="80"/>
      <c r="AZ797" s="69"/>
      <c r="BA797" s="69"/>
      <c r="BB797" s="80"/>
      <c r="BC797" s="80"/>
      <c r="BD797" s="69"/>
      <c r="BE797" s="69"/>
      <c r="BF797" s="80"/>
      <c r="BG797" s="80"/>
      <c r="BH797" s="69"/>
      <c r="BI797" s="69"/>
      <c r="BJ797" s="80"/>
      <c r="BK797" s="80"/>
      <c r="BL797" s="69"/>
      <c r="BM797" s="69"/>
      <c r="BN797" s="80"/>
      <c r="BO797" s="80"/>
      <c r="BP797" s="69"/>
      <c r="BQ797" s="69"/>
      <c r="BR797" s="80"/>
      <c r="BS797" s="80"/>
      <c r="BT797" s="69"/>
      <c r="BU797" s="69"/>
      <c r="BV797" s="80"/>
      <c r="BW797" s="80"/>
      <c r="BX797" s="69"/>
      <c r="BY797" s="69"/>
      <c r="BZ797" s="80"/>
      <c r="CA797" s="80"/>
      <c r="CB797" s="69"/>
      <c r="CC797" s="69"/>
      <c r="CD797" s="80"/>
      <c r="CE797" s="80"/>
      <c r="CF797" s="69"/>
      <c r="CG797" s="69"/>
      <c r="CH797" s="69"/>
      <c r="CI797" s="69"/>
      <c r="CJ797" s="69"/>
      <c r="CK797" s="69"/>
      <c r="CL797" s="68"/>
      <c r="CM797" s="67"/>
      <c r="CN797" s="67"/>
      <c r="CO797" s="69"/>
      <c r="CP797" s="68"/>
      <c r="CQ797" s="67"/>
      <c r="CR797" s="67"/>
      <c r="CS797" s="69"/>
      <c r="CT797" s="81"/>
      <c r="CU797" s="69"/>
      <c r="CV797" s="69"/>
      <c r="CW797" s="69"/>
      <c r="CX797" s="69"/>
      <c r="CY797" s="69"/>
      <c r="CZ797" s="69"/>
      <c r="DA797" s="69"/>
    </row>
    <row r="798" spans="2:105">
      <c r="B798" s="67"/>
      <c r="C798" s="67"/>
      <c r="D798" s="67"/>
      <c r="E798" s="69"/>
      <c r="F798" s="68"/>
      <c r="G798" s="67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69"/>
      <c r="AF798" s="69"/>
      <c r="AG798" s="69"/>
      <c r="AH798" s="80"/>
      <c r="AI798" s="80"/>
      <c r="AJ798" s="69"/>
      <c r="AK798" s="69"/>
      <c r="AL798" s="80"/>
      <c r="AM798" s="80"/>
      <c r="AN798" s="69"/>
      <c r="AO798" s="69"/>
      <c r="AP798" s="80"/>
      <c r="AQ798" s="80"/>
      <c r="AR798" s="69"/>
      <c r="AS798" s="69"/>
      <c r="AT798" s="80"/>
      <c r="AU798" s="80"/>
      <c r="AV798" s="69"/>
      <c r="AW798" s="69"/>
      <c r="AX798" s="80"/>
      <c r="AY798" s="80"/>
      <c r="AZ798" s="69"/>
      <c r="BA798" s="69"/>
      <c r="BB798" s="80"/>
      <c r="BC798" s="80"/>
      <c r="BD798" s="69"/>
      <c r="BE798" s="69"/>
      <c r="BF798" s="80"/>
      <c r="BG798" s="80"/>
      <c r="BH798" s="69"/>
      <c r="BI798" s="69"/>
      <c r="BJ798" s="80"/>
      <c r="BK798" s="80"/>
      <c r="BL798" s="69"/>
      <c r="BM798" s="69"/>
      <c r="BN798" s="80"/>
      <c r="BO798" s="80"/>
      <c r="BP798" s="69"/>
      <c r="BQ798" s="69"/>
      <c r="BR798" s="80"/>
      <c r="BS798" s="80"/>
      <c r="BT798" s="69"/>
      <c r="BU798" s="69"/>
      <c r="BV798" s="80"/>
      <c r="BW798" s="80"/>
      <c r="BX798" s="69"/>
      <c r="BY798" s="69"/>
      <c r="BZ798" s="80"/>
      <c r="CA798" s="80"/>
      <c r="CB798" s="69"/>
      <c r="CC798" s="69"/>
      <c r="CD798" s="80"/>
      <c r="CE798" s="80"/>
      <c r="CF798" s="69"/>
      <c r="CG798" s="69"/>
      <c r="CH798" s="69"/>
      <c r="CI798" s="69"/>
      <c r="CJ798" s="69"/>
      <c r="CK798" s="69"/>
      <c r="CL798" s="68"/>
      <c r="CM798" s="67"/>
      <c r="CN798" s="67"/>
      <c r="CO798" s="69"/>
      <c r="CP798" s="68"/>
      <c r="CQ798" s="67"/>
      <c r="CR798" s="67"/>
      <c r="CS798" s="69"/>
      <c r="CT798" s="81"/>
      <c r="CU798" s="69"/>
      <c r="CV798" s="69"/>
      <c r="CW798" s="69"/>
      <c r="CX798" s="69"/>
      <c r="CY798" s="69"/>
      <c r="CZ798" s="69"/>
      <c r="DA798" s="69"/>
    </row>
    <row r="799" spans="2:105">
      <c r="B799" s="67"/>
      <c r="C799" s="67"/>
      <c r="D799" s="67"/>
      <c r="E799" s="69"/>
      <c r="F799" s="68"/>
      <c r="G799" s="67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69"/>
      <c r="AF799" s="69"/>
      <c r="AG799" s="69"/>
      <c r="AH799" s="80"/>
      <c r="AI799" s="80"/>
      <c r="AJ799" s="69"/>
      <c r="AK799" s="69"/>
      <c r="AL799" s="80"/>
      <c r="AM799" s="80"/>
      <c r="AN799" s="69"/>
      <c r="AO799" s="69"/>
      <c r="AP799" s="80"/>
      <c r="AQ799" s="80"/>
      <c r="AR799" s="69"/>
      <c r="AS799" s="69"/>
      <c r="AT799" s="80"/>
      <c r="AU799" s="80"/>
      <c r="AV799" s="69"/>
      <c r="AW799" s="69"/>
      <c r="AX799" s="80"/>
      <c r="AY799" s="80"/>
      <c r="AZ799" s="69"/>
      <c r="BA799" s="69"/>
      <c r="BB799" s="80"/>
      <c r="BC799" s="80"/>
      <c r="BD799" s="69"/>
      <c r="BE799" s="69"/>
      <c r="BF799" s="80"/>
      <c r="BG799" s="80"/>
      <c r="BH799" s="69"/>
      <c r="BI799" s="69"/>
      <c r="BJ799" s="80"/>
      <c r="BK799" s="80"/>
      <c r="BL799" s="69"/>
      <c r="BM799" s="69"/>
      <c r="BN799" s="80"/>
      <c r="BO799" s="80"/>
      <c r="BP799" s="69"/>
      <c r="BQ799" s="69"/>
      <c r="BR799" s="80"/>
      <c r="BS799" s="80"/>
      <c r="BT799" s="69"/>
      <c r="BU799" s="69"/>
      <c r="BV799" s="80"/>
      <c r="BW799" s="80"/>
      <c r="BX799" s="69"/>
      <c r="BY799" s="69"/>
      <c r="BZ799" s="80"/>
      <c r="CA799" s="80"/>
      <c r="CB799" s="69"/>
      <c r="CC799" s="69"/>
      <c r="CD799" s="80"/>
      <c r="CE799" s="80"/>
      <c r="CF799" s="69"/>
      <c r="CG799" s="69"/>
      <c r="CH799" s="69"/>
      <c r="CI799" s="69"/>
      <c r="CJ799" s="69"/>
      <c r="CK799" s="69"/>
      <c r="CL799" s="68"/>
      <c r="CM799" s="67"/>
      <c r="CN799" s="67"/>
      <c r="CO799" s="69"/>
      <c r="CP799" s="68"/>
      <c r="CQ799" s="67"/>
      <c r="CR799" s="67"/>
      <c r="CS799" s="69"/>
      <c r="CT799" s="81"/>
      <c r="CU799" s="69"/>
      <c r="CV799" s="69"/>
      <c r="CW799" s="69"/>
      <c r="CX799" s="69"/>
      <c r="CY799" s="69"/>
      <c r="CZ799" s="69"/>
      <c r="DA799" s="69"/>
    </row>
    <row r="800" spans="2:105">
      <c r="B800" s="67"/>
      <c r="C800" s="67"/>
      <c r="D800" s="67"/>
      <c r="E800" s="69"/>
      <c r="F800" s="68"/>
      <c r="G800" s="67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69"/>
      <c r="AF800" s="69"/>
      <c r="AG800" s="69"/>
      <c r="AH800" s="80"/>
      <c r="AI800" s="80"/>
      <c r="AJ800" s="69"/>
      <c r="AK800" s="69"/>
      <c r="AL800" s="80"/>
      <c r="AM800" s="80"/>
      <c r="AN800" s="69"/>
      <c r="AO800" s="69"/>
      <c r="AP800" s="80"/>
      <c r="AQ800" s="80"/>
      <c r="AR800" s="69"/>
      <c r="AS800" s="69"/>
      <c r="AT800" s="80"/>
      <c r="AU800" s="80"/>
      <c r="AV800" s="69"/>
      <c r="AW800" s="69"/>
      <c r="AX800" s="80"/>
      <c r="AY800" s="80"/>
      <c r="AZ800" s="69"/>
      <c r="BA800" s="69"/>
      <c r="BB800" s="80"/>
      <c r="BC800" s="80"/>
      <c r="BD800" s="69"/>
      <c r="BE800" s="69"/>
      <c r="BF800" s="80"/>
      <c r="BG800" s="80"/>
      <c r="BH800" s="69"/>
      <c r="BI800" s="69"/>
      <c r="BJ800" s="80"/>
      <c r="BK800" s="80"/>
      <c r="BL800" s="69"/>
      <c r="BM800" s="69"/>
      <c r="BN800" s="80"/>
      <c r="BO800" s="80"/>
      <c r="BP800" s="69"/>
      <c r="BQ800" s="69"/>
      <c r="BR800" s="80"/>
      <c r="BS800" s="80"/>
      <c r="BT800" s="69"/>
      <c r="BU800" s="69"/>
      <c r="BV800" s="80"/>
      <c r="BW800" s="80"/>
      <c r="BX800" s="69"/>
      <c r="BY800" s="69"/>
      <c r="BZ800" s="80"/>
      <c r="CA800" s="80"/>
      <c r="CB800" s="69"/>
      <c r="CC800" s="69"/>
      <c r="CD800" s="80"/>
      <c r="CE800" s="80"/>
      <c r="CF800" s="69"/>
      <c r="CG800" s="69"/>
      <c r="CH800" s="69"/>
      <c r="CI800" s="69"/>
      <c r="CJ800" s="69"/>
      <c r="CK800" s="69"/>
      <c r="CL800" s="68"/>
      <c r="CM800" s="67"/>
      <c r="CN800" s="67"/>
      <c r="CO800" s="69"/>
      <c r="CP800" s="68"/>
      <c r="CQ800" s="67"/>
      <c r="CR800" s="67"/>
      <c r="CS800" s="69"/>
      <c r="CT800" s="81"/>
      <c r="CU800" s="69"/>
      <c r="CV800" s="69"/>
      <c r="CW800" s="69"/>
      <c r="CX800" s="69"/>
      <c r="CY800" s="69"/>
      <c r="CZ800" s="69"/>
      <c r="DA800" s="69"/>
    </row>
    <row r="801" spans="2:105">
      <c r="B801" s="67"/>
      <c r="C801" s="67"/>
      <c r="D801" s="67"/>
      <c r="E801" s="69"/>
      <c r="F801" s="68"/>
      <c r="G801" s="67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69"/>
      <c r="AF801" s="69"/>
      <c r="AG801" s="69"/>
      <c r="AH801" s="80"/>
      <c r="AI801" s="80"/>
      <c r="AJ801" s="69"/>
      <c r="AK801" s="69"/>
      <c r="AL801" s="80"/>
      <c r="AM801" s="80"/>
      <c r="AN801" s="69"/>
      <c r="AO801" s="69"/>
      <c r="AP801" s="80"/>
      <c r="AQ801" s="80"/>
      <c r="AR801" s="69"/>
      <c r="AS801" s="69"/>
      <c r="AT801" s="80"/>
      <c r="AU801" s="80"/>
      <c r="AV801" s="69"/>
      <c r="AW801" s="69"/>
      <c r="AX801" s="80"/>
      <c r="AY801" s="80"/>
      <c r="AZ801" s="69"/>
      <c r="BA801" s="69"/>
      <c r="BB801" s="80"/>
      <c r="BC801" s="80"/>
      <c r="BD801" s="69"/>
      <c r="BE801" s="69"/>
      <c r="BF801" s="80"/>
      <c r="BG801" s="80"/>
      <c r="BH801" s="69"/>
      <c r="BI801" s="69"/>
      <c r="BJ801" s="80"/>
      <c r="BK801" s="80"/>
      <c r="BL801" s="69"/>
      <c r="BM801" s="69"/>
      <c r="BN801" s="80"/>
      <c r="BO801" s="80"/>
      <c r="BP801" s="69"/>
      <c r="BQ801" s="69"/>
      <c r="BR801" s="80"/>
      <c r="BS801" s="80"/>
      <c r="BT801" s="69"/>
      <c r="BU801" s="69"/>
      <c r="BV801" s="80"/>
      <c r="BW801" s="80"/>
      <c r="BX801" s="69"/>
      <c r="BY801" s="69"/>
      <c r="BZ801" s="80"/>
      <c r="CA801" s="80"/>
      <c r="CB801" s="69"/>
      <c r="CC801" s="69"/>
      <c r="CD801" s="80"/>
      <c r="CE801" s="80"/>
      <c r="CF801" s="69"/>
      <c r="CG801" s="69"/>
      <c r="CH801" s="69"/>
      <c r="CI801" s="69"/>
      <c r="CJ801" s="69"/>
      <c r="CK801" s="69"/>
      <c r="CL801" s="68"/>
      <c r="CM801" s="67"/>
      <c r="CN801" s="67"/>
      <c r="CO801" s="69"/>
      <c r="CP801" s="68"/>
      <c r="CQ801" s="67"/>
      <c r="CR801" s="67"/>
      <c r="CS801" s="69"/>
      <c r="CT801" s="81"/>
      <c r="CU801" s="69"/>
      <c r="CV801" s="69"/>
      <c r="CW801" s="69"/>
      <c r="CX801" s="69"/>
      <c r="CY801" s="69"/>
      <c r="CZ801" s="69"/>
      <c r="DA801" s="69"/>
    </row>
    <row r="802" spans="2:105">
      <c r="B802" s="67"/>
      <c r="C802" s="67"/>
      <c r="D802" s="67"/>
      <c r="E802" s="69"/>
      <c r="F802" s="68"/>
      <c r="G802" s="67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69"/>
      <c r="AF802" s="69"/>
      <c r="AG802" s="69"/>
      <c r="AH802" s="80"/>
      <c r="AI802" s="80"/>
      <c r="AJ802" s="69"/>
      <c r="AK802" s="69"/>
      <c r="AL802" s="80"/>
      <c r="AM802" s="80"/>
      <c r="AN802" s="69"/>
      <c r="AO802" s="69"/>
      <c r="AP802" s="80"/>
      <c r="AQ802" s="80"/>
      <c r="AR802" s="69"/>
      <c r="AS802" s="69"/>
      <c r="AT802" s="80"/>
      <c r="AU802" s="80"/>
      <c r="AV802" s="69"/>
      <c r="AW802" s="69"/>
      <c r="AX802" s="80"/>
      <c r="AY802" s="80"/>
      <c r="AZ802" s="69"/>
      <c r="BA802" s="69"/>
      <c r="BB802" s="80"/>
      <c r="BC802" s="80"/>
      <c r="BD802" s="69"/>
      <c r="BE802" s="69"/>
      <c r="BF802" s="80"/>
      <c r="BG802" s="80"/>
      <c r="BH802" s="69"/>
      <c r="BI802" s="69"/>
      <c r="BJ802" s="80"/>
      <c r="BK802" s="80"/>
      <c r="BL802" s="69"/>
      <c r="BM802" s="69"/>
      <c r="BN802" s="80"/>
      <c r="BO802" s="80"/>
      <c r="BP802" s="69"/>
      <c r="BQ802" s="69"/>
      <c r="BR802" s="80"/>
      <c r="BS802" s="80"/>
      <c r="BT802" s="69"/>
      <c r="BU802" s="69"/>
      <c r="BV802" s="80"/>
      <c r="BW802" s="80"/>
      <c r="BX802" s="69"/>
      <c r="BY802" s="69"/>
      <c r="BZ802" s="80"/>
      <c r="CA802" s="80"/>
      <c r="CB802" s="69"/>
      <c r="CC802" s="69"/>
      <c r="CD802" s="80"/>
      <c r="CE802" s="80"/>
      <c r="CF802" s="69"/>
      <c r="CG802" s="69"/>
      <c r="CH802" s="69"/>
      <c r="CI802" s="69"/>
      <c r="CJ802" s="69"/>
      <c r="CK802" s="69"/>
      <c r="CL802" s="68"/>
      <c r="CM802" s="67"/>
      <c r="CN802" s="67"/>
      <c r="CO802" s="69"/>
      <c r="CP802" s="68"/>
      <c r="CQ802" s="67"/>
      <c r="CR802" s="67"/>
      <c r="CS802" s="69"/>
      <c r="CT802" s="81"/>
      <c r="CU802" s="69"/>
      <c r="CV802" s="69"/>
      <c r="CW802" s="69"/>
      <c r="CX802" s="69"/>
      <c r="CY802" s="69"/>
      <c r="CZ802" s="69"/>
      <c r="DA802" s="69"/>
    </row>
    <row r="803" spans="2:105">
      <c r="B803" s="67"/>
      <c r="C803" s="67"/>
      <c r="D803" s="67"/>
      <c r="E803" s="69"/>
      <c r="F803" s="68"/>
      <c r="G803" s="67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69"/>
      <c r="AF803" s="69"/>
      <c r="AG803" s="69"/>
      <c r="AH803" s="80"/>
      <c r="AI803" s="80"/>
      <c r="AJ803" s="69"/>
      <c r="AK803" s="69"/>
      <c r="AL803" s="80"/>
      <c r="AM803" s="80"/>
      <c r="AN803" s="69"/>
      <c r="AO803" s="69"/>
      <c r="AP803" s="80"/>
      <c r="AQ803" s="80"/>
      <c r="AR803" s="69"/>
      <c r="AS803" s="69"/>
      <c r="AT803" s="80"/>
      <c r="AU803" s="80"/>
      <c r="AV803" s="69"/>
      <c r="AW803" s="69"/>
      <c r="AX803" s="80"/>
      <c r="AY803" s="80"/>
      <c r="AZ803" s="69"/>
      <c r="BA803" s="69"/>
      <c r="BB803" s="80"/>
      <c r="BC803" s="80"/>
      <c r="BD803" s="69"/>
      <c r="BE803" s="69"/>
      <c r="BF803" s="80"/>
      <c r="BG803" s="80"/>
      <c r="BH803" s="69"/>
      <c r="BI803" s="69"/>
      <c r="BJ803" s="80"/>
      <c r="BK803" s="80"/>
      <c r="BL803" s="69"/>
      <c r="BM803" s="69"/>
      <c r="BN803" s="80"/>
      <c r="BO803" s="80"/>
      <c r="BP803" s="69"/>
      <c r="BQ803" s="69"/>
      <c r="BR803" s="80"/>
      <c r="BS803" s="80"/>
      <c r="BT803" s="69"/>
      <c r="BU803" s="69"/>
      <c r="BV803" s="80"/>
      <c r="BW803" s="80"/>
      <c r="BX803" s="69"/>
      <c r="BY803" s="69"/>
      <c r="BZ803" s="80"/>
      <c r="CA803" s="80"/>
      <c r="CB803" s="69"/>
      <c r="CC803" s="69"/>
      <c r="CD803" s="80"/>
      <c r="CE803" s="80"/>
      <c r="CF803" s="69"/>
      <c r="CG803" s="69"/>
      <c r="CH803" s="69"/>
      <c r="CI803" s="69"/>
      <c r="CJ803" s="69"/>
      <c r="CK803" s="69"/>
      <c r="CL803" s="68"/>
      <c r="CM803" s="67"/>
      <c r="CN803" s="67"/>
      <c r="CO803" s="69"/>
      <c r="CP803" s="68"/>
      <c r="CQ803" s="67"/>
      <c r="CR803" s="67"/>
      <c r="CS803" s="69"/>
      <c r="CT803" s="81"/>
      <c r="CU803" s="69"/>
      <c r="CV803" s="69"/>
      <c r="CW803" s="69"/>
      <c r="CX803" s="69"/>
      <c r="CY803" s="69"/>
      <c r="CZ803" s="69"/>
      <c r="DA803" s="69"/>
    </row>
    <row r="804" spans="2:105">
      <c r="B804" s="67"/>
      <c r="C804" s="67"/>
      <c r="D804" s="67"/>
      <c r="E804" s="69"/>
      <c r="F804" s="68"/>
      <c r="G804" s="67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69"/>
      <c r="AF804" s="69"/>
      <c r="AG804" s="69"/>
      <c r="AH804" s="80"/>
      <c r="AI804" s="80"/>
      <c r="AJ804" s="69"/>
      <c r="AK804" s="69"/>
      <c r="AL804" s="80"/>
      <c r="AM804" s="80"/>
      <c r="AN804" s="69"/>
      <c r="AO804" s="69"/>
      <c r="AP804" s="80"/>
      <c r="AQ804" s="80"/>
      <c r="AR804" s="69"/>
      <c r="AS804" s="69"/>
      <c r="AT804" s="80"/>
      <c r="AU804" s="80"/>
      <c r="AV804" s="69"/>
      <c r="AW804" s="69"/>
      <c r="AX804" s="80"/>
      <c r="AY804" s="80"/>
      <c r="AZ804" s="69"/>
      <c r="BA804" s="69"/>
      <c r="BB804" s="80"/>
      <c r="BC804" s="80"/>
      <c r="BD804" s="69"/>
      <c r="BE804" s="69"/>
      <c r="BF804" s="80"/>
      <c r="BG804" s="80"/>
      <c r="BH804" s="69"/>
      <c r="BI804" s="69"/>
      <c r="BJ804" s="80"/>
      <c r="BK804" s="80"/>
      <c r="BL804" s="69"/>
      <c r="BM804" s="69"/>
      <c r="BN804" s="80"/>
      <c r="BO804" s="80"/>
      <c r="BP804" s="69"/>
      <c r="BQ804" s="69"/>
      <c r="BR804" s="80"/>
      <c r="BS804" s="80"/>
      <c r="BT804" s="69"/>
      <c r="BU804" s="69"/>
      <c r="BV804" s="80"/>
      <c r="BW804" s="80"/>
      <c r="BX804" s="69"/>
      <c r="BY804" s="69"/>
      <c r="BZ804" s="80"/>
      <c r="CA804" s="80"/>
      <c r="CB804" s="69"/>
      <c r="CC804" s="69"/>
      <c r="CD804" s="80"/>
      <c r="CE804" s="80"/>
      <c r="CF804" s="69"/>
      <c r="CG804" s="69"/>
      <c r="CH804" s="69"/>
      <c r="CI804" s="69"/>
      <c r="CJ804" s="69"/>
      <c r="CK804" s="69"/>
      <c r="CL804" s="68"/>
      <c r="CM804" s="67"/>
      <c r="CN804" s="67"/>
      <c r="CO804" s="69"/>
      <c r="CP804" s="68"/>
      <c r="CQ804" s="67"/>
      <c r="CR804" s="67"/>
      <c r="CS804" s="69"/>
      <c r="CT804" s="81"/>
      <c r="CU804" s="69"/>
      <c r="CV804" s="69"/>
      <c r="CW804" s="69"/>
      <c r="CX804" s="69"/>
      <c r="CY804" s="69"/>
      <c r="CZ804" s="69"/>
      <c r="DA804" s="69"/>
    </row>
    <row r="805" spans="2:105">
      <c r="B805" s="67"/>
      <c r="C805" s="67"/>
      <c r="D805" s="67"/>
      <c r="E805" s="69"/>
      <c r="F805" s="68"/>
      <c r="G805" s="67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69"/>
      <c r="AF805" s="69"/>
      <c r="AG805" s="69"/>
      <c r="AH805" s="80"/>
      <c r="AI805" s="80"/>
      <c r="AJ805" s="69"/>
      <c r="AK805" s="69"/>
      <c r="AL805" s="80"/>
      <c r="AM805" s="80"/>
      <c r="AN805" s="69"/>
      <c r="AO805" s="69"/>
      <c r="AP805" s="80"/>
      <c r="AQ805" s="80"/>
      <c r="AR805" s="69"/>
      <c r="AS805" s="69"/>
      <c r="AT805" s="80"/>
      <c r="AU805" s="80"/>
      <c r="AV805" s="69"/>
      <c r="AW805" s="69"/>
      <c r="AX805" s="80"/>
      <c r="AY805" s="80"/>
      <c r="AZ805" s="69"/>
      <c r="BA805" s="69"/>
      <c r="BB805" s="80"/>
      <c r="BC805" s="80"/>
      <c r="BD805" s="69"/>
      <c r="BE805" s="69"/>
      <c r="BF805" s="80"/>
      <c r="BG805" s="80"/>
      <c r="BH805" s="69"/>
      <c r="BI805" s="69"/>
      <c r="BJ805" s="80"/>
      <c r="BK805" s="80"/>
      <c r="BL805" s="69"/>
      <c r="BM805" s="69"/>
      <c r="BN805" s="80"/>
      <c r="BO805" s="80"/>
      <c r="BP805" s="69"/>
      <c r="BQ805" s="69"/>
      <c r="BR805" s="80"/>
      <c r="BS805" s="80"/>
      <c r="BT805" s="69"/>
      <c r="BU805" s="69"/>
      <c r="BV805" s="80"/>
      <c r="BW805" s="80"/>
      <c r="BX805" s="69"/>
      <c r="BY805" s="69"/>
      <c r="BZ805" s="80"/>
      <c r="CA805" s="80"/>
      <c r="CB805" s="69"/>
      <c r="CC805" s="69"/>
      <c r="CD805" s="80"/>
      <c r="CE805" s="80"/>
      <c r="CF805" s="69"/>
      <c r="CG805" s="69"/>
      <c r="CH805" s="69"/>
      <c r="CI805" s="69"/>
      <c r="CJ805" s="69"/>
      <c r="CK805" s="69"/>
      <c r="CL805" s="68"/>
      <c r="CM805" s="67"/>
      <c r="CN805" s="67"/>
      <c r="CO805" s="69"/>
      <c r="CP805" s="68"/>
      <c r="CQ805" s="67"/>
      <c r="CR805" s="67"/>
      <c r="CS805" s="69"/>
      <c r="CT805" s="81"/>
      <c r="CU805" s="69"/>
      <c r="CV805" s="69"/>
      <c r="CW805" s="69"/>
      <c r="CX805" s="69"/>
      <c r="CY805" s="69"/>
      <c r="CZ805" s="69"/>
      <c r="DA805" s="69"/>
    </row>
    <row r="806" spans="2:105">
      <c r="B806" s="67"/>
      <c r="C806" s="67"/>
      <c r="D806" s="67"/>
      <c r="E806" s="69"/>
      <c r="F806" s="68"/>
      <c r="G806" s="67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69"/>
      <c r="AF806" s="69"/>
      <c r="AG806" s="69"/>
      <c r="AH806" s="80"/>
      <c r="AI806" s="80"/>
      <c r="AJ806" s="69"/>
      <c r="AK806" s="69"/>
      <c r="AL806" s="80"/>
      <c r="AM806" s="80"/>
      <c r="AN806" s="69"/>
      <c r="AO806" s="69"/>
      <c r="AP806" s="80"/>
      <c r="AQ806" s="80"/>
      <c r="AR806" s="69"/>
      <c r="AS806" s="69"/>
      <c r="AT806" s="80"/>
      <c r="AU806" s="80"/>
      <c r="AV806" s="69"/>
      <c r="AW806" s="69"/>
      <c r="AX806" s="80"/>
      <c r="AY806" s="80"/>
      <c r="AZ806" s="69"/>
      <c r="BA806" s="69"/>
      <c r="BB806" s="80"/>
      <c r="BC806" s="80"/>
      <c r="BD806" s="69"/>
      <c r="BE806" s="69"/>
      <c r="BF806" s="80"/>
      <c r="BG806" s="80"/>
      <c r="BH806" s="69"/>
      <c r="BI806" s="69"/>
      <c r="BJ806" s="80"/>
      <c r="BK806" s="80"/>
      <c r="BL806" s="69"/>
      <c r="BM806" s="69"/>
      <c r="BN806" s="80"/>
      <c r="BO806" s="80"/>
      <c r="BP806" s="69"/>
      <c r="BQ806" s="69"/>
      <c r="BR806" s="80"/>
      <c r="BS806" s="80"/>
      <c r="BT806" s="69"/>
      <c r="BU806" s="69"/>
      <c r="BV806" s="80"/>
      <c r="BW806" s="80"/>
      <c r="BX806" s="69"/>
      <c r="BY806" s="69"/>
      <c r="BZ806" s="80"/>
      <c r="CA806" s="80"/>
      <c r="CB806" s="69"/>
      <c r="CC806" s="69"/>
      <c r="CD806" s="80"/>
      <c r="CE806" s="80"/>
      <c r="CF806" s="69"/>
      <c r="CG806" s="69"/>
      <c r="CH806" s="69"/>
      <c r="CI806" s="69"/>
      <c r="CJ806" s="69"/>
      <c r="CK806" s="69"/>
      <c r="CL806" s="68"/>
      <c r="CM806" s="67"/>
      <c r="CN806" s="67"/>
      <c r="CO806" s="69"/>
      <c r="CP806" s="68"/>
      <c r="CQ806" s="67"/>
      <c r="CR806" s="67"/>
      <c r="CS806" s="69"/>
      <c r="CT806" s="81"/>
      <c r="CU806" s="69"/>
      <c r="CV806" s="69"/>
      <c r="CW806" s="69"/>
      <c r="CX806" s="69"/>
      <c r="CY806" s="69"/>
      <c r="CZ806" s="69"/>
      <c r="DA806" s="69"/>
    </row>
    <row r="807" spans="2:105">
      <c r="B807" s="67"/>
      <c r="C807" s="67"/>
      <c r="D807" s="67"/>
      <c r="E807" s="69"/>
      <c r="F807" s="68"/>
      <c r="G807" s="67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69"/>
      <c r="AF807" s="69"/>
      <c r="AG807" s="69"/>
      <c r="AH807" s="80"/>
      <c r="AI807" s="80"/>
      <c r="AJ807" s="69"/>
      <c r="AK807" s="69"/>
      <c r="AL807" s="80"/>
      <c r="AM807" s="80"/>
      <c r="AN807" s="69"/>
      <c r="AO807" s="69"/>
      <c r="AP807" s="80"/>
      <c r="AQ807" s="80"/>
      <c r="AR807" s="69"/>
      <c r="AS807" s="69"/>
      <c r="AT807" s="80"/>
      <c r="AU807" s="80"/>
      <c r="AV807" s="69"/>
      <c r="AW807" s="69"/>
      <c r="AX807" s="80"/>
      <c r="AY807" s="80"/>
      <c r="AZ807" s="69"/>
      <c r="BA807" s="69"/>
      <c r="BB807" s="80"/>
      <c r="BC807" s="80"/>
      <c r="BD807" s="69"/>
      <c r="BE807" s="69"/>
      <c r="BF807" s="80"/>
      <c r="BG807" s="80"/>
      <c r="BH807" s="69"/>
      <c r="BI807" s="69"/>
      <c r="BJ807" s="80"/>
      <c r="BK807" s="80"/>
      <c r="BL807" s="69"/>
      <c r="BM807" s="69"/>
      <c r="BN807" s="80"/>
      <c r="BO807" s="80"/>
      <c r="BP807" s="69"/>
      <c r="BQ807" s="69"/>
      <c r="BR807" s="80"/>
      <c r="BS807" s="80"/>
      <c r="BT807" s="69"/>
      <c r="BU807" s="69"/>
      <c r="BV807" s="80"/>
      <c r="BW807" s="80"/>
      <c r="BX807" s="69"/>
      <c r="BY807" s="69"/>
      <c r="BZ807" s="80"/>
      <c r="CA807" s="80"/>
      <c r="CB807" s="69"/>
      <c r="CC807" s="69"/>
      <c r="CD807" s="80"/>
      <c r="CE807" s="80"/>
      <c r="CF807" s="69"/>
      <c r="CG807" s="69"/>
      <c r="CH807" s="69"/>
      <c r="CI807" s="69"/>
      <c r="CJ807" s="69"/>
      <c r="CK807" s="69"/>
      <c r="CL807" s="68"/>
      <c r="CM807" s="67"/>
      <c r="CN807" s="67"/>
      <c r="CO807" s="69"/>
      <c r="CP807" s="68"/>
      <c r="CQ807" s="67"/>
      <c r="CR807" s="67"/>
      <c r="CS807" s="69"/>
      <c r="CT807" s="81"/>
      <c r="CU807" s="69"/>
      <c r="CV807" s="69"/>
      <c r="CW807" s="69"/>
      <c r="CX807" s="69"/>
      <c r="CY807" s="69"/>
      <c r="CZ807" s="69"/>
      <c r="DA807" s="69"/>
    </row>
    <row r="808" spans="2:105">
      <c r="B808" s="67"/>
      <c r="C808" s="67"/>
      <c r="D808" s="67"/>
      <c r="E808" s="69"/>
      <c r="F808" s="68"/>
      <c r="G808" s="67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69"/>
      <c r="AF808" s="69"/>
      <c r="AG808" s="69"/>
      <c r="AH808" s="80"/>
      <c r="AI808" s="80"/>
      <c r="AJ808" s="69"/>
      <c r="AK808" s="69"/>
      <c r="AL808" s="80"/>
      <c r="AM808" s="80"/>
      <c r="AN808" s="69"/>
      <c r="AO808" s="69"/>
      <c r="AP808" s="80"/>
      <c r="AQ808" s="80"/>
      <c r="AR808" s="69"/>
      <c r="AS808" s="69"/>
      <c r="AT808" s="80"/>
      <c r="AU808" s="80"/>
      <c r="AV808" s="69"/>
      <c r="AW808" s="69"/>
      <c r="AX808" s="80"/>
      <c r="AY808" s="80"/>
      <c r="AZ808" s="69"/>
      <c r="BA808" s="69"/>
      <c r="BB808" s="80"/>
      <c r="BC808" s="80"/>
      <c r="BD808" s="69"/>
      <c r="BE808" s="69"/>
      <c r="BF808" s="80"/>
      <c r="BG808" s="80"/>
      <c r="BH808" s="69"/>
      <c r="BI808" s="69"/>
      <c r="BJ808" s="80"/>
      <c r="BK808" s="80"/>
      <c r="BL808" s="69"/>
      <c r="BM808" s="69"/>
      <c r="BN808" s="80"/>
      <c r="BO808" s="80"/>
      <c r="BP808" s="69"/>
      <c r="BQ808" s="69"/>
      <c r="BR808" s="80"/>
      <c r="BS808" s="80"/>
      <c r="BT808" s="69"/>
      <c r="BU808" s="69"/>
      <c r="BV808" s="80"/>
      <c r="BW808" s="80"/>
      <c r="BX808" s="69"/>
      <c r="BY808" s="69"/>
      <c r="BZ808" s="80"/>
      <c r="CA808" s="80"/>
      <c r="CB808" s="69"/>
      <c r="CC808" s="69"/>
      <c r="CD808" s="80"/>
      <c r="CE808" s="80"/>
      <c r="CF808" s="69"/>
      <c r="CG808" s="69"/>
      <c r="CH808" s="69"/>
      <c r="CI808" s="69"/>
      <c r="CJ808" s="69"/>
      <c r="CK808" s="69"/>
      <c r="CL808" s="68"/>
      <c r="CM808" s="67"/>
      <c r="CN808" s="67"/>
      <c r="CO808" s="69"/>
      <c r="CP808" s="68"/>
      <c r="CQ808" s="67"/>
      <c r="CR808" s="67"/>
      <c r="CS808" s="69"/>
      <c r="CT808" s="81"/>
      <c r="CU808" s="69"/>
      <c r="CV808" s="69"/>
      <c r="CW808" s="69"/>
      <c r="CX808" s="69"/>
      <c r="CY808" s="69"/>
      <c r="CZ808" s="69"/>
      <c r="DA808" s="69"/>
    </row>
    <row r="809" spans="2:105">
      <c r="B809" s="67"/>
      <c r="C809" s="67"/>
      <c r="D809" s="67"/>
      <c r="E809" s="69"/>
      <c r="F809" s="68"/>
      <c r="G809" s="67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69"/>
      <c r="AF809" s="69"/>
      <c r="AG809" s="69"/>
      <c r="AH809" s="80"/>
      <c r="AI809" s="80"/>
      <c r="AJ809" s="69"/>
      <c r="AK809" s="69"/>
      <c r="AL809" s="80"/>
      <c r="AM809" s="80"/>
      <c r="AN809" s="69"/>
      <c r="AO809" s="69"/>
      <c r="AP809" s="80"/>
      <c r="AQ809" s="80"/>
      <c r="AR809" s="69"/>
      <c r="AS809" s="69"/>
      <c r="AT809" s="80"/>
      <c r="AU809" s="80"/>
      <c r="AV809" s="69"/>
      <c r="AW809" s="69"/>
      <c r="AX809" s="80"/>
      <c r="AY809" s="80"/>
      <c r="AZ809" s="69"/>
      <c r="BA809" s="69"/>
      <c r="BB809" s="80"/>
      <c r="BC809" s="80"/>
      <c r="BD809" s="69"/>
      <c r="BE809" s="69"/>
      <c r="BF809" s="80"/>
      <c r="BG809" s="80"/>
      <c r="BH809" s="69"/>
      <c r="BI809" s="69"/>
      <c r="BJ809" s="80"/>
      <c r="BK809" s="80"/>
      <c r="BL809" s="69"/>
      <c r="BM809" s="69"/>
      <c r="BN809" s="80"/>
      <c r="BO809" s="80"/>
      <c r="BP809" s="69"/>
      <c r="BQ809" s="69"/>
      <c r="BR809" s="80"/>
      <c r="BS809" s="80"/>
      <c r="BT809" s="69"/>
      <c r="BU809" s="69"/>
      <c r="BV809" s="80"/>
      <c r="BW809" s="80"/>
      <c r="BX809" s="69"/>
      <c r="BY809" s="69"/>
      <c r="BZ809" s="80"/>
      <c r="CA809" s="80"/>
      <c r="CB809" s="69"/>
      <c r="CC809" s="69"/>
      <c r="CD809" s="80"/>
      <c r="CE809" s="80"/>
      <c r="CF809" s="69"/>
      <c r="CG809" s="69"/>
      <c r="CH809" s="69"/>
      <c r="CI809" s="69"/>
      <c r="CJ809" s="69"/>
      <c r="CK809" s="69"/>
      <c r="CL809" s="68"/>
      <c r="CM809" s="67"/>
      <c r="CN809" s="67"/>
      <c r="CO809" s="69"/>
      <c r="CP809" s="68"/>
      <c r="CQ809" s="67"/>
      <c r="CR809" s="67"/>
      <c r="CS809" s="69"/>
      <c r="CT809" s="81"/>
      <c r="CU809" s="69"/>
      <c r="CV809" s="69"/>
      <c r="CW809" s="69"/>
      <c r="CX809" s="69"/>
      <c r="CY809" s="69"/>
      <c r="CZ809" s="69"/>
      <c r="DA809" s="69"/>
    </row>
    <row r="810" spans="2:105">
      <c r="B810" s="67"/>
      <c r="C810" s="67"/>
      <c r="D810" s="67"/>
      <c r="E810" s="69"/>
      <c r="F810" s="68"/>
      <c r="G810" s="67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69"/>
      <c r="AF810" s="69"/>
      <c r="AG810" s="69"/>
      <c r="AH810" s="80"/>
      <c r="AI810" s="80"/>
      <c r="AJ810" s="69"/>
      <c r="AK810" s="69"/>
      <c r="AL810" s="80"/>
      <c r="AM810" s="80"/>
      <c r="AN810" s="69"/>
      <c r="AO810" s="69"/>
      <c r="AP810" s="80"/>
      <c r="AQ810" s="80"/>
      <c r="AR810" s="69"/>
      <c r="AS810" s="69"/>
      <c r="AT810" s="80"/>
      <c r="AU810" s="80"/>
      <c r="AV810" s="69"/>
      <c r="AW810" s="69"/>
      <c r="AX810" s="80"/>
      <c r="AY810" s="80"/>
      <c r="AZ810" s="69"/>
      <c r="BA810" s="69"/>
      <c r="BB810" s="80"/>
      <c r="BC810" s="80"/>
      <c r="BD810" s="69"/>
      <c r="BE810" s="69"/>
      <c r="BF810" s="80"/>
      <c r="BG810" s="80"/>
      <c r="BH810" s="69"/>
      <c r="BI810" s="69"/>
      <c r="BJ810" s="80"/>
      <c r="BK810" s="80"/>
      <c r="BL810" s="69"/>
      <c r="BM810" s="69"/>
      <c r="BN810" s="80"/>
      <c r="BO810" s="80"/>
      <c r="BP810" s="69"/>
      <c r="BQ810" s="69"/>
      <c r="BR810" s="80"/>
      <c r="BS810" s="80"/>
      <c r="BT810" s="69"/>
      <c r="BU810" s="69"/>
      <c r="BV810" s="80"/>
      <c r="BW810" s="80"/>
      <c r="BX810" s="69"/>
      <c r="BY810" s="69"/>
      <c r="BZ810" s="80"/>
      <c r="CA810" s="80"/>
      <c r="CB810" s="69"/>
      <c r="CC810" s="69"/>
      <c r="CD810" s="80"/>
      <c r="CE810" s="80"/>
      <c r="CF810" s="69"/>
      <c r="CG810" s="69"/>
      <c r="CH810" s="69"/>
      <c r="CI810" s="69"/>
      <c r="CJ810" s="69"/>
      <c r="CK810" s="69"/>
      <c r="CL810" s="68"/>
      <c r="CM810" s="67"/>
      <c r="CN810" s="67"/>
      <c r="CO810" s="69"/>
      <c r="CP810" s="68"/>
      <c r="CQ810" s="67"/>
      <c r="CR810" s="67"/>
      <c r="CS810" s="69"/>
      <c r="CT810" s="81"/>
      <c r="CU810" s="69"/>
      <c r="CV810" s="69"/>
      <c r="CW810" s="69"/>
      <c r="CX810" s="69"/>
      <c r="CY810" s="69"/>
      <c r="CZ810" s="69"/>
      <c r="DA810" s="69"/>
    </row>
    <row r="811" spans="2:105">
      <c r="B811" s="67"/>
      <c r="C811" s="67"/>
      <c r="D811" s="67"/>
      <c r="E811" s="69"/>
      <c r="F811" s="68"/>
      <c r="G811" s="67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69"/>
      <c r="AF811" s="69"/>
      <c r="AG811" s="69"/>
      <c r="AH811" s="80"/>
      <c r="AI811" s="80"/>
      <c r="AJ811" s="69"/>
      <c r="AK811" s="69"/>
      <c r="AL811" s="80"/>
      <c r="AM811" s="80"/>
      <c r="AN811" s="69"/>
      <c r="AO811" s="69"/>
      <c r="AP811" s="80"/>
      <c r="AQ811" s="80"/>
      <c r="AR811" s="69"/>
      <c r="AS811" s="69"/>
      <c r="AT811" s="80"/>
      <c r="AU811" s="80"/>
      <c r="AV811" s="69"/>
      <c r="AW811" s="69"/>
      <c r="AX811" s="80"/>
      <c r="AY811" s="80"/>
      <c r="AZ811" s="69"/>
      <c r="BA811" s="69"/>
      <c r="BB811" s="80"/>
      <c r="BC811" s="80"/>
      <c r="BD811" s="69"/>
      <c r="BE811" s="69"/>
      <c r="BF811" s="80"/>
      <c r="BG811" s="80"/>
      <c r="BH811" s="69"/>
      <c r="BI811" s="69"/>
      <c r="BJ811" s="80"/>
      <c r="BK811" s="80"/>
      <c r="BL811" s="69"/>
      <c r="BM811" s="69"/>
      <c r="BN811" s="80"/>
      <c r="BO811" s="80"/>
      <c r="BP811" s="69"/>
      <c r="BQ811" s="69"/>
      <c r="BR811" s="80"/>
      <c r="BS811" s="80"/>
      <c r="BT811" s="69"/>
      <c r="BU811" s="69"/>
      <c r="BV811" s="80"/>
      <c r="BW811" s="80"/>
      <c r="BX811" s="69"/>
      <c r="BY811" s="69"/>
      <c r="BZ811" s="80"/>
      <c r="CA811" s="80"/>
      <c r="CB811" s="69"/>
      <c r="CC811" s="69"/>
      <c r="CD811" s="80"/>
      <c r="CE811" s="80"/>
      <c r="CF811" s="69"/>
      <c r="CG811" s="69"/>
      <c r="CH811" s="69"/>
      <c r="CI811" s="69"/>
      <c r="CJ811" s="69"/>
      <c r="CK811" s="69"/>
      <c r="CL811" s="68"/>
      <c r="CM811" s="67"/>
      <c r="CN811" s="67"/>
      <c r="CO811" s="69"/>
      <c r="CP811" s="68"/>
      <c r="CQ811" s="67"/>
      <c r="CR811" s="67"/>
      <c r="CS811" s="69"/>
      <c r="CT811" s="81"/>
      <c r="CU811" s="69"/>
      <c r="CV811" s="69"/>
      <c r="CW811" s="69"/>
      <c r="CX811" s="69"/>
      <c r="CY811" s="69"/>
      <c r="CZ811" s="69"/>
      <c r="DA811" s="69"/>
    </row>
    <row r="812" spans="2:105">
      <c r="B812" s="67"/>
      <c r="C812" s="67"/>
      <c r="D812" s="67"/>
      <c r="E812" s="69"/>
      <c r="F812" s="68"/>
      <c r="G812" s="67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69"/>
      <c r="AF812" s="69"/>
      <c r="AG812" s="69"/>
      <c r="AH812" s="80"/>
      <c r="AI812" s="80"/>
      <c r="AJ812" s="69"/>
      <c r="AK812" s="69"/>
      <c r="AL812" s="80"/>
      <c r="AM812" s="80"/>
      <c r="AN812" s="69"/>
      <c r="AO812" s="69"/>
      <c r="AP812" s="80"/>
      <c r="AQ812" s="80"/>
      <c r="AR812" s="69"/>
      <c r="AS812" s="69"/>
      <c r="AT812" s="80"/>
      <c r="AU812" s="80"/>
      <c r="AV812" s="69"/>
      <c r="AW812" s="69"/>
      <c r="AX812" s="80"/>
      <c r="AY812" s="80"/>
      <c r="AZ812" s="69"/>
      <c r="BA812" s="69"/>
      <c r="BB812" s="80"/>
      <c r="BC812" s="80"/>
      <c r="BD812" s="69"/>
      <c r="BE812" s="69"/>
      <c r="BF812" s="80"/>
      <c r="BG812" s="80"/>
      <c r="BH812" s="69"/>
      <c r="BI812" s="69"/>
      <c r="BJ812" s="80"/>
      <c r="BK812" s="80"/>
      <c r="BL812" s="69"/>
      <c r="BM812" s="69"/>
      <c r="BN812" s="80"/>
      <c r="BO812" s="80"/>
      <c r="BP812" s="69"/>
      <c r="BQ812" s="69"/>
      <c r="BR812" s="80"/>
      <c r="BS812" s="80"/>
      <c r="BT812" s="69"/>
      <c r="BU812" s="69"/>
      <c r="BV812" s="80"/>
      <c r="BW812" s="80"/>
      <c r="BX812" s="69"/>
      <c r="BY812" s="69"/>
      <c r="BZ812" s="80"/>
      <c r="CA812" s="80"/>
      <c r="CB812" s="69"/>
      <c r="CC812" s="69"/>
      <c r="CD812" s="80"/>
      <c r="CE812" s="80"/>
      <c r="CF812" s="69"/>
      <c r="CG812" s="69"/>
      <c r="CH812" s="69"/>
      <c r="CI812" s="69"/>
      <c r="CJ812" s="69"/>
      <c r="CK812" s="69"/>
      <c r="CL812" s="68"/>
      <c r="CM812" s="67"/>
      <c r="CN812" s="67"/>
      <c r="CO812" s="69"/>
      <c r="CP812" s="68"/>
      <c r="CQ812" s="67"/>
      <c r="CR812" s="67"/>
      <c r="CS812" s="69"/>
      <c r="CT812" s="81"/>
      <c r="CU812" s="69"/>
      <c r="CV812" s="69"/>
      <c r="CW812" s="69"/>
      <c r="CX812" s="69"/>
      <c r="CY812" s="69"/>
      <c r="CZ812" s="69"/>
      <c r="DA812" s="69"/>
    </row>
    <row r="813" spans="2:105">
      <c r="B813" s="67"/>
      <c r="C813" s="67"/>
      <c r="D813" s="67"/>
      <c r="E813" s="69"/>
      <c r="F813" s="68"/>
      <c r="G813" s="67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69"/>
      <c r="AF813" s="69"/>
      <c r="AG813" s="69"/>
      <c r="AH813" s="80"/>
      <c r="AI813" s="80"/>
      <c r="AJ813" s="69"/>
      <c r="AK813" s="69"/>
      <c r="AL813" s="80"/>
      <c r="AM813" s="80"/>
      <c r="AN813" s="69"/>
      <c r="AO813" s="69"/>
      <c r="AP813" s="80"/>
      <c r="AQ813" s="80"/>
      <c r="AR813" s="69"/>
      <c r="AS813" s="69"/>
      <c r="AT813" s="80"/>
      <c r="AU813" s="80"/>
      <c r="AV813" s="69"/>
      <c r="AW813" s="69"/>
      <c r="AX813" s="80"/>
      <c r="AY813" s="80"/>
      <c r="AZ813" s="69"/>
      <c r="BA813" s="69"/>
      <c r="BB813" s="80"/>
      <c r="BC813" s="80"/>
      <c r="BD813" s="69"/>
      <c r="BE813" s="69"/>
      <c r="BF813" s="80"/>
      <c r="BG813" s="80"/>
      <c r="BH813" s="69"/>
      <c r="BI813" s="69"/>
      <c r="BJ813" s="80"/>
      <c r="BK813" s="80"/>
      <c r="BL813" s="69"/>
      <c r="BM813" s="69"/>
      <c r="BN813" s="80"/>
      <c r="BO813" s="80"/>
      <c r="BP813" s="69"/>
      <c r="BQ813" s="69"/>
      <c r="BR813" s="80"/>
      <c r="BS813" s="80"/>
      <c r="BT813" s="69"/>
      <c r="BU813" s="69"/>
      <c r="BV813" s="80"/>
      <c r="BW813" s="80"/>
      <c r="BX813" s="69"/>
      <c r="BY813" s="69"/>
      <c r="BZ813" s="80"/>
      <c r="CA813" s="80"/>
      <c r="CB813" s="69"/>
      <c r="CC813" s="69"/>
      <c r="CD813" s="80"/>
      <c r="CE813" s="80"/>
      <c r="CF813" s="69"/>
      <c r="CG813" s="69"/>
      <c r="CH813" s="69"/>
      <c r="CI813" s="69"/>
      <c r="CJ813" s="69"/>
      <c r="CK813" s="69"/>
      <c r="CL813" s="68"/>
      <c r="CM813" s="67"/>
      <c r="CN813" s="67"/>
      <c r="CO813" s="69"/>
      <c r="CP813" s="68"/>
      <c r="CQ813" s="67"/>
      <c r="CR813" s="67"/>
      <c r="CS813" s="69"/>
      <c r="CT813" s="81"/>
      <c r="CU813" s="69"/>
      <c r="CV813" s="69"/>
      <c r="CW813" s="69"/>
      <c r="CX813" s="69"/>
      <c r="CY813" s="69"/>
      <c r="CZ813" s="69"/>
      <c r="DA813" s="69"/>
    </row>
    <row r="814" spans="2:105">
      <c r="B814" s="67"/>
      <c r="C814" s="67"/>
      <c r="D814" s="67"/>
      <c r="E814" s="69"/>
      <c r="F814" s="68"/>
      <c r="G814" s="67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69"/>
      <c r="AF814" s="69"/>
      <c r="AG814" s="69"/>
      <c r="AH814" s="80"/>
      <c r="AI814" s="80"/>
      <c r="AJ814" s="69"/>
      <c r="AK814" s="69"/>
      <c r="AL814" s="80"/>
      <c r="AM814" s="80"/>
      <c r="AN814" s="69"/>
      <c r="AO814" s="69"/>
      <c r="AP814" s="80"/>
      <c r="AQ814" s="80"/>
      <c r="AR814" s="69"/>
      <c r="AS814" s="69"/>
      <c r="AT814" s="80"/>
      <c r="AU814" s="80"/>
      <c r="AV814" s="69"/>
      <c r="AW814" s="69"/>
      <c r="AX814" s="80"/>
      <c r="AY814" s="80"/>
      <c r="AZ814" s="69"/>
      <c r="BA814" s="69"/>
      <c r="BB814" s="80"/>
      <c r="BC814" s="80"/>
      <c r="BD814" s="69"/>
      <c r="BE814" s="69"/>
      <c r="BF814" s="80"/>
      <c r="BG814" s="80"/>
      <c r="BH814" s="69"/>
      <c r="BI814" s="69"/>
      <c r="BJ814" s="80"/>
      <c r="BK814" s="80"/>
      <c r="BL814" s="69"/>
      <c r="BM814" s="69"/>
      <c r="BN814" s="80"/>
      <c r="BO814" s="80"/>
      <c r="BP814" s="69"/>
      <c r="BQ814" s="69"/>
      <c r="BR814" s="80"/>
      <c r="BS814" s="80"/>
      <c r="BT814" s="69"/>
      <c r="BU814" s="69"/>
      <c r="BV814" s="80"/>
      <c r="BW814" s="80"/>
      <c r="BX814" s="69"/>
      <c r="BY814" s="69"/>
      <c r="BZ814" s="80"/>
      <c r="CA814" s="80"/>
      <c r="CB814" s="69"/>
      <c r="CC814" s="69"/>
      <c r="CD814" s="80"/>
      <c r="CE814" s="80"/>
      <c r="CF814" s="69"/>
      <c r="CG814" s="69"/>
      <c r="CH814" s="69"/>
      <c r="CI814" s="69"/>
      <c r="CJ814" s="69"/>
      <c r="CK814" s="69"/>
      <c r="CL814" s="68"/>
      <c r="CM814" s="67"/>
      <c r="CN814" s="67"/>
      <c r="CO814" s="69"/>
      <c r="CP814" s="68"/>
      <c r="CQ814" s="67"/>
      <c r="CR814" s="67"/>
      <c r="CS814" s="69"/>
      <c r="CT814" s="81"/>
      <c r="CU814" s="69"/>
      <c r="CV814" s="69"/>
      <c r="CW814" s="69"/>
      <c r="CX814" s="69"/>
      <c r="CY814" s="69"/>
      <c r="CZ814" s="69"/>
      <c r="DA814" s="69"/>
    </row>
    <row r="815" spans="2:105">
      <c r="B815" s="67"/>
      <c r="C815" s="67"/>
      <c r="D815" s="67"/>
      <c r="E815" s="69"/>
      <c r="F815" s="68"/>
      <c r="G815" s="67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69"/>
      <c r="AF815" s="69"/>
      <c r="AG815" s="69"/>
      <c r="AH815" s="80"/>
      <c r="AI815" s="80"/>
      <c r="AJ815" s="69"/>
      <c r="AK815" s="69"/>
      <c r="AL815" s="80"/>
      <c r="AM815" s="80"/>
      <c r="AN815" s="69"/>
      <c r="AO815" s="69"/>
      <c r="AP815" s="80"/>
      <c r="AQ815" s="80"/>
      <c r="AR815" s="69"/>
      <c r="AS815" s="69"/>
      <c r="AT815" s="80"/>
      <c r="AU815" s="80"/>
      <c r="AV815" s="69"/>
      <c r="AW815" s="69"/>
      <c r="AX815" s="80"/>
      <c r="AY815" s="80"/>
      <c r="AZ815" s="69"/>
      <c r="BA815" s="69"/>
      <c r="BB815" s="80"/>
      <c r="BC815" s="80"/>
      <c r="BD815" s="69"/>
      <c r="BE815" s="69"/>
      <c r="BF815" s="80"/>
      <c r="BG815" s="80"/>
      <c r="BH815" s="69"/>
      <c r="BI815" s="69"/>
      <c r="BJ815" s="80"/>
      <c r="BK815" s="80"/>
      <c r="BL815" s="69"/>
      <c r="BM815" s="69"/>
      <c r="BN815" s="80"/>
      <c r="BO815" s="80"/>
      <c r="BP815" s="69"/>
      <c r="BQ815" s="69"/>
      <c r="BR815" s="80"/>
      <c r="BS815" s="80"/>
      <c r="BT815" s="69"/>
      <c r="BU815" s="69"/>
      <c r="BV815" s="80"/>
      <c r="BW815" s="80"/>
      <c r="BX815" s="69"/>
      <c r="BY815" s="69"/>
      <c r="BZ815" s="80"/>
      <c r="CA815" s="80"/>
      <c r="CB815" s="69"/>
      <c r="CC815" s="69"/>
      <c r="CD815" s="80"/>
      <c r="CE815" s="80"/>
      <c r="CF815" s="69"/>
      <c r="CG815" s="69"/>
      <c r="CH815" s="69"/>
      <c r="CI815" s="69"/>
      <c r="CJ815" s="69"/>
      <c r="CK815" s="69"/>
      <c r="CL815" s="68"/>
      <c r="CM815" s="67"/>
      <c r="CN815" s="67"/>
      <c r="CO815" s="69"/>
      <c r="CP815" s="68"/>
      <c r="CQ815" s="67"/>
      <c r="CR815" s="67"/>
      <c r="CS815" s="69"/>
      <c r="CT815" s="81"/>
      <c r="CU815" s="69"/>
      <c r="CV815" s="69"/>
      <c r="CW815" s="69"/>
      <c r="CX815" s="69"/>
      <c r="CY815" s="69"/>
      <c r="CZ815" s="69"/>
      <c r="DA815" s="69"/>
    </row>
    <row r="816" spans="2:105">
      <c r="B816" s="67"/>
      <c r="C816" s="67"/>
      <c r="D816" s="67"/>
      <c r="E816" s="69"/>
      <c r="F816" s="68"/>
      <c r="G816" s="67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69"/>
      <c r="AF816" s="69"/>
      <c r="AG816" s="69"/>
      <c r="AH816" s="80"/>
      <c r="AI816" s="80"/>
      <c r="AJ816" s="69"/>
      <c r="AK816" s="69"/>
      <c r="AL816" s="80"/>
      <c r="AM816" s="80"/>
      <c r="AN816" s="69"/>
      <c r="AO816" s="69"/>
      <c r="AP816" s="80"/>
      <c r="AQ816" s="80"/>
      <c r="AR816" s="69"/>
      <c r="AS816" s="69"/>
      <c r="AT816" s="80"/>
      <c r="AU816" s="80"/>
      <c r="AV816" s="69"/>
      <c r="AW816" s="69"/>
      <c r="AX816" s="80"/>
      <c r="AY816" s="80"/>
      <c r="AZ816" s="69"/>
      <c r="BA816" s="69"/>
      <c r="BB816" s="80"/>
      <c r="BC816" s="80"/>
      <c r="BD816" s="69"/>
      <c r="BE816" s="69"/>
      <c r="BF816" s="80"/>
      <c r="BG816" s="80"/>
      <c r="BH816" s="69"/>
      <c r="BI816" s="69"/>
      <c r="BJ816" s="80"/>
      <c r="BK816" s="80"/>
      <c r="BL816" s="69"/>
      <c r="BM816" s="69"/>
      <c r="BN816" s="80"/>
      <c r="BO816" s="80"/>
      <c r="BP816" s="69"/>
      <c r="BQ816" s="69"/>
      <c r="BR816" s="80"/>
      <c r="BS816" s="80"/>
      <c r="BT816" s="69"/>
      <c r="BU816" s="69"/>
      <c r="BV816" s="80"/>
      <c r="BW816" s="80"/>
      <c r="BX816" s="69"/>
      <c r="BY816" s="69"/>
      <c r="BZ816" s="80"/>
      <c r="CA816" s="80"/>
      <c r="CB816" s="69"/>
      <c r="CC816" s="69"/>
      <c r="CD816" s="80"/>
      <c r="CE816" s="80"/>
      <c r="CF816" s="69"/>
      <c r="CG816" s="69"/>
      <c r="CH816" s="69"/>
      <c r="CI816" s="69"/>
      <c r="CJ816" s="69"/>
      <c r="CK816" s="69"/>
      <c r="CL816" s="68"/>
      <c r="CM816" s="67"/>
      <c r="CN816" s="67"/>
      <c r="CO816" s="69"/>
      <c r="CP816" s="68"/>
      <c r="CQ816" s="67"/>
      <c r="CR816" s="67"/>
      <c r="CS816" s="69"/>
      <c r="CT816" s="81"/>
      <c r="CU816" s="69"/>
      <c r="CV816" s="69"/>
      <c r="CW816" s="69"/>
      <c r="CX816" s="69"/>
      <c r="CY816" s="69"/>
      <c r="CZ816" s="69"/>
      <c r="DA816" s="69"/>
    </row>
    <row r="817" spans="2:105">
      <c r="B817" s="67"/>
      <c r="C817" s="67"/>
      <c r="D817" s="67"/>
      <c r="E817" s="69"/>
      <c r="F817" s="68"/>
      <c r="G817" s="67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69"/>
      <c r="AF817" s="69"/>
      <c r="AG817" s="69"/>
      <c r="AH817" s="80"/>
      <c r="AI817" s="80"/>
      <c r="AJ817" s="69"/>
      <c r="AK817" s="69"/>
      <c r="AL817" s="80"/>
      <c r="AM817" s="80"/>
      <c r="AN817" s="69"/>
      <c r="AO817" s="69"/>
      <c r="AP817" s="80"/>
      <c r="AQ817" s="80"/>
      <c r="AR817" s="69"/>
      <c r="AS817" s="69"/>
      <c r="AT817" s="80"/>
      <c r="AU817" s="80"/>
      <c r="AV817" s="69"/>
      <c r="AW817" s="69"/>
      <c r="AX817" s="80"/>
      <c r="AY817" s="80"/>
      <c r="AZ817" s="69"/>
      <c r="BA817" s="69"/>
      <c r="BB817" s="80"/>
      <c r="BC817" s="80"/>
      <c r="BD817" s="69"/>
      <c r="BE817" s="69"/>
      <c r="BF817" s="80"/>
      <c r="BG817" s="80"/>
      <c r="BH817" s="69"/>
      <c r="BI817" s="69"/>
      <c r="BJ817" s="80"/>
      <c r="BK817" s="80"/>
      <c r="BL817" s="69"/>
      <c r="BM817" s="69"/>
      <c r="BN817" s="80"/>
      <c r="BO817" s="80"/>
      <c r="BP817" s="69"/>
      <c r="BQ817" s="69"/>
      <c r="BR817" s="80"/>
      <c r="BS817" s="80"/>
      <c r="BT817" s="69"/>
      <c r="BU817" s="69"/>
      <c r="BV817" s="80"/>
      <c r="BW817" s="80"/>
      <c r="BX817" s="69"/>
      <c r="BY817" s="69"/>
      <c r="BZ817" s="80"/>
      <c r="CA817" s="80"/>
      <c r="CB817" s="69"/>
      <c r="CC817" s="69"/>
      <c r="CD817" s="80"/>
      <c r="CE817" s="80"/>
      <c r="CF817" s="69"/>
      <c r="CG817" s="69"/>
      <c r="CH817" s="69"/>
      <c r="CI817" s="69"/>
      <c r="CJ817" s="69"/>
      <c r="CK817" s="69"/>
      <c r="CL817" s="68"/>
      <c r="CM817" s="67"/>
      <c r="CN817" s="67"/>
      <c r="CO817" s="69"/>
      <c r="CP817" s="68"/>
      <c r="CQ817" s="67"/>
      <c r="CR817" s="67"/>
      <c r="CS817" s="69"/>
      <c r="CT817" s="81"/>
      <c r="CU817" s="69"/>
      <c r="CV817" s="69"/>
      <c r="CW817" s="69"/>
      <c r="CX817" s="69"/>
      <c r="CY817" s="69"/>
      <c r="CZ817" s="69"/>
      <c r="DA817" s="69"/>
    </row>
    <row r="818" spans="2:105">
      <c r="B818" s="67"/>
      <c r="C818" s="67"/>
      <c r="D818" s="67"/>
      <c r="E818" s="69"/>
      <c r="F818" s="68"/>
      <c r="G818" s="67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69"/>
      <c r="AF818" s="69"/>
      <c r="AG818" s="69"/>
      <c r="AH818" s="80"/>
      <c r="AI818" s="80"/>
      <c r="AJ818" s="69"/>
      <c r="AK818" s="69"/>
      <c r="AL818" s="80"/>
      <c r="AM818" s="80"/>
      <c r="AN818" s="69"/>
      <c r="AO818" s="69"/>
      <c r="AP818" s="80"/>
      <c r="AQ818" s="80"/>
      <c r="AR818" s="69"/>
      <c r="AS818" s="69"/>
      <c r="AT818" s="80"/>
      <c r="AU818" s="80"/>
      <c r="AV818" s="69"/>
      <c r="AW818" s="69"/>
      <c r="AX818" s="80"/>
      <c r="AY818" s="80"/>
      <c r="AZ818" s="69"/>
      <c r="BA818" s="69"/>
      <c r="BB818" s="80"/>
      <c r="BC818" s="80"/>
      <c r="BD818" s="69"/>
      <c r="BE818" s="69"/>
      <c r="BF818" s="80"/>
      <c r="BG818" s="80"/>
      <c r="BH818" s="69"/>
      <c r="BI818" s="69"/>
      <c r="BJ818" s="80"/>
      <c r="BK818" s="80"/>
      <c r="BL818" s="69"/>
      <c r="BM818" s="69"/>
      <c r="BN818" s="80"/>
      <c r="BO818" s="80"/>
      <c r="BP818" s="69"/>
      <c r="BQ818" s="69"/>
      <c r="BR818" s="80"/>
      <c r="BS818" s="80"/>
      <c r="BT818" s="69"/>
      <c r="BU818" s="69"/>
      <c r="BV818" s="80"/>
      <c r="BW818" s="80"/>
      <c r="BX818" s="69"/>
      <c r="BY818" s="69"/>
      <c r="BZ818" s="80"/>
      <c r="CA818" s="80"/>
      <c r="CB818" s="69"/>
      <c r="CC818" s="69"/>
      <c r="CD818" s="80"/>
      <c r="CE818" s="80"/>
      <c r="CF818" s="69"/>
      <c r="CG818" s="69"/>
      <c r="CH818" s="69"/>
      <c r="CI818" s="69"/>
      <c r="CJ818" s="69"/>
      <c r="CK818" s="69"/>
      <c r="CL818" s="68"/>
      <c r="CM818" s="67"/>
      <c r="CN818" s="67"/>
      <c r="CO818" s="69"/>
      <c r="CP818" s="68"/>
      <c r="CQ818" s="67"/>
      <c r="CR818" s="67"/>
      <c r="CS818" s="69"/>
      <c r="CT818" s="81"/>
      <c r="CU818" s="69"/>
      <c r="CV818" s="69"/>
      <c r="CW818" s="69"/>
      <c r="CX818" s="69"/>
      <c r="CY818" s="69"/>
      <c r="CZ818" s="69"/>
      <c r="DA818" s="69"/>
    </row>
    <row r="819" spans="2:105">
      <c r="B819" s="67"/>
      <c r="C819" s="67"/>
      <c r="D819" s="67"/>
      <c r="E819" s="69"/>
      <c r="F819" s="68"/>
      <c r="G819" s="67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69"/>
      <c r="AF819" s="69"/>
      <c r="AG819" s="69"/>
      <c r="AH819" s="80"/>
      <c r="AI819" s="80"/>
      <c r="AJ819" s="69"/>
      <c r="AK819" s="69"/>
      <c r="AL819" s="80"/>
      <c r="AM819" s="80"/>
      <c r="AN819" s="69"/>
      <c r="AO819" s="69"/>
      <c r="AP819" s="80"/>
      <c r="AQ819" s="80"/>
      <c r="AR819" s="69"/>
      <c r="AS819" s="69"/>
      <c r="AT819" s="80"/>
      <c r="AU819" s="80"/>
      <c r="AV819" s="69"/>
      <c r="AW819" s="69"/>
      <c r="AX819" s="80"/>
      <c r="AY819" s="80"/>
      <c r="AZ819" s="69"/>
      <c r="BA819" s="69"/>
      <c r="BB819" s="80"/>
      <c r="BC819" s="80"/>
      <c r="BD819" s="69"/>
      <c r="BE819" s="69"/>
      <c r="BF819" s="80"/>
      <c r="BG819" s="80"/>
      <c r="BH819" s="69"/>
      <c r="BI819" s="69"/>
      <c r="BJ819" s="80"/>
      <c r="BK819" s="80"/>
      <c r="BL819" s="69"/>
      <c r="BM819" s="69"/>
      <c r="BN819" s="80"/>
      <c r="BO819" s="80"/>
      <c r="BP819" s="69"/>
      <c r="BQ819" s="69"/>
      <c r="BR819" s="80"/>
      <c r="BS819" s="80"/>
      <c r="BT819" s="69"/>
      <c r="BU819" s="69"/>
      <c r="BV819" s="80"/>
      <c r="BW819" s="80"/>
      <c r="BX819" s="69"/>
      <c r="BY819" s="69"/>
      <c r="BZ819" s="80"/>
      <c r="CA819" s="80"/>
      <c r="CB819" s="69"/>
      <c r="CC819" s="69"/>
      <c r="CD819" s="80"/>
      <c r="CE819" s="80"/>
      <c r="CF819" s="69"/>
      <c r="CG819" s="69"/>
      <c r="CH819" s="69"/>
      <c r="CI819" s="69"/>
      <c r="CJ819" s="69"/>
      <c r="CK819" s="69"/>
      <c r="CL819" s="68"/>
      <c r="CM819" s="67"/>
      <c r="CN819" s="67"/>
      <c r="CO819" s="69"/>
      <c r="CP819" s="68"/>
      <c r="CQ819" s="67"/>
      <c r="CR819" s="67"/>
      <c r="CS819" s="69"/>
      <c r="CT819" s="81"/>
      <c r="CU819" s="69"/>
      <c r="CV819" s="69"/>
      <c r="CW819" s="69"/>
      <c r="CX819" s="69"/>
      <c r="CY819" s="69"/>
      <c r="CZ819" s="69"/>
      <c r="DA819" s="69"/>
    </row>
    <row r="820" spans="2:105">
      <c r="B820" s="67"/>
      <c r="C820" s="67"/>
      <c r="D820" s="67"/>
      <c r="E820" s="69"/>
      <c r="F820" s="68"/>
      <c r="G820" s="67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69"/>
      <c r="AF820" s="69"/>
      <c r="AG820" s="69"/>
      <c r="AH820" s="80"/>
      <c r="AI820" s="80"/>
      <c r="AJ820" s="69"/>
      <c r="AK820" s="69"/>
      <c r="AL820" s="80"/>
      <c r="AM820" s="80"/>
      <c r="AN820" s="69"/>
      <c r="AO820" s="69"/>
      <c r="AP820" s="80"/>
      <c r="AQ820" s="80"/>
      <c r="AR820" s="69"/>
      <c r="AS820" s="69"/>
      <c r="AT820" s="80"/>
      <c r="AU820" s="80"/>
      <c r="AV820" s="69"/>
      <c r="AW820" s="69"/>
      <c r="AX820" s="80"/>
      <c r="AY820" s="80"/>
      <c r="AZ820" s="69"/>
      <c r="BA820" s="69"/>
      <c r="BB820" s="80"/>
      <c r="BC820" s="80"/>
      <c r="BD820" s="69"/>
      <c r="BE820" s="69"/>
      <c r="BF820" s="80"/>
      <c r="BG820" s="80"/>
      <c r="BH820" s="69"/>
      <c r="BI820" s="69"/>
      <c r="BJ820" s="80"/>
      <c r="BK820" s="80"/>
      <c r="BL820" s="69"/>
      <c r="BM820" s="69"/>
      <c r="BN820" s="80"/>
      <c r="BO820" s="80"/>
      <c r="BP820" s="69"/>
      <c r="BQ820" s="69"/>
      <c r="BR820" s="80"/>
      <c r="BS820" s="80"/>
      <c r="BT820" s="69"/>
      <c r="BU820" s="69"/>
      <c r="BV820" s="80"/>
      <c r="BW820" s="80"/>
      <c r="BX820" s="69"/>
      <c r="BY820" s="69"/>
      <c r="BZ820" s="80"/>
      <c r="CA820" s="80"/>
      <c r="CB820" s="69"/>
      <c r="CC820" s="69"/>
      <c r="CD820" s="80"/>
      <c r="CE820" s="80"/>
      <c r="CF820" s="69"/>
      <c r="CG820" s="69"/>
      <c r="CH820" s="69"/>
      <c r="CI820" s="69"/>
      <c r="CJ820" s="69"/>
      <c r="CK820" s="69"/>
      <c r="CL820" s="68"/>
      <c r="CM820" s="67"/>
      <c r="CN820" s="67"/>
      <c r="CO820" s="69"/>
      <c r="CP820" s="68"/>
      <c r="CQ820" s="67"/>
      <c r="CR820" s="67"/>
      <c r="CS820" s="69"/>
      <c r="CT820" s="81"/>
      <c r="CU820" s="69"/>
      <c r="CV820" s="69"/>
      <c r="CW820" s="69"/>
      <c r="CX820" s="69"/>
      <c r="CY820" s="69"/>
      <c r="CZ820" s="69"/>
      <c r="DA820" s="69"/>
    </row>
    <row r="821" spans="2:105">
      <c r="B821" s="67"/>
      <c r="C821" s="67"/>
      <c r="D821" s="67"/>
      <c r="E821" s="69"/>
      <c r="F821" s="68"/>
      <c r="G821" s="67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69"/>
      <c r="AF821" s="69"/>
      <c r="AG821" s="69"/>
      <c r="AH821" s="80"/>
      <c r="AI821" s="80"/>
      <c r="AJ821" s="69"/>
      <c r="AK821" s="69"/>
      <c r="AL821" s="80"/>
      <c r="AM821" s="80"/>
      <c r="AN821" s="69"/>
      <c r="AO821" s="69"/>
      <c r="AP821" s="80"/>
      <c r="AQ821" s="80"/>
      <c r="AR821" s="69"/>
      <c r="AS821" s="69"/>
      <c r="AT821" s="80"/>
      <c r="AU821" s="80"/>
      <c r="AV821" s="69"/>
      <c r="AW821" s="69"/>
      <c r="AX821" s="80"/>
      <c r="AY821" s="80"/>
      <c r="AZ821" s="69"/>
      <c r="BA821" s="69"/>
      <c r="BB821" s="80"/>
      <c r="BC821" s="80"/>
      <c r="BD821" s="69"/>
      <c r="BE821" s="69"/>
      <c r="BF821" s="80"/>
      <c r="BG821" s="80"/>
      <c r="BH821" s="69"/>
      <c r="BI821" s="69"/>
      <c r="BJ821" s="80"/>
      <c r="BK821" s="80"/>
      <c r="BL821" s="69"/>
      <c r="BM821" s="69"/>
      <c r="BN821" s="80"/>
      <c r="BO821" s="80"/>
      <c r="BP821" s="69"/>
      <c r="BQ821" s="69"/>
      <c r="BR821" s="80"/>
      <c r="BS821" s="80"/>
      <c r="BT821" s="69"/>
      <c r="BU821" s="69"/>
      <c r="BV821" s="80"/>
      <c r="BW821" s="80"/>
      <c r="BX821" s="69"/>
      <c r="BY821" s="69"/>
      <c r="BZ821" s="80"/>
      <c r="CA821" s="80"/>
      <c r="CB821" s="69"/>
      <c r="CC821" s="69"/>
      <c r="CD821" s="80"/>
      <c r="CE821" s="80"/>
      <c r="CF821" s="69"/>
      <c r="CG821" s="69"/>
      <c r="CH821" s="69"/>
      <c r="CI821" s="69"/>
      <c r="CJ821" s="69"/>
      <c r="CK821" s="69"/>
      <c r="CL821" s="68"/>
      <c r="CM821" s="67"/>
      <c r="CN821" s="67"/>
      <c r="CO821" s="69"/>
      <c r="CP821" s="68"/>
      <c r="CQ821" s="67"/>
      <c r="CR821" s="67"/>
      <c r="CS821" s="69"/>
      <c r="CT821" s="81"/>
      <c r="CU821" s="69"/>
      <c r="CV821" s="69"/>
      <c r="CW821" s="69"/>
      <c r="CX821" s="69"/>
      <c r="CY821" s="69"/>
      <c r="CZ821" s="69"/>
      <c r="DA821" s="69"/>
    </row>
    <row r="822" spans="2:105">
      <c r="B822" s="67"/>
      <c r="C822" s="67"/>
      <c r="D822" s="67"/>
      <c r="E822" s="69"/>
      <c r="F822" s="68"/>
      <c r="G822" s="67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69"/>
      <c r="AF822" s="69"/>
      <c r="AG822" s="69"/>
      <c r="AH822" s="80"/>
      <c r="AI822" s="80"/>
      <c r="AJ822" s="69"/>
      <c r="AK822" s="69"/>
      <c r="AL822" s="80"/>
      <c r="AM822" s="80"/>
      <c r="AN822" s="69"/>
      <c r="AO822" s="69"/>
      <c r="AP822" s="80"/>
      <c r="AQ822" s="80"/>
      <c r="AR822" s="69"/>
      <c r="AS822" s="69"/>
      <c r="AT822" s="80"/>
      <c r="AU822" s="80"/>
      <c r="AV822" s="69"/>
      <c r="AW822" s="69"/>
      <c r="AX822" s="80"/>
      <c r="AY822" s="80"/>
      <c r="AZ822" s="69"/>
      <c r="BA822" s="69"/>
      <c r="BB822" s="80"/>
      <c r="BC822" s="80"/>
      <c r="BD822" s="69"/>
      <c r="BE822" s="69"/>
      <c r="BF822" s="80"/>
      <c r="BG822" s="80"/>
      <c r="BH822" s="69"/>
      <c r="BI822" s="69"/>
      <c r="BJ822" s="80"/>
      <c r="BK822" s="80"/>
      <c r="BL822" s="69"/>
      <c r="BM822" s="69"/>
      <c r="BN822" s="80"/>
      <c r="BO822" s="80"/>
      <c r="BP822" s="69"/>
      <c r="BQ822" s="69"/>
      <c r="BR822" s="80"/>
      <c r="BS822" s="80"/>
      <c r="BT822" s="69"/>
      <c r="BU822" s="69"/>
      <c r="BV822" s="80"/>
      <c r="BW822" s="80"/>
      <c r="BX822" s="69"/>
      <c r="BY822" s="69"/>
      <c r="BZ822" s="80"/>
      <c r="CA822" s="80"/>
      <c r="CB822" s="69"/>
      <c r="CC822" s="69"/>
      <c r="CD822" s="80"/>
      <c r="CE822" s="80"/>
      <c r="CF822" s="69"/>
      <c r="CG822" s="69"/>
      <c r="CH822" s="69"/>
      <c r="CI822" s="69"/>
      <c r="CJ822" s="69"/>
      <c r="CK822" s="69"/>
      <c r="CL822" s="68"/>
      <c r="CM822" s="67"/>
      <c r="CN822" s="67"/>
      <c r="CO822" s="69"/>
      <c r="CP822" s="68"/>
      <c r="CQ822" s="67"/>
      <c r="CR822" s="67"/>
      <c r="CS822" s="69"/>
      <c r="CT822" s="81"/>
      <c r="CU822" s="69"/>
      <c r="CV822" s="69"/>
      <c r="CW822" s="69"/>
      <c r="CX822" s="69"/>
      <c r="CY822" s="69"/>
      <c r="CZ822" s="69"/>
      <c r="DA822" s="69"/>
    </row>
    <row r="823" spans="2:105">
      <c r="B823" s="67"/>
      <c r="C823" s="67"/>
      <c r="D823" s="67"/>
      <c r="E823" s="69"/>
      <c r="F823" s="68"/>
      <c r="G823" s="67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69"/>
      <c r="AF823" s="69"/>
      <c r="AG823" s="69"/>
      <c r="AH823" s="80"/>
      <c r="AI823" s="80"/>
      <c r="AJ823" s="69"/>
      <c r="AK823" s="69"/>
      <c r="AL823" s="80"/>
      <c r="AM823" s="80"/>
      <c r="AN823" s="69"/>
      <c r="AO823" s="69"/>
      <c r="AP823" s="80"/>
      <c r="AQ823" s="80"/>
      <c r="AR823" s="69"/>
      <c r="AS823" s="69"/>
      <c r="AT823" s="80"/>
      <c r="AU823" s="80"/>
      <c r="AV823" s="69"/>
      <c r="AW823" s="69"/>
      <c r="AX823" s="80"/>
      <c r="AY823" s="80"/>
      <c r="AZ823" s="69"/>
      <c r="BA823" s="69"/>
      <c r="BB823" s="80"/>
      <c r="BC823" s="80"/>
      <c r="BD823" s="69"/>
      <c r="BE823" s="69"/>
      <c r="BF823" s="80"/>
      <c r="BG823" s="80"/>
      <c r="BH823" s="69"/>
      <c r="BI823" s="69"/>
      <c r="BJ823" s="80"/>
      <c r="BK823" s="80"/>
      <c r="BL823" s="69"/>
      <c r="BM823" s="69"/>
      <c r="BN823" s="80"/>
      <c r="BO823" s="80"/>
      <c r="BP823" s="69"/>
      <c r="BQ823" s="69"/>
      <c r="BR823" s="80"/>
      <c r="BS823" s="80"/>
      <c r="BT823" s="69"/>
      <c r="BU823" s="69"/>
      <c r="BV823" s="80"/>
      <c r="BW823" s="80"/>
      <c r="BX823" s="69"/>
      <c r="BY823" s="69"/>
      <c r="BZ823" s="80"/>
      <c r="CA823" s="80"/>
      <c r="CB823" s="69"/>
      <c r="CC823" s="69"/>
      <c r="CD823" s="80"/>
      <c r="CE823" s="80"/>
      <c r="CF823" s="69"/>
      <c r="CG823" s="69"/>
      <c r="CH823" s="69"/>
      <c r="CI823" s="69"/>
      <c r="CJ823" s="69"/>
      <c r="CK823" s="69"/>
      <c r="CL823" s="68"/>
      <c r="CM823" s="67"/>
      <c r="CN823" s="67"/>
      <c r="CO823" s="69"/>
      <c r="CP823" s="68"/>
      <c r="CQ823" s="67"/>
      <c r="CR823" s="67"/>
      <c r="CS823" s="69"/>
      <c r="CT823" s="81"/>
      <c r="CU823" s="69"/>
      <c r="CV823" s="69"/>
      <c r="CW823" s="69"/>
      <c r="CX823" s="69"/>
      <c r="CY823" s="69"/>
      <c r="CZ823" s="69"/>
      <c r="DA823" s="69"/>
    </row>
    <row r="824" spans="2:105">
      <c r="B824" s="67"/>
      <c r="C824" s="67"/>
      <c r="D824" s="67"/>
      <c r="E824" s="69"/>
      <c r="F824" s="68"/>
      <c r="G824" s="67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69"/>
      <c r="AF824" s="69"/>
      <c r="AG824" s="69"/>
      <c r="AH824" s="80"/>
      <c r="AI824" s="80"/>
      <c r="AJ824" s="69"/>
      <c r="AK824" s="69"/>
      <c r="AL824" s="80"/>
      <c r="AM824" s="80"/>
      <c r="AN824" s="69"/>
      <c r="AO824" s="69"/>
      <c r="AP824" s="80"/>
      <c r="AQ824" s="80"/>
      <c r="AR824" s="69"/>
      <c r="AS824" s="69"/>
      <c r="AT824" s="80"/>
      <c r="AU824" s="80"/>
      <c r="AV824" s="69"/>
      <c r="AW824" s="69"/>
      <c r="AX824" s="80"/>
      <c r="AY824" s="80"/>
      <c r="AZ824" s="69"/>
      <c r="BA824" s="69"/>
      <c r="BB824" s="80"/>
      <c r="BC824" s="80"/>
      <c r="BD824" s="69"/>
      <c r="BE824" s="69"/>
      <c r="BF824" s="80"/>
      <c r="BG824" s="80"/>
      <c r="BH824" s="69"/>
      <c r="BI824" s="69"/>
      <c r="BJ824" s="80"/>
      <c r="BK824" s="80"/>
      <c r="BL824" s="69"/>
      <c r="BM824" s="69"/>
      <c r="BN824" s="80"/>
      <c r="BO824" s="80"/>
      <c r="BP824" s="69"/>
      <c r="BQ824" s="69"/>
      <c r="BR824" s="80"/>
      <c r="BS824" s="80"/>
      <c r="BT824" s="69"/>
      <c r="BU824" s="69"/>
      <c r="BV824" s="80"/>
      <c r="BW824" s="80"/>
      <c r="BX824" s="69"/>
      <c r="BY824" s="69"/>
      <c r="BZ824" s="80"/>
      <c r="CA824" s="80"/>
      <c r="CB824" s="69"/>
      <c r="CC824" s="69"/>
      <c r="CD824" s="80"/>
      <c r="CE824" s="80"/>
      <c r="CF824" s="69"/>
      <c r="CG824" s="69"/>
      <c r="CH824" s="69"/>
      <c r="CI824" s="69"/>
      <c r="CJ824" s="69"/>
      <c r="CK824" s="69"/>
      <c r="CL824" s="68"/>
      <c r="CM824" s="67"/>
      <c r="CN824" s="67"/>
      <c r="CO824" s="69"/>
      <c r="CP824" s="68"/>
      <c r="CQ824" s="67"/>
      <c r="CR824" s="67"/>
      <c r="CS824" s="69"/>
      <c r="CT824" s="81"/>
      <c r="CU824" s="69"/>
      <c r="CV824" s="69"/>
      <c r="CW824" s="69"/>
      <c r="CX824" s="69"/>
      <c r="CY824" s="69"/>
      <c r="CZ824" s="69"/>
      <c r="DA824" s="69"/>
    </row>
    <row r="825" spans="2:105">
      <c r="B825" s="67"/>
      <c r="C825" s="67"/>
      <c r="D825" s="67"/>
      <c r="E825" s="69"/>
      <c r="F825" s="68"/>
      <c r="G825" s="67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69"/>
      <c r="AF825" s="69"/>
      <c r="AG825" s="69"/>
      <c r="AH825" s="80"/>
      <c r="AI825" s="80"/>
      <c r="AJ825" s="69"/>
      <c r="AK825" s="69"/>
      <c r="AL825" s="80"/>
      <c r="AM825" s="80"/>
      <c r="AN825" s="69"/>
      <c r="AO825" s="69"/>
      <c r="AP825" s="80"/>
      <c r="AQ825" s="80"/>
      <c r="AR825" s="69"/>
      <c r="AS825" s="69"/>
      <c r="AT825" s="80"/>
      <c r="AU825" s="80"/>
      <c r="AV825" s="69"/>
      <c r="AW825" s="69"/>
      <c r="AX825" s="80"/>
      <c r="AY825" s="80"/>
      <c r="AZ825" s="69"/>
      <c r="BA825" s="69"/>
      <c r="BB825" s="80"/>
      <c r="BC825" s="80"/>
      <c r="BD825" s="69"/>
      <c r="BE825" s="69"/>
      <c r="BF825" s="80"/>
      <c r="BG825" s="80"/>
      <c r="BH825" s="69"/>
      <c r="BI825" s="69"/>
      <c r="BJ825" s="80"/>
      <c r="BK825" s="80"/>
      <c r="BL825" s="69"/>
      <c r="BM825" s="69"/>
      <c r="BN825" s="80"/>
      <c r="BO825" s="80"/>
      <c r="BP825" s="69"/>
      <c r="BQ825" s="69"/>
      <c r="BR825" s="80"/>
      <c r="BS825" s="80"/>
      <c r="BT825" s="69"/>
      <c r="BU825" s="69"/>
      <c r="BV825" s="80"/>
      <c r="BW825" s="80"/>
      <c r="BX825" s="69"/>
      <c r="BY825" s="69"/>
      <c r="BZ825" s="80"/>
      <c r="CA825" s="80"/>
      <c r="CB825" s="69"/>
      <c r="CC825" s="69"/>
      <c r="CD825" s="80"/>
      <c r="CE825" s="80"/>
      <c r="CF825" s="69"/>
      <c r="CG825" s="69"/>
      <c r="CH825" s="69"/>
      <c r="CI825" s="69"/>
      <c r="CJ825" s="69"/>
      <c r="CK825" s="69"/>
      <c r="CL825" s="68"/>
      <c r="CM825" s="67"/>
      <c r="CN825" s="67"/>
      <c r="CO825" s="69"/>
      <c r="CP825" s="68"/>
      <c r="CQ825" s="67"/>
      <c r="CR825" s="67"/>
      <c r="CS825" s="69"/>
      <c r="CT825" s="81"/>
      <c r="CU825" s="69"/>
      <c r="CV825" s="69"/>
      <c r="CW825" s="69"/>
      <c r="CX825" s="69"/>
      <c r="CY825" s="69"/>
      <c r="CZ825" s="69"/>
      <c r="DA825" s="69"/>
    </row>
    <row r="826" spans="2:105">
      <c r="B826" s="67"/>
      <c r="C826" s="67"/>
      <c r="D826" s="67"/>
      <c r="E826" s="69"/>
      <c r="F826" s="68"/>
      <c r="G826" s="67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69"/>
      <c r="AF826" s="69"/>
      <c r="AG826" s="69"/>
      <c r="AH826" s="80"/>
      <c r="AI826" s="80"/>
      <c r="AJ826" s="69"/>
      <c r="AK826" s="69"/>
      <c r="AL826" s="80"/>
      <c r="AM826" s="80"/>
      <c r="AN826" s="69"/>
      <c r="AO826" s="69"/>
      <c r="AP826" s="80"/>
      <c r="AQ826" s="80"/>
      <c r="AR826" s="69"/>
      <c r="AS826" s="69"/>
      <c r="AT826" s="80"/>
      <c r="AU826" s="80"/>
      <c r="AV826" s="69"/>
      <c r="AW826" s="69"/>
      <c r="AX826" s="80"/>
      <c r="AY826" s="80"/>
      <c r="AZ826" s="69"/>
      <c r="BA826" s="69"/>
      <c r="BB826" s="80"/>
      <c r="BC826" s="80"/>
      <c r="BD826" s="69"/>
      <c r="BE826" s="69"/>
      <c r="BF826" s="80"/>
      <c r="BG826" s="80"/>
      <c r="BH826" s="69"/>
      <c r="BI826" s="69"/>
      <c r="BJ826" s="80"/>
      <c r="BK826" s="80"/>
      <c r="BL826" s="69"/>
      <c r="BM826" s="69"/>
      <c r="BN826" s="80"/>
      <c r="BO826" s="80"/>
      <c r="BP826" s="69"/>
      <c r="BQ826" s="69"/>
      <c r="BR826" s="80"/>
      <c r="BS826" s="80"/>
      <c r="BT826" s="69"/>
      <c r="BU826" s="69"/>
      <c r="BV826" s="80"/>
      <c r="BW826" s="80"/>
      <c r="BX826" s="69"/>
      <c r="BY826" s="69"/>
      <c r="BZ826" s="80"/>
      <c r="CA826" s="80"/>
      <c r="CB826" s="69"/>
      <c r="CC826" s="69"/>
      <c r="CD826" s="80"/>
      <c r="CE826" s="80"/>
      <c r="CF826" s="69"/>
      <c r="CG826" s="69"/>
      <c r="CH826" s="69"/>
      <c r="CI826" s="69"/>
      <c r="CJ826" s="69"/>
      <c r="CK826" s="69"/>
      <c r="CL826" s="68"/>
      <c r="CM826" s="67"/>
      <c r="CN826" s="67"/>
      <c r="CO826" s="69"/>
      <c r="CP826" s="68"/>
      <c r="CQ826" s="67"/>
      <c r="CR826" s="67"/>
      <c r="CS826" s="69"/>
      <c r="CT826" s="81"/>
      <c r="CU826" s="69"/>
      <c r="CV826" s="69"/>
      <c r="CW826" s="69"/>
      <c r="CX826" s="69"/>
      <c r="CY826" s="69"/>
      <c r="CZ826" s="69"/>
      <c r="DA826" s="69"/>
    </row>
    <row r="827" spans="2:105">
      <c r="B827" s="67"/>
      <c r="C827" s="67"/>
      <c r="D827" s="67"/>
      <c r="E827" s="69"/>
      <c r="F827" s="68"/>
      <c r="G827" s="67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69"/>
      <c r="AF827" s="69"/>
      <c r="AG827" s="69"/>
      <c r="AH827" s="80"/>
      <c r="AI827" s="80"/>
      <c r="AJ827" s="69"/>
      <c r="AK827" s="69"/>
      <c r="AL827" s="80"/>
      <c r="AM827" s="80"/>
      <c r="AN827" s="69"/>
      <c r="AO827" s="69"/>
      <c r="AP827" s="80"/>
      <c r="AQ827" s="80"/>
      <c r="AR827" s="69"/>
      <c r="AS827" s="69"/>
      <c r="AT827" s="80"/>
      <c r="AU827" s="80"/>
      <c r="AV827" s="69"/>
      <c r="AW827" s="69"/>
      <c r="AX827" s="80"/>
      <c r="AY827" s="80"/>
      <c r="AZ827" s="69"/>
      <c r="BA827" s="69"/>
      <c r="BB827" s="80"/>
      <c r="BC827" s="80"/>
      <c r="BD827" s="69"/>
      <c r="BE827" s="69"/>
      <c r="BF827" s="80"/>
      <c r="BG827" s="80"/>
      <c r="BH827" s="69"/>
      <c r="BI827" s="69"/>
      <c r="BJ827" s="80"/>
      <c r="BK827" s="80"/>
      <c r="BL827" s="69"/>
      <c r="BM827" s="69"/>
      <c r="BN827" s="80"/>
      <c r="BO827" s="80"/>
      <c r="BP827" s="69"/>
      <c r="BQ827" s="69"/>
      <c r="BR827" s="80"/>
      <c r="BS827" s="80"/>
      <c r="BT827" s="69"/>
      <c r="BU827" s="69"/>
      <c r="BV827" s="80"/>
      <c r="BW827" s="80"/>
      <c r="BX827" s="69"/>
      <c r="BY827" s="69"/>
      <c r="BZ827" s="80"/>
      <c r="CA827" s="80"/>
      <c r="CB827" s="69"/>
      <c r="CC827" s="69"/>
      <c r="CD827" s="80"/>
      <c r="CE827" s="80"/>
      <c r="CF827" s="69"/>
      <c r="CG827" s="69"/>
      <c r="CH827" s="69"/>
      <c r="CI827" s="69"/>
      <c r="CJ827" s="69"/>
      <c r="CK827" s="69"/>
      <c r="CL827" s="68"/>
      <c r="CM827" s="67"/>
      <c r="CN827" s="67"/>
      <c r="CO827" s="69"/>
      <c r="CP827" s="68"/>
      <c r="CQ827" s="67"/>
      <c r="CR827" s="67"/>
      <c r="CS827" s="69"/>
      <c r="CT827" s="81"/>
      <c r="CU827" s="69"/>
      <c r="CV827" s="69"/>
      <c r="CW827" s="69"/>
      <c r="CX827" s="69"/>
      <c r="CY827" s="69"/>
      <c r="CZ827" s="69"/>
      <c r="DA827" s="69"/>
    </row>
    <row r="828" spans="2:105">
      <c r="B828" s="67"/>
      <c r="C828" s="67"/>
      <c r="D828" s="67"/>
      <c r="E828" s="69"/>
      <c r="F828" s="68"/>
      <c r="G828" s="67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69"/>
      <c r="AF828" s="69"/>
      <c r="AG828" s="69"/>
      <c r="AH828" s="80"/>
      <c r="AI828" s="80"/>
      <c r="AJ828" s="69"/>
      <c r="AK828" s="69"/>
      <c r="AL828" s="80"/>
      <c r="AM828" s="80"/>
      <c r="AN828" s="69"/>
      <c r="AO828" s="69"/>
      <c r="AP828" s="80"/>
      <c r="AQ828" s="80"/>
      <c r="AR828" s="69"/>
      <c r="AS828" s="69"/>
      <c r="AT828" s="80"/>
      <c r="AU828" s="80"/>
      <c r="AV828" s="69"/>
      <c r="AW828" s="69"/>
      <c r="AX828" s="80"/>
      <c r="AY828" s="80"/>
      <c r="AZ828" s="69"/>
      <c r="BA828" s="69"/>
      <c r="BB828" s="80"/>
      <c r="BC828" s="80"/>
      <c r="BD828" s="69"/>
      <c r="BE828" s="69"/>
      <c r="BF828" s="80"/>
      <c r="BG828" s="80"/>
      <c r="BH828" s="69"/>
      <c r="BI828" s="69"/>
      <c r="BJ828" s="80"/>
      <c r="BK828" s="80"/>
      <c r="BL828" s="69"/>
      <c r="BM828" s="69"/>
      <c r="BN828" s="80"/>
      <c r="BO828" s="80"/>
      <c r="BP828" s="69"/>
      <c r="BQ828" s="69"/>
      <c r="BR828" s="80"/>
      <c r="BS828" s="80"/>
      <c r="BT828" s="69"/>
      <c r="BU828" s="69"/>
      <c r="BV828" s="80"/>
      <c r="BW828" s="80"/>
      <c r="BX828" s="69"/>
      <c r="BY828" s="69"/>
      <c r="BZ828" s="80"/>
      <c r="CA828" s="80"/>
      <c r="CB828" s="69"/>
      <c r="CC828" s="69"/>
      <c r="CD828" s="80"/>
      <c r="CE828" s="80"/>
      <c r="CF828" s="69"/>
      <c r="CG828" s="69"/>
      <c r="CH828" s="69"/>
      <c r="CI828" s="69"/>
      <c r="CJ828" s="69"/>
      <c r="CK828" s="69"/>
      <c r="CL828" s="68"/>
      <c r="CM828" s="67"/>
      <c r="CN828" s="67"/>
      <c r="CO828" s="69"/>
      <c r="CP828" s="68"/>
      <c r="CQ828" s="67"/>
      <c r="CR828" s="67"/>
      <c r="CS828" s="69"/>
      <c r="CT828" s="81"/>
      <c r="CU828" s="69"/>
      <c r="CV828" s="69"/>
      <c r="CW828" s="69"/>
      <c r="CX828" s="69"/>
      <c r="CY828" s="69"/>
      <c r="CZ828" s="69"/>
      <c r="DA828" s="69"/>
    </row>
    <row r="829" spans="2:105">
      <c r="B829" s="67"/>
      <c r="C829" s="67"/>
      <c r="D829" s="67"/>
      <c r="E829" s="69"/>
      <c r="F829" s="68"/>
      <c r="G829" s="67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69"/>
      <c r="AF829" s="69"/>
      <c r="AG829" s="69"/>
      <c r="AH829" s="80"/>
      <c r="AI829" s="80"/>
      <c r="AJ829" s="69"/>
      <c r="AK829" s="69"/>
      <c r="AL829" s="80"/>
      <c r="AM829" s="80"/>
      <c r="AN829" s="69"/>
      <c r="AO829" s="69"/>
      <c r="AP829" s="80"/>
      <c r="AQ829" s="80"/>
      <c r="AR829" s="69"/>
      <c r="AS829" s="69"/>
      <c r="AT829" s="80"/>
      <c r="AU829" s="80"/>
      <c r="AV829" s="69"/>
      <c r="AW829" s="69"/>
      <c r="AX829" s="80"/>
      <c r="AY829" s="80"/>
      <c r="AZ829" s="69"/>
      <c r="BA829" s="69"/>
      <c r="BB829" s="80"/>
      <c r="BC829" s="80"/>
      <c r="BD829" s="69"/>
      <c r="BE829" s="69"/>
      <c r="BF829" s="80"/>
      <c r="BG829" s="80"/>
      <c r="BH829" s="69"/>
      <c r="BI829" s="69"/>
      <c r="BJ829" s="80"/>
      <c r="BK829" s="80"/>
      <c r="BL829" s="69"/>
      <c r="BM829" s="69"/>
      <c r="BN829" s="80"/>
      <c r="BO829" s="80"/>
      <c r="BP829" s="69"/>
      <c r="BQ829" s="69"/>
      <c r="BR829" s="80"/>
      <c r="BS829" s="80"/>
      <c r="BT829" s="69"/>
      <c r="BU829" s="69"/>
      <c r="BV829" s="80"/>
      <c r="BW829" s="80"/>
      <c r="BX829" s="69"/>
      <c r="BY829" s="69"/>
      <c r="BZ829" s="80"/>
      <c r="CA829" s="80"/>
      <c r="CB829" s="69"/>
      <c r="CC829" s="69"/>
      <c r="CD829" s="80"/>
      <c r="CE829" s="80"/>
      <c r="CF829" s="69"/>
      <c r="CG829" s="69"/>
      <c r="CH829" s="69"/>
      <c r="CI829" s="69"/>
      <c r="CJ829" s="69"/>
      <c r="CK829" s="69"/>
      <c r="CL829" s="68"/>
      <c r="CM829" s="67"/>
      <c r="CN829" s="67"/>
      <c r="CO829" s="69"/>
      <c r="CP829" s="68"/>
      <c r="CQ829" s="67"/>
      <c r="CR829" s="67"/>
      <c r="CS829" s="69"/>
      <c r="CT829" s="81"/>
      <c r="CU829" s="69"/>
      <c r="CV829" s="69"/>
      <c r="CW829" s="69"/>
      <c r="CX829" s="69"/>
      <c r="CY829" s="69"/>
      <c r="CZ829" s="69"/>
      <c r="DA829" s="69"/>
    </row>
    <row r="830" spans="2:105">
      <c r="B830" s="67"/>
      <c r="C830" s="67"/>
      <c r="D830" s="67"/>
      <c r="E830" s="69"/>
      <c r="F830" s="68"/>
      <c r="G830" s="67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69"/>
      <c r="AF830" s="69"/>
      <c r="AG830" s="69"/>
      <c r="AH830" s="80"/>
      <c r="AI830" s="80"/>
      <c r="AJ830" s="69"/>
      <c r="AK830" s="69"/>
      <c r="AL830" s="80"/>
      <c r="AM830" s="80"/>
      <c r="AN830" s="69"/>
      <c r="AO830" s="69"/>
      <c r="AP830" s="80"/>
      <c r="AQ830" s="80"/>
      <c r="AR830" s="69"/>
      <c r="AS830" s="69"/>
      <c r="AT830" s="80"/>
      <c r="AU830" s="80"/>
      <c r="AV830" s="69"/>
      <c r="AW830" s="69"/>
      <c r="AX830" s="80"/>
      <c r="AY830" s="80"/>
      <c r="AZ830" s="69"/>
      <c r="BA830" s="69"/>
      <c r="BB830" s="80"/>
      <c r="BC830" s="80"/>
      <c r="BD830" s="69"/>
      <c r="BE830" s="69"/>
      <c r="BF830" s="80"/>
      <c r="BG830" s="80"/>
      <c r="BH830" s="69"/>
      <c r="BI830" s="69"/>
      <c r="BJ830" s="80"/>
      <c r="BK830" s="80"/>
      <c r="BL830" s="69"/>
      <c r="BM830" s="69"/>
      <c r="BN830" s="80"/>
      <c r="BO830" s="80"/>
      <c r="BP830" s="69"/>
      <c r="BQ830" s="69"/>
      <c r="BR830" s="80"/>
      <c r="BS830" s="80"/>
      <c r="BT830" s="69"/>
      <c r="BU830" s="69"/>
      <c r="BV830" s="80"/>
      <c r="BW830" s="80"/>
      <c r="BX830" s="69"/>
      <c r="BY830" s="69"/>
      <c r="BZ830" s="80"/>
      <c r="CA830" s="80"/>
      <c r="CB830" s="69"/>
      <c r="CC830" s="69"/>
      <c r="CD830" s="80"/>
      <c r="CE830" s="80"/>
      <c r="CF830" s="69"/>
      <c r="CG830" s="69"/>
      <c r="CH830" s="69"/>
      <c r="CI830" s="69"/>
      <c r="CJ830" s="69"/>
      <c r="CK830" s="69"/>
      <c r="CL830" s="68"/>
      <c r="CM830" s="67"/>
      <c r="CN830" s="67"/>
      <c r="CO830" s="69"/>
      <c r="CP830" s="68"/>
      <c r="CQ830" s="67"/>
      <c r="CR830" s="67"/>
      <c r="CS830" s="69"/>
      <c r="CT830" s="81"/>
      <c r="CU830" s="69"/>
      <c r="CV830" s="69"/>
      <c r="CW830" s="69"/>
      <c r="CX830" s="69"/>
      <c r="CY830" s="69"/>
      <c r="CZ830" s="69"/>
      <c r="DA830" s="69"/>
    </row>
    <row r="831" spans="2:105">
      <c r="B831" s="67"/>
      <c r="C831" s="67"/>
      <c r="D831" s="67"/>
      <c r="E831" s="69"/>
      <c r="F831" s="68"/>
      <c r="G831" s="67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69"/>
      <c r="AF831" s="69"/>
      <c r="AG831" s="69"/>
      <c r="AH831" s="80"/>
      <c r="AI831" s="80"/>
      <c r="AJ831" s="69"/>
      <c r="AK831" s="69"/>
      <c r="AL831" s="80"/>
      <c r="AM831" s="80"/>
      <c r="AN831" s="69"/>
      <c r="AO831" s="69"/>
      <c r="AP831" s="80"/>
      <c r="AQ831" s="80"/>
      <c r="AR831" s="69"/>
      <c r="AS831" s="69"/>
      <c r="AT831" s="80"/>
      <c r="AU831" s="80"/>
      <c r="AV831" s="69"/>
      <c r="AW831" s="69"/>
      <c r="AX831" s="80"/>
      <c r="AY831" s="80"/>
      <c r="AZ831" s="69"/>
      <c r="BA831" s="69"/>
      <c r="BB831" s="80"/>
      <c r="BC831" s="80"/>
      <c r="BD831" s="69"/>
      <c r="BE831" s="69"/>
      <c r="BF831" s="80"/>
      <c r="BG831" s="80"/>
      <c r="BH831" s="69"/>
      <c r="BI831" s="69"/>
      <c r="BJ831" s="80"/>
      <c r="BK831" s="80"/>
      <c r="BL831" s="69"/>
      <c r="BM831" s="69"/>
      <c r="BN831" s="80"/>
      <c r="BO831" s="80"/>
      <c r="BP831" s="69"/>
      <c r="BQ831" s="69"/>
      <c r="BR831" s="80"/>
      <c r="BS831" s="80"/>
      <c r="BT831" s="69"/>
      <c r="BU831" s="69"/>
      <c r="BV831" s="80"/>
      <c r="BW831" s="80"/>
      <c r="BX831" s="69"/>
      <c r="BY831" s="69"/>
      <c r="BZ831" s="80"/>
      <c r="CA831" s="80"/>
      <c r="CB831" s="69"/>
      <c r="CC831" s="69"/>
      <c r="CD831" s="80"/>
      <c r="CE831" s="80"/>
      <c r="CF831" s="69"/>
      <c r="CG831" s="69"/>
      <c r="CH831" s="69"/>
      <c r="CI831" s="69"/>
      <c r="CJ831" s="69"/>
      <c r="CK831" s="69"/>
      <c r="CL831" s="68"/>
      <c r="CM831" s="67"/>
      <c r="CN831" s="67"/>
      <c r="CO831" s="69"/>
      <c r="CP831" s="68"/>
      <c r="CQ831" s="67"/>
      <c r="CR831" s="67"/>
      <c r="CS831" s="69"/>
      <c r="CT831" s="81"/>
      <c r="CU831" s="69"/>
      <c r="CV831" s="69"/>
      <c r="CW831" s="69"/>
      <c r="CX831" s="69"/>
      <c r="CY831" s="69"/>
      <c r="CZ831" s="69"/>
      <c r="DA831" s="69"/>
    </row>
    <row r="832" spans="2:105">
      <c r="B832" s="67"/>
      <c r="C832" s="67"/>
      <c r="D832" s="67"/>
      <c r="E832" s="69"/>
      <c r="F832" s="68"/>
      <c r="G832" s="67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69"/>
      <c r="AF832" s="69"/>
      <c r="AG832" s="69"/>
      <c r="AH832" s="80"/>
      <c r="AI832" s="80"/>
      <c r="AJ832" s="69"/>
      <c r="AK832" s="69"/>
      <c r="AL832" s="80"/>
      <c r="AM832" s="80"/>
      <c r="AN832" s="69"/>
      <c r="AO832" s="69"/>
      <c r="AP832" s="80"/>
      <c r="AQ832" s="80"/>
      <c r="AR832" s="69"/>
      <c r="AS832" s="69"/>
      <c r="AT832" s="80"/>
      <c r="AU832" s="80"/>
      <c r="AV832" s="69"/>
      <c r="AW832" s="69"/>
      <c r="AX832" s="80"/>
      <c r="AY832" s="80"/>
      <c r="AZ832" s="69"/>
      <c r="BA832" s="69"/>
      <c r="BB832" s="80"/>
      <c r="BC832" s="80"/>
      <c r="BD832" s="69"/>
      <c r="BE832" s="69"/>
      <c r="BF832" s="80"/>
      <c r="BG832" s="80"/>
      <c r="BH832" s="69"/>
      <c r="BI832" s="69"/>
      <c r="BJ832" s="80"/>
      <c r="BK832" s="80"/>
      <c r="BL832" s="69"/>
      <c r="BM832" s="69"/>
      <c r="BN832" s="80"/>
      <c r="BO832" s="80"/>
      <c r="BP832" s="69"/>
      <c r="BQ832" s="69"/>
      <c r="BR832" s="80"/>
      <c r="BS832" s="80"/>
      <c r="BT832" s="69"/>
      <c r="BU832" s="69"/>
      <c r="BV832" s="80"/>
      <c r="BW832" s="80"/>
      <c r="BX832" s="69"/>
      <c r="BY832" s="69"/>
      <c r="BZ832" s="80"/>
      <c r="CA832" s="80"/>
      <c r="CB832" s="69"/>
      <c r="CC832" s="69"/>
      <c r="CD832" s="80"/>
      <c r="CE832" s="80"/>
      <c r="CF832" s="69"/>
      <c r="CG832" s="69"/>
      <c r="CH832" s="69"/>
      <c r="CI832" s="69"/>
      <c r="CJ832" s="69"/>
      <c r="CK832" s="69"/>
      <c r="CL832" s="68"/>
      <c r="CM832" s="67"/>
      <c r="CN832" s="67"/>
      <c r="CO832" s="69"/>
      <c r="CP832" s="68"/>
      <c r="CQ832" s="67"/>
      <c r="CR832" s="67"/>
      <c r="CS832" s="69"/>
      <c r="CT832" s="81"/>
      <c r="CU832" s="69"/>
      <c r="CV832" s="69"/>
      <c r="CW832" s="69"/>
      <c r="CX832" s="69"/>
      <c r="CY832" s="69"/>
      <c r="CZ832" s="69"/>
      <c r="DA832" s="69"/>
    </row>
    <row r="833" spans="2:105">
      <c r="B833" s="67"/>
      <c r="C833" s="67"/>
      <c r="D833" s="67"/>
      <c r="E833" s="69"/>
      <c r="F833" s="68"/>
      <c r="G833" s="67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69"/>
      <c r="AF833" s="69"/>
      <c r="AG833" s="69"/>
      <c r="AH833" s="80"/>
      <c r="AI833" s="80"/>
      <c r="AJ833" s="69"/>
      <c r="AK833" s="69"/>
      <c r="AL833" s="80"/>
      <c r="AM833" s="80"/>
      <c r="AN833" s="69"/>
      <c r="AO833" s="69"/>
      <c r="AP833" s="80"/>
      <c r="AQ833" s="80"/>
      <c r="AR833" s="69"/>
      <c r="AS833" s="69"/>
      <c r="AT833" s="80"/>
      <c r="AU833" s="80"/>
      <c r="AV833" s="69"/>
      <c r="AW833" s="69"/>
      <c r="AX833" s="80"/>
      <c r="AY833" s="80"/>
      <c r="AZ833" s="69"/>
      <c r="BA833" s="69"/>
      <c r="BB833" s="80"/>
      <c r="BC833" s="80"/>
      <c r="BD833" s="69"/>
      <c r="BE833" s="69"/>
      <c r="BF833" s="80"/>
      <c r="BG833" s="80"/>
      <c r="BH833" s="69"/>
      <c r="BI833" s="69"/>
      <c r="BJ833" s="80"/>
      <c r="BK833" s="80"/>
      <c r="BL833" s="69"/>
      <c r="BM833" s="69"/>
      <c r="BN833" s="80"/>
      <c r="BO833" s="80"/>
      <c r="BP833" s="69"/>
      <c r="BQ833" s="69"/>
      <c r="BR833" s="80"/>
      <c r="BS833" s="80"/>
      <c r="BT833" s="69"/>
      <c r="BU833" s="69"/>
      <c r="BV833" s="80"/>
      <c r="BW833" s="80"/>
      <c r="BX833" s="69"/>
      <c r="BY833" s="69"/>
      <c r="BZ833" s="80"/>
      <c r="CA833" s="80"/>
      <c r="CB833" s="69"/>
      <c r="CC833" s="69"/>
      <c r="CD833" s="80"/>
      <c r="CE833" s="80"/>
      <c r="CF833" s="69"/>
      <c r="CG833" s="69"/>
      <c r="CH833" s="69"/>
      <c r="CI833" s="69"/>
      <c r="CJ833" s="69"/>
      <c r="CK833" s="69"/>
      <c r="CL833" s="68"/>
      <c r="CM833" s="67"/>
      <c r="CN833" s="67"/>
      <c r="CO833" s="69"/>
      <c r="CP833" s="68"/>
      <c r="CQ833" s="67"/>
      <c r="CR833" s="67"/>
      <c r="CS833" s="69"/>
      <c r="CT833" s="81"/>
      <c r="CU833" s="69"/>
      <c r="CV833" s="69"/>
      <c r="CW833" s="69"/>
      <c r="CX833" s="69"/>
      <c r="CY833" s="69"/>
      <c r="CZ833" s="69"/>
      <c r="DA833" s="69"/>
    </row>
    <row r="834" spans="2:105">
      <c r="B834" s="67"/>
      <c r="C834" s="67"/>
      <c r="D834" s="67"/>
      <c r="E834" s="69"/>
      <c r="F834" s="68"/>
      <c r="G834" s="67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69"/>
      <c r="AF834" s="69"/>
      <c r="AG834" s="69"/>
      <c r="AH834" s="80"/>
      <c r="AI834" s="80"/>
      <c r="AJ834" s="69"/>
      <c r="AK834" s="69"/>
      <c r="AL834" s="80"/>
      <c r="AM834" s="80"/>
      <c r="AN834" s="69"/>
      <c r="AO834" s="69"/>
      <c r="AP834" s="80"/>
      <c r="AQ834" s="80"/>
      <c r="AR834" s="69"/>
      <c r="AS834" s="69"/>
      <c r="AT834" s="80"/>
      <c r="AU834" s="80"/>
      <c r="AV834" s="69"/>
      <c r="AW834" s="69"/>
      <c r="AX834" s="80"/>
      <c r="AY834" s="80"/>
      <c r="AZ834" s="69"/>
      <c r="BA834" s="69"/>
      <c r="BB834" s="80"/>
      <c r="BC834" s="80"/>
      <c r="BD834" s="69"/>
      <c r="BE834" s="69"/>
      <c r="BF834" s="80"/>
      <c r="BG834" s="80"/>
      <c r="BH834" s="69"/>
      <c r="BI834" s="69"/>
      <c r="BJ834" s="80"/>
      <c r="BK834" s="80"/>
      <c r="BL834" s="69"/>
      <c r="BM834" s="69"/>
      <c r="BN834" s="80"/>
      <c r="BO834" s="80"/>
      <c r="BP834" s="69"/>
      <c r="BQ834" s="69"/>
      <c r="BR834" s="80"/>
      <c r="BS834" s="80"/>
      <c r="BT834" s="69"/>
      <c r="BU834" s="69"/>
      <c r="BV834" s="80"/>
      <c r="BW834" s="80"/>
      <c r="BX834" s="69"/>
      <c r="BY834" s="69"/>
      <c r="BZ834" s="80"/>
      <c r="CA834" s="80"/>
      <c r="CB834" s="69"/>
      <c r="CC834" s="69"/>
      <c r="CD834" s="80"/>
      <c r="CE834" s="80"/>
      <c r="CF834" s="69"/>
      <c r="CG834" s="69"/>
      <c r="CH834" s="69"/>
      <c r="CI834" s="69"/>
      <c r="CJ834" s="69"/>
      <c r="CK834" s="69"/>
      <c r="CL834" s="68"/>
      <c r="CM834" s="67"/>
      <c r="CN834" s="67"/>
      <c r="CO834" s="69"/>
      <c r="CP834" s="68"/>
      <c r="CQ834" s="67"/>
      <c r="CR834" s="67"/>
      <c r="CS834" s="69"/>
      <c r="CT834" s="81"/>
      <c r="CU834" s="69"/>
      <c r="CV834" s="69"/>
      <c r="CW834" s="69"/>
      <c r="CX834" s="69"/>
      <c r="CY834" s="69"/>
      <c r="CZ834" s="69"/>
      <c r="DA834" s="69"/>
    </row>
    <row r="835" spans="2:105">
      <c r="B835" s="67"/>
      <c r="C835" s="67"/>
      <c r="D835" s="67"/>
      <c r="E835" s="69"/>
      <c r="F835" s="68"/>
      <c r="G835" s="67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69"/>
      <c r="AF835" s="69"/>
      <c r="AG835" s="69"/>
      <c r="AH835" s="80"/>
      <c r="AI835" s="80"/>
      <c r="AJ835" s="69"/>
      <c r="AK835" s="69"/>
      <c r="AL835" s="80"/>
      <c r="AM835" s="80"/>
      <c r="AN835" s="69"/>
      <c r="AO835" s="69"/>
      <c r="AP835" s="80"/>
      <c r="AQ835" s="80"/>
      <c r="AR835" s="69"/>
      <c r="AS835" s="69"/>
      <c r="AT835" s="80"/>
      <c r="AU835" s="80"/>
      <c r="AV835" s="69"/>
      <c r="AW835" s="69"/>
      <c r="AX835" s="80"/>
      <c r="AY835" s="80"/>
      <c r="AZ835" s="69"/>
      <c r="BA835" s="69"/>
      <c r="BB835" s="80"/>
      <c r="BC835" s="80"/>
      <c r="BD835" s="69"/>
      <c r="BE835" s="69"/>
      <c r="BF835" s="80"/>
      <c r="BG835" s="80"/>
      <c r="BH835" s="69"/>
      <c r="BI835" s="69"/>
      <c r="BJ835" s="80"/>
      <c r="BK835" s="80"/>
      <c r="BL835" s="69"/>
      <c r="BM835" s="69"/>
      <c r="BN835" s="80"/>
      <c r="BO835" s="80"/>
      <c r="BP835" s="69"/>
      <c r="BQ835" s="69"/>
      <c r="BR835" s="80"/>
      <c r="BS835" s="80"/>
      <c r="BT835" s="69"/>
      <c r="BU835" s="69"/>
      <c r="BV835" s="80"/>
      <c r="BW835" s="80"/>
      <c r="BX835" s="69"/>
      <c r="BY835" s="69"/>
      <c r="BZ835" s="80"/>
      <c r="CA835" s="80"/>
      <c r="CB835" s="69"/>
      <c r="CC835" s="69"/>
      <c r="CD835" s="80"/>
      <c r="CE835" s="80"/>
      <c r="CF835" s="69"/>
      <c r="CG835" s="69"/>
      <c r="CH835" s="69"/>
      <c r="CI835" s="69"/>
      <c r="CJ835" s="69"/>
      <c r="CK835" s="69"/>
      <c r="CL835" s="68"/>
      <c r="CM835" s="67"/>
      <c r="CN835" s="67"/>
      <c r="CO835" s="69"/>
      <c r="CP835" s="68"/>
      <c r="CQ835" s="67"/>
      <c r="CR835" s="67"/>
      <c r="CS835" s="69"/>
      <c r="CT835" s="81"/>
      <c r="CU835" s="69"/>
      <c r="CV835" s="69"/>
      <c r="CW835" s="69"/>
      <c r="CX835" s="69"/>
      <c r="CY835" s="69"/>
      <c r="CZ835" s="69"/>
      <c r="DA835" s="69"/>
    </row>
    <row r="836" spans="2:105">
      <c r="B836" s="67"/>
      <c r="C836" s="67"/>
      <c r="D836" s="67"/>
      <c r="E836" s="69"/>
      <c r="F836" s="68"/>
      <c r="G836" s="67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69"/>
      <c r="AF836" s="69"/>
      <c r="AG836" s="69"/>
      <c r="AH836" s="80"/>
      <c r="AI836" s="80"/>
      <c r="AJ836" s="69"/>
      <c r="AK836" s="69"/>
      <c r="AL836" s="80"/>
      <c r="AM836" s="80"/>
      <c r="AN836" s="69"/>
      <c r="AO836" s="69"/>
      <c r="AP836" s="80"/>
      <c r="AQ836" s="80"/>
      <c r="AR836" s="69"/>
      <c r="AS836" s="69"/>
      <c r="AT836" s="80"/>
      <c r="AU836" s="80"/>
      <c r="AV836" s="69"/>
      <c r="AW836" s="69"/>
      <c r="AX836" s="80"/>
      <c r="AY836" s="80"/>
      <c r="AZ836" s="69"/>
      <c r="BA836" s="69"/>
      <c r="BB836" s="80"/>
      <c r="BC836" s="80"/>
      <c r="BD836" s="69"/>
      <c r="BE836" s="69"/>
      <c r="BF836" s="80"/>
      <c r="BG836" s="80"/>
      <c r="BH836" s="69"/>
      <c r="BI836" s="69"/>
      <c r="BJ836" s="80"/>
      <c r="BK836" s="80"/>
      <c r="BL836" s="69"/>
      <c r="BM836" s="69"/>
      <c r="BN836" s="80"/>
      <c r="BO836" s="80"/>
      <c r="BP836" s="69"/>
      <c r="BQ836" s="69"/>
      <c r="BR836" s="80"/>
      <c r="BS836" s="80"/>
      <c r="BT836" s="69"/>
      <c r="BU836" s="69"/>
      <c r="BV836" s="80"/>
      <c r="BW836" s="80"/>
      <c r="BX836" s="69"/>
      <c r="BY836" s="69"/>
      <c r="BZ836" s="80"/>
      <c r="CA836" s="80"/>
      <c r="CB836" s="69"/>
      <c r="CC836" s="69"/>
      <c r="CD836" s="80"/>
      <c r="CE836" s="80"/>
      <c r="CF836" s="69"/>
      <c r="CG836" s="69"/>
      <c r="CH836" s="69"/>
      <c r="CI836" s="69"/>
      <c r="CJ836" s="69"/>
      <c r="CK836" s="69"/>
      <c r="CL836" s="68"/>
      <c r="CM836" s="67"/>
      <c r="CN836" s="67"/>
      <c r="CO836" s="69"/>
      <c r="CP836" s="68"/>
      <c r="CQ836" s="67"/>
      <c r="CR836" s="67"/>
      <c r="CS836" s="69"/>
      <c r="CT836" s="81"/>
      <c r="CU836" s="69"/>
      <c r="CV836" s="69"/>
      <c r="CW836" s="69"/>
      <c r="CX836" s="69"/>
      <c r="CY836" s="69"/>
      <c r="CZ836" s="69"/>
      <c r="DA836" s="69"/>
    </row>
    <row r="837" spans="2:105">
      <c r="B837" s="67"/>
      <c r="C837" s="67"/>
      <c r="D837" s="67"/>
      <c r="E837" s="69"/>
      <c r="F837" s="68"/>
      <c r="G837" s="67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69"/>
      <c r="AF837" s="69"/>
      <c r="AG837" s="69"/>
      <c r="AH837" s="80"/>
      <c r="AI837" s="80"/>
      <c r="AJ837" s="69"/>
      <c r="AK837" s="69"/>
      <c r="AL837" s="80"/>
      <c r="AM837" s="80"/>
      <c r="AN837" s="69"/>
      <c r="AO837" s="69"/>
      <c r="AP837" s="80"/>
      <c r="AQ837" s="80"/>
      <c r="AR837" s="69"/>
      <c r="AS837" s="69"/>
      <c r="AT837" s="80"/>
      <c r="AU837" s="80"/>
      <c r="AV837" s="69"/>
      <c r="AW837" s="69"/>
      <c r="AX837" s="80"/>
      <c r="AY837" s="80"/>
      <c r="AZ837" s="69"/>
      <c r="BA837" s="69"/>
      <c r="BB837" s="80"/>
      <c r="BC837" s="80"/>
      <c r="BD837" s="69"/>
      <c r="BE837" s="69"/>
      <c r="BF837" s="80"/>
      <c r="BG837" s="80"/>
      <c r="BH837" s="69"/>
      <c r="BI837" s="69"/>
      <c r="BJ837" s="80"/>
      <c r="BK837" s="80"/>
      <c r="BL837" s="69"/>
      <c r="BM837" s="69"/>
      <c r="BN837" s="80"/>
      <c r="BO837" s="80"/>
      <c r="BP837" s="69"/>
      <c r="BQ837" s="69"/>
      <c r="BR837" s="80"/>
      <c r="BS837" s="80"/>
      <c r="BT837" s="69"/>
      <c r="BU837" s="69"/>
      <c r="BV837" s="80"/>
      <c r="BW837" s="80"/>
      <c r="BX837" s="69"/>
      <c r="BY837" s="69"/>
      <c r="BZ837" s="80"/>
      <c r="CA837" s="80"/>
      <c r="CB837" s="69"/>
      <c r="CC837" s="69"/>
      <c r="CD837" s="80"/>
      <c r="CE837" s="80"/>
      <c r="CF837" s="69"/>
      <c r="CG837" s="69"/>
      <c r="CH837" s="69"/>
      <c r="CI837" s="69"/>
      <c r="CJ837" s="69"/>
      <c r="CK837" s="69"/>
      <c r="CL837" s="68"/>
      <c r="CM837" s="67"/>
      <c r="CN837" s="67"/>
      <c r="CO837" s="69"/>
      <c r="CP837" s="68"/>
      <c r="CQ837" s="67"/>
      <c r="CR837" s="67"/>
      <c r="CS837" s="69"/>
      <c r="CT837" s="81"/>
      <c r="CU837" s="69"/>
      <c r="CV837" s="69"/>
      <c r="CW837" s="69"/>
      <c r="CX837" s="69"/>
      <c r="CY837" s="69"/>
      <c r="CZ837" s="69"/>
      <c r="DA837" s="69"/>
    </row>
    <row r="838" spans="2:105">
      <c r="B838" s="67"/>
      <c r="C838" s="67"/>
      <c r="D838" s="67"/>
      <c r="E838" s="69"/>
      <c r="F838" s="68"/>
      <c r="G838" s="67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69"/>
      <c r="AF838" s="69"/>
      <c r="AG838" s="69"/>
      <c r="AH838" s="80"/>
      <c r="AI838" s="80"/>
      <c r="AJ838" s="69"/>
      <c r="AK838" s="69"/>
      <c r="AL838" s="80"/>
      <c r="AM838" s="80"/>
      <c r="AN838" s="69"/>
      <c r="AO838" s="69"/>
      <c r="AP838" s="80"/>
      <c r="AQ838" s="80"/>
      <c r="AR838" s="69"/>
      <c r="AS838" s="69"/>
      <c r="AT838" s="80"/>
      <c r="AU838" s="80"/>
      <c r="AV838" s="69"/>
      <c r="AW838" s="69"/>
      <c r="AX838" s="80"/>
      <c r="AY838" s="80"/>
      <c r="AZ838" s="69"/>
      <c r="BA838" s="69"/>
      <c r="BB838" s="80"/>
      <c r="BC838" s="80"/>
      <c r="BD838" s="69"/>
      <c r="BE838" s="69"/>
      <c r="BF838" s="80"/>
      <c r="BG838" s="80"/>
      <c r="BH838" s="69"/>
      <c r="BI838" s="69"/>
      <c r="BJ838" s="80"/>
      <c r="BK838" s="80"/>
      <c r="BL838" s="69"/>
      <c r="BM838" s="69"/>
      <c r="BN838" s="80"/>
      <c r="BO838" s="80"/>
      <c r="BP838" s="69"/>
      <c r="BQ838" s="69"/>
      <c r="BR838" s="80"/>
      <c r="BS838" s="80"/>
      <c r="BT838" s="69"/>
      <c r="BU838" s="69"/>
      <c r="BV838" s="80"/>
      <c r="BW838" s="80"/>
      <c r="BX838" s="69"/>
      <c r="BY838" s="69"/>
      <c r="BZ838" s="80"/>
      <c r="CA838" s="80"/>
      <c r="CB838" s="69"/>
      <c r="CC838" s="69"/>
      <c r="CD838" s="80"/>
      <c r="CE838" s="80"/>
      <c r="CF838" s="69"/>
      <c r="CG838" s="69"/>
      <c r="CH838" s="69"/>
      <c r="CI838" s="69"/>
      <c r="CJ838" s="69"/>
      <c r="CK838" s="69"/>
      <c r="CL838" s="68"/>
      <c r="CM838" s="67"/>
      <c r="CN838" s="67"/>
      <c r="CO838" s="69"/>
      <c r="CP838" s="68"/>
      <c r="CQ838" s="67"/>
      <c r="CR838" s="67"/>
      <c r="CS838" s="69"/>
      <c r="CT838" s="81"/>
      <c r="CU838" s="69"/>
      <c r="CV838" s="69"/>
      <c r="CW838" s="69"/>
      <c r="CX838" s="69"/>
      <c r="CY838" s="69"/>
      <c r="CZ838" s="69"/>
      <c r="DA838" s="69"/>
    </row>
    <row r="839" spans="2:105">
      <c r="B839" s="67"/>
      <c r="C839" s="67"/>
      <c r="D839" s="67"/>
      <c r="E839" s="69"/>
      <c r="F839" s="68"/>
      <c r="G839" s="67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69"/>
      <c r="AF839" s="69"/>
      <c r="AG839" s="69"/>
      <c r="AH839" s="80"/>
      <c r="AI839" s="80"/>
      <c r="AJ839" s="69"/>
      <c r="AK839" s="69"/>
      <c r="AL839" s="80"/>
      <c r="AM839" s="80"/>
      <c r="AN839" s="69"/>
      <c r="AO839" s="69"/>
      <c r="AP839" s="80"/>
      <c r="AQ839" s="80"/>
      <c r="AR839" s="69"/>
      <c r="AS839" s="69"/>
      <c r="AT839" s="80"/>
      <c r="AU839" s="80"/>
      <c r="AV839" s="69"/>
      <c r="AW839" s="69"/>
      <c r="AX839" s="80"/>
      <c r="AY839" s="80"/>
      <c r="AZ839" s="69"/>
      <c r="BA839" s="69"/>
      <c r="BB839" s="80"/>
      <c r="BC839" s="80"/>
      <c r="BD839" s="69"/>
      <c r="BE839" s="69"/>
      <c r="BF839" s="80"/>
      <c r="BG839" s="80"/>
      <c r="BH839" s="69"/>
      <c r="BI839" s="69"/>
      <c r="BJ839" s="80"/>
      <c r="BK839" s="80"/>
      <c r="BL839" s="69"/>
      <c r="BM839" s="69"/>
      <c r="BN839" s="80"/>
      <c r="BO839" s="80"/>
      <c r="BP839" s="69"/>
      <c r="BQ839" s="69"/>
      <c r="BR839" s="80"/>
      <c r="BS839" s="80"/>
      <c r="BT839" s="69"/>
      <c r="BU839" s="69"/>
      <c r="BV839" s="80"/>
      <c r="BW839" s="80"/>
      <c r="BX839" s="69"/>
      <c r="BY839" s="69"/>
      <c r="BZ839" s="80"/>
      <c r="CA839" s="80"/>
      <c r="CB839" s="69"/>
      <c r="CC839" s="69"/>
      <c r="CD839" s="80"/>
      <c r="CE839" s="80"/>
      <c r="CF839" s="69"/>
      <c r="CG839" s="69"/>
      <c r="CH839" s="69"/>
      <c r="CI839" s="69"/>
      <c r="CJ839" s="69"/>
      <c r="CK839" s="69"/>
      <c r="CL839" s="68"/>
      <c r="CM839" s="67"/>
      <c r="CN839" s="67"/>
      <c r="CO839" s="69"/>
      <c r="CP839" s="68"/>
      <c r="CQ839" s="67"/>
      <c r="CR839" s="67"/>
      <c r="CS839" s="69"/>
      <c r="CT839" s="81"/>
      <c r="CU839" s="69"/>
      <c r="CV839" s="69"/>
      <c r="CW839" s="69"/>
      <c r="CX839" s="69"/>
      <c r="CY839" s="69"/>
      <c r="CZ839" s="69"/>
      <c r="DA839" s="69"/>
    </row>
    <row r="840" spans="2:105">
      <c r="B840" s="67"/>
      <c r="C840" s="67"/>
      <c r="D840" s="67"/>
      <c r="E840" s="69"/>
      <c r="F840" s="68"/>
      <c r="G840" s="67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69"/>
      <c r="AF840" s="69"/>
      <c r="AG840" s="69"/>
      <c r="AH840" s="80"/>
      <c r="AI840" s="80"/>
      <c r="AJ840" s="69"/>
      <c r="AK840" s="69"/>
      <c r="AL840" s="80"/>
      <c r="AM840" s="80"/>
      <c r="AN840" s="69"/>
      <c r="AO840" s="69"/>
      <c r="AP840" s="80"/>
      <c r="AQ840" s="80"/>
      <c r="AR840" s="69"/>
      <c r="AS840" s="69"/>
      <c r="AT840" s="80"/>
      <c r="AU840" s="80"/>
      <c r="AV840" s="69"/>
      <c r="AW840" s="69"/>
      <c r="AX840" s="80"/>
      <c r="AY840" s="80"/>
      <c r="AZ840" s="69"/>
      <c r="BA840" s="69"/>
      <c r="BB840" s="80"/>
      <c r="BC840" s="80"/>
      <c r="BD840" s="69"/>
      <c r="BE840" s="69"/>
      <c r="BF840" s="80"/>
      <c r="BG840" s="80"/>
      <c r="BH840" s="69"/>
      <c r="BI840" s="69"/>
      <c r="BJ840" s="80"/>
      <c r="BK840" s="80"/>
      <c r="BL840" s="69"/>
      <c r="BM840" s="69"/>
      <c r="BN840" s="80"/>
      <c r="BO840" s="80"/>
      <c r="BP840" s="69"/>
      <c r="BQ840" s="69"/>
      <c r="BR840" s="80"/>
      <c r="BS840" s="80"/>
      <c r="BT840" s="69"/>
      <c r="BU840" s="69"/>
      <c r="BV840" s="80"/>
      <c r="BW840" s="80"/>
      <c r="BX840" s="69"/>
      <c r="BY840" s="69"/>
      <c r="BZ840" s="80"/>
      <c r="CA840" s="80"/>
      <c r="CB840" s="69"/>
      <c r="CC840" s="69"/>
      <c r="CD840" s="80"/>
      <c r="CE840" s="80"/>
      <c r="CF840" s="69"/>
      <c r="CG840" s="69"/>
      <c r="CH840" s="69"/>
      <c r="CI840" s="69"/>
      <c r="CJ840" s="69"/>
      <c r="CK840" s="69"/>
      <c r="CL840" s="68"/>
      <c r="CM840" s="67"/>
      <c r="CN840" s="67"/>
      <c r="CO840" s="69"/>
      <c r="CP840" s="68"/>
      <c r="CQ840" s="67"/>
      <c r="CR840" s="67"/>
      <c r="CS840" s="69"/>
      <c r="CT840" s="81"/>
      <c r="CU840" s="69"/>
      <c r="CV840" s="69"/>
      <c r="CW840" s="69"/>
      <c r="CX840" s="69"/>
      <c r="CY840" s="69"/>
      <c r="CZ840" s="69"/>
      <c r="DA840" s="69"/>
    </row>
    <row r="841" spans="2:105">
      <c r="B841" s="67"/>
      <c r="C841" s="67"/>
      <c r="D841" s="67"/>
      <c r="E841" s="69"/>
      <c r="F841" s="68"/>
      <c r="G841" s="67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69"/>
      <c r="AF841" s="69"/>
      <c r="AG841" s="69"/>
      <c r="AH841" s="80"/>
      <c r="AI841" s="80"/>
      <c r="AJ841" s="69"/>
      <c r="AK841" s="69"/>
      <c r="AL841" s="80"/>
      <c r="AM841" s="80"/>
      <c r="AN841" s="69"/>
      <c r="AO841" s="69"/>
      <c r="AP841" s="80"/>
      <c r="AQ841" s="80"/>
      <c r="AR841" s="69"/>
      <c r="AS841" s="69"/>
      <c r="AT841" s="80"/>
      <c r="AU841" s="80"/>
      <c r="AV841" s="69"/>
      <c r="AW841" s="69"/>
      <c r="AX841" s="80"/>
      <c r="AY841" s="80"/>
      <c r="AZ841" s="69"/>
      <c r="BA841" s="69"/>
      <c r="BB841" s="80"/>
      <c r="BC841" s="80"/>
      <c r="BD841" s="69"/>
      <c r="BE841" s="69"/>
      <c r="BF841" s="80"/>
      <c r="BG841" s="80"/>
      <c r="BH841" s="69"/>
      <c r="BI841" s="69"/>
      <c r="BJ841" s="80"/>
      <c r="BK841" s="80"/>
      <c r="BL841" s="69"/>
      <c r="BM841" s="69"/>
      <c r="BN841" s="80"/>
      <c r="BO841" s="80"/>
      <c r="BP841" s="69"/>
      <c r="BQ841" s="69"/>
      <c r="BR841" s="80"/>
      <c r="BS841" s="80"/>
      <c r="BT841" s="69"/>
      <c r="BU841" s="69"/>
      <c r="BV841" s="80"/>
      <c r="BW841" s="80"/>
      <c r="BX841" s="69"/>
      <c r="BY841" s="69"/>
      <c r="BZ841" s="80"/>
      <c r="CA841" s="80"/>
      <c r="CB841" s="69"/>
      <c r="CC841" s="69"/>
      <c r="CD841" s="80"/>
      <c r="CE841" s="80"/>
      <c r="CF841" s="69"/>
      <c r="CG841" s="69"/>
      <c r="CH841" s="69"/>
      <c r="CI841" s="69"/>
      <c r="CJ841" s="69"/>
      <c r="CK841" s="69"/>
      <c r="CL841" s="68"/>
      <c r="CM841" s="67"/>
      <c r="CN841" s="67"/>
      <c r="CO841" s="69"/>
      <c r="CP841" s="68"/>
      <c r="CQ841" s="67"/>
      <c r="CR841" s="67"/>
      <c r="CS841" s="69"/>
      <c r="CT841" s="81"/>
      <c r="CU841" s="69"/>
      <c r="CV841" s="69"/>
      <c r="CW841" s="69"/>
      <c r="CX841" s="69"/>
      <c r="CY841" s="69"/>
      <c r="CZ841" s="69"/>
      <c r="DA841" s="69"/>
    </row>
    <row r="842" spans="2:105">
      <c r="B842" s="67"/>
      <c r="C842" s="67"/>
      <c r="D842" s="67"/>
      <c r="E842" s="69"/>
      <c r="F842" s="68"/>
      <c r="G842" s="67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69"/>
      <c r="AF842" s="69"/>
      <c r="AG842" s="69"/>
      <c r="AH842" s="80"/>
      <c r="AI842" s="80"/>
      <c r="AJ842" s="69"/>
      <c r="AK842" s="69"/>
      <c r="AL842" s="80"/>
      <c r="AM842" s="80"/>
      <c r="AN842" s="69"/>
      <c r="AO842" s="69"/>
      <c r="AP842" s="80"/>
      <c r="AQ842" s="80"/>
      <c r="AR842" s="69"/>
      <c r="AS842" s="69"/>
      <c r="AT842" s="80"/>
      <c r="AU842" s="80"/>
      <c r="AV842" s="69"/>
      <c r="AW842" s="69"/>
      <c r="AX842" s="80"/>
      <c r="AY842" s="80"/>
      <c r="AZ842" s="69"/>
      <c r="BA842" s="69"/>
      <c r="BB842" s="80"/>
      <c r="BC842" s="80"/>
      <c r="BD842" s="69"/>
      <c r="BE842" s="69"/>
      <c r="BF842" s="80"/>
      <c r="BG842" s="80"/>
      <c r="BH842" s="69"/>
      <c r="BI842" s="69"/>
      <c r="BJ842" s="80"/>
      <c r="BK842" s="80"/>
      <c r="BL842" s="69"/>
      <c r="BM842" s="69"/>
      <c r="BN842" s="80"/>
      <c r="BO842" s="80"/>
      <c r="BP842" s="69"/>
      <c r="BQ842" s="69"/>
      <c r="BR842" s="80"/>
      <c r="BS842" s="80"/>
      <c r="BT842" s="69"/>
      <c r="BU842" s="69"/>
      <c r="BV842" s="80"/>
      <c r="BW842" s="80"/>
      <c r="BX842" s="69"/>
      <c r="BY842" s="69"/>
      <c r="BZ842" s="80"/>
      <c r="CA842" s="80"/>
      <c r="CB842" s="69"/>
      <c r="CC842" s="69"/>
      <c r="CD842" s="80"/>
      <c r="CE842" s="80"/>
      <c r="CF842" s="69"/>
      <c r="CG842" s="69"/>
      <c r="CH842" s="69"/>
      <c r="CI842" s="69"/>
      <c r="CJ842" s="69"/>
      <c r="CK842" s="69"/>
      <c r="CL842" s="68"/>
      <c r="CM842" s="67"/>
      <c r="CN842" s="67"/>
      <c r="CO842" s="69"/>
      <c r="CP842" s="68"/>
      <c r="CQ842" s="67"/>
      <c r="CR842" s="67"/>
      <c r="CS842" s="69"/>
      <c r="CT842" s="81"/>
      <c r="CU842" s="69"/>
      <c r="CV842" s="69"/>
      <c r="CW842" s="69"/>
      <c r="CX842" s="69"/>
      <c r="CY842" s="69"/>
      <c r="CZ842" s="69"/>
      <c r="DA842" s="69"/>
    </row>
    <row r="843" spans="2:105">
      <c r="B843" s="67"/>
      <c r="C843" s="67"/>
      <c r="D843" s="67"/>
      <c r="E843" s="69"/>
      <c r="F843" s="68"/>
      <c r="G843" s="67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69"/>
      <c r="AF843" s="69"/>
      <c r="AG843" s="69"/>
      <c r="AH843" s="80"/>
      <c r="AI843" s="80"/>
      <c r="AJ843" s="69"/>
      <c r="AK843" s="69"/>
      <c r="AL843" s="80"/>
      <c r="AM843" s="80"/>
      <c r="AN843" s="69"/>
      <c r="AO843" s="69"/>
      <c r="AP843" s="80"/>
      <c r="AQ843" s="80"/>
      <c r="AR843" s="69"/>
      <c r="AS843" s="69"/>
      <c r="AT843" s="80"/>
      <c r="AU843" s="80"/>
      <c r="AV843" s="69"/>
      <c r="AW843" s="69"/>
      <c r="AX843" s="80"/>
      <c r="AY843" s="80"/>
      <c r="AZ843" s="69"/>
      <c r="BA843" s="69"/>
      <c r="BB843" s="80"/>
      <c r="BC843" s="80"/>
      <c r="BD843" s="69"/>
      <c r="BE843" s="69"/>
      <c r="BF843" s="80"/>
      <c r="BG843" s="80"/>
      <c r="BH843" s="69"/>
      <c r="BI843" s="69"/>
      <c r="BJ843" s="80"/>
      <c r="BK843" s="80"/>
      <c r="BL843" s="69"/>
      <c r="BM843" s="69"/>
      <c r="BN843" s="80"/>
      <c r="BO843" s="80"/>
      <c r="BP843" s="69"/>
      <c r="BQ843" s="69"/>
      <c r="BR843" s="80"/>
      <c r="BS843" s="80"/>
      <c r="BT843" s="69"/>
      <c r="BU843" s="69"/>
      <c r="BV843" s="80"/>
      <c r="BW843" s="80"/>
      <c r="BX843" s="69"/>
      <c r="BY843" s="69"/>
      <c r="BZ843" s="80"/>
      <c r="CA843" s="80"/>
      <c r="CB843" s="69"/>
      <c r="CC843" s="69"/>
      <c r="CD843" s="80"/>
      <c r="CE843" s="80"/>
      <c r="CF843" s="69"/>
      <c r="CG843" s="69"/>
      <c r="CH843" s="69"/>
      <c r="CI843" s="69"/>
      <c r="CJ843" s="69"/>
      <c r="CK843" s="69"/>
      <c r="CL843" s="68"/>
      <c r="CM843" s="67"/>
      <c r="CN843" s="67"/>
      <c r="CO843" s="69"/>
      <c r="CP843" s="68"/>
      <c r="CQ843" s="67"/>
      <c r="CR843" s="67"/>
      <c r="CS843" s="69"/>
      <c r="CT843" s="81"/>
      <c r="CU843" s="69"/>
      <c r="CV843" s="69"/>
      <c r="CW843" s="69"/>
      <c r="CX843" s="69"/>
      <c r="CY843" s="69"/>
      <c r="CZ843" s="69"/>
      <c r="DA843" s="69"/>
    </row>
    <row r="844" spans="2:105">
      <c r="B844" s="67"/>
      <c r="C844" s="67"/>
      <c r="D844" s="67"/>
      <c r="E844" s="69"/>
      <c r="F844" s="68"/>
      <c r="G844" s="67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69"/>
      <c r="AF844" s="69"/>
      <c r="AG844" s="69"/>
      <c r="AH844" s="80"/>
      <c r="AI844" s="80"/>
      <c r="AJ844" s="69"/>
      <c r="AK844" s="69"/>
      <c r="AL844" s="80"/>
      <c r="AM844" s="80"/>
      <c r="AN844" s="69"/>
      <c r="AO844" s="69"/>
      <c r="AP844" s="80"/>
      <c r="AQ844" s="80"/>
      <c r="AR844" s="69"/>
      <c r="AS844" s="69"/>
      <c r="AT844" s="80"/>
      <c r="AU844" s="80"/>
      <c r="AV844" s="69"/>
      <c r="AW844" s="69"/>
      <c r="AX844" s="80"/>
      <c r="AY844" s="80"/>
      <c r="AZ844" s="69"/>
      <c r="BA844" s="69"/>
      <c r="BB844" s="80"/>
      <c r="BC844" s="80"/>
      <c r="BD844" s="69"/>
      <c r="BE844" s="69"/>
      <c r="BF844" s="80"/>
      <c r="BG844" s="80"/>
      <c r="BH844" s="69"/>
      <c r="BI844" s="69"/>
      <c r="BJ844" s="80"/>
      <c r="BK844" s="80"/>
      <c r="BL844" s="69"/>
      <c r="BM844" s="69"/>
      <c r="BN844" s="80"/>
      <c r="BO844" s="80"/>
      <c r="BP844" s="69"/>
      <c r="BQ844" s="69"/>
      <c r="BR844" s="80"/>
      <c r="BS844" s="80"/>
      <c r="BT844" s="69"/>
      <c r="BU844" s="69"/>
      <c r="BV844" s="80"/>
      <c r="BW844" s="80"/>
      <c r="BX844" s="69"/>
      <c r="BY844" s="69"/>
      <c r="BZ844" s="80"/>
      <c r="CA844" s="80"/>
      <c r="CB844" s="69"/>
      <c r="CC844" s="69"/>
      <c r="CD844" s="80"/>
      <c r="CE844" s="80"/>
      <c r="CF844" s="69"/>
      <c r="CG844" s="69"/>
      <c r="CH844" s="69"/>
      <c r="CI844" s="69"/>
      <c r="CJ844" s="69"/>
      <c r="CK844" s="69"/>
      <c r="CL844" s="68"/>
      <c r="CM844" s="67"/>
      <c r="CN844" s="67"/>
      <c r="CO844" s="69"/>
      <c r="CP844" s="68"/>
      <c r="CQ844" s="67"/>
      <c r="CR844" s="67"/>
      <c r="CS844" s="69"/>
      <c r="CT844" s="81"/>
      <c r="CU844" s="69"/>
      <c r="CV844" s="69"/>
      <c r="CW844" s="69"/>
      <c r="CX844" s="69"/>
      <c r="CY844" s="69"/>
      <c r="CZ844" s="69"/>
      <c r="DA844" s="69"/>
    </row>
    <row r="845" spans="2:105">
      <c r="B845" s="67"/>
      <c r="C845" s="67"/>
      <c r="D845" s="67"/>
      <c r="E845" s="69"/>
      <c r="F845" s="68"/>
      <c r="G845" s="67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69"/>
      <c r="AF845" s="69"/>
      <c r="AG845" s="69"/>
      <c r="AH845" s="80"/>
      <c r="AI845" s="80"/>
      <c r="AJ845" s="69"/>
      <c r="AK845" s="69"/>
      <c r="AL845" s="80"/>
      <c r="AM845" s="80"/>
      <c r="AN845" s="69"/>
      <c r="AO845" s="69"/>
      <c r="AP845" s="80"/>
      <c r="AQ845" s="80"/>
      <c r="AR845" s="69"/>
      <c r="AS845" s="69"/>
      <c r="AT845" s="80"/>
      <c r="AU845" s="80"/>
      <c r="AV845" s="69"/>
      <c r="AW845" s="69"/>
      <c r="AX845" s="80"/>
      <c r="AY845" s="80"/>
      <c r="AZ845" s="69"/>
      <c r="BA845" s="69"/>
      <c r="BB845" s="80"/>
      <c r="BC845" s="80"/>
      <c r="BD845" s="69"/>
      <c r="BE845" s="69"/>
      <c r="BF845" s="80"/>
      <c r="BG845" s="80"/>
      <c r="BH845" s="69"/>
      <c r="BI845" s="69"/>
      <c r="BJ845" s="80"/>
      <c r="BK845" s="80"/>
      <c r="BL845" s="69"/>
      <c r="BM845" s="69"/>
      <c r="BN845" s="80"/>
      <c r="BO845" s="80"/>
      <c r="BP845" s="69"/>
      <c r="BQ845" s="69"/>
      <c r="BR845" s="80"/>
      <c r="BS845" s="80"/>
      <c r="BT845" s="69"/>
      <c r="BU845" s="69"/>
      <c r="BV845" s="80"/>
      <c r="BW845" s="80"/>
      <c r="BX845" s="69"/>
      <c r="BY845" s="69"/>
      <c r="BZ845" s="80"/>
      <c r="CA845" s="80"/>
      <c r="CB845" s="69"/>
      <c r="CC845" s="69"/>
      <c r="CD845" s="80"/>
      <c r="CE845" s="80"/>
      <c r="CF845" s="69"/>
      <c r="CG845" s="69"/>
      <c r="CH845" s="69"/>
      <c r="CI845" s="69"/>
      <c r="CJ845" s="69"/>
      <c r="CK845" s="69"/>
      <c r="CL845" s="68"/>
      <c r="CM845" s="67"/>
      <c r="CN845" s="67"/>
      <c r="CO845" s="69"/>
      <c r="CP845" s="68"/>
      <c r="CQ845" s="67"/>
      <c r="CR845" s="67"/>
      <c r="CS845" s="69"/>
      <c r="CT845" s="81"/>
      <c r="CU845" s="69"/>
      <c r="CV845" s="69"/>
      <c r="CW845" s="69"/>
      <c r="CX845" s="69"/>
      <c r="CY845" s="69"/>
      <c r="CZ845" s="69"/>
      <c r="DA845" s="69"/>
    </row>
    <row r="846" spans="2:105">
      <c r="B846" s="67"/>
      <c r="C846" s="67"/>
      <c r="D846" s="67"/>
      <c r="E846" s="69"/>
      <c r="F846" s="68"/>
      <c r="G846" s="67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69"/>
      <c r="AF846" s="69"/>
      <c r="AG846" s="69"/>
      <c r="AH846" s="80"/>
      <c r="AI846" s="80"/>
      <c r="AJ846" s="69"/>
      <c r="AK846" s="69"/>
      <c r="AL846" s="80"/>
      <c r="AM846" s="80"/>
      <c r="AN846" s="69"/>
      <c r="AO846" s="69"/>
      <c r="AP846" s="80"/>
      <c r="AQ846" s="80"/>
      <c r="AR846" s="69"/>
      <c r="AS846" s="69"/>
      <c r="AT846" s="80"/>
      <c r="AU846" s="80"/>
      <c r="AV846" s="69"/>
      <c r="AW846" s="69"/>
      <c r="AX846" s="80"/>
      <c r="AY846" s="80"/>
      <c r="AZ846" s="69"/>
      <c r="BA846" s="69"/>
      <c r="BB846" s="80"/>
      <c r="BC846" s="80"/>
      <c r="BD846" s="69"/>
      <c r="BE846" s="69"/>
      <c r="BF846" s="80"/>
      <c r="BG846" s="80"/>
      <c r="BH846" s="69"/>
      <c r="BI846" s="69"/>
      <c r="BJ846" s="80"/>
      <c r="BK846" s="80"/>
      <c r="BL846" s="69"/>
      <c r="BM846" s="69"/>
      <c r="BN846" s="80"/>
      <c r="BO846" s="80"/>
      <c r="BP846" s="69"/>
      <c r="BQ846" s="69"/>
      <c r="BR846" s="80"/>
      <c r="BS846" s="80"/>
      <c r="BT846" s="69"/>
      <c r="BU846" s="69"/>
      <c r="BV846" s="80"/>
      <c r="BW846" s="80"/>
      <c r="BX846" s="69"/>
      <c r="BY846" s="69"/>
      <c r="BZ846" s="80"/>
      <c r="CA846" s="80"/>
      <c r="CB846" s="69"/>
      <c r="CC846" s="69"/>
      <c r="CD846" s="80"/>
      <c r="CE846" s="80"/>
      <c r="CF846" s="69"/>
      <c r="CG846" s="69"/>
      <c r="CH846" s="69"/>
      <c r="CI846" s="69"/>
      <c r="CJ846" s="69"/>
      <c r="CK846" s="69"/>
      <c r="CL846" s="68"/>
      <c r="CM846" s="67"/>
      <c r="CN846" s="67"/>
      <c r="CO846" s="69"/>
      <c r="CP846" s="68"/>
      <c r="CQ846" s="67"/>
      <c r="CR846" s="67"/>
      <c r="CS846" s="69"/>
      <c r="CT846" s="81"/>
      <c r="CU846" s="69"/>
      <c r="CV846" s="69"/>
      <c r="CW846" s="69"/>
      <c r="CX846" s="69"/>
      <c r="CY846" s="69"/>
      <c r="CZ846" s="69"/>
      <c r="DA846" s="69"/>
    </row>
    <row r="847" spans="2:105">
      <c r="B847" s="67"/>
      <c r="C847" s="67"/>
      <c r="D847" s="67"/>
      <c r="E847" s="69"/>
      <c r="F847" s="68"/>
      <c r="G847" s="67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69"/>
      <c r="AF847" s="69"/>
      <c r="AG847" s="69"/>
      <c r="AH847" s="80"/>
      <c r="AI847" s="80"/>
      <c r="AJ847" s="69"/>
      <c r="AK847" s="69"/>
      <c r="AL847" s="80"/>
      <c r="AM847" s="80"/>
      <c r="AN847" s="69"/>
      <c r="AO847" s="69"/>
      <c r="AP847" s="80"/>
      <c r="AQ847" s="80"/>
      <c r="AR847" s="69"/>
      <c r="AS847" s="69"/>
      <c r="AT847" s="80"/>
      <c r="AU847" s="80"/>
      <c r="AV847" s="69"/>
      <c r="AW847" s="69"/>
      <c r="AX847" s="80"/>
      <c r="AY847" s="80"/>
      <c r="AZ847" s="69"/>
      <c r="BA847" s="69"/>
      <c r="BB847" s="80"/>
      <c r="BC847" s="80"/>
      <c r="BD847" s="69"/>
      <c r="BE847" s="69"/>
      <c r="BF847" s="80"/>
      <c r="BG847" s="80"/>
      <c r="BH847" s="69"/>
      <c r="BI847" s="69"/>
      <c r="BJ847" s="80"/>
      <c r="BK847" s="80"/>
      <c r="BL847" s="69"/>
      <c r="BM847" s="69"/>
      <c r="BN847" s="80"/>
      <c r="BO847" s="80"/>
      <c r="BP847" s="69"/>
      <c r="BQ847" s="69"/>
      <c r="BR847" s="80"/>
      <c r="BS847" s="80"/>
      <c r="BT847" s="69"/>
      <c r="BU847" s="69"/>
      <c r="BV847" s="80"/>
      <c r="BW847" s="80"/>
      <c r="BX847" s="69"/>
      <c r="BY847" s="69"/>
      <c r="BZ847" s="80"/>
      <c r="CA847" s="80"/>
      <c r="CB847" s="69"/>
      <c r="CC847" s="69"/>
      <c r="CD847" s="80"/>
      <c r="CE847" s="80"/>
      <c r="CF847" s="69"/>
      <c r="CG847" s="69"/>
      <c r="CH847" s="69"/>
      <c r="CI847" s="69"/>
      <c r="CJ847" s="69"/>
      <c r="CK847" s="69"/>
      <c r="CL847" s="68"/>
      <c r="CM847" s="67"/>
      <c r="CN847" s="67"/>
      <c r="CO847" s="69"/>
      <c r="CP847" s="68"/>
      <c r="CQ847" s="67"/>
      <c r="CR847" s="67"/>
      <c r="CS847" s="69"/>
      <c r="CT847" s="81"/>
      <c r="CU847" s="69"/>
      <c r="CV847" s="69"/>
      <c r="CW847" s="69"/>
      <c r="CX847" s="69"/>
      <c r="CY847" s="69"/>
      <c r="CZ847" s="69"/>
      <c r="DA847" s="69"/>
    </row>
    <row r="848" spans="2:105">
      <c r="B848" s="67"/>
      <c r="C848" s="67"/>
      <c r="D848" s="67"/>
      <c r="E848" s="69"/>
      <c r="F848" s="68"/>
      <c r="G848" s="67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69"/>
      <c r="AF848" s="69"/>
      <c r="AG848" s="69"/>
      <c r="AH848" s="80"/>
      <c r="AI848" s="80"/>
      <c r="AJ848" s="69"/>
      <c r="AK848" s="69"/>
      <c r="AL848" s="80"/>
      <c r="AM848" s="80"/>
      <c r="AN848" s="69"/>
      <c r="AO848" s="69"/>
      <c r="AP848" s="80"/>
      <c r="AQ848" s="80"/>
      <c r="AR848" s="69"/>
      <c r="AS848" s="69"/>
      <c r="AT848" s="80"/>
      <c r="AU848" s="80"/>
      <c r="AV848" s="69"/>
      <c r="AW848" s="69"/>
      <c r="AX848" s="80"/>
      <c r="AY848" s="80"/>
      <c r="AZ848" s="69"/>
      <c r="BA848" s="69"/>
      <c r="BB848" s="80"/>
      <c r="BC848" s="80"/>
      <c r="BD848" s="69"/>
      <c r="BE848" s="69"/>
      <c r="BF848" s="80"/>
      <c r="BG848" s="80"/>
      <c r="BH848" s="69"/>
      <c r="BI848" s="69"/>
      <c r="BJ848" s="80"/>
      <c r="BK848" s="80"/>
      <c r="BL848" s="69"/>
      <c r="BM848" s="69"/>
      <c r="BN848" s="80"/>
      <c r="BO848" s="80"/>
      <c r="BP848" s="69"/>
      <c r="BQ848" s="69"/>
      <c r="BR848" s="80"/>
      <c r="BS848" s="80"/>
      <c r="BT848" s="69"/>
      <c r="BU848" s="69"/>
      <c r="BV848" s="80"/>
      <c r="BW848" s="80"/>
      <c r="BX848" s="69"/>
      <c r="BY848" s="69"/>
      <c r="BZ848" s="80"/>
      <c r="CA848" s="80"/>
      <c r="CB848" s="69"/>
      <c r="CC848" s="69"/>
      <c r="CD848" s="80"/>
      <c r="CE848" s="80"/>
      <c r="CF848" s="69"/>
      <c r="CG848" s="69"/>
      <c r="CH848" s="69"/>
      <c r="CI848" s="69"/>
      <c r="CJ848" s="69"/>
      <c r="CK848" s="69"/>
      <c r="CL848" s="68"/>
      <c r="CM848" s="67"/>
      <c r="CN848" s="67"/>
      <c r="CO848" s="69"/>
      <c r="CP848" s="68"/>
      <c r="CQ848" s="67"/>
      <c r="CR848" s="67"/>
      <c r="CS848" s="69"/>
      <c r="CT848" s="81"/>
      <c r="CU848" s="69"/>
      <c r="CV848" s="69"/>
      <c r="CW848" s="69"/>
      <c r="CX848" s="69"/>
      <c r="CY848" s="69"/>
      <c r="CZ848" s="69"/>
      <c r="DA848" s="69"/>
    </row>
    <row r="849" spans="2:105">
      <c r="B849" s="67"/>
      <c r="C849" s="67"/>
      <c r="D849" s="67"/>
      <c r="E849" s="69"/>
      <c r="F849" s="68"/>
      <c r="G849" s="67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69"/>
      <c r="AF849" s="69"/>
      <c r="AG849" s="69"/>
      <c r="AH849" s="80"/>
      <c r="AI849" s="80"/>
      <c r="AJ849" s="69"/>
      <c r="AK849" s="69"/>
      <c r="AL849" s="80"/>
      <c r="AM849" s="80"/>
      <c r="AN849" s="69"/>
      <c r="AO849" s="69"/>
      <c r="AP849" s="80"/>
      <c r="AQ849" s="80"/>
      <c r="AR849" s="69"/>
      <c r="AS849" s="69"/>
      <c r="AT849" s="80"/>
      <c r="AU849" s="80"/>
      <c r="AV849" s="69"/>
      <c r="AW849" s="69"/>
      <c r="AX849" s="80"/>
      <c r="AY849" s="80"/>
      <c r="AZ849" s="69"/>
      <c r="BA849" s="69"/>
      <c r="BB849" s="80"/>
      <c r="BC849" s="80"/>
      <c r="BD849" s="69"/>
      <c r="BE849" s="69"/>
      <c r="BF849" s="80"/>
      <c r="BG849" s="80"/>
      <c r="BH849" s="69"/>
      <c r="BI849" s="69"/>
      <c r="BJ849" s="80"/>
      <c r="BK849" s="80"/>
      <c r="BL849" s="69"/>
      <c r="BM849" s="69"/>
      <c r="BN849" s="80"/>
      <c r="BO849" s="80"/>
      <c r="BP849" s="69"/>
      <c r="BQ849" s="69"/>
      <c r="BR849" s="80"/>
      <c r="BS849" s="80"/>
      <c r="BT849" s="69"/>
      <c r="BU849" s="69"/>
      <c r="BV849" s="80"/>
      <c r="BW849" s="80"/>
      <c r="BX849" s="69"/>
      <c r="BY849" s="69"/>
      <c r="BZ849" s="80"/>
      <c r="CA849" s="80"/>
      <c r="CB849" s="69"/>
      <c r="CC849" s="69"/>
      <c r="CD849" s="80"/>
      <c r="CE849" s="80"/>
      <c r="CF849" s="69"/>
      <c r="CG849" s="69"/>
      <c r="CH849" s="69"/>
      <c r="CI849" s="69"/>
      <c r="CJ849" s="69"/>
      <c r="CK849" s="69"/>
      <c r="CL849" s="68"/>
      <c r="CM849" s="67"/>
      <c r="CN849" s="67"/>
      <c r="CO849" s="69"/>
      <c r="CP849" s="68"/>
      <c r="CQ849" s="67"/>
      <c r="CR849" s="67"/>
      <c r="CS849" s="69"/>
      <c r="CT849" s="81"/>
      <c r="CU849" s="69"/>
      <c r="CV849" s="69"/>
      <c r="CW849" s="69"/>
      <c r="CX849" s="69"/>
      <c r="CY849" s="69"/>
      <c r="CZ849" s="69"/>
      <c r="DA849" s="69"/>
    </row>
    <row r="850" spans="2:105">
      <c r="B850" s="67"/>
      <c r="C850" s="67"/>
      <c r="D850" s="67"/>
      <c r="E850" s="69"/>
      <c r="F850" s="68"/>
      <c r="G850" s="67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69"/>
      <c r="AF850" s="69"/>
      <c r="AG850" s="69"/>
      <c r="AH850" s="80"/>
      <c r="AI850" s="80"/>
      <c r="AJ850" s="69"/>
      <c r="AK850" s="69"/>
      <c r="AL850" s="80"/>
      <c r="AM850" s="80"/>
      <c r="AN850" s="69"/>
      <c r="AO850" s="69"/>
      <c r="AP850" s="80"/>
      <c r="AQ850" s="80"/>
      <c r="AR850" s="69"/>
      <c r="AS850" s="69"/>
      <c r="AT850" s="80"/>
      <c r="AU850" s="80"/>
      <c r="AV850" s="69"/>
      <c r="AW850" s="69"/>
      <c r="AX850" s="80"/>
      <c r="AY850" s="80"/>
      <c r="AZ850" s="69"/>
      <c r="BA850" s="69"/>
      <c r="BB850" s="80"/>
      <c r="BC850" s="80"/>
      <c r="BD850" s="69"/>
      <c r="BE850" s="69"/>
      <c r="BF850" s="80"/>
      <c r="BG850" s="80"/>
      <c r="BH850" s="69"/>
      <c r="BI850" s="69"/>
      <c r="BJ850" s="80"/>
      <c r="BK850" s="80"/>
      <c r="BL850" s="69"/>
      <c r="BM850" s="69"/>
      <c r="BN850" s="80"/>
      <c r="BO850" s="80"/>
      <c r="BP850" s="69"/>
      <c r="BQ850" s="69"/>
      <c r="BR850" s="80"/>
      <c r="BS850" s="80"/>
      <c r="BT850" s="69"/>
      <c r="BU850" s="69"/>
      <c r="BV850" s="80"/>
      <c r="BW850" s="80"/>
      <c r="BX850" s="69"/>
      <c r="BY850" s="69"/>
      <c r="BZ850" s="80"/>
      <c r="CA850" s="80"/>
      <c r="CB850" s="69"/>
      <c r="CC850" s="69"/>
      <c r="CD850" s="80"/>
      <c r="CE850" s="80"/>
      <c r="CF850" s="69"/>
      <c r="CG850" s="69"/>
      <c r="CH850" s="69"/>
      <c r="CI850" s="69"/>
      <c r="CJ850" s="69"/>
      <c r="CK850" s="69"/>
      <c r="CL850" s="68"/>
      <c r="CM850" s="67"/>
      <c r="CN850" s="67"/>
      <c r="CO850" s="69"/>
      <c r="CP850" s="68"/>
      <c r="CQ850" s="67"/>
      <c r="CR850" s="67"/>
      <c r="CS850" s="69"/>
      <c r="CT850" s="81"/>
      <c r="CU850" s="69"/>
      <c r="CV850" s="69"/>
      <c r="CW850" s="69"/>
      <c r="CX850" s="69"/>
      <c r="CY850" s="69"/>
      <c r="CZ850" s="69"/>
      <c r="DA850" s="69"/>
    </row>
    <row r="851" spans="2:105">
      <c r="B851" s="67"/>
      <c r="C851" s="67"/>
      <c r="D851" s="67"/>
      <c r="E851" s="69"/>
      <c r="F851" s="68"/>
      <c r="G851" s="67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69"/>
      <c r="AF851" s="69"/>
      <c r="AG851" s="69"/>
      <c r="AH851" s="80"/>
      <c r="AI851" s="80"/>
      <c r="AJ851" s="69"/>
      <c r="AK851" s="69"/>
      <c r="AL851" s="80"/>
      <c r="AM851" s="80"/>
      <c r="AN851" s="69"/>
      <c r="AO851" s="69"/>
      <c r="AP851" s="80"/>
      <c r="AQ851" s="80"/>
      <c r="AR851" s="69"/>
      <c r="AS851" s="69"/>
      <c r="AT851" s="80"/>
      <c r="AU851" s="80"/>
      <c r="AV851" s="69"/>
      <c r="AW851" s="69"/>
      <c r="AX851" s="80"/>
      <c r="AY851" s="80"/>
      <c r="AZ851" s="69"/>
      <c r="BA851" s="69"/>
      <c r="BB851" s="80"/>
      <c r="BC851" s="80"/>
      <c r="BD851" s="69"/>
      <c r="BE851" s="69"/>
      <c r="BF851" s="80"/>
      <c r="BG851" s="80"/>
      <c r="BH851" s="69"/>
      <c r="BI851" s="69"/>
      <c r="BJ851" s="80"/>
      <c r="BK851" s="80"/>
      <c r="BL851" s="69"/>
      <c r="BM851" s="69"/>
      <c r="BN851" s="80"/>
      <c r="BO851" s="80"/>
      <c r="BP851" s="69"/>
      <c r="BQ851" s="69"/>
      <c r="BR851" s="80"/>
      <c r="BS851" s="80"/>
      <c r="BT851" s="69"/>
      <c r="BU851" s="69"/>
      <c r="BV851" s="80"/>
      <c r="BW851" s="80"/>
      <c r="BX851" s="69"/>
      <c r="BY851" s="69"/>
      <c r="BZ851" s="80"/>
      <c r="CA851" s="80"/>
      <c r="CB851" s="69"/>
      <c r="CC851" s="69"/>
      <c r="CD851" s="80"/>
      <c r="CE851" s="80"/>
      <c r="CF851" s="69"/>
      <c r="CG851" s="69"/>
      <c r="CH851" s="69"/>
      <c r="CI851" s="69"/>
      <c r="CJ851" s="69"/>
      <c r="CK851" s="69"/>
      <c r="CL851" s="68"/>
      <c r="CM851" s="67"/>
      <c r="CN851" s="67"/>
      <c r="CO851" s="69"/>
      <c r="CP851" s="68"/>
      <c r="CQ851" s="67"/>
      <c r="CR851" s="67"/>
      <c r="CS851" s="69"/>
      <c r="CT851" s="81"/>
      <c r="CU851" s="69"/>
      <c r="CV851" s="69"/>
      <c r="CW851" s="69"/>
      <c r="CX851" s="69"/>
      <c r="CY851" s="69"/>
      <c r="CZ851" s="69"/>
      <c r="DA851" s="69"/>
    </row>
    <row r="852" spans="2:105">
      <c r="B852" s="67"/>
      <c r="C852" s="67"/>
      <c r="D852" s="67"/>
      <c r="E852" s="69"/>
      <c r="F852" s="68"/>
      <c r="G852" s="67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69"/>
      <c r="AF852" s="69"/>
      <c r="AG852" s="69"/>
      <c r="AH852" s="80"/>
      <c r="AI852" s="80"/>
      <c r="AJ852" s="69"/>
      <c r="AK852" s="69"/>
      <c r="AL852" s="80"/>
      <c r="AM852" s="80"/>
      <c r="AN852" s="69"/>
      <c r="AO852" s="69"/>
      <c r="AP852" s="80"/>
      <c r="AQ852" s="80"/>
      <c r="AR852" s="69"/>
      <c r="AS852" s="69"/>
      <c r="AT852" s="80"/>
      <c r="AU852" s="80"/>
      <c r="AV852" s="69"/>
      <c r="AW852" s="69"/>
      <c r="AX852" s="80"/>
      <c r="AY852" s="80"/>
      <c r="AZ852" s="69"/>
      <c r="BA852" s="69"/>
      <c r="BB852" s="80"/>
      <c r="BC852" s="80"/>
      <c r="BD852" s="69"/>
      <c r="BE852" s="69"/>
      <c r="BF852" s="80"/>
      <c r="BG852" s="80"/>
      <c r="BH852" s="69"/>
      <c r="BI852" s="69"/>
      <c r="BJ852" s="80"/>
      <c r="BK852" s="80"/>
      <c r="BL852" s="69"/>
      <c r="BM852" s="69"/>
      <c r="BN852" s="80"/>
      <c r="BO852" s="80"/>
      <c r="BP852" s="69"/>
      <c r="BQ852" s="69"/>
      <c r="BR852" s="80"/>
      <c r="BS852" s="80"/>
      <c r="BT852" s="69"/>
      <c r="BU852" s="69"/>
      <c r="BV852" s="80"/>
      <c r="BW852" s="80"/>
      <c r="BX852" s="69"/>
      <c r="BY852" s="69"/>
      <c r="BZ852" s="80"/>
      <c r="CA852" s="80"/>
      <c r="CB852" s="69"/>
      <c r="CC852" s="69"/>
      <c r="CD852" s="80"/>
      <c r="CE852" s="80"/>
      <c r="CF852" s="69"/>
      <c r="CG852" s="69"/>
      <c r="CH852" s="69"/>
      <c r="CI852" s="69"/>
      <c r="CJ852" s="69"/>
      <c r="CK852" s="69"/>
      <c r="CL852" s="68"/>
      <c r="CM852" s="67"/>
      <c r="CN852" s="67"/>
      <c r="CO852" s="69"/>
      <c r="CP852" s="68"/>
      <c r="CQ852" s="67"/>
      <c r="CR852" s="67"/>
      <c r="CS852" s="69"/>
      <c r="CT852" s="81"/>
      <c r="CU852" s="69"/>
      <c r="CV852" s="69"/>
      <c r="CW852" s="69"/>
      <c r="CX852" s="69"/>
      <c r="CY852" s="69"/>
      <c r="CZ852" s="69"/>
      <c r="DA852" s="69"/>
    </row>
    <row r="853" spans="2:105">
      <c r="B853" s="67"/>
      <c r="C853" s="67"/>
      <c r="D853" s="67"/>
      <c r="E853" s="69"/>
      <c r="F853" s="68"/>
      <c r="G853" s="67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69"/>
      <c r="AF853" s="69"/>
      <c r="AG853" s="69"/>
      <c r="AH853" s="80"/>
      <c r="AI853" s="80"/>
      <c r="AJ853" s="69"/>
      <c r="AK853" s="69"/>
      <c r="AL853" s="80"/>
      <c r="AM853" s="80"/>
      <c r="AN853" s="69"/>
      <c r="AO853" s="69"/>
      <c r="AP853" s="80"/>
      <c r="AQ853" s="80"/>
      <c r="AR853" s="69"/>
      <c r="AS853" s="69"/>
      <c r="AT853" s="80"/>
      <c r="AU853" s="80"/>
      <c r="AV853" s="69"/>
      <c r="AW853" s="69"/>
      <c r="AX853" s="80"/>
      <c r="AY853" s="80"/>
      <c r="AZ853" s="69"/>
      <c r="BA853" s="69"/>
      <c r="BB853" s="80"/>
      <c r="BC853" s="80"/>
      <c r="BD853" s="69"/>
      <c r="BE853" s="69"/>
      <c r="BF853" s="80"/>
      <c r="BG853" s="80"/>
      <c r="BH853" s="69"/>
      <c r="BI853" s="69"/>
      <c r="BJ853" s="80"/>
      <c r="BK853" s="80"/>
      <c r="BL853" s="69"/>
      <c r="BM853" s="69"/>
      <c r="BN853" s="80"/>
      <c r="BO853" s="80"/>
      <c r="BP853" s="69"/>
      <c r="BQ853" s="69"/>
      <c r="BR853" s="80"/>
      <c r="BS853" s="80"/>
      <c r="BT853" s="69"/>
      <c r="BU853" s="69"/>
      <c r="BV853" s="80"/>
      <c r="BW853" s="80"/>
      <c r="BX853" s="69"/>
      <c r="BY853" s="69"/>
      <c r="BZ853" s="80"/>
      <c r="CA853" s="80"/>
      <c r="CB853" s="69"/>
      <c r="CC853" s="69"/>
      <c r="CD853" s="80"/>
      <c r="CE853" s="80"/>
      <c r="CF853" s="69"/>
      <c r="CG853" s="69"/>
      <c r="CH853" s="69"/>
      <c r="CI853" s="69"/>
      <c r="CJ853" s="69"/>
      <c r="CK853" s="69"/>
      <c r="CL853" s="68"/>
      <c r="CM853" s="67"/>
      <c r="CN853" s="67"/>
      <c r="CO853" s="69"/>
      <c r="CP853" s="68"/>
      <c r="CQ853" s="67"/>
      <c r="CR853" s="67"/>
      <c r="CS853" s="69"/>
      <c r="CT853" s="81"/>
      <c r="CU853" s="69"/>
      <c r="CV853" s="69"/>
      <c r="CW853" s="69"/>
      <c r="CX853" s="69"/>
      <c r="CY853" s="69"/>
      <c r="CZ853" s="69"/>
      <c r="DA853" s="69"/>
    </row>
    <row r="854" spans="2:105">
      <c r="B854" s="67"/>
      <c r="C854" s="67"/>
      <c r="D854" s="67"/>
      <c r="E854" s="69"/>
      <c r="F854" s="68"/>
      <c r="G854" s="67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69"/>
      <c r="AF854" s="69"/>
      <c r="AG854" s="69"/>
      <c r="AH854" s="80"/>
      <c r="AI854" s="80"/>
      <c r="AJ854" s="69"/>
      <c r="AK854" s="69"/>
      <c r="AL854" s="80"/>
      <c r="AM854" s="80"/>
      <c r="AN854" s="69"/>
      <c r="AO854" s="69"/>
      <c r="AP854" s="80"/>
      <c r="AQ854" s="80"/>
      <c r="AR854" s="69"/>
      <c r="AS854" s="69"/>
      <c r="AT854" s="80"/>
      <c r="AU854" s="80"/>
      <c r="AV854" s="69"/>
      <c r="AW854" s="69"/>
      <c r="AX854" s="80"/>
      <c r="AY854" s="80"/>
      <c r="AZ854" s="69"/>
      <c r="BA854" s="69"/>
      <c r="BB854" s="80"/>
      <c r="BC854" s="80"/>
      <c r="BD854" s="69"/>
      <c r="BE854" s="69"/>
      <c r="BF854" s="80"/>
      <c r="BG854" s="80"/>
      <c r="BH854" s="69"/>
      <c r="BI854" s="69"/>
      <c r="BJ854" s="80"/>
      <c r="BK854" s="80"/>
      <c r="BL854" s="69"/>
      <c r="BM854" s="69"/>
      <c r="BN854" s="80"/>
      <c r="BO854" s="80"/>
      <c r="BP854" s="69"/>
      <c r="BQ854" s="69"/>
      <c r="BR854" s="80"/>
      <c r="BS854" s="80"/>
      <c r="BT854" s="69"/>
      <c r="BU854" s="69"/>
      <c r="BV854" s="80"/>
      <c r="BW854" s="80"/>
      <c r="BX854" s="69"/>
      <c r="BY854" s="69"/>
      <c r="BZ854" s="80"/>
      <c r="CA854" s="80"/>
      <c r="CB854" s="69"/>
      <c r="CC854" s="69"/>
      <c r="CD854" s="80"/>
      <c r="CE854" s="80"/>
      <c r="CF854" s="69"/>
      <c r="CG854" s="69"/>
      <c r="CH854" s="69"/>
      <c r="CI854" s="69"/>
      <c r="CJ854" s="69"/>
      <c r="CK854" s="69"/>
      <c r="CL854" s="68"/>
      <c r="CM854" s="67"/>
      <c r="CN854" s="67"/>
      <c r="CO854" s="69"/>
      <c r="CP854" s="68"/>
      <c r="CQ854" s="67"/>
      <c r="CR854" s="67"/>
      <c r="CS854" s="69"/>
      <c r="CT854" s="81"/>
      <c r="CU854" s="69"/>
      <c r="CV854" s="69"/>
      <c r="CW854" s="69"/>
      <c r="CX854" s="69"/>
      <c r="CY854" s="69"/>
      <c r="CZ854" s="69"/>
      <c r="DA854" s="69"/>
    </row>
    <row r="855" spans="2:105">
      <c r="B855" s="67"/>
      <c r="C855" s="67"/>
      <c r="D855" s="67"/>
      <c r="E855" s="69"/>
      <c r="F855" s="68"/>
      <c r="G855" s="67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69"/>
      <c r="AF855" s="69"/>
      <c r="AG855" s="69"/>
      <c r="AH855" s="80"/>
      <c r="AI855" s="80"/>
      <c r="AJ855" s="69"/>
      <c r="AK855" s="69"/>
      <c r="AL855" s="80"/>
      <c r="AM855" s="80"/>
      <c r="AN855" s="69"/>
      <c r="AO855" s="69"/>
      <c r="AP855" s="80"/>
      <c r="AQ855" s="80"/>
      <c r="AR855" s="69"/>
      <c r="AS855" s="69"/>
      <c r="AT855" s="80"/>
      <c r="AU855" s="80"/>
      <c r="AV855" s="69"/>
      <c r="AW855" s="69"/>
      <c r="AX855" s="80"/>
      <c r="AY855" s="80"/>
      <c r="AZ855" s="69"/>
      <c r="BA855" s="69"/>
      <c r="BB855" s="80"/>
      <c r="BC855" s="80"/>
      <c r="BD855" s="69"/>
      <c r="BE855" s="69"/>
      <c r="BF855" s="80"/>
      <c r="BG855" s="80"/>
      <c r="BH855" s="69"/>
      <c r="BI855" s="69"/>
      <c r="BJ855" s="80"/>
      <c r="BK855" s="80"/>
      <c r="BL855" s="69"/>
      <c r="BM855" s="69"/>
      <c r="BN855" s="80"/>
      <c r="BO855" s="80"/>
      <c r="BP855" s="69"/>
      <c r="BQ855" s="69"/>
      <c r="BR855" s="80"/>
      <c r="BS855" s="80"/>
      <c r="BT855" s="69"/>
      <c r="BU855" s="69"/>
      <c r="BV855" s="80"/>
      <c r="BW855" s="80"/>
      <c r="BX855" s="69"/>
      <c r="BY855" s="69"/>
      <c r="BZ855" s="80"/>
      <c r="CA855" s="80"/>
      <c r="CB855" s="69"/>
      <c r="CC855" s="69"/>
      <c r="CD855" s="80"/>
      <c r="CE855" s="80"/>
      <c r="CF855" s="69"/>
      <c r="CG855" s="69"/>
      <c r="CH855" s="69"/>
      <c r="CI855" s="69"/>
      <c r="CJ855" s="69"/>
      <c r="CK855" s="69"/>
      <c r="CL855" s="68"/>
      <c r="CM855" s="67"/>
      <c r="CN855" s="67"/>
      <c r="CO855" s="69"/>
      <c r="CP855" s="68"/>
      <c r="CQ855" s="67"/>
      <c r="CR855" s="67"/>
      <c r="CS855" s="69"/>
      <c r="CT855" s="81"/>
      <c r="CU855" s="69"/>
      <c r="CV855" s="69"/>
      <c r="CW855" s="69"/>
      <c r="CX855" s="69"/>
      <c r="CY855" s="69"/>
      <c r="CZ855" s="69"/>
      <c r="DA855" s="69"/>
    </row>
    <row r="856" spans="2:105">
      <c r="B856" s="67"/>
      <c r="C856" s="67"/>
      <c r="D856" s="67"/>
      <c r="E856" s="69"/>
      <c r="F856" s="68"/>
      <c r="G856" s="67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69"/>
      <c r="AF856" s="69"/>
      <c r="AG856" s="69"/>
      <c r="AH856" s="80"/>
      <c r="AI856" s="80"/>
      <c r="AJ856" s="69"/>
      <c r="AK856" s="69"/>
      <c r="AL856" s="80"/>
      <c r="AM856" s="80"/>
      <c r="AN856" s="69"/>
      <c r="AO856" s="69"/>
      <c r="AP856" s="80"/>
      <c r="AQ856" s="80"/>
      <c r="AR856" s="69"/>
      <c r="AS856" s="69"/>
      <c r="AT856" s="80"/>
      <c r="AU856" s="80"/>
      <c r="AV856" s="69"/>
      <c r="AW856" s="69"/>
      <c r="AX856" s="80"/>
      <c r="AY856" s="80"/>
      <c r="AZ856" s="69"/>
      <c r="BA856" s="69"/>
      <c r="BB856" s="80"/>
      <c r="BC856" s="80"/>
      <c r="BD856" s="69"/>
      <c r="BE856" s="69"/>
      <c r="BF856" s="80"/>
      <c r="BG856" s="80"/>
      <c r="BH856" s="69"/>
      <c r="BI856" s="69"/>
      <c r="BJ856" s="80"/>
      <c r="BK856" s="80"/>
      <c r="BL856" s="69"/>
      <c r="BM856" s="69"/>
      <c r="BN856" s="80"/>
      <c r="BO856" s="80"/>
      <c r="BP856" s="69"/>
      <c r="BQ856" s="69"/>
      <c r="BR856" s="80"/>
      <c r="BS856" s="80"/>
      <c r="BT856" s="69"/>
      <c r="BU856" s="69"/>
      <c r="BV856" s="80"/>
      <c r="BW856" s="80"/>
      <c r="BX856" s="69"/>
      <c r="BY856" s="69"/>
      <c r="BZ856" s="80"/>
      <c r="CA856" s="80"/>
      <c r="CB856" s="69"/>
      <c r="CC856" s="69"/>
      <c r="CD856" s="80"/>
      <c r="CE856" s="80"/>
      <c r="CF856" s="69"/>
      <c r="CG856" s="69"/>
      <c r="CH856" s="69"/>
      <c r="CI856" s="69"/>
      <c r="CJ856" s="69"/>
      <c r="CK856" s="69"/>
      <c r="CL856" s="68"/>
      <c r="CM856" s="67"/>
      <c r="CN856" s="67"/>
      <c r="CO856" s="69"/>
      <c r="CP856" s="68"/>
      <c r="CQ856" s="67"/>
      <c r="CR856" s="67"/>
      <c r="CS856" s="69"/>
      <c r="CT856" s="81"/>
      <c r="CU856" s="69"/>
      <c r="CV856" s="69"/>
      <c r="CW856" s="69"/>
      <c r="CX856" s="69"/>
      <c r="CY856" s="69"/>
      <c r="CZ856" s="69"/>
      <c r="DA856" s="69"/>
    </row>
    <row r="857" spans="2:105">
      <c r="B857" s="67"/>
      <c r="C857" s="67"/>
      <c r="D857" s="67"/>
      <c r="E857" s="69"/>
      <c r="F857" s="68"/>
      <c r="G857" s="67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69"/>
      <c r="AF857" s="69"/>
      <c r="AG857" s="69"/>
      <c r="AH857" s="80"/>
      <c r="AI857" s="80"/>
      <c r="AJ857" s="69"/>
      <c r="AK857" s="69"/>
      <c r="AL857" s="80"/>
      <c r="AM857" s="80"/>
      <c r="AN857" s="69"/>
      <c r="AO857" s="69"/>
      <c r="AP857" s="80"/>
      <c r="AQ857" s="80"/>
      <c r="AR857" s="69"/>
      <c r="AS857" s="69"/>
      <c r="AT857" s="80"/>
      <c r="AU857" s="80"/>
      <c r="AV857" s="69"/>
      <c r="AW857" s="69"/>
      <c r="AX857" s="80"/>
      <c r="AY857" s="80"/>
      <c r="AZ857" s="69"/>
      <c r="BA857" s="69"/>
      <c r="BB857" s="80"/>
      <c r="BC857" s="80"/>
      <c r="BD857" s="69"/>
      <c r="BE857" s="69"/>
      <c r="BF857" s="80"/>
      <c r="BG857" s="80"/>
      <c r="BH857" s="69"/>
      <c r="BI857" s="69"/>
      <c r="BJ857" s="80"/>
      <c r="BK857" s="80"/>
      <c r="BL857" s="69"/>
      <c r="BM857" s="69"/>
      <c r="BN857" s="80"/>
      <c r="BO857" s="80"/>
      <c r="BP857" s="69"/>
      <c r="BQ857" s="69"/>
      <c r="BR857" s="80"/>
      <c r="BS857" s="80"/>
      <c r="BT857" s="69"/>
      <c r="BU857" s="69"/>
      <c r="BV857" s="80"/>
      <c r="BW857" s="80"/>
      <c r="BX857" s="69"/>
      <c r="BY857" s="69"/>
      <c r="BZ857" s="80"/>
      <c r="CA857" s="80"/>
      <c r="CB857" s="69"/>
      <c r="CC857" s="69"/>
      <c r="CD857" s="80"/>
      <c r="CE857" s="80"/>
      <c r="CF857" s="69"/>
      <c r="CG857" s="69"/>
      <c r="CH857" s="69"/>
      <c r="CI857" s="69"/>
      <c r="CJ857" s="69"/>
      <c r="CK857" s="69"/>
      <c r="CL857" s="68"/>
      <c r="CM857" s="67"/>
      <c r="CN857" s="67"/>
      <c r="CO857" s="69"/>
      <c r="CP857" s="68"/>
      <c r="CQ857" s="67"/>
      <c r="CR857" s="67"/>
      <c r="CS857" s="69"/>
      <c r="CT857" s="81"/>
      <c r="CU857" s="69"/>
      <c r="CV857" s="69"/>
      <c r="CW857" s="69"/>
      <c r="CX857" s="69"/>
      <c r="CY857" s="69"/>
      <c r="CZ857" s="69"/>
      <c r="DA857" s="69"/>
    </row>
    <row r="858" spans="2:105">
      <c r="B858" s="67"/>
      <c r="C858" s="67"/>
      <c r="D858" s="67"/>
      <c r="E858" s="69"/>
      <c r="F858" s="68"/>
      <c r="G858" s="67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69"/>
      <c r="AF858" s="69"/>
      <c r="AG858" s="69"/>
      <c r="AH858" s="80"/>
      <c r="AI858" s="80"/>
      <c r="AJ858" s="69"/>
      <c r="AK858" s="69"/>
      <c r="AL858" s="80"/>
      <c r="AM858" s="80"/>
      <c r="AN858" s="69"/>
      <c r="AO858" s="69"/>
      <c r="AP858" s="80"/>
      <c r="AQ858" s="80"/>
      <c r="AR858" s="69"/>
      <c r="AS858" s="69"/>
      <c r="AT858" s="80"/>
      <c r="AU858" s="80"/>
      <c r="AV858" s="69"/>
      <c r="AW858" s="69"/>
      <c r="AX858" s="80"/>
      <c r="AY858" s="80"/>
      <c r="AZ858" s="69"/>
      <c r="BA858" s="69"/>
      <c r="BB858" s="80"/>
      <c r="BC858" s="80"/>
      <c r="BD858" s="69"/>
      <c r="BE858" s="69"/>
      <c r="BF858" s="80"/>
      <c r="BG858" s="80"/>
      <c r="BH858" s="69"/>
      <c r="BI858" s="69"/>
      <c r="BJ858" s="80"/>
      <c r="BK858" s="80"/>
      <c r="BL858" s="69"/>
      <c r="BM858" s="69"/>
      <c r="BN858" s="80"/>
      <c r="BO858" s="80"/>
      <c r="BP858" s="69"/>
      <c r="BQ858" s="69"/>
      <c r="BR858" s="80"/>
      <c r="BS858" s="80"/>
      <c r="BT858" s="69"/>
      <c r="BU858" s="69"/>
      <c r="BV858" s="80"/>
      <c r="BW858" s="80"/>
      <c r="BX858" s="69"/>
      <c r="BY858" s="69"/>
      <c r="BZ858" s="80"/>
      <c r="CA858" s="80"/>
      <c r="CB858" s="69"/>
      <c r="CC858" s="69"/>
      <c r="CD858" s="80"/>
      <c r="CE858" s="80"/>
      <c r="CF858" s="69"/>
      <c r="CG858" s="69"/>
      <c r="CH858" s="69"/>
      <c r="CI858" s="69"/>
      <c r="CJ858" s="69"/>
      <c r="CK858" s="69"/>
      <c r="CL858" s="68"/>
      <c r="CM858" s="67"/>
      <c r="CN858" s="67"/>
      <c r="CO858" s="69"/>
      <c r="CP858" s="68"/>
      <c r="CQ858" s="67"/>
      <c r="CR858" s="67"/>
      <c r="CS858" s="69"/>
      <c r="CT858" s="81"/>
      <c r="CU858" s="69"/>
      <c r="CV858" s="69"/>
      <c r="CW858" s="69"/>
      <c r="CX858" s="69"/>
      <c r="CY858" s="69"/>
      <c r="CZ858" s="69"/>
      <c r="DA858" s="69"/>
    </row>
    <row r="859" spans="2:105">
      <c r="B859" s="67"/>
      <c r="C859" s="67"/>
      <c r="D859" s="67"/>
      <c r="E859" s="69"/>
      <c r="F859" s="68"/>
      <c r="G859" s="67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69"/>
      <c r="AF859" s="69"/>
      <c r="AG859" s="69"/>
      <c r="AH859" s="80"/>
      <c r="AI859" s="80"/>
      <c r="AJ859" s="69"/>
      <c r="AK859" s="69"/>
      <c r="AL859" s="80"/>
      <c r="AM859" s="80"/>
      <c r="AN859" s="69"/>
      <c r="AO859" s="69"/>
      <c r="AP859" s="80"/>
      <c r="AQ859" s="80"/>
      <c r="AR859" s="69"/>
      <c r="AS859" s="69"/>
      <c r="AT859" s="80"/>
      <c r="AU859" s="80"/>
      <c r="AV859" s="69"/>
      <c r="AW859" s="69"/>
      <c r="AX859" s="80"/>
      <c r="AY859" s="80"/>
      <c r="AZ859" s="69"/>
      <c r="BA859" s="69"/>
      <c r="BB859" s="80"/>
      <c r="BC859" s="80"/>
      <c r="BD859" s="69"/>
      <c r="BE859" s="69"/>
      <c r="BF859" s="80"/>
      <c r="BG859" s="80"/>
      <c r="BH859" s="69"/>
      <c r="BI859" s="69"/>
      <c r="BJ859" s="80"/>
      <c r="BK859" s="80"/>
      <c r="BL859" s="69"/>
      <c r="BM859" s="69"/>
      <c r="BN859" s="80"/>
      <c r="BO859" s="80"/>
      <c r="BP859" s="69"/>
      <c r="BQ859" s="69"/>
      <c r="BR859" s="80"/>
      <c r="BS859" s="80"/>
      <c r="BT859" s="69"/>
      <c r="BU859" s="69"/>
      <c r="BV859" s="80"/>
      <c r="BW859" s="80"/>
      <c r="BX859" s="69"/>
      <c r="BY859" s="69"/>
      <c r="BZ859" s="80"/>
      <c r="CA859" s="80"/>
      <c r="CB859" s="69"/>
      <c r="CC859" s="69"/>
      <c r="CD859" s="80"/>
      <c r="CE859" s="80"/>
      <c r="CF859" s="69"/>
      <c r="CG859" s="69"/>
      <c r="CH859" s="69"/>
      <c r="CI859" s="69"/>
      <c r="CJ859" s="69"/>
      <c r="CK859" s="69"/>
      <c r="CL859" s="68"/>
      <c r="CM859" s="67"/>
      <c r="CN859" s="67"/>
      <c r="CO859" s="69"/>
      <c r="CP859" s="68"/>
      <c r="CQ859" s="67"/>
      <c r="CR859" s="67"/>
      <c r="CS859" s="69"/>
      <c r="CT859" s="81"/>
      <c r="CU859" s="69"/>
      <c r="CV859" s="69"/>
      <c r="CW859" s="69"/>
      <c r="CX859" s="69"/>
      <c r="CY859" s="69"/>
      <c r="CZ859" s="69"/>
      <c r="DA859" s="69"/>
    </row>
    <row r="860" spans="2:105">
      <c r="B860" s="67"/>
      <c r="C860" s="67"/>
      <c r="D860" s="67"/>
      <c r="E860" s="69"/>
      <c r="F860" s="68"/>
      <c r="G860" s="67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69"/>
      <c r="AF860" s="69"/>
      <c r="AG860" s="69"/>
      <c r="AH860" s="80"/>
      <c r="AI860" s="80"/>
      <c r="AJ860" s="69"/>
      <c r="AK860" s="69"/>
      <c r="AL860" s="80"/>
      <c r="AM860" s="80"/>
      <c r="AN860" s="69"/>
      <c r="AO860" s="69"/>
      <c r="AP860" s="80"/>
      <c r="AQ860" s="80"/>
      <c r="AR860" s="69"/>
      <c r="AS860" s="69"/>
      <c r="AT860" s="80"/>
      <c r="AU860" s="80"/>
      <c r="AV860" s="69"/>
      <c r="AW860" s="69"/>
      <c r="AX860" s="80"/>
      <c r="AY860" s="80"/>
      <c r="AZ860" s="69"/>
      <c r="BA860" s="69"/>
      <c r="BB860" s="80"/>
      <c r="BC860" s="80"/>
      <c r="BD860" s="69"/>
      <c r="BE860" s="69"/>
      <c r="BF860" s="80"/>
      <c r="BG860" s="80"/>
      <c r="BH860" s="69"/>
      <c r="BI860" s="69"/>
      <c r="BJ860" s="80"/>
      <c r="BK860" s="80"/>
      <c r="BL860" s="69"/>
      <c r="BM860" s="69"/>
      <c r="BN860" s="80"/>
      <c r="BO860" s="80"/>
      <c r="BP860" s="69"/>
      <c r="BQ860" s="69"/>
      <c r="BR860" s="80"/>
      <c r="BS860" s="80"/>
      <c r="BT860" s="69"/>
      <c r="BU860" s="69"/>
      <c r="BV860" s="80"/>
      <c r="BW860" s="80"/>
      <c r="BX860" s="69"/>
      <c r="BY860" s="69"/>
      <c r="BZ860" s="80"/>
      <c r="CA860" s="80"/>
      <c r="CB860" s="69"/>
      <c r="CC860" s="69"/>
      <c r="CD860" s="80"/>
      <c r="CE860" s="80"/>
      <c r="CF860" s="69"/>
      <c r="CG860" s="69"/>
      <c r="CH860" s="69"/>
      <c r="CI860" s="69"/>
      <c r="CJ860" s="69"/>
      <c r="CK860" s="69"/>
      <c r="CL860" s="68"/>
      <c r="CM860" s="67"/>
      <c r="CN860" s="67"/>
      <c r="CO860" s="69"/>
      <c r="CP860" s="68"/>
      <c r="CQ860" s="67"/>
      <c r="CR860" s="67"/>
      <c r="CS860" s="69"/>
      <c r="CT860" s="81"/>
      <c r="CU860" s="69"/>
      <c r="CV860" s="69"/>
      <c r="CW860" s="69"/>
      <c r="CX860" s="69"/>
      <c r="CY860" s="69"/>
      <c r="CZ860" s="69"/>
      <c r="DA860" s="69"/>
    </row>
    <row r="861" spans="2:105">
      <c r="B861" s="67"/>
      <c r="C861" s="67"/>
      <c r="D861" s="67"/>
      <c r="E861" s="69"/>
      <c r="F861" s="68"/>
      <c r="G861" s="67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69"/>
      <c r="AF861" s="69"/>
      <c r="AG861" s="69"/>
      <c r="AH861" s="80"/>
      <c r="AI861" s="80"/>
      <c r="AJ861" s="69"/>
      <c r="AK861" s="69"/>
      <c r="AL861" s="80"/>
      <c r="AM861" s="80"/>
      <c r="AN861" s="69"/>
      <c r="AO861" s="69"/>
      <c r="AP861" s="80"/>
      <c r="AQ861" s="80"/>
      <c r="AR861" s="69"/>
      <c r="AS861" s="69"/>
      <c r="AT861" s="80"/>
      <c r="AU861" s="80"/>
      <c r="AV861" s="69"/>
      <c r="AW861" s="69"/>
      <c r="AX861" s="80"/>
      <c r="AY861" s="80"/>
      <c r="AZ861" s="69"/>
      <c r="BA861" s="69"/>
      <c r="BB861" s="80"/>
      <c r="BC861" s="80"/>
      <c r="BD861" s="69"/>
      <c r="BE861" s="69"/>
      <c r="BF861" s="80"/>
      <c r="BG861" s="80"/>
      <c r="BH861" s="69"/>
      <c r="BI861" s="69"/>
      <c r="BJ861" s="80"/>
      <c r="BK861" s="80"/>
      <c r="BL861" s="69"/>
      <c r="BM861" s="69"/>
      <c r="BN861" s="80"/>
      <c r="BO861" s="80"/>
      <c r="BP861" s="69"/>
      <c r="BQ861" s="69"/>
      <c r="BR861" s="80"/>
      <c r="BS861" s="80"/>
      <c r="BT861" s="69"/>
      <c r="BU861" s="69"/>
      <c r="BV861" s="80"/>
      <c r="BW861" s="80"/>
      <c r="BX861" s="69"/>
      <c r="BY861" s="69"/>
      <c r="BZ861" s="80"/>
      <c r="CA861" s="80"/>
      <c r="CB861" s="69"/>
      <c r="CC861" s="69"/>
      <c r="CD861" s="80"/>
      <c r="CE861" s="80"/>
      <c r="CF861" s="69"/>
      <c r="CG861" s="69"/>
      <c r="CH861" s="69"/>
      <c r="CI861" s="69"/>
      <c r="CJ861" s="69"/>
      <c r="CK861" s="69"/>
      <c r="CL861" s="68"/>
      <c r="CM861" s="67"/>
      <c r="CN861" s="67"/>
      <c r="CO861" s="69"/>
      <c r="CP861" s="68"/>
      <c r="CQ861" s="67"/>
      <c r="CR861" s="67"/>
      <c r="CS861" s="69"/>
      <c r="CT861" s="81"/>
      <c r="CU861" s="69"/>
      <c r="CV861" s="69"/>
      <c r="CW861" s="69"/>
      <c r="CX861" s="69"/>
      <c r="CY861" s="69"/>
      <c r="CZ861" s="69"/>
      <c r="DA861" s="69"/>
    </row>
    <row r="862" spans="2:105">
      <c r="B862" s="67"/>
      <c r="C862" s="67"/>
      <c r="D862" s="67"/>
      <c r="E862" s="69"/>
      <c r="F862" s="68"/>
      <c r="G862" s="67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69"/>
      <c r="AF862" s="69"/>
      <c r="AG862" s="69"/>
      <c r="AH862" s="80"/>
      <c r="AI862" s="80"/>
      <c r="AJ862" s="69"/>
      <c r="AK862" s="69"/>
      <c r="AL862" s="80"/>
      <c r="AM862" s="80"/>
      <c r="AN862" s="69"/>
      <c r="AO862" s="69"/>
      <c r="AP862" s="80"/>
      <c r="AQ862" s="80"/>
      <c r="AR862" s="69"/>
      <c r="AS862" s="69"/>
      <c r="AT862" s="80"/>
      <c r="AU862" s="80"/>
      <c r="AV862" s="69"/>
      <c r="AW862" s="69"/>
      <c r="AX862" s="80"/>
      <c r="AY862" s="80"/>
      <c r="AZ862" s="69"/>
      <c r="BA862" s="69"/>
      <c r="BB862" s="80"/>
      <c r="BC862" s="80"/>
      <c r="BD862" s="69"/>
      <c r="BE862" s="69"/>
      <c r="BF862" s="80"/>
      <c r="BG862" s="80"/>
      <c r="BH862" s="69"/>
      <c r="BI862" s="69"/>
      <c r="BJ862" s="80"/>
      <c r="BK862" s="80"/>
      <c r="BL862" s="69"/>
      <c r="BM862" s="69"/>
      <c r="BN862" s="80"/>
      <c r="BO862" s="80"/>
      <c r="BP862" s="69"/>
      <c r="BQ862" s="69"/>
      <c r="BR862" s="80"/>
      <c r="BS862" s="80"/>
      <c r="BT862" s="69"/>
      <c r="BU862" s="69"/>
      <c r="BV862" s="80"/>
      <c r="BW862" s="80"/>
      <c r="BX862" s="69"/>
      <c r="BY862" s="69"/>
      <c r="BZ862" s="80"/>
      <c r="CA862" s="80"/>
      <c r="CB862" s="69"/>
      <c r="CC862" s="69"/>
      <c r="CD862" s="80"/>
      <c r="CE862" s="80"/>
      <c r="CF862" s="69"/>
      <c r="CG862" s="69"/>
      <c r="CH862" s="69"/>
      <c r="CI862" s="69"/>
      <c r="CJ862" s="69"/>
      <c r="CK862" s="69"/>
      <c r="CL862" s="68"/>
      <c r="CM862" s="67"/>
      <c r="CN862" s="67"/>
      <c r="CO862" s="69"/>
      <c r="CP862" s="68"/>
      <c r="CQ862" s="67"/>
      <c r="CR862" s="67"/>
      <c r="CS862" s="69"/>
      <c r="CT862" s="81"/>
      <c r="CU862" s="69"/>
      <c r="CV862" s="69"/>
      <c r="CW862" s="69"/>
      <c r="CX862" s="69"/>
      <c r="CY862" s="69"/>
      <c r="CZ862" s="69"/>
      <c r="DA862" s="69"/>
    </row>
    <row r="863" spans="2:105">
      <c r="B863" s="67"/>
      <c r="C863" s="67"/>
      <c r="D863" s="67"/>
      <c r="E863" s="69"/>
      <c r="F863" s="68"/>
      <c r="G863" s="67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69"/>
      <c r="AF863" s="69"/>
      <c r="AG863" s="69"/>
      <c r="AH863" s="80"/>
      <c r="AI863" s="80"/>
      <c r="AJ863" s="69"/>
      <c r="AK863" s="69"/>
      <c r="AL863" s="80"/>
      <c r="AM863" s="80"/>
      <c r="AN863" s="69"/>
      <c r="AO863" s="69"/>
      <c r="AP863" s="80"/>
      <c r="AQ863" s="80"/>
      <c r="AR863" s="69"/>
      <c r="AS863" s="69"/>
      <c r="AT863" s="80"/>
      <c r="AU863" s="80"/>
      <c r="AV863" s="69"/>
      <c r="AW863" s="69"/>
      <c r="AX863" s="80"/>
      <c r="AY863" s="80"/>
      <c r="AZ863" s="69"/>
      <c r="BA863" s="69"/>
      <c r="BB863" s="80"/>
      <c r="BC863" s="80"/>
      <c r="BD863" s="69"/>
      <c r="BE863" s="69"/>
      <c r="BF863" s="80"/>
      <c r="BG863" s="80"/>
      <c r="BH863" s="69"/>
      <c r="BI863" s="69"/>
      <c r="BJ863" s="80"/>
      <c r="BK863" s="80"/>
      <c r="BL863" s="69"/>
      <c r="BM863" s="69"/>
      <c r="BN863" s="80"/>
      <c r="BO863" s="80"/>
      <c r="BP863" s="69"/>
      <c r="BQ863" s="69"/>
      <c r="BR863" s="80"/>
      <c r="BS863" s="80"/>
      <c r="BT863" s="69"/>
      <c r="BU863" s="69"/>
      <c r="BV863" s="80"/>
      <c r="BW863" s="80"/>
      <c r="BX863" s="69"/>
      <c r="BY863" s="69"/>
      <c r="BZ863" s="80"/>
      <c r="CA863" s="80"/>
      <c r="CB863" s="69"/>
      <c r="CC863" s="69"/>
      <c r="CD863" s="80"/>
      <c r="CE863" s="80"/>
      <c r="CF863" s="69"/>
      <c r="CG863" s="69"/>
      <c r="CH863" s="69"/>
      <c r="CI863" s="69"/>
      <c r="CJ863" s="69"/>
      <c r="CK863" s="69"/>
      <c r="CL863" s="68"/>
      <c r="CM863" s="67"/>
      <c r="CN863" s="67"/>
      <c r="CO863" s="69"/>
      <c r="CP863" s="68"/>
      <c r="CQ863" s="67"/>
      <c r="CR863" s="67"/>
      <c r="CS863" s="69"/>
      <c r="CT863" s="81"/>
      <c r="CU863" s="69"/>
      <c r="CV863" s="69"/>
      <c r="CW863" s="69"/>
      <c r="CX863" s="69"/>
      <c r="CY863" s="69"/>
      <c r="CZ863" s="69"/>
      <c r="DA863" s="69"/>
    </row>
    <row r="864" spans="2:105">
      <c r="B864" s="67"/>
      <c r="C864" s="67"/>
      <c r="D864" s="67"/>
      <c r="E864" s="69"/>
      <c r="F864" s="68"/>
      <c r="G864" s="67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69"/>
      <c r="AF864" s="69"/>
      <c r="AG864" s="69"/>
      <c r="AH864" s="80"/>
      <c r="AI864" s="80"/>
      <c r="AJ864" s="69"/>
      <c r="AK864" s="69"/>
      <c r="AL864" s="80"/>
      <c r="AM864" s="80"/>
      <c r="AN864" s="69"/>
      <c r="AO864" s="69"/>
      <c r="AP864" s="80"/>
      <c r="AQ864" s="80"/>
      <c r="AR864" s="69"/>
      <c r="AS864" s="69"/>
      <c r="AT864" s="80"/>
      <c r="AU864" s="80"/>
      <c r="AV864" s="69"/>
      <c r="AW864" s="69"/>
      <c r="AX864" s="80"/>
      <c r="AY864" s="80"/>
      <c r="AZ864" s="69"/>
      <c r="BA864" s="69"/>
      <c r="BB864" s="80"/>
      <c r="BC864" s="80"/>
      <c r="BD864" s="69"/>
      <c r="BE864" s="69"/>
      <c r="BF864" s="80"/>
      <c r="BG864" s="80"/>
      <c r="BH864" s="69"/>
      <c r="BI864" s="69"/>
      <c r="BJ864" s="80"/>
      <c r="BK864" s="80"/>
      <c r="BL864" s="69"/>
      <c r="BM864" s="69"/>
      <c r="BN864" s="80"/>
      <c r="BO864" s="80"/>
      <c r="BP864" s="69"/>
      <c r="BQ864" s="69"/>
      <c r="BR864" s="80"/>
      <c r="BS864" s="80"/>
      <c r="BT864" s="69"/>
      <c r="BU864" s="69"/>
      <c r="BV864" s="80"/>
      <c r="BW864" s="80"/>
      <c r="BX864" s="69"/>
      <c r="BY864" s="69"/>
      <c r="BZ864" s="80"/>
      <c r="CA864" s="80"/>
      <c r="CB864" s="69"/>
      <c r="CC864" s="69"/>
      <c r="CD864" s="80"/>
      <c r="CE864" s="80"/>
      <c r="CF864" s="69"/>
      <c r="CG864" s="69"/>
      <c r="CH864" s="69"/>
      <c r="CI864" s="69"/>
      <c r="CJ864" s="69"/>
      <c r="CK864" s="69"/>
      <c r="CL864" s="68"/>
      <c r="CM864" s="67"/>
      <c r="CN864" s="67"/>
      <c r="CO864" s="69"/>
      <c r="CP864" s="68"/>
      <c r="CQ864" s="67"/>
      <c r="CR864" s="67"/>
      <c r="CS864" s="69"/>
      <c r="CT864" s="81"/>
      <c r="CU864" s="69"/>
      <c r="CV864" s="69"/>
      <c r="CW864" s="69"/>
      <c r="CX864" s="69"/>
      <c r="CY864" s="69"/>
      <c r="CZ864" s="69"/>
      <c r="DA864" s="69"/>
    </row>
    <row r="865" spans="2:105">
      <c r="B865" s="67"/>
      <c r="C865" s="67"/>
      <c r="D865" s="67"/>
      <c r="E865" s="69"/>
      <c r="F865" s="68"/>
      <c r="G865" s="67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69"/>
      <c r="AF865" s="69"/>
      <c r="AG865" s="69"/>
      <c r="AH865" s="80"/>
      <c r="AI865" s="80"/>
      <c r="AJ865" s="69"/>
      <c r="AK865" s="69"/>
      <c r="AL865" s="80"/>
      <c r="AM865" s="80"/>
      <c r="AN865" s="69"/>
      <c r="AO865" s="69"/>
      <c r="AP865" s="80"/>
      <c r="AQ865" s="80"/>
      <c r="AR865" s="69"/>
      <c r="AS865" s="69"/>
      <c r="AT865" s="80"/>
      <c r="AU865" s="80"/>
      <c r="AV865" s="69"/>
      <c r="AW865" s="69"/>
      <c r="AX865" s="80"/>
      <c r="AY865" s="80"/>
      <c r="AZ865" s="69"/>
      <c r="BA865" s="69"/>
      <c r="BB865" s="80"/>
      <c r="BC865" s="80"/>
      <c r="BD865" s="69"/>
      <c r="BE865" s="69"/>
      <c r="BF865" s="80"/>
      <c r="BG865" s="80"/>
      <c r="BH865" s="69"/>
      <c r="BI865" s="69"/>
      <c r="BJ865" s="80"/>
      <c r="BK865" s="80"/>
      <c r="BL865" s="69"/>
      <c r="BM865" s="69"/>
      <c r="BN865" s="80"/>
      <c r="BO865" s="80"/>
      <c r="BP865" s="69"/>
      <c r="BQ865" s="69"/>
      <c r="BR865" s="80"/>
      <c r="BS865" s="80"/>
      <c r="BT865" s="69"/>
      <c r="BU865" s="69"/>
      <c r="BV865" s="80"/>
      <c r="BW865" s="80"/>
      <c r="BX865" s="69"/>
      <c r="BY865" s="69"/>
      <c r="BZ865" s="80"/>
      <c r="CA865" s="80"/>
      <c r="CB865" s="69"/>
      <c r="CC865" s="69"/>
      <c r="CD865" s="80"/>
      <c r="CE865" s="80"/>
      <c r="CF865" s="69"/>
      <c r="CG865" s="69"/>
      <c r="CH865" s="69"/>
      <c r="CI865" s="69"/>
      <c r="CJ865" s="69"/>
      <c r="CK865" s="69"/>
      <c r="CL865" s="68"/>
      <c r="CM865" s="67"/>
      <c r="CN865" s="67"/>
      <c r="CO865" s="69"/>
      <c r="CP865" s="68"/>
      <c r="CQ865" s="67"/>
      <c r="CR865" s="67"/>
      <c r="CS865" s="69"/>
      <c r="CT865" s="81"/>
      <c r="CU865" s="69"/>
      <c r="CV865" s="69"/>
      <c r="CW865" s="69"/>
      <c r="CX865" s="69"/>
      <c r="CY865" s="69"/>
      <c r="CZ865" s="69"/>
      <c r="DA865" s="69"/>
    </row>
    <row r="866" spans="2:105">
      <c r="B866" s="67"/>
      <c r="C866" s="67"/>
      <c r="D866" s="67"/>
      <c r="E866" s="69"/>
      <c r="F866" s="68"/>
      <c r="G866" s="67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69"/>
      <c r="AF866" s="69"/>
      <c r="AG866" s="69"/>
      <c r="AH866" s="80"/>
      <c r="AI866" s="80"/>
      <c r="AJ866" s="69"/>
      <c r="AK866" s="69"/>
      <c r="AL866" s="80"/>
      <c r="AM866" s="80"/>
      <c r="AN866" s="69"/>
      <c r="AO866" s="69"/>
      <c r="AP866" s="80"/>
      <c r="AQ866" s="80"/>
      <c r="AR866" s="69"/>
      <c r="AS866" s="69"/>
      <c r="AT866" s="80"/>
      <c r="AU866" s="80"/>
      <c r="AV866" s="69"/>
      <c r="AW866" s="69"/>
      <c r="AX866" s="80"/>
      <c r="AY866" s="80"/>
      <c r="AZ866" s="69"/>
      <c r="BA866" s="69"/>
      <c r="BB866" s="80"/>
      <c r="BC866" s="80"/>
      <c r="BD866" s="69"/>
      <c r="BE866" s="69"/>
      <c r="BF866" s="80"/>
      <c r="BG866" s="80"/>
      <c r="BH866" s="69"/>
      <c r="BI866" s="69"/>
      <c r="BJ866" s="80"/>
      <c r="BK866" s="80"/>
      <c r="BL866" s="69"/>
      <c r="BM866" s="69"/>
      <c r="BN866" s="80"/>
      <c r="BO866" s="80"/>
      <c r="BP866" s="69"/>
      <c r="BQ866" s="69"/>
      <c r="BR866" s="80"/>
      <c r="BS866" s="80"/>
      <c r="BT866" s="69"/>
      <c r="BU866" s="69"/>
      <c r="BV866" s="80"/>
      <c r="BW866" s="80"/>
      <c r="BX866" s="69"/>
      <c r="BY866" s="69"/>
      <c r="BZ866" s="80"/>
      <c r="CA866" s="80"/>
      <c r="CB866" s="69"/>
      <c r="CC866" s="69"/>
      <c r="CD866" s="80"/>
      <c r="CE866" s="80"/>
      <c r="CF866" s="69"/>
      <c r="CG866" s="69"/>
      <c r="CH866" s="69"/>
      <c r="CI866" s="69"/>
      <c r="CJ866" s="69"/>
      <c r="CK866" s="69"/>
      <c r="CL866" s="68"/>
      <c r="CM866" s="67"/>
      <c r="CN866" s="67"/>
      <c r="CO866" s="69"/>
      <c r="CP866" s="68"/>
      <c r="CQ866" s="67"/>
      <c r="CR866" s="67"/>
      <c r="CS866" s="69"/>
      <c r="CT866" s="81"/>
      <c r="CU866" s="69"/>
      <c r="CV866" s="69"/>
      <c r="CW866" s="69"/>
      <c r="CX866" s="69"/>
      <c r="CY866" s="69"/>
      <c r="CZ866" s="69"/>
      <c r="DA866" s="69"/>
    </row>
    <row r="867" spans="2:105">
      <c r="B867" s="67"/>
      <c r="C867" s="67"/>
      <c r="D867" s="67"/>
      <c r="E867" s="69"/>
      <c r="F867" s="68"/>
      <c r="G867" s="67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69"/>
      <c r="AF867" s="69"/>
      <c r="AG867" s="69"/>
      <c r="AH867" s="80"/>
      <c r="AI867" s="80"/>
      <c r="AJ867" s="69"/>
      <c r="AK867" s="69"/>
      <c r="AL867" s="80"/>
      <c r="AM867" s="80"/>
      <c r="AN867" s="69"/>
      <c r="AO867" s="69"/>
      <c r="AP867" s="80"/>
      <c r="AQ867" s="80"/>
      <c r="AR867" s="69"/>
      <c r="AS867" s="69"/>
      <c r="AT867" s="80"/>
      <c r="AU867" s="80"/>
      <c r="AV867" s="69"/>
      <c r="AW867" s="69"/>
      <c r="AX867" s="80"/>
      <c r="AY867" s="80"/>
      <c r="AZ867" s="69"/>
      <c r="BA867" s="69"/>
      <c r="BB867" s="80"/>
      <c r="BC867" s="80"/>
      <c r="BD867" s="69"/>
      <c r="BE867" s="69"/>
      <c r="BF867" s="80"/>
      <c r="BG867" s="80"/>
      <c r="BH867" s="69"/>
      <c r="BI867" s="69"/>
      <c r="BJ867" s="80"/>
      <c r="BK867" s="80"/>
      <c r="BL867" s="69"/>
      <c r="BM867" s="69"/>
      <c r="BN867" s="80"/>
      <c r="BO867" s="80"/>
      <c r="BP867" s="69"/>
      <c r="BQ867" s="69"/>
      <c r="BR867" s="80"/>
      <c r="BS867" s="80"/>
      <c r="BT867" s="69"/>
      <c r="BU867" s="69"/>
      <c r="BV867" s="80"/>
      <c r="BW867" s="80"/>
      <c r="BX867" s="69"/>
      <c r="BY867" s="69"/>
      <c r="BZ867" s="80"/>
      <c r="CA867" s="80"/>
      <c r="CB867" s="69"/>
      <c r="CC867" s="69"/>
      <c r="CD867" s="80"/>
      <c r="CE867" s="80"/>
      <c r="CF867" s="69"/>
      <c r="CG867" s="69"/>
      <c r="CH867" s="69"/>
      <c r="CI867" s="69"/>
      <c r="CJ867" s="69"/>
      <c r="CK867" s="69"/>
      <c r="CL867" s="68"/>
      <c r="CM867" s="67"/>
      <c r="CN867" s="67"/>
      <c r="CO867" s="69"/>
      <c r="CP867" s="68"/>
      <c r="CQ867" s="67"/>
      <c r="CR867" s="67"/>
      <c r="CS867" s="69"/>
      <c r="CT867" s="81"/>
      <c r="CU867" s="69"/>
      <c r="CV867" s="69"/>
      <c r="CW867" s="69"/>
      <c r="CX867" s="69"/>
      <c r="CY867" s="69"/>
      <c r="CZ867" s="69"/>
      <c r="DA867" s="69"/>
    </row>
    <row r="868" spans="2:105">
      <c r="B868" s="67"/>
      <c r="C868" s="67"/>
      <c r="D868" s="67"/>
      <c r="E868" s="69"/>
      <c r="F868" s="68"/>
      <c r="G868" s="67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69"/>
      <c r="AF868" s="69"/>
      <c r="AG868" s="69"/>
      <c r="AH868" s="80"/>
      <c r="AI868" s="80"/>
      <c r="AJ868" s="69"/>
      <c r="AK868" s="69"/>
      <c r="AL868" s="80"/>
      <c r="AM868" s="80"/>
      <c r="AN868" s="69"/>
      <c r="AO868" s="69"/>
      <c r="AP868" s="80"/>
      <c r="AQ868" s="80"/>
      <c r="AR868" s="69"/>
      <c r="AS868" s="69"/>
      <c r="AT868" s="80"/>
      <c r="AU868" s="80"/>
      <c r="AV868" s="69"/>
      <c r="AW868" s="69"/>
      <c r="AX868" s="80"/>
      <c r="AY868" s="80"/>
      <c r="AZ868" s="69"/>
      <c r="BA868" s="69"/>
      <c r="BB868" s="80"/>
      <c r="BC868" s="80"/>
      <c r="BD868" s="69"/>
      <c r="BE868" s="69"/>
      <c r="BF868" s="80"/>
      <c r="BG868" s="80"/>
      <c r="BH868" s="69"/>
      <c r="BI868" s="69"/>
      <c r="BJ868" s="80"/>
      <c r="BK868" s="80"/>
      <c r="BL868" s="69"/>
      <c r="BM868" s="69"/>
      <c r="BN868" s="80"/>
      <c r="BO868" s="80"/>
      <c r="BP868" s="69"/>
      <c r="BQ868" s="69"/>
      <c r="BR868" s="80"/>
      <c r="BS868" s="80"/>
      <c r="BT868" s="69"/>
      <c r="BU868" s="69"/>
      <c r="BV868" s="80"/>
      <c r="BW868" s="80"/>
      <c r="BX868" s="69"/>
      <c r="BY868" s="69"/>
      <c r="BZ868" s="80"/>
      <c r="CA868" s="80"/>
      <c r="CB868" s="69"/>
      <c r="CC868" s="69"/>
      <c r="CD868" s="80"/>
      <c r="CE868" s="80"/>
      <c r="CF868" s="69"/>
      <c r="CG868" s="69"/>
      <c r="CH868" s="69"/>
      <c r="CI868" s="69"/>
      <c r="CJ868" s="69"/>
      <c r="CK868" s="69"/>
      <c r="CL868" s="68"/>
      <c r="CM868" s="67"/>
      <c r="CN868" s="67"/>
      <c r="CO868" s="69"/>
      <c r="CP868" s="68"/>
      <c r="CQ868" s="67"/>
      <c r="CR868" s="67"/>
      <c r="CS868" s="69"/>
      <c r="CT868" s="81"/>
      <c r="CU868" s="69"/>
      <c r="CV868" s="69"/>
      <c r="CW868" s="69"/>
      <c r="CX868" s="69"/>
      <c r="CY868" s="69"/>
      <c r="CZ868" s="69"/>
      <c r="DA868" s="69"/>
    </row>
    <row r="869" spans="2:105">
      <c r="B869" s="67"/>
      <c r="C869" s="67"/>
      <c r="D869" s="67"/>
      <c r="E869" s="69"/>
      <c r="F869" s="68"/>
      <c r="G869" s="67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69"/>
      <c r="AF869" s="69"/>
      <c r="AG869" s="69"/>
      <c r="AH869" s="80"/>
      <c r="AI869" s="80"/>
      <c r="AJ869" s="69"/>
      <c r="AK869" s="69"/>
      <c r="AL869" s="80"/>
      <c r="AM869" s="80"/>
      <c r="AN869" s="69"/>
      <c r="AO869" s="69"/>
      <c r="AP869" s="80"/>
      <c r="AQ869" s="80"/>
      <c r="AR869" s="69"/>
      <c r="AS869" s="69"/>
      <c r="AT869" s="80"/>
      <c r="AU869" s="80"/>
      <c r="AV869" s="69"/>
      <c r="AW869" s="69"/>
      <c r="AX869" s="80"/>
      <c r="AY869" s="80"/>
      <c r="AZ869" s="69"/>
      <c r="BA869" s="69"/>
      <c r="BB869" s="80"/>
      <c r="BC869" s="80"/>
      <c r="BD869" s="69"/>
      <c r="BE869" s="69"/>
      <c r="BF869" s="80"/>
      <c r="BG869" s="80"/>
      <c r="BH869" s="69"/>
      <c r="BI869" s="69"/>
      <c r="BJ869" s="80"/>
      <c r="BK869" s="80"/>
      <c r="BL869" s="69"/>
      <c r="BM869" s="69"/>
      <c r="BN869" s="80"/>
      <c r="BO869" s="80"/>
      <c r="BP869" s="69"/>
      <c r="BQ869" s="69"/>
      <c r="BR869" s="80"/>
      <c r="BS869" s="80"/>
      <c r="BT869" s="69"/>
      <c r="BU869" s="69"/>
      <c r="BV869" s="80"/>
      <c r="BW869" s="80"/>
      <c r="BX869" s="69"/>
      <c r="BY869" s="69"/>
      <c r="BZ869" s="80"/>
      <c r="CA869" s="80"/>
      <c r="CB869" s="69"/>
      <c r="CC869" s="69"/>
      <c r="CD869" s="80"/>
      <c r="CE869" s="80"/>
      <c r="CF869" s="69"/>
      <c r="CG869" s="69"/>
      <c r="CH869" s="69"/>
      <c r="CI869" s="69"/>
      <c r="CJ869" s="69"/>
      <c r="CK869" s="69"/>
      <c r="CL869" s="68"/>
      <c r="CM869" s="67"/>
      <c r="CN869" s="67"/>
      <c r="CO869" s="69"/>
      <c r="CP869" s="68"/>
      <c r="CQ869" s="67"/>
      <c r="CR869" s="67"/>
      <c r="CS869" s="69"/>
      <c r="CT869" s="81"/>
      <c r="CU869" s="69"/>
      <c r="CV869" s="69"/>
      <c r="CW869" s="69"/>
      <c r="CX869" s="69"/>
      <c r="CY869" s="69"/>
      <c r="CZ869" s="69"/>
      <c r="DA869" s="69"/>
    </row>
    <row r="870" spans="2:105">
      <c r="B870" s="67"/>
      <c r="C870" s="67"/>
      <c r="D870" s="67"/>
      <c r="E870" s="69"/>
      <c r="F870" s="68"/>
      <c r="G870" s="67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69"/>
      <c r="AF870" s="69"/>
      <c r="AG870" s="69"/>
      <c r="AH870" s="80"/>
      <c r="AI870" s="80"/>
      <c r="AJ870" s="69"/>
      <c r="AK870" s="69"/>
      <c r="AL870" s="80"/>
      <c r="AM870" s="80"/>
      <c r="AN870" s="69"/>
      <c r="AO870" s="69"/>
      <c r="AP870" s="80"/>
      <c r="AQ870" s="80"/>
      <c r="AR870" s="69"/>
      <c r="AS870" s="69"/>
      <c r="AT870" s="80"/>
      <c r="AU870" s="80"/>
      <c r="AV870" s="69"/>
      <c r="AW870" s="69"/>
      <c r="AX870" s="80"/>
      <c r="AY870" s="80"/>
      <c r="AZ870" s="69"/>
      <c r="BA870" s="69"/>
      <c r="BB870" s="80"/>
      <c r="BC870" s="80"/>
      <c r="BD870" s="69"/>
      <c r="BE870" s="69"/>
      <c r="BF870" s="80"/>
      <c r="BG870" s="80"/>
      <c r="BH870" s="69"/>
      <c r="BI870" s="69"/>
      <c r="BJ870" s="80"/>
      <c r="BK870" s="80"/>
      <c r="BL870" s="69"/>
      <c r="BM870" s="69"/>
      <c r="BN870" s="80"/>
      <c r="BO870" s="80"/>
      <c r="BP870" s="69"/>
      <c r="BQ870" s="69"/>
      <c r="BR870" s="80"/>
      <c r="BS870" s="80"/>
      <c r="BT870" s="69"/>
      <c r="BU870" s="69"/>
      <c r="BV870" s="80"/>
      <c r="BW870" s="80"/>
      <c r="BX870" s="69"/>
      <c r="BY870" s="69"/>
      <c r="BZ870" s="80"/>
      <c r="CA870" s="80"/>
      <c r="CB870" s="69"/>
      <c r="CC870" s="69"/>
      <c r="CD870" s="80"/>
      <c r="CE870" s="80"/>
      <c r="CF870" s="69"/>
      <c r="CG870" s="69"/>
      <c r="CH870" s="69"/>
      <c r="CI870" s="69"/>
      <c r="CJ870" s="69"/>
      <c r="CK870" s="69"/>
      <c r="CL870" s="68"/>
      <c r="CM870" s="67"/>
      <c r="CN870" s="67"/>
      <c r="CO870" s="69"/>
      <c r="CP870" s="68"/>
      <c r="CQ870" s="67"/>
      <c r="CR870" s="67"/>
      <c r="CS870" s="69"/>
      <c r="CT870" s="81"/>
      <c r="CU870" s="69"/>
      <c r="CV870" s="69"/>
      <c r="CW870" s="69"/>
      <c r="CX870" s="69"/>
      <c r="CY870" s="69"/>
      <c r="CZ870" s="69"/>
      <c r="DA870" s="69"/>
    </row>
    <row r="871" spans="2:105">
      <c r="B871" s="67"/>
      <c r="C871" s="67"/>
      <c r="D871" s="67"/>
      <c r="E871" s="69"/>
      <c r="F871" s="68"/>
      <c r="G871" s="67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69"/>
      <c r="AF871" s="69"/>
      <c r="AG871" s="69"/>
      <c r="AH871" s="80"/>
      <c r="AI871" s="80"/>
      <c r="AJ871" s="69"/>
      <c r="AK871" s="69"/>
      <c r="AL871" s="80"/>
      <c r="AM871" s="80"/>
      <c r="AN871" s="69"/>
      <c r="AO871" s="69"/>
      <c r="AP871" s="80"/>
      <c r="AQ871" s="80"/>
      <c r="AR871" s="69"/>
      <c r="AS871" s="69"/>
      <c r="AT871" s="80"/>
      <c r="AU871" s="80"/>
      <c r="AV871" s="69"/>
      <c r="AW871" s="69"/>
      <c r="AX871" s="80"/>
      <c r="AY871" s="80"/>
      <c r="AZ871" s="69"/>
      <c r="BA871" s="69"/>
      <c r="BB871" s="80"/>
      <c r="BC871" s="80"/>
      <c r="BD871" s="69"/>
      <c r="BE871" s="69"/>
      <c r="BF871" s="80"/>
      <c r="BG871" s="80"/>
      <c r="BH871" s="69"/>
      <c r="BI871" s="69"/>
      <c r="BJ871" s="80"/>
      <c r="BK871" s="80"/>
      <c r="BL871" s="69"/>
      <c r="BM871" s="69"/>
      <c r="BN871" s="80"/>
      <c r="BO871" s="80"/>
      <c r="BP871" s="69"/>
      <c r="BQ871" s="69"/>
      <c r="BR871" s="80"/>
      <c r="BS871" s="80"/>
      <c r="BT871" s="69"/>
      <c r="BU871" s="69"/>
      <c r="BV871" s="80"/>
      <c r="BW871" s="80"/>
      <c r="BX871" s="69"/>
      <c r="BY871" s="69"/>
      <c r="BZ871" s="80"/>
      <c r="CA871" s="80"/>
      <c r="CB871" s="69"/>
      <c r="CC871" s="69"/>
      <c r="CD871" s="80"/>
      <c r="CE871" s="80"/>
      <c r="CF871" s="69"/>
      <c r="CG871" s="69"/>
      <c r="CH871" s="69"/>
      <c r="CI871" s="69"/>
      <c r="CJ871" s="69"/>
      <c r="CK871" s="69"/>
      <c r="CL871" s="68"/>
      <c r="CM871" s="67"/>
      <c r="CN871" s="67"/>
      <c r="CO871" s="69"/>
      <c r="CP871" s="68"/>
      <c r="CQ871" s="67"/>
      <c r="CR871" s="67"/>
      <c r="CS871" s="69"/>
      <c r="CT871" s="81"/>
      <c r="CU871" s="69"/>
      <c r="CV871" s="69"/>
      <c r="CW871" s="69"/>
      <c r="CX871" s="69"/>
      <c r="CY871" s="69"/>
      <c r="CZ871" s="69"/>
      <c r="DA871" s="69"/>
    </row>
    <row r="872" spans="2:105">
      <c r="B872" s="67"/>
      <c r="C872" s="67"/>
      <c r="D872" s="67"/>
      <c r="E872" s="69"/>
      <c r="F872" s="68"/>
      <c r="G872" s="67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69"/>
      <c r="AF872" s="69"/>
      <c r="AG872" s="69"/>
      <c r="AH872" s="80"/>
      <c r="AI872" s="80"/>
      <c r="AJ872" s="69"/>
      <c r="AK872" s="69"/>
      <c r="AL872" s="80"/>
      <c r="AM872" s="80"/>
      <c r="AN872" s="69"/>
      <c r="AO872" s="69"/>
      <c r="AP872" s="80"/>
      <c r="AQ872" s="80"/>
      <c r="AR872" s="69"/>
      <c r="AS872" s="69"/>
      <c r="AT872" s="80"/>
      <c r="AU872" s="80"/>
      <c r="AV872" s="69"/>
      <c r="AW872" s="69"/>
      <c r="AX872" s="80"/>
      <c r="AY872" s="80"/>
      <c r="AZ872" s="69"/>
      <c r="BA872" s="69"/>
      <c r="BB872" s="80"/>
      <c r="BC872" s="80"/>
      <c r="BD872" s="69"/>
      <c r="BE872" s="69"/>
      <c r="BF872" s="80"/>
      <c r="BG872" s="80"/>
      <c r="BH872" s="69"/>
      <c r="BI872" s="69"/>
      <c r="BJ872" s="80"/>
      <c r="BK872" s="80"/>
      <c r="BL872" s="69"/>
      <c r="BM872" s="69"/>
      <c r="BN872" s="80"/>
      <c r="BO872" s="80"/>
      <c r="BP872" s="69"/>
      <c r="BQ872" s="69"/>
      <c r="BR872" s="80"/>
      <c r="BS872" s="80"/>
      <c r="BT872" s="69"/>
      <c r="BU872" s="69"/>
      <c r="BV872" s="80"/>
      <c r="BW872" s="80"/>
      <c r="BX872" s="69"/>
      <c r="BY872" s="69"/>
      <c r="BZ872" s="80"/>
      <c r="CA872" s="80"/>
      <c r="CB872" s="69"/>
      <c r="CC872" s="69"/>
      <c r="CD872" s="80"/>
      <c r="CE872" s="80"/>
      <c r="CF872" s="69"/>
      <c r="CG872" s="69"/>
      <c r="CH872" s="69"/>
      <c r="CI872" s="69"/>
      <c r="CJ872" s="69"/>
      <c r="CK872" s="69"/>
      <c r="CL872" s="68"/>
      <c r="CM872" s="67"/>
      <c r="CN872" s="67"/>
      <c r="CO872" s="69"/>
      <c r="CP872" s="68"/>
      <c r="CQ872" s="67"/>
      <c r="CR872" s="67"/>
      <c r="CS872" s="69"/>
      <c r="CT872" s="81"/>
      <c r="CU872" s="69"/>
      <c r="CV872" s="69"/>
      <c r="CW872" s="69"/>
      <c r="CX872" s="69"/>
      <c r="CY872" s="69"/>
      <c r="CZ872" s="69"/>
      <c r="DA872" s="69"/>
    </row>
    <row r="873" spans="2:105">
      <c r="B873" s="67"/>
      <c r="C873" s="67"/>
      <c r="D873" s="67"/>
      <c r="E873" s="69"/>
      <c r="F873" s="68"/>
      <c r="G873" s="67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69"/>
      <c r="AF873" s="69"/>
      <c r="AG873" s="69"/>
      <c r="AH873" s="80"/>
      <c r="AI873" s="80"/>
      <c r="AJ873" s="69"/>
      <c r="AK873" s="69"/>
      <c r="AL873" s="80"/>
      <c r="AM873" s="80"/>
      <c r="AN873" s="69"/>
      <c r="AO873" s="69"/>
      <c r="AP873" s="80"/>
      <c r="AQ873" s="80"/>
      <c r="AR873" s="69"/>
      <c r="AS873" s="69"/>
      <c r="AT873" s="80"/>
      <c r="AU873" s="80"/>
      <c r="AV873" s="69"/>
      <c r="AW873" s="69"/>
      <c r="AX873" s="80"/>
      <c r="AY873" s="80"/>
      <c r="AZ873" s="69"/>
      <c r="BA873" s="69"/>
      <c r="BB873" s="80"/>
      <c r="BC873" s="80"/>
      <c r="BD873" s="69"/>
      <c r="BE873" s="69"/>
      <c r="BF873" s="80"/>
      <c r="BG873" s="80"/>
      <c r="BH873" s="69"/>
      <c r="BI873" s="69"/>
      <c r="BJ873" s="80"/>
      <c r="BK873" s="80"/>
      <c r="BL873" s="69"/>
      <c r="BM873" s="69"/>
      <c r="BN873" s="80"/>
      <c r="BO873" s="80"/>
      <c r="BP873" s="69"/>
      <c r="BQ873" s="69"/>
      <c r="BR873" s="80"/>
      <c r="BS873" s="80"/>
      <c r="BT873" s="69"/>
      <c r="BU873" s="69"/>
      <c r="BV873" s="80"/>
      <c r="BW873" s="80"/>
      <c r="BX873" s="69"/>
      <c r="BY873" s="69"/>
      <c r="BZ873" s="80"/>
      <c r="CA873" s="80"/>
      <c r="CB873" s="69"/>
      <c r="CC873" s="69"/>
      <c r="CD873" s="80"/>
      <c r="CE873" s="80"/>
      <c r="CF873" s="69"/>
      <c r="CG873" s="69"/>
      <c r="CH873" s="69"/>
      <c r="CI873" s="69"/>
      <c r="CJ873" s="69"/>
      <c r="CK873" s="69"/>
      <c r="CL873" s="68"/>
      <c r="CM873" s="67"/>
      <c r="CN873" s="67"/>
      <c r="CO873" s="69"/>
      <c r="CP873" s="68"/>
      <c r="CQ873" s="67"/>
      <c r="CR873" s="67"/>
      <c r="CS873" s="69"/>
      <c r="CT873" s="81"/>
      <c r="CU873" s="69"/>
      <c r="CV873" s="69"/>
      <c r="CW873" s="69"/>
      <c r="CX873" s="69"/>
      <c r="CY873" s="69"/>
      <c r="CZ873" s="69"/>
      <c r="DA873" s="69"/>
    </row>
    <row r="874" spans="2:105">
      <c r="B874" s="67"/>
      <c r="C874" s="67"/>
      <c r="D874" s="67"/>
      <c r="E874" s="69"/>
      <c r="F874" s="68"/>
      <c r="G874" s="67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69"/>
      <c r="AF874" s="69"/>
      <c r="AG874" s="69"/>
      <c r="AH874" s="80"/>
      <c r="AI874" s="80"/>
      <c r="AJ874" s="69"/>
      <c r="AK874" s="69"/>
      <c r="AL874" s="80"/>
      <c r="AM874" s="80"/>
      <c r="AN874" s="69"/>
      <c r="AO874" s="69"/>
      <c r="AP874" s="80"/>
      <c r="AQ874" s="80"/>
      <c r="AR874" s="69"/>
      <c r="AS874" s="69"/>
      <c r="AT874" s="80"/>
      <c r="AU874" s="80"/>
      <c r="AV874" s="69"/>
      <c r="AW874" s="69"/>
      <c r="AX874" s="80"/>
      <c r="AY874" s="80"/>
      <c r="AZ874" s="69"/>
      <c r="BA874" s="69"/>
      <c r="BB874" s="80"/>
      <c r="BC874" s="80"/>
      <c r="BD874" s="69"/>
      <c r="BE874" s="69"/>
      <c r="BF874" s="80"/>
      <c r="BG874" s="80"/>
      <c r="BH874" s="69"/>
      <c r="BI874" s="69"/>
      <c r="BJ874" s="80"/>
      <c r="BK874" s="80"/>
      <c r="BL874" s="69"/>
      <c r="BM874" s="69"/>
      <c r="BN874" s="80"/>
      <c r="BO874" s="80"/>
      <c r="BP874" s="69"/>
      <c r="BQ874" s="69"/>
      <c r="BR874" s="80"/>
      <c r="BS874" s="80"/>
      <c r="BT874" s="69"/>
      <c r="BU874" s="69"/>
      <c r="BV874" s="80"/>
      <c r="BW874" s="80"/>
      <c r="BX874" s="69"/>
      <c r="BY874" s="69"/>
      <c r="BZ874" s="80"/>
      <c r="CA874" s="80"/>
      <c r="CB874" s="69"/>
      <c r="CC874" s="69"/>
      <c r="CD874" s="80"/>
      <c r="CE874" s="80"/>
      <c r="CF874" s="69"/>
      <c r="CG874" s="69"/>
      <c r="CH874" s="69"/>
      <c r="CI874" s="69"/>
      <c r="CJ874" s="69"/>
      <c r="CK874" s="69"/>
      <c r="CL874" s="68"/>
      <c r="CM874" s="67"/>
      <c r="CN874" s="67"/>
      <c r="CO874" s="69"/>
      <c r="CP874" s="68"/>
      <c r="CQ874" s="67"/>
      <c r="CR874" s="67"/>
      <c r="CS874" s="69"/>
      <c r="CT874" s="81"/>
      <c r="CU874" s="69"/>
      <c r="CV874" s="69"/>
      <c r="CW874" s="69"/>
      <c r="CX874" s="69"/>
      <c r="CY874" s="69"/>
      <c r="CZ874" s="69"/>
      <c r="DA874" s="69"/>
    </row>
    <row r="875" spans="2:105">
      <c r="B875" s="67"/>
      <c r="C875" s="67"/>
      <c r="D875" s="67"/>
      <c r="E875" s="69"/>
      <c r="F875" s="68"/>
      <c r="G875" s="67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69"/>
      <c r="AF875" s="69"/>
      <c r="AG875" s="69"/>
      <c r="AH875" s="80"/>
      <c r="AI875" s="80"/>
      <c r="AJ875" s="69"/>
      <c r="AK875" s="69"/>
      <c r="AL875" s="80"/>
      <c r="AM875" s="80"/>
      <c r="AN875" s="69"/>
      <c r="AO875" s="69"/>
      <c r="AP875" s="80"/>
      <c r="AQ875" s="80"/>
      <c r="AR875" s="69"/>
      <c r="AS875" s="69"/>
      <c r="AT875" s="80"/>
      <c r="AU875" s="80"/>
      <c r="AV875" s="69"/>
      <c r="AW875" s="69"/>
      <c r="AX875" s="80"/>
      <c r="AY875" s="80"/>
      <c r="AZ875" s="69"/>
      <c r="BA875" s="69"/>
      <c r="BB875" s="80"/>
      <c r="BC875" s="80"/>
      <c r="BD875" s="69"/>
      <c r="BE875" s="69"/>
      <c r="BF875" s="80"/>
      <c r="BG875" s="80"/>
      <c r="BH875" s="69"/>
      <c r="BI875" s="69"/>
      <c r="BJ875" s="80"/>
      <c r="BK875" s="80"/>
      <c r="BL875" s="69"/>
      <c r="BM875" s="69"/>
      <c r="BN875" s="80"/>
      <c r="BO875" s="80"/>
      <c r="BP875" s="69"/>
      <c r="BQ875" s="69"/>
      <c r="BR875" s="80"/>
      <c r="BS875" s="80"/>
      <c r="BT875" s="69"/>
      <c r="BU875" s="69"/>
      <c r="BV875" s="80"/>
      <c r="BW875" s="80"/>
      <c r="BX875" s="69"/>
      <c r="BY875" s="69"/>
      <c r="BZ875" s="80"/>
      <c r="CA875" s="80"/>
      <c r="CB875" s="69"/>
      <c r="CC875" s="69"/>
      <c r="CD875" s="80"/>
      <c r="CE875" s="80"/>
      <c r="CF875" s="69"/>
      <c r="CG875" s="69"/>
      <c r="CH875" s="69"/>
      <c r="CI875" s="69"/>
      <c r="CJ875" s="69"/>
      <c r="CK875" s="69"/>
      <c r="CL875" s="68"/>
      <c r="CM875" s="67"/>
      <c r="CN875" s="67"/>
      <c r="CO875" s="69"/>
      <c r="CP875" s="68"/>
      <c r="CQ875" s="67"/>
      <c r="CR875" s="67"/>
      <c r="CS875" s="69"/>
      <c r="CT875" s="81"/>
      <c r="CU875" s="69"/>
      <c r="CV875" s="69"/>
      <c r="CW875" s="69"/>
      <c r="CX875" s="69"/>
      <c r="CY875" s="69"/>
      <c r="CZ875" s="69"/>
      <c r="DA875" s="69"/>
    </row>
    <row r="876" spans="2:105">
      <c r="B876" s="67"/>
      <c r="C876" s="67"/>
      <c r="D876" s="67"/>
      <c r="E876" s="69"/>
      <c r="F876" s="68"/>
      <c r="G876" s="67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69"/>
      <c r="AF876" s="69"/>
      <c r="AG876" s="69"/>
      <c r="AH876" s="80"/>
      <c r="AI876" s="80"/>
      <c r="AJ876" s="69"/>
      <c r="AK876" s="69"/>
      <c r="AL876" s="80"/>
      <c r="AM876" s="80"/>
      <c r="AN876" s="69"/>
      <c r="AO876" s="69"/>
      <c r="AP876" s="80"/>
      <c r="AQ876" s="80"/>
      <c r="AR876" s="69"/>
      <c r="AS876" s="69"/>
      <c r="AT876" s="80"/>
      <c r="AU876" s="80"/>
      <c r="AV876" s="69"/>
      <c r="AW876" s="69"/>
      <c r="AX876" s="80"/>
      <c r="AY876" s="80"/>
      <c r="AZ876" s="69"/>
      <c r="BA876" s="69"/>
      <c r="BB876" s="80"/>
      <c r="BC876" s="80"/>
      <c r="BD876" s="69"/>
      <c r="BE876" s="69"/>
      <c r="BF876" s="80"/>
      <c r="BG876" s="80"/>
      <c r="BH876" s="69"/>
      <c r="BI876" s="69"/>
      <c r="BJ876" s="80"/>
      <c r="BK876" s="80"/>
      <c r="BL876" s="69"/>
      <c r="BM876" s="69"/>
      <c r="BN876" s="80"/>
      <c r="BO876" s="80"/>
      <c r="BP876" s="69"/>
      <c r="BQ876" s="69"/>
      <c r="BR876" s="80"/>
      <c r="BS876" s="80"/>
      <c r="BT876" s="69"/>
      <c r="BU876" s="69"/>
      <c r="BV876" s="80"/>
      <c r="BW876" s="80"/>
      <c r="BX876" s="69"/>
      <c r="BY876" s="69"/>
      <c r="BZ876" s="80"/>
      <c r="CA876" s="80"/>
      <c r="CB876" s="69"/>
      <c r="CC876" s="69"/>
      <c r="CD876" s="80"/>
      <c r="CE876" s="80"/>
      <c r="CF876" s="69"/>
      <c r="CG876" s="69"/>
      <c r="CH876" s="69"/>
      <c r="CI876" s="69"/>
      <c r="CJ876" s="69"/>
      <c r="CK876" s="69"/>
      <c r="CL876" s="68"/>
      <c r="CM876" s="67"/>
      <c r="CN876" s="67"/>
      <c r="CO876" s="69"/>
      <c r="CP876" s="68"/>
      <c r="CQ876" s="67"/>
      <c r="CR876" s="67"/>
      <c r="CS876" s="69"/>
      <c r="CT876" s="81"/>
      <c r="CU876" s="69"/>
      <c r="CV876" s="69"/>
      <c r="CW876" s="69"/>
      <c r="CX876" s="69"/>
      <c r="CY876" s="69"/>
      <c r="CZ876" s="69"/>
      <c r="DA876" s="69"/>
    </row>
    <row r="877" spans="2:105">
      <c r="B877" s="67"/>
      <c r="C877" s="67"/>
      <c r="D877" s="67"/>
      <c r="E877" s="69"/>
      <c r="F877" s="68"/>
      <c r="G877" s="67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69"/>
      <c r="AF877" s="69"/>
      <c r="AG877" s="69"/>
      <c r="AH877" s="80"/>
      <c r="AI877" s="80"/>
      <c r="AJ877" s="69"/>
      <c r="AK877" s="69"/>
      <c r="AL877" s="80"/>
      <c r="AM877" s="80"/>
      <c r="AN877" s="69"/>
      <c r="AO877" s="69"/>
      <c r="AP877" s="80"/>
      <c r="AQ877" s="80"/>
      <c r="AR877" s="69"/>
      <c r="AS877" s="69"/>
      <c r="AT877" s="80"/>
      <c r="AU877" s="80"/>
      <c r="AV877" s="69"/>
      <c r="AW877" s="69"/>
      <c r="AX877" s="80"/>
      <c r="AY877" s="80"/>
      <c r="AZ877" s="69"/>
      <c r="BA877" s="69"/>
      <c r="BB877" s="80"/>
      <c r="BC877" s="80"/>
      <c r="BD877" s="69"/>
      <c r="BE877" s="69"/>
      <c r="BF877" s="80"/>
      <c r="BG877" s="80"/>
      <c r="BH877" s="69"/>
      <c r="BI877" s="69"/>
      <c r="BJ877" s="80"/>
      <c r="BK877" s="80"/>
      <c r="BL877" s="69"/>
      <c r="BM877" s="69"/>
      <c r="BN877" s="80"/>
      <c r="BO877" s="80"/>
      <c r="BP877" s="69"/>
      <c r="BQ877" s="69"/>
      <c r="BR877" s="80"/>
      <c r="BS877" s="80"/>
      <c r="BT877" s="69"/>
      <c r="BU877" s="69"/>
      <c r="BV877" s="80"/>
      <c r="BW877" s="80"/>
      <c r="BX877" s="69"/>
      <c r="BY877" s="69"/>
      <c r="BZ877" s="80"/>
      <c r="CA877" s="80"/>
      <c r="CB877" s="69"/>
      <c r="CC877" s="69"/>
      <c r="CD877" s="80"/>
      <c r="CE877" s="80"/>
      <c r="CF877" s="69"/>
      <c r="CG877" s="69"/>
      <c r="CH877" s="69"/>
      <c r="CI877" s="69"/>
      <c r="CJ877" s="69"/>
      <c r="CK877" s="69"/>
      <c r="CL877" s="68"/>
      <c r="CM877" s="67"/>
      <c r="CN877" s="67"/>
      <c r="CO877" s="69"/>
      <c r="CP877" s="68"/>
      <c r="CQ877" s="67"/>
      <c r="CR877" s="67"/>
      <c r="CS877" s="69"/>
      <c r="CT877" s="81"/>
      <c r="CU877" s="69"/>
      <c r="CV877" s="69"/>
      <c r="CW877" s="69"/>
      <c r="CX877" s="69"/>
      <c r="CY877" s="69"/>
      <c r="CZ877" s="69"/>
      <c r="DA877" s="69"/>
    </row>
    <row r="878" spans="2:105">
      <c r="B878" s="67"/>
      <c r="C878" s="67"/>
      <c r="D878" s="67"/>
      <c r="E878" s="69"/>
      <c r="F878" s="68"/>
      <c r="G878" s="67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69"/>
      <c r="AF878" s="69"/>
      <c r="AG878" s="69"/>
      <c r="AH878" s="80"/>
      <c r="AI878" s="80"/>
      <c r="AJ878" s="69"/>
      <c r="AK878" s="69"/>
      <c r="AL878" s="80"/>
      <c r="AM878" s="80"/>
      <c r="AN878" s="69"/>
      <c r="AO878" s="69"/>
      <c r="AP878" s="80"/>
      <c r="AQ878" s="80"/>
      <c r="AR878" s="69"/>
      <c r="AS878" s="69"/>
      <c r="AT878" s="80"/>
      <c r="AU878" s="80"/>
      <c r="AV878" s="69"/>
      <c r="AW878" s="69"/>
      <c r="AX878" s="80"/>
      <c r="AY878" s="80"/>
      <c r="AZ878" s="69"/>
      <c r="BA878" s="69"/>
      <c r="BB878" s="80"/>
      <c r="BC878" s="80"/>
      <c r="BD878" s="69"/>
      <c r="BE878" s="69"/>
      <c r="BF878" s="80"/>
      <c r="BG878" s="80"/>
      <c r="BH878" s="69"/>
      <c r="BI878" s="69"/>
      <c r="BJ878" s="80"/>
      <c r="BK878" s="80"/>
      <c r="BL878" s="69"/>
      <c r="BM878" s="69"/>
      <c r="BN878" s="80"/>
      <c r="BO878" s="80"/>
      <c r="BP878" s="69"/>
      <c r="BQ878" s="69"/>
      <c r="BR878" s="80"/>
      <c r="BS878" s="80"/>
      <c r="BT878" s="69"/>
      <c r="BU878" s="69"/>
      <c r="BV878" s="80"/>
      <c r="BW878" s="80"/>
      <c r="BX878" s="69"/>
      <c r="BY878" s="69"/>
      <c r="BZ878" s="80"/>
      <c r="CA878" s="80"/>
      <c r="CB878" s="69"/>
      <c r="CC878" s="69"/>
      <c r="CD878" s="80"/>
      <c r="CE878" s="80"/>
      <c r="CF878" s="69"/>
      <c r="CG878" s="69"/>
      <c r="CH878" s="69"/>
      <c r="CI878" s="69"/>
      <c r="CJ878" s="69"/>
      <c r="CK878" s="69"/>
      <c r="CL878" s="68"/>
      <c r="CM878" s="67"/>
      <c r="CN878" s="67"/>
      <c r="CO878" s="69"/>
      <c r="CP878" s="68"/>
      <c r="CQ878" s="67"/>
      <c r="CR878" s="67"/>
      <c r="CS878" s="69"/>
      <c r="CT878" s="81"/>
      <c r="CU878" s="69"/>
      <c r="CV878" s="69"/>
      <c r="CW878" s="69"/>
      <c r="CX878" s="69"/>
      <c r="CY878" s="69"/>
      <c r="CZ878" s="69"/>
      <c r="DA878" s="69"/>
    </row>
    <row r="879" spans="2:105">
      <c r="B879" s="67"/>
      <c r="C879" s="67"/>
      <c r="D879" s="67"/>
      <c r="E879" s="69"/>
      <c r="F879" s="68"/>
      <c r="G879" s="67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69"/>
      <c r="AF879" s="69"/>
      <c r="AG879" s="69"/>
      <c r="AH879" s="80"/>
      <c r="AI879" s="80"/>
      <c r="AJ879" s="69"/>
      <c r="AK879" s="69"/>
      <c r="AL879" s="80"/>
      <c r="AM879" s="80"/>
      <c r="AN879" s="69"/>
      <c r="AO879" s="69"/>
      <c r="AP879" s="80"/>
      <c r="AQ879" s="80"/>
      <c r="AR879" s="69"/>
      <c r="AS879" s="69"/>
      <c r="AT879" s="80"/>
      <c r="AU879" s="80"/>
      <c r="AV879" s="69"/>
      <c r="AW879" s="69"/>
      <c r="AX879" s="80"/>
      <c r="AY879" s="80"/>
      <c r="AZ879" s="69"/>
      <c r="BA879" s="69"/>
      <c r="BB879" s="80"/>
      <c r="BC879" s="80"/>
      <c r="BD879" s="69"/>
      <c r="BE879" s="69"/>
      <c r="BF879" s="80"/>
      <c r="BG879" s="80"/>
      <c r="BH879" s="69"/>
      <c r="BI879" s="69"/>
      <c r="BJ879" s="80"/>
      <c r="BK879" s="80"/>
      <c r="BL879" s="69"/>
      <c r="BM879" s="69"/>
      <c r="BN879" s="80"/>
      <c r="BO879" s="80"/>
      <c r="BP879" s="69"/>
      <c r="BQ879" s="69"/>
      <c r="BR879" s="80"/>
      <c r="BS879" s="80"/>
      <c r="BT879" s="69"/>
      <c r="BU879" s="69"/>
      <c r="BV879" s="80"/>
      <c r="BW879" s="80"/>
      <c r="BX879" s="69"/>
      <c r="BY879" s="69"/>
      <c r="BZ879" s="80"/>
      <c r="CA879" s="80"/>
      <c r="CB879" s="69"/>
      <c r="CC879" s="69"/>
      <c r="CD879" s="80"/>
      <c r="CE879" s="80"/>
      <c r="CF879" s="69"/>
      <c r="CG879" s="69"/>
      <c r="CH879" s="69"/>
      <c r="CI879" s="69"/>
      <c r="CJ879" s="69"/>
      <c r="CK879" s="69"/>
      <c r="CL879" s="68"/>
      <c r="CM879" s="67"/>
      <c r="CN879" s="67"/>
      <c r="CO879" s="69"/>
      <c r="CP879" s="68"/>
      <c r="CQ879" s="67"/>
      <c r="CR879" s="67"/>
      <c r="CS879" s="69"/>
      <c r="CT879" s="81"/>
      <c r="CU879" s="69"/>
      <c r="CV879" s="69"/>
      <c r="CW879" s="69"/>
      <c r="CX879" s="69"/>
      <c r="CY879" s="69"/>
      <c r="CZ879" s="69"/>
      <c r="DA879" s="69"/>
    </row>
    <row r="880" spans="2:105">
      <c r="B880" s="67"/>
      <c r="C880" s="67"/>
      <c r="D880" s="67"/>
      <c r="E880" s="69"/>
      <c r="F880" s="68"/>
      <c r="G880" s="67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69"/>
      <c r="AF880" s="69"/>
      <c r="AG880" s="69"/>
      <c r="AH880" s="80"/>
      <c r="AI880" s="80"/>
      <c r="AJ880" s="69"/>
      <c r="AK880" s="69"/>
      <c r="AL880" s="80"/>
      <c r="AM880" s="80"/>
      <c r="AN880" s="69"/>
      <c r="AO880" s="69"/>
      <c r="AP880" s="80"/>
      <c r="AQ880" s="80"/>
      <c r="AR880" s="69"/>
      <c r="AS880" s="69"/>
      <c r="AT880" s="80"/>
      <c r="AU880" s="80"/>
      <c r="AV880" s="69"/>
      <c r="AW880" s="69"/>
      <c r="AX880" s="80"/>
      <c r="AY880" s="80"/>
      <c r="AZ880" s="69"/>
      <c r="BA880" s="69"/>
      <c r="BB880" s="80"/>
      <c r="BC880" s="80"/>
      <c r="BD880" s="69"/>
      <c r="BE880" s="69"/>
      <c r="BF880" s="80"/>
      <c r="BG880" s="80"/>
      <c r="BH880" s="69"/>
      <c r="BI880" s="69"/>
      <c r="BJ880" s="80"/>
      <c r="BK880" s="80"/>
      <c r="BL880" s="69"/>
      <c r="BM880" s="69"/>
      <c r="BN880" s="80"/>
      <c r="BO880" s="80"/>
      <c r="BP880" s="69"/>
      <c r="BQ880" s="69"/>
      <c r="BR880" s="80"/>
      <c r="BS880" s="80"/>
      <c r="BT880" s="69"/>
      <c r="BU880" s="69"/>
      <c r="BV880" s="80"/>
      <c r="BW880" s="80"/>
      <c r="BX880" s="69"/>
      <c r="BY880" s="69"/>
      <c r="BZ880" s="80"/>
      <c r="CA880" s="80"/>
      <c r="CB880" s="69"/>
      <c r="CC880" s="69"/>
      <c r="CD880" s="80"/>
      <c r="CE880" s="80"/>
      <c r="CF880" s="69"/>
      <c r="CG880" s="69"/>
      <c r="CH880" s="69"/>
      <c r="CI880" s="69"/>
      <c r="CJ880" s="69"/>
      <c r="CK880" s="69"/>
      <c r="CL880" s="68"/>
      <c r="CM880" s="67"/>
      <c r="CN880" s="67"/>
      <c r="CO880" s="69"/>
      <c r="CP880" s="68"/>
      <c r="CQ880" s="67"/>
      <c r="CR880" s="67"/>
      <c r="CS880" s="69"/>
      <c r="CT880" s="81"/>
      <c r="CU880" s="69"/>
      <c r="CV880" s="69"/>
      <c r="CW880" s="69"/>
      <c r="CX880" s="69"/>
      <c r="CY880" s="69"/>
      <c r="CZ880" s="69"/>
      <c r="DA880" s="69"/>
    </row>
    <row r="881" spans="2:105">
      <c r="B881" s="67"/>
      <c r="C881" s="67"/>
      <c r="D881" s="67"/>
      <c r="E881" s="69"/>
      <c r="F881" s="68"/>
      <c r="G881" s="67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69"/>
      <c r="AF881" s="69"/>
      <c r="AG881" s="69"/>
      <c r="AH881" s="80"/>
      <c r="AI881" s="80"/>
      <c r="AJ881" s="69"/>
      <c r="AK881" s="69"/>
      <c r="AL881" s="80"/>
      <c r="AM881" s="80"/>
      <c r="AN881" s="69"/>
      <c r="AO881" s="69"/>
      <c r="AP881" s="80"/>
      <c r="AQ881" s="80"/>
      <c r="AR881" s="69"/>
      <c r="AS881" s="69"/>
      <c r="AT881" s="80"/>
      <c r="AU881" s="80"/>
      <c r="AV881" s="69"/>
      <c r="AW881" s="69"/>
      <c r="AX881" s="80"/>
      <c r="AY881" s="80"/>
      <c r="AZ881" s="69"/>
      <c r="BA881" s="69"/>
      <c r="BB881" s="80"/>
      <c r="BC881" s="80"/>
      <c r="BD881" s="69"/>
      <c r="BE881" s="69"/>
      <c r="BF881" s="80"/>
      <c r="BG881" s="80"/>
      <c r="BH881" s="69"/>
      <c r="BI881" s="69"/>
      <c r="BJ881" s="80"/>
      <c r="BK881" s="80"/>
      <c r="BL881" s="69"/>
      <c r="BM881" s="69"/>
      <c r="BN881" s="80"/>
      <c r="BO881" s="80"/>
      <c r="BP881" s="69"/>
      <c r="BQ881" s="69"/>
      <c r="BR881" s="80"/>
      <c r="BS881" s="80"/>
      <c r="BT881" s="69"/>
      <c r="BU881" s="69"/>
      <c r="BV881" s="80"/>
      <c r="BW881" s="80"/>
      <c r="BX881" s="69"/>
      <c r="BY881" s="69"/>
      <c r="BZ881" s="80"/>
      <c r="CA881" s="80"/>
      <c r="CB881" s="69"/>
      <c r="CC881" s="69"/>
      <c r="CD881" s="80"/>
      <c r="CE881" s="80"/>
      <c r="CF881" s="69"/>
      <c r="CG881" s="69"/>
      <c r="CH881" s="69"/>
      <c r="CI881" s="69"/>
      <c r="CJ881" s="69"/>
      <c r="CK881" s="69"/>
      <c r="CL881" s="68"/>
      <c r="CM881" s="67"/>
      <c r="CN881" s="67"/>
      <c r="CO881" s="69"/>
      <c r="CP881" s="68"/>
      <c r="CQ881" s="67"/>
      <c r="CR881" s="67"/>
      <c r="CS881" s="69"/>
      <c r="CT881" s="81"/>
      <c r="CU881" s="69"/>
      <c r="CV881" s="69"/>
      <c r="CW881" s="69"/>
      <c r="CX881" s="69"/>
      <c r="CY881" s="69"/>
      <c r="CZ881" s="69"/>
      <c r="DA881" s="69"/>
    </row>
    <row r="882" spans="2:105">
      <c r="B882" s="67"/>
      <c r="C882" s="67"/>
      <c r="D882" s="67"/>
      <c r="E882" s="69"/>
      <c r="F882" s="68"/>
      <c r="G882" s="67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69"/>
      <c r="AF882" s="69"/>
      <c r="AG882" s="69"/>
      <c r="AH882" s="80"/>
      <c r="AI882" s="80"/>
      <c r="AJ882" s="69"/>
      <c r="AK882" s="69"/>
      <c r="AL882" s="80"/>
      <c r="AM882" s="80"/>
      <c r="AN882" s="69"/>
      <c r="AO882" s="69"/>
      <c r="AP882" s="80"/>
      <c r="AQ882" s="80"/>
      <c r="AR882" s="69"/>
      <c r="AS882" s="69"/>
      <c r="AT882" s="80"/>
      <c r="AU882" s="80"/>
      <c r="AV882" s="69"/>
      <c r="AW882" s="69"/>
      <c r="AX882" s="80"/>
      <c r="AY882" s="80"/>
      <c r="AZ882" s="69"/>
      <c r="BA882" s="69"/>
      <c r="BB882" s="80"/>
      <c r="BC882" s="80"/>
      <c r="BD882" s="69"/>
      <c r="BE882" s="69"/>
      <c r="BF882" s="80"/>
      <c r="BG882" s="80"/>
      <c r="BH882" s="69"/>
      <c r="BI882" s="69"/>
      <c r="BJ882" s="80"/>
      <c r="BK882" s="80"/>
      <c r="BL882" s="69"/>
      <c r="BM882" s="69"/>
      <c r="BN882" s="80"/>
      <c r="BO882" s="80"/>
      <c r="BP882" s="69"/>
      <c r="BQ882" s="69"/>
      <c r="BR882" s="80"/>
      <c r="BS882" s="80"/>
      <c r="BT882" s="69"/>
      <c r="BU882" s="69"/>
      <c r="BV882" s="80"/>
      <c r="BW882" s="80"/>
      <c r="BX882" s="69"/>
      <c r="BY882" s="69"/>
      <c r="BZ882" s="80"/>
      <c r="CA882" s="80"/>
      <c r="CB882" s="69"/>
      <c r="CC882" s="69"/>
      <c r="CD882" s="80"/>
      <c r="CE882" s="80"/>
      <c r="CF882" s="69"/>
      <c r="CG882" s="69"/>
      <c r="CH882" s="69"/>
      <c r="CI882" s="69"/>
      <c r="CJ882" s="69"/>
      <c r="CK882" s="69"/>
      <c r="CL882" s="68"/>
      <c r="CM882" s="67"/>
      <c r="CN882" s="67"/>
      <c r="CO882" s="69"/>
      <c r="CP882" s="68"/>
      <c r="CQ882" s="67"/>
      <c r="CR882" s="67"/>
      <c r="CS882" s="69"/>
      <c r="CT882" s="81"/>
      <c r="CU882" s="69"/>
      <c r="CV882" s="69"/>
      <c r="CW882" s="69"/>
      <c r="CX882" s="69"/>
      <c r="CY882" s="69"/>
      <c r="CZ882" s="69"/>
      <c r="DA882" s="69"/>
    </row>
    <row r="883" spans="2:105">
      <c r="B883" s="67"/>
      <c r="C883" s="67"/>
      <c r="D883" s="67"/>
      <c r="E883" s="69"/>
      <c r="F883" s="68"/>
      <c r="G883" s="67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69"/>
      <c r="AF883" s="69"/>
      <c r="AG883" s="69"/>
      <c r="AH883" s="80"/>
      <c r="AI883" s="80"/>
      <c r="AJ883" s="69"/>
      <c r="AK883" s="69"/>
      <c r="AL883" s="80"/>
      <c r="AM883" s="80"/>
      <c r="AN883" s="69"/>
      <c r="AO883" s="69"/>
      <c r="AP883" s="80"/>
      <c r="AQ883" s="80"/>
      <c r="AR883" s="69"/>
      <c r="AS883" s="69"/>
      <c r="AT883" s="80"/>
      <c r="AU883" s="80"/>
      <c r="AV883" s="69"/>
      <c r="AW883" s="69"/>
      <c r="AX883" s="80"/>
      <c r="AY883" s="80"/>
      <c r="AZ883" s="69"/>
      <c r="BA883" s="69"/>
      <c r="BB883" s="80"/>
      <c r="BC883" s="80"/>
      <c r="BD883" s="69"/>
      <c r="BE883" s="69"/>
      <c r="BF883" s="80"/>
      <c r="BG883" s="80"/>
      <c r="BH883" s="69"/>
      <c r="BI883" s="69"/>
      <c r="BJ883" s="80"/>
      <c r="BK883" s="80"/>
      <c r="BL883" s="69"/>
      <c r="BM883" s="69"/>
      <c r="BN883" s="80"/>
      <c r="BO883" s="80"/>
      <c r="BP883" s="69"/>
      <c r="BQ883" s="69"/>
      <c r="BR883" s="80"/>
      <c r="BS883" s="80"/>
      <c r="BT883" s="69"/>
      <c r="BU883" s="69"/>
      <c r="BV883" s="80"/>
      <c r="BW883" s="80"/>
      <c r="BX883" s="69"/>
      <c r="BY883" s="69"/>
      <c r="BZ883" s="80"/>
      <c r="CA883" s="80"/>
      <c r="CB883" s="69"/>
      <c r="CC883" s="69"/>
      <c r="CD883" s="80"/>
      <c r="CE883" s="80"/>
      <c r="CF883" s="69"/>
      <c r="CG883" s="69"/>
      <c r="CH883" s="69"/>
      <c r="CI883" s="69"/>
      <c r="CJ883" s="69"/>
      <c r="CK883" s="69"/>
      <c r="CL883" s="68"/>
      <c r="CM883" s="67"/>
      <c r="CN883" s="67"/>
      <c r="CO883" s="69"/>
      <c r="CP883" s="68"/>
      <c r="CQ883" s="67"/>
      <c r="CR883" s="67"/>
      <c r="CS883" s="69"/>
      <c r="CT883" s="81"/>
      <c r="CU883" s="69"/>
      <c r="CV883" s="69"/>
      <c r="CW883" s="69"/>
      <c r="CX883" s="69"/>
      <c r="CY883" s="69"/>
      <c r="CZ883" s="69"/>
      <c r="DA883" s="69"/>
    </row>
    <row r="884" spans="2:105">
      <c r="B884" s="67"/>
      <c r="C884" s="67"/>
      <c r="D884" s="67"/>
      <c r="E884" s="69"/>
      <c r="F884" s="68"/>
      <c r="G884" s="67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69"/>
      <c r="AF884" s="69"/>
      <c r="AG884" s="69"/>
      <c r="AH884" s="80"/>
      <c r="AI884" s="80"/>
      <c r="AJ884" s="69"/>
      <c r="AK884" s="69"/>
      <c r="AL884" s="80"/>
      <c r="AM884" s="80"/>
      <c r="AN884" s="69"/>
      <c r="AO884" s="69"/>
      <c r="AP884" s="80"/>
      <c r="AQ884" s="80"/>
      <c r="AR884" s="69"/>
      <c r="AS884" s="69"/>
      <c r="AT884" s="80"/>
      <c r="AU884" s="80"/>
      <c r="AV884" s="69"/>
      <c r="AW884" s="69"/>
      <c r="AX884" s="80"/>
      <c r="AY884" s="80"/>
      <c r="AZ884" s="69"/>
      <c r="BA884" s="69"/>
      <c r="BB884" s="80"/>
      <c r="BC884" s="80"/>
      <c r="BD884" s="69"/>
      <c r="BE884" s="69"/>
      <c r="BF884" s="80"/>
      <c r="BG884" s="80"/>
      <c r="BH884" s="69"/>
      <c r="BI884" s="69"/>
      <c r="BJ884" s="80"/>
      <c r="BK884" s="80"/>
      <c r="BL884" s="69"/>
      <c r="BM884" s="69"/>
      <c r="BN884" s="80"/>
      <c r="BO884" s="80"/>
      <c r="BP884" s="69"/>
      <c r="BQ884" s="69"/>
      <c r="BR884" s="80"/>
      <c r="BS884" s="80"/>
      <c r="BT884" s="69"/>
      <c r="BU884" s="69"/>
      <c r="BV884" s="80"/>
      <c r="BW884" s="80"/>
      <c r="BX884" s="69"/>
      <c r="BY884" s="69"/>
      <c r="BZ884" s="80"/>
      <c r="CA884" s="80"/>
      <c r="CB884" s="69"/>
      <c r="CC884" s="69"/>
      <c r="CD884" s="80"/>
      <c r="CE884" s="80"/>
      <c r="CF884" s="69"/>
      <c r="CG884" s="69"/>
      <c r="CH884" s="69"/>
      <c r="CI884" s="69"/>
      <c r="CJ884" s="69"/>
      <c r="CK884" s="69"/>
      <c r="CL884" s="68"/>
      <c r="CM884" s="67"/>
      <c r="CN884" s="67"/>
      <c r="CO884" s="69"/>
      <c r="CP884" s="68"/>
      <c r="CQ884" s="67"/>
      <c r="CR884" s="67"/>
      <c r="CS884" s="69"/>
      <c r="CT884" s="81"/>
      <c r="CU884" s="69"/>
      <c r="CV884" s="69"/>
      <c r="CW884" s="69"/>
      <c r="CX884" s="69"/>
      <c r="CY884" s="69"/>
      <c r="CZ884" s="69"/>
      <c r="DA884" s="69"/>
    </row>
    <row r="885" spans="2:105">
      <c r="B885" s="67"/>
      <c r="C885" s="67"/>
      <c r="D885" s="67"/>
      <c r="E885" s="69"/>
      <c r="F885" s="68"/>
      <c r="G885" s="67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69"/>
      <c r="AF885" s="69"/>
      <c r="AG885" s="69"/>
      <c r="AH885" s="80"/>
      <c r="AI885" s="80"/>
      <c r="AJ885" s="69"/>
      <c r="AK885" s="69"/>
      <c r="AL885" s="80"/>
      <c r="AM885" s="80"/>
      <c r="AN885" s="69"/>
      <c r="AO885" s="69"/>
      <c r="AP885" s="80"/>
      <c r="AQ885" s="80"/>
      <c r="AR885" s="69"/>
      <c r="AS885" s="69"/>
      <c r="AT885" s="80"/>
      <c r="AU885" s="80"/>
      <c r="AV885" s="69"/>
      <c r="AW885" s="69"/>
      <c r="AX885" s="80"/>
      <c r="AY885" s="80"/>
      <c r="AZ885" s="69"/>
      <c r="BA885" s="69"/>
      <c r="BB885" s="80"/>
      <c r="BC885" s="80"/>
      <c r="BD885" s="69"/>
      <c r="BE885" s="69"/>
      <c r="BF885" s="80"/>
      <c r="BG885" s="80"/>
      <c r="BH885" s="69"/>
      <c r="BI885" s="69"/>
      <c r="BJ885" s="80"/>
      <c r="BK885" s="80"/>
      <c r="BL885" s="69"/>
      <c r="BM885" s="69"/>
      <c r="BN885" s="80"/>
      <c r="BO885" s="80"/>
      <c r="BP885" s="69"/>
      <c r="BQ885" s="69"/>
      <c r="BR885" s="80"/>
      <c r="BS885" s="80"/>
      <c r="BT885" s="69"/>
      <c r="BU885" s="69"/>
      <c r="BV885" s="80"/>
      <c r="BW885" s="80"/>
      <c r="BX885" s="69"/>
      <c r="BY885" s="69"/>
      <c r="BZ885" s="80"/>
      <c r="CA885" s="80"/>
      <c r="CB885" s="69"/>
      <c r="CC885" s="69"/>
      <c r="CD885" s="80"/>
      <c r="CE885" s="80"/>
      <c r="CF885" s="69"/>
      <c r="CG885" s="69"/>
      <c r="CH885" s="69"/>
      <c r="CI885" s="69"/>
      <c r="CJ885" s="69"/>
      <c r="CK885" s="69"/>
      <c r="CL885" s="68"/>
      <c r="CM885" s="67"/>
      <c r="CN885" s="67"/>
      <c r="CO885" s="69"/>
      <c r="CP885" s="68"/>
      <c r="CQ885" s="67"/>
      <c r="CR885" s="67"/>
      <c r="CS885" s="69"/>
      <c r="CT885" s="81"/>
      <c r="CU885" s="69"/>
      <c r="CV885" s="69"/>
      <c r="CW885" s="69"/>
      <c r="CX885" s="69"/>
      <c r="CY885" s="69"/>
      <c r="CZ885" s="69"/>
      <c r="DA885" s="69"/>
    </row>
    <row r="886" spans="2:105">
      <c r="B886" s="67"/>
      <c r="C886" s="67"/>
      <c r="D886" s="67"/>
      <c r="E886" s="69"/>
      <c r="F886" s="68"/>
      <c r="G886" s="67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69"/>
      <c r="AF886" s="69"/>
      <c r="AG886" s="69"/>
      <c r="AH886" s="80"/>
      <c r="AI886" s="80"/>
      <c r="AJ886" s="69"/>
      <c r="AK886" s="69"/>
      <c r="AL886" s="80"/>
      <c r="AM886" s="80"/>
      <c r="AN886" s="69"/>
      <c r="AO886" s="69"/>
      <c r="AP886" s="80"/>
      <c r="AQ886" s="80"/>
      <c r="AR886" s="69"/>
      <c r="AS886" s="69"/>
      <c r="AT886" s="80"/>
      <c r="AU886" s="80"/>
      <c r="AV886" s="69"/>
      <c r="AW886" s="69"/>
      <c r="AX886" s="80"/>
      <c r="AY886" s="80"/>
      <c r="AZ886" s="69"/>
      <c r="BA886" s="69"/>
      <c r="BB886" s="80"/>
      <c r="BC886" s="80"/>
      <c r="BD886" s="69"/>
      <c r="BE886" s="69"/>
      <c r="BF886" s="80"/>
      <c r="BG886" s="80"/>
      <c r="BH886" s="69"/>
      <c r="BI886" s="69"/>
      <c r="BJ886" s="80"/>
      <c r="BK886" s="80"/>
      <c r="BL886" s="69"/>
      <c r="BM886" s="69"/>
      <c r="BN886" s="80"/>
      <c r="BO886" s="80"/>
      <c r="BP886" s="69"/>
      <c r="BQ886" s="69"/>
      <c r="BR886" s="80"/>
      <c r="BS886" s="80"/>
      <c r="BT886" s="69"/>
      <c r="BU886" s="69"/>
      <c r="BV886" s="80"/>
      <c r="BW886" s="80"/>
      <c r="BX886" s="69"/>
      <c r="BY886" s="69"/>
      <c r="BZ886" s="80"/>
      <c r="CA886" s="80"/>
      <c r="CB886" s="69"/>
      <c r="CC886" s="69"/>
      <c r="CD886" s="80"/>
      <c r="CE886" s="80"/>
      <c r="CF886" s="69"/>
      <c r="CG886" s="69"/>
      <c r="CH886" s="69"/>
      <c r="CI886" s="69"/>
      <c r="CJ886" s="69"/>
      <c r="CK886" s="69"/>
      <c r="CL886" s="68"/>
      <c r="CM886" s="67"/>
      <c r="CN886" s="67"/>
      <c r="CO886" s="69"/>
      <c r="CP886" s="68"/>
      <c r="CQ886" s="67"/>
      <c r="CR886" s="67"/>
      <c r="CS886" s="69"/>
      <c r="CT886" s="81"/>
      <c r="CU886" s="69"/>
      <c r="CV886" s="69"/>
      <c r="CW886" s="69"/>
      <c r="CX886" s="69"/>
      <c r="CY886" s="69"/>
      <c r="CZ886" s="69"/>
      <c r="DA886" s="69"/>
    </row>
    <row r="887" spans="2:105">
      <c r="B887" s="67"/>
      <c r="C887" s="67"/>
      <c r="D887" s="67"/>
      <c r="E887" s="69"/>
      <c r="F887" s="68"/>
      <c r="G887" s="67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69"/>
      <c r="AF887" s="69"/>
      <c r="AG887" s="69"/>
      <c r="AH887" s="80"/>
      <c r="AI887" s="80"/>
      <c r="AJ887" s="69"/>
      <c r="AK887" s="69"/>
      <c r="AL887" s="80"/>
      <c r="AM887" s="80"/>
      <c r="AN887" s="69"/>
      <c r="AO887" s="69"/>
      <c r="AP887" s="80"/>
      <c r="AQ887" s="80"/>
      <c r="AR887" s="69"/>
      <c r="AS887" s="69"/>
      <c r="AT887" s="80"/>
      <c r="AU887" s="80"/>
      <c r="AV887" s="69"/>
      <c r="AW887" s="69"/>
      <c r="AX887" s="80"/>
      <c r="AY887" s="80"/>
      <c r="AZ887" s="69"/>
      <c r="BA887" s="69"/>
      <c r="BB887" s="80"/>
      <c r="BC887" s="80"/>
      <c r="BD887" s="69"/>
      <c r="BE887" s="69"/>
      <c r="BF887" s="80"/>
      <c r="BG887" s="80"/>
      <c r="BH887" s="69"/>
      <c r="BI887" s="69"/>
      <c r="BJ887" s="80"/>
      <c r="BK887" s="80"/>
      <c r="BL887" s="69"/>
      <c r="BM887" s="69"/>
      <c r="BN887" s="80"/>
      <c r="BO887" s="80"/>
      <c r="BP887" s="69"/>
      <c r="BQ887" s="69"/>
      <c r="BR887" s="80"/>
      <c r="BS887" s="80"/>
      <c r="BT887" s="69"/>
      <c r="BU887" s="69"/>
      <c r="BV887" s="80"/>
      <c r="BW887" s="80"/>
      <c r="BX887" s="69"/>
      <c r="BY887" s="69"/>
      <c r="BZ887" s="80"/>
      <c r="CA887" s="80"/>
      <c r="CB887" s="69"/>
      <c r="CC887" s="69"/>
      <c r="CD887" s="80"/>
      <c r="CE887" s="80"/>
      <c r="CF887" s="69"/>
      <c r="CG887" s="69"/>
      <c r="CH887" s="69"/>
      <c r="CI887" s="69"/>
      <c r="CJ887" s="69"/>
      <c r="CK887" s="69"/>
      <c r="CL887" s="68"/>
      <c r="CM887" s="67"/>
      <c r="CN887" s="67"/>
      <c r="CO887" s="69"/>
      <c r="CP887" s="68"/>
      <c r="CQ887" s="67"/>
      <c r="CR887" s="67"/>
      <c r="CS887" s="69"/>
      <c r="CT887" s="81"/>
      <c r="CU887" s="69"/>
      <c r="CV887" s="69"/>
      <c r="CW887" s="69"/>
      <c r="CX887" s="69"/>
      <c r="CY887" s="69"/>
      <c r="CZ887" s="69"/>
      <c r="DA887" s="69"/>
    </row>
    <row r="888" spans="2:105">
      <c r="B888" s="67"/>
      <c r="C888" s="67"/>
      <c r="D888" s="67"/>
      <c r="E888" s="69"/>
      <c r="F888" s="68"/>
      <c r="G888" s="67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69"/>
      <c r="AF888" s="69"/>
      <c r="AG888" s="69"/>
      <c r="AH888" s="80"/>
      <c r="AI888" s="80"/>
      <c r="AJ888" s="69"/>
      <c r="AK888" s="69"/>
      <c r="AL888" s="80"/>
      <c r="AM888" s="80"/>
      <c r="AN888" s="69"/>
      <c r="AO888" s="69"/>
      <c r="AP888" s="80"/>
      <c r="AQ888" s="80"/>
      <c r="AR888" s="69"/>
      <c r="AS888" s="69"/>
      <c r="AT888" s="80"/>
      <c r="AU888" s="80"/>
      <c r="AV888" s="69"/>
      <c r="AW888" s="69"/>
      <c r="AX888" s="80"/>
      <c r="AY888" s="80"/>
      <c r="AZ888" s="69"/>
      <c r="BA888" s="69"/>
      <c r="BB888" s="80"/>
      <c r="BC888" s="80"/>
      <c r="BD888" s="69"/>
      <c r="BE888" s="69"/>
      <c r="BF888" s="80"/>
      <c r="BG888" s="80"/>
      <c r="BH888" s="69"/>
      <c r="BI888" s="69"/>
      <c r="BJ888" s="80"/>
      <c r="BK888" s="80"/>
      <c r="BL888" s="69"/>
      <c r="BM888" s="69"/>
      <c r="BN888" s="80"/>
      <c r="BO888" s="80"/>
      <c r="BP888" s="69"/>
      <c r="BQ888" s="69"/>
      <c r="BR888" s="80"/>
      <c r="BS888" s="80"/>
      <c r="BT888" s="69"/>
      <c r="BU888" s="69"/>
      <c r="BV888" s="80"/>
      <c r="BW888" s="80"/>
      <c r="BX888" s="69"/>
      <c r="BY888" s="69"/>
      <c r="BZ888" s="80"/>
      <c r="CA888" s="80"/>
      <c r="CB888" s="69"/>
      <c r="CC888" s="69"/>
      <c r="CD888" s="80"/>
      <c r="CE888" s="80"/>
      <c r="CF888" s="69"/>
      <c r="CG888" s="69"/>
      <c r="CH888" s="69"/>
      <c r="CI888" s="69"/>
      <c r="CJ888" s="69"/>
      <c r="CK888" s="69"/>
      <c r="CL888" s="68"/>
      <c r="CM888" s="67"/>
      <c r="CN888" s="67"/>
      <c r="CO888" s="69"/>
      <c r="CP888" s="68"/>
      <c r="CQ888" s="67"/>
      <c r="CR888" s="67"/>
      <c r="CS888" s="69"/>
      <c r="CT888" s="81"/>
      <c r="CU888" s="69"/>
      <c r="CV888" s="69"/>
      <c r="CW888" s="69"/>
      <c r="CX888" s="69"/>
      <c r="CY888" s="69"/>
      <c r="CZ888" s="69"/>
      <c r="DA888" s="69"/>
    </row>
    <row r="889" spans="2:105">
      <c r="B889" s="67"/>
      <c r="C889" s="67"/>
      <c r="D889" s="67"/>
      <c r="E889" s="69"/>
      <c r="F889" s="68"/>
      <c r="G889" s="67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69"/>
      <c r="AF889" s="69"/>
      <c r="AG889" s="69"/>
      <c r="AH889" s="80"/>
      <c r="AI889" s="80"/>
      <c r="AJ889" s="69"/>
      <c r="AK889" s="69"/>
      <c r="AL889" s="80"/>
      <c r="AM889" s="80"/>
      <c r="AN889" s="69"/>
      <c r="AO889" s="69"/>
      <c r="AP889" s="80"/>
      <c r="AQ889" s="80"/>
      <c r="AR889" s="69"/>
      <c r="AS889" s="69"/>
      <c r="AT889" s="80"/>
      <c r="AU889" s="80"/>
      <c r="AV889" s="69"/>
      <c r="AW889" s="69"/>
      <c r="AX889" s="80"/>
      <c r="AY889" s="80"/>
      <c r="AZ889" s="69"/>
      <c r="BA889" s="69"/>
      <c r="BB889" s="80"/>
      <c r="BC889" s="80"/>
      <c r="BD889" s="69"/>
      <c r="BE889" s="69"/>
      <c r="BF889" s="80"/>
      <c r="BG889" s="80"/>
      <c r="BH889" s="69"/>
      <c r="BI889" s="69"/>
      <c r="BJ889" s="80"/>
      <c r="BK889" s="80"/>
      <c r="BL889" s="69"/>
      <c r="BM889" s="69"/>
      <c r="BN889" s="80"/>
      <c r="BO889" s="80"/>
      <c r="BP889" s="69"/>
      <c r="BQ889" s="69"/>
      <c r="BR889" s="80"/>
      <c r="BS889" s="80"/>
      <c r="BT889" s="69"/>
      <c r="BU889" s="69"/>
      <c r="BV889" s="80"/>
      <c r="BW889" s="80"/>
      <c r="BX889" s="69"/>
      <c r="BY889" s="69"/>
      <c r="BZ889" s="80"/>
      <c r="CA889" s="80"/>
      <c r="CB889" s="69"/>
      <c r="CC889" s="69"/>
      <c r="CD889" s="80"/>
      <c r="CE889" s="80"/>
      <c r="CF889" s="69"/>
      <c r="CG889" s="69"/>
      <c r="CH889" s="69"/>
      <c r="CI889" s="69"/>
      <c r="CJ889" s="69"/>
      <c r="CK889" s="69"/>
      <c r="CL889" s="68"/>
      <c r="CM889" s="67"/>
      <c r="CN889" s="67"/>
      <c r="CO889" s="69"/>
      <c r="CP889" s="68"/>
      <c r="CQ889" s="67"/>
      <c r="CR889" s="67"/>
      <c r="CS889" s="69"/>
      <c r="CT889" s="81"/>
      <c r="CU889" s="69"/>
      <c r="CV889" s="69"/>
      <c r="CW889" s="69"/>
      <c r="CX889" s="69"/>
      <c r="CY889" s="69"/>
      <c r="CZ889" s="69"/>
      <c r="DA889" s="69"/>
    </row>
    <row r="890" spans="2:105">
      <c r="B890" s="67"/>
      <c r="C890" s="67"/>
      <c r="D890" s="67"/>
      <c r="E890" s="69"/>
      <c r="F890" s="68"/>
      <c r="G890" s="67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69"/>
      <c r="AF890" s="69"/>
      <c r="AG890" s="69"/>
      <c r="AH890" s="80"/>
      <c r="AI890" s="80"/>
      <c r="AJ890" s="69"/>
      <c r="AK890" s="69"/>
      <c r="AL890" s="80"/>
      <c r="AM890" s="80"/>
      <c r="AN890" s="69"/>
      <c r="AO890" s="69"/>
      <c r="AP890" s="80"/>
      <c r="AQ890" s="80"/>
      <c r="AR890" s="69"/>
      <c r="AS890" s="69"/>
      <c r="AT890" s="80"/>
      <c r="AU890" s="80"/>
      <c r="AV890" s="69"/>
      <c r="AW890" s="69"/>
      <c r="AX890" s="80"/>
      <c r="AY890" s="80"/>
      <c r="AZ890" s="69"/>
      <c r="BA890" s="69"/>
      <c r="BB890" s="80"/>
      <c r="BC890" s="80"/>
      <c r="BD890" s="69"/>
      <c r="BE890" s="69"/>
      <c r="BF890" s="80"/>
      <c r="BG890" s="80"/>
      <c r="BH890" s="69"/>
      <c r="BI890" s="69"/>
      <c r="BJ890" s="80"/>
      <c r="BK890" s="80"/>
      <c r="BL890" s="69"/>
      <c r="BM890" s="69"/>
      <c r="BN890" s="80"/>
      <c r="BO890" s="80"/>
      <c r="BP890" s="69"/>
      <c r="BQ890" s="69"/>
      <c r="BR890" s="80"/>
      <c r="BS890" s="80"/>
      <c r="BT890" s="69"/>
      <c r="BU890" s="69"/>
      <c r="BV890" s="80"/>
      <c r="BW890" s="80"/>
      <c r="BX890" s="69"/>
      <c r="BY890" s="69"/>
      <c r="BZ890" s="80"/>
      <c r="CA890" s="80"/>
      <c r="CB890" s="69"/>
      <c r="CC890" s="69"/>
      <c r="CD890" s="80"/>
      <c r="CE890" s="80"/>
      <c r="CF890" s="69"/>
      <c r="CG890" s="69"/>
      <c r="CH890" s="69"/>
      <c r="CI890" s="69"/>
      <c r="CJ890" s="69"/>
      <c r="CK890" s="69"/>
      <c r="CL890" s="68"/>
      <c r="CM890" s="67"/>
      <c r="CN890" s="67"/>
      <c r="CO890" s="69"/>
      <c r="CP890" s="68"/>
      <c r="CQ890" s="67"/>
      <c r="CR890" s="67"/>
      <c r="CS890" s="69"/>
      <c r="CT890" s="81"/>
      <c r="CU890" s="69"/>
      <c r="CV890" s="69"/>
      <c r="CW890" s="69"/>
      <c r="CX890" s="69"/>
      <c r="CY890" s="69"/>
      <c r="CZ890" s="69"/>
      <c r="DA890" s="69"/>
    </row>
    <row r="891" spans="2:105">
      <c r="B891" s="67"/>
      <c r="C891" s="67"/>
      <c r="D891" s="67"/>
      <c r="E891" s="69"/>
      <c r="F891" s="68"/>
      <c r="G891" s="67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69"/>
      <c r="AF891" s="69"/>
      <c r="AG891" s="69"/>
      <c r="AH891" s="80"/>
      <c r="AI891" s="80"/>
      <c r="AJ891" s="69"/>
      <c r="AK891" s="69"/>
      <c r="AL891" s="80"/>
      <c r="AM891" s="80"/>
      <c r="AN891" s="69"/>
      <c r="AO891" s="69"/>
      <c r="AP891" s="80"/>
      <c r="AQ891" s="80"/>
      <c r="AR891" s="69"/>
      <c r="AS891" s="69"/>
      <c r="AT891" s="80"/>
      <c r="AU891" s="80"/>
      <c r="AV891" s="69"/>
      <c r="AW891" s="69"/>
      <c r="AX891" s="80"/>
      <c r="AY891" s="80"/>
      <c r="AZ891" s="69"/>
      <c r="BA891" s="69"/>
      <c r="BB891" s="80"/>
      <c r="BC891" s="80"/>
      <c r="BD891" s="69"/>
      <c r="BE891" s="69"/>
      <c r="BF891" s="80"/>
      <c r="BG891" s="80"/>
      <c r="BH891" s="69"/>
      <c r="BI891" s="69"/>
      <c r="BJ891" s="80"/>
      <c r="BK891" s="80"/>
      <c r="BL891" s="69"/>
      <c r="BM891" s="69"/>
      <c r="BN891" s="80"/>
      <c r="BO891" s="80"/>
      <c r="BP891" s="69"/>
      <c r="BQ891" s="69"/>
      <c r="BR891" s="80"/>
      <c r="BS891" s="80"/>
      <c r="BT891" s="69"/>
      <c r="BU891" s="69"/>
      <c r="BV891" s="80"/>
      <c r="BW891" s="80"/>
      <c r="BX891" s="69"/>
      <c r="BY891" s="69"/>
      <c r="BZ891" s="80"/>
      <c r="CA891" s="80"/>
      <c r="CB891" s="69"/>
      <c r="CC891" s="69"/>
      <c r="CD891" s="80"/>
      <c r="CE891" s="80"/>
      <c r="CF891" s="69"/>
      <c r="CG891" s="69"/>
      <c r="CH891" s="69"/>
      <c r="CI891" s="69"/>
      <c r="CJ891" s="69"/>
      <c r="CK891" s="69"/>
      <c r="CL891" s="68"/>
      <c r="CM891" s="67"/>
      <c r="CN891" s="67"/>
      <c r="CO891" s="69"/>
      <c r="CP891" s="68"/>
      <c r="CQ891" s="67"/>
      <c r="CR891" s="67"/>
      <c r="CS891" s="69"/>
      <c r="CT891" s="81"/>
      <c r="CU891" s="69"/>
      <c r="CV891" s="69"/>
      <c r="CW891" s="69"/>
      <c r="CX891" s="69"/>
      <c r="CY891" s="69"/>
      <c r="CZ891" s="69"/>
      <c r="DA891" s="69"/>
    </row>
    <row r="892" spans="2:105">
      <c r="B892" s="67"/>
      <c r="C892" s="67"/>
      <c r="D892" s="67"/>
      <c r="E892" s="69"/>
      <c r="F892" s="68"/>
      <c r="G892" s="67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69"/>
      <c r="AF892" s="69"/>
      <c r="AG892" s="69"/>
      <c r="AH892" s="80"/>
      <c r="AI892" s="80"/>
      <c r="AJ892" s="69"/>
      <c r="AK892" s="69"/>
      <c r="AL892" s="80"/>
      <c r="AM892" s="80"/>
      <c r="AN892" s="69"/>
      <c r="AO892" s="69"/>
      <c r="AP892" s="80"/>
      <c r="AQ892" s="80"/>
      <c r="AR892" s="69"/>
      <c r="AS892" s="69"/>
      <c r="AT892" s="80"/>
      <c r="AU892" s="80"/>
      <c r="AV892" s="69"/>
      <c r="AW892" s="69"/>
      <c r="AX892" s="80"/>
      <c r="AY892" s="80"/>
      <c r="AZ892" s="69"/>
      <c r="BA892" s="69"/>
      <c r="BB892" s="80"/>
      <c r="BC892" s="80"/>
      <c r="BD892" s="69"/>
      <c r="BE892" s="69"/>
      <c r="BF892" s="80"/>
      <c r="BG892" s="80"/>
      <c r="BH892" s="69"/>
      <c r="BI892" s="69"/>
      <c r="BJ892" s="80"/>
      <c r="BK892" s="80"/>
      <c r="BL892" s="69"/>
      <c r="BM892" s="69"/>
      <c r="BN892" s="80"/>
      <c r="BO892" s="80"/>
      <c r="BP892" s="69"/>
      <c r="BQ892" s="69"/>
      <c r="BR892" s="80"/>
      <c r="BS892" s="80"/>
      <c r="BT892" s="69"/>
      <c r="BU892" s="69"/>
      <c r="BV892" s="80"/>
      <c r="BW892" s="80"/>
      <c r="BX892" s="69"/>
      <c r="BY892" s="69"/>
      <c r="BZ892" s="80"/>
      <c r="CA892" s="80"/>
      <c r="CB892" s="69"/>
      <c r="CC892" s="69"/>
      <c r="CD892" s="80"/>
      <c r="CE892" s="80"/>
      <c r="CF892" s="69"/>
      <c r="CG892" s="69"/>
      <c r="CH892" s="69"/>
      <c r="CI892" s="69"/>
      <c r="CJ892" s="69"/>
      <c r="CK892" s="69"/>
      <c r="CL892" s="68"/>
      <c r="CM892" s="67"/>
      <c r="CN892" s="67"/>
      <c r="CO892" s="69"/>
      <c r="CP892" s="68"/>
      <c r="CQ892" s="67"/>
      <c r="CR892" s="67"/>
      <c r="CS892" s="69"/>
      <c r="CT892" s="81"/>
      <c r="CU892" s="69"/>
      <c r="CV892" s="69"/>
      <c r="CW892" s="69"/>
      <c r="CX892" s="69"/>
      <c r="CY892" s="69"/>
      <c r="CZ892" s="69"/>
      <c r="DA892" s="69"/>
    </row>
    <row r="893" spans="2:105">
      <c r="B893" s="67"/>
      <c r="C893" s="67"/>
      <c r="D893" s="67"/>
      <c r="E893" s="69"/>
      <c r="F893" s="68"/>
      <c r="G893" s="67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69"/>
      <c r="AF893" s="69"/>
      <c r="AG893" s="69"/>
      <c r="AH893" s="80"/>
      <c r="AI893" s="80"/>
      <c r="AJ893" s="69"/>
      <c r="AK893" s="69"/>
      <c r="AL893" s="80"/>
      <c r="AM893" s="80"/>
      <c r="AN893" s="69"/>
      <c r="AO893" s="69"/>
      <c r="AP893" s="80"/>
      <c r="AQ893" s="80"/>
      <c r="AR893" s="69"/>
      <c r="AS893" s="69"/>
      <c r="AT893" s="80"/>
      <c r="AU893" s="80"/>
      <c r="AV893" s="69"/>
      <c r="AW893" s="69"/>
      <c r="AX893" s="80"/>
      <c r="AY893" s="80"/>
      <c r="AZ893" s="69"/>
      <c r="BA893" s="69"/>
      <c r="BB893" s="80"/>
      <c r="BC893" s="80"/>
      <c r="BD893" s="69"/>
      <c r="BE893" s="69"/>
      <c r="BF893" s="80"/>
      <c r="BG893" s="80"/>
      <c r="BH893" s="69"/>
      <c r="BI893" s="69"/>
      <c r="BJ893" s="80"/>
      <c r="BK893" s="80"/>
      <c r="BL893" s="69"/>
      <c r="BM893" s="69"/>
      <c r="BN893" s="80"/>
      <c r="BO893" s="80"/>
      <c r="BP893" s="69"/>
      <c r="BQ893" s="69"/>
      <c r="BR893" s="80"/>
      <c r="BS893" s="80"/>
      <c r="BT893" s="69"/>
      <c r="BU893" s="69"/>
      <c r="BV893" s="80"/>
      <c r="BW893" s="80"/>
      <c r="BX893" s="69"/>
      <c r="BY893" s="69"/>
      <c r="BZ893" s="80"/>
      <c r="CA893" s="80"/>
      <c r="CB893" s="69"/>
      <c r="CC893" s="69"/>
      <c r="CD893" s="80"/>
      <c r="CE893" s="80"/>
      <c r="CF893" s="69"/>
      <c r="CG893" s="69"/>
      <c r="CH893" s="69"/>
      <c r="CI893" s="69"/>
      <c r="CJ893" s="69"/>
      <c r="CK893" s="69"/>
      <c r="CL893" s="68"/>
      <c r="CM893" s="67"/>
      <c r="CN893" s="67"/>
      <c r="CO893" s="69"/>
      <c r="CP893" s="68"/>
      <c r="CQ893" s="67"/>
      <c r="CR893" s="67"/>
      <c r="CS893" s="69"/>
      <c r="CT893" s="81"/>
      <c r="CU893" s="69"/>
      <c r="CV893" s="69"/>
      <c r="CW893" s="69"/>
      <c r="CX893" s="69"/>
      <c r="CY893" s="69"/>
      <c r="CZ893" s="69"/>
      <c r="DA893" s="69"/>
    </row>
    <row r="894" spans="2:105">
      <c r="B894" s="67"/>
      <c r="C894" s="67"/>
      <c r="D894" s="67"/>
      <c r="E894" s="69"/>
      <c r="F894" s="68"/>
      <c r="G894" s="67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69"/>
      <c r="AF894" s="69"/>
      <c r="AG894" s="69"/>
      <c r="AH894" s="80"/>
      <c r="AI894" s="80"/>
      <c r="AJ894" s="69"/>
      <c r="AK894" s="69"/>
      <c r="AL894" s="80"/>
      <c r="AM894" s="80"/>
      <c r="AN894" s="69"/>
      <c r="AO894" s="69"/>
      <c r="AP894" s="80"/>
      <c r="AQ894" s="80"/>
      <c r="AR894" s="69"/>
      <c r="AS894" s="69"/>
      <c r="AT894" s="80"/>
      <c r="AU894" s="80"/>
      <c r="AV894" s="69"/>
      <c r="AW894" s="69"/>
      <c r="AX894" s="80"/>
      <c r="AY894" s="80"/>
      <c r="AZ894" s="69"/>
      <c r="BA894" s="69"/>
      <c r="BB894" s="80"/>
      <c r="BC894" s="80"/>
      <c r="BD894" s="69"/>
      <c r="BE894" s="69"/>
      <c r="BF894" s="80"/>
      <c r="BG894" s="80"/>
      <c r="BH894" s="69"/>
      <c r="BI894" s="69"/>
      <c r="BJ894" s="80"/>
      <c r="BK894" s="80"/>
      <c r="BL894" s="69"/>
      <c r="BM894" s="69"/>
      <c r="BN894" s="80"/>
      <c r="BO894" s="80"/>
      <c r="BP894" s="69"/>
      <c r="BQ894" s="69"/>
      <c r="BR894" s="80"/>
      <c r="BS894" s="80"/>
      <c r="BT894" s="69"/>
      <c r="BU894" s="69"/>
      <c r="BV894" s="80"/>
      <c r="BW894" s="80"/>
      <c r="BX894" s="69"/>
      <c r="BY894" s="69"/>
      <c r="BZ894" s="80"/>
      <c r="CA894" s="80"/>
      <c r="CB894" s="69"/>
      <c r="CC894" s="69"/>
      <c r="CD894" s="80"/>
      <c r="CE894" s="80"/>
      <c r="CF894" s="69"/>
      <c r="CG894" s="69"/>
      <c r="CH894" s="69"/>
      <c r="CI894" s="69"/>
      <c r="CJ894" s="69"/>
      <c r="CK894" s="69"/>
      <c r="CL894" s="68"/>
      <c r="CM894" s="67"/>
      <c r="CN894" s="67"/>
      <c r="CO894" s="69"/>
      <c r="CP894" s="68"/>
      <c r="CQ894" s="67"/>
      <c r="CR894" s="67"/>
      <c r="CS894" s="69"/>
      <c r="CT894" s="81"/>
      <c r="CU894" s="69"/>
      <c r="CV894" s="69"/>
      <c r="CW894" s="69"/>
      <c r="CX894" s="69"/>
      <c r="CY894" s="69"/>
      <c r="CZ894" s="69"/>
      <c r="DA894" s="69"/>
    </row>
    <row r="895" spans="2:105">
      <c r="B895" s="67"/>
      <c r="C895" s="67"/>
      <c r="D895" s="67"/>
      <c r="E895" s="69"/>
      <c r="F895" s="68"/>
      <c r="G895" s="67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69"/>
      <c r="AF895" s="69"/>
      <c r="AG895" s="69"/>
      <c r="AH895" s="80"/>
      <c r="AI895" s="80"/>
      <c r="AJ895" s="69"/>
      <c r="AK895" s="69"/>
      <c r="AL895" s="80"/>
      <c r="AM895" s="80"/>
      <c r="AN895" s="69"/>
      <c r="AO895" s="69"/>
      <c r="AP895" s="80"/>
      <c r="AQ895" s="80"/>
      <c r="AR895" s="69"/>
      <c r="AS895" s="69"/>
      <c r="AT895" s="80"/>
      <c r="AU895" s="80"/>
      <c r="AV895" s="69"/>
      <c r="AW895" s="69"/>
      <c r="AX895" s="80"/>
      <c r="AY895" s="80"/>
      <c r="AZ895" s="69"/>
      <c r="BA895" s="69"/>
      <c r="BB895" s="80"/>
      <c r="BC895" s="80"/>
      <c r="BD895" s="69"/>
      <c r="BE895" s="69"/>
      <c r="BF895" s="80"/>
      <c r="BG895" s="80"/>
      <c r="BH895" s="69"/>
      <c r="BI895" s="69"/>
      <c r="BJ895" s="80"/>
      <c r="BK895" s="80"/>
      <c r="BL895" s="69"/>
      <c r="BM895" s="69"/>
      <c r="BN895" s="80"/>
      <c r="BO895" s="80"/>
      <c r="BP895" s="69"/>
      <c r="BQ895" s="69"/>
      <c r="BR895" s="80"/>
      <c r="BS895" s="80"/>
      <c r="BT895" s="69"/>
      <c r="BU895" s="69"/>
      <c r="BV895" s="80"/>
      <c r="BW895" s="80"/>
      <c r="BX895" s="69"/>
      <c r="BY895" s="69"/>
      <c r="BZ895" s="80"/>
      <c r="CA895" s="80"/>
      <c r="CB895" s="69"/>
      <c r="CC895" s="69"/>
      <c r="CD895" s="80"/>
      <c r="CE895" s="80"/>
      <c r="CF895" s="69"/>
      <c r="CG895" s="69"/>
      <c r="CH895" s="69"/>
      <c r="CI895" s="69"/>
      <c r="CJ895" s="69"/>
      <c r="CK895" s="69"/>
      <c r="CL895" s="68"/>
      <c r="CM895" s="67"/>
      <c r="CN895" s="67"/>
      <c r="CO895" s="69"/>
      <c r="CP895" s="68"/>
      <c r="CQ895" s="67"/>
      <c r="CR895" s="67"/>
      <c r="CS895" s="69"/>
      <c r="CT895" s="81"/>
      <c r="CU895" s="69"/>
      <c r="CV895" s="69"/>
      <c r="CW895" s="69"/>
      <c r="CX895" s="69"/>
      <c r="CY895" s="69"/>
      <c r="CZ895" s="69"/>
      <c r="DA895" s="69"/>
    </row>
    <row r="896" spans="2:105">
      <c r="B896" s="67"/>
      <c r="C896" s="67"/>
      <c r="D896" s="67"/>
      <c r="E896" s="69"/>
      <c r="F896" s="68"/>
      <c r="G896" s="67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69"/>
      <c r="AF896" s="69"/>
      <c r="AG896" s="69"/>
      <c r="AH896" s="80"/>
      <c r="AI896" s="80"/>
      <c r="AJ896" s="69"/>
      <c r="AK896" s="69"/>
      <c r="AL896" s="80"/>
      <c r="AM896" s="80"/>
      <c r="AN896" s="69"/>
      <c r="AO896" s="69"/>
      <c r="AP896" s="80"/>
      <c r="AQ896" s="80"/>
      <c r="AR896" s="69"/>
      <c r="AS896" s="69"/>
      <c r="AT896" s="80"/>
      <c r="AU896" s="80"/>
      <c r="AV896" s="69"/>
      <c r="AW896" s="69"/>
      <c r="AX896" s="80"/>
      <c r="AY896" s="80"/>
      <c r="AZ896" s="69"/>
      <c r="BA896" s="69"/>
      <c r="BB896" s="80"/>
      <c r="BC896" s="80"/>
      <c r="BD896" s="69"/>
      <c r="BE896" s="69"/>
      <c r="BF896" s="80"/>
      <c r="BG896" s="80"/>
      <c r="BH896" s="69"/>
      <c r="BI896" s="69"/>
      <c r="BJ896" s="80"/>
      <c r="BK896" s="80"/>
      <c r="BL896" s="69"/>
      <c r="BM896" s="69"/>
      <c r="BN896" s="80"/>
      <c r="BO896" s="80"/>
      <c r="BP896" s="69"/>
      <c r="BQ896" s="69"/>
      <c r="BR896" s="80"/>
      <c r="BS896" s="80"/>
      <c r="BT896" s="69"/>
      <c r="BU896" s="69"/>
      <c r="BV896" s="80"/>
      <c r="BW896" s="80"/>
      <c r="BX896" s="69"/>
      <c r="BY896" s="69"/>
      <c r="BZ896" s="80"/>
      <c r="CA896" s="80"/>
      <c r="CB896" s="69"/>
      <c r="CC896" s="69"/>
      <c r="CD896" s="80"/>
      <c r="CE896" s="80"/>
      <c r="CF896" s="69"/>
      <c r="CG896" s="69"/>
      <c r="CH896" s="69"/>
      <c r="CI896" s="69"/>
      <c r="CJ896" s="69"/>
      <c r="CK896" s="69"/>
      <c r="CL896" s="68"/>
      <c r="CM896" s="67"/>
      <c r="CN896" s="67"/>
      <c r="CO896" s="69"/>
      <c r="CP896" s="68"/>
      <c r="CQ896" s="67"/>
      <c r="CR896" s="67"/>
      <c r="CS896" s="69"/>
      <c r="CT896" s="81"/>
      <c r="CU896" s="69"/>
      <c r="CV896" s="69"/>
      <c r="CW896" s="69"/>
      <c r="CX896" s="69"/>
      <c r="CY896" s="69"/>
      <c r="CZ896" s="69"/>
      <c r="DA896" s="69"/>
    </row>
    <row r="897" spans="2:105">
      <c r="B897" s="67"/>
      <c r="C897" s="67"/>
      <c r="D897" s="67"/>
      <c r="E897" s="69"/>
      <c r="F897" s="68"/>
      <c r="G897" s="67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69"/>
      <c r="AF897" s="69"/>
      <c r="AG897" s="69"/>
      <c r="AH897" s="80"/>
      <c r="AI897" s="80"/>
      <c r="AJ897" s="69"/>
      <c r="AK897" s="69"/>
      <c r="AL897" s="80"/>
      <c r="AM897" s="80"/>
      <c r="AN897" s="69"/>
      <c r="AO897" s="69"/>
      <c r="AP897" s="80"/>
      <c r="AQ897" s="80"/>
      <c r="AR897" s="69"/>
      <c r="AS897" s="69"/>
      <c r="AT897" s="80"/>
      <c r="AU897" s="80"/>
      <c r="AV897" s="69"/>
      <c r="AW897" s="69"/>
      <c r="AX897" s="80"/>
      <c r="AY897" s="80"/>
      <c r="AZ897" s="69"/>
      <c r="BA897" s="69"/>
      <c r="BB897" s="80"/>
      <c r="BC897" s="80"/>
      <c r="BD897" s="69"/>
      <c r="BE897" s="69"/>
      <c r="BF897" s="80"/>
      <c r="BG897" s="80"/>
      <c r="BH897" s="69"/>
      <c r="BI897" s="69"/>
      <c r="BJ897" s="80"/>
      <c r="BK897" s="80"/>
      <c r="BL897" s="69"/>
      <c r="BM897" s="69"/>
      <c r="BN897" s="80"/>
      <c r="BO897" s="80"/>
      <c r="BP897" s="69"/>
      <c r="BQ897" s="69"/>
      <c r="BR897" s="80"/>
      <c r="BS897" s="80"/>
      <c r="BT897" s="69"/>
      <c r="BU897" s="69"/>
      <c r="BV897" s="80"/>
      <c r="BW897" s="80"/>
      <c r="BX897" s="69"/>
      <c r="BY897" s="69"/>
      <c r="BZ897" s="80"/>
      <c r="CA897" s="80"/>
      <c r="CB897" s="69"/>
      <c r="CC897" s="69"/>
      <c r="CD897" s="80"/>
      <c r="CE897" s="80"/>
      <c r="CF897" s="69"/>
      <c r="CG897" s="69"/>
      <c r="CH897" s="69"/>
      <c r="CI897" s="69"/>
      <c r="CJ897" s="69"/>
      <c r="CK897" s="69"/>
      <c r="CL897" s="68"/>
      <c r="CM897" s="67"/>
      <c r="CN897" s="67"/>
      <c r="CO897" s="69"/>
      <c r="CP897" s="68"/>
      <c r="CQ897" s="67"/>
      <c r="CR897" s="67"/>
      <c r="CS897" s="69"/>
      <c r="CT897" s="81"/>
      <c r="CU897" s="69"/>
      <c r="CV897" s="69"/>
      <c r="CW897" s="69"/>
      <c r="CX897" s="69"/>
      <c r="CY897" s="69"/>
      <c r="CZ897" s="69"/>
      <c r="DA897" s="69"/>
    </row>
    <row r="898" spans="2:105">
      <c r="B898" s="67"/>
      <c r="C898" s="67"/>
      <c r="D898" s="67"/>
      <c r="E898" s="69"/>
      <c r="F898" s="68"/>
      <c r="G898" s="67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69"/>
      <c r="AF898" s="69"/>
      <c r="AG898" s="69"/>
      <c r="AH898" s="80"/>
      <c r="AI898" s="80"/>
      <c r="AJ898" s="69"/>
      <c r="AK898" s="69"/>
      <c r="AL898" s="80"/>
      <c r="AM898" s="80"/>
      <c r="AN898" s="69"/>
      <c r="AO898" s="69"/>
      <c r="AP898" s="80"/>
      <c r="AQ898" s="80"/>
      <c r="AR898" s="69"/>
      <c r="AS898" s="69"/>
      <c r="AT898" s="80"/>
      <c r="AU898" s="80"/>
      <c r="AV898" s="69"/>
      <c r="AW898" s="69"/>
      <c r="AX898" s="80"/>
      <c r="AY898" s="80"/>
      <c r="AZ898" s="69"/>
      <c r="BA898" s="69"/>
      <c r="BB898" s="80"/>
      <c r="BC898" s="80"/>
      <c r="BD898" s="69"/>
      <c r="BE898" s="69"/>
      <c r="BF898" s="80"/>
      <c r="BG898" s="80"/>
      <c r="BH898" s="69"/>
      <c r="BI898" s="69"/>
      <c r="BJ898" s="80"/>
      <c r="BK898" s="80"/>
      <c r="BL898" s="69"/>
      <c r="BM898" s="69"/>
      <c r="BN898" s="80"/>
      <c r="BO898" s="80"/>
      <c r="BP898" s="69"/>
      <c r="BQ898" s="69"/>
      <c r="BR898" s="80"/>
      <c r="BS898" s="80"/>
      <c r="BT898" s="69"/>
      <c r="BU898" s="69"/>
      <c r="BV898" s="80"/>
      <c r="BW898" s="80"/>
      <c r="BX898" s="69"/>
      <c r="BY898" s="69"/>
      <c r="BZ898" s="80"/>
      <c r="CA898" s="80"/>
      <c r="CB898" s="69"/>
      <c r="CC898" s="69"/>
      <c r="CD898" s="80"/>
      <c r="CE898" s="80"/>
      <c r="CF898" s="69"/>
      <c r="CG898" s="69"/>
      <c r="CH898" s="69"/>
      <c r="CI898" s="69"/>
      <c r="CJ898" s="69"/>
      <c r="CK898" s="69"/>
      <c r="CL898" s="68"/>
      <c r="CM898" s="67"/>
      <c r="CN898" s="67"/>
      <c r="CO898" s="69"/>
      <c r="CP898" s="68"/>
      <c r="CQ898" s="67"/>
      <c r="CR898" s="67"/>
      <c r="CS898" s="69"/>
      <c r="CT898" s="81"/>
      <c r="CU898" s="69"/>
      <c r="CV898" s="69"/>
      <c r="CW898" s="69"/>
      <c r="CX898" s="69"/>
      <c r="CY898" s="69"/>
      <c r="CZ898" s="69"/>
      <c r="DA898" s="69"/>
    </row>
    <row r="899" spans="2:105">
      <c r="B899" s="67"/>
      <c r="C899" s="67"/>
      <c r="D899" s="67"/>
      <c r="E899" s="69"/>
      <c r="F899" s="68"/>
      <c r="G899" s="67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69"/>
      <c r="AF899" s="69"/>
      <c r="AG899" s="69"/>
      <c r="AH899" s="80"/>
      <c r="AI899" s="80"/>
      <c r="AJ899" s="69"/>
      <c r="AK899" s="69"/>
      <c r="AL899" s="80"/>
      <c r="AM899" s="80"/>
      <c r="AN899" s="69"/>
      <c r="AO899" s="69"/>
      <c r="AP899" s="80"/>
      <c r="AQ899" s="80"/>
      <c r="AR899" s="69"/>
      <c r="AS899" s="69"/>
      <c r="AT899" s="80"/>
      <c r="AU899" s="80"/>
      <c r="AV899" s="69"/>
      <c r="AW899" s="69"/>
      <c r="AX899" s="80"/>
      <c r="AY899" s="80"/>
      <c r="AZ899" s="69"/>
      <c r="BA899" s="69"/>
      <c r="BB899" s="80"/>
      <c r="BC899" s="80"/>
      <c r="BD899" s="69"/>
      <c r="BE899" s="69"/>
      <c r="BF899" s="80"/>
      <c r="BG899" s="80"/>
      <c r="BH899" s="69"/>
      <c r="BI899" s="69"/>
      <c r="BJ899" s="80"/>
      <c r="BK899" s="80"/>
      <c r="BL899" s="69"/>
      <c r="BM899" s="69"/>
      <c r="BN899" s="80"/>
      <c r="BO899" s="80"/>
      <c r="BP899" s="69"/>
      <c r="BQ899" s="69"/>
      <c r="BR899" s="80"/>
      <c r="BS899" s="80"/>
      <c r="BT899" s="69"/>
      <c r="BU899" s="69"/>
      <c r="BV899" s="80"/>
      <c r="BW899" s="80"/>
      <c r="BX899" s="69"/>
      <c r="BY899" s="69"/>
      <c r="BZ899" s="80"/>
      <c r="CA899" s="80"/>
      <c r="CB899" s="69"/>
      <c r="CC899" s="69"/>
      <c r="CD899" s="80"/>
      <c r="CE899" s="80"/>
      <c r="CF899" s="69"/>
      <c r="CG899" s="69"/>
      <c r="CH899" s="69"/>
      <c r="CI899" s="69"/>
      <c r="CJ899" s="69"/>
      <c r="CK899" s="69"/>
      <c r="CL899" s="68"/>
      <c r="CM899" s="67"/>
      <c r="CN899" s="67"/>
      <c r="CO899" s="69"/>
      <c r="CP899" s="68"/>
      <c r="CQ899" s="67"/>
      <c r="CR899" s="67"/>
      <c r="CS899" s="69"/>
      <c r="CT899" s="81"/>
      <c r="CU899" s="69"/>
      <c r="CV899" s="69"/>
      <c r="CW899" s="69"/>
      <c r="CX899" s="69"/>
      <c r="CY899" s="69"/>
      <c r="CZ899" s="69"/>
      <c r="DA899" s="69"/>
    </row>
    <row r="900" spans="2:105">
      <c r="B900" s="67"/>
      <c r="C900" s="67"/>
      <c r="D900" s="67"/>
      <c r="E900" s="69"/>
      <c r="F900" s="68"/>
      <c r="G900" s="67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69"/>
      <c r="AF900" s="69"/>
      <c r="AG900" s="69"/>
      <c r="AH900" s="80"/>
      <c r="AI900" s="80"/>
      <c r="AJ900" s="69"/>
      <c r="AK900" s="69"/>
      <c r="AL900" s="80"/>
      <c r="AM900" s="80"/>
      <c r="AN900" s="69"/>
      <c r="AO900" s="69"/>
      <c r="AP900" s="80"/>
      <c r="AQ900" s="80"/>
      <c r="AR900" s="69"/>
      <c r="AS900" s="69"/>
      <c r="AT900" s="80"/>
      <c r="AU900" s="80"/>
      <c r="AV900" s="69"/>
      <c r="AW900" s="69"/>
      <c r="AX900" s="80"/>
      <c r="AY900" s="80"/>
      <c r="AZ900" s="69"/>
      <c r="BA900" s="69"/>
      <c r="BB900" s="80"/>
      <c r="BC900" s="80"/>
      <c r="BD900" s="69"/>
      <c r="BE900" s="69"/>
      <c r="BF900" s="80"/>
      <c r="BG900" s="80"/>
      <c r="BH900" s="69"/>
      <c r="BI900" s="69"/>
      <c r="BJ900" s="80"/>
      <c r="BK900" s="80"/>
      <c r="BL900" s="69"/>
      <c r="BM900" s="69"/>
      <c r="BN900" s="80"/>
      <c r="BO900" s="80"/>
      <c r="BP900" s="69"/>
      <c r="BQ900" s="69"/>
      <c r="BR900" s="80"/>
      <c r="BS900" s="80"/>
      <c r="BT900" s="69"/>
      <c r="BU900" s="69"/>
      <c r="BV900" s="80"/>
      <c r="BW900" s="80"/>
      <c r="BX900" s="69"/>
      <c r="BY900" s="69"/>
      <c r="BZ900" s="80"/>
      <c r="CA900" s="80"/>
      <c r="CB900" s="69"/>
      <c r="CC900" s="69"/>
      <c r="CD900" s="80"/>
      <c r="CE900" s="80"/>
      <c r="CF900" s="69"/>
      <c r="CG900" s="69"/>
      <c r="CH900" s="69"/>
      <c r="CI900" s="69"/>
      <c r="CJ900" s="69"/>
      <c r="CK900" s="69"/>
      <c r="CL900" s="68"/>
      <c r="CM900" s="67"/>
      <c r="CN900" s="67"/>
      <c r="CO900" s="69"/>
      <c r="CP900" s="68"/>
      <c r="CQ900" s="67"/>
      <c r="CR900" s="67"/>
      <c r="CS900" s="69"/>
      <c r="CT900" s="81"/>
      <c r="CU900" s="69"/>
      <c r="CV900" s="69"/>
      <c r="CW900" s="69"/>
      <c r="CX900" s="69"/>
      <c r="CY900" s="69"/>
      <c r="CZ900" s="69"/>
      <c r="DA900" s="69"/>
    </row>
    <row r="901" spans="2:105">
      <c r="B901" s="67"/>
      <c r="C901" s="67"/>
      <c r="D901" s="67"/>
      <c r="E901" s="69"/>
      <c r="F901" s="68"/>
      <c r="G901" s="67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69"/>
      <c r="AF901" s="69"/>
      <c r="AG901" s="69"/>
      <c r="AH901" s="80"/>
      <c r="AI901" s="80"/>
      <c r="AJ901" s="69"/>
      <c r="AK901" s="69"/>
      <c r="AL901" s="80"/>
      <c r="AM901" s="80"/>
      <c r="AN901" s="69"/>
      <c r="AO901" s="69"/>
      <c r="AP901" s="80"/>
      <c r="AQ901" s="80"/>
      <c r="AR901" s="69"/>
      <c r="AS901" s="69"/>
      <c r="AT901" s="80"/>
      <c r="AU901" s="80"/>
      <c r="AV901" s="69"/>
      <c r="AW901" s="69"/>
      <c r="AX901" s="80"/>
      <c r="AY901" s="80"/>
      <c r="AZ901" s="69"/>
      <c r="BA901" s="69"/>
      <c r="BB901" s="80"/>
      <c r="BC901" s="80"/>
      <c r="BD901" s="69"/>
      <c r="BE901" s="69"/>
      <c r="BF901" s="80"/>
      <c r="BG901" s="80"/>
      <c r="BH901" s="69"/>
      <c r="BI901" s="69"/>
      <c r="BJ901" s="80"/>
      <c r="BK901" s="80"/>
      <c r="BL901" s="69"/>
      <c r="BM901" s="69"/>
      <c r="BN901" s="80"/>
      <c r="BO901" s="80"/>
      <c r="BP901" s="69"/>
      <c r="BQ901" s="69"/>
      <c r="BR901" s="80"/>
      <c r="BS901" s="80"/>
      <c r="BT901" s="69"/>
      <c r="BU901" s="69"/>
      <c r="BV901" s="80"/>
      <c r="BW901" s="80"/>
      <c r="BX901" s="69"/>
      <c r="BY901" s="69"/>
      <c r="BZ901" s="80"/>
      <c r="CA901" s="80"/>
      <c r="CB901" s="69"/>
      <c r="CC901" s="69"/>
      <c r="CD901" s="80"/>
      <c r="CE901" s="80"/>
      <c r="CF901" s="69"/>
      <c r="CG901" s="69"/>
      <c r="CH901" s="69"/>
      <c r="CI901" s="69"/>
      <c r="CJ901" s="69"/>
      <c r="CK901" s="69"/>
      <c r="CL901" s="68"/>
      <c r="CM901" s="67"/>
      <c r="CN901" s="67"/>
      <c r="CO901" s="69"/>
      <c r="CP901" s="68"/>
      <c r="CQ901" s="67"/>
      <c r="CR901" s="67"/>
      <c r="CS901" s="69"/>
      <c r="CT901" s="81"/>
      <c r="CU901" s="69"/>
      <c r="CV901" s="69"/>
      <c r="CW901" s="69"/>
      <c r="CX901" s="69"/>
      <c r="CY901" s="69"/>
      <c r="CZ901" s="69"/>
      <c r="DA901" s="69"/>
    </row>
    <row r="902" spans="2:105">
      <c r="B902" s="67"/>
      <c r="C902" s="67"/>
      <c r="D902" s="67"/>
      <c r="E902" s="69"/>
      <c r="F902" s="68"/>
      <c r="G902" s="67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69"/>
      <c r="AF902" s="69"/>
      <c r="AG902" s="69"/>
      <c r="AH902" s="80"/>
      <c r="AI902" s="80"/>
      <c r="AJ902" s="69"/>
      <c r="AK902" s="69"/>
      <c r="AL902" s="80"/>
      <c r="AM902" s="80"/>
      <c r="AN902" s="69"/>
      <c r="AO902" s="69"/>
      <c r="AP902" s="80"/>
      <c r="AQ902" s="80"/>
      <c r="AR902" s="69"/>
      <c r="AS902" s="69"/>
      <c r="AT902" s="80"/>
      <c r="AU902" s="80"/>
      <c r="AV902" s="69"/>
      <c r="AW902" s="69"/>
      <c r="AX902" s="80"/>
      <c r="AY902" s="80"/>
      <c r="AZ902" s="69"/>
      <c r="BA902" s="69"/>
      <c r="BB902" s="80"/>
      <c r="BC902" s="80"/>
      <c r="BD902" s="69"/>
      <c r="BE902" s="69"/>
      <c r="BF902" s="80"/>
      <c r="BG902" s="80"/>
      <c r="BH902" s="69"/>
      <c r="BI902" s="69"/>
      <c r="BJ902" s="80"/>
      <c r="BK902" s="80"/>
      <c r="BL902" s="69"/>
      <c r="BM902" s="69"/>
      <c r="BN902" s="80"/>
      <c r="BO902" s="80"/>
      <c r="BP902" s="69"/>
      <c r="BQ902" s="69"/>
      <c r="BR902" s="80"/>
      <c r="BS902" s="80"/>
      <c r="BT902" s="69"/>
      <c r="BU902" s="69"/>
      <c r="BV902" s="80"/>
      <c r="BW902" s="80"/>
      <c r="BX902" s="69"/>
      <c r="BY902" s="69"/>
      <c r="BZ902" s="80"/>
      <c r="CA902" s="80"/>
      <c r="CB902" s="69"/>
      <c r="CC902" s="69"/>
      <c r="CD902" s="80"/>
      <c r="CE902" s="80"/>
      <c r="CF902" s="69"/>
      <c r="CG902" s="69"/>
      <c r="CH902" s="69"/>
      <c r="CI902" s="69"/>
      <c r="CJ902" s="69"/>
      <c r="CK902" s="69"/>
      <c r="CL902" s="68"/>
      <c r="CM902" s="67"/>
      <c r="CN902" s="67"/>
      <c r="CO902" s="69"/>
      <c r="CP902" s="68"/>
      <c r="CQ902" s="67"/>
      <c r="CR902" s="67"/>
      <c r="CS902" s="69"/>
      <c r="CT902" s="81"/>
      <c r="CU902" s="69"/>
      <c r="CV902" s="69"/>
      <c r="CW902" s="69"/>
      <c r="CX902" s="69"/>
      <c r="CY902" s="69"/>
      <c r="CZ902" s="69"/>
      <c r="DA902" s="69"/>
    </row>
    <row r="903" spans="2:105">
      <c r="B903" s="67"/>
      <c r="C903" s="67"/>
      <c r="D903" s="67"/>
      <c r="E903" s="69"/>
      <c r="F903" s="68"/>
      <c r="G903" s="67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69"/>
      <c r="AF903" s="69"/>
      <c r="AG903" s="69"/>
      <c r="AH903" s="80"/>
      <c r="AI903" s="80"/>
      <c r="AJ903" s="69"/>
      <c r="AK903" s="69"/>
      <c r="AL903" s="80"/>
      <c r="AM903" s="80"/>
      <c r="AN903" s="69"/>
      <c r="AO903" s="69"/>
      <c r="AP903" s="80"/>
      <c r="AQ903" s="80"/>
      <c r="AR903" s="69"/>
      <c r="AS903" s="69"/>
      <c r="AT903" s="80"/>
      <c r="AU903" s="80"/>
      <c r="AV903" s="69"/>
      <c r="AW903" s="69"/>
      <c r="AX903" s="80"/>
      <c r="AY903" s="80"/>
      <c r="AZ903" s="69"/>
      <c r="BA903" s="69"/>
      <c r="BB903" s="80"/>
      <c r="BC903" s="80"/>
      <c r="BD903" s="69"/>
      <c r="BE903" s="69"/>
      <c r="BF903" s="80"/>
      <c r="BG903" s="80"/>
      <c r="BH903" s="69"/>
      <c r="BI903" s="69"/>
      <c r="BJ903" s="80"/>
      <c r="BK903" s="80"/>
      <c r="BL903" s="69"/>
      <c r="BM903" s="69"/>
      <c r="BN903" s="80"/>
      <c r="BO903" s="80"/>
      <c r="BP903" s="69"/>
      <c r="BQ903" s="69"/>
      <c r="BR903" s="80"/>
      <c r="BS903" s="80"/>
      <c r="BT903" s="69"/>
      <c r="BU903" s="69"/>
      <c r="BV903" s="80"/>
      <c r="BW903" s="80"/>
      <c r="BX903" s="69"/>
      <c r="BY903" s="69"/>
      <c r="BZ903" s="80"/>
      <c r="CA903" s="80"/>
      <c r="CB903" s="69"/>
      <c r="CC903" s="69"/>
      <c r="CD903" s="80"/>
      <c r="CE903" s="80"/>
      <c r="CF903" s="69"/>
      <c r="CG903" s="69"/>
      <c r="CH903" s="69"/>
      <c r="CI903" s="69"/>
      <c r="CJ903" s="69"/>
      <c r="CK903" s="69"/>
      <c r="CL903" s="68"/>
      <c r="CM903" s="67"/>
      <c r="CN903" s="67"/>
      <c r="CO903" s="69"/>
      <c r="CP903" s="68"/>
      <c r="CQ903" s="67"/>
      <c r="CR903" s="67"/>
      <c r="CS903" s="69"/>
      <c r="CT903" s="81"/>
      <c r="CU903" s="69"/>
      <c r="CV903" s="69"/>
      <c r="CW903" s="69"/>
      <c r="CX903" s="69"/>
      <c r="CY903" s="69"/>
      <c r="CZ903" s="69"/>
      <c r="DA903" s="69"/>
    </row>
    <row r="904" spans="2:105">
      <c r="B904" s="67"/>
      <c r="C904" s="67"/>
      <c r="D904" s="67"/>
      <c r="E904" s="69"/>
      <c r="F904" s="68"/>
      <c r="G904" s="67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69"/>
      <c r="AF904" s="69"/>
      <c r="AG904" s="69"/>
      <c r="AH904" s="80"/>
      <c r="AI904" s="80"/>
      <c r="AJ904" s="69"/>
      <c r="AK904" s="69"/>
      <c r="AL904" s="80"/>
      <c r="AM904" s="80"/>
      <c r="AN904" s="69"/>
      <c r="AO904" s="69"/>
      <c r="AP904" s="80"/>
      <c r="AQ904" s="80"/>
      <c r="AR904" s="69"/>
      <c r="AS904" s="69"/>
      <c r="AT904" s="80"/>
      <c r="AU904" s="80"/>
      <c r="AV904" s="69"/>
      <c r="AW904" s="69"/>
      <c r="AX904" s="80"/>
      <c r="AY904" s="80"/>
      <c r="AZ904" s="69"/>
      <c r="BA904" s="69"/>
      <c r="BB904" s="80"/>
      <c r="BC904" s="80"/>
      <c r="BD904" s="69"/>
      <c r="BE904" s="69"/>
      <c r="BF904" s="80"/>
      <c r="BG904" s="80"/>
      <c r="BH904" s="69"/>
      <c r="BI904" s="69"/>
      <c r="BJ904" s="80"/>
      <c r="BK904" s="80"/>
      <c r="BL904" s="69"/>
      <c r="BM904" s="69"/>
      <c r="BN904" s="80"/>
      <c r="BO904" s="80"/>
      <c r="BP904" s="69"/>
      <c r="BQ904" s="69"/>
      <c r="BR904" s="80"/>
      <c r="BS904" s="80"/>
      <c r="BT904" s="69"/>
      <c r="BU904" s="69"/>
      <c r="BV904" s="80"/>
      <c r="BW904" s="80"/>
      <c r="BX904" s="69"/>
      <c r="BY904" s="69"/>
      <c r="BZ904" s="80"/>
      <c r="CA904" s="80"/>
      <c r="CB904" s="69"/>
      <c r="CC904" s="69"/>
      <c r="CD904" s="80"/>
      <c r="CE904" s="80"/>
      <c r="CF904" s="69"/>
      <c r="CG904" s="69"/>
      <c r="CH904" s="69"/>
      <c r="CI904" s="69"/>
      <c r="CJ904" s="69"/>
      <c r="CK904" s="69"/>
      <c r="CL904" s="68"/>
      <c r="CM904" s="67"/>
      <c r="CN904" s="67"/>
      <c r="CO904" s="69"/>
      <c r="CP904" s="68"/>
      <c r="CQ904" s="67"/>
      <c r="CR904" s="67"/>
      <c r="CS904" s="69"/>
      <c r="CT904" s="81"/>
      <c r="CU904" s="69"/>
      <c r="CV904" s="69"/>
      <c r="CW904" s="69"/>
      <c r="CX904" s="69"/>
      <c r="CY904" s="69"/>
      <c r="CZ904" s="69"/>
      <c r="DA904" s="69"/>
    </row>
    <row r="905" spans="2:105">
      <c r="B905" s="67"/>
      <c r="C905" s="67"/>
      <c r="D905" s="67"/>
      <c r="E905" s="69"/>
      <c r="F905" s="68"/>
      <c r="G905" s="67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69"/>
      <c r="AF905" s="69"/>
      <c r="AG905" s="69"/>
      <c r="AH905" s="80"/>
      <c r="AI905" s="80"/>
      <c r="AJ905" s="69"/>
      <c r="AK905" s="69"/>
      <c r="AL905" s="80"/>
      <c r="AM905" s="80"/>
      <c r="AN905" s="69"/>
      <c r="AO905" s="69"/>
      <c r="AP905" s="80"/>
      <c r="AQ905" s="80"/>
      <c r="AR905" s="69"/>
      <c r="AS905" s="69"/>
      <c r="AT905" s="80"/>
      <c r="AU905" s="80"/>
      <c r="AV905" s="69"/>
      <c r="AW905" s="69"/>
      <c r="AX905" s="80"/>
      <c r="AY905" s="80"/>
      <c r="AZ905" s="69"/>
      <c r="BA905" s="69"/>
      <c r="BB905" s="80"/>
      <c r="BC905" s="80"/>
      <c r="BD905" s="69"/>
      <c r="BE905" s="69"/>
      <c r="BF905" s="80"/>
      <c r="BG905" s="80"/>
      <c r="BH905" s="69"/>
      <c r="BI905" s="69"/>
      <c r="BJ905" s="80"/>
      <c r="BK905" s="80"/>
      <c r="BL905" s="69"/>
      <c r="BM905" s="69"/>
      <c r="BN905" s="80"/>
      <c r="BO905" s="80"/>
      <c r="BP905" s="69"/>
      <c r="BQ905" s="69"/>
      <c r="BR905" s="80"/>
      <c r="BS905" s="80"/>
      <c r="BT905" s="69"/>
      <c r="BU905" s="69"/>
      <c r="BV905" s="80"/>
      <c r="BW905" s="80"/>
      <c r="BX905" s="69"/>
      <c r="BY905" s="69"/>
      <c r="BZ905" s="80"/>
      <c r="CA905" s="80"/>
      <c r="CB905" s="69"/>
      <c r="CC905" s="69"/>
      <c r="CD905" s="80"/>
      <c r="CE905" s="80"/>
      <c r="CF905" s="69"/>
      <c r="CG905" s="69"/>
      <c r="CH905" s="69"/>
      <c r="CI905" s="69"/>
      <c r="CJ905" s="69"/>
      <c r="CK905" s="69"/>
      <c r="CL905" s="68"/>
      <c r="CM905" s="67"/>
      <c r="CN905" s="67"/>
      <c r="CO905" s="69"/>
      <c r="CP905" s="68"/>
      <c r="CQ905" s="67"/>
      <c r="CR905" s="67"/>
      <c r="CS905" s="69"/>
      <c r="CT905" s="81"/>
      <c r="CU905" s="69"/>
      <c r="CV905" s="69"/>
      <c r="CW905" s="69"/>
      <c r="CX905" s="69"/>
      <c r="CY905" s="69"/>
      <c r="CZ905" s="69"/>
      <c r="DA905" s="69"/>
    </row>
    <row r="906" spans="2:105">
      <c r="B906" s="67"/>
      <c r="C906" s="67"/>
      <c r="D906" s="67"/>
      <c r="E906" s="69"/>
      <c r="F906" s="68"/>
      <c r="G906" s="67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69"/>
      <c r="AF906" s="69"/>
      <c r="AG906" s="69"/>
      <c r="AH906" s="80"/>
      <c r="AI906" s="80"/>
      <c r="AJ906" s="69"/>
      <c r="AK906" s="69"/>
      <c r="AL906" s="80"/>
      <c r="AM906" s="80"/>
      <c r="AN906" s="69"/>
      <c r="AO906" s="69"/>
      <c r="AP906" s="80"/>
      <c r="AQ906" s="80"/>
      <c r="AR906" s="69"/>
      <c r="AS906" s="69"/>
      <c r="AT906" s="80"/>
      <c r="AU906" s="80"/>
      <c r="AV906" s="69"/>
      <c r="AW906" s="69"/>
      <c r="AX906" s="80"/>
      <c r="AY906" s="80"/>
      <c r="AZ906" s="69"/>
      <c r="BA906" s="69"/>
      <c r="BB906" s="80"/>
      <c r="BC906" s="80"/>
      <c r="BD906" s="69"/>
      <c r="BE906" s="69"/>
      <c r="BF906" s="80"/>
      <c r="BG906" s="80"/>
      <c r="BH906" s="69"/>
      <c r="BI906" s="69"/>
      <c r="BJ906" s="80"/>
      <c r="BK906" s="80"/>
      <c r="BL906" s="69"/>
      <c r="BM906" s="69"/>
      <c r="BN906" s="80"/>
      <c r="BO906" s="80"/>
      <c r="BP906" s="69"/>
      <c r="BQ906" s="69"/>
      <c r="BR906" s="80"/>
      <c r="BS906" s="80"/>
      <c r="BT906" s="69"/>
      <c r="BU906" s="69"/>
      <c r="BV906" s="80"/>
      <c r="BW906" s="80"/>
      <c r="BX906" s="69"/>
      <c r="BY906" s="69"/>
      <c r="BZ906" s="80"/>
      <c r="CA906" s="80"/>
      <c r="CB906" s="69"/>
      <c r="CC906" s="69"/>
      <c r="CD906" s="80"/>
      <c r="CE906" s="80"/>
      <c r="CF906" s="69"/>
      <c r="CG906" s="69"/>
      <c r="CH906" s="69"/>
      <c r="CI906" s="69"/>
      <c r="CJ906" s="69"/>
      <c r="CK906" s="69"/>
      <c r="CL906" s="68"/>
      <c r="CM906" s="67"/>
      <c r="CN906" s="67"/>
      <c r="CO906" s="69"/>
      <c r="CP906" s="68"/>
      <c r="CQ906" s="67"/>
      <c r="CR906" s="67"/>
      <c r="CS906" s="69"/>
      <c r="CT906" s="81"/>
      <c r="CU906" s="69"/>
      <c r="CV906" s="69"/>
      <c r="CW906" s="69"/>
      <c r="CX906" s="69"/>
      <c r="CY906" s="69"/>
      <c r="CZ906" s="69"/>
      <c r="DA906" s="69"/>
    </row>
    <row r="907" spans="2:105">
      <c r="B907" s="67"/>
      <c r="C907" s="67"/>
      <c r="D907" s="67"/>
      <c r="E907" s="69"/>
      <c r="F907" s="68"/>
      <c r="G907" s="67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69"/>
      <c r="AF907" s="69"/>
      <c r="AG907" s="69"/>
      <c r="AH907" s="80"/>
      <c r="AI907" s="80"/>
      <c r="AJ907" s="69"/>
      <c r="AK907" s="69"/>
      <c r="AL907" s="80"/>
      <c r="AM907" s="80"/>
      <c r="AN907" s="69"/>
      <c r="AO907" s="69"/>
      <c r="AP907" s="80"/>
      <c r="AQ907" s="80"/>
      <c r="AR907" s="69"/>
      <c r="AS907" s="69"/>
      <c r="AT907" s="80"/>
      <c r="AU907" s="80"/>
      <c r="AV907" s="69"/>
      <c r="AW907" s="69"/>
      <c r="AX907" s="80"/>
      <c r="AY907" s="80"/>
      <c r="AZ907" s="69"/>
      <c r="BA907" s="69"/>
      <c r="BB907" s="80"/>
      <c r="BC907" s="80"/>
      <c r="BD907" s="69"/>
      <c r="BE907" s="69"/>
      <c r="BF907" s="80"/>
      <c r="BG907" s="80"/>
      <c r="BH907" s="69"/>
      <c r="BI907" s="69"/>
      <c r="BJ907" s="80"/>
      <c r="BK907" s="80"/>
      <c r="BL907" s="69"/>
      <c r="BM907" s="69"/>
      <c r="BN907" s="80"/>
      <c r="BO907" s="80"/>
      <c r="BP907" s="69"/>
      <c r="BQ907" s="69"/>
      <c r="BR907" s="80"/>
      <c r="BS907" s="80"/>
      <c r="BT907" s="69"/>
      <c r="BU907" s="69"/>
      <c r="BV907" s="80"/>
      <c r="BW907" s="80"/>
      <c r="BX907" s="69"/>
      <c r="BY907" s="69"/>
      <c r="BZ907" s="80"/>
      <c r="CA907" s="80"/>
      <c r="CB907" s="69"/>
      <c r="CC907" s="69"/>
      <c r="CD907" s="80"/>
      <c r="CE907" s="80"/>
      <c r="CF907" s="69"/>
      <c r="CG907" s="69"/>
      <c r="CH907" s="69"/>
      <c r="CI907" s="69"/>
      <c r="CJ907" s="69"/>
      <c r="CK907" s="69"/>
      <c r="CL907" s="68"/>
      <c r="CM907" s="67"/>
      <c r="CN907" s="67"/>
      <c r="CO907" s="69"/>
      <c r="CP907" s="68"/>
      <c r="CQ907" s="67"/>
      <c r="CR907" s="67"/>
      <c r="CS907" s="69"/>
      <c r="CT907" s="81"/>
      <c r="CU907" s="69"/>
      <c r="CV907" s="69"/>
      <c r="CW907" s="69"/>
      <c r="CX907" s="69"/>
      <c r="CY907" s="69"/>
      <c r="CZ907" s="69"/>
      <c r="DA907" s="69"/>
    </row>
    <row r="908" spans="2:105">
      <c r="B908" s="67"/>
      <c r="C908" s="67"/>
      <c r="D908" s="67"/>
      <c r="E908" s="69"/>
      <c r="F908" s="68"/>
      <c r="G908" s="67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  <c r="AE908" s="69"/>
      <c r="AF908" s="69"/>
      <c r="AG908" s="69"/>
      <c r="AH908" s="80"/>
      <c r="AI908" s="80"/>
      <c r="AJ908" s="69"/>
      <c r="AK908" s="69"/>
      <c r="AL908" s="80"/>
      <c r="AM908" s="80"/>
      <c r="AN908" s="69"/>
      <c r="AO908" s="69"/>
      <c r="AP908" s="80"/>
      <c r="AQ908" s="80"/>
      <c r="AR908" s="69"/>
      <c r="AS908" s="69"/>
      <c r="AT908" s="80"/>
      <c r="AU908" s="80"/>
      <c r="AV908" s="69"/>
      <c r="AW908" s="69"/>
      <c r="AX908" s="80"/>
      <c r="AY908" s="80"/>
      <c r="AZ908" s="69"/>
      <c r="BA908" s="69"/>
      <c r="BB908" s="80"/>
      <c r="BC908" s="80"/>
      <c r="BD908" s="69"/>
      <c r="BE908" s="69"/>
      <c r="BF908" s="80"/>
      <c r="BG908" s="80"/>
      <c r="BH908" s="69"/>
      <c r="BI908" s="69"/>
      <c r="BJ908" s="80"/>
      <c r="BK908" s="80"/>
      <c r="BL908" s="69"/>
      <c r="BM908" s="69"/>
      <c r="BN908" s="80"/>
      <c r="BO908" s="80"/>
      <c r="BP908" s="69"/>
      <c r="BQ908" s="69"/>
      <c r="BR908" s="80"/>
      <c r="BS908" s="80"/>
      <c r="BT908" s="69"/>
      <c r="BU908" s="69"/>
      <c r="BV908" s="80"/>
      <c r="BW908" s="80"/>
      <c r="BX908" s="69"/>
      <c r="BY908" s="69"/>
      <c r="BZ908" s="80"/>
      <c r="CA908" s="80"/>
      <c r="CB908" s="69"/>
      <c r="CC908" s="69"/>
      <c r="CD908" s="80"/>
      <c r="CE908" s="80"/>
      <c r="CF908" s="69"/>
      <c r="CG908" s="69"/>
      <c r="CH908" s="69"/>
      <c r="CI908" s="69"/>
      <c r="CJ908" s="69"/>
      <c r="CK908" s="69"/>
      <c r="CL908" s="68"/>
      <c r="CM908" s="67"/>
      <c r="CN908" s="67"/>
      <c r="CO908" s="69"/>
      <c r="CP908" s="68"/>
      <c r="CQ908" s="67"/>
      <c r="CR908" s="67"/>
      <c r="CS908" s="69"/>
      <c r="CT908" s="81"/>
      <c r="CU908" s="69"/>
      <c r="CV908" s="69"/>
      <c r="CW908" s="69"/>
      <c r="CX908" s="69"/>
      <c r="CY908" s="69"/>
      <c r="CZ908" s="69"/>
      <c r="DA908" s="69"/>
    </row>
    <row r="909" spans="2:105">
      <c r="B909" s="67"/>
      <c r="C909" s="67"/>
      <c r="D909" s="67"/>
      <c r="E909" s="69"/>
      <c r="F909" s="68"/>
      <c r="G909" s="67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69"/>
      <c r="AF909" s="69"/>
      <c r="AG909" s="69"/>
      <c r="AH909" s="80"/>
      <c r="AI909" s="80"/>
      <c r="AJ909" s="69"/>
      <c r="AK909" s="69"/>
      <c r="AL909" s="80"/>
      <c r="AM909" s="80"/>
      <c r="AN909" s="69"/>
      <c r="AO909" s="69"/>
      <c r="AP909" s="80"/>
      <c r="AQ909" s="80"/>
      <c r="AR909" s="69"/>
      <c r="AS909" s="69"/>
      <c r="AT909" s="80"/>
      <c r="AU909" s="80"/>
      <c r="AV909" s="69"/>
      <c r="AW909" s="69"/>
      <c r="AX909" s="80"/>
      <c r="AY909" s="80"/>
      <c r="AZ909" s="69"/>
      <c r="BA909" s="69"/>
      <c r="BB909" s="80"/>
      <c r="BC909" s="80"/>
      <c r="BD909" s="69"/>
      <c r="BE909" s="69"/>
      <c r="BF909" s="80"/>
      <c r="BG909" s="80"/>
      <c r="BH909" s="69"/>
      <c r="BI909" s="69"/>
      <c r="BJ909" s="80"/>
      <c r="BK909" s="80"/>
      <c r="BL909" s="69"/>
      <c r="BM909" s="69"/>
      <c r="BN909" s="80"/>
      <c r="BO909" s="80"/>
      <c r="BP909" s="69"/>
      <c r="BQ909" s="69"/>
      <c r="BR909" s="80"/>
      <c r="BS909" s="80"/>
      <c r="BT909" s="69"/>
      <c r="BU909" s="69"/>
      <c r="BV909" s="80"/>
      <c r="BW909" s="80"/>
      <c r="BX909" s="69"/>
      <c r="BY909" s="69"/>
      <c r="BZ909" s="80"/>
      <c r="CA909" s="80"/>
      <c r="CB909" s="69"/>
      <c r="CC909" s="69"/>
      <c r="CD909" s="80"/>
      <c r="CE909" s="80"/>
      <c r="CF909" s="69"/>
      <c r="CG909" s="69"/>
      <c r="CH909" s="69"/>
      <c r="CI909" s="69"/>
      <c r="CJ909" s="69"/>
      <c r="CK909" s="69"/>
      <c r="CL909" s="68"/>
      <c r="CM909" s="67"/>
      <c r="CN909" s="67"/>
      <c r="CO909" s="69"/>
      <c r="CP909" s="68"/>
      <c r="CQ909" s="67"/>
      <c r="CR909" s="67"/>
      <c r="CS909" s="69"/>
      <c r="CT909" s="81"/>
      <c r="CU909" s="69"/>
      <c r="CV909" s="69"/>
      <c r="CW909" s="69"/>
      <c r="CX909" s="69"/>
      <c r="CY909" s="69"/>
      <c r="CZ909" s="69"/>
      <c r="DA909" s="69"/>
    </row>
    <row r="910" spans="2:105">
      <c r="B910" s="67"/>
      <c r="C910" s="67"/>
      <c r="D910" s="67"/>
      <c r="E910" s="69"/>
      <c r="F910" s="68"/>
      <c r="G910" s="67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  <c r="AE910" s="69"/>
      <c r="AF910" s="69"/>
      <c r="AG910" s="69"/>
      <c r="AH910" s="80"/>
      <c r="AI910" s="80"/>
      <c r="AJ910" s="69"/>
      <c r="AK910" s="69"/>
      <c r="AL910" s="80"/>
      <c r="AM910" s="80"/>
      <c r="AN910" s="69"/>
      <c r="AO910" s="69"/>
      <c r="AP910" s="80"/>
      <c r="AQ910" s="80"/>
      <c r="AR910" s="69"/>
      <c r="AS910" s="69"/>
      <c r="AT910" s="80"/>
      <c r="AU910" s="80"/>
      <c r="AV910" s="69"/>
      <c r="AW910" s="69"/>
      <c r="AX910" s="80"/>
      <c r="AY910" s="80"/>
      <c r="AZ910" s="69"/>
      <c r="BA910" s="69"/>
      <c r="BB910" s="80"/>
      <c r="BC910" s="80"/>
      <c r="BD910" s="69"/>
      <c r="BE910" s="69"/>
      <c r="BF910" s="80"/>
      <c r="BG910" s="80"/>
      <c r="BH910" s="69"/>
      <c r="BI910" s="69"/>
      <c r="BJ910" s="80"/>
      <c r="BK910" s="80"/>
      <c r="BL910" s="69"/>
      <c r="BM910" s="69"/>
      <c r="BN910" s="80"/>
      <c r="BO910" s="80"/>
      <c r="BP910" s="69"/>
      <c r="BQ910" s="69"/>
      <c r="BR910" s="80"/>
      <c r="BS910" s="80"/>
      <c r="BT910" s="69"/>
      <c r="BU910" s="69"/>
      <c r="BV910" s="80"/>
      <c r="BW910" s="80"/>
      <c r="BX910" s="69"/>
      <c r="BY910" s="69"/>
      <c r="BZ910" s="80"/>
      <c r="CA910" s="80"/>
      <c r="CB910" s="69"/>
      <c r="CC910" s="69"/>
      <c r="CD910" s="80"/>
      <c r="CE910" s="80"/>
      <c r="CF910" s="69"/>
      <c r="CG910" s="69"/>
      <c r="CH910" s="69"/>
      <c r="CI910" s="69"/>
      <c r="CJ910" s="69"/>
      <c r="CK910" s="69"/>
      <c r="CL910" s="68"/>
      <c r="CM910" s="67"/>
      <c r="CN910" s="67"/>
      <c r="CO910" s="69"/>
      <c r="CP910" s="68"/>
      <c r="CQ910" s="67"/>
      <c r="CR910" s="67"/>
      <c r="CS910" s="69"/>
      <c r="CT910" s="81"/>
      <c r="CU910" s="69"/>
      <c r="CV910" s="69"/>
      <c r="CW910" s="69"/>
      <c r="CX910" s="69"/>
      <c r="CY910" s="69"/>
      <c r="CZ910" s="69"/>
      <c r="DA910" s="69"/>
    </row>
    <row r="911" spans="2:105">
      <c r="B911" s="67"/>
      <c r="C911" s="67"/>
      <c r="D911" s="67"/>
      <c r="E911" s="69"/>
      <c r="F911" s="68"/>
      <c r="G911" s="67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  <c r="AE911" s="69"/>
      <c r="AF911" s="69"/>
      <c r="AG911" s="69"/>
      <c r="AH911" s="80"/>
      <c r="AI911" s="80"/>
      <c r="AJ911" s="69"/>
      <c r="AK911" s="69"/>
      <c r="AL911" s="80"/>
      <c r="AM911" s="80"/>
      <c r="AN911" s="69"/>
      <c r="AO911" s="69"/>
      <c r="AP911" s="80"/>
      <c r="AQ911" s="80"/>
      <c r="AR911" s="69"/>
      <c r="AS911" s="69"/>
      <c r="AT911" s="80"/>
      <c r="AU911" s="80"/>
      <c r="AV911" s="69"/>
      <c r="AW911" s="69"/>
      <c r="AX911" s="80"/>
      <c r="AY911" s="80"/>
      <c r="AZ911" s="69"/>
      <c r="BA911" s="69"/>
      <c r="BB911" s="80"/>
      <c r="BC911" s="80"/>
      <c r="BD911" s="69"/>
      <c r="BE911" s="69"/>
      <c r="BF911" s="80"/>
      <c r="BG911" s="80"/>
      <c r="BH911" s="69"/>
      <c r="BI911" s="69"/>
      <c r="BJ911" s="80"/>
      <c r="BK911" s="80"/>
      <c r="BL911" s="69"/>
      <c r="BM911" s="69"/>
      <c r="BN911" s="80"/>
      <c r="BO911" s="80"/>
      <c r="BP911" s="69"/>
      <c r="BQ911" s="69"/>
      <c r="BR911" s="80"/>
      <c r="BS911" s="80"/>
      <c r="BT911" s="69"/>
      <c r="BU911" s="69"/>
      <c r="BV911" s="80"/>
      <c r="BW911" s="80"/>
      <c r="BX911" s="69"/>
      <c r="BY911" s="69"/>
      <c r="BZ911" s="80"/>
      <c r="CA911" s="80"/>
      <c r="CB911" s="69"/>
      <c r="CC911" s="69"/>
      <c r="CD911" s="80"/>
      <c r="CE911" s="80"/>
      <c r="CF911" s="69"/>
      <c r="CG911" s="69"/>
      <c r="CH911" s="69"/>
      <c r="CI911" s="69"/>
      <c r="CJ911" s="69"/>
      <c r="CK911" s="69"/>
      <c r="CL911" s="68"/>
      <c r="CM911" s="67"/>
      <c r="CN911" s="67"/>
      <c r="CO911" s="69"/>
      <c r="CP911" s="68"/>
      <c r="CQ911" s="67"/>
      <c r="CR911" s="67"/>
      <c r="CS911" s="69"/>
      <c r="CT911" s="81"/>
      <c r="CU911" s="69"/>
      <c r="CV911" s="69"/>
      <c r="CW911" s="69"/>
      <c r="CX911" s="69"/>
      <c r="CY911" s="69"/>
      <c r="CZ911" s="69"/>
      <c r="DA911" s="69"/>
    </row>
    <row r="912" spans="2:105">
      <c r="B912" s="67"/>
      <c r="C912" s="67"/>
      <c r="D912" s="67"/>
      <c r="E912" s="69"/>
      <c r="F912" s="68"/>
      <c r="G912" s="67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  <c r="AE912" s="69"/>
      <c r="AF912" s="69"/>
      <c r="AG912" s="69"/>
      <c r="AH912" s="80"/>
      <c r="AI912" s="80"/>
      <c r="AJ912" s="69"/>
      <c r="AK912" s="69"/>
      <c r="AL912" s="80"/>
      <c r="AM912" s="80"/>
      <c r="AN912" s="69"/>
      <c r="AO912" s="69"/>
      <c r="AP912" s="80"/>
      <c r="AQ912" s="80"/>
      <c r="AR912" s="69"/>
      <c r="AS912" s="69"/>
      <c r="AT912" s="80"/>
      <c r="AU912" s="80"/>
      <c r="AV912" s="69"/>
      <c r="AW912" s="69"/>
      <c r="AX912" s="80"/>
      <c r="AY912" s="80"/>
      <c r="AZ912" s="69"/>
      <c r="BA912" s="69"/>
      <c r="BB912" s="80"/>
      <c r="BC912" s="80"/>
      <c r="BD912" s="69"/>
      <c r="BE912" s="69"/>
      <c r="BF912" s="80"/>
      <c r="BG912" s="80"/>
      <c r="BH912" s="69"/>
      <c r="BI912" s="69"/>
      <c r="BJ912" s="80"/>
      <c r="BK912" s="80"/>
      <c r="BL912" s="69"/>
      <c r="BM912" s="69"/>
      <c r="BN912" s="80"/>
      <c r="BO912" s="80"/>
      <c r="BP912" s="69"/>
      <c r="BQ912" s="69"/>
      <c r="BR912" s="80"/>
      <c r="BS912" s="80"/>
      <c r="BT912" s="69"/>
      <c r="BU912" s="69"/>
      <c r="BV912" s="80"/>
      <c r="BW912" s="80"/>
      <c r="BX912" s="69"/>
      <c r="BY912" s="69"/>
      <c r="BZ912" s="80"/>
      <c r="CA912" s="80"/>
      <c r="CB912" s="69"/>
      <c r="CC912" s="69"/>
      <c r="CD912" s="80"/>
      <c r="CE912" s="80"/>
      <c r="CF912" s="69"/>
      <c r="CG912" s="69"/>
      <c r="CH912" s="69"/>
      <c r="CI912" s="69"/>
      <c r="CJ912" s="69"/>
      <c r="CK912" s="69"/>
      <c r="CL912" s="68"/>
      <c r="CM912" s="67"/>
      <c r="CN912" s="67"/>
      <c r="CO912" s="69"/>
      <c r="CP912" s="68"/>
      <c r="CQ912" s="67"/>
      <c r="CR912" s="67"/>
      <c r="CS912" s="69"/>
      <c r="CT912" s="81"/>
      <c r="CU912" s="69"/>
      <c r="CV912" s="69"/>
      <c r="CW912" s="69"/>
      <c r="CX912" s="69"/>
      <c r="CY912" s="69"/>
      <c r="CZ912" s="69"/>
      <c r="DA912" s="69"/>
    </row>
    <row r="913" spans="2:105">
      <c r="B913" s="67"/>
      <c r="C913" s="67"/>
      <c r="D913" s="67"/>
      <c r="E913" s="69"/>
      <c r="F913" s="68"/>
      <c r="G913" s="67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  <c r="AE913" s="69"/>
      <c r="AF913" s="69"/>
      <c r="AG913" s="69"/>
      <c r="AH913" s="80"/>
      <c r="AI913" s="80"/>
      <c r="AJ913" s="69"/>
      <c r="AK913" s="69"/>
      <c r="AL913" s="80"/>
      <c r="AM913" s="80"/>
      <c r="AN913" s="69"/>
      <c r="AO913" s="69"/>
      <c r="AP913" s="80"/>
      <c r="AQ913" s="80"/>
      <c r="AR913" s="69"/>
      <c r="AS913" s="69"/>
      <c r="AT913" s="80"/>
      <c r="AU913" s="80"/>
      <c r="AV913" s="69"/>
      <c r="AW913" s="69"/>
      <c r="AX913" s="80"/>
      <c r="AY913" s="80"/>
      <c r="AZ913" s="69"/>
      <c r="BA913" s="69"/>
      <c r="BB913" s="80"/>
      <c r="BC913" s="80"/>
      <c r="BD913" s="69"/>
      <c r="BE913" s="69"/>
      <c r="BF913" s="80"/>
      <c r="BG913" s="80"/>
      <c r="BH913" s="69"/>
      <c r="BI913" s="69"/>
      <c r="BJ913" s="80"/>
      <c r="BK913" s="80"/>
      <c r="BL913" s="69"/>
      <c r="BM913" s="69"/>
      <c r="BN913" s="80"/>
      <c r="BO913" s="80"/>
      <c r="BP913" s="69"/>
      <c r="BQ913" s="69"/>
      <c r="BR913" s="80"/>
      <c r="BS913" s="80"/>
      <c r="BT913" s="69"/>
      <c r="BU913" s="69"/>
      <c r="BV913" s="80"/>
      <c r="BW913" s="80"/>
      <c r="BX913" s="69"/>
      <c r="BY913" s="69"/>
      <c r="BZ913" s="80"/>
      <c r="CA913" s="80"/>
      <c r="CB913" s="69"/>
      <c r="CC913" s="69"/>
      <c r="CD913" s="80"/>
      <c r="CE913" s="80"/>
      <c r="CF913" s="69"/>
      <c r="CG913" s="69"/>
      <c r="CH913" s="69"/>
      <c r="CI913" s="69"/>
      <c r="CJ913" s="69"/>
      <c r="CK913" s="69"/>
      <c r="CL913" s="68"/>
      <c r="CM913" s="67"/>
      <c r="CN913" s="67"/>
      <c r="CO913" s="69"/>
      <c r="CP913" s="68"/>
      <c r="CQ913" s="67"/>
      <c r="CR913" s="67"/>
      <c r="CS913" s="69"/>
      <c r="CT913" s="81"/>
      <c r="CU913" s="69"/>
      <c r="CV913" s="69"/>
      <c r="CW913" s="69"/>
      <c r="CX913" s="69"/>
      <c r="CY913" s="69"/>
      <c r="CZ913" s="69"/>
      <c r="DA913" s="69"/>
    </row>
    <row r="914" spans="2:105">
      <c r="B914" s="67"/>
      <c r="C914" s="67"/>
      <c r="D914" s="67"/>
      <c r="E914" s="69"/>
      <c r="F914" s="68"/>
      <c r="G914" s="67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  <c r="AE914" s="69"/>
      <c r="AF914" s="69"/>
      <c r="AG914" s="69"/>
      <c r="AH914" s="80"/>
      <c r="AI914" s="80"/>
      <c r="AJ914" s="69"/>
      <c r="AK914" s="69"/>
      <c r="AL914" s="80"/>
      <c r="AM914" s="80"/>
      <c r="AN914" s="69"/>
      <c r="AO914" s="69"/>
      <c r="AP914" s="80"/>
      <c r="AQ914" s="80"/>
      <c r="AR914" s="69"/>
      <c r="AS914" s="69"/>
      <c r="AT914" s="80"/>
      <c r="AU914" s="80"/>
      <c r="AV914" s="69"/>
      <c r="AW914" s="69"/>
      <c r="AX914" s="80"/>
      <c r="AY914" s="80"/>
      <c r="AZ914" s="69"/>
      <c r="BA914" s="69"/>
      <c r="BB914" s="80"/>
      <c r="BC914" s="80"/>
      <c r="BD914" s="69"/>
      <c r="BE914" s="69"/>
      <c r="BF914" s="80"/>
      <c r="BG914" s="80"/>
      <c r="BH914" s="69"/>
      <c r="BI914" s="69"/>
      <c r="BJ914" s="80"/>
      <c r="BK914" s="80"/>
      <c r="BL914" s="69"/>
      <c r="BM914" s="69"/>
      <c r="BN914" s="80"/>
      <c r="BO914" s="80"/>
      <c r="BP914" s="69"/>
      <c r="BQ914" s="69"/>
      <c r="BR914" s="80"/>
      <c r="BS914" s="80"/>
      <c r="BT914" s="69"/>
      <c r="BU914" s="69"/>
      <c r="BV914" s="80"/>
      <c r="BW914" s="80"/>
      <c r="BX914" s="69"/>
      <c r="BY914" s="69"/>
      <c r="BZ914" s="80"/>
      <c r="CA914" s="80"/>
      <c r="CB914" s="69"/>
      <c r="CC914" s="69"/>
      <c r="CD914" s="80"/>
      <c r="CE914" s="80"/>
      <c r="CF914" s="69"/>
      <c r="CG914" s="69"/>
      <c r="CH914" s="69"/>
      <c r="CI914" s="69"/>
      <c r="CJ914" s="69"/>
      <c r="CK914" s="69"/>
      <c r="CL914" s="68"/>
      <c r="CM914" s="67"/>
      <c r="CN914" s="67"/>
      <c r="CO914" s="69"/>
      <c r="CP914" s="68"/>
      <c r="CQ914" s="67"/>
      <c r="CR914" s="67"/>
      <c r="CS914" s="69"/>
      <c r="CT914" s="81"/>
      <c r="CU914" s="69"/>
      <c r="CV914" s="69"/>
      <c r="CW914" s="69"/>
      <c r="CX914" s="69"/>
      <c r="CY914" s="69"/>
      <c r="CZ914" s="69"/>
      <c r="DA914" s="69"/>
    </row>
    <row r="915" spans="2:105">
      <c r="B915" s="67"/>
      <c r="C915" s="67"/>
      <c r="D915" s="67"/>
      <c r="E915" s="69"/>
      <c r="F915" s="68"/>
      <c r="G915" s="67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  <c r="AE915" s="69"/>
      <c r="AF915" s="69"/>
      <c r="AG915" s="69"/>
      <c r="AH915" s="80"/>
      <c r="AI915" s="80"/>
      <c r="AJ915" s="69"/>
      <c r="AK915" s="69"/>
      <c r="AL915" s="80"/>
      <c r="AM915" s="80"/>
      <c r="AN915" s="69"/>
      <c r="AO915" s="69"/>
      <c r="AP915" s="80"/>
      <c r="AQ915" s="80"/>
      <c r="AR915" s="69"/>
      <c r="AS915" s="69"/>
      <c r="AT915" s="80"/>
      <c r="AU915" s="80"/>
      <c r="AV915" s="69"/>
      <c r="AW915" s="69"/>
      <c r="AX915" s="80"/>
      <c r="AY915" s="80"/>
      <c r="AZ915" s="69"/>
      <c r="BA915" s="69"/>
      <c r="BB915" s="80"/>
      <c r="BC915" s="80"/>
      <c r="BD915" s="69"/>
      <c r="BE915" s="69"/>
      <c r="BF915" s="80"/>
      <c r="BG915" s="80"/>
      <c r="BH915" s="69"/>
      <c r="BI915" s="69"/>
      <c r="BJ915" s="80"/>
      <c r="BK915" s="80"/>
      <c r="BL915" s="69"/>
      <c r="BM915" s="69"/>
      <c r="BN915" s="80"/>
      <c r="BO915" s="80"/>
      <c r="BP915" s="69"/>
      <c r="BQ915" s="69"/>
      <c r="BR915" s="80"/>
      <c r="BS915" s="80"/>
      <c r="BT915" s="69"/>
      <c r="BU915" s="69"/>
      <c r="BV915" s="80"/>
      <c r="BW915" s="80"/>
      <c r="BX915" s="69"/>
      <c r="BY915" s="69"/>
      <c r="BZ915" s="80"/>
      <c r="CA915" s="80"/>
      <c r="CB915" s="69"/>
      <c r="CC915" s="69"/>
      <c r="CD915" s="80"/>
      <c r="CE915" s="80"/>
      <c r="CF915" s="69"/>
      <c r="CG915" s="69"/>
      <c r="CH915" s="69"/>
      <c r="CI915" s="69"/>
      <c r="CJ915" s="69"/>
      <c r="CK915" s="69"/>
      <c r="CL915" s="68"/>
      <c r="CM915" s="67"/>
      <c r="CN915" s="67"/>
      <c r="CO915" s="69"/>
      <c r="CP915" s="68"/>
      <c r="CQ915" s="67"/>
      <c r="CR915" s="67"/>
      <c r="CS915" s="69"/>
      <c r="CT915" s="81"/>
      <c r="CU915" s="69"/>
      <c r="CV915" s="69"/>
      <c r="CW915" s="69"/>
      <c r="CX915" s="69"/>
      <c r="CY915" s="69"/>
      <c r="CZ915" s="69"/>
      <c r="DA915" s="69"/>
    </row>
    <row r="916" spans="2:105">
      <c r="B916" s="67"/>
      <c r="C916" s="67"/>
      <c r="D916" s="67"/>
      <c r="E916" s="69"/>
      <c r="F916" s="68"/>
      <c r="G916" s="67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  <c r="AE916" s="69"/>
      <c r="AF916" s="69"/>
      <c r="AG916" s="69"/>
      <c r="AH916" s="80"/>
      <c r="AI916" s="80"/>
      <c r="AJ916" s="69"/>
      <c r="AK916" s="69"/>
      <c r="AL916" s="80"/>
      <c r="AM916" s="80"/>
      <c r="AN916" s="69"/>
      <c r="AO916" s="69"/>
      <c r="AP916" s="80"/>
      <c r="AQ916" s="80"/>
      <c r="AR916" s="69"/>
      <c r="AS916" s="69"/>
      <c r="AT916" s="80"/>
      <c r="AU916" s="80"/>
      <c r="AV916" s="69"/>
      <c r="AW916" s="69"/>
      <c r="AX916" s="80"/>
      <c r="AY916" s="80"/>
      <c r="AZ916" s="69"/>
      <c r="BA916" s="69"/>
      <c r="BB916" s="80"/>
      <c r="BC916" s="80"/>
      <c r="BD916" s="69"/>
      <c r="BE916" s="69"/>
      <c r="BF916" s="80"/>
      <c r="BG916" s="80"/>
      <c r="BH916" s="69"/>
      <c r="BI916" s="69"/>
      <c r="BJ916" s="80"/>
      <c r="BK916" s="80"/>
      <c r="BL916" s="69"/>
      <c r="BM916" s="69"/>
      <c r="BN916" s="80"/>
      <c r="BO916" s="80"/>
      <c r="BP916" s="69"/>
      <c r="BQ916" s="69"/>
      <c r="BR916" s="80"/>
      <c r="BS916" s="80"/>
      <c r="BT916" s="69"/>
      <c r="BU916" s="69"/>
      <c r="BV916" s="80"/>
      <c r="BW916" s="80"/>
      <c r="BX916" s="69"/>
      <c r="BY916" s="69"/>
      <c r="BZ916" s="80"/>
      <c r="CA916" s="80"/>
      <c r="CB916" s="69"/>
      <c r="CC916" s="69"/>
      <c r="CD916" s="80"/>
      <c r="CE916" s="80"/>
      <c r="CF916" s="69"/>
      <c r="CG916" s="69"/>
      <c r="CH916" s="69"/>
      <c r="CI916" s="69"/>
      <c r="CJ916" s="69"/>
      <c r="CK916" s="69"/>
      <c r="CL916" s="68"/>
      <c r="CM916" s="67"/>
      <c r="CN916" s="67"/>
      <c r="CO916" s="69"/>
      <c r="CP916" s="68"/>
      <c r="CQ916" s="67"/>
      <c r="CR916" s="67"/>
      <c r="CS916" s="69"/>
      <c r="CT916" s="81"/>
      <c r="CU916" s="69"/>
      <c r="CV916" s="69"/>
      <c r="CW916" s="69"/>
      <c r="CX916" s="69"/>
      <c r="CY916" s="69"/>
      <c r="CZ916" s="69"/>
      <c r="DA916" s="69"/>
    </row>
    <row r="917" spans="2:105">
      <c r="B917" s="67"/>
      <c r="C917" s="67"/>
      <c r="D917" s="67"/>
      <c r="E917" s="69"/>
      <c r="F917" s="68"/>
      <c r="G917" s="67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  <c r="AE917" s="69"/>
      <c r="AF917" s="69"/>
      <c r="AG917" s="69"/>
      <c r="AH917" s="80"/>
      <c r="AI917" s="80"/>
      <c r="AJ917" s="69"/>
      <c r="AK917" s="69"/>
      <c r="AL917" s="80"/>
      <c r="AM917" s="80"/>
      <c r="AN917" s="69"/>
      <c r="AO917" s="69"/>
      <c r="AP917" s="80"/>
      <c r="AQ917" s="80"/>
      <c r="AR917" s="69"/>
      <c r="AS917" s="69"/>
      <c r="AT917" s="80"/>
      <c r="AU917" s="80"/>
      <c r="AV917" s="69"/>
      <c r="AW917" s="69"/>
      <c r="AX917" s="80"/>
      <c r="AY917" s="80"/>
      <c r="AZ917" s="69"/>
      <c r="BA917" s="69"/>
      <c r="BB917" s="80"/>
      <c r="BC917" s="80"/>
      <c r="BD917" s="69"/>
      <c r="BE917" s="69"/>
      <c r="BF917" s="80"/>
      <c r="BG917" s="80"/>
      <c r="BH917" s="69"/>
      <c r="BI917" s="69"/>
      <c r="BJ917" s="80"/>
      <c r="BK917" s="80"/>
      <c r="BL917" s="69"/>
      <c r="BM917" s="69"/>
      <c r="BN917" s="80"/>
      <c r="BO917" s="80"/>
      <c r="BP917" s="69"/>
      <c r="BQ917" s="69"/>
      <c r="BR917" s="80"/>
      <c r="BS917" s="80"/>
      <c r="BT917" s="69"/>
      <c r="BU917" s="69"/>
      <c r="BV917" s="80"/>
      <c r="BW917" s="80"/>
      <c r="BX917" s="69"/>
      <c r="BY917" s="69"/>
      <c r="BZ917" s="80"/>
      <c r="CA917" s="80"/>
      <c r="CB917" s="69"/>
      <c r="CC917" s="69"/>
      <c r="CD917" s="80"/>
      <c r="CE917" s="80"/>
      <c r="CF917" s="69"/>
      <c r="CG917" s="69"/>
      <c r="CH917" s="69"/>
      <c r="CI917" s="69"/>
      <c r="CJ917" s="69"/>
      <c r="CK917" s="69"/>
      <c r="CL917" s="68"/>
      <c r="CM917" s="67"/>
      <c r="CN917" s="67"/>
      <c r="CO917" s="69"/>
      <c r="CP917" s="68"/>
      <c r="CQ917" s="67"/>
      <c r="CR917" s="67"/>
      <c r="CS917" s="69"/>
      <c r="CT917" s="81"/>
      <c r="CU917" s="69"/>
      <c r="CV917" s="69"/>
      <c r="CW917" s="69"/>
      <c r="CX917" s="69"/>
      <c r="CY917" s="69"/>
      <c r="CZ917" s="69"/>
      <c r="DA917" s="69"/>
    </row>
    <row r="918" spans="2:105">
      <c r="B918" s="67"/>
      <c r="C918" s="67"/>
      <c r="D918" s="67"/>
      <c r="E918" s="69"/>
      <c r="F918" s="68"/>
      <c r="G918" s="67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  <c r="AE918" s="69"/>
      <c r="AF918" s="69"/>
      <c r="AG918" s="69"/>
      <c r="AH918" s="80"/>
      <c r="AI918" s="80"/>
      <c r="AJ918" s="69"/>
      <c r="AK918" s="69"/>
      <c r="AL918" s="80"/>
      <c r="AM918" s="80"/>
      <c r="AN918" s="69"/>
      <c r="AO918" s="69"/>
      <c r="AP918" s="80"/>
      <c r="AQ918" s="80"/>
      <c r="AR918" s="69"/>
      <c r="AS918" s="69"/>
      <c r="AT918" s="80"/>
      <c r="AU918" s="80"/>
      <c r="AV918" s="69"/>
      <c r="AW918" s="69"/>
      <c r="AX918" s="80"/>
      <c r="AY918" s="80"/>
      <c r="AZ918" s="69"/>
      <c r="BA918" s="69"/>
      <c r="BB918" s="80"/>
      <c r="BC918" s="80"/>
      <c r="BD918" s="69"/>
      <c r="BE918" s="69"/>
      <c r="BF918" s="80"/>
      <c r="BG918" s="80"/>
      <c r="BH918" s="69"/>
      <c r="BI918" s="69"/>
      <c r="BJ918" s="80"/>
      <c r="BK918" s="80"/>
      <c r="BL918" s="69"/>
      <c r="BM918" s="69"/>
      <c r="BN918" s="80"/>
      <c r="BO918" s="80"/>
      <c r="BP918" s="69"/>
      <c r="BQ918" s="69"/>
      <c r="BR918" s="80"/>
      <c r="BS918" s="80"/>
      <c r="BT918" s="69"/>
      <c r="BU918" s="69"/>
      <c r="BV918" s="80"/>
      <c r="BW918" s="80"/>
      <c r="BX918" s="69"/>
      <c r="BY918" s="69"/>
      <c r="BZ918" s="80"/>
      <c r="CA918" s="80"/>
      <c r="CB918" s="69"/>
      <c r="CC918" s="69"/>
      <c r="CD918" s="80"/>
      <c r="CE918" s="80"/>
      <c r="CF918" s="69"/>
      <c r="CG918" s="69"/>
      <c r="CH918" s="69"/>
      <c r="CI918" s="69"/>
      <c r="CJ918" s="69"/>
      <c r="CK918" s="69"/>
      <c r="CL918" s="68"/>
      <c r="CM918" s="67"/>
      <c r="CN918" s="67"/>
      <c r="CO918" s="69"/>
      <c r="CP918" s="68"/>
      <c r="CQ918" s="67"/>
      <c r="CR918" s="67"/>
      <c r="CS918" s="69"/>
      <c r="CT918" s="81"/>
      <c r="CU918" s="69"/>
      <c r="CV918" s="69"/>
      <c r="CW918" s="69"/>
      <c r="CX918" s="69"/>
      <c r="CY918" s="69"/>
      <c r="CZ918" s="69"/>
      <c r="DA918" s="69"/>
    </row>
    <row r="919" spans="2:105">
      <c r="B919" s="67"/>
      <c r="C919" s="67"/>
      <c r="D919" s="67"/>
      <c r="E919" s="69"/>
      <c r="F919" s="68"/>
      <c r="G919" s="67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  <c r="AE919" s="69"/>
      <c r="AF919" s="69"/>
      <c r="AG919" s="69"/>
      <c r="AH919" s="80"/>
      <c r="AI919" s="80"/>
      <c r="AJ919" s="69"/>
      <c r="AK919" s="69"/>
      <c r="AL919" s="80"/>
      <c r="AM919" s="80"/>
      <c r="AN919" s="69"/>
      <c r="AO919" s="69"/>
      <c r="AP919" s="80"/>
      <c r="AQ919" s="80"/>
      <c r="AR919" s="69"/>
      <c r="AS919" s="69"/>
      <c r="AT919" s="80"/>
      <c r="AU919" s="80"/>
      <c r="AV919" s="69"/>
      <c r="AW919" s="69"/>
      <c r="AX919" s="80"/>
      <c r="AY919" s="80"/>
      <c r="AZ919" s="69"/>
      <c r="BA919" s="69"/>
      <c r="BB919" s="80"/>
      <c r="BC919" s="80"/>
      <c r="BD919" s="69"/>
      <c r="BE919" s="69"/>
      <c r="BF919" s="80"/>
      <c r="BG919" s="80"/>
      <c r="BH919" s="69"/>
      <c r="BI919" s="69"/>
      <c r="BJ919" s="80"/>
      <c r="BK919" s="80"/>
      <c r="BL919" s="69"/>
      <c r="BM919" s="69"/>
      <c r="BN919" s="80"/>
      <c r="BO919" s="80"/>
      <c r="BP919" s="69"/>
      <c r="BQ919" s="69"/>
      <c r="BR919" s="80"/>
      <c r="BS919" s="80"/>
      <c r="BT919" s="69"/>
      <c r="BU919" s="69"/>
      <c r="BV919" s="80"/>
      <c r="BW919" s="80"/>
      <c r="BX919" s="69"/>
      <c r="BY919" s="69"/>
      <c r="BZ919" s="80"/>
      <c r="CA919" s="80"/>
      <c r="CB919" s="69"/>
      <c r="CC919" s="69"/>
      <c r="CD919" s="80"/>
      <c r="CE919" s="80"/>
      <c r="CF919" s="69"/>
      <c r="CG919" s="69"/>
      <c r="CH919" s="69"/>
      <c r="CI919" s="69"/>
      <c r="CJ919" s="69"/>
      <c r="CK919" s="69"/>
      <c r="CL919" s="68"/>
      <c r="CM919" s="67"/>
      <c r="CN919" s="67"/>
      <c r="CO919" s="69"/>
      <c r="CP919" s="68"/>
      <c r="CQ919" s="67"/>
      <c r="CR919" s="67"/>
      <c r="CS919" s="69"/>
      <c r="CT919" s="81"/>
      <c r="CU919" s="69"/>
      <c r="CV919" s="69"/>
      <c r="CW919" s="69"/>
      <c r="CX919" s="69"/>
      <c r="CY919" s="69"/>
      <c r="CZ919" s="69"/>
      <c r="DA919" s="69"/>
    </row>
    <row r="920" spans="2:105">
      <c r="B920" s="67"/>
      <c r="C920" s="67"/>
      <c r="D920" s="67"/>
      <c r="E920" s="69"/>
      <c r="F920" s="68"/>
      <c r="G920" s="67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  <c r="AE920" s="69"/>
      <c r="AF920" s="69"/>
      <c r="AG920" s="69"/>
      <c r="AH920" s="80"/>
      <c r="AI920" s="80"/>
      <c r="AJ920" s="69"/>
      <c r="AK920" s="69"/>
      <c r="AL920" s="80"/>
      <c r="AM920" s="80"/>
      <c r="AN920" s="69"/>
      <c r="AO920" s="69"/>
      <c r="AP920" s="80"/>
      <c r="AQ920" s="80"/>
      <c r="AR920" s="69"/>
      <c r="AS920" s="69"/>
      <c r="AT920" s="80"/>
      <c r="AU920" s="80"/>
      <c r="AV920" s="69"/>
      <c r="AW920" s="69"/>
      <c r="AX920" s="80"/>
      <c r="AY920" s="80"/>
      <c r="AZ920" s="69"/>
      <c r="BA920" s="69"/>
      <c r="BB920" s="80"/>
      <c r="BC920" s="80"/>
      <c r="BD920" s="69"/>
      <c r="BE920" s="69"/>
      <c r="BF920" s="80"/>
      <c r="BG920" s="80"/>
      <c r="BH920" s="69"/>
      <c r="BI920" s="69"/>
      <c r="BJ920" s="80"/>
      <c r="BK920" s="80"/>
      <c r="BL920" s="69"/>
      <c r="BM920" s="69"/>
      <c r="BN920" s="80"/>
      <c r="BO920" s="80"/>
      <c r="BP920" s="69"/>
      <c r="BQ920" s="69"/>
      <c r="BR920" s="80"/>
      <c r="BS920" s="80"/>
      <c r="BT920" s="69"/>
      <c r="BU920" s="69"/>
      <c r="BV920" s="80"/>
      <c r="BW920" s="80"/>
      <c r="BX920" s="69"/>
      <c r="BY920" s="69"/>
      <c r="BZ920" s="80"/>
      <c r="CA920" s="80"/>
      <c r="CB920" s="69"/>
      <c r="CC920" s="69"/>
      <c r="CD920" s="80"/>
      <c r="CE920" s="80"/>
      <c r="CF920" s="69"/>
      <c r="CG920" s="69"/>
      <c r="CH920" s="69"/>
      <c r="CI920" s="69"/>
      <c r="CJ920" s="69"/>
      <c r="CK920" s="69"/>
      <c r="CL920" s="68"/>
      <c r="CM920" s="67"/>
      <c r="CN920" s="67"/>
      <c r="CO920" s="69"/>
      <c r="CP920" s="68"/>
      <c r="CQ920" s="67"/>
      <c r="CR920" s="67"/>
      <c r="CS920" s="69"/>
      <c r="CT920" s="81"/>
      <c r="CU920" s="69"/>
      <c r="CV920" s="69"/>
      <c r="CW920" s="69"/>
      <c r="CX920" s="69"/>
      <c r="CY920" s="69"/>
      <c r="CZ920" s="69"/>
      <c r="DA920" s="69"/>
    </row>
    <row r="921" spans="2:105">
      <c r="B921" s="67"/>
      <c r="C921" s="67"/>
      <c r="D921" s="67"/>
      <c r="E921" s="69"/>
      <c r="F921" s="68"/>
      <c r="G921" s="67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  <c r="AE921" s="69"/>
      <c r="AF921" s="69"/>
      <c r="AG921" s="69"/>
      <c r="AH921" s="80"/>
      <c r="AI921" s="80"/>
      <c r="AJ921" s="69"/>
      <c r="AK921" s="69"/>
      <c r="AL921" s="80"/>
      <c r="AM921" s="80"/>
      <c r="AN921" s="69"/>
      <c r="AO921" s="69"/>
      <c r="AP921" s="80"/>
      <c r="AQ921" s="80"/>
      <c r="AR921" s="69"/>
      <c r="AS921" s="69"/>
      <c r="AT921" s="80"/>
      <c r="AU921" s="80"/>
      <c r="AV921" s="69"/>
      <c r="AW921" s="69"/>
      <c r="AX921" s="80"/>
      <c r="AY921" s="80"/>
      <c r="AZ921" s="69"/>
      <c r="BA921" s="69"/>
      <c r="BB921" s="80"/>
      <c r="BC921" s="80"/>
      <c r="BD921" s="69"/>
      <c r="BE921" s="69"/>
      <c r="BF921" s="80"/>
      <c r="BG921" s="80"/>
      <c r="BH921" s="69"/>
      <c r="BI921" s="69"/>
      <c r="BJ921" s="80"/>
      <c r="BK921" s="80"/>
      <c r="BL921" s="69"/>
      <c r="BM921" s="69"/>
      <c r="BN921" s="80"/>
      <c r="BO921" s="80"/>
      <c r="BP921" s="69"/>
      <c r="BQ921" s="69"/>
      <c r="BR921" s="80"/>
      <c r="BS921" s="80"/>
      <c r="BT921" s="69"/>
      <c r="BU921" s="69"/>
      <c r="BV921" s="80"/>
      <c r="BW921" s="80"/>
      <c r="BX921" s="69"/>
      <c r="BY921" s="69"/>
      <c r="BZ921" s="80"/>
      <c r="CA921" s="80"/>
      <c r="CB921" s="69"/>
      <c r="CC921" s="69"/>
      <c r="CD921" s="80"/>
      <c r="CE921" s="80"/>
      <c r="CF921" s="69"/>
      <c r="CG921" s="69"/>
      <c r="CH921" s="69"/>
      <c r="CI921" s="69"/>
      <c r="CJ921" s="69"/>
      <c r="CK921" s="69"/>
      <c r="CL921" s="68"/>
      <c r="CM921" s="67"/>
      <c r="CN921" s="67"/>
      <c r="CO921" s="69"/>
      <c r="CP921" s="68"/>
      <c r="CQ921" s="67"/>
      <c r="CR921" s="67"/>
      <c r="CS921" s="69"/>
      <c r="CT921" s="81"/>
      <c r="CU921" s="69"/>
      <c r="CV921" s="69"/>
      <c r="CW921" s="69"/>
      <c r="CX921" s="69"/>
      <c r="CY921" s="69"/>
      <c r="CZ921" s="69"/>
      <c r="DA921" s="69"/>
    </row>
    <row r="922" spans="2:105">
      <c r="B922" s="67"/>
      <c r="C922" s="67"/>
      <c r="D922" s="67"/>
      <c r="E922" s="69"/>
      <c r="F922" s="68"/>
      <c r="G922" s="67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  <c r="AE922" s="69"/>
      <c r="AF922" s="69"/>
      <c r="AG922" s="69"/>
      <c r="AH922" s="80"/>
      <c r="AI922" s="80"/>
      <c r="AJ922" s="69"/>
      <c r="AK922" s="69"/>
      <c r="AL922" s="80"/>
      <c r="AM922" s="80"/>
      <c r="AN922" s="69"/>
      <c r="AO922" s="69"/>
      <c r="AP922" s="80"/>
      <c r="AQ922" s="80"/>
      <c r="AR922" s="69"/>
      <c r="AS922" s="69"/>
      <c r="AT922" s="80"/>
      <c r="AU922" s="80"/>
      <c r="AV922" s="69"/>
      <c r="AW922" s="69"/>
      <c r="AX922" s="80"/>
      <c r="AY922" s="80"/>
      <c r="AZ922" s="69"/>
      <c r="BA922" s="69"/>
      <c r="BB922" s="80"/>
      <c r="BC922" s="80"/>
      <c r="BD922" s="69"/>
      <c r="BE922" s="69"/>
      <c r="BF922" s="80"/>
      <c r="BG922" s="80"/>
      <c r="BH922" s="69"/>
      <c r="BI922" s="69"/>
      <c r="BJ922" s="80"/>
      <c r="BK922" s="80"/>
      <c r="BL922" s="69"/>
      <c r="BM922" s="69"/>
      <c r="BN922" s="80"/>
      <c r="BO922" s="80"/>
      <c r="BP922" s="69"/>
      <c r="BQ922" s="69"/>
      <c r="BR922" s="80"/>
      <c r="BS922" s="80"/>
      <c r="BT922" s="69"/>
      <c r="BU922" s="69"/>
      <c r="BV922" s="80"/>
      <c r="BW922" s="80"/>
      <c r="BX922" s="69"/>
      <c r="BY922" s="69"/>
      <c r="BZ922" s="80"/>
      <c r="CA922" s="80"/>
      <c r="CB922" s="69"/>
      <c r="CC922" s="69"/>
      <c r="CD922" s="80"/>
      <c r="CE922" s="80"/>
      <c r="CF922" s="69"/>
      <c r="CG922" s="69"/>
      <c r="CH922" s="69"/>
      <c r="CI922" s="69"/>
      <c r="CJ922" s="69"/>
      <c r="CK922" s="69"/>
      <c r="CL922" s="68"/>
      <c r="CM922" s="67"/>
      <c r="CN922" s="67"/>
      <c r="CO922" s="69"/>
      <c r="CP922" s="68"/>
      <c r="CQ922" s="67"/>
      <c r="CR922" s="67"/>
      <c r="CS922" s="69"/>
      <c r="CT922" s="81"/>
      <c r="CU922" s="69"/>
      <c r="CV922" s="69"/>
      <c r="CW922" s="69"/>
      <c r="CX922" s="69"/>
      <c r="CY922" s="69"/>
      <c r="CZ922" s="69"/>
      <c r="DA922" s="69"/>
    </row>
    <row r="923" spans="2:105">
      <c r="B923" s="67"/>
      <c r="C923" s="67"/>
      <c r="D923" s="67"/>
      <c r="E923" s="69"/>
      <c r="F923" s="68"/>
      <c r="G923" s="67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  <c r="AE923" s="69"/>
      <c r="AF923" s="69"/>
      <c r="AG923" s="69"/>
      <c r="AH923" s="80"/>
      <c r="AI923" s="80"/>
      <c r="AJ923" s="69"/>
      <c r="AK923" s="69"/>
      <c r="AL923" s="80"/>
      <c r="AM923" s="80"/>
      <c r="AN923" s="69"/>
      <c r="AO923" s="69"/>
      <c r="AP923" s="80"/>
      <c r="AQ923" s="80"/>
      <c r="AR923" s="69"/>
      <c r="AS923" s="69"/>
      <c r="AT923" s="80"/>
      <c r="AU923" s="80"/>
      <c r="AV923" s="69"/>
      <c r="AW923" s="69"/>
      <c r="AX923" s="80"/>
      <c r="AY923" s="80"/>
      <c r="AZ923" s="69"/>
      <c r="BA923" s="69"/>
      <c r="BB923" s="80"/>
      <c r="BC923" s="80"/>
      <c r="BD923" s="69"/>
      <c r="BE923" s="69"/>
      <c r="BF923" s="80"/>
      <c r="BG923" s="80"/>
      <c r="BH923" s="69"/>
      <c r="BI923" s="69"/>
      <c r="BJ923" s="80"/>
      <c r="BK923" s="80"/>
      <c r="BL923" s="69"/>
      <c r="BM923" s="69"/>
      <c r="BN923" s="80"/>
      <c r="BO923" s="80"/>
      <c r="BP923" s="69"/>
      <c r="BQ923" s="69"/>
      <c r="BR923" s="80"/>
      <c r="BS923" s="80"/>
      <c r="BT923" s="69"/>
      <c r="BU923" s="69"/>
      <c r="BV923" s="80"/>
      <c r="BW923" s="80"/>
      <c r="BX923" s="69"/>
      <c r="BY923" s="69"/>
      <c r="BZ923" s="80"/>
      <c r="CA923" s="80"/>
      <c r="CB923" s="69"/>
      <c r="CC923" s="69"/>
      <c r="CD923" s="80"/>
      <c r="CE923" s="80"/>
      <c r="CF923" s="69"/>
      <c r="CG923" s="69"/>
      <c r="CH923" s="69"/>
      <c r="CI923" s="69"/>
      <c r="CJ923" s="69"/>
      <c r="CK923" s="69"/>
      <c r="CL923" s="68"/>
      <c r="CM923" s="67"/>
      <c r="CN923" s="67"/>
      <c r="CO923" s="69"/>
      <c r="CP923" s="68"/>
      <c r="CQ923" s="67"/>
      <c r="CR923" s="67"/>
      <c r="CS923" s="69"/>
      <c r="CT923" s="81"/>
      <c r="CU923" s="69"/>
      <c r="CV923" s="69"/>
      <c r="CW923" s="69"/>
      <c r="CX923" s="69"/>
      <c r="CY923" s="69"/>
      <c r="CZ923" s="69"/>
      <c r="DA923" s="69"/>
    </row>
    <row r="924" spans="2:105">
      <c r="B924" s="67"/>
      <c r="C924" s="67"/>
      <c r="D924" s="67"/>
      <c r="E924" s="69"/>
      <c r="F924" s="68"/>
      <c r="G924" s="67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  <c r="AE924" s="69"/>
      <c r="AF924" s="69"/>
      <c r="AG924" s="69"/>
      <c r="AH924" s="80"/>
      <c r="AI924" s="80"/>
      <c r="AJ924" s="69"/>
      <c r="AK924" s="69"/>
      <c r="AL924" s="80"/>
      <c r="AM924" s="80"/>
      <c r="AN924" s="69"/>
      <c r="AO924" s="69"/>
      <c r="AP924" s="80"/>
      <c r="AQ924" s="80"/>
      <c r="AR924" s="69"/>
      <c r="AS924" s="69"/>
      <c r="AT924" s="80"/>
      <c r="AU924" s="80"/>
      <c r="AV924" s="69"/>
      <c r="AW924" s="69"/>
      <c r="AX924" s="80"/>
      <c r="AY924" s="80"/>
      <c r="AZ924" s="69"/>
      <c r="BA924" s="69"/>
      <c r="BB924" s="80"/>
      <c r="BC924" s="80"/>
      <c r="BD924" s="69"/>
      <c r="BE924" s="69"/>
      <c r="BF924" s="80"/>
      <c r="BG924" s="80"/>
      <c r="BH924" s="69"/>
      <c r="BI924" s="69"/>
      <c r="BJ924" s="80"/>
      <c r="BK924" s="80"/>
      <c r="BL924" s="69"/>
      <c r="BM924" s="69"/>
      <c r="BN924" s="80"/>
      <c r="BO924" s="80"/>
      <c r="BP924" s="69"/>
      <c r="BQ924" s="69"/>
      <c r="BR924" s="80"/>
      <c r="BS924" s="80"/>
      <c r="BT924" s="69"/>
      <c r="BU924" s="69"/>
      <c r="BV924" s="80"/>
      <c r="BW924" s="80"/>
      <c r="BX924" s="69"/>
      <c r="BY924" s="69"/>
      <c r="BZ924" s="80"/>
      <c r="CA924" s="80"/>
      <c r="CB924" s="69"/>
      <c r="CC924" s="69"/>
      <c r="CD924" s="80"/>
      <c r="CE924" s="80"/>
      <c r="CF924" s="69"/>
      <c r="CG924" s="69"/>
      <c r="CH924" s="69"/>
      <c r="CI924" s="69"/>
      <c r="CJ924" s="69"/>
      <c r="CK924" s="69"/>
      <c r="CL924" s="68"/>
      <c r="CM924" s="67"/>
      <c r="CN924" s="67"/>
      <c r="CO924" s="69"/>
      <c r="CP924" s="68"/>
      <c r="CQ924" s="67"/>
      <c r="CR924" s="67"/>
      <c r="CS924" s="69"/>
      <c r="CT924" s="81"/>
      <c r="CU924" s="69"/>
      <c r="CV924" s="69"/>
      <c r="CW924" s="69"/>
      <c r="CX924" s="69"/>
      <c r="CY924" s="69"/>
      <c r="CZ924" s="69"/>
      <c r="DA924" s="69"/>
    </row>
    <row r="925" spans="2:105">
      <c r="B925" s="67"/>
      <c r="C925" s="67"/>
      <c r="D925" s="67"/>
      <c r="E925" s="69"/>
      <c r="F925" s="68"/>
      <c r="G925" s="67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  <c r="AE925" s="69"/>
      <c r="AF925" s="69"/>
      <c r="AG925" s="69"/>
      <c r="AH925" s="80"/>
      <c r="AI925" s="80"/>
      <c r="AJ925" s="69"/>
      <c r="AK925" s="69"/>
      <c r="AL925" s="80"/>
      <c r="AM925" s="80"/>
      <c r="AN925" s="69"/>
      <c r="AO925" s="69"/>
      <c r="AP925" s="80"/>
      <c r="AQ925" s="80"/>
      <c r="AR925" s="69"/>
      <c r="AS925" s="69"/>
      <c r="AT925" s="80"/>
      <c r="AU925" s="80"/>
      <c r="AV925" s="69"/>
      <c r="AW925" s="69"/>
      <c r="AX925" s="80"/>
      <c r="AY925" s="80"/>
      <c r="AZ925" s="69"/>
      <c r="BA925" s="69"/>
      <c r="BB925" s="80"/>
      <c r="BC925" s="80"/>
      <c r="BD925" s="69"/>
      <c r="BE925" s="69"/>
      <c r="BF925" s="80"/>
      <c r="BG925" s="80"/>
      <c r="BH925" s="69"/>
      <c r="BI925" s="69"/>
      <c r="BJ925" s="80"/>
      <c r="BK925" s="80"/>
      <c r="BL925" s="69"/>
      <c r="BM925" s="69"/>
      <c r="BN925" s="80"/>
      <c r="BO925" s="80"/>
      <c r="BP925" s="69"/>
      <c r="BQ925" s="69"/>
      <c r="BR925" s="80"/>
      <c r="BS925" s="80"/>
      <c r="BT925" s="69"/>
      <c r="BU925" s="69"/>
      <c r="BV925" s="80"/>
      <c r="BW925" s="80"/>
      <c r="BX925" s="69"/>
      <c r="BY925" s="69"/>
      <c r="BZ925" s="80"/>
      <c r="CA925" s="80"/>
      <c r="CB925" s="69"/>
      <c r="CC925" s="69"/>
      <c r="CD925" s="80"/>
      <c r="CE925" s="80"/>
      <c r="CF925" s="69"/>
      <c r="CG925" s="69"/>
      <c r="CH925" s="69"/>
      <c r="CI925" s="69"/>
      <c r="CJ925" s="69"/>
      <c r="CK925" s="69"/>
      <c r="CL925" s="68"/>
      <c r="CM925" s="67"/>
      <c r="CN925" s="67"/>
      <c r="CO925" s="69"/>
      <c r="CP925" s="68"/>
      <c r="CQ925" s="67"/>
      <c r="CR925" s="67"/>
      <c r="CS925" s="69"/>
      <c r="CT925" s="81"/>
      <c r="CU925" s="69"/>
      <c r="CV925" s="69"/>
      <c r="CW925" s="69"/>
      <c r="CX925" s="69"/>
      <c r="CY925" s="69"/>
      <c r="CZ925" s="69"/>
      <c r="DA925" s="69"/>
    </row>
    <row r="926" spans="2:105">
      <c r="B926" s="67"/>
      <c r="C926" s="67"/>
      <c r="D926" s="67"/>
      <c r="E926" s="69"/>
      <c r="F926" s="68"/>
      <c r="G926" s="67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69"/>
      <c r="AF926" s="69"/>
      <c r="AG926" s="69"/>
      <c r="AH926" s="80"/>
      <c r="AI926" s="80"/>
      <c r="AJ926" s="69"/>
      <c r="AK926" s="69"/>
      <c r="AL926" s="80"/>
      <c r="AM926" s="80"/>
      <c r="AN926" s="69"/>
      <c r="AO926" s="69"/>
      <c r="AP926" s="80"/>
      <c r="AQ926" s="80"/>
      <c r="AR926" s="69"/>
      <c r="AS926" s="69"/>
      <c r="AT926" s="80"/>
      <c r="AU926" s="80"/>
      <c r="AV926" s="69"/>
      <c r="AW926" s="69"/>
      <c r="AX926" s="80"/>
      <c r="AY926" s="80"/>
      <c r="AZ926" s="69"/>
      <c r="BA926" s="69"/>
      <c r="BB926" s="80"/>
      <c r="BC926" s="80"/>
      <c r="BD926" s="69"/>
      <c r="BE926" s="69"/>
      <c r="BF926" s="80"/>
      <c r="BG926" s="80"/>
      <c r="BH926" s="69"/>
      <c r="BI926" s="69"/>
      <c r="BJ926" s="80"/>
      <c r="BK926" s="80"/>
      <c r="BL926" s="69"/>
      <c r="BM926" s="69"/>
      <c r="BN926" s="80"/>
      <c r="BO926" s="80"/>
      <c r="BP926" s="69"/>
      <c r="BQ926" s="69"/>
      <c r="BR926" s="80"/>
      <c r="BS926" s="80"/>
      <c r="BT926" s="69"/>
      <c r="BU926" s="69"/>
      <c r="BV926" s="80"/>
      <c r="BW926" s="80"/>
      <c r="BX926" s="69"/>
      <c r="BY926" s="69"/>
      <c r="BZ926" s="80"/>
      <c r="CA926" s="80"/>
      <c r="CB926" s="69"/>
      <c r="CC926" s="69"/>
      <c r="CD926" s="80"/>
      <c r="CE926" s="80"/>
      <c r="CF926" s="69"/>
      <c r="CG926" s="69"/>
      <c r="CH926" s="69"/>
      <c r="CI926" s="69"/>
      <c r="CJ926" s="69"/>
      <c r="CK926" s="69"/>
      <c r="CL926" s="68"/>
      <c r="CM926" s="67"/>
      <c r="CN926" s="67"/>
      <c r="CO926" s="69"/>
      <c r="CP926" s="68"/>
      <c r="CQ926" s="67"/>
      <c r="CR926" s="67"/>
      <c r="CS926" s="69"/>
      <c r="CT926" s="81"/>
      <c r="CU926" s="69"/>
      <c r="CV926" s="69"/>
      <c r="CW926" s="69"/>
      <c r="CX926" s="69"/>
      <c r="CY926" s="69"/>
      <c r="CZ926" s="69"/>
      <c r="DA926" s="69"/>
    </row>
    <row r="927" spans="2:105">
      <c r="B927" s="67"/>
      <c r="C927" s="67"/>
      <c r="D927" s="67"/>
      <c r="E927" s="69"/>
      <c r="F927" s="68"/>
      <c r="G927" s="67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  <c r="AE927" s="69"/>
      <c r="AF927" s="69"/>
      <c r="AG927" s="69"/>
      <c r="AH927" s="80"/>
      <c r="AI927" s="80"/>
      <c r="AJ927" s="69"/>
      <c r="AK927" s="69"/>
      <c r="AL927" s="80"/>
      <c r="AM927" s="80"/>
      <c r="AN927" s="69"/>
      <c r="AO927" s="69"/>
      <c r="AP927" s="80"/>
      <c r="AQ927" s="80"/>
      <c r="AR927" s="69"/>
      <c r="AS927" s="69"/>
      <c r="AT927" s="80"/>
      <c r="AU927" s="80"/>
      <c r="AV927" s="69"/>
      <c r="AW927" s="69"/>
      <c r="AX927" s="80"/>
      <c r="AY927" s="80"/>
      <c r="AZ927" s="69"/>
      <c r="BA927" s="69"/>
      <c r="BB927" s="80"/>
      <c r="BC927" s="80"/>
      <c r="BD927" s="69"/>
      <c r="BE927" s="69"/>
      <c r="BF927" s="80"/>
      <c r="BG927" s="80"/>
      <c r="BH927" s="69"/>
      <c r="BI927" s="69"/>
      <c r="BJ927" s="80"/>
      <c r="BK927" s="80"/>
      <c r="BL927" s="69"/>
      <c r="BM927" s="69"/>
      <c r="BN927" s="80"/>
      <c r="BO927" s="80"/>
      <c r="BP927" s="69"/>
      <c r="BQ927" s="69"/>
      <c r="BR927" s="80"/>
      <c r="BS927" s="80"/>
      <c r="BT927" s="69"/>
      <c r="BU927" s="69"/>
      <c r="BV927" s="80"/>
      <c r="BW927" s="80"/>
      <c r="BX927" s="69"/>
      <c r="BY927" s="69"/>
      <c r="BZ927" s="80"/>
      <c r="CA927" s="80"/>
      <c r="CB927" s="69"/>
      <c r="CC927" s="69"/>
      <c r="CD927" s="80"/>
      <c r="CE927" s="80"/>
      <c r="CF927" s="69"/>
      <c r="CG927" s="69"/>
      <c r="CH927" s="69"/>
      <c r="CI927" s="69"/>
      <c r="CJ927" s="69"/>
      <c r="CK927" s="69"/>
      <c r="CL927" s="68"/>
      <c r="CM927" s="67"/>
      <c r="CN927" s="67"/>
      <c r="CO927" s="69"/>
      <c r="CP927" s="68"/>
      <c r="CQ927" s="67"/>
      <c r="CR927" s="67"/>
      <c r="CS927" s="69"/>
      <c r="CT927" s="81"/>
      <c r="CU927" s="69"/>
      <c r="CV927" s="69"/>
      <c r="CW927" s="69"/>
      <c r="CX927" s="69"/>
      <c r="CY927" s="69"/>
      <c r="CZ927" s="69"/>
      <c r="DA927" s="69"/>
    </row>
    <row r="928" spans="2:105">
      <c r="B928" s="67"/>
      <c r="C928" s="67"/>
      <c r="D928" s="67"/>
      <c r="E928" s="69"/>
      <c r="F928" s="68"/>
      <c r="G928" s="67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  <c r="AE928" s="69"/>
      <c r="AF928" s="69"/>
      <c r="AG928" s="69"/>
      <c r="AH928" s="80"/>
      <c r="AI928" s="80"/>
      <c r="AJ928" s="69"/>
      <c r="AK928" s="69"/>
      <c r="AL928" s="80"/>
      <c r="AM928" s="80"/>
      <c r="AN928" s="69"/>
      <c r="AO928" s="69"/>
      <c r="AP928" s="80"/>
      <c r="AQ928" s="80"/>
      <c r="AR928" s="69"/>
      <c r="AS928" s="69"/>
      <c r="AT928" s="80"/>
      <c r="AU928" s="80"/>
      <c r="AV928" s="69"/>
      <c r="AW928" s="69"/>
      <c r="AX928" s="80"/>
      <c r="AY928" s="80"/>
      <c r="AZ928" s="69"/>
      <c r="BA928" s="69"/>
      <c r="BB928" s="80"/>
      <c r="BC928" s="80"/>
      <c r="BD928" s="69"/>
      <c r="BE928" s="69"/>
      <c r="BF928" s="80"/>
      <c r="BG928" s="80"/>
      <c r="BH928" s="69"/>
      <c r="BI928" s="69"/>
      <c r="BJ928" s="80"/>
      <c r="BK928" s="80"/>
      <c r="BL928" s="69"/>
      <c r="BM928" s="69"/>
      <c r="BN928" s="80"/>
      <c r="BO928" s="80"/>
      <c r="BP928" s="69"/>
      <c r="BQ928" s="69"/>
      <c r="BR928" s="80"/>
      <c r="BS928" s="80"/>
      <c r="BT928" s="69"/>
      <c r="BU928" s="69"/>
      <c r="BV928" s="80"/>
      <c r="BW928" s="80"/>
      <c r="BX928" s="69"/>
      <c r="BY928" s="69"/>
      <c r="BZ928" s="80"/>
      <c r="CA928" s="80"/>
      <c r="CB928" s="69"/>
      <c r="CC928" s="69"/>
      <c r="CD928" s="80"/>
      <c r="CE928" s="80"/>
      <c r="CF928" s="69"/>
      <c r="CG928" s="69"/>
      <c r="CH928" s="69"/>
      <c r="CI928" s="69"/>
      <c r="CJ928" s="69"/>
      <c r="CK928" s="69"/>
      <c r="CL928" s="68"/>
      <c r="CM928" s="67"/>
      <c r="CN928" s="67"/>
      <c r="CO928" s="69"/>
      <c r="CP928" s="68"/>
      <c r="CQ928" s="67"/>
      <c r="CR928" s="67"/>
      <c r="CS928" s="69"/>
      <c r="CT928" s="81"/>
      <c r="CU928" s="69"/>
      <c r="CV928" s="69"/>
      <c r="CW928" s="69"/>
      <c r="CX928" s="69"/>
      <c r="CY928" s="69"/>
      <c r="CZ928" s="69"/>
      <c r="DA928" s="69"/>
    </row>
    <row r="929" spans="2:105">
      <c r="B929" s="67"/>
      <c r="C929" s="67"/>
      <c r="D929" s="67"/>
      <c r="E929" s="69"/>
      <c r="F929" s="68"/>
      <c r="G929" s="67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69"/>
      <c r="AF929" s="69"/>
      <c r="AG929" s="69"/>
      <c r="AH929" s="80"/>
      <c r="AI929" s="80"/>
      <c r="AJ929" s="69"/>
      <c r="AK929" s="69"/>
      <c r="AL929" s="80"/>
      <c r="AM929" s="80"/>
      <c r="AN929" s="69"/>
      <c r="AO929" s="69"/>
      <c r="AP929" s="80"/>
      <c r="AQ929" s="80"/>
      <c r="AR929" s="69"/>
      <c r="AS929" s="69"/>
      <c r="AT929" s="80"/>
      <c r="AU929" s="80"/>
      <c r="AV929" s="69"/>
      <c r="AW929" s="69"/>
      <c r="AX929" s="80"/>
      <c r="AY929" s="80"/>
      <c r="AZ929" s="69"/>
      <c r="BA929" s="69"/>
      <c r="BB929" s="80"/>
      <c r="BC929" s="80"/>
      <c r="BD929" s="69"/>
      <c r="BE929" s="69"/>
      <c r="BF929" s="80"/>
      <c r="BG929" s="80"/>
      <c r="BH929" s="69"/>
      <c r="BI929" s="69"/>
      <c r="BJ929" s="80"/>
      <c r="BK929" s="80"/>
      <c r="BL929" s="69"/>
      <c r="BM929" s="69"/>
      <c r="BN929" s="80"/>
      <c r="BO929" s="80"/>
      <c r="BP929" s="69"/>
      <c r="BQ929" s="69"/>
      <c r="BR929" s="80"/>
      <c r="BS929" s="80"/>
      <c r="BT929" s="69"/>
      <c r="BU929" s="69"/>
      <c r="BV929" s="80"/>
      <c r="BW929" s="80"/>
      <c r="BX929" s="69"/>
      <c r="BY929" s="69"/>
      <c r="BZ929" s="80"/>
      <c r="CA929" s="80"/>
      <c r="CB929" s="69"/>
      <c r="CC929" s="69"/>
      <c r="CD929" s="80"/>
      <c r="CE929" s="80"/>
      <c r="CF929" s="69"/>
      <c r="CG929" s="69"/>
      <c r="CH929" s="69"/>
      <c r="CI929" s="69"/>
      <c r="CJ929" s="69"/>
      <c r="CK929" s="69"/>
      <c r="CL929" s="68"/>
      <c r="CM929" s="67"/>
      <c r="CN929" s="67"/>
      <c r="CO929" s="69"/>
      <c r="CP929" s="68"/>
      <c r="CQ929" s="67"/>
      <c r="CR929" s="67"/>
      <c r="CS929" s="69"/>
      <c r="CT929" s="81"/>
      <c r="CU929" s="69"/>
      <c r="CV929" s="69"/>
      <c r="CW929" s="69"/>
      <c r="CX929" s="69"/>
      <c r="CY929" s="69"/>
      <c r="CZ929" s="69"/>
      <c r="DA929" s="69"/>
    </row>
    <row r="930" spans="2:105">
      <c r="B930" s="67"/>
      <c r="C930" s="67"/>
      <c r="D930" s="67"/>
      <c r="E930" s="69"/>
      <c r="F930" s="68"/>
      <c r="G930" s="67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  <c r="AE930" s="69"/>
      <c r="AF930" s="69"/>
      <c r="AG930" s="69"/>
      <c r="AH930" s="80"/>
      <c r="AI930" s="80"/>
      <c r="AJ930" s="69"/>
      <c r="AK930" s="69"/>
      <c r="AL930" s="80"/>
      <c r="AM930" s="80"/>
      <c r="AN930" s="69"/>
      <c r="AO930" s="69"/>
      <c r="AP930" s="80"/>
      <c r="AQ930" s="80"/>
      <c r="AR930" s="69"/>
      <c r="AS930" s="69"/>
      <c r="AT930" s="80"/>
      <c r="AU930" s="80"/>
      <c r="AV930" s="69"/>
      <c r="AW930" s="69"/>
      <c r="AX930" s="80"/>
      <c r="AY930" s="80"/>
      <c r="AZ930" s="69"/>
      <c r="BA930" s="69"/>
      <c r="BB930" s="80"/>
      <c r="BC930" s="80"/>
      <c r="BD930" s="69"/>
      <c r="BE930" s="69"/>
      <c r="BF930" s="80"/>
      <c r="BG930" s="80"/>
      <c r="BH930" s="69"/>
      <c r="BI930" s="69"/>
      <c r="BJ930" s="80"/>
      <c r="BK930" s="80"/>
      <c r="BL930" s="69"/>
      <c r="BM930" s="69"/>
      <c r="BN930" s="80"/>
      <c r="BO930" s="80"/>
      <c r="BP930" s="69"/>
      <c r="BQ930" s="69"/>
      <c r="BR930" s="80"/>
      <c r="BS930" s="80"/>
      <c r="BT930" s="69"/>
      <c r="BU930" s="69"/>
      <c r="BV930" s="80"/>
      <c r="BW930" s="80"/>
      <c r="BX930" s="69"/>
      <c r="BY930" s="69"/>
      <c r="BZ930" s="80"/>
      <c r="CA930" s="80"/>
      <c r="CB930" s="69"/>
      <c r="CC930" s="69"/>
      <c r="CD930" s="80"/>
      <c r="CE930" s="80"/>
      <c r="CF930" s="69"/>
      <c r="CG930" s="69"/>
      <c r="CH930" s="69"/>
      <c r="CI930" s="69"/>
      <c r="CJ930" s="69"/>
      <c r="CK930" s="69"/>
      <c r="CL930" s="68"/>
      <c r="CM930" s="67"/>
      <c r="CN930" s="67"/>
      <c r="CO930" s="69"/>
      <c r="CP930" s="68"/>
      <c r="CQ930" s="67"/>
      <c r="CR930" s="67"/>
      <c r="CS930" s="69"/>
      <c r="CT930" s="81"/>
      <c r="CU930" s="69"/>
      <c r="CV930" s="69"/>
      <c r="CW930" s="69"/>
      <c r="CX930" s="69"/>
      <c r="CY930" s="69"/>
      <c r="CZ930" s="69"/>
      <c r="DA930" s="69"/>
    </row>
    <row r="931" spans="2:105">
      <c r="B931" s="67"/>
      <c r="C931" s="67"/>
      <c r="D931" s="67"/>
      <c r="E931" s="69"/>
      <c r="F931" s="68"/>
      <c r="G931" s="67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  <c r="AE931" s="69"/>
      <c r="AF931" s="69"/>
      <c r="AG931" s="69"/>
      <c r="AH931" s="80"/>
      <c r="AI931" s="80"/>
      <c r="AJ931" s="69"/>
      <c r="AK931" s="69"/>
      <c r="AL931" s="80"/>
      <c r="AM931" s="80"/>
      <c r="AN931" s="69"/>
      <c r="AO931" s="69"/>
      <c r="AP931" s="80"/>
      <c r="AQ931" s="80"/>
      <c r="AR931" s="69"/>
      <c r="AS931" s="69"/>
      <c r="AT931" s="80"/>
      <c r="AU931" s="80"/>
      <c r="AV931" s="69"/>
      <c r="AW931" s="69"/>
      <c r="AX931" s="80"/>
      <c r="AY931" s="80"/>
      <c r="AZ931" s="69"/>
      <c r="BA931" s="69"/>
      <c r="BB931" s="80"/>
      <c r="BC931" s="80"/>
      <c r="BD931" s="69"/>
      <c r="BE931" s="69"/>
      <c r="BF931" s="80"/>
      <c r="BG931" s="80"/>
      <c r="BH931" s="69"/>
      <c r="BI931" s="69"/>
      <c r="BJ931" s="80"/>
      <c r="BK931" s="80"/>
      <c r="BL931" s="69"/>
      <c r="BM931" s="69"/>
      <c r="BN931" s="80"/>
      <c r="BO931" s="80"/>
      <c r="BP931" s="69"/>
      <c r="BQ931" s="69"/>
      <c r="BR931" s="80"/>
      <c r="BS931" s="80"/>
      <c r="BT931" s="69"/>
      <c r="BU931" s="69"/>
      <c r="BV931" s="80"/>
      <c r="BW931" s="80"/>
      <c r="BX931" s="69"/>
      <c r="BY931" s="69"/>
      <c r="BZ931" s="80"/>
      <c r="CA931" s="80"/>
      <c r="CB931" s="69"/>
      <c r="CC931" s="69"/>
      <c r="CD931" s="80"/>
      <c r="CE931" s="80"/>
      <c r="CF931" s="69"/>
      <c r="CG931" s="69"/>
      <c r="CH931" s="69"/>
      <c r="CI931" s="69"/>
      <c r="CJ931" s="69"/>
      <c r="CK931" s="69"/>
      <c r="CL931" s="68"/>
      <c r="CM931" s="67"/>
      <c r="CN931" s="67"/>
      <c r="CO931" s="69"/>
      <c r="CP931" s="68"/>
      <c r="CQ931" s="67"/>
      <c r="CR931" s="67"/>
      <c r="CS931" s="69"/>
      <c r="CT931" s="81"/>
      <c r="CU931" s="69"/>
      <c r="CV931" s="69"/>
      <c r="CW931" s="69"/>
      <c r="CX931" s="69"/>
      <c r="CY931" s="69"/>
      <c r="CZ931" s="69"/>
      <c r="DA931" s="69"/>
    </row>
    <row r="932" spans="2:105">
      <c r="B932" s="67"/>
      <c r="C932" s="67"/>
      <c r="D932" s="67"/>
      <c r="E932" s="69"/>
      <c r="F932" s="68"/>
      <c r="G932" s="67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  <c r="AE932" s="69"/>
      <c r="AF932" s="69"/>
      <c r="AG932" s="69"/>
      <c r="AH932" s="80"/>
      <c r="AI932" s="80"/>
      <c r="AJ932" s="69"/>
      <c r="AK932" s="69"/>
      <c r="AL932" s="80"/>
      <c r="AM932" s="80"/>
      <c r="AN932" s="69"/>
      <c r="AO932" s="69"/>
      <c r="AP932" s="80"/>
      <c r="AQ932" s="80"/>
      <c r="AR932" s="69"/>
      <c r="AS932" s="69"/>
      <c r="AT932" s="80"/>
      <c r="AU932" s="80"/>
      <c r="AV932" s="69"/>
      <c r="AW932" s="69"/>
      <c r="AX932" s="80"/>
      <c r="AY932" s="80"/>
      <c r="AZ932" s="69"/>
      <c r="BA932" s="69"/>
      <c r="BB932" s="80"/>
      <c r="BC932" s="80"/>
      <c r="BD932" s="69"/>
      <c r="BE932" s="69"/>
      <c r="BF932" s="80"/>
      <c r="BG932" s="80"/>
      <c r="BH932" s="69"/>
      <c r="BI932" s="69"/>
      <c r="BJ932" s="80"/>
      <c r="BK932" s="80"/>
      <c r="BL932" s="69"/>
      <c r="BM932" s="69"/>
      <c r="BN932" s="80"/>
      <c r="BO932" s="80"/>
      <c r="BP932" s="69"/>
      <c r="BQ932" s="69"/>
      <c r="BR932" s="80"/>
      <c r="BS932" s="80"/>
      <c r="BT932" s="69"/>
      <c r="BU932" s="69"/>
      <c r="BV932" s="80"/>
      <c r="BW932" s="80"/>
      <c r="BX932" s="69"/>
      <c r="BY932" s="69"/>
      <c r="BZ932" s="80"/>
      <c r="CA932" s="80"/>
      <c r="CB932" s="69"/>
      <c r="CC932" s="69"/>
      <c r="CD932" s="80"/>
      <c r="CE932" s="80"/>
      <c r="CF932" s="69"/>
      <c r="CG932" s="69"/>
      <c r="CH932" s="69"/>
      <c r="CI932" s="69"/>
      <c r="CJ932" s="69"/>
      <c r="CK932" s="69"/>
      <c r="CL932" s="68"/>
      <c r="CM932" s="67"/>
      <c r="CN932" s="67"/>
      <c r="CO932" s="69"/>
      <c r="CP932" s="68"/>
      <c r="CQ932" s="67"/>
      <c r="CR932" s="67"/>
      <c r="CS932" s="69"/>
      <c r="CT932" s="81"/>
      <c r="CU932" s="69"/>
      <c r="CV932" s="69"/>
      <c r="CW932" s="69"/>
      <c r="CX932" s="69"/>
      <c r="CY932" s="69"/>
      <c r="CZ932" s="69"/>
      <c r="DA932" s="69"/>
    </row>
    <row r="933" spans="2:105">
      <c r="B933" s="67"/>
      <c r="C933" s="67"/>
      <c r="D933" s="67"/>
      <c r="E933" s="69"/>
      <c r="F933" s="68"/>
      <c r="G933" s="67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  <c r="AE933" s="69"/>
      <c r="AF933" s="69"/>
      <c r="AG933" s="69"/>
      <c r="AH933" s="80"/>
      <c r="AI933" s="80"/>
      <c r="AJ933" s="69"/>
      <c r="AK933" s="69"/>
      <c r="AL933" s="80"/>
      <c r="AM933" s="80"/>
      <c r="AN933" s="69"/>
      <c r="AO933" s="69"/>
      <c r="AP933" s="80"/>
      <c r="AQ933" s="80"/>
      <c r="AR933" s="69"/>
      <c r="AS933" s="69"/>
      <c r="AT933" s="80"/>
      <c r="AU933" s="80"/>
      <c r="AV933" s="69"/>
      <c r="AW933" s="69"/>
      <c r="AX933" s="80"/>
      <c r="AY933" s="80"/>
      <c r="AZ933" s="69"/>
      <c r="BA933" s="69"/>
      <c r="BB933" s="80"/>
      <c r="BC933" s="80"/>
      <c r="BD933" s="69"/>
      <c r="BE933" s="69"/>
      <c r="BF933" s="80"/>
      <c r="BG933" s="80"/>
      <c r="BH933" s="69"/>
      <c r="BI933" s="69"/>
      <c r="BJ933" s="80"/>
      <c r="BK933" s="80"/>
      <c r="BL933" s="69"/>
      <c r="BM933" s="69"/>
      <c r="BN933" s="80"/>
      <c r="BO933" s="80"/>
      <c r="BP933" s="69"/>
      <c r="BQ933" s="69"/>
      <c r="BR933" s="80"/>
      <c r="BS933" s="80"/>
      <c r="BT933" s="69"/>
      <c r="BU933" s="69"/>
      <c r="BV933" s="80"/>
      <c r="BW933" s="80"/>
      <c r="BX933" s="69"/>
      <c r="BY933" s="69"/>
      <c r="BZ933" s="80"/>
      <c r="CA933" s="80"/>
      <c r="CB933" s="69"/>
      <c r="CC933" s="69"/>
      <c r="CD933" s="80"/>
      <c r="CE933" s="80"/>
      <c r="CF933" s="69"/>
      <c r="CG933" s="69"/>
      <c r="CH933" s="69"/>
      <c r="CI933" s="69"/>
      <c r="CJ933" s="69"/>
      <c r="CK933" s="69"/>
      <c r="CL933" s="68"/>
      <c r="CM933" s="67"/>
      <c r="CN933" s="67"/>
      <c r="CO933" s="69"/>
      <c r="CP933" s="68"/>
      <c r="CQ933" s="67"/>
      <c r="CR933" s="67"/>
      <c r="CS933" s="69"/>
      <c r="CT933" s="81"/>
      <c r="CU933" s="69"/>
      <c r="CV933" s="69"/>
      <c r="CW933" s="69"/>
      <c r="CX933" s="69"/>
      <c r="CY933" s="69"/>
      <c r="CZ933" s="69"/>
      <c r="DA933" s="69"/>
    </row>
    <row r="934" spans="2:105">
      <c r="B934" s="67"/>
      <c r="C934" s="67"/>
      <c r="D934" s="67"/>
      <c r="E934" s="69"/>
      <c r="F934" s="68"/>
      <c r="G934" s="67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  <c r="AE934" s="69"/>
      <c r="AF934" s="69"/>
      <c r="AG934" s="69"/>
      <c r="AH934" s="80"/>
      <c r="AI934" s="80"/>
      <c r="AJ934" s="69"/>
      <c r="AK934" s="69"/>
      <c r="AL934" s="80"/>
      <c r="AM934" s="80"/>
      <c r="AN934" s="69"/>
      <c r="AO934" s="69"/>
      <c r="AP934" s="80"/>
      <c r="AQ934" s="80"/>
      <c r="AR934" s="69"/>
      <c r="AS934" s="69"/>
      <c r="AT934" s="80"/>
      <c r="AU934" s="80"/>
      <c r="AV934" s="69"/>
      <c r="AW934" s="69"/>
      <c r="AX934" s="80"/>
      <c r="AY934" s="80"/>
      <c r="AZ934" s="69"/>
      <c r="BA934" s="69"/>
      <c r="BB934" s="80"/>
      <c r="BC934" s="80"/>
      <c r="BD934" s="69"/>
      <c r="BE934" s="69"/>
      <c r="BF934" s="80"/>
      <c r="BG934" s="80"/>
      <c r="BH934" s="69"/>
      <c r="BI934" s="69"/>
      <c r="BJ934" s="80"/>
      <c r="BK934" s="80"/>
      <c r="BL934" s="69"/>
      <c r="BM934" s="69"/>
      <c r="BN934" s="80"/>
      <c r="BO934" s="80"/>
      <c r="BP934" s="69"/>
      <c r="BQ934" s="69"/>
      <c r="BR934" s="80"/>
      <c r="BS934" s="80"/>
      <c r="BT934" s="69"/>
      <c r="BU934" s="69"/>
      <c r="BV934" s="80"/>
      <c r="BW934" s="80"/>
      <c r="BX934" s="69"/>
      <c r="BY934" s="69"/>
      <c r="BZ934" s="80"/>
      <c r="CA934" s="80"/>
      <c r="CB934" s="69"/>
      <c r="CC934" s="69"/>
      <c r="CD934" s="80"/>
      <c r="CE934" s="80"/>
      <c r="CF934" s="69"/>
      <c r="CG934" s="69"/>
      <c r="CH934" s="69"/>
      <c r="CI934" s="69"/>
      <c r="CJ934" s="69"/>
      <c r="CK934" s="69"/>
      <c r="CL934" s="68"/>
      <c r="CM934" s="67"/>
      <c r="CN934" s="67"/>
      <c r="CO934" s="69"/>
      <c r="CP934" s="68"/>
      <c r="CQ934" s="67"/>
      <c r="CR934" s="67"/>
      <c r="CS934" s="69"/>
      <c r="CT934" s="81"/>
      <c r="CU934" s="69"/>
      <c r="CV934" s="69"/>
      <c r="CW934" s="69"/>
      <c r="CX934" s="69"/>
      <c r="CY934" s="69"/>
      <c r="CZ934" s="69"/>
      <c r="DA934" s="69"/>
    </row>
    <row r="935" spans="2:105">
      <c r="B935" s="67"/>
      <c r="C935" s="67"/>
      <c r="D935" s="67"/>
      <c r="E935" s="69"/>
      <c r="F935" s="68"/>
      <c r="G935" s="67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  <c r="AE935" s="69"/>
      <c r="AF935" s="69"/>
      <c r="AG935" s="69"/>
      <c r="AH935" s="80"/>
      <c r="AI935" s="80"/>
      <c r="AJ935" s="69"/>
      <c r="AK935" s="69"/>
      <c r="AL935" s="80"/>
      <c r="AM935" s="80"/>
      <c r="AN935" s="69"/>
      <c r="AO935" s="69"/>
      <c r="AP935" s="80"/>
      <c r="AQ935" s="80"/>
      <c r="AR935" s="69"/>
      <c r="AS935" s="69"/>
      <c r="AT935" s="80"/>
      <c r="AU935" s="80"/>
      <c r="AV935" s="69"/>
      <c r="AW935" s="69"/>
      <c r="AX935" s="80"/>
      <c r="AY935" s="80"/>
      <c r="AZ935" s="69"/>
      <c r="BA935" s="69"/>
      <c r="BB935" s="80"/>
      <c r="BC935" s="80"/>
      <c r="BD935" s="69"/>
      <c r="BE935" s="69"/>
      <c r="BF935" s="80"/>
      <c r="BG935" s="80"/>
      <c r="BH935" s="69"/>
      <c r="BI935" s="69"/>
      <c r="BJ935" s="80"/>
      <c r="BK935" s="80"/>
      <c r="BL935" s="69"/>
      <c r="BM935" s="69"/>
      <c r="BN935" s="80"/>
      <c r="BO935" s="80"/>
      <c r="BP935" s="69"/>
      <c r="BQ935" s="69"/>
      <c r="BR935" s="80"/>
      <c r="BS935" s="80"/>
      <c r="BT935" s="69"/>
      <c r="BU935" s="69"/>
      <c r="BV935" s="80"/>
      <c r="BW935" s="80"/>
      <c r="BX935" s="69"/>
      <c r="BY935" s="69"/>
      <c r="BZ935" s="80"/>
      <c r="CA935" s="80"/>
      <c r="CB935" s="69"/>
      <c r="CC935" s="69"/>
      <c r="CD935" s="80"/>
      <c r="CE935" s="80"/>
      <c r="CF935" s="69"/>
      <c r="CG935" s="69"/>
      <c r="CH935" s="69"/>
      <c r="CI935" s="69"/>
      <c r="CJ935" s="69"/>
      <c r="CK935" s="69"/>
      <c r="CL935" s="68"/>
      <c r="CM935" s="67"/>
      <c r="CN935" s="67"/>
      <c r="CO935" s="69"/>
      <c r="CP935" s="68"/>
      <c r="CQ935" s="67"/>
      <c r="CR935" s="67"/>
      <c r="CS935" s="69"/>
      <c r="CT935" s="81"/>
      <c r="CU935" s="69"/>
      <c r="CV935" s="69"/>
      <c r="CW935" s="69"/>
      <c r="CX935" s="69"/>
      <c r="CY935" s="69"/>
      <c r="CZ935" s="69"/>
      <c r="DA935" s="69"/>
    </row>
    <row r="936" spans="2:105">
      <c r="B936" s="67"/>
      <c r="C936" s="67"/>
      <c r="D936" s="67"/>
      <c r="E936" s="69"/>
      <c r="F936" s="68"/>
      <c r="G936" s="67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  <c r="AE936" s="69"/>
      <c r="AF936" s="69"/>
      <c r="AG936" s="69"/>
      <c r="AH936" s="80"/>
      <c r="AI936" s="80"/>
      <c r="AJ936" s="69"/>
      <c r="AK936" s="69"/>
      <c r="AL936" s="80"/>
      <c r="AM936" s="80"/>
      <c r="AN936" s="69"/>
      <c r="AO936" s="69"/>
      <c r="AP936" s="80"/>
      <c r="AQ936" s="80"/>
      <c r="AR936" s="69"/>
      <c r="AS936" s="69"/>
      <c r="AT936" s="80"/>
      <c r="AU936" s="80"/>
      <c r="AV936" s="69"/>
      <c r="AW936" s="69"/>
      <c r="AX936" s="80"/>
      <c r="AY936" s="80"/>
      <c r="AZ936" s="69"/>
      <c r="BA936" s="69"/>
      <c r="BB936" s="80"/>
      <c r="BC936" s="80"/>
      <c r="BD936" s="69"/>
      <c r="BE936" s="69"/>
      <c r="BF936" s="80"/>
      <c r="BG936" s="80"/>
      <c r="BH936" s="69"/>
      <c r="BI936" s="69"/>
      <c r="BJ936" s="80"/>
      <c r="BK936" s="80"/>
      <c r="BL936" s="69"/>
      <c r="BM936" s="69"/>
      <c r="BN936" s="80"/>
      <c r="BO936" s="80"/>
      <c r="BP936" s="69"/>
      <c r="BQ936" s="69"/>
      <c r="BR936" s="80"/>
      <c r="BS936" s="80"/>
      <c r="BT936" s="69"/>
      <c r="BU936" s="69"/>
      <c r="BV936" s="80"/>
      <c r="BW936" s="80"/>
      <c r="BX936" s="69"/>
      <c r="BY936" s="69"/>
      <c r="BZ936" s="80"/>
      <c r="CA936" s="80"/>
      <c r="CB936" s="69"/>
      <c r="CC936" s="69"/>
      <c r="CD936" s="80"/>
      <c r="CE936" s="80"/>
      <c r="CF936" s="69"/>
      <c r="CG936" s="69"/>
      <c r="CH936" s="69"/>
      <c r="CI936" s="69"/>
      <c r="CJ936" s="69"/>
      <c r="CK936" s="69"/>
      <c r="CL936" s="68"/>
      <c r="CM936" s="67"/>
      <c r="CN936" s="67"/>
      <c r="CO936" s="69"/>
      <c r="CP936" s="68"/>
      <c r="CQ936" s="67"/>
      <c r="CR936" s="67"/>
      <c r="CS936" s="69"/>
      <c r="CT936" s="81"/>
      <c r="CU936" s="69"/>
      <c r="CV936" s="69"/>
      <c r="CW936" s="69"/>
      <c r="CX936" s="69"/>
      <c r="CY936" s="69"/>
      <c r="CZ936" s="69"/>
      <c r="DA936" s="69"/>
    </row>
    <row r="937" spans="2:105">
      <c r="B937" s="67"/>
      <c r="C937" s="67"/>
      <c r="D937" s="67"/>
      <c r="E937" s="69"/>
      <c r="F937" s="68"/>
      <c r="G937" s="67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  <c r="AE937" s="69"/>
      <c r="AF937" s="69"/>
      <c r="AG937" s="69"/>
      <c r="AH937" s="80"/>
      <c r="AI937" s="80"/>
      <c r="AJ937" s="69"/>
      <c r="AK937" s="69"/>
      <c r="AL937" s="80"/>
      <c r="AM937" s="80"/>
      <c r="AN937" s="69"/>
      <c r="AO937" s="69"/>
      <c r="AP937" s="80"/>
      <c r="AQ937" s="80"/>
      <c r="AR937" s="69"/>
      <c r="AS937" s="69"/>
      <c r="AT937" s="80"/>
      <c r="AU937" s="80"/>
      <c r="AV937" s="69"/>
      <c r="AW937" s="69"/>
      <c r="AX937" s="80"/>
      <c r="AY937" s="80"/>
      <c r="AZ937" s="69"/>
      <c r="BA937" s="69"/>
      <c r="BB937" s="80"/>
      <c r="BC937" s="80"/>
      <c r="BD937" s="69"/>
      <c r="BE937" s="69"/>
      <c r="BF937" s="80"/>
      <c r="BG937" s="80"/>
      <c r="BH937" s="69"/>
      <c r="BI937" s="69"/>
      <c r="BJ937" s="80"/>
      <c r="BK937" s="80"/>
      <c r="BL937" s="69"/>
      <c r="BM937" s="69"/>
      <c r="BN937" s="80"/>
      <c r="BO937" s="80"/>
      <c r="BP937" s="69"/>
      <c r="BQ937" s="69"/>
      <c r="BR937" s="80"/>
      <c r="BS937" s="80"/>
      <c r="BT937" s="69"/>
      <c r="BU937" s="69"/>
      <c r="BV937" s="80"/>
      <c r="BW937" s="80"/>
      <c r="BX937" s="69"/>
      <c r="BY937" s="69"/>
      <c r="BZ937" s="80"/>
      <c r="CA937" s="80"/>
      <c r="CB937" s="69"/>
      <c r="CC937" s="69"/>
      <c r="CD937" s="80"/>
      <c r="CE937" s="80"/>
      <c r="CF937" s="69"/>
      <c r="CG937" s="69"/>
      <c r="CH937" s="69"/>
      <c r="CI937" s="69"/>
      <c r="CJ937" s="69"/>
      <c r="CK937" s="69"/>
      <c r="CL937" s="68"/>
      <c r="CM937" s="67"/>
      <c r="CN937" s="67"/>
      <c r="CO937" s="69"/>
      <c r="CP937" s="68"/>
      <c r="CQ937" s="67"/>
      <c r="CR937" s="67"/>
      <c r="CS937" s="69"/>
      <c r="CT937" s="81"/>
      <c r="CU937" s="69"/>
      <c r="CV937" s="69"/>
      <c r="CW937" s="69"/>
      <c r="CX937" s="69"/>
      <c r="CY937" s="69"/>
      <c r="CZ937" s="69"/>
      <c r="DA937" s="69"/>
    </row>
    <row r="938" spans="2:105">
      <c r="B938" s="67"/>
      <c r="C938" s="67"/>
      <c r="D938" s="67"/>
      <c r="E938" s="69"/>
      <c r="F938" s="68"/>
      <c r="G938" s="67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  <c r="AE938" s="69"/>
      <c r="AF938" s="69"/>
      <c r="AG938" s="69"/>
      <c r="AH938" s="80"/>
      <c r="AI938" s="80"/>
      <c r="AJ938" s="69"/>
      <c r="AK938" s="69"/>
      <c r="AL938" s="80"/>
      <c r="AM938" s="80"/>
      <c r="AN938" s="69"/>
      <c r="AO938" s="69"/>
      <c r="AP938" s="80"/>
      <c r="AQ938" s="80"/>
      <c r="AR938" s="69"/>
      <c r="AS938" s="69"/>
      <c r="AT938" s="80"/>
      <c r="AU938" s="80"/>
      <c r="AV938" s="69"/>
      <c r="AW938" s="69"/>
      <c r="AX938" s="80"/>
      <c r="AY938" s="80"/>
      <c r="AZ938" s="69"/>
      <c r="BA938" s="69"/>
      <c r="BB938" s="80"/>
      <c r="BC938" s="80"/>
      <c r="BD938" s="69"/>
      <c r="BE938" s="69"/>
      <c r="BF938" s="80"/>
      <c r="BG938" s="80"/>
      <c r="BH938" s="69"/>
      <c r="BI938" s="69"/>
      <c r="BJ938" s="80"/>
      <c r="BK938" s="80"/>
      <c r="BL938" s="69"/>
      <c r="BM938" s="69"/>
      <c r="BN938" s="80"/>
      <c r="BO938" s="80"/>
      <c r="BP938" s="69"/>
      <c r="BQ938" s="69"/>
      <c r="BR938" s="80"/>
      <c r="BS938" s="80"/>
      <c r="BT938" s="69"/>
      <c r="BU938" s="69"/>
      <c r="BV938" s="80"/>
      <c r="BW938" s="80"/>
      <c r="BX938" s="69"/>
      <c r="BY938" s="69"/>
      <c r="BZ938" s="80"/>
      <c r="CA938" s="80"/>
      <c r="CB938" s="69"/>
      <c r="CC938" s="69"/>
      <c r="CD938" s="80"/>
      <c r="CE938" s="80"/>
      <c r="CF938" s="69"/>
      <c r="CG938" s="69"/>
      <c r="CH938" s="69"/>
      <c r="CI938" s="69"/>
      <c r="CJ938" s="69"/>
      <c r="CK938" s="69"/>
      <c r="CL938" s="68"/>
      <c r="CM938" s="67"/>
      <c r="CN938" s="67"/>
      <c r="CO938" s="69"/>
      <c r="CP938" s="68"/>
      <c r="CQ938" s="67"/>
      <c r="CR938" s="67"/>
      <c r="CS938" s="69"/>
      <c r="CT938" s="81"/>
      <c r="CU938" s="69"/>
      <c r="CV938" s="69"/>
      <c r="CW938" s="69"/>
      <c r="CX938" s="69"/>
      <c r="CY938" s="69"/>
      <c r="CZ938" s="69"/>
      <c r="DA938" s="69"/>
    </row>
    <row r="939" spans="2:105">
      <c r="B939" s="67"/>
      <c r="C939" s="67"/>
      <c r="D939" s="67"/>
      <c r="E939" s="69"/>
      <c r="F939" s="68"/>
      <c r="G939" s="67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  <c r="AE939" s="69"/>
      <c r="AF939" s="69"/>
      <c r="AG939" s="69"/>
      <c r="AH939" s="80"/>
      <c r="AI939" s="80"/>
      <c r="AJ939" s="69"/>
      <c r="AK939" s="69"/>
      <c r="AL939" s="80"/>
      <c r="AM939" s="80"/>
      <c r="AN939" s="69"/>
      <c r="AO939" s="69"/>
      <c r="AP939" s="80"/>
      <c r="AQ939" s="80"/>
      <c r="AR939" s="69"/>
      <c r="AS939" s="69"/>
      <c r="AT939" s="80"/>
      <c r="AU939" s="80"/>
      <c r="AV939" s="69"/>
      <c r="AW939" s="69"/>
      <c r="AX939" s="80"/>
      <c r="AY939" s="80"/>
      <c r="AZ939" s="69"/>
      <c r="BA939" s="69"/>
      <c r="BB939" s="80"/>
      <c r="BC939" s="80"/>
      <c r="BD939" s="69"/>
      <c r="BE939" s="69"/>
      <c r="BF939" s="80"/>
      <c r="BG939" s="80"/>
      <c r="BH939" s="69"/>
      <c r="BI939" s="69"/>
      <c r="BJ939" s="80"/>
      <c r="BK939" s="80"/>
      <c r="BL939" s="69"/>
      <c r="BM939" s="69"/>
      <c r="BN939" s="80"/>
      <c r="BO939" s="80"/>
      <c r="BP939" s="69"/>
      <c r="BQ939" s="69"/>
      <c r="BR939" s="80"/>
      <c r="BS939" s="80"/>
      <c r="BT939" s="69"/>
      <c r="BU939" s="69"/>
      <c r="BV939" s="80"/>
      <c r="BW939" s="80"/>
      <c r="BX939" s="69"/>
      <c r="BY939" s="69"/>
      <c r="BZ939" s="80"/>
      <c r="CA939" s="80"/>
      <c r="CB939" s="69"/>
      <c r="CC939" s="69"/>
      <c r="CD939" s="80"/>
      <c r="CE939" s="80"/>
      <c r="CF939" s="69"/>
      <c r="CG939" s="69"/>
      <c r="CH939" s="69"/>
      <c r="CI939" s="69"/>
      <c r="CJ939" s="69"/>
      <c r="CK939" s="69"/>
      <c r="CL939" s="68"/>
      <c r="CM939" s="67"/>
      <c r="CN939" s="67"/>
      <c r="CO939" s="69"/>
      <c r="CP939" s="68"/>
      <c r="CQ939" s="67"/>
      <c r="CR939" s="67"/>
      <c r="CS939" s="69"/>
      <c r="CT939" s="81"/>
      <c r="CU939" s="69"/>
      <c r="CV939" s="69"/>
      <c r="CW939" s="69"/>
      <c r="CX939" s="69"/>
      <c r="CY939" s="69"/>
      <c r="CZ939" s="69"/>
      <c r="DA939" s="69"/>
    </row>
    <row r="940" spans="2:105">
      <c r="B940" s="67"/>
      <c r="C940" s="67"/>
      <c r="D940" s="67"/>
      <c r="E940" s="69"/>
      <c r="F940" s="68"/>
      <c r="G940" s="67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  <c r="AE940" s="69"/>
      <c r="AF940" s="69"/>
      <c r="AG940" s="69"/>
      <c r="AH940" s="80"/>
      <c r="AI940" s="80"/>
      <c r="AJ940" s="69"/>
      <c r="AK940" s="69"/>
      <c r="AL940" s="80"/>
      <c r="AM940" s="80"/>
      <c r="AN940" s="69"/>
      <c r="AO940" s="69"/>
      <c r="AP940" s="80"/>
      <c r="AQ940" s="80"/>
      <c r="AR940" s="69"/>
      <c r="AS940" s="69"/>
      <c r="AT940" s="80"/>
      <c r="AU940" s="80"/>
      <c r="AV940" s="69"/>
      <c r="AW940" s="69"/>
      <c r="AX940" s="80"/>
      <c r="AY940" s="80"/>
      <c r="AZ940" s="69"/>
      <c r="BA940" s="69"/>
      <c r="BB940" s="80"/>
      <c r="BC940" s="80"/>
      <c r="BD940" s="69"/>
      <c r="BE940" s="69"/>
      <c r="BF940" s="80"/>
      <c r="BG940" s="80"/>
      <c r="BH940" s="69"/>
      <c r="BI940" s="69"/>
      <c r="BJ940" s="80"/>
      <c r="BK940" s="80"/>
      <c r="BL940" s="69"/>
      <c r="BM940" s="69"/>
      <c r="BN940" s="80"/>
      <c r="BO940" s="80"/>
      <c r="BP940" s="69"/>
      <c r="BQ940" s="69"/>
      <c r="BR940" s="80"/>
      <c r="BS940" s="80"/>
      <c r="BT940" s="69"/>
      <c r="BU940" s="69"/>
      <c r="BV940" s="80"/>
      <c r="BW940" s="80"/>
      <c r="BX940" s="69"/>
      <c r="BY940" s="69"/>
      <c r="BZ940" s="80"/>
      <c r="CA940" s="80"/>
      <c r="CB940" s="69"/>
      <c r="CC940" s="69"/>
      <c r="CD940" s="80"/>
      <c r="CE940" s="80"/>
      <c r="CF940" s="69"/>
      <c r="CG940" s="69"/>
      <c r="CH940" s="69"/>
      <c r="CI940" s="69"/>
      <c r="CJ940" s="69"/>
      <c r="CK940" s="69"/>
      <c r="CL940" s="68"/>
      <c r="CM940" s="67"/>
      <c r="CN940" s="67"/>
      <c r="CO940" s="69"/>
      <c r="CP940" s="68"/>
      <c r="CQ940" s="67"/>
      <c r="CR940" s="67"/>
      <c r="CS940" s="69"/>
      <c r="CT940" s="81"/>
      <c r="CU940" s="69"/>
      <c r="CV940" s="69"/>
      <c r="CW940" s="69"/>
      <c r="CX940" s="69"/>
      <c r="CY940" s="69"/>
      <c r="CZ940" s="69"/>
      <c r="DA940" s="69"/>
    </row>
    <row r="941" spans="2:105">
      <c r="B941" s="67"/>
      <c r="C941" s="67"/>
      <c r="D941" s="67"/>
      <c r="E941" s="69"/>
      <c r="F941" s="68"/>
      <c r="G941" s="67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  <c r="AE941" s="69"/>
      <c r="AF941" s="69"/>
      <c r="AG941" s="69"/>
      <c r="AH941" s="80"/>
      <c r="AI941" s="80"/>
      <c r="AJ941" s="69"/>
      <c r="AK941" s="69"/>
      <c r="AL941" s="80"/>
      <c r="AM941" s="80"/>
      <c r="AN941" s="69"/>
      <c r="AO941" s="69"/>
      <c r="AP941" s="80"/>
      <c r="AQ941" s="80"/>
      <c r="AR941" s="69"/>
      <c r="AS941" s="69"/>
      <c r="AT941" s="80"/>
      <c r="AU941" s="80"/>
      <c r="AV941" s="69"/>
      <c r="AW941" s="69"/>
      <c r="AX941" s="80"/>
      <c r="AY941" s="80"/>
      <c r="AZ941" s="69"/>
      <c r="BA941" s="69"/>
      <c r="BB941" s="80"/>
      <c r="BC941" s="80"/>
      <c r="BD941" s="69"/>
      <c r="BE941" s="69"/>
      <c r="BF941" s="80"/>
      <c r="BG941" s="80"/>
      <c r="BH941" s="69"/>
      <c r="BI941" s="69"/>
      <c r="BJ941" s="80"/>
      <c r="BK941" s="80"/>
      <c r="BL941" s="69"/>
      <c r="BM941" s="69"/>
      <c r="BN941" s="80"/>
      <c r="BO941" s="80"/>
      <c r="BP941" s="69"/>
      <c r="BQ941" s="69"/>
      <c r="BR941" s="80"/>
      <c r="BS941" s="80"/>
      <c r="BT941" s="69"/>
      <c r="BU941" s="69"/>
      <c r="BV941" s="80"/>
      <c r="BW941" s="80"/>
      <c r="BX941" s="69"/>
      <c r="BY941" s="69"/>
      <c r="BZ941" s="80"/>
      <c r="CA941" s="80"/>
      <c r="CB941" s="69"/>
      <c r="CC941" s="69"/>
      <c r="CD941" s="80"/>
      <c r="CE941" s="80"/>
      <c r="CF941" s="69"/>
      <c r="CG941" s="69"/>
      <c r="CH941" s="69"/>
      <c r="CI941" s="69"/>
      <c r="CJ941" s="69"/>
      <c r="CK941" s="69"/>
      <c r="CL941" s="68"/>
      <c r="CM941" s="67"/>
      <c r="CN941" s="67"/>
      <c r="CO941" s="69"/>
      <c r="CP941" s="68"/>
      <c r="CQ941" s="67"/>
      <c r="CR941" s="67"/>
      <c r="CS941" s="69"/>
      <c r="CT941" s="81"/>
      <c r="CU941" s="69"/>
      <c r="CV941" s="69"/>
      <c r="CW941" s="69"/>
      <c r="CX941" s="69"/>
      <c r="CY941" s="69"/>
      <c r="CZ941" s="69"/>
      <c r="DA941" s="69"/>
    </row>
    <row r="942" spans="2:105">
      <c r="B942" s="67"/>
      <c r="C942" s="67"/>
      <c r="D942" s="67"/>
      <c r="E942" s="69"/>
      <c r="F942" s="68"/>
      <c r="G942" s="67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  <c r="AE942" s="69"/>
      <c r="AF942" s="69"/>
      <c r="AG942" s="69"/>
      <c r="AH942" s="80"/>
      <c r="AI942" s="80"/>
      <c r="AJ942" s="69"/>
      <c r="AK942" s="69"/>
      <c r="AL942" s="80"/>
      <c r="AM942" s="80"/>
      <c r="AN942" s="69"/>
      <c r="AO942" s="69"/>
      <c r="AP942" s="80"/>
      <c r="AQ942" s="80"/>
      <c r="AR942" s="69"/>
      <c r="AS942" s="69"/>
      <c r="AT942" s="80"/>
      <c r="AU942" s="80"/>
      <c r="AV942" s="69"/>
      <c r="AW942" s="69"/>
      <c r="AX942" s="80"/>
      <c r="AY942" s="80"/>
      <c r="AZ942" s="69"/>
      <c r="BA942" s="69"/>
      <c r="BB942" s="80"/>
      <c r="BC942" s="80"/>
      <c r="BD942" s="69"/>
      <c r="BE942" s="69"/>
      <c r="BF942" s="80"/>
      <c r="BG942" s="80"/>
      <c r="BH942" s="69"/>
      <c r="BI942" s="69"/>
      <c r="BJ942" s="80"/>
      <c r="BK942" s="80"/>
      <c r="BL942" s="69"/>
      <c r="BM942" s="69"/>
      <c r="BN942" s="80"/>
      <c r="BO942" s="80"/>
      <c r="BP942" s="69"/>
      <c r="BQ942" s="69"/>
      <c r="BR942" s="80"/>
      <c r="BS942" s="80"/>
      <c r="BT942" s="69"/>
      <c r="BU942" s="69"/>
      <c r="BV942" s="80"/>
      <c r="BW942" s="80"/>
      <c r="BX942" s="69"/>
      <c r="BY942" s="69"/>
      <c r="BZ942" s="80"/>
      <c r="CA942" s="80"/>
      <c r="CB942" s="69"/>
      <c r="CC942" s="69"/>
      <c r="CD942" s="80"/>
      <c r="CE942" s="80"/>
      <c r="CF942" s="69"/>
      <c r="CG942" s="69"/>
      <c r="CH942" s="69"/>
      <c r="CI942" s="69"/>
      <c r="CJ942" s="69"/>
      <c r="CK942" s="69"/>
      <c r="CL942" s="68"/>
      <c r="CM942" s="67"/>
      <c r="CN942" s="67"/>
      <c r="CO942" s="69"/>
      <c r="CP942" s="68"/>
      <c r="CQ942" s="67"/>
      <c r="CR942" s="67"/>
      <c r="CS942" s="69"/>
      <c r="CT942" s="81"/>
      <c r="CU942" s="69"/>
      <c r="CV942" s="69"/>
      <c r="CW942" s="69"/>
      <c r="CX942" s="69"/>
      <c r="CY942" s="69"/>
      <c r="CZ942" s="69"/>
      <c r="DA942" s="69"/>
    </row>
    <row r="943" spans="2:105">
      <c r="B943" s="67"/>
      <c r="C943" s="67"/>
      <c r="D943" s="67"/>
      <c r="E943" s="69"/>
      <c r="F943" s="68"/>
      <c r="G943" s="67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  <c r="AE943" s="69"/>
      <c r="AF943" s="69"/>
      <c r="AG943" s="69"/>
      <c r="AH943" s="80"/>
      <c r="AI943" s="80"/>
      <c r="AJ943" s="69"/>
      <c r="AK943" s="69"/>
      <c r="AL943" s="80"/>
      <c r="AM943" s="80"/>
      <c r="AN943" s="69"/>
      <c r="AO943" s="69"/>
      <c r="AP943" s="80"/>
      <c r="AQ943" s="80"/>
      <c r="AR943" s="69"/>
      <c r="AS943" s="69"/>
      <c r="AT943" s="80"/>
      <c r="AU943" s="80"/>
      <c r="AV943" s="69"/>
      <c r="AW943" s="69"/>
      <c r="AX943" s="80"/>
      <c r="AY943" s="80"/>
      <c r="AZ943" s="69"/>
      <c r="BA943" s="69"/>
      <c r="BB943" s="80"/>
      <c r="BC943" s="80"/>
      <c r="BD943" s="69"/>
      <c r="BE943" s="69"/>
      <c r="BF943" s="80"/>
      <c r="BG943" s="80"/>
      <c r="BH943" s="69"/>
      <c r="BI943" s="69"/>
      <c r="BJ943" s="80"/>
      <c r="BK943" s="80"/>
      <c r="BL943" s="69"/>
      <c r="BM943" s="69"/>
      <c r="BN943" s="80"/>
      <c r="BO943" s="80"/>
      <c r="BP943" s="69"/>
      <c r="BQ943" s="69"/>
      <c r="BR943" s="80"/>
      <c r="BS943" s="80"/>
      <c r="BT943" s="69"/>
      <c r="BU943" s="69"/>
      <c r="BV943" s="80"/>
      <c r="BW943" s="80"/>
      <c r="BX943" s="69"/>
      <c r="BY943" s="69"/>
      <c r="BZ943" s="80"/>
      <c r="CA943" s="80"/>
      <c r="CB943" s="69"/>
      <c r="CC943" s="69"/>
      <c r="CD943" s="80"/>
      <c r="CE943" s="80"/>
      <c r="CF943" s="69"/>
      <c r="CG943" s="69"/>
      <c r="CH943" s="69"/>
      <c r="CI943" s="69"/>
      <c r="CJ943" s="69"/>
      <c r="CK943" s="69"/>
      <c r="CL943" s="68"/>
      <c r="CM943" s="67"/>
      <c r="CN943" s="67"/>
      <c r="CO943" s="69"/>
      <c r="CP943" s="68"/>
      <c r="CQ943" s="67"/>
      <c r="CR943" s="67"/>
      <c r="CS943" s="69"/>
      <c r="CT943" s="81"/>
      <c r="CU943" s="69"/>
      <c r="CV943" s="69"/>
      <c r="CW943" s="69"/>
      <c r="CX943" s="69"/>
      <c r="CY943" s="69"/>
      <c r="CZ943" s="69"/>
      <c r="DA943" s="69"/>
    </row>
    <row r="944" spans="2:105">
      <c r="B944" s="67"/>
      <c r="C944" s="67"/>
      <c r="D944" s="67"/>
      <c r="E944" s="69"/>
      <c r="F944" s="68"/>
      <c r="G944" s="67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  <c r="AE944" s="69"/>
      <c r="AF944" s="69"/>
      <c r="AG944" s="69"/>
      <c r="AH944" s="80"/>
      <c r="AI944" s="80"/>
      <c r="AJ944" s="69"/>
      <c r="AK944" s="69"/>
      <c r="AL944" s="80"/>
      <c r="AM944" s="80"/>
      <c r="AN944" s="69"/>
      <c r="AO944" s="69"/>
      <c r="AP944" s="80"/>
      <c r="AQ944" s="80"/>
      <c r="AR944" s="69"/>
      <c r="AS944" s="69"/>
      <c r="AT944" s="80"/>
      <c r="AU944" s="80"/>
      <c r="AV944" s="69"/>
      <c r="AW944" s="69"/>
      <c r="AX944" s="80"/>
      <c r="AY944" s="80"/>
      <c r="AZ944" s="69"/>
      <c r="BA944" s="69"/>
      <c r="BB944" s="80"/>
      <c r="BC944" s="80"/>
      <c r="BD944" s="69"/>
      <c r="BE944" s="69"/>
      <c r="BF944" s="80"/>
      <c r="BG944" s="80"/>
      <c r="BH944" s="69"/>
      <c r="BI944" s="69"/>
      <c r="BJ944" s="80"/>
      <c r="BK944" s="80"/>
      <c r="BL944" s="69"/>
      <c r="BM944" s="69"/>
      <c r="BN944" s="80"/>
      <c r="BO944" s="80"/>
      <c r="BP944" s="69"/>
      <c r="BQ944" s="69"/>
      <c r="BR944" s="80"/>
      <c r="BS944" s="80"/>
      <c r="BT944" s="69"/>
      <c r="BU944" s="69"/>
      <c r="BV944" s="80"/>
      <c r="BW944" s="80"/>
      <c r="BX944" s="69"/>
      <c r="BY944" s="69"/>
      <c r="BZ944" s="80"/>
      <c r="CA944" s="80"/>
      <c r="CB944" s="69"/>
      <c r="CC944" s="69"/>
      <c r="CD944" s="80"/>
      <c r="CE944" s="80"/>
      <c r="CF944" s="69"/>
      <c r="CG944" s="69"/>
      <c r="CH944" s="69"/>
      <c r="CI944" s="69"/>
      <c r="CJ944" s="69"/>
      <c r="CK944" s="69"/>
      <c r="CL944" s="68"/>
      <c r="CM944" s="67"/>
      <c r="CN944" s="67"/>
      <c r="CO944" s="69"/>
      <c r="CP944" s="68"/>
      <c r="CQ944" s="67"/>
      <c r="CR944" s="67"/>
      <c r="CS944" s="69"/>
      <c r="CT944" s="81"/>
      <c r="CU944" s="69"/>
      <c r="CV944" s="69"/>
      <c r="CW944" s="69"/>
      <c r="CX944" s="69"/>
      <c r="CY944" s="69"/>
      <c r="CZ944" s="69"/>
      <c r="DA944" s="69"/>
    </row>
    <row r="945" spans="2:105">
      <c r="B945" s="67"/>
      <c r="C945" s="67"/>
      <c r="D945" s="67"/>
      <c r="E945" s="69"/>
      <c r="F945" s="68"/>
      <c r="G945" s="67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  <c r="AE945" s="69"/>
      <c r="AF945" s="69"/>
      <c r="AG945" s="69"/>
      <c r="AH945" s="80"/>
      <c r="AI945" s="80"/>
      <c r="AJ945" s="69"/>
      <c r="AK945" s="69"/>
      <c r="AL945" s="80"/>
      <c r="AM945" s="80"/>
      <c r="AN945" s="69"/>
      <c r="AO945" s="69"/>
      <c r="AP945" s="80"/>
      <c r="AQ945" s="80"/>
      <c r="AR945" s="69"/>
      <c r="AS945" s="69"/>
      <c r="AT945" s="80"/>
      <c r="AU945" s="80"/>
      <c r="AV945" s="69"/>
      <c r="AW945" s="69"/>
      <c r="AX945" s="80"/>
      <c r="AY945" s="80"/>
      <c r="AZ945" s="69"/>
      <c r="BA945" s="69"/>
      <c r="BB945" s="80"/>
      <c r="BC945" s="80"/>
      <c r="BD945" s="69"/>
      <c r="BE945" s="69"/>
      <c r="BF945" s="80"/>
      <c r="BG945" s="80"/>
      <c r="BH945" s="69"/>
      <c r="BI945" s="69"/>
      <c r="BJ945" s="80"/>
      <c r="BK945" s="80"/>
      <c r="BL945" s="69"/>
      <c r="BM945" s="69"/>
      <c r="BN945" s="80"/>
      <c r="BO945" s="80"/>
      <c r="BP945" s="69"/>
      <c r="BQ945" s="69"/>
      <c r="BR945" s="80"/>
      <c r="BS945" s="80"/>
      <c r="BT945" s="69"/>
      <c r="BU945" s="69"/>
      <c r="BV945" s="80"/>
      <c r="BW945" s="80"/>
      <c r="BX945" s="69"/>
      <c r="BY945" s="69"/>
      <c r="BZ945" s="80"/>
      <c r="CA945" s="80"/>
      <c r="CB945" s="69"/>
      <c r="CC945" s="69"/>
      <c r="CD945" s="80"/>
      <c r="CE945" s="80"/>
      <c r="CF945" s="69"/>
      <c r="CG945" s="69"/>
      <c r="CH945" s="69"/>
      <c r="CI945" s="69"/>
      <c r="CJ945" s="69"/>
      <c r="CK945" s="69"/>
      <c r="CL945" s="68"/>
      <c r="CM945" s="67"/>
      <c r="CN945" s="67"/>
      <c r="CO945" s="69"/>
      <c r="CP945" s="68"/>
      <c r="CQ945" s="67"/>
      <c r="CR945" s="67"/>
      <c r="CS945" s="69"/>
      <c r="CT945" s="81"/>
      <c r="CU945" s="69"/>
      <c r="CV945" s="69"/>
      <c r="CW945" s="69"/>
      <c r="CX945" s="69"/>
      <c r="CY945" s="69"/>
      <c r="CZ945" s="69"/>
      <c r="DA945" s="69"/>
    </row>
    <row r="946" spans="2:105">
      <c r="B946" s="67"/>
      <c r="C946" s="67"/>
      <c r="D946" s="67"/>
      <c r="E946" s="69"/>
      <c r="F946" s="68"/>
      <c r="G946" s="67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  <c r="AE946" s="69"/>
      <c r="AF946" s="69"/>
      <c r="AG946" s="69"/>
      <c r="AH946" s="80"/>
      <c r="AI946" s="80"/>
      <c r="AJ946" s="69"/>
      <c r="AK946" s="69"/>
      <c r="AL946" s="80"/>
      <c r="AM946" s="80"/>
      <c r="AN946" s="69"/>
      <c r="AO946" s="69"/>
      <c r="AP946" s="80"/>
      <c r="AQ946" s="80"/>
      <c r="AR946" s="69"/>
      <c r="AS946" s="69"/>
      <c r="AT946" s="80"/>
      <c r="AU946" s="80"/>
      <c r="AV946" s="69"/>
      <c r="AW946" s="69"/>
      <c r="AX946" s="80"/>
      <c r="AY946" s="80"/>
      <c r="AZ946" s="69"/>
      <c r="BA946" s="69"/>
      <c r="BB946" s="80"/>
      <c r="BC946" s="80"/>
      <c r="BD946" s="69"/>
      <c r="BE946" s="69"/>
      <c r="BF946" s="80"/>
      <c r="BG946" s="80"/>
      <c r="BH946" s="69"/>
      <c r="BI946" s="69"/>
      <c r="BJ946" s="80"/>
      <c r="BK946" s="80"/>
      <c r="BL946" s="69"/>
      <c r="BM946" s="69"/>
      <c r="BN946" s="80"/>
      <c r="BO946" s="80"/>
      <c r="BP946" s="69"/>
      <c r="BQ946" s="69"/>
      <c r="BR946" s="80"/>
      <c r="BS946" s="80"/>
      <c r="BT946" s="69"/>
      <c r="BU946" s="69"/>
      <c r="BV946" s="80"/>
      <c r="BW946" s="80"/>
      <c r="BX946" s="69"/>
      <c r="BY946" s="69"/>
      <c r="BZ946" s="80"/>
      <c r="CA946" s="80"/>
      <c r="CB946" s="69"/>
      <c r="CC946" s="69"/>
      <c r="CD946" s="80"/>
      <c r="CE946" s="80"/>
      <c r="CF946" s="69"/>
      <c r="CG946" s="69"/>
      <c r="CH946" s="69"/>
      <c r="CI946" s="69"/>
      <c r="CJ946" s="69"/>
      <c r="CK946" s="69"/>
      <c r="CL946" s="68"/>
      <c r="CM946" s="67"/>
      <c r="CN946" s="67"/>
      <c r="CO946" s="69"/>
      <c r="CP946" s="68"/>
      <c r="CQ946" s="67"/>
      <c r="CR946" s="67"/>
      <c r="CS946" s="69"/>
      <c r="CT946" s="81"/>
      <c r="CU946" s="69"/>
      <c r="CV946" s="69"/>
      <c r="CW946" s="69"/>
      <c r="CX946" s="69"/>
      <c r="CY946" s="69"/>
      <c r="CZ946" s="69"/>
      <c r="DA946" s="69"/>
    </row>
    <row r="947" spans="2:105">
      <c r="B947" s="67"/>
      <c r="C947" s="67"/>
      <c r="D947" s="67"/>
      <c r="E947" s="69"/>
      <c r="F947" s="68"/>
      <c r="G947" s="67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  <c r="AE947" s="69"/>
      <c r="AF947" s="69"/>
      <c r="AG947" s="69"/>
      <c r="AH947" s="80"/>
      <c r="AI947" s="80"/>
      <c r="AJ947" s="69"/>
      <c r="AK947" s="69"/>
      <c r="AL947" s="80"/>
      <c r="AM947" s="80"/>
      <c r="AN947" s="69"/>
      <c r="AO947" s="69"/>
      <c r="AP947" s="80"/>
      <c r="AQ947" s="80"/>
      <c r="AR947" s="69"/>
      <c r="AS947" s="69"/>
      <c r="AT947" s="80"/>
      <c r="AU947" s="80"/>
      <c r="AV947" s="69"/>
      <c r="AW947" s="69"/>
      <c r="AX947" s="80"/>
      <c r="AY947" s="80"/>
      <c r="AZ947" s="69"/>
      <c r="BA947" s="69"/>
      <c r="BB947" s="80"/>
      <c r="BC947" s="80"/>
      <c r="BD947" s="69"/>
      <c r="BE947" s="69"/>
      <c r="BF947" s="80"/>
      <c r="BG947" s="80"/>
      <c r="BH947" s="69"/>
      <c r="BI947" s="69"/>
      <c r="BJ947" s="80"/>
      <c r="BK947" s="80"/>
      <c r="BL947" s="69"/>
      <c r="BM947" s="69"/>
      <c r="BN947" s="80"/>
      <c r="BO947" s="80"/>
      <c r="BP947" s="69"/>
      <c r="BQ947" s="69"/>
      <c r="BR947" s="80"/>
      <c r="BS947" s="80"/>
      <c r="BT947" s="69"/>
      <c r="BU947" s="69"/>
      <c r="BV947" s="80"/>
      <c r="BW947" s="80"/>
      <c r="BX947" s="69"/>
      <c r="BY947" s="69"/>
      <c r="BZ947" s="80"/>
      <c r="CA947" s="80"/>
      <c r="CB947" s="69"/>
      <c r="CC947" s="69"/>
      <c r="CD947" s="80"/>
      <c r="CE947" s="80"/>
      <c r="CF947" s="69"/>
      <c r="CG947" s="69"/>
      <c r="CH947" s="69"/>
      <c r="CI947" s="69"/>
      <c r="CJ947" s="69"/>
      <c r="CK947" s="69"/>
      <c r="CL947" s="68"/>
      <c r="CM947" s="67"/>
      <c r="CN947" s="67"/>
      <c r="CO947" s="69"/>
      <c r="CP947" s="68"/>
      <c r="CQ947" s="67"/>
      <c r="CR947" s="67"/>
      <c r="CS947" s="69"/>
      <c r="CT947" s="81"/>
      <c r="CU947" s="69"/>
      <c r="CV947" s="69"/>
      <c r="CW947" s="69"/>
      <c r="CX947" s="69"/>
      <c r="CY947" s="69"/>
      <c r="CZ947" s="69"/>
      <c r="DA947" s="69"/>
    </row>
    <row r="948" spans="2:105">
      <c r="B948" s="67"/>
      <c r="C948" s="67"/>
      <c r="D948" s="67"/>
      <c r="E948" s="69"/>
      <c r="F948" s="68"/>
      <c r="G948" s="67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69"/>
      <c r="AF948" s="69"/>
      <c r="AG948" s="69"/>
      <c r="AH948" s="80"/>
      <c r="AI948" s="80"/>
      <c r="AJ948" s="69"/>
      <c r="AK948" s="69"/>
      <c r="AL948" s="80"/>
      <c r="AM948" s="80"/>
      <c r="AN948" s="69"/>
      <c r="AO948" s="69"/>
      <c r="AP948" s="80"/>
      <c r="AQ948" s="80"/>
      <c r="AR948" s="69"/>
      <c r="AS948" s="69"/>
      <c r="AT948" s="80"/>
      <c r="AU948" s="80"/>
      <c r="AV948" s="69"/>
      <c r="AW948" s="69"/>
      <c r="AX948" s="80"/>
      <c r="AY948" s="80"/>
      <c r="AZ948" s="69"/>
      <c r="BA948" s="69"/>
      <c r="BB948" s="80"/>
      <c r="BC948" s="80"/>
      <c r="BD948" s="69"/>
      <c r="BE948" s="69"/>
      <c r="BF948" s="80"/>
      <c r="BG948" s="80"/>
      <c r="BH948" s="69"/>
      <c r="BI948" s="69"/>
      <c r="BJ948" s="80"/>
      <c r="BK948" s="80"/>
      <c r="BL948" s="69"/>
      <c r="BM948" s="69"/>
      <c r="BN948" s="80"/>
      <c r="BO948" s="80"/>
      <c r="BP948" s="69"/>
      <c r="BQ948" s="69"/>
      <c r="BR948" s="80"/>
      <c r="BS948" s="80"/>
      <c r="BT948" s="69"/>
      <c r="BU948" s="69"/>
      <c r="BV948" s="80"/>
      <c r="BW948" s="80"/>
      <c r="BX948" s="69"/>
      <c r="BY948" s="69"/>
      <c r="BZ948" s="80"/>
      <c r="CA948" s="80"/>
      <c r="CB948" s="69"/>
      <c r="CC948" s="69"/>
      <c r="CD948" s="80"/>
      <c r="CE948" s="80"/>
      <c r="CF948" s="69"/>
      <c r="CG948" s="69"/>
      <c r="CH948" s="69"/>
      <c r="CI948" s="69"/>
      <c r="CJ948" s="69"/>
      <c r="CK948" s="69"/>
      <c r="CL948" s="68"/>
      <c r="CM948" s="67"/>
      <c r="CN948" s="67"/>
      <c r="CO948" s="69"/>
      <c r="CP948" s="68"/>
      <c r="CQ948" s="67"/>
      <c r="CR948" s="67"/>
      <c r="CS948" s="69"/>
      <c r="CT948" s="81"/>
      <c r="CU948" s="69"/>
      <c r="CV948" s="69"/>
      <c r="CW948" s="69"/>
      <c r="CX948" s="69"/>
      <c r="CY948" s="69"/>
      <c r="CZ948" s="69"/>
      <c r="DA948" s="69"/>
    </row>
    <row r="949" spans="2:105">
      <c r="B949" s="67"/>
      <c r="C949" s="67"/>
      <c r="D949" s="67"/>
      <c r="E949" s="69"/>
      <c r="F949" s="68"/>
      <c r="G949" s="67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69"/>
      <c r="AF949" s="69"/>
      <c r="AG949" s="69"/>
      <c r="AH949" s="80"/>
      <c r="AI949" s="80"/>
      <c r="AJ949" s="69"/>
      <c r="AK949" s="69"/>
      <c r="AL949" s="80"/>
      <c r="AM949" s="80"/>
      <c r="AN949" s="69"/>
      <c r="AO949" s="69"/>
      <c r="AP949" s="80"/>
      <c r="AQ949" s="80"/>
      <c r="AR949" s="69"/>
      <c r="AS949" s="69"/>
      <c r="AT949" s="80"/>
      <c r="AU949" s="80"/>
      <c r="AV949" s="69"/>
      <c r="AW949" s="69"/>
      <c r="AX949" s="80"/>
      <c r="AY949" s="80"/>
      <c r="AZ949" s="69"/>
      <c r="BA949" s="69"/>
      <c r="BB949" s="80"/>
      <c r="BC949" s="80"/>
      <c r="BD949" s="69"/>
      <c r="BE949" s="69"/>
      <c r="BF949" s="80"/>
      <c r="BG949" s="80"/>
      <c r="BH949" s="69"/>
      <c r="BI949" s="69"/>
      <c r="BJ949" s="80"/>
      <c r="BK949" s="80"/>
      <c r="BL949" s="69"/>
      <c r="BM949" s="69"/>
      <c r="BN949" s="80"/>
      <c r="BO949" s="80"/>
      <c r="BP949" s="69"/>
      <c r="BQ949" s="69"/>
      <c r="BR949" s="80"/>
      <c r="BS949" s="80"/>
      <c r="BT949" s="69"/>
      <c r="BU949" s="69"/>
      <c r="BV949" s="80"/>
      <c r="BW949" s="80"/>
      <c r="BX949" s="69"/>
      <c r="BY949" s="69"/>
      <c r="BZ949" s="80"/>
      <c r="CA949" s="80"/>
      <c r="CB949" s="69"/>
      <c r="CC949" s="69"/>
      <c r="CD949" s="80"/>
      <c r="CE949" s="80"/>
      <c r="CF949" s="69"/>
      <c r="CG949" s="69"/>
      <c r="CH949" s="69"/>
      <c r="CI949" s="69"/>
      <c r="CJ949" s="69"/>
      <c r="CK949" s="69"/>
      <c r="CL949" s="68"/>
      <c r="CM949" s="67"/>
      <c r="CN949" s="67"/>
      <c r="CO949" s="69"/>
      <c r="CP949" s="68"/>
      <c r="CQ949" s="67"/>
      <c r="CR949" s="67"/>
      <c r="CS949" s="69"/>
      <c r="CT949" s="81"/>
      <c r="CU949" s="69"/>
      <c r="CV949" s="69"/>
      <c r="CW949" s="69"/>
      <c r="CX949" s="69"/>
      <c r="CY949" s="69"/>
      <c r="CZ949" s="69"/>
      <c r="DA949" s="69"/>
    </row>
    <row r="950" spans="2:105">
      <c r="B950" s="67"/>
      <c r="C950" s="67"/>
      <c r="D950" s="67"/>
      <c r="E950" s="69"/>
      <c r="F950" s="68"/>
      <c r="G950" s="67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  <c r="AE950" s="69"/>
      <c r="AF950" s="69"/>
      <c r="AG950" s="69"/>
      <c r="AH950" s="80"/>
      <c r="AI950" s="80"/>
      <c r="AJ950" s="69"/>
      <c r="AK950" s="69"/>
      <c r="AL950" s="80"/>
      <c r="AM950" s="80"/>
      <c r="AN950" s="69"/>
      <c r="AO950" s="69"/>
      <c r="AP950" s="80"/>
      <c r="AQ950" s="80"/>
      <c r="AR950" s="69"/>
      <c r="AS950" s="69"/>
      <c r="AT950" s="80"/>
      <c r="AU950" s="80"/>
      <c r="AV950" s="69"/>
      <c r="AW950" s="69"/>
      <c r="AX950" s="80"/>
      <c r="AY950" s="80"/>
      <c r="AZ950" s="69"/>
      <c r="BA950" s="69"/>
      <c r="BB950" s="80"/>
      <c r="BC950" s="80"/>
      <c r="BD950" s="69"/>
      <c r="BE950" s="69"/>
      <c r="BF950" s="80"/>
      <c r="BG950" s="80"/>
      <c r="BH950" s="69"/>
      <c r="BI950" s="69"/>
      <c r="BJ950" s="80"/>
      <c r="BK950" s="80"/>
      <c r="BL950" s="69"/>
      <c r="BM950" s="69"/>
      <c r="BN950" s="80"/>
      <c r="BO950" s="80"/>
      <c r="BP950" s="69"/>
      <c r="BQ950" s="69"/>
      <c r="BR950" s="80"/>
      <c r="BS950" s="80"/>
      <c r="BT950" s="69"/>
      <c r="BU950" s="69"/>
      <c r="BV950" s="80"/>
      <c r="BW950" s="80"/>
      <c r="BX950" s="69"/>
      <c r="BY950" s="69"/>
      <c r="BZ950" s="80"/>
      <c r="CA950" s="80"/>
      <c r="CB950" s="69"/>
      <c r="CC950" s="69"/>
      <c r="CD950" s="80"/>
      <c r="CE950" s="80"/>
      <c r="CF950" s="69"/>
      <c r="CG950" s="69"/>
      <c r="CH950" s="69"/>
      <c r="CI950" s="69"/>
      <c r="CJ950" s="69"/>
      <c r="CK950" s="69"/>
      <c r="CL950" s="68"/>
      <c r="CM950" s="67"/>
      <c r="CN950" s="67"/>
      <c r="CO950" s="69"/>
      <c r="CP950" s="68"/>
      <c r="CQ950" s="67"/>
      <c r="CR950" s="67"/>
      <c r="CS950" s="69"/>
      <c r="CT950" s="81"/>
      <c r="CU950" s="69"/>
      <c r="CV950" s="69"/>
      <c r="CW950" s="69"/>
      <c r="CX950" s="69"/>
      <c r="CY950" s="69"/>
      <c r="CZ950" s="69"/>
      <c r="DA950" s="69"/>
    </row>
    <row r="951" spans="2:105">
      <c r="B951" s="67"/>
      <c r="C951" s="67"/>
      <c r="D951" s="67"/>
      <c r="E951" s="69"/>
      <c r="F951" s="68"/>
      <c r="G951" s="67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69"/>
      <c r="AF951" s="69"/>
      <c r="AG951" s="69"/>
      <c r="AH951" s="80"/>
      <c r="AI951" s="80"/>
      <c r="AJ951" s="69"/>
      <c r="AK951" s="69"/>
      <c r="AL951" s="80"/>
      <c r="AM951" s="80"/>
      <c r="AN951" s="69"/>
      <c r="AO951" s="69"/>
      <c r="AP951" s="80"/>
      <c r="AQ951" s="80"/>
      <c r="AR951" s="69"/>
      <c r="AS951" s="69"/>
      <c r="AT951" s="80"/>
      <c r="AU951" s="80"/>
      <c r="AV951" s="69"/>
      <c r="AW951" s="69"/>
      <c r="AX951" s="80"/>
      <c r="AY951" s="80"/>
      <c r="AZ951" s="69"/>
      <c r="BA951" s="69"/>
      <c r="BB951" s="80"/>
      <c r="BC951" s="80"/>
      <c r="BD951" s="69"/>
      <c r="BE951" s="69"/>
      <c r="BF951" s="80"/>
      <c r="BG951" s="80"/>
      <c r="BH951" s="69"/>
      <c r="BI951" s="69"/>
      <c r="BJ951" s="80"/>
      <c r="BK951" s="80"/>
      <c r="BL951" s="69"/>
      <c r="BM951" s="69"/>
      <c r="BN951" s="80"/>
      <c r="BO951" s="80"/>
      <c r="BP951" s="69"/>
      <c r="BQ951" s="69"/>
      <c r="BR951" s="80"/>
      <c r="BS951" s="80"/>
      <c r="BT951" s="69"/>
      <c r="BU951" s="69"/>
      <c r="BV951" s="80"/>
      <c r="BW951" s="80"/>
      <c r="BX951" s="69"/>
      <c r="BY951" s="69"/>
      <c r="BZ951" s="80"/>
      <c r="CA951" s="80"/>
      <c r="CB951" s="69"/>
      <c r="CC951" s="69"/>
      <c r="CD951" s="80"/>
      <c r="CE951" s="80"/>
      <c r="CF951" s="69"/>
      <c r="CG951" s="69"/>
      <c r="CH951" s="69"/>
      <c r="CI951" s="69"/>
      <c r="CJ951" s="69"/>
      <c r="CK951" s="69"/>
      <c r="CL951" s="68"/>
      <c r="CM951" s="67"/>
      <c r="CN951" s="67"/>
      <c r="CO951" s="69"/>
      <c r="CP951" s="68"/>
      <c r="CQ951" s="67"/>
      <c r="CR951" s="67"/>
      <c r="CS951" s="69"/>
      <c r="CT951" s="81"/>
      <c r="CU951" s="69"/>
      <c r="CV951" s="69"/>
      <c r="CW951" s="69"/>
      <c r="CX951" s="69"/>
      <c r="CY951" s="69"/>
      <c r="CZ951" s="69"/>
      <c r="DA951" s="69"/>
    </row>
    <row r="952" spans="2:105">
      <c r="B952" s="67"/>
      <c r="C952" s="67"/>
      <c r="D952" s="67"/>
      <c r="E952" s="69"/>
      <c r="F952" s="68"/>
      <c r="G952" s="67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  <c r="AE952" s="69"/>
      <c r="AF952" s="69"/>
      <c r="AG952" s="69"/>
      <c r="AH952" s="80"/>
      <c r="AI952" s="80"/>
      <c r="AJ952" s="69"/>
      <c r="AK952" s="69"/>
      <c r="AL952" s="80"/>
      <c r="AM952" s="80"/>
      <c r="AN952" s="69"/>
      <c r="AO952" s="69"/>
      <c r="AP952" s="80"/>
      <c r="AQ952" s="80"/>
      <c r="AR952" s="69"/>
      <c r="AS952" s="69"/>
      <c r="AT952" s="80"/>
      <c r="AU952" s="80"/>
      <c r="AV952" s="69"/>
      <c r="AW952" s="69"/>
      <c r="AX952" s="80"/>
      <c r="AY952" s="80"/>
      <c r="AZ952" s="69"/>
      <c r="BA952" s="69"/>
      <c r="BB952" s="80"/>
      <c r="BC952" s="80"/>
      <c r="BD952" s="69"/>
      <c r="BE952" s="69"/>
      <c r="BF952" s="80"/>
      <c r="BG952" s="80"/>
      <c r="BH952" s="69"/>
      <c r="BI952" s="69"/>
      <c r="BJ952" s="80"/>
      <c r="BK952" s="80"/>
      <c r="BL952" s="69"/>
      <c r="BM952" s="69"/>
      <c r="BN952" s="80"/>
      <c r="BO952" s="80"/>
      <c r="BP952" s="69"/>
      <c r="BQ952" s="69"/>
      <c r="BR952" s="80"/>
      <c r="BS952" s="80"/>
      <c r="BT952" s="69"/>
      <c r="BU952" s="69"/>
      <c r="BV952" s="80"/>
      <c r="BW952" s="80"/>
      <c r="BX952" s="69"/>
      <c r="BY952" s="69"/>
      <c r="BZ952" s="80"/>
      <c r="CA952" s="80"/>
      <c r="CB952" s="69"/>
      <c r="CC952" s="69"/>
      <c r="CD952" s="80"/>
      <c r="CE952" s="80"/>
      <c r="CF952" s="69"/>
      <c r="CG952" s="69"/>
      <c r="CH952" s="69"/>
      <c r="CI952" s="69"/>
      <c r="CJ952" s="69"/>
      <c r="CK952" s="69"/>
      <c r="CL952" s="68"/>
      <c r="CM952" s="67"/>
      <c r="CN952" s="67"/>
      <c r="CO952" s="69"/>
      <c r="CP952" s="68"/>
      <c r="CQ952" s="67"/>
      <c r="CR952" s="67"/>
      <c r="CS952" s="69"/>
      <c r="CT952" s="81"/>
      <c r="CU952" s="69"/>
      <c r="CV952" s="69"/>
      <c r="CW952" s="69"/>
      <c r="CX952" s="69"/>
      <c r="CY952" s="69"/>
      <c r="CZ952" s="69"/>
      <c r="DA952" s="69"/>
    </row>
    <row r="953" spans="2:105">
      <c r="B953" s="67"/>
      <c r="C953" s="67"/>
      <c r="D953" s="67"/>
      <c r="E953" s="69"/>
      <c r="F953" s="68"/>
      <c r="G953" s="67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  <c r="AE953" s="69"/>
      <c r="AF953" s="69"/>
      <c r="AG953" s="69"/>
      <c r="AH953" s="80"/>
      <c r="AI953" s="80"/>
      <c r="AJ953" s="69"/>
      <c r="AK953" s="69"/>
      <c r="AL953" s="80"/>
      <c r="AM953" s="80"/>
      <c r="AN953" s="69"/>
      <c r="AO953" s="69"/>
      <c r="AP953" s="80"/>
      <c r="AQ953" s="80"/>
      <c r="AR953" s="69"/>
      <c r="AS953" s="69"/>
      <c r="AT953" s="80"/>
      <c r="AU953" s="80"/>
      <c r="AV953" s="69"/>
      <c r="AW953" s="69"/>
      <c r="AX953" s="80"/>
      <c r="AY953" s="80"/>
      <c r="AZ953" s="69"/>
      <c r="BA953" s="69"/>
      <c r="BB953" s="80"/>
      <c r="BC953" s="80"/>
      <c r="BD953" s="69"/>
      <c r="BE953" s="69"/>
      <c r="BF953" s="80"/>
      <c r="BG953" s="80"/>
      <c r="BH953" s="69"/>
      <c r="BI953" s="69"/>
      <c r="BJ953" s="80"/>
      <c r="BK953" s="80"/>
      <c r="BL953" s="69"/>
      <c r="BM953" s="69"/>
      <c r="BN953" s="80"/>
      <c r="BO953" s="80"/>
      <c r="BP953" s="69"/>
      <c r="BQ953" s="69"/>
      <c r="BR953" s="80"/>
      <c r="BS953" s="80"/>
      <c r="BT953" s="69"/>
      <c r="BU953" s="69"/>
      <c r="BV953" s="80"/>
      <c r="BW953" s="80"/>
      <c r="BX953" s="69"/>
      <c r="BY953" s="69"/>
      <c r="BZ953" s="80"/>
      <c r="CA953" s="80"/>
      <c r="CB953" s="69"/>
      <c r="CC953" s="69"/>
      <c r="CD953" s="80"/>
      <c r="CE953" s="80"/>
      <c r="CF953" s="69"/>
      <c r="CG953" s="69"/>
      <c r="CH953" s="69"/>
      <c r="CI953" s="69"/>
      <c r="CJ953" s="69"/>
      <c r="CK953" s="69"/>
      <c r="CL953" s="68"/>
      <c r="CM953" s="67"/>
      <c r="CN953" s="67"/>
      <c r="CO953" s="69"/>
      <c r="CP953" s="68"/>
      <c r="CQ953" s="67"/>
      <c r="CR953" s="67"/>
      <c r="CS953" s="69"/>
      <c r="CT953" s="81"/>
      <c r="CU953" s="69"/>
      <c r="CV953" s="69"/>
      <c r="CW953" s="69"/>
      <c r="CX953" s="69"/>
      <c r="CY953" s="69"/>
      <c r="CZ953" s="69"/>
      <c r="DA953" s="69"/>
    </row>
    <row r="954" spans="2:105">
      <c r="B954" s="67"/>
      <c r="C954" s="67"/>
      <c r="D954" s="67"/>
      <c r="E954" s="69"/>
      <c r="F954" s="68"/>
      <c r="G954" s="67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  <c r="AE954" s="69"/>
      <c r="AF954" s="69"/>
      <c r="AG954" s="69"/>
      <c r="AH954" s="80"/>
      <c r="AI954" s="80"/>
      <c r="AJ954" s="69"/>
      <c r="AK954" s="69"/>
      <c r="AL954" s="80"/>
      <c r="AM954" s="80"/>
      <c r="AN954" s="69"/>
      <c r="AO954" s="69"/>
      <c r="AP954" s="80"/>
      <c r="AQ954" s="80"/>
      <c r="AR954" s="69"/>
      <c r="AS954" s="69"/>
      <c r="AT954" s="80"/>
      <c r="AU954" s="80"/>
      <c r="AV954" s="69"/>
      <c r="AW954" s="69"/>
      <c r="AX954" s="80"/>
      <c r="AY954" s="80"/>
      <c r="AZ954" s="69"/>
      <c r="BA954" s="69"/>
      <c r="BB954" s="80"/>
      <c r="BC954" s="80"/>
      <c r="BD954" s="69"/>
      <c r="BE954" s="69"/>
      <c r="BF954" s="80"/>
      <c r="BG954" s="80"/>
      <c r="BH954" s="69"/>
      <c r="BI954" s="69"/>
      <c r="BJ954" s="80"/>
      <c r="BK954" s="80"/>
      <c r="BL954" s="69"/>
      <c r="BM954" s="69"/>
      <c r="BN954" s="80"/>
      <c r="BO954" s="80"/>
      <c r="BP954" s="69"/>
      <c r="BQ954" s="69"/>
      <c r="BR954" s="80"/>
      <c r="BS954" s="80"/>
      <c r="BT954" s="69"/>
      <c r="BU954" s="69"/>
      <c r="BV954" s="80"/>
      <c r="BW954" s="80"/>
      <c r="BX954" s="69"/>
      <c r="BY954" s="69"/>
      <c r="BZ954" s="80"/>
      <c r="CA954" s="80"/>
      <c r="CB954" s="69"/>
      <c r="CC954" s="69"/>
      <c r="CD954" s="80"/>
      <c r="CE954" s="80"/>
      <c r="CF954" s="69"/>
      <c r="CG954" s="69"/>
      <c r="CH954" s="69"/>
      <c r="CI954" s="69"/>
      <c r="CJ954" s="69"/>
      <c r="CK954" s="69"/>
      <c r="CL954" s="68"/>
      <c r="CM954" s="67"/>
      <c r="CN954" s="67"/>
      <c r="CO954" s="69"/>
      <c r="CP954" s="68"/>
      <c r="CQ954" s="67"/>
      <c r="CR954" s="67"/>
      <c r="CS954" s="69"/>
      <c r="CT954" s="81"/>
      <c r="CU954" s="69"/>
      <c r="CV954" s="69"/>
      <c r="CW954" s="69"/>
      <c r="CX954" s="69"/>
      <c r="CY954" s="69"/>
      <c r="CZ954" s="69"/>
      <c r="DA954" s="69"/>
    </row>
    <row r="955" spans="2:105">
      <c r="B955" s="67"/>
      <c r="C955" s="67"/>
      <c r="D955" s="67"/>
      <c r="E955" s="69"/>
      <c r="F955" s="68"/>
      <c r="G955" s="67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69"/>
      <c r="AF955" s="69"/>
      <c r="AG955" s="69"/>
      <c r="AH955" s="80"/>
      <c r="AI955" s="80"/>
      <c r="AJ955" s="69"/>
      <c r="AK955" s="69"/>
      <c r="AL955" s="80"/>
      <c r="AM955" s="80"/>
      <c r="AN955" s="69"/>
      <c r="AO955" s="69"/>
      <c r="AP955" s="80"/>
      <c r="AQ955" s="80"/>
      <c r="AR955" s="69"/>
      <c r="AS955" s="69"/>
      <c r="AT955" s="80"/>
      <c r="AU955" s="80"/>
      <c r="AV955" s="69"/>
      <c r="AW955" s="69"/>
      <c r="AX955" s="80"/>
      <c r="AY955" s="80"/>
      <c r="AZ955" s="69"/>
      <c r="BA955" s="69"/>
      <c r="BB955" s="80"/>
      <c r="BC955" s="80"/>
      <c r="BD955" s="69"/>
      <c r="BE955" s="69"/>
      <c r="BF955" s="80"/>
      <c r="BG955" s="80"/>
      <c r="BH955" s="69"/>
      <c r="BI955" s="69"/>
      <c r="BJ955" s="80"/>
      <c r="BK955" s="80"/>
      <c r="BL955" s="69"/>
      <c r="BM955" s="69"/>
      <c r="BN955" s="80"/>
      <c r="BO955" s="80"/>
      <c r="BP955" s="69"/>
      <c r="BQ955" s="69"/>
      <c r="BR955" s="80"/>
      <c r="BS955" s="80"/>
      <c r="BT955" s="69"/>
      <c r="BU955" s="69"/>
      <c r="BV955" s="80"/>
      <c r="BW955" s="80"/>
      <c r="BX955" s="69"/>
      <c r="BY955" s="69"/>
      <c r="BZ955" s="80"/>
      <c r="CA955" s="80"/>
      <c r="CB955" s="69"/>
      <c r="CC955" s="69"/>
      <c r="CD955" s="80"/>
      <c r="CE955" s="80"/>
      <c r="CF955" s="69"/>
      <c r="CG955" s="69"/>
      <c r="CH955" s="69"/>
      <c r="CI955" s="69"/>
      <c r="CJ955" s="69"/>
      <c r="CK955" s="69"/>
      <c r="CL955" s="68"/>
      <c r="CM955" s="67"/>
      <c r="CN955" s="67"/>
      <c r="CO955" s="69"/>
      <c r="CP955" s="68"/>
      <c r="CQ955" s="67"/>
      <c r="CR955" s="67"/>
      <c r="CS955" s="69"/>
      <c r="CT955" s="81"/>
      <c r="CU955" s="69"/>
      <c r="CV955" s="69"/>
      <c r="CW955" s="69"/>
      <c r="CX955" s="69"/>
      <c r="CY955" s="69"/>
      <c r="CZ955" s="69"/>
      <c r="DA955" s="69"/>
    </row>
    <row r="956" spans="2:105">
      <c r="B956" s="67"/>
      <c r="C956" s="67"/>
      <c r="D956" s="67"/>
      <c r="E956" s="69"/>
      <c r="F956" s="68"/>
      <c r="G956" s="67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69"/>
      <c r="AF956" s="69"/>
      <c r="AG956" s="69"/>
      <c r="AH956" s="80"/>
      <c r="AI956" s="80"/>
      <c r="AJ956" s="69"/>
      <c r="AK956" s="69"/>
      <c r="AL956" s="80"/>
      <c r="AM956" s="80"/>
      <c r="AN956" s="69"/>
      <c r="AO956" s="69"/>
      <c r="AP956" s="80"/>
      <c r="AQ956" s="80"/>
      <c r="AR956" s="69"/>
      <c r="AS956" s="69"/>
      <c r="AT956" s="80"/>
      <c r="AU956" s="80"/>
      <c r="AV956" s="69"/>
      <c r="AW956" s="69"/>
      <c r="AX956" s="80"/>
      <c r="AY956" s="80"/>
      <c r="AZ956" s="69"/>
      <c r="BA956" s="69"/>
      <c r="BB956" s="80"/>
      <c r="BC956" s="80"/>
      <c r="BD956" s="69"/>
      <c r="BE956" s="69"/>
      <c r="BF956" s="80"/>
      <c r="BG956" s="80"/>
      <c r="BH956" s="69"/>
      <c r="BI956" s="69"/>
      <c r="BJ956" s="80"/>
      <c r="BK956" s="80"/>
      <c r="BL956" s="69"/>
      <c r="BM956" s="69"/>
      <c r="BN956" s="80"/>
      <c r="BO956" s="80"/>
      <c r="BP956" s="69"/>
      <c r="BQ956" s="69"/>
      <c r="BR956" s="80"/>
      <c r="BS956" s="80"/>
      <c r="BT956" s="69"/>
      <c r="BU956" s="69"/>
      <c r="BV956" s="80"/>
      <c r="BW956" s="80"/>
      <c r="BX956" s="69"/>
      <c r="BY956" s="69"/>
      <c r="BZ956" s="80"/>
      <c r="CA956" s="80"/>
      <c r="CB956" s="69"/>
      <c r="CC956" s="69"/>
      <c r="CD956" s="80"/>
      <c r="CE956" s="80"/>
      <c r="CF956" s="69"/>
      <c r="CG956" s="69"/>
      <c r="CH956" s="69"/>
      <c r="CI956" s="69"/>
      <c r="CJ956" s="69"/>
      <c r="CK956" s="69"/>
      <c r="CL956" s="68"/>
      <c r="CM956" s="67"/>
      <c r="CN956" s="67"/>
      <c r="CO956" s="69"/>
      <c r="CP956" s="68"/>
      <c r="CQ956" s="67"/>
      <c r="CR956" s="67"/>
      <c r="CS956" s="69"/>
      <c r="CT956" s="81"/>
      <c r="CU956" s="69"/>
      <c r="CV956" s="69"/>
      <c r="CW956" s="69"/>
      <c r="CX956" s="69"/>
      <c r="CY956" s="69"/>
      <c r="CZ956" s="69"/>
      <c r="DA956" s="69"/>
    </row>
    <row r="957" spans="2:105">
      <c r="B957" s="67"/>
      <c r="C957" s="67"/>
      <c r="D957" s="67"/>
      <c r="E957" s="69"/>
      <c r="F957" s="68"/>
      <c r="G957" s="67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69"/>
      <c r="AF957" s="69"/>
      <c r="AG957" s="69"/>
      <c r="AH957" s="80"/>
      <c r="AI957" s="80"/>
      <c r="AJ957" s="69"/>
      <c r="AK957" s="69"/>
      <c r="AL957" s="80"/>
      <c r="AM957" s="80"/>
      <c r="AN957" s="69"/>
      <c r="AO957" s="69"/>
      <c r="AP957" s="80"/>
      <c r="AQ957" s="80"/>
      <c r="AR957" s="69"/>
      <c r="AS957" s="69"/>
      <c r="AT957" s="80"/>
      <c r="AU957" s="80"/>
      <c r="AV957" s="69"/>
      <c r="AW957" s="69"/>
      <c r="AX957" s="80"/>
      <c r="AY957" s="80"/>
      <c r="AZ957" s="69"/>
      <c r="BA957" s="69"/>
      <c r="BB957" s="80"/>
      <c r="BC957" s="80"/>
      <c r="BD957" s="69"/>
      <c r="BE957" s="69"/>
      <c r="BF957" s="80"/>
      <c r="BG957" s="80"/>
      <c r="BH957" s="69"/>
      <c r="BI957" s="69"/>
      <c r="BJ957" s="80"/>
      <c r="BK957" s="80"/>
      <c r="BL957" s="69"/>
      <c r="BM957" s="69"/>
      <c r="BN957" s="80"/>
      <c r="BO957" s="80"/>
      <c r="BP957" s="69"/>
      <c r="BQ957" s="69"/>
      <c r="BR957" s="80"/>
      <c r="BS957" s="80"/>
      <c r="BT957" s="69"/>
      <c r="BU957" s="69"/>
      <c r="BV957" s="80"/>
      <c r="BW957" s="80"/>
      <c r="BX957" s="69"/>
      <c r="BY957" s="69"/>
      <c r="BZ957" s="80"/>
      <c r="CA957" s="80"/>
      <c r="CB957" s="69"/>
      <c r="CC957" s="69"/>
      <c r="CD957" s="80"/>
      <c r="CE957" s="80"/>
      <c r="CF957" s="69"/>
      <c r="CG957" s="69"/>
      <c r="CH957" s="69"/>
      <c r="CI957" s="69"/>
      <c r="CJ957" s="69"/>
      <c r="CK957" s="69"/>
      <c r="CL957" s="68"/>
      <c r="CM957" s="67"/>
      <c r="CN957" s="67"/>
      <c r="CO957" s="69"/>
      <c r="CP957" s="68"/>
      <c r="CQ957" s="67"/>
      <c r="CR957" s="67"/>
      <c r="CS957" s="69"/>
      <c r="CT957" s="81"/>
      <c r="CU957" s="69"/>
      <c r="CV957" s="69"/>
      <c r="CW957" s="69"/>
      <c r="CX957" s="69"/>
      <c r="CY957" s="69"/>
      <c r="CZ957" s="69"/>
      <c r="DA957" s="69"/>
    </row>
    <row r="958" spans="2:105">
      <c r="B958" s="67"/>
      <c r="C958" s="67"/>
      <c r="D958" s="67"/>
      <c r="E958" s="69"/>
      <c r="F958" s="68"/>
      <c r="G958" s="67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  <c r="AE958" s="69"/>
      <c r="AF958" s="69"/>
      <c r="AG958" s="69"/>
      <c r="AH958" s="80"/>
      <c r="AI958" s="80"/>
      <c r="AJ958" s="69"/>
      <c r="AK958" s="69"/>
      <c r="AL958" s="80"/>
      <c r="AM958" s="80"/>
      <c r="AN958" s="69"/>
      <c r="AO958" s="69"/>
      <c r="AP958" s="80"/>
      <c r="AQ958" s="80"/>
      <c r="AR958" s="69"/>
      <c r="AS958" s="69"/>
      <c r="AT958" s="80"/>
      <c r="AU958" s="80"/>
      <c r="AV958" s="69"/>
      <c r="AW958" s="69"/>
      <c r="AX958" s="80"/>
      <c r="AY958" s="80"/>
      <c r="AZ958" s="69"/>
      <c r="BA958" s="69"/>
      <c r="BB958" s="80"/>
      <c r="BC958" s="80"/>
      <c r="BD958" s="69"/>
      <c r="BE958" s="69"/>
      <c r="BF958" s="80"/>
      <c r="BG958" s="80"/>
      <c r="BH958" s="69"/>
      <c r="BI958" s="69"/>
      <c r="BJ958" s="80"/>
      <c r="BK958" s="80"/>
      <c r="BL958" s="69"/>
      <c r="BM958" s="69"/>
      <c r="BN958" s="80"/>
      <c r="BO958" s="80"/>
      <c r="BP958" s="69"/>
      <c r="BQ958" s="69"/>
      <c r="BR958" s="80"/>
      <c r="BS958" s="80"/>
      <c r="BT958" s="69"/>
      <c r="BU958" s="69"/>
      <c r="BV958" s="80"/>
      <c r="BW958" s="80"/>
      <c r="BX958" s="69"/>
      <c r="BY958" s="69"/>
      <c r="BZ958" s="80"/>
      <c r="CA958" s="80"/>
      <c r="CB958" s="69"/>
      <c r="CC958" s="69"/>
      <c r="CD958" s="80"/>
      <c r="CE958" s="80"/>
      <c r="CF958" s="69"/>
      <c r="CG958" s="69"/>
      <c r="CH958" s="69"/>
      <c r="CI958" s="69"/>
      <c r="CJ958" s="69"/>
      <c r="CK958" s="69"/>
      <c r="CL958" s="68"/>
      <c r="CM958" s="67"/>
      <c r="CN958" s="67"/>
      <c r="CO958" s="69"/>
      <c r="CP958" s="68"/>
      <c r="CQ958" s="67"/>
      <c r="CR958" s="67"/>
      <c r="CS958" s="69"/>
      <c r="CT958" s="81"/>
      <c r="CU958" s="69"/>
      <c r="CV958" s="69"/>
      <c r="CW958" s="69"/>
      <c r="CX958" s="69"/>
      <c r="CY958" s="69"/>
      <c r="CZ958" s="69"/>
      <c r="DA958" s="69"/>
    </row>
    <row r="959" spans="2:105">
      <c r="B959" s="67"/>
      <c r="C959" s="67"/>
      <c r="D959" s="67"/>
      <c r="E959" s="69"/>
      <c r="F959" s="68"/>
      <c r="G959" s="67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  <c r="AE959" s="69"/>
      <c r="AF959" s="69"/>
      <c r="AG959" s="69"/>
      <c r="AH959" s="80"/>
      <c r="AI959" s="80"/>
      <c r="AJ959" s="69"/>
      <c r="AK959" s="69"/>
      <c r="AL959" s="80"/>
      <c r="AM959" s="80"/>
      <c r="AN959" s="69"/>
      <c r="AO959" s="69"/>
      <c r="AP959" s="80"/>
      <c r="AQ959" s="80"/>
      <c r="AR959" s="69"/>
      <c r="AS959" s="69"/>
      <c r="AT959" s="80"/>
      <c r="AU959" s="80"/>
      <c r="AV959" s="69"/>
      <c r="AW959" s="69"/>
      <c r="AX959" s="80"/>
      <c r="AY959" s="80"/>
      <c r="AZ959" s="69"/>
      <c r="BA959" s="69"/>
      <c r="BB959" s="80"/>
      <c r="BC959" s="80"/>
      <c r="BD959" s="69"/>
      <c r="BE959" s="69"/>
      <c r="BF959" s="80"/>
      <c r="BG959" s="80"/>
      <c r="BH959" s="69"/>
      <c r="BI959" s="69"/>
      <c r="BJ959" s="80"/>
      <c r="BK959" s="80"/>
      <c r="BL959" s="69"/>
      <c r="BM959" s="69"/>
      <c r="BN959" s="80"/>
      <c r="BO959" s="80"/>
      <c r="BP959" s="69"/>
      <c r="BQ959" s="69"/>
      <c r="BR959" s="80"/>
      <c r="BS959" s="80"/>
      <c r="BT959" s="69"/>
      <c r="BU959" s="69"/>
      <c r="BV959" s="80"/>
      <c r="BW959" s="80"/>
      <c r="BX959" s="69"/>
      <c r="BY959" s="69"/>
      <c r="BZ959" s="80"/>
      <c r="CA959" s="80"/>
      <c r="CB959" s="69"/>
      <c r="CC959" s="69"/>
      <c r="CD959" s="80"/>
      <c r="CE959" s="80"/>
      <c r="CF959" s="69"/>
      <c r="CG959" s="69"/>
      <c r="CH959" s="69"/>
      <c r="CI959" s="69"/>
      <c r="CJ959" s="69"/>
      <c r="CK959" s="69"/>
      <c r="CL959" s="68"/>
      <c r="CM959" s="67"/>
      <c r="CN959" s="67"/>
      <c r="CO959" s="69"/>
      <c r="CP959" s="68"/>
      <c r="CQ959" s="67"/>
      <c r="CR959" s="67"/>
      <c r="CS959" s="69"/>
      <c r="CT959" s="81"/>
      <c r="CU959" s="69"/>
      <c r="CV959" s="69"/>
      <c r="CW959" s="69"/>
      <c r="CX959" s="69"/>
      <c r="CY959" s="69"/>
      <c r="CZ959" s="69"/>
      <c r="DA959" s="69"/>
    </row>
    <row r="960" spans="2:105">
      <c r="B960" s="67"/>
      <c r="C960" s="67"/>
      <c r="D960" s="67"/>
      <c r="E960" s="69"/>
      <c r="F960" s="68"/>
      <c r="G960" s="67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  <c r="AE960" s="69"/>
      <c r="AF960" s="69"/>
      <c r="AG960" s="69"/>
      <c r="AH960" s="80"/>
      <c r="AI960" s="80"/>
      <c r="AJ960" s="69"/>
      <c r="AK960" s="69"/>
      <c r="AL960" s="80"/>
      <c r="AM960" s="80"/>
      <c r="AN960" s="69"/>
      <c r="AO960" s="69"/>
      <c r="AP960" s="80"/>
      <c r="AQ960" s="80"/>
      <c r="AR960" s="69"/>
      <c r="AS960" s="69"/>
      <c r="AT960" s="80"/>
      <c r="AU960" s="80"/>
      <c r="AV960" s="69"/>
      <c r="AW960" s="69"/>
      <c r="AX960" s="80"/>
      <c r="AY960" s="80"/>
      <c r="AZ960" s="69"/>
      <c r="BA960" s="69"/>
      <c r="BB960" s="80"/>
      <c r="BC960" s="80"/>
      <c r="BD960" s="69"/>
      <c r="BE960" s="69"/>
      <c r="BF960" s="80"/>
      <c r="BG960" s="80"/>
      <c r="BH960" s="69"/>
      <c r="BI960" s="69"/>
      <c r="BJ960" s="80"/>
      <c r="BK960" s="80"/>
      <c r="BL960" s="69"/>
      <c r="BM960" s="69"/>
      <c r="BN960" s="80"/>
      <c r="BO960" s="80"/>
      <c r="BP960" s="69"/>
      <c r="BQ960" s="69"/>
      <c r="BR960" s="80"/>
      <c r="BS960" s="80"/>
      <c r="BT960" s="69"/>
      <c r="BU960" s="69"/>
      <c r="BV960" s="80"/>
      <c r="BW960" s="80"/>
      <c r="BX960" s="69"/>
      <c r="BY960" s="69"/>
      <c r="BZ960" s="80"/>
      <c r="CA960" s="80"/>
      <c r="CB960" s="69"/>
      <c r="CC960" s="69"/>
      <c r="CD960" s="80"/>
      <c r="CE960" s="80"/>
      <c r="CF960" s="69"/>
      <c r="CG960" s="69"/>
      <c r="CH960" s="69"/>
      <c r="CI960" s="69"/>
      <c r="CJ960" s="69"/>
      <c r="CK960" s="69"/>
      <c r="CL960" s="68"/>
      <c r="CM960" s="67"/>
      <c r="CN960" s="67"/>
      <c r="CO960" s="69"/>
      <c r="CP960" s="68"/>
      <c r="CQ960" s="67"/>
      <c r="CR960" s="67"/>
      <c r="CS960" s="69"/>
      <c r="CT960" s="81"/>
      <c r="CU960" s="69"/>
      <c r="CV960" s="69"/>
      <c r="CW960" s="69"/>
      <c r="CX960" s="69"/>
      <c r="CY960" s="69"/>
      <c r="CZ960" s="69"/>
      <c r="DA960" s="69"/>
    </row>
    <row r="961" spans="2:105">
      <c r="B961" s="67"/>
      <c r="C961" s="67"/>
      <c r="D961" s="67"/>
      <c r="E961" s="69"/>
      <c r="F961" s="68"/>
      <c r="G961" s="67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  <c r="AE961" s="69"/>
      <c r="AF961" s="69"/>
      <c r="AG961" s="69"/>
      <c r="AH961" s="80"/>
      <c r="AI961" s="80"/>
      <c r="AJ961" s="69"/>
      <c r="AK961" s="69"/>
      <c r="AL961" s="80"/>
      <c r="AM961" s="80"/>
      <c r="AN961" s="69"/>
      <c r="AO961" s="69"/>
      <c r="AP961" s="80"/>
      <c r="AQ961" s="80"/>
      <c r="AR961" s="69"/>
      <c r="AS961" s="69"/>
      <c r="AT961" s="80"/>
      <c r="AU961" s="80"/>
      <c r="AV961" s="69"/>
      <c r="AW961" s="69"/>
      <c r="AX961" s="80"/>
      <c r="AY961" s="80"/>
      <c r="AZ961" s="69"/>
      <c r="BA961" s="69"/>
      <c r="BB961" s="80"/>
      <c r="BC961" s="80"/>
      <c r="BD961" s="69"/>
      <c r="BE961" s="69"/>
      <c r="BF961" s="80"/>
      <c r="BG961" s="80"/>
      <c r="BH961" s="69"/>
      <c r="BI961" s="69"/>
      <c r="BJ961" s="80"/>
      <c r="BK961" s="80"/>
      <c r="BL961" s="69"/>
      <c r="BM961" s="69"/>
      <c r="BN961" s="80"/>
      <c r="BO961" s="80"/>
      <c r="BP961" s="69"/>
      <c r="BQ961" s="69"/>
      <c r="BR961" s="80"/>
      <c r="BS961" s="80"/>
      <c r="BT961" s="69"/>
      <c r="BU961" s="69"/>
      <c r="BV961" s="80"/>
      <c r="BW961" s="80"/>
      <c r="BX961" s="69"/>
      <c r="BY961" s="69"/>
      <c r="BZ961" s="80"/>
      <c r="CA961" s="80"/>
      <c r="CB961" s="69"/>
      <c r="CC961" s="69"/>
      <c r="CD961" s="80"/>
      <c r="CE961" s="80"/>
      <c r="CF961" s="69"/>
      <c r="CG961" s="69"/>
      <c r="CH961" s="69"/>
      <c r="CI961" s="69"/>
      <c r="CJ961" s="69"/>
      <c r="CK961" s="69"/>
      <c r="CL961" s="68"/>
      <c r="CM961" s="67"/>
      <c r="CN961" s="67"/>
      <c r="CO961" s="69"/>
      <c r="CP961" s="68"/>
      <c r="CQ961" s="67"/>
      <c r="CR961" s="67"/>
      <c r="CS961" s="69"/>
      <c r="CT961" s="81"/>
      <c r="CU961" s="69"/>
      <c r="CV961" s="69"/>
      <c r="CW961" s="69"/>
      <c r="CX961" s="69"/>
      <c r="CY961" s="69"/>
      <c r="CZ961" s="69"/>
      <c r="DA961" s="69"/>
    </row>
    <row r="962" spans="2:105">
      <c r="B962" s="67"/>
      <c r="C962" s="67"/>
      <c r="D962" s="67"/>
      <c r="E962" s="69"/>
      <c r="F962" s="68"/>
      <c r="G962" s="67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69"/>
      <c r="AF962" s="69"/>
      <c r="AG962" s="69"/>
      <c r="AH962" s="80"/>
      <c r="AI962" s="80"/>
      <c r="AJ962" s="69"/>
      <c r="AK962" s="69"/>
      <c r="AL962" s="80"/>
      <c r="AM962" s="80"/>
      <c r="AN962" s="69"/>
      <c r="AO962" s="69"/>
      <c r="AP962" s="80"/>
      <c r="AQ962" s="80"/>
      <c r="AR962" s="69"/>
      <c r="AS962" s="69"/>
      <c r="AT962" s="80"/>
      <c r="AU962" s="80"/>
      <c r="AV962" s="69"/>
      <c r="AW962" s="69"/>
      <c r="AX962" s="80"/>
      <c r="AY962" s="80"/>
      <c r="AZ962" s="69"/>
      <c r="BA962" s="69"/>
      <c r="BB962" s="80"/>
      <c r="BC962" s="80"/>
      <c r="BD962" s="69"/>
      <c r="BE962" s="69"/>
      <c r="BF962" s="80"/>
      <c r="BG962" s="80"/>
      <c r="BH962" s="69"/>
      <c r="BI962" s="69"/>
      <c r="BJ962" s="80"/>
      <c r="BK962" s="80"/>
      <c r="BL962" s="69"/>
      <c r="BM962" s="69"/>
      <c r="BN962" s="80"/>
      <c r="BO962" s="80"/>
      <c r="BP962" s="69"/>
      <c r="BQ962" s="69"/>
      <c r="BR962" s="80"/>
      <c r="BS962" s="80"/>
      <c r="BT962" s="69"/>
      <c r="BU962" s="69"/>
      <c r="BV962" s="80"/>
      <c r="BW962" s="80"/>
      <c r="BX962" s="69"/>
      <c r="BY962" s="69"/>
      <c r="BZ962" s="80"/>
      <c r="CA962" s="80"/>
      <c r="CB962" s="69"/>
      <c r="CC962" s="69"/>
      <c r="CD962" s="80"/>
      <c r="CE962" s="80"/>
      <c r="CF962" s="69"/>
      <c r="CG962" s="69"/>
      <c r="CH962" s="69"/>
      <c r="CI962" s="69"/>
      <c r="CJ962" s="69"/>
      <c r="CK962" s="69"/>
      <c r="CL962" s="68"/>
      <c r="CM962" s="67"/>
      <c r="CN962" s="67"/>
      <c r="CO962" s="69"/>
      <c r="CP962" s="68"/>
      <c r="CQ962" s="67"/>
      <c r="CR962" s="67"/>
      <c r="CS962" s="69"/>
      <c r="CT962" s="81"/>
      <c r="CU962" s="69"/>
      <c r="CV962" s="69"/>
      <c r="CW962" s="69"/>
      <c r="CX962" s="69"/>
      <c r="CY962" s="69"/>
      <c r="CZ962" s="69"/>
      <c r="DA962" s="69"/>
    </row>
    <row r="963" spans="2:105">
      <c r="B963" s="67"/>
      <c r="C963" s="67"/>
      <c r="D963" s="67"/>
      <c r="E963" s="69"/>
      <c r="F963" s="68"/>
      <c r="G963" s="67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  <c r="AE963" s="69"/>
      <c r="AF963" s="69"/>
      <c r="AG963" s="69"/>
      <c r="AH963" s="80"/>
      <c r="AI963" s="80"/>
      <c r="AJ963" s="69"/>
      <c r="AK963" s="69"/>
      <c r="AL963" s="80"/>
      <c r="AM963" s="80"/>
      <c r="AN963" s="69"/>
      <c r="AO963" s="69"/>
      <c r="AP963" s="80"/>
      <c r="AQ963" s="80"/>
      <c r="AR963" s="69"/>
      <c r="AS963" s="69"/>
      <c r="AT963" s="80"/>
      <c r="AU963" s="80"/>
      <c r="AV963" s="69"/>
      <c r="AW963" s="69"/>
      <c r="AX963" s="80"/>
      <c r="AY963" s="80"/>
      <c r="AZ963" s="69"/>
      <c r="BA963" s="69"/>
      <c r="BB963" s="80"/>
      <c r="BC963" s="80"/>
      <c r="BD963" s="69"/>
      <c r="BE963" s="69"/>
      <c r="BF963" s="80"/>
      <c r="BG963" s="80"/>
      <c r="BH963" s="69"/>
      <c r="BI963" s="69"/>
      <c r="BJ963" s="80"/>
      <c r="BK963" s="80"/>
      <c r="BL963" s="69"/>
      <c r="BM963" s="69"/>
      <c r="BN963" s="80"/>
      <c r="BO963" s="80"/>
      <c r="BP963" s="69"/>
      <c r="BQ963" s="69"/>
      <c r="BR963" s="80"/>
      <c r="BS963" s="80"/>
      <c r="BT963" s="69"/>
      <c r="BU963" s="69"/>
      <c r="BV963" s="80"/>
      <c r="BW963" s="80"/>
      <c r="BX963" s="69"/>
      <c r="BY963" s="69"/>
      <c r="BZ963" s="80"/>
      <c r="CA963" s="80"/>
      <c r="CB963" s="69"/>
      <c r="CC963" s="69"/>
      <c r="CD963" s="80"/>
      <c r="CE963" s="80"/>
      <c r="CF963" s="69"/>
      <c r="CG963" s="69"/>
      <c r="CH963" s="69"/>
      <c r="CI963" s="69"/>
      <c r="CJ963" s="69"/>
      <c r="CK963" s="69"/>
      <c r="CL963" s="68"/>
      <c r="CM963" s="67"/>
      <c r="CN963" s="67"/>
      <c r="CO963" s="69"/>
      <c r="CP963" s="68"/>
      <c r="CQ963" s="67"/>
      <c r="CR963" s="67"/>
      <c r="CS963" s="69"/>
      <c r="CT963" s="81"/>
      <c r="CU963" s="69"/>
      <c r="CV963" s="69"/>
      <c r="CW963" s="69"/>
      <c r="CX963" s="69"/>
      <c r="CY963" s="69"/>
      <c r="CZ963" s="69"/>
      <c r="DA963" s="69"/>
    </row>
    <row r="964" spans="2:105">
      <c r="B964" s="67"/>
      <c r="C964" s="67"/>
      <c r="D964" s="67"/>
      <c r="E964" s="69"/>
      <c r="F964" s="68"/>
      <c r="G964" s="67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  <c r="AE964" s="69"/>
      <c r="AF964" s="69"/>
      <c r="AG964" s="69"/>
      <c r="AH964" s="80"/>
      <c r="AI964" s="80"/>
      <c r="AJ964" s="69"/>
      <c r="AK964" s="69"/>
      <c r="AL964" s="80"/>
      <c r="AM964" s="80"/>
      <c r="AN964" s="69"/>
      <c r="AO964" s="69"/>
      <c r="AP964" s="80"/>
      <c r="AQ964" s="80"/>
      <c r="AR964" s="69"/>
      <c r="AS964" s="69"/>
      <c r="AT964" s="80"/>
      <c r="AU964" s="80"/>
      <c r="AV964" s="69"/>
      <c r="AW964" s="69"/>
      <c r="AX964" s="80"/>
      <c r="AY964" s="80"/>
      <c r="AZ964" s="69"/>
      <c r="BA964" s="69"/>
      <c r="BB964" s="80"/>
      <c r="BC964" s="80"/>
      <c r="BD964" s="69"/>
      <c r="BE964" s="69"/>
      <c r="BF964" s="80"/>
      <c r="BG964" s="80"/>
      <c r="BH964" s="69"/>
      <c r="BI964" s="69"/>
      <c r="BJ964" s="80"/>
      <c r="BK964" s="80"/>
      <c r="BL964" s="69"/>
      <c r="BM964" s="69"/>
      <c r="BN964" s="80"/>
      <c r="BO964" s="80"/>
      <c r="BP964" s="69"/>
      <c r="BQ964" s="69"/>
      <c r="BR964" s="80"/>
      <c r="BS964" s="80"/>
      <c r="BT964" s="69"/>
      <c r="BU964" s="69"/>
      <c r="BV964" s="80"/>
      <c r="BW964" s="80"/>
      <c r="BX964" s="69"/>
      <c r="BY964" s="69"/>
      <c r="BZ964" s="80"/>
      <c r="CA964" s="80"/>
      <c r="CB964" s="69"/>
      <c r="CC964" s="69"/>
      <c r="CD964" s="80"/>
      <c r="CE964" s="80"/>
      <c r="CF964" s="69"/>
      <c r="CG964" s="69"/>
      <c r="CH964" s="69"/>
      <c r="CI964" s="69"/>
      <c r="CJ964" s="69"/>
      <c r="CK964" s="69"/>
      <c r="CL964" s="68"/>
      <c r="CM964" s="67"/>
      <c r="CN964" s="67"/>
      <c r="CO964" s="69"/>
      <c r="CP964" s="68"/>
      <c r="CQ964" s="67"/>
      <c r="CR964" s="67"/>
      <c r="CS964" s="69"/>
      <c r="CT964" s="81"/>
      <c r="CU964" s="69"/>
      <c r="CV964" s="69"/>
      <c r="CW964" s="69"/>
      <c r="CX964" s="69"/>
      <c r="CY964" s="69"/>
      <c r="CZ964" s="69"/>
      <c r="DA964" s="69"/>
    </row>
    <row r="965" spans="2:105">
      <c r="B965" s="67"/>
      <c r="C965" s="67"/>
      <c r="D965" s="67"/>
      <c r="E965" s="69"/>
      <c r="F965" s="68"/>
      <c r="G965" s="67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  <c r="AD965" s="80"/>
      <c r="AE965" s="69"/>
      <c r="AF965" s="69"/>
      <c r="AG965" s="69"/>
      <c r="AH965" s="80"/>
      <c r="AI965" s="80"/>
      <c r="AJ965" s="69"/>
      <c r="AK965" s="69"/>
      <c r="AL965" s="80"/>
      <c r="AM965" s="80"/>
      <c r="AN965" s="69"/>
      <c r="AO965" s="69"/>
      <c r="AP965" s="80"/>
      <c r="AQ965" s="80"/>
      <c r="AR965" s="69"/>
      <c r="AS965" s="69"/>
      <c r="AT965" s="80"/>
      <c r="AU965" s="80"/>
      <c r="AV965" s="69"/>
      <c r="AW965" s="69"/>
      <c r="AX965" s="80"/>
      <c r="AY965" s="80"/>
      <c r="AZ965" s="69"/>
      <c r="BA965" s="69"/>
      <c r="BB965" s="80"/>
      <c r="BC965" s="80"/>
      <c r="BD965" s="69"/>
      <c r="BE965" s="69"/>
      <c r="BF965" s="80"/>
      <c r="BG965" s="80"/>
      <c r="BH965" s="69"/>
      <c r="BI965" s="69"/>
      <c r="BJ965" s="80"/>
      <c r="BK965" s="80"/>
      <c r="BL965" s="69"/>
      <c r="BM965" s="69"/>
      <c r="BN965" s="80"/>
      <c r="BO965" s="80"/>
      <c r="BP965" s="69"/>
      <c r="BQ965" s="69"/>
      <c r="BR965" s="80"/>
      <c r="BS965" s="80"/>
      <c r="BT965" s="69"/>
      <c r="BU965" s="69"/>
      <c r="BV965" s="80"/>
      <c r="BW965" s="80"/>
      <c r="BX965" s="69"/>
      <c r="BY965" s="69"/>
      <c r="BZ965" s="80"/>
      <c r="CA965" s="80"/>
      <c r="CB965" s="69"/>
      <c r="CC965" s="69"/>
      <c r="CD965" s="80"/>
      <c r="CE965" s="80"/>
      <c r="CF965" s="69"/>
      <c r="CG965" s="69"/>
      <c r="CH965" s="69"/>
      <c r="CI965" s="69"/>
      <c r="CJ965" s="69"/>
      <c r="CK965" s="69"/>
      <c r="CL965" s="68"/>
      <c r="CM965" s="67"/>
      <c r="CN965" s="67"/>
      <c r="CO965" s="69"/>
      <c r="CP965" s="68"/>
      <c r="CQ965" s="67"/>
      <c r="CR965" s="67"/>
      <c r="CS965" s="69"/>
      <c r="CT965" s="81"/>
      <c r="CU965" s="69"/>
      <c r="CV965" s="69"/>
      <c r="CW965" s="69"/>
      <c r="CX965" s="69"/>
      <c r="CY965" s="69"/>
      <c r="CZ965" s="69"/>
      <c r="DA965" s="69"/>
    </row>
    <row r="966" spans="2:105">
      <c r="B966" s="67"/>
      <c r="C966" s="67"/>
      <c r="D966" s="67"/>
      <c r="E966" s="69"/>
      <c r="F966" s="68"/>
      <c r="G966" s="67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  <c r="AD966" s="80"/>
      <c r="AE966" s="69"/>
      <c r="AF966" s="69"/>
      <c r="AG966" s="69"/>
      <c r="AH966" s="80"/>
      <c r="AI966" s="80"/>
      <c r="AJ966" s="69"/>
      <c r="AK966" s="69"/>
      <c r="AL966" s="80"/>
      <c r="AM966" s="80"/>
      <c r="AN966" s="69"/>
      <c r="AO966" s="69"/>
      <c r="AP966" s="80"/>
      <c r="AQ966" s="80"/>
      <c r="AR966" s="69"/>
      <c r="AS966" s="69"/>
      <c r="AT966" s="80"/>
      <c r="AU966" s="80"/>
      <c r="AV966" s="69"/>
      <c r="AW966" s="69"/>
      <c r="AX966" s="80"/>
      <c r="AY966" s="80"/>
      <c r="AZ966" s="69"/>
      <c r="BA966" s="69"/>
      <c r="BB966" s="80"/>
      <c r="BC966" s="80"/>
      <c r="BD966" s="69"/>
      <c r="BE966" s="69"/>
      <c r="BF966" s="80"/>
      <c r="BG966" s="80"/>
      <c r="BH966" s="69"/>
      <c r="BI966" s="69"/>
      <c r="BJ966" s="80"/>
      <c r="BK966" s="80"/>
      <c r="BL966" s="69"/>
      <c r="BM966" s="69"/>
      <c r="BN966" s="80"/>
      <c r="BO966" s="80"/>
      <c r="BP966" s="69"/>
      <c r="BQ966" s="69"/>
      <c r="BR966" s="80"/>
      <c r="BS966" s="80"/>
      <c r="BT966" s="69"/>
      <c r="BU966" s="69"/>
      <c r="BV966" s="80"/>
      <c r="BW966" s="80"/>
      <c r="BX966" s="69"/>
      <c r="BY966" s="69"/>
      <c r="BZ966" s="80"/>
      <c r="CA966" s="80"/>
      <c r="CB966" s="69"/>
      <c r="CC966" s="69"/>
      <c r="CD966" s="80"/>
      <c r="CE966" s="80"/>
      <c r="CF966" s="69"/>
      <c r="CG966" s="69"/>
      <c r="CH966" s="69"/>
      <c r="CI966" s="69"/>
      <c r="CJ966" s="69"/>
      <c r="CK966" s="69"/>
      <c r="CL966" s="68"/>
      <c r="CM966" s="67"/>
      <c r="CN966" s="67"/>
      <c r="CO966" s="68"/>
      <c r="CP966" s="68"/>
      <c r="CQ966" s="67"/>
      <c r="CR966" s="67"/>
      <c r="CS966" s="69"/>
      <c r="CT966" s="81"/>
      <c r="CU966" s="69"/>
      <c r="CV966" s="69"/>
      <c r="CW966" s="69"/>
      <c r="CX966" s="69"/>
      <c r="CY966" s="69"/>
      <c r="CZ966" s="69"/>
      <c r="DA966" s="69"/>
    </row>
    <row r="967" spans="2:105">
      <c r="B967" s="67"/>
      <c r="C967" s="67"/>
      <c r="D967" s="67"/>
      <c r="E967" s="69"/>
      <c r="F967" s="68"/>
      <c r="G967" s="67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  <c r="AD967" s="80"/>
      <c r="AE967" s="69"/>
      <c r="AF967" s="69"/>
      <c r="AG967" s="69"/>
      <c r="AH967" s="80"/>
      <c r="AI967" s="80"/>
      <c r="AJ967" s="69"/>
      <c r="AK967" s="69"/>
      <c r="AL967" s="80"/>
      <c r="AM967" s="80"/>
      <c r="AN967" s="69"/>
      <c r="AO967" s="69"/>
      <c r="AP967" s="80"/>
      <c r="AQ967" s="80"/>
      <c r="AR967" s="69"/>
      <c r="AS967" s="69"/>
      <c r="AT967" s="80"/>
      <c r="AU967" s="80"/>
      <c r="AV967" s="69"/>
      <c r="AW967" s="69"/>
      <c r="AX967" s="80"/>
      <c r="AY967" s="80"/>
      <c r="AZ967" s="69"/>
      <c r="BA967" s="69"/>
      <c r="BB967" s="80"/>
      <c r="BC967" s="80"/>
      <c r="BD967" s="69"/>
      <c r="BE967" s="69"/>
      <c r="BF967" s="80"/>
      <c r="BG967" s="80"/>
      <c r="BH967" s="69"/>
      <c r="BI967" s="69"/>
      <c r="BJ967" s="80"/>
      <c r="BK967" s="80"/>
      <c r="BL967" s="69"/>
      <c r="BM967" s="69"/>
      <c r="BN967" s="80"/>
      <c r="BO967" s="80"/>
      <c r="BP967" s="69"/>
      <c r="BQ967" s="69"/>
      <c r="BR967" s="80"/>
      <c r="BS967" s="80"/>
      <c r="BT967" s="69"/>
      <c r="BU967" s="69"/>
      <c r="BV967" s="80"/>
      <c r="BW967" s="80"/>
      <c r="BX967" s="69"/>
      <c r="BY967" s="69"/>
      <c r="BZ967" s="80"/>
      <c r="CA967" s="80"/>
      <c r="CB967" s="69"/>
      <c r="CC967" s="69"/>
      <c r="CD967" s="80"/>
      <c r="CE967" s="80"/>
      <c r="CF967" s="69"/>
      <c r="CG967" s="69"/>
      <c r="CH967" s="69"/>
      <c r="CI967" s="69"/>
      <c r="CJ967" s="69"/>
      <c r="CK967" s="69"/>
      <c r="CL967" s="68"/>
      <c r="CM967" s="67"/>
      <c r="CN967" s="67"/>
      <c r="CO967" s="68"/>
      <c r="CP967" s="68"/>
      <c r="CQ967" s="67"/>
      <c r="CR967" s="67"/>
      <c r="CS967" s="69"/>
      <c r="CT967" s="81"/>
      <c r="CU967" s="69"/>
      <c r="CV967" s="69"/>
      <c r="CW967" s="69"/>
      <c r="CX967" s="69"/>
      <c r="CY967" s="69"/>
      <c r="CZ967" s="69"/>
      <c r="DA967" s="69"/>
    </row>
    <row r="968" spans="2:105">
      <c r="B968" s="67"/>
      <c r="C968" s="67"/>
      <c r="D968" s="67"/>
      <c r="E968" s="69"/>
      <c r="F968" s="68"/>
      <c r="G968" s="67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  <c r="AD968" s="80"/>
      <c r="AE968" s="69"/>
      <c r="AF968" s="69"/>
      <c r="AG968" s="69"/>
      <c r="AH968" s="80"/>
      <c r="AI968" s="80"/>
      <c r="AJ968" s="69"/>
      <c r="AK968" s="69"/>
      <c r="AL968" s="80"/>
      <c r="AM968" s="80"/>
      <c r="AN968" s="69"/>
      <c r="AO968" s="69"/>
      <c r="AP968" s="80"/>
      <c r="AQ968" s="80"/>
      <c r="AR968" s="69"/>
      <c r="AS968" s="69"/>
      <c r="AT968" s="80"/>
      <c r="AU968" s="80"/>
      <c r="AV968" s="69"/>
      <c r="AW968" s="69"/>
      <c r="AX968" s="80"/>
      <c r="AY968" s="80"/>
      <c r="AZ968" s="69"/>
      <c r="BA968" s="69"/>
      <c r="BB968" s="80"/>
      <c r="BC968" s="80"/>
      <c r="BD968" s="69"/>
      <c r="BE968" s="69"/>
      <c r="BF968" s="80"/>
      <c r="BG968" s="80"/>
      <c r="BH968" s="69"/>
      <c r="BI968" s="69"/>
      <c r="BJ968" s="80"/>
      <c r="BK968" s="80"/>
      <c r="BL968" s="69"/>
      <c r="BM968" s="69"/>
      <c r="BN968" s="80"/>
      <c r="BO968" s="80"/>
      <c r="BP968" s="69"/>
      <c r="BQ968" s="69"/>
      <c r="BR968" s="80"/>
      <c r="BS968" s="80"/>
      <c r="BT968" s="69"/>
      <c r="BU968" s="69"/>
      <c r="BV968" s="80"/>
      <c r="BW968" s="80"/>
      <c r="BX968" s="69"/>
      <c r="BY968" s="69"/>
      <c r="BZ968" s="80"/>
      <c r="CA968" s="80"/>
      <c r="CB968" s="69"/>
      <c r="CC968" s="69"/>
      <c r="CD968" s="80"/>
      <c r="CE968" s="80"/>
      <c r="CF968" s="69"/>
      <c r="CG968" s="69"/>
      <c r="CH968" s="69"/>
      <c r="CI968" s="69"/>
      <c r="CJ968" s="69"/>
      <c r="CK968" s="69"/>
      <c r="CL968" s="68"/>
      <c r="CM968" s="67"/>
      <c r="CN968" s="67"/>
      <c r="CO968" s="68"/>
      <c r="CP968" s="68"/>
      <c r="CQ968" s="67"/>
      <c r="CR968" s="67"/>
      <c r="CS968" s="69"/>
      <c r="CT968" s="81"/>
      <c r="CU968" s="69"/>
      <c r="CV968" s="69"/>
      <c r="CW968" s="69"/>
      <c r="CX968" s="69"/>
      <c r="CY968" s="69"/>
      <c r="CZ968" s="69"/>
      <c r="DA968" s="69"/>
    </row>
    <row r="969" spans="2:105">
      <c r="B969" s="67"/>
      <c r="C969" s="67"/>
      <c r="D969" s="67"/>
      <c r="E969" s="69"/>
      <c r="F969" s="68"/>
      <c r="G969" s="67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  <c r="AE969" s="69"/>
      <c r="AF969" s="69"/>
      <c r="AG969" s="69"/>
      <c r="AH969" s="80"/>
      <c r="AI969" s="80"/>
      <c r="AJ969" s="69"/>
      <c r="AK969" s="69"/>
      <c r="AL969" s="80"/>
      <c r="AM969" s="80"/>
      <c r="AN969" s="69"/>
      <c r="AO969" s="69"/>
      <c r="AP969" s="80"/>
      <c r="AQ969" s="80"/>
      <c r="AR969" s="69"/>
      <c r="AS969" s="69"/>
      <c r="AT969" s="80"/>
      <c r="AU969" s="80"/>
      <c r="AV969" s="69"/>
      <c r="AW969" s="69"/>
      <c r="AX969" s="80"/>
      <c r="AY969" s="80"/>
      <c r="AZ969" s="69"/>
      <c r="BA969" s="69"/>
      <c r="BB969" s="80"/>
      <c r="BC969" s="80"/>
      <c r="BD969" s="69"/>
      <c r="BE969" s="69"/>
      <c r="BF969" s="80"/>
      <c r="BG969" s="80"/>
      <c r="BH969" s="69"/>
      <c r="BI969" s="69"/>
      <c r="BJ969" s="80"/>
      <c r="BK969" s="80"/>
      <c r="BL969" s="69"/>
      <c r="BM969" s="69"/>
      <c r="BN969" s="80"/>
      <c r="BO969" s="80"/>
      <c r="BP969" s="69"/>
      <c r="BQ969" s="69"/>
      <c r="BR969" s="80"/>
      <c r="BS969" s="80"/>
      <c r="BT969" s="69"/>
      <c r="BU969" s="69"/>
      <c r="BV969" s="80"/>
      <c r="BW969" s="80"/>
      <c r="BX969" s="69"/>
      <c r="BY969" s="69"/>
      <c r="BZ969" s="80"/>
      <c r="CA969" s="80"/>
      <c r="CB969" s="69"/>
      <c r="CC969" s="69"/>
      <c r="CD969" s="80"/>
      <c r="CE969" s="80"/>
      <c r="CF969" s="69"/>
      <c r="CG969" s="69"/>
      <c r="CH969" s="69"/>
      <c r="CI969" s="69"/>
      <c r="CJ969" s="69"/>
      <c r="CK969" s="69"/>
      <c r="CL969" s="68"/>
      <c r="CM969" s="67"/>
      <c r="CN969" s="67"/>
      <c r="CO969" s="68"/>
      <c r="CP969" s="68"/>
      <c r="CQ969" s="67"/>
      <c r="CR969" s="67"/>
      <c r="CS969" s="69"/>
      <c r="CT969" s="81"/>
      <c r="CU969" s="69"/>
      <c r="CV969" s="69"/>
      <c r="CW969" s="69"/>
      <c r="CX969" s="69"/>
      <c r="CY969" s="69"/>
      <c r="CZ969" s="69"/>
      <c r="DA969" s="69"/>
    </row>
    <row r="970" spans="2:105">
      <c r="B970" s="67"/>
      <c r="C970" s="67"/>
      <c r="D970" s="67"/>
      <c r="E970" s="69"/>
      <c r="F970" s="68"/>
      <c r="G970" s="67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  <c r="AD970" s="80"/>
      <c r="AE970" s="69"/>
      <c r="AF970" s="69"/>
      <c r="AG970" s="69"/>
      <c r="AH970" s="80"/>
      <c r="AI970" s="80"/>
      <c r="AJ970" s="69"/>
      <c r="AK970" s="69"/>
      <c r="AL970" s="80"/>
      <c r="AM970" s="80"/>
      <c r="AN970" s="69"/>
      <c r="AO970" s="69"/>
      <c r="AP970" s="80"/>
      <c r="AQ970" s="80"/>
      <c r="AR970" s="69"/>
      <c r="AS970" s="69"/>
      <c r="AT970" s="80"/>
      <c r="AU970" s="80"/>
      <c r="AV970" s="69"/>
      <c r="AW970" s="69"/>
      <c r="AX970" s="80"/>
      <c r="AY970" s="80"/>
      <c r="AZ970" s="69"/>
      <c r="BA970" s="69"/>
      <c r="BB970" s="80"/>
      <c r="BC970" s="80"/>
      <c r="BD970" s="69"/>
      <c r="BE970" s="69"/>
      <c r="BF970" s="80"/>
      <c r="BG970" s="80"/>
      <c r="BH970" s="69"/>
      <c r="BI970" s="69"/>
      <c r="BJ970" s="80"/>
      <c r="BK970" s="80"/>
      <c r="BL970" s="69"/>
      <c r="BM970" s="69"/>
      <c r="BN970" s="80"/>
      <c r="BO970" s="80"/>
      <c r="BP970" s="69"/>
      <c r="BQ970" s="69"/>
      <c r="BR970" s="80"/>
      <c r="BS970" s="80"/>
      <c r="BT970" s="69"/>
      <c r="BU970" s="69"/>
      <c r="BV970" s="80"/>
      <c r="BW970" s="80"/>
      <c r="BX970" s="69"/>
      <c r="BY970" s="69"/>
      <c r="BZ970" s="80"/>
      <c r="CA970" s="80"/>
      <c r="CB970" s="69"/>
      <c r="CC970" s="69"/>
      <c r="CD970" s="80"/>
      <c r="CE970" s="80"/>
      <c r="CF970" s="69"/>
      <c r="CG970" s="69"/>
      <c r="CH970" s="69"/>
      <c r="CI970" s="69"/>
      <c r="CJ970" s="69"/>
      <c r="CK970" s="69"/>
      <c r="CL970" s="68"/>
      <c r="CM970" s="67"/>
      <c r="CN970" s="67"/>
      <c r="CO970" s="68"/>
      <c r="CP970" s="68"/>
      <c r="CQ970" s="67"/>
      <c r="CR970" s="67"/>
      <c r="CS970" s="69"/>
      <c r="CT970" s="81"/>
      <c r="CU970" s="69"/>
      <c r="CV970" s="69"/>
      <c r="CW970" s="69"/>
      <c r="CX970" s="69"/>
      <c r="CY970" s="69"/>
      <c r="CZ970" s="69"/>
      <c r="DA970" s="69"/>
    </row>
    <row r="971" spans="2:105">
      <c r="B971" s="67"/>
      <c r="C971" s="67"/>
      <c r="D971" s="67"/>
      <c r="E971" s="69"/>
      <c r="F971" s="68"/>
      <c r="G971" s="67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  <c r="AD971" s="80"/>
      <c r="AE971" s="69"/>
      <c r="AF971" s="69"/>
      <c r="AG971" s="69"/>
      <c r="AH971" s="80"/>
      <c r="AI971" s="80"/>
      <c r="AJ971" s="69"/>
      <c r="AK971" s="69"/>
      <c r="AL971" s="80"/>
      <c r="AM971" s="80"/>
      <c r="AN971" s="69"/>
      <c r="AO971" s="69"/>
      <c r="AP971" s="80"/>
      <c r="AQ971" s="80"/>
      <c r="AR971" s="69"/>
      <c r="AS971" s="69"/>
      <c r="AT971" s="80"/>
      <c r="AU971" s="80"/>
      <c r="AV971" s="69"/>
      <c r="AW971" s="69"/>
      <c r="AX971" s="80"/>
      <c r="AY971" s="80"/>
      <c r="AZ971" s="69"/>
      <c r="BA971" s="69"/>
      <c r="BB971" s="80"/>
      <c r="BC971" s="80"/>
      <c r="BD971" s="69"/>
      <c r="BE971" s="69"/>
      <c r="BF971" s="80"/>
      <c r="BG971" s="80"/>
      <c r="BH971" s="69"/>
      <c r="BI971" s="69"/>
      <c r="BJ971" s="80"/>
      <c r="BK971" s="80"/>
      <c r="BL971" s="69"/>
      <c r="BM971" s="69"/>
      <c r="BN971" s="80"/>
      <c r="BO971" s="80"/>
      <c r="BP971" s="69"/>
      <c r="BQ971" s="69"/>
      <c r="BR971" s="80"/>
      <c r="BS971" s="80"/>
      <c r="BT971" s="69"/>
      <c r="BU971" s="69"/>
      <c r="BV971" s="80"/>
      <c r="BW971" s="80"/>
      <c r="BX971" s="69"/>
      <c r="BY971" s="69"/>
      <c r="BZ971" s="80"/>
      <c r="CA971" s="80"/>
      <c r="CB971" s="69"/>
      <c r="CC971" s="69"/>
      <c r="CD971" s="80"/>
      <c r="CE971" s="80"/>
      <c r="CF971" s="69"/>
      <c r="CG971" s="69"/>
      <c r="CH971" s="69"/>
      <c r="CI971" s="69"/>
      <c r="CJ971" s="69"/>
      <c r="CK971" s="69"/>
      <c r="CL971" s="68"/>
      <c r="CM971" s="67"/>
      <c r="CN971" s="67"/>
      <c r="CO971" s="68"/>
      <c r="CP971" s="68"/>
      <c r="CQ971" s="67"/>
      <c r="CR971" s="67"/>
      <c r="CS971" s="69"/>
      <c r="CT971" s="81"/>
      <c r="CU971" s="69"/>
      <c r="CV971" s="69"/>
      <c r="CW971" s="69"/>
      <c r="CX971" s="69"/>
      <c r="CY971" s="69"/>
      <c r="CZ971" s="69"/>
      <c r="DA971" s="69"/>
    </row>
    <row r="972" spans="2:105">
      <c r="B972" s="67"/>
      <c r="C972" s="67"/>
      <c r="D972" s="67"/>
      <c r="E972" s="69"/>
      <c r="F972" s="68"/>
      <c r="G972" s="67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  <c r="AD972" s="80"/>
      <c r="AE972" s="69"/>
      <c r="AF972" s="69"/>
      <c r="AG972" s="69"/>
      <c r="AH972" s="80"/>
      <c r="AI972" s="80"/>
      <c r="AJ972" s="69"/>
      <c r="AK972" s="69"/>
      <c r="AL972" s="80"/>
      <c r="AM972" s="80"/>
      <c r="AN972" s="69"/>
      <c r="AO972" s="69"/>
      <c r="AP972" s="80"/>
      <c r="AQ972" s="80"/>
      <c r="AR972" s="69"/>
      <c r="AS972" s="69"/>
      <c r="AT972" s="80"/>
      <c r="AU972" s="80"/>
      <c r="AV972" s="69"/>
      <c r="AW972" s="69"/>
      <c r="AX972" s="80"/>
      <c r="AY972" s="80"/>
      <c r="AZ972" s="69"/>
      <c r="BA972" s="69"/>
      <c r="BB972" s="80"/>
      <c r="BC972" s="80"/>
      <c r="BD972" s="69"/>
      <c r="BE972" s="69"/>
      <c r="BF972" s="80"/>
      <c r="BG972" s="80"/>
      <c r="BH972" s="69"/>
      <c r="BI972" s="69"/>
      <c r="BJ972" s="80"/>
      <c r="BK972" s="80"/>
      <c r="BL972" s="69"/>
      <c r="BM972" s="69"/>
      <c r="BN972" s="80"/>
      <c r="BO972" s="80"/>
      <c r="BP972" s="69"/>
      <c r="BQ972" s="69"/>
      <c r="BR972" s="80"/>
      <c r="BS972" s="80"/>
      <c r="BT972" s="69"/>
      <c r="BU972" s="69"/>
      <c r="BV972" s="80"/>
      <c r="BW972" s="80"/>
      <c r="BX972" s="69"/>
      <c r="BY972" s="69"/>
      <c r="BZ972" s="80"/>
      <c r="CA972" s="80"/>
      <c r="CB972" s="69"/>
      <c r="CC972" s="69"/>
      <c r="CD972" s="80"/>
      <c r="CE972" s="80"/>
      <c r="CF972" s="69"/>
      <c r="CG972" s="69"/>
      <c r="CH972" s="69"/>
      <c r="CI972" s="69"/>
      <c r="CJ972" s="69"/>
      <c r="CK972" s="69"/>
      <c r="CL972" s="68"/>
      <c r="CM972" s="67"/>
      <c r="CN972" s="67"/>
      <c r="CO972" s="68"/>
      <c r="CP972" s="68"/>
      <c r="CQ972" s="67"/>
      <c r="CR972" s="67"/>
      <c r="CS972" s="69"/>
      <c r="CT972" s="81"/>
      <c r="CU972" s="69"/>
      <c r="CV972" s="69"/>
      <c r="CW972" s="69"/>
      <c r="CX972" s="69"/>
      <c r="CY972" s="69"/>
      <c r="CZ972" s="69"/>
      <c r="DA972" s="69"/>
    </row>
    <row r="973" spans="2:105">
      <c r="B973" s="67"/>
      <c r="C973" s="67"/>
      <c r="D973" s="67"/>
      <c r="E973" s="69"/>
      <c r="F973" s="68"/>
      <c r="G973" s="67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  <c r="AD973" s="80"/>
      <c r="AE973" s="69"/>
      <c r="AF973" s="69"/>
      <c r="AG973" s="69"/>
      <c r="AH973" s="80"/>
      <c r="AI973" s="80"/>
      <c r="AJ973" s="69"/>
      <c r="AK973" s="69"/>
      <c r="AL973" s="80"/>
      <c r="AM973" s="80"/>
      <c r="AN973" s="69"/>
      <c r="AO973" s="69"/>
      <c r="AP973" s="80"/>
      <c r="AQ973" s="80"/>
      <c r="AR973" s="69"/>
      <c r="AS973" s="69"/>
      <c r="AT973" s="80"/>
      <c r="AU973" s="80"/>
      <c r="AV973" s="69"/>
      <c r="AW973" s="69"/>
      <c r="AX973" s="80"/>
      <c r="AY973" s="80"/>
      <c r="AZ973" s="69"/>
      <c r="BA973" s="69"/>
      <c r="BB973" s="80"/>
      <c r="BC973" s="80"/>
      <c r="BD973" s="69"/>
      <c r="BE973" s="69"/>
      <c r="BF973" s="80"/>
      <c r="BG973" s="80"/>
      <c r="BH973" s="69"/>
      <c r="BI973" s="69"/>
      <c r="BJ973" s="80"/>
      <c r="BK973" s="80"/>
      <c r="BL973" s="69"/>
      <c r="BM973" s="69"/>
      <c r="BN973" s="80"/>
      <c r="BO973" s="80"/>
      <c r="BP973" s="69"/>
      <c r="BQ973" s="69"/>
      <c r="BR973" s="80"/>
      <c r="BS973" s="80"/>
      <c r="BT973" s="69"/>
      <c r="BU973" s="69"/>
      <c r="BV973" s="80"/>
      <c r="BW973" s="80"/>
      <c r="BX973" s="69"/>
      <c r="BY973" s="69"/>
      <c r="BZ973" s="80"/>
      <c r="CA973" s="80"/>
      <c r="CB973" s="69"/>
      <c r="CC973" s="69"/>
      <c r="CD973" s="80"/>
      <c r="CE973" s="80"/>
      <c r="CF973" s="69"/>
      <c r="CG973" s="69"/>
      <c r="CH973" s="69"/>
      <c r="CI973" s="69"/>
      <c r="CJ973" s="69"/>
      <c r="CK973" s="69"/>
      <c r="CL973" s="68"/>
      <c r="CM973" s="67"/>
      <c r="CN973" s="67"/>
      <c r="CO973" s="68"/>
      <c r="CP973" s="68"/>
      <c r="CQ973" s="67"/>
      <c r="CR973" s="67"/>
      <c r="CS973" s="69"/>
      <c r="CT973" s="81"/>
      <c r="CU973" s="69"/>
      <c r="CV973" s="69"/>
      <c r="CW973" s="69"/>
      <c r="CX973" s="69"/>
      <c r="CY973" s="69"/>
      <c r="CZ973" s="69"/>
      <c r="DA973" s="69"/>
    </row>
    <row r="974" spans="2:105">
      <c r="B974" s="67"/>
      <c r="C974" s="67"/>
      <c r="D974" s="67"/>
      <c r="E974" s="69"/>
      <c r="F974" s="68"/>
      <c r="G974" s="67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  <c r="AD974" s="80"/>
      <c r="AE974" s="69"/>
      <c r="AF974" s="69"/>
      <c r="AG974" s="69"/>
      <c r="AH974" s="80"/>
      <c r="AI974" s="80"/>
      <c r="AJ974" s="69"/>
      <c r="AK974" s="69"/>
      <c r="AL974" s="80"/>
      <c r="AM974" s="80"/>
      <c r="AN974" s="69"/>
      <c r="AO974" s="69"/>
      <c r="AP974" s="80"/>
      <c r="AQ974" s="80"/>
      <c r="AR974" s="69"/>
      <c r="AS974" s="69"/>
      <c r="AT974" s="80"/>
      <c r="AU974" s="80"/>
      <c r="AV974" s="69"/>
      <c r="AW974" s="69"/>
      <c r="AX974" s="80"/>
      <c r="AY974" s="80"/>
      <c r="AZ974" s="69"/>
      <c r="BA974" s="69"/>
      <c r="BB974" s="80"/>
      <c r="BC974" s="80"/>
      <c r="BD974" s="69"/>
      <c r="BE974" s="69"/>
      <c r="BF974" s="80"/>
      <c r="BG974" s="80"/>
      <c r="BH974" s="69"/>
      <c r="BI974" s="69"/>
      <c r="BJ974" s="80"/>
      <c r="BK974" s="80"/>
      <c r="BL974" s="69"/>
      <c r="BM974" s="69"/>
      <c r="BN974" s="80"/>
      <c r="BO974" s="80"/>
      <c r="BP974" s="69"/>
      <c r="BQ974" s="69"/>
      <c r="BR974" s="80"/>
      <c r="BS974" s="80"/>
      <c r="BT974" s="69"/>
      <c r="BU974" s="69"/>
      <c r="BV974" s="80"/>
      <c r="BW974" s="80"/>
      <c r="BX974" s="69"/>
      <c r="BY974" s="69"/>
      <c r="BZ974" s="80"/>
      <c r="CA974" s="80"/>
      <c r="CB974" s="69"/>
      <c r="CC974" s="69"/>
      <c r="CD974" s="80"/>
      <c r="CE974" s="80"/>
      <c r="CF974" s="69"/>
      <c r="CG974" s="69"/>
      <c r="CH974" s="69"/>
      <c r="CI974" s="69"/>
      <c r="CJ974" s="69"/>
      <c r="CK974" s="69"/>
      <c r="CL974" s="68"/>
      <c r="CM974" s="67"/>
      <c r="CN974" s="67"/>
      <c r="CO974" s="68"/>
      <c r="CP974" s="68"/>
      <c r="CQ974" s="67"/>
      <c r="CR974" s="67"/>
      <c r="CS974" s="69"/>
      <c r="CT974" s="81"/>
      <c r="CU974" s="69"/>
      <c r="CV974" s="69"/>
      <c r="CW974" s="69"/>
      <c r="CX974" s="69"/>
      <c r="CY974" s="69"/>
      <c r="CZ974" s="69"/>
      <c r="DA974" s="69"/>
    </row>
    <row r="975" spans="2:105">
      <c r="B975" s="67"/>
      <c r="C975" s="67"/>
      <c r="D975" s="67"/>
      <c r="E975" s="69"/>
      <c r="F975" s="68"/>
      <c r="G975" s="67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  <c r="AD975" s="80"/>
      <c r="AE975" s="69"/>
      <c r="AF975" s="69"/>
      <c r="AG975" s="69"/>
      <c r="AH975" s="80"/>
      <c r="AI975" s="80"/>
      <c r="AJ975" s="69"/>
      <c r="AK975" s="69"/>
      <c r="AL975" s="80"/>
      <c r="AM975" s="80"/>
      <c r="AN975" s="69"/>
      <c r="AO975" s="69"/>
      <c r="AP975" s="80"/>
      <c r="AQ975" s="80"/>
      <c r="AR975" s="69"/>
      <c r="AS975" s="69"/>
      <c r="AT975" s="80"/>
      <c r="AU975" s="80"/>
      <c r="AV975" s="69"/>
      <c r="AW975" s="69"/>
      <c r="AX975" s="80"/>
      <c r="AY975" s="80"/>
      <c r="AZ975" s="69"/>
      <c r="BA975" s="69"/>
      <c r="BB975" s="80"/>
      <c r="BC975" s="80"/>
      <c r="BD975" s="69"/>
      <c r="BE975" s="69"/>
      <c r="BF975" s="80"/>
      <c r="BG975" s="80"/>
      <c r="BH975" s="69"/>
      <c r="BI975" s="69"/>
      <c r="BJ975" s="80"/>
      <c r="BK975" s="80"/>
      <c r="BL975" s="69"/>
      <c r="BM975" s="69"/>
      <c r="BN975" s="80"/>
      <c r="BO975" s="80"/>
      <c r="BP975" s="69"/>
      <c r="BQ975" s="69"/>
      <c r="BR975" s="80"/>
      <c r="BS975" s="80"/>
      <c r="BT975" s="69"/>
      <c r="BU975" s="69"/>
      <c r="BV975" s="80"/>
      <c r="BW975" s="80"/>
      <c r="BX975" s="69"/>
      <c r="BY975" s="69"/>
      <c r="BZ975" s="80"/>
      <c r="CA975" s="80"/>
      <c r="CB975" s="69"/>
      <c r="CC975" s="69"/>
      <c r="CD975" s="80"/>
      <c r="CE975" s="80"/>
      <c r="CF975" s="69"/>
      <c r="CG975" s="69"/>
      <c r="CH975" s="69"/>
      <c r="CI975" s="69"/>
      <c r="CJ975" s="69"/>
      <c r="CK975" s="69"/>
      <c r="CL975" s="68"/>
      <c r="CM975" s="67"/>
      <c r="CN975" s="67"/>
      <c r="CO975" s="68"/>
      <c r="CP975" s="68"/>
      <c r="CQ975" s="67"/>
      <c r="CR975" s="67"/>
      <c r="CS975" s="69"/>
      <c r="CT975" s="81"/>
      <c r="CU975" s="69"/>
      <c r="CV975" s="69"/>
      <c r="CW975" s="69"/>
      <c r="CX975" s="69"/>
      <c r="CY975" s="69"/>
      <c r="CZ975" s="69"/>
      <c r="DA975" s="69"/>
    </row>
    <row r="976" spans="2:105">
      <c r="B976" s="67"/>
      <c r="C976" s="67"/>
      <c r="D976" s="67"/>
      <c r="E976" s="69"/>
      <c r="F976" s="68"/>
      <c r="G976" s="67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  <c r="AD976" s="80"/>
      <c r="AE976" s="69"/>
      <c r="AF976" s="69"/>
      <c r="AG976" s="69"/>
      <c r="AH976" s="80"/>
      <c r="AI976" s="80"/>
      <c r="AJ976" s="69"/>
      <c r="AK976" s="69"/>
      <c r="AL976" s="80"/>
      <c r="AM976" s="80"/>
      <c r="AN976" s="69"/>
      <c r="AO976" s="69"/>
      <c r="AP976" s="80"/>
      <c r="AQ976" s="80"/>
      <c r="AR976" s="69"/>
      <c r="AS976" s="69"/>
      <c r="AT976" s="80"/>
      <c r="AU976" s="80"/>
      <c r="AV976" s="69"/>
      <c r="AW976" s="69"/>
      <c r="AX976" s="80"/>
      <c r="AY976" s="80"/>
      <c r="AZ976" s="69"/>
      <c r="BA976" s="69"/>
      <c r="BB976" s="80"/>
      <c r="BC976" s="80"/>
      <c r="BD976" s="69"/>
      <c r="BE976" s="69"/>
      <c r="BF976" s="80"/>
      <c r="BG976" s="80"/>
      <c r="BH976" s="69"/>
      <c r="BI976" s="69"/>
      <c r="BJ976" s="80"/>
      <c r="BK976" s="80"/>
      <c r="BL976" s="69"/>
      <c r="BM976" s="69"/>
      <c r="BN976" s="80"/>
      <c r="BO976" s="80"/>
      <c r="BP976" s="69"/>
      <c r="BQ976" s="69"/>
      <c r="BR976" s="80"/>
      <c r="BS976" s="80"/>
      <c r="BT976" s="69"/>
      <c r="BU976" s="69"/>
      <c r="BV976" s="80"/>
      <c r="BW976" s="80"/>
      <c r="BX976" s="69"/>
      <c r="BY976" s="69"/>
      <c r="BZ976" s="80"/>
      <c r="CA976" s="80"/>
      <c r="CB976" s="69"/>
      <c r="CC976" s="69"/>
      <c r="CD976" s="80"/>
      <c r="CE976" s="80"/>
      <c r="CF976" s="69"/>
      <c r="CG976" s="69"/>
      <c r="CH976" s="69"/>
      <c r="CI976" s="69"/>
      <c r="CJ976" s="69"/>
      <c r="CK976" s="69"/>
      <c r="CL976" s="68"/>
      <c r="CM976" s="67"/>
      <c r="CN976" s="67"/>
      <c r="CO976" s="68"/>
      <c r="CP976" s="68"/>
      <c r="CQ976" s="67"/>
      <c r="CR976" s="67"/>
      <c r="CS976" s="69"/>
      <c r="CT976" s="81"/>
      <c r="CU976" s="69"/>
      <c r="CV976" s="69"/>
      <c r="CW976" s="69"/>
      <c r="CX976" s="69"/>
      <c r="CY976" s="69"/>
      <c r="CZ976" s="69"/>
      <c r="DA976" s="69"/>
    </row>
    <row r="977" spans="2:105">
      <c r="B977" s="67"/>
      <c r="C977" s="67"/>
      <c r="D977" s="67"/>
      <c r="E977" s="69"/>
      <c r="F977" s="68"/>
      <c r="G977" s="67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  <c r="AD977" s="80"/>
      <c r="AE977" s="69"/>
      <c r="AF977" s="69"/>
      <c r="AG977" s="69"/>
      <c r="AH977" s="80"/>
      <c r="AI977" s="80"/>
      <c r="AJ977" s="69"/>
      <c r="AK977" s="69"/>
      <c r="AL977" s="80"/>
      <c r="AM977" s="80"/>
      <c r="AN977" s="69"/>
      <c r="AO977" s="69"/>
      <c r="AP977" s="80"/>
      <c r="AQ977" s="80"/>
      <c r="AR977" s="69"/>
      <c r="AS977" s="69"/>
      <c r="AT977" s="80"/>
      <c r="AU977" s="80"/>
      <c r="AV977" s="69"/>
      <c r="AW977" s="69"/>
      <c r="AX977" s="80"/>
      <c r="AY977" s="80"/>
      <c r="AZ977" s="69"/>
      <c r="BA977" s="69"/>
      <c r="BB977" s="80"/>
      <c r="BC977" s="80"/>
      <c r="BD977" s="69"/>
      <c r="BE977" s="69"/>
      <c r="BF977" s="80"/>
      <c r="BG977" s="80"/>
      <c r="BH977" s="69"/>
      <c r="BI977" s="69"/>
      <c r="BJ977" s="80"/>
      <c r="BK977" s="80"/>
      <c r="BL977" s="69"/>
      <c r="BM977" s="69"/>
      <c r="BN977" s="80"/>
      <c r="BO977" s="80"/>
      <c r="BP977" s="69"/>
      <c r="BQ977" s="69"/>
      <c r="BR977" s="80"/>
      <c r="BS977" s="80"/>
      <c r="BT977" s="69"/>
      <c r="BU977" s="69"/>
      <c r="BV977" s="80"/>
      <c r="BW977" s="80"/>
      <c r="BX977" s="69"/>
      <c r="BY977" s="69"/>
      <c r="BZ977" s="80"/>
      <c r="CA977" s="80"/>
      <c r="CB977" s="69"/>
      <c r="CC977" s="69"/>
      <c r="CD977" s="80"/>
      <c r="CE977" s="80"/>
      <c r="CF977" s="69"/>
      <c r="CG977" s="69"/>
      <c r="CH977" s="69"/>
      <c r="CI977" s="69"/>
      <c r="CJ977" s="69"/>
      <c r="CK977" s="69"/>
      <c r="CL977" s="68"/>
      <c r="CM977" s="67"/>
      <c r="CN977" s="67"/>
      <c r="CO977" s="68"/>
      <c r="CP977" s="68"/>
      <c r="CQ977" s="67"/>
      <c r="CR977" s="67"/>
      <c r="CS977" s="69"/>
      <c r="CT977" s="81"/>
      <c r="CU977" s="69"/>
      <c r="CV977" s="69"/>
      <c r="CW977" s="69"/>
      <c r="CX977" s="69"/>
      <c r="CY977" s="69"/>
      <c r="CZ977" s="69"/>
      <c r="DA977" s="69"/>
    </row>
    <row r="978" spans="2:105">
      <c r="B978" s="67"/>
      <c r="C978" s="67"/>
      <c r="D978" s="67"/>
      <c r="E978" s="69"/>
      <c r="F978" s="68"/>
      <c r="G978" s="67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  <c r="AD978" s="80"/>
      <c r="AE978" s="69"/>
      <c r="AF978" s="69"/>
      <c r="AG978" s="69"/>
      <c r="AH978" s="80"/>
      <c r="AI978" s="80"/>
      <c r="AJ978" s="69"/>
      <c r="AK978" s="69"/>
      <c r="AL978" s="80"/>
      <c r="AM978" s="80"/>
      <c r="AN978" s="69"/>
      <c r="AO978" s="69"/>
      <c r="AP978" s="80"/>
      <c r="AQ978" s="80"/>
      <c r="AR978" s="69"/>
      <c r="AS978" s="69"/>
      <c r="AT978" s="80"/>
      <c r="AU978" s="80"/>
      <c r="AV978" s="69"/>
      <c r="AW978" s="69"/>
      <c r="AX978" s="80"/>
      <c r="AY978" s="80"/>
      <c r="AZ978" s="69"/>
      <c r="BA978" s="69"/>
      <c r="BB978" s="80"/>
      <c r="BC978" s="80"/>
      <c r="BD978" s="69"/>
      <c r="BE978" s="69"/>
      <c r="BF978" s="80"/>
      <c r="BG978" s="80"/>
      <c r="BH978" s="69"/>
      <c r="BI978" s="69"/>
      <c r="BJ978" s="80"/>
      <c r="BK978" s="80"/>
      <c r="BL978" s="69"/>
      <c r="BM978" s="69"/>
      <c r="BN978" s="80"/>
      <c r="BO978" s="80"/>
      <c r="BP978" s="69"/>
      <c r="BQ978" s="69"/>
      <c r="BR978" s="80"/>
      <c r="BS978" s="80"/>
      <c r="BT978" s="69"/>
      <c r="BU978" s="69"/>
      <c r="BV978" s="80"/>
      <c r="BW978" s="80"/>
      <c r="BX978" s="69"/>
      <c r="BY978" s="69"/>
      <c r="BZ978" s="80"/>
      <c r="CA978" s="80"/>
      <c r="CB978" s="69"/>
      <c r="CC978" s="69"/>
      <c r="CD978" s="80"/>
      <c r="CE978" s="80"/>
      <c r="CF978" s="69"/>
      <c r="CG978" s="69"/>
      <c r="CH978" s="69"/>
      <c r="CI978" s="69"/>
      <c r="CJ978" s="69"/>
      <c r="CK978" s="69"/>
      <c r="CL978" s="68"/>
      <c r="CM978" s="67"/>
      <c r="CN978" s="67"/>
      <c r="CO978" s="68"/>
      <c r="CP978" s="68"/>
      <c r="CQ978" s="67"/>
      <c r="CR978" s="67"/>
      <c r="CS978" s="69"/>
      <c r="CT978" s="81"/>
      <c r="CU978" s="69"/>
      <c r="CV978" s="69"/>
      <c r="CW978" s="69"/>
      <c r="CX978" s="69"/>
      <c r="CY978" s="69"/>
      <c r="CZ978" s="69"/>
      <c r="DA978" s="69"/>
    </row>
    <row r="979" spans="2:105">
      <c r="B979" s="67"/>
      <c r="C979" s="67"/>
      <c r="D979" s="67"/>
      <c r="E979" s="69"/>
      <c r="F979" s="68"/>
      <c r="G979" s="67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  <c r="AD979" s="80"/>
      <c r="AE979" s="69"/>
      <c r="AF979" s="69"/>
      <c r="AG979" s="69"/>
      <c r="AH979" s="80"/>
      <c r="AI979" s="80"/>
      <c r="AJ979" s="69"/>
      <c r="AK979" s="69"/>
      <c r="AL979" s="80"/>
      <c r="AM979" s="80"/>
      <c r="AN979" s="69"/>
      <c r="AO979" s="69"/>
      <c r="AP979" s="80"/>
      <c r="AQ979" s="80"/>
      <c r="AR979" s="69"/>
      <c r="AS979" s="69"/>
      <c r="AT979" s="80"/>
      <c r="AU979" s="80"/>
      <c r="AV979" s="69"/>
      <c r="AW979" s="69"/>
      <c r="AX979" s="80"/>
      <c r="AY979" s="80"/>
      <c r="AZ979" s="69"/>
      <c r="BA979" s="69"/>
      <c r="BB979" s="80"/>
      <c r="BC979" s="80"/>
      <c r="BD979" s="69"/>
      <c r="BE979" s="69"/>
      <c r="BF979" s="80"/>
      <c r="BG979" s="80"/>
      <c r="BH979" s="69"/>
      <c r="BI979" s="69"/>
      <c r="BJ979" s="80"/>
      <c r="BK979" s="80"/>
      <c r="BL979" s="69"/>
      <c r="BM979" s="69"/>
      <c r="BN979" s="80"/>
      <c r="BO979" s="80"/>
      <c r="BP979" s="69"/>
      <c r="BQ979" s="69"/>
      <c r="BR979" s="80"/>
      <c r="BS979" s="80"/>
      <c r="BT979" s="69"/>
      <c r="BU979" s="69"/>
      <c r="BV979" s="80"/>
      <c r="BW979" s="80"/>
      <c r="BX979" s="69"/>
      <c r="BY979" s="69"/>
      <c r="BZ979" s="80"/>
      <c r="CA979" s="80"/>
      <c r="CB979" s="69"/>
      <c r="CC979" s="69"/>
      <c r="CD979" s="80"/>
      <c r="CE979" s="80"/>
      <c r="CF979" s="69"/>
      <c r="CG979" s="69"/>
      <c r="CH979" s="69"/>
      <c r="CI979" s="69"/>
      <c r="CJ979" s="69"/>
      <c r="CK979" s="69"/>
      <c r="CL979" s="68"/>
      <c r="CM979" s="67"/>
      <c r="CN979" s="67"/>
      <c r="CO979" s="68"/>
      <c r="CP979" s="68"/>
      <c r="CQ979" s="67"/>
      <c r="CR979" s="67"/>
      <c r="CS979" s="69"/>
      <c r="CT979" s="81"/>
      <c r="CU979" s="69"/>
      <c r="CV979" s="69"/>
      <c r="CW979" s="69"/>
      <c r="CX979" s="69"/>
      <c r="CY979" s="69"/>
      <c r="CZ979" s="69"/>
      <c r="DA979" s="69"/>
    </row>
    <row r="980" spans="2:105">
      <c r="B980" s="67"/>
      <c r="C980" s="67"/>
      <c r="D980" s="67"/>
      <c r="E980" s="69"/>
      <c r="F980" s="68"/>
      <c r="G980" s="67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  <c r="AD980" s="80"/>
      <c r="AE980" s="69"/>
      <c r="AF980" s="69"/>
      <c r="AG980" s="69"/>
      <c r="AH980" s="80"/>
      <c r="AI980" s="80"/>
      <c r="AJ980" s="69"/>
      <c r="AK980" s="69"/>
      <c r="AL980" s="80"/>
      <c r="AM980" s="80"/>
      <c r="AN980" s="69"/>
      <c r="AO980" s="69"/>
      <c r="AP980" s="80"/>
      <c r="AQ980" s="80"/>
      <c r="AR980" s="69"/>
      <c r="AS980" s="69"/>
      <c r="AT980" s="80"/>
      <c r="AU980" s="80"/>
      <c r="AV980" s="69"/>
      <c r="AW980" s="69"/>
      <c r="AX980" s="80"/>
      <c r="AY980" s="80"/>
      <c r="AZ980" s="69"/>
      <c r="BA980" s="69"/>
      <c r="BB980" s="80"/>
      <c r="BC980" s="80"/>
      <c r="BD980" s="69"/>
      <c r="BE980" s="69"/>
      <c r="BF980" s="80"/>
      <c r="BG980" s="80"/>
      <c r="BH980" s="69"/>
      <c r="BI980" s="69"/>
      <c r="BJ980" s="80"/>
      <c r="BK980" s="80"/>
      <c r="BL980" s="69"/>
      <c r="BM980" s="69"/>
      <c r="BN980" s="80"/>
      <c r="BO980" s="80"/>
      <c r="BP980" s="69"/>
      <c r="BQ980" s="69"/>
      <c r="BR980" s="80"/>
      <c r="BS980" s="80"/>
      <c r="BT980" s="69"/>
      <c r="BU980" s="69"/>
      <c r="BV980" s="80"/>
      <c r="BW980" s="80"/>
      <c r="BX980" s="69"/>
      <c r="BY980" s="69"/>
      <c r="BZ980" s="80"/>
      <c r="CA980" s="80"/>
      <c r="CB980" s="69"/>
      <c r="CC980" s="69"/>
      <c r="CD980" s="80"/>
      <c r="CE980" s="80"/>
      <c r="CF980" s="69"/>
      <c r="CG980" s="69"/>
      <c r="CH980" s="69"/>
      <c r="CI980" s="69"/>
      <c r="CJ980" s="69"/>
      <c r="CK980" s="69"/>
      <c r="CL980" s="68"/>
      <c r="CM980" s="67"/>
      <c r="CN980" s="67"/>
      <c r="CO980" s="68"/>
      <c r="CP980" s="68"/>
      <c r="CQ980" s="67"/>
      <c r="CR980" s="67"/>
      <c r="CS980" s="69"/>
      <c r="CT980" s="81"/>
      <c r="CU980" s="69"/>
      <c r="CV980" s="69"/>
      <c r="CW980" s="69"/>
      <c r="CX980" s="69"/>
      <c r="CY980" s="69"/>
      <c r="CZ980" s="69"/>
      <c r="DA980" s="69"/>
    </row>
    <row r="981" spans="2:105">
      <c r="B981" s="67"/>
      <c r="C981" s="67"/>
      <c r="D981" s="67"/>
      <c r="E981" s="69"/>
      <c r="F981" s="68"/>
      <c r="G981" s="67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  <c r="AD981" s="80"/>
      <c r="AE981" s="69"/>
      <c r="AF981" s="69"/>
      <c r="AG981" s="69"/>
      <c r="AH981" s="80"/>
      <c r="AI981" s="80"/>
      <c r="AJ981" s="69"/>
      <c r="AK981" s="69"/>
      <c r="AL981" s="80"/>
      <c r="AM981" s="80"/>
      <c r="AN981" s="69"/>
      <c r="AO981" s="69"/>
      <c r="AP981" s="80"/>
      <c r="AQ981" s="80"/>
      <c r="AR981" s="69"/>
      <c r="AS981" s="69"/>
      <c r="AT981" s="80"/>
      <c r="AU981" s="80"/>
      <c r="AV981" s="69"/>
      <c r="AW981" s="69"/>
      <c r="AX981" s="80"/>
      <c r="AY981" s="80"/>
      <c r="AZ981" s="69"/>
      <c r="BA981" s="69"/>
      <c r="BB981" s="80"/>
      <c r="BC981" s="80"/>
      <c r="BD981" s="69"/>
      <c r="BE981" s="69"/>
      <c r="BF981" s="80"/>
      <c r="BG981" s="80"/>
      <c r="BH981" s="69"/>
      <c r="BI981" s="69"/>
      <c r="BJ981" s="80"/>
      <c r="BK981" s="80"/>
      <c r="BL981" s="69"/>
      <c r="BM981" s="69"/>
      <c r="BN981" s="80"/>
      <c r="BO981" s="80"/>
      <c r="BP981" s="69"/>
      <c r="BQ981" s="69"/>
      <c r="BR981" s="80"/>
      <c r="BS981" s="80"/>
      <c r="BT981" s="69"/>
      <c r="BU981" s="69"/>
      <c r="BV981" s="80"/>
      <c r="BW981" s="80"/>
      <c r="BX981" s="69"/>
      <c r="BY981" s="69"/>
      <c r="BZ981" s="80"/>
      <c r="CA981" s="80"/>
      <c r="CB981" s="69"/>
      <c r="CC981" s="69"/>
      <c r="CD981" s="80"/>
      <c r="CE981" s="80"/>
      <c r="CF981" s="69"/>
      <c r="CG981" s="69"/>
      <c r="CH981" s="69"/>
      <c r="CI981" s="69"/>
      <c r="CJ981" s="69"/>
      <c r="CK981" s="69"/>
      <c r="CL981" s="68"/>
      <c r="CM981" s="67"/>
      <c r="CN981" s="67"/>
      <c r="CO981" s="68"/>
      <c r="CP981" s="68"/>
      <c r="CQ981" s="67"/>
      <c r="CR981" s="67"/>
      <c r="CS981" s="69"/>
      <c r="CT981" s="81"/>
      <c r="CU981" s="69"/>
      <c r="CV981" s="69"/>
      <c r="CW981" s="69"/>
      <c r="CX981" s="69"/>
      <c r="CY981" s="69"/>
      <c r="CZ981" s="69"/>
      <c r="DA981" s="69"/>
    </row>
    <row r="982" spans="2:105">
      <c r="B982" s="67"/>
      <c r="C982" s="67"/>
      <c r="D982" s="67"/>
      <c r="E982" s="69"/>
      <c r="F982" s="68"/>
      <c r="G982" s="67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  <c r="AD982" s="80"/>
      <c r="AE982" s="69"/>
      <c r="AF982" s="69"/>
      <c r="AG982" s="69"/>
      <c r="AH982" s="80"/>
      <c r="AI982" s="80"/>
      <c r="AJ982" s="69"/>
      <c r="AK982" s="69"/>
      <c r="AL982" s="80"/>
      <c r="AM982" s="80"/>
      <c r="AN982" s="69"/>
      <c r="AO982" s="69"/>
      <c r="AP982" s="80"/>
      <c r="AQ982" s="80"/>
      <c r="AR982" s="69"/>
      <c r="AS982" s="69"/>
      <c r="AT982" s="80"/>
      <c r="AU982" s="80"/>
      <c r="AV982" s="69"/>
      <c r="AW982" s="69"/>
      <c r="AX982" s="80"/>
      <c r="AY982" s="80"/>
      <c r="AZ982" s="69"/>
      <c r="BA982" s="69"/>
      <c r="BB982" s="80"/>
      <c r="BC982" s="80"/>
      <c r="BD982" s="69"/>
      <c r="BE982" s="69"/>
      <c r="BF982" s="80"/>
      <c r="BG982" s="80"/>
      <c r="BH982" s="69"/>
      <c r="BI982" s="69"/>
      <c r="BJ982" s="80"/>
      <c r="BK982" s="80"/>
      <c r="BL982" s="69"/>
      <c r="BM982" s="69"/>
      <c r="BN982" s="80"/>
      <c r="BO982" s="80"/>
      <c r="BP982" s="69"/>
      <c r="BQ982" s="69"/>
      <c r="BR982" s="80"/>
      <c r="BS982" s="80"/>
      <c r="BT982" s="69"/>
      <c r="BU982" s="69"/>
      <c r="BV982" s="80"/>
      <c r="BW982" s="80"/>
      <c r="BX982" s="69"/>
      <c r="BY982" s="69"/>
      <c r="BZ982" s="80"/>
      <c r="CA982" s="80"/>
      <c r="CB982" s="69"/>
      <c r="CC982" s="69"/>
      <c r="CD982" s="80"/>
      <c r="CE982" s="80"/>
      <c r="CF982" s="69"/>
      <c r="CG982" s="69"/>
      <c r="CH982" s="69"/>
      <c r="CI982" s="69"/>
      <c r="CJ982" s="69"/>
      <c r="CK982" s="69"/>
      <c r="CL982" s="68"/>
      <c r="CM982" s="67"/>
      <c r="CN982" s="67"/>
      <c r="CO982" s="68"/>
      <c r="CP982" s="68"/>
      <c r="CQ982" s="67"/>
      <c r="CR982" s="67"/>
      <c r="CS982" s="69"/>
      <c r="CT982" s="81"/>
      <c r="CU982" s="69"/>
      <c r="CV982" s="69"/>
      <c r="CW982" s="69"/>
      <c r="CX982" s="69"/>
      <c r="CY982" s="69"/>
      <c r="CZ982" s="69"/>
      <c r="DA982" s="69"/>
    </row>
    <row r="983" spans="2:105">
      <c r="B983" s="67"/>
      <c r="C983" s="67"/>
      <c r="D983" s="67"/>
      <c r="E983" s="69"/>
      <c r="F983" s="68"/>
      <c r="G983" s="67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  <c r="AD983" s="80"/>
      <c r="AE983" s="69"/>
      <c r="AF983" s="69"/>
      <c r="AG983" s="69"/>
      <c r="AH983" s="80"/>
      <c r="AI983" s="80"/>
      <c r="AJ983" s="69"/>
      <c r="AK983" s="69"/>
      <c r="AL983" s="80"/>
      <c r="AM983" s="80"/>
      <c r="AN983" s="69"/>
      <c r="AO983" s="69"/>
      <c r="AP983" s="80"/>
      <c r="AQ983" s="80"/>
      <c r="AR983" s="69"/>
      <c r="AS983" s="69"/>
      <c r="AT983" s="80"/>
      <c r="AU983" s="80"/>
      <c r="AV983" s="69"/>
      <c r="AW983" s="69"/>
      <c r="AX983" s="80"/>
      <c r="AY983" s="80"/>
      <c r="AZ983" s="69"/>
      <c r="BA983" s="69"/>
      <c r="BB983" s="80"/>
      <c r="BC983" s="80"/>
      <c r="BD983" s="69"/>
      <c r="BE983" s="69"/>
      <c r="BF983" s="80"/>
      <c r="BG983" s="80"/>
      <c r="BH983" s="69"/>
      <c r="BI983" s="69"/>
      <c r="BJ983" s="80"/>
      <c r="BK983" s="80"/>
      <c r="BL983" s="69"/>
      <c r="BM983" s="69"/>
      <c r="BN983" s="80"/>
      <c r="BO983" s="80"/>
      <c r="BP983" s="69"/>
      <c r="BQ983" s="69"/>
      <c r="BR983" s="80"/>
      <c r="BS983" s="80"/>
      <c r="BT983" s="69"/>
      <c r="BU983" s="69"/>
      <c r="BV983" s="80"/>
      <c r="BW983" s="80"/>
      <c r="BX983" s="69"/>
      <c r="BY983" s="69"/>
      <c r="BZ983" s="80"/>
      <c r="CA983" s="80"/>
      <c r="CB983" s="69"/>
      <c r="CC983" s="69"/>
      <c r="CD983" s="80"/>
      <c r="CE983" s="80"/>
      <c r="CF983" s="69"/>
      <c r="CG983" s="69"/>
      <c r="CH983" s="69"/>
      <c r="CI983" s="69"/>
      <c r="CJ983" s="69"/>
      <c r="CK983" s="69"/>
      <c r="CL983" s="68"/>
      <c r="CM983" s="67"/>
      <c r="CN983" s="67"/>
      <c r="CO983" s="68"/>
      <c r="CP983" s="68"/>
      <c r="CQ983" s="67"/>
      <c r="CR983" s="67"/>
      <c r="CS983" s="69"/>
      <c r="CT983" s="81"/>
      <c r="CU983" s="69"/>
      <c r="CV983" s="69"/>
      <c r="CW983" s="69"/>
      <c r="CX983" s="69"/>
      <c r="CY983" s="69"/>
      <c r="CZ983" s="69"/>
      <c r="DA983" s="69"/>
    </row>
    <row r="984" spans="2:105">
      <c r="B984" s="67"/>
      <c r="C984" s="67"/>
      <c r="D984" s="67"/>
      <c r="E984" s="69"/>
      <c r="F984" s="68"/>
      <c r="G984" s="67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  <c r="AD984" s="80"/>
      <c r="AE984" s="69"/>
      <c r="AF984" s="69"/>
      <c r="AG984" s="69"/>
      <c r="AH984" s="80"/>
      <c r="AI984" s="80"/>
      <c r="AJ984" s="69"/>
      <c r="AK984" s="69"/>
      <c r="AL984" s="80"/>
      <c r="AM984" s="80"/>
      <c r="AN984" s="69"/>
      <c r="AO984" s="69"/>
      <c r="AP984" s="80"/>
      <c r="AQ984" s="80"/>
      <c r="AR984" s="69"/>
      <c r="AS984" s="69"/>
      <c r="AT984" s="80"/>
      <c r="AU984" s="80"/>
      <c r="AV984" s="69"/>
      <c r="AW984" s="69"/>
      <c r="AX984" s="80"/>
      <c r="AY984" s="80"/>
      <c r="AZ984" s="69"/>
      <c r="BA984" s="69"/>
      <c r="BB984" s="80"/>
      <c r="BC984" s="80"/>
      <c r="BD984" s="69"/>
      <c r="BE984" s="69"/>
      <c r="BF984" s="80"/>
      <c r="BG984" s="80"/>
      <c r="BH984" s="69"/>
      <c r="BI984" s="69"/>
      <c r="BJ984" s="80"/>
      <c r="BK984" s="80"/>
      <c r="BL984" s="69"/>
      <c r="BM984" s="69"/>
      <c r="BN984" s="80"/>
      <c r="BO984" s="80"/>
      <c r="BP984" s="69"/>
      <c r="BQ984" s="69"/>
      <c r="BR984" s="80"/>
      <c r="BS984" s="80"/>
      <c r="BT984" s="69"/>
      <c r="BU984" s="69"/>
      <c r="BV984" s="80"/>
      <c r="BW984" s="80"/>
      <c r="BX984" s="69"/>
      <c r="BY984" s="69"/>
      <c r="BZ984" s="80"/>
      <c r="CA984" s="80"/>
      <c r="CB984" s="69"/>
      <c r="CC984" s="69"/>
      <c r="CD984" s="80"/>
      <c r="CE984" s="80"/>
      <c r="CF984" s="69"/>
      <c r="CG984" s="69"/>
      <c r="CH984" s="69"/>
      <c r="CI984" s="69"/>
      <c r="CJ984" s="69"/>
      <c r="CK984" s="69"/>
      <c r="CL984" s="68"/>
      <c r="CM984" s="67"/>
      <c r="CN984" s="67"/>
      <c r="CO984" s="68"/>
      <c r="CP984" s="68"/>
      <c r="CQ984" s="67"/>
      <c r="CR984" s="67"/>
      <c r="CS984" s="69"/>
      <c r="CT984" s="81"/>
      <c r="CU984" s="69"/>
      <c r="CV984" s="69"/>
      <c r="CW984" s="69"/>
      <c r="CX984" s="69"/>
      <c r="CY984" s="69"/>
      <c r="CZ984" s="69"/>
      <c r="DA984" s="69"/>
    </row>
    <row r="985" spans="2:105">
      <c r="B985" s="67"/>
      <c r="C985" s="67"/>
      <c r="D985" s="67"/>
      <c r="E985" s="69"/>
      <c r="F985" s="68"/>
      <c r="G985" s="67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  <c r="AD985" s="80"/>
      <c r="AE985" s="69"/>
      <c r="AF985" s="69"/>
      <c r="AG985" s="69"/>
      <c r="AH985" s="80"/>
      <c r="AI985" s="80"/>
      <c r="AJ985" s="69"/>
      <c r="AK985" s="69"/>
      <c r="AL985" s="80"/>
      <c r="AM985" s="80"/>
      <c r="AN985" s="69"/>
      <c r="AO985" s="69"/>
      <c r="AP985" s="80"/>
      <c r="AQ985" s="80"/>
      <c r="AR985" s="69"/>
      <c r="AS985" s="69"/>
      <c r="AT985" s="80"/>
      <c r="AU985" s="80"/>
      <c r="AV985" s="69"/>
      <c r="AW985" s="69"/>
      <c r="AX985" s="80"/>
      <c r="AY985" s="80"/>
      <c r="AZ985" s="69"/>
      <c r="BA985" s="69"/>
      <c r="BB985" s="80"/>
      <c r="BC985" s="80"/>
      <c r="BD985" s="69"/>
      <c r="BE985" s="69"/>
      <c r="BF985" s="80"/>
      <c r="BG985" s="80"/>
      <c r="BH985" s="69"/>
      <c r="BI985" s="69"/>
      <c r="BJ985" s="80"/>
      <c r="BK985" s="80"/>
      <c r="BL985" s="69"/>
      <c r="BM985" s="69"/>
      <c r="BN985" s="80"/>
      <c r="BO985" s="80"/>
      <c r="BP985" s="69"/>
      <c r="BQ985" s="69"/>
      <c r="BR985" s="80"/>
      <c r="BS985" s="80"/>
      <c r="BT985" s="69"/>
      <c r="BU985" s="69"/>
      <c r="BV985" s="80"/>
      <c r="BW985" s="80"/>
      <c r="BX985" s="69"/>
      <c r="BY985" s="69"/>
      <c r="BZ985" s="80"/>
      <c r="CA985" s="80"/>
      <c r="CB985" s="69"/>
      <c r="CC985" s="69"/>
      <c r="CD985" s="80"/>
      <c r="CE985" s="80"/>
      <c r="CF985" s="69"/>
      <c r="CG985" s="69"/>
      <c r="CH985" s="69"/>
      <c r="CI985" s="69"/>
      <c r="CJ985" s="69"/>
      <c r="CK985" s="69"/>
      <c r="CL985" s="68"/>
      <c r="CM985" s="67"/>
      <c r="CN985" s="67"/>
      <c r="CO985" s="68"/>
      <c r="CP985" s="68"/>
      <c r="CQ985" s="67"/>
      <c r="CR985" s="67"/>
      <c r="CS985" s="69"/>
      <c r="CT985" s="81"/>
      <c r="CU985" s="69"/>
      <c r="CV985" s="69"/>
      <c r="CW985" s="69"/>
      <c r="CX985" s="69"/>
      <c r="CY985" s="69"/>
      <c r="CZ985" s="69"/>
      <c r="DA985" s="69"/>
    </row>
    <row r="986" spans="2:105">
      <c r="B986" s="67"/>
      <c r="C986" s="67"/>
      <c r="D986" s="67"/>
      <c r="E986" s="69"/>
      <c r="F986" s="68"/>
      <c r="G986" s="67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  <c r="AD986" s="80"/>
      <c r="AE986" s="69"/>
      <c r="AF986" s="69"/>
      <c r="AG986" s="69"/>
      <c r="AH986" s="80"/>
      <c r="AI986" s="80"/>
      <c r="AJ986" s="69"/>
      <c r="AK986" s="69"/>
      <c r="AL986" s="80"/>
      <c r="AM986" s="80"/>
      <c r="AN986" s="69"/>
      <c r="AO986" s="69"/>
      <c r="AP986" s="80"/>
      <c r="AQ986" s="80"/>
      <c r="AR986" s="69"/>
      <c r="AS986" s="69"/>
      <c r="AT986" s="80"/>
      <c r="AU986" s="80"/>
      <c r="AV986" s="69"/>
      <c r="AW986" s="69"/>
      <c r="AX986" s="80"/>
      <c r="AY986" s="80"/>
      <c r="AZ986" s="69"/>
      <c r="BA986" s="69"/>
      <c r="BB986" s="80"/>
      <c r="BC986" s="80"/>
      <c r="BD986" s="69"/>
      <c r="BE986" s="69"/>
      <c r="BF986" s="80"/>
      <c r="BG986" s="80"/>
      <c r="BH986" s="69"/>
      <c r="BI986" s="69"/>
      <c r="BJ986" s="80"/>
      <c r="BK986" s="80"/>
      <c r="BL986" s="69"/>
      <c r="BM986" s="69"/>
      <c r="BN986" s="80"/>
      <c r="BO986" s="80"/>
      <c r="BP986" s="69"/>
      <c r="BQ986" s="69"/>
      <c r="BR986" s="80"/>
      <c r="BS986" s="80"/>
      <c r="BT986" s="69"/>
      <c r="BU986" s="69"/>
      <c r="BV986" s="80"/>
      <c r="BW986" s="80"/>
      <c r="BX986" s="69"/>
      <c r="BY986" s="69"/>
      <c r="BZ986" s="80"/>
      <c r="CA986" s="80"/>
      <c r="CB986" s="69"/>
      <c r="CC986" s="69"/>
      <c r="CD986" s="80"/>
      <c r="CE986" s="80"/>
      <c r="CF986" s="69"/>
      <c r="CG986" s="69"/>
      <c r="CH986" s="69"/>
      <c r="CI986" s="69"/>
      <c r="CJ986" s="69"/>
      <c r="CK986" s="69"/>
      <c r="CL986" s="68"/>
      <c r="CM986" s="67"/>
      <c r="CN986" s="67"/>
      <c r="CO986" s="68"/>
      <c r="CP986" s="68"/>
      <c r="CQ986" s="67"/>
      <c r="CR986" s="67"/>
      <c r="CS986" s="69"/>
      <c r="CT986" s="81"/>
      <c r="CU986" s="69"/>
      <c r="CV986" s="69"/>
      <c r="CW986" s="69"/>
      <c r="CX986" s="69"/>
      <c r="CY986" s="69"/>
      <c r="CZ986" s="69"/>
      <c r="DA986" s="69"/>
    </row>
    <row r="987" spans="2:105">
      <c r="B987" s="67"/>
      <c r="C987" s="67"/>
      <c r="D987" s="67"/>
      <c r="E987" s="69"/>
      <c r="F987" s="68"/>
      <c r="G987" s="67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  <c r="AD987" s="80"/>
      <c r="AE987" s="69"/>
      <c r="AF987" s="69"/>
      <c r="AG987" s="69"/>
      <c r="AH987" s="80"/>
      <c r="AI987" s="80"/>
      <c r="AJ987" s="69"/>
      <c r="AK987" s="69"/>
      <c r="AL987" s="80"/>
      <c r="AM987" s="80"/>
      <c r="AN987" s="69"/>
      <c r="AO987" s="69"/>
      <c r="AP987" s="80"/>
      <c r="AQ987" s="80"/>
      <c r="AR987" s="69"/>
      <c r="AS987" s="69"/>
      <c r="AT987" s="80"/>
      <c r="AU987" s="80"/>
      <c r="AV987" s="69"/>
      <c r="AW987" s="69"/>
      <c r="AX987" s="80"/>
      <c r="AY987" s="80"/>
      <c r="AZ987" s="69"/>
      <c r="BA987" s="69"/>
      <c r="BB987" s="80"/>
      <c r="BC987" s="80"/>
      <c r="BD987" s="69"/>
      <c r="BE987" s="69"/>
      <c r="BF987" s="80"/>
      <c r="BG987" s="80"/>
      <c r="BH987" s="69"/>
      <c r="BI987" s="69"/>
      <c r="BJ987" s="80"/>
      <c r="BK987" s="80"/>
      <c r="BL987" s="69"/>
      <c r="BM987" s="69"/>
      <c r="BN987" s="80"/>
      <c r="BO987" s="80"/>
      <c r="BP987" s="69"/>
      <c r="BQ987" s="69"/>
      <c r="BR987" s="80"/>
      <c r="BS987" s="80"/>
      <c r="BT987" s="69"/>
      <c r="BU987" s="69"/>
      <c r="BV987" s="80"/>
      <c r="BW987" s="80"/>
      <c r="BX987" s="69"/>
      <c r="BY987" s="69"/>
      <c r="BZ987" s="80"/>
      <c r="CA987" s="80"/>
      <c r="CB987" s="69"/>
      <c r="CC987" s="69"/>
      <c r="CD987" s="80"/>
      <c r="CE987" s="80"/>
      <c r="CF987" s="69"/>
      <c r="CG987" s="69"/>
      <c r="CH987" s="69"/>
      <c r="CI987" s="69"/>
      <c r="CJ987" s="69"/>
      <c r="CK987" s="69"/>
      <c r="CL987" s="68"/>
      <c r="CM987" s="67"/>
      <c r="CN987" s="67"/>
      <c r="CO987" s="68"/>
      <c r="CP987" s="68"/>
      <c r="CQ987" s="67"/>
      <c r="CR987" s="67"/>
      <c r="CS987" s="69"/>
      <c r="CT987" s="81"/>
      <c r="CU987" s="69"/>
      <c r="CV987" s="69"/>
      <c r="CW987" s="69"/>
      <c r="CX987" s="69"/>
      <c r="CY987" s="69"/>
      <c r="CZ987" s="69"/>
      <c r="DA987" s="69"/>
    </row>
    <row r="988" spans="2:105">
      <c r="B988" s="67"/>
      <c r="C988" s="67"/>
      <c r="D988" s="67"/>
      <c r="E988" s="69"/>
      <c r="F988" s="68"/>
      <c r="G988" s="67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  <c r="AD988" s="80"/>
      <c r="AE988" s="69"/>
      <c r="AF988" s="69"/>
      <c r="AG988" s="69"/>
      <c r="AH988" s="80"/>
      <c r="AI988" s="80"/>
      <c r="AJ988" s="69"/>
      <c r="AK988" s="69"/>
      <c r="AL988" s="80"/>
      <c r="AM988" s="80"/>
      <c r="AN988" s="69"/>
      <c r="AO988" s="69"/>
      <c r="AP988" s="80"/>
      <c r="AQ988" s="80"/>
      <c r="AR988" s="69"/>
      <c r="AS988" s="69"/>
      <c r="AT988" s="80"/>
      <c r="AU988" s="80"/>
      <c r="AV988" s="69"/>
      <c r="AW988" s="69"/>
      <c r="AX988" s="80"/>
      <c r="AY988" s="80"/>
      <c r="AZ988" s="69"/>
      <c r="BA988" s="69"/>
      <c r="BB988" s="80"/>
      <c r="BC988" s="80"/>
      <c r="BD988" s="69"/>
      <c r="BE988" s="69"/>
      <c r="BF988" s="80"/>
      <c r="BG988" s="80"/>
      <c r="BH988" s="69"/>
      <c r="BI988" s="69"/>
      <c r="BJ988" s="80"/>
      <c r="BK988" s="80"/>
      <c r="BL988" s="69"/>
      <c r="BM988" s="69"/>
      <c r="BN988" s="80"/>
      <c r="BO988" s="80"/>
      <c r="BP988" s="69"/>
      <c r="BQ988" s="69"/>
      <c r="BR988" s="80"/>
      <c r="BS988" s="80"/>
      <c r="BT988" s="69"/>
      <c r="BU988" s="69"/>
      <c r="BV988" s="80"/>
      <c r="BW988" s="80"/>
      <c r="BX988" s="69"/>
      <c r="BY988" s="69"/>
      <c r="BZ988" s="80"/>
      <c r="CA988" s="80"/>
      <c r="CB988" s="69"/>
      <c r="CC988" s="69"/>
      <c r="CD988" s="80"/>
      <c r="CE988" s="80"/>
      <c r="CF988" s="69"/>
      <c r="CG988" s="69"/>
      <c r="CH988" s="69"/>
      <c r="CI988" s="69"/>
      <c r="CJ988" s="69"/>
      <c r="CK988" s="69"/>
      <c r="CL988" s="68"/>
      <c r="CM988" s="67"/>
      <c r="CN988" s="67"/>
      <c r="CO988" s="68"/>
      <c r="CP988" s="68"/>
      <c r="CQ988" s="67"/>
      <c r="CR988" s="67"/>
      <c r="CS988" s="69"/>
      <c r="CT988" s="81"/>
      <c r="CU988" s="69"/>
      <c r="CV988" s="69"/>
      <c r="CW988" s="69"/>
      <c r="CX988" s="69"/>
      <c r="CY988" s="69"/>
      <c r="CZ988" s="69"/>
      <c r="DA988" s="69"/>
    </row>
    <row r="989" spans="2:105">
      <c r="B989" s="67"/>
      <c r="C989" s="67"/>
      <c r="D989" s="67"/>
      <c r="E989" s="69"/>
      <c r="F989" s="68"/>
      <c r="G989" s="67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  <c r="AE989" s="69"/>
      <c r="AF989" s="69"/>
      <c r="AG989" s="69"/>
      <c r="AH989" s="80"/>
      <c r="AI989" s="80"/>
      <c r="AJ989" s="69"/>
      <c r="AK989" s="69"/>
      <c r="AL989" s="80"/>
      <c r="AM989" s="80"/>
      <c r="AN989" s="69"/>
      <c r="AO989" s="69"/>
      <c r="AP989" s="80"/>
      <c r="AQ989" s="80"/>
      <c r="AR989" s="69"/>
      <c r="AS989" s="69"/>
      <c r="AT989" s="80"/>
      <c r="AU989" s="80"/>
      <c r="AV989" s="69"/>
      <c r="AW989" s="69"/>
      <c r="AX989" s="80"/>
      <c r="AY989" s="80"/>
      <c r="AZ989" s="69"/>
      <c r="BA989" s="69"/>
      <c r="BB989" s="80"/>
      <c r="BC989" s="80"/>
      <c r="BD989" s="69"/>
      <c r="BE989" s="69"/>
      <c r="BF989" s="80"/>
      <c r="BG989" s="80"/>
      <c r="BH989" s="69"/>
      <c r="BI989" s="69"/>
      <c r="BJ989" s="80"/>
      <c r="BK989" s="80"/>
      <c r="BL989" s="69"/>
      <c r="BM989" s="69"/>
      <c r="BN989" s="80"/>
      <c r="BO989" s="80"/>
      <c r="BP989" s="69"/>
      <c r="BQ989" s="69"/>
      <c r="BR989" s="80"/>
      <c r="BS989" s="80"/>
      <c r="BT989" s="69"/>
      <c r="BU989" s="69"/>
      <c r="BV989" s="80"/>
      <c r="BW989" s="80"/>
      <c r="BX989" s="69"/>
      <c r="BY989" s="69"/>
      <c r="BZ989" s="80"/>
      <c r="CA989" s="80"/>
      <c r="CB989" s="69"/>
      <c r="CC989" s="69"/>
      <c r="CD989" s="80"/>
      <c r="CE989" s="80"/>
      <c r="CF989" s="69"/>
      <c r="CG989" s="69"/>
      <c r="CH989" s="69"/>
      <c r="CI989" s="69"/>
      <c r="CJ989" s="69"/>
      <c r="CK989" s="69"/>
      <c r="CL989" s="68"/>
      <c r="CM989" s="67"/>
      <c r="CN989" s="67"/>
      <c r="CO989" s="68"/>
      <c r="CP989" s="68"/>
      <c r="CQ989" s="67"/>
      <c r="CR989" s="67"/>
      <c r="CS989" s="69"/>
      <c r="CT989" s="81"/>
      <c r="CU989" s="69"/>
      <c r="CV989" s="69"/>
      <c r="CW989" s="69"/>
      <c r="CX989" s="69"/>
      <c r="CY989" s="69"/>
      <c r="CZ989" s="69"/>
      <c r="DA989" s="69"/>
    </row>
    <row r="990" spans="2:105">
      <c r="B990" s="67"/>
      <c r="C990" s="67"/>
      <c r="D990" s="67"/>
      <c r="E990" s="69"/>
      <c r="F990" s="68"/>
      <c r="G990" s="67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  <c r="AD990" s="80"/>
      <c r="AE990" s="69"/>
      <c r="AF990" s="69"/>
      <c r="AG990" s="69"/>
      <c r="AH990" s="80"/>
      <c r="AI990" s="80"/>
      <c r="AJ990" s="69"/>
      <c r="AK990" s="69"/>
      <c r="AL990" s="80"/>
      <c r="AM990" s="80"/>
      <c r="AN990" s="69"/>
      <c r="AO990" s="69"/>
      <c r="AP990" s="80"/>
      <c r="AQ990" s="80"/>
      <c r="AR990" s="69"/>
      <c r="AS990" s="69"/>
      <c r="AT990" s="80"/>
      <c r="AU990" s="80"/>
      <c r="AV990" s="69"/>
      <c r="AW990" s="69"/>
      <c r="AX990" s="80"/>
      <c r="AY990" s="80"/>
      <c r="AZ990" s="69"/>
      <c r="BA990" s="69"/>
      <c r="BB990" s="80"/>
      <c r="BC990" s="80"/>
      <c r="BD990" s="69"/>
      <c r="BE990" s="69"/>
      <c r="BF990" s="80"/>
      <c r="BG990" s="80"/>
      <c r="BH990" s="69"/>
      <c r="BI990" s="69"/>
      <c r="BJ990" s="80"/>
      <c r="BK990" s="80"/>
      <c r="BL990" s="69"/>
      <c r="BM990" s="69"/>
      <c r="BN990" s="80"/>
      <c r="BO990" s="80"/>
      <c r="BP990" s="69"/>
      <c r="BQ990" s="69"/>
      <c r="BR990" s="80"/>
      <c r="BS990" s="80"/>
      <c r="BT990" s="69"/>
      <c r="BU990" s="69"/>
      <c r="BV990" s="80"/>
      <c r="BW990" s="80"/>
      <c r="BX990" s="69"/>
      <c r="BY990" s="69"/>
      <c r="BZ990" s="80"/>
      <c r="CA990" s="80"/>
      <c r="CB990" s="69"/>
      <c r="CC990" s="69"/>
      <c r="CD990" s="80"/>
      <c r="CE990" s="80"/>
      <c r="CF990" s="69"/>
      <c r="CG990" s="69"/>
      <c r="CH990" s="69"/>
      <c r="CI990" s="69"/>
      <c r="CJ990" s="69"/>
      <c r="CK990" s="69"/>
      <c r="CL990" s="68"/>
      <c r="CM990" s="67"/>
      <c r="CN990" s="67"/>
      <c r="CO990" s="68"/>
      <c r="CP990" s="68"/>
      <c r="CQ990" s="67"/>
      <c r="CR990" s="67"/>
      <c r="CS990" s="69"/>
      <c r="CT990" s="81"/>
      <c r="CU990" s="69"/>
      <c r="CV990" s="69"/>
      <c r="CW990" s="69"/>
      <c r="CX990" s="69"/>
      <c r="CY990" s="69"/>
      <c r="CZ990" s="69"/>
      <c r="DA990" s="69"/>
    </row>
    <row r="991" spans="2:105">
      <c r="B991" s="67"/>
      <c r="C991" s="67"/>
      <c r="D991" s="67"/>
      <c r="E991" s="69"/>
      <c r="F991" s="68"/>
      <c r="G991" s="67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  <c r="AD991" s="80"/>
      <c r="AE991" s="69"/>
      <c r="AF991" s="69"/>
      <c r="AG991" s="69"/>
      <c r="AH991" s="80"/>
      <c r="AI991" s="80"/>
      <c r="AJ991" s="69"/>
      <c r="AK991" s="69"/>
      <c r="AL991" s="80"/>
      <c r="AM991" s="80"/>
      <c r="AN991" s="69"/>
      <c r="AO991" s="69"/>
      <c r="AP991" s="80"/>
      <c r="AQ991" s="80"/>
      <c r="AR991" s="69"/>
      <c r="AS991" s="69"/>
      <c r="AT991" s="80"/>
      <c r="AU991" s="80"/>
      <c r="AV991" s="69"/>
      <c r="AW991" s="69"/>
      <c r="AX991" s="80"/>
      <c r="AY991" s="80"/>
      <c r="AZ991" s="69"/>
      <c r="BA991" s="69"/>
      <c r="BB991" s="80"/>
      <c r="BC991" s="80"/>
      <c r="BD991" s="69"/>
      <c r="BE991" s="69"/>
      <c r="BF991" s="80"/>
      <c r="BG991" s="80"/>
      <c r="BH991" s="69"/>
      <c r="BI991" s="69"/>
      <c r="BJ991" s="80"/>
      <c r="BK991" s="80"/>
      <c r="BL991" s="69"/>
      <c r="BM991" s="69"/>
      <c r="BN991" s="80"/>
      <c r="BO991" s="80"/>
      <c r="BP991" s="69"/>
      <c r="BQ991" s="69"/>
      <c r="BR991" s="80"/>
      <c r="BS991" s="80"/>
      <c r="BT991" s="69"/>
      <c r="BU991" s="69"/>
      <c r="BV991" s="80"/>
      <c r="BW991" s="80"/>
      <c r="BX991" s="69"/>
      <c r="BY991" s="69"/>
      <c r="BZ991" s="80"/>
      <c r="CA991" s="80"/>
      <c r="CB991" s="69"/>
      <c r="CC991" s="69"/>
      <c r="CD991" s="80"/>
      <c r="CE991" s="80"/>
      <c r="CF991" s="69"/>
      <c r="CG991" s="69"/>
      <c r="CH991" s="69"/>
      <c r="CI991" s="69"/>
      <c r="CJ991" s="69"/>
      <c r="CK991" s="69"/>
      <c r="CL991" s="68"/>
      <c r="CM991" s="67"/>
      <c r="CN991" s="67"/>
      <c r="CO991" s="68"/>
      <c r="CP991" s="68"/>
      <c r="CQ991" s="67"/>
      <c r="CR991" s="67"/>
      <c r="CS991" s="69"/>
      <c r="CT991" s="81"/>
      <c r="CU991" s="69"/>
      <c r="CV991" s="69"/>
      <c r="CW991" s="69"/>
      <c r="CX991" s="69"/>
      <c r="CY991" s="69"/>
      <c r="CZ991" s="69"/>
      <c r="DA991" s="69"/>
    </row>
    <row r="992" spans="2:105">
      <c r="B992" s="67"/>
      <c r="C992" s="67"/>
      <c r="D992" s="67"/>
      <c r="E992" s="69"/>
      <c r="F992" s="68"/>
      <c r="G992" s="67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  <c r="AD992" s="80"/>
      <c r="AE992" s="69"/>
      <c r="AF992" s="69"/>
      <c r="AG992" s="69"/>
      <c r="AH992" s="80"/>
      <c r="AI992" s="80"/>
      <c r="AJ992" s="69"/>
      <c r="AK992" s="69"/>
      <c r="AL992" s="80"/>
      <c r="AM992" s="80"/>
      <c r="AN992" s="69"/>
      <c r="AO992" s="69"/>
      <c r="AP992" s="80"/>
      <c r="AQ992" s="80"/>
      <c r="AR992" s="69"/>
      <c r="AS992" s="69"/>
      <c r="AT992" s="80"/>
      <c r="AU992" s="80"/>
      <c r="AV992" s="69"/>
      <c r="AW992" s="69"/>
      <c r="AX992" s="80"/>
      <c r="AY992" s="80"/>
      <c r="AZ992" s="69"/>
      <c r="BA992" s="69"/>
      <c r="BB992" s="80"/>
      <c r="BC992" s="80"/>
      <c r="BD992" s="69"/>
      <c r="BE992" s="69"/>
      <c r="BF992" s="80"/>
      <c r="BG992" s="80"/>
      <c r="BH992" s="69"/>
      <c r="BI992" s="69"/>
      <c r="BJ992" s="80"/>
      <c r="BK992" s="80"/>
      <c r="BL992" s="69"/>
      <c r="BM992" s="69"/>
      <c r="BN992" s="80"/>
      <c r="BO992" s="80"/>
      <c r="BP992" s="69"/>
      <c r="BQ992" s="69"/>
      <c r="BR992" s="80"/>
      <c r="BS992" s="80"/>
      <c r="BT992" s="69"/>
      <c r="BU992" s="69"/>
      <c r="BV992" s="80"/>
      <c r="BW992" s="80"/>
      <c r="BX992" s="69"/>
      <c r="BY992" s="69"/>
      <c r="BZ992" s="80"/>
      <c r="CA992" s="80"/>
      <c r="CB992" s="69"/>
      <c r="CC992" s="69"/>
      <c r="CD992" s="80"/>
      <c r="CE992" s="80"/>
      <c r="CF992" s="69"/>
      <c r="CG992" s="69"/>
      <c r="CH992" s="69"/>
      <c r="CI992" s="69"/>
      <c r="CJ992" s="69"/>
      <c r="CK992" s="69"/>
      <c r="CL992" s="68"/>
      <c r="CM992" s="67"/>
      <c r="CN992" s="67"/>
      <c r="CO992" s="68"/>
      <c r="CP992" s="68"/>
      <c r="CQ992" s="67"/>
      <c r="CR992" s="67"/>
      <c r="CS992" s="69"/>
      <c r="CT992" s="81"/>
      <c r="CU992" s="69"/>
      <c r="CV992" s="69"/>
      <c r="CW992" s="69"/>
      <c r="CX992" s="69"/>
      <c r="CY992" s="69"/>
      <c r="CZ992" s="69"/>
      <c r="DA992" s="69"/>
    </row>
    <row r="993" spans="2:105">
      <c r="B993" s="67"/>
      <c r="C993" s="67"/>
      <c r="D993" s="67"/>
      <c r="E993" s="69"/>
      <c r="F993" s="68"/>
      <c r="G993" s="67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  <c r="AD993" s="80"/>
      <c r="AE993" s="69"/>
      <c r="AF993" s="69"/>
      <c r="AG993" s="69"/>
      <c r="AH993" s="80"/>
      <c r="AI993" s="80"/>
      <c r="AJ993" s="69"/>
      <c r="AK993" s="69"/>
      <c r="AL993" s="80"/>
      <c r="AM993" s="80"/>
      <c r="AN993" s="69"/>
      <c r="AO993" s="69"/>
      <c r="AP993" s="80"/>
      <c r="AQ993" s="80"/>
      <c r="AR993" s="69"/>
      <c r="AS993" s="69"/>
      <c r="AT993" s="80"/>
      <c r="AU993" s="80"/>
      <c r="AV993" s="69"/>
      <c r="AW993" s="69"/>
      <c r="AX993" s="80"/>
      <c r="AY993" s="80"/>
      <c r="AZ993" s="69"/>
      <c r="BA993" s="69"/>
      <c r="BB993" s="80"/>
      <c r="BC993" s="80"/>
      <c r="BD993" s="69"/>
      <c r="BE993" s="69"/>
      <c r="BF993" s="80"/>
      <c r="BG993" s="80"/>
      <c r="BH993" s="69"/>
      <c r="BI993" s="69"/>
      <c r="BJ993" s="80"/>
      <c r="BK993" s="80"/>
      <c r="BL993" s="69"/>
      <c r="BM993" s="69"/>
      <c r="BN993" s="80"/>
      <c r="BO993" s="80"/>
      <c r="BP993" s="69"/>
      <c r="BQ993" s="69"/>
      <c r="BR993" s="80"/>
      <c r="BS993" s="80"/>
      <c r="BT993" s="69"/>
      <c r="BU993" s="69"/>
      <c r="BV993" s="80"/>
      <c r="BW993" s="80"/>
      <c r="BX993" s="69"/>
      <c r="BY993" s="69"/>
      <c r="BZ993" s="80"/>
      <c r="CA993" s="80"/>
      <c r="CB993" s="69"/>
      <c r="CC993" s="69"/>
      <c r="CD993" s="80"/>
      <c r="CE993" s="80"/>
      <c r="CF993" s="69"/>
      <c r="CG993" s="69"/>
      <c r="CH993" s="69"/>
      <c r="CI993" s="69"/>
      <c r="CJ993" s="69"/>
      <c r="CK993" s="69"/>
      <c r="CL993" s="68"/>
      <c r="CM993" s="67"/>
      <c r="CN993" s="67"/>
      <c r="CO993" s="68"/>
      <c r="CP993" s="68"/>
      <c r="CQ993" s="67"/>
      <c r="CR993" s="67"/>
      <c r="CS993" s="69"/>
      <c r="CT993" s="81"/>
      <c r="CU993" s="69"/>
      <c r="CV993" s="69"/>
      <c r="CW993" s="69"/>
      <c r="CX993" s="69"/>
      <c r="CY993" s="69"/>
      <c r="CZ993" s="69"/>
      <c r="DA993" s="69"/>
    </row>
    <row r="994" spans="2:105">
      <c r="B994" s="67"/>
      <c r="C994" s="67"/>
      <c r="D994" s="67"/>
      <c r="E994" s="69"/>
      <c r="F994" s="68"/>
      <c r="G994" s="67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  <c r="AD994" s="80"/>
      <c r="AE994" s="69"/>
      <c r="AF994" s="69"/>
      <c r="AG994" s="69"/>
      <c r="AH994" s="80"/>
      <c r="AI994" s="80"/>
      <c r="AJ994" s="69"/>
      <c r="AK994" s="69"/>
      <c r="AL994" s="80"/>
      <c r="AM994" s="80"/>
      <c r="AN994" s="69"/>
      <c r="AO994" s="69"/>
      <c r="AP994" s="80"/>
      <c r="AQ994" s="80"/>
      <c r="AR994" s="69"/>
      <c r="AS994" s="69"/>
      <c r="AT994" s="80"/>
      <c r="AU994" s="80"/>
      <c r="AV994" s="69"/>
      <c r="AW994" s="69"/>
      <c r="AX994" s="80"/>
      <c r="AY994" s="80"/>
      <c r="AZ994" s="69"/>
      <c r="BA994" s="69"/>
      <c r="BB994" s="80"/>
      <c r="BC994" s="80"/>
      <c r="BD994" s="69"/>
      <c r="BE994" s="69"/>
      <c r="BF994" s="80"/>
      <c r="BG994" s="80"/>
      <c r="BH994" s="69"/>
      <c r="BI994" s="69"/>
      <c r="BJ994" s="80"/>
      <c r="BK994" s="80"/>
      <c r="BL994" s="69"/>
      <c r="BM994" s="69"/>
      <c r="BN994" s="80"/>
      <c r="BO994" s="80"/>
      <c r="BP994" s="69"/>
      <c r="BQ994" s="69"/>
      <c r="BR994" s="80"/>
      <c r="BS994" s="80"/>
      <c r="BT994" s="69"/>
      <c r="BU994" s="69"/>
      <c r="BV994" s="80"/>
      <c r="BW994" s="80"/>
      <c r="BX994" s="69"/>
      <c r="BY994" s="69"/>
      <c r="BZ994" s="80"/>
      <c r="CA994" s="80"/>
      <c r="CB994" s="69"/>
      <c r="CC994" s="69"/>
      <c r="CD994" s="80"/>
      <c r="CE994" s="80"/>
      <c r="CF994" s="69"/>
      <c r="CG994" s="69"/>
      <c r="CH994" s="69"/>
      <c r="CI994" s="69"/>
      <c r="CJ994" s="69"/>
      <c r="CK994" s="69"/>
      <c r="CL994" s="68"/>
      <c r="CM994" s="67"/>
      <c r="CN994" s="67"/>
      <c r="CO994" s="68"/>
      <c r="CP994" s="68"/>
      <c r="CQ994" s="67"/>
      <c r="CR994" s="67"/>
      <c r="CS994" s="69"/>
      <c r="CT994" s="81"/>
      <c r="CU994" s="69"/>
      <c r="CV994" s="69"/>
      <c r="CW994" s="69"/>
      <c r="CX994" s="69"/>
      <c r="CY994" s="69"/>
      <c r="CZ994" s="69"/>
      <c r="DA994" s="69"/>
    </row>
    <row r="995" spans="2:105">
      <c r="B995" s="67"/>
      <c r="C995" s="67"/>
      <c r="D995" s="67"/>
      <c r="E995" s="69"/>
      <c r="F995" s="68"/>
      <c r="G995" s="67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  <c r="AD995" s="80"/>
      <c r="AE995" s="69"/>
      <c r="AF995" s="69"/>
      <c r="AG995" s="69"/>
      <c r="AH995" s="80"/>
      <c r="AI995" s="80"/>
      <c r="AJ995" s="69"/>
      <c r="AK995" s="69"/>
      <c r="AL995" s="80"/>
      <c r="AM995" s="80"/>
      <c r="AN995" s="69"/>
      <c r="AO995" s="69"/>
      <c r="AP995" s="80"/>
      <c r="AQ995" s="80"/>
      <c r="AR995" s="69"/>
      <c r="AS995" s="69"/>
      <c r="AT995" s="80"/>
      <c r="AU995" s="80"/>
      <c r="AV995" s="69"/>
      <c r="AW995" s="69"/>
      <c r="AX995" s="80"/>
      <c r="AY995" s="80"/>
      <c r="AZ995" s="69"/>
      <c r="BA995" s="69"/>
      <c r="BB995" s="80"/>
      <c r="BC995" s="80"/>
      <c r="BD995" s="69"/>
      <c r="BE995" s="69"/>
      <c r="BF995" s="80"/>
      <c r="BG995" s="80"/>
      <c r="BH995" s="69"/>
      <c r="BI995" s="69"/>
      <c r="BJ995" s="80"/>
      <c r="BK995" s="80"/>
      <c r="BL995" s="69"/>
      <c r="BM995" s="69"/>
      <c r="BN995" s="80"/>
      <c r="BO995" s="80"/>
      <c r="BP995" s="69"/>
      <c r="BQ995" s="69"/>
      <c r="BR995" s="80"/>
      <c r="BS995" s="80"/>
      <c r="BT995" s="69"/>
      <c r="BU995" s="69"/>
      <c r="BV995" s="80"/>
      <c r="BW995" s="80"/>
      <c r="BX995" s="69"/>
      <c r="BY995" s="69"/>
      <c r="BZ995" s="80"/>
      <c r="CA995" s="80"/>
      <c r="CB995" s="69"/>
      <c r="CC995" s="69"/>
      <c r="CD995" s="80"/>
      <c r="CE995" s="80"/>
      <c r="CF995" s="69"/>
      <c r="CG995" s="69"/>
      <c r="CH995" s="69"/>
      <c r="CI995" s="69"/>
      <c r="CJ995" s="69"/>
      <c r="CK995" s="69"/>
      <c r="CL995" s="68"/>
      <c r="CM995" s="67"/>
      <c r="CN995" s="67"/>
      <c r="CO995" s="68"/>
      <c r="CP995" s="68"/>
      <c r="CQ995" s="67"/>
      <c r="CR995" s="67"/>
      <c r="CS995" s="69"/>
      <c r="CT995" s="81"/>
      <c r="CU995" s="69"/>
      <c r="CV995" s="69"/>
      <c r="CW995" s="69"/>
      <c r="CX995" s="69"/>
      <c r="CY995" s="69"/>
      <c r="CZ995" s="69"/>
      <c r="DA995" s="69"/>
    </row>
    <row r="996" spans="2:105">
      <c r="B996" s="67"/>
      <c r="C996" s="67"/>
      <c r="D996" s="67"/>
      <c r="E996" s="69"/>
      <c r="F996" s="68"/>
      <c r="G996" s="67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  <c r="AD996" s="80"/>
      <c r="AE996" s="69"/>
      <c r="AF996" s="69"/>
      <c r="AG996" s="69"/>
      <c r="AH996" s="80"/>
      <c r="AI996" s="80"/>
      <c r="AJ996" s="69"/>
      <c r="AK996" s="69"/>
      <c r="AL996" s="80"/>
      <c r="AM996" s="80"/>
      <c r="AN996" s="69"/>
      <c r="AO996" s="69"/>
      <c r="AP996" s="80"/>
      <c r="AQ996" s="80"/>
      <c r="AR996" s="69"/>
      <c r="AS996" s="69"/>
      <c r="AT996" s="80"/>
      <c r="AU996" s="80"/>
      <c r="AV996" s="69"/>
      <c r="AW996" s="69"/>
      <c r="AX996" s="80"/>
      <c r="AY996" s="80"/>
      <c r="AZ996" s="69"/>
      <c r="BA996" s="69"/>
      <c r="BB996" s="80"/>
      <c r="BC996" s="80"/>
      <c r="BD996" s="69"/>
      <c r="BE996" s="69"/>
      <c r="BF996" s="80"/>
      <c r="BG996" s="80"/>
      <c r="BH996" s="69"/>
      <c r="BI996" s="69"/>
      <c r="BJ996" s="80"/>
      <c r="BK996" s="80"/>
      <c r="BL996" s="69"/>
      <c r="BM996" s="69"/>
      <c r="BN996" s="80"/>
      <c r="BO996" s="80"/>
      <c r="BP996" s="69"/>
      <c r="BQ996" s="69"/>
      <c r="BR996" s="80"/>
      <c r="BS996" s="80"/>
      <c r="BT996" s="69"/>
      <c r="BU996" s="69"/>
      <c r="BV996" s="80"/>
      <c r="BW996" s="80"/>
      <c r="BX996" s="69"/>
      <c r="BY996" s="69"/>
      <c r="BZ996" s="80"/>
      <c r="CA996" s="80"/>
      <c r="CB996" s="69"/>
      <c r="CC996" s="69"/>
      <c r="CD996" s="80"/>
      <c r="CE996" s="80"/>
      <c r="CF996" s="69"/>
      <c r="CG996" s="69"/>
      <c r="CH996" s="69"/>
      <c r="CI996" s="69"/>
      <c r="CJ996" s="69"/>
      <c r="CK996" s="69"/>
      <c r="CL996" s="68"/>
      <c r="CM996" s="67"/>
      <c r="CN996" s="67"/>
      <c r="CO996" s="68"/>
      <c r="CP996" s="68"/>
      <c r="CQ996" s="67"/>
      <c r="CR996" s="67"/>
      <c r="CS996" s="69"/>
      <c r="CT996" s="81"/>
      <c r="CU996" s="69"/>
      <c r="CV996" s="69"/>
      <c r="CW996" s="69"/>
      <c r="CX996" s="69"/>
      <c r="CY996" s="69"/>
      <c r="CZ996" s="69"/>
      <c r="DA996" s="69"/>
    </row>
    <row r="997" spans="2:105">
      <c r="B997" s="67"/>
      <c r="C997" s="67"/>
      <c r="D997" s="67"/>
      <c r="E997" s="69"/>
      <c r="F997" s="68"/>
      <c r="G997" s="67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  <c r="AC997" s="80"/>
      <c r="AD997" s="80"/>
      <c r="AE997" s="69"/>
      <c r="AF997" s="69"/>
      <c r="AG997" s="69"/>
      <c r="AH997" s="80"/>
      <c r="AI997" s="80"/>
      <c r="AJ997" s="69"/>
      <c r="AK997" s="69"/>
      <c r="AL997" s="80"/>
      <c r="AM997" s="80"/>
      <c r="AN997" s="69"/>
      <c r="AO997" s="69"/>
      <c r="AP997" s="80"/>
      <c r="AQ997" s="80"/>
      <c r="AR997" s="69"/>
      <c r="AS997" s="69"/>
      <c r="AT997" s="80"/>
      <c r="AU997" s="80"/>
      <c r="AV997" s="69"/>
      <c r="AW997" s="69"/>
      <c r="AX997" s="80"/>
      <c r="AY997" s="80"/>
      <c r="AZ997" s="69"/>
      <c r="BA997" s="69"/>
      <c r="BB997" s="80"/>
      <c r="BC997" s="80"/>
      <c r="BD997" s="69"/>
      <c r="BE997" s="69"/>
      <c r="BF997" s="80"/>
      <c r="BG997" s="80"/>
      <c r="BH997" s="69"/>
      <c r="BI997" s="69"/>
      <c r="BJ997" s="80"/>
      <c r="BK997" s="80"/>
      <c r="BL997" s="69"/>
      <c r="BM997" s="69"/>
      <c r="BN997" s="80"/>
      <c r="BO997" s="80"/>
      <c r="BP997" s="69"/>
      <c r="BQ997" s="69"/>
      <c r="BR997" s="80"/>
      <c r="BS997" s="80"/>
      <c r="BT997" s="69"/>
      <c r="BU997" s="69"/>
      <c r="BV997" s="80"/>
      <c r="BW997" s="80"/>
      <c r="BX997" s="69"/>
      <c r="BY997" s="69"/>
      <c r="BZ997" s="80"/>
      <c r="CA997" s="80"/>
      <c r="CB997" s="69"/>
      <c r="CC997" s="69"/>
      <c r="CD997" s="80"/>
      <c r="CE997" s="80"/>
      <c r="CF997" s="69"/>
      <c r="CG997" s="69"/>
      <c r="CH997" s="69"/>
      <c r="CI997" s="69"/>
      <c r="CJ997" s="69"/>
      <c r="CK997" s="69"/>
      <c r="CL997" s="68"/>
      <c r="CM997" s="67"/>
      <c r="CN997" s="67"/>
      <c r="CO997" s="68"/>
      <c r="CP997" s="68"/>
      <c r="CQ997" s="67"/>
      <c r="CR997" s="67"/>
      <c r="CS997" s="69"/>
      <c r="CT997" s="81"/>
      <c r="CU997" s="69"/>
      <c r="CV997" s="69"/>
      <c r="CW997" s="69"/>
      <c r="CX997" s="69"/>
      <c r="CY997" s="69"/>
      <c r="CZ997" s="69"/>
      <c r="DA997" s="69"/>
    </row>
    <row r="998" spans="2:105">
      <c r="B998" s="67"/>
      <c r="C998" s="67"/>
      <c r="D998" s="67"/>
      <c r="E998" s="69"/>
      <c r="F998" s="68"/>
      <c r="G998" s="67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  <c r="AC998" s="80"/>
      <c r="AD998" s="80"/>
      <c r="AE998" s="69"/>
      <c r="AF998" s="69"/>
      <c r="AG998" s="69"/>
      <c r="AH998" s="80"/>
      <c r="AI998" s="80"/>
      <c r="AJ998" s="69"/>
      <c r="AK998" s="69"/>
      <c r="AL998" s="80"/>
      <c r="AM998" s="80"/>
      <c r="AN998" s="69"/>
      <c r="AO998" s="69"/>
      <c r="AP998" s="80"/>
      <c r="AQ998" s="80"/>
      <c r="AR998" s="69"/>
      <c r="AS998" s="69"/>
      <c r="AT998" s="80"/>
      <c r="AU998" s="80"/>
      <c r="AV998" s="69"/>
      <c r="AW998" s="69"/>
      <c r="AX998" s="80"/>
      <c r="AY998" s="80"/>
      <c r="AZ998" s="69"/>
      <c r="BA998" s="69"/>
      <c r="BB998" s="80"/>
      <c r="BC998" s="80"/>
      <c r="BD998" s="69"/>
      <c r="BE998" s="69"/>
      <c r="BF998" s="80"/>
      <c r="BG998" s="80"/>
      <c r="BH998" s="69"/>
      <c r="BI998" s="69"/>
      <c r="BJ998" s="80"/>
      <c r="BK998" s="80"/>
      <c r="BL998" s="69"/>
      <c r="BM998" s="69"/>
      <c r="BN998" s="80"/>
      <c r="BO998" s="80"/>
      <c r="BP998" s="69"/>
      <c r="BQ998" s="69"/>
      <c r="BR998" s="80"/>
      <c r="BS998" s="80"/>
      <c r="BT998" s="69"/>
      <c r="BU998" s="69"/>
      <c r="BV998" s="80"/>
      <c r="BW998" s="80"/>
      <c r="BX998" s="69"/>
      <c r="BY998" s="69"/>
      <c r="BZ998" s="80"/>
      <c r="CA998" s="80"/>
      <c r="CB998" s="69"/>
      <c r="CC998" s="69"/>
      <c r="CD998" s="80"/>
      <c r="CE998" s="80"/>
      <c r="CF998" s="69"/>
      <c r="CG998" s="69"/>
      <c r="CH998" s="69"/>
      <c r="CI998" s="69"/>
      <c r="CJ998" s="69"/>
      <c r="CK998" s="69"/>
      <c r="CL998" s="68"/>
      <c r="CM998" s="67"/>
      <c r="CN998" s="67"/>
      <c r="CO998" s="68"/>
      <c r="CP998" s="68"/>
      <c r="CQ998" s="67"/>
      <c r="CR998" s="67"/>
      <c r="CS998" s="69"/>
      <c r="CT998" s="81"/>
      <c r="CU998" s="69"/>
      <c r="CV998" s="69"/>
      <c r="CW998" s="69"/>
      <c r="CX998" s="69"/>
      <c r="CY998" s="69"/>
      <c r="CZ998" s="69"/>
      <c r="DA998" s="69"/>
    </row>
    <row r="999" spans="2:105">
      <c r="B999" s="67"/>
      <c r="C999" s="67"/>
      <c r="D999" s="67"/>
      <c r="E999" s="69"/>
      <c r="F999" s="68"/>
      <c r="G999" s="67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  <c r="AC999" s="80"/>
      <c r="AD999" s="80"/>
      <c r="AE999" s="69"/>
      <c r="AF999" s="69"/>
      <c r="AG999" s="69"/>
      <c r="AH999" s="80"/>
      <c r="AI999" s="80"/>
      <c r="AJ999" s="69"/>
      <c r="AK999" s="69"/>
      <c r="AL999" s="80"/>
      <c r="AM999" s="80"/>
      <c r="AN999" s="69"/>
      <c r="AO999" s="69"/>
      <c r="AP999" s="80"/>
      <c r="AQ999" s="80"/>
      <c r="AR999" s="69"/>
      <c r="AS999" s="69"/>
      <c r="AT999" s="80"/>
      <c r="AU999" s="80"/>
      <c r="AV999" s="69"/>
      <c r="AW999" s="69"/>
      <c r="AX999" s="80"/>
      <c r="AY999" s="80"/>
      <c r="AZ999" s="69"/>
      <c r="BA999" s="69"/>
      <c r="BB999" s="80"/>
      <c r="BC999" s="80"/>
      <c r="BD999" s="69"/>
      <c r="BE999" s="69"/>
      <c r="BF999" s="80"/>
      <c r="BG999" s="80"/>
      <c r="BH999" s="69"/>
      <c r="BI999" s="69"/>
      <c r="BJ999" s="80"/>
      <c r="BK999" s="80"/>
      <c r="BL999" s="69"/>
      <c r="BM999" s="69"/>
      <c r="BN999" s="80"/>
      <c r="BO999" s="80"/>
      <c r="BP999" s="69"/>
      <c r="BQ999" s="69"/>
      <c r="BR999" s="80"/>
      <c r="BS999" s="80"/>
      <c r="BT999" s="69"/>
      <c r="BU999" s="69"/>
      <c r="BV999" s="80"/>
      <c r="BW999" s="80"/>
      <c r="BX999" s="69"/>
      <c r="BY999" s="69"/>
      <c r="BZ999" s="80"/>
      <c r="CA999" s="80"/>
      <c r="CB999" s="69"/>
      <c r="CC999" s="69"/>
      <c r="CD999" s="80"/>
      <c r="CE999" s="80"/>
      <c r="CF999" s="69"/>
      <c r="CG999" s="69"/>
      <c r="CH999" s="69"/>
      <c r="CI999" s="69"/>
      <c r="CJ999" s="69"/>
      <c r="CK999" s="69"/>
      <c r="CL999" s="68"/>
      <c r="CM999" s="67"/>
      <c r="CN999" s="67"/>
      <c r="CO999" s="68"/>
      <c r="CP999" s="68"/>
      <c r="CQ999" s="67"/>
      <c r="CR999" s="67"/>
      <c r="CS999" s="69"/>
      <c r="CT999" s="81"/>
      <c r="CU999" s="69"/>
      <c r="CV999" s="69"/>
      <c r="CW999" s="69"/>
      <c r="CX999" s="69"/>
      <c r="CY999" s="69"/>
      <c r="CZ999" s="69"/>
      <c r="DA999" s="69"/>
    </row>
    <row r="1000" spans="2:105">
      <c r="B1000" s="67"/>
      <c r="C1000" s="67"/>
      <c r="D1000" s="67"/>
      <c r="E1000" s="69"/>
      <c r="F1000" s="68"/>
      <c r="G1000" s="67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  <c r="AC1000" s="80"/>
      <c r="AD1000" s="80"/>
      <c r="AE1000" s="69"/>
      <c r="AF1000" s="69"/>
      <c r="AG1000" s="69"/>
      <c r="AH1000" s="80"/>
      <c r="AI1000" s="80"/>
      <c r="AJ1000" s="69"/>
      <c r="AK1000" s="69"/>
      <c r="AL1000" s="80"/>
      <c r="AM1000" s="80"/>
      <c r="AN1000" s="69"/>
      <c r="AO1000" s="69"/>
      <c r="AP1000" s="80"/>
      <c r="AQ1000" s="80"/>
      <c r="AR1000" s="69"/>
      <c r="AS1000" s="69"/>
      <c r="AT1000" s="80"/>
      <c r="AU1000" s="80"/>
      <c r="AV1000" s="69"/>
      <c r="AW1000" s="69"/>
      <c r="AX1000" s="80"/>
      <c r="AY1000" s="80"/>
      <c r="AZ1000" s="69"/>
      <c r="BA1000" s="69"/>
      <c r="BB1000" s="80"/>
      <c r="BC1000" s="80"/>
      <c r="BD1000" s="69"/>
      <c r="BE1000" s="69"/>
      <c r="BF1000" s="80"/>
      <c r="BG1000" s="80"/>
      <c r="BH1000" s="69"/>
      <c r="BI1000" s="69"/>
      <c r="BJ1000" s="80"/>
      <c r="BK1000" s="80"/>
      <c r="BL1000" s="69"/>
      <c r="BM1000" s="69"/>
      <c r="BN1000" s="80"/>
      <c r="BO1000" s="80"/>
      <c r="BP1000" s="69"/>
      <c r="BQ1000" s="69"/>
      <c r="BR1000" s="80"/>
      <c r="BS1000" s="80"/>
      <c r="BT1000" s="69"/>
      <c r="BU1000" s="69"/>
      <c r="BV1000" s="80"/>
      <c r="BW1000" s="80"/>
      <c r="BX1000" s="69"/>
      <c r="BY1000" s="69"/>
      <c r="BZ1000" s="80"/>
      <c r="CA1000" s="80"/>
      <c r="CB1000" s="69"/>
      <c r="CC1000" s="69"/>
      <c r="CD1000" s="80"/>
      <c r="CE1000" s="80"/>
      <c r="CF1000" s="69"/>
      <c r="CG1000" s="69"/>
      <c r="CH1000" s="69"/>
      <c r="CI1000" s="69"/>
      <c r="CJ1000" s="69"/>
      <c r="CK1000" s="69"/>
      <c r="CL1000" s="68"/>
      <c r="CM1000" s="67"/>
      <c r="CN1000" s="67"/>
      <c r="CO1000" s="68"/>
      <c r="CP1000" s="68"/>
      <c r="CQ1000" s="67"/>
      <c r="CR1000" s="67"/>
      <c r="CS1000" s="69"/>
      <c r="CT1000" s="81"/>
      <c r="CU1000" s="69"/>
      <c r="CV1000" s="69"/>
      <c r="CW1000" s="69"/>
      <c r="CX1000" s="69"/>
      <c r="CY1000" s="69"/>
      <c r="CZ1000" s="69"/>
      <c r="DA1000" s="69"/>
    </row>
    <row r="1001" spans="2:105">
      <c r="B1001" s="67"/>
      <c r="C1001" s="67"/>
      <c r="D1001" s="67"/>
      <c r="E1001" s="69"/>
      <c r="F1001" s="68"/>
      <c r="G1001" s="67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  <c r="AC1001" s="80"/>
      <c r="AD1001" s="80"/>
      <c r="AE1001" s="69"/>
      <c r="AF1001" s="69"/>
      <c r="AG1001" s="69"/>
      <c r="AH1001" s="80"/>
      <c r="AI1001" s="80"/>
      <c r="AJ1001" s="69"/>
      <c r="AK1001" s="69"/>
      <c r="AL1001" s="80"/>
      <c r="AM1001" s="80"/>
      <c r="AN1001" s="69"/>
      <c r="AO1001" s="69"/>
      <c r="AP1001" s="80"/>
      <c r="AQ1001" s="80"/>
      <c r="AR1001" s="69"/>
      <c r="AS1001" s="69"/>
      <c r="AT1001" s="80"/>
      <c r="AU1001" s="80"/>
      <c r="AV1001" s="69"/>
      <c r="AW1001" s="69"/>
      <c r="AX1001" s="80"/>
      <c r="AY1001" s="80"/>
      <c r="AZ1001" s="69"/>
      <c r="BA1001" s="69"/>
      <c r="BB1001" s="80"/>
      <c r="BC1001" s="80"/>
      <c r="BD1001" s="69"/>
      <c r="BE1001" s="69"/>
      <c r="BF1001" s="80"/>
      <c r="BG1001" s="80"/>
      <c r="BH1001" s="69"/>
      <c r="BI1001" s="69"/>
      <c r="BJ1001" s="80"/>
      <c r="BK1001" s="80"/>
      <c r="BL1001" s="69"/>
      <c r="BM1001" s="69"/>
      <c r="BN1001" s="80"/>
      <c r="BO1001" s="80"/>
      <c r="BP1001" s="69"/>
      <c r="BQ1001" s="69"/>
      <c r="BR1001" s="80"/>
      <c r="BS1001" s="80"/>
      <c r="BT1001" s="69"/>
      <c r="BU1001" s="69"/>
      <c r="BV1001" s="80"/>
      <c r="BW1001" s="80"/>
      <c r="BX1001" s="69"/>
      <c r="BY1001" s="69"/>
      <c r="BZ1001" s="80"/>
      <c r="CA1001" s="80"/>
      <c r="CB1001" s="69"/>
      <c r="CC1001" s="69"/>
      <c r="CD1001" s="80"/>
      <c r="CE1001" s="80"/>
      <c r="CF1001" s="69"/>
      <c r="CG1001" s="69"/>
      <c r="CH1001" s="69"/>
      <c r="CI1001" s="69"/>
      <c r="CJ1001" s="69"/>
      <c r="CK1001" s="69"/>
      <c r="CL1001" s="68"/>
      <c r="CM1001" s="67"/>
      <c r="CN1001" s="67"/>
      <c r="CO1001" s="68"/>
      <c r="CP1001" s="68"/>
      <c r="CQ1001" s="67"/>
      <c r="CR1001" s="67"/>
      <c r="CS1001" s="69"/>
      <c r="CT1001" s="81"/>
      <c r="CU1001" s="69"/>
      <c r="CV1001" s="69"/>
      <c r="CW1001" s="69"/>
      <c r="CX1001" s="69"/>
      <c r="CY1001" s="69"/>
      <c r="CZ1001" s="69"/>
      <c r="DA1001" s="69"/>
    </row>
    <row r="1002" spans="2:105">
      <c r="B1002" s="67"/>
      <c r="C1002" s="67"/>
      <c r="D1002" s="67"/>
      <c r="E1002" s="69"/>
      <c r="F1002" s="68"/>
      <c r="G1002" s="67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  <c r="AC1002" s="80"/>
      <c r="AD1002" s="80"/>
      <c r="AE1002" s="69"/>
      <c r="AF1002" s="69"/>
      <c r="AG1002" s="69"/>
      <c r="AH1002" s="80"/>
      <c r="AI1002" s="80"/>
      <c r="AJ1002" s="69"/>
      <c r="AK1002" s="69"/>
      <c r="AL1002" s="80"/>
      <c r="AM1002" s="80"/>
      <c r="AN1002" s="69"/>
      <c r="AO1002" s="69"/>
      <c r="AP1002" s="80"/>
      <c r="AQ1002" s="80"/>
      <c r="AR1002" s="69"/>
      <c r="AS1002" s="69"/>
      <c r="AT1002" s="80"/>
      <c r="AU1002" s="80"/>
      <c r="AV1002" s="69"/>
      <c r="AW1002" s="69"/>
      <c r="AX1002" s="80"/>
      <c r="AY1002" s="80"/>
      <c r="AZ1002" s="69"/>
      <c r="BA1002" s="69"/>
      <c r="BB1002" s="80"/>
      <c r="BC1002" s="80"/>
      <c r="BD1002" s="69"/>
      <c r="BE1002" s="69"/>
      <c r="BF1002" s="80"/>
      <c r="BG1002" s="80"/>
      <c r="BH1002" s="69"/>
      <c r="BI1002" s="69"/>
      <c r="BJ1002" s="80"/>
      <c r="BK1002" s="80"/>
      <c r="BL1002" s="69"/>
      <c r="BM1002" s="69"/>
      <c r="BN1002" s="80"/>
      <c r="BO1002" s="80"/>
      <c r="BP1002" s="69"/>
      <c r="BQ1002" s="69"/>
      <c r="BR1002" s="80"/>
      <c r="BS1002" s="80"/>
      <c r="BT1002" s="69"/>
      <c r="BU1002" s="69"/>
      <c r="BV1002" s="80"/>
      <c r="BW1002" s="80"/>
      <c r="BX1002" s="69"/>
      <c r="BY1002" s="69"/>
      <c r="BZ1002" s="80"/>
      <c r="CA1002" s="80"/>
      <c r="CB1002" s="69"/>
      <c r="CC1002" s="69"/>
      <c r="CD1002" s="80"/>
      <c r="CE1002" s="80"/>
      <c r="CF1002" s="69"/>
      <c r="CG1002" s="69"/>
      <c r="CH1002" s="69"/>
      <c r="CI1002" s="69"/>
      <c r="CJ1002" s="69"/>
      <c r="CK1002" s="69"/>
      <c r="CL1002" s="68"/>
      <c r="CM1002" s="67"/>
      <c r="CN1002" s="67"/>
      <c r="CO1002" s="68"/>
      <c r="CP1002" s="68"/>
      <c r="CQ1002" s="67"/>
      <c r="CR1002" s="67"/>
      <c r="CS1002" s="69"/>
      <c r="CT1002" s="81"/>
      <c r="CU1002" s="69"/>
      <c r="CV1002" s="69"/>
      <c r="CW1002" s="69"/>
      <c r="CX1002" s="69"/>
      <c r="CY1002" s="69"/>
      <c r="CZ1002" s="69"/>
      <c r="DA1002" s="69"/>
    </row>
    <row r="1003" spans="2:105">
      <c r="B1003" s="67"/>
      <c r="C1003" s="67"/>
      <c r="D1003" s="67"/>
      <c r="E1003" s="69"/>
      <c r="F1003" s="68"/>
      <c r="G1003" s="67"/>
      <c r="H1003" s="69"/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  <c r="AC1003" s="80"/>
      <c r="AD1003" s="80"/>
      <c r="AE1003" s="69"/>
      <c r="AF1003" s="69"/>
      <c r="AG1003" s="69"/>
      <c r="AH1003" s="80"/>
      <c r="AI1003" s="80"/>
      <c r="AJ1003" s="69"/>
      <c r="AK1003" s="69"/>
      <c r="AL1003" s="80"/>
      <c r="AM1003" s="80"/>
      <c r="AN1003" s="69"/>
      <c r="AO1003" s="69"/>
      <c r="AP1003" s="80"/>
      <c r="AQ1003" s="80"/>
      <c r="AR1003" s="69"/>
      <c r="AS1003" s="69"/>
      <c r="AT1003" s="80"/>
      <c r="AU1003" s="80"/>
      <c r="AV1003" s="69"/>
      <c r="AW1003" s="69"/>
      <c r="AX1003" s="80"/>
      <c r="AY1003" s="80"/>
      <c r="AZ1003" s="69"/>
      <c r="BA1003" s="69"/>
      <c r="BB1003" s="80"/>
      <c r="BC1003" s="80"/>
      <c r="BD1003" s="69"/>
      <c r="BE1003" s="69"/>
      <c r="BF1003" s="80"/>
      <c r="BG1003" s="80"/>
      <c r="BH1003" s="69"/>
      <c r="BI1003" s="69"/>
      <c r="BJ1003" s="80"/>
      <c r="BK1003" s="80"/>
      <c r="BL1003" s="69"/>
      <c r="BM1003" s="69"/>
      <c r="BN1003" s="80"/>
      <c r="BO1003" s="80"/>
      <c r="BP1003" s="69"/>
      <c r="BQ1003" s="69"/>
      <c r="BR1003" s="80"/>
      <c r="BS1003" s="80"/>
      <c r="BT1003" s="69"/>
      <c r="BU1003" s="69"/>
      <c r="BV1003" s="80"/>
      <c r="BW1003" s="80"/>
      <c r="BX1003" s="69"/>
      <c r="BY1003" s="69"/>
      <c r="BZ1003" s="80"/>
      <c r="CA1003" s="80"/>
      <c r="CB1003" s="69"/>
      <c r="CC1003" s="69"/>
      <c r="CD1003" s="80"/>
      <c r="CE1003" s="80"/>
      <c r="CF1003" s="69"/>
      <c r="CG1003" s="69"/>
      <c r="CH1003" s="69"/>
      <c r="CI1003" s="69"/>
      <c r="CJ1003" s="69"/>
      <c r="CK1003" s="69"/>
      <c r="CL1003" s="68"/>
      <c r="CM1003" s="67"/>
      <c r="CN1003" s="67"/>
      <c r="CO1003" s="68"/>
      <c r="CP1003" s="68"/>
      <c r="CQ1003" s="67"/>
      <c r="CR1003" s="67"/>
      <c r="CS1003" s="69"/>
      <c r="CT1003" s="81"/>
      <c r="CU1003" s="69"/>
      <c r="CV1003" s="69"/>
      <c r="CW1003" s="69"/>
      <c r="CX1003" s="69"/>
      <c r="CY1003" s="69"/>
      <c r="CZ1003" s="69"/>
      <c r="DA1003" s="69"/>
    </row>
    <row r="1004" spans="2:105">
      <c r="B1004" s="67"/>
      <c r="C1004" s="67"/>
      <c r="D1004" s="67"/>
      <c r="E1004" s="69"/>
      <c r="F1004" s="68"/>
      <c r="G1004" s="67"/>
      <c r="H1004" s="69"/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  <c r="AC1004" s="80"/>
      <c r="AD1004" s="80"/>
      <c r="AE1004" s="69"/>
      <c r="AF1004" s="69"/>
      <c r="AG1004" s="69"/>
      <c r="AH1004" s="80"/>
      <c r="AI1004" s="80"/>
      <c r="AJ1004" s="69"/>
      <c r="AK1004" s="69"/>
      <c r="AL1004" s="80"/>
      <c r="AM1004" s="80"/>
      <c r="AN1004" s="69"/>
      <c r="AO1004" s="69"/>
      <c r="AP1004" s="80"/>
      <c r="AQ1004" s="80"/>
      <c r="AR1004" s="69"/>
      <c r="AS1004" s="69"/>
      <c r="AT1004" s="80"/>
      <c r="AU1004" s="80"/>
      <c r="AV1004" s="69"/>
      <c r="AW1004" s="69"/>
      <c r="AX1004" s="80"/>
      <c r="AY1004" s="80"/>
      <c r="AZ1004" s="69"/>
      <c r="BA1004" s="69"/>
      <c r="BB1004" s="80"/>
      <c r="BC1004" s="80"/>
      <c r="BD1004" s="69"/>
      <c r="BE1004" s="69"/>
      <c r="BF1004" s="80"/>
      <c r="BG1004" s="80"/>
      <c r="BH1004" s="69"/>
      <c r="BI1004" s="69"/>
      <c r="BJ1004" s="80"/>
      <c r="BK1004" s="80"/>
      <c r="BL1004" s="69"/>
      <c r="BM1004" s="69"/>
      <c r="BN1004" s="80"/>
      <c r="BO1004" s="80"/>
      <c r="BP1004" s="69"/>
      <c r="BQ1004" s="69"/>
      <c r="BR1004" s="80"/>
      <c r="BS1004" s="80"/>
      <c r="BT1004" s="69"/>
      <c r="BU1004" s="69"/>
      <c r="BV1004" s="80"/>
      <c r="BW1004" s="80"/>
      <c r="BX1004" s="69"/>
      <c r="BY1004" s="69"/>
      <c r="BZ1004" s="80"/>
      <c r="CA1004" s="80"/>
      <c r="CB1004" s="69"/>
      <c r="CC1004" s="69"/>
      <c r="CD1004" s="80"/>
      <c r="CE1004" s="80"/>
      <c r="CF1004" s="69"/>
      <c r="CG1004" s="69"/>
      <c r="CH1004" s="69"/>
      <c r="CI1004" s="69"/>
      <c r="CJ1004" s="69"/>
      <c r="CK1004" s="69"/>
      <c r="CL1004" s="68"/>
      <c r="CM1004" s="67"/>
      <c r="CN1004" s="67"/>
      <c r="CO1004" s="68"/>
      <c r="CP1004" s="68"/>
      <c r="CQ1004" s="67"/>
      <c r="CR1004" s="67"/>
      <c r="CS1004" s="69"/>
      <c r="CT1004" s="81"/>
      <c r="CU1004" s="69"/>
      <c r="CV1004" s="69"/>
      <c r="CW1004" s="69"/>
      <c r="CX1004" s="69"/>
      <c r="CY1004" s="69"/>
      <c r="CZ1004" s="69"/>
      <c r="DA1004" s="69"/>
    </row>
    <row r="1005" spans="2:105">
      <c r="B1005" s="67"/>
      <c r="C1005" s="67"/>
      <c r="D1005" s="67"/>
      <c r="E1005" s="69"/>
      <c r="F1005" s="68"/>
      <c r="G1005" s="67"/>
      <c r="H1005" s="69"/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  <c r="AC1005" s="80"/>
      <c r="AD1005" s="80"/>
      <c r="AE1005" s="69"/>
      <c r="AF1005" s="69"/>
      <c r="AG1005" s="69"/>
      <c r="AH1005" s="80"/>
      <c r="AI1005" s="80"/>
      <c r="AJ1005" s="69"/>
      <c r="AK1005" s="69"/>
      <c r="AL1005" s="80"/>
      <c r="AM1005" s="80"/>
      <c r="AN1005" s="69"/>
      <c r="AO1005" s="69"/>
      <c r="AP1005" s="80"/>
      <c r="AQ1005" s="80"/>
      <c r="AR1005" s="69"/>
      <c r="AS1005" s="69"/>
      <c r="AT1005" s="80"/>
      <c r="AU1005" s="80"/>
      <c r="AV1005" s="69"/>
      <c r="AW1005" s="69"/>
      <c r="AX1005" s="80"/>
      <c r="AY1005" s="80"/>
      <c r="AZ1005" s="69"/>
      <c r="BA1005" s="69"/>
      <c r="BB1005" s="80"/>
      <c r="BC1005" s="80"/>
      <c r="BD1005" s="69"/>
      <c r="BE1005" s="69"/>
      <c r="BF1005" s="80"/>
      <c r="BG1005" s="80"/>
      <c r="BH1005" s="69"/>
      <c r="BI1005" s="69"/>
      <c r="BJ1005" s="80"/>
      <c r="BK1005" s="80"/>
      <c r="BL1005" s="69"/>
      <c r="BM1005" s="69"/>
      <c r="BN1005" s="80"/>
      <c r="BO1005" s="80"/>
      <c r="BP1005" s="69"/>
      <c r="BQ1005" s="69"/>
      <c r="BR1005" s="80"/>
      <c r="BS1005" s="80"/>
      <c r="BT1005" s="69"/>
      <c r="BU1005" s="69"/>
      <c r="BV1005" s="80"/>
      <c r="BW1005" s="80"/>
      <c r="BX1005" s="69"/>
      <c r="BY1005" s="69"/>
      <c r="BZ1005" s="80"/>
      <c r="CA1005" s="80"/>
      <c r="CB1005" s="69"/>
      <c r="CC1005" s="69"/>
      <c r="CD1005" s="80"/>
      <c r="CE1005" s="80"/>
      <c r="CF1005" s="69"/>
      <c r="CG1005" s="69"/>
      <c r="CH1005" s="69"/>
      <c r="CI1005" s="69"/>
      <c r="CJ1005" s="69"/>
      <c r="CK1005" s="69"/>
      <c r="CL1005" s="68"/>
      <c r="CM1005" s="67"/>
      <c r="CN1005" s="67"/>
      <c r="CO1005" s="68"/>
      <c r="CP1005" s="68"/>
      <c r="CQ1005" s="67"/>
      <c r="CR1005" s="67"/>
      <c r="CS1005" s="69"/>
      <c r="CT1005" s="81"/>
      <c r="CU1005" s="69"/>
      <c r="CV1005" s="69"/>
      <c r="CW1005" s="69"/>
      <c r="CX1005" s="69"/>
      <c r="CY1005" s="69"/>
      <c r="CZ1005" s="69"/>
      <c r="DA1005" s="69"/>
    </row>
    <row r="1006" spans="2:105">
      <c r="B1006" s="67"/>
      <c r="C1006" s="67"/>
      <c r="D1006" s="67"/>
      <c r="E1006" s="69"/>
      <c r="F1006" s="68"/>
      <c r="G1006" s="67"/>
      <c r="H1006" s="69"/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  <c r="AC1006" s="80"/>
      <c r="AD1006" s="80"/>
      <c r="AE1006" s="69"/>
      <c r="AF1006" s="69"/>
      <c r="AG1006" s="69"/>
      <c r="AH1006" s="80"/>
      <c r="AI1006" s="80"/>
      <c r="AJ1006" s="69"/>
      <c r="AK1006" s="69"/>
      <c r="AL1006" s="80"/>
      <c r="AM1006" s="80"/>
      <c r="AN1006" s="69"/>
      <c r="AO1006" s="69"/>
      <c r="AP1006" s="80"/>
      <c r="AQ1006" s="80"/>
      <c r="AR1006" s="69"/>
      <c r="AS1006" s="69"/>
      <c r="AT1006" s="80"/>
      <c r="AU1006" s="80"/>
      <c r="AV1006" s="69"/>
      <c r="AW1006" s="69"/>
      <c r="AX1006" s="80"/>
      <c r="AY1006" s="80"/>
      <c r="AZ1006" s="69"/>
      <c r="BA1006" s="69"/>
      <c r="BB1006" s="80"/>
      <c r="BC1006" s="80"/>
      <c r="BD1006" s="69"/>
      <c r="BE1006" s="69"/>
      <c r="BF1006" s="80"/>
      <c r="BG1006" s="80"/>
      <c r="BH1006" s="69"/>
      <c r="BI1006" s="69"/>
      <c r="BJ1006" s="80"/>
      <c r="BK1006" s="80"/>
      <c r="BL1006" s="69"/>
      <c r="BM1006" s="69"/>
      <c r="BN1006" s="80"/>
      <c r="BO1006" s="80"/>
      <c r="BP1006" s="69"/>
      <c r="BQ1006" s="69"/>
      <c r="BR1006" s="80"/>
      <c r="BS1006" s="80"/>
      <c r="BT1006" s="69"/>
      <c r="BU1006" s="69"/>
      <c r="BV1006" s="80"/>
      <c r="BW1006" s="80"/>
      <c r="BX1006" s="69"/>
      <c r="BY1006" s="69"/>
      <c r="BZ1006" s="80"/>
      <c r="CA1006" s="80"/>
      <c r="CB1006" s="69"/>
      <c r="CC1006" s="69"/>
      <c r="CD1006" s="80"/>
      <c r="CE1006" s="80"/>
      <c r="CF1006" s="69"/>
      <c r="CG1006" s="69"/>
      <c r="CH1006" s="69"/>
      <c r="CI1006" s="69"/>
      <c r="CJ1006" s="69"/>
      <c r="CK1006" s="69"/>
      <c r="CL1006" s="68"/>
      <c r="CM1006" s="67"/>
      <c r="CN1006" s="67"/>
      <c r="CO1006" s="68"/>
      <c r="CP1006" s="68"/>
      <c r="CQ1006" s="67"/>
      <c r="CR1006" s="67"/>
      <c r="CS1006" s="69"/>
      <c r="CT1006" s="81"/>
      <c r="CU1006" s="69"/>
      <c r="CV1006" s="69"/>
      <c r="CW1006" s="69"/>
      <c r="CX1006" s="69"/>
      <c r="CY1006" s="69"/>
      <c r="CZ1006" s="69"/>
      <c r="DA1006" s="69"/>
    </row>
    <row r="1007" spans="2:105">
      <c r="B1007" s="67"/>
      <c r="C1007" s="67"/>
      <c r="D1007" s="67"/>
      <c r="E1007" s="69"/>
      <c r="F1007" s="68"/>
      <c r="G1007" s="67"/>
      <c r="H1007" s="69"/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  <c r="AC1007" s="80"/>
      <c r="AD1007" s="80"/>
      <c r="AE1007" s="69"/>
      <c r="AF1007" s="69"/>
      <c r="AG1007" s="69"/>
      <c r="AH1007" s="80"/>
      <c r="AI1007" s="80"/>
      <c r="AJ1007" s="69"/>
      <c r="AK1007" s="69"/>
      <c r="AL1007" s="80"/>
      <c r="AM1007" s="80"/>
      <c r="AN1007" s="69"/>
      <c r="AO1007" s="69"/>
      <c r="AP1007" s="80"/>
      <c r="AQ1007" s="80"/>
      <c r="AR1007" s="69"/>
      <c r="AS1007" s="69"/>
      <c r="AT1007" s="80"/>
      <c r="AU1007" s="80"/>
      <c r="AV1007" s="69"/>
      <c r="AW1007" s="69"/>
      <c r="AX1007" s="80"/>
      <c r="AY1007" s="80"/>
      <c r="AZ1007" s="69"/>
      <c r="BA1007" s="69"/>
      <c r="BB1007" s="80"/>
      <c r="BC1007" s="80"/>
      <c r="BD1007" s="69"/>
      <c r="BE1007" s="69"/>
      <c r="BF1007" s="80"/>
      <c r="BG1007" s="80"/>
      <c r="BH1007" s="69"/>
      <c r="BI1007" s="69"/>
      <c r="BJ1007" s="80"/>
      <c r="BK1007" s="80"/>
      <c r="BL1007" s="69"/>
      <c r="BM1007" s="69"/>
      <c r="BN1007" s="80"/>
      <c r="BO1007" s="80"/>
      <c r="BP1007" s="69"/>
      <c r="BQ1007" s="69"/>
      <c r="BR1007" s="80"/>
      <c r="BS1007" s="80"/>
      <c r="BT1007" s="69"/>
      <c r="BU1007" s="69"/>
      <c r="BV1007" s="80"/>
      <c r="BW1007" s="80"/>
      <c r="BX1007" s="69"/>
      <c r="BY1007" s="69"/>
      <c r="BZ1007" s="80"/>
      <c r="CA1007" s="80"/>
      <c r="CB1007" s="69"/>
      <c r="CC1007" s="69"/>
      <c r="CD1007" s="80"/>
      <c r="CE1007" s="80"/>
      <c r="CF1007" s="69"/>
      <c r="CG1007" s="69"/>
      <c r="CH1007" s="69"/>
      <c r="CI1007" s="69"/>
      <c r="CJ1007" s="69"/>
      <c r="CK1007" s="69"/>
      <c r="CL1007" s="68"/>
      <c r="CM1007" s="67"/>
      <c r="CN1007" s="67"/>
      <c r="CO1007" s="68"/>
      <c r="CP1007" s="68"/>
      <c r="CQ1007" s="67"/>
      <c r="CR1007" s="67"/>
      <c r="CS1007" s="69"/>
      <c r="CT1007" s="81"/>
      <c r="CU1007" s="69"/>
      <c r="CV1007" s="69"/>
      <c r="CW1007" s="69"/>
      <c r="CX1007" s="69"/>
      <c r="CY1007" s="69"/>
      <c r="CZ1007" s="69"/>
      <c r="DA1007" s="69"/>
    </row>
    <row r="1008" spans="2:105">
      <c r="B1008" s="67"/>
      <c r="C1008" s="67"/>
      <c r="D1008" s="67"/>
      <c r="E1008" s="69"/>
      <c r="F1008" s="68"/>
      <c r="G1008" s="67"/>
      <c r="H1008" s="69"/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  <c r="AC1008" s="80"/>
      <c r="AD1008" s="80"/>
      <c r="AE1008" s="69"/>
      <c r="AF1008" s="69"/>
      <c r="AG1008" s="69"/>
      <c r="AH1008" s="80"/>
      <c r="AI1008" s="80"/>
      <c r="AJ1008" s="69"/>
      <c r="AK1008" s="69"/>
      <c r="AL1008" s="80"/>
      <c r="AM1008" s="80"/>
      <c r="AN1008" s="69"/>
      <c r="AO1008" s="69"/>
      <c r="AP1008" s="80"/>
      <c r="AQ1008" s="80"/>
      <c r="AR1008" s="69"/>
      <c r="AS1008" s="69"/>
      <c r="AT1008" s="80"/>
      <c r="AU1008" s="80"/>
      <c r="AV1008" s="69"/>
      <c r="AW1008" s="69"/>
      <c r="AX1008" s="80"/>
      <c r="AY1008" s="80"/>
      <c r="AZ1008" s="69"/>
      <c r="BA1008" s="69"/>
      <c r="BB1008" s="80"/>
      <c r="BC1008" s="80"/>
      <c r="BD1008" s="69"/>
      <c r="BE1008" s="69"/>
      <c r="BF1008" s="80"/>
      <c r="BG1008" s="80"/>
      <c r="BH1008" s="69"/>
      <c r="BI1008" s="69"/>
      <c r="BJ1008" s="80"/>
      <c r="BK1008" s="80"/>
      <c r="BL1008" s="69"/>
      <c r="BM1008" s="69"/>
      <c r="BN1008" s="80"/>
      <c r="BO1008" s="80"/>
      <c r="BP1008" s="69"/>
      <c r="BQ1008" s="69"/>
      <c r="BR1008" s="80"/>
      <c r="BS1008" s="80"/>
      <c r="BT1008" s="69"/>
      <c r="BU1008" s="69"/>
      <c r="BV1008" s="80"/>
      <c r="BW1008" s="80"/>
      <c r="BX1008" s="69"/>
      <c r="BY1008" s="69"/>
      <c r="BZ1008" s="80"/>
      <c r="CA1008" s="80"/>
      <c r="CB1008" s="69"/>
      <c r="CC1008" s="69"/>
      <c r="CD1008" s="80"/>
      <c r="CE1008" s="80"/>
      <c r="CF1008" s="69"/>
      <c r="CG1008" s="69"/>
      <c r="CH1008" s="69"/>
      <c r="CI1008" s="69"/>
      <c r="CJ1008" s="69"/>
      <c r="CK1008" s="69"/>
      <c r="CL1008" s="68"/>
      <c r="CM1008" s="67"/>
      <c r="CN1008" s="67"/>
      <c r="CO1008" s="68"/>
      <c r="CP1008" s="68"/>
      <c r="CQ1008" s="67"/>
      <c r="CR1008" s="67"/>
      <c r="CS1008" s="69"/>
      <c r="CT1008" s="81"/>
      <c r="CU1008" s="69"/>
      <c r="CV1008" s="69"/>
      <c r="CW1008" s="69"/>
      <c r="CX1008" s="69"/>
      <c r="CY1008" s="69"/>
      <c r="CZ1008" s="69"/>
      <c r="DA1008" s="69"/>
    </row>
    <row r="1009" spans="2:105">
      <c r="B1009" s="67"/>
      <c r="C1009" s="67"/>
      <c r="D1009" s="67"/>
      <c r="E1009" s="69"/>
      <c r="F1009" s="68"/>
      <c r="G1009" s="67"/>
      <c r="H1009" s="69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  <c r="AC1009" s="80"/>
      <c r="AD1009" s="80"/>
      <c r="AE1009" s="69"/>
      <c r="AF1009" s="69"/>
      <c r="AG1009" s="69"/>
      <c r="AH1009" s="80"/>
      <c r="AI1009" s="80"/>
      <c r="AJ1009" s="69"/>
      <c r="AK1009" s="69"/>
      <c r="AL1009" s="80"/>
      <c r="AM1009" s="80"/>
      <c r="AN1009" s="69"/>
      <c r="AO1009" s="69"/>
      <c r="AP1009" s="80"/>
      <c r="AQ1009" s="80"/>
      <c r="AR1009" s="69"/>
      <c r="AS1009" s="69"/>
      <c r="AT1009" s="80"/>
      <c r="AU1009" s="80"/>
      <c r="AV1009" s="69"/>
      <c r="AW1009" s="69"/>
      <c r="AX1009" s="80"/>
      <c r="AY1009" s="80"/>
      <c r="AZ1009" s="69"/>
      <c r="BA1009" s="69"/>
      <c r="BB1009" s="80"/>
      <c r="BC1009" s="80"/>
      <c r="BD1009" s="69"/>
      <c r="BE1009" s="69"/>
      <c r="BF1009" s="80"/>
      <c r="BG1009" s="80"/>
      <c r="BH1009" s="69"/>
      <c r="BI1009" s="69"/>
      <c r="BJ1009" s="80"/>
      <c r="BK1009" s="80"/>
      <c r="BL1009" s="69"/>
      <c r="BM1009" s="69"/>
      <c r="BN1009" s="80"/>
      <c r="BO1009" s="80"/>
      <c r="BP1009" s="69"/>
      <c r="BQ1009" s="69"/>
      <c r="BR1009" s="80"/>
      <c r="BS1009" s="80"/>
      <c r="BT1009" s="69"/>
      <c r="BU1009" s="69"/>
      <c r="BV1009" s="80"/>
      <c r="BW1009" s="80"/>
      <c r="BX1009" s="69"/>
      <c r="BY1009" s="69"/>
      <c r="BZ1009" s="80"/>
      <c r="CA1009" s="80"/>
      <c r="CB1009" s="69"/>
      <c r="CC1009" s="69"/>
      <c r="CD1009" s="80"/>
      <c r="CE1009" s="80"/>
      <c r="CF1009" s="69"/>
      <c r="CG1009" s="69"/>
      <c r="CH1009" s="69"/>
      <c r="CI1009" s="69"/>
      <c r="CJ1009" s="69"/>
      <c r="CK1009" s="69"/>
      <c r="CL1009" s="68"/>
      <c r="CM1009" s="67"/>
      <c r="CN1009" s="67"/>
      <c r="CO1009" s="68"/>
      <c r="CP1009" s="68"/>
      <c r="CQ1009" s="67"/>
      <c r="CR1009" s="67"/>
      <c r="CS1009" s="69"/>
      <c r="CT1009" s="81"/>
      <c r="CU1009" s="69"/>
      <c r="CV1009" s="69"/>
      <c r="CW1009" s="69"/>
      <c r="CX1009" s="69"/>
      <c r="CY1009" s="69"/>
      <c r="CZ1009" s="69"/>
      <c r="DA1009" s="69"/>
    </row>
    <row r="1010" spans="2:105">
      <c r="B1010" s="67"/>
      <c r="C1010" s="67"/>
      <c r="D1010" s="67"/>
      <c r="E1010" s="69"/>
      <c r="F1010" s="68"/>
      <c r="G1010" s="67"/>
      <c r="H1010" s="69"/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  <c r="AC1010" s="80"/>
      <c r="AD1010" s="80"/>
      <c r="AE1010" s="69"/>
      <c r="AF1010" s="69"/>
      <c r="AG1010" s="69"/>
      <c r="AH1010" s="80"/>
      <c r="AI1010" s="80"/>
      <c r="AJ1010" s="69"/>
      <c r="AK1010" s="69"/>
      <c r="AL1010" s="80"/>
      <c r="AM1010" s="80"/>
      <c r="AN1010" s="69"/>
      <c r="AO1010" s="69"/>
      <c r="AP1010" s="80"/>
      <c r="AQ1010" s="80"/>
      <c r="AR1010" s="69"/>
      <c r="AS1010" s="69"/>
      <c r="AT1010" s="80"/>
      <c r="AU1010" s="80"/>
      <c r="AV1010" s="69"/>
      <c r="AW1010" s="69"/>
      <c r="AX1010" s="80"/>
      <c r="AY1010" s="80"/>
      <c r="AZ1010" s="69"/>
      <c r="BA1010" s="69"/>
      <c r="BB1010" s="80"/>
      <c r="BC1010" s="80"/>
      <c r="BD1010" s="69"/>
      <c r="BE1010" s="69"/>
      <c r="BF1010" s="80"/>
      <c r="BG1010" s="80"/>
      <c r="BH1010" s="69"/>
      <c r="BI1010" s="69"/>
      <c r="BJ1010" s="80"/>
      <c r="BK1010" s="80"/>
      <c r="BL1010" s="69"/>
      <c r="BM1010" s="69"/>
      <c r="BN1010" s="80"/>
      <c r="BO1010" s="80"/>
      <c r="BP1010" s="69"/>
      <c r="BQ1010" s="69"/>
      <c r="BR1010" s="80"/>
      <c r="BS1010" s="80"/>
      <c r="BT1010" s="69"/>
      <c r="BU1010" s="69"/>
      <c r="BV1010" s="80"/>
      <c r="BW1010" s="80"/>
      <c r="BX1010" s="69"/>
      <c r="BY1010" s="69"/>
      <c r="BZ1010" s="80"/>
      <c r="CA1010" s="80"/>
      <c r="CB1010" s="69"/>
      <c r="CC1010" s="69"/>
      <c r="CD1010" s="80"/>
      <c r="CE1010" s="80"/>
      <c r="CF1010" s="69"/>
      <c r="CG1010" s="69"/>
      <c r="CH1010" s="69"/>
      <c r="CI1010" s="69"/>
      <c r="CJ1010" s="69"/>
      <c r="CK1010" s="69"/>
      <c r="CL1010" s="68"/>
      <c r="CM1010" s="67"/>
      <c r="CN1010" s="67"/>
      <c r="CO1010" s="68"/>
      <c r="CP1010" s="68"/>
      <c r="CQ1010" s="67"/>
      <c r="CR1010" s="67"/>
      <c r="CS1010" s="69"/>
      <c r="CT1010" s="81"/>
      <c r="CU1010" s="69"/>
      <c r="CV1010" s="69"/>
      <c r="CW1010" s="69"/>
      <c r="CX1010" s="69"/>
      <c r="CY1010" s="69"/>
      <c r="CZ1010" s="69"/>
      <c r="DA1010" s="69"/>
    </row>
    <row r="1011" spans="2:105">
      <c r="B1011" s="67"/>
      <c r="C1011" s="67"/>
      <c r="D1011" s="67"/>
      <c r="E1011" s="69"/>
      <c r="F1011" s="68"/>
      <c r="G1011" s="67"/>
      <c r="H1011" s="69"/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  <c r="AC1011" s="80"/>
      <c r="AD1011" s="80"/>
      <c r="AE1011" s="69"/>
      <c r="AF1011" s="69"/>
      <c r="AG1011" s="69"/>
      <c r="AH1011" s="80"/>
      <c r="AI1011" s="80"/>
      <c r="AJ1011" s="69"/>
      <c r="AK1011" s="69"/>
      <c r="AL1011" s="80"/>
      <c r="AM1011" s="80"/>
      <c r="AN1011" s="69"/>
      <c r="AO1011" s="69"/>
      <c r="AP1011" s="80"/>
      <c r="AQ1011" s="80"/>
      <c r="AR1011" s="69"/>
      <c r="AS1011" s="69"/>
      <c r="AT1011" s="80"/>
      <c r="AU1011" s="80"/>
      <c r="AV1011" s="69"/>
      <c r="AW1011" s="69"/>
      <c r="AX1011" s="80"/>
      <c r="AY1011" s="80"/>
      <c r="AZ1011" s="69"/>
      <c r="BA1011" s="69"/>
      <c r="BB1011" s="80"/>
      <c r="BC1011" s="80"/>
      <c r="BD1011" s="69"/>
      <c r="BE1011" s="69"/>
      <c r="BF1011" s="80"/>
      <c r="BG1011" s="80"/>
      <c r="BH1011" s="69"/>
      <c r="BI1011" s="69"/>
      <c r="BJ1011" s="80"/>
      <c r="BK1011" s="80"/>
      <c r="BL1011" s="69"/>
      <c r="BM1011" s="69"/>
      <c r="BN1011" s="80"/>
      <c r="BO1011" s="80"/>
      <c r="BP1011" s="69"/>
      <c r="BQ1011" s="69"/>
      <c r="BR1011" s="80"/>
      <c r="BS1011" s="80"/>
      <c r="BT1011" s="69"/>
      <c r="BU1011" s="69"/>
      <c r="BV1011" s="80"/>
      <c r="BW1011" s="80"/>
      <c r="BX1011" s="69"/>
      <c r="BY1011" s="69"/>
      <c r="BZ1011" s="80"/>
      <c r="CA1011" s="80"/>
      <c r="CB1011" s="69"/>
      <c r="CC1011" s="69"/>
      <c r="CD1011" s="80"/>
      <c r="CE1011" s="80"/>
      <c r="CF1011" s="69"/>
      <c r="CG1011" s="69"/>
      <c r="CH1011" s="69"/>
      <c r="CI1011" s="69"/>
      <c r="CJ1011" s="69"/>
      <c r="CK1011" s="69"/>
      <c r="CL1011" s="68"/>
      <c r="CM1011" s="67"/>
      <c r="CN1011" s="67"/>
      <c r="CO1011" s="68"/>
      <c r="CP1011" s="68"/>
      <c r="CQ1011" s="67"/>
      <c r="CR1011" s="67"/>
      <c r="CS1011" s="69"/>
      <c r="CT1011" s="81"/>
      <c r="CU1011" s="69"/>
      <c r="CV1011" s="69"/>
      <c r="CW1011" s="69"/>
      <c r="CX1011" s="69"/>
      <c r="CY1011" s="69"/>
      <c r="CZ1011" s="69"/>
      <c r="DA1011" s="69"/>
    </row>
    <row r="1012" spans="2:105">
      <c r="B1012" s="67"/>
      <c r="C1012" s="67"/>
      <c r="D1012" s="67"/>
      <c r="E1012" s="69"/>
      <c r="F1012" s="68"/>
      <c r="G1012" s="67"/>
      <c r="H1012" s="69"/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  <c r="AC1012" s="80"/>
      <c r="AD1012" s="80"/>
      <c r="AE1012" s="69"/>
      <c r="AF1012" s="69"/>
      <c r="AG1012" s="69"/>
      <c r="AH1012" s="80"/>
      <c r="AI1012" s="80"/>
      <c r="AJ1012" s="69"/>
      <c r="AK1012" s="69"/>
      <c r="AL1012" s="80"/>
      <c r="AM1012" s="80"/>
      <c r="AN1012" s="69"/>
      <c r="AO1012" s="69"/>
      <c r="AP1012" s="80"/>
      <c r="AQ1012" s="80"/>
      <c r="AR1012" s="69"/>
      <c r="AS1012" s="69"/>
      <c r="AT1012" s="80"/>
      <c r="AU1012" s="80"/>
      <c r="AV1012" s="69"/>
      <c r="AW1012" s="69"/>
      <c r="AX1012" s="80"/>
      <c r="AY1012" s="80"/>
      <c r="AZ1012" s="69"/>
      <c r="BA1012" s="69"/>
      <c r="BB1012" s="80"/>
      <c r="BC1012" s="80"/>
      <c r="BD1012" s="69"/>
      <c r="BE1012" s="69"/>
      <c r="BF1012" s="80"/>
      <c r="BG1012" s="80"/>
      <c r="BH1012" s="69"/>
      <c r="BI1012" s="69"/>
      <c r="BJ1012" s="80"/>
      <c r="BK1012" s="80"/>
      <c r="BL1012" s="69"/>
      <c r="BM1012" s="69"/>
      <c r="BN1012" s="80"/>
      <c r="BO1012" s="80"/>
      <c r="BP1012" s="69"/>
      <c r="BQ1012" s="69"/>
      <c r="BR1012" s="80"/>
      <c r="BS1012" s="80"/>
      <c r="BT1012" s="69"/>
      <c r="BU1012" s="69"/>
      <c r="BV1012" s="80"/>
      <c r="BW1012" s="80"/>
      <c r="BX1012" s="69"/>
      <c r="BY1012" s="69"/>
      <c r="BZ1012" s="80"/>
      <c r="CA1012" s="80"/>
      <c r="CB1012" s="69"/>
      <c r="CC1012" s="69"/>
      <c r="CD1012" s="80"/>
      <c r="CE1012" s="80"/>
      <c r="CF1012" s="69"/>
      <c r="CG1012" s="69"/>
      <c r="CH1012" s="69"/>
      <c r="CI1012" s="69"/>
      <c r="CJ1012" s="69"/>
      <c r="CK1012" s="69"/>
      <c r="CL1012" s="68"/>
      <c r="CM1012" s="67"/>
      <c r="CN1012" s="67"/>
      <c r="CO1012" s="68"/>
      <c r="CP1012" s="68"/>
      <c r="CQ1012" s="67"/>
      <c r="CR1012" s="67"/>
      <c r="CS1012" s="69"/>
      <c r="CT1012" s="81"/>
      <c r="CU1012" s="69"/>
      <c r="CV1012" s="69"/>
      <c r="CW1012" s="69"/>
      <c r="CX1012" s="69"/>
      <c r="CY1012" s="69"/>
      <c r="CZ1012" s="69"/>
      <c r="DA1012" s="69"/>
    </row>
    <row r="1013" spans="2:105">
      <c r="B1013" s="67"/>
      <c r="C1013" s="67"/>
      <c r="D1013" s="67"/>
      <c r="E1013" s="69"/>
      <c r="F1013" s="68"/>
      <c r="G1013" s="67"/>
      <c r="H1013" s="69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  <c r="AC1013" s="80"/>
      <c r="AD1013" s="80"/>
      <c r="AE1013" s="69"/>
      <c r="AF1013" s="69"/>
      <c r="AG1013" s="69"/>
      <c r="AH1013" s="80"/>
      <c r="AI1013" s="80"/>
      <c r="AJ1013" s="69"/>
      <c r="AK1013" s="69"/>
      <c r="AL1013" s="80"/>
      <c r="AM1013" s="80"/>
      <c r="AN1013" s="69"/>
      <c r="AO1013" s="69"/>
      <c r="AP1013" s="80"/>
      <c r="AQ1013" s="80"/>
      <c r="AR1013" s="69"/>
      <c r="AS1013" s="69"/>
      <c r="AT1013" s="80"/>
      <c r="AU1013" s="80"/>
      <c r="AV1013" s="69"/>
      <c r="AW1013" s="69"/>
      <c r="AX1013" s="80"/>
      <c r="AY1013" s="80"/>
      <c r="AZ1013" s="69"/>
      <c r="BA1013" s="69"/>
      <c r="BB1013" s="80"/>
      <c r="BC1013" s="80"/>
      <c r="BD1013" s="69"/>
      <c r="BE1013" s="69"/>
      <c r="BF1013" s="80"/>
      <c r="BG1013" s="80"/>
      <c r="BH1013" s="69"/>
      <c r="BI1013" s="69"/>
      <c r="BJ1013" s="80"/>
      <c r="BK1013" s="80"/>
      <c r="BL1013" s="69"/>
      <c r="BM1013" s="69"/>
      <c r="BN1013" s="80"/>
      <c r="BO1013" s="80"/>
      <c r="BP1013" s="69"/>
      <c r="BQ1013" s="69"/>
      <c r="BR1013" s="80"/>
      <c r="BS1013" s="80"/>
      <c r="BT1013" s="69"/>
      <c r="BU1013" s="69"/>
      <c r="BV1013" s="80"/>
      <c r="BW1013" s="80"/>
      <c r="BX1013" s="69"/>
      <c r="BY1013" s="69"/>
      <c r="BZ1013" s="80"/>
      <c r="CA1013" s="80"/>
      <c r="CB1013" s="69"/>
      <c r="CC1013" s="69"/>
      <c r="CD1013" s="80"/>
      <c r="CE1013" s="80"/>
      <c r="CF1013" s="69"/>
      <c r="CG1013" s="69"/>
      <c r="CH1013" s="69"/>
      <c r="CI1013" s="69"/>
      <c r="CJ1013" s="69"/>
      <c r="CK1013" s="69"/>
      <c r="CL1013" s="68"/>
      <c r="CM1013" s="67"/>
      <c r="CN1013" s="67"/>
      <c r="CO1013" s="68"/>
      <c r="CP1013" s="68"/>
      <c r="CQ1013" s="67"/>
      <c r="CR1013" s="67"/>
      <c r="CS1013" s="69"/>
      <c r="CT1013" s="81"/>
      <c r="CU1013" s="69"/>
      <c r="CV1013" s="69"/>
      <c r="CW1013" s="69"/>
      <c r="CX1013" s="69"/>
      <c r="CY1013" s="69"/>
      <c r="CZ1013" s="69"/>
      <c r="DA1013" s="69"/>
    </row>
    <row r="1014" spans="2:105">
      <c r="B1014" s="67"/>
      <c r="C1014" s="67"/>
      <c r="D1014" s="67"/>
      <c r="E1014" s="69"/>
      <c r="F1014" s="68"/>
      <c r="G1014" s="67"/>
      <c r="H1014" s="69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  <c r="AC1014" s="80"/>
      <c r="AD1014" s="80"/>
      <c r="AE1014" s="69"/>
      <c r="AF1014" s="69"/>
      <c r="AG1014" s="69"/>
      <c r="AH1014" s="80"/>
      <c r="AI1014" s="80"/>
      <c r="AJ1014" s="69"/>
      <c r="AK1014" s="69"/>
      <c r="AL1014" s="80"/>
      <c r="AM1014" s="80"/>
      <c r="AN1014" s="69"/>
      <c r="AO1014" s="69"/>
      <c r="AP1014" s="80"/>
      <c r="AQ1014" s="80"/>
      <c r="AR1014" s="69"/>
      <c r="AS1014" s="69"/>
      <c r="AT1014" s="80"/>
      <c r="AU1014" s="80"/>
      <c r="AV1014" s="69"/>
      <c r="AW1014" s="69"/>
      <c r="AX1014" s="80"/>
      <c r="AY1014" s="80"/>
      <c r="AZ1014" s="69"/>
      <c r="BA1014" s="69"/>
      <c r="BB1014" s="80"/>
      <c r="BC1014" s="80"/>
      <c r="BD1014" s="69"/>
      <c r="BE1014" s="69"/>
      <c r="BF1014" s="80"/>
      <c r="BG1014" s="80"/>
      <c r="BH1014" s="69"/>
      <c r="BI1014" s="69"/>
      <c r="BJ1014" s="80"/>
      <c r="BK1014" s="80"/>
      <c r="BL1014" s="69"/>
      <c r="BM1014" s="69"/>
      <c r="BN1014" s="80"/>
      <c r="BO1014" s="80"/>
      <c r="BP1014" s="69"/>
      <c r="BQ1014" s="69"/>
      <c r="BR1014" s="80"/>
      <c r="BS1014" s="80"/>
      <c r="BT1014" s="69"/>
      <c r="BU1014" s="69"/>
      <c r="BV1014" s="80"/>
      <c r="BW1014" s="80"/>
      <c r="BX1014" s="69"/>
      <c r="BY1014" s="69"/>
      <c r="BZ1014" s="80"/>
      <c r="CA1014" s="80"/>
      <c r="CB1014" s="69"/>
      <c r="CC1014" s="69"/>
      <c r="CD1014" s="80"/>
      <c r="CE1014" s="80"/>
      <c r="CF1014" s="69"/>
      <c r="CG1014" s="69"/>
      <c r="CH1014" s="69"/>
      <c r="CI1014" s="69"/>
      <c r="CJ1014" s="69"/>
      <c r="CK1014" s="69"/>
      <c r="CL1014" s="68"/>
      <c r="CM1014" s="67"/>
      <c r="CN1014" s="67"/>
      <c r="CO1014" s="68"/>
      <c r="CP1014" s="68"/>
      <c r="CQ1014" s="67"/>
      <c r="CR1014" s="67"/>
      <c r="CS1014" s="69"/>
      <c r="CT1014" s="81"/>
      <c r="CU1014" s="69"/>
      <c r="CV1014" s="69"/>
      <c r="CW1014" s="69"/>
      <c r="CX1014" s="69"/>
      <c r="CY1014" s="69"/>
      <c r="CZ1014" s="69"/>
      <c r="DA1014" s="69"/>
    </row>
    <row r="1015" spans="2:105">
      <c r="B1015" s="67"/>
      <c r="C1015" s="67"/>
      <c r="D1015" s="67"/>
      <c r="E1015" s="69"/>
      <c r="F1015" s="68"/>
      <c r="G1015" s="67"/>
      <c r="H1015" s="69"/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  <c r="AC1015" s="80"/>
      <c r="AD1015" s="80"/>
      <c r="AE1015" s="69"/>
      <c r="AF1015" s="69"/>
      <c r="AG1015" s="69"/>
      <c r="AH1015" s="80"/>
      <c r="AI1015" s="80"/>
      <c r="AJ1015" s="69"/>
      <c r="AK1015" s="69"/>
      <c r="AL1015" s="80"/>
      <c r="AM1015" s="80"/>
      <c r="AN1015" s="69"/>
      <c r="AO1015" s="69"/>
      <c r="AP1015" s="80"/>
      <c r="AQ1015" s="80"/>
      <c r="AR1015" s="69"/>
      <c r="AS1015" s="69"/>
      <c r="AT1015" s="80"/>
      <c r="AU1015" s="80"/>
      <c r="AV1015" s="69"/>
      <c r="AW1015" s="69"/>
      <c r="AX1015" s="80"/>
      <c r="AY1015" s="80"/>
      <c r="AZ1015" s="69"/>
      <c r="BA1015" s="69"/>
      <c r="BB1015" s="80"/>
      <c r="BC1015" s="80"/>
      <c r="BD1015" s="69"/>
      <c r="BE1015" s="69"/>
      <c r="BF1015" s="80"/>
      <c r="BG1015" s="80"/>
      <c r="BH1015" s="69"/>
      <c r="BI1015" s="69"/>
      <c r="BJ1015" s="80"/>
      <c r="BK1015" s="80"/>
      <c r="BL1015" s="69"/>
      <c r="BM1015" s="69"/>
      <c r="BN1015" s="80"/>
      <c r="BO1015" s="80"/>
      <c r="BP1015" s="69"/>
      <c r="BQ1015" s="69"/>
      <c r="BR1015" s="80"/>
      <c r="BS1015" s="80"/>
      <c r="BT1015" s="69"/>
      <c r="BU1015" s="69"/>
      <c r="BV1015" s="80"/>
      <c r="BW1015" s="80"/>
      <c r="BX1015" s="69"/>
      <c r="BY1015" s="69"/>
      <c r="BZ1015" s="80"/>
      <c r="CA1015" s="80"/>
      <c r="CB1015" s="69"/>
      <c r="CC1015" s="69"/>
      <c r="CD1015" s="80"/>
      <c r="CE1015" s="80"/>
      <c r="CF1015" s="69"/>
      <c r="CG1015" s="69"/>
      <c r="CH1015" s="69"/>
      <c r="CI1015" s="69"/>
      <c r="CJ1015" s="69"/>
      <c r="CK1015" s="69"/>
      <c r="CL1015" s="68"/>
      <c r="CM1015" s="67"/>
      <c r="CN1015" s="67"/>
      <c r="CO1015" s="68"/>
      <c r="CP1015" s="68"/>
      <c r="CQ1015" s="67"/>
      <c r="CR1015" s="67"/>
      <c r="CS1015" s="69"/>
      <c r="CT1015" s="81"/>
      <c r="CU1015" s="69"/>
      <c r="CV1015" s="69"/>
      <c r="CW1015" s="69"/>
      <c r="CX1015" s="69"/>
      <c r="CY1015" s="69"/>
      <c r="CZ1015" s="69"/>
      <c r="DA1015" s="69"/>
    </row>
    <row r="1016" spans="2:105">
      <c r="B1016" s="67"/>
      <c r="C1016" s="67"/>
      <c r="D1016" s="67"/>
      <c r="E1016" s="69"/>
      <c r="F1016" s="68"/>
      <c r="G1016" s="67"/>
      <c r="H1016" s="69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  <c r="AC1016" s="80"/>
      <c r="AD1016" s="80"/>
      <c r="AE1016" s="69"/>
      <c r="AF1016" s="69"/>
      <c r="AG1016" s="69"/>
      <c r="AH1016" s="80"/>
      <c r="AI1016" s="80"/>
      <c r="AJ1016" s="69"/>
      <c r="AK1016" s="69"/>
      <c r="AL1016" s="80"/>
      <c r="AM1016" s="80"/>
      <c r="AN1016" s="69"/>
      <c r="AO1016" s="69"/>
      <c r="AP1016" s="80"/>
      <c r="AQ1016" s="80"/>
      <c r="AR1016" s="69"/>
      <c r="AS1016" s="69"/>
      <c r="AT1016" s="80"/>
      <c r="AU1016" s="80"/>
      <c r="AV1016" s="69"/>
      <c r="AW1016" s="69"/>
      <c r="AX1016" s="80"/>
      <c r="AY1016" s="80"/>
      <c r="AZ1016" s="69"/>
      <c r="BA1016" s="69"/>
      <c r="BB1016" s="80"/>
      <c r="BC1016" s="80"/>
      <c r="BD1016" s="69"/>
      <c r="BE1016" s="69"/>
      <c r="BF1016" s="80"/>
      <c r="BG1016" s="80"/>
      <c r="BH1016" s="69"/>
      <c r="BI1016" s="69"/>
      <c r="BJ1016" s="80"/>
      <c r="BK1016" s="80"/>
      <c r="BL1016" s="69"/>
      <c r="BM1016" s="69"/>
      <c r="BN1016" s="80"/>
      <c r="BO1016" s="80"/>
      <c r="BP1016" s="69"/>
      <c r="BQ1016" s="69"/>
      <c r="BR1016" s="80"/>
      <c r="BS1016" s="80"/>
      <c r="BT1016" s="69"/>
      <c r="BU1016" s="69"/>
      <c r="BV1016" s="80"/>
      <c r="BW1016" s="80"/>
      <c r="BX1016" s="69"/>
      <c r="BY1016" s="69"/>
      <c r="BZ1016" s="80"/>
      <c r="CA1016" s="80"/>
      <c r="CB1016" s="69"/>
      <c r="CC1016" s="69"/>
      <c r="CD1016" s="80"/>
      <c r="CE1016" s="80"/>
      <c r="CF1016" s="69"/>
      <c r="CG1016" s="69"/>
      <c r="CH1016" s="69"/>
      <c r="CI1016" s="69"/>
      <c r="CJ1016" s="69"/>
      <c r="CK1016" s="69"/>
      <c r="CL1016" s="68"/>
      <c r="CM1016" s="67"/>
      <c r="CN1016" s="67"/>
      <c r="CO1016" s="68"/>
      <c r="CP1016" s="68"/>
      <c r="CQ1016" s="67"/>
      <c r="CR1016" s="67"/>
      <c r="CS1016" s="69"/>
      <c r="CT1016" s="81"/>
      <c r="CU1016" s="69"/>
      <c r="CV1016" s="69"/>
      <c r="CW1016" s="69"/>
      <c r="CX1016" s="69"/>
      <c r="CY1016" s="69"/>
      <c r="CZ1016" s="69"/>
      <c r="DA1016" s="69"/>
    </row>
    <row r="1017" spans="2:105">
      <c r="B1017" s="67"/>
      <c r="C1017" s="67"/>
      <c r="D1017" s="67"/>
      <c r="E1017" s="69"/>
      <c r="F1017" s="68"/>
      <c r="G1017" s="67"/>
      <c r="H1017" s="69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  <c r="AC1017" s="80"/>
      <c r="AD1017" s="80"/>
      <c r="AE1017" s="69"/>
      <c r="AF1017" s="69"/>
      <c r="AG1017" s="69"/>
      <c r="AH1017" s="80"/>
      <c r="AI1017" s="80"/>
      <c r="AJ1017" s="69"/>
      <c r="AK1017" s="69"/>
      <c r="AL1017" s="80"/>
      <c r="AM1017" s="80"/>
      <c r="AN1017" s="69"/>
      <c r="AO1017" s="69"/>
      <c r="AP1017" s="80"/>
      <c r="AQ1017" s="80"/>
      <c r="AR1017" s="69"/>
      <c r="AS1017" s="69"/>
      <c r="AT1017" s="80"/>
      <c r="AU1017" s="80"/>
      <c r="AV1017" s="69"/>
      <c r="AW1017" s="69"/>
      <c r="AX1017" s="80"/>
      <c r="AY1017" s="80"/>
      <c r="AZ1017" s="69"/>
      <c r="BA1017" s="69"/>
      <c r="BB1017" s="80"/>
      <c r="BC1017" s="80"/>
      <c r="BD1017" s="69"/>
      <c r="BE1017" s="69"/>
      <c r="BF1017" s="80"/>
      <c r="BG1017" s="80"/>
      <c r="BH1017" s="69"/>
      <c r="BI1017" s="69"/>
      <c r="BJ1017" s="80"/>
      <c r="BK1017" s="80"/>
      <c r="BL1017" s="69"/>
      <c r="BM1017" s="69"/>
      <c r="BN1017" s="80"/>
      <c r="BO1017" s="80"/>
      <c r="BP1017" s="69"/>
      <c r="BQ1017" s="69"/>
      <c r="BR1017" s="80"/>
      <c r="BS1017" s="80"/>
      <c r="BT1017" s="69"/>
      <c r="BU1017" s="69"/>
      <c r="BV1017" s="80"/>
      <c r="BW1017" s="80"/>
      <c r="BX1017" s="69"/>
      <c r="BY1017" s="69"/>
      <c r="BZ1017" s="80"/>
      <c r="CA1017" s="80"/>
      <c r="CB1017" s="69"/>
      <c r="CC1017" s="69"/>
      <c r="CD1017" s="80"/>
      <c r="CE1017" s="80"/>
      <c r="CF1017" s="69"/>
      <c r="CG1017" s="69"/>
      <c r="CH1017" s="69"/>
      <c r="CI1017" s="69"/>
      <c r="CJ1017" s="69"/>
      <c r="CK1017" s="69"/>
      <c r="CL1017" s="68"/>
      <c r="CM1017" s="67"/>
      <c r="CN1017" s="67"/>
      <c r="CO1017" s="68"/>
      <c r="CP1017" s="68"/>
      <c r="CQ1017" s="67"/>
      <c r="CR1017" s="67"/>
      <c r="CS1017" s="69"/>
      <c r="CT1017" s="81"/>
      <c r="CU1017" s="69"/>
      <c r="CV1017" s="69"/>
      <c r="CW1017" s="69"/>
      <c r="CX1017" s="69"/>
      <c r="CY1017" s="69"/>
      <c r="CZ1017" s="69"/>
      <c r="DA1017" s="69"/>
    </row>
    <row r="1018" spans="2:105">
      <c r="B1018" s="67"/>
      <c r="C1018" s="67"/>
      <c r="D1018" s="67"/>
      <c r="E1018" s="69"/>
      <c r="F1018" s="68"/>
      <c r="G1018" s="67"/>
      <c r="H1018" s="69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  <c r="AC1018" s="80"/>
      <c r="AD1018" s="80"/>
      <c r="AE1018" s="69"/>
      <c r="AF1018" s="69"/>
      <c r="AG1018" s="69"/>
      <c r="AH1018" s="80"/>
      <c r="AI1018" s="80"/>
      <c r="AJ1018" s="69"/>
      <c r="AK1018" s="69"/>
      <c r="AL1018" s="80"/>
      <c r="AM1018" s="80"/>
      <c r="AN1018" s="69"/>
      <c r="AO1018" s="69"/>
      <c r="AP1018" s="80"/>
      <c r="AQ1018" s="80"/>
      <c r="AR1018" s="69"/>
      <c r="AS1018" s="69"/>
      <c r="AT1018" s="80"/>
      <c r="AU1018" s="80"/>
      <c r="AV1018" s="69"/>
      <c r="AW1018" s="69"/>
      <c r="AX1018" s="80"/>
      <c r="AY1018" s="80"/>
      <c r="AZ1018" s="69"/>
      <c r="BA1018" s="69"/>
      <c r="BB1018" s="80"/>
      <c r="BC1018" s="80"/>
      <c r="BD1018" s="69"/>
      <c r="BE1018" s="69"/>
      <c r="BF1018" s="80"/>
      <c r="BG1018" s="80"/>
      <c r="BH1018" s="69"/>
      <c r="BI1018" s="69"/>
      <c r="BJ1018" s="80"/>
      <c r="BK1018" s="80"/>
      <c r="BL1018" s="69"/>
      <c r="BM1018" s="69"/>
      <c r="BN1018" s="80"/>
      <c r="BO1018" s="80"/>
      <c r="BP1018" s="69"/>
      <c r="BQ1018" s="69"/>
      <c r="BR1018" s="80"/>
      <c r="BS1018" s="80"/>
      <c r="BT1018" s="69"/>
      <c r="BU1018" s="69"/>
      <c r="BV1018" s="80"/>
      <c r="BW1018" s="80"/>
      <c r="BX1018" s="69"/>
      <c r="BY1018" s="69"/>
      <c r="BZ1018" s="80"/>
      <c r="CA1018" s="80"/>
      <c r="CB1018" s="69"/>
      <c r="CC1018" s="69"/>
      <c r="CD1018" s="80"/>
      <c r="CE1018" s="80"/>
      <c r="CF1018" s="69"/>
      <c r="CG1018" s="69"/>
      <c r="CH1018" s="69"/>
      <c r="CI1018" s="69"/>
      <c r="CJ1018" s="69"/>
      <c r="CK1018" s="69"/>
      <c r="CL1018" s="68"/>
      <c r="CM1018" s="67"/>
      <c r="CN1018" s="67"/>
      <c r="CO1018" s="68"/>
      <c r="CP1018" s="68"/>
      <c r="CQ1018" s="67"/>
      <c r="CR1018" s="67"/>
      <c r="CS1018" s="69"/>
      <c r="CT1018" s="81"/>
      <c r="CU1018" s="69"/>
      <c r="CV1018" s="69"/>
      <c r="CW1018" s="69"/>
      <c r="CX1018" s="69"/>
      <c r="CY1018" s="69"/>
      <c r="CZ1018" s="69"/>
      <c r="DA1018" s="69"/>
    </row>
    <row r="1019" spans="2:105">
      <c r="B1019" s="67"/>
      <c r="C1019" s="67"/>
      <c r="D1019" s="67"/>
      <c r="E1019" s="69"/>
      <c r="F1019" s="68"/>
      <c r="G1019" s="67"/>
      <c r="H1019" s="69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  <c r="AC1019" s="80"/>
      <c r="AD1019" s="80"/>
      <c r="AE1019" s="69"/>
      <c r="AF1019" s="69"/>
      <c r="AG1019" s="69"/>
      <c r="AH1019" s="80"/>
      <c r="AI1019" s="80"/>
      <c r="AJ1019" s="69"/>
      <c r="AK1019" s="69"/>
      <c r="AL1019" s="80"/>
      <c r="AM1019" s="80"/>
      <c r="AN1019" s="69"/>
      <c r="AO1019" s="69"/>
      <c r="AP1019" s="80"/>
      <c r="AQ1019" s="80"/>
      <c r="AR1019" s="69"/>
      <c r="AS1019" s="69"/>
      <c r="AT1019" s="80"/>
      <c r="AU1019" s="80"/>
      <c r="AV1019" s="69"/>
      <c r="AW1019" s="69"/>
      <c r="AX1019" s="80"/>
      <c r="AY1019" s="80"/>
      <c r="AZ1019" s="69"/>
      <c r="BA1019" s="69"/>
      <c r="BB1019" s="80"/>
      <c r="BC1019" s="80"/>
      <c r="BD1019" s="69"/>
      <c r="BE1019" s="69"/>
      <c r="BF1019" s="80"/>
      <c r="BG1019" s="80"/>
      <c r="BH1019" s="69"/>
      <c r="BI1019" s="69"/>
      <c r="BJ1019" s="80"/>
      <c r="BK1019" s="80"/>
      <c r="BL1019" s="69"/>
      <c r="BM1019" s="69"/>
      <c r="BN1019" s="80"/>
      <c r="BO1019" s="80"/>
      <c r="BP1019" s="69"/>
      <c r="BQ1019" s="69"/>
      <c r="BR1019" s="80"/>
      <c r="BS1019" s="80"/>
      <c r="BT1019" s="69"/>
      <c r="BU1019" s="69"/>
      <c r="BV1019" s="80"/>
      <c r="BW1019" s="80"/>
      <c r="BX1019" s="69"/>
      <c r="BY1019" s="69"/>
      <c r="BZ1019" s="80"/>
      <c r="CA1019" s="80"/>
      <c r="CB1019" s="69"/>
      <c r="CC1019" s="69"/>
      <c r="CD1019" s="80"/>
      <c r="CE1019" s="80"/>
      <c r="CF1019" s="69"/>
      <c r="CG1019" s="69"/>
      <c r="CH1019" s="69"/>
      <c r="CI1019" s="69"/>
      <c r="CJ1019" s="69"/>
      <c r="CK1019" s="69"/>
      <c r="CL1019" s="68"/>
      <c r="CM1019" s="67"/>
      <c r="CN1019" s="67"/>
      <c r="CO1019" s="68"/>
      <c r="CP1019" s="68"/>
      <c r="CQ1019" s="67"/>
      <c r="CR1019" s="67"/>
      <c r="CS1019" s="69"/>
      <c r="CT1019" s="81"/>
      <c r="CU1019" s="69"/>
      <c r="CV1019" s="69"/>
      <c r="CW1019" s="69"/>
      <c r="CX1019" s="69"/>
      <c r="CY1019" s="69"/>
      <c r="CZ1019" s="69"/>
      <c r="DA1019" s="69"/>
    </row>
    <row r="1020" spans="2:105">
      <c r="B1020" s="67"/>
      <c r="C1020" s="67"/>
      <c r="D1020" s="67"/>
      <c r="E1020" s="69"/>
      <c r="F1020" s="68"/>
      <c r="G1020" s="67"/>
      <c r="H1020" s="69"/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  <c r="AC1020" s="80"/>
      <c r="AD1020" s="80"/>
      <c r="AE1020" s="69"/>
      <c r="AF1020" s="69"/>
      <c r="AG1020" s="69"/>
      <c r="AH1020" s="80"/>
      <c r="AI1020" s="80"/>
      <c r="AJ1020" s="69"/>
      <c r="AK1020" s="69"/>
      <c r="AL1020" s="80"/>
      <c r="AM1020" s="80"/>
      <c r="AN1020" s="69"/>
      <c r="AO1020" s="69"/>
      <c r="AP1020" s="80"/>
      <c r="AQ1020" s="80"/>
      <c r="AR1020" s="69"/>
      <c r="AS1020" s="69"/>
      <c r="AT1020" s="80"/>
      <c r="AU1020" s="80"/>
      <c r="AV1020" s="69"/>
      <c r="AW1020" s="69"/>
      <c r="AX1020" s="80"/>
      <c r="AY1020" s="80"/>
      <c r="AZ1020" s="69"/>
      <c r="BA1020" s="69"/>
      <c r="BB1020" s="80"/>
      <c r="BC1020" s="80"/>
      <c r="BD1020" s="69"/>
      <c r="BE1020" s="69"/>
      <c r="BF1020" s="80"/>
      <c r="BG1020" s="80"/>
      <c r="BH1020" s="69"/>
      <c r="BI1020" s="69"/>
      <c r="BJ1020" s="80"/>
      <c r="BK1020" s="80"/>
      <c r="BL1020" s="69"/>
      <c r="BM1020" s="69"/>
      <c r="BN1020" s="80"/>
      <c r="BO1020" s="80"/>
      <c r="BP1020" s="69"/>
      <c r="BQ1020" s="69"/>
      <c r="BR1020" s="80"/>
      <c r="BS1020" s="80"/>
      <c r="BT1020" s="69"/>
      <c r="BU1020" s="69"/>
      <c r="BV1020" s="80"/>
      <c r="BW1020" s="80"/>
      <c r="BX1020" s="69"/>
      <c r="BY1020" s="69"/>
      <c r="BZ1020" s="80"/>
      <c r="CA1020" s="80"/>
      <c r="CB1020" s="69"/>
      <c r="CC1020" s="69"/>
      <c r="CD1020" s="80"/>
      <c r="CE1020" s="80"/>
      <c r="CF1020" s="69"/>
      <c r="CG1020" s="69"/>
      <c r="CH1020" s="69"/>
      <c r="CI1020" s="69"/>
      <c r="CJ1020" s="69"/>
      <c r="CK1020" s="69"/>
      <c r="CL1020" s="68"/>
      <c r="CM1020" s="67"/>
      <c r="CN1020" s="67"/>
      <c r="CO1020" s="68"/>
      <c r="CP1020" s="68"/>
      <c r="CQ1020" s="67"/>
      <c r="CR1020" s="67"/>
      <c r="CS1020" s="69"/>
      <c r="CT1020" s="81"/>
      <c r="CU1020" s="69"/>
      <c r="CV1020" s="69"/>
      <c r="CW1020" s="69"/>
      <c r="CX1020" s="69"/>
      <c r="CY1020" s="69"/>
      <c r="CZ1020" s="69"/>
      <c r="DA1020" s="69"/>
    </row>
    <row r="1021" spans="2:105">
      <c r="B1021" s="67"/>
      <c r="C1021" s="67"/>
      <c r="D1021" s="67"/>
      <c r="E1021" s="69"/>
      <c r="F1021" s="68"/>
      <c r="G1021" s="67"/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  <c r="AC1021" s="80"/>
      <c r="AD1021" s="80"/>
      <c r="AE1021" s="69"/>
      <c r="AF1021" s="69"/>
      <c r="AG1021" s="69"/>
      <c r="AH1021" s="80"/>
      <c r="AI1021" s="80"/>
      <c r="AJ1021" s="69"/>
      <c r="AK1021" s="69"/>
      <c r="AL1021" s="80"/>
      <c r="AM1021" s="80"/>
      <c r="AN1021" s="69"/>
      <c r="AO1021" s="69"/>
      <c r="AP1021" s="80"/>
      <c r="AQ1021" s="80"/>
      <c r="AR1021" s="69"/>
      <c r="AS1021" s="69"/>
      <c r="AT1021" s="80"/>
      <c r="AU1021" s="80"/>
      <c r="AV1021" s="69"/>
      <c r="AW1021" s="69"/>
      <c r="AX1021" s="80"/>
      <c r="AY1021" s="80"/>
      <c r="AZ1021" s="69"/>
      <c r="BA1021" s="69"/>
      <c r="BB1021" s="80"/>
      <c r="BC1021" s="80"/>
      <c r="BD1021" s="69"/>
      <c r="BE1021" s="69"/>
      <c r="BF1021" s="80"/>
      <c r="BG1021" s="80"/>
      <c r="BH1021" s="69"/>
      <c r="BI1021" s="69"/>
      <c r="BJ1021" s="80"/>
      <c r="BK1021" s="80"/>
      <c r="BL1021" s="69"/>
      <c r="BM1021" s="69"/>
      <c r="BN1021" s="80"/>
      <c r="BO1021" s="80"/>
      <c r="BP1021" s="69"/>
      <c r="BQ1021" s="69"/>
      <c r="BR1021" s="80"/>
      <c r="BS1021" s="80"/>
      <c r="BT1021" s="69"/>
      <c r="BU1021" s="69"/>
      <c r="BV1021" s="80"/>
      <c r="BW1021" s="80"/>
      <c r="BX1021" s="69"/>
      <c r="BY1021" s="69"/>
      <c r="BZ1021" s="80"/>
      <c r="CA1021" s="80"/>
      <c r="CB1021" s="69"/>
      <c r="CC1021" s="69"/>
      <c r="CD1021" s="80"/>
      <c r="CE1021" s="80"/>
      <c r="CF1021" s="69"/>
      <c r="CG1021" s="69"/>
      <c r="CH1021" s="69"/>
      <c r="CI1021" s="69"/>
      <c r="CJ1021" s="69"/>
      <c r="CK1021" s="69"/>
      <c r="CL1021" s="68"/>
      <c r="CM1021" s="67"/>
      <c r="CN1021" s="67"/>
      <c r="CO1021" s="68"/>
      <c r="CP1021" s="68"/>
      <c r="CQ1021" s="67"/>
      <c r="CR1021" s="67"/>
      <c r="CS1021" s="69"/>
      <c r="CT1021" s="81"/>
      <c r="CU1021" s="69"/>
      <c r="CV1021" s="69"/>
      <c r="CW1021" s="69"/>
      <c r="CX1021" s="69"/>
      <c r="CY1021" s="69"/>
      <c r="CZ1021" s="69"/>
      <c r="DA1021" s="69"/>
    </row>
    <row r="1022" spans="2:105">
      <c r="B1022" s="67"/>
      <c r="C1022" s="67"/>
      <c r="D1022" s="67"/>
      <c r="E1022" s="69"/>
      <c r="F1022" s="68"/>
      <c r="G1022" s="67"/>
      <c r="H1022" s="69"/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  <c r="AC1022" s="80"/>
      <c r="AD1022" s="80"/>
      <c r="AE1022" s="69"/>
      <c r="AF1022" s="69"/>
      <c r="AG1022" s="69"/>
      <c r="AH1022" s="80"/>
      <c r="AI1022" s="80"/>
      <c r="AJ1022" s="69"/>
      <c r="AK1022" s="69"/>
      <c r="AL1022" s="80"/>
      <c r="AM1022" s="80"/>
      <c r="AN1022" s="69"/>
      <c r="AO1022" s="69"/>
      <c r="AP1022" s="80"/>
      <c r="AQ1022" s="80"/>
      <c r="AR1022" s="69"/>
      <c r="AS1022" s="69"/>
      <c r="AT1022" s="80"/>
      <c r="AU1022" s="80"/>
      <c r="AV1022" s="69"/>
      <c r="AW1022" s="69"/>
      <c r="AX1022" s="80"/>
      <c r="AY1022" s="80"/>
      <c r="AZ1022" s="69"/>
      <c r="BA1022" s="69"/>
      <c r="BB1022" s="80"/>
      <c r="BC1022" s="80"/>
      <c r="BD1022" s="69"/>
      <c r="BE1022" s="69"/>
      <c r="BF1022" s="80"/>
      <c r="BG1022" s="80"/>
      <c r="BH1022" s="69"/>
      <c r="BI1022" s="69"/>
      <c r="BJ1022" s="80"/>
      <c r="BK1022" s="80"/>
      <c r="BL1022" s="69"/>
      <c r="BM1022" s="69"/>
      <c r="BN1022" s="80"/>
      <c r="BO1022" s="80"/>
      <c r="BP1022" s="69"/>
      <c r="BQ1022" s="69"/>
      <c r="BR1022" s="80"/>
      <c r="BS1022" s="80"/>
      <c r="BT1022" s="69"/>
      <c r="BU1022" s="69"/>
      <c r="BV1022" s="80"/>
      <c r="BW1022" s="80"/>
      <c r="BX1022" s="69"/>
      <c r="BY1022" s="69"/>
      <c r="BZ1022" s="80"/>
      <c r="CA1022" s="80"/>
      <c r="CB1022" s="69"/>
      <c r="CC1022" s="69"/>
      <c r="CD1022" s="80"/>
      <c r="CE1022" s="80"/>
      <c r="CF1022" s="69"/>
      <c r="CG1022" s="69"/>
      <c r="CH1022" s="69"/>
      <c r="CI1022" s="69"/>
      <c r="CJ1022" s="69"/>
      <c r="CK1022" s="69"/>
      <c r="CL1022" s="68"/>
      <c r="CM1022" s="67"/>
      <c r="CN1022" s="67"/>
      <c r="CO1022" s="68"/>
      <c r="CP1022" s="68"/>
      <c r="CQ1022" s="67"/>
      <c r="CR1022" s="67"/>
      <c r="CS1022" s="69"/>
      <c r="CT1022" s="81"/>
      <c r="CU1022" s="69"/>
      <c r="CV1022" s="69"/>
      <c r="CW1022" s="69"/>
      <c r="CX1022" s="69"/>
      <c r="CY1022" s="69"/>
      <c r="CZ1022" s="69"/>
      <c r="DA1022" s="69"/>
    </row>
    <row r="1023" spans="2:105">
      <c r="B1023" s="67"/>
      <c r="C1023" s="67"/>
      <c r="D1023" s="67"/>
      <c r="E1023" s="69"/>
      <c r="F1023" s="68"/>
      <c r="G1023" s="67"/>
      <c r="H1023" s="69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  <c r="AC1023" s="80"/>
      <c r="AD1023" s="80"/>
      <c r="AE1023" s="69"/>
      <c r="AF1023" s="69"/>
      <c r="AG1023" s="69"/>
      <c r="AH1023" s="80"/>
      <c r="AI1023" s="80"/>
      <c r="AJ1023" s="69"/>
      <c r="AK1023" s="69"/>
      <c r="AL1023" s="80"/>
      <c r="AM1023" s="80"/>
      <c r="AN1023" s="69"/>
      <c r="AO1023" s="69"/>
      <c r="AP1023" s="80"/>
      <c r="AQ1023" s="80"/>
      <c r="AR1023" s="69"/>
      <c r="AS1023" s="69"/>
      <c r="AT1023" s="80"/>
      <c r="AU1023" s="80"/>
      <c r="AV1023" s="69"/>
      <c r="AW1023" s="69"/>
      <c r="AX1023" s="80"/>
      <c r="AY1023" s="80"/>
      <c r="AZ1023" s="69"/>
      <c r="BA1023" s="69"/>
      <c r="BB1023" s="80"/>
      <c r="BC1023" s="80"/>
      <c r="BD1023" s="69"/>
      <c r="BE1023" s="69"/>
      <c r="BF1023" s="80"/>
      <c r="BG1023" s="80"/>
      <c r="BH1023" s="69"/>
      <c r="BI1023" s="69"/>
      <c r="BJ1023" s="80"/>
      <c r="BK1023" s="80"/>
      <c r="BL1023" s="69"/>
      <c r="BM1023" s="69"/>
      <c r="BN1023" s="80"/>
      <c r="BO1023" s="80"/>
      <c r="BP1023" s="69"/>
      <c r="BQ1023" s="69"/>
      <c r="BR1023" s="80"/>
      <c r="BS1023" s="80"/>
      <c r="BT1023" s="69"/>
      <c r="BU1023" s="69"/>
      <c r="BV1023" s="80"/>
      <c r="BW1023" s="80"/>
      <c r="BX1023" s="69"/>
      <c r="BY1023" s="69"/>
      <c r="BZ1023" s="80"/>
      <c r="CA1023" s="80"/>
      <c r="CB1023" s="69"/>
      <c r="CC1023" s="69"/>
      <c r="CD1023" s="80"/>
      <c r="CE1023" s="80"/>
      <c r="CF1023" s="69"/>
      <c r="CG1023" s="69"/>
      <c r="CH1023" s="69"/>
      <c r="CI1023" s="69"/>
      <c r="CJ1023" s="69"/>
      <c r="CK1023" s="69"/>
      <c r="CL1023" s="68"/>
      <c r="CM1023" s="67"/>
      <c r="CN1023" s="67"/>
      <c r="CO1023" s="68"/>
      <c r="CP1023" s="68"/>
      <c r="CQ1023" s="67"/>
      <c r="CR1023" s="67"/>
      <c r="CS1023" s="69"/>
      <c r="CT1023" s="81"/>
      <c r="CU1023" s="69"/>
      <c r="CV1023" s="69"/>
      <c r="CW1023" s="69"/>
      <c r="CX1023" s="69"/>
      <c r="CY1023" s="69"/>
      <c r="CZ1023" s="69"/>
      <c r="DA1023" s="69"/>
    </row>
    <row r="1024" spans="2:105">
      <c r="B1024" s="67"/>
      <c r="C1024" s="67"/>
      <c r="D1024" s="67"/>
      <c r="E1024" s="69"/>
      <c r="F1024" s="68"/>
      <c r="G1024" s="67"/>
      <c r="H1024" s="69"/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  <c r="AC1024" s="80"/>
      <c r="AD1024" s="80"/>
      <c r="AE1024" s="69"/>
      <c r="AF1024" s="69"/>
      <c r="AG1024" s="69"/>
      <c r="AH1024" s="80"/>
      <c r="AI1024" s="80"/>
      <c r="AJ1024" s="69"/>
      <c r="AK1024" s="69"/>
      <c r="AL1024" s="80"/>
      <c r="AM1024" s="80"/>
      <c r="AN1024" s="69"/>
      <c r="AO1024" s="69"/>
      <c r="AP1024" s="80"/>
      <c r="AQ1024" s="80"/>
      <c r="AR1024" s="69"/>
      <c r="AS1024" s="69"/>
      <c r="AT1024" s="80"/>
      <c r="AU1024" s="80"/>
      <c r="AV1024" s="69"/>
      <c r="AW1024" s="69"/>
      <c r="AX1024" s="80"/>
      <c r="AY1024" s="80"/>
      <c r="AZ1024" s="69"/>
      <c r="BA1024" s="69"/>
      <c r="BB1024" s="80"/>
      <c r="BC1024" s="80"/>
      <c r="BD1024" s="69"/>
      <c r="BE1024" s="69"/>
      <c r="BF1024" s="80"/>
      <c r="BG1024" s="80"/>
      <c r="BH1024" s="69"/>
      <c r="BI1024" s="69"/>
      <c r="BJ1024" s="80"/>
      <c r="BK1024" s="80"/>
      <c r="BL1024" s="69"/>
      <c r="BM1024" s="69"/>
      <c r="BN1024" s="80"/>
      <c r="BO1024" s="80"/>
      <c r="BP1024" s="69"/>
      <c r="BQ1024" s="69"/>
      <c r="BR1024" s="80"/>
      <c r="BS1024" s="80"/>
      <c r="BT1024" s="69"/>
      <c r="BU1024" s="69"/>
      <c r="BV1024" s="80"/>
      <c r="BW1024" s="80"/>
      <c r="BX1024" s="69"/>
      <c r="BY1024" s="69"/>
      <c r="BZ1024" s="80"/>
      <c r="CA1024" s="80"/>
      <c r="CB1024" s="69"/>
      <c r="CC1024" s="69"/>
      <c r="CD1024" s="80"/>
      <c r="CE1024" s="80"/>
      <c r="CF1024" s="69"/>
      <c r="CG1024" s="69"/>
      <c r="CH1024" s="69"/>
      <c r="CI1024" s="69"/>
      <c r="CJ1024" s="69"/>
      <c r="CK1024" s="69"/>
      <c r="CL1024" s="68"/>
      <c r="CM1024" s="67"/>
      <c r="CN1024" s="67"/>
      <c r="CO1024" s="68"/>
      <c r="CP1024" s="68"/>
      <c r="CQ1024" s="67"/>
      <c r="CR1024" s="67"/>
      <c r="CS1024" s="69"/>
      <c r="CT1024" s="81"/>
      <c r="CU1024" s="69"/>
      <c r="CV1024" s="69"/>
      <c r="CW1024" s="69"/>
      <c r="CX1024" s="69"/>
      <c r="CY1024" s="69"/>
      <c r="CZ1024" s="69"/>
      <c r="DA1024" s="69"/>
    </row>
    <row r="1025" spans="2:105">
      <c r="B1025" s="67"/>
      <c r="C1025" s="67"/>
      <c r="D1025" s="67"/>
      <c r="E1025" s="69"/>
      <c r="F1025" s="68"/>
      <c r="G1025" s="67"/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  <c r="AC1025" s="80"/>
      <c r="AD1025" s="80"/>
      <c r="AE1025" s="69"/>
      <c r="AF1025" s="69"/>
      <c r="AG1025" s="69"/>
      <c r="AH1025" s="80"/>
      <c r="AI1025" s="80"/>
      <c r="AJ1025" s="69"/>
      <c r="AK1025" s="69"/>
      <c r="AL1025" s="80"/>
      <c r="AM1025" s="80"/>
      <c r="AN1025" s="69"/>
      <c r="AO1025" s="69"/>
      <c r="AP1025" s="80"/>
      <c r="AQ1025" s="80"/>
      <c r="AR1025" s="69"/>
      <c r="AS1025" s="69"/>
      <c r="AT1025" s="80"/>
      <c r="AU1025" s="80"/>
      <c r="AV1025" s="69"/>
      <c r="AW1025" s="69"/>
      <c r="AX1025" s="80"/>
      <c r="AY1025" s="80"/>
      <c r="AZ1025" s="69"/>
      <c r="BA1025" s="69"/>
      <c r="BB1025" s="80"/>
      <c r="BC1025" s="80"/>
      <c r="BD1025" s="69"/>
      <c r="BE1025" s="69"/>
      <c r="BF1025" s="80"/>
      <c r="BG1025" s="80"/>
      <c r="BH1025" s="69"/>
      <c r="BI1025" s="69"/>
      <c r="BJ1025" s="80"/>
      <c r="BK1025" s="80"/>
      <c r="BL1025" s="69"/>
      <c r="BM1025" s="69"/>
      <c r="BN1025" s="80"/>
      <c r="BO1025" s="80"/>
      <c r="BP1025" s="69"/>
      <c r="BQ1025" s="69"/>
      <c r="BR1025" s="80"/>
      <c r="BS1025" s="80"/>
      <c r="BT1025" s="69"/>
      <c r="BU1025" s="69"/>
      <c r="BV1025" s="80"/>
      <c r="BW1025" s="80"/>
      <c r="BX1025" s="69"/>
      <c r="BY1025" s="69"/>
      <c r="BZ1025" s="80"/>
      <c r="CA1025" s="80"/>
      <c r="CB1025" s="69"/>
      <c r="CC1025" s="69"/>
      <c r="CD1025" s="80"/>
      <c r="CE1025" s="80"/>
      <c r="CF1025" s="69"/>
      <c r="CG1025" s="69"/>
      <c r="CH1025" s="69"/>
      <c r="CI1025" s="69"/>
      <c r="CJ1025" s="69"/>
      <c r="CK1025" s="69"/>
      <c r="CL1025" s="68"/>
      <c r="CM1025" s="67"/>
      <c r="CN1025" s="67"/>
      <c r="CO1025" s="68"/>
      <c r="CP1025" s="68"/>
      <c r="CQ1025" s="67"/>
      <c r="CR1025" s="67"/>
      <c r="CS1025" s="69"/>
      <c r="CT1025" s="81"/>
      <c r="CU1025" s="69"/>
      <c r="CV1025" s="69"/>
      <c r="CW1025" s="69"/>
      <c r="CX1025" s="69"/>
      <c r="CY1025" s="69"/>
      <c r="CZ1025" s="69"/>
      <c r="DA1025" s="69"/>
    </row>
    <row r="1026" spans="2:105">
      <c r="B1026" s="67"/>
      <c r="C1026" s="67"/>
      <c r="D1026" s="67"/>
      <c r="E1026" s="69"/>
      <c r="F1026" s="68"/>
      <c r="G1026" s="67"/>
      <c r="H1026" s="69"/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  <c r="AC1026" s="80"/>
      <c r="AD1026" s="80"/>
      <c r="AE1026" s="69"/>
      <c r="AF1026" s="69"/>
      <c r="AG1026" s="69"/>
      <c r="AH1026" s="80"/>
      <c r="AI1026" s="80"/>
      <c r="AJ1026" s="69"/>
      <c r="AK1026" s="69"/>
      <c r="AL1026" s="80"/>
      <c r="AM1026" s="80"/>
      <c r="AN1026" s="69"/>
      <c r="AO1026" s="69"/>
      <c r="AP1026" s="80"/>
      <c r="AQ1026" s="80"/>
      <c r="AR1026" s="69"/>
      <c r="AS1026" s="69"/>
      <c r="AT1026" s="80"/>
      <c r="AU1026" s="80"/>
      <c r="AV1026" s="69"/>
      <c r="AW1026" s="69"/>
      <c r="AX1026" s="80"/>
      <c r="AY1026" s="80"/>
      <c r="AZ1026" s="69"/>
      <c r="BA1026" s="69"/>
      <c r="BB1026" s="80"/>
      <c r="BC1026" s="80"/>
      <c r="BD1026" s="69"/>
      <c r="BE1026" s="69"/>
      <c r="BF1026" s="80"/>
      <c r="BG1026" s="80"/>
      <c r="BH1026" s="69"/>
      <c r="BI1026" s="69"/>
      <c r="BJ1026" s="80"/>
      <c r="BK1026" s="80"/>
      <c r="BL1026" s="69"/>
      <c r="BM1026" s="69"/>
      <c r="BN1026" s="80"/>
      <c r="BO1026" s="80"/>
      <c r="BP1026" s="69"/>
      <c r="BQ1026" s="69"/>
      <c r="BR1026" s="80"/>
      <c r="BS1026" s="80"/>
      <c r="BT1026" s="69"/>
      <c r="BU1026" s="69"/>
      <c r="BV1026" s="80"/>
      <c r="BW1026" s="80"/>
      <c r="BX1026" s="69"/>
      <c r="BY1026" s="69"/>
      <c r="BZ1026" s="80"/>
      <c r="CA1026" s="80"/>
      <c r="CB1026" s="69"/>
      <c r="CC1026" s="69"/>
      <c r="CD1026" s="80"/>
      <c r="CE1026" s="80"/>
      <c r="CF1026" s="69"/>
      <c r="CG1026" s="69"/>
      <c r="CH1026" s="69"/>
      <c r="CI1026" s="69"/>
      <c r="CJ1026" s="69"/>
      <c r="CK1026" s="69"/>
      <c r="CL1026" s="68"/>
      <c r="CM1026" s="67"/>
      <c r="CN1026" s="67"/>
      <c r="CO1026" s="68"/>
      <c r="CP1026" s="68"/>
      <c r="CQ1026" s="67"/>
      <c r="CR1026" s="67"/>
      <c r="CS1026" s="69"/>
      <c r="CT1026" s="81"/>
      <c r="CU1026" s="69"/>
      <c r="CV1026" s="69"/>
      <c r="CW1026" s="69"/>
      <c r="CX1026" s="69"/>
      <c r="CY1026" s="69"/>
      <c r="CZ1026" s="69"/>
      <c r="DA1026" s="69"/>
    </row>
    <row r="1027" spans="2:105">
      <c r="B1027" s="67"/>
      <c r="C1027" s="67"/>
      <c r="D1027" s="67"/>
      <c r="E1027" s="69"/>
      <c r="F1027" s="68"/>
      <c r="G1027" s="67"/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  <c r="AC1027" s="80"/>
      <c r="AD1027" s="80"/>
      <c r="AE1027" s="69"/>
      <c r="AF1027" s="69"/>
      <c r="AG1027" s="69"/>
      <c r="AH1027" s="80"/>
      <c r="AI1027" s="80"/>
      <c r="AJ1027" s="69"/>
      <c r="AK1027" s="69"/>
      <c r="AL1027" s="80"/>
      <c r="AM1027" s="80"/>
      <c r="AN1027" s="69"/>
      <c r="AO1027" s="69"/>
      <c r="AP1027" s="80"/>
      <c r="AQ1027" s="80"/>
      <c r="AR1027" s="69"/>
      <c r="AS1027" s="69"/>
      <c r="AT1027" s="80"/>
      <c r="AU1027" s="80"/>
      <c r="AV1027" s="69"/>
      <c r="AW1027" s="69"/>
      <c r="AX1027" s="80"/>
      <c r="AY1027" s="80"/>
      <c r="AZ1027" s="69"/>
      <c r="BA1027" s="69"/>
      <c r="BB1027" s="80"/>
      <c r="BC1027" s="80"/>
      <c r="BD1027" s="69"/>
      <c r="BE1027" s="69"/>
      <c r="BF1027" s="80"/>
      <c r="BG1027" s="80"/>
      <c r="BH1027" s="69"/>
      <c r="BI1027" s="69"/>
      <c r="BJ1027" s="80"/>
      <c r="BK1027" s="80"/>
      <c r="BL1027" s="69"/>
      <c r="BM1027" s="69"/>
      <c r="BN1027" s="80"/>
      <c r="BO1027" s="80"/>
      <c r="BP1027" s="69"/>
      <c r="BQ1027" s="69"/>
      <c r="BR1027" s="80"/>
      <c r="BS1027" s="80"/>
      <c r="BT1027" s="69"/>
      <c r="BU1027" s="69"/>
      <c r="BV1027" s="80"/>
      <c r="BW1027" s="80"/>
      <c r="BX1027" s="69"/>
      <c r="BY1027" s="69"/>
      <c r="BZ1027" s="80"/>
      <c r="CA1027" s="80"/>
      <c r="CB1027" s="69"/>
      <c r="CC1027" s="69"/>
      <c r="CD1027" s="80"/>
      <c r="CE1027" s="80"/>
      <c r="CF1027" s="69"/>
      <c r="CG1027" s="69"/>
      <c r="CH1027" s="69"/>
      <c r="CI1027" s="69"/>
      <c r="CJ1027" s="69"/>
      <c r="CK1027" s="69"/>
      <c r="CL1027" s="68"/>
      <c r="CM1027" s="67"/>
      <c r="CN1027" s="67"/>
      <c r="CO1027" s="68"/>
      <c r="CP1027" s="68"/>
      <c r="CQ1027" s="67"/>
      <c r="CR1027" s="67"/>
      <c r="CS1027" s="69"/>
      <c r="CT1027" s="81"/>
      <c r="CU1027" s="69"/>
      <c r="CV1027" s="69"/>
      <c r="CW1027" s="69"/>
      <c r="CX1027" s="69"/>
      <c r="CY1027" s="69"/>
      <c r="CZ1027" s="69"/>
      <c r="DA1027" s="69"/>
    </row>
    <row r="1028" spans="2:105">
      <c r="B1028" s="67"/>
      <c r="C1028" s="67"/>
      <c r="D1028" s="67"/>
      <c r="E1028" s="69"/>
      <c r="F1028" s="68"/>
      <c r="G1028" s="67"/>
      <c r="H1028" s="69"/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  <c r="AC1028" s="80"/>
      <c r="AD1028" s="80"/>
      <c r="AE1028" s="69"/>
      <c r="AF1028" s="69"/>
      <c r="AG1028" s="69"/>
      <c r="AH1028" s="80"/>
      <c r="AI1028" s="80"/>
      <c r="AJ1028" s="69"/>
      <c r="AK1028" s="69"/>
      <c r="AL1028" s="80"/>
      <c r="AM1028" s="80"/>
      <c r="AN1028" s="69"/>
      <c r="AO1028" s="69"/>
      <c r="AP1028" s="80"/>
      <c r="AQ1028" s="80"/>
      <c r="AR1028" s="69"/>
      <c r="AS1028" s="69"/>
      <c r="AT1028" s="80"/>
      <c r="AU1028" s="80"/>
      <c r="AV1028" s="69"/>
      <c r="AW1028" s="69"/>
      <c r="AX1028" s="80"/>
      <c r="AY1028" s="80"/>
      <c r="AZ1028" s="69"/>
      <c r="BA1028" s="69"/>
      <c r="BB1028" s="80"/>
      <c r="BC1028" s="80"/>
      <c r="BD1028" s="69"/>
      <c r="BE1028" s="69"/>
      <c r="BF1028" s="80"/>
      <c r="BG1028" s="80"/>
      <c r="BH1028" s="69"/>
      <c r="BI1028" s="69"/>
      <c r="BJ1028" s="80"/>
      <c r="BK1028" s="80"/>
      <c r="BL1028" s="69"/>
      <c r="BM1028" s="69"/>
      <c r="BN1028" s="80"/>
      <c r="BO1028" s="80"/>
      <c r="BP1028" s="69"/>
      <c r="BQ1028" s="69"/>
      <c r="BR1028" s="80"/>
      <c r="BS1028" s="80"/>
      <c r="BT1028" s="69"/>
      <c r="BU1028" s="69"/>
      <c r="BV1028" s="80"/>
      <c r="BW1028" s="80"/>
      <c r="BX1028" s="69"/>
      <c r="BY1028" s="69"/>
      <c r="BZ1028" s="80"/>
      <c r="CA1028" s="80"/>
      <c r="CB1028" s="69"/>
      <c r="CC1028" s="69"/>
      <c r="CD1028" s="80"/>
      <c r="CE1028" s="80"/>
      <c r="CF1028" s="69"/>
      <c r="CG1028" s="69"/>
      <c r="CH1028" s="69"/>
      <c r="CI1028" s="69"/>
      <c r="CJ1028" s="69"/>
      <c r="CK1028" s="69"/>
      <c r="CL1028" s="68"/>
      <c r="CM1028" s="67"/>
      <c r="CN1028" s="67"/>
      <c r="CO1028" s="68"/>
      <c r="CP1028" s="68"/>
      <c r="CQ1028" s="67"/>
      <c r="CR1028" s="67"/>
      <c r="CS1028" s="69"/>
      <c r="CT1028" s="81"/>
      <c r="CU1028" s="69"/>
      <c r="CV1028" s="69"/>
      <c r="CW1028" s="69"/>
      <c r="CX1028" s="69"/>
      <c r="CY1028" s="69"/>
      <c r="CZ1028" s="69"/>
      <c r="DA1028" s="69"/>
    </row>
    <row r="1029" spans="2:105">
      <c r="B1029" s="67"/>
      <c r="C1029" s="67"/>
      <c r="D1029" s="67"/>
      <c r="E1029" s="69"/>
      <c r="F1029" s="68"/>
      <c r="G1029" s="67"/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  <c r="AC1029" s="80"/>
      <c r="AD1029" s="80"/>
      <c r="AE1029" s="69"/>
      <c r="AF1029" s="69"/>
      <c r="AG1029" s="69"/>
      <c r="AH1029" s="80"/>
      <c r="AI1029" s="80"/>
      <c r="AJ1029" s="69"/>
      <c r="AK1029" s="69"/>
      <c r="AL1029" s="80"/>
      <c r="AM1029" s="80"/>
      <c r="AN1029" s="69"/>
      <c r="AO1029" s="69"/>
      <c r="AP1029" s="80"/>
      <c r="AQ1029" s="80"/>
      <c r="AR1029" s="69"/>
      <c r="AS1029" s="69"/>
      <c r="AT1029" s="80"/>
      <c r="AU1029" s="80"/>
      <c r="AV1029" s="69"/>
      <c r="AW1029" s="69"/>
      <c r="AX1029" s="80"/>
      <c r="AY1029" s="80"/>
      <c r="AZ1029" s="69"/>
      <c r="BA1029" s="69"/>
      <c r="BB1029" s="80"/>
      <c r="BC1029" s="80"/>
      <c r="BD1029" s="69"/>
      <c r="BE1029" s="69"/>
      <c r="BF1029" s="80"/>
      <c r="BG1029" s="80"/>
      <c r="BH1029" s="69"/>
      <c r="BI1029" s="69"/>
      <c r="BJ1029" s="80"/>
      <c r="BK1029" s="80"/>
      <c r="BL1029" s="69"/>
      <c r="BM1029" s="69"/>
      <c r="BN1029" s="80"/>
      <c r="BO1029" s="80"/>
      <c r="BP1029" s="69"/>
      <c r="BQ1029" s="69"/>
      <c r="BR1029" s="80"/>
      <c r="BS1029" s="80"/>
      <c r="BT1029" s="69"/>
      <c r="BU1029" s="69"/>
      <c r="BV1029" s="80"/>
      <c r="BW1029" s="80"/>
      <c r="BX1029" s="69"/>
      <c r="BY1029" s="69"/>
      <c r="BZ1029" s="80"/>
      <c r="CA1029" s="80"/>
      <c r="CB1029" s="69"/>
      <c r="CC1029" s="69"/>
      <c r="CD1029" s="80"/>
      <c r="CE1029" s="80"/>
      <c r="CF1029" s="69"/>
      <c r="CG1029" s="69"/>
      <c r="CH1029" s="69"/>
      <c r="CI1029" s="69"/>
      <c r="CJ1029" s="69"/>
      <c r="CK1029" s="69"/>
      <c r="CL1029" s="68"/>
      <c r="CM1029" s="67"/>
      <c r="CN1029" s="67"/>
      <c r="CO1029" s="68"/>
      <c r="CP1029" s="68"/>
      <c r="CQ1029" s="67"/>
      <c r="CR1029" s="67"/>
      <c r="CS1029" s="69"/>
      <c r="CT1029" s="81"/>
      <c r="CU1029" s="69"/>
      <c r="CV1029" s="69"/>
      <c r="CW1029" s="69"/>
      <c r="CX1029" s="69"/>
      <c r="CY1029" s="69"/>
      <c r="CZ1029" s="69"/>
      <c r="DA1029" s="69"/>
    </row>
    <row r="1030" spans="2:105">
      <c r="B1030" s="67"/>
      <c r="C1030" s="67"/>
      <c r="D1030" s="67"/>
      <c r="E1030" s="69"/>
      <c r="F1030" s="68"/>
      <c r="G1030" s="67"/>
      <c r="H1030" s="69"/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  <c r="AC1030" s="80"/>
      <c r="AD1030" s="80"/>
      <c r="AE1030" s="69"/>
      <c r="AF1030" s="69"/>
      <c r="AG1030" s="69"/>
      <c r="AH1030" s="80"/>
      <c r="AI1030" s="80"/>
      <c r="AJ1030" s="69"/>
      <c r="AK1030" s="69"/>
      <c r="AL1030" s="80"/>
      <c r="AM1030" s="80"/>
      <c r="AN1030" s="69"/>
      <c r="AO1030" s="69"/>
      <c r="AP1030" s="80"/>
      <c r="AQ1030" s="80"/>
      <c r="AR1030" s="69"/>
      <c r="AS1030" s="69"/>
      <c r="AT1030" s="80"/>
      <c r="AU1030" s="80"/>
      <c r="AV1030" s="69"/>
      <c r="AW1030" s="69"/>
      <c r="AX1030" s="80"/>
      <c r="AY1030" s="80"/>
      <c r="AZ1030" s="69"/>
      <c r="BA1030" s="69"/>
      <c r="BB1030" s="80"/>
      <c r="BC1030" s="80"/>
      <c r="BD1030" s="69"/>
      <c r="BE1030" s="69"/>
      <c r="BF1030" s="80"/>
      <c r="BG1030" s="80"/>
      <c r="BH1030" s="69"/>
      <c r="BI1030" s="69"/>
      <c r="BJ1030" s="80"/>
      <c r="BK1030" s="80"/>
      <c r="BL1030" s="69"/>
      <c r="BM1030" s="69"/>
      <c r="BN1030" s="80"/>
      <c r="BO1030" s="80"/>
      <c r="BP1030" s="69"/>
      <c r="BQ1030" s="69"/>
      <c r="BR1030" s="80"/>
      <c r="BS1030" s="80"/>
      <c r="BT1030" s="69"/>
      <c r="BU1030" s="69"/>
      <c r="BV1030" s="80"/>
      <c r="BW1030" s="80"/>
      <c r="BX1030" s="69"/>
      <c r="BY1030" s="69"/>
      <c r="BZ1030" s="80"/>
      <c r="CA1030" s="80"/>
      <c r="CB1030" s="69"/>
      <c r="CC1030" s="69"/>
      <c r="CD1030" s="80"/>
      <c r="CE1030" s="80"/>
      <c r="CF1030" s="69"/>
      <c r="CG1030" s="69"/>
      <c r="CH1030" s="69"/>
      <c r="CI1030" s="69"/>
      <c r="CJ1030" s="69"/>
      <c r="CK1030" s="69"/>
      <c r="CL1030" s="68"/>
      <c r="CM1030" s="67"/>
      <c r="CN1030" s="67"/>
      <c r="CO1030" s="68"/>
      <c r="CP1030" s="68"/>
      <c r="CQ1030" s="67"/>
      <c r="CR1030" s="67"/>
      <c r="CS1030" s="69"/>
      <c r="CT1030" s="81"/>
      <c r="CU1030" s="69"/>
      <c r="CV1030" s="69"/>
      <c r="CW1030" s="69"/>
      <c r="CX1030" s="69"/>
      <c r="CY1030" s="69"/>
      <c r="CZ1030" s="69"/>
      <c r="DA1030" s="69"/>
    </row>
    <row r="1031" spans="2:105">
      <c r="B1031" s="67"/>
      <c r="C1031" s="67"/>
      <c r="D1031" s="67"/>
      <c r="E1031" s="69"/>
      <c r="F1031" s="68"/>
      <c r="G1031" s="67"/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  <c r="AC1031" s="80"/>
      <c r="AD1031" s="80"/>
      <c r="AE1031" s="69"/>
      <c r="AF1031" s="69"/>
      <c r="AG1031" s="69"/>
      <c r="AH1031" s="80"/>
      <c r="AI1031" s="80"/>
      <c r="AJ1031" s="69"/>
      <c r="AK1031" s="69"/>
      <c r="AL1031" s="80"/>
      <c r="AM1031" s="80"/>
      <c r="AN1031" s="69"/>
      <c r="AO1031" s="69"/>
      <c r="AP1031" s="80"/>
      <c r="AQ1031" s="80"/>
      <c r="AR1031" s="69"/>
      <c r="AS1031" s="69"/>
      <c r="AT1031" s="80"/>
      <c r="AU1031" s="80"/>
      <c r="AV1031" s="69"/>
      <c r="AW1031" s="69"/>
      <c r="AX1031" s="80"/>
      <c r="AY1031" s="80"/>
      <c r="AZ1031" s="69"/>
      <c r="BA1031" s="69"/>
      <c r="BB1031" s="80"/>
      <c r="BC1031" s="80"/>
      <c r="BD1031" s="69"/>
      <c r="BE1031" s="69"/>
      <c r="BF1031" s="80"/>
      <c r="BG1031" s="80"/>
      <c r="BH1031" s="69"/>
      <c r="BI1031" s="69"/>
      <c r="BJ1031" s="80"/>
      <c r="BK1031" s="80"/>
      <c r="BL1031" s="69"/>
      <c r="BM1031" s="69"/>
      <c r="BN1031" s="80"/>
      <c r="BO1031" s="80"/>
      <c r="BP1031" s="69"/>
      <c r="BQ1031" s="69"/>
      <c r="BR1031" s="80"/>
      <c r="BS1031" s="80"/>
      <c r="BT1031" s="69"/>
      <c r="BU1031" s="69"/>
      <c r="BV1031" s="80"/>
      <c r="BW1031" s="80"/>
      <c r="BX1031" s="69"/>
      <c r="BY1031" s="69"/>
      <c r="BZ1031" s="80"/>
      <c r="CA1031" s="80"/>
      <c r="CB1031" s="69"/>
      <c r="CC1031" s="69"/>
      <c r="CD1031" s="80"/>
      <c r="CE1031" s="80"/>
      <c r="CF1031" s="69"/>
      <c r="CG1031" s="69"/>
      <c r="CH1031" s="69"/>
      <c r="CI1031" s="69"/>
      <c r="CJ1031" s="69"/>
      <c r="CK1031" s="69"/>
      <c r="CL1031" s="68"/>
      <c r="CM1031" s="67"/>
      <c r="CN1031" s="67"/>
      <c r="CO1031" s="68"/>
      <c r="CP1031" s="68"/>
      <c r="CQ1031" s="67"/>
      <c r="CR1031" s="67"/>
      <c r="CS1031" s="69"/>
      <c r="CT1031" s="81"/>
      <c r="CU1031" s="69"/>
      <c r="CV1031" s="69"/>
      <c r="CW1031" s="69"/>
      <c r="CX1031" s="69"/>
      <c r="CY1031" s="69"/>
      <c r="CZ1031" s="69"/>
      <c r="DA1031" s="69"/>
    </row>
    <row r="1032" spans="2:105">
      <c r="B1032" s="67"/>
      <c r="C1032" s="67"/>
      <c r="D1032" s="67"/>
      <c r="E1032" s="69"/>
      <c r="F1032" s="68"/>
      <c r="G1032" s="67"/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  <c r="AC1032" s="80"/>
      <c r="AD1032" s="80"/>
      <c r="AE1032" s="69"/>
      <c r="AF1032" s="69"/>
      <c r="AG1032" s="69"/>
      <c r="AH1032" s="80"/>
      <c r="AI1032" s="80"/>
      <c r="AJ1032" s="69"/>
      <c r="AK1032" s="69"/>
      <c r="AL1032" s="80"/>
      <c r="AM1032" s="80"/>
      <c r="AN1032" s="69"/>
      <c r="AO1032" s="69"/>
      <c r="AP1032" s="80"/>
      <c r="AQ1032" s="80"/>
      <c r="AR1032" s="69"/>
      <c r="AS1032" s="69"/>
      <c r="AT1032" s="80"/>
      <c r="AU1032" s="80"/>
      <c r="AV1032" s="69"/>
      <c r="AW1032" s="69"/>
      <c r="AX1032" s="80"/>
      <c r="AY1032" s="80"/>
      <c r="AZ1032" s="69"/>
      <c r="BA1032" s="69"/>
      <c r="BB1032" s="80"/>
      <c r="BC1032" s="80"/>
      <c r="BD1032" s="69"/>
      <c r="BE1032" s="69"/>
      <c r="BF1032" s="80"/>
      <c r="BG1032" s="80"/>
      <c r="BH1032" s="69"/>
      <c r="BI1032" s="69"/>
      <c r="BJ1032" s="80"/>
      <c r="BK1032" s="80"/>
      <c r="BL1032" s="69"/>
      <c r="BM1032" s="69"/>
      <c r="BN1032" s="80"/>
      <c r="BO1032" s="80"/>
      <c r="BP1032" s="69"/>
      <c r="BQ1032" s="69"/>
      <c r="BR1032" s="80"/>
      <c r="BS1032" s="80"/>
      <c r="BT1032" s="69"/>
      <c r="BU1032" s="69"/>
      <c r="BV1032" s="80"/>
      <c r="BW1032" s="80"/>
      <c r="BX1032" s="69"/>
      <c r="BY1032" s="69"/>
      <c r="BZ1032" s="80"/>
      <c r="CA1032" s="80"/>
      <c r="CB1032" s="69"/>
      <c r="CC1032" s="69"/>
      <c r="CD1032" s="80"/>
      <c r="CE1032" s="80"/>
      <c r="CF1032" s="69"/>
      <c r="CG1032" s="69"/>
      <c r="CH1032" s="69"/>
      <c r="CI1032" s="69"/>
      <c r="CJ1032" s="69"/>
      <c r="CK1032" s="69"/>
      <c r="CL1032" s="68"/>
      <c r="CM1032" s="67"/>
      <c r="CN1032" s="67"/>
      <c r="CO1032" s="68"/>
      <c r="CP1032" s="68"/>
      <c r="CQ1032" s="67"/>
      <c r="CR1032" s="67"/>
      <c r="CS1032" s="69"/>
      <c r="CT1032" s="81"/>
      <c r="CU1032" s="69"/>
      <c r="CV1032" s="69"/>
      <c r="CW1032" s="69"/>
      <c r="CX1032" s="69"/>
      <c r="CY1032" s="69"/>
      <c r="CZ1032" s="69"/>
      <c r="DA1032" s="69"/>
    </row>
    <row r="1033" spans="2:105">
      <c r="B1033" s="67"/>
      <c r="C1033" s="67"/>
      <c r="D1033" s="67"/>
      <c r="E1033" s="69"/>
      <c r="F1033" s="68"/>
      <c r="G1033" s="67"/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  <c r="AC1033" s="80"/>
      <c r="AD1033" s="80"/>
      <c r="AE1033" s="69"/>
      <c r="AF1033" s="69"/>
      <c r="AG1033" s="69"/>
      <c r="AH1033" s="80"/>
      <c r="AI1033" s="80"/>
      <c r="AJ1033" s="69"/>
      <c r="AK1033" s="69"/>
      <c r="AL1033" s="80"/>
      <c r="AM1033" s="80"/>
      <c r="AN1033" s="69"/>
      <c r="AO1033" s="69"/>
      <c r="AP1033" s="80"/>
      <c r="AQ1033" s="80"/>
      <c r="AR1033" s="69"/>
      <c r="AS1033" s="69"/>
      <c r="AT1033" s="80"/>
      <c r="AU1033" s="80"/>
      <c r="AV1033" s="69"/>
      <c r="AW1033" s="69"/>
      <c r="AX1033" s="80"/>
      <c r="AY1033" s="80"/>
      <c r="AZ1033" s="69"/>
      <c r="BA1033" s="69"/>
      <c r="BB1033" s="80"/>
      <c r="BC1033" s="80"/>
      <c r="BD1033" s="69"/>
      <c r="BE1033" s="69"/>
      <c r="BF1033" s="80"/>
      <c r="BG1033" s="80"/>
      <c r="BH1033" s="69"/>
      <c r="BI1033" s="69"/>
      <c r="BJ1033" s="80"/>
      <c r="BK1033" s="80"/>
      <c r="BL1033" s="69"/>
      <c r="BM1033" s="69"/>
      <c r="BN1033" s="80"/>
      <c r="BO1033" s="80"/>
      <c r="BP1033" s="69"/>
      <c r="BQ1033" s="69"/>
      <c r="BR1033" s="80"/>
      <c r="BS1033" s="80"/>
      <c r="BT1033" s="69"/>
      <c r="BU1033" s="69"/>
      <c r="BV1033" s="80"/>
      <c r="BW1033" s="80"/>
      <c r="BX1033" s="69"/>
      <c r="BY1033" s="69"/>
      <c r="BZ1033" s="80"/>
      <c r="CA1033" s="80"/>
      <c r="CB1033" s="69"/>
      <c r="CC1033" s="69"/>
      <c r="CD1033" s="80"/>
      <c r="CE1033" s="80"/>
      <c r="CF1033" s="69"/>
      <c r="CG1033" s="69"/>
      <c r="CH1033" s="69"/>
      <c r="CI1033" s="69"/>
      <c r="CJ1033" s="69"/>
      <c r="CK1033" s="69"/>
      <c r="CL1033" s="68"/>
      <c r="CM1033" s="67"/>
      <c r="CN1033" s="67"/>
      <c r="CO1033" s="68"/>
      <c r="CP1033" s="68"/>
      <c r="CQ1033" s="67"/>
      <c r="CR1033" s="67"/>
      <c r="CS1033" s="69"/>
      <c r="CT1033" s="81"/>
      <c r="CU1033" s="69"/>
      <c r="CV1033" s="69"/>
      <c r="CW1033" s="69"/>
      <c r="CX1033" s="69"/>
      <c r="CY1033" s="69"/>
      <c r="CZ1033" s="69"/>
      <c r="DA1033" s="69"/>
    </row>
    <row r="1034" spans="2:105">
      <c r="B1034" s="67"/>
      <c r="C1034" s="67"/>
      <c r="D1034" s="67"/>
      <c r="E1034" s="69"/>
      <c r="F1034" s="68"/>
      <c r="G1034" s="67"/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  <c r="AC1034" s="80"/>
      <c r="AD1034" s="80"/>
      <c r="AE1034" s="69"/>
      <c r="AF1034" s="69"/>
      <c r="AG1034" s="69"/>
      <c r="AH1034" s="80"/>
      <c r="AI1034" s="80"/>
      <c r="AJ1034" s="69"/>
      <c r="AK1034" s="69"/>
      <c r="AL1034" s="80"/>
      <c r="AM1034" s="80"/>
      <c r="AN1034" s="69"/>
      <c r="AO1034" s="69"/>
      <c r="AP1034" s="80"/>
      <c r="AQ1034" s="80"/>
      <c r="AR1034" s="69"/>
      <c r="AS1034" s="69"/>
      <c r="AT1034" s="80"/>
      <c r="AU1034" s="80"/>
      <c r="AV1034" s="69"/>
      <c r="AW1034" s="69"/>
      <c r="AX1034" s="80"/>
      <c r="AY1034" s="80"/>
      <c r="AZ1034" s="69"/>
      <c r="BA1034" s="69"/>
      <c r="BB1034" s="80"/>
      <c r="BC1034" s="80"/>
      <c r="BD1034" s="69"/>
      <c r="BE1034" s="69"/>
      <c r="BF1034" s="80"/>
      <c r="BG1034" s="80"/>
      <c r="BH1034" s="69"/>
      <c r="BI1034" s="69"/>
      <c r="BJ1034" s="80"/>
      <c r="BK1034" s="80"/>
      <c r="BL1034" s="69"/>
      <c r="BM1034" s="69"/>
      <c r="BN1034" s="80"/>
      <c r="BO1034" s="80"/>
      <c r="BP1034" s="69"/>
      <c r="BQ1034" s="69"/>
      <c r="BR1034" s="80"/>
      <c r="BS1034" s="80"/>
      <c r="BT1034" s="69"/>
      <c r="BU1034" s="69"/>
      <c r="BV1034" s="80"/>
      <c r="BW1034" s="80"/>
      <c r="BX1034" s="69"/>
      <c r="BY1034" s="69"/>
      <c r="BZ1034" s="80"/>
      <c r="CA1034" s="80"/>
      <c r="CB1034" s="69"/>
      <c r="CC1034" s="69"/>
      <c r="CD1034" s="80"/>
      <c r="CE1034" s="80"/>
      <c r="CF1034" s="69"/>
      <c r="CG1034" s="69"/>
      <c r="CH1034" s="69"/>
      <c r="CI1034" s="69"/>
      <c r="CJ1034" s="69"/>
      <c r="CK1034" s="69"/>
      <c r="CL1034" s="68"/>
      <c r="CM1034" s="67"/>
      <c r="CN1034" s="67"/>
      <c r="CO1034" s="68"/>
      <c r="CP1034" s="68"/>
      <c r="CQ1034" s="67"/>
      <c r="CR1034" s="67"/>
      <c r="CS1034" s="69"/>
      <c r="CT1034" s="81"/>
      <c r="CU1034" s="69"/>
      <c r="CV1034" s="69"/>
      <c r="CW1034" s="69"/>
      <c r="CX1034" s="69"/>
      <c r="CY1034" s="69"/>
      <c r="CZ1034" s="69"/>
      <c r="DA1034" s="69"/>
    </row>
    <row r="1035" spans="2:105">
      <c r="B1035" s="67"/>
      <c r="C1035" s="67"/>
      <c r="D1035" s="67"/>
      <c r="E1035" s="69"/>
      <c r="F1035" s="68"/>
      <c r="G1035" s="67"/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  <c r="AC1035" s="80"/>
      <c r="AD1035" s="80"/>
      <c r="AE1035" s="69"/>
      <c r="AF1035" s="69"/>
      <c r="AG1035" s="69"/>
      <c r="AH1035" s="80"/>
      <c r="AI1035" s="80"/>
      <c r="AJ1035" s="69"/>
      <c r="AK1035" s="69"/>
      <c r="AL1035" s="80"/>
      <c r="AM1035" s="80"/>
      <c r="AN1035" s="69"/>
      <c r="AO1035" s="69"/>
      <c r="AP1035" s="80"/>
      <c r="AQ1035" s="80"/>
      <c r="AR1035" s="69"/>
      <c r="AS1035" s="69"/>
      <c r="AT1035" s="80"/>
      <c r="AU1035" s="80"/>
      <c r="AV1035" s="69"/>
      <c r="AW1035" s="69"/>
      <c r="AX1035" s="80"/>
      <c r="AY1035" s="80"/>
      <c r="AZ1035" s="69"/>
      <c r="BA1035" s="69"/>
      <c r="BB1035" s="80"/>
      <c r="BC1035" s="80"/>
      <c r="BD1035" s="69"/>
      <c r="BE1035" s="69"/>
      <c r="BF1035" s="80"/>
      <c r="BG1035" s="80"/>
      <c r="BH1035" s="69"/>
      <c r="BI1035" s="69"/>
      <c r="BJ1035" s="80"/>
      <c r="BK1035" s="80"/>
      <c r="BL1035" s="69"/>
      <c r="BM1035" s="69"/>
      <c r="BN1035" s="80"/>
      <c r="BO1035" s="80"/>
      <c r="BP1035" s="69"/>
      <c r="BQ1035" s="69"/>
      <c r="BR1035" s="80"/>
      <c r="BS1035" s="80"/>
      <c r="BT1035" s="69"/>
      <c r="BU1035" s="69"/>
      <c r="BV1035" s="80"/>
      <c r="BW1035" s="80"/>
      <c r="BX1035" s="69"/>
      <c r="BY1035" s="69"/>
      <c r="BZ1035" s="80"/>
      <c r="CA1035" s="80"/>
      <c r="CB1035" s="69"/>
      <c r="CC1035" s="69"/>
      <c r="CD1035" s="80"/>
      <c r="CE1035" s="80"/>
      <c r="CF1035" s="69"/>
      <c r="CG1035" s="69"/>
      <c r="CH1035" s="69"/>
      <c r="CI1035" s="69"/>
      <c r="CJ1035" s="69"/>
      <c r="CK1035" s="69"/>
      <c r="CL1035" s="68"/>
      <c r="CM1035" s="67"/>
      <c r="CN1035" s="67"/>
      <c r="CO1035" s="68"/>
      <c r="CP1035" s="68"/>
      <c r="CQ1035" s="67"/>
      <c r="CR1035" s="67"/>
      <c r="CS1035" s="69"/>
      <c r="CT1035" s="81"/>
      <c r="CU1035" s="69"/>
      <c r="CV1035" s="69"/>
      <c r="CW1035" s="69"/>
      <c r="CX1035" s="69"/>
      <c r="CY1035" s="69"/>
      <c r="CZ1035" s="69"/>
      <c r="DA1035" s="69"/>
    </row>
    <row r="1036" spans="2:105">
      <c r="B1036" s="67"/>
      <c r="C1036" s="67"/>
      <c r="D1036" s="67"/>
      <c r="E1036" s="69"/>
      <c r="F1036" s="68"/>
      <c r="G1036" s="67"/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  <c r="AC1036" s="80"/>
      <c r="AD1036" s="80"/>
      <c r="AE1036" s="69"/>
      <c r="AF1036" s="69"/>
      <c r="AG1036" s="69"/>
      <c r="AH1036" s="80"/>
      <c r="AI1036" s="80"/>
      <c r="AJ1036" s="69"/>
      <c r="AK1036" s="69"/>
      <c r="AL1036" s="80"/>
      <c r="AM1036" s="80"/>
      <c r="AN1036" s="69"/>
      <c r="AO1036" s="69"/>
      <c r="AP1036" s="80"/>
      <c r="AQ1036" s="80"/>
      <c r="AR1036" s="69"/>
      <c r="AS1036" s="69"/>
      <c r="AT1036" s="80"/>
      <c r="AU1036" s="80"/>
      <c r="AV1036" s="69"/>
      <c r="AW1036" s="69"/>
      <c r="AX1036" s="80"/>
      <c r="AY1036" s="80"/>
      <c r="AZ1036" s="69"/>
      <c r="BA1036" s="69"/>
      <c r="BB1036" s="80"/>
      <c r="BC1036" s="80"/>
      <c r="BD1036" s="69"/>
      <c r="BE1036" s="69"/>
      <c r="BF1036" s="80"/>
      <c r="BG1036" s="80"/>
      <c r="BH1036" s="69"/>
      <c r="BI1036" s="69"/>
      <c r="BJ1036" s="80"/>
      <c r="BK1036" s="80"/>
      <c r="BL1036" s="69"/>
      <c r="BM1036" s="69"/>
      <c r="BN1036" s="80"/>
      <c r="BO1036" s="80"/>
      <c r="BP1036" s="69"/>
      <c r="BQ1036" s="69"/>
      <c r="BR1036" s="80"/>
      <c r="BS1036" s="80"/>
      <c r="BT1036" s="69"/>
      <c r="BU1036" s="69"/>
      <c r="BV1036" s="80"/>
      <c r="BW1036" s="80"/>
      <c r="BX1036" s="69"/>
      <c r="BY1036" s="69"/>
      <c r="BZ1036" s="80"/>
      <c r="CA1036" s="80"/>
      <c r="CB1036" s="69"/>
      <c r="CC1036" s="69"/>
      <c r="CD1036" s="80"/>
      <c r="CE1036" s="80"/>
      <c r="CF1036" s="69"/>
      <c r="CG1036" s="69"/>
      <c r="CH1036" s="69"/>
      <c r="CI1036" s="69"/>
      <c r="CJ1036" s="69"/>
      <c r="CK1036" s="69"/>
      <c r="CL1036" s="68"/>
      <c r="CM1036" s="67"/>
      <c r="CN1036" s="67"/>
      <c r="CO1036" s="68"/>
      <c r="CP1036" s="68"/>
      <c r="CQ1036" s="67"/>
      <c r="CR1036" s="67"/>
      <c r="CS1036" s="69"/>
      <c r="CT1036" s="81"/>
      <c r="CU1036" s="69"/>
      <c r="CV1036" s="69"/>
      <c r="CW1036" s="69"/>
      <c r="CX1036" s="69"/>
      <c r="CY1036" s="69"/>
      <c r="CZ1036" s="69"/>
      <c r="DA1036" s="69"/>
    </row>
    <row r="1037" spans="2:105">
      <c r="B1037" s="67"/>
      <c r="C1037" s="67"/>
      <c r="D1037" s="67"/>
      <c r="E1037" s="69"/>
      <c r="F1037" s="68"/>
      <c r="G1037" s="67"/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  <c r="AC1037" s="80"/>
      <c r="AD1037" s="80"/>
      <c r="AE1037" s="69"/>
      <c r="AF1037" s="69"/>
      <c r="AG1037" s="69"/>
      <c r="AH1037" s="80"/>
      <c r="AI1037" s="80"/>
      <c r="AJ1037" s="69"/>
      <c r="AK1037" s="69"/>
      <c r="AL1037" s="80"/>
      <c r="AM1037" s="80"/>
      <c r="AN1037" s="69"/>
      <c r="AO1037" s="69"/>
      <c r="AP1037" s="80"/>
      <c r="AQ1037" s="80"/>
      <c r="AR1037" s="69"/>
      <c r="AS1037" s="69"/>
      <c r="AT1037" s="80"/>
      <c r="AU1037" s="80"/>
      <c r="AV1037" s="69"/>
      <c r="AW1037" s="69"/>
      <c r="AX1037" s="80"/>
      <c r="AY1037" s="80"/>
      <c r="AZ1037" s="69"/>
      <c r="BA1037" s="69"/>
      <c r="BB1037" s="80"/>
      <c r="BC1037" s="80"/>
      <c r="BD1037" s="69"/>
      <c r="BE1037" s="69"/>
      <c r="BF1037" s="80"/>
      <c r="BG1037" s="80"/>
      <c r="BH1037" s="69"/>
      <c r="BI1037" s="69"/>
      <c r="BJ1037" s="80"/>
      <c r="BK1037" s="80"/>
      <c r="BL1037" s="69"/>
      <c r="BM1037" s="69"/>
      <c r="BN1037" s="80"/>
      <c r="BO1037" s="80"/>
      <c r="BP1037" s="69"/>
      <c r="BQ1037" s="69"/>
      <c r="BR1037" s="80"/>
      <c r="BS1037" s="80"/>
      <c r="BT1037" s="69"/>
      <c r="BU1037" s="69"/>
      <c r="BV1037" s="80"/>
      <c r="BW1037" s="80"/>
      <c r="BX1037" s="69"/>
      <c r="BY1037" s="69"/>
      <c r="BZ1037" s="80"/>
      <c r="CA1037" s="80"/>
      <c r="CB1037" s="69"/>
      <c r="CC1037" s="69"/>
      <c r="CD1037" s="80"/>
      <c r="CE1037" s="80"/>
      <c r="CF1037" s="69"/>
      <c r="CG1037" s="69"/>
      <c r="CH1037" s="69"/>
      <c r="CI1037" s="69"/>
      <c r="CJ1037" s="69"/>
      <c r="CK1037" s="69"/>
      <c r="CL1037" s="68"/>
      <c r="CM1037" s="67"/>
      <c r="CN1037" s="67"/>
      <c r="CO1037" s="68"/>
      <c r="CP1037" s="68"/>
      <c r="CQ1037" s="67"/>
      <c r="CR1037" s="67"/>
      <c r="CS1037" s="69"/>
      <c r="CT1037" s="81"/>
      <c r="CU1037" s="69"/>
      <c r="CV1037" s="69"/>
      <c r="CW1037" s="69"/>
      <c r="CX1037" s="69"/>
      <c r="CY1037" s="69"/>
      <c r="CZ1037" s="69"/>
      <c r="DA1037" s="69"/>
    </row>
    <row r="1038" spans="2:105">
      <c r="B1038" s="67"/>
      <c r="C1038" s="67"/>
      <c r="D1038" s="67"/>
      <c r="E1038" s="69"/>
      <c r="F1038" s="68"/>
      <c r="G1038" s="67"/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  <c r="AC1038" s="80"/>
      <c r="AD1038" s="80"/>
      <c r="AE1038" s="69"/>
      <c r="AF1038" s="69"/>
      <c r="AG1038" s="69"/>
      <c r="AH1038" s="80"/>
      <c r="AI1038" s="80"/>
      <c r="AJ1038" s="69"/>
      <c r="AK1038" s="69"/>
      <c r="AL1038" s="80"/>
      <c r="AM1038" s="80"/>
      <c r="AN1038" s="69"/>
      <c r="AO1038" s="69"/>
      <c r="AP1038" s="80"/>
      <c r="AQ1038" s="80"/>
      <c r="AR1038" s="69"/>
      <c r="AS1038" s="69"/>
      <c r="AT1038" s="80"/>
      <c r="AU1038" s="80"/>
      <c r="AV1038" s="69"/>
      <c r="AW1038" s="69"/>
      <c r="AX1038" s="80"/>
      <c r="AY1038" s="80"/>
      <c r="AZ1038" s="69"/>
      <c r="BA1038" s="69"/>
      <c r="BB1038" s="80"/>
      <c r="BC1038" s="80"/>
      <c r="BD1038" s="69"/>
      <c r="BE1038" s="69"/>
      <c r="BF1038" s="80"/>
      <c r="BG1038" s="80"/>
      <c r="BH1038" s="69"/>
      <c r="BI1038" s="69"/>
      <c r="BJ1038" s="80"/>
      <c r="BK1038" s="80"/>
      <c r="BL1038" s="69"/>
      <c r="BM1038" s="69"/>
      <c r="BN1038" s="80"/>
      <c r="BO1038" s="80"/>
      <c r="BP1038" s="69"/>
      <c r="BQ1038" s="69"/>
      <c r="BR1038" s="80"/>
      <c r="BS1038" s="80"/>
      <c r="BT1038" s="69"/>
      <c r="BU1038" s="69"/>
      <c r="BV1038" s="80"/>
      <c r="BW1038" s="80"/>
      <c r="BX1038" s="69"/>
      <c r="BY1038" s="69"/>
      <c r="BZ1038" s="80"/>
      <c r="CA1038" s="80"/>
      <c r="CB1038" s="69"/>
      <c r="CC1038" s="69"/>
      <c r="CD1038" s="80"/>
      <c r="CE1038" s="80"/>
      <c r="CF1038" s="69"/>
      <c r="CG1038" s="69"/>
      <c r="CH1038" s="69"/>
      <c r="CI1038" s="69"/>
      <c r="CJ1038" s="69"/>
      <c r="CK1038" s="69"/>
      <c r="CL1038" s="68"/>
      <c r="CM1038" s="67"/>
      <c r="CN1038" s="67"/>
      <c r="CO1038" s="68"/>
      <c r="CP1038" s="68"/>
      <c r="CQ1038" s="67"/>
      <c r="CR1038" s="67"/>
      <c r="CS1038" s="69"/>
      <c r="CT1038" s="81"/>
      <c r="CU1038" s="69"/>
      <c r="CV1038" s="69"/>
      <c r="CW1038" s="69"/>
      <c r="CX1038" s="69"/>
      <c r="CY1038" s="69"/>
      <c r="CZ1038" s="69"/>
      <c r="DA1038" s="69"/>
    </row>
    <row r="1039" spans="2:105">
      <c r="B1039" s="67"/>
      <c r="C1039" s="67"/>
      <c r="D1039" s="67"/>
      <c r="E1039" s="69"/>
      <c r="F1039" s="68"/>
      <c r="G1039" s="67"/>
      <c r="H1039" s="69"/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  <c r="AC1039" s="80"/>
      <c r="AD1039" s="80"/>
      <c r="AE1039" s="69"/>
      <c r="AF1039" s="69"/>
      <c r="AG1039" s="69"/>
      <c r="AH1039" s="80"/>
      <c r="AI1039" s="80"/>
      <c r="AJ1039" s="69"/>
      <c r="AK1039" s="69"/>
      <c r="AL1039" s="80"/>
      <c r="AM1039" s="80"/>
      <c r="AN1039" s="69"/>
      <c r="AO1039" s="69"/>
      <c r="AP1039" s="80"/>
      <c r="AQ1039" s="80"/>
      <c r="AR1039" s="69"/>
      <c r="AS1039" s="69"/>
      <c r="AT1039" s="80"/>
      <c r="AU1039" s="80"/>
      <c r="AV1039" s="69"/>
      <c r="AW1039" s="69"/>
      <c r="AX1039" s="80"/>
      <c r="AY1039" s="80"/>
      <c r="AZ1039" s="69"/>
      <c r="BA1039" s="69"/>
      <c r="BB1039" s="80"/>
      <c r="BC1039" s="80"/>
      <c r="BD1039" s="69"/>
      <c r="BE1039" s="69"/>
      <c r="BF1039" s="80"/>
      <c r="BG1039" s="80"/>
      <c r="BH1039" s="69"/>
      <c r="BI1039" s="69"/>
      <c r="BJ1039" s="80"/>
      <c r="BK1039" s="80"/>
      <c r="BL1039" s="69"/>
      <c r="BM1039" s="69"/>
      <c r="BN1039" s="80"/>
      <c r="BO1039" s="80"/>
      <c r="BP1039" s="69"/>
      <c r="BQ1039" s="69"/>
      <c r="BR1039" s="80"/>
      <c r="BS1039" s="80"/>
      <c r="BT1039" s="69"/>
      <c r="BU1039" s="69"/>
      <c r="BV1039" s="80"/>
      <c r="BW1039" s="80"/>
      <c r="BX1039" s="69"/>
      <c r="BY1039" s="69"/>
      <c r="BZ1039" s="80"/>
      <c r="CA1039" s="80"/>
      <c r="CB1039" s="69"/>
      <c r="CC1039" s="69"/>
      <c r="CD1039" s="80"/>
      <c r="CE1039" s="80"/>
      <c r="CF1039" s="69"/>
      <c r="CG1039" s="69"/>
      <c r="CH1039" s="69"/>
      <c r="CI1039" s="69"/>
      <c r="CJ1039" s="69"/>
      <c r="CK1039" s="69"/>
      <c r="CL1039" s="68"/>
      <c r="CM1039" s="67"/>
      <c r="CN1039" s="67"/>
      <c r="CO1039" s="68"/>
      <c r="CP1039" s="68"/>
      <c r="CQ1039" s="67"/>
      <c r="CR1039" s="67"/>
      <c r="CS1039" s="69"/>
      <c r="CT1039" s="81"/>
      <c r="CU1039" s="69"/>
      <c r="CV1039" s="69"/>
      <c r="CW1039" s="69"/>
      <c r="CX1039" s="69"/>
      <c r="CY1039" s="69"/>
      <c r="CZ1039" s="69"/>
      <c r="DA1039" s="69"/>
    </row>
    <row r="1040" spans="2:105">
      <c r="B1040" s="67"/>
      <c r="C1040" s="67"/>
      <c r="D1040" s="67"/>
      <c r="E1040" s="69"/>
      <c r="F1040" s="68"/>
      <c r="G1040" s="67"/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  <c r="AC1040" s="80"/>
      <c r="AD1040" s="80"/>
      <c r="AE1040" s="69"/>
      <c r="AF1040" s="69"/>
      <c r="AG1040" s="69"/>
      <c r="AH1040" s="80"/>
      <c r="AI1040" s="80"/>
      <c r="AJ1040" s="69"/>
      <c r="AK1040" s="69"/>
      <c r="AL1040" s="80"/>
      <c r="AM1040" s="80"/>
      <c r="AN1040" s="69"/>
      <c r="AO1040" s="69"/>
      <c r="AP1040" s="80"/>
      <c r="AQ1040" s="80"/>
      <c r="AR1040" s="69"/>
      <c r="AS1040" s="69"/>
      <c r="AT1040" s="80"/>
      <c r="AU1040" s="80"/>
      <c r="AV1040" s="69"/>
      <c r="AW1040" s="69"/>
      <c r="AX1040" s="80"/>
      <c r="AY1040" s="80"/>
      <c r="AZ1040" s="69"/>
      <c r="BA1040" s="69"/>
      <c r="BB1040" s="80"/>
      <c r="BC1040" s="80"/>
      <c r="BD1040" s="69"/>
      <c r="BE1040" s="69"/>
      <c r="BF1040" s="80"/>
      <c r="BG1040" s="80"/>
      <c r="BH1040" s="69"/>
      <c r="BI1040" s="69"/>
      <c r="BJ1040" s="80"/>
      <c r="BK1040" s="80"/>
      <c r="BL1040" s="69"/>
      <c r="BM1040" s="69"/>
      <c r="BN1040" s="80"/>
      <c r="BO1040" s="80"/>
      <c r="BP1040" s="69"/>
      <c r="BQ1040" s="69"/>
      <c r="BR1040" s="80"/>
      <c r="BS1040" s="80"/>
      <c r="BT1040" s="69"/>
      <c r="BU1040" s="69"/>
      <c r="BV1040" s="80"/>
      <c r="BW1040" s="80"/>
      <c r="BX1040" s="69"/>
      <c r="BY1040" s="69"/>
      <c r="BZ1040" s="80"/>
      <c r="CA1040" s="80"/>
      <c r="CB1040" s="69"/>
      <c r="CC1040" s="69"/>
      <c r="CD1040" s="80"/>
      <c r="CE1040" s="80"/>
      <c r="CF1040" s="69"/>
      <c r="CG1040" s="69"/>
      <c r="CH1040" s="69"/>
      <c r="CI1040" s="69"/>
      <c r="CJ1040" s="69"/>
      <c r="CK1040" s="69"/>
      <c r="CL1040" s="68"/>
      <c r="CM1040" s="67"/>
      <c r="CN1040" s="67"/>
      <c r="CO1040" s="68"/>
      <c r="CP1040" s="68"/>
      <c r="CQ1040" s="67"/>
      <c r="CR1040" s="67"/>
      <c r="CS1040" s="69"/>
      <c r="CT1040" s="81"/>
      <c r="CU1040" s="69"/>
      <c r="CV1040" s="69"/>
      <c r="CW1040" s="69"/>
      <c r="CX1040" s="69"/>
      <c r="CY1040" s="69"/>
      <c r="CZ1040" s="69"/>
      <c r="DA1040" s="69"/>
    </row>
    <row r="1041" spans="2:105">
      <c r="B1041" s="67"/>
      <c r="C1041" s="67"/>
      <c r="D1041" s="67"/>
      <c r="E1041" s="69"/>
      <c r="F1041" s="68"/>
      <c r="G1041" s="67"/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  <c r="AC1041" s="80"/>
      <c r="AD1041" s="80"/>
      <c r="AE1041" s="69"/>
      <c r="AF1041" s="69"/>
      <c r="AG1041" s="69"/>
      <c r="AH1041" s="80"/>
      <c r="AI1041" s="80"/>
      <c r="AJ1041" s="69"/>
      <c r="AK1041" s="69"/>
      <c r="AL1041" s="80"/>
      <c r="AM1041" s="80"/>
      <c r="AN1041" s="69"/>
      <c r="AO1041" s="69"/>
      <c r="AP1041" s="80"/>
      <c r="AQ1041" s="80"/>
      <c r="AR1041" s="69"/>
      <c r="AS1041" s="69"/>
      <c r="AT1041" s="80"/>
      <c r="AU1041" s="80"/>
      <c r="AV1041" s="69"/>
      <c r="AW1041" s="69"/>
      <c r="AX1041" s="80"/>
      <c r="AY1041" s="80"/>
      <c r="AZ1041" s="69"/>
      <c r="BA1041" s="69"/>
      <c r="BB1041" s="80"/>
      <c r="BC1041" s="80"/>
      <c r="BD1041" s="69"/>
      <c r="BE1041" s="69"/>
      <c r="BF1041" s="80"/>
      <c r="BG1041" s="80"/>
      <c r="BH1041" s="69"/>
      <c r="BI1041" s="69"/>
      <c r="BJ1041" s="80"/>
      <c r="BK1041" s="80"/>
      <c r="BL1041" s="69"/>
      <c r="BM1041" s="69"/>
      <c r="BN1041" s="80"/>
      <c r="BO1041" s="80"/>
      <c r="BP1041" s="69"/>
      <c r="BQ1041" s="69"/>
      <c r="BR1041" s="80"/>
      <c r="BS1041" s="80"/>
      <c r="BT1041" s="69"/>
      <c r="BU1041" s="69"/>
      <c r="BV1041" s="80"/>
      <c r="BW1041" s="80"/>
      <c r="BX1041" s="69"/>
      <c r="BY1041" s="69"/>
      <c r="BZ1041" s="80"/>
      <c r="CA1041" s="80"/>
      <c r="CB1041" s="69"/>
      <c r="CC1041" s="69"/>
      <c r="CD1041" s="80"/>
      <c r="CE1041" s="80"/>
      <c r="CF1041" s="69"/>
      <c r="CG1041" s="69"/>
      <c r="CH1041" s="69"/>
      <c r="CI1041" s="69"/>
      <c r="CJ1041" s="69"/>
      <c r="CK1041" s="69"/>
      <c r="CL1041" s="68"/>
      <c r="CM1041" s="67"/>
      <c r="CN1041" s="67"/>
      <c r="CO1041" s="68"/>
      <c r="CP1041" s="68"/>
      <c r="CQ1041" s="67"/>
      <c r="CR1041" s="67"/>
      <c r="CS1041" s="69"/>
      <c r="CT1041" s="81"/>
      <c r="CU1041" s="69"/>
      <c r="CV1041" s="69"/>
      <c r="CW1041" s="69"/>
      <c r="CX1041" s="69"/>
      <c r="CY1041" s="69"/>
      <c r="CZ1041" s="69"/>
      <c r="DA1041" s="69"/>
    </row>
    <row r="1042" spans="2:105">
      <c r="B1042" s="67"/>
      <c r="C1042" s="67"/>
      <c r="D1042" s="67"/>
      <c r="E1042" s="69"/>
      <c r="F1042" s="68"/>
      <c r="G1042" s="67"/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  <c r="AC1042" s="80"/>
      <c r="AD1042" s="80"/>
      <c r="AE1042" s="69"/>
      <c r="AF1042" s="69"/>
      <c r="AG1042" s="69"/>
      <c r="AH1042" s="80"/>
      <c r="AI1042" s="80"/>
      <c r="AJ1042" s="69"/>
      <c r="AK1042" s="69"/>
      <c r="AL1042" s="80"/>
      <c r="AM1042" s="80"/>
      <c r="AN1042" s="69"/>
      <c r="AO1042" s="69"/>
      <c r="AP1042" s="80"/>
      <c r="AQ1042" s="80"/>
      <c r="AR1042" s="69"/>
      <c r="AS1042" s="69"/>
      <c r="AT1042" s="80"/>
      <c r="AU1042" s="80"/>
      <c r="AV1042" s="69"/>
      <c r="AW1042" s="69"/>
      <c r="AX1042" s="80"/>
      <c r="AY1042" s="80"/>
      <c r="AZ1042" s="69"/>
      <c r="BA1042" s="69"/>
      <c r="BB1042" s="80"/>
      <c r="BC1042" s="80"/>
      <c r="BD1042" s="69"/>
      <c r="BE1042" s="69"/>
      <c r="BF1042" s="80"/>
      <c r="BG1042" s="80"/>
      <c r="BH1042" s="69"/>
      <c r="BI1042" s="69"/>
      <c r="BJ1042" s="80"/>
      <c r="BK1042" s="80"/>
      <c r="BL1042" s="69"/>
      <c r="BM1042" s="69"/>
      <c r="BN1042" s="80"/>
      <c r="BO1042" s="80"/>
      <c r="BP1042" s="69"/>
      <c r="BQ1042" s="69"/>
      <c r="BR1042" s="80"/>
      <c r="BS1042" s="80"/>
      <c r="BT1042" s="69"/>
      <c r="BU1042" s="69"/>
      <c r="BV1042" s="80"/>
      <c r="BW1042" s="80"/>
      <c r="BX1042" s="69"/>
      <c r="BY1042" s="69"/>
      <c r="BZ1042" s="80"/>
      <c r="CA1042" s="80"/>
      <c r="CB1042" s="69"/>
      <c r="CC1042" s="69"/>
      <c r="CD1042" s="80"/>
      <c r="CE1042" s="80"/>
      <c r="CF1042" s="69"/>
      <c r="CG1042" s="69"/>
      <c r="CH1042" s="69"/>
      <c r="CI1042" s="69"/>
      <c r="CJ1042" s="69"/>
      <c r="CK1042" s="69"/>
      <c r="CL1042" s="68"/>
      <c r="CM1042" s="67"/>
      <c r="CN1042" s="67"/>
      <c r="CO1042" s="68"/>
      <c r="CP1042" s="68"/>
      <c r="CQ1042" s="67"/>
      <c r="CR1042" s="67"/>
      <c r="CS1042" s="69"/>
      <c r="CT1042" s="81"/>
      <c r="CU1042" s="69"/>
      <c r="CV1042" s="69"/>
      <c r="CW1042" s="69"/>
      <c r="CX1042" s="69"/>
      <c r="CY1042" s="69"/>
      <c r="CZ1042" s="69"/>
      <c r="DA1042" s="69"/>
    </row>
    <row r="1043" spans="2:105">
      <c r="B1043" s="67"/>
      <c r="C1043" s="67"/>
      <c r="D1043" s="67"/>
      <c r="E1043" s="69"/>
      <c r="F1043" s="68"/>
      <c r="G1043" s="67"/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  <c r="AC1043" s="80"/>
      <c r="AD1043" s="80"/>
      <c r="AE1043" s="69"/>
      <c r="AF1043" s="69"/>
      <c r="AG1043" s="69"/>
      <c r="AH1043" s="80"/>
      <c r="AI1043" s="80"/>
      <c r="AJ1043" s="69"/>
      <c r="AK1043" s="69"/>
      <c r="AL1043" s="80"/>
      <c r="AM1043" s="80"/>
      <c r="AN1043" s="69"/>
      <c r="AO1043" s="69"/>
      <c r="AP1043" s="80"/>
      <c r="AQ1043" s="80"/>
      <c r="AR1043" s="69"/>
      <c r="AS1043" s="69"/>
      <c r="AT1043" s="80"/>
      <c r="AU1043" s="80"/>
      <c r="AV1043" s="69"/>
      <c r="AW1043" s="69"/>
      <c r="AX1043" s="80"/>
      <c r="AY1043" s="80"/>
      <c r="AZ1043" s="69"/>
      <c r="BA1043" s="69"/>
      <c r="BB1043" s="80"/>
      <c r="BC1043" s="80"/>
      <c r="BD1043" s="69"/>
      <c r="BE1043" s="69"/>
      <c r="BF1043" s="80"/>
      <c r="BG1043" s="80"/>
      <c r="BH1043" s="69"/>
      <c r="BI1043" s="69"/>
      <c r="BJ1043" s="80"/>
      <c r="BK1043" s="80"/>
      <c r="BL1043" s="69"/>
      <c r="BM1043" s="69"/>
      <c r="BN1043" s="80"/>
      <c r="BO1043" s="80"/>
      <c r="BP1043" s="69"/>
      <c r="BQ1043" s="69"/>
      <c r="BR1043" s="80"/>
      <c r="BS1043" s="80"/>
      <c r="BT1043" s="69"/>
      <c r="BU1043" s="69"/>
      <c r="BV1043" s="80"/>
      <c r="BW1043" s="80"/>
      <c r="BX1043" s="69"/>
      <c r="BY1043" s="69"/>
      <c r="BZ1043" s="80"/>
      <c r="CA1043" s="80"/>
      <c r="CB1043" s="69"/>
      <c r="CC1043" s="69"/>
      <c r="CD1043" s="80"/>
      <c r="CE1043" s="80"/>
      <c r="CF1043" s="69"/>
      <c r="CG1043" s="69"/>
      <c r="CH1043" s="69"/>
      <c r="CI1043" s="69"/>
      <c r="CJ1043" s="69"/>
      <c r="CK1043" s="69"/>
      <c r="CL1043" s="68"/>
      <c r="CM1043" s="67"/>
      <c r="CN1043" s="67"/>
      <c r="CO1043" s="68"/>
      <c r="CP1043" s="68"/>
      <c r="CQ1043" s="67"/>
      <c r="CR1043" s="67"/>
      <c r="CS1043" s="69"/>
      <c r="CT1043" s="81"/>
      <c r="CU1043" s="69"/>
      <c r="CV1043" s="69"/>
      <c r="CW1043" s="69"/>
      <c r="CX1043" s="69"/>
      <c r="CY1043" s="69"/>
      <c r="CZ1043" s="69"/>
      <c r="DA1043" s="69"/>
    </row>
    <row r="1044" spans="2:105">
      <c r="B1044" s="67"/>
      <c r="C1044" s="67"/>
      <c r="D1044" s="67"/>
      <c r="E1044" s="69"/>
      <c r="F1044" s="68"/>
      <c r="G1044" s="67"/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  <c r="AC1044" s="80"/>
      <c r="AD1044" s="80"/>
      <c r="AE1044" s="69"/>
      <c r="AF1044" s="69"/>
      <c r="AG1044" s="69"/>
      <c r="AH1044" s="80"/>
      <c r="AI1044" s="80"/>
      <c r="AJ1044" s="69"/>
      <c r="AK1044" s="69"/>
      <c r="AL1044" s="80"/>
      <c r="AM1044" s="80"/>
      <c r="AN1044" s="69"/>
      <c r="AO1044" s="69"/>
      <c r="AP1044" s="80"/>
      <c r="AQ1044" s="80"/>
      <c r="AR1044" s="69"/>
      <c r="AS1044" s="69"/>
      <c r="AT1044" s="80"/>
      <c r="AU1044" s="80"/>
      <c r="AV1044" s="69"/>
      <c r="AW1044" s="69"/>
      <c r="AX1044" s="80"/>
      <c r="AY1044" s="80"/>
      <c r="AZ1044" s="69"/>
      <c r="BA1044" s="69"/>
      <c r="BB1044" s="80"/>
      <c r="BC1044" s="80"/>
      <c r="BD1044" s="69"/>
      <c r="BE1044" s="69"/>
      <c r="BF1044" s="80"/>
      <c r="BG1044" s="80"/>
      <c r="BH1044" s="69"/>
      <c r="BI1044" s="69"/>
      <c r="BJ1044" s="80"/>
      <c r="BK1044" s="80"/>
      <c r="BL1044" s="69"/>
      <c r="BM1044" s="69"/>
      <c r="BN1044" s="80"/>
      <c r="BO1044" s="80"/>
      <c r="BP1044" s="69"/>
      <c r="BQ1044" s="69"/>
      <c r="BR1044" s="80"/>
      <c r="BS1044" s="80"/>
      <c r="BT1044" s="69"/>
      <c r="BU1044" s="69"/>
      <c r="BV1044" s="80"/>
      <c r="BW1044" s="80"/>
      <c r="BX1044" s="69"/>
      <c r="BY1044" s="69"/>
      <c r="BZ1044" s="80"/>
      <c r="CA1044" s="80"/>
      <c r="CB1044" s="69"/>
      <c r="CC1044" s="69"/>
      <c r="CD1044" s="80"/>
      <c r="CE1044" s="80"/>
      <c r="CF1044" s="69"/>
      <c r="CG1044" s="69"/>
      <c r="CH1044" s="69"/>
      <c r="CI1044" s="69"/>
      <c r="CJ1044" s="69"/>
      <c r="CK1044" s="69"/>
      <c r="CL1044" s="68"/>
      <c r="CM1044" s="67"/>
      <c r="CN1044" s="67"/>
      <c r="CO1044" s="68"/>
      <c r="CP1044" s="68"/>
      <c r="CQ1044" s="67"/>
      <c r="CR1044" s="67"/>
      <c r="CS1044" s="69"/>
      <c r="CT1044" s="81"/>
      <c r="CU1044" s="69"/>
      <c r="CV1044" s="69"/>
      <c r="CW1044" s="69"/>
      <c r="CX1044" s="69"/>
      <c r="CY1044" s="69"/>
      <c r="CZ1044" s="69"/>
      <c r="DA1044" s="69"/>
    </row>
    <row r="1045" spans="2:105">
      <c r="B1045" s="67"/>
      <c r="C1045" s="67"/>
      <c r="D1045" s="67"/>
      <c r="E1045" s="69"/>
      <c r="F1045" s="68"/>
      <c r="G1045" s="67"/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  <c r="AC1045" s="80"/>
      <c r="AD1045" s="80"/>
      <c r="AE1045" s="69"/>
      <c r="AF1045" s="69"/>
      <c r="AG1045" s="69"/>
      <c r="AH1045" s="80"/>
      <c r="AI1045" s="80"/>
      <c r="AJ1045" s="69"/>
      <c r="AK1045" s="69"/>
      <c r="AL1045" s="80"/>
      <c r="AM1045" s="80"/>
      <c r="AN1045" s="69"/>
      <c r="AO1045" s="69"/>
      <c r="AP1045" s="80"/>
      <c r="AQ1045" s="80"/>
      <c r="AR1045" s="69"/>
      <c r="AS1045" s="69"/>
      <c r="AT1045" s="80"/>
      <c r="AU1045" s="80"/>
      <c r="AV1045" s="69"/>
      <c r="AW1045" s="69"/>
      <c r="AX1045" s="80"/>
      <c r="AY1045" s="80"/>
      <c r="AZ1045" s="69"/>
      <c r="BA1045" s="69"/>
      <c r="BB1045" s="80"/>
      <c r="BC1045" s="80"/>
      <c r="BD1045" s="69"/>
      <c r="BE1045" s="69"/>
      <c r="BF1045" s="80"/>
      <c r="BG1045" s="80"/>
      <c r="BH1045" s="69"/>
      <c r="BI1045" s="69"/>
      <c r="BJ1045" s="80"/>
      <c r="BK1045" s="80"/>
      <c r="BL1045" s="69"/>
      <c r="BM1045" s="69"/>
      <c r="BN1045" s="80"/>
      <c r="BO1045" s="80"/>
      <c r="BP1045" s="69"/>
      <c r="BQ1045" s="69"/>
      <c r="BR1045" s="80"/>
      <c r="BS1045" s="80"/>
      <c r="BT1045" s="69"/>
      <c r="BU1045" s="69"/>
      <c r="BV1045" s="80"/>
      <c r="BW1045" s="80"/>
      <c r="BX1045" s="69"/>
      <c r="BY1045" s="69"/>
      <c r="BZ1045" s="80"/>
      <c r="CA1045" s="80"/>
      <c r="CB1045" s="69"/>
      <c r="CC1045" s="69"/>
      <c r="CD1045" s="80"/>
      <c r="CE1045" s="80"/>
      <c r="CF1045" s="69"/>
      <c r="CG1045" s="69"/>
      <c r="CH1045" s="69"/>
      <c r="CI1045" s="69"/>
      <c r="CJ1045" s="69"/>
      <c r="CK1045" s="69"/>
      <c r="CL1045" s="68"/>
      <c r="CM1045" s="67"/>
      <c r="CN1045" s="67"/>
      <c r="CO1045" s="68"/>
      <c r="CP1045" s="68"/>
      <c r="CQ1045" s="67"/>
      <c r="CR1045" s="67"/>
      <c r="CS1045" s="69"/>
      <c r="CT1045" s="81"/>
      <c r="CU1045" s="69"/>
      <c r="CV1045" s="69"/>
      <c r="CW1045" s="69"/>
      <c r="CX1045" s="69"/>
      <c r="CY1045" s="69"/>
      <c r="CZ1045" s="69"/>
      <c r="DA1045" s="69"/>
    </row>
    <row r="1046" spans="2:105">
      <c r="B1046" s="67"/>
      <c r="C1046" s="67"/>
      <c r="D1046" s="67"/>
      <c r="E1046" s="69"/>
      <c r="F1046" s="68"/>
      <c r="G1046" s="67"/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  <c r="AC1046" s="80"/>
      <c r="AD1046" s="80"/>
      <c r="AE1046" s="69"/>
      <c r="AF1046" s="69"/>
      <c r="AG1046" s="69"/>
      <c r="AH1046" s="80"/>
      <c r="AI1046" s="80"/>
      <c r="AJ1046" s="69"/>
      <c r="AK1046" s="69"/>
      <c r="AL1046" s="80"/>
      <c r="AM1046" s="80"/>
      <c r="AN1046" s="69"/>
      <c r="AO1046" s="69"/>
      <c r="AP1046" s="80"/>
      <c r="AQ1046" s="80"/>
      <c r="AR1046" s="69"/>
      <c r="AS1046" s="69"/>
      <c r="AT1046" s="80"/>
      <c r="AU1046" s="80"/>
      <c r="AV1046" s="69"/>
      <c r="AW1046" s="69"/>
      <c r="AX1046" s="80"/>
      <c r="AY1046" s="80"/>
      <c r="AZ1046" s="69"/>
      <c r="BA1046" s="69"/>
      <c r="BB1046" s="80"/>
      <c r="BC1046" s="80"/>
      <c r="BD1046" s="69"/>
      <c r="BE1046" s="69"/>
      <c r="BF1046" s="80"/>
      <c r="BG1046" s="80"/>
      <c r="BH1046" s="69"/>
      <c r="BI1046" s="69"/>
      <c r="BJ1046" s="80"/>
      <c r="BK1046" s="80"/>
      <c r="BL1046" s="69"/>
      <c r="BM1046" s="69"/>
      <c r="BN1046" s="80"/>
      <c r="BO1046" s="80"/>
      <c r="BP1046" s="69"/>
      <c r="BQ1046" s="69"/>
      <c r="BR1046" s="80"/>
      <c r="BS1046" s="80"/>
      <c r="BT1046" s="69"/>
      <c r="BU1046" s="69"/>
      <c r="BV1046" s="80"/>
      <c r="BW1046" s="80"/>
      <c r="BX1046" s="69"/>
      <c r="BY1046" s="69"/>
      <c r="BZ1046" s="80"/>
      <c r="CA1046" s="80"/>
      <c r="CB1046" s="69"/>
      <c r="CC1046" s="69"/>
      <c r="CD1046" s="80"/>
      <c r="CE1046" s="80"/>
      <c r="CF1046" s="69"/>
      <c r="CG1046" s="69"/>
      <c r="CH1046" s="69"/>
      <c r="CI1046" s="69"/>
      <c r="CJ1046" s="69"/>
      <c r="CK1046" s="69"/>
      <c r="CL1046" s="68"/>
      <c r="CM1046" s="67"/>
      <c r="CN1046" s="67"/>
      <c r="CO1046" s="68"/>
      <c r="CP1046" s="68"/>
      <c r="CQ1046" s="67"/>
      <c r="CR1046" s="67"/>
      <c r="CS1046" s="69"/>
      <c r="CT1046" s="81"/>
      <c r="CU1046" s="69"/>
      <c r="CV1046" s="69"/>
      <c r="CW1046" s="69"/>
      <c r="CX1046" s="69"/>
      <c r="CY1046" s="69"/>
      <c r="CZ1046" s="69"/>
      <c r="DA1046" s="69"/>
    </row>
    <row r="1047" spans="2:105">
      <c r="B1047" s="67"/>
      <c r="C1047" s="67"/>
      <c r="D1047" s="67"/>
      <c r="E1047" s="69"/>
      <c r="F1047" s="68"/>
      <c r="G1047" s="67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  <c r="AC1047" s="80"/>
      <c r="AD1047" s="80"/>
      <c r="AE1047" s="69"/>
      <c r="AF1047" s="69"/>
      <c r="AG1047" s="69"/>
      <c r="AH1047" s="80"/>
      <c r="AI1047" s="80"/>
      <c r="AJ1047" s="69"/>
      <c r="AK1047" s="69"/>
      <c r="AL1047" s="80"/>
      <c r="AM1047" s="80"/>
      <c r="AN1047" s="69"/>
      <c r="AO1047" s="69"/>
      <c r="AP1047" s="80"/>
      <c r="AQ1047" s="80"/>
      <c r="AR1047" s="69"/>
      <c r="AS1047" s="69"/>
      <c r="AT1047" s="80"/>
      <c r="AU1047" s="80"/>
      <c r="AV1047" s="69"/>
      <c r="AW1047" s="69"/>
      <c r="AX1047" s="80"/>
      <c r="AY1047" s="80"/>
      <c r="AZ1047" s="69"/>
      <c r="BA1047" s="69"/>
      <c r="BB1047" s="80"/>
      <c r="BC1047" s="80"/>
      <c r="BD1047" s="69"/>
      <c r="BE1047" s="69"/>
      <c r="BF1047" s="80"/>
      <c r="BG1047" s="80"/>
      <c r="BH1047" s="69"/>
      <c r="BI1047" s="69"/>
      <c r="BJ1047" s="80"/>
      <c r="BK1047" s="80"/>
      <c r="BL1047" s="69"/>
      <c r="BM1047" s="69"/>
      <c r="BN1047" s="80"/>
      <c r="BO1047" s="80"/>
      <c r="BP1047" s="69"/>
      <c r="BQ1047" s="69"/>
      <c r="BR1047" s="80"/>
      <c r="BS1047" s="80"/>
      <c r="BT1047" s="69"/>
      <c r="BU1047" s="69"/>
      <c r="BV1047" s="80"/>
      <c r="BW1047" s="80"/>
      <c r="BX1047" s="69"/>
      <c r="BY1047" s="69"/>
      <c r="BZ1047" s="80"/>
      <c r="CA1047" s="80"/>
      <c r="CB1047" s="69"/>
      <c r="CC1047" s="69"/>
      <c r="CD1047" s="80"/>
      <c r="CE1047" s="80"/>
      <c r="CF1047" s="69"/>
      <c r="CG1047" s="69"/>
      <c r="CH1047" s="69"/>
      <c r="CI1047" s="69"/>
      <c r="CJ1047" s="69"/>
      <c r="CK1047" s="69"/>
      <c r="CL1047" s="68"/>
      <c r="CM1047" s="67"/>
      <c r="CN1047" s="67"/>
      <c r="CO1047" s="68"/>
      <c r="CP1047" s="68"/>
      <c r="CQ1047" s="67"/>
      <c r="CR1047" s="67"/>
      <c r="CS1047" s="69"/>
      <c r="CT1047" s="81"/>
      <c r="CU1047" s="69"/>
      <c r="CV1047" s="69"/>
      <c r="CW1047" s="69"/>
      <c r="CX1047" s="69"/>
      <c r="CY1047" s="69"/>
      <c r="CZ1047" s="69"/>
      <c r="DA1047" s="69"/>
    </row>
    <row r="1048" spans="2:105">
      <c r="B1048" s="67"/>
      <c r="C1048" s="67"/>
      <c r="D1048" s="67"/>
      <c r="E1048" s="69"/>
      <c r="F1048" s="68"/>
      <c r="G1048" s="67"/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  <c r="AC1048" s="80"/>
      <c r="AD1048" s="80"/>
      <c r="AE1048" s="69"/>
      <c r="AF1048" s="69"/>
      <c r="AG1048" s="69"/>
      <c r="AH1048" s="80"/>
      <c r="AI1048" s="80"/>
      <c r="AJ1048" s="69"/>
      <c r="AK1048" s="69"/>
      <c r="AL1048" s="80"/>
      <c r="AM1048" s="80"/>
      <c r="AN1048" s="69"/>
      <c r="AO1048" s="69"/>
      <c r="AP1048" s="80"/>
      <c r="AQ1048" s="80"/>
      <c r="AR1048" s="69"/>
      <c r="AS1048" s="69"/>
      <c r="AT1048" s="80"/>
      <c r="AU1048" s="80"/>
      <c r="AV1048" s="69"/>
      <c r="AW1048" s="69"/>
      <c r="AX1048" s="80"/>
      <c r="AY1048" s="80"/>
      <c r="AZ1048" s="69"/>
      <c r="BA1048" s="69"/>
      <c r="BB1048" s="80"/>
      <c r="BC1048" s="80"/>
      <c r="BD1048" s="69"/>
      <c r="BE1048" s="69"/>
      <c r="BF1048" s="80"/>
      <c r="BG1048" s="80"/>
      <c r="BH1048" s="69"/>
      <c r="BI1048" s="69"/>
      <c r="BJ1048" s="80"/>
      <c r="BK1048" s="80"/>
      <c r="BL1048" s="69"/>
      <c r="BM1048" s="69"/>
      <c r="BN1048" s="80"/>
      <c r="BO1048" s="80"/>
      <c r="BP1048" s="69"/>
      <c r="BQ1048" s="69"/>
      <c r="BR1048" s="80"/>
      <c r="BS1048" s="80"/>
      <c r="BT1048" s="69"/>
      <c r="BU1048" s="69"/>
      <c r="BV1048" s="80"/>
      <c r="BW1048" s="80"/>
      <c r="BX1048" s="69"/>
      <c r="BY1048" s="69"/>
      <c r="BZ1048" s="80"/>
      <c r="CA1048" s="80"/>
      <c r="CB1048" s="69"/>
      <c r="CC1048" s="69"/>
      <c r="CD1048" s="80"/>
      <c r="CE1048" s="80"/>
      <c r="CF1048" s="69"/>
      <c r="CG1048" s="69"/>
      <c r="CH1048" s="69"/>
      <c r="CI1048" s="69"/>
      <c r="CJ1048" s="69"/>
      <c r="CK1048" s="69"/>
      <c r="CL1048" s="68"/>
      <c r="CM1048" s="67"/>
      <c r="CN1048" s="67"/>
      <c r="CO1048" s="68"/>
      <c r="CP1048" s="68"/>
      <c r="CQ1048" s="67"/>
      <c r="CR1048" s="67"/>
      <c r="CS1048" s="69"/>
      <c r="CT1048" s="81"/>
      <c r="CU1048" s="69"/>
      <c r="CV1048" s="69"/>
      <c r="CW1048" s="69"/>
      <c r="CX1048" s="69"/>
      <c r="CY1048" s="69"/>
      <c r="CZ1048" s="69"/>
      <c r="DA1048" s="69"/>
    </row>
    <row r="1049" spans="2:105">
      <c r="B1049" s="67"/>
      <c r="C1049" s="67"/>
      <c r="D1049" s="67"/>
      <c r="E1049" s="69"/>
      <c r="F1049" s="68"/>
      <c r="G1049" s="67"/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  <c r="AC1049" s="80"/>
      <c r="AD1049" s="80"/>
      <c r="AE1049" s="69"/>
      <c r="AF1049" s="69"/>
      <c r="AG1049" s="69"/>
      <c r="AH1049" s="80"/>
      <c r="AI1049" s="80"/>
      <c r="AJ1049" s="69"/>
      <c r="AK1049" s="69"/>
      <c r="AL1049" s="80"/>
      <c r="AM1049" s="80"/>
      <c r="AN1049" s="69"/>
      <c r="AO1049" s="69"/>
      <c r="AP1049" s="80"/>
      <c r="AQ1049" s="80"/>
      <c r="AR1049" s="69"/>
      <c r="AS1049" s="69"/>
      <c r="AT1049" s="80"/>
      <c r="AU1049" s="80"/>
      <c r="AV1049" s="69"/>
      <c r="AW1049" s="69"/>
      <c r="AX1049" s="80"/>
      <c r="AY1049" s="80"/>
      <c r="AZ1049" s="69"/>
      <c r="BA1049" s="69"/>
      <c r="BB1049" s="80"/>
      <c r="BC1049" s="80"/>
      <c r="BD1049" s="69"/>
      <c r="BE1049" s="69"/>
      <c r="BF1049" s="80"/>
      <c r="BG1049" s="80"/>
      <c r="BH1049" s="69"/>
      <c r="BI1049" s="69"/>
      <c r="BJ1049" s="80"/>
      <c r="BK1049" s="80"/>
      <c r="BL1049" s="69"/>
      <c r="BM1049" s="69"/>
      <c r="BN1049" s="80"/>
      <c r="BO1049" s="80"/>
      <c r="BP1049" s="69"/>
      <c r="BQ1049" s="69"/>
      <c r="BR1049" s="80"/>
      <c r="BS1049" s="80"/>
      <c r="BT1049" s="69"/>
      <c r="BU1049" s="69"/>
      <c r="BV1049" s="80"/>
      <c r="BW1049" s="80"/>
      <c r="BX1049" s="69"/>
      <c r="BY1049" s="69"/>
      <c r="BZ1049" s="80"/>
      <c r="CA1049" s="80"/>
      <c r="CB1049" s="69"/>
      <c r="CC1049" s="69"/>
      <c r="CD1049" s="80"/>
      <c r="CE1049" s="80"/>
      <c r="CF1049" s="69"/>
      <c r="CG1049" s="69"/>
      <c r="CH1049" s="69"/>
      <c r="CI1049" s="69"/>
      <c r="CJ1049" s="69"/>
      <c r="CK1049" s="69"/>
      <c r="CL1049" s="68"/>
      <c r="CM1049" s="67"/>
      <c r="CN1049" s="67"/>
      <c r="CO1049" s="68"/>
      <c r="CP1049" s="68"/>
      <c r="CQ1049" s="67"/>
      <c r="CR1049" s="67"/>
      <c r="CS1049" s="69"/>
      <c r="CT1049" s="81"/>
      <c r="CU1049" s="69"/>
      <c r="CV1049" s="69"/>
      <c r="CW1049" s="69"/>
      <c r="CX1049" s="69"/>
      <c r="CY1049" s="69"/>
      <c r="CZ1049" s="69"/>
      <c r="DA1049" s="69"/>
    </row>
    <row r="1050" spans="2:105">
      <c r="B1050" s="67"/>
      <c r="C1050" s="67"/>
      <c r="D1050" s="67"/>
      <c r="E1050" s="69"/>
      <c r="F1050" s="68"/>
      <c r="G1050" s="67"/>
      <c r="H1050" s="69"/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  <c r="AC1050" s="80"/>
      <c r="AD1050" s="80"/>
      <c r="AE1050" s="69"/>
      <c r="AF1050" s="69"/>
      <c r="AG1050" s="69"/>
      <c r="AH1050" s="80"/>
      <c r="AI1050" s="80"/>
      <c r="AJ1050" s="69"/>
      <c r="AK1050" s="69"/>
      <c r="AL1050" s="80"/>
      <c r="AM1050" s="80"/>
      <c r="AN1050" s="69"/>
      <c r="AO1050" s="69"/>
      <c r="AP1050" s="80"/>
      <c r="AQ1050" s="80"/>
      <c r="AR1050" s="69"/>
      <c r="AS1050" s="69"/>
      <c r="AT1050" s="80"/>
      <c r="AU1050" s="80"/>
      <c r="AV1050" s="69"/>
      <c r="AW1050" s="69"/>
      <c r="AX1050" s="80"/>
      <c r="AY1050" s="80"/>
      <c r="AZ1050" s="69"/>
      <c r="BA1050" s="69"/>
      <c r="BB1050" s="80"/>
      <c r="BC1050" s="80"/>
      <c r="BD1050" s="69"/>
      <c r="BE1050" s="69"/>
      <c r="BF1050" s="80"/>
      <c r="BG1050" s="80"/>
      <c r="BH1050" s="69"/>
      <c r="BI1050" s="69"/>
      <c r="BJ1050" s="80"/>
      <c r="BK1050" s="80"/>
      <c r="BL1050" s="69"/>
      <c r="BM1050" s="69"/>
      <c r="BN1050" s="80"/>
      <c r="BO1050" s="80"/>
      <c r="BP1050" s="69"/>
      <c r="BQ1050" s="69"/>
      <c r="BR1050" s="80"/>
      <c r="BS1050" s="80"/>
      <c r="BT1050" s="69"/>
      <c r="BU1050" s="69"/>
      <c r="BV1050" s="80"/>
      <c r="BW1050" s="80"/>
      <c r="BX1050" s="69"/>
      <c r="BY1050" s="69"/>
      <c r="BZ1050" s="80"/>
      <c r="CA1050" s="80"/>
      <c r="CB1050" s="69"/>
      <c r="CC1050" s="69"/>
      <c r="CD1050" s="80"/>
      <c r="CE1050" s="80"/>
      <c r="CF1050" s="69"/>
      <c r="CG1050" s="69"/>
      <c r="CH1050" s="69"/>
      <c r="CI1050" s="69"/>
      <c r="CJ1050" s="69"/>
      <c r="CK1050" s="69"/>
      <c r="CL1050" s="68"/>
      <c r="CM1050" s="67"/>
      <c r="CN1050" s="67"/>
      <c r="CO1050" s="68"/>
      <c r="CP1050" s="68"/>
      <c r="CQ1050" s="67"/>
      <c r="CR1050" s="67"/>
      <c r="CS1050" s="69"/>
      <c r="CT1050" s="81"/>
      <c r="CU1050" s="69"/>
      <c r="CV1050" s="69"/>
      <c r="CW1050" s="69"/>
      <c r="CX1050" s="69"/>
      <c r="CY1050" s="69"/>
      <c r="CZ1050" s="69"/>
      <c r="DA1050" s="69"/>
    </row>
    <row r="1051" spans="2:105">
      <c r="B1051" s="67"/>
      <c r="C1051" s="67"/>
      <c r="D1051" s="67"/>
      <c r="E1051" s="69"/>
      <c r="F1051" s="68"/>
      <c r="G1051" s="67"/>
      <c r="H1051" s="69"/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  <c r="AC1051" s="80"/>
      <c r="AD1051" s="80"/>
      <c r="AE1051" s="69"/>
      <c r="AF1051" s="69"/>
      <c r="AG1051" s="69"/>
      <c r="AH1051" s="80"/>
      <c r="AI1051" s="80"/>
      <c r="AJ1051" s="69"/>
      <c r="AK1051" s="69"/>
      <c r="AL1051" s="80"/>
      <c r="AM1051" s="80"/>
      <c r="AN1051" s="69"/>
      <c r="AO1051" s="69"/>
      <c r="AP1051" s="80"/>
      <c r="AQ1051" s="80"/>
      <c r="AR1051" s="69"/>
      <c r="AS1051" s="69"/>
      <c r="AT1051" s="80"/>
      <c r="AU1051" s="80"/>
      <c r="AV1051" s="69"/>
      <c r="AW1051" s="69"/>
      <c r="AX1051" s="80"/>
      <c r="AY1051" s="80"/>
      <c r="AZ1051" s="69"/>
      <c r="BA1051" s="69"/>
      <c r="BB1051" s="80"/>
      <c r="BC1051" s="80"/>
      <c r="BD1051" s="69"/>
      <c r="BE1051" s="69"/>
      <c r="BF1051" s="80"/>
      <c r="BG1051" s="80"/>
      <c r="BH1051" s="69"/>
      <c r="BI1051" s="69"/>
      <c r="BJ1051" s="80"/>
      <c r="BK1051" s="80"/>
      <c r="BL1051" s="69"/>
      <c r="BM1051" s="69"/>
      <c r="BN1051" s="80"/>
      <c r="BO1051" s="80"/>
      <c r="BP1051" s="69"/>
      <c r="BQ1051" s="69"/>
      <c r="BR1051" s="80"/>
      <c r="BS1051" s="80"/>
      <c r="BT1051" s="69"/>
      <c r="BU1051" s="69"/>
      <c r="BV1051" s="80"/>
      <c r="BW1051" s="80"/>
      <c r="BX1051" s="69"/>
      <c r="BY1051" s="69"/>
      <c r="BZ1051" s="80"/>
      <c r="CA1051" s="80"/>
      <c r="CB1051" s="69"/>
      <c r="CC1051" s="69"/>
      <c r="CD1051" s="80"/>
      <c r="CE1051" s="80"/>
      <c r="CF1051" s="69"/>
      <c r="CG1051" s="69"/>
      <c r="CH1051" s="69"/>
      <c r="CI1051" s="69"/>
      <c r="CJ1051" s="69"/>
      <c r="CK1051" s="69"/>
      <c r="CL1051" s="68"/>
      <c r="CM1051" s="67"/>
      <c r="CN1051" s="67"/>
      <c r="CO1051" s="68"/>
      <c r="CP1051" s="68"/>
      <c r="CQ1051" s="67"/>
      <c r="CR1051" s="67"/>
      <c r="CS1051" s="69"/>
      <c r="CT1051" s="81"/>
      <c r="CU1051" s="69"/>
      <c r="CV1051" s="69"/>
      <c r="CW1051" s="69"/>
      <c r="CX1051" s="69"/>
      <c r="CY1051" s="69"/>
      <c r="CZ1051" s="69"/>
      <c r="DA1051" s="69"/>
    </row>
    <row r="1052" spans="2:105">
      <c r="B1052" s="67"/>
      <c r="C1052" s="67"/>
      <c r="D1052" s="67"/>
      <c r="E1052" s="69"/>
      <c r="F1052" s="68"/>
      <c r="G1052" s="67"/>
      <c r="H1052" s="69"/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  <c r="AC1052" s="80"/>
      <c r="AD1052" s="80"/>
      <c r="AE1052" s="69"/>
      <c r="AF1052" s="69"/>
      <c r="AG1052" s="69"/>
      <c r="AH1052" s="80"/>
      <c r="AI1052" s="80"/>
      <c r="AJ1052" s="69"/>
      <c r="AK1052" s="69"/>
      <c r="AL1052" s="80"/>
      <c r="AM1052" s="80"/>
      <c r="AN1052" s="69"/>
      <c r="AO1052" s="69"/>
      <c r="AP1052" s="80"/>
      <c r="AQ1052" s="80"/>
      <c r="AR1052" s="69"/>
      <c r="AS1052" s="69"/>
      <c r="AT1052" s="80"/>
      <c r="AU1052" s="80"/>
      <c r="AV1052" s="69"/>
      <c r="AW1052" s="69"/>
      <c r="AX1052" s="80"/>
      <c r="AY1052" s="80"/>
      <c r="AZ1052" s="69"/>
      <c r="BA1052" s="69"/>
      <c r="BB1052" s="80"/>
      <c r="BC1052" s="80"/>
      <c r="BD1052" s="69"/>
      <c r="BE1052" s="69"/>
      <c r="BF1052" s="80"/>
      <c r="BG1052" s="80"/>
      <c r="BH1052" s="69"/>
      <c r="BI1052" s="69"/>
      <c r="BJ1052" s="80"/>
      <c r="BK1052" s="80"/>
      <c r="BL1052" s="69"/>
      <c r="BM1052" s="69"/>
      <c r="BN1052" s="80"/>
      <c r="BO1052" s="80"/>
      <c r="BP1052" s="69"/>
      <c r="BQ1052" s="69"/>
      <c r="BR1052" s="80"/>
      <c r="BS1052" s="80"/>
      <c r="BT1052" s="69"/>
      <c r="BU1052" s="69"/>
      <c r="BV1052" s="80"/>
      <c r="BW1052" s="80"/>
      <c r="BX1052" s="69"/>
      <c r="BY1052" s="69"/>
      <c r="BZ1052" s="80"/>
      <c r="CA1052" s="80"/>
      <c r="CB1052" s="69"/>
      <c r="CC1052" s="69"/>
      <c r="CD1052" s="80"/>
      <c r="CE1052" s="80"/>
      <c r="CF1052" s="69"/>
      <c r="CG1052" s="69"/>
      <c r="CH1052" s="69"/>
      <c r="CI1052" s="69"/>
      <c r="CJ1052" s="69"/>
      <c r="CK1052" s="69"/>
      <c r="CL1052" s="68"/>
      <c r="CM1052" s="67"/>
      <c r="CN1052" s="67"/>
      <c r="CO1052" s="68"/>
      <c r="CP1052" s="68"/>
      <c r="CQ1052" s="67"/>
      <c r="CR1052" s="67"/>
      <c r="CS1052" s="69"/>
      <c r="CT1052" s="81"/>
      <c r="CU1052" s="69"/>
      <c r="CV1052" s="69"/>
      <c r="CW1052" s="69"/>
      <c r="CX1052" s="69"/>
      <c r="CY1052" s="69"/>
      <c r="CZ1052" s="69"/>
      <c r="DA1052" s="69"/>
    </row>
    <row r="1053" spans="2:105">
      <c r="B1053" s="67"/>
      <c r="C1053" s="67"/>
      <c r="D1053" s="67"/>
      <c r="E1053" s="69"/>
      <c r="F1053" s="68"/>
      <c r="G1053" s="67"/>
      <c r="H1053" s="69"/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  <c r="AC1053" s="80"/>
      <c r="AD1053" s="80"/>
      <c r="AE1053" s="69"/>
      <c r="AF1053" s="69"/>
      <c r="AG1053" s="69"/>
      <c r="AH1053" s="80"/>
      <c r="AI1053" s="80"/>
      <c r="AJ1053" s="69"/>
      <c r="AK1053" s="69"/>
      <c r="AL1053" s="80"/>
      <c r="AM1053" s="80"/>
      <c r="AN1053" s="69"/>
      <c r="AO1053" s="69"/>
      <c r="AP1053" s="80"/>
      <c r="AQ1053" s="80"/>
      <c r="AR1053" s="69"/>
      <c r="AS1053" s="69"/>
      <c r="AT1053" s="80"/>
      <c r="AU1053" s="80"/>
      <c r="AV1053" s="69"/>
      <c r="AW1053" s="69"/>
      <c r="AX1053" s="80"/>
      <c r="AY1053" s="80"/>
      <c r="AZ1053" s="69"/>
      <c r="BA1053" s="69"/>
      <c r="BB1053" s="80"/>
      <c r="BC1053" s="80"/>
      <c r="BD1053" s="69"/>
      <c r="BE1053" s="69"/>
      <c r="BF1053" s="80"/>
      <c r="BG1053" s="80"/>
      <c r="BH1053" s="69"/>
      <c r="BI1053" s="69"/>
      <c r="BJ1053" s="80"/>
      <c r="BK1053" s="80"/>
      <c r="BL1053" s="69"/>
      <c r="BM1053" s="69"/>
      <c r="BN1053" s="80"/>
      <c r="BO1053" s="80"/>
      <c r="BP1053" s="69"/>
      <c r="BQ1053" s="69"/>
      <c r="BR1053" s="80"/>
      <c r="BS1053" s="80"/>
      <c r="BT1053" s="69"/>
      <c r="BU1053" s="69"/>
      <c r="BV1053" s="80"/>
      <c r="BW1053" s="80"/>
      <c r="BX1053" s="69"/>
      <c r="BY1053" s="69"/>
      <c r="BZ1053" s="80"/>
      <c r="CA1053" s="80"/>
      <c r="CB1053" s="69"/>
      <c r="CC1053" s="69"/>
      <c r="CD1053" s="80"/>
      <c r="CE1053" s="80"/>
      <c r="CF1053" s="69"/>
      <c r="CG1053" s="69"/>
      <c r="CH1053" s="69"/>
      <c r="CI1053" s="69"/>
      <c r="CJ1053" s="69"/>
      <c r="CK1053" s="69"/>
      <c r="CL1053" s="68"/>
      <c r="CM1053" s="67"/>
      <c r="CN1053" s="67"/>
      <c r="CO1053" s="68"/>
      <c r="CP1053" s="68"/>
      <c r="CQ1053" s="67"/>
      <c r="CR1053" s="67"/>
      <c r="CS1053" s="69"/>
      <c r="CT1053" s="81"/>
      <c r="CU1053" s="69"/>
      <c r="CV1053" s="69"/>
      <c r="CW1053" s="69"/>
      <c r="CX1053" s="69"/>
      <c r="CY1053" s="69"/>
      <c r="CZ1053" s="69"/>
      <c r="DA1053" s="69"/>
    </row>
    <row r="1054" spans="2:105">
      <c r="B1054" s="67"/>
      <c r="C1054" s="67"/>
      <c r="D1054" s="67"/>
      <c r="E1054" s="69"/>
      <c r="F1054" s="68"/>
      <c r="G1054" s="67"/>
      <c r="H1054" s="69"/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  <c r="AC1054" s="80"/>
      <c r="AD1054" s="80"/>
      <c r="AE1054" s="69"/>
      <c r="AF1054" s="69"/>
      <c r="AG1054" s="69"/>
      <c r="AH1054" s="80"/>
      <c r="AI1054" s="80"/>
      <c r="AJ1054" s="69"/>
      <c r="AK1054" s="69"/>
      <c r="AL1054" s="80"/>
      <c r="AM1054" s="80"/>
      <c r="AN1054" s="69"/>
      <c r="AO1054" s="69"/>
      <c r="AP1054" s="80"/>
      <c r="AQ1054" s="80"/>
      <c r="AR1054" s="69"/>
      <c r="AS1054" s="69"/>
      <c r="AT1054" s="80"/>
      <c r="AU1054" s="80"/>
      <c r="AV1054" s="69"/>
      <c r="AW1054" s="69"/>
      <c r="AX1054" s="80"/>
      <c r="AY1054" s="80"/>
      <c r="AZ1054" s="69"/>
      <c r="BA1054" s="69"/>
      <c r="BB1054" s="80"/>
      <c r="BC1054" s="80"/>
      <c r="BD1054" s="69"/>
      <c r="BE1054" s="69"/>
      <c r="BF1054" s="80"/>
      <c r="BG1054" s="80"/>
      <c r="BH1054" s="69"/>
      <c r="BI1054" s="69"/>
      <c r="BJ1054" s="80"/>
      <c r="BK1054" s="80"/>
      <c r="BL1054" s="69"/>
      <c r="BM1054" s="69"/>
      <c r="BN1054" s="80"/>
      <c r="BO1054" s="80"/>
      <c r="BP1054" s="69"/>
      <c r="BQ1054" s="69"/>
      <c r="BR1054" s="80"/>
      <c r="BS1054" s="80"/>
      <c r="BT1054" s="69"/>
      <c r="BU1054" s="69"/>
      <c r="BV1054" s="80"/>
      <c r="BW1054" s="80"/>
      <c r="BX1054" s="69"/>
      <c r="BY1054" s="69"/>
      <c r="BZ1054" s="80"/>
      <c r="CA1054" s="80"/>
      <c r="CB1054" s="69"/>
      <c r="CC1054" s="69"/>
      <c r="CD1054" s="80"/>
      <c r="CE1054" s="80"/>
      <c r="CF1054" s="69"/>
      <c r="CG1054" s="69"/>
      <c r="CH1054" s="69"/>
      <c r="CI1054" s="69"/>
      <c r="CJ1054" s="69"/>
      <c r="CK1054" s="69"/>
      <c r="CL1054" s="68"/>
      <c r="CM1054" s="67"/>
      <c r="CN1054" s="67"/>
      <c r="CO1054" s="68"/>
      <c r="CP1054" s="68"/>
      <c r="CQ1054" s="67"/>
      <c r="CR1054" s="67"/>
      <c r="CS1054" s="69"/>
      <c r="CT1054" s="81"/>
      <c r="CU1054" s="69"/>
      <c r="CV1054" s="69"/>
      <c r="CW1054" s="69"/>
      <c r="CX1054" s="69"/>
      <c r="CY1054" s="69"/>
      <c r="CZ1054" s="69"/>
      <c r="DA1054" s="69"/>
    </row>
    <row r="1055" spans="2:105">
      <c r="B1055" s="67"/>
      <c r="C1055" s="67"/>
      <c r="D1055" s="67"/>
      <c r="E1055" s="69"/>
      <c r="F1055" s="68"/>
      <c r="G1055" s="67"/>
      <c r="H1055" s="69"/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  <c r="AC1055" s="80"/>
      <c r="AD1055" s="80"/>
      <c r="AE1055" s="69"/>
      <c r="AF1055" s="69"/>
      <c r="AG1055" s="69"/>
      <c r="AH1055" s="80"/>
      <c r="AI1055" s="80"/>
      <c r="AJ1055" s="69"/>
      <c r="AK1055" s="69"/>
      <c r="AL1055" s="80"/>
      <c r="AM1055" s="80"/>
      <c r="AN1055" s="69"/>
      <c r="AO1055" s="69"/>
      <c r="AP1055" s="80"/>
      <c r="AQ1055" s="80"/>
      <c r="AR1055" s="69"/>
      <c r="AS1055" s="69"/>
      <c r="AT1055" s="80"/>
      <c r="AU1055" s="80"/>
      <c r="AV1055" s="69"/>
      <c r="AW1055" s="69"/>
      <c r="AX1055" s="80"/>
      <c r="AY1055" s="80"/>
      <c r="AZ1055" s="69"/>
      <c r="BA1055" s="69"/>
      <c r="BB1055" s="80"/>
      <c r="BC1055" s="80"/>
      <c r="BD1055" s="69"/>
      <c r="BE1055" s="69"/>
      <c r="BF1055" s="80"/>
      <c r="BG1055" s="80"/>
      <c r="BH1055" s="69"/>
      <c r="BI1055" s="69"/>
      <c r="BJ1055" s="80"/>
      <c r="BK1055" s="80"/>
      <c r="BL1055" s="69"/>
      <c r="BM1055" s="69"/>
      <c r="BN1055" s="80"/>
      <c r="BO1055" s="80"/>
      <c r="BP1055" s="69"/>
      <c r="BQ1055" s="69"/>
      <c r="BR1055" s="80"/>
      <c r="BS1055" s="80"/>
      <c r="BT1055" s="69"/>
      <c r="BU1055" s="69"/>
      <c r="BV1055" s="80"/>
      <c r="BW1055" s="80"/>
      <c r="BX1055" s="69"/>
      <c r="BY1055" s="69"/>
      <c r="BZ1055" s="80"/>
      <c r="CA1055" s="80"/>
      <c r="CB1055" s="69"/>
      <c r="CC1055" s="69"/>
      <c r="CD1055" s="80"/>
      <c r="CE1055" s="80"/>
      <c r="CF1055" s="69"/>
      <c r="CG1055" s="69"/>
      <c r="CH1055" s="69"/>
      <c r="CI1055" s="69"/>
      <c r="CJ1055" s="69"/>
      <c r="CK1055" s="69"/>
      <c r="CL1055" s="68"/>
      <c r="CM1055" s="67"/>
      <c r="CN1055" s="67"/>
      <c r="CO1055" s="68"/>
      <c r="CP1055" s="68"/>
      <c r="CQ1055" s="67"/>
      <c r="CR1055" s="67"/>
      <c r="CS1055" s="69"/>
      <c r="CT1055" s="81"/>
      <c r="CU1055" s="69"/>
      <c r="CV1055" s="69"/>
      <c r="CW1055" s="69"/>
      <c r="CX1055" s="69"/>
      <c r="CY1055" s="69"/>
      <c r="CZ1055" s="69"/>
      <c r="DA1055" s="69"/>
    </row>
    <row r="1056" spans="2:105">
      <c r="B1056" s="67"/>
      <c r="C1056" s="67"/>
      <c r="D1056" s="67"/>
      <c r="E1056" s="69"/>
      <c r="F1056" s="68"/>
      <c r="G1056" s="67"/>
      <c r="H1056" s="69"/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  <c r="AC1056" s="80"/>
      <c r="AD1056" s="80"/>
      <c r="AE1056" s="69"/>
      <c r="AF1056" s="69"/>
      <c r="AG1056" s="69"/>
      <c r="AH1056" s="80"/>
      <c r="AI1056" s="80"/>
      <c r="AJ1056" s="69"/>
      <c r="AK1056" s="69"/>
      <c r="AL1056" s="80"/>
      <c r="AM1056" s="80"/>
      <c r="AN1056" s="69"/>
      <c r="AO1056" s="69"/>
      <c r="AP1056" s="80"/>
      <c r="AQ1056" s="80"/>
      <c r="AR1056" s="69"/>
      <c r="AS1056" s="69"/>
      <c r="AT1056" s="80"/>
      <c r="AU1056" s="80"/>
      <c r="AV1056" s="69"/>
      <c r="AW1056" s="69"/>
      <c r="AX1056" s="80"/>
      <c r="AY1056" s="80"/>
      <c r="AZ1056" s="69"/>
      <c r="BA1056" s="69"/>
      <c r="BB1056" s="80"/>
      <c r="BC1056" s="80"/>
      <c r="BD1056" s="69"/>
      <c r="BE1056" s="69"/>
      <c r="BF1056" s="80"/>
      <c r="BG1056" s="80"/>
      <c r="BH1056" s="69"/>
      <c r="BI1056" s="69"/>
      <c r="BJ1056" s="80"/>
      <c r="BK1056" s="80"/>
      <c r="BL1056" s="69"/>
      <c r="BM1056" s="69"/>
      <c r="BN1056" s="80"/>
      <c r="BO1056" s="80"/>
      <c r="BP1056" s="69"/>
      <c r="BQ1056" s="69"/>
      <c r="BR1056" s="80"/>
      <c r="BS1056" s="80"/>
      <c r="BT1056" s="69"/>
      <c r="BU1056" s="69"/>
      <c r="BV1056" s="80"/>
      <c r="BW1056" s="80"/>
      <c r="BX1056" s="69"/>
      <c r="BY1056" s="69"/>
      <c r="BZ1056" s="80"/>
      <c r="CA1056" s="80"/>
      <c r="CB1056" s="69"/>
      <c r="CC1056" s="69"/>
      <c r="CD1056" s="80"/>
      <c r="CE1056" s="80"/>
      <c r="CF1056" s="69"/>
      <c r="CG1056" s="69"/>
      <c r="CH1056" s="69"/>
      <c r="CI1056" s="69"/>
      <c r="CJ1056" s="69"/>
      <c r="CK1056" s="69"/>
      <c r="CL1056" s="68"/>
      <c r="CM1056" s="67"/>
      <c r="CN1056" s="67"/>
      <c r="CO1056" s="68"/>
      <c r="CP1056" s="68"/>
      <c r="CQ1056" s="67"/>
      <c r="CR1056" s="67"/>
      <c r="CS1056" s="69"/>
      <c r="CT1056" s="81"/>
      <c r="CU1056" s="69"/>
      <c r="CV1056" s="69"/>
      <c r="CW1056" s="69"/>
      <c r="CX1056" s="69"/>
      <c r="CY1056" s="69"/>
      <c r="CZ1056" s="69"/>
      <c r="DA1056" s="69"/>
    </row>
    <row r="1057" spans="2:105">
      <c r="B1057" s="67"/>
      <c r="C1057" s="67"/>
      <c r="D1057" s="67"/>
      <c r="E1057" s="69"/>
      <c r="F1057" s="68"/>
      <c r="G1057" s="67"/>
      <c r="H1057" s="69"/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  <c r="AC1057" s="80"/>
      <c r="AD1057" s="80"/>
      <c r="AE1057" s="69"/>
      <c r="AF1057" s="69"/>
      <c r="AG1057" s="69"/>
      <c r="AH1057" s="80"/>
      <c r="AI1057" s="80"/>
      <c r="AJ1057" s="69"/>
      <c r="AK1057" s="69"/>
      <c r="AL1057" s="80"/>
      <c r="AM1057" s="80"/>
      <c r="AN1057" s="69"/>
      <c r="AO1057" s="69"/>
      <c r="AP1057" s="80"/>
      <c r="AQ1057" s="80"/>
      <c r="AR1057" s="69"/>
      <c r="AS1057" s="69"/>
      <c r="AT1057" s="80"/>
      <c r="AU1057" s="80"/>
      <c r="AV1057" s="69"/>
      <c r="AW1057" s="69"/>
      <c r="AX1057" s="80"/>
      <c r="AY1057" s="80"/>
      <c r="AZ1057" s="69"/>
      <c r="BA1057" s="69"/>
      <c r="BB1057" s="80"/>
      <c r="BC1057" s="80"/>
      <c r="BD1057" s="69"/>
      <c r="BE1057" s="69"/>
      <c r="BF1057" s="80"/>
      <c r="BG1057" s="80"/>
      <c r="BH1057" s="69"/>
      <c r="BI1057" s="69"/>
      <c r="BJ1057" s="80"/>
      <c r="BK1057" s="80"/>
      <c r="BL1057" s="69"/>
      <c r="BM1057" s="69"/>
      <c r="BN1057" s="80"/>
      <c r="BO1057" s="80"/>
      <c r="BP1057" s="69"/>
      <c r="BQ1057" s="69"/>
      <c r="BR1057" s="80"/>
      <c r="BS1057" s="80"/>
      <c r="BT1057" s="69"/>
      <c r="BU1057" s="69"/>
      <c r="BV1057" s="80"/>
      <c r="BW1057" s="80"/>
      <c r="BX1057" s="69"/>
      <c r="BY1057" s="69"/>
      <c r="BZ1057" s="80"/>
      <c r="CA1057" s="80"/>
      <c r="CB1057" s="69"/>
      <c r="CC1057" s="69"/>
      <c r="CD1057" s="80"/>
      <c r="CE1057" s="80"/>
      <c r="CF1057" s="69"/>
      <c r="CG1057" s="69"/>
      <c r="CH1057" s="69"/>
      <c r="CI1057" s="69"/>
      <c r="CJ1057" s="69"/>
      <c r="CK1057" s="69"/>
      <c r="CL1057" s="68"/>
      <c r="CM1057" s="67"/>
      <c r="CN1057" s="67"/>
      <c r="CO1057" s="68"/>
      <c r="CP1057" s="68"/>
      <c r="CQ1057" s="67"/>
      <c r="CR1057" s="67"/>
      <c r="CS1057" s="69"/>
      <c r="CT1057" s="81"/>
      <c r="CU1057" s="69"/>
      <c r="CV1057" s="69"/>
      <c r="CW1057" s="69"/>
      <c r="CX1057" s="69"/>
      <c r="CY1057" s="69"/>
      <c r="CZ1057" s="69"/>
      <c r="DA1057" s="69"/>
    </row>
    <row r="1058" spans="2:105">
      <c r="B1058" s="67"/>
      <c r="C1058" s="67"/>
      <c r="D1058" s="67"/>
      <c r="E1058" s="69"/>
      <c r="F1058" s="68"/>
      <c r="G1058" s="67"/>
      <c r="H1058" s="69"/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  <c r="AC1058" s="80"/>
      <c r="AD1058" s="80"/>
      <c r="AE1058" s="69"/>
      <c r="AF1058" s="69"/>
      <c r="AG1058" s="69"/>
      <c r="AH1058" s="80"/>
      <c r="AI1058" s="80"/>
      <c r="AJ1058" s="69"/>
      <c r="AK1058" s="69"/>
      <c r="AL1058" s="80"/>
      <c r="AM1058" s="80"/>
      <c r="AN1058" s="69"/>
      <c r="AO1058" s="69"/>
      <c r="AP1058" s="80"/>
      <c r="AQ1058" s="80"/>
      <c r="AR1058" s="69"/>
      <c r="AS1058" s="69"/>
      <c r="AT1058" s="80"/>
      <c r="AU1058" s="80"/>
      <c r="AV1058" s="69"/>
      <c r="AW1058" s="69"/>
      <c r="AX1058" s="80"/>
      <c r="AY1058" s="80"/>
      <c r="AZ1058" s="69"/>
      <c r="BA1058" s="69"/>
      <c r="BB1058" s="80"/>
      <c r="BC1058" s="80"/>
      <c r="BD1058" s="69"/>
      <c r="BE1058" s="69"/>
      <c r="BF1058" s="80"/>
      <c r="BG1058" s="80"/>
      <c r="BH1058" s="69"/>
      <c r="BI1058" s="69"/>
      <c r="BJ1058" s="80"/>
      <c r="BK1058" s="80"/>
      <c r="BL1058" s="69"/>
      <c r="BM1058" s="69"/>
      <c r="BN1058" s="80"/>
      <c r="BO1058" s="80"/>
      <c r="BP1058" s="69"/>
      <c r="BQ1058" s="69"/>
      <c r="BR1058" s="80"/>
      <c r="BS1058" s="80"/>
      <c r="BT1058" s="69"/>
      <c r="BU1058" s="69"/>
      <c r="BV1058" s="80"/>
      <c r="BW1058" s="80"/>
      <c r="BX1058" s="69"/>
      <c r="BY1058" s="69"/>
      <c r="BZ1058" s="80"/>
      <c r="CA1058" s="80"/>
      <c r="CB1058" s="69"/>
      <c r="CC1058" s="69"/>
      <c r="CD1058" s="80"/>
      <c r="CE1058" s="80"/>
      <c r="CF1058" s="69"/>
      <c r="CG1058" s="69"/>
      <c r="CH1058" s="69"/>
      <c r="CI1058" s="69"/>
      <c r="CJ1058" s="69"/>
      <c r="CK1058" s="69"/>
      <c r="CL1058" s="68"/>
      <c r="CM1058" s="67"/>
      <c r="CN1058" s="67"/>
      <c r="CO1058" s="68"/>
      <c r="CP1058" s="68"/>
      <c r="CQ1058" s="67"/>
      <c r="CR1058" s="67"/>
      <c r="CS1058" s="69"/>
      <c r="CT1058" s="81"/>
      <c r="CU1058" s="69"/>
      <c r="CV1058" s="69"/>
      <c r="CW1058" s="69"/>
      <c r="CX1058" s="69"/>
      <c r="CY1058" s="69"/>
      <c r="CZ1058" s="69"/>
      <c r="DA1058" s="69"/>
    </row>
    <row r="1059" spans="2:105">
      <c r="B1059" s="67"/>
      <c r="C1059" s="67"/>
      <c r="D1059" s="67"/>
      <c r="E1059" s="69"/>
      <c r="F1059" s="68"/>
      <c r="G1059" s="67"/>
      <c r="H1059" s="69"/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  <c r="AC1059" s="80"/>
      <c r="AD1059" s="80"/>
      <c r="AE1059" s="69"/>
      <c r="AF1059" s="69"/>
      <c r="AG1059" s="69"/>
      <c r="AH1059" s="80"/>
      <c r="AI1059" s="80"/>
      <c r="AJ1059" s="69"/>
      <c r="AK1059" s="69"/>
      <c r="AL1059" s="80"/>
      <c r="AM1059" s="80"/>
      <c r="AN1059" s="69"/>
      <c r="AO1059" s="69"/>
      <c r="AP1059" s="80"/>
      <c r="AQ1059" s="80"/>
      <c r="AR1059" s="69"/>
      <c r="AS1059" s="69"/>
      <c r="AT1059" s="80"/>
      <c r="AU1059" s="80"/>
      <c r="AV1059" s="69"/>
      <c r="AW1059" s="69"/>
      <c r="AX1059" s="80"/>
      <c r="AY1059" s="80"/>
      <c r="AZ1059" s="69"/>
      <c r="BA1059" s="69"/>
      <c r="BB1059" s="80"/>
      <c r="BC1059" s="80"/>
      <c r="BD1059" s="69"/>
      <c r="BE1059" s="69"/>
      <c r="BF1059" s="80"/>
      <c r="BG1059" s="80"/>
      <c r="BH1059" s="69"/>
      <c r="BI1059" s="69"/>
      <c r="BJ1059" s="80"/>
      <c r="BK1059" s="80"/>
      <c r="BL1059" s="69"/>
      <c r="BM1059" s="69"/>
      <c r="BN1059" s="80"/>
      <c r="BO1059" s="80"/>
      <c r="BP1059" s="69"/>
      <c r="BQ1059" s="69"/>
      <c r="BR1059" s="80"/>
      <c r="BS1059" s="80"/>
      <c r="BT1059" s="69"/>
      <c r="BU1059" s="69"/>
      <c r="BV1059" s="80"/>
      <c r="BW1059" s="80"/>
      <c r="BX1059" s="69"/>
      <c r="BY1059" s="69"/>
      <c r="BZ1059" s="80"/>
      <c r="CA1059" s="80"/>
      <c r="CB1059" s="69"/>
      <c r="CC1059" s="69"/>
      <c r="CD1059" s="80"/>
      <c r="CE1059" s="80"/>
      <c r="CF1059" s="69"/>
      <c r="CG1059" s="69"/>
      <c r="CH1059" s="69"/>
      <c r="CI1059" s="69"/>
      <c r="CJ1059" s="69"/>
      <c r="CK1059" s="69"/>
      <c r="CL1059" s="68"/>
      <c r="CM1059" s="67"/>
      <c r="CN1059" s="67"/>
      <c r="CO1059" s="68"/>
      <c r="CP1059" s="68"/>
      <c r="CQ1059" s="67"/>
      <c r="CR1059" s="67"/>
      <c r="CS1059" s="69"/>
      <c r="CT1059" s="81"/>
      <c r="CU1059" s="69"/>
      <c r="CV1059" s="69"/>
      <c r="CW1059" s="69"/>
      <c r="CX1059" s="69"/>
      <c r="CY1059" s="69"/>
      <c r="CZ1059" s="69"/>
      <c r="DA1059" s="69"/>
    </row>
    <row r="1060" spans="2:105">
      <c r="B1060" s="67"/>
      <c r="C1060" s="67"/>
      <c r="D1060" s="67"/>
      <c r="E1060" s="69"/>
      <c r="F1060" s="68"/>
      <c r="G1060" s="67"/>
      <c r="H1060" s="69"/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80"/>
      <c r="T1060" s="80"/>
      <c r="U1060" s="80"/>
      <c r="V1060" s="80"/>
      <c r="W1060" s="80"/>
      <c r="X1060" s="80"/>
      <c r="Y1060" s="80"/>
      <c r="Z1060" s="80"/>
      <c r="AA1060" s="80"/>
      <c r="AB1060" s="80"/>
      <c r="AC1060" s="80"/>
      <c r="AD1060" s="80"/>
      <c r="AE1060" s="69"/>
      <c r="AF1060" s="69"/>
      <c r="AG1060" s="69"/>
      <c r="AH1060" s="80"/>
      <c r="AI1060" s="80"/>
      <c r="AJ1060" s="69"/>
      <c r="AK1060" s="69"/>
      <c r="AL1060" s="80"/>
      <c r="AM1060" s="80"/>
      <c r="AN1060" s="69"/>
      <c r="AO1060" s="69"/>
      <c r="AP1060" s="80"/>
      <c r="AQ1060" s="80"/>
      <c r="AR1060" s="69"/>
      <c r="AS1060" s="69"/>
      <c r="AT1060" s="80"/>
      <c r="AU1060" s="80"/>
      <c r="AV1060" s="69"/>
      <c r="AW1060" s="69"/>
      <c r="AX1060" s="80"/>
      <c r="AY1060" s="80"/>
      <c r="AZ1060" s="69"/>
      <c r="BA1060" s="69"/>
      <c r="BB1060" s="80"/>
      <c r="BC1060" s="80"/>
      <c r="BD1060" s="69"/>
      <c r="BE1060" s="69"/>
      <c r="BF1060" s="80"/>
      <c r="BG1060" s="80"/>
      <c r="BH1060" s="69"/>
      <c r="BI1060" s="69"/>
      <c r="BJ1060" s="80"/>
      <c r="BK1060" s="80"/>
      <c r="BL1060" s="69"/>
      <c r="BM1060" s="69"/>
      <c r="BN1060" s="80"/>
      <c r="BO1060" s="80"/>
      <c r="BP1060" s="69"/>
      <c r="BQ1060" s="69"/>
      <c r="BR1060" s="80"/>
      <c r="BS1060" s="80"/>
      <c r="BT1060" s="69"/>
      <c r="BU1060" s="69"/>
      <c r="BV1060" s="80"/>
      <c r="BW1060" s="80"/>
      <c r="BX1060" s="69"/>
      <c r="BY1060" s="69"/>
      <c r="BZ1060" s="80"/>
      <c r="CA1060" s="80"/>
      <c r="CB1060" s="69"/>
      <c r="CC1060" s="69"/>
      <c r="CD1060" s="80"/>
      <c r="CE1060" s="80"/>
      <c r="CF1060" s="69"/>
      <c r="CG1060" s="69"/>
      <c r="CH1060" s="69"/>
      <c r="CI1060" s="69"/>
      <c r="CJ1060" s="69"/>
      <c r="CK1060" s="69"/>
      <c r="CL1060" s="68"/>
      <c r="CM1060" s="67"/>
      <c r="CN1060" s="67"/>
      <c r="CO1060" s="68"/>
      <c r="CP1060" s="68"/>
      <c r="CQ1060" s="67"/>
      <c r="CR1060" s="67"/>
      <c r="CS1060" s="69"/>
      <c r="CT1060" s="81"/>
      <c r="CU1060" s="69"/>
      <c r="CV1060" s="69"/>
      <c r="CW1060" s="69"/>
      <c r="CX1060" s="69"/>
      <c r="CY1060" s="69"/>
      <c r="CZ1060" s="69"/>
      <c r="DA1060" s="69"/>
    </row>
    <row r="1061" spans="2:105">
      <c r="B1061" s="67"/>
      <c r="C1061" s="67"/>
      <c r="D1061" s="67"/>
      <c r="E1061" s="69"/>
      <c r="F1061" s="68"/>
      <c r="G1061" s="67"/>
      <c r="H1061" s="69"/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80"/>
      <c r="T1061" s="80"/>
      <c r="U1061" s="80"/>
      <c r="V1061" s="80"/>
      <c r="W1061" s="80"/>
      <c r="X1061" s="80"/>
      <c r="Y1061" s="80"/>
      <c r="Z1061" s="80"/>
      <c r="AA1061" s="80"/>
      <c r="AB1061" s="80"/>
      <c r="AC1061" s="80"/>
      <c r="AD1061" s="80"/>
      <c r="AE1061" s="69"/>
      <c r="AF1061" s="69"/>
      <c r="AG1061" s="69"/>
      <c r="AH1061" s="80"/>
      <c r="AI1061" s="80"/>
      <c r="AJ1061" s="69"/>
      <c r="AK1061" s="69"/>
      <c r="AL1061" s="80"/>
      <c r="AM1061" s="80"/>
      <c r="AN1061" s="69"/>
      <c r="AO1061" s="69"/>
      <c r="AP1061" s="80"/>
      <c r="AQ1061" s="80"/>
      <c r="AR1061" s="69"/>
      <c r="AS1061" s="69"/>
      <c r="AT1061" s="80"/>
      <c r="AU1061" s="80"/>
      <c r="AV1061" s="69"/>
      <c r="AW1061" s="69"/>
      <c r="AX1061" s="80"/>
      <c r="AY1061" s="80"/>
      <c r="AZ1061" s="69"/>
      <c r="BA1061" s="69"/>
      <c r="BB1061" s="80"/>
      <c r="BC1061" s="80"/>
      <c r="BD1061" s="69"/>
      <c r="BE1061" s="69"/>
      <c r="BF1061" s="80"/>
      <c r="BG1061" s="80"/>
      <c r="BH1061" s="69"/>
      <c r="BI1061" s="69"/>
      <c r="BJ1061" s="80"/>
      <c r="BK1061" s="80"/>
      <c r="BL1061" s="69"/>
      <c r="BM1061" s="69"/>
      <c r="BN1061" s="80"/>
      <c r="BO1061" s="80"/>
      <c r="BP1061" s="69"/>
      <c r="BQ1061" s="69"/>
      <c r="BR1061" s="80"/>
      <c r="BS1061" s="80"/>
      <c r="BT1061" s="69"/>
      <c r="BU1061" s="69"/>
      <c r="BV1061" s="80"/>
      <c r="BW1061" s="80"/>
      <c r="BX1061" s="69"/>
      <c r="BY1061" s="69"/>
      <c r="BZ1061" s="80"/>
      <c r="CA1061" s="80"/>
      <c r="CB1061" s="69"/>
      <c r="CC1061" s="69"/>
      <c r="CD1061" s="80"/>
      <c r="CE1061" s="80"/>
      <c r="CF1061" s="69"/>
      <c r="CG1061" s="69"/>
      <c r="CH1061" s="69"/>
      <c r="CI1061" s="69"/>
      <c r="CJ1061" s="69"/>
      <c r="CK1061" s="69"/>
      <c r="CL1061" s="68"/>
      <c r="CM1061" s="67"/>
      <c r="CN1061" s="67"/>
      <c r="CO1061" s="68"/>
      <c r="CP1061" s="68"/>
      <c r="CQ1061" s="67"/>
      <c r="CR1061" s="67"/>
      <c r="CS1061" s="69"/>
      <c r="CT1061" s="81"/>
      <c r="CU1061" s="69"/>
      <c r="CV1061" s="69"/>
      <c r="CW1061" s="69"/>
      <c r="CX1061" s="69"/>
      <c r="CY1061" s="69"/>
      <c r="CZ1061" s="69"/>
      <c r="DA1061" s="69"/>
    </row>
    <row r="1062" spans="2:105">
      <c r="B1062" s="67"/>
      <c r="C1062" s="67"/>
      <c r="D1062" s="67"/>
      <c r="E1062" s="69"/>
      <c r="F1062" s="68"/>
      <c r="G1062" s="67"/>
      <c r="H1062" s="69"/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80"/>
      <c r="T1062" s="80"/>
      <c r="U1062" s="80"/>
      <c r="V1062" s="80"/>
      <c r="W1062" s="80"/>
      <c r="X1062" s="80"/>
      <c r="Y1062" s="80"/>
      <c r="Z1062" s="80"/>
      <c r="AA1062" s="80"/>
      <c r="AB1062" s="80"/>
      <c r="AC1062" s="80"/>
      <c r="AD1062" s="80"/>
      <c r="AE1062" s="69"/>
      <c r="AF1062" s="69"/>
      <c r="AG1062" s="69"/>
      <c r="AH1062" s="80"/>
      <c r="AI1062" s="80"/>
      <c r="AJ1062" s="69"/>
      <c r="AK1062" s="69"/>
      <c r="AL1062" s="80"/>
      <c r="AM1062" s="80"/>
      <c r="AN1062" s="69"/>
      <c r="AO1062" s="69"/>
      <c r="AP1062" s="80"/>
      <c r="AQ1062" s="80"/>
      <c r="AR1062" s="69"/>
      <c r="AS1062" s="69"/>
      <c r="AT1062" s="80"/>
      <c r="AU1062" s="80"/>
      <c r="AV1062" s="69"/>
      <c r="AW1062" s="69"/>
      <c r="AX1062" s="80"/>
      <c r="AY1062" s="80"/>
      <c r="AZ1062" s="69"/>
      <c r="BA1062" s="69"/>
      <c r="BB1062" s="80"/>
      <c r="BC1062" s="80"/>
      <c r="BD1062" s="69"/>
      <c r="BE1062" s="69"/>
      <c r="BF1062" s="80"/>
      <c r="BG1062" s="80"/>
      <c r="BH1062" s="69"/>
      <c r="BI1062" s="69"/>
      <c r="BJ1062" s="80"/>
      <c r="BK1062" s="80"/>
      <c r="BL1062" s="69"/>
      <c r="BM1062" s="69"/>
      <c r="BN1062" s="80"/>
      <c r="BO1062" s="80"/>
      <c r="BP1062" s="69"/>
      <c r="BQ1062" s="69"/>
      <c r="BR1062" s="80"/>
      <c r="BS1062" s="80"/>
      <c r="BT1062" s="69"/>
      <c r="BU1062" s="69"/>
      <c r="BV1062" s="80"/>
      <c r="BW1062" s="80"/>
      <c r="BX1062" s="69"/>
      <c r="BY1062" s="69"/>
      <c r="BZ1062" s="80"/>
      <c r="CA1062" s="80"/>
      <c r="CB1062" s="69"/>
      <c r="CC1062" s="69"/>
      <c r="CD1062" s="80"/>
      <c r="CE1062" s="80"/>
      <c r="CF1062" s="69"/>
      <c r="CG1062" s="69"/>
      <c r="CH1062" s="69"/>
      <c r="CI1062" s="69"/>
      <c r="CJ1062" s="69"/>
      <c r="CK1062" s="69"/>
      <c r="CL1062" s="68"/>
      <c r="CM1062" s="67"/>
      <c r="CN1062" s="67"/>
      <c r="CO1062" s="68"/>
      <c r="CP1062" s="68"/>
      <c r="CQ1062" s="67"/>
      <c r="CR1062" s="67"/>
      <c r="CS1062" s="69"/>
      <c r="CT1062" s="81"/>
      <c r="CU1062" s="69"/>
      <c r="CV1062" s="69"/>
      <c r="CW1062" s="69"/>
      <c r="CX1062" s="69"/>
      <c r="CY1062" s="69"/>
      <c r="CZ1062" s="69"/>
      <c r="DA1062" s="69"/>
    </row>
    <row r="1063" spans="2:105">
      <c r="B1063" s="67"/>
      <c r="C1063" s="67"/>
      <c r="D1063" s="67"/>
      <c r="E1063" s="69"/>
      <c r="F1063" s="68"/>
      <c r="G1063" s="67"/>
      <c r="H1063" s="69"/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80"/>
      <c r="T1063" s="80"/>
      <c r="U1063" s="80"/>
      <c r="V1063" s="80"/>
      <c r="W1063" s="80"/>
      <c r="X1063" s="80"/>
      <c r="Y1063" s="80"/>
      <c r="Z1063" s="80"/>
      <c r="AA1063" s="80"/>
      <c r="AB1063" s="80"/>
      <c r="AC1063" s="80"/>
      <c r="AD1063" s="80"/>
      <c r="AE1063" s="69"/>
      <c r="AF1063" s="69"/>
      <c r="AG1063" s="69"/>
      <c r="AH1063" s="80"/>
      <c r="AI1063" s="80"/>
      <c r="AJ1063" s="69"/>
      <c r="AK1063" s="69"/>
      <c r="AL1063" s="80"/>
      <c r="AM1063" s="80"/>
      <c r="AN1063" s="69"/>
      <c r="AO1063" s="69"/>
      <c r="AP1063" s="80"/>
      <c r="AQ1063" s="80"/>
      <c r="AR1063" s="69"/>
      <c r="AS1063" s="69"/>
      <c r="AT1063" s="80"/>
      <c r="AU1063" s="80"/>
      <c r="AV1063" s="69"/>
      <c r="AW1063" s="69"/>
      <c r="AX1063" s="80"/>
      <c r="AY1063" s="80"/>
      <c r="AZ1063" s="69"/>
      <c r="BA1063" s="69"/>
      <c r="BB1063" s="80"/>
      <c r="BC1063" s="80"/>
      <c r="BD1063" s="69"/>
      <c r="BE1063" s="69"/>
      <c r="BF1063" s="80"/>
      <c r="BG1063" s="80"/>
      <c r="BH1063" s="69"/>
      <c r="BI1063" s="69"/>
      <c r="BJ1063" s="80"/>
      <c r="BK1063" s="80"/>
      <c r="BL1063" s="69"/>
      <c r="BM1063" s="69"/>
      <c r="BN1063" s="80"/>
      <c r="BO1063" s="80"/>
      <c r="BP1063" s="69"/>
      <c r="BQ1063" s="69"/>
      <c r="BR1063" s="80"/>
      <c r="BS1063" s="80"/>
      <c r="BT1063" s="69"/>
      <c r="BU1063" s="69"/>
      <c r="BV1063" s="80"/>
      <c r="BW1063" s="80"/>
      <c r="BX1063" s="69"/>
      <c r="BY1063" s="69"/>
      <c r="BZ1063" s="80"/>
      <c r="CA1063" s="80"/>
      <c r="CB1063" s="69"/>
      <c r="CC1063" s="69"/>
      <c r="CD1063" s="80"/>
      <c r="CE1063" s="80"/>
      <c r="CF1063" s="69"/>
      <c r="CG1063" s="69"/>
      <c r="CH1063" s="69"/>
      <c r="CI1063" s="69"/>
      <c r="CJ1063" s="69"/>
      <c r="CK1063" s="69"/>
      <c r="CL1063" s="68"/>
      <c r="CM1063" s="67"/>
      <c r="CN1063" s="67"/>
      <c r="CO1063" s="68"/>
      <c r="CP1063" s="68"/>
      <c r="CQ1063" s="67"/>
      <c r="CR1063" s="67"/>
      <c r="CS1063" s="69"/>
      <c r="CT1063" s="81"/>
      <c r="CU1063" s="69"/>
      <c r="CV1063" s="69"/>
      <c r="CW1063" s="69"/>
      <c r="CX1063" s="69"/>
      <c r="CY1063" s="69"/>
      <c r="CZ1063" s="69"/>
      <c r="DA1063" s="69"/>
    </row>
    <row r="1064" spans="2:105">
      <c r="B1064" s="67"/>
      <c r="C1064" s="67"/>
      <c r="D1064" s="67"/>
      <c r="E1064" s="69"/>
      <c r="F1064" s="68"/>
      <c r="G1064" s="67"/>
      <c r="H1064" s="69"/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80"/>
      <c r="T1064" s="80"/>
      <c r="U1064" s="80"/>
      <c r="V1064" s="80"/>
      <c r="W1064" s="80"/>
      <c r="X1064" s="80"/>
      <c r="Y1064" s="80"/>
      <c r="Z1064" s="80"/>
      <c r="AA1064" s="80"/>
      <c r="AB1064" s="80"/>
      <c r="AC1064" s="80"/>
      <c r="AD1064" s="80"/>
      <c r="AE1064" s="69"/>
      <c r="AF1064" s="69"/>
      <c r="AG1064" s="69"/>
      <c r="AH1064" s="80"/>
      <c r="AI1064" s="80"/>
      <c r="AJ1064" s="69"/>
      <c r="AK1064" s="69"/>
      <c r="AL1064" s="80"/>
      <c r="AM1064" s="80"/>
      <c r="AN1064" s="69"/>
      <c r="AO1064" s="69"/>
      <c r="AP1064" s="80"/>
      <c r="AQ1064" s="80"/>
      <c r="AR1064" s="69"/>
      <c r="AS1064" s="69"/>
      <c r="AT1064" s="80"/>
      <c r="AU1064" s="80"/>
      <c r="AV1064" s="69"/>
      <c r="AW1064" s="69"/>
      <c r="AX1064" s="80"/>
      <c r="AY1064" s="80"/>
      <c r="AZ1064" s="69"/>
      <c r="BA1064" s="69"/>
      <c r="BB1064" s="80"/>
      <c r="BC1064" s="80"/>
      <c r="BD1064" s="69"/>
      <c r="BE1064" s="69"/>
      <c r="BF1064" s="80"/>
      <c r="BG1064" s="80"/>
      <c r="BH1064" s="69"/>
      <c r="BI1064" s="69"/>
      <c r="BJ1064" s="80"/>
      <c r="BK1064" s="80"/>
      <c r="BL1064" s="69"/>
      <c r="BM1064" s="69"/>
      <c r="BN1064" s="80"/>
      <c r="BO1064" s="80"/>
      <c r="BP1064" s="69"/>
      <c r="BQ1064" s="69"/>
      <c r="BR1064" s="80"/>
      <c r="BS1064" s="80"/>
      <c r="BT1064" s="69"/>
      <c r="BU1064" s="69"/>
      <c r="BV1064" s="80"/>
      <c r="BW1064" s="80"/>
      <c r="BX1064" s="69"/>
      <c r="BY1064" s="69"/>
      <c r="BZ1064" s="80"/>
      <c r="CA1064" s="80"/>
      <c r="CB1064" s="69"/>
      <c r="CC1064" s="69"/>
      <c r="CD1064" s="80"/>
      <c r="CE1064" s="80"/>
      <c r="CF1064" s="69"/>
      <c r="CG1064" s="69"/>
      <c r="CH1064" s="69"/>
      <c r="CI1064" s="69"/>
      <c r="CJ1064" s="69"/>
      <c r="CK1064" s="69"/>
      <c r="CL1064" s="68"/>
      <c r="CM1064" s="67"/>
      <c r="CN1064" s="67"/>
      <c r="CO1064" s="68"/>
      <c r="CP1064" s="68"/>
      <c r="CQ1064" s="67"/>
      <c r="CR1064" s="67"/>
      <c r="CS1064" s="69"/>
      <c r="CT1064" s="81"/>
      <c r="CU1064" s="69"/>
      <c r="CV1064" s="69"/>
      <c r="CW1064" s="69"/>
      <c r="CX1064" s="69"/>
      <c r="CY1064" s="69"/>
      <c r="CZ1064" s="69"/>
      <c r="DA1064" s="69"/>
    </row>
    <row r="1065" spans="2:105">
      <c r="B1065" s="67"/>
      <c r="C1065" s="67"/>
      <c r="D1065" s="67"/>
      <c r="E1065" s="69"/>
      <c r="F1065" s="68"/>
      <c r="G1065" s="67"/>
      <c r="H1065" s="69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80"/>
      <c r="T1065" s="80"/>
      <c r="U1065" s="80"/>
      <c r="V1065" s="80"/>
      <c r="W1065" s="80"/>
      <c r="X1065" s="80"/>
      <c r="Y1065" s="80"/>
      <c r="Z1065" s="80"/>
      <c r="AA1065" s="80"/>
      <c r="AB1065" s="80"/>
      <c r="AC1065" s="80"/>
      <c r="AD1065" s="80"/>
      <c r="AE1065" s="69"/>
      <c r="AF1065" s="69"/>
      <c r="AG1065" s="69"/>
      <c r="AH1065" s="80"/>
      <c r="AI1065" s="80"/>
      <c r="AJ1065" s="69"/>
      <c r="AK1065" s="69"/>
      <c r="AL1065" s="80"/>
      <c r="AM1065" s="80"/>
      <c r="AN1065" s="69"/>
      <c r="AO1065" s="69"/>
      <c r="AP1065" s="80"/>
      <c r="AQ1065" s="80"/>
      <c r="AR1065" s="69"/>
      <c r="AS1065" s="69"/>
      <c r="AT1065" s="80"/>
      <c r="AU1065" s="80"/>
      <c r="AV1065" s="69"/>
      <c r="AW1065" s="69"/>
      <c r="AX1065" s="80"/>
      <c r="AY1065" s="80"/>
      <c r="AZ1065" s="69"/>
      <c r="BA1065" s="69"/>
      <c r="BB1065" s="80"/>
      <c r="BC1065" s="80"/>
      <c r="BD1065" s="69"/>
      <c r="BE1065" s="69"/>
      <c r="BF1065" s="80"/>
      <c r="BG1065" s="80"/>
      <c r="BH1065" s="69"/>
      <c r="BI1065" s="69"/>
      <c r="BJ1065" s="80"/>
      <c r="BK1065" s="80"/>
      <c r="BL1065" s="69"/>
      <c r="BM1065" s="69"/>
      <c r="BN1065" s="80"/>
      <c r="BO1065" s="80"/>
      <c r="BP1065" s="69"/>
      <c r="BQ1065" s="69"/>
      <c r="BR1065" s="80"/>
      <c r="BS1065" s="80"/>
      <c r="BT1065" s="69"/>
      <c r="BU1065" s="69"/>
      <c r="BV1065" s="80"/>
      <c r="BW1065" s="80"/>
      <c r="BX1065" s="69"/>
      <c r="BY1065" s="69"/>
      <c r="BZ1065" s="80"/>
      <c r="CA1065" s="80"/>
      <c r="CB1065" s="69"/>
      <c r="CC1065" s="69"/>
      <c r="CD1065" s="80"/>
      <c r="CE1065" s="80"/>
      <c r="CF1065" s="69"/>
      <c r="CG1065" s="69"/>
      <c r="CH1065" s="69"/>
      <c r="CI1065" s="69"/>
      <c r="CJ1065" s="69"/>
      <c r="CK1065" s="69"/>
      <c r="CL1065" s="68"/>
      <c r="CM1065" s="67"/>
      <c r="CN1065" s="67"/>
      <c r="CO1065" s="68"/>
      <c r="CP1065" s="68"/>
      <c r="CQ1065" s="67"/>
      <c r="CR1065" s="67"/>
      <c r="CS1065" s="69"/>
      <c r="CT1065" s="81"/>
      <c r="CU1065" s="69"/>
      <c r="CV1065" s="69"/>
      <c r="CW1065" s="69"/>
      <c r="CX1065" s="69"/>
      <c r="CY1065" s="69"/>
      <c r="CZ1065" s="69"/>
      <c r="DA1065" s="69"/>
    </row>
    <row r="1066" spans="2:105">
      <c r="B1066" s="67"/>
      <c r="C1066" s="67"/>
      <c r="D1066" s="67"/>
      <c r="E1066" s="69"/>
      <c r="F1066" s="68"/>
      <c r="G1066" s="67"/>
      <c r="H1066" s="69"/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80"/>
      <c r="T1066" s="80"/>
      <c r="U1066" s="80"/>
      <c r="V1066" s="80"/>
      <c r="W1066" s="80"/>
      <c r="X1066" s="80"/>
      <c r="Y1066" s="80"/>
      <c r="Z1066" s="80"/>
      <c r="AA1066" s="80"/>
      <c r="AB1066" s="80"/>
      <c r="AC1066" s="80"/>
      <c r="AD1066" s="80"/>
      <c r="AE1066" s="69"/>
      <c r="AF1066" s="69"/>
      <c r="AG1066" s="69"/>
      <c r="AH1066" s="80"/>
      <c r="AI1066" s="80"/>
      <c r="AJ1066" s="69"/>
      <c r="AK1066" s="69"/>
      <c r="AL1066" s="80"/>
      <c r="AM1066" s="80"/>
      <c r="AN1066" s="69"/>
      <c r="AO1066" s="69"/>
      <c r="AP1066" s="80"/>
      <c r="AQ1066" s="80"/>
      <c r="AR1066" s="69"/>
      <c r="AS1066" s="69"/>
      <c r="AT1066" s="80"/>
      <c r="AU1066" s="80"/>
      <c r="AV1066" s="69"/>
      <c r="AW1066" s="69"/>
      <c r="AX1066" s="80"/>
      <c r="AY1066" s="80"/>
      <c r="AZ1066" s="69"/>
      <c r="BA1066" s="69"/>
      <c r="BB1066" s="80"/>
      <c r="BC1066" s="80"/>
      <c r="BD1066" s="69"/>
      <c r="BE1066" s="69"/>
      <c r="BF1066" s="80"/>
      <c r="BG1066" s="80"/>
      <c r="BH1066" s="69"/>
      <c r="BI1066" s="69"/>
      <c r="BJ1066" s="80"/>
      <c r="BK1066" s="80"/>
      <c r="BL1066" s="69"/>
      <c r="BM1066" s="69"/>
      <c r="BN1066" s="80"/>
      <c r="BO1066" s="80"/>
      <c r="BP1066" s="69"/>
      <c r="BQ1066" s="69"/>
      <c r="BR1066" s="80"/>
      <c r="BS1066" s="80"/>
      <c r="BT1066" s="69"/>
      <c r="BU1066" s="69"/>
      <c r="BV1066" s="80"/>
      <c r="BW1066" s="80"/>
      <c r="BX1066" s="69"/>
      <c r="BY1066" s="69"/>
      <c r="BZ1066" s="80"/>
      <c r="CA1066" s="80"/>
      <c r="CB1066" s="69"/>
      <c r="CC1066" s="69"/>
      <c r="CD1066" s="80"/>
      <c r="CE1066" s="80"/>
      <c r="CF1066" s="69"/>
      <c r="CG1066" s="69"/>
      <c r="CH1066" s="69"/>
      <c r="CI1066" s="69"/>
      <c r="CJ1066" s="69"/>
      <c r="CK1066" s="69"/>
      <c r="CL1066" s="68"/>
      <c r="CM1066" s="67"/>
      <c r="CN1066" s="67"/>
      <c r="CO1066" s="68"/>
      <c r="CP1066" s="68"/>
      <c r="CQ1066" s="67"/>
      <c r="CR1066" s="67"/>
      <c r="CS1066" s="69"/>
      <c r="CT1066" s="81"/>
      <c r="CU1066" s="69"/>
      <c r="CV1066" s="69"/>
      <c r="CW1066" s="69"/>
      <c r="CX1066" s="69"/>
      <c r="CY1066" s="69"/>
      <c r="CZ1066" s="69"/>
      <c r="DA1066" s="69"/>
    </row>
    <row r="1067" spans="2:105">
      <c r="B1067" s="67"/>
      <c r="C1067" s="67"/>
      <c r="D1067" s="67"/>
      <c r="E1067" s="69"/>
      <c r="F1067" s="68"/>
      <c r="G1067" s="67"/>
      <c r="H1067" s="69"/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80"/>
      <c r="T1067" s="80"/>
      <c r="U1067" s="80"/>
      <c r="V1067" s="80"/>
      <c r="W1067" s="80"/>
      <c r="X1067" s="80"/>
      <c r="Y1067" s="80"/>
      <c r="Z1067" s="80"/>
      <c r="AA1067" s="80"/>
      <c r="AB1067" s="80"/>
      <c r="AC1067" s="80"/>
      <c r="AD1067" s="80"/>
      <c r="AE1067" s="69"/>
      <c r="AF1067" s="69"/>
      <c r="AG1067" s="69"/>
      <c r="AH1067" s="80"/>
      <c r="AI1067" s="80"/>
      <c r="AJ1067" s="69"/>
      <c r="AK1067" s="69"/>
      <c r="AL1067" s="80"/>
      <c r="AM1067" s="80"/>
      <c r="AN1067" s="69"/>
      <c r="AO1067" s="69"/>
      <c r="AP1067" s="80"/>
      <c r="AQ1067" s="80"/>
      <c r="AR1067" s="69"/>
      <c r="AS1067" s="69"/>
      <c r="AT1067" s="80"/>
      <c r="AU1067" s="80"/>
      <c r="AV1067" s="69"/>
      <c r="AW1067" s="69"/>
      <c r="AX1067" s="80"/>
      <c r="AY1067" s="80"/>
      <c r="AZ1067" s="69"/>
      <c r="BA1067" s="69"/>
      <c r="BB1067" s="80"/>
      <c r="BC1067" s="80"/>
      <c r="BD1067" s="69"/>
      <c r="BE1067" s="69"/>
      <c r="BF1067" s="80"/>
      <c r="BG1067" s="80"/>
      <c r="BH1067" s="69"/>
      <c r="BI1067" s="69"/>
      <c r="BJ1067" s="80"/>
      <c r="BK1067" s="80"/>
      <c r="BL1067" s="69"/>
      <c r="BM1067" s="69"/>
      <c r="BN1067" s="80"/>
      <c r="BO1067" s="80"/>
      <c r="BP1067" s="69"/>
      <c r="BQ1067" s="69"/>
      <c r="BR1067" s="80"/>
      <c r="BS1067" s="80"/>
      <c r="BT1067" s="69"/>
      <c r="BU1067" s="69"/>
      <c r="BV1067" s="80"/>
      <c r="BW1067" s="80"/>
      <c r="BX1067" s="69"/>
      <c r="BY1067" s="69"/>
      <c r="BZ1067" s="80"/>
      <c r="CA1067" s="80"/>
      <c r="CB1067" s="69"/>
      <c r="CC1067" s="69"/>
      <c r="CD1067" s="80"/>
      <c r="CE1067" s="80"/>
      <c r="CF1067" s="69"/>
      <c r="CG1067" s="69"/>
      <c r="CH1067" s="69"/>
      <c r="CI1067" s="69"/>
      <c r="CJ1067" s="69"/>
      <c r="CK1067" s="69"/>
      <c r="CL1067" s="68"/>
      <c r="CM1067" s="67"/>
      <c r="CN1067" s="67"/>
      <c r="CO1067" s="68"/>
      <c r="CP1067" s="68"/>
      <c r="CQ1067" s="67"/>
      <c r="CR1067" s="67"/>
      <c r="CS1067" s="69"/>
      <c r="CT1067" s="81"/>
      <c r="CU1067" s="69"/>
      <c r="CV1067" s="69"/>
      <c r="CW1067" s="69"/>
      <c r="CX1067" s="69"/>
      <c r="CY1067" s="69"/>
      <c r="CZ1067" s="69"/>
      <c r="DA1067" s="69"/>
    </row>
    <row r="1068" spans="2:105">
      <c r="B1068" s="67"/>
      <c r="C1068" s="67"/>
      <c r="D1068" s="67"/>
      <c r="E1068" s="69"/>
      <c r="F1068" s="68"/>
      <c r="G1068" s="67"/>
      <c r="H1068" s="69"/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80"/>
      <c r="T1068" s="80"/>
      <c r="U1068" s="80"/>
      <c r="V1068" s="80"/>
      <c r="W1068" s="80"/>
      <c r="X1068" s="80"/>
      <c r="Y1068" s="80"/>
      <c r="Z1068" s="80"/>
      <c r="AA1068" s="80"/>
      <c r="AB1068" s="80"/>
      <c r="AC1068" s="80"/>
      <c r="AD1068" s="80"/>
      <c r="AE1068" s="69"/>
      <c r="AF1068" s="69"/>
      <c r="AG1068" s="69"/>
      <c r="AH1068" s="80"/>
      <c r="AI1068" s="80"/>
      <c r="AJ1068" s="69"/>
      <c r="AK1068" s="69"/>
      <c r="AL1068" s="80"/>
      <c r="AM1068" s="80"/>
      <c r="AN1068" s="69"/>
      <c r="AO1068" s="69"/>
      <c r="AP1068" s="80"/>
      <c r="AQ1068" s="80"/>
      <c r="AR1068" s="69"/>
      <c r="AS1068" s="69"/>
      <c r="AT1068" s="80"/>
      <c r="AU1068" s="80"/>
      <c r="AV1068" s="69"/>
      <c r="AW1068" s="69"/>
      <c r="AX1068" s="80"/>
      <c r="AY1068" s="80"/>
      <c r="AZ1068" s="69"/>
      <c r="BA1068" s="69"/>
      <c r="BB1068" s="80"/>
      <c r="BC1068" s="80"/>
      <c r="BD1068" s="69"/>
      <c r="BE1068" s="69"/>
      <c r="BF1068" s="80"/>
      <c r="BG1068" s="80"/>
      <c r="BH1068" s="69"/>
      <c r="BI1068" s="69"/>
      <c r="BJ1068" s="80"/>
      <c r="BK1068" s="80"/>
      <c r="BL1068" s="69"/>
      <c r="BM1068" s="69"/>
      <c r="BN1068" s="80"/>
      <c r="BO1068" s="80"/>
      <c r="BP1068" s="69"/>
      <c r="BQ1068" s="69"/>
      <c r="BR1068" s="80"/>
      <c r="BS1068" s="80"/>
      <c r="BT1068" s="69"/>
      <c r="BU1068" s="69"/>
      <c r="BV1068" s="80"/>
      <c r="BW1068" s="80"/>
      <c r="BX1068" s="69"/>
      <c r="BY1068" s="69"/>
      <c r="BZ1068" s="80"/>
      <c r="CA1068" s="80"/>
      <c r="CB1068" s="69"/>
      <c r="CC1068" s="69"/>
      <c r="CD1068" s="80"/>
      <c r="CE1068" s="80"/>
      <c r="CF1068" s="69"/>
      <c r="CG1068" s="69"/>
      <c r="CH1068" s="69"/>
      <c r="CI1068" s="69"/>
      <c r="CJ1068" s="69"/>
      <c r="CK1068" s="69"/>
      <c r="CL1068" s="68"/>
      <c r="CM1068" s="67"/>
      <c r="CN1068" s="67"/>
      <c r="CO1068" s="68"/>
      <c r="CP1068" s="68"/>
      <c r="CQ1068" s="67"/>
      <c r="CR1068" s="67"/>
      <c r="CS1068" s="69"/>
      <c r="CT1068" s="81"/>
      <c r="CU1068" s="69"/>
      <c r="CV1068" s="69"/>
      <c r="CW1068" s="69"/>
      <c r="CX1068" s="69"/>
      <c r="CY1068" s="69"/>
      <c r="CZ1068" s="69"/>
      <c r="DA1068" s="69"/>
    </row>
    <row r="1069" spans="2:105">
      <c r="B1069" s="67"/>
      <c r="C1069" s="67"/>
      <c r="D1069" s="67"/>
      <c r="E1069" s="69"/>
      <c r="F1069" s="68"/>
      <c r="G1069" s="67"/>
      <c r="H1069" s="69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80"/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69"/>
      <c r="AF1069" s="69"/>
      <c r="AG1069" s="69"/>
      <c r="AH1069" s="80"/>
      <c r="AI1069" s="80"/>
      <c r="AJ1069" s="69"/>
      <c r="AK1069" s="69"/>
      <c r="AL1069" s="80"/>
      <c r="AM1069" s="80"/>
      <c r="AN1069" s="69"/>
      <c r="AO1069" s="69"/>
      <c r="AP1069" s="80"/>
      <c r="AQ1069" s="80"/>
      <c r="AR1069" s="69"/>
      <c r="AS1069" s="69"/>
      <c r="AT1069" s="80"/>
      <c r="AU1069" s="80"/>
      <c r="AV1069" s="69"/>
      <c r="AW1069" s="69"/>
      <c r="AX1069" s="80"/>
      <c r="AY1069" s="80"/>
      <c r="AZ1069" s="69"/>
      <c r="BA1069" s="69"/>
      <c r="BB1069" s="80"/>
      <c r="BC1069" s="80"/>
      <c r="BD1069" s="69"/>
      <c r="BE1069" s="69"/>
      <c r="BF1069" s="80"/>
      <c r="BG1069" s="80"/>
      <c r="BH1069" s="69"/>
      <c r="BI1069" s="69"/>
      <c r="BJ1069" s="80"/>
      <c r="BK1069" s="80"/>
      <c r="BL1069" s="69"/>
      <c r="BM1069" s="69"/>
      <c r="BN1069" s="80"/>
      <c r="BO1069" s="80"/>
      <c r="BP1069" s="69"/>
      <c r="BQ1069" s="69"/>
      <c r="BR1069" s="80"/>
      <c r="BS1069" s="80"/>
      <c r="BT1069" s="69"/>
      <c r="BU1069" s="69"/>
      <c r="BV1069" s="80"/>
      <c r="BW1069" s="80"/>
      <c r="BX1069" s="69"/>
      <c r="BY1069" s="69"/>
      <c r="BZ1069" s="80"/>
      <c r="CA1069" s="80"/>
      <c r="CB1069" s="69"/>
      <c r="CC1069" s="69"/>
      <c r="CD1069" s="80"/>
      <c r="CE1069" s="80"/>
      <c r="CF1069" s="69"/>
      <c r="CG1069" s="69"/>
      <c r="CH1069" s="69"/>
      <c r="CI1069" s="69"/>
      <c r="CJ1069" s="69"/>
      <c r="CK1069" s="69"/>
      <c r="CL1069" s="68"/>
      <c r="CM1069" s="67"/>
      <c r="CN1069" s="67"/>
      <c r="CO1069" s="68"/>
      <c r="CP1069" s="68"/>
      <c r="CQ1069" s="67"/>
      <c r="CR1069" s="67"/>
      <c r="CS1069" s="69"/>
      <c r="CT1069" s="81"/>
      <c r="CU1069" s="69"/>
      <c r="CV1069" s="69"/>
      <c r="CW1069" s="69"/>
      <c r="CX1069" s="69"/>
      <c r="CY1069" s="69"/>
      <c r="CZ1069" s="69"/>
      <c r="DA1069" s="69"/>
    </row>
    <row r="1070" spans="2:105">
      <c r="B1070" s="67"/>
      <c r="C1070" s="67"/>
      <c r="D1070" s="67"/>
      <c r="E1070" s="69"/>
      <c r="F1070" s="68"/>
      <c r="G1070" s="67"/>
      <c r="H1070" s="69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80"/>
      <c r="T1070" s="80"/>
      <c r="U1070" s="80"/>
      <c r="V1070" s="80"/>
      <c r="W1070" s="80"/>
      <c r="X1070" s="80"/>
      <c r="Y1070" s="80"/>
      <c r="Z1070" s="80"/>
      <c r="AA1070" s="80"/>
      <c r="AB1070" s="80"/>
      <c r="AC1070" s="80"/>
      <c r="AD1070" s="80"/>
      <c r="AE1070" s="69"/>
      <c r="AF1070" s="69"/>
      <c r="AG1070" s="69"/>
      <c r="AH1070" s="80"/>
      <c r="AI1070" s="80"/>
      <c r="AJ1070" s="69"/>
      <c r="AK1070" s="69"/>
      <c r="AL1070" s="80"/>
      <c r="AM1070" s="80"/>
      <c r="AN1070" s="69"/>
      <c r="AO1070" s="69"/>
      <c r="AP1070" s="80"/>
      <c r="AQ1070" s="80"/>
      <c r="AR1070" s="69"/>
      <c r="AS1070" s="69"/>
      <c r="AT1070" s="80"/>
      <c r="AU1070" s="80"/>
      <c r="AV1070" s="69"/>
      <c r="AW1070" s="69"/>
      <c r="AX1070" s="80"/>
      <c r="AY1070" s="80"/>
      <c r="AZ1070" s="69"/>
      <c r="BA1070" s="69"/>
      <c r="BB1070" s="80"/>
      <c r="BC1070" s="80"/>
      <c r="BD1070" s="69"/>
      <c r="BE1070" s="69"/>
      <c r="BF1070" s="80"/>
      <c r="BG1070" s="80"/>
      <c r="BH1070" s="69"/>
      <c r="BI1070" s="69"/>
      <c r="BJ1070" s="80"/>
      <c r="BK1070" s="80"/>
      <c r="BL1070" s="69"/>
      <c r="BM1070" s="69"/>
      <c r="BN1070" s="80"/>
      <c r="BO1070" s="80"/>
      <c r="BP1070" s="69"/>
      <c r="BQ1070" s="69"/>
      <c r="BR1070" s="80"/>
      <c r="BS1070" s="80"/>
      <c r="BT1070" s="69"/>
      <c r="BU1070" s="69"/>
      <c r="BV1070" s="80"/>
      <c r="BW1070" s="80"/>
      <c r="BX1070" s="69"/>
      <c r="BY1070" s="69"/>
      <c r="BZ1070" s="80"/>
      <c r="CA1070" s="80"/>
      <c r="CB1070" s="69"/>
      <c r="CC1070" s="69"/>
      <c r="CD1070" s="80"/>
      <c r="CE1070" s="80"/>
      <c r="CF1070" s="69"/>
      <c r="CG1070" s="69"/>
      <c r="CH1070" s="69"/>
      <c r="CI1070" s="69"/>
      <c r="CJ1070" s="69"/>
      <c r="CK1070" s="69"/>
      <c r="CL1070" s="68"/>
      <c r="CM1070" s="67"/>
      <c r="CN1070" s="67"/>
      <c r="CO1070" s="68"/>
      <c r="CP1070" s="68"/>
      <c r="CQ1070" s="67"/>
      <c r="CR1070" s="67"/>
      <c r="CS1070" s="69"/>
      <c r="CT1070" s="81"/>
      <c r="CU1070" s="69"/>
      <c r="CV1070" s="69"/>
      <c r="CW1070" s="69"/>
      <c r="CX1070" s="69"/>
      <c r="CY1070" s="69"/>
      <c r="CZ1070" s="69"/>
      <c r="DA1070" s="69"/>
    </row>
    <row r="1071" spans="2:105">
      <c r="B1071" s="67"/>
      <c r="C1071" s="67"/>
      <c r="D1071" s="67"/>
      <c r="E1071" s="69"/>
      <c r="F1071" s="68"/>
      <c r="G1071" s="67"/>
      <c r="H1071" s="69"/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80"/>
      <c r="T1071" s="80"/>
      <c r="U1071" s="80"/>
      <c r="V1071" s="80"/>
      <c r="W1071" s="80"/>
      <c r="X1071" s="80"/>
      <c r="Y1071" s="80"/>
      <c r="Z1071" s="80"/>
      <c r="AA1071" s="80"/>
      <c r="AB1071" s="80"/>
      <c r="AC1071" s="80"/>
      <c r="AD1071" s="80"/>
      <c r="AE1071" s="69"/>
      <c r="AF1071" s="69"/>
      <c r="AG1071" s="69"/>
      <c r="AH1071" s="80"/>
      <c r="AI1071" s="80"/>
      <c r="AJ1071" s="69"/>
      <c r="AK1071" s="69"/>
      <c r="AL1071" s="80"/>
      <c r="AM1071" s="80"/>
      <c r="AN1071" s="69"/>
      <c r="AO1071" s="69"/>
      <c r="AP1071" s="80"/>
      <c r="AQ1071" s="80"/>
      <c r="AR1071" s="69"/>
      <c r="AS1071" s="69"/>
      <c r="AT1071" s="80"/>
      <c r="AU1071" s="80"/>
      <c r="AV1071" s="69"/>
      <c r="AW1071" s="69"/>
      <c r="AX1071" s="80"/>
      <c r="AY1071" s="80"/>
      <c r="AZ1071" s="69"/>
      <c r="BA1071" s="69"/>
      <c r="BB1071" s="80"/>
      <c r="BC1071" s="80"/>
      <c r="BD1071" s="69"/>
      <c r="BE1071" s="69"/>
      <c r="BF1071" s="80"/>
      <c r="BG1071" s="80"/>
      <c r="BH1071" s="69"/>
      <c r="BI1071" s="69"/>
      <c r="BJ1071" s="80"/>
      <c r="BK1071" s="80"/>
      <c r="BL1071" s="69"/>
      <c r="BM1071" s="69"/>
      <c r="BN1071" s="80"/>
      <c r="BO1071" s="80"/>
      <c r="BP1071" s="69"/>
      <c r="BQ1071" s="69"/>
      <c r="BR1071" s="80"/>
      <c r="BS1071" s="80"/>
      <c r="BT1071" s="69"/>
      <c r="BU1071" s="69"/>
      <c r="BV1071" s="80"/>
      <c r="BW1071" s="80"/>
      <c r="BX1071" s="69"/>
      <c r="BY1071" s="69"/>
      <c r="BZ1071" s="80"/>
      <c r="CA1071" s="80"/>
      <c r="CB1071" s="69"/>
      <c r="CC1071" s="69"/>
      <c r="CD1071" s="80"/>
      <c r="CE1071" s="80"/>
      <c r="CF1071" s="69"/>
      <c r="CG1071" s="69"/>
      <c r="CH1071" s="69"/>
      <c r="CI1071" s="69"/>
      <c r="CJ1071" s="69"/>
      <c r="CK1071" s="69"/>
      <c r="CL1071" s="68"/>
      <c r="CM1071" s="67"/>
      <c r="CN1071" s="67"/>
      <c r="CO1071" s="68"/>
      <c r="CP1071" s="68"/>
      <c r="CQ1071" s="67"/>
      <c r="CR1071" s="67"/>
      <c r="CS1071" s="69"/>
      <c r="CT1071" s="81"/>
      <c r="CU1071" s="69"/>
      <c r="CV1071" s="69"/>
      <c r="CW1071" s="69"/>
      <c r="CX1071" s="69"/>
      <c r="CY1071" s="69"/>
      <c r="CZ1071" s="69"/>
      <c r="DA1071" s="69"/>
    </row>
    <row r="1072" spans="2:105">
      <c r="B1072" s="67"/>
      <c r="C1072" s="67"/>
      <c r="D1072" s="67"/>
      <c r="E1072" s="69"/>
      <c r="F1072" s="68"/>
      <c r="G1072" s="67"/>
      <c r="H1072" s="69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80"/>
      <c r="T1072" s="80"/>
      <c r="U1072" s="80"/>
      <c r="V1072" s="80"/>
      <c r="W1072" s="80"/>
      <c r="X1072" s="80"/>
      <c r="Y1072" s="80"/>
      <c r="Z1072" s="80"/>
      <c r="AA1072" s="80"/>
      <c r="AB1072" s="80"/>
      <c r="AC1072" s="80"/>
      <c r="AD1072" s="80"/>
      <c r="AE1072" s="69"/>
      <c r="AF1072" s="69"/>
      <c r="AG1072" s="69"/>
      <c r="AH1072" s="80"/>
      <c r="AI1072" s="80"/>
      <c r="AJ1072" s="69"/>
      <c r="AK1072" s="69"/>
      <c r="AL1072" s="80"/>
      <c r="AM1072" s="80"/>
      <c r="AN1072" s="69"/>
      <c r="AO1072" s="69"/>
      <c r="AP1072" s="80"/>
      <c r="AQ1072" s="80"/>
      <c r="AR1072" s="69"/>
      <c r="AS1072" s="69"/>
      <c r="AT1072" s="80"/>
      <c r="AU1072" s="80"/>
      <c r="AV1072" s="69"/>
      <c r="AW1072" s="69"/>
      <c r="AX1072" s="80"/>
      <c r="AY1072" s="80"/>
      <c r="AZ1072" s="69"/>
      <c r="BA1072" s="69"/>
      <c r="BB1072" s="80"/>
      <c r="BC1072" s="80"/>
      <c r="BD1072" s="69"/>
      <c r="BE1072" s="69"/>
      <c r="BF1072" s="80"/>
      <c r="BG1072" s="80"/>
      <c r="BH1072" s="69"/>
      <c r="BI1072" s="69"/>
      <c r="BJ1072" s="80"/>
      <c r="BK1072" s="80"/>
      <c r="BL1072" s="69"/>
      <c r="BM1072" s="69"/>
      <c r="BN1072" s="80"/>
      <c r="BO1072" s="80"/>
      <c r="BP1072" s="69"/>
      <c r="BQ1072" s="69"/>
      <c r="BR1072" s="80"/>
      <c r="BS1072" s="80"/>
      <c r="BT1072" s="69"/>
      <c r="BU1072" s="69"/>
      <c r="BV1072" s="80"/>
      <c r="BW1072" s="80"/>
      <c r="BX1072" s="69"/>
      <c r="BY1072" s="69"/>
      <c r="BZ1072" s="80"/>
      <c r="CA1072" s="80"/>
      <c r="CB1072" s="69"/>
      <c r="CC1072" s="69"/>
      <c r="CD1072" s="80"/>
      <c r="CE1072" s="80"/>
      <c r="CF1072" s="69"/>
      <c r="CG1072" s="69"/>
      <c r="CH1072" s="69"/>
      <c r="CI1072" s="69"/>
      <c r="CJ1072" s="69"/>
      <c r="CK1072" s="69"/>
      <c r="CL1072" s="68"/>
      <c r="CM1072" s="67"/>
      <c r="CN1072" s="67"/>
      <c r="CO1072" s="68"/>
      <c r="CP1072" s="68"/>
      <c r="CQ1072" s="67"/>
      <c r="CR1072" s="67"/>
      <c r="CS1072" s="69"/>
      <c r="CT1072" s="81"/>
      <c r="CU1072" s="69"/>
      <c r="CV1072" s="69"/>
      <c r="CW1072" s="69"/>
      <c r="CX1072" s="69"/>
      <c r="CY1072" s="69"/>
      <c r="CZ1072" s="69"/>
      <c r="DA1072" s="69"/>
    </row>
    <row r="1073" spans="2:105">
      <c r="B1073" s="67"/>
      <c r="C1073" s="67"/>
      <c r="D1073" s="67"/>
      <c r="E1073" s="69"/>
      <c r="F1073" s="68"/>
      <c r="G1073" s="67"/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80"/>
      <c r="T1073" s="80"/>
      <c r="U1073" s="80"/>
      <c r="V1073" s="80"/>
      <c r="W1073" s="80"/>
      <c r="X1073" s="80"/>
      <c r="Y1073" s="80"/>
      <c r="Z1073" s="80"/>
      <c r="AA1073" s="80"/>
      <c r="AB1073" s="80"/>
      <c r="AC1073" s="80"/>
      <c r="AD1073" s="80"/>
      <c r="AE1073" s="69"/>
      <c r="AF1073" s="69"/>
      <c r="AG1073" s="69"/>
      <c r="AH1073" s="80"/>
      <c r="AI1073" s="80"/>
      <c r="AJ1073" s="69"/>
      <c r="AK1073" s="69"/>
      <c r="AL1073" s="80"/>
      <c r="AM1073" s="80"/>
      <c r="AN1073" s="69"/>
      <c r="AO1073" s="69"/>
      <c r="AP1073" s="80"/>
      <c r="AQ1073" s="80"/>
      <c r="AR1073" s="69"/>
      <c r="AS1073" s="69"/>
      <c r="AT1073" s="80"/>
      <c r="AU1073" s="80"/>
      <c r="AV1073" s="69"/>
      <c r="AW1073" s="69"/>
      <c r="AX1073" s="80"/>
      <c r="AY1073" s="80"/>
      <c r="AZ1073" s="69"/>
      <c r="BA1073" s="69"/>
      <c r="BB1073" s="80"/>
      <c r="BC1073" s="80"/>
      <c r="BD1073" s="69"/>
      <c r="BE1073" s="69"/>
      <c r="BF1073" s="80"/>
      <c r="BG1073" s="80"/>
      <c r="BH1073" s="69"/>
      <c r="BI1073" s="69"/>
      <c r="BJ1073" s="80"/>
      <c r="BK1073" s="80"/>
      <c r="BL1073" s="69"/>
      <c r="BM1073" s="69"/>
      <c r="BN1073" s="80"/>
      <c r="BO1073" s="80"/>
      <c r="BP1073" s="69"/>
      <c r="BQ1073" s="69"/>
      <c r="BR1073" s="80"/>
      <c r="BS1073" s="80"/>
      <c r="BT1073" s="69"/>
      <c r="BU1073" s="69"/>
      <c r="BV1073" s="80"/>
      <c r="BW1073" s="80"/>
      <c r="BX1073" s="69"/>
      <c r="BY1073" s="69"/>
      <c r="BZ1073" s="80"/>
      <c r="CA1073" s="80"/>
      <c r="CB1073" s="69"/>
      <c r="CC1073" s="69"/>
      <c r="CD1073" s="80"/>
      <c r="CE1073" s="80"/>
      <c r="CF1073" s="69"/>
      <c r="CG1073" s="69"/>
      <c r="CH1073" s="69"/>
      <c r="CI1073" s="69"/>
      <c r="CJ1073" s="69"/>
      <c r="CK1073" s="69"/>
      <c r="CL1073" s="68"/>
      <c r="CM1073" s="67"/>
      <c r="CN1073" s="67"/>
      <c r="CO1073" s="68"/>
      <c r="CP1073" s="68"/>
      <c r="CQ1073" s="67"/>
      <c r="CR1073" s="67"/>
      <c r="CS1073" s="69"/>
      <c r="CT1073" s="81"/>
      <c r="CU1073" s="69"/>
      <c r="CV1073" s="69"/>
      <c r="CW1073" s="69"/>
      <c r="CX1073" s="69"/>
      <c r="CY1073" s="69"/>
      <c r="CZ1073" s="69"/>
      <c r="DA1073" s="69"/>
    </row>
    <row r="1074" spans="2:105">
      <c r="B1074" s="67"/>
      <c r="C1074" s="67"/>
      <c r="D1074" s="67"/>
      <c r="E1074" s="69"/>
      <c r="F1074" s="68"/>
      <c r="G1074" s="67"/>
      <c r="H1074" s="69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80"/>
      <c r="T1074" s="80"/>
      <c r="U1074" s="80"/>
      <c r="V1074" s="80"/>
      <c r="W1074" s="80"/>
      <c r="X1074" s="80"/>
      <c r="Y1074" s="80"/>
      <c r="Z1074" s="80"/>
      <c r="AA1074" s="80"/>
      <c r="AB1074" s="80"/>
      <c r="AC1074" s="80"/>
      <c r="AD1074" s="80"/>
      <c r="AE1074" s="69"/>
      <c r="AF1074" s="69"/>
      <c r="AG1074" s="69"/>
      <c r="AH1074" s="80"/>
      <c r="AI1074" s="80"/>
      <c r="AJ1074" s="69"/>
      <c r="AK1074" s="69"/>
      <c r="AL1074" s="80"/>
      <c r="AM1074" s="80"/>
      <c r="AN1074" s="69"/>
      <c r="AO1074" s="69"/>
      <c r="AP1074" s="80"/>
      <c r="AQ1074" s="80"/>
      <c r="AR1074" s="69"/>
      <c r="AS1074" s="69"/>
      <c r="AT1074" s="80"/>
      <c r="AU1074" s="80"/>
      <c r="AV1074" s="69"/>
      <c r="AW1074" s="69"/>
      <c r="AX1074" s="80"/>
      <c r="AY1074" s="80"/>
      <c r="AZ1074" s="69"/>
      <c r="BA1074" s="69"/>
      <c r="BB1074" s="80"/>
      <c r="BC1074" s="80"/>
      <c r="BD1074" s="69"/>
      <c r="BE1074" s="69"/>
      <c r="BF1074" s="80"/>
      <c r="BG1074" s="80"/>
      <c r="BH1074" s="69"/>
      <c r="BI1074" s="69"/>
      <c r="BJ1074" s="80"/>
      <c r="BK1074" s="80"/>
      <c r="BL1074" s="69"/>
      <c r="BM1074" s="69"/>
      <c r="BN1074" s="80"/>
      <c r="BO1074" s="80"/>
      <c r="BP1074" s="69"/>
      <c r="BQ1074" s="69"/>
      <c r="BR1074" s="80"/>
      <c r="BS1074" s="80"/>
      <c r="BT1074" s="69"/>
      <c r="BU1074" s="69"/>
      <c r="BV1074" s="80"/>
      <c r="BW1074" s="80"/>
      <c r="BX1074" s="69"/>
      <c r="BY1074" s="69"/>
      <c r="BZ1074" s="80"/>
      <c r="CA1074" s="80"/>
      <c r="CB1074" s="69"/>
      <c r="CC1074" s="69"/>
      <c r="CD1074" s="80"/>
      <c r="CE1074" s="80"/>
      <c r="CF1074" s="69"/>
      <c r="CG1074" s="69"/>
      <c r="CH1074" s="69"/>
      <c r="CI1074" s="69"/>
      <c r="CJ1074" s="69"/>
      <c r="CK1074" s="69"/>
      <c r="CL1074" s="68"/>
      <c r="CM1074" s="67"/>
      <c r="CN1074" s="67"/>
      <c r="CO1074" s="68"/>
      <c r="CP1074" s="68"/>
      <c r="CQ1074" s="67"/>
      <c r="CR1074" s="67"/>
      <c r="CS1074" s="69"/>
      <c r="CT1074" s="81"/>
      <c r="CU1074" s="69"/>
      <c r="CV1074" s="69"/>
      <c r="CW1074" s="69"/>
      <c r="CX1074" s="69"/>
      <c r="CY1074" s="69"/>
      <c r="CZ1074" s="69"/>
      <c r="DA1074" s="69"/>
    </row>
    <row r="1075" spans="2:105">
      <c r="B1075" s="67"/>
      <c r="C1075" s="67"/>
      <c r="D1075" s="67"/>
      <c r="E1075" s="69"/>
      <c r="F1075" s="68"/>
      <c r="G1075" s="67"/>
      <c r="H1075" s="69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80"/>
      <c r="T1075" s="80"/>
      <c r="U1075" s="80"/>
      <c r="V1075" s="80"/>
      <c r="W1075" s="80"/>
      <c r="X1075" s="80"/>
      <c r="Y1075" s="80"/>
      <c r="Z1075" s="80"/>
      <c r="AA1075" s="80"/>
      <c r="AB1075" s="80"/>
      <c r="AC1075" s="80"/>
      <c r="AD1075" s="80"/>
      <c r="AE1075" s="69"/>
      <c r="AF1075" s="69"/>
      <c r="AG1075" s="69"/>
      <c r="AH1075" s="80"/>
      <c r="AI1075" s="80"/>
      <c r="AJ1075" s="69"/>
      <c r="AK1075" s="69"/>
      <c r="AL1075" s="80"/>
      <c r="AM1075" s="80"/>
      <c r="AN1075" s="69"/>
      <c r="AO1075" s="69"/>
      <c r="AP1075" s="80"/>
      <c r="AQ1075" s="80"/>
      <c r="AR1075" s="69"/>
      <c r="AS1075" s="69"/>
      <c r="AT1075" s="80"/>
      <c r="AU1075" s="80"/>
      <c r="AV1075" s="69"/>
      <c r="AW1075" s="69"/>
      <c r="AX1075" s="80"/>
      <c r="AY1075" s="80"/>
      <c r="AZ1075" s="69"/>
      <c r="BA1075" s="69"/>
      <c r="BB1075" s="80"/>
      <c r="BC1075" s="80"/>
      <c r="BD1075" s="69"/>
      <c r="BE1075" s="69"/>
      <c r="BF1075" s="80"/>
      <c r="BG1075" s="80"/>
      <c r="BH1075" s="69"/>
      <c r="BI1075" s="69"/>
      <c r="BJ1075" s="80"/>
      <c r="BK1075" s="80"/>
      <c r="BL1075" s="69"/>
      <c r="BM1075" s="69"/>
      <c r="BN1075" s="80"/>
      <c r="BO1075" s="80"/>
      <c r="BP1075" s="69"/>
      <c r="BQ1075" s="69"/>
      <c r="BR1075" s="80"/>
      <c r="BS1075" s="80"/>
      <c r="BT1075" s="69"/>
      <c r="BU1075" s="69"/>
      <c r="BV1075" s="80"/>
      <c r="BW1075" s="80"/>
      <c r="BX1075" s="69"/>
      <c r="BY1075" s="69"/>
      <c r="BZ1075" s="80"/>
      <c r="CA1075" s="80"/>
      <c r="CB1075" s="69"/>
      <c r="CC1075" s="69"/>
      <c r="CD1075" s="80"/>
      <c r="CE1075" s="80"/>
      <c r="CF1075" s="69"/>
      <c r="CG1075" s="69"/>
      <c r="CH1075" s="69"/>
      <c r="CI1075" s="69"/>
      <c r="CJ1075" s="69"/>
      <c r="CK1075" s="69"/>
      <c r="CL1075" s="68"/>
      <c r="CM1075" s="67"/>
      <c r="CN1075" s="67"/>
      <c r="CO1075" s="68"/>
      <c r="CP1075" s="68"/>
      <c r="CQ1075" s="67"/>
      <c r="CR1075" s="67"/>
      <c r="CS1075" s="69"/>
      <c r="CT1075" s="81"/>
      <c r="CU1075" s="69"/>
      <c r="CV1075" s="69"/>
      <c r="CW1075" s="69"/>
      <c r="CX1075" s="69"/>
      <c r="CY1075" s="69"/>
      <c r="CZ1075" s="69"/>
      <c r="DA1075" s="69"/>
    </row>
    <row r="1076" spans="2:105">
      <c r="B1076" s="67"/>
      <c r="C1076" s="67"/>
      <c r="D1076" s="67"/>
      <c r="E1076" s="69"/>
      <c r="F1076" s="68"/>
      <c r="G1076" s="67"/>
      <c r="H1076" s="69"/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80"/>
      <c r="T1076" s="80"/>
      <c r="U1076" s="80"/>
      <c r="V1076" s="80"/>
      <c r="W1076" s="80"/>
      <c r="X1076" s="80"/>
      <c r="Y1076" s="80"/>
      <c r="Z1076" s="80"/>
      <c r="AA1076" s="80"/>
      <c r="AB1076" s="80"/>
      <c r="AC1076" s="80"/>
      <c r="AD1076" s="80"/>
      <c r="AE1076" s="69"/>
      <c r="AF1076" s="69"/>
      <c r="AG1076" s="69"/>
      <c r="AH1076" s="80"/>
      <c r="AI1076" s="80"/>
      <c r="AJ1076" s="69"/>
      <c r="AK1076" s="69"/>
      <c r="AL1076" s="80"/>
      <c r="AM1076" s="80"/>
      <c r="AN1076" s="69"/>
      <c r="AO1076" s="69"/>
      <c r="AP1076" s="80"/>
      <c r="AQ1076" s="80"/>
      <c r="AR1076" s="69"/>
      <c r="AS1076" s="69"/>
      <c r="AT1076" s="80"/>
      <c r="AU1076" s="80"/>
      <c r="AV1076" s="69"/>
      <c r="AW1076" s="69"/>
      <c r="AX1076" s="80"/>
      <c r="AY1076" s="80"/>
      <c r="AZ1076" s="69"/>
      <c r="BA1076" s="69"/>
      <c r="BB1076" s="80"/>
      <c r="BC1076" s="80"/>
      <c r="BD1076" s="69"/>
      <c r="BE1076" s="69"/>
      <c r="BF1076" s="80"/>
      <c r="BG1076" s="80"/>
      <c r="BH1076" s="69"/>
      <c r="BI1076" s="69"/>
      <c r="BJ1076" s="80"/>
      <c r="BK1076" s="80"/>
      <c r="BL1076" s="69"/>
      <c r="BM1076" s="69"/>
      <c r="BN1076" s="80"/>
      <c r="BO1076" s="80"/>
      <c r="BP1076" s="69"/>
      <c r="BQ1076" s="69"/>
      <c r="BR1076" s="80"/>
      <c r="BS1076" s="80"/>
      <c r="BT1076" s="69"/>
      <c r="BU1076" s="69"/>
      <c r="BV1076" s="80"/>
      <c r="BW1076" s="80"/>
      <c r="BX1076" s="69"/>
      <c r="BY1076" s="69"/>
      <c r="BZ1076" s="80"/>
      <c r="CA1076" s="80"/>
      <c r="CB1076" s="69"/>
      <c r="CC1076" s="69"/>
      <c r="CD1076" s="80"/>
      <c r="CE1076" s="80"/>
      <c r="CF1076" s="69"/>
      <c r="CG1076" s="69"/>
      <c r="CH1076" s="69"/>
      <c r="CI1076" s="69"/>
      <c r="CJ1076" s="69"/>
      <c r="CK1076" s="69"/>
      <c r="CL1076" s="68"/>
      <c r="CM1076" s="67"/>
      <c r="CN1076" s="67"/>
      <c r="CO1076" s="68"/>
      <c r="CP1076" s="68"/>
      <c r="CQ1076" s="67"/>
      <c r="CR1076" s="67"/>
      <c r="CS1076" s="69"/>
      <c r="CT1076" s="81"/>
      <c r="CU1076" s="69"/>
      <c r="CV1076" s="69"/>
      <c r="CW1076" s="69"/>
      <c r="CX1076" s="69"/>
      <c r="CY1076" s="69"/>
      <c r="CZ1076" s="69"/>
      <c r="DA1076" s="69"/>
    </row>
    <row r="1077" spans="2:105">
      <c r="B1077" s="67"/>
      <c r="C1077" s="67"/>
      <c r="D1077" s="67"/>
      <c r="E1077" s="69"/>
      <c r="F1077" s="68"/>
      <c r="G1077" s="67"/>
      <c r="H1077" s="69"/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80"/>
      <c r="T1077" s="80"/>
      <c r="U1077" s="80"/>
      <c r="V1077" s="80"/>
      <c r="W1077" s="80"/>
      <c r="X1077" s="80"/>
      <c r="Y1077" s="80"/>
      <c r="Z1077" s="80"/>
      <c r="AA1077" s="80"/>
      <c r="AB1077" s="80"/>
      <c r="AC1077" s="80"/>
      <c r="AD1077" s="80"/>
      <c r="AE1077" s="69"/>
      <c r="AF1077" s="69"/>
      <c r="AG1077" s="69"/>
      <c r="AH1077" s="80"/>
      <c r="AI1077" s="80"/>
      <c r="AJ1077" s="69"/>
      <c r="AK1077" s="69"/>
      <c r="AL1077" s="80"/>
      <c r="AM1077" s="80"/>
      <c r="AN1077" s="69"/>
      <c r="AO1077" s="69"/>
      <c r="AP1077" s="80"/>
      <c r="AQ1077" s="80"/>
      <c r="AR1077" s="69"/>
      <c r="AS1077" s="69"/>
      <c r="AT1077" s="80"/>
      <c r="AU1077" s="80"/>
      <c r="AV1077" s="69"/>
      <c r="AW1077" s="69"/>
      <c r="AX1077" s="80"/>
      <c r="AY1077" s="80"/>
      <c r="AZ1077" s="69"/>
      <c r="BA1077" s="69"/>
      <c r="BB1077" s="80"/>
      <c r="BC1077" s="80"/>
      <c r="BD1077" s="69"/>
      <c r="BE1077" s="69"/>
      <c r="BF1077" s="80"/>
      <c r="BG1077" s="80"/>
      <c r="BH1077" s="69"/>
      <c r="BI1077" s="69"/>
      <c r="BJ1077" s="80"/>
      <c r="BK1077" s="80"/>
      <c r="BL1077" s="69"/>
      <c r="BM1077" s="69"/>
      <c r="BN1077" s="80"/>
      <c r="BO1077" s="80"/>
      <c r="BP1077" s="69"/>
      <c r="BQ1077" s="69"/>
      <c r="BR1077" s="80"/>
      <c r="BS1077" s="80"/>
      <c r="BT1077" s="69"/>
      <c r="BU1077" s="69"/>
      <c r="BV1077" s="80"/>
      <c r="BW1077" s="80"/>
      <c r="BX1077" s="69"/>
      <c r="BY1077" s="69"/>
      <c r="BZ1077" s="80"/>
      <c r="CA1077" s="80"/>
      <c r="CB1077" s="69"/>
      <c r="CC1077" s="69"/>
      <c r="CD1077" s="80"/>
      <c r="CE1077" s="80"/>
      <c r="CF1077" s="69"/>
      <c r="CG1077" s="69"/>
      <c r="CH1077" s="69"/>
      <c r="CI1077" s="69"/>
      <c r="CJ1077" s="69"/>
      <c r="CK1077" s="69"/>
      <c r="CL1077" s="68"/>
      <c r="CM1077" s="67"/>
      <c r="CN1077" s="67"/>
      <c r="CO1077" s="68"/>
      <c r="CP1077" s="68"/>
      <c r="CQ1077" s="67"/>
      <c r="CR1077" s="67"/>
      <c r="CS1077" s="69"/>
      <c r="CT1077" s="81"/>
      <c r="CU1077" s="69"/>
      <c r="CV1077" s="69"/>
      <c r="CW1077" s="69"/>
      <c r="CX1077" s="69"/>
      <c r="CY1077" s="69"/>
      <c r="CZ1077" s="69"/>
      <c r="DA1077" s="69"/>
    </row>
    <row r="1078" spans="2:105">
      <c r="B1078" s="67"/>
      <c r="C1078" s="67"/>
      <c r="D1078" s="67"/>
      <c r="E1078" s="69"/>
      <c r="F1078" s="68"/>
      <c r="G1078" s="67"/>
      <c r="H1078" s="69"/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80"/>
      <c r="T1078" s="80"/>
      <c r="U1078" s="80"/>
      <c r="V1078" s="80"/>
      <c r="W1078" s="80"/>
      <c r="X1078" s="80"/>
      <c r="Y1078" s="80"/>
      <c r="Z1078" s="80"/>
      <c r="AA1078" s="80"/>
      <c r="AB1078" s="80"/>
      <c r="AC1078" s="80"/>
      <c r="AD1078" s="80"/>
      <c r="AE1078" s="69"/>
      <c r="AF1078" s="69"/>
      <c r="AG1078" s="69"/>
      <c r="AH1078" s="80"/>
      <c r="AI1078" s="80"/>
      <c r="AJ1078" s="69"/>
      <c r="AK1078" s="69"/>
      <c r="AL1078" s="80"/>
      <c r="AM1078" s="80"/>
      <c r="AN1078" s="69"/>
      <c r="AO1078" s="69"/>
      <c r="AP1078" s="80"/>
      <c r="AQ1078" s="80"/>
      <c r="AR1078" s="69"/>
      <c r="AS1078" s="69"/>
      <c r="AT1078" s="80"/>
      <c r="AU1078" s="80"/>
      <c r="AV1078" s="69"/>
      <c r="AW1078" s="69"/>
      <c r="AX1078" s="80"/>
      <c r="AY1078" s="80"/>
      <c r="AZ1078" s="69"/>
      <c r="BA1078" s="69"/>
      <c r="BB1078" s="80"/>
      <c r="BC1078" s="80"/>
      <c r="BD1078" s="69"/>
      <c r="BE1078" s="69"/>
      <c r="BF1078" s="80"/>
      <c r="BG1078" s="80"/>
      <c r="BH1078" s="69"/>
      <c r="BI1078" s="69"/>
      <c r="BJ1078" s="80"/>
      <c r="BK1078" s="80"/>
      <c r="BL1078" s="69"/>
      <c r="BM1078" s="69"/>
      <c r="BN1078" s="80"/>
      <c r="BO1078" s="80"/>
      <c r="BP1078" s="69"/>
      <c r="BQ1078" s="69"/>
      <c r="BR1078" s="80"/>
      <c r="BS1078" s="80"/>
      <c r="BT1078" s="69"/>
      <c r="BU1078" s="69"/>
      <c r="BV1078" s="80"/>
      <c r="BW1078" s="80"/>
      <c r="BX1078" s="69"/>
      <c r="BY1078" s="69"/>
      <c r="BZ1078" s="80"/>
      <c r="CA1078" s="80"/>
      <c r="CB1078" s="69"/>
      <c r="CC1078" s="69"/>
      <c r="CD1078" s="80"/>
      <c r="CE1078" s="80"/>
      <c r="CF1078" s="69"/>
      <c r="CG1078" s="69"/>
      <c r="CH1078" s="69"/>
      <c r="CI1078" s="69"/>
      <c r="CJ1078" s="69"/>
      <c r="CK1078" s="69"/>
      <c r="CL1078" s="68"/>
      <c r="CM1078" s="67"/>
      <c r="CN1078" s="67"/>
      <c r="CO1078" s="68"/>
      <c r="CP1078" s="68"/>
      <c r="CQ1078" s="67"/>
      <c r="CR1078" s="67"/>
      <c r="CS1078" s="69"/>
      <c r="CT1078" s="81"/>
      <c r="CU1078" s="69"/>
      <c r="CV1078" s="69"/>
      <c r="CW1078" s="69"/>
      <c r="CX1078" s="69"/>
      <c r="CY1078" s="69"/>
      <c r="CZ1078" s="69"/>
      <c r="DA1078" s="69"/>
    </row>
    <row r="1079" spans="2:105">
      <c r="B1079" s="67"/>
      <c r="C1079" s="67"/>
      <c r="D1079" s="67"/>
      <c r="E1079" s="69"/>
      <c r="F1079" s="68"/>
      <c r="G1079" s="67"/>
      <c r="H1079" s="69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80"/>
      <c r="T1079" s="80"/>
      <c r="U1079" s="80"/>
      <c r="V1079" s="80"/>
      <c r="W1079" s="80"/>
      <c r="X1079" s="80"/>
      <c r="Y1079" s="80"/>
      <c r="Z1079" s="80"/>
      <c r="AA1079" s="80"/>
      <c r="AB1079" s="80"/>
      <c r="AC1079" s="80"/>
      <c r="AD1079" s="80"/>
      <c r="AE1079" s="69"/>
      <c r="AF1079" s="69"/>
      <c r="AG1079" s="69"/>
      <c r="AH1079" s="80"/>
      <c r="AI1079" s="80"/>
      <c r="AJ1079" s="69"/>
      <c r="AK1079" s="69"/>
      <c r="AL1079" s="80"/>
      <c r="AM1079" s="80"/>
      <c r="AN1079" s="69"/>
      <c r="AO1079" s="69"/>
      <c r="AP1079" s="80"/>
      <c r="AQ1079" s="80"/>
      <c r="AR1079" s="69"/>
      <c r="AS1079" s="69"/>
      <c r="AT1079" s="80"/>
      <c r="AU1079" s="80"/>
      <c r="AV1079" s="69"/>
      <c r="AW1079" s="69"/>
      <c r="AX1079" s="80"/>
      <c r="AY1079" s="80"/>
      <c r="AZ1079" s="69"/>
      <c r="BA1079" s="69"/>
      <c r="BB1079" s="80"/>
      <c r="BC1079" s="80"/>
      <c r="BD1079" s="69"/>
      <c r="BE1079" s="69"/>
      <c r="BF1079" s="80"/>
      <c r="BG1079" s="80"/>
      <c r="BH1079" s="69"/>
      <c r="BI1079" s="69"/>
      <c r="BJ1079" s="80"/>
      <c r="BK1079" s="80"/>
      <c r="BL1079" s="69"/>
      <c r="BM1079" s="69"/>
      <c r="BN1079" s="80"/>
      <c r="BO1079" s="80"/>
      <c r="BP1079" s="69"/>
      <c r="BQ1079" s="69"/>
      <c r="BR1079" s="80"/>
      <c r="BS1079" s="80"/>
      <c r="BT1079" s="69"/>
      <c r="BU1079" s="69"/>
      <c r="BV1079" s="80"/>
      <c r="BW1079" s="80"/>
      <c r="BX1079" s="69"/>
      <c r="BY1079" s="69"/>
      <c r="BZ1079" s="80"/>
      <c r="CA1079" s="80"/>
      <c r="CB1079" s="69"/>
      <c r="CC1079" s="69"/>
      <c r="CD1079" s="80"/>
      <c r="CE1079" s="80"/>
      <c r="CF1079" s="69"/>
      <c r="CG1079" s="69"/>
      <c r="CH1079" s="69"/>
      <c r="CI1079" s="69"/>
      <c r="CJ1079" s="69"/>
      <c r="CK1079" s="69"/>
      <c r="CL1079" s="68"/>
      <c r="CM1079" s="67"/>
      <c r="CN1079" s="67"/>
      <c r="CO1079" s="68"/>
      <c r="CP1079" s="68"/>
      <c r="CQ1079" s="67"/>
      <c r="CR1079" s="67"/>
      <c r="CS1079" s="69"/>
      <c r="CT1079" s="81"/>
      <c r="CU1079" s="69"/>
      <c r="CV1079" s="69"/>
      <c r="CW1079" s="69"/>
      <c r="CX1079" s="69"/>
      <c r="CY1079" s="69"/>
      <c r="CZ1079" s="69"/>
      <c r="DA1079" s="69"/>
    </row>
    <row r="1080" spans="2:105">
      <c r="B1080" s="67"/>
      <c r="C1080" s="67"/>
      <c r="D1080" s="67"/>
      <c r="E1080" s="69"/>
      <c r="F1080" s="68"/>
      <c r="G1080" s="67"/>
      <c r="H1080" s="69"/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80"/>
      <c r="T1080" s="80"/>
      <c r="U1080" s="80"/>
      <c r="V1080" s="80"/>
      <c r="W1080" s="80"/>
      <c r="X1080" s="80"/>
      <c r="Y1080" s="80"/>
      <c r="Z1080" s="80"/>
      <c r="AA1080" s="80"/>
      <c r="AB1080" s="80"/>
      <c r="AC1080" s="80"/>
      <c r="AD1080" s="80"/>
      <c r="AE1080" s="69"/>
      <c r="AF1080" s="69"/>
      <c r="AG1080" s="69"/>
      <c r="AH1080" s="80"/>
      <c r="AI1080" s="80"/>
      <c r="AJ1080" s="69"/>
      <c r="AK1080" s="69"/>
      <c r="AL1080" s="80"/>
      <c r="AM1080" s="80"/>
      <c r="AN1080" s="69"/>
      <c r="AO1080" s="69"/>
      <c r="AP1080" s="80"/>
      <c r="AQ1080" s="80"/>
      <c r="AR1080" s="69"/>
      <c r="AS1080" s="69"/>
      <c r="AT1080" s="80"/>
      <c r="AU1080" s="80"/>
      <c r="AV1080" s="69"/>
      <c r="AW1080" s="69"/>
      <c r="AX1080" s="80"/>
      <c r="AY1080" s="80"/>
      <c r="AZ1080" s="69"/>
      <c r="BA1080" s="69"/>
      <c r="BB1080" s="80"/>
      <c r="BC1080" s="80"/>
      <c r="BD1080" s="69"/>
      <c r="BE1080" s="69"/>
      <c r="BF1080" s="80"/>
      <c r="BG1080" s="80"/>
      <c r="BH1080" s="69"/>
      <c r="BI1080" s="69"/>
      <c r="BJ1080" s="80"/>
      <c r="BK1080" s="80"/>
      <c r="BL1080" s="69"/>
      <c r="BM1080" s="69"/>
      <c r="BN1080" s="80"/>
      <c r="BO1080" s="80"/>
      <c r="BP1080" s="69"/>
      <c r="BQ1080" s="69"/>
      <c r="BR1080" s="80"/>
      <c r="BS1080" s="80"/>
      <c r="BT1080" s="69"/>
      <c r="BU1080" s="69"/>
      <c r="BV1080" s="80"/>
      <c r="BW1080" s="80"/>
      <c r="BX1080" s="69"/>
      <c r="BY1080" s="69"/>
      <c r="BZ1080" s="80"/>
      <c r="CA1080" s="80"/>
      <c r="CB1080" s="69"/>
      <c r="CC1080" s="69"/>
      <c r="CD1080" s="80"/>
      <c r="CE1080" s="80"/>
      <c r="CF1080" s="69"/>
      <c r="CG1080" s="69"/>
      <c r="CH1080" s="69"/>
      <c r="CI1080" s="69"/>
      <c r="CJ1080" s="69"/>
      <c r="CK1080" s="69"/>
      <c r="CL1080" s="68"/>
      <c r="CM1080" s="67"/>
      <c r="CN1080" s="67"/>
      <c r="CO1080" s="68"/>
      <c r="CP1080" s="68"/>
      <c r="CQ1080" s="67"/>
      <c r="CR1080" s="67"/>
      <c r="CS1080" s="69"/>
      <c r="CT1080" s="81"/>
      <c r="CU1080" s="69"/>
      <c r="CV1080" s="69"/>
      <c r="CW1080" s="69"/>
      <c r="CX1080" s="69"/>
      <c r="CY1080" s="69"/>
      <c r="CZ1080" s="69"/>
      <c r="DA1080" s="69"/>
    </row>
    <row r="1081" spans="2:105">
      <c r="B1081" s="67"/>
      <c r="C1081" s="67"/>
      <c r="D1081" s="67"/>
      <c r="E1081" s="69"/>
      <c r="F1081" s="68"/>
      <c r="G1081" s="67"/>
      <c r="H1081" s="69"/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80"/>
      <c r="T1081" s="80"/>
      <c r="U1081" s="80"/>
      <c r="V1081" s="80"/>
      <c r="W1081" s="80"/>
      <c r="X1081" s="80"/>
      <c r="Y1081" s="80"/>
      <c r="Z1081" s="80"/>
      <c r="AA1081" s="80"/>
      <c r="AB1081" s="80"/>
      <c r="AC1081" s="80"/>
      <c r="AD1081" s="80"/>
      <c r="AE1081" s="69"/>
      <c r="AF1081" s="69"/>
      <c r="AG1081" s="69"/>
      <c r="AH1081" s="80"/>
      <c r="AI1081" s="80"/>
      <c r="AJ1081" s="69"/>
      <c r="AK1081" s="69"/>
      <c r="AL1081" s="80"/>
      <c r="AM1081" s="80"/>
      <c r="AN1081" s="69"/>
      <c r="AO1081" s="69"/>
      <c r="AP1081" s="80"/>
      <c r="AQ1081" s="80"/>
      <c r="AR1081" s="69"/>
      <c r="AS1081" s="69"/>
      <c r="AT1081" s="80"/>
      <c r="AU1081" s="80"/>
      <c r="AV1081" s="69"/>
      <c r="AW1081" s="69"/>
      <c r="AX1081" s="80"/>
      <c r="AY1081" s="80"/>
      <c r="AZ1081" s="69"/>
      <c r="BA1081" s="69"/>
      <c r="BB1081" s="80"/>
      <c r="BC1081" s="80"/>
      <c r="BD1081" s="69"/>
      <c r="BE1081" s="69"/>
      <c r="BF1081" s="80"/>
      <c r="BG1081" s="80"/>
      <c r="BH1081" s="69"/>
      <c r="BI1081" s="69"/>
      <c r="BJ1081" s="80"/>
      <c r="BK1081" s="80"/>
      <c r="BL1081" s="69"/>
      <c r="BM1081" s="69"/>
      <c r="BN1081" s="80"/>
      <c r="BO1081" s="80"/>
      <c r="BP1081" s="69"/>
      <c r="BQ1081" s="69"/>
      <c r="BR1081" s="80"/>
      <c r="BS1081" s="80"/>
      <c r="BT1081" s="69"/>
      <c r="BU1081" s="69"/>
      <c r="BV1081" s="80"/>
      <c r="BW1081" s="80"/>
      <c r="BX1081" s="69"/>
      <c r="BY1081" s="69"/>
      <c r="BZ1081" s="80"/>
      <c r="CA1081" s="80"/>
      <c r="CB1081" s="69"/>
      <c r="CC1081" s="69"/>
      <c r="CD1081" s="80"/>
      <c r="CE1081" s="80"/>
      <c r="CF1081" s="69"/>
      <c r="CG1081" s="69"/>
      <c r="CH1081" s="69"/>
      <c r="CI1081" s="69"/>
      <c r="CJ1081" s="69"/>
      <c r="CK1081" s="69"/>
      <c r="CL1081" s="68"/>
      <c r="CM1081" s="67"/>
      <c r="CN1081" s="67"/>
      <c r="CO1081" s="68"/>
      <c r="CP1081" s="68"/>
      <c r="CQ1081" s="67"/>
      <c r="CR1081" s="67"/>
      <c r="CS1081" s="69"/>
      <c r="CT1081" s="81"/>
      <c r="CU1081" s="69"/>
      <c r="CV1081" s="69"/>
      <c r="CW1081" s="69"/>
      <c r="CX1081" s="69"/>
      <c r="CY1081" s="69"/>
      <c r="CZ1081" s="69"/>
      <c r="DA1081" s="69"/>
    </row>
    <row r="1082" spans="2:105">
      <c r="B1082" s="67"/>
      <c r="C1082" s="67"/>
      <c r="D1082" s="67"/>
      <c r="E1082" s="69"/>
      <c r="F1082" s="68"/>
      <c r="G1082" s="67"/>
      <c r="H1082" s="69"/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80"/>
      <c r="T1082" s="80"/>
      <c r="U1082" s="80"/>
      <c r="V1082" s="80"/>
      <c r="W1082" s="80"/>
      <c r="X1082" s="80"/>
      <c r="Y1082" s="80"/>
      <c r="Z1082" s="80"/>
      <c r="AA1082" s="80"/>
      <c r="AB1082" s="80"/>
      <c r="AC1082" s="80"/>
      <c r="AD1082" s="80"/>
      <c r="AE1082" s="69"/>
      <c r="AF1082" s="69"/>
      <c r="AG1082" s="69"/>
      <c r="AH1082" s="80"/>
      <c r="AI1082" s="80"/>
      <c r="AJ1082" s="69"/>
      <c r="AK1082" s="69"/>
      <c r="AL1082" s="80"/>
      <c r="AM1082" s="80"/>
      <c r="AN1082" s="69"/>
      <c r="AO1082" s="69"/>
      <c r="AP1082" s="80"/>
      <c r="AQ1082" s="80"/>
      <c r="AR1082" s="69"/>
      <c r="AS1082" s="69"/>
      <c r="AT1082" s="80"/>
      <c r="AU1082" s="80"/>
      <c r="AV1082" s="69"/>
      <c r="AW1082" s="69"/>
      <c r="AX1082" s="80"/>
      <c r="AY1082" s="80"/>
      <c r="AZ1082" s="69"/>
      <c r="BA1082" s="69"/>
      <c r="BB1082" s="80"/>
      <c r="BC1082" s="80"/>
      <c r="BD1082" s="69"/>
      <c r="BE1082" s="69"/>
      <c r="BF1082" s="80"/>
      <c r="BG1082" s="80"/>
      <c r="BH1082" s="69"/>
      <c r="BI1082" s="69"/>
      <c r="BJ1082" s="80"/>
      <c r="BK1082" s="80"/>
      <c r="BL1082" s="69"/>
      <c r="BM1082" s="69"/>
      <c r="BN1082" s="80"/>
      <c r="BO1082" s="80"/>
      <c r="BP1082" s="69"/>
      <c r="BQ1082" s="69"/>
      <c r="BR1082" s="80"/>
      <c r="BS1082" s="80"/>
      <c r="BT1082" s="69"/>
      <c r="BU1082" s="69"/>
      <c r="BV1082" s="80"/>
      <c r="BW1082" s="80"/>
      <c r="BX1082" s="69"/>
      <c r="BY1082" s="69"/>
      <c r="BZ1082" s="80"/>
      <c r="CA1082" s="80"/>
      <c r="CB1082" s="69"/>
      <c r="CC1082" s="69"/>
      <c r="CD1082" s="80"/>
      <c r="CE1082" s="80"/>
      <c r="CF1082" s="69"/>
      <c r="CG1082" s="69"/>
      <c r="CH1082" s="69"/>
      <c r="CI1082" s="69"/>
      <c r="CJ1082" s="69"/>
      <c r="CK1082" s="69"/>
      <c r="CL1082" s="68"/>
      <c r="CM1082" s="67"/>
      <c r="CN1082" s="67"/>
      <c r="CO1082" s="68"/>
      <c r="CP1082" s="68"/>
      <c r="CQ1082" s="67"/>
      <c r="CR1082" s="67"/>
      <c r="CS1082" s="69"/>
      <c r="CT1082" s="81"/>
      <c r="CU1082" s="69"/>
      <c r="CV1082" s="69"/>
      <c r="CW1082" s="69"/>
      <c r="CX1082" s="69"/>
      <c r="CY1082" s="69"/>
      <c r="CZ1082" s="69"/>
      <c r="DA1082" s="69"/>
    </row>
    <row r="1083" spans="2:105">
      <c r="B1083" s="67"/>
      <c r="C1083" s="67"/>
      <c r="D1083" s="67"/>
      <c r="E1083" s="69"/>
      <c r="F1083" s="68"/>
      <c r="G1083" s="67"/>
      <c r="H1083" s="69"/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80"/>
      <c r="T1083" s="80"/>
      <c r="U1083" s="80"/>
      <c r="V1083" s="80"/>
      <c r="W1083" s="80"/>
      <c r="X1083" s="80"/>
      <c r="Y1083" s="80"/>
      <c r="Z1083" s="80"/>
      <c r="AA1083" s="80"/>
      <c r="AB1083" s="80"/>
      <c r="AC1083" s="80"/>
      <c r="AD1083" s="80"/>
      <c r="AE1083" s="69"/>
      <c r="AF1083" s="69"/>
      <c r="AG1083" s="69"/>
      <c r="AH1083" s="80"/>
      <c r="AI1083" s="80"/>
      <c r="AJ1083" s="69"/>
      <c r="AK1083" s="69"/>
      <c r="AL1083" s="80"/>
      <c r="AM1083" s="80"/>
      <c r="AN1083" s="69"/>
      <c r="AO1083" s="69"/>
      <c r="AP1083" s="80"/>
      <c r="AQ1083" s="80"/>
      <c r="AR1083" s="69"/>
      <c r="AS1083" s="69"/>
      <c r="AT1083" s="80"/>
      <c r="AU1083" s="80"/>
      <c r="AV1083" s="69"/>
      <c r="AW1083" s="69"/>
      <c r="AX1083" s="80"/>
      <c r="AY1083" s="80"/>
      <c r="AZ1083" s="69"/>
      <c r="BA1083" s="69"/>
      <c r="BB1083" s="80"/>
      <c r="BC1083" s="80"/>
      <c r="BD1083" s="69"/>
      <c r="BE1083" s="69"/>
      <c r="BF1083" s="80"/>
      <c r="BG1083" s="80"/>
      <c r="BH1083" s="69"/>
      <c r="BI1083" s="69"/>
      <c r="BJ1083" s="80"/>
      <c r="BK1083" s="80"/>
      <c r="BL1083" s="69"/>
      <c r="BM1083" s="69"/>
      <c r="BN1083" s="80"/>
      <c r="BO1083" s="80"/>
      <c r="BP1083" s="69"/>
      <c r="BQ1083" s="69"/>
      <c r="BR1083" s="80"/>
      <c r="BS1083" s="80"/>
      <c r="BT1083" s="69"/>
      <c r="BU1083" s="69"/>
      <c r="BV1083" s="80"/>
      <c r="BW1083" s="80"/>
      <c r="BX1083" s="69"/>
      <c r="BY1083" s="69"/>
      <c r="BZ1083" s="80"/>
      <c r="CA1083" s="80"/>
      <c r="CB1083" s="69"/>
      <c r="CC1083" s="69"/>
      <c r="CD1083" s="80"/>
      <c r="CE1083" s="80"/>
      <c r="CF1083" s="69"/>
      <c r="CG1083" s="69"/>
      <c r="CH1083" s="69"/>
      <c r="CI1083" s="69"/>
      <c r="CJ1083" s="69"/>
      <c r="CK1083" s="69"/>
      <c r="CL1083" s="68"/>
      <c r="CM1083" s="67"/>
      <c r="CN1083" s="67"/>
      <c r="CO1083" s="68"/>
      <c r="CP1083" s="68"/>
      <c r="CQ1083" s="67"/>
      <c r="CR1083" s="67"/>
      <c r="CS1083" s="69"/>
      <c r="CT1083" s="81"/>
      <c r="CU1083" s="69"/>
      <c r="CV1083" s="69"/>
      <c r="CW1083" s="69"/>
      <c r="CX1083" s="69"/>
      <c r="CY1083" s="69"/>
      <c r="CZ1083" s="69"/>
      <c r="DA1083" s="69"/>
    </row>
    <row r="1084" spans="2:105">
      <c r="B1084" s="67"/>
      <c r="C1084" s="67"/>
      <c r="D1084" s="67"/>
      <c r="E1084" s="69"/>
      <c r="F1084" s="68"/>
      <c r="G1084" s="67"/>
      <c r="H1084" s="69"/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80"/>
      <c r="T1084" s="80"/>
      <c r="U1084" s="80"/>
      <c r="V1084" s="80"/>
      <c r="W1084" s="80"/>
      <c r="X1084" s="80"/>
      <c r="Y1084" s="80"/>
      <c r="Z1084" s="80"/>
      <c r="AA1084" s="80"/>
      <c r="AB1084" s="80"/>
      <c r="AC1084" s="80"/>
      <c r="AD1084" s="80"/>
      <c r="AE1084" s="69"/>
      <c r="AF1084" s="69"/>
      <c r="AG1084" s="69"/>
      <c r="AH1084" s="80"/>
      <c r="AI1084" s="80"/>
      <c r="AJ1084" s="69"/>
      <c r="AK1084" s="69"/>
      <c r="AL1084" s="80"/>
      <c r="AM1084" s="80"/>
      <c r="AN1084" s="69"/>
      <c r="AO1084" s="69"/>
      <c r="AP1084" s="80"/>
      <c r="AQ1084" s="80"/>
      <c r="AR1084" s="69"/>
      <c r="AS1084" s="69"/>
      <c r="AT1084" s="80"/>
      <c r="AU1084" s="80"/>
      <c r="AV1084" s="69"/>
      <c r="AW1084" s="69"/>
      <c r="AX1084" s="80"/>
      <c r="AY1084" s="80"/>
      <c r="AZ1084" s="69"/>
      <c r="BA1084" s="69"/>
      <c r="BB1084" s="80"/>
      <c r="BC1084" s="80"/>
      <c r="BD1084" s="69"/>
      <c r="BE1084" s="69"/>
      <c r="BF1084" s="80"/>
      <c r="BG1084" s="80"/>
      <c r="BH1084" s="69"/>
      <c r="BI1084" s="69"/>
      <c r="BJ1084" s="80"/>
      <c r="BK1084" s="80"/>
      <c r="BL1084" s="69"/>
      <c r="BM1084" s="69"/>
      <c r="BN1084" s="80"/>
      <c r="BO1084" s="80"/>
      <c r="BP1084" s="69"/>
      <c r="BQ1084" s="69"/>
      <c r="BR1084" s="80"/>
      <c r="BS1084" s="80"/>
      <c r="BT1084" s="69"/>
      <c r="BU1084" s="69"/>
      <c r="BV1084" s="80"/>
      <c r="BW1084" s="80"/>
      <c r="BX1084" s="69"/>
      <c r="BY1084" s="69"/>
      <c r="BZ1084" s="80"/>
      <c r="CA1084" s="80"/>
      <c r="CB1084" s="69"/>
      <c r="CC1084" s="69"/>
      <c r="CD1084" s="80"/>
      <c r="CE1084" s="80"/>
      <c r="CF1084" s="69"/>
      <c r="CG1084" s="69"/>
      <c r="CH1084" s="69"/>
      <c r="CI1084" s="69"/>
      <c r="CJ1084" s="69"/>
      <c r="CK1084" s="69"/>
      <c r="CL1084" s="68"/>
      <c r="CM1084" s="67"/>
      <c r="CN1084" s="67"/>
      <c r="CO1084" s="68"/>
      <c r="CP1084" s="68"/>
      <c r="CQ1084" s="67"/>
      <c r="CR1084" s="67"/>
      <c r="CS1084" s="69"/>
      <c r="CT1084" s="81"/>
      <c r="CU1084" s="69"/>
      <c r="CV1084" s="69"/>
      <c r="CW1084" s="69"/>
      <c r="CX1084" s="69"/>
      <c r="CY1084" s="69"/>
      <c r="CZ1084" s="69"/>
      <c r="DA1084" s="69"/>
    </row>
    <row r="1085" spans="2:105">
      <c r="B1085" s="67"/>
      <c r="C1085" s="67"/>
      <c r="D1085" s="67"/>
      <c r="E1085" s="69"/>
      <c r="F1085" s="68"/>
      <c r="G1085" s="67"/>
      <c r="H1085" s="69"/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80"/>
      <c r="T1085" s="80"/>
      <c r="U1085" s="80"/>
      <c r="V1085" s="80"/>
      <c r="W1085" s="80"/>
      <c r="X1085" s="80"/>
      <c r="Y1085" s="80"/>
      <c r="Z1085" s="80"/>
      <c r="AA1085" s="80"/>
      <c r="AB1085" s="80"/>
      <c r="AC1085" s="80"/>
      <c r="AD1085" s="80"/>
      <c r="AE1085" s="69"/>
      <c r="AF1085" s="69"/>
      <c r="AG1085" s="69"/>
      <c r="AH1085" s="80"/>
      <c r="AI1085" s="80"/>
      <c r="AJ1085" s="69"/>
      <c r="AK1085" s="69"/>
      <c r="AL1085" s="80"/>
      <c r="AM1085" s="80"/>
      <c r="AN1085" s="69"/>
      <c r="AO1085" s="69"/>
      <c r="AP1085" s="80"/>
      <c r="AQ1085" s="80"/>
      <c r="AR1085" s="69"/>
      <c r="AS1085" s="69"/>
      <c r="AT1085" s="80"/>
      <c r="AU1085" s="80"/>
      <c r="AV1085" s="69"/>
      <c r="AW1085" s="69"/>
      <c r="AX1085" s="80"/>
      <c r="AY1085" s="80"/>
      <c r="AZ1085" s="69"/>
      <c r="BA1085" s="69"/>
      <c r="BB1085" s="80"/>
      <c r="BC1085" s="80"/>
      <c r="BD1085" s="69"/>
      <c r="BE1085" s="69"/>
      <c r="BF1085" s="80"/>
      <c r="BG1085" s="80"/>
      <c r="BH1085" s="69"/>
      <c r="BI1085" s="69"/>
      <c r="BJ1085" s="80"/>
      <c r="BK1085" s="80"/>
      <c r="BL1085" s="69"/>
      <c r="BM1085" s="69"/>
      <c r="BN1085" s="80"/>
      <c r="BO1085" s="80"/>
      <c r="BP1085" s="69"/>
      <c r="BQ1085" s="69"/>
      <c r="BR1085" s="80"/>
      <c r="BS1085" s="80"/>
      <c r="BT1085" s="69"/>
      <c r="BU1085" s="69"/>
      <c r="BV1085" s="80"/>
      <c r="BW1085" s="80"/>
      <c r="BX1085" s="69"/>
      <c r="BY1085" s="69"/>
      <c r="BZ1085" s="80"/>
      <c r="CA1085" s="80"/>
      <c r="CB1085" s="69"/>
      <c r="CC1085" s="69"/>
      <c r="CD1085" s="80"/>
      <c r="CE1085" s="80"/>
      <c r="CF1085" s="69"/>
      <c r="CG1085" s="69"/>
      <c r="CH1085" s="69"/>
      <c r="CI1085" s="69"/>
      <c r="CJ1085" s="69"/>
      <c r="CK1085" s="69"/>
      <c r="CL1085" s="68"/>
      <c r="CM1085" s="67"/>
      <c r="CN1085" s="67"/>
      <c r="CO1085" s="68"/>
      <c r="CP1085" s="68"/>
      <c r="CQ1085" s="67"/>
      <c r="CR1085" s="67"/>
      <c r="CS1085" s="69"/>
      <c r="CT1085" s="81"/>
      <c r="CU1085" s="69"/>
      <c r="CV1085" s="69"/>
      <c r="CW1085" s="69"/>
      <c r="CX1085" s="69"/>
      <c r="CY1085" s="69"/>
      <c r="CZ1085" s="69"/>
      <c r="DA1085" s="69"/>
    </row>
    <row r="1086" spans="2:105">
      <c r="B1086" s="67"/>
      <c r="C1086" s="67"/>
      <c r="D1086" s="67"/>
      <c r="E1086" s="69"/>
      <c r="F1086" s="68"/>
      <c r="G1086" s="67"/>
      <c r="H1086" s="69"/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80"/>
      <c r="T1086" s="80"/>
      <c r="U1086" s="80"/>
      <c r="V1086" s="80"/>
      <c r="W1086" s="80"/>
      <c r="X1086" s="80"/>
      <c r="Y1086" s="80"/>
      <c r="Z1086" s="80"/>
      <c r="AA1086" s="80"/>
      <c r="AB1086" s="80"/>
      <c r="AC1086" s="80"/>
      <c r="AD1086" s="80"/>
      <c r="AE1086" s="69"/>
      <c r="AF1086" s="69"/>
      <c r="AG1086" s="69"/>
      <c r="AH1086" s="80"/>
      <c r="AI1086" s="80"/>
      <c r="AJ1086" s="69"/>
      <c r="AK1086" s="69"/>
      <c r="AL1086" s="80"/>
      <c r="AM1086" s="80"/>
      <c r="AN1086" s="69"/>
      <c r="AO1086" s="69"/>
      <c r="AP1086" s="80"/>
      <c r="AQ1086" s="80"/>
      <c r="AR1086" s="69"/>
      <c r="AS1086" s="69"/>
      <c r="AT1086" s="80"/>
      <c r="AU1086" s="80"/>
      <c r="AV1086" s="69"/>
      <c r="AW1086" s="69"/>
      <c r="AX1086" s="80"/>
      <c r="AY1086" s="80"/>
      <c r="AZ1086" s="69"/>
      <c r="BA1086" s="69"/>
      <c r="BB1086" s="80"/>
      <c r="BC1086" s="80"/>
      <c r="BD1086" s="69"/>
      <c r="BE1086" s="69"/>
      <c r="BF1086" s="80"/>
      <c r="BG1086" s="80"/>
      <c r="BH1086" s="69"/>
      <c r="BI1086" s="69"/>
      <c r="BJ1086" s="80"/>
      <c r="BK1086" s="80"/>
      <c r="BL1086" s="69"/>
      <c r="BM1086" s="69"/>
      <c r="BN1086" s="80"/>
      <c r="BO1086" s="80"/>
      <c r="BP1086" s="69"/>
      <c r="BQ1086" s="69"/>
      <c r="BR1086" s="80"/>
      <c r="BS1086" s="80"/>
      <c r="BT1086" s="69"/>
      <c r="BU1086" s="69"/>
      <c r="BV1086" s="80"/>
      <c r="BW1086" s="80"/>
      <c r="BX1086" s="69"/>
      <c r="BY1086" s="69"/>
      <c r="BZ1086" s="80"/>
      <c r="CA1086" s="80"/>
      <c r="CB1086" s="69"/>
      <c r="CC1086" s="69"/>
      <c r="CD1086" s="80"/>
      <c r="CE1086" s="80"/>
      <c r="CF1086" s="69"/>
      <c r="CG1086" s="69"/>
      <c r="CH1086" s="69"/>
      <c r="CI1086" s="69"/>
      <c r="CJ1086" s="69"/>
      <c r="CK1086" s="69"/>
      <c r="CL1086" s="68"/>
      <c r="CM1086" s="67"/>
      <c r="CN1086" s="67"/>
      <c r="CO1086" s="68"/>
      <c r="CP1086" s="68"/>
      <c r="CQ1086" s="67"/>
      <c r="CR1086" s="67"/>
      <c r="CS1086" s="69"/>
      <c r="CT1086" s="81"/>
      <c r="CU1086" s="69"/>
      <c r="CV1086" s="69"/>
      <c r="CW1086" s="69"/>
      <c r="CX1086" s="69"/>
      <c r="CY1086" s="69"/>
      <c r="CZ1086" s="69"/>
      <c r="DA1086" s="69"/>
    </row>
    <row r="1087" spans="2:105">
      <c r="B1087" s="67"/>
      <c r="C1087" s="67"/>
      <c r="D1087" s="67"/>
      <c r="E1087" s="69"/>
      <c r="F1087" s="68"/>
      <c r="G1087" s="67"/>
      <c r="H1087" s="69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80"/>
      <c r="T1087" s="80"/>
      <c r="U1087" s="80"/>
      <c r="V1087" s="80"/>
      <c r="W1087" s="80"/>
      <c r="X1087" s="80"/>
      <c r="Y1087" s="80"/>
      <c r="Z1087" s="80"/>
      <c r="AA1087" s="80"/>
      <c r="AB1087" s="80"/>
      <c r="AC1087" s="80"/>
      <c r="AD1087" s="80"/>
      <c r="AE1087" s="69"/>
      <c r="AF1087" s="69"/>
      <c r="AG1087" s="69"/>
      <c r="AH1087" s="80"/>
      <c r="AI1087" s="80"/>
      <c r="AJ1087" s="69"/>
      <c r="AK1087" s="69"/>
      <c r="AL1087" s="80"/>
      <c r="AM1087" s="80"/>
      <c r="AN1087" s="69"/>
      <c r="AO1087" s="69"/>
      <c r="AP1087" s="80"/>
      <c r="AQ1087" s="80"/>
      <c r="AR1087" s="69"/>
      <c r="AS1087" s="69"/>
      <c r="AT1087" s="80"/>
      <c r="AU1087" s="80"/>
      <c r="AV1087" s="69"/>
      <c r="AW1087" s="69"/>
      <c r="AX1087" s="80"/>
      <c r="AY1087" s="80"/>
      <c r="AZ1087" s="69"/>
      <c r="BA1087" s="69"/>
      <c r="BB1087" s="80"/>
      <c r="BC1087" s="80"/>
      <c r="BD1087" s="69"/>
      <c r="BE1087" s="69"/>
      <c r="BF1087" s="80"/>
      <c r="BG1087" s="80"/>
      <c r="BH1087" s="69"/>
      <c r="BI1087" s="69"/>
      <c r="BJ1087" s="80"/>
      <c r="BK1087" s="80"/>
      <c r="BL1087" s="69"/>
      <c r="BM1087" s="69"/>
      <c r="BN1087" s="80"/>
      <c r="BO1087" s="80"/>
      <c r="BP1087" s="69"/>
      <c r="BQ1087" s="69"/>
      <c r="BR1087" s="80"/>
      <c r="BS1087" s="80"/>
      <c r="BT1087" s="69"/>
      <c r="BU1087" s="69"/>
      <c r="BV1087" s="80"/>
      <c r="BW1087" s="80"/>
      <c r="BX1087" s="69"/>
      <c r="BY1087" s="69"/>
      <c r="BZ1087" s="80"/>
      <c r="CA1087" s="80"/>
      <c r="CB1087" s="69"/>
      <c r="CC1087" s="69"/>
      <c r="CD1087" s="80"/>
      <c r="CE1087" s="80"/>
      <c r="CF1087" s="69"/>
      <c r="CG1087" s="69"/>
      <c r="CH1087" s="69"/>
      <c r="CI1087" s="69"/>
      <c r="CJ1087" s="69"/>
      <c r="CK1087" s="69"/>
      <c r="CL1087" s="68"/>
      <c r="CM1087" s="67"/>
      <c r="CN1087" s="67"/>
      <c r="CO1087" s="68"/>
      <c r="CP1087" s="68"/>
      <c r="CQ1087" s="67"/>
      <c r="CR1087" s="67"/>
      <c r="CS1087" s="69"/>
      <c r="CT1087" s="81"/>
      <c r="CU1087" s="69"/>
      <c r="CV1087" s="69"/>
      <c r="CW1087" s="69"/>
      <c r="CX1087" s="69"/>
      <c r="CY1087" s="69"/>
      <c r="CZ1087" s="69"/>
      <c r="DA1087" s="69"/>
    </row>
    <row r="1088" spans="2:105">
      <c r="B1088" s="67"/>
      <c r="C1088" s="67"/>
      <c r="D1088" s="67"/>
      <c r="E1088" s="69"/>
      <c r="F1088" s="68"/>
      <c r="G1088" s="67"/>
      <c r="H1088" s="69"/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80"/>
      <c r="T1088" s="80"/>
      <c r="U1088" s="80"/>
      <c r="V1088" s="80"/>
      <c r="W1088" s="80"/>
      <c r="X1088" s="80"/>
      <c r="Y1088" s="80"/>
      <c r="Z1088" s="80"/>
      <c r="AA1088" s="80"/>
      <c r="AB1088" s="80"/>
      <c r="AC1088" s="80"/>
      <c r="AD1088" s="80"/>
      <c r="AE1088" s="69"/>
      <c r="AF1088" s="69"/>
      <c r="AG1088" s="69"/>
      <c r="AH1088" s="80"/>
      <c r="AI1088" s="80"/>
      <c r="AJ1088" s="69"/>
      <c r="AK1088" s="69"/>
      <c r="AL1088" s="80"/>
      <c r="AM1088" s="80"/>
      <c r="AN1088" s="69"/>
      <c r="AO1088" s="69"/>
      <c r="AP1088" s="80"/>
      <c r="AQ1088" s="80"/>
      <c r="AR1088" s="69"/>
      <c r="AS1088" s="69"/>
      <c r="AT1088" s="80"/>
      <c r="AU1088" s="80"/>
      <c r="AV1088" s="69"/>
      <c r="AW1088" s="69"/>
      <c r="AX1088" s="80"/>
      <c r="AY1088" s="80"/>
      <c r="AZ1088" s="69"/>
      <c r="BA1088" s="69"/>
      <c r="BB1088" s="80"/>
      <c r="BC1088" s="80"/>
      <c r="BD1088" s="69"/>
      <c r="BE1088" s="69"/>
      <c r="BF1088" s="80"/>
      <c r="BG1088" s="80"/>
      <c r="BH1088" s="69"/>
      <c r="BI1088" s="69"/>
      <c r="BJ1088" s="80"/>
      <c r="BK1088" s="80"/>
      <c r="BL1088" s="69"/>
      <c r="BM1088" s="69"/>
      <c r="BN1088" s="80"/>
      <c r="BO1088" s="80"/>
      <c r="BP1088" s="69"/>
      <c r="BQ1088" s="69"/>
      <c r="BR1088" s="80"/>
      <c r="BS1088" s="80"/>
      <c r="BT1088" s="69"/>
      <c r="BU1088" s="69"/>
      <c r="BV1088" s="80"/>
      <c r="BW1088" s="80"/>
      <c r="BX1088" s="69"/>
      <c r="BY1088" s="69"/>
      <c r="BZ1088" s="80"/>
      <c r="CA1088" s="80"/>
      <c r="CB1088" s="69"/>
      <c r="CC1088" s="69"/>
      <c r="CD1088" s="80"/>
      <c r="CE1088" s="80"/>
      <c r="CF1088" s="69"/>
      <c r="CG1088" s="69"/>
      <c r="CH1088" s="69"/>
      <c r="CI1088" s="69"/>
      <c r="CJ1088" s="69"/>
      <c r="CK1088" s="69"/>
      <c r="CL1088" s="68"/>
      <c r="CM1088" s="67"/>
      <c r="CN1088" s="67"/>
      <c r="CO1088" s="68"/>
      <c r="CP1088" s="68"/>
      <c r="CQ1088" s="67"/>
      <c r="CR1088" s="67"/>
      <c r="CS1088" s="69"/>
      <c r="CT1088" s="81"/>
      <c r="CU1088" s="69"/>
      <c r="CV1088" s="69"/>
      <c r="CW1088" s="69"/>
      <c r="CX1088" s="69"/>
      <c r="CY1088" s="69"/>
      <c r="CZ1088" s="69"/>
      <c r="DA1088" s="69"/>
    </row>
    <row r="1089" spans="2:105">
      <c r="B1089" s="67"/>
      <c r="C1089" s="67"/>
      <c r="D1089" s="67"/>
      <c r="E1089" s="69"/>
      <c r="F1089" s="68"/>
      <c r="G1089" s="67"/>
      <c r="H1089" s="69"/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80"/>
      <c r="T1089" s="80"/>
      <c r="U1089" s="80"/>
      <c r="V1089" s="80"/>
      <c r="W1089" s="80"/>
      <c r="X1089" s="80"/>
      <c r="Y1089" s="80"/>
      <c r="Z1089" s="80"/>
      <c r="AA1089" s="80"/>
      <c r="AB1089" s="80"/>
      <c r="AC1089" s="80"/>
      <c r="AD1089" s="80"/>
      <c r="AE1089" s="69"/>
      <c r="AF1089" s="69"/>
      <c r="AG1089" s="69"/>
      <c r="AH1089" s="80"/>
      <c r="AI1089" s="80"/>
      <c r="AJ1089" s="69"/>
      <c r="AK1089" s="69"/>
      <c r="AL1089" s="80"/>
      <c r="AM1089" s="80"/>
      <c r="AN1089" s="69"/>
      <c r="AO1089" s="69"/>
      <c r="AP1089" s="80"/>
      <c r="AQ1089" s="80"/>
      <c r="AR1089" s="69"/>
      <c r="AS1089" s="69"/>
      <c r="AT1089" s="80"/>
      <c r="AU1089" s="80"/>
      <c r="AV1089" s="69"/>
      <c r="AW1089" s="69"/>
      <c r="AX1089" s="80"/>
      <c r="AY1089" s="80"/>
      <c r="AZ1089" s="69"/>
      <c r="BA1089" s="69"/>
      <c r="BB1089" s="80"/>
      <c r="BC1089" s="80"/>
      <c r="BD1089" s="69"/>
      <c r="BE1089" s="69"/>
      <c r="BF1089" s="80"/>
      <c r="BG1089" s="80"/>
      <c r="BH1089" s="69"/>
      <c r="BI1089" s="69"/>
      <c r="BJ1089" s="80"/>
      <c r="BK1089" s="80"/>
      <c r="BL1089" s="69"/>
      <c r="BM1089" s="69"/>
      <c r="BN1089" s="80"/>
      <c r="BO1089" s="80"/>
      <c r="BP1089" s="69"/>
      <c r="BQ1089" s="69"/>
      <c r="BR1089" s="80"/>
      <c r="BS1089" s="80"/>
      <c r="BT1089" s="69"/>
      <c r="BU1089" s="69"/>
      <c r="BV1089" s="80"/>
      <c r="BW1089" s="80"/>
      <c r="BX1089" s="69"/>
      <c r="BY1089" s="69"/>
      <c r="BZ1089" s="80"/>
      <c r="CA1089" s="80"/>
      <c r="CB1089" s="69"/>
      <c r="CC1089" s="69"/>
      <c r="CD1089" s="80"/>
      <c r="CE1089" s="80"/>
      <c r="CF1089" s="69"/>
      <c r="CG1089" s="69"/>
      <c r="CH1089" s="69"/>
      <c r="CI1089" s="69"/>
      <c r="CJ1089" s="69"/>
      <c r="CK1089" s="69"/>
      <c r="CL1089" s="68"/>
      <c r="CM1089" s="67"/>
      <c r="CN1089" s="67"/>
      <c r="CO1089" s="68"/>
      <c r="CP1089" s="68"/>
      <c r="CQ1089" s="67"/>
      <c r="CR1089" s="67"/>
      <c r="CS1089" s="69"/>
      <c r="CT1089" s="81"/>
      <c r="CU1089" s="69"/>
      <c r="CV1089" s="69"/>
      <c r="CW1089" s="69"/>
      <c r="CX1089" s="69"/>
      <c r="CY1089" s="69"/>
      <c r="CZ1089" s="69"/>
      <c r="DA1089" s="69"/>
    </row>
    <row r="1090" spans="2:105">
      <c r="B1090" s="67"/>
      <c r="C1090" s="67"/>
      <c r="D1090" s="67"/>
      <c r="E1090" s="69"/>
      <c r="F1090" s="68"/>
      <c r="G1090" s="67"/>
      <c r="H1090" s="69"/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80"/>
      <c r="T1090" s="80"/>
      <c r="U1090" s="80"/>
      <c r="V1090" s="80"/>
      <c r="W1090" s="80"/>
      <c r="X1090" s="80"/>
      <c r="Y1090" s="80"/>
      <c r="Z1090" s="80"/>
      <c r="AA1090" s="80"/>
      <c r="AB1090" s="80"/>
      <c r="AC1090" s="80"/>
      <c r="AD1090" s="80"/>
      <c r="AE1090" s="69"/>
      <c r="AF1090" s="69"/>
      <c r="AG1090" s="69"/>
      <c r="AH1090" s="80"/>
      <c r="AI1090" s="80"/>
      <c r="AJ1090" s="69"/>
      <c r="AK1090" s="69"/>
      <c r="AL1090" s="80"/>
      <c r="AM1090" s="80"/>
      <c r="AN1090" s="69"/>
      <c r="AO1090" s="69"/>
      <c r="AP1090" s="80"/>
      <c r="AQ1090" s="80"/>
      <c r="AR1090" s="69"/>
      <c r="AS1090" s="69"/>
      <c r="AT1090" s="80"/>
      <c r="AU1090" s="80"/>
      <c r="AV1090" s="69"/>
      <c r="AW1090" s="69"/>
      <c r="AX1090" s="80"/>
      <c r="AY1090" s="80"/>
      <c r="AZ1090" s="69"/>
      <c r="BA1090" s="69"/>
      <c r="BB1090" s="80"/>
      <c r="BC1090" s="80"/>
      <c r="BD1090" s="69"/>
      <c r="BE1090" s="69"/>
      <c r="BF1090" s="80"/>
      <c r="BG1090" s="80"/>
      <c r="BH1090" s="69"/>
      <c r="BI1090" s="69"/>
      <c r="BJ1090" s="80"/>
      <c r="BK1090" s="80"/>
      <c r="BL1090" s="69"/>
      <c r="BM1090" s="69"/>
      <c r="BN1090" s="80"/>
      <c r="BO1090" s="80"/>
      <c r="BP1090" s="69"/>
      <c r="BQ1090" s="69"/>
      <c r="BR1090" s="80"/>
      <c r="BS1090" s="80"/>
      <c r="BT1090" s="69"/>
      <c r="BU1090" s="69"/>
      <c r="BV1090" s="80"/>
      <c r="BW1090" s="80"/>
      <c r="BX1090" s="69"/>
      <c r="BY1090" s="69"/>
      <c r="BZ1090" s="80"/>
      <c r="CA1090" s="80"/>
      <c r="CB1090" s="69"/>
      <c r="CC1090" s="69"/>
      <c r="CD1090" s="80"/>
      <c r="CE1090" s="80"/>
      <c r="CF1090" s="69"/>
      <c r="CG1090" s="69"/>
      <c r="CH1090" s="69"/>
      <c r="CI1090" s="69"/>
      <c r="CJ1090" s="69"/>
      <c r="CK1090" s="69"/>
      <c r="CL1090" s="68"/>
      <c r="CM1090" s="67"/>
      <c r="CN1090" s="67"/>
      <c r="CO1090" s="68"/>
      <c r="CP1090" s="68"/>
      <c r="CQ1090" s="67"/>
      <c r="CR1090" s="67"/>
      <c r="CS1090" s="69"/>
      <c r="CT1090" s="81"/>
      <c r="CU1090" s="69"/>
      <c r="CV1090" s="69"/>
      <c r="CW1090" s="69"/>
      <c r="CX1090" s="69"/>
      <c r="CY1090" s="69"/>
      <c r="CZ1090" s="69"/>
      <c r="DA1090" s="69"/>
    </row>
    <row r="1091" spans="2:105">
      <c r="B1091" s="67"/>
      <c r="C1091" s="67"/>
      <c r="D1091" s="67"/>
      <c r="E1091" s="69"/>
      <c r="F1091" s="68"/>
      <c r="G1091" s="67"/>
      <c r="H1091" s="69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80"/>
      <c r="T1091" s="80"/>
      <c r="U1091" s="80"/>
      <c r="V1091" s="80"/>
      <c r="W1091" s="80"/>
      <c r="X1091" s="80"/>
      <c r="Y1091" s="80"/>
      <c r="Z1091" s="80"/>
      <c r="AA1091" s="80"/>
      <c r="AB1091" s="80"/>
      <c r="AC1091" s="80"/>
      <c r="AD1091" s="80"/>
      <c r="AE1091" s="69"/>
      <c r="AF1091" s="69"/>
      <c r="AG1091" s="69"/>
      <c r="AH1091" s="80"/>
      <c r="AI1091" s="80"/>
      <c r="AJ1091" s="69"/>
      <c r="AK1091" s="69"/>
      <c r="AL1091" s="80"/>
      <c r="AM1091" s="80"/>
      <c r="AN1091" s="69"/>
      <c r="AO1091" s="69"/>
      <c r="AP1091" s="80"/>
      <c r="AQ1091" s="80"/>
      <c r="AR1091" s="69"/>
      <c r="AS1091" s="69"/>
      <c r="AT1091" s="80"/>
      <c r="AU1091" s="80"/>
      <c r="AV1091" s="69"/>
      <c r="AW1091" s="69"/>
      <c r="AX1091" s="80"/>
      <c r="AY1091" s="80"/>
      <c r="AZ1091" s="69"/>
      <c r="BA1091" s="69"/>
      <c r="BB1091" s="80"/>
      <c r="BC1091" s="80"/>
      <c r="BD1091" s="69"/>
      <c r="BE1091" s="69"/>
      <c r="BF1091" s="80"/>
      <c r="BG1091" s="80"/>
      <c r="BH1091" s="69"/>
      <c r="BI1091" s="69"/>
      <c r="BJ1091" s="80"/>
      <c r="BK1091" s="80"/>
      <c r="BL1091" s="69"/>
      <c r="BM1091" s="69"/>
      <c r="BN1091" s="80"/>
      <c r="BO1091" s="80"/>
      <c r="BP1091" s="69"/>
      <c r="BQ1091" s="69"/>
      <c r="BR1091" s="80"/>
      <c r="BS1091" s="80"/>
      <c r="BT1091" s="69"/>
      <c r="BU1091" s="69"/>
      <c r="BV1091" s="80"/>
      <c r="BW1091" s="80"/>
      <c r="BX1091" s="69"/>
      <c r="BY1091" s="69"/>
      <c r="BZ1091" s="80"/>
      <c r="CA1091" s="80"/>
      <c r="CB1091" s="69"/>
      <c r="CC1091" s="69"/>
      <c r="CD1091" s="80"/>
      <c r="CE1091" s="80"/>
      <c r="CF1091" s="69"/>
      <c r="CG1091" s="69"/>
      <c r="CH1091" s="69"/>
      <c r="CI1091" s="69"/>
      <c r="CJ1091" s="69"/>
      <c r="CK1091" s="69"/>
      <c r="CL1091" s="68"/>
      <c r="CM1091" s="67"/>
      <c r="CN1091" s="67"/>
      <c r="CO1091" s="68"/>
      <c r="CP1091" s="68"/>
      <c r="CQ1091" s="67"/>
      <c r="CR1091" s="67"/>
      <c r="CS1091" s="69"/>
      <c r="CT1091" s="81"/>
      <c r="CU1091" s="69"/>
      <c r="CV1091" s="69"/>
      <c r="CW1091" s="69"/>
      <c r="CX1091" s="69"/>
      <c r="CY1091" s="69"/>
      <c r="CZ1091" s="69"/>
      <c r="DA1091" s="69"/>
    </row>
    <row r="1092" spans="2:105">
      <c r="B1092" s="67"/>
      <c r="C1092" s="67"/>
      <c r="D1092" s="67"/>
      <c r="E1092" s="69"/>
      <c r="F1092" s="68"/>
      <c r="G1092" s="67"/>
      <c r="H1092" s="69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80"/>
      <c r="T1092" s="80"/>
      <c r="U1092" s="80"/>
      <c r="V1092" s="80"/>
      <c r="W1092" s="80"/>
      <c r="X1092" s="80"/>
      <c r="Y1092" s="80"/>
      <c r="Z1092" s="80"/>
      <c r="AA1092" s="80"/>
      <c r="AB1092" s="80"/>
      <c r="AC1092" s="80"/>
      <c r="AD1092" s="80"/>
      <c r="AE1092" s="69"/>
      <c r="AF1092" s="69"/>
      <c r="AG1092" s="69"/>
      <c r="AH1092" s="80"/>
      <c r="AI1092" s="80"/>
      <c r="AJ1092" s="69"/>
      <c r="AK1092" s="69"/>
      <c r="AL1092" s="80"/>
      <c r="AM1092" s="80"/>
      <c r="AN1092" s="69"/>
      <c r="AO1092" s="69"/>
      <c r="AP1092" s="80"/>
      <c r="AQ1092" s="80"/>
      <c r="AR1092" s="69"/>
      <c r="AS1092" s="69"/>
      <c r="AT1092" s="80"/>
      <c r="AU1092" s="80"/>
      <c r="AV1092" s="69"/>
      <c r="AW1092" s="69"/>
      <c r="AX1092" s="80"/>
      <c r="AY1092" s="80"/>
      <c r="AZ1092" s="69"/>
      <c r="BA1092" s="69"/>
      <c r="BB1092" s="80"/>
      <c r="BC1092" s="80"/>
      <c r="BD1092" s="69"/>
      <c r="BE1092" s="69"/>
      <c r="BF1092" s="80"/>
      <c r="BG1092" s="80"/>
      <c r="BH1092" s="69"/>
      <c r="BI1092" s="69"/>
      <c r="BJ1092" s="80"/>
      <c r="BK1092" s="80"/>
      <c r="BL1092" s="69"/>
      <c r="BM1092" s="69"/>
      <c r="BN1092" s="80"/>
      <c r="BO1092" s="80"/>
      <c r="BP1092" s="69"/>
      <c r="BQ1092" s="69"/>
      <c r="BR1092" s="80"/>
      <c r="BS1092" s="80"/>
      <c r="BT1092" s="69"/>
      <c r="BU1092" s="69"/>
      <c r="BV1092" s="80"/>
      <c r="BW1092" s="80"/>
      <c r="BX1092" s="69"/>
      <c r="BY1092" s="69"/>
      <c r="BZ1092" s="80"/>
      <c r="CA1092" s="80"/>
      <c r="CB1092" s="69"/>
      <c r="CC1092" s="69"/>
      <c r="CD1092" s="80"/>
      <c r="CE1092" s="80"/>
      <c r="CF1092" s="69"/>
      <c r="CG1092" s="69"/>
      <c r="CH1092" s="69"/>
      <c r="CI1092" s="69"/>
      <c r="CJ1092" s="69"/>
      <c r="CK1092" s="69"/>
      <c r="CL1092" s="68"/>
      <c r="CM1092" s="67"/>
      <c r="CN1092" s="67"/>
      <c r="CO1092" s="68"/>
      <c r="CP1092" s="68"/>
      <c r="CQ1092" s="67"/>
      <c r="CR1092" s="67"/>
      <c r="CS1092" s="69"/>
      <c r="CT1092" s="81"/>
      <c r="CU1092" s="69"/>
      <c r="CV1092" s="69"/>
      <c r="CW1092" s="69"/>
      <c r="CX1092" s="69"/>
      <c r="CY1092" s="69"/>
      <c r="CZ1092" s="69"/>
      <c r="DA1092" s="69"/>
    </row>
    <row r="1093" spans="2:105">
      <c r="B1093" s="67"/>
      <c r="C1093" s="67"/>
      <c r="D1093" s="67"/>
      <c r="E1093" s="69"/>
      <c r="F1093" s="68"/>
      <c r="G1093" s="67"/>
      <c r="H1093" s="69"/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80"/>
      <c r="T1093" s="80"/>
      <c r="U1093" s="80"/>
      <c r="V1093" s="80"/>
      <c r="W1093" s="80"/>
      <c r="X1093" s="80"/>
      <c r="Y1093" s="80"/>
      <c r="Z1093" s="80"/>
      <c r="AA1093" s="80"/>
      <c r="AB1093" s="80"/>
      <c r="AC1093" s="80"/>
      <c r="AD1093" s="80"/>
      <c r="AE1093" s="69"/>
      <c r="AF1093" s="69"/>
      <c r="AG1093" s="69"/>
      <c r="AH1093" s="80"/>
      <c r="AI1093" s="80"/>
      <c r="AJ1093" s="69"/>
      <c r="AK1093" s="69"/>
      <c r="AL1093" s="80"/>
      <c r="AM1093" s="80"/>
      <c r="AN1093" s="69"/>
      <c r="AO1093" s="69"/>
      <c r="AP1093" s="80"/>
      <c r="AQ1093" s="80"/>
      <c r="AR1093" s="69"/>
      <c r="AS1093" s="69"/>
      <c r="AT1093" s="80"/>
      <c r="AU1093" s="80"/>
      <c r="AV1093" s="69"/>
      <c r="AW1093" s="69"/>
      <c r="AX1093" s="80"/>
      <c r="AY1093" s="80"/>
      <c r="AZ1093" s="69"/>
      <c r="BA1093" s="69"/>
      <c r="BB1093" s="80"/>
      <c r="BC1093" s="80"/>
      <c r="BD1093" s="69"/>
      <c r="BE1093" s="69"/>
      <c r="BF1093" s="80"/>
      <c r="BG1093" s="80"/>
      <c r="BH1093" s="69"/>
      <c r="BI1093" s="69"/>
      <c r="BJ1093" s="80"/>
      <c r="BK1093" s="80"/>
      <c r="BL1093" s="69"/>
      <c r="BM1093" s="69"/>
      <c r="BN1093" s="80"/>
      <c r="BO1093" s="80"/>
      <c r="BP1093" s="69"/>
      <c r="BQ1093" s="69"/>
      <c r="BR1093" s="80"/>
      <c r="BS1093" s="80"/>
      <c r="BT1093" s="69"/>
      <c r="BU1093" s="69"/>
      <c r="BV1093" s="80"/>
      <c r="BW1093" s="80"/>
      <c r="BX1093" s="69"/>
      <c r="BY1093" s="69"/>
      <c r="BZ1093" s="80"/>
      <c r="CA1093" s="80"/>
      <c r="CB1093" s="69"/>
      <c r="CC1093" s="69"/>
      <c r="CD1093" s="80"/>
      <c r="CE1093" s="80"/>
      <c r="CF1093" s="69"/>
      <c r="CG1093" s="69"/>
      <c r="CH1093" s="69"/>
      <c r="CI1093" s="69"/>
      <c r="CJ1093" s="69"/>
      <c r="CK1093" s="69"/>
      <c r="CL1093" s="68"/>
      <c r="CM1093" s="67"/>
      <c r="CN1093" s="67"/>
      <c r="CO1093" s="68"/>
      <c r="CP1093" s="68"/>
      <c r="CQ1093" s="67"/>
      <c r="CR1093" s="67"/>
      <c r="CS1093" s="69"/>
      <c r="CT1093" s="81"/>
      <c r="CU1093" s="69"/>
      <c r="CV1093" s="69"/>
      <c r="CW1093" s="69"/>
      <c r="CX1093" s="69"/>
      <c r="CY1093" s="69"/>
      <c r="CZ1093" s="69"/>
      <c r="DA1093" s="69"/>
    </row>
    <row r="1094" spans="2:105">
      <c r="B1094" s="67"/>
      <c r="C1094" s="67"/>
      <c r="D1094" s="67"/>
      <c r="E1094" s="69"/>
      <c r="F1094" s="68"/>
      <c r="G1094" s="67"/>
      <c r="H1094" s="69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80"/>
      <c r="T1094" s="80"/>
      <c r="U1094" s="80"/>
      <c r="V1094" s="80"/>
      <c r="W1094" s="80"/>
      <c r="X1094" s="80"/>
      <c r="Y1094" s="80"/>
      <c r="Z1094" s="80"/>
      <c r="AA1094" s="80"/>
      <c r="AB1094" s="80"/>
      <c r="AC1094" s="80"/>
      <c r="AD1094" s="80"/>
      <c r="AE1094" s="69"/>
      <c r="AF1094" s="69"/>
      <c r="AG1094" s="69"/>
      <c r="AH1094" s="80"/>
      <c r="AI1094" s="80"/>
      <c r="AJ1094" s="69"/>
      <c r="AK1094" s="69"/>
      <c r="AL1094" s="80"/>
      <c r="AM1094" s="80"/>
      <c r="AN1094" s="69"/>
      <c r="AO1094" s="69"/>
      <c r="AP1094" s="80"/>
      <c r="AQ1094" s="80"/>
      <c r="AR1094" s="69"/>
      <c r="AS1094" s="69"/>
      <c r="AT1094" s="80"/>
      <c r="AU1094" s="80"/>
      <c r="AV1094" s="69"/>
      <c r="AW1094" s="69"/>
      <c r="AX1094" s="80"/>
      <c r="AY1094" s="80"/>
      <c r="AZ1094" s="69"/>
      <c r="BA1094" s="69"/>
      <c r="BB1094" s="80"/>
      <c r="BC1094" s="80"/>
      <c r="BD1094" s="69"/>
      <c r="BE1094" s="69"/>
      <c r="BF1094" s="80"/>
      <c r="BG1094" s="80"/>
      <c r="BH1094" s="69"/>
      <c r="BI1094" s="69"/>
      <c r="BJ1094" s="80"/>
      <c r="BK1094" s="80"/>
      <c r="BL1094" s="69"/>
      <c r="BM1094" s="69"/>
      <c r="BN1094" s="80"/>
      <c r="BO1094" s="80"/>
      <c r="BP1094" s="69"/>
      <c r="BQ1094" s="69"/>
      <c r="BR1094" s="80"/>
      <c r="BS1094" s="80"/>
      <c r="BT1094" s="69"/>
      <c r="BU1094" s="69"/>
      <c r="BV1094" s="80"/>
      <c r="BW1094" s="80"/>
      <c r="BX1094" s="69"/>
      <c r="BY1094" s="69"/>
      <c r="BZ1094" s="80"/>
      <c r="CA1094" s="80"/>
      <c r="CB1094" s="69"/>
      <c r="CC1094" s="69"/>
      <c r="CD1094" s="80"/>
      <c r="CE1094" s="80"/>
      <c r="CF1094" s="69"/>
      <c r="CG1094" s="69"/>
      <c r="CH1094" s="69"/>
      <c r="CI1094" s="69"/>
      <c r="CJ1094" s="69"/>
      <c r="CK1094" s="69"/>
      <c r="CL1094" s="68"/>
      <c r="CM1094" s="67"/>
      <c r="CN1094" s="67"/>
      <c r="CO1094" s="68"/>
      <c r="CP1094" s="68"/>
      <c r="CQ1094" s="67"/>
      <c r="CR1094" s="67"/>
      <c r="CS1094" s="69"/>
      <c r="CT1094" s="81"/>
      <c r="CU1094" s="69"/>
      <c r="CV1094" s="69"/>
      <c r="CW1094" s="69"/>
      <c r="CX1094" s="69"/>
      <c r="CY1094" s="69"/>
      <c r="CZ1094" s="69"/>
      <c r="DA1094" s="69"/>
    </row>
    <row r="1095" spans="2:105">
      <c r="B1095" s="67"/>
      <c r="C1095" s="67"/>
      <c r="D1095" s="67"/>
      <c r="E1095" s="69"/>
      <c r="F1095" s="68"/>
      <c r="G1095" s="67"/>
      <c r="H1095" s="69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80"/>
      <c r="T1095" s="80"/>
      <c r="U1095" s="80"/>
      <c r="V1095" s="80"/>
      <c r="W1095" s="80"/>
      <c r="X1095" s="80"/>
      <c r="Y1095" s="80"/>
      <c r="Z1095" s="80"/>
      <c r="AA1095" s="80"/>
      <c r="AB1095" s="80"/>
      <c r="AC1095" s="80"/>
      <c r="AD1095" s="80"/>
      <c r="AE1095" s="69"/>
      <c r="AF1095" s="69"/>
      <c r="AG1095" s="69"/>
      <c r="AH1095" s="80"/>
      <c r="AI1095" s="80"/>
      <c r="AJ1095" s="69"/>
      <c r="AK1095" s="69"/>
      <c r="AL1095" s="80"/>
      <c r="AM1095" s="80"/>
      <c r="AN1095" s="69"/>
      <c r="AO1095" s="69"/>
      <c r="AP1095" s="80"/>
      <c r="AQ1095" s="80"/>
      <c r="AR1095" s="69"/>
      <c r="AS1095" s="69"/>
      <c r="AT1095" s="80"/>
      <c r="AU1095" s="80"/>
      <c r="AV1095" s="69"/>
      <c r="AW1095" s="69"/>
      <c r="AX1095" s="80"/>
      <c r="AY1095" s="80"/>
      <c r="AZ1095" s="69"/>
      <c r="BA1095" s="69"/>
      <c r="BB1095" s="80"/>
      <c r="BC1095" s="80"/>
      <c r="BD1095" s="69"/>
      <c r="BE1095" s="69"/>
      <c r="BF1095" s="80"/>
      <c r="BG1095" s="80"/>
      <c r="BH1095" s="69"/>
      <c r="BI1095" s="69"/>
      <c r="BJ1095" s="80"/>
      <c r="BK1095" s="80"/>
      <c r="BL1095" s="69"/>
      <c r="BM1095" s="69"/>
      <c r="BN1095" s="80"/>
      <c r="BO1095" s="80"/>
      <c r="BP1095" s="69"/>
      <c r="BQ1095" s="69"/>
      <c r="BR1095" s="80"/>
      <c r="BS1095" s="80"/>
      <c r="BT1095" s="69"/>
      <c r="BU1095" s="69"/>
      <c r="BV1095" s="80"/>
      <c r="BW1095" s="80"/>
      <c r="BX1095" s="69"/>
      <c r="BY1095" s="69"/>
      <c r="BZ1095" s="80"/>
      <c r="CA1095" s="80"/>
      <c r="CB1095" s="69"/>
      <c r="CC1095" s="69"/>
      <c r="CD1095" s="80"/>
      <c r="CE1095" s="80"/>
      <c r="CF1095" s="69"/>
      <c r="CG1095" s="69"/>
      <c r="CH1095" s="69"/>
      <c r="CI1095" s="69"/>
      <c r="CJ1095" s="69"/>
      <c r="CK1095" s="69"/>
      <c r="CL1095" s="68"/>
      <c r="CM1095" s="67"/>
      <c r="CN1095" s="67"/>
      <c r="CO1095" s="68"/>
      <c r="CP1095" s="68"/>
      <c r="CQ1095" s="67"/>
      <c r="CR1095" s="67"/>
      <c r="CS1095" s="69"/>
      <c r="CT1095" s="81"/>
      <c r="CU1095" s="69"/>
      <c r="CV1095" s="69"/>
      <c r="CW1095" s="69"/>
      <c r="CX1095" s="69"/>
      <c r="CY1095" s="69"/>
      <c r="CZ1095" s="69"/>
      <c r="DA1095" s="69"/>
    </row>
    <row r="1096" spans="2:105">
      <c r="B1096" s="67"/>
      <c r="C1096" s="67"/>
      <c r="D1096" s="67"/>
      <c r="E1096" s="69"/>
      <c r="F1096" s="68"/>
      <c r="G1096" s="67"/>
      <c r="H1096" s="69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80"/>
      <c r="T1096" s="80"/>
      <c r="U1096" s="80"/>
      <c r="V1096" s="80"/>
      <c r="W1096" s="80"/>
      <c r="X1096" s="80"/>
      <c r="Y1096" s="80"/>
      <c r="Z1096" s="80"/>
      <c r="AA1096" s="80"/>
      <c r="AB1096" s="80"/>
      <c r="AC1096" s="80"/>
      <c r="AD1096" s="80"/>
      <c r="AE1096" s="69"/>
      <c r="AF1096" s="69"/>
      <c r="AG1096" s="69"/>
      <c r="AH1096" s="80"/>
      <c r="AI1096" s="80"/>
      <c r="AJ1096" s="69"/>
      <c r="AK1096" s="69"/>
      <c r="AL1096" s="80"/>
      <c r="AM1096" s="80"/>
      <c r="AN1096" s="69"/>
      <c r="AO1096" s="69"/>
      <c r="AP1096" s="80"/>
      <c r="AQ1096" s="80"/>
      <c r="AR1096" s="69"/>
      <c r="AS1096" s="69"/>
      <c r="AT1096" s="80"/>
      <c r="AU1096" s="80"/>
      <c r="AV1096" s="69"/>
      <c r="AW1096" s="69"/>
      <c r="AX1096" s="80"/>
      <c r="AY1096" s="80"/>
      <c r="AZ1096" s="69"/>
      <c r="BA1096" s="69"/>
      <c r="BB1096" s="80"/>
      <c r="BC1096" s="80"/>
      <c r="BD1096" s="69"/>
      <c r="BE1096" s="69"/>
      <c r="BF1096" s="80"/>
      <c r="BG1096" s="80"/>
      <c r="BH1096" s="69"/>
      <c r="BI1096" s="69"/>
      <c r="BJ1096" s="80"/>
      <c r="BK1096" s="80"/>
      <c r="BL1096" s="69"/>
      <c r="BM1096" s="69"/>
      <c r="BN1096" s="80"/>
      <c r="BO1096" s="80"/>
      <c r="BP1096" s="69"/>
      <c r="BQ1096" s="69"/>
      <c r="BR1096" s="80"/>
      <c r="BS1096" s="80"/>
      <c r="BT1096" s="69"/>
      <c r="BU1096" s="69"/>
      <c r="BV1096" s="80"/>
      <c r="BW1096" s="80"/>
      <c r="BX1096" s="69"/>
      <c r="BY1096" s="69"/>
      <c r="BZ1096" s="80"/>
      <c r="CA1096" s="80"/>
      <c r="CB1096" s="69"/>
      <c r="CC1096" s="69"/>
      <c r="CD1096" s="80"/>
      <c r="CE1096" s="80"/>
      <c r="CF1096" s="69"/>
      <c r="CG1096" s="69"/>
      <c r="CH1096" s="69"/>
      <c r="CI1096" s="69"/>
      <c r="CJ1096" s="69"/>
      <c r="CK1096" s="69"/>
      <c r="CL1096" s="68"/>
      <c r="CM1096" s="67"/>
      <c r="CN1096" s="67"/>
      <c r="CO1096" s="68"/>
      <c r="CP1096" s="68"/>
      <c r="CQ1096" s="67"/>
      <c r="CR1096" s="67"/>
      <c r="CS1096" s="69"/>
      <c r="CT1096" s="81"/>
      <c r="CU1096" s="69"/>
      <c r="CV1096" s="69"/>
      <c r="CW1096" s="69"/>
      <c r="CX1096" s="69"/>
      <c r="CY1096" s="69"/>
      <c r="CZ1096" s="69"/>
      <c r="DA1096" s="69"/>
    </row>
    <row r="1097" spans="2:105">
      <c r="B1097" s="67"/>
      <c r="C1097" s="67"/>
      <c r="D1097" s="67"/>
      <c r="E1097" s="69"/>
      <c r="F1097" s="68"/>
      <c r="G1097" s="67"/>
      <c r="H1097" s="69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80"/>
      <c r="T1097" s="80"/>
      <c r="U1097" s="80"/>
      <c r="V1097" s="80"/>
      <c r="W1097" s="80"/>
      <c r="X1097" s="80"/>
      <c r="Y1097" s="80"/>
      <c r="Z1097" s="80"/>
      <c r="AA1097" s="80"/>
      <c r="AB1097" s="80"/>
      <c r="AC1097" s="80"/>
      <c r="AD1097" s="80"/>
      <c r="AE1097" s="69"/>
      <c r="AF1097" s="69"/>
      <c r="AG1097" s="69"/>
      <c r="AH1097" s="80"/>
      <c r="AI1097" s="80"/>
      <c r="AJ1097" s="69"/>
      <c r="AK1097" s="69"/>
      <c r="AL1097" s="80"/>
      <c r="AM1097" s="80"/>
      <c r="AN1097" s="69"/>
      <c r="AO1097" s="69"/>
      <c r="AP1097" s="80"/>
      <c r="AQ1097" s="80"/>
      <c r="AR1097" s="69"/>
      <c r="AS1097" s="69"/>
      <c r="AT1097" s="80"/>
      <c r="AU1097" s="80"/>
      <c r="AV1097" s="69"/>
      <c r="AW1097" s="69"/>
      <c r="AX1097" s="80"/>
      <c r="AY1097" s="80"/>
      <c r="AZ1097" s="69"/>
      <c r="BA1097" s="69"/>
      <c r="BB1097" s="80"/>
      <c r="BC1097" s="80"/>
      <c r="BD1097" s="69"/>
      <c r="BE1097" s="69"/>
      <c r="BF1097" s="80"/>
      <c r="BG1097" s="80"/>
      <c r="BH1097" s="69"/>
      <c r="BI1097" s="69"/>
      <c r="BJ1097" s="80"/>
      <c r="BK1097" s="80"/>
      <c r="BL1097" s="69"/>
      <c r="BM1097" s="69"/>
      <c r="BN1097" s="80"/>
      <c r="BO1097" s="80"/>
      <c r="BP1097" s="69"/>
      <c r="BQ1097" s="69"/>
      <c r="BR1097" s="80"/>
      <c r="BS1097" s="80"/>
      <c r="BT1097" s="69"/>
      <c r="BU1097" s="69"/>
      <c r="BV1097" s="80"/>
      <c r="BW1097" s="80"/>
      <c r="BX1097" s="69"/>
      <c r="BY1097" s="69"/>
      <c r="BZ1097" s="80"/>
      <c r="CA1097" s="80"/>
      <c r="CB1097" s="69"/>
      <c r="CC1097" s="69"/>
      <c r="CD1097" s="80"/>
      <c r="CE1097" s="80"/>
      <c r="CF1097" s="69"/>
      <c r="CG1097" s="69"/>
      <c r="CH1097" s="69"/>
      <c r="CI1097" s="69"/>
      <c r="CJ1097" s="69"/>
      <c r="CK1097" s="69"/>
      <c r="CL1097" s="68"/>
      <c r="CM1097" s="67"/>
      <c r="CN1097" s="67"/>
      <c r="CO1097" s="68"/>
      <c r="CP1097" s="68"/>
      <c r="CQ1097" s="67"/>
      <c r="CR1097" s="67"/>
      <c r="CS1097" s="69"/>
      <c r="CT1097" s="81"/>
      <c r="CU1097" s="69"/>
      <c r="CV1097" s="69"/>
      <c r="CW1097" s="69"/>
      <c r="CX1097" s="69"/>
      <c r="CY1097" s="69"/>
      <c r="CZ1097" s="69"/>
      <c r="DA1097" s="69"/>
    </row>
    <row r="1098" spans="2:105">
      <c r="B1098" s="67"/>
      <c r="C1098" s="67"/>
      <c r="D1098" s="67"/>
      <c r="E1098" s="69"/>
      <c r="F1098" s="68"/>
      <c r="G1098" s="67"/>
      <c r="H1098" s="69"/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80"/>
      <c r="T1098" s="80"/>
      <c r="U1098" s="80"/>
      <c r="V1098" s="80"/>
      <c r="W1098" s="80"/>
      <c r="X1098" s="80"/>
      <c r="Y1098" s="80"/>
      <c r="Z1098" s="80"/>
      <c r="AA1098" s="80"/>
      <c r="AB1098" s="80"/>
      <c r="AC1098" s="80"/>
      <c r="AD1098" s="80"/>
      <c r="AE1098" s="69"/>
      <c r="AF1098" s="69"/>
      <c r="AG1098" s="69"/>
      <c r="AH1098" s="80"/>
      <c r="AI1098" s="80"/>
      <c r="AJ1098" s="69"/>
      <c r="AK1098" s="69"/>
      <c r="AL1098" s="80"/>
      <c r="AM1098" s="80"/>
      <c r="AN1098" s="69"/>
      <c r="AO1098" s="69"/>
      <c r="AP1098" s="80"/>
      <c r="AQ1098" s="80"/>
      <c r="AR1098" s="69"/>
      <c r="AS1098" s="69"/>
      <c r="AT1098" s="80"/>
      <c r="AU1098" s="80"/>
      <c r="AV1098" s="69"/>
      <c r="AW1098" s="69"/>
      <c r="AX1098" s="80"/>
      <c r="AY1098" s="80"/>
      <c r="AZ1098" s="69"/>
      <c r="BA1098" s="69"/>
      <c r="BB1098" s="80"/>
      <c r="BC1098" s="80"/>
      <c r="BD1098" s="69"/>
      <c r="BE1098" s="69"/>
      <c r="BF1098" s="80"/>
      <c r="BG1098" s="80"/>
      <c r="BH1098" s="69"/>
      <c r="BI1098" s="69"/>
      <c r="BJ1098" s="80"/>
      <c r="BK1098" s="80"/>
      <c r="BL1098" s="69"/>
      <c r="BM1098" s="69"/>
      <c r="BN1098" s="80"/>
      <c r="BO1098" s="80"/>
      <c r="BP1098" s="69"/>
      <c r="BQ1098" s="69"/>
      <c r="BR1098" s="80"/>
      <c r="BS1098" s="80"/>
      <c r="BT1098" s="69"/>
      <c r="BU1098" s="69"/>
      <c r="BV1098" s="80"/>
      <c r="BW1098" s="80"/>
      <c r="BX1098" s="69"/>
      <c r="BY1098" s="69"/>
      <c r="BZ1098" s="80"/>
      <c r="CA1098" s="80"/>
      <c r="CB1098" s="69"/>
      <c r="CC1098" s="69"/>
      <c r="CD1098" s="80"/>
      <c r="CE1098" s="80"/>
      <c r="CF1098" s="69"/>
      <c r="CG1098" s="69"/>
      <c r="CH1098" s="69"/>
      <c r="CI1098" s="69"/>
      <c r="CJ1098" s="69"/>
      <c r="CK1098" s="69"/>
      <c r="CL1098" s="68"/>
      <c r="CM1098" s="67"/>
      <c r="CN1098" s="67"/>
      <c r="CO1098" s="68"/>
      <c r="CP1098" s="68"/>
      <c r="CQ1098" s="67"/>
      <c r="CR1098" s="67"/>
      <c r="CS1098" s="69"/>
      <c r="CT1098" s="81"/>
      <c r="CU1098" s="69"/>
      <c r="CV1098" s="69"/>
      <c r="CW1098" s="69"/>
      <c r="CX1098" s="69"/>
      <c r="CY1098" s="69"/>
      <c r="CZ1098" s="69"/>
      <c r="DA1098" s="69"/>
    </row>
    <row r="1099" spans="2:105">
      <c r="B1099" s="67"/>
      <c r="C1099" s="67"/>
      <c r="D1099" s="67"/>
      <c r="E1099" s="69"/>
      <c r="F1099" s="68"/>
      <c r="G1099" s="67"/>
      <c r="H1099" s="69"/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80"/>
      <c r="T1099" s="80"/>
      <c r="U1099" s="80"/>
      <c r="V1099" s="80"/>
      <c r="W1099" s="80"/>
      <c r="X1099" s="80"/>
      <c r="Y1099" s="80"/>
      <c r="Z1099" s="80"/>
      <c r="AA1099" s="80"/>
      <c r="AB1099" s="80"/>
      <c r="AC1099" s="80"/>
      <c r="AD1099" s="80"/>
      <c r="AE1099" s="69"/>
      <c r="AF1099" s="69"/>
      <c r="AG1099" s="69"/>
      <c r="AH1099" s="80"/>
      <c r="AI1099" s="80"/>
      <c r="AJ1099" s="69"/>
      <c r="AK1099" s="69"/>
      <c r="AL1099" s="80"/>
      <c r="AM1099" s="80"/>
      <c r="AN1099" s="69"/>
      <c r="AO1099" s="69"/>
      <c r="AP1099" s="80"/>
      <c r="AQ1099" s="80"/>
      <c r="AR1099" s="69"/>
      <c r="AS1099" s="69"/>
      <c r="AT1099" s="80"/>
      <c r="AU1099" s="80"/>
      <c r="AV1099" s="69"/>
      <c r="AW1099" s="69"/>
      <c r="AX1099" s="80"/>
      <c r="AY1099" s="80"/>
      <c r="AZ1099" s="69"/>
      <c r="BA1099" s="69"/>
      <c r="BB1099" s="80"/>
      <c r="BC1099" s="80"/>
      <c r="BD1099" s="69"/>
      <c r="BE1099" s="69"/>
      <c r="BF1099" s="80"/>
      <c r="BG1099" s="80"/>
      <c r="BH1099" s="69"/>
      <c r="BI1099" s="69"/>
      <c r="BJ1099" s="80"/>
      <c r="BK1099" s="80"/>
      <c r="BL1099" s="69"/>
      <c r="BM1099" s="69"/>
      <c r="BN1099" s="80"/>
      <c r="BO1099" s="80"/>
      <c r="BP1099" s="69"/>
      <c r="BQ1099" s="69"/>
      <c r="BR1099" s="80"/>
      <c r="BS1099" s="80"/>
      <c r="BT1099" s="69"/>
      <c r="BU1099" s="69"/>
      <c r="BV1099" s="80"/>
      <c r="BW1099" s="80"/>
      <c r="BX1099" s="69"/>
      <c r="BY1099" s="69"/>
      <c r="BZ1099" s="80"/>
      <c r="CA1099" s="80"/>
      <c r="CB1099" s="69"/>
      <c r="CC1099" s="69"/>
      <c r="CD1099" s="80"/>
      <c r="CE1099" s="80"/>
      <c r="CF1099" s="69"/>
      <c r="CG1099" s="69"/>
      <c r="CH1099" s="69"/>
      <c r="CI1099" s="69"/>
      <c r="CJ1099" s="69"/>
      <c r="CK1099" s="69"/>
      <c r="CL1099" s="68"/>
      <c r="CM1099" s="67"/>
      <c r="CN1099" s="67"/>
      <c r="CO1099" s="68"/>
      <c r="CP1099" s="68"/>
      <c r="CQ1099" s="67"/>
      <c r="CR1099" s="67"/>
      <c r="CS1099" s="69"/>
      <c r="CT1099" s="81"/>
      <c r="CU1099" s="69"/>
      <c r="CV1099" s="69"/>
      <c r="CW1099" s="69"/>
      <c r="CX1099" s="69"/>
      <c r="CY1099" s="69"/>
      <c r="CZ1099" s="69"/>
      <c r="DA1099" s="69"/>
    </row>
    <row r="1100" spans="2:105">
      <c r="B1100" s="67"/>
      <c r="C1100" s="67"/>
      <c r="D1100" s="67"/>
      <c r="E1100" s="69"/>
      <c r="F1100" s="68"/>
      <c r="G1100" s="67"/>
      <c r="H1100" s="69"/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80"/>
      <c r="T1100" s="80"/>
      <c r="U1100" s="80"/>
      <c r="V1100" s="80"/>
      <c r="W1100" s="80"/>
      <c r="X1100" s="80"/>
      <c r="Y1100" s="80"/>
      <c r="Z1100" s="80"/>
      <c r="AA1100" s="80"/>
      <c r="AB1100" s="80"/>
      <c r="AC1100" s="80"/>
      <c r="AD1100" s="80"/>
      <c r="AE1100" s="69"/>
      <c r="AF1100" s="69"/>
      <c r="AG1100" s="69"/>
      <c r="AH1100" s="80"/>
      <c r="AI1100" s="80"/>
      <c r="AJ1100" s="69"/>
      <c r="AK1100" s="69"/>
      <c r="AL1100" s="80"/>
      <c r="AM1100" s="80"/>
      <c r="AN1100" s="69"/>
      <c r="AO1100" s="69"/>
      <c r="AP1100" s="80"/>
      <c r="AQ1100" s="80"/>
      <c r="AR1100" s="69"/>
      <c r="AS1100" s="69"/>
      <c r="AT1100" s="80"/>
      <c r="AU1100" s="80"/>
      <c r="AV1100" s="69"/>
      <c r="AW1100" s="69"/>
      <c r="AX1100" s="80"/>
      <c r="AY1100" s="80"/>
      <c r="AZ1100" s="69"/>
      <c r="BA1100" s="69"/>
      <c r="BB1100" s="80"/>
      <c r="BC1100" s="80"/>
      <c r="BD1100" s="69"/>
      <c r="BE1100" s="69"/>
      <c r="BF1100" s="80"/>
      <c r="BG1100" s="80"/>
      <c r="BH1100" s="69"/>
      <c r="BI1100" s="69"/>
      <c r="BJ1100" s="80"/>
      <c r="BK1100" s="80"/>
      <c r="BL1100" s="69"/>
      <c r="BM1100" s="69"/>
      <c r="BN1100" s="80"/>
      <c r="BO1100" s="80"/>
      <c r="BP1100" s="69"/>
      <c r="BQ1100" s="69"/>
      <c r="BR1100" s="80"/>
      <c r="BS1100" s="80"/>
      <c r="BT1100" s="69"/>
      <c r="BU1100" s="69"/>
      <c r="BV1100" s="80"/>
      <c r="BW1100" s="80"/>
      <c r="BX1100" s="69"/>
      <c r="BY1100" s="69"/>
      <c r="BZ1100" s="80"/>
      <c r="CA1100" s="80"/>
      <c r="CB1100" s="69"/>
      <c r="CC1100" s="69"/>
      <c r="CD1100" s="80"/>
      <c r="CE1100" s="80"/>
      <c r="CF1100" s="69"/>
      <c r="CG1100" s="69"/>
      <c r="CH1100" s="69"/>
      <c r="CI1100" s="69"/>
      <c r="CJ1100" s="69"/>
      <c r="CK1100" s="69"/>
      <c r="CL1100" s="68"/>
      <c r="CM1100" s="67"/>
      <c r="CN1100" s="67"/>
      <c r="CO1100" s="68"/>
      <c r="CP1100" s="68"/>
      <c r="CQ1100" s="67"/>
      <c r="CR1100" s="67"/>
      <c r="CS1100" s="69"/>
      <c r="CT1100" s="81"/>
      <c r="CU1100" s="69"/>
      <c r="CV1100" s="69"/>
      <c r="CW1100" s="69"/>
      <c r="CX1100" s="69"/>
      <c r="CY1100" s="69"/>
      <c r="CZ1100" s="69"/>
      <c r="DA1100" s="69"/>
    </row>
    <row r="1101" spans="2:105">
      <c r="B1101" s="67"/>
      <c r="C1101" s="67"/>
      <c r="D1101" s="67"/>
      <c r="E1101" s="69"/>
      <c r="F1101" s="68"/>
      <c r="G1101" s="67"/>
      <c r="H1101" s="69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80"/>
      <c r="T1101" s="80"/>
      <c r="U1101" s="80"/>
      <c r="V1101" s="80"/>
      <c r="W1101" s="80"/>
      <c r="X1101" s="80"/>
      <c r="Y1101" s="80"/>
      <c r="Z1101" s="80"/>
      <c r="AA1101" s="80"/>
      <c r="AB1101" s="80"/>
      <c r="AC1101" s="80"/>
      <c r="AD1101" s="80"/>
      <c r="AE1101" s="69"/>
      <c r="AF1101" s="69"/>
      <c r="AG1101" s="69"/>
      <c r="AH1101" s="80"/>
      <c r="AI1101" s="80"/>
      <c r="AJ1101" s="69"/>
      <c r="AK1101" s="69"/>
      <c r="AL1101" s="80"/>
      <c r="AM1101" s="80"/>
      <c r="AN1101" s="69"/>
      <c r="AO1101" s="69"/>
      <c r="AP1101" s="80"/>
      <c r="AQ1101" s="80"/>
      <c r="AR1101" s="69"/>
      <c r="AS1101" s="69"/>
      <c r="AT1101" s="80"/>
      <c r="AU1101" s="80"/>
      <c r="AV1101" s="69"/>
      <c r="AW1101" s="69"/>
      <c r="AX1101" s="80"/>
      <c r="AY1101" s="80"/>
      <c r="AZ1101" s="69"/>
      <c r="BA1101" s="69"/>
      <c r="BB1101" s="80"/>
      <c r="BC1101" s="80"/>
      <c r="BD1101" s="69"/>
      <c r="BE1101" s="69"/>
      <c r="BF1101" s="80"/>
      <c r="BG1101" s="80"/>
      <c r="BH1101" s="69"/>
      <c r="BI1101" s="69"/>
      <c r="BJ1101" s="80"/>
      <c r="BK1101" s="80"/>
      <c r="BL1101" s="69"/>
      <c r="BM1101" s="69"/>
      <c r="BN1101" s="80"/>
      <c r="BO1101" s="80"/>
      <c r="BP1101" s="69"/>
      <c r="BQ1101" s="69"/>
      <c r="BR1101" s="80"/>
      <c r="BS1101" s="80"/>
      <c r="BT1101" s="69"/>
      <c r="BU1101" s="69"/>
      <c r="BV1101" s="80"/>
      <c r="BW1101" s="80"/>
      <c r="BX1101" s="69"/>
      <c r="BY1101" s="69"/>
      <c r="BZ1101" s="80"/>
      <c r="CA1101" s="80"/>
      <c r="CB1101" s="69"/>
      <c r="CC1101" s="69"/>
      <c r="CD1101" s="80"/>
      <c r="CE1101" s="80"/>
      <c r="CF1101" s="69"/>
      <c r="CG1101" s="69"/>
      <c r="CH1101" s="69"/>
      <c r="CI1101" s="69"/>
      <c r="CJ1101" s="69"/>
      <c r="CK1101" s="69"/>
      <c r="CL1101" s="68"/>
      <c r="CM1101" s="67"/>
      <c r="CN1101" s="67"/>
      <c r="CO1101" s="68"/>
      <c r="CP1101" s="68"/>
      <c r="CQ1101" s="67"/>
      <c r="CR1101" s="67"/>
      <c r="CS1101" s="69"/>
      <c r="CT1101" s="81"/>
      <c r="CU1101" s="69"/>
      <c r="CV1101" s="69"/>
      <c r="CW1101" s="69"/>
      <c r="CX1101" s="69"/>
      <c r="CY1101" s="69"/>
      <c r="CZ1101" s="69"/>
      <c r="DA1101" s="69"/>
    </row>
    <row r="1102" spans="2:105">
      <c r="B1102" s="67"/>
      <c r="C1102" s="67"/>
      <c r="D1102" s="67"/>
      <c r="E1102" s="69"/>
      <c r="F1102" s="68"/>
      <c r="G1102" s="67"/>
      <c r="H1102" s="69"/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80"/>
      <c r="T1102" s="80"/>
      <c r="U1102" s="80"/>
      <c r="V1102" s="80"/>
      <c r="W1102" s="80"/>
      <c r="X1102" s="80"/>
      <c r="Y1102" s="80"/>
      <c r="Z1102" s="80"/>
      <c r="AA1102" s="80"/>
      <c r="AB1102" s="80"/>
      <c r="AC1102" s="80"/>
      <c r="AD1102" s="80"/>
      <c r="AE1102" s="69"/>
      <c r="AF1102" s="69"/>
      <c r="AG1102" s="69"/>
      <c r="AH1102" s="80"/>
      <c r="AI1102" s="80"/>
      <c r="AJ1102" s="69"/>
      <c r="AK1102" s="69"/>
      <c r="AL1102" s="80"/>
      <c r="AM1102" s="80"/>
      <c r="AN1102" s="69"/>
      <c r="AO1102" s="69"/>
      <c r="AP1102" s="80"/>
      <c r="AQ1102" s="80"/>
      <c r="AR1102" s="69"/>
      <c r="AS1102" s="69"/>
      <c r="AT1102" s="80"/>
      <c r="AU1102" s="80"/>
      <c r="AV1102" s="69"/>
      <c r="AW1102" s="69"/>
      <c r="AX1102" s="80"/>
      <c r="AY1102" s="80"/>
      <c r="AZ1102" s="69"/>
      <c r="BA1102" s="69"/>
      <c r="BB1102" s="80"/>
      <c r="BC1102" s="80"/>
      <c r="BD1102" s="69"/>
      <c r="BE1102" s="69"/>
      <c r="BF1102" s="80"/>
      <c r="BG1102" s="80"/>
      <c r="BH1102" s="69"/>
      <c r="BI1102" s="69"/>
      <c r="BJ1102" s="80"/>
      <c r="BK1102" s="80"/>
      <c r="BL1102" s="69"/>
      <c r="BM1102" s="69"/>
      <c r="BN1102" s="80"/>
      <c r="BO1102" s="80"/>
      <c r="BP1102" s="69"/>
      <c r="BQ1102" s="69"/>
      <c r="BR1102" s="80"/>
      <c r="BS1102" s="80"/>
      <c r="BT1102" s="69"/>
      <c r="BU1102" s="69"/>
      <c r="BV1102" s="80"/>
      <c r="BW1102" s="80"/>
      <c r="BX1102" s="69"/>
      <c r="BY1102" s="69"/>
      <c r="BZ1102" s="80"/>
      <c r="CA1102" s="80"/>
      <c r="CB1102" s="69"/>
      <c r="CC1102" s="69"/>
      <c r="CD1102" s="80"/>
      <c r="CE1102" s="80"/>
      <c r="CF1102" s="69"/>
      <c r="CG1102" s="69"/>
      <c r="CH1102" s="69"/>
      <c r="CI1102" s="69"/>
      <c r="CJ1102" s="69"/>
      <c r="CK1102" s="69"/>
      <c r="CL1102" s="68"/>
      <c r="CM1102" s="67"/>
      <c r="CN1102" s="67"/>
      <c r="CO1102" s="68"/>
      <c r="CP1102" s="68"/>
      <c r="CQ1102" s="67"/>
      <c r="CR1102" s="67"/>
      <c r="CS1102" s="69"/>
      <c r="CT1102" s="81"/>
      <c r="CU1102" s="69"/>
      <c r="CV1102" s="69"/>
      <c r="CW1102" s="69"/>
      <c r="CX1102" s="69"/>
      <c r="CY1102" s="69"/>
      <c r="CZ1102" s="69"/>
      <c r="DA1102" s="69"/>
    </row>
    <row r="1103" spans="2:105">
      <c r="B1103" s="67"/>
      <c r="C1103" s="67"/>
      <c r="D1103" s="67"/>
      <c r="E1103" s="69"/>
      <c r="F1103" s="68"/>
      <c r="G1103" s="67"/>
      <c r="H1103" s="69"/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80"/>
      <c r="T1103" s="80"/>
      <c r="U1103" s="80"/>
      <c r="V1103" s="80"/>
      <c r="W1103" s="80"/>
      <c r="X1103" s="80"/>
      <c r="Y1103" s="80"/>
      <c r="Z1103" s="80"/>
      <c r="AA1103" s="80"/>
      <c r="AB1103" s="80"/>
      <c r="AC1103" s="80"/>
      <c r="AD1103" s="80"/>
      <c r="AE1103" s="69"/>
      <c r="AF1103" s="69"/>
      <c r="AG1103" s="69"/>
      <c r="AH1103" s="80"/>
      <c r="AI1103" s="80"/>
      <c r="AJ1103" s="69"/>
      <c r="AK1103" s="69"/>
      <c r="AL1103" s="80"/>
      <c r="AM1103" s="80"/>
      <c r="AN1103" s="69"/>
      <c r="AO1103" s="69"/>
      <c r="AP1103" s="80"/>
      <c r="AQ1103" s="80"/>
      <c r="AR1103" s="69"/>
      <c r="AS1103" s="69"/>
      <c r="AT1103" s="80"/>
      <c r="AU1103" s="80"/>
      <c r="AV1103" s="69"/>
      <c r="AW1103" s="69"/>
      <c r="AX1103" s="80"/>
      <c r="AY1103" s="80"/>
      <c r="AZ1103" s="69"/>
      <c r="BA1103" s="69"/>
      <c r="BB1103" s="80"/>
      <c r="BC1103" s="80"/>
      <c r="BD1103" s="69"/>
      <c r="BE1103" s="69"/>
      <c r="BF1103" s="80"/>
      <c r="BG1103" s="80"/>
      <c r="BH1103" s="69"/>
      <c r="BI1103" s="69"/>
      <c r="BJ1103" s="80"/>
      <c r="BK1103" s="80"/>
      <c r="BL1103" s="69"/>
      <c r="BM1103" s="69"/>
      <c r="BN1103" s="80"/>
      <c r="BO1103" s="80"/>
      <c r="BP1103" s="69"/>
      <c r="BQ1103" s="69"/>
      <c r="BR1103" s="80"/>
      <c r="BS1103" s="80"/>
      <c r="BT1103" s="69"/>
      <c r="BU1103" s="69"/>
      <c r="BV1103" s="80"/>
      <c r="BW1103" s="80"/>
      <c r="BX1103" s="69"/>
      <c r="BY1103" s="69"/>
      <c r="BZ1103" s="80"/>
      <c r="CA1103" s="80"/>
      <c r="CB1103" s="69"/>
      <c r="CC1103" s="69"/>
      <c r="CD1103" s="80"/>
      <c r="CE1103" s="80"/>
      <c r="CF1103" s="69"/>
      <c r="CG1103" s="69"/>
      <c r="CH1103" s="69"/>
      <c r="CI1103" s="69"/>
      <c r="CJ1103" s="69"/>
      <c r="CK1103" s="69"/>
      <c r="CL1103" s="68"/>
      <c r="CM1103" s="67"/>
      <c r="CN1103" s="67"/>
      <c r="CO1103" s="68"/>
      <c r="CP1103" s="68"/>
      <c r="CQ1103" s="67"/>
      <c r="CR1103" s="67"/>
      <c r="CS1103" s="69"/>
      <c r="CT1103" s="81"/>
      <c r="CU1103" s="69"/>
      <c r="CV1103" s="69"/>
      <c r="CW1103" s="69"/>
      <c r="CX1103" s="69"/>
      <c r="CY1103" s="69"/>
      <c r="CZ1103" s="69"/>
      <c r="DA1103" s="69"/>
    </row>
    <row r="1104" spans="2:105">
      <c r="B1104" s="67"/>
      <c r="C1104" s="67"/>
      <c r="D1104" s="67"/>
      <c r="E1104" s="69"/>
      <c r="F1104" s="68"/>
      <c r="G1104" s="67"/>
      <c r="H1104" s="69"/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80"/>
      <c r="T1104" s="80"/>
      <c r="U1104" s="80"/>
      <c r="V1104" s="80"/>
      <c r="W1104" s="80"/>
      <c r="X1104" s="80"/>
      <c r="Y1104" s="80"/>
      <c r="Z1104" s="80"/>
      <c r="AA1104" s="80"/>
      <c r="AB1104" s="80"/>
      <c r="AC1104" s="80"/>
      <c r="AD1104" s="80"/>
      <c r="AE1104" s="69"/>
      <c r="AF1104" s="69"/>
      <c r="AG1104" s="69"/>
      <c r="AH1104" s="80"/>
      <c r="AI1104" s="80"/>
      <c r="AJ1104" s="69"/>
      <c r="AK1104" s="69"/>
      <c r="AL1104" s="80"/>
      <c r="AM1104" s="80"/>
      <c r="AN1104" s="69"/>
      <c r="AO1104" s="69"/>
      <c r="AP1104" s="80"/>
      <c r="AQ1104" s="80"/>
      <c r="AR1104" s="69"/>
      <c r="AS1104" s="69"/>
      <c r="AT1104" s="80"/>
      <c r="AU1104" s="80"/>
      <c r="AV1104" s="69"/>
      <c r="AW1104" s="69"/>
      <c r="AX1104" s="80"/>
      <c r="AY1104" s="80"/>
      <c r="AZ1104" s="69"/>
      <c r="BA1104" s="69"/>
      <c r="BB1104" s="80"/>
      <c r="BC1104" s="80"/>
      <c r="BD1104" s="69"/>
      <c r="BE1104" s="69"/>
      <c r="BF1104" s="80"/>
      <c r="BG1104" s="80"/>
      <c r="BH1104" s="69"/>
      <c r="BI1104" s="69"/>
      <c r="BJ1104" s="80"/>
      <c r="BK1104" s="80"/>
      <c r="BL1104" s="69"/>
      <c r="BM1104" s="69"/>
      <c r="BN1104" s="80"/>
      <c r="BO1104" s="80"/>
      <c r="BP1104" s="69"/>
      <c r="BQ1104" s="69"/>
      <c r="BR1104" s="80"/>
      <c r="BS1104" s="80"/>
      <c r="BT1104" s="69"/>
      <c r="BU1104" s="69"/>
      <c r="BV1104" s="80"/>
      <c r="BW1104" s="80"/>
      <c r="BX1104" s="69"/>
      <c r="BY1104" s="69"/>
      <c r="BZ1104" s="80"/>
      <c r="CA1104" s="80"/>
      <c r="CB1104" s="69"/>
      <c r="CC1104" s="69"/>
      <c r="CD1104" s="80"/>
      <c r="CE1104" s="80"/>
      <c r="CF1104" s="69"/>
      <c r="CG1104" s="69"/>
      <c r="CH1104" s="69"/>
      <c r="CI1104" s="69"/>
      <c r="CJ1104" s="69"/>
      <c r="CK1104" s="69"/>
      <c r="CL1104" s="68"/>
      <c r="CM1104" s="67"/>
      <c r="CN1104" s="67"/>
      <c r="CO1104" s="68"/>
      <c r="CP1104" s="68"/>
      <c r="CQ1104" s="67"/>
      <c r="CR1104" s="67"/>
      <c r="CS1104" s="69"/>
      <c r="CT1104" s="81"/>
      <c r="CU1104" s="69"/>
      <c r="CV1104" s="69"/>
      <c r="CW1104" s="69"/>
      <c r="CX1104" s="69"/>
      <c r="CY1104" s="69"/>
      <c r="CZ1104" s="69"/>
      <c r="DA1104" s="69"/>
    </row>
    <row r="1105" spans="2:105">
      <c r="B1105" s="67"/>
      <c r="C1105" s="67"/>
      <c r="D1105" s="67"/>
      <c r="E1105" s="69"/>
      <c r="F1105" s="68"/>
      <c r="G1105" s="67"/>
      <c r="H1105" s="69"/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80"/>
      <c r="T1105" s="80"/>
      <c r="U1105" s="80"/>
      <c r="V1105" s="80"/>
      <c r="W1105" s="80"/>
      <c r="X1105" s="80"/>
      <c r="Y1105" s="80"/>
      <c r="Z1105" s="80"/>
      <c r="AA1105" s="80"/>
      <c r="AB1105" s="80"/>
      <c r="AC1105" s="80"/>
      <c r="AD1105" s="80"/>
      <c r="AE1105" s="69"/>
      <c r="AF1105" s="69"/>
      <c r="AG1105" s="69"/>
      <c r="AH1105" s="80"/>
      <c r="AI1105" s="80"/>
      <c r="AJ1105" s="69"/>
      <c r="AK1105" s="69"/>
      <c r="AL1105" s="80"/>
      <c r="AM1105" s="80"/>
      <c r="AN1105" s="69"/>
      <c r="AO1105" s="69"/>
      <c r="AP1105" s="80"/>
      <c r="AQ1105" s="80"/>
      <c r="AR1105" s="69"/>
      <c r="AS1105" s="69"/>
      <c r="AT1105" s="80"/>
      <c r="AU1105" s="80"/>
      <c r="AV1105" s="69"/>
      <c r="AW1105" s="69"/>
      <c r="AX1105" s="80"/>
      <c r="AY1105" s="80"/>
      <c r="AZ1105" s="69"/>
      <c r="BA1105" s="69"/>
      <c r="BB1105" s="80"/>
      <c r="BC1105" s="80"/>
      <c r="BD1105" s="69"/>
      <c r="BE1105" s="69"/>
      <c r="BF1105" s="80"/>
      <c r="BG1105" s="80"/>
      <c r="BH1105" s="69"/>
      <c r="BI1105" s="69"/>
      <c r="BJ1105" s="80"/>
      <c r="BK1105" s="80"/>
      <c r="BL1105" s="69"/>
      <c r="BM1105" s="69"/>
      <c r="BN1105" s="80"/>
      <c r="BO1105" s="80"/>
      <c r="BP1105" s="69"/>
      <c r="BQ1105" s="69"/>
      <c r="BR1105" s="80"/>
      <c r="BS1105" s="80"/>
      <c r="BT1105" s="69"/>
      <c r="BU1105" s="69"/>
      <c r="BV1105" s="80"/>
      <c r="BW1105" s="80"/>
      <c r="BX1105" s="69"/>
      <c r="BY1105" s="69"/>
      <c r="BZ1105" s="80"/>
      <c r="CA1105" s="80"/>
      <c r="CB1105" s="69"/>
      <c r="CC1105" s="69"/>
      <c r="CD1105" s="80"/>
      <c r="CE1105" s="80"/>
      <c r="CF1105" s="69"/>
      <c r="CG1105" s="69"/>
      <c r="CH1105" s="69"/>
      <c r="CI1105" s="69"/>
      <c r="CJ1105" s="69"/>
      <c r="CK1105" s="69"/>
      <c r="CL1105" s="68"/>
      <c r="CM1105" s="67"/>
      <c r="CN1105" s="67"/>
      <c r="CO1105" s="68"/>
      <c r="CP1105" s="68"/>
      <c r="CQ1105" s="67"/>
      <c r="CR1105" s="67"/>
      <c r="CS1105" s="69"/>
      <c r="CT1105" s="81"/>
      <c r="CU1105" s="69"/>
      <c r="CV1105" s="69"/>
      <c r="CW1105" s="69"/>
      <c r="CX1105" s="69"/>
      <c r="CY1105" s="69"/>
      <c r="CZ1105" s="69"/>
      <c r="DA1105" s="69"/>
    </row>
    <row r="1106" spans="2:105">
      <c r="B1106" s="67"/>
      <c r="C1106" s="67"/>
      <c r="D1106" s="67"/>
      <c r="E1106" s="69"/>
      <c r="F1106" s="68"/>
      <c r="G1106" s="67"/>
      <c r="H1106" s="69"/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80"/>
      <c r="T1106" s="80"/>
      <c r="U1106" s="80"/>
      <c r="V1106" s="80"/>
      <c r="W1106" s="80"/>
      <c r="X1106" s="80"/>
      <c r="Y1106" s="80"/>
      <c r="Z1106" s="80"/>
      <c r="AA1106" s="80"/>
      <c r="AB1106" s="80"/>
      <c r="AC1106" s="80"/>
      <c r="AD1106" s="80"/>
      <c r="AE1106" s="69"/>
      <c r="AF1106" s="69"/>
      <c r="AG1106" s="69"/>
      <c r="AH1106" s="80"/>
      <c r="AI1106" s="80"/>
      <c r="AJ1106" s="69"/>
      <c r="AK1106" s="69"/>
      <c r="AL1106" s="80"/>
      <c r="AM1106" s="80"/>
      <c r="AN1106" s="69"/>
      <c r="AO1106" s="69"/>
      <c r="AP1106" s="80"/>
      <c r="AQ1106" s="80"/>
      <c r="AR1106" s="69"/>
      <c r="AS1106" s="69"/>
      <c r="AT1106" s="80"/>
      <c r="AU1106" s="80"/>
      <c r="AV1106" s="69"/>
      <c r="AW1106" s="69"/>
      <c r="AX1106" s="80"/>
      <c r="AY1106" s="80"/>
      <c r="AZ1106" s="69"/>
      <c r="BA1106" s="69"/>
      <c r="BB1106" s="80"/>
      <c r="BC1106" s="80"/>
      <c r="BD1106" s="69"/>
      <c r="BE1106" s="69"/>
      <c r="BF1106" s="80"/>
      <c r="BG1106" s="80"/>
      <c r="BH1106" s="69"/>
      <c r="BI1106" s="69"/>
      <c r="BJ1106" s="80"/>
      <c r="BK1106" s="80"/>
      <c r="BL1106" s="69"/>
      <c r="BM1106" s="69"/>
      <c r="BN1106" s="80"/>
      <c r="BO1106" s="80"/>
      <c r="BP1106" s="69"/>
      <c r="BQ1106" s="69"/>
      <c r="BR1106" s="80"/>
      <c r="BS1106" s="80"/>
      <c r="BT1106" s="69"/>
      <c r="BU1106" s="69"/>
      <c r="BV1106" s="80"/>
      <c r="BW1106" s="80"/>
      <c r="BX1106" s="69"/>
      <c r="BY1106" s="69"/>
      <c r="BZ1106" s="80"/>
      <c r="CA1106" s="80"/>
      <c r="CB1106" s="69"/>
      <c r="CC1106" s="69"/>
      <c r="CD1106" s="80"/>
      <c r="CE1106" s="80"/>
      <c r="CF1106" s="69"/>
      <c r="CG1106" s="69"/>
      <c r="CH1106" s="69"/>
      <c r="CI1106" s="69"/>
      <c r="CJ1106" s="69"/>
      <c r="CK1106" s="69"/>
      <c r="CL1106" s="68"/>
      <c r="CM1106" s="67"/>
      <c r="CN1106" s="67"/>
      <c r="CO1106" s="68"/>
      <c r="CP1106" s="68"/>
      <c r="CQ1106" s="67"/>
      <c r="CR1106" s="67"/>
      <c r="CS1106" s="69"/>
      <c r="CT1106" s="81"/>
      <c r="CU1106" s="69"/>
      <c r="CV1106" s="69"/>
      <c r="CW1106" s="69"/>
      <c r="CX1106" s="69"/>
      <c r="CY1106" s="69"/>
      <c r="CZ1106" s="69"/>
      <c r="DA1106" s="69"/>
    </row>
    <row r="1107" spans="2:105">
      <c r="B1107" s="67"/>
      <c r="C1107" s="67"/>
      <c r="D1107" s="67"/>
      <c r="E1107" s="69"/>
      <c r="F1107" s="68"/>
      <c r="G1107" s="67"/>
      <c r="H1107" s="69"/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80"/>
      <c r="T1107" s="80"/>
      <c r="U1107" s="80"/>
      <c r="V1107" s="80"/>
      <c r="W1107" s="80"/>
      <c r="X1107" s="80"/>
      <c r="Y1107" s="80"/>
      <c r="Z1107" s="80"/>
      <c r="AA1107" s="80"/>
      <c r="AB1107" s="80"/>
      <c r="AC1107" s="80"/>
      <c r="AD1107" s="80"/>
      <c r="AE1107" s="69"/>
      <c r="AF1107" s="69"/>
      <c r="AG1107" s="69"/>
      <c r="AH1107" s="80"/>
      <c r="AI1107" s="80"/>
      <c r="AJ1107" s="69"/>
      <c r="AK1107" s="69"/>
      <c r="AL1107" s="80"/>
      <c r="AM1107" s="80"/>
      <c r="AN1107" s="69"/>
      <c r="AO1107" s="69"/>
      <c r="AP1107" s="80"/>
      <c r="AQ1107" s="80"/>
      <c r="AR1107" s="69"/>
      <c r="AS1107" s="69"/>
      <c r="AT1107" s="80"/>
      <c r="AU1107" s="80"/>
      <c r="AV1107" s="69"/>
      <c r="AW1107" s="69"/>
      <c r="AX1107" s="80"/>
      <c r="AY1107" s="80"/>
      <c r="AZ1107" s="69"/>
      <c r="BA1107" s="69"/>
      <c r="BB1107" s="80"/>
      <c r="BC1107" s="80"/>
      <c r="BD1107" s="69"/>
      <c r="BE1107" s="69"/>
      <c r="BF1107" s="80"/>
      <c r="BG1107" s="80"/>
      <c r="BH1107" s="69"/>
      <c r="BI1107" s="69"/>
      <c r="BJ1107" s="80"/>
      <c r="BK1107" s="80"/>
      <c r="BL1107" s="69"/>
      <c r="BM1107" s="69"/>
      <c r="BN1107" s="80"/>
      <c r="BO1107" s="80"/>
      <c r="BP1107" s="69"/>
      <c r="BQ1107" s="69"/>
      <c r="BR1107" s="80"/>
      <c r="BS1107" s="80"/>
      <c r="BT1107" s="69"/>
      <c r="BU1107" s="69"/>
      <c r="BV1107" s="80"/>
      <c r="BW1107" s="80"/>
      <c r="BX1107" s="69"/>
      <c r="BY1107" s="69"/>
      <c r="BZ1107" s="80"/>
      <c r="CA1107" s="80"/>
      <c r="CB1107" s="69"/>
      <c r="CC1107" s="69"/>
      <c r="CD1107" s="80"/>
      <c r="CE1107" s="80"/>
      <c r="CF1107" s="69"/>
      <c r="CG1107" s="69"/>
      <c r="CH1107" s="69"/>
      <c r="CI1107" s="69"/>
      <c r="CJ1107" s="69"/>
      <c r="CK1107" s="69"/>
      <c r="CL1107" s="68"/>
      <c r="CM1107" s="67"/>
      <c r="CN1107" s="67"/>
      <c r="CO1107" s="68"/>
      <c r="CP1107" s="68"/>
      <c r="CQ1107" s="67"/>
      <c r="CR1107" s="67"/>
      <c r="CS1107" s="69"/>
      <c r="CT1107" s="81"/>
      <c r="CU1107" s="69"/>
      <c r="CV1107" s="69"/>
      <c r="CW1107" s="69"/>
      <c r="CX1107" s="69"/>
      <c r="CY1107" s="69"/>
      <c r="CZ1107" s="69"/>
      <c r="DA1107" s="69"/>
    </row>
    <row r="1108" spans="2:105">
      <c r="B1108" s="67"/>
      <c r="C1108" s="67"/>
      <c r="D1108" s="67"/>
      <c r="E1108" s="69"/>
      <c r="F1108" s="68"/>
      <c r="G1108" s="67"/>
      <c r="H1108" s="69"/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80"/>
      <c r="T1108" s="80"/>
      <c r="U1108" s="80"/>
      <c r="V1108" s="80"/>
      <c r="W1108" s="80"/>
      <c r="X1108" s="80"/>
      <c r="Y1108" s="80"/>
      <c r="Z1108" s="80"/>
      <c r="AA1108" s="80"/>
      <c r="AB1108" s="80"/>
      <c r="AC1108" s="80"/>
      <c r="AD1108" s="80"/>
      <c r="AE1108" s="69"/>
      <c r="AF1108" s="69"/>
      <c r="AG1108" s="69"/>
      <c r="AH1108" s="80"/>
      <c r="AI1108" s="80"/>
      <c r="AJ1108" s="69"/>
      <c r="AK1108" s="69"/>
      <c r="AL1108" s="80"/>
      <c r="AM1108" s="80"/>
      <c r="AN1108" s="69"/>
      <c r="AO1108" s="69"/>
      <c r="AP1108" s="80"/>
      <c r="AQ1108" s="80"/>
      <c r="AR1108" s="69"/>
      <c r="AS1108" s="69"/>
      <c r="AT1108" s="80"/>
      <c r="AU1108" s="80"/>
      <c r="AV1108" s="69"/>
      <c r="AW1108" s="69"/>
      <c r="AX1108" s="80"/>
      <c r="AY1108" s="80"/>
      <c r="AZ1108" s="69"/>
      <c r="BA1108" s="69"/>
      <c r="BB1108" s="80"/>
      <c r="BC1108" s="80"/>
      <c r="BD1108" s="69"/>
      <c r="BE1108" s="69"/>
      <c r="BF1108" s="80"/>
      <c r="BG1108" s="80"/>
      <c r="BH1108" s="69"/>
      <c r="BI1108" s="69"/>
      <c r="BJ1108" s="80"/>
      <c r="BK1108" s="80"/>
      <c r="BL1108" s="69"/>
      <c r="BM1108" s="69"/>
      <c r="BN1108" s="80"/>
      <c r="BO1108" s="80"/>
      <c r="BP1108" s="69"/>
      <c r="BQ1108" s="69"/>
      <c r="BR1108" s="80"/>
      <c r="BS1108" s="80"/>
      <c r="BT1108" s="69"/>
      <c r="BU1108" s="69"/>
      <c r="BV1108" s="80"/>
      <c r="BW1108" s="80"/>
      <c r="BX1108" s="69"/>
      <c r="BY1108" s="69"/>
      <c r="BZ1108" s="80"/>
      <c r="CA1108" s="80"/>
      <c r="CB1108" s="69"/>
      <c r="CC1108" s="69"/>
      <c r="CD1108" s="80"/>
      <c r="CE1108" s="80"/>
      <c r="CF1108" s="69"/>
      <c r="CG1108" s="69"/>
      <c r="CH1108" s="69"/>
      <c r="CI1108" s="69"/>
      <c r="CJ1108" s="69"/>
      <c r="CK1108" s="69"/>
      <c r="CL1108" s="68"/>
      <c r="CM1108" s="67"/>
      <c r="CN1108" s="67"/>
      <c r="CO1108" s="68"/>
      <c r="CP1108" s="68"/>
      <c r="CQ1108" s="67"/>
      <c r="CR1108" s="67"/>
      <c r="CS1108" s="69"/>
      <c r="CT1108" s="81"/>
      <c r="CU1108" s="69"/>
      <c r="CV1108" s="69"/>
      <c r="CW1108" s="69"/>
      <c r="CX1108" s="69"/>
      <c r="CY1108" s="69"/>
      <c r="CZ1108" s="69"/>
      <c r="DA1108" s="69"/>
    </row>
    <row r="1109" spans="2:105">
      <c r="B1109" s="67"/>
      <c r="C1109" s="67"/>
      <c r="D1109" s="67"/>
      <c r="E1109" s="69"/>
      <c r="F1109" s="68"/>
      <c r="G1109" s="67"/>
      <c r="H1109" s="69"/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80"/>
      <c r="T1109" s="80"/>
      <c r="U1109" s="80"/>
      <c r="V1109" s="80"/>
      <c r="W1109" s="80"/>
      <c r="X1109" s="80"/>
      <c r="Y1109" s="80"/>
      <c r="Z1109" s="80"/>
      <c r="AA1109" s="80"/>
      <c r="AB1109" s="80"/>
      <c r="AC1109" s="80"/>
      <c r="AD1109" s="80"/>
      <c r="AE1109" s="69"/>
      <c r="AF1109" s="69"/>
      <c r="AG1109" s="69"/>
      <c r="AH1109" s="80"/>
      <c r="AI1109" s="80"/>
      <c r="AJ1109" s="69"/>
      <c r="AK1109" s="69"/>
      <c r="AL1109" s="80"/>
      <c r="AM1109" s="80"/>
      <c r="AN1109" s="69"/>
      <c r="AO1109" s="69"/>
      <c r="AP1109" s="80"/>
      <c r="AQ1109" s="80"/>
      <c r="AR1109" s="69"/>
      <c r="AS1109" s="69"/>
      <c r="AT1109" s="80"/>
      <c r="AU1109" s="80"/>
      <c r="AV1109" s="69"/>
      <c r="AW1109" s="69"/>
      <c r="AX1109" s="80"/>
      <c r="AY1109" s="80"/>
      <c r="AZ1109" s="69"/>
      <c r="BA1109" s="69"/>
      <c r="BB1109" s="80"/>
      <c r="BC1109" s="80"/>
      <c r="BD1109" s="69"/>
      <c r="BE1109" s="69"/>
      <c r="BF1109" s="80"/>
      <c r="BG1109" s="80"/>
      <c r="BH1109" s="69"/>
      <c r="BI1109" s="69"/>
      <c r="BJ1109" s="80"/>
      <c r="BK1109" s="80"/>
      <c r="BL1109" s="69"/>
      <c r="BM1109" s="69"/>
      <c r="BN1109" s="80"/>
      <c r="BO1109" s="80"/>
      <c r="BP1109" s="69"/>
      <c r="BQ1109" s="69"/>
      <c r="BR1109" s="80"/>
      <c r="BS1109" s="80"/>
      <c r="BT1109" s="69"/>
      <c r="BU1109" s="69"/>
      <c r="BV1109" s="80"/>
      <c r="BW1109" s="80"/>
      <c r="BX1109" s="69"/>
      <c r="BY1109" s="69"/>
      <c r="BZ1109" s="80"/>
      <c r="CA1109" s="80"/>
      <c r="CB1109" s="69"/>
      <c r="CC1109" s="69"/>
      <c r="CD1109" s="80"/>
      <c r="CE1109" s="80"/>
      <c r="CF1109" s="69"/>
      <c r="CG1109" s="69"/>
      <c r="CH1109" s="69"/>
      <c r="CI1109" s="69"/>
      <c r="CJ1109" s="69"/>
      <c r="CK1109" s="69"/>
      <c r="CL1109" s="68"/>
      <c r="CM1109" s="67"/>
      <c r="CN1109" s="67"/>
      <c r="CO1109" s="68"/>
      <c r="CP1109" s="68"/>
      <c r="CQ1109" s="67"/>
      <c r="CR1109" s="67"/>
      <c r="CS1109" s="69"/>
      <c r="CT1109" s="81"/>
      <c r="CU1109" s="69"/>
      <c r="CV1109" s="69"/>
      <c r="CW1109" s="69"/>
      <c r="CX1109" s="69"/>
      <c r="CY1109" s="69"/>
      <c r="CZ1109" s="69"/>
      <c r="DA1109" s="69"/>
    </row>
    <row r="1110" spans="2:105">
      <c r="B1110" s="67"/>
      <c r="C1110" s="67"/>
      <c r="D1110" s="67"/>
      <c r="E1110" s="69"/>
      <c r="F1110" s="68"/>
      <c r="G1110" s="67"/>
      <c r="H1110" s="69"/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80"/>
      <c r="T1110" s="80"/>
      <c r="U1110" s="80"/>
      <c r="V1110" s="80"/>
      <c r="W1110" s="80"/>
      <c r="X1110" s="80"/>
      <c r="Y1110" s="80"/>
      <c r="Z1110" s="80"/>
      <c r="AA1110" s="80"/>
      <c r="AB1110" s="80"/>
      <c r="AC1110" s="80"/>
      <c r="AD1110" s="80"/>
      <c r="AE1110" s="69"/>
      <c r="AF1110" s="69"/>
      <c r="AG1110" s="69"/>
      <c r="AH1110" s="80"/>
      <c r="AI1110" s="80"/>
      <c r="AJ1110" s="69"/>
      <c r="AK1110" s="69"/>
      <c r="AL1110" s="80"/>
      <c r="AM1110" s="80"/>
      <c r="AN1110" s="69"/>
      <c r="AO1110" s="69"/>
      <c r="AP1110" s="80"/>
      <c r="AQ1110" s="80"/>
      <c r="AR1110" s="69"/>
      <c r="AS1110" s="69"/>
      <c r="AT1110" s="80"/>
      <c r="AU1110" s="80"/>
      <c r="AV1110" s="69"/>
      <c r="AW1110" s="69"/>
      <c r="AX1110" s="80"/>
      <c r="AY1110" s="80"/>
      <c r="AZ1110" s="69"/>
      <c r="BA1110" s="69"/>
      <c r="BB1110" s="80"/>
      <c r="BC1110" s="80"/>
      <c r="BD1110" s="69"/>
      <c r="BE1110" s="69"/>
      <c r="BF1110" s="80"/>
      <c r="BG1110" s="80"/>
      <c r="BH1110" s="69"/>
      <c r="BI1110" s="69"/>
      <c r="BJ1110" s="80"/>
      <c r="BK1110" s="80"/>
      <c r="BL1110" s="69"/>
      <c r="BM1110" s="69"/>
      <c r="BN1110" s="80"/>
      <c r="BO1110" s="80"/>
      <c r="BP1110" s="69"/>
      <c r="BQ1110" s="69"/>
      <c r="BR1110" s="80"/>
      <c r="BS1110" s="80"/>
      <c r="BT1110" s="69"/>
      <c r="BU1110" s="69"/>
      <c r="BV1110" s="80"/>
      <c r="BW1110" s="80"/>
      <c r="BX1110" s="69"/>
      <c r="BY1110" s="69"/>
      <c r="BZ1110" s="80"/>
      <c r="CA1110" s="80"/>
      <c r="CB1110" s="69"/>
      <c r="CC1110" s="69"/>
      <c r="CD1110" s="80"/>
      <c r="CE1110" s="80"/>
      <c r="CF1110" s="69"/>
      <c r="CG1110" s="69"/>
      <c r="CH1110" s="69"/>
      <c r="CI1110" s="69"/>
      <c r="CJ1110" s="69"/>
      <c r="CK1110" s="69"/>
      <c r="CL1110" s="68"/>
      <c r="CM1110" s="67"/>
      <c r="CN1110" s="67"/>
      <c r="CO1110" s="68"/>
      <c r="CP1110" s="68"/>
      <c r="CQ1110" s="67"/>
      <c r="CR1110" s="67"/>
      <c r="CS1110" s="69"/>
      <c r="CT1110" s="81"/>
      <c r="CU1110" s="69"/>
      <c r="CV1110" s="69"/>
      <c r="CW1110" s="69"/>
      <c r="CX1110" s="69"/>
      <c r="CY1110" s="69"/>
      <c r="CZ1110" s="69"/>
      <c r="DA1110" s="69"/>
    </row>
    <row r="1111" spans="2:105">
      <c r="B1111" s="67"/>
      <c r="C1111" s="67"/>
      <c r="D1111" s="67"/>
      <c r="E1111" s="69"/>
      <c r="F1111" s="68"/>
      <c r="G1111" s="67"/>
      <c r="H1111" s="69"/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80"/>
      <c r="T1111" s="80"/>
      <c r="U1111" s="80"/>
      <c r="V1111" s="80"/>
      <c r="W1111" s="80"/>
      <c r="X1111" s="80"/>
      <c r="Y1111" s="80"/>
      <c r="Z1111" s="80"/>
      <c r="AA1111" s="80"/>
      <c r="AB1111" s="80"/>
      <c r="AC1111" s="80"/>
      <c r="AD1111" s="80"/>
      <c r="AE1111" s="69"/>
      <c r="AF1111" s="69"/>
      <c r="AG1111" s="69"/>
      <c r="AH1111" s="80"/>
      <c r="AI1111" s="80"/>
      <c r="AJ1111" s="69"/>
      <c r="AK1111" s="69"/>
      <c r="AL1111" s="80"/>
      <c r="AM1111" s="80"/>
      <c r="AN1111" s="69"/>
      <c r="AO1111" s="69"/>
      <c r="AP1111" s="80"/>
      <c r="AQ1111" s="80"/>
      <c r="AR1111" s="69"/>
      <c r="AS1111" s="69"/>
      <c r="AT1111" s="80"/>
      <c r="AU1111" s="80"/>
      <c r="AV1111" s="69"/>
      <c r="AW1111" s="69"/>
      <c r="AX1111" s="80"/>
      <c r="AY1111" s="80"/>
      <c r="AZ1111" s="69"/>
      <c r="BA1111" s="69"/>
      <c r="BB1111" s="80"/>
      <c r="BC1111" s="80"/>
      <c r="BD1111" s="69"/>
      <c r="BE1111" s="69"/>
      <c r="BF1111" s="80"/>
      <c r="BG1111" s="80"/>
      <c r="BH1111" s="69"/>
      <c r="BI1111" s="69"/>
      <c r="BJ1111" s="80"/>
      <c r="BK1111" s="80"/>
      <c r="BL1111" s="69"/>
      <c r="BM1111" s="69"/>
      <c r="BN1111" s="80"/>
      <c r="BO1111" s="80"/>
      <c r="BP1111" s="69"/>
      <c r="BQ1111" s="69"/>
      <c r="BR1111" s="80"/>
      <c r="BS1111" s="80"/>
      <c r="BT1111" s="69"/>
      <c r="BU1111" s="69"/>
      <c r="BV1111" s="80"/>
      <c r="BW1111" s="80"/>
      <c r="BX1111" s="69"/>
      <c r="BY1111" s="69"/>
      <c r="BZ1111" s="80"/>
      <c r="CA1111" s="80"/>
      <c r="CB1111" s="69"/>
      <c r="CC1111" s="69"/>
      <c r="CD1111" s="80"/>
      <c r="CE1111" s="80"/>
      <c r="CF1111" s="69"/>
      <c r="CG1111" s="69"/>
      <c r="CH1111" s="69"/>
      <c r="CI1111" s="69"/>
      <c r="CJ1111" s="69"/>
      <c r="CK1111" s="69"/>
      <c r="CL1111" s="68"/>
      <c r="CM1111" s="67"/>
      <c r="CN1111" s="67"/>
      <c r="CO1111" s="68"/>
      <c r="CP1111" s="68"/>
      <c r="CQ1111" s="67"/>
      <c r="CR1111" s="67"/>
      <c r="CS1111" s="69"/>
      <c r="CT1111" s="81"/>
      <c r="CU1111" s="69"/>
      <c r="CV1111" s="69"/>
      <c r="CW1111" s="69"/>
      <c r="CX1111" s="69"/>
      <c r="CY1111" s="69"/>
      <c r="CZ1111" s="69"/>
      <c r="DA1111" s="69"/>
    </row>
    <row r="1112" spans="2:105">
      <c r="B1112" s="67"/>
      <c r="C1112" s="67"/>
      <c r="D1112" s="67"/>
      <c r="E1112" s="69"/>
      <c r="F1112" s="68"/>
      <c r="G1112" s="67"/>
      <c r="H1112" s="69"/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80"/>
      <c r="T1112" s="80"/>
      <c r="U1112" s="80"/>
      <c r="V1112" s="80"/>
      <c r="W1112" s="80"/>
      <c r="X1112" s="80"/>
      <c r="Y1112" s="80"/>
      <c r="Z1112" s="80"/>
      <c r="AA1112" s="80"/>
      <c r="AB1112" s="80"/>
      <c r="AC1112" s="80"/>
      <c r="AD1112" s="80"/>
      <c r="AE1112" s="69"/>
      <c r="AF1112" s="69"/>
      <c r="AG1112" s="69"/>
      <c r="AH1112" s="80"/>
      <c r="AI1112" s="80"/>
      <c r="AJ1112" s="69"/>
      <c r="AK1112" s="69"/>
      <c r="AL1112" s="80"/>
      <c r="AM1112" s="80"/>
      <c r="AN1112" s="69"/>
      <c r="AO1112" s="69"/>
      <c r="AP1112" s="80"/>
      <c r="AQ1112" s="80"/>
      <c r="AR1112" s="69"/>
      <c r="AS1112" s="69"/>
      <c r="AT1112" s="80"/>
      <c r="AU1112" s="80"/>
      <c r="AV1112" s="69"/>
      <c r="AW1112" s="69"/>
      <c r="AX1112" s="80"/>
      <c r="AY1112" s="80"/>
      <c r="AZ1112" s="69"/>
      <c r="BA1112" s="69"/>
      <c r="BB1112" s="80"/>
      <c r="BC1112" s="80"/>
      <c r="BD1112" s="69"/>
      <c r="BE1112" s="69"/>
      <c r="BF1112" s="80"/>
      <c r="BG1112" s="80"/>
      <c r="BH1112" s="69"/>
      <c r="BI1112" s="69"/>
      <c r="BJ1112" s="80"/>
      <c r="BK1112" s="80"/>
      <c r="BL1112" s="69"/>
      <c r="BM1112" s="69"/>
      <c r="BN1112" s="80"/>
      <c r="BO1112" s="80"/>
      <c r="BP1112" s="69"/>
      <c r="BQ1112" s="69"/>
      <c r="BR1112" s="80"/>
      <c r="BS1112" s="80"/>
      <c r="BT1112" s="69"/>
      <c r="BU1112" s="69"/>
      <c r="BV1112" s="80"/>
      <c r="BW1112" s="80"/>
      <c r="BX1112" s="69"/>
      <c r="BY1112" s="69"/>
      <c r="BZ1112" s="80"/>
      <c r="CA1112" s="80"/>
      <c r="CB1112" s="69"/>
      <c r="CC1112" s="69"/>
      <c r="CD1112" s="80"/>
      <c r="CE1112" s="80"/>
      <c r="CF1112" s="69"/>
      <c r="CG1112" s="69"/>
      <c r="CH1112" s="69"/>
      <c r="CI1112" s="69"/>
      <c r="CJ1112" s="69"/>
      <c r="CK1112" s="69"/>
      <c r="CL1112" s="68"/>
      <c r="CM1112" s="67"/>
      <c r="CN1112" s="67"/>
      <c r="CO1112" s="68"/>
      <c r="CP1112" s="68"/>
      <c r="CQ1112" s="67"/>
      <c r="CR1112" s="67"/>
      <c r="CS1112" s="69"/>
      <c r="CT1112" s="81"/>
      <c r="CU1112" s="69"/>
      <c r="CV1112" s="69"/>
      <c r="CW1112" s="69"/>
      <c r="CX1112" s="69"/>
      <c r="CY1112" s="69"/>
      <c r="CZ1112" s="69"/>
      <c r="DA1112" s="69"/>
    </row>
    <row r="1113" spans="2:105">
      <c r="B1113" s="67"/>
      <c r="C1113" s="67"/>
      <c r="D1113" s="67"/>
      <c r="E1113" s="69"/>
      <c r="F1113" s="68"/>
      <c r="G1113" s="67"/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80"/>
      <c r="T1113" s="80"/>
      <c r="U1113" s="80"/>
      <c r="V1113" s="80"/>
      <c r="W1113" s="80"/>
      <c r="X1113" s="80"/>
      <c r="Y1113" s="80"/>
      <c r="Z1113" s="80"/>
      <c r="AA1113" s="80"/>
      <c r="AB1113" s="80"/>
      <c r="AC1113" s="80"/>
      <c r="AD1113" s="80"/>
      <c r="AE1113" s="69"/>
      <c r="AF1113" s="69"/>
      <c r="AG1113" s="69"/>
      <c r="AH1113" s="80"/>
      <c r="AI1113" s="80"/>
      <c r="AJ1113" s="69"/>
      <c r="AK1113" s="69"/>
      <c r="AL1113" s="80"/>
      <c r="AM1113" s="80"/>
      <c r="AN1113" s="69"/>
      <c r="AO1113" s="69"/>
      <c r="AP1113" s="80"/>
      <c r="AQ1113" s="80"/>
      <c r="AR1113" s="69"/>
      <c r="AS1113" s="69"/>
      <c r="AT1113" s="80"/>
      <c r="AU1113" s="80"/>
      <c r="AV1113" s="69"/>
      <c r="AW1113" s="69"/>
      <c r="AX1113" s="80"/>
      <c r="AY1113" s="80"/>
      <c r="AZ1113" s="69"/>
      <c r="BA1113" s="69"/>
      <c r="BB1113" s="80"/>
      <c r="BC1113" s="80"/>
      <c r="BD1113" s="69"/>
      <c r="BE1113" s="69"/>
      <c r="BF1113" s="80"/>
      <c r="BG1113" s="80"/>
      <c r="BH1113" s="69"/>
      <c r="BI1113" s="69"/>
      <c r="BJ1113" s="80"/>
      <c r="BK1113" s="80"/>
      <c r="BL1113" s="69"/>
      <c r="BM1113" s="69"/>
      <c r="BN1113" s="80"/>
      <c r="BO1113" s="80"/>
      <c r="BP1113" s="69"/>
      <c r="BQ1113" s="69"/>
      <c r="BR1113" s="80"/>
      <c r="BS1113" s="80"/>
      <c r="BT1113" s="69"/>
      <c r="BU1113" s="69"/>
      <c r="BV1113" s="80"/>
      <c r="BW1113" s="80"/>
      <c r="BX1113" s="69"/>
      <c r="BY1113" s="69"/>
      <c r="BZ1113" s="80"/>
      <c r="CA1113" s="80"/>
      <c r="CB1113" s="69"/>
      <c r="CC1113" s="69"/>
      <c r="CD1113" s="80"/>
      <c r="CE1113" s="80"/>
      <c r="CF1113" s="69"/>
      <c r="CG1113" s="69"/>
      <c r="CH1113" s="69"/>
      <c r="CI1113" s="69"/>
      <c r="CJ1113" s="69"/>
      <c r="CK1113" s="69"/>
      <c r="CL1113" s="68"/>
      <c r="CM1113" s="67"/>
      <c r="CN1113" s="67"/>
      <c r="CO1113" s="68"/>
      <c r="CP1113" s="68"/>
      <c r="CQ1113" s="67"/>
      <c r="CR1113" s="67"/>
      <c r="CS1113" s="69"/>
      <c r="CT1113" s="81"/>
      <c r="CU1113" s="69"/>
      <c r="CV1113" s="69"/>
      <c r="CW1113" s="69"/>
      <c r="CX1113" s="69"/>
      <c r="CY1113" s="69"/>
      <c r="CZ1113" s="69"/>
      <c r="DA1113" s="69"/>
    </row>
    <row r="1114" spans="2:105">
      <c r="B1114" s="67"/>
      <c r="C1114" s="67"/>
      <c r="D1114" s="67"/>
      <c r="E1114" s="69"/>
      <c r="F1114" s="68"/>
      <c r="G1114" s="67"/>
      <c r="H1114" s="69"/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80"/>
      <c r="T1114" s="80"/>
      <c r="U1114" s="80"/>
      <c r="V1114" s="80"/>
      <c r="W1114" s="80"/>
      <c r="X1114" s="80"/>
      <c r="Y1114" s="80"/>
      <c r="Z1114" s="80"/>
      <c r="AA1114" s="80"/>
      <c r="AB1114" s="80"/>
      <c r="AC1114" s="80"/>
      <c r="AD1114" s="80"/>
      <c r="AE1114" s="69"/>
      <c r="AF1114" s="69"/>
      <c r="AG1114" s="69"/>
      <c r="AH1114" s="80"/>
      <c r="AI1114" s="80"/>
      <c r="AJ1114" s="69"/>
      <c r="AK1114" s="69"/>
      <c r="AL1114" s="80"/>
      <c r="AM1114" s="80"/>
      <c r="AN1114" s="69"/>
      <c r="AO1114" s="69"/>
      <c r="AP1114" s="80"/>
      <c r="AQ1114" s="80"/>
      <c r="AR1114" s="69"/>
      <c r="AS1114" s="69"/>
      <c r="AT1114" s="80"/>
      <c r="AU1114" s="80"/>
      <c r="AV1114" s="69"/>
      <c r="AW1114" s="69"/>
      <c r="AX1114" s="80"/>
      <c r="AY1114" s="80"/>
      <c r="AZ1114" s="69"/>
      <c r="BA1114" s="69"/>
      <c r="BB1114" s="80"/>
      <c r="BC1114" s="80"/>
      <c r="BD1114" s="69"/>
      <c r="BE1114" s="69"/>
      <c r="BF1114" s="80"/>
      <c r="BG1114" s="80"/>
      <c r="BH1114" s="69"/>
      <c r="BI1114" s="69"/>
      <c r="BJ1114" s="80"/>
      <c r="BK1114" s="80"/>
      <c r="BL1114" s="69"/>
      <c r="BM1114" s="69"/>
      <c r="BN1114" s="80"/>
      <c r="BO1114" s="80"/>
      <c r="BP1114" s="69"/>
      <c r="BQ1114" s="69"/>
      <c r="BR1114" s="80"/>
      <c r="BS1114" s="80"/>
      <c r="BT1114" s="69"/>
      <c r="BU1114" s="69"/>
      <c r="BV1114" s="80"/>
      <c r="BW1114" s="80"/>
      <c r="BX1114" s="69"/>
      <c r="BY1114" s="69"/>
      <c r="BZ1114" s="80"/>
      <c r="CA1114" s="80"/>
      <c r="CB1114" s="69"/>
      <c r="CC1114" s="69"/>
      <c r="CD1114" s="80"/>
      <c r="CE1114" s="80"/>
      <c r="CF1114" s="69"/>
      <c r="CG1114" s="69"/>
      <c r="CH1114" s="69"/>
      <c r="CI1114" s="69"/>
      <c r="CJ1114" s="69"/>
      <c r="CK1114" s="69"/>
      <c r="CL1114" s="68"/>
      <c r="CM1114" s="67"/>
      <c r="CN1114" s="67"/>
      <c r="CO1114" s="68"/>
      <c r="CP1114" s="68"/>
      <c r="CQ1114" s="67"/>
      <c r="CR1114" s="67"/>
      <c r="CS1114" s="69"/>
      <c r="CT1114" s="81"/>
      <c r="CU1114" s="69"/>
      <c r="CV1114" s="69"/>
      <c r="CW1114" s="69"/>
      <c r="CX1114" s="69"/>
      <c r="CY1114" s="69"/>
      <c r="CZ1114" s="69"/>
      <c r="DA1114" s="69"/>
    </row>
    <row r="1115" spans="2:105">
      <c r="B1115" s="67"/>
      <c r="C1115" s="67"/>
      <c r="D1115" s="67"/>
      <c r="E1115" s="69"/>
      <c r="F1115" s="68"/>
      <c r="G1115" s="67"/>
      <c r="H1115" s="69"/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80"/>
      <c r="T1115" s="80"/>
      <c r="U1115" s="80"/>
      <c r="V1115" s="80"/>
      <c r="W1115" s="80"/>
      <c r="X1115" s="80"/>
      <c r="Y1115" s="80"/>
      <c r="Z1115" s="80"/>
      <c r="AA1115" s="80"/>
      <c r="AB1115" s="80"/>
      <c r="AC1115" s="80"/>
      <c r="AD1115" s="80"/>
      <c r="AE1115" s="69"/>
      <c r="AF1115" s="69"/>
      <c r="AG1115" s="69"/>
      <c r="AH1115" s="80"/>
      <c r="AI1115" s="80"/>
      <c r="AJ1115" s="69"/>
      <c r="AK1115" s="69"/>
      <c r="AL1115" s="80"/>
      <c r="AM1115" s="80"/>
      <c r="AN1115" s="69"/>
      <c r="AO1115" s="69"/>
      <c r="AP1115" s="80"/>
      <c r="AQ1115" s="80"/>
      <c r="AR1115" s="69"/>
      <c r="AS1115" s="69"/>
      <c r="AT1115" s="80"/>
      <c r="AU1115" s="80"/>
      <c r="AV1115" s="69"/>
      <c r="AW1115" s="69"/>
      <c r="AX1115" s="80"/>
      <c r="AY1115" s="80"/>
      <c r="AZ1115" s="69"/>
      <c r="BA1115" s="69"/>
      <c r="BB1115" s="80"/>
      <c r="BC1115" s="80"/>
      <c r="BD1115" s="69"/>
      <c r="BE1115" s="69"/>
      <c r="BF1115" s="80"/>
      <c r="BG1115" s="80"/>
      <c r="BH1115" s="69"/>
      <c r="BI1115" s="69"/>
      <c r="BJ1115" s="80"/>
      <c r="BK1115" s="80"/>
      <c r="BL1115" s="69"/>
      <c r="BM1115" s="69"/>
      <c r="BN1115" s="80"/>
      <c r="BO1115" s="80"/>
      <c r="BP1115" s="69"/>
      <c r="BQ1115" s="69"/>
      <c r="BR1115" s="80"/>
      <c r="BS1115" s="80"/>
      <c r="BT1115" s="69"/>
      <c r="BU1115" s="69"/>
      <c r="BV1115" s="80"/>
      <c r="BW1115" s="80"/>
      <c r="BX1115" s="69"/>
      <c r="BY1115" s="69"/>
      <c r="BZ1115" s="80"/>
      <c r="CA1115" s="80"/>
      <c r="CB1115" s="69"/>
      <c r="CC1115" s="69"/>
      <c r="CD1115" s="80"/>
      <c r="CE1115" s="80"/>
      <c r="CF1115" s="69"/>
      <c r="CG1115" s="69"/>
      <c r="CH1115" s="69"/>
      <c r="CI1115" s="69"/>
      <c r="CJ1115" s="69"/>
      <c r="CK1115" s="69"/>
      <c r="CL1115" s="68"/>
      <c r="CM1115" s="67"/>
      <c r="CN1115" s="67"/>
      <c r="CO1115" s="68"/>
      <c r="CP1115" s="68"/>
      <c r="CQ1115" s="67"/>
      <c r="CR1115" s="67"/>
      <c r="CS1115" s="69"/>
      <c r="CT1115" s="81"/>
      <c r="CU1115" s="69"/>
      <c r="CV1115" s="69"/>
      <c r="CW1115" s="69"/>
      <c r="CX1115" s="69"/>
      <c r="CY1115" s="69"/>
      <c r="CZ1115" s="69"/>
      <c r="DA1115" s="69"/>
    </row>
    <row r="1116" spans="2:105">
      <c r="B1116" s="67"/>
      <c r="C1116" s="67"/>
      <c r="D1116" s="67"/>
      <c r="E1116" s="69"/>
      <c r="F1116" s="68"/>
      <c r="G1116" s="67"/>
      <c r="H1116" s="69"/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80"/>
      <c r="T1116" s="80"/>
      <c r="U1116" s="80"/>
      <c r="V1116" s="80"/>
      <c r="W1116" s="80"/>
      <c r="X1116" s="80"/>
      <c r="Y1116" s="80"/>
      <c r="Z1116" s="80"/>
      <c r="AA1116" s="80"/>
      <c r="AB1116" s="80"/>
      <c r="AC1116" s="80"/>
      <c r="AD1116" s="80"/>
      <c r="AE1116" s="69"/>
      <c r="AF1116" s="69"/>
      <c r="AG1116" s="69"/>
      <c r="AH1116" s="80"/>
      <c r="AI1116" s="80"/>
      <c r="AJ1116" s="69"/>
      <c r="AK1116" s="69"/>
      <c r="AL1116" s="80"/>
      <c r="AM1116" s="80"/>
      <c r="AN1116" s="69"/>
      <c r="AO1116" s="69"/>
      <c r="AP1116" s="80"/>
      <c r="AQ1116" s="80"/>
      <c r="AR1116" s="69"/>
      <c r="AS1116" s="69"/>
      <c r="AT1116" s="80"/>
      <c r="AU1116" s="80"/>
      <c r="AV1116" s="69"/>
      <c r="AW1116" s="69"/>
      <c r="AX1116" s="80"/>
      <c r="AY1116" s="80"/>
      <c r="AZ1116" s="69"/>
      <c r="BA1116" s="69"/>
      <c r="BB1116" s="80"/>
      <c r="BC1116" s="80"/>
      <c r="BD1116" s="69"/>
      <c r="BE1116" s="69"/>
      <c r="BF1116" s="80"/>
      <c r="BG1116" s="80"/>
      <c r="BH1116" s="69"/>
      <c r="BI1116" s="69"/>
      <c r="BJ1116" s="80"/>
      <c r="BK1116" s="80"/>
      <c r="BL1116" s="69"/>
      <c r="BM1116" s="69"/>
      <c r="BN1116" s="80"/>
      <c r="BO1116" s="80"/>
      <c r="BP1116" s="69"/>
      <c r="BQ1116" s="69"/>
      <c r="BR1116" s="80"/>
      <c r="BS1116" s="80"/>
      <c r="BT1116" s="69"/>
      <c r="BU1116" s="69"/>
      <c r="BV1116" s="80"/>
      <c r="BW1116" s="80"/>
      <c r="BX1116" s="69"/>
      <c r="BY1116" s="69"/>
      <c r="BZ1116" s="80"/>
      <c r="CA1116" s="80"/>
      <c r="CB1116" s="69"/>
      <c r="CC1116" s="69"/>
      <c r="CD1116" s="80"/>
      <c r="CE1116" s="80"/>
      <c r="CF1116" s="69"/>
      <c r="CG1116" s="69"/>
      <c r="CH1116" s="69"/>
      <c r="CI1116" s="69"/>
      <c r="CJ1116" s="69"/>
      <c r="CK1116" s="69"/>
      <c r="CL1116" s="68"/>
      <c r="CM1116" s="67"/>
      <c r="CN1116" s="67"/>
      <c r="CO1116" s="68"/>
      <c r="CP1116" s="68"/>
      <c r="CQ1116" s="67"/>
      <c r="CR1116" s="67"/>
      <c r="CS1116" s="69"/>
      <c r="CT1116" s="81"/>
      <c r="CU1116" s="69"/>
      <c r="CV1116" s="69"/>
      <c r="CW1116" s="69"/>
      <c r="CX1116" s="69"/>
      <c r="CY1116" s="69"/>
      <c r="CZ1116" s="69"/>
      <c r="DA1116" s="69"/>
    </row>
    <row r="1117" spans="2:105">
      <c r="B1117" s="67"/>
      <c r="C1117" s="67"/>
      <c r="D1117" s="67"/>
      <c r="E1117" s="69"/>
      <c r="F1117" s="68"/>
      <c r="G1117" s="67"/>
      <c r="H1117" s="69"/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80"/>
      <c r="T1117" s="80"/>
      <c r="U1117" s="80"/>
      <c r="V1117" s="80"/>
      <c r="W1117" s="80"/>
      <c r="X1117" s="80"/>
      <c r="Y1117" s="80"/>
      <c r="Z1117" s="80"/>
      <c r="AA1117" s="80"/>
      <c r="AB1117" s="80"/>
      <c r="AC1117" s="80"/>
      <c r="AD1117" s="80"/>
      <c r="AE1117" s="69"/>
      <c r="AF1117" s="69"/>
      <c r="AG1117" s="69"/>
      <c r="AH1117" s="80"/>
      <c r="AI1117" s="80"/>
      <c r="AJ1117" s="69"/>
      <c r="AK1117" s="69"/>
      <c r="AL1117" s="80"/>
      <c r="AM1117" s="80"/>
      <c r="AN1117" s="69"/>
      <c r="AO1117" s="69"/>
      <c r="AP1117" s="80"/>
      <c r="AQ1117" s="80"/>
      <c r="AR1117" s="69"/>
      <c r="AS1117" s="69"/>
      <c r="AT1117" s="80"/>
      <c r="AU1117" s="80"/>
      <c r="AV1117" s="69"/>
      <c r="AW1117" s="69"/>
      <c r="AX1117" s="80"/>
      <c r="AY1117" s="80"/>
      <c r="AZ1117" s="69"/>
      <c r="BA1117" s="69"/>
      <c r="BB1117" s="80"/>
      <c r="BC1117" s="80"/>
      <c r="BD1117" s="69"/>
      <c r="BE1117" s="69"/>
      <c r="BF1117" s="80"/>
      <c r="BG1117" s="80"/>
      <c r="BH1117" s="69"/>
      <c r="BI1117" s="69"/>
      <c r="BJ1117" s="80"/>
      <c r="BK1117" s="80"/>
      <c r="BL1117" s="69"/>
      <c r="BM1117" s="69"/>
      <c r="BN1117" s="80"/>
      <c r="BO1117" s="80"/>
      <c r="BP1117" s="69"/>
      <c r="BQ1117" s="69"/>
      <c r="BR1117" s="80"/>
      <c r="BS1117" s="80"/>
      <c r="BT1117" s="69"/>
      <c r="BU1117" s="69"/>
      <c r="BV1117" s="80"/>
      <c r="BW1117" s="80"/>
      <c r="BX1117" s="69"/>
      <c r="BY1117" s="69"/>
      <c r="BZ1117" s="80"/>
      <c r="CA1117" s="80"/>
      <c r="CB1117" s="69"/>
      <c r="CC1117" s="69"/>
      <c r="CD1117" s="80"/>
      <c r="CE1117" s="80"/>
      <c r="CF1117" s="69"/>
      <c r="CG1117" s="69"/>
      <c r="CH1117" s="69"/>
      <c r="CI1117" s="69"/>
      <c r="CJ1117" s="69"/>
      <c r="CK1117" s="69"/>
      <c r="CL1117" s="68"/>
      <c r="CM1117" s="67"/>
      <c r="CN1117" s="67"/>
      <c r="CO1117" s="68"/>
      <c r="CP1117" s="68"/>
      <c r="CQ1117" s="67"/>
      <c r="CR1117" s="67"/>
      <c r="CS1117" s="69"/>
      <c r="CT1117" s="81"/>
      <c r="CU1117" s="69"/>
      <c r="CV1117" s="69"/>
      <c r="CW1117" s="69"/>
      <c r="CX1117" s="69"/>
      <c r="CY1117" s="69"/>
      <c r="CZ1117" s="69"/>
      <c r="DA1117" s="69"/>
    </row>
    <row r="1118" spans="2:105">
      <c r="B1118" s="67"/>
      <c r="C1118" s="67"/>
      <c r="D1118" s="67"/>
      <c r="E1118" s="69"/>
      <c r="F1118" s="68"/>
      <c r="G1118" s="67"/>
      <c r="H1118" s="69"/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80"/>
      <c r="T1118" s="80"/>
      <c r="U1118" s="80"/>
      <c r="V1118" s="80"/>
      <c r="W1118" s="80"/>
      <c r="X1118" s="80"/>
      <c r="Y1118" s="80"/>
      <c r="Z1118" s="80"/>
      <c r="AA1118" s="80"/>
      <c r="AB1118" s="80"/>
      <c r="AC1118" s="80"/>
      <c r="AD1118" s="80"/>
      <c r="AE1118" s="69"/>
      <c r="AF1118" s="69"/>
      <c r="AG1118" s="69"/>
      <c r="AH1118" s="80"/>
      <c r="AI1118" s="80"/>
      <c r="AJ1118" s="69"/>
      <c r="AK1118" s="69"/>
      <c r="AL1118" s="80"/>
      <c r="AM1118" s="80"/>
      <c r="AN1118" s="69"/>
      <c r="AO1118" s="69"/>
      <c r="AP1118" s="80"/>
      <c r="AQ1118" s="80"/>
      <c r="AR1118" s="69"/>
      <c r="AS1118" s="69"/>
      <c r="AT1118" s="80"/>
      <c r="AU1118" s="80"/>
      <c r="AV1118" s="69"/>
      <c r="AW1118" s="69"/>
      <c r="AX1118" s="80"/>
      <c r="AY1118" s="80"/>
      <c r="AZ1118" s="69"/>
      <c r="BA1118" s="69"/>
      <c r="BB1118" s="80"/>
      <c r="BC1118" s="80"/>
      <c r="BD1118" s="69"/>
      <c r="BE1118" s="69"/>
      <c r="BF1118" s="80"/>
      <c r="BG1118" s="80"/>
      <c r="BH1118" s="69"/>
      <c r="BI1118" s="69"/>
      <c r="BJ1118" s="80"/>
      <c r="BK1118" s="80"/>
      <c r="BL1118" s="69"/>
      <c r="BM1118" s="69"/>
      <c r="BN1118" s="80"/>
      <c r="BO1118" s="80"/>
      <c r="BP1118" s="69"/>
      <c r="BQ1118" s="69"/>
      <c r="BR1118" s="80"/>
      <c r="BS1118" s="80"/>
      <c r="BT1118" s="69"/>
      <c r="BU1118" s="69"/>
      <c r="BV1118" s="80"/>
      <c r="BW1118" s="80"/>
      <c r="BX1118" s="69"/>
      <c r="BY1118" s="69"/>
      <c r="BZ1118" s="80"/>
      <c r="CA1118" s="80"/>
      <c r="CB1118" s="69"/>
      <c r="CC1118" s="69"/>
      <c r="CD1118" s="80"/>
      <c r="CE1118" s="80"/>
      <c r="CF1118" s="69"/>
      <c r="CG1118" s="69"/>
      <c r="CH1118" s="69"/>
      <c r="CI1118" s="69"/>
      <c r="CJ1118" s="69"/>
      <c r="CK1118" s="69"/>
      <c r="CL1118" s="68"/>
      <c r="CM1118" s="67"/>
      <c r="CN1118" s="67"/>
      <c r="CO1118" s="68"/>
      <c r="CP1118" s="68"/>
      <c r="CQ1118" s="67"/>
      <c r="CR1118" s="67"/>
      <c r="CS1118" s="69"/>
      <c r="CT1118" s="81"/>
      <c r="CU1118" s="69"/>
      <c r="CV1118" s="69"/>
      <c r="CW1118" s="69"/>
      <c r="CX1118" s="69"/>
      <c r="CY1118" s="69"/>
      <c r="CZ1118" s="69"/>
      <c r="DA1118" s="69"/>
    </row>
    <row r="1119" spans="2:105">
      <c r="B1119" s="67"/>
      <c r="C1119" s="67"/>
      <c r="D1119" s="67"/>
      <c r="E1119" s="69"/>
      <c r="F1119" s="68"/>
      <c r="G1119" s="67"/>
      <c r="H1119" s="69"/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80"/>
      <c r="T1119" s="80"/>
      <c r="U1119" s="80"/>
      <c r="V1119" s="80"/>
      <c r="W1119" s="80"/>
      <c r="X1119" s="80"/>
      <c r="Y1119" s="80"/>
      <c r="Z1119" s="80"/>
      <c r="AA1119" s="80"/>
      <c r="AB1119" s="80"/>
      <c r="AC1119" s="80"/>
      <c r="AD1119" s="80"/>
      <c r="AE1119" s="69"/>
      <c r="AF1119" s="69"/>
      <c r="AG1119" s="69"/>
      <c r="AH1119" s="80"/>
      <c r="AI1119" s="80"/>
      <c r="AJ1119" s="69"/>
      <c r="AK1119" s="69"/>
      <c r="AL1119" s="80"/>
      <c r="AM1119" s="80"/>
      <c r="AN1119" s="69"/>
      <c r="AO1119" s="69"/>
      <c r="AP1119" s="80"/>
      <c r="AQ1119" s="80"/>
      <c r="AR1119" s="69"/>
      <c r="AS1119" s="69"/>
      <c r="AT1119" s="80"/>
      <c r="AU1119" s="80"/>
      <c r="AV1119" s="69"/>
      <c r="AW1119" s="69"/>
      <c r="AX1119" s="80"/>
      <c r="AY1119" s="80"/>
      <c r="AZ1119" s="69"/>
      <c r="BA1119" s="69"/>
      <c r="BB1119" s="80"/>
      <c r="BC1119" s="80"/>
      <c r="BD1119" s="69"/>
      <c r="BE1119" s="69"/>
      <c r="BF1119" s="80"/>
      <c r="BG1119" s="80"/>
      <c r="BH1119" s="69"/>
      <c r="BI1119" s="69"/>
      <c r="BJ1119" s="80"/>
      <c r="BK1119" s="80"/>
      <c r="BL1119" s="69"/>
      <c r="BM1119" s="69"/>
      <c r="BN1119" s="80"/>
      <c r="BO1119" s="80"/>
      <c r="BP1119" s="69"/>
      <c r="BQ1119" s="69"/>
      <c r="BR1119" s="80"/>
      <c r="BS1119" s="80"/>
      <c r="BT1119" s="69"/>
      <c r="BU1119" s="69"/>
      <c r="BV1119" s="80"/>
      <c r="BW1119" s="80"/>
      <c r="BX1119" s="69"/>
      <c r="BY1119" s="69"/>
      <c r="BZ1119" s="80"/>
      <c r="CA1119" s="80"/>
      <c r="CB1119" s="69"/>
      <c r="CC1119" s="69"/>
      <c r="CD1119" s="80"/>
      <c r="CE1119" s="80"/>
      <c r="CF1119" s="69"/>
      <c r="CG1119" s="69"/>
      <c r="CH1119" s="69"/>
      <c r="CI1119" s="69"/>
      <c r="CJ1119" s="69"/>
      <c r="CK1119" s="69"/>
      <c r="CL1119" s="68"/>
      <c r="CM1119" s="67"/>
      <c r="CN1119" s="67"/>
      <c r="CO1119" s="68"/>
      <c r="CP1119" s="68"/>
      <c r="CQ1119" s="67"/>
      <c r="CR1119" s="67"/>
      <c r="CS1119" s="69"/>
      <c r="CT1119" s="81"/>
      <c r="CU1119" s="69"/>
      <c r="CV1119" s="69"/>
      <c r="CW1119" s="69"/>
      <c r="CX1119" s="69"/>
      <c r="CY1119" s="69"/>
      <c r="CZ1119" s="69"/>
      <c r="DA1119" s="69"/>
    </row>
    <row r="1120" spans="2:105">
      <c r="B1120" s="67"/>
      <c r="C1120" s="67"/>
      <c r="D1120" s="67"/>
      <c r="E1120" s="69"/>
      <c r="F1120" s="68"/>
      <c r="G1120" s="67"/>
      <c r="H1120" s="69"/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80"/>
      <c r="T1120" s="80"/>
      <c r="U1120" s="80"/>
      <c r="V1120" s="80"/>
      <c r="W1120" s="80"/>
      <c r="X1120" s="80"/>
      <c r="Y1120" s="80"/>
      <c r="Z1120" s="80"/>
      <c r="AA1120" s="80"/>
      <c r="AB1120" s="80"/>
      <c r="AC1120" s="80"/>
      <c r="AD1120" s="80"/>
      <c r="AE1120" s="69"/>
      <c r="AF1120" s="69"/>
      <c r="AG1120" s="69"/>
      <c r="AH1120" s="80"/>
      <c r="AI1120" s="80"/>
      <c r="AJ1120" s="69"/>
      <c r="AK1120" s="69"/>
      <c r="AL1120" s="80"/>
      <c r="AM1120" s="80"/>
      <c r="AN1120" s="69"/>
      <c r="AO1120" s="69"/>
      <c r="AP1120" s="80"/>
      <c r="AQ1120" s="80"/>
      <c r="AR1120" s="69"/>
      <c r="AS1120" s="69"/>
      <c r="AT1120" s="80"/>
      <c r="AU1120" s="80"/>
      <c r="AV1120" s="69"/>
      <c r="AW1120" s="69"/>
      <c r="AX1120" s="80"/>
      <c r="AY1120" s="80"/>
      <c r="AZ1120" s="69"/>
      <c r="BA1120" s="69"/>
      <c r="BB1120" s="80"/>
      <c r="BC1120" s="80"/>
      <c r="BD1120" s="69"/>
      <c r="BE1120" s="69"/>
      <c r="BF1120" s="80"/>
      <c r="BG1120" s="80"/>
      <c r="BH1120" s="69"/>
      <c r="BI1120" s="69"/>
      <c r="BJ1120" s="80"/>
      <c r="BK1120" s="80"/>
      <c r="BL1120" s="69"/>
      <c r="BM1120" s="69"/>
      <c r="BN1120" s="80"/>
      <c r="BO1120" s="80"/>
      <c r="BP1120" s="69"/>
      <c r="BQ1120" s="69"/>
      <c r="BR1120" s="80"/>
      <c r="BS1120" s="80"/>
      <c r="BT1120" s="69"/>
      <c r="BU1120" s="69"/>
      <c r="BV1120" s="80"/>
      <c r="BW1120" s="80"/>
      <c r="BX1120" s="69"/>
      <c r="BY1120" s="69"/>
      <c r="BZ1120" s="80"/>
      <c r="CA1120" s="80"/>
      <c r="CB1120" s="69"/>
      <c r="CC1120" s="69"/>
      <c r="CD1120" s="80"/>
      <c r="CE1120" s="80"/>
      <c r="CF1120" s="69"/>
      <c r="CG1120" s="69"/>
      <c r="CH1120" s="69"/>
      <c r="CI1120" s="69"/>
      <c r="CJ1120" s="69"/>
      <c r="CK1120" s="69"/>
      <c r="CL1120" s="68"/>
      <c r="CM1120" s="67"/>
      <c r="CN1120" s="67"/>
      <c r="CO1120" s="68"/>
      <c r="CP1120" s="68"/>
      <c r="CQ1120" s="67"/>
      <c r="CR1120" s="67"/>
      <c r="CS1120" s="69"/>
      <c r="CT1120" s="81"/>
      <c r="CU1120" s="69"/>
      <c r="CV1120" s="69"/>
      <c r="CW1120" s="69"/>
      <c r="CX1120" s="69"/>
      <c r="CY1120" s="69"/>
      <c r="CZ1120" s="69"/>
      <c r="DA1120" s="69"/>
    </row>
    <row r="1121" spans="2:105">
      <c r="B1121" s="67"/>
      <c r="C1121" s="67"/>
      <c r="D1121" s="67"/>
      <c r="E1121" s="69"/>
      <c r="F1121" s="68"/>
      <c r="G1121" s="67"/>
      <c r="H1121" s="69"/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80"/>
      <c r="T1121" s="80"/>
      <c r="U1121" s="80"/>
      <c r="V1121" s="80"/>
      <c r="W1121" s="80"/>
      <c r="X1121" s="80"/>
      <c r="Y1121" s="80"/>
      <c r="Z1121" s="80"/>
      <c r="AA1121" s="80"/>
      <c r="AB1121" s="80"/>
      <c r="AC1121" s="80"/>
      <c r="AD1121" s="80"/>
      <c r="AE1121" s="69"/>
      <c r="AF1121" s="69"/>
      <c r="AG1121" s="69"/>
      <c r="AH1121" s="80"/>
      <c r="AI1121" s="80"/>
      <c r="AJ1121" s="69"/>
      <c r="AK1121" s="69"/>
      <c r="AL1121" s="80"/>
      <c r="AM1121" s="80"/>
      <c r="AN1121" s="69"/>
      <c r="AO1121" s="69"/>
      <c r="AP1121" s="80"/>
      <c r="AQ1121" s="80"/>
      <c r="AR1121" s="69"/>
      <c r="AS1121" s="69"/>
      <c r="AT1121" s="80"/>
      <c r="AU1121" s="80"/>
      <c r="AV1121" s="69"/>
      <c r="AW1121" s="69"/>
      <c r="AX1121" s="80"/>
      <c r="AY1121" s="80"/>
      <c r="AZ1121" s="69"/>
      <c r="BA1121" s="69"/>
      <c r="BB1121" s="80"/>
      <c r="BC1121" s="80"/>
      <c r="BD1121" s="69"/>
      <c r="BE1121" s="69"/>
      <c r="BF1121" s="80"/>
      <c r="BG1121" s="80"/>
      <c r="BH1121" s="69"/>
      <c r="BI1121" s="69"/>
      <c r="BJ1121" s="80"/>
      <c r="BK1121" s="80"/>
      <c r="BL1121" s="69"/>
      <c r="BM1121" s="69"/>
      <c r="BN1121" s="80"/>
      <c r="BO1121" s="80"/>
      <c r="BP1121" s="69"/>
      <c r="BQ1121" s="69"/>
      <c r="BR1121" s="80"/>
      <c r="BS1121" s="80"/>
      <c r="BT1121" s="69"/>
      <c r="BU1121" s="69"/>
      <c r="BV1121" s="80"/>
      <c r="BW1121" s="80"/>
      <c r="BX1121" s="69"/>
      <c r="BY1121" s="69"/>
      <c r="BZ1121" s="80"/>
      <c r="CA1121" s="80"/>
      <c r="CB1121" s="69"/>
      <c r="CC1121" s="69"/>
      <c r="CD1121" s="80"/>
      <c r="CE1121" s="80"/>
      <c r="CF1121" s="69"/>
      <c r="CG1121" s="69"/>
      <c r="CH1121" s="69"/>
      <c r="CI1121" s="69"/>
      <c r="CJ1121" s="69"/>
      <c r="CK1121" s="69"/>
      <c r="CL1121" s="68"/>
      <c r="CM1121" s="67"/>
      <c r="CN1121" s="67"/>
      <c r="CO1121" s="68"/>
      <c r="CP1121" s="68"/>
      <c r="CQ1121" s="67"/>
      <c r="CR1121" s="67"/>
      <c r="CS1121" s="69"/>
      <c r="CT1121" s="81"/>
      <c r="CU1121" s="69"/>
      <c r="CV1121" s="69"/>
      <c r="CW1121" s="69"/>
      <c r="CX1121" s="69"/>
      <c r="CY1121" s="69"/>
      <c r="CZ1121" s="69"/>
      <c r="DA1121" s="69"/>
    </row>
    <row r="1122" spans="2:105">
      <c r="B1122" s="67"/>
      <c r="C1122" s="67"/>
      <c r="D1122" s="67"/>
      <c r="E1122" s="69"/>
      <c r="F1122" s="68"/>
      <c r="G1122" s="67"/>
      <c r="H1122" s="69"/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80"/>
      <c r="T1122" s="80"/>
      <c r="U1122" s="80"/>
      <c r="V1122" s="80"/>
      <c r="W1122" s="80"/>
      <c r="X1122" s="80"/>
      <c r="Y1122" s="80"/>
      <c r="Z1122" s="80"/>
      <c r="AA1122" s="80"/>
      <c r="AB1122" s="80"/>
      <c r="AC1122" s="80"/>
      <c r="AD1122" s="80"/>
      <c r="AE1122" s="69"/>
      <c r="AF1122" s="69"/>
      <c r="AG1122" s="69"/>
      <c r="AH1122" s="80"/>
      <c r="AI1122" s="80"/>
      <c r="AJ1122" s="69"/>
      <c r="AK1122" s="69"/>
      <c r="AL1122" s="80"/>
      <c r="AM1122" s="80"/>
      <c r="AN1122" s="69"/>
      <c r="AO1122" s="69"/>
      <c r="AP1122" s="80"/>
      <c r="AQ1122" s="80"/>
      <c r="AR1122" s="69"/>
      <c r="AS1122" s="69"/>
      <c r="AT1122" s="80"/>
      <c r="AU1122" s="80"/>
      <c r="AV1122" s="69"/>
      <c r="AW1122" s="69"/>
      <c r="AX1122" s="80"/>
      <c r="AY1122" s="80"/>
      <c r="AZ1122" s="69"/>
      <c r="BA1122" s="69"/>
      <c r="BB1122" s="80"/>
      <c r="BC1122" s="80"/>
      <c r="BD1122" s="69"/>
      <c r="BE1122" s="69"/>
      <c r="BF1122" s="80"/>
      <c r="BG1122" s="80"/>
      <c r="BH1122" s="69"/>
      <c r="BI1122" s="69"/>
      <c r="BJ1122" s="80"/>
      <c r="BK1122" s="80"/>
      <c r="BL1122" s="69"/>
      <c r="BM1122" s="69"/>
      <c r="BN1122" s="80"/>
      <c r="BO1122" s="80"/>
      <c r="BP1122" s="69"/>
      <c r="BQ1122" s="69"/>
      <c r="BR1122" s="80"/>
      <c r="BS1122" s="80"/>
      <c r="BT1122" s="69"/>
      <c r="BU1122" s="69"/>
      <c r="BV1122" s="80"/>
      <c r="BW1122" s="80"/>
      <c r="BX1122" s="69"/>
      <c r="BY1122" s="69"/>
      <c r="BZ1122" s="80"/>
      <c r="CA1122" s="80"/>
      <c r="CB1122" s="69"/>
      <c r="CC1122" s="69"/>
      <c r="CD1122" s="80"/>
      <c r="CE1122" s="80"/>
      <c r="CF1122" s="69"/>
      <c r="CG1122" s="69"/>
      <c r="CH1122" s="69"/>
      <c r="CI1122" s="69"/>
      <c r="CJ1122" s="69"/>
      <c r="CK1122" s="69"/>
      <c r="CL1122" s="68"/>
      <c r="CM1122" s="67"/>
      <c r="CN1122" s="67"/>
      <c r="CO1122" s="68"/>
      <c r="CP1122" s="68"/>
      <c r="CQ1122" s="67"/>
      <c r="CR1122" s="67"/>
      <c r="CS1122" s="69"/>
      <c r="CT1122" s="81"/>
      <c r="CU1122" s="69"/>
      <c r="CV1122" s="69"/>
      <c r="CW1122" s="69"/>
      <c r="CX1122" s="69"/>
      <c r="CY1122" s="69"/>
      <c r="CZ1122" s="69"/>
      <c r="DA1122" s="69"/>
    </row>
    <row r="1123" spans="2:105">
      <c r="B1123" s="67"/>
      <c r="C1123" s="67"/>
      <c r="D1123" s="67"/>
      <c r="E1123" s="69"/>
      <c r="F1123" s="68"/>
      <c r="G1123" s="67"/>
      <c r="H1123" s="69"/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80"/>
      <c r="T1123" s="80"/>
      <c r="U1123" s="80"/>
      <c r="V1123" s="80"/>
      <c r="W1123" s="80"/>
      <c r="X1123" s="80"/>
      <c r="Y1123" s="80"/>
      <c r="Z1123" s="80"/>
      <c r="AA1123" s="80"/>
      <c r="AB1123" s="80"/>
      <c r="AC1123" s="80"/>
      <c r="AD1123" s="80"/>
      <c r="AE1123" s="69"/>
      <c r="AF1123" s="69"/>
      <c r="AG1123" s="69"/>
      <c r="AH1123" s="80"/>
      <c r="AI1123" s="80"/>
      <c r="AJ1123" s="69"/>
      <c r="AK1123" s="69"/>
      <c r="AL1123" s="80"/>
      <c r="AM1123" s="80"/>
      <c r="AN1123" s="69"/>
      <c r="AO1123" s="69"/>
      <c r="AP1123" s="80"/>
      <c r="AQ1123" s="80"/>
      <c r="AR1123" s="69"/>
      <c r="AS1123" s="69"/>
      <c r="AT1123" s="80"/>
      <c r="AU1123" s="80"/>
      <c r="AV1123" s="69"/>
      <c r="AW1123" s="69"/>
      <c r="AX1123" s="80"/>
      <c r="AY1123" s="80"/>
      <c r="AZ1123" s="69"/>
      <c r="BA1123" s="69"/>
      <c r="BB1123" s="80"/>
      <c r="BC1123" s="80"/>
      <c r="BD1123" s="69"/>
      <c r="BE1123" s="69"/>
      <c r="BF1123" s="80"/>
      <c r="BG1123" s="80"/>
      <c r="BH1123" s="69"/>
      <c r="BI1123" s="69"/>
      <c r="BJ1123" s="80"/>
      <c r="BK1123" s="80"/>
      <c r="BL1123" s="69"/>
      <c r="BM1123" s="69"/>
      <c r="BN1123" s="80"/>
      <c r="BO1123" s="80"/>
      <c r="BP1123" s="69"/>
      <c r="BQ1123" s="69"/>
      <c r="BR1123" s="80"/>
      <c r="BS1123" s="80"/>
      <c r="BT1123" s="69"/>
      <c r="BU1123" s="69"/>
      <c r="BV1123" s="80"/>
      <c r="BW1123" s="80"/>
      <c r="BX1123" s="69"/>
      <c r="BY1123" s="69"/>
      <c r="BZ1123" s="80"/>
      <c r="CA1123" s="80"/>
      <c r="CB1123" s="69"/>
      <c r="CC1123" s="69"/>
      <c r="CD1123" s="80"/>
      <c r="CE1123" s="80"/>
      <c r="CF1123" s="69"/>
      <c r="CG1123" s="69"/>
      <c r="CH1123" s="69"/>
      <c r="CI1123" s="69"/>
      <c r="CJ1123" s="69"/>
      <c r="CK1123" s="69"/>
      <c r="CL1123" s="68"/>
      <c r="CM1123" s="67"/>
      <c r="CN1123" s="67"/>
      <c r="CO1123" s="68"/>
      <c r="CP1123" s="68"/>
      <c r="CQ1123" s="67"/>
      <c r="CR1123" s="67"/>
      <c r="CS1123" s="69"/>
      <c r="CT1123" s="81"/>
      <c r="CU1123" s="69"/>
      <c r="CV1123" s="69"/>
      <c r="CW1123" s="69"/>
      <c r="CX1123" s="69"/>
      <c r="CY1123" s="69"/>
      <c r="CZ1123" s="69"/>
      <c r="DA1123" s="69"/>
    </row>
    <row r="1124" spans="2:105">
      <c r="B1124" s="67"/>
      <c r="C1124" s="67"/>
      <c r="D1124" s="67"/>
      <c r="E1124" s="69"/>
      <c r="F1124" s="68"/>
      <c r="G1124" s="67"/>
      <c r="H1124" s="69"/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80"/>
      <c r="T1124" s="80"/>
      <c r="U1124" s="80"/>
      <c r="V1124" s="80"/>
      <c r="W1124" s="80"/>
      <c r="X1124" s="80"/>
      <c r="Y1124" s="80"/>
      <c r="Z1124" s="80"/>
      <c r="AA1124" s="80"/>
      <c r="AB1124" s="80"/>
      <c r="AC1124" s="80"/>
      <c r="AD1124" s="80"/>
      <c r="AE1124" s="69"/>
      <c r="AF1124" s="69"/>
      <c r="AG1124" s="69"/>
      <c r="AH1124" s="80"/>
      <c r="AI1124" s="80"/>
      <c r="AJ1124" s="69"/>
      <c r="AK1124" s="69"/>
      <c r="AL1124" s="80"/>
      <c r="AM1124" s="80"/>
      <c r="AN1124" s="69"/>
      <c r="AO1124" s="69"/>
      <c r="AP1124" s="80"/>
      <c r="AQ1124" s="80"/>
      <c r="AR1124" s="69"/>
      <c r="AS1124" s="69"/>
      <c r="AT1124" s="80"/>
      <c r="AU1124" s="80"/>
      <c r="AV1124" s="69"/>
      <c r="AW1124" s="69"/>
      <c r="AX1124" s="80"/>
      <c r="AY1124" s="80"/>
      <c r="AZ1124" s="69"/>
      <c r="BA1124" s="69"/>
      <c r="BB1124" s="80"/>
      <c r="BC1124" s="80"/>
      <c r="BD1124" s="69"/>
      <c r="BE1124" s="69"/>
      <c r="BF1124" s="80"/>
      <c r="BG1124" s="80"/>
      <c r="BH1124" s="69"/>
      <c r="BI1124" s="69"/>
      <c r="BJ1124" s="80"/>
      <c r="BK1124" s="80"/>
      <c r="BL1124" s="69"/>
      <c r="BM1124" s="69"/>
      <c r="BN1124" s="80"/>
      <c r="BO1124" s="80"/>
      <c r="BP1124" s="69"/>
      <c r="BQ1124" s="69"/>
      <c r="BR1124" s="80"/>
      <c r="BS1124" s="80"/>
      <c r="BT1124" s="69"/>
      <c r="BU1124" s="69"/>
      <c r="BV1124" s="80"/>
      <c r="BW1124" s="80"/>
      <c r="BX1124" s="69"/>
      <c r="BY1124" s="69"/>
      <c r="BZ1124" s="80"/>
      <c r="CA1124" s="80"/>
      <c r="CB1124" s="69"/>
      <c r="CC1124" s="69"/>
      <c r="CD1124" s="80"/>
      <c r="CE1124" s="80"/>
      <c r="CF1124" s="69"/>
      <c r="CG1124" s="69"/>
      <c r="CH1124" s="69"/>
      <c r="CI1124" s="69"/>
      <c r="CJ1124" s="69"/>
      <c r="CK1124" s="69"/>
      <c r="CL1124" s="68"/>
      <c r="CM1124" s="67"/>
      <c r="CN1124" s="67"/>
      <c r="CO1124" s="68"/>
      <c r="CP1124" s="68"/>
      <c r="CQ1124" s="67"/>
      <c r="CR1124" s="67"/>
      <c r="CS1124" s="69"/>
      <c r="CT1124" s="81"/>
      <c r="CU1124" s="69"/>
      <c r="CV1124" s="69"/>
      <c r="CW1124" s="69"/>
      <c r="CX1124" s="69"/>
      <c r="CY1124" s="69"/>
      <c r="CZ1124" s="69"/>
      <c r="DA1124" s="69"/>
    </row>
    <row r="1125" spans="2:105">
      <c r="B1125" s="67"/>
      <c r="C1125" s="67"/>
      <c r="D1125" s="67"/>
      <c r="E1125" s="69"/>
      <c r="F1125" s="68"/>
      <c r="G1125" s="67"/>
      <c r="H1125" s="69"/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80"/>
      <c r="T1125" s="80"/>
      <c r="U1125" s="80"/>
      <c r="V1125" s="80"/>
      <c r="W1125" s="80"/>
      <c r="X1125" s="80"/>
      <c r="Y1125" s="80"/>
      <c r="Z1125" s="80"/>
      <c r="AA1125" s="80"/>
      <c r="AB1125" s="80"/>
      <c r="AC1125" s="80"/>
      <c r="AD1125" s="80"/>
      <c r="AE1125" s="69"/>
      <c r="AF1125" s="69"/>
      <c r="AG1125" s="69"/>
      <c r="AH1125" s="80"/>
      <c r="AI1125" s="80"/>
      <c r="AJ1125" s="69"/>
      <c r="AK1125" s="69"/>
      <c r="AL1125" s="80"/>
      <c r="AM1125" s="80"/>
      <c r="AN1125" s="69"/>
      <c r="AO1125" s="69"/>
      <c r="AP1125" s="80"/>
      <c r="AQ1125" s="80"/>
      <c r="AR1125" s="69"/>
      <c r="AS1125" s="69"/>
      <c r="AT1125" s="80"/>
      <c r="AU1125" s="80"/>
      <c r="AV1125" s="69"/>
      <c r="AW1125" s="69"/>
      <c r="AX1125" s="80"/>
      <c r="AY1125" s="80"/>
      <c r="AZ1125" s="69"/>
      <c r="BA1125" s="69"/>
      <c r="BB1125" s="80"/>
      <c r="BC1125" s="80"/>
      <c r="BD1125" s="69"/>
      <c r="BE1125" s="69"/>
      <c r="BF1125" s="80"/>
      <c r="BG1125" s="80"/>
      <c r="BH1125" s="69"/>
      <c r="BI1125" s="69"/>
      <c r="BJ1125" s="80"/>
      <c r="BK1125" s="80"/>
      <c r="BL1125" s="69"/>
      <c r="BM1125" s="69"/>
      <c r="BN1125" s="80"/>
      <c r="BO1125" s="80"/>
      <c r="BP1125" s="69"/>
      <c r="BQ1125" s="69"/>
      <c r="BR1125" s="80"/>
      <c r="BS1125" s="80"/>
      <c r="BT1125" s="69"/>
      <c r="BU1125" s="69"/>
      <c r="BV1125" s="80"/>
      <c r="BW1125" s="80"/>
      <c r="BX1125" s="69"/>
      <c r="BY1125" s="69"/>
      <c r="BZ1125" s="80"/>
      <c r="CA1125" s="80"/>
      <c r="CB1125" s="69"/>
      <c r="CC1125" s="69"/>
      <c r="CD1125" s="80"/>
      <c r="CE1125" s="80"/>
      <c r="CF1125" s="69"/>
      <c r="CG1125" s="69"/>
      <c r="CH1125" s="69"/>
      <c r="CI1125" s="69"/>
      <c r="CJ1125" s="69"/>
      <c r="CK1125" s="69"/>
      <c r="CL1125" s="68"/>
      <c r="CM1125" s="67"/>
      <c r="CN1125" s="67"/>
      <c r="CO1125" s="68"/>
      <c r="CP1125" s="68"/>
      <c r="CQ1125" s="67"/>
      <c r="CR1125" s="67"/>
      <c r="CS1125" s="69"/>
      <c r="CT1125" s="81"/>
      <c r="CU1125" s="69"/>
      <c r="CV1125" s="69"/>
      <c r="CW1125" s="69"/>
      <c r="CX1125" s="69"/>
      <c r="CY1125" s="69"/>
      <c r="CZ1125" s="69"/>
      <c r="DA1125" s="69"/>
    </row>
    <row r="1126" spans="2:105">
      <c r="B1126" s="67"/>
      <c r="C1126" s="67"/>
      <c r="D1126" s="67"/>
      <c r="E1126" s="69"/>
      <c r="F1126" s="68"/>
      <c r="G1126" s="67"/>
      <c r="H1126" s="69"/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80"/>
      <c r="T1126" s="80"/>
      <c r="U1126" s="80"/>
      <c r="V1126" s="80"/>
      <c r="W1126" s="80"/>
      <c r="X1126" s="80"/>
      <c r="Y1126" s="80"/>
      <c r="Z1126" s="80"/>
      <c r="AA1126" s="80"/>
      <c r="AB1126" s="80"/>
      <c r="AC1126" s="80"/>
      <c r="AD1126" s="80"/>
      <c r="AE1126" s="69"/>
      <c r="AF1126" s="69"/>
      <c r="AG1126" s="69"/>
      <c r="AH1126" s="80"/>
      <c r="AI1126" s="80"/>
      <c r="AJ1126" s="69"/>
      <c r="AK1126" s="69"/>
      <c r="AL1126" s="80"/>
      <c r="AM1126" s="80"/>
      <c r="AN1126" s="69"/>
      <c r="AO1126" s="69"/>
      <c r="AP1126" s="80"/>
      <c r="AQ1126" s="80"/>
      <c r="AR1126" s="69"/>
      <c r="AS1126" s="69"/>
      <c r="AT1126" s="80"/>
      <c r="AU1126" s="80"/>
      <c r="AV1126" s="69"/>
      <c r="AW1126" s="69"/>
      <c r="AX1126" s="80"/>
      <c r="AY1126" s="80"/>
      <c r="AZ1126" s="69"/>
      <c r="BA1126" s="69"/>
      <c r="BB1126" s="80"/>
      <c r="BC1126" s="80"/>
      <c r="BD1126" s="69"/>
      <c r="BE1126" s="69"/>
      <c r="BF1126" s="80"/>
      <c r="BG1126" s="80"/>
      <c r="BH1126" s="69"/>
      <c r="BI1126" s="69"/>
      <c r="BJ1126" s="80"/>
      <c r="BK1126" s="80"/>
      <c r="BL1126" s="69"/>
      <c r="BM1126" s="69"/>
      <c r="BN1126" s="80"/>
      <c r="BO1126" s="80"/>
      <c r="BP1126" s="69"/>
      <c r="BQ1126" s="69"/>
      <c r="BR1126" s="80"/>
      <c r="BS1126" s="80"/>
      <c r="BT1126" s="69"/>
      <c r="BU1126" s="69"/>
      <c r="BV1126" s="80"/>
      <c r="BW1126" s="80"/>
      <c r="BX1126" s="69"/>
      <c r="BY1126" s="69"/>
      <c r="BZ1126" s="80"/>
      <c r="CA1126" s="80"/>
      <c r="CB1126" s="69"/>
      <c r="CC1126" s="69"/>
      <c r="CD1126" s="80"/>
      <c r="CE1126" s="80"/>
      <c r="CF1126" s="69"/>
      <c r="CG1126" s="69"/>
      <c r="CH1126" s="69"/>
      <c r="CI1126" s="69"/>
      <c r="CJ1126" s="69"/>
      <c r="CK1126" s="69"/>
      <c r="CL1126" s="68"/>
      <c r="CM1126" s="67"/>
      <c r="CN1126" s="67"/>
      <c r="CO1126" s="68"/>
      <c r="CP1126" s="68"/>
      <c r="CQ1126" s="67"/>
      <c r="CR1126" s="67"/>
      <c r="CS1126" s="69"/>
      <c r="CT1126" s="81"/>
      <c r="CU1126" s="69"/>
      <c r="CV1126" s="69"/>
      <c r="CW1126" s="69"/>
      <c r="CX1126" s="69"/>
      <c r="CY1126" s="69"/>
      <c r="CZ1126" s="69"/>
      <c r="DA1126" s="69"/>
    </row>
    <row r="1127" spans="2:105">
      <c r="B1127" s="67"/>
      <c r="C1127" s="67"/>
      <c r="D1127" s="67"/>
      <c r="E1127" s="69"/>
      <c r="F1127" s="68"/>
      <c r="G1127" s="67"/>
      <c r="H1127" s="69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80"/>
      <c r="T1127" s="80"/>
      <c r="U1127" s="80"/>
      <c r="V1127" s="80"/>
      <c r="W1127" s="80"/>
      <c r="X1127" s="80"/>
      <c r="Y1127" s="80"/>
      <c r="Z1127" s="80"/>
      <c r="AA1127" s="80"/>
      <c r="AB1127" s="80"/>
      <c r="AC1127" s="80"/>
      <c r="AD1127" s="80"/>
      <c r="AE1127" s="69"/>
      <c r="AF1127" s="69"/>
      <c r="AG1127" s="69"/>
      <c r="AH1127" s="80"/>
      <c r="AI1127" s="80"/>
      <c r="AJ1127" s="69"/>
      <c r="AK1127" s="69"/>
      <c r="AL1127" s="80"/>
      <c r="AM1127" s="80"/>
      <c r="AN1127" s="69"/>
      <c r="AO1127" s="69"/>
      <c r="AP1127" s="80"/>
      <c r="AQ1127" s="80"/>
      <c r="AR1127" s="69"/>
      <c r="AS1127" s="69"/>
      <c r="AT1127" s="80"/>
      <c r="AU1127" s="80"/>
      <c r="AV1127" s="69"/>
      <c r="AW1127" s="69"/>
      <c r="AX1127" s="80"/>
      <c r="AY1127" s="80"/>
      <c r="AZ1127" s="69"/>
      <c r="BA1127" s="69"/>
      <c r="BB1127" s="80"/>
      <c r="BC1127" s="80"/>
      <c r="BD1127" s="69"/>
      <c r="BE1127" s="69"/>
      <c r="BF1127" s="80"/>
      <c r="BG1127" s="80"/>
      <c r="BH1127" s="69"/>
      <c r="BI1127" s="69"/>
      <c r="BJ1127" s="80"/>
      <c r="BK1127" s="80"/>
      <c r="BL1127" s="69"/>
      <c r="BM1127" s="69"/>
      <c r="BN1127" s="80"/>
      <c r="BO1127" s="80"/>
      <c r="BP1127" s="69"/>
      <c r="BQ1127" s="69"/>
      <c r="BR1127" s="80"/>
      <c r="BS1127" s="80"/>
      <c r="BT1127" s="69"/>
      <c r="BU1127" s="69"/>
      <c r="BV1127" s="80"/>
      <c r="BW1127" s="80"/>
      <c r="BX1127" s="69"/>
      <c r="BY1127" s="69"/>
      <c r="BZ1127" s="80"/>
      <c r="CA1127" s="80"/>
      <c r="CB1127" s="69"/>
      <c r="CC1127" s="69"/>
      <c r="CD1127" s="80"/>
      <c r="CE1127" s="80"/>
      <c r="CF1127" s="69"/>
      <c r="CG1127" s="69"/>
      <c r="CH1127" s="69"/>
      <c r="CI1127" s="69"/>
      <c r="CJ1127" s="69"/>
      <c r="CK1127" s="69"/>
      <c r="CL1127" s="68"/>
      <c r="CM1127" s="67"/>
      <c r="CN1127" s="67"/>
      <c r="CO1127" s="68"/>
      <c r="CP1127" s="68"/>
      <c r="CQ1127" s="67"/>
      <c r="CR1127" s="67"/>
      <c r="CS1127" s="69"/>
      <c r="CT1127" s="81"/>
      <c r="CU1127" s="69"/>
      <c r="CV1127" s="69"/>
      <c r="CW1127" s="69"/>
      <c r="CX1127" s="69"/>
      <c r="CY1127" s="69"/>
      <c r="CZ1127" s="69"/>
      <c r="DA1127" s="69"/>
    </row>
    <row r="1128" spans="2:105">
      <c r="B1128" s="67"/>
      <c r="C1128" s="67"/>
      <c r="D1128" s="67"/>
      <c r="E1128" s="69"/>
      <c r="F1128" s="68"/>
      <c r="G1128" s="67"/>
      <c r="H1128" s="69"/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80"/>
      <c r="T1128" s="80"/>
      <c r="U1128" s="80"/>
      <c r="V1128" s="80"/>
      <c r="W1128" s="80"/>
      <c r="X1128" s="80"/>
      <c r="Y1128" s="80"/>
      <c r="Z1128" s="80"/>
      <c r="AA1128" s="80"/>
      <c r="AB1128" s="80"/>
      <c r="AC1128" s="80"/>
      <c r="AD1128" s="80"/>
      <c r="AE1128" s="69"/>
      <c r="AF1128" s="69"/>
      <c r="AG1128" s="69"/>
      <c r="AH1128" s="80"/>
      <c r="AI1128" s="80"/>
      <c r="AJ1128" s="69"/>
      <c r="AK1128" s="69"/>
      <c r="AL1128" s="80"/>
      <c r="AM1128" s="80"/>
      <c r="AN1128" s="69"/>
      <c r="AO1128" s="69"/>
      <c r="AP1128" s="80"/>
      <c r="AQ1128" s="80"/>
      <c r="AR1128" s="69"/>
      <c r="AS1128" s="69"/>
      <c r="AT1128" s="80"/>
      <c r="AU1128" s="80"/>
      <c r="AV1128" s="69"/>
      <c r="AW1128" s="69"/>
      <c r="AX1128" s="80"/>
      <c r="AY1128" s="80"/>
      <c r="AZ1128" s="69"/>
      <c r="BA1128" s="69"/>
      <c r="BB1128" s="80"/>
      <c r="BC1128" s="80"/>
      <c r="BD1128" s="69"/>
      <c r="BE1128" s="69"/>
      <c r="BF1128" s="80"/>
      <c r="BG1128" s="80"/>
      <c r="BH1128" s="69"/>
      <c r="BI1128" s="69"/>
      <c r="BJ1128" s="80"/>
      <c r="BK1128" s="80"/>
      <c r="BL1128" s="69"/>
      <c r="BM1128" s="69"/>
      <c r="BN1128" s="80"/>
      <c r="BO1128" s="80"/>
      <c r="BP1128" s="69"/>
      <c r="BQ1128" s="69"/>
      <c r="BR1128" s="80"/>
      <c r="BS1128" s="80"/>
      <c r="BT1128" s="69"/>
      <c r="BU1128" s="69"/>
      <c r="BV1128" s="80"/>
      <c r="BW1128" s="80"/>
      <c r="BX1128" s="69"/>
      <c r="BY1128" s="69"/>
      <c r="BZ1128" s="80"/>
      <c r="CA1128" s="80"/>
      <c r="CB1128" s="69"/>
      <c r="CC1128" s="69"/>
      <c r="CD1128" s="80"/>
      <c r="CE1128" s="80"/>
      <c r="CF1128" s="69"/>
      <c r="CG1128" s="69"/>
      <c r="CH1128" s="69"/>
      <c r="CI1128" s="69"/>
      <c r="CJ1128" s="69"/>
      <c r="CK1128" s="69"/>
      <c r="CL1128" s="68"/>
      <c r="CM1128" s="67"/>
      <c r="CN1128" s="67"/>
      <c r="CO1128" s="68"/>
      <c r="CP1128" s="68"/>
      <c r="CQ1128" s="67"/>
      <c r="CR1128" s="67"/>
      <c r="CS1128" s="69"/>
      <c r="CT1128" s="81"/>
      <c r="CU1128" s="69"/>
      <c r="CV1128" s="69"/>
      <c r="CW1128" s="69"/>
      <c r="CX1128" s="69"/>
      <c r="CY1128" s="69"/>
      <c r="CZ1128" s="69"/>
      <c r="DA1128" s="69"/>
    </row>
    <row r="1129" spans="2:105">
      <c r="B1129" s="67"/>
      <c r="C1129" s="67"/>
      <c r="D1129" s="67"/>
      <c r="E1129" s="69"/>
      <c r="F1129" s="68"/>
      <c r="G1129" s="67"/>
      <c r="H1129" s="69"/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80"/>
      <c r="T1129" s="80"/>
      <c r="U1129" s="80"/>
      <c r="V1129" s="80"/>
      <c r="W1129" s="80"/>
      <c r="X1129" s="80"/>
      <c r="Y1129" s="80"/>
      <c r="Z1129" s="80"/>
      <c r="AA1129" s="80"/>
      <c r="AB1129" s="80"/>
      <c r="AC1129" s="80"/>
      <c r="AD1129" s="80"/>
      <c r="AE1129" s="69"/>
      <c r="AF1129" s="69"/>
      <c r="AG1129" s="69"/>
      <c r="AH1129" s="80"/>
      <c r="AI1129" s="80"/>
      <c r="AJ1129" s="69"/>
      <c r="AK1129" s="69"/>
      <c r="AL1129" s="80"/>
      <c r="AM1129" s="80"/>
      <c r="AN1129" s="69"/>
      <c r="AO1129" s="69"/>
      <c r="AP1129" s="80"/>
      <c r="AQ1129" s="80"/>
      <c r="AR1129" s="69"/>
      <c r="AS1129" s="69"/>
      <c r="AT1129" s="80"/>
      <c r="AU1129" s="80"/>
      <c r="AV1129" s="69"/>
      <c r="AW1129" s="69"/>
      <c r="AX1129" s="80"/>
      <c r="AY1129" s="80"/>
      <c r="AZ1129" s="69"/>
      <c r="BA1129" s="69"/>
      <c r="BB1129" s="80"/>
      <c r="BC1129" s="80"/>
      <c r="BD1129" s="69"/>
      <c r="BE1129" s="69"/>
      <c r="BF1129" s="80"/>
      <c r="BG1129" s="80"/>
      <c r="BH1129" s="69"/>
      <c r="BI1129" s="69"/>
      <c r="BJ1129" s="80"/>
      <c r="BK1129" s="80"/>
      <c r="BL1129" s="69"/>
      <c r="BM1129" s="69"/>
      <c r="BN1129" s="80"/>
      <c r="BO1129" s="80"/>
      <c r="BP1129" s="69"/>
      <c r="BQ1129" s="69"/>
      <c r="BR1129" s="80"/>
      <c r="BS1129" s="80"/>
      <c r="BT1129" s="69"/>
      <c r="BU1129" s="69"/>
      <c r="BV1129" s="80"/>
      <c r="BW1129" s="80"/>
      <c r="BX1129" s="69"/>
      <c r="BY1129" s="69"/>
      <c r="BZ1129" s="80"/>
      <c r="CA1129" s="80"/>
      <c r="CB1129" s="69"/>
      <c r="CC1129" s="69"/>
      <c r="CD1129" s="80"/>
      <c r="CE1129" s="80"/>
      <c r="CF1129" s="69"/>
      <c r="CG1129" s="69"/>
      <c r="CH1129" s="69"/>
      <c r="CI1129" s="69"/>
      <c r="CJ1129" s="69"/>
      <c r="CK1129" s="69"/>
      <c r="CL1129" s="68"/>
      <c r="CM1129" s="67"/>
      <c r="CN1129" s="67"/>
      <c r="CO1129" s="68"/>
      <c r="CP1129" s="68"/>
      <c r="CQ1129" s="67"/>
      <c r="CR1129" s="67"/>
      <c r="CS1129" s="69"/>
      <c r="CT1129" s="81"/>
      <c r="CU1129" s="69"/>
      <c r="CV1129" s="69"/>
      <c r="CW1129" s="69"/>
      <c r="CX1129" s="69"/>
      <c r="CY1129" s="69"/>
      <c r="CZ1129" s="69"/>
      <c r="DA1129" s="69"/>
    </row>
    <row r="1130" spans="2:105">
      <c r="B1130" s="67"/>
      <c r="C1130" s="67"/>
      <c r="D1130" s="67"/>
      <c r="E1130" s="69"/>
      <c r="F1130" s="68"/>
      <c r="G1130" s="67"/>
      <c r="H1130" s="69"/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80"/>
      <c r="T1130" s="80"/>
      <c r="U1130" s="80"/>
      <c r="V1130" s="80"/>
      <c r="W1130" s="80"/>
      <c r="X1130" s="80"/>
      <c r="Y1130" s="80"/>
      <c r="Z1130" s="80"/>
      <c r="AA1130" s="80"/>
      <c r="AB1130" s="80"/>
      <c r="AC1130" s="80"/>
      <c r="AD1130" s="80"/>
      <c r="AE1130" s="69"/>
      <c r="AF1130" s="69"/>
      <c r="AG1130" s="69"/>
      <c r="AH1130" s="80"/>
      <c r="AI1130" s="80"/>
      <c r="AJ1130" s="69"/>
      <c r="AK1130" s="69"/>
      <c r="AL1130" s="80"/>
      <c r="AM1130" s="80"/>
      <c r="AN1130" s="69"/>
      <c r="AO1130" s="69"/>
      <c r="AP1130" s="80"/>
      <c r="AQ1130" s="80"/>
      <c r="AR1130" s="69"/>
      <c r="AS1130" s="69"/>
      <c r="AT1130" s="80"/>
      <c r="AU1130" s="80"/>
      <c r="AV1130" s="69"/>
      <c r="AW1130" s="69"/>
      <c r="AX1130" s="80"/>
      <c r="AY1130" s="80"/>
      <c r="AZ1130" s="69"/>
      <c r="BA1130" s="69"/>
      <c r="BB1130" s="80"/>
      <c r="BC1130" s="80"/>
      <c r="BD1130" s="69"/>
      <c r="BE1130" s="69"/>
      <c r="BF1130" s="80"/>
      <c r="BG1130" s="80"/>
      <c r="BH1130" s="69"/>
      <c r="BI1130" s="69"/>
      <c r="BJ1130" s="80"/>
      <c r="BK1130" s="80"/>
      <c r="BL1130" s="69"/>
      <c r="BM1130" s="69"/>
      <c r="BN1130" s="80"/>
      <c r="BO1130" s="80"/>
      <c r="BP1130" s="69"/>
      <c r="BQ1130" s="69"/>
      <c r="BR1130" s="80"/>
      <c r="BS1130" s="80"/>
      <c r="BT1130" s="69"/>
      <c r="BU1130" s="69"/>
      <c r="BV1130" s="80"/>
      <c r="BW1130" s="80"/>
      <c r="BX1130" s="69"/>
      <c r="BY1130" s="69"/>
      <c r="BZ1130" s="80"/>
      <c r="CA1130" s="80"/>
      <c r="CB1130" s="69"/>
      <c r="CC1130" s="69"/>
      <c r="CD1130" s="80"/>
      <c r="CE1130" s="80"/>
      <c r="CF1130" s="69"/>
      <c r="CG1130" s="69"/>
      <c r="CH1130" s="69"/>
      <c r="CI1130" s="69"/>
      <c r="CJ1130" s="69"/>
      <c r="CK1130" s="69"/>
      <c r="CL1130" s="68"/>
      <c r="CM1130" s="67"/>
      <c r="CN1130" s="67"/>
      <c r="CO1130" s="68"/>
      <c r="CP1130" s="68"/>
      <c r="CQ1130" s="67"/>
      <c r="CR1130" s="67"/>
      <c r="CS1130" s="69"/>
      <c r="CT1130" s="81"/>
      <c r="CU1130" s="69"/>
      <c r="CV1130" s="69"/>
      <c r="CW1130" s="69"/>
      <c r="CX1130" s="69"/>
      <c r="CY1130" s="69"/>
      <c r="CZ1130" s="69"/>
      <c r="DA1130" s="69"/>
    </row>
    <row r="1131" spans="2:105">
      <c r="B1131" s="67"/>
      <c r="C1131" s="67"/>
      <c r="D1131" s="67"/>
      <c r="E1131" s="69"/>
      <c r="F1131" s="68"/>
      <c r="G1131" s="67"/>
      <c r="H1131" s="69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80"/>
      <c r="T1131" s="80"/>
      <c r="U1131" s="80"/>
      <c r="V1131" s="80"/>
      <c r="W1131" s="80"/>
      <c r="X1131" s="80"/>
      <c r="Y1131" s="80"/>
      <c r="Z1131" s="80"/>
      <c r="AA1131" s="80"/>
      <c r="AB1131" s="80"/>
      <c r="AC1131" s="80"/>
      <c r="AD1131" s="80"/>
      <c r="AE1131" s="69"/>
      <c r="AF1131" s="69"/>
      <c r="AG1131" s="69"/>
      <c r="AH1131" s="80"/>
      <c r="AI1131" s="80"/>
      <c r="AJ1131" s="69"/>
      <c r="AK1131" s="69"/>
      <c r="AL1131" s="80"/>
      <c r="AM1131" s="80"/>
      <c r="AN1131" s="69"/>
      <c r="AO1131" s="69"/>
      <c r="AP1131" s="80"/>
      <c r="AQ1131" s="80"/>
      <c r="AR1131" s="69"/>
      <c r="AS1131" s="69"/>
      <c r="AT1131" s="80"/>
      <c r="AU1131" s="80"/>
      <c r="AV1131" s="69"/>
      <c r="AW1131" s="69"/>
      <c r="AX1131" s="80"/>
      <c r="AY1131" s="80"/>
      <c r="AZ1131" s="69"/>
      <c r="BA1131" s="69"/>
      <c r="BB1131" s="80"/>
      <c r="BC1131" s="80"/>
      <c r="BD1131" s="69"/>
      <c r="BE1131" s="69"/>
      <c r="BF1131" s="80"/>
      <c r="BG1131" s="80"/>
      <c r="BH1131" s="69"/>
      <c r="BI1131" s="69"/>
      <c r="BJ1131" s="80"/>
      <c r="BK1131" s="80"/>
      <c r="BL1131" s="69"/>
      <c r="BM1131" s="69"/>
      <c r="BN1131" s="80"/>
      <c r="BO1131" s="80"/>
      <c r="BP1131" s="69"/>
      <c r="BQ1131" s="69"/>
      <c r="BR1131" s="80"/>
      <c r="BS1131" s="80"/>
      <c r="BT1131" s="69"/>
      <c r="BU1131" s="69"/>
      <c r="BV1131" s="80"/>
      <c r="BW1131" s="80"/>
      <c r="BX1131" s="69"/>
      <c r="BY1131" s="69"/>
      <c r="BZ1131" s="80"/>
      <c r="CA1131" s="80"/>
      <c r="CB1131" s="69"/>
      <c r="CC1131" s="69"/>
      <c r="CD1131" s="80"/>
      <c r="CE1131" s="80"/>
      <c r="CF1131" s="69"/>
      <c r="CG1131" s="69"/>
      <c r="CH1131" s="69"/>
      <c r="CI1131" s="69"/>
      <c r="CJ1131" s="69"/>
      <c r="CK1131" s="69"/>
      <c r="CL1131" s="68"/>
      <c r="CM1131" s="67"/>
      <c r="CN1131" s="67"/>
      <c r="CO1131" s="68"/>
      <c r="CP1131" s="68"/>
      <c r="CQ1131" s="67"/>
      <c r="CR1131" s="67"/>
      <c r="CS1131" s="69"/>
      <c r="CT1131" s="81"/>
      <c r="CU1131" s="69"/>
      <c r="CV1131" s="69"/>
      <c r="CW1131" s="69"/>
      <c r="CX1131" s="69"/>
      <c r="CY1131" s="69"/>
      <c r="CZ1131" s="69"/>
      <c r="DA1131" s="69"/>
    </row>
    <row r="1132" spans="2:105">
      <c r="B1132" s="67"/>
      <c r="C1132" s="67"/>
      <c r="D1132" s="67"/>
      <c r="E1132" s="69"/>
      <c r="F1132" s="68"/>
      <c r="G1132" s="67"/>
      <c r="H1132" s="69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80"/>
      <c r="T1132" s="80"/>
      <c r="U1132" s="80"/>
      <c r="V1132" s="80"/>
      <c r="W1132" s="80"/>
      <c r="X1132" s="80"/>
      <c r="Y1132" s="80"/>
      <c r="Z1132" s="80"/>
      <c r="AA1132" s="80"/>
      <c r="AB1132" s="80"/>
      <c r="AC1132" s="80"/>
      <c r="AD1132" s="80"/>
      <c r="AE1132" s="69"/>
      <c r="AF1132" s="69"/>
      <c r="AG1132" s="69"/>
      <c r="AH1132" s="80"/>
      <c r="AI1132" s="80"/>
      <c r="AJ1132" s="69"/>
      <c r="AK1132" s="69"/>
      <c r="AL1132" s="80"/>
      <c r="AM1132" s="80"/>
      <c r="AN1132" s="69"/>
      <c r="AO1132" s="69"/>
      <c r="AP1132" s="80"/>
      <c r="AQ1132" s="80"/>
      <c r="AR1132" s="69"/>
      <c r="AS1132" s="69"/>
      <c r="AT1132" s="80"/>
      <c r="AU1132" s="80"/>
      <c r="AV1132" s="69"/>
      <c r="AW1132" s="69"/>
      <c r="AX1132" s="80"/>
      <c r="AY1132" s="80"/>
      <c r="AZ1132" s="69"/>
      <c r="BA1132" s="69"/>
      <c r="BB1132" s="80"/>
      <c r="BC1132" s="80"/>
      <c r="BD1132" s="69"/>
      <c r="BE1132" s="69"/>
      <c r="BF1132" s="80"/>
      <c r="BG1132" s="80"/>
      <c r="BH1132" s="69"/>
      <c r="BI1132" s="69"/>
      <c r="BJ1132" s="80"/>
      <c r="BK1132" s="80"/>
      <c r="BL1132" s="69"/>
      <c r="BM1132" s="69"/>
      <c r="BN1132" s="80"/>
      <c r="BO1132" s="80"/>
      <c r="BP1132" s="69"/>
      <c r="BQ1132" s="69"/>
      <c r="BR1132" s="80"/>
      <c r="BS1132" s="80"/>
      <c r="BT1132" s="69"/>
      <c r="BU1132" s="69"/>
      <c r="BV1132" s="80"/>
      <c r="BW1132" s="80"/>
      <c r="BX1132" s="69"/>
      <c r="BY1132" s="69"/>
      <c r="BZ1132" s="80"/>
      <c r="CA1132" s="80"/>
      <c r="CB1132" s="69"/>
      <c r="CC1132" s="69"/>
      <c r="CD1132" s="80"/>
      <c r="CE1132" s="80"/>
      <c r="CF1132" s="69"/>
      <c r="CG1132" s="69"/>
      <c r="CH1132" s="69"/>
      <c r="CI1132" s="69"/>
      <c r="CJ1132" s="69"/>
      <c r="CK1132" s="69"/>
      <c r="CL1132" s="68"/>
      <c r="CM1132" s="67"/>
      <c r="CN1132" s="67"/>
      <c r="CO1132" s="68"/>
      <c r="CP1132" s="68"/>
      <c r="CQ1132" s="67"/>
      <c r="CR1132" s="67"/>
      <c r="CS1132" s="69"/>
      <c r="CT1132" s="81"/>
      <c r="CU1132" s="69"/>
      <c r="CV1132" s="69"/>
      <c r="CW1132" s="69"/>
      <c r="CX1132" s="69"/>
      <c r="CY1132" s="69"/>
      <c r="CZ1132" s="69"/>
      <c r="DA1132" s="69"/>
    </row>
    <row r="1133" spans="2:105">
      <c r="B1133" s="67"/>
      <c r="C1133" s="67"/>
      <c r="D1133" s="67"/>
      <c r="E1133" s="69"/>
      <c r="F1133" s="68"/>
      <c r="G1133" s="67"/>
      <c r="H1133" s="69"/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80"/>
      <c r="T1133" s="80"/>
      <c r="U1133" s="80"/>
      <c r="V1133" s="80"/>
      <c r="W1133" s="80"/>
      <c r="X1133" s="80"/>
      <c r="Y1133" s="80"/>
      <c r="Z1133" s="80"/>
      <c r="AA1133" s="80"/>
      <c r="AB1133" s="80"/>
      <c r="AC1133" s="80"/>
      <c r="AD1133" s="80"/>
      <c r="AE1133" s="69"/>
      <c r="AF1133" s="69"/>
      <c r="AG1133" s="69"/>
      <c r="AH1133" s="80"/>
      <c r="AI1133" s="80"/>
      <c r="AJ1133" s="69"/>
      <c r="AK1133" s="69"/>
      <c r="AL1133" s="80"/>
      <c r="AM1133" s="80"/>
      <c r="AN1133" s="69"/>
      <c r="AO1133" s="69"/>
      <c r="AP1133" s="80"/>
      <c r="AQ1133" s="80"/>
      <c r="AR1133" s="69"/>
      <c r="AS1133" s="69"/>
      <c r="AT1133" s="80"/>
      <c r="AU1133" s="80"/>
      <c r="AV1133" s="69"/>
      <c r="AW1133" s="69"/>
      <c r="AX1133" s="80"/>
      <c r="AY1133" s="80"/>
      <c r="AZ1133" s="69"/>
      <c r="BA1133" s="69"/>
      <c r="BB1133" s="80"/>
      <c r="BC1133" s="80"/>
      <c r="BD1133" s="69"/>
      <c r="BE1133" s="69"/>
      <c r="BF1133" s="80"/>
      <c r="BG1133" s="80"/>
      <c r="BH1133" s="69"/>
      <c r="BI1133" s="69"/>
      <c r="BJ1133" s="80"/>
      <c r="BK1133" s="80"/>
      <c r="BL1133" s="69"/>
      <c r="BM1133" s="69"/>
      <c r="BN1133" s="80"/>
      <c r="BO1133" s="80"/>
      <c r="BP1133" s="69"/>
      <c r="BQ1133" s="69"/>
      <c r="BR1133" s="80"/>
      <c r="BS1133" s="80"/>
      <c r="BT1133" s="69"/>
      <c r="BU1133" s="69"/>
      <c r="BV1133" s="80"/>
      <c r="BW1133" s="80"/>
      <c r="BX1133" s="69"/>
      <c r="BY1133" s="69"/>
      <c r="BZ1133" s="80"/>
      <c r="CA1133" s="80"/>
      <c r="CB1133" s="69"/>
      <c r="CC1133" s="69"/>
      <c r="CD1133" s="80"/>
      <c r="CE1133" s="80"/>
      <c r="CF1133" s="69"/>
      <c r="CG1133" s="69"/>
      <c r="CH1133" s="69"/>
      <c r="CI1133" s="69"/>
      <c r="CJ1133" s="69"/>
      <c r="CK1133" s="69"/>
      <c r="CL1133" s="68"/>
      <c r="CM1133" s="67"/>
      <c r="CN1133" s="67"/>
      <c r="CO1133" s="68"/>
      <c r="CP1133" s="68"/>
      <c r="CQ1133" s="67"/>
      <c r="CR1133" s="67"/>
      <c r="CS1133" s="69"/>
      <c r="CT1133" s="81"/>
      <c r="CU1133" s="69"/>
      <c r="CV1133" s="69"/>
      <c r="CW1133" s="69"/>
      <c r="CX1133" s="69"/>
      <c r="CY1133" s="69"/>
      <c r="CZ1133" s="69"/>
      <c r="DA1133" s="69"/>
    </row>
    <row r="1134" spans="2:105">
      <c r="B1134" s="67"/>
      <c r="C1134" s="67"/>
      <c r="D1134" s="67"/>
      <c r="E1134" s="69"/>
      <c r="F1134" s="68"/>
      <c r="G1134" s="67"/>
      <c r="H1134" s="69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80"/>
      <c r="T1134" s="80"/>
      <c r="U1134" s="80"/>
      <c r="V1134" s="80"/>
      <c r="W1134" s="80"/>
      <c r="X1134" s="80"/>
      <c r="Y1134" s="80"/>
      <c r="Z1134" s="80"/>
      <c r="AA1134" s="80"/>
      <c r="AB1134" s="80"/>
      <c r="AC1134" s="80"/>
      <c r="AD1134" s="80"/>
      <c r="AE1134" s="69"/>
      <c r="AF1134" s="69"/>
      <c r="AG1134" s="69"/>
      <c r="AH1134" s="80"/>
      <c r="AI1134" s="80"/>
      <c r="AJ1134" s="69"/>
      <c r="AK1134" s="69"/>
      <c r="AL1134" s="80"/>
      <c r="AM1134" s="80"/>
      <c r="AN1134" s="69"/>
      <c r="AO1134" s="69"/>
      <c r="AP1134" s="80"/>
      <c r="AQ1134" s="80"/>
      <c r="AR1134" s="69"/>
      <c r="AS1134" s="69"/>
      <c r="AT1134" s="80"/>
      <c r="AU1134" s="80"/>
      <c r="AV1134" s="69"/>
      <c r="AW1134" s="69"/>
      <c r="AX1134" s="80"/>
      <c r="AY1134" s="80"/>
      <c r="AZ1134" s="69"/>
      <c r="BA1134" s="69"/>
      <c r="BB1134" s="80"/>
      <c r="BC1134" s="80"/>
      <c r="BD1134" s="69"/>
      <c r="BE1134" s="69"/>
      <c r="BF1134" s="80"/>
      <c r="BG1134" s="80"/>
      <c r="BH1134" s="69"/>
      <c r="BI1134" s="69"/>
      <c r="BJ1134" s="80"/>
      <c r="BK1134" s="80"/>
      <c r="BL1134" s="69"/>
      <c r="BM1134" s="69"/>
      <c r="BN1134" s="80"/>
      <c r="BO1134" s="80"/>
      <c r="BP1134" s="69"/>
      <c r="BQ1134" s="69"/>
      <c r="BR1134" s="80"/>
      <c r="BS1134" s="80"/>
      <c r="BT1134" s="69"/>
      <c r="BU1134" s="69"/>
      <c r="BV1134" s="80"/>
      <c r="BW1134" s="80"/>
      <c r="BX1134" s="69"/>
      <c r="BY1134" s="69"/>
      <c r="BZ1134" s="80"/>
      <c r="CA1134" s="80"/>
      <c r="CB1134" s="69"/>
      <c r="CC1134" s="69"/>
      <c r="CD1134" s="80"/>
      <c r="CE1134" s="80"/>
      <c r="CF1134" s="69"/>
      <c r="CG1134" s="69"/>
      <c r="CH1134" s="69"/>
      <c r="CI1134" s="69"/>
      <c r="CJ1134" s="69"/>
      <c r="CK1134" s="69"/>
      <c r="CL1134" s="68"/>
      <c r="CM1134" s="67"/>
      <c r="CN1134" s="67"/>
      <c r="CO1134" s="68"/>
      <c r="CP1134" s="68"/>
      <c r="CQ1134" s="67"/>
      <c r="CR1134" s="67"/>
      <c r="CS1134" s="69"/>
      <c r="CT1134" s="81"/>
      <c r="CU1134" s="69"/>
      <c r="CV1134" s="69"/>
      <c r="CW1134" s="69"/>
      <c r="CX1134" s="69"/>
      <c r="CY1134" s="69"/>
      <c r="CZ1134" s="69"/>
      <c r="DA1134" s="69"/>
    </row>
    <row r="1135" spans="2:105">
      <c r="B1135" s="67"/>
      <c r="C1135" s="67"/>
      <c r="D1135" s="67"/>
      <c r="E1135" s="69"/>
      <c r="F1135" s="68"/>
      <c r="G1135" s="67"/>
      <c r="H1135" s="69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80"/>
      <c r="T1135" s="80"/>
      <c r="U1135" s="80"/>
      <c r="V1135" s="80"/>
      <c r="W1135" s="80"/>
      <c r="X1135" s="80"/>
      <c r="Y1135" s="80"/>
      <c r="Z1135" s="80"/>
      <c r="AA1135" s="80"/>
      <c r="AB1135" s="80"/>
      <c r="AC1135" s="80"/>
      <c r="AD1135" s="80"/>
      <c r="AE1135" s="69"/>
      <c r="AF1135" s="69"/>
      <c r="AG1135" s="69"/>
      <c r="AH1135" s="80"/>
      <c r="AI1135" s="80"/>
      <c r="AJ1135" s="69"/>
      <c r="AK1135" s="69"/>
      <c r="AL1135" s="80"/>
      <c r="AM1135" s="80"/>
      <c r="AN1135" s="69"/>
      <c r="AO1135" s="69"/>
      <c r="AP1135" s="80"/>
      <c r="AQ1135" s="80"/>
      <c r="AR1135" s="69"/>
      <c r="AS1135" s="69"/>
      <c r="AT1135" s="80"/>
      <c r="AU1135" s="80"/>
      <c r="AV1135" s="69"/>
      <c r="AW1135" s="69"/>
      <c r="AX1135" s="80"/>
      <c r="AY1135" s="80"/>
      <c r="AZ1135" s="69"/>
      <c r="BA1135" s="69"/>
      <c r="BB1135" s="80"/>
      <c r="BC1135" s="80"/>
      <c r="BD1135" s="69"/>
      <c r="BE1135" s="69"/>
      <c r="BF1135" s="80"/>
      <c r="BG1135" s="80"/>
      <c r="BH1135" s="69"/>
      <c r="BI1135" s="69"/>
      <c r="BJ1135" s="80"/>
      <c r="BK1135" s="80"/>
      <c r="BL1135" s="69"/>
      <c r="BM1135" s="69"/>
      <c r="BN1135" s="80"/>
      <c r="BO1135" s="80"/>
      <c r="BP1135" s="69"/>
      <c r="BQ1135" s="69"/>
      <c r="BR1135" s="80"/>
      <c r="BS1135" s="80"/>
      <c r="BT1135" s="69"/>
      <c r="BU1135" s="69"/>
      <c r="BV1135" s="80"/>
      <c r="BW1135" s="80"/>
      <c r="BX1135" s="69"/>
      <c r="BY1135" s="69"/>
      <c r="BZ1135" s="80"/>
      <c r="CA1135" s="80"/>
      <c r="CB1135" s="69"/>
      <c r="CC1135" s="69"/>
      <c r="CD1135" s="80"/>
      <c r="CE1135" s="80"/>
      <c r="CF1135" s="69"/>
      <c r="CG1135" s="69"/>
      <c r="CH1135" s="69"/>
      <c r="CI1135" s="69"/>
      <c r="CJ1135" s="69"/>
      <c r="CK1135" s="69"/>
      <c r="CL1135" s="68"/>
      <c r="CM1135" s="67"/>
      <c r="CN1135" s="67"/>
      <c r="CO1135" s="68"/>
      <c r="CP1135" s="68"/>
      <c r="CQ1135" s="67"/>
      <c r="CR1135" s="67"/>
      <c r="CS1135" s="69"/>
      <c r="CT1135" s="81"/>
      <c r="CU1135" s="69"/>
      <c r="CV1135" s="69"/>
      <c r="CW1135" s="69"/>
      <c r="CX1135" s="69"/>
      <c r="CY1135" s="69"/>
      <c r="CZ1135" s="69"/>
      <c r="DA1135" s="69"/>
    </row>
    <row r="1136" spans="2:105">
      <c r="B1136" s="67"/>
      <c r="C1136" s="67"/>
      <c r="D1136" s="67"/>
      <c r="E1136" s="69"/>
      <c r="F1136" s="68"/>
      <c r="G1136" s="67"/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80"/>
      <c r="T1136" s="80"/>
      <c r="U1136" s="80"/>
      <c r="V1136" s="80"/>
      <c r="W1136" s="80"/>
      <c r="X1136" s="80"/>
      <c r="Y1136" s="80"/>
      <c r="Z1136" s="80"/>
      <c r="AA1136" s="80"/>
      <c r="AB1136" s="80"/>
      <c r="AC1136" s="80"/>
      <c r="AD1136" s="80"/>
      <c r="AE1136" s="69"/>
      <c r="AF1136" s="69"/>
      <c r="AG1136" s="69"/>
      <c r="AH1136" s="80"/>
      <c r="AI1136" s="80"/>
      <c r="AJ1136" s="69"/>
      <c r="AK1136" s="69"/>
      <c r="AL1136" s="80"/>
      <c r="AM1136" s="80"/>
      <c r="AN1136" s="69"/>
      <c r="AO1136" s="69"/>
      <c r="AP1136" s="80"/>
      <c r="AQ1136" s="80"/>
      <c r="AR1136" s="69"/>
      <c r="AS1136" s="69"/>
      <c r="AT1136" s="80"/>
      <c r="AU1136" s="80"/>
      <c r="AV1136" s="69"/>
      <c r="AW1136" s="69"/>
      <c r="AX1136" s="80"/>
      <c r="AY1136" s="80"/>
      <c r="AZ1136" s="69"/>
      <c r="BA1136" s="69"/>
      <c r="BB1136" s="80"/>
      <c r="BC1136" s="80"/>
      <c r="BD1136" s="69"/>
      <c r="BE1136" s="69"/>
      <c r="BF1136" s="80"/>
      <c r="BG1136" s="80"/>
      <c r="BH1136" s="69"/>
      <c r="BI1136" s="69"/>
      <c r="BJ1136" s="80"/>
      <c r="BK1136" s="80"/>
      <c r="BL1136" s="69"/>
      <c r="BM1136" s="69"/>
      <c r="BN1136" s="80"/>
      <c r="BO1136" s="80"/>
      <c r="BP1136" s="69"/>
      <c r="BQ1136" s="69"/>
      <c r="BR1136" s="80"/>
      <c r="BS1136" s="80"/>
      <c r="BT1136" s="69"/>
      <c r="BU1136" s="69"/>
      <c r="BV1136" s="80"/>
      <c r="BW1136" s="80"/>
      <c r="BX1136" s="69"/>
      <c r="BY1136" s="69"/>
      <c r="BZ1136" s="80"/>
      <c r="CA1136" s="80"/>
      <c r="CB1136" s="69"/>
      <c r="CC1136" s="69"/>
      <c r="CD1136" s="80"/>
      <c r="CE1136" s="80"/>
      <c r="CF1136" s="69"/>
      <c r="CG1136" s="69"/>
      <c r="CH1136" s="69"/>
      <c r="CI1136" s="69"/>
      <c r="CJ1136" s="69"/>
      <c r="CK1136" s="69"/>
      <c r="CL1136" s="68"/>
      <c r="CM1136" s="67"/>
      <c r="CN1136" s="67"/>
      <c r="CO1136" s="68"/>
      <c r="CP1136" s="68"/>
      <c r="CQ1136" s="67"/>
      <c r="CR1136" s="67"/>
      <c r="CS1136" s="69"/>
      <c r="CT1136" s="81"/>
      <c r="CU1136" s="69"/>
      <c r="CV1136" s="69"/>
      <c r="CW1136" s="69"/>
      <c r="CX1136" s="69"/>
      <c r="CY1136" s="69"/>
      <c r="CZ1136" s="69"/>
      <c r="DA1136" s="69"/>
    </row>
    <row r="1137" spans="2:105">
      <c r="B1137" s="67"/>
      <c r="C1137" s="67"/>
      <c r="D1137" s="67"/>
      <c r="E1137" s="69"/>
      <c r="F1137" s="68"/>
      <c r="G1137" s="67"/>
      <c r="H1137" s="69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80"/>
      <c r="T1137" s="80"/>
      <c r="U1137" s="80"/>
      <c r="V1137" s="80"/>
      <c r="W1137" s="80"/>
      <c r="X1137" s="80"/>
      <c r="Y1137" s="80"/>
      <c r="Z1137" s="80"/>
      <c r="AA1137" s="80"/>
      <c r="AB1137" s="80"/>
      <c r="AC1137" s="80"/>
      <c r="AD1137" s="80"/>
      <c r="AE1137" s="69"/>
      <c r="AF1137" s="69"/>
      <c r="AG1137" s="69"/>
      <c r="AH1137" s="80"/>
      <c r="AI1137" s="80"/>
      <c r="AJ1137" s="69"/>
      <c r="AK1137" s="69"/>
      <c r="AL1137" s="80"/>
      <c r="AM1137" s="80"/>
      <c r="AN1137" s="69"/>
      <c r="AO1137" s="69"/>
      <c r="AP1137" s="80"/>
      <c r="AQ1137" s="80"/>
      <c r="AR1137" s="69"/>
      <c r="AS1137" s="69"/>
      <c r="AT1137" s="80"/>
      <c r="AU1137" s="80"/>
      <c r="AV1137" s="69"/>
      <c r="AW1137" s="69"/>
      <c r="AX1137" s="80"/>
      <c r="AY1137" s="80"/>
      <c r="AZ1137" s="69"/>
      <c r="BA1137" s="69"/>
      <c r="BB1137" s="80"/>
      <c r="BC1137" s="80"/>
      <c r="BD1137" s="69"/>
      <c r="BE1137" s="69"/>
      <c r="BF1137" s="80"/>
      <c r="BG1137" s="80"/>
      <c r="BH1137" s="69"/>
      <c r="BI1137" s="69"/>
      <c r="BJ1137" s="80"/>
      <c r="BK1137" s="80"/>
      <c r="BL1137" s="69"/>
      <c r="BM1137" s="69"/>
      <c r="BN1137" s="80"/>
      <c r="BO1137" s="80"/>
      <c r="BP1137" s="69"/>
      <c r="BQ1137" s="69"/>
      <c r="BR1137" s="80"/>
      <c r="BS1137" s="80"/>
      <c r="BT1137" s="69"/>
      <c r="BU1137" s="69"/>
      <c r="BV1137" s="80"/>
      <c r="BW1137" s="80"/>
      <c r="BX1137" s="69"/>
      <c r="BY1137" s="69"/>
      <c r="BZ1137" s="80"/>
      <c r="CA1137" s="80"/>
      <c r="CB1137" s="69"/>
      <c r="CC1137" s="69"/>
      <c r="CD1137" s="80"/>
      <c r="CE1137" s="80"/>
      <c r="CF1137" s="69"/>
      <c r="CG1137" s="69"/>
      <c r="CH1137" s="69"/>
      <c r="CI1137" s="69"/>
      <c r="CJ1137" s="69"/>
      <c r="CK1137" s="69"/>
      <c r="CL1137" s="68"/>
      <c r="CM1137" s="67"/>
      <c r="CN1137" s="67"/>
      <c r="CO1137" s="68"/>
      <c r="CP1137" s="68"/>
      <c r="CQ1137" s="67"/>
      <c r="CR1137" s="67"/>
      <c r="CS1137" s="69"/>
      <c r="CT1137" s="81"/>
      <c r="CU1137" s="69"/>
      <c r="CV1137" s="69"/>
      <c r="CW1137" s="69"/>
      <c r="CX1137" s="69"/>
      <c r="CY1137" s="69"/>
      <c r="CZ1137" s="69"/>
      <c r="DA1137" s="69"/>
    </row>
    <row r="1138" spans="2:105">
      <c r="B1138" s="67"/>
      <c r="C1138" s="67"/>
      <c r="D1138" s="67"/>
      <c r="E1138" s="69"/>
      <c r="F1138" s="68"/>
      <c r="G1138" s="67"/>
      <c r="H1138" s="69"/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80"/>
      <c r="T1138" s="80"/>
      <c r="U1138" s="80"/>
      <c r="V1138" s="80"/>
      <c r="W1138" s="80"/>
      <c r="X1138" s="80"/>
      <c r="Y1138" s="80"/>
      <c r="Z1138" s="80"/>
      <c r="AA1138" s="80"/>
      <c r="AB1138" s="80"/>
      <c r="AC1138" s="80"/>
      <c r="AD1138" s="80"/>
      <c r="AE1138" s="69"/>
      <c r="AF1138" s="69"/>
      <c r="AG1138" s="69"/>
      <c r="AH1138" s="80"/>
      <c r="AI1138" s="80"/>
      <c r="AJ1138" s="69"/>
      <c r="AK1138" s="69"/>
      <c r="AL1138" s="80"/>
      <c r="AM1138" s="80"/>
      <c r="AN1138" s="69"/>
      <c r="AO1138" s="69"/>
      <c r="AP1138" s="80"/>
      <c r="AQ1138" s="80"/>
      <c r="AR1138" s="69"/>
      <c r="AS1138" s="69"/>
      <c r="AT1138" s="80"/>
      <c r="AU1138" s="80"/>
      <c r="AV1138" s="69"/>
      <c r="AW1138" s="69"/>
      <c r="AX1138" s="80"/>
      <c r="AY1138" s="80"/>
      <c r="AZ1138" s="69"/>
      <c r="BA1138" s="69"/>
      <c r="BB1138" s="80"/>
      <c r="BC1138" s="80"/>
      <c r="BD1138" s="69"/>
      <c r="BE1138" s="69"/>
      <c r="BF1138" s="80"/>
      <c r="BG1138" s="80"/>
      <c r="BH1138" s="69"/>
      <c r="BI1138" s="69"/>
      <c r="BJ1138" s="80"/>
      <c r="BK1138" s="80"/>
      <c r="BL1138" s="69"/>
      <c r="BM1138" s="69"/>
      <c r="BN1138" s="80"/>
      <c r="BO1138" s="80"/>
      <c r="BP1138" s="69"/>
      <c r="BQ1138" s="69"/>
      <c r="BR1138" s="80"/>
      <c r="BS1138" s="80"/>
      <c r="BT1138" s="69"/>
      <c r="BU1138" s="69"/>
      <c r="BV1138" s="80"/>
      <c r="BW1138" s="80"/>
      <c r="BX1138" s="69"/>
      <c r="BY1138" s="69"/>
      <c r="BZ1138" s="80"/>
      <c r="CA1138" s="80"/>
      <c r="CB1138" s="69"/>
      <c r="CC1138" s="69"/>
      <c r="CD1138" s="80"/>
      <c r="CE1138" s="80"/>
      <c r="CF1138" s="69"/>
      <c r="CG1138" s="69"/>
      <c r="CH1138" s="69"/>
      <c r="CI1138" s="69"/>
      <c r="CJ1138" s="69"/>
      <c r="CK1138" s="69"/>
      <c r="CL1138" s="68"/>
      <c r="CM1138" s="67"/>
      <c r="CN1138" s="67"/>
      <c r="CO1138" s="68"/>
      <c r="CP1138" s="68"/>
      <c r="CQ1138" s="67"/>
      <c r="CR1138" s="67"/>
      <c r="CS1138" s="69"/>
      <c r="CT1138" s="81"/>
      <c r="CU1138" s="69"/>
      <c r="CV1138" s="69"/>
      <c r="CW1138" s="69"/>
      <c r="CX1138" s="69"/>
      <c r="CY1138" s="69"/>
      <c r="CZ1138" s="69"/>
      <c r="DA1138" s="69"/>
    </row>
    <row r="1139" spans="2:105">
      <c r="B1139" s="67"/>
      <c r="C1139" s="67"/>
      <c r="D1139" s="67"/>
      <c r="E1139" s="69"/>
      <c r="F1139" s="68"/>
      <c r="G1139" s="67"/>
      <c r="H1139" s="69"/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80"/>
      <c r="T1139" s="80"/>
      <c r="U1139" s="80"/>
      <c r="V1139" s="80"/>
      <c r="W1139" s="80"/>
      <c r="X1139" s="80"/>
      <c r="Y1139" s="80"/>
      <c r="Z1139" s="80"/>
      <c r="AA1139" s="80"/>
      <c r="AB1139" s="80"/>
      <c r="AC1139" s="80"/>
      <c r="AD1139" s="80"/>
      <c r="AE1139" s="69"/>
      <c r="AF1139" s="69"/>
      <c r="AG1139" s="69"/>
      <c r="AH1139" s="80"/>
      <c r="AI1139" s="80"/>
      <c r="AJ1139" s="69"/>
      <c r="AK1139" s="69"/>
      <c r="AL1139" s="80"/>
      <c r="AM1139" s="80"/>
      <c r="AN1139" s="69"/>
      <c r="AO1139" s="69"/>
      <c r="AP1139" s="80"/>
      <c r="AQ1139" s="80"/>
      <c r="AR1139" s="69"/>
      <c r="AS1139" s="69"/>
      <c r="AT1139" s="80"/>
      <c r="AU1139" s="80"/>
      <c r="AV1139" s="69"/>
      <c r="AW1139" s="69"/>
      <c r="AX1139" s="80"/>
      <c r="AY1139" s="80"/>
      <c r="AZ1139" s="69"/>
      <c r="BA1139" s="69"/>
      <c r="BB1139" s="80"/>
      <c r="BC1139" s="80"/>
      <c r="BD1139" s="69"/>
      <c r="BE1139" s="69"/>
      <c r="BF1139" s="80"/>
      <c r="BG1139" s="80"/>
      <c r="BH1139" s="69"/>
      <c r="BI1139" s="69"/>
      <c r="BJ1139" s="80"/>
      <c r="BK1139" s="80"/>
      <c r="BL1139" s="69"/>
      <c r="BM1139" s="69"/>
      <c r="BN1139" s="80"/>
      <c r="BO1139" s="80"/>
      <c r="BP1139" s="69"/>
      <c r="BQ1139" s="69"/>
      <c r="BR1139" s="80"/>
      <c r="BS1139" s="80"/>
      <c r="BT1139" s="69"/>
      <c r="BU1139" s="69"/>
      <c r="BV1139" s="80"/>
      <c r="BW1139" s="80"/>
      <c r="BX1139" s="69"/>
      <c r="BY1139" s="69"/>
      <c r="BZ1139" s="80"/>
      <c r="CA1139" s="80"/>
      <c r="CB1139" s="69"/>
      <c r="CC1139" s="69"/>
      <c r="CD1139" s="80"/>
      <c r="CE1139" s="80"/>
      <c r="CF1139" s="69"/>
      <c r="CG1139" s="69"/>
      <c r="CH1139" s="69"/>
      <c r="CI1139" s="69"/>
      <c r="CJ1139" s="69"/>
      <c r="CK1139" s="69"/>
      <c r="CL1139" s="68"/>
      <c r="CM1139" s="67"/>
      <c r="CN1139" s="67"/>
      <c r="CO1139" s="68"/>
      <c r="CP1139" s="68"/>
      <c r="CQ1139" s="67"/>
      <c r="CR1139" s="67"/>
      <c r="CS1139" s="69"/>
      <c r="CT1139" s="81"/>
      <c r="CU1139" s="69"/>
      <c r="CV1139" s="69"/>
      <c r="CW1139" s="69"/>
      <c r="CX1139" s="69"/>
      <c r="CY1139" s="69"/>
      <c r="CZ1139" s="69"/>
      <c r="DA1139" s="69"/>
    </row>
    <row r="1140" spans="2:105">
      <c r="B1140" s="67"/>
      <c r="C1140" s="67"/>
      <c r="D1140" s="67"/>
      <c r="E1140" s="69"/>
      <c r="F1140" s="68"/>
      <c r="G1140" s="67"/>
      <c r="H1140" s="69"/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80"/>
      <c r="T1140" s="80"/>
      <c r="U1140" s="80"/>
      <c r="V1140" s="80"/>
      <c r="W1140" s="80"/>
      <c r="X1140" s="80"/>
      <c r="Y1140" s="80"/>
      <c r="Z1140" s="80"/>
      <c r="AA1140" s="80"/>
      <c r="AB1140" s="80"/>
      <c r="AC1140" s="80"/>
      <c r="AD1140" s="80"/>
      <c r="AE1140" s="69"/>
      <c r="AF1140" s="69"/>
      <c r="AG1140" s="69"/>
      <c r="AH1140" s="80"/>
      <c r="AI1140" s="80"/>
      <c r="AJ1140" s="69"/>
      <c r="AK1140" s="69"/>
      <c r="AL1140" s="80"/>
      <c r="AM1140" s="80"/>
      <c r="AN1140" s="69"/>
      <c r="AO1140" s="69"/>
      <c r="AP1140" s="80"/>
      <c r="AQ1140" s="80"/>
      <c r="AR1140" s="69"/>
      <c r="AS1140" s="69"/>
      <c r="AT1140" s="80"/>
      <c r="AU1140" s="80"/>
      <c r="AV1140" s="69"/>
      <c r="AW1140" s="69"/>
      <c r="AX1140" s="80"/>
      <c r="AY1140" s="80"/>
      <c r="AZ1140" s="69"/>
      <c r="BA1140" s="69"/>
      <c r="BB1140" s="80"/>
      <c r="BC1140" s="80"/>
      <c r="BD1140" s="69"/>
      <c r="BE1140" s="69"/>
      <c r="BF1140" s="80"/>
      <c r="BG1140" s="80"/>
      <c r="BH1140" s="69"/>
      <c r="BI1140" s="69"/>
      <c r="BJ1140" s="80"/>
      <c r="BK1140" s="80"/>
      <c r="BL1140" s="69"/>
      <c r="BM1140" s="69"/>
      <c r="BN1140" s="80"/>
      <c r="BO1140" s="80"/>
      <c r="BP1140" s="69"/>
      <c r="BQ1140" s="69"/>
      <c r="BR1140" s="80"/>
      <c r="BS1140" s="80"/>
      <c r="BT1140" s="69"/>
      <c r="BU1140" s="69"/>
      <c r="BV1140" s="80"/>
      <c r="BW1140" s="80"/>
      <c r="BX1140" s="69"/>
      <c r="BY1140" s="69"/>
      <c r="BZ1140" s="80"/>
      <c r="CA1140" s="80"/>
      <c r="CB1140" s="69"/>
      <c r="CC1140" s="69"/>
      <c r="CD1140" s="80"/>
      <c r="CE1140" s="80"/>
      <c r="CF1140" s="69"/>
      <c r="CG1140" s="69"/>
      <c r="CH1140" s="69"/>
      <c r="CI1140" s="69"/>
      <c r="CJ1140" s="69"/>
      <c r="CK1140" s="69"/>
      <c r="CL1140" s="68"/>
      <c r="CM1140" s="67"/>
      <c r="CN1140" s="67"/>
      <c r="CO1140" s="68"/>
      <c r="CP1140" s="68"/>
      <c r="CQ1140" s="67"/>
      <c r="CR1140" s="67"/>
      <c r="CS1140" s="69"/>
      <c r="CT1140" s="81"/>
      <c r="CU1140" s="69"/>
      <c r="CV1140" s="69"/>
      <c r="CW1140" s="69"/>
      <c r="CX1140" s="69"/>
      <c r="CY1140" s="69"/>
      <c r="CZ1140" s="69"/>
      <c r="DA1140" s="69"/>
    </row>
    <row r="1141" spans="2:105">
      <c r="B1141" s="67"/>
      <c r="C1141" s="67"/>
      <c r="D1141" s="67"/>
      <c r="E1141" s="69"/>
      <c r="F1141" s="68"/>
      <c r="G1141" s="67"/>
      <c r="H1141" s="69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80"/>
      <c r="T1141" s="80"/>
      <c r="U1141" s="80"/>
      <c r="V1141" s="80"/>
      <c r="W1141" s="80"/>
      <c r="X1141" s="80"/>
      <c r="Y1141" s="80"/>
      <c r="Z1141" s="80"/>
      <c r="AA1141" s="80"/>
      <c r="AB1141" s="80"/>
      <c r="AC1141" s="80"/>
      <c r="AD1141" s="80"/>
      <c r="AE1141" s="69"/>
      <c r="AF1141" s="69"/>
      <c r="AG1141" s="69"/>
      <c r="AH1141" s="80"/>
      <c r="AI1141" s="80"/>
      <c r="AJ1141" s="69"/>
      <c r="AK1141" s="69"/>
      <c r="AL1141" s="80"/>
      <c r="AM1141" s="80"/>
      <c r="AN1141" s="69"/>
      <c r="AO1141" s="69"/>
      <c r="AP1141" s="80"/>
      <c r="AQ1141" s="80"/>
      <c r="AR1141" s="69"/>
      <c r="AS1141" s="69"/>
      <c r="AT1141" s="80"/>
      <c r="AU1141" s="80"/>
      <c r="AV1141" s="69"/>
      <c r="AW1141" s="69"/>
      <c r="AX1141" s="80"/>
      <c r="AY1141" s="80"/>
      <c r="AZ1141" s="69"/>
      <c r="BA1141" s="69"/>
      <c r="BB1141" s="80"/>
      <c r="BC1141" s="80"/>
      <c r="BD1141" s="69"/>
      <c r="BE1141" s="69"/>
      <c r="BF1141" s="80"/>
      <c r="BG1141" s="80"/>
      <c r="BH1141" s="69"/>
      <c r="BI1141" s="69"/>
      <c r="BJ1141" s="80"/>
      <c r="BK1141" s="80"/>
      <c r="BL1141" s="69"/>
      <c r="BM1141" s="69"/>
      <c r="BN1141" s="80"/>
      <c r="BO1141" s="80"/>
      <c r="BP1141" s="69"/>
      <c r="BQ1141" s="69"/>
      <c r="BR1141" s="80"/>
      <c r="BS1141" s="80"/>
      <c r="BT1141" s="69"/>
      <c r="BU1141" s="69"/>
      <c r="BV1141" s="80"/>
      <c r="BW1141" s="80"/>
      <c r="BX1141" s="69"/>
      <c r="BY1141" s="69"/>
      <c r="BZ1141" s="80"/>
      <c r="CA1141" s="80"/>
      <c r="CB1141" s="69"/>
      <c r="CC1141" s="69"/>
      <c r="CD1141" s="80"/>
      <c r="CE1141" s="80"/>
      <c r="CF1141" s="69"/>
      <c r="CG1141" s="69"/>
      <c r="CH1141" s="69"/>
      <c r="CI1141" s="69"/>
      <c r="CJ1141" s="69"/>
      <c r="CK1141" s="69"/>
      <c r="CL1141" s="68"/>
      <c r="CM1141" s="67"/>
      <c r="CN1141" s="67"/>
      <c r="CO1141" s="68"/>
      <c r="CP1141" s="68"/>
      <c r="CQ1141" s="67"/>
      <c r="CR1141" s="67"/>
      <c r="CS1141" s="69"/>
      <c r="CT1141" s="81"/>
      <c r="CU1141" s="69"/>
      <c r="CV1141" s="69"/>
      <c r="CW1141" s="69"/>
      <c r="CX1141" s="69"/>
      <c r="CY1141" s="69"/>
      <c r="CZ1141" s="69"/>
      <c r="DA1141" s="69"/>
    </row>
    <row r="1142" spans="2:105">
      <c r="B1142" s="67"/>
      <c r="C1142" s="67"/>
      <c r="D1142" s="67"/>
      <c r="E1142" s="69"/>
      <c r="F1142" s="68"/>
      <c r="G1142" s="67"/>
      <c r="H1142" s="69"/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80"/>
      <c r="T1142" s="80"/>
      <c r="U1142" s="80"/>
      <c r="V1142" s="80"/>
      <c r="W1142" s="80"/>
      <c r="X1142" s="80"/>
      <c r="Y1142" s="80"/>
      <c r="Z1142" s="80"/>
      <c r="AA1142" s="80"/>
      <c r="AB1142" s="80"/>
      <c r="AC1142" s="80"/>
      <c r="AD1142" s="80"/>
      <c r="AE1142" s="69"/>
      <c r="AF1142" s="69"/>
      <c r="AG1142" s="69"/>
      <c r="AH1142" s="80"/>
      <c r="AI1142" s="80"/>
      <c r="AJ1142" s="69"/>
      <c r="AK1142" s="69"/>
      <c r="AL1142" s="80"/>
      <c r="AM1142" s="80"/>
      <c r="AN1142" s="69"/>
      <c r="AO1142" s="69"/>
      <c r="AP1142" s="80"/>
      <c r="AQ1142" s="80"/>
      <c r="AR1142" s="69"/>
      <c r="AS1142" s="69"/>
      <c r="AT1142" s="80"/>
      <c r="AU1142" s="80"/>
      <c r="AV1142" s="69"/>
      <c r="AW1142" s="69"/>
      <c r="AX1142" s="80"/>
      <c r="AY1142" s="80"/>
      <c r="AZ1142" s="69"/>
      <c r="BA1142" s="69"/>
      <c r="BB1142" s="80"/>
      <c r="BC1142" s="80"/>
      <c r="BD1142" s="69"/>
      <c r="BE1142" s="69"/>
      <c r="BF1142" s="80"/>
      <c r="BG1142" s="80"/>
      <c r="BH1142" s="69"/>
      <c r="BI1142" s="69"/>
      <c r="BJ1142" s="80"/>
      <c r="BK1142" s="80"/>
      <c r="BL1142" s="69"/>
      <c r="BM1142" s="69"/>
      <c r="BN1142" s="80"/>
      <c r="BO1142" s="80"/>
      <c r="BP1142" s="69"/>
      <c r="BQ1142" s="69"/>
      <c r="BR1142" s="80"/>
      <c r="BS1142" s="80"/>
      <c r="BT1142" s="69"/>
      <c r="BU1142" s="69"/>
      <c r="BV1142" s="80"/>
      <c r="BW1142" s="80"/>
      <c r="BX1142" s="69"/>
      <c r="BY1142" s="69"/>
      <c r="BZ1142" s="80"/>
      <c r="CA1142" s="80"/>
      <c r="CB1142" s="69"/>
      <c r="CC1142" s="69"/>
      <c r="CD1142" s="80"/>
      <c r="CE1142" s="80"/>
      <c r="CF1142" s="69"/>
      <c r="CG1142" s="69"/>
      <c r="CH1142" s="69"/>
      <c r="CI1142" s="69"/>
      <c r="CJ1142" s="69"/>
      <c r="CK1142" s="69"/>
      <c r="CL1142" s="68"/>
      <c r="CM1142" s="67"/>
      <c r="CN1142" s="67"/>
      <c r="CO1142" s="68"/>
      <c r="CP1142" s="68"/>
      <c r="CQ1142" s="67"/>
      <c r="CR1142" s="67"/>
      <c r="CS1142" s="69"/>
      <c r="CT1142" s="81"/>
      <c r="CU1142" s="69"/>
      <c r="CV1142" s="69"/>
      <c r="CW1142" s="69"/>
      <c r="CX1142" s="69"/>
      <c r="CY1142" s="69"/>
      <c r="CZ1142" s="69"/>
      <c r="DA1142" s="69"/>
    </row>
    <row r="1143" spans="2:105">
      <c r="B1143" s="67"/>
      <c r="C1143" s="67"/>
      <c r="D1143" s="67"/>
      <c r="E1143" s="69"/>
      <c r="F1143" s="68"/>
      <c r="G1143" s="67"/>
      <c r="H1143" s="69"/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80"/>
      <c r="T1143" s="80"/>
      <c r="U1143" s="80"/>
      <c r="V1143" s="80"/>
      <c r="W1143" s="80"/>
      <c r="X1143" s="80"/>
      <c r="Y1143" s="80"/>
      <c r="Z1143" s="80"/>
      <c r="AA1143" s="80"/>
      <c r="AB1143" s="80"/>
      <c r="AC1143" s="80"/>
      <c r="AD1143" s="80"/>
      <c r="AE1143" s="69"/>
      <c r="AF1143" s="69"/>
      <c r="AG1143" s="69"/>
      <c r="AH1143" s="80"/>
      <c r="AI1143" s="80"/>
      <c r="AJ1143" s="69"/>
      <c r="AK1143" s="69"/>
      <c r="AL1143" s="80"/>
      <c r="AM1143" s="80"/>
      <c r="AN1143" s="69"/>
      <c r="AO1143" s="69"/>
      <c r="AP1143" s="80"/>
      <c r="AQ1143" s="80"/>
      <c r="AR1143" s="69"/>
      <c r="AS1143" s="69"/>
      <c r="AT1143" s="80"/>
      <c r="AU1143" s="80"/>
      <c r="AV1143" s="69"/>
      <c r="AW1143" s="69"/>
      <c r="AX1143" s="80"/>
      <c r="AY1143" s="80"/>
      <c r="AZ1143" s="69"/>
      <c r="BA1143" s="69"/>
      <c r="BB1143" s="80"/>
      <c r="BC1143" s="80"/>
      <c r="BD1143" s="69"/>
      <c r="BE1143" s="69"/>
      <c r="BF1143" s="80"/>
      <c r="BG1143" s="80"/>
      <c r="BH1143" s="69"/>
      <c r="BI1143" s="69"/>
      <c r="BJ1143" s="80"/>
      <c r="BK1143" s="80"/>
      <c r="BL1143" s="69"/>
      <c r="BM1143" s="69"/>
      <c r="BN1143" s="80"/>
      <c r="BO1143" s="80"/>
      <c r="BP1143" s="69"/>
      <c r="BQ1143" s="69"/>
      <c r="BR1143" s="80"/>
      <c r="BS1143" s="80"/>
      <c r="BT1143" s="69"/>
      <c r="BU1143" s="69"/>
      <c r="BV1143" s="80"/>
      <c r="BW1143" s="80"/>
      <c r="BX1143" s="69"/>
      <c r="BY1143" s="69"/>
      <c r="BZ1143" s="80"/>
      <c r="CA1143" s="80"/>
      <c r="CB1143" s="69"/>
      <c r="CC1143" s="69"/>
      <c r="CD1143" s="80"/>
      <c r="CE1143" s="80"/>
      <c r="CF1143" s="69"/>
      <c r="CG1143" s="69"/>
      <c r="CH1143" s="69"/>
      <c r="CI1143" s="69"/>
      <c r="CJ1143" s="69"/>
      <c r="CK1143" s="69"/>
      <c r="CL1143" s="68"/>
      <c r="CM1143" s="67"/>
      <c r="CN1143" s="67"/>
      <c r="CO1143" s="68"/>
      <c r="CP1143" s="68"/>
      <c r="CQ1143" s="67"/>
      <c r="CR1143" s="67"/>
      <c r="CS1143" s="69"/>
      <c r="CT1143" s="81"/>
      <c r="CU1143" s="69"/>
      <c r="CV1143" s="69"/>
      <c r="CW1143" s="69"/>
      <c r="CX1143" s="69"/>
      <c r="CY1143" s="69"/>
      <c r="CZ1143" s="69"/>
      <c r="DA1143" s="69"/>
    </row>
    <row r="1144" spans="2:105">
      <c r="B1144" s="67"/>
      <c r="C1144" s="67"/>
      <c r="D1144" s="67"/>
      <c r="E1144" s="69"/>
      <c r="F1144" s="68"/>
      <c r="G1144" s="67"/>
      <c r="H1144" s="69"/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80"/>
      <c r="T1144" s="80"/>
      <c r="U1144" s="80"/>
      <c r="V1144" s="80"/>
      <c r="W1144" s="80"/>
      <c r="X1144" s="80"/>
      <c r="Y1144" s="80"/>
      <c r="Z1144" s="80"/>
      <c r="AA1144" s="80"/>
      <c r="AB1144" s="80"/>
      <c r="AC1144" s="80"/>
      <c r="AD1144" s="80"/>
      <c r="AE1144" s="69"/>
      <c r="AF1144" s="69"/>
      <c r="AG1144" s="69"/>
      <c r="AH1144" s="80"/>
      <c r="AI1144" s="80"/>
      <c r="AJ1144" s="69"/>
      <c r="AK1144" s="69"/>
      <c r="AL1144" s="80"/>
      <c r="AM1144" s="80"/>
      <c r="AN1144" s="69"/>
      <c r="AO1144" s="69"/>
      <c r="AP1144" s="80"/>
      <c r="AQ1144" s="80"/>
      <c r="AR1144" s="69"/>
      <c r="AS1144" s="69"/>
      <c r="AT1144" s="80"/>
      <c r="AU1144" s="80"/>
      <c r="AV1144" s="69"/>
      <c r="AW1144" s="69"/>
      <c r="AX1144" s="80"/>
      <c r="AY1144" s="80"/>
      <c r="AZ1144" s="69"/>
      <c r="BA1144" s="69"/>
      <c r="BB1144" s="80"/>
      <c r="BC1144" s="80"/>
      <c r="BD1144" s="69"/>
      <c r="BE1144" s="69"/>
      <c r="BF1144" s="80"/>
      <c r="BG1144" s="80"/>
      <c r="BH1144" s="69"/>
      <c r="BI1144" s="69"/>
      <c r="BJ1144" s="80"/>
      <c r="BK1144" s="80"/>
      <c r="BL1144" s="69"/>
      <c r="BM1144" s="69"/>
      <c r="BN1144" s="80"/>
      <c r="BO1144" s="80"/>
      <c r="BP1144" s="69"/>
      <c r="BQ1144" s="69"/>
      <c r="BR1144" s="80"/>
      <c r="BS1144" s="80"/>
      <c r="BT1144" s="69"/>
      <c r="BU1144" s="69"/>
      <c r="BV1144" s="80"/>
      <c r="BW1144" s="80"/>
      <c r="BX1144" s="69"/>
      <c r="BY1144" s="69"/>
      <c r="BZ1144" s="80"/>
      <c r="CA1144" s="80"/>
      <c r="CB1144" s="69"/>
      <c r="CC1144" s="69"/>
      <c r="CD1144" s="80"/>
      <c r="CE1144" s="80"/>
      <c r="CF1144" s="69"/>
      <c r="CG1144" s="69"/>
      <c r="CH1144" s="69"/>
      <c r="CI1144" s="69"/>
      <c r="CJ1144" s="69"/>
      <c r="CK1144" s="69"/>
      <c r="CL1144" s="68"/>
      <c r="CM1144" s="67"/>
      <c r="CN1144" s="67"/>
      <c r="CO1144" s="68"/>
      <c r="CP1144" s="68"/>
      <c r="CQ1144" s="67"/>
      <c r="CR1144" s="67"/>
      <c r="CS1144" s="69"/>
      <c r="CT1144" s="81"/>
      <c r="CU1144" s="69"/>
      <c r="CV1144" s="69"/>
      <c r="CW1144" s="69"/>
      <c r="CX1144" s="69"/>
      <c r="CY1144" s="69"/>
      <c r="CZ1144" s="69"/>
      <c r="DA1144" s="69"/>
    </row>
    <row r="1145" spans="2:105">
      <c r="B1145" s="67"/>
      <c r="C1145" s="67"/>
      <c r="D1145" s="67"/>
      <c r="E1145" s="69"/>
      <c r="F1145" s="68"/>
      <c r="G1145" s="67"/>
      <c r="H1145" s="69"/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80"/>
      <c r="T1145" s="80"/>
      <c r="U1145" s="80"/>
      <c r="V1145" s="80"/>
      <c r="W1145" s="80"/>
      <c r="X1145" s="80"/>
      <c r="Y1145" s="80"/>
      <c r="Z1145" s="80"/>
      <c r="AA1145" s="80"/>
      <c r="AB1145" s="80"/>
      <c r="AC1145" s="80"/>
      <c r="AD1145" s="80"/>
      <c r="AE1145" s="69"/>
      <c r="AF1145" s="69"/>
      <c r="AG1145" s="69"/>
      <c r="AH1145" s="80"/>
      <c r="AI1145" s="80"/>
      <c r="AJ1145" s="69"/>
      <c r="AK1145" s="69"/>
      <c r="AL1145" s="80"/>
      <c r="AM1145" s="80"/>
      <c r="AN1145" s="69"/>
      <c r="AO1145" s="69"/>
      <c r="AP1145" s="80"/>
      <c r="AQ1145" s="80"/>
      <c r="AR1145" s="69"/>
      <c r="AS1145" s="69"/>
      <c r="AT1145" s="80"/>
      <c r="AU1145" s="80"/>
      <c r="AV1145" s="69"/>
      <c r="AW1145" s="69"/>
      <c r="AX1145" s="80"/>
      <c r="AY1145" s="80"/>
      <c r="AZ1145" s="69"/>
      <c r="BA1145" s="69"/>
      <c r="BB1145" s="80"/>
      <c r="BC1145" s="80"/>
      <c r="BD1145" s="69"/>
      <c r="BE1145" s="69"/>
      <c r="BF1145" s="80"/>
      <c r="BG1145" s="80"/>
      <c r="BH1145" s="69"/>
      <c r="BI1145" s="69"/>
      <c r="BJ1145" s="80"/>
      <c r="BK1145" s="80"/>
      <c r="BL1145" s="69"/>
      <c r="BM1145" s="69"/>
      <c r="BN1145" s="80"/>
      <c r="BO1145" s="80"/>
      <c r="BP1145" s="69"/>
      <c r="BQ1145" s="69"/>
      <c r="BR1145" s="80"/>
      <c r="BS1145" s="80"/>
      <c r="BT1145" s="69"/>
      <c r="BU1145" s="69"/>
      <c r="BV1145" s="80"/>
      <c r="BW1145" s="80"/>
      <c r="BX1145" s="69"/>
      <c r="BY1145" s="69"/>
      <c r="BZ1145" s="80"/>
      <c r="CA1145" s="80"/>
      <c r="CB1145" s="69"/>
      <c r="CC1145" s="69"/>
      <c r="CD1145" s="80"/>
      <c r="CE1145" s="80"/>
      <c r="CF1145" s="69"/>
      <c r="CG1145" s="69"/>
      <c r="CH1145" s="69"/>
      <c r="CI1145" s="69"/>
      <c r="CJ1145" s="69"/>
      <c r="CK1145" s="69"/>
      <c r="CL1145" s="68"/>
      <c r="CM1145" s="67"/>
      <c r="CN1145" s="67"/>
      <c r="CO1145" s="68"/>
      <c r="CP1145" s="68"/>
      <c r="CQ1145" s="67"/>
      <c r="CR1145" s="67"/>
      <c r="CS1145" s="69"/>
      <c r="CT1145" s="81"/>
      <c r="CU1145" s="69"/>
      <c r="CV1145" s="69"/>
      <c r="CW1145" s="69"/>
      <c r="CX1145" s="69"/>
      <c r="CY1145" s="69"/>
      <c r="CZ1145" s="69"/>
      <c r="DA1145" s="69"/>
    </row>
    <row r="1146" spans="2:105">
      <c r="B1146" s="67"/>
      <c r="C1146" s="67"/>
      <c r="D1146" s="67"/>
      <c r="E1146" s="69"/>
      <c r="F1146" s="68"/>
      <c r="G1146" s="67"/>
      <c r="H1146" s="69"/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80"/>
      <c r="T1146" s="80"/>
      <c r="U1146" s="80"/>
      <c r="V1146" s="80"/>
      <c r="W1146" s="80"/>
      <c r="X1146" s="80"/>
      <c r="Y1146" s="80"/>
      <c r="Z1146" s="80"/>
      <c r="AA1146" s="80"/>
      <c r="AB1146" s="80"/>
      <c r="AC1146" s="80"/>
      <c r="AD1146" s="80"/>
      <c r="AE1146" s="69"/>
      <c r="AF1146" s="69"/>
      <c r="AG1146" s="69"/>
      <c r="AH1146" s="80"/>
      <c r="AI1146" s="80"/>
      <c r="AJ1146" s="69"/>
      <c r="AK1146" s="69"/>
      <c r="AL1146" s="80"/>
      <c r="AM1146" s="80"/>
      <c r="AN1146" s="69"/>
      <c r="AO1146" s="69"/>
      <c r="AP1146" s="80"/>
      <c r="AQ1146" s="80"/>
      <c r="AR1146" s="69"/>
      <c r="AS1146" s="69"/>
      <c r="AT1146" s="80"/>
      <c r="AU1146" s="80"/>
      <c r="AV1146" s="69"/>
      <c r="AW1146" s="69"/>
      <c r="AX1146" s="80"/>
      <c r="AY1146" s="80"/>
      <c r="AZ1146" s="69"/>
      <c r="BA1146" s="69"/>
      <c r="BB1146" s="80"/>
      <c r="BC1146" s="80"/>
      <c r="BD1146" s="69"/>
      <c r="BE1146" s="69"/>
      <c r="BF1146" s="80"/>
      <c r="BG1146" s="80"/>
      <c r="BH1146" s="69"/>
      <c r="BI1146" s="69"/>
      <c r="BJ1146" s="80"/>
      <c r="BK1146" s="80"/>
      <c r="BL1146" s="69"/>
      <c r="BM1146" s="69"/>
      <c r="BN1146" s="80"/>
      <c r="BO1146" s="80"/>
      <c r="BP1146" s="69"/>
      <c r="BQ1146" s="69"/>
      <c r="BR1146" s="80"/>
      <c r="BS1146" s="80"/>
      <c r="BT1146" s="69"/>
      <c r="BU1146" s="69"/>
      <c r="BV1146" s="80"/>
      <c r="BW1146" s="80"/>
      <c r="BX1146" s="69"/>
      <c r="BY1146" s="69"/>
      <c r="BZ1146" s="80"/>
      <c r="CA1146" s="80"/>
      <c r="CB1146" s="69"/>
      <c r="CC1146" s="69"/>
      <c r="CD1146" s="80"/>
      <c r="CE1146" s="80"/>
      <c r="CF1146" s="69"/>
      <c r="CG1146" s="69"/>
      <c r="CH1146" s="69"/>
      <c r="CI1146" s="69"/>
      <c r="CJ1146" s="69"/>
      <c r="CK1146" s="69"/>
      <c r="CL1146" s="68"/>
      <c r="CM1146" s="67"/>
      <c r="CN1146" s="67"/>
      <c r="CO1146" s="68"/>
      <c r="CP1146" s="68"/>
      <c r="CQ1146" s="67"/>
      <c r="CR1146" s="67"/>
      <c r="CS1146" s="69"/>
      <c r="CT1146" s="81"/>
      <c r="CU1146" s="69"/>
      <c r="CV1146" s="69"/>
      <c r="CW1146" s="69"/>
      <c r="CX1146" s="69"/>
      <c r="CY1146" s="69"/>
      <c r="CZ1146" s="69"/>
      <c r="DA1146" s="69"/>
    </row>
    <row r="1147" spans="2:105">
      <c r="B1147" s="67"/>
      <c r="C1147" s="67"/>
      <c r="D1147" s="67"/>
      <c r="E1147" s="69"/>
      <c r="F1147" s="68"/>
      <c r="G1147" s="67"/>
      <c r="H1147" s="69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80"/>
      <c r="T1147" s="80"/>
      <c r="U1147" s="80"/>
      <c r="V1147" s="80"/>
      <c r="W1147" s="80"/>
      <c r="X1147" s="80"/>
      <c r="Y1147" s="80"/>
      <c r="Z1147" s="80"/>
      <c r="AA1147" s="80"/>
      <c r="AB1147" s="80"/>
      <c r="AC1147" s="80"/>
      <c r="AD1147" s="80"/>
      <c r="AE1147" s="69"/>
      <c r="AF1147" s="69"/>
      <c r="AG1147" s="69"/>
      <c r="AH1147" s="80"/>
      <c r="AI1147" s="80"/>
      <c r="AJ1147" s="69"/>
      <c r="AK1147" s="69"/>
      <c r="AL1147" s="80"/>
      <c r="AM1147" s="80"/>
      <c r="AN1147" s="69"/>
      <c r="AO1147" s="69"/>
      <c r="AP1147" s="80"/>
      <c r="AQ1147" s="80"/>
      <c r="AR1147" s="69"/>
      <c r="AS1147" s="69"/>
      <c r="AT1147" s="80"/>
      <c r="AU1147" s="80"/>
      <c r="AV1147" s="69"/>
      <c r="AW1147" s="69"/>
      <c r="AX1147" s="80"/>
      <c r="AY1147" s="80"/>
      <c r="AZ1147" s="69"/>
      <c r="BA1147" s="69"/>
      <c r="BB1147" s="80"/>
      <c r="BC1147" s="80"/>
      <c r="BD1147" s="69"/>
      <c r="BE1147" s="69"/>
      <c r="BF1147" s="80"/>
      <c r="BG1147" s="80"/>
      <c r="BH1147" s="69"/>
      <c r="BI1147" s="69"/>
      <c r="BJ1147" s="80"/>
      <c r="BK1147" s="80"/>
      <c r="BL1147" s="69"/>
      <c r="BM1147" s="69"/>
      <c r="BN1147" s="80"/>
      <c r="BO1147" s="80"/>
      <c r="BP1147" s="69"/>
      <c r="BQ1147" s="69"/>
      <c r="BR1147" s="80"/>
      <c r="BS1147" s="80"/>
      <c r="BT1147" s="69"/>
      <c r="BU1147" s="69"/>
      <c r="BV1147" s="80"/>
      <c r="BW1147" s="80"/>
      <c r="BX1147" s="69"/>
      <c r="BY1147" s="69"/>
      <c r="BZ1147" s="80"/>
      <c r="CA1147" s="80"/>
      <c r="CB1147" s="69"/>
      <c r="CC1147" s="69"/>
      <c r="CD1147" s="80"/>
      <c r="CE1147" s="80"/>
      <c r="CF1147" s="69"/>
      <c r="CG1147" s="69"/>
      <c r="CH1147" s="69"/>
      <c r="CI1147" s="69"/>
      <c r="CJ1147" s="69"/>
      <c r="CK1147" s="69"/>
      <c r="CL1147" s="68"/>
      <c r="CM1147" s="67"/>
      <c r="CN1147" s="67"/>
      <c r="CO1147" s="68"/>
      <c r="CP1147" s="68"/>
      <c r="CQ1147" s="67"/>
      <c r="CR1147" s="67"/>
      <c r="CS1147" s="69"/>
      <c r="CT1147" s="81"/>
      <c r="CU1147" s="69"/>
      <c r="CV1147" s="69"/>
      <c r="CW1147" s="69"/>
      <c r="CX1147" s="69"/>
      <c r="CY1147" s="69"/>
      <c r="CZ1147" s="69"/>
      <c r="DA1147" s="69"/>
    </row>
    <row r="1148" spans="2:105">
      <c r="B1148" s="67"/>
      <c r="C1148" s="67"/>
      <c r="D1148" s="67"/>
      <c r="E1148" s="69"/>
      <c r="F1148" s="68"/>
      <c r="G1148" s="67"/>
      <c r="H1148" s="69"/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80"/>
      <c r="T1148" s="80"/>
      <c r="U1148" s="80"/>
      <c r="V1148" s="80"/>
      <c r="W1148" s="80"/>
      <c r="X1148" s="80"/>
      <c r="Y1148" s="80"/>
      <c r="Z1148" s="80"/>
      <c r="AA1148" s="80"/>
      <c r="AB1148" s="80"/>
      <c r="AC1148" s="80"/>
      <c r="AD1148" s="80"/>
      <c r="AE1148" s="69"/>
      <c r="AF1148" s="69"/>
      <c r="AG1148" s="69"/>
      <c r="AH1148" s="80"/>
      <c r="AI1148" s="80"/>
      <c r="AJ1148" s="69"/>
      <c r="AK1148" s="69"/>
      <c r="AL1148" s="80"/>
      <c r="AM1148" s="80"/>
      <c r="AN1148" s="69"/>
      <c r="AO1148" s="69"/>
      <c r="AP1148" s="80"/>
      <c r="AQ1148" s="80"/>
      <c r="AR1148" s="69"/>
      <c r="AS1148" s="69"/>
      <c r="AT1148" s="80"/>
      <c r="AU1148" s="80"/>
      <c r="AV1148" s="69"/>
      <c r="AW1148" s="69"/>
      <c r="AX1148" s="80"/>
      <c r="AY1148" s="80"/>
      <c r="AZ1148" s="69"/>
      <c r="BA1148" s="69"/>
      <c r="BB1148" s="80"/>
      <c r="BC1148" s="80"/>
      <c r="BD1148" s="69"/>
      <c r="BE1148" s="69"/>
      <c r="BF1148" s="80"/>
      <c r="BG1148" s="80"/>
      <c r="BH1148" s="69"/>
      <c r="BI1148" s="69"/>
      <c r="BJ1148" s="80"/>
      <c r="BK1148" s="80"/>
      <c r="BL1148" s="69"/>
      <c r="BM1148" s="69"/>
      <c r="BN1148" s="80"/>
      <c r="BO1148" s="80"/>
      <c r="BP1148" s="69"/>
      <c r="BQ1148" s="69"/>
      <c r="BR1148" s="80"/>
      <c r="BS1148" s="80"/>
      <c r="BT1148" s="69"/>
      <c r="BU1148" s="69"/>
      <c r="BV1148" s="80"/>
      <c r="BW1148" s="80"/>
      <c r="BX1148" s="69"/>
      <c r="BY1148" s="69"/>
      <c r="BZ1148" s="80"/>
      <c r="CA1148" s="80"/>
      <c r="CB1148" s="69"/>
      <c r="CC1148" s="69"/>
      <c r="CD1148" s="80"/>
      <c r="CE1148" s="80"/>
      <c r="CF1148" s="69"/>
      <c r="CG1148" s="69"/>
      <c r="CH1148" s="69"/>
      <c r="CI1148" s="69"/>
      <c r="CJ1148" s="69"/>
      <c r="CK1148" s="69"/>
      <c r="CL1148" s="68"/>
      <c r="CM1148" s="67"/>
      <c r="CN1148" s="67"/>
      <c r="CO1148" s="68"/>
      <c r="CP1148" s="68"/>
      <c r="CQ1148" s="67"/>
      <c r="CR1148" s="67"/>
      <c r="CS1148" s="69"/>
      <c r="CT1148" s="81"/>
      <c r="CU1148" s="69"/>
      <c r="CV1148" s="69"/>
      <c r="CW1148" s="69"/>
      <c r="CX1148" s="69"/>
      <c r="CY1148" s="69"/>
      <c r="CZ1148" s="69"/>
      <c r="DA1148" s="69"/>
    </row>
    <row r="1149" spans="2:105">
      <c r="B1149" s="67"/>
      <c r="C1149" s="67"/>
      <c r="D1149" s="67"/>
      <c r="E1149" s="69"/>
      <c r="F1149" s="68"/>
      <c r="G1149" s="67"/>
      <c r="H1149" s="69"/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80"/>
      <c r="T1149" s="80"/>
      <c r="U1149" s="80"/>
      <c r="V1149" s="80"/>
      <c r="W1149" s="80"/>
      <c r="X1149" s="80"/>
      <c r="Y1149" s="80"/>
      <c r="Z1149" s="80"/>
      <c r="AA1149" s="80"/>
      <c r="AB1149" s="80"/>
      <c r="AC1149" s="80"/>
      <c r="AD1149" s="80"/>
      <c r="AE1149" s="69"/>
      <c r="AF1149" s="69"/>
      <c r="AG1149" s="69"/>
      <c r="AH1149" s="80"/>
      <c r="AI1149" s="80"/>
      <c r="AJ1149" s="69"/>
      <c r="AK1149" s="69"/>
      <c r="AL1149" s="80"/>
      <c r="AM1149" s="80"/>
      <c r="AN1149" s="69"/>
      <c r="AO1149" s="69"/>
      <c r="AP1149" s="80"/>
      <c r="AQ1149" s="80"/>
      <c r="AR1149" s="69"/>
      <c r="AS1149" s="69"/>
      <c r="AT1149" s="80"/>
      <c r="AU1149" s="80"/>
      <c r="AV1149" s="69"/>
      <c r="AW1149" s="69"/>
      <c r="AX1149" s="80"/>
      <c r="AY1149" s="80"/>
      <c r="AZ1149" s="69"/>
      <c r="BA1149" s="69"/>
      <c r="BB1149" s="80"/>
      <c r="BC1149" s="80"/>
      <c r="BD1149" s="69"/>
      <c r="BE1149" s="69"/>
      <c r="BF1149" s="80"/>
      <c r="BG1149" s="80"/>
      <c r="BH1149" s="69"/>
      <c r="BI1149" s="69"/>
      <c r="BJ1149" s="80"/>
      <c r="BK1149" s="80"/>
      <c r="BL1149" s="69"/>
      <c r="BM1149" s="69"/>
      <c r="BN1149" s="80"/>
      <c r="BO1149" s="80"/>
      <c r="BP1149" s="69"/>
      <c r="BQ1149" s="69"/>
      <c r="BR1149" s="80"/>
      <c r="BS1149" s="80"/>
      <c r="BT1149" s="69"/>
      <c r="BU1149" s="69"/>
      <c r="BV1149" s="80"/>
      <c r="BW1149" s="80"/>
      <c r="BX1149" s="69"/>
      <c r="BY1149" s="69"/>
      <c r="BZ1149" s="80"/>
      <c r="CA1149" s="80"/>
      <c r="CB1149" s="69"/>
      <c r="CC1149" s="69"/>
      <c r="CD1149" s="80"/>
      <c r="CE1149" s="80"/>
      <c r="CF1149" s="69"/>
      <c r="CG1149" s="69"/>
      <c r="CH1149" s="69"/>
      <c r="CI1149" s="69"/>
      <c r="CJ1149" s="69"/>
      <c r="CK1149" s="69"/>
      <c r="CL1149" s="68"/>
      <c r="CM1149" s="67"/>
      <c r="CN1149" s="67"/>
      <c r="CO1149" s="68"/>
      <c r="CP1149" s="68"/>
      <c r="CQ1149" s="67"/>
      <c r="CR1149" s="67"/>
      <c r="CS1149" s="69"/>
      <c r="CT1149" s="81"/>
      <c r="CU1149" s="69"/>
      <c r="CV1149" s="69"/>
      <c r="CW1149" s="69"/>
      <c r="CX1149" s="69"/>
      <c r="CY1149" s="69"/>
      <c r="CZ1149" s="69"/>
      <c r="DA1149" s="69"/>
    </row>
    <row r="1150" spans="2:105">
      <c r="B1150" s="67"/>
      <c r="C1150" s="67"/>
      <c r="D1150" s="67"/>
      <c r="E1150" s="69"/>
      <c r="F1150" s="68"/>
      <c r="G1150" s="67"/>
      <c r="H1150" s="69"/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80"/>
      <c r="T1150" s="80"/>
      <c r="U1150" s="80"/>
      <c r="V1150" s="80"/>
      <c r="W1150" s="80"/>
      <c r="X1150" s="80"/>
      <c r="Y1150" s="80"/>
      <c r="Z1150" s="80"/>
      <c r="AA1150" s="80"/>
      <c r="AB1150" s="80"/>
      <c r="AC1150" s="80"/>
      <c r="AD1150" s="80"/>
      <c r="AE1150" s="69"/>
      <c r="AF1150" s="69"/>
      <c r="AG1150" s="69"/>
      <c r="AH1150" s="80"/>
      <c r="AI1150" s="80"/>
      <c r="AJ1150" s="69"/>
      <c r="AK1150" s="69"/>
      <c r="AL1150" s="80"/>
      <c r="AM1150" s="80"/>
      <c r="AN1150" s="69"/>
      <c r="AO1150" s="69"/>
      <c r="AP1150" s="80"/>
      <c r="AQ1150" s="80"/>
      <c r="AR1150" s="69"/>
      <c r="AS1150" s="69"/>
      <c r="AT1150" s="80"/>
      <c r="AU1150" s="80"/>
      <c r="AV1150" s="69"/>
      <c r="AW1150" s="69"/>
      <c r="AX1150" s="80"/>
      <c r="AY1150" s="80"/>
      <c r="AZ1150" s="69"/>
      <c r="BA1150" s="69"/>
      <c r="BB1150" s="80"/>
      <c r="BC1150" s="80"/>
      <c r="BD1150" s="69"/>
      <c r="BE1150" s="69"/>
      <c r="BF1150" s="80"/>
      <c r="BG1150" s="80"/>
      <c r="BH1150" s="69"/>
      <c r="BI1150" s="69"/>
      <c r="BJ1150" s="80"/>
      <c r="BK1150" s="80"/>
      <c r="BL1150" s="69"/>
      <c r="BM1150" s="69"/>
      <c r="BN1150" s="80"/>
      <c r="BO1150" s="80"/>
      <c r="BP1150" s="69"/>
      <c r="BQ1150" s="69"/>
      <c r="BR1150" s="80"/>
      <c r="BS1150" s="80"/>
      <c r="BT1150" s="69"/>
      <c r="BU1150" s="69"/>
      <c r="BV1150" s="80"/>
      <c r="BW1150" s="80"/>
      <c r="BX1150" s="69"/>
      <c r="BY1150" s="69"/>
      <c r="BZ1150" s="80"/>
      <c r="CA1150" s="80"/>
      <c r="CB1150" s="69"/>
      <c r="CC1150" s="69"/>
      <c r="CD1150" s="80"/>
      <c r="CE1150" s="80"/>
      <c r="CF1150" s="69"/>
      <c r="CG1150" s="69"/>
      <c r="CH1150" s="69"/>
      <c r="CI1150" s="69"/>
      <c r="CJ1150" s="69"/>
      <c r="CK1150" s="69"/>
      <c r="CL1150" s="68"/>
      <c r="CM1150" s="67"/>
      <c r="CN1150" s="67"/>
      <c r="CO1150" s="68"/>
      <c r="CP1150" s="68"/>
      <c r="CQ1150" s="67"/>
      <c r="CR1150" s="67"/>
      <c r="CS1150" s="69"/>
      <c r="CT1150" s="81"/>
      <c r="CU1150" s="69"/>
      <c r="CV1150" s="69"/>
      <c r="CW1150" s="69"/>
      <c r="CX1150" s="69"/>
      <c r="CY1150" s="69"/>
      <c r="CZ1150" s="69"/>
      <c r="DA1150" s="69"/>
    </row>
    <row r="1151" spans="2:105">
      <c r="B1151" s="67"/>
      <c r="C1151" s="67"/>
      <c r="D1151" s="67"/>
      <c r="E1151" s="69"/>
      <c r="F1151" s="68"/>
      <c r="G1151" s="67"/>
      <c r="H1151" s="69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80"/>
      <c r="T1151" s="80"/>
      <c r="U1151" s="80"/>
      <c r="V1151" s="80"/>
      <c r="W1151" s="80"/>
      <c r="X1151" s="80"/>
      <c r="Y1151" s="80"/>
      <c r="Z1151" s="80"/>
      <c r="AA1151" s="80"/>
      <c r="AB1151" s="80"/>
      <c r="AC1151" s="80"/>
      <c r="AD1151" s="80"/>
      <c r="AE1151" s="69"/>
      <c r="AF1151" s="69"/>
      <c r="AG1151" s="69"/>
      <c r="AH1151" s="80"/>
      <c r="AI1151" s="80"/>
      <c r="AJ1151" s="69"/>
      <c r="AK1151" s="69"/>
      <c r="AL1151" s="80"/>
      <c r="AM1151" s="80"/>
      <c r="AN1151" s="69"/>
      <c r="AO1151" s="69"/>
      <c r="AP1151" s="80"/>
      <c r="AQ1151" s="80"/>
      <c r="AR1151" s="69"/>
      <c r="AS1151" s="69"/>
      <c r="AT1151" s="80"/>
      <c r="AU1151" s="80"/>
      <c r="AV1151" s="69"/>
      <c r="AW1151" s="69"/>
      <c r="AX1151" s="80"/>
      <c r="AY1151" s="80"/>
      <c r="AZ1151" s="69"/>
      <c r="BA1151" s="69"/>
      <c r="BB1151" s="80"/>
      <c r="BC1151" s="80"/>
      <c r="BD1151" s="69"/>
      <c r="BE1151" s="69"/>
      <c r="BF1151" s="80"/>
      <c r="BG1151" s="80"/>
      <c r="BH1151" s="69"/>
      <c r="BI1151" s="69"/>
      <c r="BJ1151" s="80"/>
      <c r="BK1151" s="80"/>
      <c r="BL1151" s="69"/>
      <c r="BM1151" s="69"/>
      <c r="BN1151" s="80"/>
      <c r="BO1151" s="80"/>
      <c r="BP1151" s="69"/>
      <c r="BQ1151" s="69"/>
      <c r="BR1151" s="80"/>
      <c r="BS1151" s="80"/>
      <c r="BT1151" s="69"/>
      <c r="BU1151" s="69"/>
      <c r="BV1151" s="80"/>
      <c r="BW1151" s="80"/>
      <c r="BX1151" s="69"/>
      <c r="BY1151" s="69"/>
      <c r="BZ1151" s="80"/>
      <c r="CA1151" s="80"/>
      <c r="CB1151" s="69"/>
      <c r="CC1151" s="69"/>
      <c r="CD1151" s="80"/>
      <c r="CE1151" s="80"/>
      <c r="CF1151" s="69"/>
      <c r="CG1151" s="69"/>
      <c r="CH1151" s="69"/>
      <c r="CI1151" s="69"/>
      <c r="CJ1151" s="69"/>
      <c r="CK1151" s="69"/>
      <c r="CL1151" s="68"/>
      <c r="CM1151" s="67"/>
      <c r="CN1151" s="67"/>
      <c r="CO1151" s="68"/>
      <c r="CP1151" s="68"/>
      <c r="CQ1151" s="67"/>
      <c r="CR1151" s="67"/>
      <c r="CS1151" s="69"/>
      <c r="CT1151" s="81"/>
      <c r="CU1151" s="69"/>
      <c r="CV1151" s="69"/>
      <c r="CW1151" s="69"/>
      <c r="CX1151" s="69"/>
      <c r="CY1151" s="69"/>
      <c r="CZ1151" s="69"/>
      <c r="DA1151" s="69"/>
    </row>
    <row r="1152" spans="2:105">
      <c r="B1152" s="67"/>
      <c r="C1152" s="67"/>
      <c r="D1152" s="67"/>
      <c r="E1152" s="69"/>
      <c r="F1152" s="68"/>
      <c r="G1152" s="67"/>
      <c r="H1152" s="69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80"/>
      <c r="T1152" s="80"/>
      <c r="U1152" s="80"/>
      <c r="V1152" s="80"/>
      <c r="W1152" s="80"/>
      <c r="X1152" s="80"/>
      <c r="Y1152" s="80"/>
      <c r="Z1152" s="80"/>
      <c r="AA1152" s="80"/>
      <c r="AB1152" s="80"/>
      <c r="AC1152" s="80"/>
      <c r="AD1152" s="80"/>
      <c r="AE1152" s="69"/>
      <c r="AF1152" s="69"/>
      <c r="AG1152" s="69"/>
      <c r="AH1152" s="80"/>
      <c r="AI1152" s="80"/>
      <c r="AJ1152" s="69"/>
      <c r="AK1152" s="69"/>
      <c r="AL1152" s="80"/>
      <c r="AM1152" s="80"/>
      <c r="AN1152" s="69"/>
      <c r="AO1152" s="69"/>
      <c r="AP1152" s="80"/>
      <c r="AQ1152" s="80"/>
      <c r="AR1152" s="69"/>
      <c r="AS1152" s="69"/>
      <c r="AT1152" s="80"/>
      <c r="AU1152" s="80"/>
      <c r="AV1152" s="69"/>
      <c r="AW1152" s="69"/>
      <c r="AX1152" s="80"/>
      <c r="AY1152" s="80"/>
      <c r="AZ1152" s="69"/>
      <c r="BA1152" s="69"/>
      <c r="BB1152" s="80"/>
      <c r="BC1152" s="80"/>
      <c r="BD1152" s="69"/>
      <c r="BE1152" s="69"/>
      <c r="BF1152" s="80"/>
      <c r="BG1152" s="80"/>
      <c r="BH1152" s="69"/>
      <c r="BI1152" s="69"/>
      <c r="BJ1152" s="80"/>
      <c r="BK1152" s="80"/>
      <c r="BL1152" s="69"/>
      <c r="BM1152" s="69"/>
      <c r="BN1152" s="80"/>
      <c r="BO1152" s="80"/>
      <c r="BP1152" s="69"/>
      <c r="BQ1152" s="69"/>
      <c r="BR1152" s="80"/>
      <c r="BS1152" s="80"/>
      <c r="BT1152" s="69"/>
      <c r="BU1152" s="69"/>
      <c r="BV1152" s="80"/>
      <c r="BW1152" s="80"/>
      <c r="BX1152" s="69"/>
      <c r="BY1152" s="69"/>
      <c r="BZ1152" s="80"/>
      <c r="CA1152" s="80"/>
      <c r="CB1152" s="69"/>
      <c r="CC1152" s="69"/>
      <c r="CD1152" s="80"/>
      <c r="CE1152" s="80"/>
      <c r="CF1152" s="69"/>
      <c r="CG1152" s="69"/>
      <c r="CH1152" s="69"/>
      <c r="CI1152" s="69"/>
      <c r="CJ1152" s="69"/>
      <c r="CK1152" s="69"/>
      <c r="CL1152" s="68"/>
      <c r="CM1152" s="67"/>
      <c r="CN1152" s="67"/>
      <c r="CO1152" s="68"/>
      <c r="CP1152" s="68"/>
      <c r="CQ1152" s="67"/>
      <c r="CR1152" s="67"/>
      <c r="CS1152" s="69"/>
      <c r="CT1152" s="81"/>
      <c r="CU1152" s="69"/>
      <c r="CV1152" s="69"/>
      <c r="CW1152" s="69"/>
      <c r="CX1152" s="69"/>
      <c r="CY1152" s="69"/>
      <c r="CZ1152" s="69"/>
      <c r="DA1152" s="69"/>
    </row>
    <row r="1153" spans="2:105">
      <c r="B1153" s="67"/>
      <c r="C1153" s="67"/>
      <c r="D1153" s="67"/>
      <c r="E1153" s="69"/>
      <c r="F1153" s="68"/>
      <c r="G1153" s="67"/>
      <c r="H1153" s="69"/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80"/>
      <c r="T1153" s="80"/>
      <c r="U1153" s="80"/>
      <c r="V1153" s="80"/>
      <c r="W1153" s="80"/>
      <c r="X1153" s="80"/>
      <c r="Y1153" s="80"/>
      <c r="Z1153" s="80"/>
      <c r="AA1153" s="80"/>
      <c r="AB1153" s="80"/>
      <c r="AC1153" s="80"/>
      <c r="AD1153" s="80"/>
      <c r="AE1153" s="69"/>
      <c r="AF1153" s="69"/>
      <c r="AG1153" s="69"/>
      <c r="AH1153" s="80"/>
      <c r="AI1153" s="80"/>
      <c r="AJ1153" s="69"/>
      <c r="AK1153" s="69"/>
      <c r="AL1153" s="80"/>
      <c r="AM1153" s="80"/>
      <c r="AN1153" s="69"/>
      <c r="AO1153" s="69"/>
      <c r="AP1153" s="80"/>
      <c r="AQ1153" s="80"/>
      <c r="AR1153" s="69"/>
      <c r="AS1153" s="69"/>
      <c r="AT1153" s="80"/>
      <c r="AU1153" s="80"/>
      <c r="AV1153" s="69"/>
      <c r="AW1153" s="69"/>
      <c r="AX1153" s="80"/>
      <c r="AY1153" s="80"/>
      <c r="AZ1153" s="69"/>
      <c r="BA1153" s="69"/>
      <c r="BB1153" s="80"/>
      <c r="BC1153" s="80"/>
      <c r="BD1153" s="69"/>
      <c r="BE1153" s="69"/>
      <c r="BF1153" s="80"/>
      <c r="BG1153" s="80"/>
      <c r="BH1153" s="69"/>
      <c r="BI1153" s="69"/>
      <c r="BJ1153" s="80"/>
      <c r="BK1153" s="80"/>
      <c r="BL1153" s="69"/>
      <c r="BM1153" s="69"/>
      <c r="BN1153" s="80"/>
      <c r="BO1153" s="80"/>
      <c r="BP1153" s="69"/>
      <c r="BQ1153" s="69"/>
      <c r="BR1153" s="80"/>
      <c r="BS1153" s="80"/>
      <c r="BT1153" s="69"/>
      <c r="BU1153" s="69"/>
      <c r="BV1153" s="80"/>
      <c r="BW1153" s="80"/>
      <c r="BX1153" s="69"/>
      <c r="BY1153" s="69"/>
      <c r="BZ1153" s="80"/>
      <c r="CA1153" s="80"/>
      <c r="CB1153" s="69"/>
      <c r="CC1153" s="69"/>
      <c r="CD1153" s="80"/>
      <c r="CE1153" s="80"/>
      <c r="CF1153" s="69"/>
      <c r="CG1153" s="69"/>
      <c r="CH1153" s="69"/>
      <c r="CI1153" s="69"/>
      <c r="CJ1153" s="69"/>
      <c r="CK1153" s="69"/>
      <c r="CL1153" s="68"/>
      <c r="CM1153" s="67"/>
      <c r="CN1153" s="67"/>
      <c r="CO1153" s="68"/>
      <c r="CP1153" s="68"/>
      <c r="CQ1153" s="67"/>
      <c r="CR1153" s="67"/>
      <c r="CS1153" s="69"/>
      <c r="CT1153" s="81"/>
      <c r="CU1153" s="69"/>
      <c r="CV1153" s="69"/>
      <c r="CW1153" s="69"/>
      <c r="CX1153" s="69"/>
      <c r="CY1153" s="69"/>
      <c r="CZ1153" s="69"/>
      <c r="DA1153" s="69"/>
    </row>
    <row r="1154" spans="2:105">
      <c r="B1154" s="67"/>
      <c r="C1154" s="67"/>
      <c r="D1154" s="67"/>
      <c r="E1154" s="69"/>
      <c r="F1154" s="68"/>
      <c r="G1154" s="67"/>
      <c r="H1154" s="69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80"/>
      <c r="T1154" s="80"/>
      <c r="U1154" s="80"/>
      <c r="V1154" s="80"/>
      <c r="W1154" s="80"/>
      <c r="X1154" s="80"/>
      <c r="Y1154" s="80"/>
      <c r="Z1154" s="80"/>
      <c r="AA1154" s="80"/>
      <c r="AB1154" s="80"/>
      <c r="AC1154" s="80"/>
      <c r="AD1154" s="80"/>
      <c r="AE1154" s="69"/>
      <c r="AF1154" s="69"/>
      <c r="AG1154" s="69"/>
      <c r="AH1154" s="80"/>
      <c r="AI1154" s="80"/>
      <c r="AJ1154" s="69"/>
      <c r="AK1154" s="69"/>
      <c r="AL1154" s="80"/>
      <c r="AM1154" s="80"/>
      <c r="AN1154" s="69"/>
      <c r="AO1154" s="69"/>
      <c r="AP1154" s="80"/>
      <c r="AQ1154" s="80"/>
      <c r="AR1154" s="69"/>
      <c r="AS1154" s="69"/>
      <c r="AT1154" s="80"/>
      <c r="AU1154" s="80"/>
      <c r="AV1154" s="69"/>
      <c r="AW1154" s="69"/>
      <c r="AX1154" s="80"/>
      <c r="AY1154" s="80"/>
      <c r="AZ1154" s="69"/>
      <c r="BA1154" s="69"/>
      <c r="BB1154" s="80"/>
      <c r="BC1154" s="80"/>
      <c r="BD1154" s="69"/>
      <c r="BE1154" s="69"/>
      <c r="BF1154" s="80"/>
      <c r="BG1154" s="80"/>
      <c r="BH1154" s="69"/>
      <c r="BI1154" s="69"/>
      <c r="BJ1154" s="80"/>
      <c r="BK1154" s="80"/>
      <c r="BL1154" s="69"/>
      <c r="BM1154" s="69"/>
      <c r="BN1154" s="80"/>
      <c r="BO1154" s="80"/>
      <c r="BP1154" s="69"/>
      <c r="BQ1154" s="69"/>
      <c r="BR1154" s="80"/>
      <c r="BS1154" s="80"/>
      <c r="BT1154" s="69"/>
      <c r="BU1154" s="69"/>
      <c r="BV1154" s="80"/>
      <c r="BW1154" s="80"/>
      <c r="BX1154" s="69"/>
      <c r="BY1154" s="69"/>
      <c r="BZ1154" s="80"/>
      <c r="CA1154" s="80"/>
      <c r="CB1154" s="69"/>
      <c r="CC1154" s="69"/>
      <c r="CD1154" s="80"/>
      <c r="CE1154" s="80"/>
      <c r="CF1154" s="69"/>
      <c r="CG1154" s="69"/>
      <c r="CH1154" s="69"/>
      <c r="CI1154" s="69"/>
      <c r="CJ1154" s="69"/>
      <c r="CK1154" s="69"/>
      <c r="CL1154" s="68"/>
      <c r="CM1154" s="67"/>
      <c r="CN1154" s="67"/>
      <c r="CO1154" s="68"/>
      <c r="CP1154" s="68"/>
      <c r="CQ1154" s="67"/>
      <c r="CR1154" s="67"/>
      <c r="CS1154" s="69"/>
      <c r="CT1154" s="81"/>
      <c r="CU1154" s="69"/>
      <c r="CV1154" s="69"/>
      <c r="CW1154" s="69"/>
      <c r="CX1154" s="69"/>
      <c r="CY1154" s="69"/>
      <c r="CZ1154" s="69"/>
      <c r="DA1154" s="69"/>
    </row>
    <row r="1155" spans="2:105">
      <c r="B1155" s="67"/>
      <c r="C1155" s="67"/>
      <c r="D1155" s="67"/>
      <c r="E1155" s="69"/>
      <c r="F1155" s="68"/>
      <c r="G1155" s="67"/>
      <c r="H1155" s="69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80"/>
      <c r="T1155" s="80"/>
      <c r="U1155" s="80"/>
      <c r="V1155" s="80"/>
      <c r="W1155" s="80"/>
      <c r="X1155" s="80"/>
      <c r="Y1155" s="80"/>
      <c r="Z1155" s="80"/>
      <c r="AA1155" s="80"/>
      <c r="AB1155" s="80"/>
      <c r="AC1155" s="80"/>
      <c r="AD1155" s="80"/>
      <c r="AE1155" s="69"/>
      <c r="AF1155" s="69"/>
      <c r="AG1155" s="69"/>
      <c r="AH1155" s="80"/>
      <c r="AI1155" s="80"/>
      <c r="AJ1155" s="69"/>
      <c r="AK1155" s="69"/>
      <c r="AL1155" s="80"/>
      <c r="AM1155" s="80"/>
      <c r="AN1155" s="69"/>
      <c r="AO1155" s="69"/>
      <c r="AP1155" s="80"/>
      <c r="AQ1155" s="80"/>
      <c r="AR1155" s="69"/>
      <c r="AS1155" s="69"/>
      <c r="AT1155" s="80"/>
      <c r="AU1155" s="80"/>
      <c r="AV1155" s="69"/>
      <c r="AW1155" s="69"/>
      <c r="AX1155" s="80"/>
      <c r="AY1155" s="80"/>
      <c r="AZ1155" s="69"/>
      <c r="BA1155" s="69"/>
      <c r="BB1155" s="80"/>
      <c r="BC1155" s="80"/>
      <c r="BD1155" s="69"/>
      <c r="BE1155" s="69"/>
      <c r="BF1155" s="80"/>
      <c r="BG1155" s="80"/>
      <c r="BH1155" s="69"/>
      <c r="BI1155" s="69"/>
      <c r="BJ1155" s="80"/>
      <c r="BK1155" s="80"/>
      <c r="BL1155" s="69"/>
      <c r="BM1155" s="69"/>
      <c r="BN1155" s="80"/>
      <c r="BO1155" s="80"/>
      <c r="BP1155" s="69"/>
      <c r="BQ1155" s="69"/>
      <c r="BR1155" s="80"/>
      <c r="BS1155" s="80"/>
      <c r="BT1155" s="69"/>
      <c r="BU1155" s="69"/>
      <c r="BV1155" s="80"/>
      <c r="BW1155" s="80"/>
      <c r="BX1155" s="69"/>
      <c r="BY1155" s="69"/>
      <c r="BZ1155" s="80"/>
      <c r="CA1155" s="80"/>
      <c r="CB1155" s="69"/>
      <c r="CC1155" s="69"/>
      <c r="CD1155" s="80"/>
      <c r="CE1155" s="80"/>
      <c r="CF1155" s="69"/>
      <c r="CG1155" s="69"/>
      <c r="CH1155" s="69"/>
      <c r="CI1155" s="69"/>
      <c r="CJ1155" s="69"/>
      <c r="CK1155" s="69"/>
      <c r="CL1155" s="68"/>
      <c r="CM1155" s="67"/>
      <c r="CN1155" s="67"/>
      <c r="CO1155" s="68"/>
      <c r="CP1155" s="68"/>
      <c r="CQ1155" s="67"/>
      <c r="CR1155" s="67"/>
      <c r="CS1155" s="69"/>
      <c r="CT1155" s="81"/>
      <c r="CU1155" s="69"/>
      <c r="CV1155" s="69"/>
      <c r="CW1155" s="69"/>
      <c r="CX1155" s="69"/>
      <c r="CY1155" s="69"/>
      <c r="CZ1155" s="69"/>
      <c r="DA1155" s="69"/>
    </row>
    <row r="1156" spans="2:105">
      <c r="B1156" s="67"/>
      <c r="C1156" s="67"/>
      <c r="D1156" s="67"/>
      <c r="E1156" s="69"/>
      <c r="F1156" s="68"/>
      <c r="G1156" s="67"/>
      <c r="H1156" s="69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80"/>
      <c r="T1156" s="80"/>
      <c r="U1156" s="80"/>
      <c r="V1156" s="80"/>
      <c r="W1156" s="80"/>
      <c r="X1156" s="80"/>
      <c r="Y1156" s="80"/>
      <c r="Z1156" s="80"/>
      <c r="AA1156" s="80"/>
      <c r="AB1156" s="80"/>
      <c r="AC1156" s="80"/>
      <c r="AD1156" s="80"/>
      <c r="AE1156" s="69"/>
      <c r="AF1156" s="69"/>
      <c r="AG1156" s="69"/>
      <c r="AH1156" s="80"/>
      <c r="AI1156" s="80"/>
      <c r="AJ1156" s="69"/>
      <c r="AK1156" s="69"/>
      <c r="AL1156" s="80"/>
      <c r="AM1156" s="80"/>
      <c r="AN1156" s="69"/>
      <c r="AO1156" s="69"/>
      <c r="AP1156" s="80"/>
      <c r="AQ1156" s="80"/>
      <c r="AR1156" s="69"/>
      <c r="AS1156" s="69"/>
      <c r="AT1156" s="80"/>
      <c r="AU1156" s="80"/>
      <c r="AV1156" s="69"/>
      <c r="AW1156" s="69"/>
      <c r="AX1156" s="80"/>
      <c r="AY1156" s="80"/>
      <c r="AZ1156" s="69"/>
      <c r="BA1156" s="69"/>
      <c r="BB1156" s="80"/>
      <c r="BC1156" s="80"/>
      <c r="BD1156" s="69"/>
      <c r="BE1156" s="69"/>
      <c r="BF1156" s="80"/>
      <c r="BG1156" s="80"/>
      <c r="BH1156" s="69"/>
      <c r="BI1156" s="69"/>
      <c r="BJ1156" s="80"/>
      <c r="BK1156" s="80"/>
      <c r="BL1156" s="69"/>
      <c r="BM1156" s="69"/>
      <c r="BN1156" s="80"/>
      <c r="BO1156" s="80"/>
      <c r="BP1156" s="69"/>
      <c r="BQ1156" s="69"/>
      <c r="BR1156" s="80"/>
      <c r="BS1156" s="80"/>
      <c r="BT1156" s="69"/>
      <c r="BU1156" s="69"/>
      <c r="BV1156" s="80"/>
      <c r="BW1156" s="80"/>
      <c r="BX1156" s="69"/>
      <c r="BY1156" s="69"/>
      <c r="BZ1156" s="80"/>
      <c r="CA1156" s="80"/>
      <c r="CB1156" s="69"/>
      <c r="CC1156" s="69"/>
      <c r="CD1156" s="80"/>
      <c r="CE1156" s="80"/>
      <c r="CF1156" s="69"/>
      <c r="CG1156" s="69"/>
      <c r="CH1156" s="69"/>
      <c r="CI1156" s="69"/>
      <c r="CJ1156" s="69"/>
      <c r="CK1156" s="69"/>
      <c r="CL1156" s="68"/>
      <c r="CM1156" s="67"/>
      <c r="CN1156" s="67"/>
      <c r="CO1156" s="68"/>
      <c r="CP1156" s="68"/>
      <c r="CQ1156" s="67"/>
      <c r="CR1156" s="67"/>
      <c r="CS1156" s="69"/>
      <c r="CT1156" s="81"/>
      <c r="CU1156" s="69"/>
      <c r="CV1156" s="69"/>
      <c r="CW1156" s="69"/>
      <c r="CX1156" s="69"/>
      <c r="CY1156" s="69"/>
      <c r="CZ1156" s="69"/>
      <c r="DA1156" s="69"/>
    </row>
    <row r="1157" spans="2:105">
      <c r="B1157" s="67"/>
      <c r="C1157" s="67"/>
      <c r="D1157" s="67"/>
      <c r="E1157" s="69"/>
      <c r="F1157" s="68"/>
      <c r="G1157" s="67"/>
      <c r="H1157" s="69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80"/>
      <c r="T1157" s="80"/>
      <c r="U1157" s="80"/>
      <c r="V1157" s="80"/>
      <c r="W1157" s="80"/>
      <c r="X1157" s="80"/>
      <c r="Y1157" s="80"/>
      <c r="Z1157" s="80"/>
      <c r="AA1157" s="80"/>
      <c r="AB1157" s="80"/>
      <c r="AC1157" s="80"/>
      <c r="AD1157" s="80"/>
      <c r="AE1157" s="69"/>
      <c r="AF1157" s="69"/>
      <c r="AG1157" s="69"/>
      <c r="AH1157" s="80"/>
      <c r="AI1157" s="80"/>
      <c r="AJ1157" s="69"/>
      <c r="AK1157" s="69"/>
      <c r="AL1157" s="80"/>
      <c r="AM1157" s="80"/>
      <c r="AN1157" s="69"/>
      <c r="AO1157" s="69"/>
      <c r="AP1157" s="80"/>
      <c r="AQ1157" s="80"/>
      <c r="AR1157" s="69"/>
      <c r="AS1157" s="69"/>
      <c r="AT1157" s="80"/>
      <c r="AU1157" s="80"/>
      <c r="AV1157" s="69"/>
      <c r="AW1157" s="69"/>
      <c r="AX1157" s="80"/>
      <c r="AY1157" s="80"/>
      <c r="AZ1157" s="69"/>
      <c r="BA1157" s="69"/>
      <c r="BB1157" s="80"/>
      <c r="BC1157" s="80"/>
      <c r="BD1157" s="69"/>
      <c r="BE1157" s="69"/>
      <c r="BF1157" s="80"/>
      <c r="BG1157" s="80"/>
      <c r="BH1157" s="69"/>
      <c r="BI1157" s="69"/>
      <c r="BJ1157" s="80"/>
      <c r="BK1157" s="80"/>
      <c r="BL1157" s="69"/>
      <c r="BM1157" s="69"/>
      <c r="BN1157" s="80"/>
      <c r="BO1157" s="80"/>
      <c r="BP1157" s="69"/>
      <c r="BQ1157" s="69"/>
      <c r="BR1157" s="80"/>
      <c r="BS1157" s="80"/>
      <c r="BT1157" s="69"/>
      <c r="BU1157" s="69"/>
      <c r="BV1157" s="80"/>
      <c r="BW1157" s="80"/>
      <c r="BX1157" s="69"/>
      <c r="BY1157" s="69"/>
      <c r="BZ1157" s="80"/>
      <c r="CA1157" s="80"/>
      <c r="CB1157" s="69"/>
      <c r="CC1157" s="69"/>
      <c r="CD1157" s="80"/>
      <c r="CE1157" s="80"/>
      <c r="CF1157" s="69"/>
      <c r="CG1157" s="69"/>
      <c r="CH1157" s="69"/>
      <c r="CI1157" s="69"/>
      <c r="CJ1157" s="69"/>
      <c r="CK1157" s="69"/>
      <c r="CL1157" s="68"/>
      <c r="CM1157" s="67"/>
      <c r="CN1157" s="67"/>
      <c r="CO1157" s="68"/>
      <c r="CP1157" s="68"/>
      <c r="CQ1157" s="67"/>
      <c r="CR1157" s="67"/>
      <c r="CS1157" s="69"/>
      <c r="CT1157" s="81"/>
      <c r="CU1157" s="69"/>
      <c r="CV1157" s="69"/>
      <c r="CW1157" s="69"/>
      <c r="CX1157" s="69"/>
      <c r="CY1157" s="69"/>
      <c r="CZ1157" s="69"/>
      <c r="DA1157" s="69"/>
    </row>
    <row r="1158" spans="2:105">
      <c r="B1158" s="67"/>
      <c r="C1158" s="67"/>
      <c r="D1158" s="67"/>
      <c r="E1158" s="69"/>
      <c r="F1158" s="68"/>
      <c r="G1158" s="67"/>
      <c r="H1158" s="69"/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80"/>
      <c r="T1158" s="80"/>
      <c r="U1158" s="80"/>
      <c r="V1158" s="80"/>
      <c r="W1158" s="80"/>
      <c r="X1158" s="80"/>
      <c r="Y1158" s="80"/>
      <c r="Z1158" s="80"/>
      <c r="AA1158" s="80"/>
      <c r="AB1158" s="80"/>
      <c r="AC1158" s="80"/>
      <c r="AD1158" s="80"/>
      <c r="AE1158" s="69"/>
      <c r="AF1158" s="69"/>
      <c r="AG1158" s="69"/>
      <c r="AH1158" s="80"/>
      <c r="AI1158" s="80"/>
      <c r="AJ1158" s="69"/>
      <c r="AK1158" s="69"/>
      <c r="AL1158" s="80"/>
      <c r="AM1158" s="80"/>
      <c r="AN1158" s="69"/>
      <c r="AO1158" s="69"/>
      <c r="AP1158" s="80"/>
      <c r="AQ1158" s="80"/>
      <c r="AR1158" s="69"/>
      <c r="AS1158" s="69"/>
      <c r="AT1158" s="80"/>
      <c r="AU1158" s="80"/>
      <c r="AV1158" s="69"/>
      <c r="AW1158" s="69"/>
      <c r="AX1158" s="80"/>
      <c r="AY1158" s="80"/>
      <c r="AZ1158" s="69"/>
      <c r="BA1158" s="69"/>
      <c r="BB1158" s="80"/>
      <c r="BC1158" s="80"/>
      <c r="BD1158" s="69"/>
      <c r="BE1158" s="69"/>
      <c r="BF1158" s="80"/>
      <c r="BG1158" s="80"/>
      <c r="BH1158" s="69"/>
      <c r="BI1158" s="69"/>
      <c r="BJ1158" s="80"/>
      <c r="BK1158" s="80"/>
      <c r="BL1158" s="69"/>
      <c r="BM1158" s="69"/>
      <c r="BN1158" s="80"/>
      <c r="BO1158" s="80"/>
      <c r="BP1158" s="69"/>
      <c r="BQ1158" s="69"/>
      <c r="BR1158" s="80"/>
      <c r="BS1158" s="80"/>
      <c r="BT1158" s="69"/>
      <c r="BU1158" s="69"/>
      <c r="BV1158" s="80"/>
      <c r="BW1158" s="80"/>
      <c r="BX1158" s="69"/>
      <c r="BY1158" s="69"/>
      <c r="BZ1158" s="80"/>
      <c r="CA1158" s="80"/>
      <c r="CB1158" s="69"/>
      <c r="CC1158" s="69"/>
      <c r="CD1158" s="80"/>
      <c r="CE1158" s="80"/>
      <c r="CF1158" s="69"/>
      <c r="CG1158" s="69"/>
      <c r="CH1158" s="69"/>
      <c r="CI1158" s="69"/>
      <c r="CJ1158" s="69"/>
      <c r="CK1158" s="69"/>
      <c r="CL1158" s="68"/>
      <c r="CM1158" s="67"/>
      <c r="CN1158" s="67"/>
      <c r="CO1158" s="68"/>
      <c r="CP1158" s="68"/>
      <c r="CQ1158" s="67"/>
      <c r="CR1158" s="67"/>
      <c r="CS1158" s="69"/>
      <c r="CT1158" s="81"/>
      <c r="CU1158" s="69"/>
      <c r="CV1158" s="69"/>
      <c r="CW1158" s="69"/>
      <c r="CX1158" s="69"/>
      <c r="CY1158" s="69"/>
      <c r="CZ1158" s="69"/>
      <c r="DA1158" s="69"/>
    </row>
    <row r="1159" spans="2:105">
      <c r="B1159" s="67"/>
      <c r="C1159" s="67"/>
      <c r="D1159" s="67"/>
      <c r="E1159" s="69"/>
      <c r="F1159" s="68"/>
      <c r="G1159" s="67"/>
      <c r="H1159" s="69"/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80"/>
      <c r="T1159" s="80"/>
      <c r="U1159" s="80"/>
      <c r="V1159" s="80"/>
      <c r="W1159" s="80"/>
      <c r="X1159" s="80"/>
      <c r="Y1159" s="80"/>
      <c r="Z1159" s="80"/>
      <c r="AA1159" s="80"/>
      <c r="AB1159" s="80"/>
      <c r="AC1159" s="80"/>
      <c r="AD1159" s="80"/>
      <c r="AE1159" s="69"/>
      <c r="AF1159" s="69"/>
      <c r="AG1159" s="69"/>
      <c r="AH1159" s="80"/>
      <c r="AI1159" s="80"/>
      <c r="AJ1159" s="69"/>
      <c r="AK1159" s="69"/>
      <c r="AL1159" s="80"/>
      <c r="AM1159" s="80"/>
      <c r="AN1159" s="69"/>
      <c r="AO1159" s="69"/>
      <c r="AP1159" s="80"/>
      <c r="AQ1159" s="80"/>
      <c r="AR1159" s="69"/>
      <c r="AS1159" s="69"/>
      <c r="AT1159" s="80"/>
      <c r="AU1159" s="80"/>
      <c r="AV1159" s="69"/>
      <c r="AW1159" s="69"/>
      <c r="AX1159" s="80"/>
      <c r="AY1159" s="80"/>
      <c r="AZ1159" s="69"/>
      <c r="BA1159" s="69"/>
      <c r="BB1159" s="80"/>
      <c r="BC1159" s="80"/>
      <c r="BD1159" s="69"/>
      <c r="BE1159" s="69"/>
      <c r="BF1159" s="80"/>
      <c r="BG1159" s="80"/>
      <c r="BH1159" s="69"/>
      <c r="BI1159" s="69"/>
      <c r="BJ1159" s="80"/>
      <c r="BK1159" s="80"/>
      <c r="BL1159" s="69"/>
      <c r="BM1159" s="69"/>
      <c r="BN1159" s="80"/>
      <c r="BO1159" s="80"/>
      <c r="BP1159" s="69"/>
      <c r="BQ1159" s="69"/>
      <c r="BR1159" s="80"/>
      <c r="BS1159" s="80"/>
      <c r="BT1159" s="69"/>
      <c r="BU1159" s="69"/>
      <c r="BV1159" s="80"/>
      <c r="BW1159" s="80"/>
      <c r="BX1159" s="69"/>
      <c r="BY1159" s="69"/>
      <c r="BZ1159" s="80"/>
      <c r="CA1159" s="80"/>
      <c r="CB1159" s="69"/>
      <c r="CC1159" s="69"/>
      <c r="CD1159" s="80"/>
      <c r="CE1159" s="80"/>
      <c r="CF1159" s="69"/>
      <c r="CG1159" s="69"/>
      <c r="CH1159" s="69"/>
      <c r="CI1159" s="69"/>
      <c r="CJ1159" s="69"/>
      <c r="CK1159" s="69"/>
      <c r="CL1159" s="68"/>
      <c r="CM1159" s="67"/>
      <c r="CN1159" s="67"/>
      <c r="CO1159" s="68"/>
      <c r="CP1159" s="68"/>
      <c r="CQ1159" s="67"/>
      <c r="CR1159" s="67"/>
      <c r="CS1159" s="69"/>
      <c r="CT1159" s="81"/>
      <c r="CU1159" s="69"/>
      <c r="CV1159" s="69"/>
      <c r="CW1159" s="69"/>
      <c r="CX1159" s="69"/>
      <c r="CY1159" s="69"/>
      <c r="CZ1159" s="69"/>
      <c r="DA1159" s="69"/>
    </row>
    <row r="1160" spans="2:105">
      <c r="B1160" s="67"/>
      <c r="C1160" s="67"/>
      <c r="D1160" s="67"/>
      <c r="E1160" s="69"/>
      <c r="F1160" s="68"/>
      <c r="G1160" s="67"/>
      <c r="H1160" s="69"/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80"/>
      <c r="T1160" s="80"/>
      <c r="U1160" s="80"/>
      <c r="V1160" s="80"/>
      <c r="W1160" s="80"/>
      <c r="X1160" s="80"/>
      <c r="Y1160" s="80"/>
      <c r="Z1160" s="80"/>
      <c r="AA1160" s="80"/>
      <c r="AB1160" s="80"/>
      <c r="AC1160" s="80"/>
      <c r="AD1160" s="80"/>
      <c r="AE1160" s="69"/>
      <c r="AF1160" s="69"/>
      <c r="AG1160" s="69"/>
      <c r="AH1160" s="80"/>
      <c r="AI1160" s="80"/>
      <c r="AJ1160" s="69"/>
      <c r="AK1160" s="69"/>
      <c r="AL1160" s="80"/>
      <c r="AM1160" s="80"/>
      <c r="AN1160" s="69"/>
      <c r="AO1160" s="69"/>
      <c r="AP1160" s="80"/>
      <c r="AQ1160" s="80"/>
      <c r="AR1160" s="69"/>
      <c r="AS1160" s="69"/>
      <c r="AT1160" s="80"/>
      <c r="AU1160" s="80"/>
      <c r="AV1160" s="69"/>
      <c r="AW1160" s="69"/>
      <c r="AX1160" s="80"/>
      <c r="AY1160" s="80"/>
      <c r="AZ1160" s="69"/>
      <c r="BA1160" s="69"/>
      <c r="BB1160" s="80"/>
      <c r="BC1160" s="80"/>
      <c r="BD1160" s="69"/>
      <c r="BE1160" s="69"/>
      <c r="BF1160" s="80"/>
      <c r="BG1160" s="80"/>
      <c r="BH1160" s="69"/>
      <c r="BI1160" s="69"/>
      <c r="BJ1160" s="80"/>
      <c r="BK1160" s="80"/>
      <c r="BL1160" s="69"/>
      <c r="BM1160" s="69"/>
      <c r="BN1160" s="80"/>
      <c r="BO1160" s="80"/>
      <c r="BP1160" s="69"/>
      <c r="BQ1160" s="69"/>
      <c r="BR1160" s="80"/>
      <c r="BS1160" s="80"/>
      <c r="BT1160" s="69"/>
      <c r="BU1160" s="69"/>
      <c r="BV1160" s="80"/>
      <c r="BW1160" s="80"/>
      <c r="BX1160" s="69"/>
      <c r="BY1160" s="69"/>
      <c r="BZ1160" s="80"/>
      <c r="CA1160" s="80"/>
      <c r="CB1160" s="69"/>
      <c r="CC1160" s="69"/>
      <c r="CD1160" s="80"/>
      <c r="CE1160" s="80"/>
      <c r="CF1160" s="69"/>
      <c r="CG1160" s="69"/>
      <c r="CH1160" s="69"/>
      <c r="CI1160" s="69"/>
      <c r="CJ1160" s="69"/>
      <c r="CK1160" s="69"/>
      <c r="CL1160" s="68"/>
      <c r="CM1160" s="67"/>
      <c r="CN1160" s="67"/>
      <c r="CO1160" s="68"/>
      <c r="CP1160" s="68"/>
      <c r="CQ1160" s="67"/>
      <c r="CR1160" s="67"/>
      <c r="CS1160" s="69"/>
      <c r="CT1160" s="81"/>
      <c r="CU1160" s="69"/>
      <c r="CV1160" s="69"/>
      <c r="CW1160" s="69"/>
      <c r="CX1160" s="69"/>
      <c r="CY1160" s="69"/>
      <c r="CZ1160" s="69"/>
      <c r="DA1160" s="69"/>
    </row>
    <row r="1161" spans="2:105">
      <c r="B1161" s="67"/>
      <c r="C1161" s="67"/>
      <c r="D1161" s="67"/>
      <c r="E1161" s="69"/>
      <c r="F1161" s="68"/>
      <c r="G1161" s="67"/>
      <c r="H1161" s="69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80"/>
      <c r="T1161" s="80"/>
      <c r="U1161" s="80"/>
      <c r="V1161" s="80"/>
      <c r="W1161" s="80"/>
      <c r="X1161" s="80"/>
      <c r="Y1161" s="80"/>
      <c r="Z1161" s="80"/>
      <c r="AA1161" s="80"/>
      <c r="AB1161" s="80"/>
      <c r="AC1161" s="80"/>
      <c r="AD1161" s="80"/>
      <c r="AE1161" s="69"/>
      <c r="AF1161" s="69"/>
      <c r="AG1161" s="69"/>
      <c r="AH1161" s="80"/>
      <c r="AI1161" s="80"/>
      <c r="AJ1161" s="69"/>
      <c r="AK1161" s="69"/>
      <c r="AL1161" s="80"/>
      <c r="AM1161" s="80"/>
      <c r="AN1161" s="69"/>
      <c r="AO1161" s="69"/>
      <c r="AP1161" s="80"/>
      <c r="AQ1161" s="80"/>
      <c r="AR1161" s="69"/>
      <c r="AS1161" s="69"/>
      <c r="AT1161" s="80"/>
      <c r="AU1161" s="80"/>
      <c r="AV1161" s="69"/>
      <c r="AW1161" s="69"/>
      <c r="AX1161" s="80"/>
      <c r="AY1161" s="80"/>
      <c r="AZ1161" s="69"/>
      <c r="BA1161" s="69"/>
      <c r="BB1161" s="80"/>
      <c r="BC1161" s="80"/>
      <c r="BD1161" s="69"/>
      <c r="BE1161" s="69"/>
      <c r="BF1161" s="80"/>
      <c r="BG1161" s="80"/>
      <c r="BH1161" s="69"/>
      <c r="BI1161" s="69"/>
      <c r="BJ1161" s="80"/>
      <c r="BK1161" s="80"/>
      <c r="BL1161" s="69"/>
      <c r="BM1161" s="69"/>
      <c r="BN1161" s="80"/>
      <c r="BO1161" s="80"/>
      <c r="BP1161" s="69"/>
      <c r="BQ1161" s="69"/>
      <c r="BR1161" s="80"/>
      <c r="BS1161" s="80"/>
      <c r="BT1161" s="69"/>
      <c r="BU1161" s="69"/>
      <c r="BV1161" s="80"/>
      <c r="BW1161" s="80"/>
      <c r="BX1161" s="69"/>
      <c r="BY1161" s="69"/>
      <c r="BZ1161" s="80"/>
      <c r="CA1161" s="80"/>
      <c r="CB1161" s="69"/>
      <c r="CC1161" s="69"/>
      <c r="CD1161" s="80"/>
      <c r="CE1161" s="80"/>
      <c r="CF1161" s="69"/>
      <c r="CG1161" s="69"/>
      <c r="CH1161" s="69"/>
      <c r="CI1161" s="69"/>
      <c r="CJ1161" s="69"/>
      <c r="CK1161" s="69"/>
      <c r="CL1161" s="68"/>
      <c r="CM1161" s="67"/>
      <c r="CN1161" s="67"/>
      <c r="CO1161" s="68"/>
      <c r="CP1161" s="68"/>
      <c r="CQ1161" s="67"/>
      <c r="CR1161" s="67"/>
      <c r="CS1161" s="69"/>
      <c r="CT1161" s="81"/>
      <c r="CU1161" s="69"/>
      <c r="CV1161" s="69"/>
      <c r="CW1161" s="69"/>
      <c r="CX1161" s="69"/>
      <c r="CY1161" s="69"/>
      <c r="CZ1161" s="69"/>
      <c r="DA1161" s="69"/>
    </row>
    <row r="1162" spans="2:105">
      <c r="B1162" s="67"/>
      <c r="C1162" s="67"/>
      <c r="D1162" s="67"/>
      <c r="E1162" s="69"/>
      <c r="F1162" s="68"/>
      <c r="G1162" s="67"/>
      <c r="H1162" s="69"/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80"/>
      <c r="T1162" s="80"/>
      <c r="U1162" s="80"/>
      <c r="V1162" s="80"/>
      <c r="W1162" s="80"/>
      <c r="X1162" s="80"/>
      <c r="Y1162" s="80"/>
      <c r="Z1162" s="80"/>
      <c r="AA1162" s="80"/>
      <c r="AB1162" s="80"/>
      <c r="AC1162" s="80"/>
      <c r="AD1162" s="80"/>
      <c r="AE1162" s="69"/>
      <c r="AF1162" s="69"/>
      <c r="AG1162" s="69"/>
      <c r="AH1162" s="80"/>
      <c r="AI1162" s="80"/>
      <c r="AJ1162" s="69"/>
      <c r="AK1162" s="69"/>
      <c r="AL1162" s="80"/>
      <c r="AM1162" s="80"/>
      <c r="AN1162" s="69"/>
      <c r="AO1162" s="69"/>
      <c r="AP1162" s="80"/>
      <c r="AQ1162" s="80"/>
      <c r="AR1162" s="69"/>
      <c r="AS1162" s="69"/>
      <c r="AT1162" s="80"/>
      <c r="AU1162" s="80"/>
      <c r="AV1162" s="69"/>
      <c r="AW1162" s="69"/>
      <c r="AX1162" s="80"/>
      <c r="AY1162" s="80"/>
      <c r="AZ1162" s="69"/>
      <c r="BA1162" s="69"/>
      <c r="BB1162" s="80"/>
      <c r="BC1162" s="80"/>
      <c r="BD1162" s="69"/>
      <c r="BE1162" s="69"/>
      <c r="BF1162" s="80"/>
      <c r="BG1162" s="80"/>
      <c r="BH1162" s="69"/>
      <c r="BI1162" s="69"/>
      <c r="BJ1162" s="80"/>
      <c r="BK1162" s="80"/>
      <c r="BL1162" s="69"/>
      <c r="BM1162" s="69"/>
      <c r="BN1162" s="80"/>
      <c r="BO1162" s="80"/>
      <c r="BP1162" s="69"/>
      <c r="BQ1162" s="69"/>
      <c r="BR1162" s="80"/>
      <c r="BS1162" s="80"/>
      <c r="BT1162" s="69"/>
      <c r="BU1162" s="69"/>
      <c r="BV1162" s="80"/>
      <c r="BW1162" s="80"/>
      <c r="BX1162" s="69"/>
      <c r="BY1162" s="69"/>
      <c r="BZ1162" s="80"/>
      <c r="CA1162" s="80"/>
      <c r="CB1162" s="69"/>
      <c r="CC1162" s="69"/>
      <c r="CD1162" s="80"/>
      <c r="CE1162" s="80"/>
      <c r="CF1162" s="69"/>
      <c r="CG1162" s="69"/>
      <c r="CH1162" s="69"/>
      <c r="CI1162" s="69"/>
      <c r="CJ1162" s="69"/>
      <c r="CK1162" s="69"/>
      <c r="CL1162" s="68"/>
      <c r="CM1162" s="67"/>
      <c r="CN1162" s="67"/>
      <c r="CO1162" s="68"/>
      <c r="CP1162" s="68"/>
      <c r="CQ1162" s="67"/>
      <c r="CR1162" s="67"/>
      <c r="CS1162" s="69"/>
      <c r="CT1162" s="81"/>
      <c r="CU1162" s="69"/>
      <c r="CV1162" s="69"/>
      <c r="CW1162" s="69"/>
      <c r="CX1162" s="69"/>
      <c r="CY1162" s="69"/>
      <c r="CZ1162" s="69"/>
      <c r="DA1162" s="69"/>
    </row>
    <row r="1163" spans="2:105">
      <c r="B1163" s="67"/>
      <c r="C1163" s="67"/>
      <c r="D1163" s="67"/>
      <c r="E1163" s="69"/>
      <c r="F1163" s="68"/>
      <c r="G1163" s="67"/>
      <c r="H1163" s="69"/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80"/>
      <c r="T1163" s="80"/>
      <c r="U1163" s="80"/>
      <c r="V1163" s="80"/>
      <c r="W1163" s="80"/>
      <c r="X1163" s="80"/>
      <c r="Y1163" s="80"/>
      <c r="Z1163" s="80"/>
      <c r="AA1163" s="80"/>
      <c r="AB1163" s="80"/>
      <c r="AC1163" s="80"/>
      <c r="AD1163" s="80"/>
      <c r="AE1163" s="69"/>
      <c r="AF1163" s="69"/>
      <c r="AG1163" s="69"/>
      <c r="AH1163" s="80"/>
      <c r="AI1163" s="80"/>
      <c r="AJ1163" s="69"/>
      <c r="AK1163" s="69"/>
      <c r="AL1163" s="80"/>
      <c r="AM1163" s="80"/>
      <c r="AN1163" s="69"/>
      <c r="AO1163" s="69"/>
      <c r="AP1163" s="80"/>
      <c r="AQ1163" s="80"/>
      <c r="AR1163" s="69"/>
      <c r="AS1163" s="69"/>
      <c r="AT1163" s="80"/>
      <c r="AU1163" s="80"/>
      <c r="AV1163" s="69"/>
      <c r="AW1163" s="69"/>
      <c r="AX1163" s="80"/>
      <c r="AY1163" s="80"/>
      <c r="AZ1163" s="69"/>
      <c r="BA1163" s="69"/>
      <c r="BB1163" s="80"/>
      <c r="BC1163" s="80"/>
      <c r="BD1163" s="69"/>
      <c r="BE1163" s="69"/>
      <c r="BF1163" s="80"/>
      <c r="BG1163" s="80"/>
      <c r="BH1163" s="69"/>
      <c r="BI1163" s="69"/>
      <c r="BJ1163" s="80"/>
      <c r="BK1163" s="80"/>
      <c r="BL1163" s="69"/>
      <c r="BM1163" s="69"/>
      <c r="BN1163" s="80"/>
      <c r="BO1163" s="80"/>
      <c r="BP1163" s="69"/>
      <c r="BQ1163" s="69"/>
      <c r="BR1163" s="80"/>
      <c r="BS1163" s="80"/>
      <c r="BT1163" s="69"/>
      <c r="BU1163" s="69"/>
      <c r="BV1163" s="80"/>
      <c r="BW1163" s="80"/>
      <c r="BX1163" s="69"/>
      <c r="BY1163" s="69"/>
      <c r="BZ1163" s="80"/>
      <c r="CA1163" s="80"/>
      <c r="CB1163" s="69"/>
      <c r="CC1163" s="69"/>
      <c r="CD1163" s="80"/>
      <c r="CE1163" s="80"/>
      <c r="CF1163" s="69"/>
      <c r="CG1163" s="69"/>
      <c r="CH1163" s="69"/>
      <c r="CI1163" s="69"/>
      <c r="CJ1163" s="69"/>
      <c r="CK1163" s="69"/>
      <c r="CL1163" s="68"/>
      <c r="CM1163" s="67"/>
      <c r="CN1163" s="67"/>
      <c r="CO1163" s="68"/>
      <c r="CP1163" s="68"/>
      <c r="CQ1163" s="67"/>
      <c r="CR1163" s="67"/>
      <c r="CS1163" s="69"/>
      <c r="CT1163" s="81"/>
      <c r="CU1163" s="69"/>
      <c r="CV1163" s="69"/>
      <c r="CW1163" s="69"/>
      <c r="CX1163" s="69"/>
      <c r="CY1163" s="69"/>
      <c r="CZ1163" s="69"/>
      <c r="DA1163" s="69"/>
    </row>
    <row r="1164" spans="2:105">
      <c r="B1164" s="67"/>
      <c r="C1164" s="67"/>
      <c r="D1164" s="67"/>
      <c r="E1164" s="69"/>
      <c r="F1164" s="68"/>
      <c r="G1164" s="67"/>
      <c r="H1164" s="69"/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80"/>
      <c r="T1164" s="80"/>
      <c r="U1164" s="80"/>
      <c r="V1164" s="80"/>
      <c r="W1164" s="80"/>
      <c r="X1164" s="80"/>
      <c r="Y1164" s="80"/>
      <c r="Z1164" s="80"/>
      <c r="AA1164" s="80"/>
      <c r="AB1164" s="80"/>
      <c r="AC1164" s="80"/>
      <c r="AD1164" s="80"/>
      <c r="AE1164" s="69"/>
      <c r="AF1164" s="69"/>
      <c r="AG1164" s="69"/>
      <c r="AH1164" s="80"/>
      <c r="AI1164" s="80"/>
      <c r="AJ1164" s="69"/>
      <c r="AK1164" s="69"/>
      <c r="AL1164" s="80"/>
      <c r="AM1164" s="80"/>
      <c r="AN1164" s="69"/>
      <c r="AO1164" s="69"/>
      <c r="AP1164" s="80"/>
      <c r="AQ1164" s="80"/>
      <c r="AR1164" s="69"/>
      <c r="AS1164" s="69"/>
      <c r="AT1164" s="80"/>
      <c r="AU1164" s="80"/>
      <c r="AV1164" s="69"/>
      <c r="AW1164" s="69"/>
      <c r="AX1164" s="80"/>
      <c r="AY1164" s="80"/>
      <c r="AZ1164" s="69"/>
      <c r="BA1164" s="69"/>
      <c r="BB1164" s="80"/>
      <c r="BC1164" s="80"/>
      <c r="BD1164" s="69"/>
      <c r="BE1164" s="69"/>
      <c r="BF1164" s="80"/>
      <c r="BG1164" s="80"/>
      <c r="BH1164" s="69"/>
      <c r="BI1164" s="69"/>
      <c r="BJ1164" s="80"/>
      <c r="BK1164" s="80"/>
      <c r="BL1164" s="69"/>
      <c r="BM1164" s="69"/>
      <c r="BN1164" s="80"/>
      <c r="BO1164" s="80"/>
      <c r="BP1164" s="69"/>
      <c r="BQ1164" s="69"/>
      <c r="BR1164" s="80"/>
      <c r="BS1164" s="80"/>
      <c r="BT1164" s="69"/>
      <c r="BU1164" s="69"/>
      <c r="BV1164" s="80"/>
      <c r="BW1164" s="80"/>
      <c r="BX1164" s="69"/>
      <c r="BY1164" s="69"/>
      <c r="BZ1164" s="80"/>
      <c r="CA1164" s="80"/>
      <c r="CB1164" s="69"/>
      <c r="CC1164" s="69"/>
      <c r="CD1164" s="80"/>
      <c r="CE1164" s="80"/>
      <c r="CF1164" s="69"/>
      <c r="CG1164" s="69"/>
      <c r="CH1164" s="69"/>
      <c r="CI1164" s="69"/>
      <c r="CJ1164" s="69"/>
      <c r="CK1164" s="69"/>
      <c r="CL1164" s="68"/>
      <c r="CM1164" s="67"/>
      <c r="CN1164" s="67"/>
      <c r="CO1164" s="68"/>
      <c r="CP1164" s="68"/>
      <c r="CQ1164" s="67"/>
      <c r="CR1164" s="67"/>
      <c r="CS1164" s="69"/>
      <c r="CT1164" s="81"/>
      <c r="CU1164" s="69"/>
      <c r="CV1164" s="69"/>
      <c r="CW1164" s="69"/>
      <c r="CX1164" s="69"/>
      <c r="CY1164" s="69"/>
      <c r="CZ1164" s="69"/>
      <c r="DA1164" s="69"/>
    </row>
    <row r="1165" spans="2:105">
      <c r="B1165" s="67"/>
      <c r="C1165" s="67"/>
      <c r="D1165" s="67"/>
      <c r="E1165" s="69"/>
      <c r="F1165" s="68"/>
      <c r="G1165" s="67"/>
      <c r="H1165" s="69"/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80"/>
      <c r="T1165" s="80"/>
      <c r="U1165" s="80"/>
      <c r="V1165" s="80"/>
      <c r="W1165" s="80"/>
      <c r="X1165" s="80"/>
      <c r="Y1165" s="80"/>
      <c r="Z1165" s="80"/>
      <c r="AA1165" s="80"/>
      <c r="AB1165" s="80"/>
      <c r="AC1165" s="80"/>
      <c r="AD1165" s="80"/>
      <c r="AE1165" s="69"/>
      <c r="AF1165" s="69"/>
      <c r="AG1165" s="69"/>
      <c r="AH1165" s="80"/>
      <c r="AI1165" s="80"/>
      <c r="AJ1165" s="69"/>
      <c r="AK1165" s="69"/>
      <c r="AL1165" s="80"/>
      <c r="AM1165" s="80"/>
      <c r="AN1165" s="69"/>
      <c r="AO1165" s="69"/>
      <c r="AP1165" s="80"/>
      <c r="AQ1165" s="80"/>
      <c r="AR1165" s="69"/>
      <c r="AS1165" s="69"/>
      <c r="AT1165" s="80"/>
      <c r="AU1165" s="80"/>
      <c r="AV1165" s="69"/>
      <c r="AW1165" s="69"/>
      <c r="AX1165" s="80"/>
      <c r="AY1165" s="80"/>
      <c r="AZ1165" s="69"/>
      <c r="BA1165" s="69"/>
      <c r="BB1165" s="80"/>
      <c r="BC1165" s="80"/>
      <c r="BD1165" s="69"/>
      <c r="BE1165" s="69"/>
      <c r="BF1165" s="80"/>
      <c r="BG1165" s="80"/>
      <c r="BH1165" s="69"/>
      <c r="BI1165" s="69"/>
      <c r="BJ1165" s="80"/>
      <c r="BK1165" s="80"/>
      <c r="BL1165" s="69"/>
      <c r="BM1165" s="69"/>
      <c r="BN1165" s="80"/>
      <c r="BO1165" s="80"/>
      <c r="BP1165" s="69"/>
      <c r="BQ1165" s="69"/>
      <c r="BR1165" s="80"/>
      <c r="BS1165" s="80"/>
      <c r="BT1165" s="69"/>
      <c r="BU1165" s="69"/>
      <c r="BV1165" s="80"/>
      <c r="BW1165" s="80"/>
      <c r="BX1165" s="69"/>
      <c r="BY1165" s="69"/>
      <c r="BZ1165" s="80"/>
      <c r="CA1165" s="80"/>
      <c r="CB1165" s="69"/>
      <c r="CC1165" s="69"/>
      <c r="CD1165" s="80"/>
      <c r="CE1165" s="80"/>
      <c r="CF1165" s="69"/>
      <c r="CG1165" s="69"/>
      <c r="CH1165" s="69"/>
      <c r="CI1165" s="69"/>
      <c r="CJ1165" s="69"/>
      <c r="CK1165" s="69"/>
      <c r="CL1165" s="68"/>
      <c r="CM1165" s="67"/>
      <c r="CN1165" s="67"/>
      <c r="CO1165" s="68"/>
      <c r="CP1165" s="68"/>
      <c r="CQ1165" s="67"/>
      <c r="CR1165" s="67"/>
      <c r="CS1165" s="69"/>
      <c r="CT1165" s="81"/>
      <c r="CU1165" s="69"/>
      <c r="CV1165" s="69"/>
      <c r="CW1165" s="69"/>
      <c r="CX1165" s="69"/>
      <c r="CY1165" s="69"/>
      <c r="CZ1165" s="69"/>
      <c r="DA1165" s="69"/>
    </row>
    <row r="1166" spans="2:105">
      <c r="B1166" s="67"/>
      <c r="C1166" s="67"/>
      <c r="D1166" s="67"/>
      <c r="E1166" s="69"/>
      <c r="F1166" s="68"/>
      <c r="G1166" s="67"/>
      <c r="H1166" s="69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80"/>
      <c r="T1166" s="80"/>
      <c r="U1166" s="80"/>
      <c r="V1166" s="80"/>
      <c r="W1166" s="80"/>
      <c r="X1166" s="80"/>
      <c r="Y1166" s="80"/>
      <c r="Z1166" s="80"/>
      <c r="AA1166" s="80"/>
      <c r="AB1166" s="80"/>
      <c r="AC1166" s="80"/>
      <c r="AD1166" s="80"/>
      <c r="AE1166" s="69"/>
      <c r="AF1166" s="69"/>
      <c r="AG1166" s="69"/>
      <c r="AH1166" s="80"/>
      <c r="AI1166" s="80"/>
      <c r="AJ1166" s="69"/>
      <c r="AK1166" s="69"/>
      <c r="AL1166" s="80"/>
      <c r="AM1166" s="80"/>
      <c r="AN1166" s="69"/>
      <c r="AO1166" s="69"/>
      <c r="AP1166" s="80"/>
      <c r="AQ1166" s="80"/>
      <c r="AR1166" s="69"/>
      <c r="AS1166" s="69"/>
      <c r="AT1166" s="80"/>
      <c r="AU1166" s="80"/>
      <c r="AV1166" s="69"/>
      <c r="AW1166" s="69"/>
      <c r="AX1166" s="80"/>
      <c r="AY1166" s="80"/>
      <c r="AZ1166" s="69"/>
      <c r="BA1166" s="69"/>
      <c r="BB1166" s="80"/>
      <c r="BC1166" s="80"/>
      <c r="BD1166" s="69"/>
      <c r="BE1166" s="69"/>
      <c r="BF1166" s="80"/>
      <c r="BG1166" s="80"/>
      <c r="BH1166" s="69"/>
      <c r="BI1166" s="69"/>
      <c r="BJ1166" s="80"/>
      <c r="BK1166" s="80"/>
      <c r="BL1166" s="69"/>
      <c r="BM1166" s="69"/>
      <c r="BN1166" s="80"/>
      <c r="BO1166" s="80"/>
      <c r="BP1166" s="69"/>
      <c r="BQ1166" s="69"/>
      <c r="BR1166" s="80"/>
      <c r="BS1166" s="80"/>
      <c r="BT1166" s="69"/>
      <c r="BU1166" s="69"/>
      <c r="BV1166" s="80"/>
      <c r="BW1166" s="80"/>
      <c r="BX1166" s="69"/>
      <c r="BY1166" s="69"/>
      <c r="BZ1166" s="80"/>
      <c r="CA1166" s="80"/>
      <c r="CB1166" s="69"/>
      <c r="CC1166" s="69"/>
      <c r="CD1166" s="80"/>
      <c r="CE1166" s="80"/>
      <c r="CF1166" s="69"/>
      <c r="CG1166" s="69"/>
      <c r="CH1166" s="69"/>
      <c r="CI1166" s="69"/>
      <c r="CJ1166" s="69"/>
      <c r="CK1166" s="69"/>
      <c r="CL1166" s="68"/>
      <c r="CM1166" s="67"/>
      <c r="CN1166" s="67"/>
      <c r="CO1166" s="68"/>
      <c r="CP1166" s="68"/>
      <c r="CQ1166" s="67"/>
      <c r="CR1166" s="67"/>
      <c r="CS1166" s="69"/>
      <c r="CT1166" s="81"/>
      <c r="CU1166" s="69"/>
      <c r="CV1166" s="69"/>
      <c r="CW1166" s="69"/>
      <c r="CX1166" s="69"/>
      <c r="CY1166" s="69"/>
      <c r="CZ1166" s="69"/>
      <c r="DA1166" s="69"/>
    </row>
    <row r="1167" spans="2:105">
      <c r="B1167" s="67"/>
      <c r="C1167" s="67"/>
      <c r="D1167" s="67"/>
      <c r="E1167" s="69"/>
      <c r="F1167" s="68"/>
      <c r="G1167" s="67"/>
      <c r="H1167" s="69"/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80"/>
      <c r="T1167" s="80"/>
      <c r="U1167" s="80"/>
      <c r="V1167" s="80"/>
      <c r="W1167" s="80"/>
      <c r="X1167" s="80"/>
      <c r="Y1167" s="80"/>
      <c r="Z1167" s="80"/>
      <c r="AA1167" s="80"/>
      <c r="AB1167" s="80"/>
      <c r="AC1167" s="80"/>
      <c r="AD1167" s="80"/>
      <c r="AE1167" s="69"/>
      <c r="AF1167" s="69"/>
      <c r="AG1167" s="69"/>
      <c r="AH1167" s="80"/>
      <c r="AI1167" s="80"/>
      <c r="AJ1167" s="69"/>
      <c r="AK1167" s="69"/>
      <c r="AL1167" s="80"/>
      <c r="AM1167" s="80"/>
      <c r="AN1167" s="69"/>
      <c r="AO1167" s="69"/>
      <c r="AP1167" s="80"/>
      <c r="AQ1167" s="80"/>
      <c r="AR1167" s="69"/>
      <c r="AS1167" s="69"/>
      <c r="AT1167" s="80"/>
      <c r="AU1167" s="80"/>
      <c r="AV1167" s="69"/>
      <c r="AW1167" s="69"/>
      <c r="AX1167" s="80"/>
      <c r="AY1167" s="80"/>
      <c r="AZ1167" s="69"/>
      <c r="BA1167" s="69"/>
      <c r="BB1167" s="80"/>
      <c r="BC1167" s="80"/>
      <c r="BD1167" s="69"/>
      <c r="BE1167" s="69"/>
      <c r="BF1167" s="80"/>
      <c r="BG1167" s="80"/>
      <c r="BH1167" s="69"/>
      <c r="BI1167" s="69"/>
      <c r="BJ1167" s="80"/>
      <c r="BK1167" s="80"/>
      <c r="BL1167" s="69"/>
      <c r="BM1167" s="69"/>
      <c r="BN1167" s="80"/>
      <c r="BO1167" s="80"/>
      <c r="BP1167" s="69"/>
      <c r="BQ1167" s="69"/>
      <c r="BR1167" s="80"/>
      <c r="BS1167" s="80"/>
      <c r="BT1167" s="69"/>
      <c r="BU1167" s="69"/>
      <c r="BV1167" s="80"/>
      <c r="BW1167" s="80"/>
      <c r="BX1167" s="69"/>
      <c r="BY1167" s="69"/>
      <c r="BZ1167" s="80"/>
      <c r="CA1167" s="80"/>
      <c r="CB1167" s="69"/>
      <c r="CC1167" s="69"/>
      <c r="CD1167" s="80"/>
      <c r="CE1167" s="80"/>
      <c r="CF1167" s="69"/>
      <c r="CG1167" s="69"/>
      <c r="CH1167" s="69"/>
      <c r="CI1167" s="69"/>
      <c r="CJ1167" s="69"/>
      <c r="CK1167" s="69"/>
      <c r="CL1167" s="68"/>
      <c r="CM1167" s="67"/>
      <c r="CN1167" s="67"/>
      <c r="CO1167" s="68"/>
      <c r="CP1167" s="68"/>
      <c r="CQ1167" s="67"/>
      <c r="CR1167" s="67"/>
      <c r="CS1167" s="69"/>
      <c r="CT1167" s="81"/>
      <c r="CU1167" s="69"/>
      <c r="CV1167" s="69"/>
      <c r="CW1167" s="69"/>
      <c r="CX1167" s="69"/>
      <c r="CY1167" s="69"/>
      <c r="CZ1167" s="69"/>
      <c r="DA1167" s="69"/>
    </row>
    <row r="1168" spans="2:105">
      <c r="B1168" s="67"/>
      <c r="C1168" s="67"/>
      <c r="D1168" s="67"/>
      <c r="E1168" s="69"/>
      <c r="F1168" s="68"/>
      <c r="G1168" s="67"/>
      <c r="H1168" s="69"/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80"/>
      <c r="T1168" s="80"/>
      <c r="U1168" s="80"/>
      <c r="V1168" s="80"/>
      <c r="W1168" s="80"/>
      <c r="X1168" s="80"/>
      <c r="Y1168" s="80"/>
      <c r="Z1168" s="80"/>
      <c r="AA1168" s="80"/>
      <c r="AB1168" s="80"/>
      <c r="AC1168" s="80"/>
      <c r="AD1168" s="80"/>
      <c r="AE1168" s="69"/>
      <c r="AF1168" s="69"/>
      <c r="AG1168" s="69"/>
      <c r="AH1168" s="80"/>
      <c r="AI1168" s="80"/>
      <c r="AJ1168" s="69"/>
      <c r="AK1168" s="69"/>
      <c r="AL1168" s="80"/>
      <c r="AM1168" s="80"/>
      <c r="AN1168" s="69"/>
      <c r="AO1168" s="69"/>
      <c r="AP1168" s="80"/>
      <c r="AQ1168" s="80"/>
      <c r="AR1168" s="69"/>
      <c r="AS1168" s="69"/>
      <c r="AT1168" s="80"/>
      <c r="AU1168" s="80"/>
      <c r="AV1168" s="69"/>
      <c r="AW1168" s="69"/>
      <c r="AX1168" s="80"/>
      <c r="AY1168" s="80"/>
      <c r="AZ1168" s="69"/>
      <c r="BA1168" s="69"/>
      <c r="BB1168" s="80"/>
      <c r="BC1168" s="80"/>
      <c r="BD1168" s="69"/>
      <c r="BE1168" s="69"/>
      <c r="BF1168" s="80"/>
      <c r="BG1168" s="80"/>
      <c r="BH1168" s="69"/>
      <c r="BI1168" s="69"/>
      <c r="BJ1168" s="80"/>
      <c r="BK1168" s="80"/>
      <c r="BL1168" s="69"/>
      <c r="BM1168" s="69"/>
      <c r="BN1168" s="80"/>
      <c r="BO1168" s="80"/>
      <c r="BP1168" s="69"/>
      <c r="BQ1168" s="69"/>
      <c r="BR1168" s="80"/>
      <c r="BS1168" s="80"/>
      <c r="BT1168" s="69"/>
      <c r="BU1168" s="69"/>
      <c r="BV1168" s="80"/>
      <c r="BW1168" s="80"/>
      <c r="BX1168" s="69"/>
      <c r="BY1168" s="69"/>
      <c r="BZ1168" s="80"/>
      <c r="CA1168" s="80"/>
      <c r="CB1168" s="69"/>
      <c r="CC1168" s="69"/>
      <c r="CD1168" s="80"/>
      <c r="CE1168" s="80"/>
      <c r="CF1168" s="69"/>
      <c r="CG1168" s="69"/>
      <c r="CH1168" s="69"/>
      <c r="CI1168" s="69"/>
      <c r="CJ1168" s="69"/>
      <c r="CK1168" s="69"/>
      <c r="CL1168" s="68"/>
      <c r="CM1168" s="67"/>
      <c r="CN1168" s="67"/>
      <c r="CO1168" s="68"/>
      <c r="CP1168" s="68"/>
      <c r="CQ1168" s="67"/>
      <c r="CR1168" s="67"/>
      <c r="CS1168" s="69"/>
      <c r="CT1168" s="81"/>
      <c r="CU1168" s="69"/>
      <c r="CV1168" s="69"/>
      <c r="CW1168" s="69"/>
      <c r="CX1168" s="69"/>
      <c r="CY1168" s="69"/>
      <c r="CZ1168" s="69"/>
      <c r="DA1168" s="69"/>
    </row>
    <row r="1169" spans="2:105">
      <c r="B1169" s="67"/>
      <c r="C1169" s="67"/>
      <c r="D1169" s="67"/>
      <c r="E1169" s="69"/>
      <c r="F1169" s="68"/>
      <c r="G1169" s="67"/>
      <c r="H1169" s="69"/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80"/>
      <c r="T1169" s="80"/>
      <c r="U1169" s="80"/>
      <c r="V1169" s="80"/>
      <c r="W1169" s="80"/>
      <c r="X1169" s="80"/>
      <c r="Y1169" s="80"/>
      <c r="Z1169" s="80"/>
      <c r="AA1169" s="80"/>
      <c r="AB1169" s="80"/>
      <c r="AC1169" s="80"/>
      <c r="AD1169" s="80"/>
      <c r="AE1169" s="69"/>
      <c r="AF1169" s="69"/>
      <c r="AG1169" s="69"/>
      <c r="AH1169" s="80"/>
      <c r="AI1169" s="80"/>
      <c r="AJ1169" s="69"/>
      <c r="AK1169" s="69"/>
      <c r="AL1169" s="80"/>
      <c r="AM1169" s="80"/>
      <c r="AN1169" s="69"/>
      <c r="AO1169" s="69"/>
      <c r="AP1169" s="80"/>
      <c r="AQ1169" s="80"/>
      <c r="AR1169" s="69"/>
      <c r="AS1169" s="69"/>
      <c r="AT1169" s="80"/>
      <c r="AU1169" s="80"/>
      <c r="AV1169" s="69"/>
      <c r="AW1169" s="69"/>
      <c r="AX1169" s="80"/>
      <c r="AY1169" s="80"/>
      <c r="AZ1169" s="69"/>
      <c r="BA1169" s="69"/>
      <c r="BB1169" s="80"/>
      <c r="BC1169" s="80"/>
      <c r="BD1169" s="69"/>
      <c r="BE1169" s="69"/>
      <c r="BF1169" s="80"/>
      <c r="BG1169" s="80"/>
      <c r="BH1169" s="69"/>
      <c r="BI1169" s="69"/>
      <c r="BJ1169" s="80"/>
      <c r="BK1169" s="80"/>
      <c r="BL1169" s="69"/>
      <c r="BM1169" s="69"/>
      <c r="BN1169" s="80"/>
      <c r="BO1169" s="80"/>
      <c r="BP1169" s="69"/>
      <c r="BQ1169" s="69"/>
      <c r="BR1169" s="80"/>
      <c r="BS1169" s="80"/>
      <c r="BT1169" s="69"/>
      <c r="BU1169" s="69"/>
      <c r="BV1169" s="80"/>
      <c r="BW1169" s="80"/>
      <c r="BX1169" s="69"/>
      <c r="BY1169" s="69"/>
      <c r="BZ1169" s="80"/>
      <c r="CA1169" s="80"/>
      <c r="CB1169" s="69"/>
      <c r="CC1169" s="69"/>
      <c r="CD1169" s="80"/>
      <c r="CE1169" s="80"/>
      <c r="CF1169" s="69"/>
      <c r="CG1169" s="69"/>
      <c r="CH1169" s="69"/>
      <c r="CI1169" s="69"/>
      <c r="CJ1169" s="69"/>
      <c r="CK1169" s="69"/>
      <c r="CL1169" s="68"/>
      <c r="CM1169" s="67"/>
      <c r="CN1169" s="67"/>
      <c r="CO1169" s="68"/>
      <c r="CP1169" s="68"/>
      <c r="CQ1169" s="67"/>
      <c r="CR1169" s="67"/>
      <c r="CS1169" s="69"/>
      <c r="CT1169" s="81"/>
      <c r="CU1169" s="69"/>
      <c r="CV1169" s="69"/>
      <c r="CW1169" s="69"/>
      <c r="CX1169" s="69"/>
      <c r="CY1169" s="69"/>
      <c r="CZ1169" s="69"/>
      <c r="DA1169" s="69"/>
    </row>
    <row r="1170" spans="2:105">
      <c r="B1170" s="67"/>
      <c r="C1170" s="67"/>
      <c r="D1170" s="67"/>
      <c r="E1170" s="69"/>
      <c r="F1170" s="68"/>
      <c r="G1170" s="67"/>
      <c r="H1170" s="69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80"/>
      <c r="T1170" s="80"/>
      <c r="U1170" s="80"/>
      <c r="V1170" s="80"/>
      <c r="W1170" s="80"/>
      <c r="X1170" s="80"/>
      <c r="Y1170" s="80"/>
      <c r="Z1170" s="80"/>
      <c r="AA1170" s="80"/>
      <c r="AB1170" s="80"/>
      <c r="AC1170" s="80"/>
      <c r="AD1170" s="80"/>
      <c r="AE1170" s="69"/>
      <c r="AF1170" s="69"/>
      <c r="AG1170" s="69"/>
      <c r="AH1170" s="80"/>
      <c r="AI1170" s="80"/>
      <c r="AJ1170" s="69"/>
      <c r="AK1170" s="69"/>
      <c r="AL1170" s="80"/>
      <c r="AM1170" s="80"/>
      <c r="AN1170" s="69"/>
      <c r="AO1170" s="69"/>
      <c r="AP1170" s="80"/>
      <c r="AQ1170" s="80"/>
      <c r="AR1170" s="69"/>
      <c r="AS1170" s="69"/>
      <c r="AT1170" s="80"/>
      <c r="AU1170" s="80"/>
      <c r="AV1170" s="69"/>
      <c r="AW1170" s="69"/>
      <c r="AX1170" s="80"/>
      <c r="AY1170" s="80"/>
      <c r="AZ1170" s="69"/>
      <c r="BA1170" s="69"/>
      <c r="BB1170" s="80"/>
      <c r="BC1170" s="80"/>
      <c r="BD1170" s="69"/>
      <c r="BE1170" s="69"/>
      <c r="BF1170" s="80"/>
      <c r="BG1170" s="80"/>
      <c r="BH1170" s="69"/>
      <c r="BI1170" s="69"/>
      <c r="BJ1170" s="80"/>
      <c r="BK1170" s="80"/>
      <c r="BL1170" s="69"/>
      <c r="BM1170" s="69"/>
      <c r="BN1170" s="80"/>
      <c r="BO1170" s="80"/>
      <c r="BP1170" s="69"/>
      <c r="BQ1170" s="69"/>
      <c r="BR1170" s="80"/>
      <c r="BS1170" s="80"/>
      <c r="BT1170" s="69"/>
      <c r="BU1170" s="69"/>
      <c r="BV1170" s="80"/>
      <c r="BW1170" s="80"/>
      <c r="BX1170" s="69"/>
      <c r="BY1170" s="69"/>
      <c r="BZ1170" s="80"/>
      <c r="CA1170" s="80"/>
      <c r="CB1170" s="69"/>
      <c r="CC1170" s="69"/>
      <c r="CD1170" s="80"/>
      <c r="CE1170" s="80"/>
      <c r="CF1170" s="69"/>
      <c r="CG1170" s="69"/>
      <c r="CH1170" s="69"/>
      <c r="CI1170" s="69"/>
      <c r="CJ1170" s="69"/>
      <c r="CK1170" s="69"/>
      <c r="CL1170" s="68"/>
      <c r="CM1170" s="67"/>
      <c r="CN1170" s="67"/>
      <c r="CO1170" s="68"/>
      <c r="CP1170" s="68"/>
      <c r="CQ1170" s="67"/>
      <c r="CR1170" s="67"/>
      <c r="CS1170" s="69"/>
      <c r="CT1170" s="81"/>
      <c r="CU1170" s="69"/>
      <c r="CV1170" s="69"/>
      <c r="CW1170" s="69"/>
      <c r="CX1170" s="69"/>
      <c r="CY1170" s="69"/>
      <c r="CZ1170" s="69"/>
      <c r="DA1170" s="69"/>
    </row>
    <row r="1171" spans="2:105">
      <c r="B1171" s="67"/>
      <c r="C1171" s="67"/>
      <c r="D1171" s="67"/>
      <c r="E1171" s="69"/>
      <c r="F1171" s="68"/>
      <c r="G1171" s="67"/>
      <c r="H1171" s="69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80"/>
      <c r="T1171" s="80"/>
      <c r="U1171" s="80"/>
      <c r="V1171" s="80"/>
      <c r="W1171" s="80"/>
      <c r="X1171" s="80"/>
      <c r="Y1171" s="80"/>
      <c r="Z1171" s="80"/>
      <c r="AA1171" s="80"/>
      <c r="AB1171" s="80"/>
      <c r="AC1171" s="80"/>
      <c r="AD1171" s="80"/>
      <c r="AE1171" s="69"/>
      <c r="AF1171" s="69"/>
      <c r="AG1171" s="69"/>
      <c r="AH1171" s="80"/>
      <c r="AI1171" s="80"/>
      <c r="AJ1171" s="69"/>
      <c r="AK1171" s="69"/>
      <c r="AL1171" s="80"/>
      <c r="AM1171" s="80"/>
      <c r="AN1171" s="69"/>
      <c r="AO1171" s="69"/>
      <c r="AP1171" s="80"/>
      <c r="AQ1171" s="80"/>
      <c r="AR1171" s="69"/>
      <c r="AS1171" s="69"/>
      <c r="AT1171" s="80"/>
      <c r="AU1171" s="80"/>
      <c r="AV1171" s="69"/>
      <c r="AW1171" s="69"/>
      <c r="AX1171" s="80"/>
      <c r="AY1171" s="80"/>
      <c r="AZ1171" s="69"/>
      <c r="BA1171" s="69"/>
      <c r="BB1171" s="80"/>
      <c r="BC1171" s="80"/>
      <c r="BD1171" s="69"/>
      <c r="BE1171" s="69"/>
      <c r="BF1171" s="80"/>
      <c r="BG1171" s="80"/>
      <c r="BH1171" s="69"/>
      <c r="BI1171" s="69"/>
      <c r="BJ1171" s="80"/>
      <c r="BK1171" s="80"/>
      <c r="BL1171" s="69"/>
      <c r="BM1171" s="69"/>
      <c r="BN1171" s="80"/>
      <c r="BO1171" s="80"/>
      <c r="BP1171" s="69"/>
      <c r="BQ1171" s="69"/>
      <c r="BR1171" s="80"/>
      <c r="BS1171" s="80"/>
      <c r="BT1171" s="69"/>
      <c r="BU1171" s="69"/>
      <c r="BV1171" s="80"/>
      <c r="BW1171" s="80"/>
      <c r="BX1171" s="69"/>
      <c r="BY1171" s="69"/>
      <c r="BZ1171" s="80"/>
      <c r="CA1171" s="80"/>
      <c r="CB1171" s="69"/>
      <c r="CC1171" s="69"/>
      <c r="CD1171" s="80"/>
      <c r="CE1171" s="80"/>
      <c r="CF1171" s="69"/>
      <c r="CG1171" s="69"/>
      <c r="CH1171" s="69"/>
      <c r="CI1171" s="69"/>
      <c r="CJ1171" s="69"/>
      <c r="CK1171" s="69"/>
      <c r="CL1171" s="68"/>
      <c r="CM1171" s="67"/>
      <c r="CN1171" s="67"/>
      <c r="CO1171" s="68"/>
      <c r="CP1171" s="68"/>
      <c r="CQ1171" s="67"/>
      <c r="CR1171" s="67"/>
      <c r="CS1171" s="69"/>
      <c r="CT1171" s="81"/>
      <c r="CU1171" s="69"/>
      <c r="CV1171" s="69"/>
      <c r="CW1171" s="69"/>
      <c r="CX1171" s="69"/>
      <c r="CY1171" s="69"/>
      <c r="CZ1171" s="69"/>
      <c r="DA1171" s="69"/>
    </row>
    <row r="1172" spans="2:105">
      <c r="B1172" s="67"/>
      <c r="C1172" s="67"/>
      <c r="D1172" s="67"/>
      <c r="E1172" s="69"/>
      <c r="F1172" s="68"/>
      <c r="G1172" s="67"/>
      <c r="H1172" s="69"/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80"/>
      <c r="T1172" s="80"/>
      <c r="U1172" s="80"/>
      <c r="V1172" s="80"/>
      <c r="W1172" s="80"/>
      <c r="X1172" s="80"/>
      <c r="Y1172" s="80"/>
      <c r="Z1172" s="80"/>
      <c r="AA1172" s="80"/>
      <c r="AB1172" s="80"/>
      <c r="AC1172" s="80"/>
      <c r="AD1172" s="80"/>
      <c r="AE1172" s="69"/>
      <c r="AF1172" s="69"/>
      <c r="AG1172" s="69"/>
      <c r="AH1172" s="80"/>
      <c r="AI1172" s="80"/>
      <c r="AJ1172" s="69"/>
      <c r="AK1172" s="69"/>
      <c r="AL1172" s="80"/>
      <c r="AM1172" s="80"/>
      <c r="AN1172" s="69"/>
      <c r="AO1172" s="69"/>
      <c r="AP1172" s="80"/>
      <c r="AQ1172" s="80"/>
      <c r="AR1172" s="69"/>
      <c r="AS1172" s="69"/>
      <c r="AT1172" s="80"/>
      <c r="AU1172" s="80"/>
      <c r="AV1172" s="69"/>
      <c r="AW1172" s="69"/>
      <c r="AX1172" s="80"/>
      <c r="AY1172" s="80"/>
      <c r="AZ1172" s="69"/>
      <c r="BA1172" s="69"/>
      <c r="BB1172" s="80"/>
      <c r="BC1172" s="80"/>
      <c r="BD1172" s="69"/>
      <c r="BE1172" s="69"/>
      <c r="BF1172" s="80"/>
      <c r="BG1172" s="80"/>
      <c r="BH1172" s="69"/>
      <c r="BI1172" s="69"/>
      <c r="BJ1172" s="80"/>
      <c r="BK1172" s="80"/>
      <c r="BL1172" s="69"/>
      <c r="BM1172" s="69"/>
      <c r="BN1172" s="80"/>
      <c r="BO1172" s="80"/>
      <c r="BP1172" s="69"/>
      <c r="BQ1172" s="69"/>
      <c r="BR1172" s="80"/>
      <c r="BS1172" s="80"/>
      <c r="BT1172" s="69"/>
      <c r="BU1172" s="69"/>
      <c r="BV1172" s="80"/>
      <c r="BW1172" s="80"/>
      <c r="BX1172" s="69"/>
      <c r="BY1172" s="69"/>
      <c r="BZ1172" s="80"/>
      <c r="CA1172" s="80"/>
      <c r="CB1172" s="69"/>
      <c r="CC1172" s="69"/>
      <c r="CD1172" s="80"/>
      <c r="CE1172" s="80"/>
      <c r="CF1172" s="69"/>
      <c r="CG1172" s="69"/>
      <c r="CH1172" s="69"/>
      <c r="CI1172" s="69"/>
      <c r="CJ1172" s="69"/>
      <c r="CK1172" s="69"/>
      <c r="CL1172" s="68"/>
      <c r="CM1172" s="67"/>
      <c r="CN1172" s="67"/>
      <c r="CO1172" s="68"/>
      <c r="CP1172" s="68"/>
      <c r="CQ1172" s="67"/>
      <c r="CR1172" s="67"/>
      <c r="CS1172" s="69"/>
      <c r="CT1172" s="81"/>
      <c r="CU1172" s="69"/>
      <c r="CV1172" s="69"/>
      <c r="CW1172" s="69"/>
      <c r="CX1172" s="69"/>
      <c r="CY1172" s="69"/>
      <c r="CZ1172" s="69"/>
      <c r="DA1172" s="69"/>
    </row>
    <row r="1173" spans="2:105">
      <c r="B1173" s="67"/>
      <c r="C1173" s="67"/>
      <c r="D1173" s="67"/>
      <c r="E1173" s="69"/>
      <c r="F1173" s="68"/>
      <c r="G1173" s="67"/>
      <c r="H1173" s="69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80"/>
      <c r="T1173" s="80"/>
      <c r="U1173" s="80"/>
      <c r="V1173" s="80"/>
      <c r="W1173" s="80"/>
      <c r="X1173" s="80"/>
      <c r="Y1173" s="80"/>
      <c r="Z1173" s="80"/>
      <c r="AA1173" s="80"/>
      <c r="AB1173" s="80"/>
      <c r="AC1173" s="80"/>
      <c r="AD1173" s="80"/>
      <c r="AE1173" s="69"/>
      <c r="AF1173" s="69"/>
      <c r="AG1173" s="69"/>
      <c r="AH1173" s="80"/>
      <c r="AI1173" s="80"/>
      <c r="AJ1173" s="69"/>
      <c r="AK1173" s="69"/>
      <c r="AL1173" s="80"/>
      <c r="AM1173" s="80"/>
      <c r="AN1173" s="69"/>
      <c r="AO1173" s="69"/>
      <c r="AP1173" s="80"/>
      <c r="AQ1173" s="80"/>
      <c r="AR1173" s="69"/>
      <c r="AS1173" s="69"/>
      <c r="AT1173" s="80"/>
      <c r="AU1173" s="80"/>
      <c r="AV1173" s="69"/>
      <c r="AW1173" s="69"/>
      <c r="AX1173" s="80"/>
      <c r="AY1173" s="80"/>
      <c r="AZ1173" s="69"/>
      <c r="BA1173" s="69"/>
      <c r="BB1173" s="80"/>
      <c r="BC1173" s="80"/>
      <c r="BD1173" s="69"/>
      <c r="BE1173" s="69"/>
      <c r="BF1173" s="80"/>
      <c r="BG1173" s="80"/>
      <c r="BH1173" s="69"/>
      <c r="BI1173" s="69"/>
      <c r="BJ1173" s="80"/>
      <c r="BK1173" s="80"/>
      <c r="BL1173" s="69"/>
      <c r="BM1173" s="69"/>
      <c r="BN1173" s="80"/>
      <c r="BO1173" s="80"/>
      <c r="BP1173" s="69"/>
      <c r="BQ1173" s="69"/>
      <c r="BR1173" s="80"/>
      <c r="BS1173" s="80"/>
      <c r="BT1173" s="69"/>
      <c r="BU1173" s="69"/>
      <c r="BV1173" s="80"/>
      <c r="BW1173" s="80"/>
      <c r="BX1173" s="69"/>
      <c r="BY1173" s="69"/>
      <c r="BZ1173" s="80"/>
      <c r="CA1173" s="80"/>
      <c r="CB1173" s="69"/>
      <c r="CC1173" s="69"/>
      <c r="CD1173" s="80"/>
      <c r="CE1173" s="80"/>
      <c r="CF1173" s="69"/>
      <c r="CG1173" s="69"/>
      <c r="CH1173" s="69"/>
      <c r="CI1173" s="69"/>
      <c r="CJ1173" s="69"/>
      <c r="CK1173" s="69"/>
      <c r="CL1173" s="68"/>
      <c r="CM1173" s="67"/>
      <c r="CN1173" s="67"/>
      <c r="CO1173" s="68"/>
      <c r="CP1173" s="68"/>
      <c r="CQ1173" s="67"/>
      <c r="CR1173" s="67"/>
      <c r="CS1173" s="69"/>
      <c r="CT1173" s="81"/>
      <c r="CU1173" s="69"/>
      <c r="CV1173" s="69"/>
      <c r="CW1173" s="69"/>
      <c r="CX1173" s="69"/>
      <c r="CY1173" s="69"/>
      <c r="CZ1173" s="69"/>
      <c r="DA1173" s="69"/>
    </row>
    <row r="1174" spans="2:105">
      <c r="B1174" s="67"/>
      <c r="C1174" s="67"/>
      <c r="D1174" s="67"/>
      <c r="E1174" s="69"/>
      <c r="F1174" s="68"/>
      <c r="G1174" s="67"/>
      <c r="H1174" s="69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80"/>
      <c r="T1174" s="80"/>
      <c r="U1174" s="80"/>
      <c r="V1174" s="80"/>
      <c r="W1174" s="80"/>
      <c r="X1174" s="80"/>
      <c r="Y1174" s="80"/>
      <c r="Z1174" s="80"/>
      <c r="AA1174" s="80"/>
      <c r="AB1174" s="80"/>
      <c r="AC1174" s="80"/>
      <c r="AD1174" s="80"/>
      <c r="AE1174" s="69"/>
      <c r="AF1174" s="69"/>
      <c r="AG1174" s="69"/>
      <c r="AH1174" s="80"/>
      <c r="AI1174" s="80"/>
      <c r="AJ1174" s="69"/>
      <c r="AK1174" s="69"/>
      <c r="AL1174" s="80"/>
      <c r="AM1174" s="80"/>
      <c r="AN1174" s="69"/>
      <c r="AO1174" s="69"/>
      <c r="AP1174" s="80"/>
      <c r="AQ1174" s="80"/>
      <c r="AR1174" s="69"/>
      <c r="AS1174" s="69"/>
      <c r="AT1174" s="80"/>
      <c r="AU1174" s="80"/>
      <c r="AV1174" s="69"/>
      <c r="AW1174" s="69"/>
      <c r="AX1174" s="80"/>
      <c r="AY1174" s="80"/>
      <c r="AZ1174" s="69"/>
      <c r="BA1174" s="69"/>
      <c r="BB1174" s="80"/>
      <c r="BC1174" s="80"/>
      <c r="BD1174" s="69"/>
      <c r="BE1174" s="69"/>
      <c r="BF1174" s="80"/>
      <c r="BG1174" s="80"/>
      <c r="BH1174" s="69"/>
      <c r="BI1174" s="69"/>
      <c r="BJ1174" s="80"/>
      <c r="BK1174" s="80"/>
      <c r="BL1174" s="69"/>
      <c r="BM1174" s="69"/>
      <c r="BN1174" s="80"/>
      <c r="BO1174" s="80"/>
      <c r="BP1174" s="69"/>
      <c r="BQ1174" s="69"/>
      <c r="BR1174" s="80"/>
      <c r="BS1174" s="80"/>
      <c r="BT1174" s="69"/>
      <c r="BU1174" s="69"/>
      <c r="BV1174" s="80"/>
      <c r="BW1174" s="80"/>
      <c r="BX1174" s="69"/>
      <c r="BY1174" s="69"/>
      <c r="BZ1174" s="80"/>
      <c r="CA1174" s="80"/>
      <c r="CB1174" s="69"/>
      <c r="CC1174" s="69"/>
      <c r="CD1174" s="80"/>
      <c r="CE1174" s="80"/>
      <c r="CF1174" s="69"/>
      <c r="CG1174" s="69"/>
      <c r="CH1174" s="69"/>
      <c r="CI1174" s="69"/>
      <c r="CJ1174" s="69"/>
      <c r="CK1174" s="69"/>
      <c r="CL1174" s="68"/>
      <c r="CM1174" s="67"/>
      <c r="CN1174" s="67"/>
      <c r="CO1174" s="68"/>
      <c r="CP1174" s="68"/>
      <c r="CQ1174" s="67"/>
      <c r="CR1174" s="67"/>
      <c r="CS1174" s="69"/>
      <c r="CT1174" s="81"/>
      <c r="CU1174" s="69"/>
      <c r="CV1174" s="69"/>
      <c r="CW1174" s="69"/>
      <c r="CX1174" s="69"/>
      <c r="CY1174" s="69"/>
      <c r="CZ1174" s="69"/>
      <c r="DA1174" s="69"/>
    </row>
    <row r="1175" spans="2:105">
      <c r="B1175" s="67"/>
      <c r="C1175" s="67"/>
      <c r="D1175" s="67"/>
      <c r="E1175" s="69"/>
      <c r="F1175" s="68"/>
      <c r="G1175" s="67"/>
      <c r="H1175" s="69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80"/>
      <c r="T1175" s="80"/>
      <c r="U1175" s="80"/>
      <c r="V1175" s="80"/>
      <c r="W1175" s="80"/>
      <c r="X1175" s="80"/>
      <c r="Y1175" s="80"/>
      <c r="Z1175" s="80"/>
      <c r="AA1175" s="80"/>
      <c r="AB1175" s="80"/>
      <c r="AC1175" s="80"/>
      <c r="AD1175" s="80"/>
      <c r="AE1175" s="69"/>
      <c r="AF1175" s="69"/>
      <c r="AG1175" s="69"/>
      <c r="AH1175" s="80"/>
      <c r="AI1175" s="80"/>
      <c r="AJ1175" s="69"/>
      <c r="AK1175" s="69"/>
      <c r="AL1175" s="80"/>
      <c r="AM1175" s="80"/>
      <c r="AN1175" s="69"/>
      <c r="AO1175" s="69"/>
      <c r="AP1175" s="80"/>
      <c r="AQ1175" s="80"/>
      <c r="AR1175" s="69"/>
      <c r="AS1175" s="69"/>
      <c r="AT1175" s="80"/>
      <c r="AU1175" s="80"/>
      <c r="AV1175" s="69"/>
      <c r="AW1175" s="69"/>
      <c r="AX1175" s="80"/>
      <c r="AY1175" s="80"/>
      <c r="AZ1175" s="69"/>
      <c r="BA1175" s="69"/>
      <c r="BB1175" s="80"/>
      <c r="BC1175" s="80"/>
      <c r="BD1175" s="69"/>
      <c r="BE1175" s="69"/>
      <c r="BF1175" s="80"/>
      <c r="BG1175" s="80"/>
      <c r="BH1175" s="69"/>
      <c r="BI1175" s="69"/>
      <c r="BJ1175" s="80"/>
      <c r="BK1175" s="80"/>
      <c r="BL1175" s="69"/>
      <c r="BM1175" s="69"/>
      <c r="BN1175" s="80"/>
      <c r="BO1175" s="80"/>
      <c r="BP1175" s="69"/>
      <c r="BQ1175" s="69"/>
      <c r="BR1175" s="80"/>
      <c r="BS1175" s="80"/>
      <c r="BT1175" s="69"/>
      <c r="BU1175" s="69"/>
      <c r="BV1175" s="80"/>
      <c r="BW1175" s="80"/>
      <c r="BX1175" s="69"/>
      <c r="BY1175" s="69"/>
      <c r="BZ1175" s="80"/>
      <c r="CA1175" s="80"/>
      <c r="CB1175" s="69"/>
      <c r="CC1175" s="69"/>
      <c r="CD1175" s="80"/>
      <c r="CE1175" s="80"/>
      <c r="CF1175" s="69"/>
      <c r="CG1175" s="69"/>
      <c r="CH1175" s="69"/>
      <c r="CI1175" s="69"/>
      <c r="CJ1175" s="69"/>
      <c r="CK1175" s="69"/>
      <c r="CL1175" s="68"/>
      <c r="CM1175" s="67"/>
      <c r="CN1175" s="67"/>
      <c r="CO1175" s="68"/>
      <c r="CP1175" s="68"/>
      <c r="CQ1175" s="67"/>
      <c r="CR1175" s="67"/>
      <c r="CS1175" s="69"/>
      <c r="CT1175" s="81"/>
      <c r="CU1175" s="69"/>
      <c r="CV1175" s="69"/>
      <c r="CW1175" s="69"/>
      <c r="CX1175" s="69"/>
      <c r="CY1175" s="69"/>
      <c r="CZ1175" s="69"/>
      <c r="DA1175" s="69"/>
    </row>
    <row r="1176" spans="2:105">
      <c r="B1176" s="67"/>
      <c r="C1176" s="67"/>
      <c r="D1176" s="67"/>
      <c r="E1176" s="69"/>
      <c r="F1176" s="68"/>
      <c r="G1176" s="67"/>
      <c r="H1176" s="69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80"/>
      <c r="T1176" s="80"/>
      <c r="U1176" s="80"/>
      <c r="V1176" s="80"/>
      <c r="W1176" s="80"/>
      <c r="X1176" s="80"/>
      <c r="Y1176" s="80"/>
      <c r="Z1176" s="80"/>
      <c r="AA1176" s="80"/>
      <c r="AB1176" s="80"/>
      <c r="AC1176" s="80"/>
      <c r="AD1176" s="80"/>
      <c r="AE1176" s="69"/>
      <c r="AF1176" s="69"/>
      <c r="AG1176" s="69"/>
      <c r="AH1176" s="80"/>
      <c r="AI1176" s="80"/>
      <c r="AJ1176" s="69"/>
      <c r="AK1176" s="69"/>
      <c r="AL1176" s="80"/>
      <c r="AM1176" s="80"/>
      <c r="AN1176" s="69"/>
      <c r="AO1176" s="69"/>
      <c r="AP1176" s="80"/>
      <c r="AQ1176" s="80"/>
      <c r="AR1176" s="69"/>
      <c r="AS1176" s="69"/>
      <c r="AT1176" s="80"/>
      <c r="AU1176" s="80"/>
      <c r="AV1176" s="69"/>
      <c r="AW1176" s="69"/>
      <c r="AX1176" s="80"/>
      <c r="AY1176" s="80"/>
      <c r="AZ1176" s="69"/>
      <c r="BA1176" s="69"/>
      <c r="BB1176" s="80"/>
      <c r="BC1176" s="80"/>
      <c r="BD1176" s="69"/>
      <c r="BE1176" s="69"/>
      <c r="BF1176" s="80"/>
      <c r="BG1176" s="80"/>
      <c r="BH1176" s="69"/>
      <c r="BI1176" s="69"/>
      <c r="BJ1176" s="80"/>
      <c r="BK1176" s="80"/>
      <c r="BL1176" s="69"/>
      <c r="BM1176" s="69"/>
      <c r="BN1176" s="80"/>
      <c r="BO1176" s="80"/>
      <c r="BP1176" s="69"/>
      <c r="BQ1176" s="69"/>
      <c r="BR1176" s="80"/>
      <c r="BS1176" s="80"/>
      <c r="BT1176" s="69"/>
      <c r="BU1176" s="69"/>
      <c r="BV1176" s="80"/>
      <c r="BW1176" s="80"/>
      <c r="BX1176" s="69"/>
      <c r="BY1176" s="69"/>
      <c r="BZ1176" s="80"/>
      <c r="CA1176" s="80"/>
      <c r="CB1176" s="69"/>
      <c r="CC1176" s="69"/>
      <c r="CD1176" s="80"/>
      <c r="CE1176" s="80"/>
      <c r="CF1176" s="69"/>
      <c r="CG1176" s="69"/>
      <c r="CH1176" s="69"/>
      <c r="CI1176" s="69"/>
      <c r="CJ1176" s="69"/>
      <c r="CK1176" s="69"/>
      <c r="CL1176" s="68"/>
      <c r="CM1176" s="67"/>
      <c r="CN1176" s="67"/>
      <c r="CO1176" s="68"/>
      <c r="CP1176" s="68"/>
      <c r="CQ1176" s="67"/>
      <c r="CR1176" s="67"/>
      <c r="CS1176" s="69"/>
      <c r="CT1176" s="81"/>
      <c r="CU1176" s="69"/>
      <c r="CV1176" s="69"/>
      <c r="CW1176" s="69"/>
      <c r="CX1176" s="69"/>
      <c r="CY1176" s="69"/>
      <c r="CZ1176" s="69"/>
      <c r="DA1176" s="69"/>
    </row>
    <row r="1177" spans="2:105">
      <c r="B1177" s="67"/>
      <c r="C1177" s="67"/>
      <c r="D1177" s="67"/>
      <c r="E1177" s="69"/>
      <c r="F1177" s="68"/>
      <c r="G1177" s="67"/>
      <c r="H1177" s="69"/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80"/>
      <c r="T1177" s="80"/>
      <c r="U1177" s="80"/>
      <c r="V1177" s="80"/>
      <c r="W1177" s="80"/>
      <c r="X1177" s="80"/>
      <c r="Y1177" s="80"/>
      <c r="Z1177" s="80"/>
      <c r="AA1177" s="80"/>
      <c r="AB1177" s="80"/>
      <c r="AC1177" s="80"/>
      <c r="AD1177" s="80"/>
      <c r="AE1177" s="69"/>
      <c r="AF1177" s="69"/>
      <c r="AG1177" s="69"/>
      <c r="AH1177" s="80"/>
      <c r="AI1177" s="80"/>
      <c r="AJ1177" s="69"/>
      <c r="AK1177" s="69"/>
      <c r="AL1177" s="80"/>
      <c r="AM1177" s="80"/>
      <c r="AN1177" s="69"/>
      <c r="AO1177" s="69"/>
      <c r="AP1177" s="80"/>
      <c r="AQ1177" s="80"/>
      <c r="AR1177" s="69"/>
      <c r="AS1177" s="69"/>
      <c r="AT1177" s="80"/>
      <c r="AU1177" s="80"/>
      <c r="AV1177" s="69"/>
      <c r="AW1177" s="69"/>
      <c r="AX1177" s="80"/>
      <c r="AY1177" s="80"/>
      <c r="AZ1177" s="69"/>
      <c r="BA1177" s="69"/>
      <c r="BB1177" s="80"/>
      <c r="BC1177" s="80"/>
      <c r="BD1177" s="69"/>
      <c r="BE1177" s="69"/>
      <c r="BF1177" s="80"/>
      <c r="BG1177" s="80"/>
      <c r="BH1177" s="69"/>
      <c r="BI1177" s="69"/>
      <c r="BJ1177" s="80"/>
      <c r="BK1177" s="80"/>
      <c r="BL1177" s="69"/>
      <c r="BM1177" s="69"/>
      <c r="BN1177" s="80"/>
      <c r="BO1177" s="80"/>
      <c r="BP1177" s="69"/>
      <c r="BQ1177" s="69"/>
      <c r="BR1177" s="80"/>
      <c r="BS1177" s="80"/>
      <c r="BT1177" s="69"/>
      <c r="BU1177" s="69"/>
      <c r="BV1177" s="80"/>
      <c r="BW1177" s="80"/>
      <c r="BX1177" s="69"/>
      <c r="BY1177" s="69"/>
      <c r="BZ1177" s="80"/>
      <c r="CA1177" s="80"/>
      <c r="CB1177" s="69"/>
      <c r="CC1177" s="69"/>
      <c r="CD1177" s="80"/>
      <c r="CE1177" s="80"/>
      <c r="CF1177" s="69"/>
      <c r="CG1177" s="69"/>
      <c r="CH1177" s="69"/>
      <c r="CI1177" s="69"/>
      <c r="CJ1177" s="69"/>
      <c r="CK1177" s="69"/>
      <c r="CL1177" s="68"/>
      <c r="CM1177" s="67"/>
      <c r="CN1177" s="67"/>
      <c r="CO1177" s="68"/>
      <c r="CP1177" s="68"/>
      <c r="CQ1177" s="67"/>
      <c r="CR1177" s="67"/>
      <c r="CS1177" s="69"/>
      <c r="CT1177" s="81"/>
      <c r="CU1177" s="69"/>
      <c r="CV1177" s="69"/>
      <c r="CW1177" s="69"/>
      <c r="CX1177" s="69"/>
      <c r="CY1177" s="69"/>
      <c r="CZ1177" s="69"/>
      <c r="DA1177" s="69"/>
    </row>
    <row r="1178" spans="2:105">
      <c r="B1178" s="67"/>
      <c r="C1178" s="67"/>
      <c r="D1178" s="67"/>
      <c r="E1178" s="69"/>
      <c r="F1178" s="68"/>
      <c r="G1178" s="67"/>
      <c r="H1178" s="69"/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80"/>
      <c r="T1178" s="80"/>
      <c r="U1178" s="80"/>
      <c r="V1178" s="80"/>
      <c r="W1178" s="80"/>
      <c r="X1178" s="80"/>
      <c r="Y1178" s="80"/>
      <c r="Z1178" s="80"/>
      <c r="AA1178" s="80"/>
      <c r="AB1178" s="80"/>
      <c r="AC1178" s="80"/>
      <c r="AD1178" s="80"/>
      <c r="AE1178" s="69"/>
      <c r="AF1178" s="69"/>
      <c r="AG1178" s="69"/>
      <c r="AH1178" s="80"/>
      <c r="AI1178" s="80"/>
      <c r="AJ1178" s="69"/>
      <c r="AK1178" s="69"/>
      <c r="AL1178" s="80"/>
      <c r="AM1178" s="80"/>
      <c r="AN1178" s="69"/>
      <c r="AO1178" s="69"/>
      <c r="AP1178" s="80"/>
      <c r="AQ1178" s="80"/>
      <c r="AR1178" s="69"/>
      <c r="AS1178" s="69"/>
      <c r="AT1178" s="80"/>
      <c r="AU1178" s="80"/>
      <c r="AV1178" s="69"/>
      <c r="AW1178" s="69"/>
      <c r="AX1178" s="80"/>
      <c r="AY1178" s="80"/>
      <c r="AZ1178" s="69"/>
      <c r="BA1178" s="69"/>
      <c r="BB1178" s="80"/>
      <c r="BC1178" s="80"/>
      <c r="BD1178" s="69"/>
      <c r="BE1178" s="69"/>
      <c r="BF1178" s="80"/>
      <c r="BG1178" s="80"/>
      <c r="BH1178" s="69"/>
      <c r="BI1178" s="69"/>
      <c r="BJ1178" s="80"/>
      <c r="BK1178" s="80"/>
      <c r="BL1178" s="69"/>
      <c r="BM1178" s="69"/>
      <c r="BN1178" s="80"/>
      <c r="BO1178" s="80"/>
      <c r="BP1178" s="69"/>
      <c r="BQ1178" s="69"/>
      <c r="BR1178" s="80"/>
      <c r="BS1178" s="80"/>
      <c r="BT1178" s="69"/>
      <c r="BU1178" s="69"/>
      <c r="BV1178" s="80"/>
      <c r="BW1178" s="80"/>
      <c r="BX1178" s="69"/>
      <c r="BY1178" s="69"/>
      <c r="BZ1178" s="80"/>
      <c r="CA1178" s="80"/>
      <c r="CB1178" s="69"/>
      <c r="CC1178" s="69"/>
      <c r="CD1178" s="80"/>
      <c r="CE1178" s="80"/>
      <c r="CF1178" s="69"/>
      <c r="CG1178" s="69"/>
      <c r="CH1178" s="69"/>
      <c r="CI1178" s="69"/>
      <c r="CJ1178" s="69"/>
      <c r="CK1178" s="69"/>
      <c r="CL1178" s="68"/>
      <c r="CM1178" s="67"/>
      <c r="CN1178" s="67"/>
      <c r="CO1178" s="68"/>
      <c r="CP1178" s="68"/>
      <c r="CQ1178" s="67"/>
      <c r="CR1178" s="67"/>
      <c r="CS1178" s="69"/>
      <c r="CT1178" s="81"/>
      <c r="CU1178" s="69"/>
      <c r="CV1178" s="69"/>
      <c r="CW1178" s="69"/>
      <c r="CX1178" s="69"/>
      <c r="CY1178" s="69"/>
      <c r="CZ1178" s="69"/>
      <c r="DA1178" s="69"/>
    </row>
    <row r="1179" spans="2:105">
      <c r="B1179" s="67"/>
      <c r="C1179" s="67"/>
      <c r="D1179" s="67"/>
      <c r="E1179" s="69"/>
      <c r="F1179" s="68"/>
      <c r="G1179" s="67"/>
      <c r="H1179" s="69"/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80"/>
      <c r="T1179" s="80"/>
      <c r="U1179" s="80"/>
      <c r="V1179" s="80"/>
      <c r="W1179" s="80"/>
      <c r="X1179" s="80"/>
      <c r="Y1179" s="80"/>
      <c r="Z1179" s="80"/>
      <c r="AA1179" s="80"/>
      <c r="AB1179" s="80"/>
      <c r="AC1179" s="80"/>
      <c r="AD1179" s="80"/>
      <c r="AE1179" s="69"/>
      <c r="AF1179" s="69"/>
      <c r="AG1179" s="69"/>
      <c r="AH1179" s="80"/>
      <c r="AI1179" s="80"/>
      <c r="AJ1179" s="69"/>
      <c r="AK1179" s="69"/>
      <c r="AL1179" s="80"/>
      <c r="AM1179" s="80"/>
      <c r="AN1179" s="69"/>
      <c r="AO1179" s="69"/>
      <c r="AP1179" s="80"/>
      <c r="AQ1179" s="80"/>
      <c r="AR1179" s="69"/>
      <c r="AS1179" s="69"/>
      <c r="AT1179" s="80"/>
      <c r="AU1179" s="80"/>
      <c r="AV1179" s="69"/>
      <c r="AW1179" s="69"/>
      <c r="AX1179" s="80"/>
      <c r="AY1179" s="80"/>
      <c r="AZ1179" s="69"/>
      <c r="BA1179" s="69"/>
      <c r="BB1179" s="80"/>
      <c r="BC1179" s="80"/>
      <c r="BD1179" s="69"/>
      <c r="BE1179" s="69"/>
      <c r="BF1179" s="80"/>
      <c r="BG1179" s="80"/>
      <c r="BH1179" s="69"/>
      <c r="BI1179" s="69"/>
      <c r="BJ1179" s="80"/>
      <c r="BK1179" s="80"/>
      <c r="BL1179" s="69"/>
      <c r="BM1179" s="69"/>
      <c r="BN1179" s="80"/>
      <c r="BO1179" s="80"/>
      <c r="BP1179" s="69"/>
      <c r="BQ1179" s="69"/>
      <c r="BR1179" s="80"/>
      <c r="BS1179" s="80"/>
      <c r="BT1179" s="69"/>
      <c r="BU1179" s="69"/>
      <c r="BV1179" s="80"/>
      <c r="BW1179" s="80"/>
      <c r="BX1179" s="69"/>
      <c r="BY1179" s="69"/>
      <c r="BZ1179" s="80"/>
      <c r="CA1179" s="80"/>
      <c r="CB1179" s="69"/>
      <c r="CC1179" s="69"/>
      <c r="CD1179" s="80"/>
      <c r="CE1179" s="80"/>
      <c r="CF1179" s="69"/>
      <c r="CG1179" s="69"/>
      <c r="CH1179" s="69"/>
      <c r="CI1179" s="69"/>
      <c r="CJ1179" s="69"/>
      <c r="CK1179" s="69"/>
      <c r="CL1179" s="68"/>
      <c r="CM1179" s="67"/>
      <c r="CN1179" s="67"/>
      <c r="CO1179" s="68"/>
      <c r="CP1179" s="68"/>
      <c r="CQ1179" s="67"/>
      <c r="CR1179" s="67"/>
      <c r="CS1179" s="69"/>
      <c r="CT1179" s="81"/>
      <c r="CU1179" s="69"/>
      <c r="CV1179" s="69"/>
      <c r="CW1179" s="69"/>
      <c r="CX1179" s="69"/>
      <c r="CY1179" s="69"/>
      <c r="CZ1179" s="69"/>
      <c r="DA1179" s="69"/>
    </row>
    <row r="1180" spans="2:105">
      <c r="B1180" s="67"/>
      <c r="C1180" s="67"/>
      <c r="D1180" s="67"/>
      <c r="E1180" s="69"/>
      <c r="F1180" s="68"/>
      <c r="G1180" s="67"/>
      <c r="H1180" s="69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80"/>
      <c r="T1180" s="80"/>
      <c r="U1180" s="80"/>
      <c r="V1180" s="80"/>
      <c r="W1180" s="80"/>
      <c r="X1180" s="80"/>
      <c r="Y1180" s="80"/>
      <c r="Z1180" s="80"/>
      <c r="AA1180" s="80"/>
      <c r="AB1180" s="80"/>
      <c r="AC1180" s="80"/>
      <c r="AD1180" s="80"/>
      <c r="AE1180" s="69"/>
      <c r="AF1180" s="69"/>
      <c r="AG1180" s="69"/>
      <c r="AH1180" s="80"/>
      <c r="AI1180" s="80"/>
      <c r="AJ1180" s="69"/>
      <c r="AK1180" s="69"/>
      <c r="AL1180" s="80"/>
      <c r="AM1180" s="80"/>
      <c r="AN1180" s="69"/>
      <c r="AO1180" s="69"/>
      <c r="AP1180" s="80"/>
      <c r="AQ1180" s="80"/>
      <c r="AR1180" s="69"/>
      <c r="AS1180" s="69"/>
      <c r="AT1180" s="80"/>
      <c r="AU1180" s="80"/>
      <c r="AV1180" s="69"/>
      <c r="AW1180" s="69"/>
      <c r="AX1180" s="80"/>
      <c r="AY1180" s="80"/>
      <c r="AZ1180" s="69"/>
      <c r="BA1180" s="69"/>
      <c r="BB1180" s="80"/>
      <c r="BC1180" s="80"/>
      <c r="BD1180" s="69"/>
      <c r="BE1180" s="69"/>
      <c r="BF1180" s="80"/>
      <c r="BG1180" s="80"/>
      <c r="BH1180" s="69"/>
      <c r="BI1180" s="69"/>
      <c r="BJ1180" s="80"/>
      <c r="BK1180" s="80"/>
      <c r="BL1180" s="69"/>
      <c r="BM1180" s="69"/>
      <c r="BN1180" s="80"/>
      <c r="BO1180" s="80"/>
      <c r="BP1180" s="69"/>
      <c r="BQ1180" s="69"/>
      <c r="BR1180" s="80"/>
      <c r="BS1180" s="80"/>
      <c r="BT1180" s="69"/>
      <c r="BU1180" s="69"/>
      <c r="BV1180" s="80"/>
      <c r="BW1180" s="80"/>
      <c r="BX1180" s="69"/>
      <c r="BY1180" s="69"/>
      <c r="BZ1180" s="80"/>
      <c r="CA1180" s="80"/>
      <c r="CB1180" s="69"/>
      <c r="CC1180" s="69"/>
      <c r="CD1180" s="80"/>
      <c r="CE1180" s="80"/>
      <c r="CF1180" s="69"/>
      <c r="CG1180" s="69"/>
      <c r="CH1180" s="69"/>
      <c r="CI1180" s="69"/>
      <c r="CJ1180" s="69"/>
      <c r="CK1180" s="69"/>
      <c r="CL1180" s="68"/>
      <c r="CM1180" s="67"/>
      <c r="CN1180" s="67"/>
      <c r="CO1180" s="68"/>
      <c r="CP1180" s="68"/>
      <c r="CQ1180" s="67"/>
      <c r="CR1180" s="67"/>
      <c r="CS1180" s="69"/>
      <c r="CT1180" s="81"/>
      <c r="CU1180" s="69"/>
      <c r="CV1180" s="69"/>
      <c r="CW1180" s="69"/>
      <c r="CX1180" s="69"/>
      <c r="CY1180" s="69"/>
      <c r="CZ1180" s="69"/>
      <c r="DA1180" s="69"/>
    </row>
    <row r="1181" spans="2:105">
      <c r="B1181" s="67"/>
      <c r="C1181" s="67"/>
      <c r="D1181" s="67"/>
      <c r="E1181" s="69"/>
      <c r="F1181" s="68"/>
      <c r="G1181" s="67"/>
      <c r="H1181" s="69"/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80"/>
      <c r="T1181" s="80"/>
      <c r="U1181" s="80"/>
      <c r="V1181" s="80"/>
      <c r="W1181" s="80"/>
      <c r="X1181" s="80"/>
      <c r="Y1181" s="80"/>
      <c r="Z1181" s="80"/>
      <c r="AA1181" s="80"/>
      <c r="AB1181" s="80"/>
      <c r="AC1181" s="80"/>
      <c r="AD1181" s="80"/>
      <c r="AE1181" s="69"/>
      <c r="AF1181" s="69"/>
      <c r="AG1181" s="69"/>
      <c r="AH1181" s="80"/>
      <c r="AI1181" s="80"/>
      <c r="AJ1181" s="69"/>
      <c r="AK1181" s="69"/>
      <c r="AL1181" s="80"/>
      <c r="AM1181" s="80"/>
      <c r="AN1181" s="69"/>
      <c r="AO1181" s="69"/>
      <c r="AP1181" s="80"/>
      <c r="AQ1181" s="80"/>
      <c r="AR1181" s="69"/>
      <c r="AS1181" s="69"/>
      <c r="AT1181" s="80"/>
      <c r="AU1181" s="80"/>
      <c r="AV1181" s="69"/>
      <c r="AW1181" s="69"/>
      <c r="AX1181" s="80"/>
      <c r="AY1181" s="80"/>
      <c r="AZ1181" s="69"/>
      <c r="BA1181" s="69"/>
      <c r="BB1181" s="80"/>
      <c r="BC1181" s="80"/>
      <c r="BD1181" s="69"/>
      <c r="BE1181" s="69"/>
      <c r="BF1181" s="80"/>
      <c r="BG1181" s="80"/>
      <c r="BH1181" s="69"/>
      <c r="BI1181" s="69"/>
      <c r="BJ1181" s="80"/>
      <c r="BK1181" s="80"/>
      <c r="BL1181" s="69"/>
      <c r="BM1181" s="69"/>
      <c r="BN1181" s="80"/>
      <c r="BO1181" s="80"/>
      <c r="BP1181" s="69"/>
      <c r="BQ1181" s="69"/>
      <c r="BR1181" s="80"/>
      <c r="BS1181" s="80"/>
      <c r="BT1181" s="69"/>
      <c r="BU1181" s="69"/>
      <c r="BV1181" s="80"/>
      <c r="BW1181" s="80"/>
      <c r="BX1181" s="69"/>
      <c r="BY1181" s="69"/>
      <c r="BZ1181" s="80"/>
      <c r="CA1181" s="80"/>
      <c r="CB1181" s="69"/>
      <c r="CC1181" s="69"/>
      <c r="CD1181" s="80"/>
      <c r="CE1181" s="80"/>
      <c r="CF1181" s="69"/>
      <c r="CG1181" s="69"/>
      <c r="CH1181" s="69"/>
      <c r="CI1181" s="69"/>
      <c r="CJ1181" s="69"/>
      <c r="CK1181" s="69"/>
      <c r="CL1181" s="68"/>
      <c r="CM1181" s="67"/>
      <c r="CN1181" s="67"/>
      <c r="CO1181" s="68"/>
      <c r="CP1181" s="68"/>
      <c r="CQ1181" s="67"/>
      <c r="CR1181" s="67"/>
      <c r="CS1181" s="69"/>
      <c r="CT1181" s="81"/>
      <c r="CU1181" s="69"/>
      <c r="CV1181" s="69"/>
      <c r="CW1181" s="69"/>
      <c r="CX1181" s="69"/>
      <c r="CY1181" s="69"/>
      <c r="CZ1181" s="69"/>
      <c r="DA1181" s="69"/>
    </row>
    <row r="1182" spans="2:105">
      <c r="B1182" s="67"/>
      <c r="C1182" s="67"/>
      <c r="D1182" s="67"/>
      <c r="E1182" s="69"/>
      <c r="F1182" s="68"/>
      <c r="G1182" s="67"/>
      <c r="H1182" s="69"/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80"/>
      <c r="T1182" s="80"/>
      <c r="U1182" s="80"/>
      <c r="V1182" s="80"/>
      <c r="W1182" s="80"/>
      <c r="X1182" s="80"/>
      <c r="Y1182" s="80"/>
      <c r="Z1182" s="80"/>
      <c r="AA1182" s="80"/>
      <c r="AB1182" s="80"/>
      <c r="AC1182" s="80"/>
      <c r="AD1182" s="80"/>
      <c r="AE1182" s="69"/>
      <c r="AF1182" s="69"/>
      <c r="AG1182" s="69"/>
      <c r="AH1182" s="80"/>
      <c r="AI1182" s="80"/>
      <c r="AJ1182" s="69"/>
      <c r="AK1182" s="69"/>
      <c r="AL1182" s="80"/>
      <c r="AM1182" s="80"/>
      <c r="AN1182" s="69"/>
      <c r="AO1182" s="69"/>
      <c r="AP1182" s="80"/>
      <c r="AQ1182" s="80"/>
      <c r="AR1182" s="69"/>
      <c r="AS1182" s="69"/>
      <c r="AT1182" s="80"/>
      <c r="AU1182" s="80"/>
      <c r="AV1182" s="69"/>
      <c r="AW1182" s="69"/>
      <c r="AX1182" s="80"/>
      <c r="AY1182" s="80"/>
      <c r="AZ1182" s="69"/>
      <c r="BA1182" s="69"/>
      <c r="BB1182" s="80"/>
      <c r="BC1182" s="80"/>
      <c r="BD1182" s="69"/>
      <c r="BE1182" s="69"/>
      <c r="BF1182" s="80"/>
      <c r="BG1182" s="80"/>
      <c r="BH1182" s="69"/>
      <c r="BI1182" s="69"/>
      <c r="BJ1182" s="80"/>
      <c r="BK1182" s="80"/>
      <c r="BL1182" s="69"/>
      <c r="BM1182" s="69"/>
      <c r="BN1182" s="80"/>
      <c r="BO1182" s="80"/>
      <c r="BP1182" s="69"/>
      <c r="BQ1182" s="69"/>
      <c r="BR1182" s="80"/>
      <c r="BS1182" s="80"/>
      <c r="BT1182" s="69"/>
      <c r="BU1182" s="69"/>
      <c r="BV1182" s="80"/>
      <c r="BW1182" s="80"/>
      <c r="BX1182" s="69"/>
      <c r="BY1182" s="69"/>
      <c r="BZ1182" s="80"/>
      <c r="CA1182" s="80"/>
      <c r="CB1182" s="69"/>
      <c r="CC1182" s="69"/>
      <c r="CD1182" s="80"/>
      <c r="CE1182" s="80"/>
      <c r="CF1182" s="69"/>
      <c r="CG1182" s="69"/>
      <c r="CH1182" s="69"/>
      <c r="CI1182" s="69"/>
      <c r="CJ1182" s="69"/>
      <c r="CK1182" s="69"/>
      <c r="CL1182" s="68"/>
      <c r="CM1182" s="67"/>
      <c r="CN1182" s="67"/>
      <c r="CO1182" s="68"/>
      <c r="CP1182" s="68"/>
      <c r="CQ1182" s="67"/>
      <c r="CR1182" s="67"/>
      <c r="CS1182" s="69"/>
      <c r="CT1182" s="81"/>
      <c r="CU1182" s="69"/>
      <c r="CV1182" s="69"/>
      <c r="CW1182" s="69"/>
      <c r="CX1182" s="69"/>
      <c r="CY1182" s="69"/>
      <c r="CZ1182" s="69"/>
      <c r="DA1182" s="69"/>
    </row>
    <row r="1183" spans="2:105">
      <c r="B1183" s="67"/>
      <c r="C1183" s="67"/>
      <c r="D1183" s="67"/>
      <c r="E1183" s="69"/>
      <c r="F1183" s="68"/>
      <c r="G1183" s="67"/>
      <c r="H1183" s="69"/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80"/>
      <c r="T1183" s="80"/>
      <c r="U1183" s="80"/>
      <c r="V1183" s="80"/>
      <c r="W1183" s="80"/>
      <c r="X1183" s="80"/>
      <c r="Y1183" s="80"/>
      <c r="Z1183" s="80"/>
      <c r="AA1183" s="80"/>
      <c r="AB1183" s="80"/>
      <c r="AC1183" s="80"/>
      <c r="AD1183" s="80"/>
      <c r="AE1183" s="69"/>
      <c r="AF1183" s="69"/>
      <c r="AG1183" s="69"/>
      <c r="AH1183" s="80"/>
      <c r="AI1183" s="80"/>
      <c r="AJ1183" s="69"/>
      <c r="AK1183" s="69"/>
      <c r="AL1183" s="80"/>
      <c r="AM1183" s="80"/>
      <c r="AN1183" s="69"/>
      <c r="AO1183" s="69"/>
      <c r="AP1183" s="80"/>
      <c r="AQ1183" s="80"/>
      <c r="AR1183" s="69"/>
      <c r="AS1183" s="69"/>
      <c r="AT1183" s="80"/>
      <c r="AU1183" s="80"/>
      <c r="AV1183" s="69"/>
      <c r="AW1183" s="69"/>
      <c r="AX1183" s="80"/>
      <c r="AY1183" s="80"/>
      <c r="AZ1183" s="69"/>
      <c r="BA1183" s="69"/>
      <c r="BB1183" s="80"/>
      <c r="BC1183" s="80"/>
      <c r="BD1183" s="69"/>
      <c r="BE1183" s="69"/>
      <c r="BF1183" s="80"/>
      <c r="BG1183" s="80"/>
      <c r="BH1183" s="69"/>
      <c r="BI1183" s="69"/>
      <c r="BJ1183" s="80"/>
      <c r="BK1183" s="80"/>
      <c r="BL1183" s="69"/>
      <c r="BM1183" s="69"/>
      <c r="BN1183" s="80"/>
      <c r="BO1183" s="80"/>
      <c r="BP1183" s="69"/>
      <c r="BQ1183" s="69"/>
      <c r="BR1183" s="80"/>
      <c r="BS1183" s="80"/>
      <c r="BT1183" s="69"/>
      <c r="BU1183" s="69"/>
      <c r="BV1183" s="80"/>
      <c r="BW1183" s="80"/>
      <c r="BX1183" s="69"/>
      <c r="BY1183" s="69"/>
      <c r="BZ1183" s="80"/>
      <c r="CA1183" s="80"/>
      <c r="CB1183" s="69"/>
      <c r="CC1183" s="69"/>
      <c r="CD1183" s="80"/>
      <c r="CE1183" s="80"/>
      <c r="CF1183" s="69"/>
      <c r="CG1183" s="69"/>
      <c r="CH1183" s="69"/>
      <c r="CI1183" s="69"/>
      <c r="CJ1183" s="69"/>
      <c r="CK1183" s="69"/>
      <c r="CL1183" s="68"/>
      <c r="CM1183" s="67"/>
      <c r="CN1183" s="67"/>
      <c r="CO1183" s="69"/>
      <c r="CP1183" s="68"/>
      <c r="CQ1183" s="67"/>
      <c r="CR1183" s="67"/>
      <c r="CS1183" s="69"/>
      <c r="CT1183" s="81"/>
      <c r="CU1183" s="69"/>
      <c r="CV1183" s="69"/>
      <c r="CW1183" s="69"/>
      <c r="CX1183" s="69"/>
      <c r="CY1183" s="69"/>
      <c r="CZ1183" s="69"/>
      <c r="DA1183" s="69"/>
    </row>
    <row r="1184" spans="2:105">
      <c r="B1184" s="67"/>
      <c r="C1184" s="67"/>
      <c r="D1184" s="67"/>
      <c r="E1184" s="69"/>
      <c r="F1184" s="68"/>
      <c r="G1184" s="67"/>
      <c r="H1184" s="69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80"/>
      <c r="T1184" s="80"/>
      <c r="U1184" s="80"/>
      <c r="V1184" s="80"/>
      <c r="W1184" s="80"/>
      <c r="X1184" s="80"/>
      <c r="Y1184" s="80"/>
      <c r="Z1184" s="80"/>
      <c r="AA1184" s="80"/>
      <c r="AB1184" s="80"/>
      <c r="AC1184" s="80"/>
      <c r="AD1184" s="80"/>
      <c r="AE1184" s="69"/>
      <c r="AF1184" s="69"/>
      <c r="AG1184" s="69"/>
      <c r="AH1184" s="80"/>
      <c r="AI1184" s="80"/>
      <c r="AJ1184" s="69"/>
      <c r="AK1184" s="69"/>
      <c r="AL1184" s="80"/>
      <c r="AM1184" s="80"/>
      <c r="AN1184" s="69"/>
      <c r="AO1184" s="69"/>
      <c r="AP1184" s="80"/>
      <c r="AQ1184" s="80"/>
      <c r="AR1184" s="69"/>
      <c r="AS1184" s="69"/>
      <c r="AT1184" s="80"/>
      <c r="AU1184" s="80"/>
      <c r="AV1184" s="69"/>
      <c r="AW1184" s="69"/>
      <c r="AX1184" s="80"/>
      <c r="AY1184" s="80"/>
      <c r="AZ1184" s="69"/>
      <c r="BA1184" s="69"/>
      <c r="BB1184" s="80"/>
      <c r="BC1184" s="80"/>
      <c r="BD1184" s="69"/>
      <c r="BE1184" s="69"/>
      <c r="BF1184" s="80"/>
      <c r="BG1184" s="80"/>
      <c r="BH1184" s="69"/>
      <c r="BI1184" s="69"/>
      <c r="BJ1184" s="80"/>
      <c r="BK1184" s="80"/>
      <c r="BL1184" s="69"/>
      <c r="BM1184" s="69"/>
      <c r="BN1184" s="80"/>
      <c r="BO1184" s="80"/>
      <c r="BP1184" s="69"/>
      <c r="BQ1184" s="69"/>
      <c r="BR1184" s="80"/>
      <c r="BS1184" s="80"/>
      <c r="BT1184" s="69"/>
      <c r="BU1184" s="69"/>
      <c r="BV1184" s="80"/>
      <c r="BW1184" s="80"/>
      <c r="BX1184" s="69"/>
      <c r="BY1184" s="69"/>
      <c r="BZ1184" s="80"/>
      <c r="CA1184" s="80"/>
      <c r="CB1184" s="69"/>
      <c r="CC1184" s="69"/>
      <c r="CD1184" s="80"/>
      <c r="CE1184" s="80"/>
      <c r="CF1184" s="69"/>
      <c r="CG1184" s="69"/>
      <c r="CH1184" s="69"/>
      <c r="CI1184" s="69"/>
      <c r="CJ1184" s="69"/>
      <c r="CK1184" s="69"/>
      <c r="CL1184" s="68"/>
      <c r="CM1184" s="67"/>
      <c r="CN1184" s="67"/>
      <c r="CO1184" s="69"/>
      <c r="CP1184" s="68"/>
      <c r="CQ1184" s="67"/>
      <c r="CR1184" s="67"/>
      <c r="CS1184" s="69"/>
      <c r="CT1184" s="81"/>
      <c r="CU1184" s="69"/>
      <c r="CV1184" s="69"/>
      <c r="CW1184" s="69"/>
      <c r="CX1184" s="69"/>
      <c r="CY1184" s="69"/>
      <c r="CZ1184" s="69"/>
      <c r="DA1184" s="69"/>
    </row>
    <row r="1185" spans="2:105">
      <c r="B1185" s="67"/>
      <c r="C1185" s="67"/>
      <c r="D1185" s="67"/>
      <c r="E1185" s="69"/>
      <c r="F1185" s="68"/>
      <c r="G1185" s="67"/>
      <c r="H1185" s="69"/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80"/>
      <c r="T1185" s="80"/>
      <c r="U1185" s="80"/>
      <c r="V1185" s="80"/>
      <c r="W1185" s="80"/>
      <c r="X1185" s="80"/>
      <c r="Y1185" s="80"/>
      <c r="Z1185" s="80"/>
      <c r="AA1185" s="80"/>
      <c r="AB1185" s="80"/>
      <c r="AC1185" s="80"/>
      <c r="AD1185" s="80"/>
      <c r="AE1185" s="69"/>
      <c r="AF1185" s="69"/>
      <c r="AG1185" s="69"/>
      <c r="AH1185" s="80"/>
      <c r="AI1185" s="80"/>
      <c r="AJ1185" s="69"/>
      <c r="AK1185" s="69"/>
      <c r="AL1185" s="80"/>
      <c r="AM1185" s="80"/>
      <c r="AN1185" s="69"/>
      <c r="AO1185" s="69"/>
      <c r="AP1185" s="80"/>
      <c r="AQ1185" s="80"/>
      <c r="AR1185" s="69"/>
      <c r="AS1185" s="69"/>
      <c r="AT1185" s="80"/>
      <c r="AU1185" s="80"/>
      <c r="AV1185" s="69"/>
      <c r="AW1185" s="69"/>
      <c r="AX1185" s="80"/>
      <c r="AY1185" s="80"/>
      <c r="AZ1185" s="69"/>
      <c r="BA1185" s="69"/>
      <c r="BB1185" s="80"/>
      <c r="BC1185" s="80"/>
      <c r="BD1185" s="69"/>
      <c r="BE1185" s="69"/>
      <c r="BF1185" s="80"/>
      <c r="BG1185" s="80"/>
      <c r="BH1185" s="69"/>
      <c r="BI1185" s="69"/>
      <c r="BJ1185" s="80"/>
      <c r="BK1185" s="80"/>
      <c r="BL1185" s="69"/>
      <c r="BM1185" s="69"/>
      <c r="BN1185" s="80"/>
      <c r="BO1185" s="80"/>
      <c r="BP1185" s="69"/>
      <c r="BQ1185" s="69"/>
      <c r="BR1185" s="80"/>
      <c r="BS1185" s="80"/>
      <c r="BT1185" s="69"/>
      <c r="BU1185" s="69"/>
      <c r="BV1185" s="80"/>
      <c r="BW1185" s="80"/>
      <c r="BX1185" s="69"/>
      <c r="BY1185" s="69"/>
      <c r="BZ1185" s="80"/>
      <c r="CA1185" s="80"/>
      <c r="CB1185" s="69"/>
      <c r="CC1185" s="69"/>
      <c r="CD1185" s="80"/>
      <c r="CE1185" s="80"/>
      <c r="CF1185" s="69"/>
      <c r="CG1185" s="69"/>
      <c r="CH1185" s="69"/>
      <c r="CI1185" s="69"/>
      <c r="CJ1185" s="69"/>
      <c r="CK1185" s="69"/>
      <c r="CL1185" s="68"/>
      <c r="CM1185" s="67"/>
      <c r="CN1185" s="67"/>
      <c r="CO1185" s="69"/>
      <c r="CP1185" s="68"/>
      <c r="CQ1185" s="67"/>
      <c r="CR1185" s="67"/>
      <c r="CS1185" s="69"/>
      <c r="CT1185" s="81"/>
      <c r="CU1185" s="69"/>
      <c r="CV1185" s="69"/>
      <c r="CW1185" s="69"/>
      <c r="CX1185" s="69"/>
      <c r="CY1185" s="69"/>
      <c r="CZ1185" s="69"/>
      <c r="DA1185" s="69"/>
    </row>
    <row r="1186" spans="2:105">
      <c r="B1186" s="67"/>
      <c r="C1186" s="67"/>
      <c r="D1186" s="67"/>
      <c r="E1186" s="69"/>
      <c r="F1186" s="68"/>
      <c r="G1186" s="67"/>
      <c r="H1186" s="69"/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80"/>
      <c r="T1186" s="80"/>
      <c r="U1186" s="80"/>
      <c r="V1186" s="80"/>
      <c r="W1186" s="80"/>
      <c r="X1186" s="80"/>
      <c r="Y1186" s="80"/>
      <c r="Z1186" s="80"/>
      <c r="AA1186" s="80"/>
      <c r="AB1186" s="80"/>
      <c r="AC1186" s="80"/>
      <c r="AD1186" s="80"/>
      <c r="AE1186" s="69"/>
      <c r="AF1186" s="69"/>
      <c r="AG1186" s="69"/>
      <c r="AH1186" s="80"/>
      <c r="AI1186" s="80"/>
      <c r="AJ1186" s="69"/>
      <c r="AK1186" s="69"/>
      <c r="AL1186" s="80"/>
      <c r="AM1186" s="80"/>
      <c r="AN1186" s="69"/>
      <c r="AO1186" s="69"/>
      <c r="AP1186" s="80"/>
      <c r="AQ1186" s="80"/>
      <c r="AR1186" s="69"/>
      <c r="AS1186" s="69"/>
      <c r="AT1186" s="80"/>
      <c r="AU1186" s="80"/>
      <c r="AV1186" s="69"/>
      <c r="AW1186" s="69"/>
      <c r="AX1186" s="80"/>
      <c r="AY1186" s="80"/>
      <c r="AZ1186" s="69"/>
      <c r="BA1186" s="69"/>
      <c r="BB1186" s="80"/>
      <c r="BC1186" s="80"/>
      <c r="BD1186" s="69"/>
      <c r="BE1186" s="69"/>
      <c r="BF1186" s="80"/>
      <c r="BG1186" s="80"/>
      <c r="BH1186" s="69"/>
      <c r="BI1186" s="69"/>
      <c r="BJ1186" s="80"/>
      <c r="BK1186" s="80"/>
      <c r="BL1186" s="69"/>
      <c r="BM1186" s="69"/>
      <c r="BN1186" s="80"/>
      <c r="BO1186" s="80"/>
      <c r="BP1186" s="69"/>
      <c r="BQ1186" s="69"/>
      <c r="BR1186" s="80"/>
      <c r="BS1186" s="80"/>
      <c r="BT1186" s="69"/>
      <c r="BU1186" s="69"/>
      <c r="BV1186" s="80"/>
      <c r="BW1186" s="80"/>
      <c r="BX1186" s="69"/>
      <c r="BY1186" s="69"/>
      <c r="BZ1186" s="80"/>
      <c r="CA1186" s="80"/>
      <c r="CB1186" s="69"/>
      <c r="CC1186" s="69"/>
      <c r="CD1186" s="80"/>
      <c r="CE1186" s="80"/>
      <c r="CF1186" s="69"/>
      <c r="CG1186" s="69"/>
      <c r="CH1186" s="69"/>
      <c r="CI1186" s="69"/>
      <c r="CJ1186" s="69"/>
      <c r="CK1186" s="69"/>
      <c r="CL1186" s="68"/>
      <c r="CM1186" s="67"/>
      <c r="CN1186" s="67"/>
      <c r="CO1186" s="69"/>
      <c r="CP1186" s="68"/>
      <c r="CQ1186" s="67"/>
      <c r="CR1186" s="67"/>
      <c r="CS1186" s="69"/>
      <c r="CT1186" s="81"/>
      <c r="CU1186" s="69"/>
      <c r="CV1186" s="69"/>
      <c r="CW1186" s="69"/>
      <c r="CX1186" s="69"/>
      <c r="CY1186" s="69"/>
      <c r="CZ1186" s="69"/>
      <c r="DA1186" s="69"/>
    </row>
    <row r="1187" spans="2:105">
      <c r="B1187" s="67"/>
      <c r="C1187" s="67"/>
      <c r="D1187" s="67"/>
      <c r="E1187" s="69"/>
      <c r="F1187" s="68"/>
      <c r="G1187" s="67"/>
      <c r="H1187" s="69"/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80"/>
      <c r="T1187" s="80"/>
      <c r="U1187" s="80"/>
      <c r="V1187" s="80"/>
      <c r="W1187" s="80"/>
      <c r="X1187" s="80"/>
      <c r="Y1187" s="80"/>
      <c r="Z1187" s="80"/>
      <c r="AA1187" s="80"/>
      <c r="AB1187" s="80"/>
      <c r="AC1187" s="80"/>
      <c r="AD1187" s="80"/>
      <c r="AE1187" s="69"/>
      <c r="AF1187" s="69"/>
      <c r="AG1187" s="69"/>
      <c r="AH1187" s="80"/>
      <c r="AI1187" s="80"/>
      <c r="AJ1187" s="69"/>
      <c r="AK1187" s="69"/>
      <c r="AL1187" s="80"/>
      <c r="AM1187" s="80"/>
      <c r="AN1187" s="69"/>
      <c r="AO1187" s="69"/>
      <c r="AP1187" s="80"/>
      <c r="AQ1187" s="80"/>
      <c r="AR1187" s="69"/>
      <c r="AS1187" s="69"/>
      <c r="AT1187" s="80"/>
      <c r="AU1187" s="80"/>
      <c r="AV1187" s="69"/>
      <c r="AW1187" s="69"/>
      <c r="AX1187" s="80"/>
      <c r="AY1187" s="80"/>
      <c r="AZ1187" s="69"/>
      <c r="BA1187" s="69"/>
      <c r="BB1187" s="80"/>
      <c r="BC1187" s="80"/>
      <c r="BD1187" s="69"/>
      <c r="BE1187" s="69"/>
      <c r="BF1187" s="80"/>
      <c r="BG1187" s="80"/>
      <c r="BH1187" s="69"/>
      <c r="BI1187" s="69"/>
      <c r="BJ1187" s="80"/>
      <c r="BK1187" s="80"/>
      <c r="BL1187" s="69"/>
      <c r="BM1187" s="69"/>
      <c r="BN1187" s="80"/>
      <c r="BO1187" s="80"/>
      <c r="BP1187" s="69"/>
      <c r="BQ1187" s="69"/>
      <c r="BR1187" s="80"/>
      <c r="BS1187" s="80"/>
      <c r="BT1187" s="69"/>
      <c r="BU1187" s="69"/>
      <c r="BV1187" s="80"/>
      <c r="BW1187" s="80"/>
      <c r="BX1187" s="69"/>
      <c r="BY1187" s="69"/>
      <c r="BZ1187" s="80"/>
      <c r="CA1187" s="80"/>
      <c r="CB1187" s="69"/>
      <c r="CC1187" s="69"/>
      <c r="CD1187" s="80"/>
      <c r="CE1187" s="80"/>
      <c r="CF1187" s="69"/>
      <c r="CG1187" s="69"/>
      <c r="CH1187" s="69"/>
      <c r="CI1187" s="69"/>
      <c r="CJ1187" s="69"/>
      <c r="CK1187" s="69"/>
      <c r="CL1187" s="68"/>
      <c r="CM1187" s="67"/>
      <c r="CN1187" s="67"/>
      <c r="CO1187" s="69"/>
      <c r="CP1187" s="68"/>
      <c r="CQ1187" s="67"/>
      <c r="CR1187" s="67"/>
      <c r="CS1187" s="69"/>
      <c r="CT1187" s="81"/>
      <c r="CU1187" s="69"/>
      <c r="CV1187" s="69"/>
      <c r="CW1187" s="69"/>
      <c r="CX1187" s="69"/>
      <c r="CY1187" s="69"/>
      <c r="CZ1187" s="69"/>
      <c r="DA1187" s="69"/>
    </row>
    <row r="1188" spans="2:105">
      <c r="B1188" s="67"/>
      <c r="C1188" s="67"/>
      <c r="D1188" s="67"/>
      <c r="E1188" s="69"/>
      <c r="F1188" s="68"/>
      <c r="G1188" s="67"/>
      <c r="H1188" s="69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80"/>
      <c r="T1188" s="80"/>
      <c r="U1188" s="80"/>
      <c r="V1188" s="80"/>
      <c r="W1188" s="80"/>
      <c r="X1188" s="80"/>
      <c r="Y1188" s="80"/>
      <c r="Z1188" s="80"/>
      <c r="AA1188" s="80"/>
      <c r="AB1188" s="80"/>
      <c r="AC1188" s="80"/>
      <c r="AD1188" s="80"/>
      <c r="AE1188" s="69"/>
      <c r="AF1188" s="69"/>
      <c r="AG1188" s="69"/>
      <c r="AH1188" s="80"/>
      <c r="AI1188" s="80"/>
      <c r="AJ1188" s="69"/>
      <c r="AK1188" s="69"/>
      <c r="AL1188" s="80"/>
      <c r="AM1188" s="80"/>
      <c r="AN1188" s="69"/>
      <c r="AO1188" s="69"/>
      <c r="AP1188" s="80"/>
      <c r="AQ1188" s="80"/>
      <c r="AR1188" s="69"/>
      <c r="AS1188" s="69"/>
      <c r="AT1188" s="80"/>
      <c r="AU1188" s="80"/>
      <c r="AV1188" s="69"/>
      <c r="AW1188" s="69"/>
      <c r="AX1188" s="80"/>
      <c r="AY1188" s="80"/>
      <c r="AZ1188" s="69"/>
      <c r="BA1188" s="69"/>
      <c r="BB1188" s="80"/>
      <c r="BC1188" s="80"/>
      <c r="BD1188" s="69"/>
      <c r="BE1188" s="69"/>
      <c r="BF1188" s="80"/>
      <c r="BG1188" s="80"/>
      <c r="BH1188" s="69"/>
      <c r="BI1188" s="69"/>
      <c r="BJ1188" s="80"/>
      <c r="BK1188" s="80"/>
      <c r="BL1188" s="69"/>
      <c r="BM1188" s="69"/>
      <c r="BN1188" s="80"/>
      <c r="BO1188" s="80"/>
      <c r="BP1188" s="69"/>
      <c r="BQ1188" s="69"/>
      <c r="BR1188" s="80"/>
      <c r="BS1188" s="80"/>
      <c r="BT1188" s="69"/>
      <c r="BU1188" s="69"/>
      <c r="BV1188" s="80"/>
      <c r="BW1188" s="80"/>
      <c r="BX1188" s="69"/>
      <c r="BY1188" s="69"/>
      <c r="BZ1188" s="80"/>
      <c r="CA1188" s="80"/>
      <c r="CB1188" s="69"/>
      <c r="CC1188" s="69"/>
      <c r="CD1188" s="80"/>
      <c r="CE1188" s="80"/>
      <c r="CF1188" s="69"/>
      <c r="CG1188" s="69"/>
      <c r="CH1188" s="69"/>
      <c r="CI1188" s="69"/>
      <c r="CJ1188" s="69"/>
      <c r="CK1188" s="69"/>
      <c r="CL1188" s="68"/>
      <c r="CM1188" s="67"/>
      <c r="CN1188" s="67"/>
      <c r="CO1188" s="69"/>
      <c r="CP1188" s="68"/>
      <c r="CQ1188" s="67"/>
      <c r="CR1188" s="67"/>
      <c r="CS1188" s="69"/>
      <c r="CT1188" s="81"/>
      <c r="CU1188" s="69"/>
      <c r="CV1188" s="69"/>
      <c r="CW1188" s="69"/>
      <c r="CX1188" s="69"/>
      <c r="CY1188" s="69"/>
      <c r="CZ1188" s="69"/>
      <c r="DA1188" s="69"/>
    </row>
    <row r="1189" spans="2:105">
      <c r="B1189" s="67"/>
      <c r="C1189" s="67"/>
      <c r="D1189" s="67"/>
      <c r="E1189" s="69"/>
      <c r="F1189" s="68"/>
      <c r="G1189" s="67"/>
      <c r="H1189" s="69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80"/>
      <c r="T1189" s="80"/>
      <c r="U1189" s="80"/>
      <c r="V1189" s="80"/>
      <c r="W1189" s="80"/>
      <c r="X1189" s="80"/>
      <c r="Y1189" s="80"/>
      <c r="Z1189" s="80"/>
      <c r="AA1189" s="80"/>
      <c r="AB1189" s="80"/>
      <c r="AC1189" s="80"/>
      <c r="AD1189" s="80"/>
      <c r="AE1189" s="69"/>
      <c r="AF1189" s="69"/>
      <c r="AG1189" s="69"/>
      <c r="AH1189" s="80"/>
      <c r="AI1189" s="80"/>
      <c r="AJ1189" s="69"/>
      <c r="AK1189" s="69"/>
      <c r="AL1189" s="80"/>
      <c r="AM1189" s="80"/>
      <c r="AN1189" s="69"/>
      <c r="AO1189" s="69"/>
      <c r="AP1189" s="80"/>
      <c r="AQ1189" s="80"/>
      <c r="AR1189" s="69"/>
      <c r="AS1189" s="69"/>
      <c r="AT1189" s="80"/>
      <c r="AU1189" s="80"/>
      <c r="AV1189" s="69"/>
      <c r="AW1189" s="69"/>
      <c r="AX1189" s="80"/>
      <c r="AY1189" s="80"/>
      <c r="AZ1189" s="69"/>
      <c r="BA1189" s="69"/>
      <c r="BB1189" s="80"/>
      <c r="BC1189" s="80"/>
      <c r="BD1189" s="69"/>
      <c r="BE1189" s="69"/>
      <c r="BF1189" s="80"/>
      <c r="BG1189" s="80"/>
      <c r="BH1189" s="69"/>
      <c r="BI1189" s="69"/>
      <c r="BJ1189" s="80"/>
      <c r="BK1189" s="80"/>
      <c r="BL1189" s="69"/>
      <c r="BM1189" s="69"/>
      <c r="BN1189" s="80"/>
      <c r="BO1189" s="80"/>
      <c r="BP1189" s="69"/>
      <c r="BQ1189" s="69"/>
      <c r="BR1189" s="80"/>
      <c r="BS1189" s="80"/>
      <c r="BT1189" s="69"/>
      <c r="BU1189" s="69"/>
      <c r="BV1189" s="80"/>
      <c r="BW1189" s="80"/>
      <c r="BX1189" s="69"/>
      <c r="BY1189" s="69"/>
      <c r="BZ1189" s="80"/>
      <c r="CA1189" s="80"/>
      <c r="CB1189" s="69"/>
      <c r="CC1189" s="69"/>
      <c r="CD1189" s="80"/>
      <c r="CE1189" s="80"/>
      <c r="CF1189" s="69"/>
      <c r="CG1189" s="69"/>
      <c r="CH1189" s="69"/>
      <c r="CI1189" s="69"/>
      <c r="CJ1189" s="69"/>
      <c r="CK1189" s="69"/>
      <c r="CL1189" s="68"/>
      <c r="CM1189" s="67"/>
      <c r="CN1189" s="67"/>
      <c r="CO1189" s="69"/>
      <c r="CP1189" s="68"/>
      <c r="CQ1189" s="67"/>
      <c r="CR1189" s="67"/>
      <c r="CS1189" s="69"/>
      <c r="CT1189" s="81"/>
      <c r="CU1189" s="69"/>
      <c r="CV1189" s="69"/>
      <c r="CW1189" s="69"/>
      <c r="CX1189" s="69"/>
      <c r="CY1189" s="69"/>
      <c r="CZ1189" s="69"/>
      <c r="DA1189" s="69"/>
    </row>
    <row r="1190" spans="2:105">
      <c r="B1190" s="67"/>
      <c r="C1190" s="67"/>
      <c r="D1190" s="67"/>
      <c r="E1190" s="69"/>
      <c r="F1190" s="68"/>
      <c r="G1190" s="67"/>
      <c r="H1190" s="69"/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80"/>
      <c r="T1190" s="80"/>
      <c r="U1190" s="80"/>
      <c r="V1190" s="80"/>
      <c r="W1190" s="80"/>
      <c r="X1190" s="80"/>
      <c r="Y1190" s="80"/>
      <c r="Z1190" s="80"/>
      <c r="AA1190" s="80"/>
      <c r="AB1190" s="80"/>
      <c r="AC1190" s="80"/>
      <c r="AD1190" s="80"/>
      <c r="AE1190" s="69"/>
      <c r="AF1190" s="69"/>
      <c r="AG1190" s="69"/>
      <c r="AH1190" s="80"/>
      <c r="AI1190" s="80"/>
      <c r="AJ1190" s="69"/>
      <c r="AK1190" s="69"/>
      <c r="AL1190" s="80"/>
      <c r="AM1190" s="80"/>
      <c r="AN1190" s="69"/>
      <c r="AO1190" s="69"/>
      <c r="AP1190" s="80"/>
      <c r="AQ1190" s="80"/>
      <c r="AR1190" s="69"/>
      <c r="AS1190" s="69"/>
      <c r="AT1190" s="80"/>
      <c r="AU1190" s="80"/>
      <c r="AV1190" s="69"/>
      <c r="AW1190" s="69"/>
      <c r="AX1190" s="80"/>
      <c r="AY1190" s="80"/>
      <c r="AZ1190" s="69"/>
      <c r="BA1190" s="69"/>
      <c r="BB1190" s="80"/>
      <c r="BC1190" s="80"/>
      <c r="BD1190" s="69"/>
      <c r="BE1190" s="69"/>
      <c r="BF1190" s="80"/>
      <c r="BG1190" s="80"/>
      <c r="BH1190" s="69"/>
      <c r="BI1190" s="69"/>
      <c r="BJ1190" s="80"/>
      <c r="BK1190" s="80"/>
      <c r="BL1190" s="69"/>
      <c r="BM1190" s="69"/>
      <c r="BN1190" s="80"/>
      <c r="BO1190" s="80"/>
      <c r="BP1190" s="69"/>
      <c r="BQ1190" s="69"/>
      <c r="BR1190" s="80"/>
      <c r="BS1190" s="80"/>
      <c r="BT1190" s="69"/>
      <c r="BU1190" s="69"/>
      <c r="BV1190" s="80"/>
      <c r="BW1190" s="80"/>
      <c r="BX1190" s="69"/>
      <c r="BY1190" s="69"/>
      <c r="BZ1190" s="80"/>
      <c r="CA1190" s="80"/>
      <c r="CB1190" s="69"/>
      <c r="CC1190" s="69"/>
      <c r="CD1190" s="80"/>
      <c r="CE1190" s="80"/>
      <c r="CF1190" s="69"/>
      <c r="CG1190" s="69"/>
      <c r="CH1190" s="69"/>
      <c r="CI1190" s="69"/>
      <c r="CJ1190" s="69"/>
      <c r="CK1190" s="69"/>
      <c r="CL1190" s="68"/>
      <c r="CM1190" s="67"/>
      <c r="CN1190" s="67"/>
      <c r="CO1190" s="69"/>
      <c r="CP1190" s="68"/>
      <c r="CQ1190" s="67"/>
      <c r="CR1190" s="67"/>
      <c r="CS1190" s="69"/>
      <c r="CT1190" s="81"/>
      <c r="CU1190" s="69"/>
      <c r="CV1190" s="69"/>
      <c r="CW1190" s="69"/>
      <c r="CX1190" s="69"/>
      <c r="CY1190" s="69"/>
      <c r="CZ1190" s="69"/>
      <c r="DA1190" s="69"/>
    </row>
    <row r="1191" spans="2:105">
      <c r="B1191" s="67"/>
      <c r="C1191" s="67"/>
      <c r="D1191" s="67"/>
      <c r="E1191" s="69"/>
      <c r="F1191" s="68"/>
      <c r="G1191" s="67"/>
      <c r="H1191" s="69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80"/>
      <c r="T1191" s="80"/>
      <c r="U1191" s="80"/>
      <c r="V1191" s="80"/>
      <c r="W1191" s="80"/>
      <c r="X1191" s="80"/>
      <c r="Y1191" s="80"/>
      <c r="Z1191" s="80"/>
      <c r="AA1191" s="80"/>
      <c r="AB1191" s="80"/>
      <c r="AC1191" s="80"/>
      <c r="AD1191" s="80"/>
      <c r="AE1191" s="69"/>
      <c r="AF1191" s="69"/>
      <c r="AG1191" s="69"/>
      <c r="AH1191" s="80"/>
      <c r="AI1191" s="80"/>
      <c r="AJ1191" s="69"/>
      <c r="AK1191" s="69"/>
      <c r="AL1191" s="80"/>
      <c r="AM1191" s="80"/>
      <c r="AN1191" s="69"/>
      <c r="AO1191" s="69"/>
      <c r="AP1191" s="80"/>
      <c r="AQ1191" s="80"/>
      <c r="AR1191" s="69"/>
      <c r="AS1191" s="69"/>
      <c r="AT1191" s="80"/>
      <c r="AU1191" s="80"/>
      <c r="AV1191" s="69"/>
      <c r="AW1191" s="69"/>
      <c r="AX1191" s="80"/>
      <c r="AY1191" s="80"/>
      <c r="AZ1191" s="69"/>
      <c r="BA1191" s="69"/>
      <c r="BB1191" s="80"/>
      <c r="BC1191" s="80"/>
      <c r="BD1191" s="69"/>
      <c r="BE1191" s="69"/>
      <c r="BF1191" s="80"/>
      <c r="BG1191" s="80"/>
      <c r="BH1191" s="69"/>
      <c r="BI1191" s="69"/>
      <c r="BJ1191" s="80"/>
      <c r="BK1191" s="80"/>
      <c r="BL1191" s="69"/>
      <c r="BM1191" s="69"/>
      <c r="BN1191" s="80"/>
      <c r="BO1191" s="80"/>
      <c r="BP1191" s="69"/>
      <c r="BQ1191" s="69"/>
      <c r="BR1191" s="80"/>
      <c r="BS1191" s="80"/>
      <c r="BT1191" s="69"/>
      <c r="BU1191" s="69"/>
      <c r="BV1191" s="80"/>
      <c r="BW1191" s="80"/>
      <c r="BX1191" s="69"/>
      <c r="BY1191" s="69"/>
      <c r="BZ1191" s="80"/>
      <c r="CA1191" s="80"/>
      <c r="CB1191" s="69"/>
      <c r="CC1191" s="69"/>
      <c r="CD1191" s="80"/>
      <c r="CE1191" s="80"/>
      <c r="CF1191" s="69"/>
      <c r="CG1191" s="69"/>
      <c r="CH1191" s="69"/>
      <c r="CI1191" s="69"/>
      <c r="CJ1191" s="69"/>
      <c r="CK1191" s="69"/>
      <c r="CL1191" s="68"/>
      <c r="CM1191" s="67"/>
      <c r="CN1191" s="67"/>
      <c r="CO1191" s="69"/>
      <c r="CP1191" s="68"/>
      <c r="CQ1191" s="67"/>
      <c r="CR1191" s="67"/>
      <c r="CS1191" s="69"/>
      <c r="CT1191" s="81"/>
      <c r="CU1191" s="69"/>
      <c r="CV1191" s="69"/>
      <c r="CW1191" s="69"/>
      <c r="CX1191" s="69"/>
      <c r="CY1191" s="69"/>
      <c r="CZ1191" s="69"/>
      <c r="DA1191" s="69"/>
    </row>
    <row r="1192" spans="2:105">
      <c r="B1192" s="67"/>
      <c r="C1192" s="67"/>
      <c r="D1192" s="67"/>
      <c r="E1192" s="69"/>
      <c r="F1192" s="68"/>
      <c r="G1192" s="67"/>
      <c r="H1192" s="69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80"/>
      <c r="T1192" s="80"/>
      <c r="U1192" s="80"/>
      <c r="V1192" s="80"/>
      <c r="W1192" s="80"/>
      <c r="X1192" s="80"/>
      <c r="Y1192" s="80"/>
      <c r="Z1192" s="80"/>
      <c r="AA1192" s="80"/>
      <c r="AB1192" s="80"/>
      <c r="AC1192" s="80"/>
      <c r="AD1192" s="80"/>
      <c r="AE1192" s="69"/>
      <c r="AF1192" s="69"/>
      <c r="AG1192" s="69"/>
      <c r="AH1192" s="80"/>
      <c r="AI1192" s="80"/>
      <c r="AJ1192" s="69"/>
      <c r="AK1192" s="69"/>
      <c r="AL1192" s="80"/>
      <c r="AM1192" s="80"/>
      <c r="AN1192" s="69"/>
      <c r="AO1192" s="69"/>
      <c r="AP1192" s="80"/>
      <c r="AQ1192" s="80"/>
      <c r="AR1192" s="69"/>
      <c r="AS1192" s="69"/>
      <c r="AT1192" s="80"/>
      <c r="AU1192" s="80"/>
      <c r="AV1192" s="69"/>
      <c r="AW1192" s="69"/>
      <c r="AX1192" s="80"/>
      <c r="AY1192" s="80"/>
      <c r="AZ1192" s="69"/>
      <c r="BA1192" s="69"/>
      <c r="BB1192" s="80"/>
      <c r="BC1192" s="80"/>
      <c r="BD1192" s="69"/>
      <c r="BE1192" s="69"/>
      <c r="BF1192" s="80"/>
      <c r="BG1192" s="80"/>
      <c r="BH1192" s="69"/>
      <c r="BI1192" s="69"/>
      <c r="BJ1192" s="80"/>
      <c r="BK1192" s="80"/>
      <c r="BL1192" s="69"/>
      <c r="BM1192" s="69"/>
      <c r="BN1192" s="80"/>
      <c r="BO1192" s="80"/>
      <c r="BP1192" s="69"/>
      <c r="BQ1192" s="69"/>
      <c r="BR1192" s="80"/>
      <c r="BS1192" s="80"/>
      <c r="BT1192" s="69"/>
      <c r="BU1192" s="69"/>
      <c r="BV1192" s="80"/>
      <c r="BW1192" s="80"/>
      <c r="BX1192" s="69"/>
      <c r="BY1192" s="69"/>
      <c r="BZ1192" s="80"/>
      <c r="CA1192" s="80"/>
      <c r="CB1192" s="69"/>
      <c r="CC1192" s="69"/>
      <c r="CD1192" s="80"/>
      <c r="CE1192" s="80"/>
      <c r="CF1192" s="69"/>
      <c r="CG1192" s="69"/>
      <c r="CH1192" s="69"/>
      <c r="CI1192" s="69"/>
      <c r="CJ1192" s="69"/>
      <c r="CK1192" s="69"/>
      <c r="CL1192" s="68"/>
      <c r="CM1192" s="67"/>
      <c r="CN1192" s="67"/>
      <c r="CO1192" s="69"/>
      <c r="CP1192" s="68"/>
      <c r="CQ1192" s="67"/>
      <c r="CR1192" s="67"/>
      <c r="CS1192" s="69"/>
      <c r="CT1192" s="81"/>
      <c r="CU1192" s="69"/>
      <c r="CV1192" s="69"/>
      <c r="CW1192" s="69"/>
      <c r="CX1192" s="69"/>
      <c r="CY1192" s="69"/>
      <c r="CZ1192" s="69"/>
      <c r="DA1192" s="69"/>
    </row>
    <row r="1193" spans="2:105">
      <c r="B1193" s="67"/>
      <c r="C1193" s="67"/>
      <c r="D1193" s="67"/>
      <c r="E1193" s="69"/>
      <c r="F1193" s="68"/>
      <c r="G1193" s="67"/>
      <c r="H1193" s="69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80"/>
      <c r="T1193" s="80"/>
      <c r="U1193" s="80"/>
      <c r="V1193" s="80"/>
      <c r="W1193" s="80"/>
      <c r="X1193" s="80"/>
      <c r="Y1193" s="80"/>
      <c r="Z1193" s="80"/>
      <c r="AA1193" s="80"/>
      <c r="AB1193" s="80"/>
      <c r="AC1193" s="80"/>
      <c r="AD1193" s="80"/>
      <c r="AE1193" s="69"/>
      <c r="AF1193" s="69"/>
      <c r="AG1193" s="69"/>
      <c r="AH1193" s="80"/>
      <c r="AI1193" s="80"/>
      <c r="AJ1193" s="69"/>
      <c r="AK1193" s="69"/>
      <c r="AL1193" s="80"/>
      <c r="AM1193" s="80"/>
      <c r="AN1193" s="69"/>
      <c r="AO1193" s="69"/>
      <c r="AP1193" s="80"/>
      <c r="AQ1193" s="80"/>
      <c r="AR1193" s="69"/>
      <c r="AS1193" s="69"/>
      <c r="AT1193" s="80"/>
      <c r="AU1193" s="80"/>
      <c r="AV1193" s="69"/>
      <c r="AW1193" s="69"/>
      <c r="AX1193" s="80"/>
      <c r="AY1193" s="80"/>
      <c r="AZ1193" s="69"/>
      <c r="BA1193" s="69"/>
      <c r="BB1193" s="80"/>
      <c r="BC1193" s="80"/>
      <c r="BD1193" s="69"/>
      <c r="BE1193" s="69"/>
      <c r="BF1193" s="80"/>
      <c r="BG1193" s="80"/>
      <c r="BH1193" s="69"/>
      <c r="BI1193" s="69"/>
      <c r="BJ1193" s="80"/>
      <c r="BK1193" s="80"/>
      <c r="BL1193" s="69"/>
      <c r="BM1193" s="69"/>
      <c r="BN1193" s="80"/>
      <c r="BO1193" s="80"/>
      <c r="BP1193" s="69"/>
      <c r="BQ1193" s="69"/>
      <c r="BR1193" s="80"/>
      <c r="BS1193" s="80"/>
      <c r="BT1193" s="69"/>
      <c r="BU1193" s="69"/>
      <c r="BV1193" s="80"/>
      <c r="BW1193" s="80"/>
      <c r="BX1193" s="69"/>
      <c r="BY1193" s="69"/>
      <c r="BZ1193" s="80"/>
      <c r="CA1193" s="80"/>
      <c r="CB1193" s="69"/>
      <c r="CC1193" s="69"/>
      <c r="CD1193" s="80"/>
      <c r="CE1193" s="80"/>
      <c r="CF1193" s="69"/>
      <c r="CG1193" s="69"/>
      <c r="CH1193" s="69"/>
      <c r="CI1193" s="69"/>
      <c r="CJ1193" s="69"/>
      <c r="CK1193" s="69"/>
      <c r="CL1193" s="68"/>
      <c r="CM1193" s="67"/>
      <c r="CN1193" s="67"/>
      <c r="CO1193" s="69"/>
      <c r="CP1193" s="68"/>
      <c r="CQ1193" s="67"/>
      <c r="CR1193" s="67"/>
      <c r="CS1193" s="69"/>
      <c r="CT1193" s="81"/>
      <c r="CU1193" s="69"/>
      <c r="CV1193" s="69"/>
      <c r="CW1193" s="69"/>
      <c r="CX1193" s="69"/>
      <c r="CY1193" s="69"/>
      <c r="CZ1193" s="69"/>
      <c r="DA1193" s="69"/>
    </row>
    <row r="1194" spans="2:105">
      <c r="B1194" s="67"/>
      <c r="C1194" s="67"/>
      <c r="D1194" s="67"/>
      <c r="E1194" s="69"/>
      <c r="F1194" s="68"/>
      <c r="G1194" s="67"/>
      <c r="H1194" s="69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80"/>
      <c r="T1194" s="80"/>
      <c r="U1194" s="80"/>
      <c r="V1194" s="80"/>
      <c r="W1194" s="80"/>
      <c r="X1194" s="80"/>
      <c r="Y1194" s="80"/>
      <c r="Z1194" s="80"/>
      <c r="AA1194" s="80"/>
      <c r="AB1194" s="80"/>
      <c r="AC1194" s="80"/>
      <c r="AD1194" s="80"/>
      <c r="AE1194" s="69"/>
      <c r="AF1194" s="69"/>
      <c r="AG1194" s="69"/>
      <c r="AH1194" s="80"/>
      <c r="AI1194" s="80"/>
      <c r="AJ1194" s="69"/>
      <c r="AK1194" s="69"/>
      <c r="AL1194" s="80"/>
      <c r="AM1194" s="80"/>
      <c r="AN1194" s="69"/>
      <c r="AO1194" s="69"/>
      <c r="AP1194" s="80"/>
      <c r="AQ1194" s="80"/>
      <c r="AR1194" s="69"/>
      <c r="AS1194" s="69"/>
      <c r="AT1194" s="80"/>
      <c r="AU1194" s="80"/>
      <c r="AV1194" s="69"/>
      <c r="AW1194" s="69"/>
      <c r="AX1194" s="80"/>
      <c r="AY1194" s="80"/>
      <c r="AZ1194" s="69"/>
      <c r="BA1194" s="69"/>
      <c r="BB1194" s="80"/>
      <c r="BC1194" s="80"/>
      <c r="BD1194" s="69"/>
      <c r="BE1194" s="69"/>
      <c r="BF1194" s="80"/>
      <c r="BG1194" s="80"/>
      <c r="BH1194" s="69"/>
      <c r="BI1194" s="69"/>
      <c r="BJ1194" s="80"/>
      <c r="BK1194" s="80"/>
      <c r="BL1194" s="69"/>
      <c r="BM1194" s="69"/>
      <c r="BN1194" s="80"/>
      <c r="BO1194" s="80"/>
      <c r="BP1194" s="69"/>
      <c r="BQ1194" s="69"/>
      <c r="BR1194" s="80"/>
      <c r="BS1194" s="80"/>
      <c r="BT1194" s="69"/>
      <c r="BU1194" s="69"/>
      <c r="BV1194" s="80"/>
      <c r="BW1194" s="80"/>
      <c r="BX1194" s="69"/>
      <c r="BY1194" s="69"/>
      <c r="BZ1194" s="80"/>
      <c r="CA1194" s="80"/>
      <c r="CB1194" s="69"/>
      <c r="CC1194" s="69"/>
      <c r="CD1194" s="80"/>
      <c r="CE1194" s="80"/>
      <c r="CF1194" s="69"/>
      <c r="CG1194" s="69"/>
      <c r="CH1194" s="69"/>
      <c r="CI1194" s="69"/>
      <c r="CJ1194" s="69"/>
      <c r="CK1194" s="69"/>
      <c r="CL1194" s="68"/>
      <c r="CM1194" s="67"/>
      <c r="CN1194" s="67"/>
      <c r="CO1194" s="69"/>
      <c r="CP1194" s="68"/>
      <c r="CQ1194" s="67"/>
      <c r="CR1194" s="67"/>
      <c r="CS1194" s="69"/>
      <c r="CT1194" s="81"/>
      <c r="CU1194" s="69"/>
      <c r="CV1194" s="69"/>
      <c r="CW1194" s="69"/>
      <c r="CX1194" s="69"/>
      <c r="CY1194" s="69"/>
      <c r="CZ1194" s="69"/>
      <c r="DA1194" s="69"/>
    </row>
    <row r="1195" spans="2:105">
      <c r="B1195" s="67"/>
      <c r="C1195" s="67"/>
      <c r="D1195" s="67"/>
      <c r="E1195" s="69"/>
      <c r="F1195" s="68"/>
      <c r="G1195" s="67"/>
      <c r="H1195" s="69"/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80"/>
      <c r="T1195" s="80"/>
      <c r="U1195" s="80"/>
      <c r="V1195" s="80"/>
      <c r="W1195" s="80"/>
      <c r="X1195" s="80"/>
      <c r="Y1195" s="80"/>
      <c r="Z1195" s="80"/>
      <c r="AA1195" s="80"/>
      <c r="AB1195" s="80"/>
      <c r="AC1195" s="80"/>
      <c r="AD1195" s="80"/>
      <c r="AE1195" s="69"/>
      <c r="AF1195" s="69"/>
      <c r="AG1195" s="69"/>
      <c r="AH1195" s="80"/>
      <c r="AI1195" s="80"/>
      <c r="AJ1195" s="69"/>
      <c r="AK1195" s="69"/>
      <c r="AL1195" s="80"/>
      <c r="AM1195" s="80"/>
      <c r="AN1195" s="69"/>
      <c r="AO1195" s="69"/>
      <c r="AP1195" s="80"/>
      <c r="AQ1195" s="80"/>
      <c r="AR1195" s="69"/>
      <c r="AS1195" s="69"/>
      <c r="AT1195" s="80"/>
      <c r="AU1195" s="80"/>
      <c r="AV1195" s="69"/>
      <c r="AW1195" s="69"/>
      <c r="AX1195" s="80"/>
      <c r="AY1195" s="80"/>
      <c r="AZ1195" s="69"/>
      <c r="BA1195" s="69"/>
      <c r="BB1195" s="80"/>
      <c r="BC1195" s="80"/>
      <c r="BD1195" s="69"/>
      <c r="BE1195" s="69"/>
      <c r="BF1195" s="80"/>
      <c r="BG1195" s="80"/>
      <c r="BH1195" s="69"/>
      <c r="BI1195" s="69"/>
      <c r="BJ1195" s="80"/>
      <c r="BK1195" s="80"/>
      <c r="BL1195" s="69"/>
      <c r="BM1195" s="69"/>
      <c r="BN1195" s="80"/>
      <c r="BO1195" s="80"/>
      <c r="BP1195" s="69"/>
      <c r="BQ1195" s="69"/>
      <c r="BR1195" s="80"/>
      <c r="BS1195" s="80"/>
      <c r="BT1195" s="69"/>
      <c r="BU1195" s="69"/>
      <c r="BV1195" s="80"/>
      <c r="BW1195" s="80"/>
      <c r="BX1195" s="69"/>
      <c r="BY1195" s="69"/>
      <c r="BZ1195" s="80"/>
      <c r="CA1195" s="80"/>
      <c r="CB1195" s="69"/>
      <c r="CC1195" s="69"/>
      <c r="CD1195" s="80"/>
      <c r="CE1195" s="80"/>
      <c r="CF1195" s="69"/>
      <c r="CG1195" s="69"/>
      <c r="CH1195" s="69"/>
      <c r="CI1195" s="69"/>
      <c r="CJ1195" s="69"/>
      <c r="CK1195" s="69"/>
      <c r="CL1195" s="68"/>
      <c r="CM1195" s="67"/>
      <c r="CN1195" s="67"/>
      <c r="CO1195" s="69"/>
      <c r="CP1195" s="68"/>
      <c r="CQ1195" s="67"/>
      <c r="CR1195" s="67"/>
      <c r="CS1195" s="69"/>
      <c r="CT1195" s="81"/>
      <c r="CU1195" s="69"/>
      <c r="CV1195" s="69"/>
      <c r="CW1195" s="69"/>
      <c r="CX1195" s="69"/>
      <c r="CY1195" s="69"/>
      <c r="CZ1195" s="69"/>
      <c r="DA1195" s="69"/>
    </row>
    <row r="1196" spans="2:105">
      <c r="B1196" s="67"/>
      <c r="C1196" s="67"/>
      <c r="D1196" s="67"/>
      <c r="E1196" s="69"/>
      <c r="F1196" s="68"/>
      <c r="G1196" s="67"/>
      <c r="H1196" s="69"/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80"/>
      <c r="T1196" s="80"/>
      <c r="U1196" s="80"/>
      <c r="V1196" s="80"/>
      <c r="W1196" s="80"/>
      <c r="X1196" s="80"/>
      <c r="Y1196" s="80"/>
      <c r="Z1196" s="80"/>
      <c r="AA1196" s="80"/>
      <c r="AB1196" s="80"/>
      <c r="AC1196" s="80"/>
      <c r="AD1196" s="80"/>
      <c r="AE1196" s="69"/>
      <c r="AF1196" s="69"/>
      <c r="AG1196" s="69"/>
      <c r="AH1196" s="80"/>
      <c r="AI1196" s="80"/>
      <c r="AJ1196" s="69"/>
      <c r="AK1196" s="69"/>
      <c r="AL1196" s="80"/>
      <c r="AM1196" s="80"/>
      <c r="AN1196" s="69"/>
      <c r="AO1196" s="69"/>
      <c r="AP1196" s="80"/>
      <c r="AQ1196" s="80"/>
      <c r="AR1196" s="69"/>
      <c r="AS1196" s="69"/>
      <c r="AT1196" s="80"/>
      <c r="AU1196" s="80"/>
      <c r="AV1196" s="69"/>
      <c r="AW1196" s="69"/>
      <c r="AX1196" s="80"/>
      <c r="AY1196" s="80"/>
      <c r="AZ1196" s="69"/>
      <c r="BA1196" s="69"/>
      <c r="BB1196" s="80"/>
      <c r="BC1196" s="80"/>
      <c r="BD1196" s="69"/>
      <c r="BE1196" s="69"/>
      <c r="BF1196" s="80"/>
      <c r="BG1196" s="80"/>
      <c r="BH1196" s="69"/>
      <c r="BI1196" s="69"/>
      <c r="BJ1196" s="80"/>
      <c r="BK1196" s="80"/>
      <c r="BL1196" s="69"/>
      <c r="BM1196" s="69"/>
      <c r="BN1196" s="80"/>
      <c r="BO1196" s="80"/>
      <c r="BP1196" s="69"/>
      <c r="BQ1196" s="69"/>
      <c r="BR1196" s="80"/>
      <c r="BS1196" s="80"/>
      <c r="BT1196" s="69"/>
      <c r="BU1196" s="69"/>
      <c r="BV1196" s="80"/>
      <c r="BW1196" s="80"/>
      <c r="BX1196" s="69"/>
      <c r="BY1196" s="69"/>
      <c r="BZ1196" s="80"/>
      <c r="CA1196" s="80"/>
      <c r="CB1196" s="69"/>
      <c r="CC1196" s="69"/>
      <c r="CD1196" s="80"/>
      <c r="CE1196" s="80"/>
      <c r="CF1196" s="69"/>
      <c r="CG1196" s="69"/>
      <c r="CH1196" s="69"/>
      <c r="CI1196" s="69"/>
      <c r="CJ1196" s="69"/>
      <c r="CK1196" s="69"/>
      <c r="CL1196" s="68"/>
      <c r="CM1196" s="67"/>
      <c r="CN1196" s="67"/>
      <c r="CO1196" s="69"/>
      <c r="CP1196" s="68"/>
      <c r="CQ1196" s="67"/>
      <c r="CR1196" s="67"/>
      <c r="CS1196" s="69"/>
      <c r="CT1196" s="81"/>
      <c r="CU1196" s="69"/>
      <c r="CV1196" s="69"/>
      <c r="CW1196" s="69"/>
      <c r="CX1196" s="69"/>
      <c r="CY1196" s="69"/>
      <c r="CZ1196" s="69"/>
      <c r="DA1196" s="69"/>
    </row>
    <row r="1197" spans="2:105">
      <c r="B1197" s="67"/>
      <c r="C1197" s="67"/>
      <c r="D1197" s="67"/>
      <c r="E1197" s="69"/>
      <c r="F1197" s="68"/>
      <c r="G1197" s="67"/>
      <c r="H1197" s="69"/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80"/>
      <c r="T1197" s="80"/>
      <c r="U1197" s="80"/>
      <c r="V1197" s="80"/>
      <c r="W1197" s="80"/>
      <c r="X1197" s="80"/>
      <c r="Y1197" s="80"/>
      <c r="Z1197" s="80"/>
      <c r="AA1197" s="80"/>
      <c r="AB1197" s="80"/>
      <c r="AC1197" s="80"/>
      <c r="AD1197" s="80"/>
      <c r="AE1197" s="69"/>
      <c r="AF1197" s="69"/>
      <c r="AG1197" s="69"/>
      <c r="AH1197" s="80"/>
      <c r="AI1197" s="80"/>
      <c r="AJ1197" s="69"/>
      <c r="AK1197" s="69"/>
      <c r="AL1197" s="80"/>
      <c r="AM1197" s="80"/>
      <c r="AN1197" s="69"/>
      <c r="AO1197" s="69"/>
      <c r="AP1197" s="80"/>
      <c r="AQ1197" s="80"/>
      <c r="AR1197" s="69"/>
      <c r="AS1197" s="69"/>
      <c r="AT1197" s="80"/>
      <c r="AU1197" s="80"/>
      <c r="AV1197" s="69"/>
      <c r="AW1197" s="69"/>
      <c r="AX1197" s="80"/>
      <c r="AY1197" s="80"/>
      <c r="AZ1197" s="69"/>
      <c r="BA1197" s="69"/>
      <c r="BB1197" s="80"/>
      <c r="BC1197" s="80"/>
      <c r="BD1197" s="69"/>
      <c r="BE1197" s="69"/>
      <c r="BF1197" s="80"/>
      <c r="BG1197" s="80"/>
      <c r="BH1197" s="69"/>
      <c r="BI1197" s="69"/>
      <c r="BJ1197" s="80"/>
      <c r="BK1197" s="80"/>
      <c r="BL1197" s="69"/>
      <c r="BM1197" s="69"/>
      <c r="BN1197" s="80"/>
      <c r="BO1197" s="80"/>
      <c r="BP1197" s="69"/>
      <c r="BQ1197" s="69"/>
      <c r="BR1197" s="80"/>
      <c r="BS1197" s="80"/>
      <c r="BT1197" s="69"/>
      <c r="BU1197" s="69"/>
      <c r="BV1197" s="80"/>
      <c r="BW1197" s="80"/>
      <c r="BX1197" s="69"/>
      <c r="BY1197" s="69"/>
      <c r="BZ1197" s="80"/>
      <c r="CA1197" s="80"/>
      <c r="CB1197" s="69"/>
      <c r="CC1197" s="69"/>
      <c r="CD1197" s="80"/>
      <c r="CE1197" s="80"/>
      <c r="CF1197" s="69"/>
      <c r="CG1197" s="69"/>
      <c r="CH1197" s="69"/>
      <c r="CI1197" s="69"/>
      <c r="CJ1197" s="69"/>
      <c r="CK1197" s="69"/>
      <c r="CL1197" s="68"/>
      <c r="CM1197" s="67"/>
      <c r="CN1197" s="67"/>
      <c r="CO1197" s="69"/>
      <c r="CP1197" s="68"/>
      <c r="CQ1197" s="67"/>
      <c r="CR1197" s="67"/>
      <c r="CS1197" s="69"/>
      <c r="CT1197" s="81"/>
      <c r="CU1197" s="69"/>
      <c r="CV1197" s="69"/>
      <c r="CW1197" s="69"/>
      <c r="CX1197" s="69"/>
      <c r="CY1197" s="69"/>
      <c r="CZ1197" s="69"/>
      <c r="DA1197" s="69"/>
    </row>
    <row r="1198" spans="2:105">
      <c r="B1198" s="67"/>
      <c r="C1198" s="67"/>
      <c r="D1198" s="67"/>
      <c r="E1198" s="69"/>
      <c r="F1198" s="68"/>
      <c r="G1198" s="67"/>
      <c r="H1198" s="69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80"/>
      <c r="T1198" s="80"/>
      <c r="U1198" s="80"/>
      <c r="V1198" s="80"/>
      <c r="W1198" s="80"/>
      <c r="X1198" s="80"/>
      <c r="Y1198" s="80"/>
      <c r="Z1198" s="80"/>
      <c r="AA1198" s="80"/>
      <c r="AB1198" s="80"/>
      <c r="AC1198" s="80"/>
      <c r="AD1198" s="80"/>
      <c r="AE1198" s="69"/>
      <c r="AF1198" s="69"/>
      <c r="AG1198" s="69"/>
      <c r="AH1198" s="80"/>
      <c r="AI1198" s="80"/>
      <c r="AJ1198" s="69"/>
      <c r="AK1198" s="69"/>
      <c r="AL1198" s="80"/>
      <c r="AM1198" s="80"/>
      <c r="AN1198" s="69"/>
      <c r="AO1198" s="69"/>
      <c r="AP1198" s="80"/>
      <c r="AQ1198" s="80"/>
      <c r="AR1198" s="69"/>
      <c r="AS1198" s="69"/>
      <c r="AT1198" s="80"/>
      <c r="AU1198" s="80"/>
      <c r="AV1198" s="69"/>
      <c r="AW1198" s="69"/>
      <c r="AX1198" s="80"/>
      <c r="AY1198" s="80"/>
      <c r="AZ1198" s="69"/>
      <c r="BA1198" s="69"/>
      <c r="BB1198" s="80"/>
      <c r="BC1198" s="80"/>
      <c r="BD1198" s="69"/>
      <c r="BE1198" s="69"/>
      <c r="BF1198" s="80"/>
      <c r="BG1198" s="80"/>
      <c r="BH1198" s="69"/>
      <c r="BI1198" s="69"/>
      <c r="BJ1198" s="80"/>
      <c r="BK1198" s="80"/>
      <c r="BL1198" s="69"/>
      <c r="BM1198" s="69"/>
      <c r="BN1198" s="80"/>
      <c r="BO1198" s="80"/>
      <c r="BP1198" s="69"/>
      <c r="BQ1198" s="69"/>
      <c r="BR1198" s="80"/>
      <c r="BS1198" s="80"/>
      <c r="BT1198" s="69"/>
      <c r="BU1198" s="69"/>
      <c r="BV1198" s="80"/>
      <c r="BW1198" s="80"/>
      <c r="BX1198" s="69"/>
      <c r="BY1198" s="69"/>
      <c r="BZ1198" s="80"/>
      <c r="CA1198" s="80"/>
      <c r="CB1198" s="69"/>
      <c r="CC1198" s="69"/>
      <c r="CD1198" s="80"/>
      <c r="CE1198" s="80"/>
      <c r="CF1198" s="69"/>
      <c r="CG1198" s="69"/>
      <c r="CH1198" s="69"/>
      <c r="CI1198" s="69"/>
      <c r="CJ1198" s="69"/>
      <c r="CK1198" s="69"/>
      <c r="CL1198" s="68"/>
      <c r="CM1198" s="67"/>
      <c r="CN1198" s="67"/>
      <c r="CO1198" s="69"/>
      <c r="CP1198" s="68"/>
      <c r="CQ1198" s="67"/>
      <c r="CR1198" s="67"/>
      <c r="CS1198" s="69"/>
      <c r="CT1198" s="81"/>
      <c r="CU1198" s="69"/>
      <c r="CV1198" s="69"/>
      <c r="CW1198" s="69"/>
      <c r="CX1198" s="69"/>
      <c r="CY1198" s="69"/>
      <c r="CZ1198" s="69"/>
      <c r="DA1198" s="69"/>
    </row>
    <row r="1199" spans="2:105">
      <c r="B1199" s="67"/>
      <c r="C1199" s="67"/>
      <c r="D1199" s="67"/>
      <c r="E1199" s="69"/>
      <c r="F1199" s="68"/>
      <c r="G1199" s="67"/>
      <c r="H1199" s="69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80"/>
      <c r="T1199" s="80"/>
      <c r="U1199" s="80"/>
      <c r="V1199" s="80"/>
      <c r="W1199" s="80"/>
      <c r="X1199" s="80"/>
      <c r="Y1199" s="80"/>
      <c r="Z1199" s="80"/>
      <c r="AA1199" s="80"/>
      <c r="AB1199" s="80"/>
      <c r="AC1199" s="80"/>
      <c r="AD1199" s="80"/>
      <c r="AE1199" s="69"/>
      <c r="AF1199" s="69"/>
      <c r="AG1199" s="69"/>
      <c r="AH1199" s="80"/>
      <c r="AI1199" s="80"/>
      <c r="AJ1199" s="69"/>
      <c r="AK1199" s="69"/>
      <c r="AL1199" s="80"/>
      <c r="AM1199" s="80"/>
      <c r="AN1199" s="69"/>
      <c r="AO1199" s="69"/>
      <c r="AP1199" s="80"/>
      <c r="AQ1199" s="80"/>
      <c r="AR1199" s="69"/>
      <c r="AS1199" s="69"/>
      <c r="AT1199" s="80"/>
      <c r="AU1199" s="80"/>
      <c r="AV1199" s="69"/>
      <c r="AW1199" s="69"/>
      <c r="AX1199" s="80"/>
      <c r="AY1199" s="80"/>
      <c r="AZ1199" s="69"/>
      <c r="BA1199" s="69"/>
      <c r="BB1199" s="80"/>
      <c r="BC1199" s="80"/>
      <c r="BD1199" s="69"/>
      <c r="BE1199" s="69"/>
      <c r="BF1199" s="80"/>
      <c r="BG1199" s="80"/>
      <c r="BH1199" s="69"/>
      <c r="BI1199" s="69"/>
      <c r="BJ1199" s="80"/>
      <c r="BK1199" s="80"/>
      <c r="BL1199" s="69"/>
      <c r="BM1199" s="69"/>
      <c r="BN1199" s="80"/>
      <c r="BO1199" s="80"/>
      <c r="BP1199" s="69"/>
      <c r="BQ1199" s="69"/>
      <c r="BR1199" s="80"/>
      <c r="BS1199" s="80"/>
      <c r="BT1199" s="69"/>
      <c r="BU1199" s="69"/>
      <c r="BV1199" s="80"/>
      <c r="BW1199" s="80"/>
      <c r="BX1199" s="69"/>
      <c r="BY1199" s="69"/>
      <c r="BZ1199" s="80"/>
      <c r="CA1199" s="80"/>
      <c r="CB1199" s="69"/>
      <c r="CC1199" s="69"/>
      <c r="CD1199" s="80"/>
      <c r="CE1199" s="80"/>
      <c r="CF1199" s="69"/>
      <c r="CG1199" s="69"/>
      <c r="CH1199" s="69"/>
      <c r="CI1199" s="69"/>
      <c r="CJ1199" s="69"/>
      <c r="CK1199" s="69"/>
      <c r="CL1199" s="68"/>
      <c r="CM1199" s="67"/>
      <c r="CN1199" s="67"/>
      <c r="CO1199" s="69"/>
      <c r="CP1199" s="68"/>
      <c r="CQ1199" s="67"/>
      <c r="CR1199" s="67"/>
      <c r="CS1199" s="69"/>
      <c r="CT1199" s="81"/>
      <c r="CU1199" s="69"/>
      <c r="CV1199" s="69"/>
      <c r="CW1199" s="69"/>
      <c r="CX1199" s="69"/>
      <c r="CY1199" s="69"/>
      <c r="CZ1199" s="69"/>
      <c r="DA1199" s="69"/>
    </row>
    <row r="1200" spans="2:105">
      <c r="B1200" s="67"/>
      <c r="C1200" s="67"/>
      <c r="D1200" s="67"/>
      <c r="E1200" s="69"/>
      <c r="F1200" s="68"/>
      <c r="G1200" s="67"/>
      <c r="H1200" s="69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80"/>
      <c r="T1200" s="80"/>
      <c r="U1200" s="80"/>
      <c r="V1200" s="80"/>
      <c r="W1200" s="80"/>
      <c r="X1200" s="80"/>
      <c r="Y1200" s="80"/>
      <c r="Z1200" s="80"/>
      <c r="AA1200" s="80"/>
      <c r="AB1200" s="80"/>
      <c r="AC1200" s="80"/>
      <c r="AD1200" s="80"/>
      <c r="AE1200" s="69"/>
      <c r="AF1200" s="69"/>
      <c r="AG1200" s="69"/>
      <c r="AH1200" s="80"/>
      <c r="AI1200" s="80"/>
      <c r="AJ1200" s="69"/>
      <c r="AK1200" s="69"/>
      <c r="AL1200" s="80"/>
      <c r="AM1200" s="80"/>
      <c r="AN1200" s="69"/>
      <c r="AO1200" s="69"/>
      <c r="AP1200" s="80"/>
      <c r="AQ1200" s="80"/>
      <c r="AR1200" s="69"/>
      <c r="AS1200" s="69"/>
      <c r="AT1200" s="80"/>
      <c r="AU1200" s="80"/>
      <c r="AV1200" s="69"/>
      <c r="AW1200" s="69"/>
      <c r="AX1200" s="80"/>
      <c r="AY1200" s="80"/>
      <c r="AZ1200" s="69"/>
      <c r="BA1200" s="69"/>
      <c r="BB1200" s="80"/>
      <c r="BC1200" s="80"/>
      <c r="BD1200" s="69"/>
      <c r="BE1200" s="69"/>
      <c r="BF1200" s="80"/>
      <c r="BG1200" s="80"/>
      <c r="BH1200" s="69"/>
      <c r="BI1200" s="69"/>
      <c r="BJ1200" s="80"/>
      <c r="BK1200" s="80"/>
      <c r="BL1200" s="69"/>
      <c r="BM1200" s="69"/>
      <c r="BN1200" s="80"/>
      <c r="BO1200" s="80"/>
      <c r="BP1200" s="69"/>
      <c r="BQ1200" s="69"/>
      <c r="BR1200" s="80"/>
      <c r="BS1200" s="80"/>
      <c r="BT1200" s="69"/>
      <c r="BU1200" s="69"/>
      <c r="BV1200" s="80"/>
      <c r="BW1200" s="80"/>
      <c r="BX1200" s="69"/>
      <c r="BY1200" s="69"/>
      <c r="BZ1200" s="80"/>
      <c r="CA1200" s="80"/>
      <c r="CB1200" s="69"/>
      <c r="CC1200" s="69"/>
      <c r="CD1200" s="80"/>
      <c r="CE1200" s="80"/>
      <c r="CF1200" s="69"/>
      <c r="CG1200" s="69"/>
      <c r="CH1200" s="69"/>
      <c r="CI1200" s="69"/>
      <c r="CJ1200" s="69"/>
      <c r="CK1200" s="69"/>
      <c r="CL1200" s="68"/>
      <c r="CM1200" s="67"/>
      <c r="CN1200" s="67"/>
      <c r="CO1200" s="69"/>
      <c r="CP1200" s="68"/>
      <c r="CQ1200" s="67"/>
      <c r="CR1200" s="67"/>
      <c r="CS1200" s="69"/>
      <c r="CT1200" s="81"/>
      <c r="CU1200" s="69"/>
      <c r="CV1200" s="69"/>
      <c r="CW1200" s="69"/>
      <c r="CX1200" s="69"/>
      <c r="CY1200" s="69"/>
      <c r="CZ1200" s="69"/>
      <c r="DA1200" s="69"/>
    </row>
    <row r="1201" spans="2:105">
      <c r="B1201" s="67"/>
      <c r="C1201" s="67"/>
      <c r="D1201" s="67"/>
      <c r="E1201" s="69"/>
      <c r="F1201" s="68"/>
      <c r="G1201" s="67"/>
      <c r="H1201" s="69"/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80"/>
      <c r="T1201" s="80"/>
      <c r="U1201" s="80"/>
      <c r="V1201" s="80"/>
      <c r="W1201" s="80"/>
      <c r="X1201" s="80"/>
      <c r="Y1201" s="80"/>
      <c r="Z1201" s="80"/>
      <c r="AA1201" s="80"/>
      <c r="AB1201" s="80"/>
      <c r="AC1201" s="80"/>
      <c r="AD1201" s="80"/>
      <c r="AE1201" s="69"/>
      <c r="AF1201" s="69"/>
      <c r="AG1201" s="69"/>
      <c r="AH1201" s="80"/>
      <c r="AI1201" s="80"/>
      <c r="AJ1201" s="69"/>
      <c r="AK1201" s="69"/>
      <c r="AL1201" s="80"/>
      <c r="AM1201" s="80"/>
      <c r="AN1201" s="69"/>
      <c r="AO1201" s="69"/>
      <c r="AP1201" s="80"/>
      <c r="AQ1201" s="80"/>
      <c r="AR1201" s="69"/>
      <c r="AS1201" s="69"/>
      <c r="AT1201" s="80"/>
      <c r="AU1201" s="80"/>
      <c r="AV1201" s="69"/>
      <c r="AW1201" s="69"/>
      <c r="AX1201" s="80"/>
      <c r="AY1201" s="80"/>
      <c r="AZ1201" s="69"/>
      <c r="BA1201" s="69"/>
      <c r="BB1201" s="80"/>
      <c r="BC1201" s="80"/>
      <c r="BD1201" s="69"/>
      <c r="BE1201" s="69"/>
      <c r="BF1201" s="80"/>
      <c r="BG1201" s="80"/>
      <c r="BH1201" s="69"/>
      <c r="BI1201" s="69"/>
      <c r="BJ1201" s="80"/>
      <c r="BK1201" s="80"/>
      <c r="BL1201" s="69"/>
      <c r="BM1201" s="69"/>
      <c r="BN1201" s="80"/>
      <c r="BO1201" s="80"/>
      <c r="BP1201" s="69"/>
      <c r="BQ1201" s="69"/>
      <c r="BR1201" s="80"/>
      <c r="BS1201" s="80"/>
      <c r="BT1201" s="69"/>
      <c r="BU1201" s="69"/>
      <c r="BV1201" s="80"/>
      <c r="BW1201" s="80"/>
      <c r="BX1201" s="69"/>
      <c r="BY1201" s="69"/>
      <c r="BZ1201" s="80"/>
      <c r="CA1201" s="80"/>
      <c r="CB1201" s="69"/>
      <c r="CC1201" s="69"/>
      <c r="CD1201" s="80"/>
      <c r="CE1201" s="80"/>
      <c r="CF1201" s="69"/>
      <c r="CG1201" s="69"/>
      <c r="CH1201" s="69"/>
      <c r="CI1201" s="69"/>
      <c r="CJ1201" s="69"/>
      <c r="CK1201" s="69"/>
      <c r="CL1201" s="68"/>
      <c r="CM1201" s="67"/>
      <c r="CN1201" s="67"/>
      <c r="CO1201" s="69"/>
      <c r="CP1201" s="68"/>
      <c r="CQ1201" s="67"/>
      <c r="CR1201" s="67"/>
      <c r="CS1201" s="69"/>
      <c r="CT1201" s="81"/>
      <c r="CU1201" s="69"/>
      <c r="CV1201" s="69"/>
      <c r="CW1201" s="69"/>
      <c r="CX1201" s="69"/>
      <c r="CY1201" s="69"/>
      <c r="CZ1201" s="69"/>
      <c r="DA1201" s="69"/>
    </row>
    <row r="1202" spans="2:105">
      <c r="B1202" s="67"/>
      <c r="C1202" s="67"/>
      <c r="D1202" s="67"/>
      <c r="E1202" s="69"/>
      <c r="F1202" s="68"/>
      <c r="G1202" s="67"/>
      <c r="H1202" s="69"/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80"/>
      <c r="T1202" s="80"/>
      <c r="U1202" s="80"/>
      <c r="V1202" s="80"/>
      <c r="W1202" s="80"/>
      <c r="X1202" s="80"/>
      <c r="Y1202" s="80"/>
      <c r="Z1202" s="80"/>
      <c r="AA1202" s="80"/>
      <c r="AB1202" s="80"/>
      <c r="AC1202" s="80"/>
      <c r="AD1202" s="80"/>
      <c r="AE1202" s="69"/>
      <c r="AF1202" s="69"/>
      <c r="AG1202" s="69"/>
      <c r="AH1202" s="80"/>
      <c r="AI1202" s="80"/>
      <c r="AJ1202" s="69"/>
      <c r="AK1202" s="69"/>
      <c r="AL1202" s="80"/>
      <c r="AM1202" s="80"/>
      <c r="AN1202" s="69"/>
      <c r="AO1202" s="69"/>
      <c r="AP1202" s="80"/>
      <c r="AQ1202" s="80"/>
      <c r="AR1202" s="69"/>
      <c r="AS1202" s="69"/>
      <c r="AT1202" s="80"/>
      <c r="AU1202" s="80"/>
      <c r="AV1202" s="69"/>
      <c r="AW1202" s="69"/>
      <c r="AX1202" s="80"/>
      <c r="AY1202" s="80"/>
      <c r="AZ1202" s="69"/>
      <c r="BA1202" s="69"/>
      <c r="BB1202" s="80"/>
      <c r="BC1202" s="80"/>
      <c r="BD1202" s="69"/>
      <c r="BE1202" s="69"/>
      <c r="BF1202" s="80"/>
      <c r="BG1202" s="80"/>
      <c r="BH1202" s="69"/>
      <c r="BI1202" s="69"/>
      <c r="BJ1202" s="80"/>
      <c r="BK1202" s="80"/>
      <c r="BL1202" s="69"/>
      <c r="BM1202" s="69"/>
      <c r="BN1202" s="80"/>
      <c r="BO1202" s="80"/>
      <c r="BP1202" s="69"/>
      <c r="BQ1202" s="69"/>
      <c r="BR1202" s="80"/>
      <c r="BS1202" s="80"/>
      <c r="BT1202" s="69"/>
      <c r="BU1202" s="69"/>
      <c r="BV1202" s="80"/>
      <c r="BW1202" s="80"/>
      <c r="BX1202" s="69"/>
      <c r="BY1202" s="69"/>
      <c r="BZ1202" s="80"/>
      <c r="CA1202" s="80"/>
      <c r="CB1202" s="69"/>
      <c r="CC1202" s="69"/>
      <c r="CD1202" s="80"/>
      <c r="CE1202" s="80"/>
      <c r="CF1202" s="69"/>
      <c r="CG1202" s="69"/>
      <c r="CH1202" s="69"/>
      <c r="CI1202" s="69"/>
      <c r="CJ1202" s="69"/>
      <c r="CK1202" s="69"/>
      <c r="CL1202" s="68"/>
      <c r="CM1202" s="67"/>
      <c r="CN1202" s="67"/>
      <c r="CO1202" s="69"/>
      <c r="CP1202" s="68"/>
      <c r="CQ1202" s="67"/>
      <c r="CR1202" s="67"/>
      <c r="CS1202" s="69"/>
      <c r="CT1202" s="81"/>
      <c r="CU1202" s="69"/>
      <c r="CV1202" s="69"/>
      <c r="CW1202" s="69"/>
      <c r="CX1202" s="69"/>
      <c r="CY1202" s="69"/>
      <c r="CZ1202" s="69"/>
      <c r="DA1202" s="69"/>
    </row>
    <row r="1203" spans="2:105">
      <c r="B1203" s="67"/>
      <c r="C1203" s="67"/>
      <c r="D1203" s="67"/>
      <c r="E1203" s="69"/>
      <c r="F1203" s="68"/>
      <c r="G1203" s="67"/>
      <c r="H1203" s="69"/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80"/>
      <c r="T1203" s="80"/>
      <c r="U1203" s="80"/>
      <c r="V1203" s="80"/>
      <c r="W1203" s="80"/>
      <c r="X1203" s="80"/>
      <c r="Y1203" s="80"/>
      <c r="Z1203" s="80"/>
      <c r="AA1203" s="80"/>
      <c r="AB1203" s="80"/>
      <c r="AC1203" s="80"/>
      <c r="AD1203" s="80"/>
      <c r="AE1203" s="69"/>
      <c r="AF1203" s="69"/>
      <c r="AG1203" s="69"/>
      <c r="AH1203" s="80"/>
      <c r="AI1203" s="80"/>
      <c r="AJ1203" s="69"/>
      <c r="AK1203" s="69"/>
      <c r="AL1203" s="80"/>
      <c r="AM1203" s="80"/>
      <c r="AN1203" s="69"/>
      <c r="AO1203" s="69"/>
      <c r="AP1203" s="80"/>
      <c r="AQ1203" s="80"/>
      <c r="AR1203" s="69"/>
      <c r="AS1203" s="69"/>
      <c r="AT1203" s="80"/>
      <c r="AU1203" s="80"/>
      <c r="AV1203" s="69"/>
      <c r="AW1203" s="69"/>
      <c r="AX1203" s="80"/>
      <c r="AY1203" s="80"/>
      <c r="AZ1203" s="69"/>
      <c r="BA1203" s="69"/>
      <c r="BB1203" s="80"/>
      <c r="BC1203" s="80"/>
      <c r="BD1203" s="69"/>
      <c r="BE1203" s="69"/>
      <c r="BF1203" s="80"/>
      <c r="BG1203" s="80"/>
      <c r="BH1203" s="69"/>
      <c r="BI1203" s="69"/>
      <c r="BJ1203" s="80"/>
      <c r="BK1203" s="80"/>
      <c r="BL1203" s="69"/>
      <c r="BM1203" s="69"/>
      <c r="BN1203" s="80"/>
      <c r="BO1203" s="80"/>
      <c r="BP1203" s="69"/>
      <c r="BQ1203" s="69"/>
      <c r="BR1203" s="80"/>
      <c r="BS1203" s="80"/>
      <c r="BT1203" s="69"/>
      <c r="BU1203" s="69"/>
      <c r="BV1203" s="80"/>
      <c r="BW1203" s="80"/>
      <c r="BX1203" s="69"/>
      <c r="BY1203" s="69"/>
      <c r="BZ1203" s="80"/>
      <c r="CA1203" s="80"/>
      <c r="CB1203" s="69"/>
      <c r="CC1203" s="69"/>
      <c r="CD1203" s="80"/>
      <c r="CE1203" s="80"/>
      <c r="CF1203" s="69"/>
      <c r="CG1203" s="69"/>
      <c r="CH1203" s="69"/>
      <c r="CI1203" s="69"/>
      <c r="CJ1203" s="69"/>
      <c r="CK1203" s="69"/>
      <c r="CL1203" s="68"/>
      <c r="CM1203" s="67"/>
      <c r="CN1203" s="67"/>
      <c r="CO1203" s="69"/>
      <c r="CP1203" s="68"/>
      <c r="CQ1203" s="67"/>
      <c r="CR1203" s="67"/>
      <c r="CS1203" s="69"/>
      <c r="CT1203" s="81"/>
      <c r="CU1203" s="69"/>
      <c r="CV1203" s="69"/>
      <c r="CW1203" s="69"/>
      <c r="CX1203" s="69"/>
      <c r="CY1203" s="69"/>
      <c r="CZ1203" s="69"/>
      <c r="DA1203" s="69"/>
    </row>
    <row r="1204" spans="2:105">
      <c r="B1204" s="67"/>
      <c r="C1204" s="67"/>
      <c r="D1204" s="67"/>
      <c r="E1204" s="69"/>
      <c r="F1204" s="68"/>
      <c r="G1204" s="67"/>
      <c r="H1204" s="69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80"/>
      <c r="T1204" s="80"/>
      <c r="U1204" s="80"/>
      <c r="V1204" s="80"/>
      <c r="W1204" s="80"/>
      <c r="X1204" s="80"/>
      <c r="Y1204" s="80"/>
      <c r="Z1204" s="80"/>
      <c r="AA1204" s="80"/>
      <c r="AB1204" s="80"/>
      <c r="AC1204" s="80"/>
      <c r="AD1204" s="80"/>
      <c r="AE1204" s="69"/>
      <c r="AF1204" s="69"/>
      <c r="AG1204" s="69"/>
      <c r="AH1204" s="80"/>
      <c r="AI1204" s="80"/>
      <c r="AJ1204" s="69"/>
      <c r="AK1204" s="69"/>
      <c r="AL1204" s="80"/>
      <c r="AM1204" s="80"/>
      <c r="AN1204" s="69"/>
      <c r="AO1204" s="69"/>
      <c r="AP1204" s="80"/>
      <c r="AQ1204" s="80"/>
      <c r="AR1204" s="69"/>
      <c r="AS1204" s="69"/>
      <c r="AT1204" s="80"/>
      <c r="AU1204" s="80"/>
      <c r="AV1204" s="69"/>
      <c r="AW1204" s="69"/>
      <c r="AX1204" s="80"/>
      <c r="AY1204" s="80"/>
      <c r="AZ1204" s="69"/>
      <c r="BA1204" s="69"/>
      <c r="BB1204" s="80"/>
      <c r="BC1204" s="80"/>
      <c r="BD1204" s="69"/>
      <c r="BE1204" s="69"/>
      <c r="BF1204" s="80"/>
      <c r="BG1204" s="80"/>
      <c r="BH1204" s="69"/>
      <c r="BI1204" s="69"/>
      <c r="BJ1204" s="80"/>
      <c r="BK1204" s="80"/>
      <c r="BL1204" s="69"/>
      <c r="BM1204" s="69"/>
      <c r="BN1204" s="80"/>
      <c r="BO1204" s="80"/>
      <c r="BP1204" s="69"/>
      <c r="BQ1204" s="69"/>
      <c r="BR1204" s="80"/>
      <c r="BS1204" s="80"/>
      <c r="BT1204" s="69"/>
      <c r="BU1204" s="69"/>
      <c r="BV1204" s="80"/>
      <c r="BW1204" s="80"/>
      <c r="BX1204" s="69"/>
      <c r="BY1204" s="69"/>
      <c r="BZ1204" s="80"/>
      <c r="CA1204" s="80"/>
      <c r="CB1204" s="69"/>
      <c r="CC1204" s="69"/>
      <c r="CD1204" s="80"/>
      <c r="CE1204" s="80"/>
      <c r="CF1204" s="69"/>
      <c r="CG1204" s="69"/>
      <c r="CH1204" s="69"/>
      <c r="CI1204" s="69"/>
      <c r="CJ1204" s="69"/>
      <c r="CK1204" s="69"/>
      <c r="CL1204" s="68"/>
      <c r="CM1204" s="67"/>
      <c r="CN1204" s="67"/>
      <c r="CO1204" s="69"/>
      <c r="CP1204" s="68"/>
      <c r="CQ1204" s="67"/>
      <c r="CR1204" s="67"/>
      <c r="CS1204" s="69"/>
      <c r="CT1204" s="81"/>
      <c r="CU1204" s="69"/>
      <c r="CV1204" s="69"/>
      <c r="CW1204" s="69"/>
      <c r="CX1204" s="69"/>
      <c r="CY1204" s="69"/>
      <c r="CZ1204" s="69"/>
      <c r="DA1204" s="69"/>
    </row>
    <row r="1205" spans="2:105">
      <c r="B1205" s="67"/>
      <c r="C1205" s="67"/>
      <c r="D1205" s="67"/>
      <c r="E1205" s="69"/>
      <c r="F1205" s="68"/>
      <c r="G1205" s="67"/>
      <c r="H1205" s="69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80"/>
      <c r="T1205" s="80"/>
      <c r="U1205" s="80"/>
      <c r="V1205" s="80"/>
      <c r="W1205" s="80"/>
      <c r="X1205" s="80"/>
      <c r="Y1205" s="80"/>
      <c r="Z1205" s="80"/>
      <c r="AA1205" s="80"/>
      <c r="AB1205" s="80"/>
      <c r="AC1205" s="80"/>
      <c r="AD1205" s="80"/>
      <c r="AE1205" s="69"/>
      <c r="AF1205" s="69"/>
      <c r="AG1205" s="69"/>
      <c r="AH1205" s="80"/>
      <c r="AI1205" s="80"/>
      <c r="AJ1205" s="69"/>
      <c r="AK1205" s="69"/>
      <c r="AL1205" s="80"/>
      <c r="AM1205" s="80"/>
      <c r="AN1205" s="69"/>
      <c r="AO1205" s="69"/>
      <c r="AP1205" s="80"/>
      <c r="AQ1205" s="80"/>
      <c r="AR1205" s="69"/>
      <c r="AS1205" s="69"/>
      <c r="AT1205" s="80"/>
      <c r="AU1205" s="80"/>
      <c r="AV1205" s="69"/>
      <c r="AW1205" s="69"/>
      <c r="AX1205" s="80"/>
      <c r="AY1205" s="80"/>
      <c r="AZ1205" s="69"/>
      <c r="BA1205" s="69"/>
      <c r="BB1205" s="80"/>
      <c r="BC1205" s="80"/>
      <c r="BD1205" s="69"/>
      <c r="BE1205" s="69"/>
      <c r="BF1205" s="80"/>
      <c r="BG1205" s="80"/>
      <c r="BH1205" s="69"/>
      <c r="BI1205" s="69"/>
      <c r="BJ1205" s="80"/>
      <c r="BK1205" s="80"/>
      <c r="BL1205" s="69"/>
      <c r="BM1205" s="69"/>
      <c r="BN1205" s="80"/>
      <c r="BO1205" s="80"/>
      <c r="BP1205" s="69"/>
      <c r="BQ1205" s="69"/>
      <c r="BR1205" s="80"/>
      <c r="BS1205" s="80"/>
      <c r="BT1205" s="69"/>
      <c r="BU1205" s="69"/>
      <c r="BV1205" s="80"/>
      <c r="BW1205" s="80"/>
      <c r="BX1205" s="69"/>
      <c r="BY1205" s="69"/>
      <c r="BZ1205" s="80"/>
      <c r="CA1205" s="80"/>
      <c r="CB1205" s="69"/>
      <c r="CC1205" s="69"/>
      <c r="CD1205" s="80"/>
      <c r="CE1205" s="80"/>
      <c r="CF1205" s="69"/>
      <c r="CG1205" s="69"/>
      <c r="CH1205" s="69"/>
      <c r="CI1205" s="69"/>
      <c r="CJ1205" s="69"/>
      <c r="CK1205" s="69"/>
      <c r="CL1205" s="68"/>
      <c r="CM1205" s="67"/>
      <c r="CN1205" s="67"/>
      <c r="CO1205" s="69"/>
      <c r="CP1205" s="68"/>
      <c r="CQ1205" s="67"/>
      <c r="CR1205" s="67"/>
      <c r="CS1205" s="69"/>
      <c r="CT1205" s="81"/>
      <c r="CU1205" s="69"/>
      <c r="CV1205" s="69"/>
      <c r="CW1205" s="69"/>
      <c r="CX1205" s="69"/>
      <c r="CY1205" s="69"/>
      <c r="CZ1205" s="69"/>
      <c r="DA1205" s="69"/>
    </row>
    <row r="1206" spans="2:105">
      <c r="B1206" s="67"/>
      <c r="C1206" s="67"/>
      <c r="D1206" s="67"/>
      <c r="E1206" s="69"/>
      <c r="F1206" s="68"/>
      <c r="G1206" s="67"/>
      <c r="H1206" s="69"/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80"/>
      <c r="T1206" s="80"/>
      <c r="U1206" s="80"/>
      <c r="V1206" s="80"/>
      <c r="W1206" s="80"/>
      <c r="X1206" s="80"/>
      <c r="Y1206" s="80"/>
      <c r="Z1206" s="80"/>
      <c r="AA1206" s="80"/>
      <c r="AB1206" s="80"/>
      <c r="AC1206" s="80"/>
      <c r="AD1206" s="80"/>
      <c r="AE1206" s="69"/>
      <c r="AF1206" s="69"/>
      <c r="AG1206" s="69"/>
      <c r="AH1206" s="80"/>
      <c r="AI1206" s="80"/>
      <c r="AJ1206" s="69"/>
      <c r="AK1206" s="69"/>
      <c r="AL1206" s="80"/>
      <c r="AM1206" s="80"/>
      <c r="AN1206" s="69"/>
      <c r="AO1206" s="69"/>
      <c r="AP1206" s="80"/>
      <c r="AQ1206" s="80"/>
      <c r="AR1206" s="69"/>
      <c r="AS1206" s="69"/>
      <c r="AT1206" s="80"/>
      <c r="AU1206" s="80"/>
      <c r="AV1206" s="69"/>
      <c r="AW1206" s="69"/>
      <c r="AX1206" s="80"/>
      <c r="AY1206" s="80"/>
      <c r="AZ1206" s="69"/>
      <c r="BA1206" s="69"/>
      <c r="BB1206" s="80"/>
      <c r="BC1206" s="80"/>
      <c r="BD1206" s="69"/>
      <c r="BE1206" s="69"/>
      <c r="BF1206" s="80"/>
      <c r="BG1206" s="80"/>
      <c r="BH1206" s="69"/>
      <c r="BI1206" s="69"/>
      <c r="BJ1206" s="80"/>
      <c r="BK1206" s="80"/>
      <c r="BL1206" s="69"/>
      <c r="BM1206" s="69"/>
      <c r="BN1206" s="80"/>
      <c r="BO1206" s="80"/>
      <c r="BP1206" s="69"/>
      <c r="BQ1206" s="69"/>
      <c r="BR1206" s="80"/>
      <c r="BS1206" s="80"/>
      <c r="BT1206" s="69"/>
      <c r="BU1206" s="69"/>
      <c r="BV1206" s="80"/>
      <c r="BW1206" s="80"/>
      <c r="BX1206" s="69"/>
      <c r="BY1206" s="69"/>
      <c r="BZ1206" s="80"/>
      <c r="CA1206" s="80"/>
      <c r="CB1206" s="69"/>
      <c r="CC1206" s="69"/>
      <c r="CD1206" s="80"/>
      <c r="CE1206" s="80"/>
      <c r="CF1206" s="69"/>
      <c r="CG1206" s="69"/>
      <c r="CH1206" s="69"/>
      <c r="CI1206" s="69"/>
      <c r="CJ1206" s="69"/>
      <c r="CK1206" s="69"/>
      <c r="CL1206" s="68"/>
      <c r="CM1206" s="67"/>
      <c r="CN1206" s="67"/>
      <c r="CO1206" s="69"/>
      <c r="CP1206" s="68"/>
      <c r="CQ1206" s="67"/>
      <c r="CR1206" s="67"/>
      <c r="CS1206" s="69"/>
      <c r="CT1206" s="81"/>
      <c r="CU1206" s="69"/>
      <c r="CV1206" s="69"/>
      <c r="CW1206" s="69"/>
      <c r="CX1206" s="69"/>
      <c r="CY1206" s="69"/>
      <c r="CZ1206" s="69"/>
      <c r="DA1206" s="69"/>
    </row>
    <row r="1207" spans="2:105">
      <c r="B1207" s="67"/>
      <c r="C1207" s="67"/>
      <c r="D1207" s="67"/>
      <c r="E1207" s="69"/>
      <c r="F1207" s="68"/>
      <c r="G1207" s="67"/>
      <c r="H1207" s="69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80"/>
      <c r="T1207" s="80"/>
      <c r="U1207" s="80"/>
      <c r="V1207" s="80"/>
      <c r="W1207" s="80"/>
      <c r="X1207" s="80"/>
      <c r="Y1207" s="80"/>
      <c r="Z1207" s="80"/>
      <c r="AA1207" s="80"/>
      <c r="AB1207" s="80"/>
      <c r="AC1207" s="80"/>
      <c r="AD1207" s="80"/>
      <c r="AE1207" s="69"/>
      <c r="AF1207" s="69"/>
      <c r="AG1207" s="69"/>
      <c r="AH1207" s="80"/>
      <c r="AI1207" s="80"/>
      <c r="AJ1207" s="69"/>
      <c r="AK1207" s="69"/>
      <c r="AL1207" s="80"/>
      <c r="AM1207" s="80"/>
      <c r="AN1207" s="69"/>
      <c r="AO1207" s="69"/>
      <c r="AP1207" s="80"/>
      <c r="AQ1207" s="80"/>
      <c r="AR1207" s="69"/>
      <c r="AS1207" s="69"/>
      <c r="AT1207" s="80"/>
      <c r="AU1207" s="80"/>
      <c r="AV1207" s="69"/>
      <c r="AW1207" s="69"/>
      <c r="AX1207" s="80"/>
      <c r="AY1207" s="80"/>
      <c r="AZ1207" s="69"/>
      <c r="BA1207" s="69"/>
      <c r="BB1207" s="80"/>
      <c r="BC1207" s="80"/>
      <c r="BD1207" s="69"/>
      <c r="BE1207" s="69"/>
      <c r="BF1207" s="80"/>
      <c r="BG1207" s="80"/>
      <c r="BH1207" s="69"/>
      <c r="BI1207" s="69"/>
      <c r="BJ1207" s="80"/>
      <c r="BK1207" s="80"/>
      <c r="BL1207" s="69"/>
      <c r="BM1207" s="69"/>
      <c r="BN1207" s="80"/>
      <c r="BO1207" s="80"/>
      <c r="BP1207" s="69"/>
      <c r="BQ1207" s="69"/>
      <c r="BR1207" s="80"/>
      <c r="BS1207" s="80"/>
      <c r="BT1207" s="69"/>
      <c r="BU1207" s="69"/>
      <c r="BV1207" s="80"/>
      <c r="BW1207" s="80"/>
      <c r="BX1207" s="69"/>
      <c r="BY1207" s="69"/>
      <c r="BZ1207" s="80"/>
      <c r="CA1207" s="80"/>
      <c r="CB1207" s="69"/>
      <c r="CC1207" s="69"/>
      <c r="CD1207" s="80"/>
      <c r="CE1207" s="80"/>
      <c r="CF1207" s="69"/>
      <c r="CG1207" s="69"/>
      <c r="CH1207" s="69"/>
      <c r="CI1207" s="69"/>
      <c r="CJ1207" s="69"/>
      <c r="CK1207" s="69"/>
      <c r="CL1207" s="68"/>
      <c r="CM1207" s="67"/>
      <c r="CN1207" s="67"/>
      <c r="CO1207" s="69"/>
      <c r="CP1207" s="68"/>
      <c r="CQ1207" s="67"/>
      <c r="CR1207" s="67"/>
      <c r="CS1207" s="69"/>
      <c r="CT1207" s="81"/>
      <c r="CU1207" s="69"/>
      <c r="CV1207" s="69"/>
      <c r="CW1207" s="69"/>
      <c r="CX1207" s="69"/>
      <c r="CY1207" s="69"/>
      <c r="CZ1207" s="69"/>
      <c r="DA1207" s="69"/>
    </row>
    <row r="1208" spans="2:105">
      <c r="B1208" s="67"/>
      <c r="C1208" s="67"/>
      <c r="D1208" s="67"/>
      <c r="E1208" s="69"/>
      <c r="F1208" s="68"/>
      <c r="G1208" s="67"/>
      <c r="H1208" s="69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80"/>
      <c r="T1208" s="80"/>
      <c r="U1208" s="80"/>
      <c r="V1208" s="80"/>
      <c r="W1208" s="80"/>
      <c r="X1208" s="80"/>
      <c r="Y1208" s="80"/>
      <c r="Z1208" s="80"/>
      <c r="AA1208" s="80"/>
      <c r="AB1208" s="80"/>
      <c r="AC1208" s="80"/>
      <c r="AD1208" s="80"/>
      <c r="AE1208" s="69"/>
      <c r="AF1208" s="69"/>
      <c r="AG1208" s="69"/>
      <c r="AH1208" s="80"/>
      <c r="AI1208" s="80"/>
      <c r="AJ1208" s="69"/>
      <c r="AK1208" s="69"/>
      <c r="AL1208" s="80"/>
      <c r="AM1208" s="80"/>
      <c r="AN1208" s="69"/>
      <c r="AO1208" s="69"/>
      <c r="AP1208" s="80"/>
      <c r="AQ1208" s="80"/>
      <c r="AR1208" s="69"/>
      <c r="AS1208" s="69"/>
      <c r="AT1208" s="80"/>
      <c r="AU1208" s="80"/>
      <c r="AV1208" s="69"/>
      <c r="AW1208" s="69"/>
      <c r="AX1208" s="80"/>
      <c r="AY1208" s="80"/>
      <c r="AZ1208" s="69"/>
      <c r="BA1208" s="69"/>
      <c r="BB1208" s="80"/>
      <c r="BC1208" s="80"/>
      <c r="BD1208" s="69"/>
      <c r="BE1208" s="69"/>
      <c r="BF1208" s="80"/>
      <c r="BG1208" s="80"/>
      <c r="BH1208" s="69"/>
      <c r="BI1208" s="69"/>
      <c r="BJ1208" s="80"/>
      <c r="BK1208" s="80"/>
      <c r="BL1208" s="69"/>
      <c r="BM1208" s="69"/>
      <c r="BN1208" s="80"/>
      <c r="BO1208" s="80"/>
      <c r="BP1208" s="69"/>
      <c r="BQ1208" s="69"/>
      <c r="BR1208" s="80"/>
      <c r="BS1208" s="80"/>
      <c r="BT1208" s="69"/>
      <c r="BU1208" s="69"/>
      <c r="BV1208" s="80"/>
      <c r="BW1208" s="80"/>
      <c r="BX1208" s="69"/>
      <c r="BY1208" s="69"/>
      <c r="BZ1208" s="80"/>
      <c r="CA1208" s="80"/>
      <c r="CB1208" s="69"/>
      <c r="CC1208" s="69"/>
      <c r="CD1208" s="80"/>
      <c r="CE1208" s="80"/>
      <c r="CF1208" s="69"/>
      <c r="CG1208" s="69"/>
      <c r="CH1208" s="69"/>
      <c r="CI1208" s="69"/>
      <c r="CJ1208" s="69"/>
      <c r="CK1208" s="69"/>
      <c r="CL1208" s="68"/>
      <c r="CM1208" s="67"/>
      <c r="CN1208" s="67"/>
      <c r="CO1208" s="69"/>
      <c r="CP1208" s="68"/>
      <c r="CQ1208" s="67"/>
      <c r="CR1208" s="67"/>
      <c r="CS1208" s="69"/>
      <c r="CT1208" s="81"/>
      <c r="CU1208" s="69"/>
      <c r="CV1208" s="69"/>
      <c r="CW1208" s="69"/>
      <c r="CX1208" s="69"/>
      <c r="CY1208" s="69"/>
      <c r="CZ1208" s="69"/>
      <c r="DA1208" s="69"/>
    </row>
    <row r="1209" spans="2:105">
      <c r="B1209" s="67"/>
      <c r="C1209" s="67"/>
      <c r="D1209" s="67"/>
      <c r="E1209" s="69"/>
      <c r="F1209" s="68"/>
      <c r="G1209" s="67"/>
      <c r="H1209" s="69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80"/>
      <c r="T1209" s="80"/>
      <c r="U1209" s="80"/>
      <c r="V1209" s="80"/>
      <c r="W1209" s="80"/>
      <c r="X1209" s="80"/>
      <c r="Y1209" s="80"/>
      <c r="Z1209" s="80"/>
      <c r="AA1209" s="80"/>
      <c r="AB1209" s="80"/>
      <c r="AC1209" s="80"/>
      <c r="AD1209" s="80"/>
      <c r="AE1209" s="69"/>
      <c r="AF1209" s="69"/>
      <c r="AG1209" s="69"/>
      <c r="AH1209" s="80"/>
      <c r="AI1209" s="80"/>
      <c r="AJ1209" s="69"/>
      <c r="AK1209" s="69"/>
      <c r="AL1209" s="80"/>
      <c r="AM1209" s="80"/>
      <c r="AN1209" s="69"/>
      <c r="AO1209" s="69"/>
      <c r="AP1209" s="80"/>
      <c r="AQ1209" s="80"/>
      <c r="AR1209" s="69"/>
      <c r="AS1209" s="69"/>
      <c r="AT1209" s="80"/>
      <c r="AU1209" s="80"/>
      <c r="AV1209" s="69"/>
      <c r="AW1209" s="69"/>
      <c r="AX1209" s="80"/>
      <c r="AY1209" s="80"/>
      <c r="AZ1209" s="69"/>
      <c r="BA1209" s="69"/>
      <c r="BB1209" s="80"/>
      <c r="BC1209" s="80"/>
      <c r="BD1209" s="69"/>
      <c r="BE1209" s="69"/>
      <c r="BF1209" s="80"/>
      <c r="BG1209" s="80"/>
      <c r="BH1209" s="69"/>
      <c r="BI1209" s="69"/>
      <c r="BJ1209" s="80"/>
      <c r="BK1209" s="80"/>
      <c r="BL1209" s="69"/>
      <c r="BM1209" s="69"/>
      <c r="BN1209" s="80"/>
      <c r="BO1209" s="80"/>
      <c r="BP1209" s="69"/>
      <c r="BQ1209" s="69"/>
      <c r="BR1209" s="80"/>
      <c r="BS1209" s="80"/>
      <c r="BT1209" s="69"/>
      <c r="BU1209" s="69"/>
      <c r="BV1209" s="80"/>
      <c r="BW1209" s="80"/>
      <c r="BX1209" s="69"/>
      <c r="BY1209" s="69"/>
      <c r="BZ1209" s="80"/>
      <c r="CA1209" s="80"/>
      <c r="CB1209" s="69"/>
      <c r="CC1209" s="69"/>
      <c r="CD1209" s="80"/>
      <c r="CE1209" s="80"/>
      <c r="CF1209" s="69"/>
      <c r="CG1209" s="69"/>
      <c r="CH1209" s="69"/>
      <c r="CI1209" s="69"/>
      <c r="CJ1209" s="69"/>
      <c r="CK1209" s="69"/>
      <c r="CL1209" s="68"/>
      <c r="CM1209" s="67"/>
      <c r="CN1209" s="67"/>
      <c r="CO1209" s="69"/>
      <c r="CP1209" s="68"/>
      <c r="CQ1209" s="67"/>
      <c r="CR1209" s="67"/>
      <c r="CS1209" s="69"/>
      <c r="CT1209" s="81"/>
      <c r="CU1209" s="69"/>
      <c r="CV1209" s="69"/>
      <c r="CW1209" s="69"/>
      <c r="CX1209" s="69"/>
      <c r="CY1209" s="69"/>
      <c r="CZ1209" s="69"/>
      <c r="DA1209" s="69"/>
    </row>
    <row r="1210" spans="2:105">
      <c r="B1210" s="67"/>
      <c r="C1210" s="67"/>
      <c r="D1210" s="67"/>
      <c r="E1210" s="69"/>
      <c r="F1210" s="68"/>
      <c r="G1210" s="67"/>
      <c r="H1210" s="69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80"/>
      <c r="T1210" s="80"/>
      <c r="U1210" s="80"/>
      <c r="V1210" s="80"/>
      <c r="W1210" s="80"/>
      <c r="X1210" s="80"/>
      <c r="Y1210" s="80"/>
      <c r="Z1210" s="80"/>
      <c r="AA1210" s="80"/>
      <c r="AB1210" s="80"/>
      <c r="AC1210" s="80"/>
      <c r="AD1210" s="80"/>
      <c r="AE1210" s="69"/>
      <c r="AF1210" s="69"/>
      <c r="AG1210" s="69"/>
      <c r="AH1210" s="80"/>
      <c r="AI1210" s="80"/>
      <c r="AJ1210" s="69"/>
      <c r="AK1210" s="69"/>
      <c r="AL1210" s="80"/>
      <c r="AM1210" s="80"/>
      <c r="AN1210" s="69"/>
      <c r="AO1210" s="69"/>
      <c r="AP1210" s="80"/>
      <c r="AQ1210" s="80"/>
      <c r="AR1210" s="69"/>
      <c r="AS1210" s="69"/>
      <c r="AT1210" s="80"/>
      <c r="AU1210" s="80"/>
      <c r="AV1210" s="69"/>
      <c r="AW1210" s="69"/>
      <c r="AX1210" s="80"/>
      <c r="AY1210" s="80"/>
      <c r="AZ1210" s="69"/>
      <c r="BA1210" s="69"/>
      <c r="BB1210" s="80"/>
      <c r="BC1210" s="80"/>
      <c r="BD1210" s="69"/>
      <c r="BE1210" s="69"/>
      <c r="BF1210" s="80"/>
      <c r="BG1210" s="80"/>
      <c r="BH1210" s="69"/>
      <c r="BI1210" s="69"/>
      <c r="BJ1210" s="80"/>
      <c r="BK1210" s="80"/>
      <c r="BL1210" s="69"/>
      <c r="BM1210" s="69"/>
      <c r="BN1210" s="80"/>
      <c r="BO1210" s="80"/>
      <c r="BP1210" s="69"/>
      <c r="BQ1210" s="69"/>
      <c r="BR1210" s="80"/>
      <c r="BS1210" s="80"/>
      <c r="BT1210" s="69"/>
      <c r="BU1210" s="69"/>
      <c r="BV1210" s="80"/>
      <c r="BW1210" s="80"/>
      <c r="BX1210" s="69"/>
      <c r="BY1210" s="69"/>
      <c r="BZ1210" s="80"/>
      <c r="CA1210" s="80"/>
      <c r="CB1210" s="69"/>
      <c r="CC1210" s="69"/>
      <c r="CD1210" s="80"/>
      <c r="CE1210" s="80"/>
      <c r="CF1210" s="69"/>
      <c r="CG1210" s="69"/>
      <c r="CH1210" s="69"/>
      <c r="CI1210" s="69"/>
      <c r="CJ1210" s="69"/>
      <c r="CK1210" s="69"/>
      <c r="CL1210" s="68"/>
      <c r="CM1210" s="67"/>
      <c r="CN1210" s="67"/>
      <c r="CO1210" s="69"/>
      <c r="CP1210" s="68"/>
      <c r="CQ1210" s="67"/>
      <c r="CR1210" s="67"/>
      <c r="CS1210" s="69"/>
      <c r="CT1210" s="81"/>
      <c r="CU1210" s="69"/>
      <c r="CV1210" s="69"/>
      <c r="CW1210" s="69"/>
      <c r="CX1210" s="69"/>
      <c r="CY1210" s="69"/>
      <c r="CZ1210" s="69"/>
      <c r="DA1210" s="69"/>
    </row>
    <row r="1211" spans="2:105">
      <c r="B1211" s="67"/>
      <c r="C1211" s="67"/>
      <c r="D1211" s="67"/>
      <c r="E1211" s="69"/>
      <c r="F1211" s="68"/>
      <c r="G1211" s="67"/>
      <c r="H1211" s="69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80"/>
      <c r="T1211" s="80"/>
      <c r="U1211" s="80"/>
      <c r="V1211" s="80"/>
      <c r="W1211" s="80"/>
      <c r="X1211" s="80"/>
      <c r="Y1211" s="80"/>
      <c r="Z1211" s="80"/>
      <c r="AA1211" s="80"/>
      <c r="AB1211" s="80"/>
      <c r="AC1211" s="80"/>
      <c r="AD1211" s="80"/>
      <c r="AE1211" s="69"/>
      <c r="AF1211" s="69"/>
      <c r="AG1211" s="69"/>
      <c r="AH1211" s="80"/>
      <c r="AI1211" s="80"/>
      <c r="AJ1211" s="69"/>
      <c r="AK1211" s="69"/>
      <c r="AL1211" s="80"/>
      <c r="AM1211" s="80"/>
      <c r="AN1211" s="69"/>
      <c r="AO1211" s="69"/>
      <c r="AP1211" s="80"/>
      <c r="AQ1211" s="80"/>
      <c r="AR1211" s="69"/>
      <c r="AS1211" s="69"/>
      <c r="AT1211" s="80"/>
      <c r="AU1211" s="80"/>
      <c r="AV1211" s="69"/>
      <c r="AW1211" s="69"/>
      <c r="AX1211" s="80"/>
      <c r="AY1211" s="80"/>
      <c r="AZ1211" s="69"/>
      <c r="BA1211" s="69"/>
      <c r="BB1211" s="80"/>
      <c r="BC1211" s="80"/>
      <c r="BD1211" s="69"/>
      <c r="BE1211" s="69"/>
      <c r="BF1211" s="80"/>
      <c r="BG1211" s="80"/>
      <c r="BH1211" s="69"/>
      <c r="BI1211" s="69"/>
      <c r="BJ1211" s="80"/>
      <c r="BK1211" s="80"/>
      <c r="BL1211" s="69"/>
      <c r="BM1211" s="69"/>
      <c r="BN1211" s="80"/>
      <c r="BO1211" s="80"/>
      <c r="BP1211" s="69"/>
      <c r="BQ1211" s="69"/>
      <c r="BR1211" s="80"/>
      <c r="BS1211" s="80"/>
      <c r="BT1211" s="69"/>
      <c r="BU1211" s="69"/>
      <c r="BV1211" s="80"/>
      <c r="BW1211" s="80"/>
      <c r="BX1211" s="69"/>
      <c r="BY1211" s="69"/>
      <c r="BZ1211" s="80"/>
      <c r="CA1211" s="80"/>
      <c r="CB1211" s="69"/>
      <c r="CC1211" s="69"/>
      <c r="CD1211" s="80"/>
      <c r="CE1211" s="80"/>
      <c r="CF1211" s="69"/>
      <c r="CG1211" s="69"/>
      <c r="CH1211" s="69"/>
      <c r="CI1211" s="69"/>
      <c r="CJ1211" s="69"/>
      <c r="CK1211" s="69"/>
      <c r="CL1211" s="68"/>
      <c r="CM1211" s="67"/>
      <c r="CN1211" s="67"/>
      <c r="CO1211" s="69"/>
      <c r="CP1211" s="68"/>
      <c r="CQ1211" s="67"/>
      <c r="CR1211" s="67"/>
      <c r="CS1211" s="69"/>
      <c r="CT1211" s="81"/>
      <c r="CU1211" s="69"/>
      <c r="CV1211" s="69"/>
      <c r="CW1211" s="69"/>
      <c r="CX1211" s="69"/>
      <c r="CY1211" s="69"/>
      <c r="CZ1211" s="69"/>
      <c r="DA1211" s="69"/>
    </row>
    <row r="1212" spans="2:105">
      <c r="B1212" s="67"/>
      <c r="C1212" s="67"/>
      <c r="D1212" s="67"/>
      <c r="E1212" s="69"/>
      <c r="F1212" s="68"/>
      <c r="G1212" s="67"/>
      <c r="H1212" s="69"/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80"/>
      <c r="T1212" s="80"/>
      <c r="U1212" s="80"/>
      <c r="V1212" s="80"/>
      <c r="W1212" s="80"/>
      <c r="X1212" s="80"/>
      <c r="Y1212" s="80"/>
      <c r="Z1212" s="80"/>
      <c r="AA1212" s="80"/>
      <c r="AB1212" s="80"/>
      <c r="AC1212" s="80"/>
      <c r="AD1212" s="80"/>
      <c r="AE1212" s="69"/>
      <c r="AF1212" s="69"/>
      <c r="AG1212" s="69"/>
      <c r="AH1212" s="80"/>
      <c r="AI1212" s="80"/>
      <c r="AJ1212" s="69"/>
      <c r="AK1212" s="69"/>
      <c r="AL1212" s="80"/>
      <c r="AM1212" s="80"/>
      <c r="AN1212" s="69"/>
      <c r="AO1212" s="69"/>
      <c r="AP1212" s="80"/>
      <c r="AQ1212" s="80"/>
      <c r="AR1212" s="69"/>
      <c r="AS1212" s="69"/>
      <c r="AT1212" s="80"/>
      <c r="AU1212" s="80"/>
      <c r="AV1212" s="69"/>
      <c r="AW1212" s="69"/>
      <c r="AX1212" s="80"/>
      <c r="AY1212" s="80"/>
      <c r="AZ1212" s="69"/>
      <c r="BA1212" s="69"/>
      <c r="BB1212" s="80"/>
      <c r="BC1212" s="80"/>
      <c r="BD1212" s="69"/>
      <c r="BE1212" s="69"/>
      <c r="BF1212" s="80"/>
      <c r="BG1212" s="80"/>
      <c r="BH1212" s="69"/>
      <c r="BI1212" s="69"/>
      <c r="BJ1212" s="80"/>
      <c r="BK1212" s="80"/>
      <c r="BL1212" s="69"/>
      <c r="BM1212" s="69"/>
      <c r="BN1212" s="80"/>
      <c r="BO1212" s="80"/>
      <c r="BP1212" s="69"/>
      <c r="BQ1212" s="69"/>
      <c r="BR1212" s="80"/>
      <c r="BS1212" s="80"/>
      <c r="BT1212" s="69"/>
      <c r="BU1212" s="69"/>
      <c r="BV1212" s="80"/>
      <c r="BW1212" s="80"/>
      <c r="BX1212" s="69"/>
      <c r="BY1212" s="69"/>
      <c r="BZ1212" s="80"/>
      <c r="CA1212" s="80"/>
      <c r="CB1212" s="69"/>
      <c r="CC1212" s="69"/>
      <c r="CD1212" s="80"/>
      <c r="CE1212" s="80"/>
      <c r="CF1212" s="69"/>
      <c r="CG1212" s="69"/>
      <c r="CH1212" s="69"/>
      <c r="CI1212" s="69"/>
      <c r="CJ1212" s="69"/>
      <c r="CK1212" s="69"/>
      <c r="CL1212" s="68"/>
      <c r="CM1212" s="67"/>
      <c r="CN1212" s="67"/>
      <c r="CO1212" s="69"/>
      <c r="CP1212" s="68"/>
      <c r="CQ1212" s="67"/>
      <c r="CR1212" s="67"/>
      <c r="CS1212" s="69"/>
      <c r="CT1212" s="81"/>
      <c r="CU1212" s="69"/>
      <c r="CV1212" s="69"/>
      <c r="CW1212" s="69"/>
      <c r="CX1212" s="69"/>
      <c r="CY1212" s="69"/>
      <c r="CZ1212" s="69"/>
      <c r="DA1212" s="69"/>
    </row>
    <row r="1213" spans="2:105">
      <c r="B1213" s="67"/>
      <c r="C1213" s="67"/>
      <c r="D1213" s="67"/>
      <c r="E1213" s="69"/>
      <c r="F1213" s="68"/>
      <c r="G1213" s="67"/>
      <c r="H1213" s="69"/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80"/>
      <c r="T1213" s="80"/>
      <c r="U1213" s="80"/>
      <c r="V1213" s="80"/>
      <c r="W1213" s="80"/>
      <c r="X1213" s="80"/>
      <c r="Y1213" s="80"/>
      <c r="Z1213" s="80"/>
      <c r="AA1213" s="80"/>
      <c r="AB1213" s="80"/>
      <c r="AC1213" s="80"/>
      <c r="AD1213" s="80"/>
      <c r="AE1213" s="69"/>
      <c r="AF1213" s="69"/>
      <c r="AG1213" s="69"/>
      <c r="AH1213" s="80"/>
      <c r="AI1213" s="80"/>
      <c r="AJ1213" s="69"/>
      <c r="AK1213" s="69"/>
      <c r="AL1213" s="80"/>
      <c r="AM1213" s="80"/>
      <c r="AN1213" s="69"/>
      <c r="AO1213" s="69"/>
      <c r="AP1213" s="80"/>
      <c r="AQ1213" s="80"/>
      <c r="AR1213" s="69"/>
      <c r="AS1213" s="69"/>
      <c r="AT1213" s="80"/>
      <c r="AU1213" s="80"/>
      <c r="AV1213" s="69"/>
      <c r="AW1213" s="69"/>
      <c r="AX1213" s="80"/>
      <c r="AY1213" s="80"/>
      <c r="AZ1213" s="69"/>
      <c r="BA1213" s="69"/>
      <c r="BB1213" s="80"/>
      <c r="BC1213" s="80"/>
      <c r="BD1213" s="69"/>
      <c r="BE1213" s="69"/>
      <c r="BF1213" s="80"/>
      <c r="BG1213" s="80"/>
      <c r="BH1213" s="69"/>
      <c r="BI1213" s="69"/>
      <c r="BJ1213" s="80"/>
      <c r="BK1213" s="80"/>
      <c r="BL1213" s="69"/>
      <c r="BM1213" s="69"/>
      <c r="BN1213" s="80"/>
      <c r="BO1213" s="80"/>
      <c r="BP1213" s="69"/>
      <c r="BQ1213" s="69"/>
      <c r="BR1213" s="80"/>
      <c r="BS1213" s="80"/>
      <c r="BT1213" s="69"/>
      <c r="BU1213" s="69"/>
      <c r="BV1213" s="80"/>
      <c r="BW1213" s="80"/>
      <c r="BX1213" s="69"/>
      <c r="BY1213" s="69"/>
      <c r="BZ1213" s="80"/>
      <c r="CA1213" s="80"/>
      <c r="CB1213" s="69"/>
      <c r="CC1213" s="69"/>
      <c r="CD1213" s="80"/>
      <c r="CE1213" s="80"/>
      <c r="CF1213" s="69"/>
      <c r="CG1213" s="69"/>
      <c r="CH1213" s="69"/>
      <c r="CI1213" s="69"/>
      <c r="CJ1213" s="69"/>
      <c r="CK1213" s="69"/>
      <c r="CL1213" s="68"/>
      <c r="CM1213" s="67"/>
      <c r="CN1213" s="67"/>
      <c r="CO1213" s="69"/>
      <c r="CP1213" s="68"/>
      <c r="CQ1213" s="67"/>
      <c r="CR1213" s="67"/>
      <c r="CS1213" s="69"/>
      <c r="CT1213" s="81"/>
      <c r="CU1213" s="69"/>
      <c r="CV1213" s="69"/>
      <c r="CW1213" s="69"/>
      <c r="CX1213" s="69"/>
      <c r="CY1213" s="69"/>
      <c r="CZ1213" s="69"/>
      <c r="DA1213" s="69"/>
    </row>
    <row r="1214" spans="2:105">
      <c r="B1214" s="67"/>
      <c r="C1214" s="67"/>
      <c r="D1214" s="67"/>
      <c r="E1214" s="69"/>
      <c r="F1214" s="68"/>
      <c r="G1214" s="67"/>
      <c r="H1214" s="69"/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80"/>
      <c r="T1214" s="80"/>
      <c r="U1214" s="80"/>
      <c r="V1214" s="80"/>
      <c r="W1214" s="80"/>
      <c r="X1214" s="80"/>
      <c r="Y1214" s="80"/>
      <c r="Z1214" s="80"/>
      <c r="AA1214" s="80"/>
      <c r="AB1214" s="80"/>
      <c r="AC1214" s="80"/>
      <c r="AD1214" s="80"/>
      <c r="AE1214" s="69"/>
      <c r="AF1214" s="69"/>
      <c r="AG1214" s="69"/>
      <c r="AH1214" s="80"/>
      <c r="AI1214" s="80"/>
      <c r="AJ1214" s="69"/>
      <c r="AK1214" s="69"/>
      <c r="AL1214" s="80"/>
      <c r="AM1214" s="80"/>
      <c r="AN1214" s="69"/>
      <c r="AO1214" s="69"/>
      <c r="AP1214" s="80"/>
      <c r="AQ1214" s="80"/>
      <c r="AR1214" s="69"/>
      <c r="AS1214" s="69"/>
      <c r="AT1214" s="80"/>
      <c r="AU1214" s="80"/>
      <c r="AV1214" s="69"/>
      <c r="AW1214" s="69"/>
      <c r="AX1214" s="80"/>
      <c r="AY1214" s="80"/>
      <c r="AZ1214" s="69"/>
      <c r="BA1214" s="69"/>
      <c r="BB1214" s="80"/>
      <c r="BC1214" s="80"/>
      <c r="BD1214" s="69"/>
      <c r="BE1214" s="69"/>
      <c r="BF1214" s="80"/>
      <c r="BG1214" s="80"/>
      <c r="BH1214" s="69"/>
      <c r="BI1214" s="69"/>
      <c r="BJ1214" s="80"/>
      <c r="BK1214" s="80"/>
      <c r="BL1214" s="69"/>
      <c r="BM1214" s="69"/>
      <c r="BN1214" s="80"/>
      <c r="BO1214" s="80"/>
      <c r="BP1214" s="69"/>
      <c r="BQ1214" s="69"/>
      <c r="BR1214" s="80"/>
      <c r="BS1214" s="80"/>
      <c r="BT1214" s="69"/>
      <c r="BU1214" s="69"/>
      <c r="BV1214" s="80"/>
      <c r="BW1214" s="80"/>
      <c r="BX1214" s="69"/>
      <c r="BY1214" s="69"/>
      <c r="BZ1214" s="80"/>
      <c r="CA1214" s="80"/>
      <c r="CB1214" s="69"/>
      <c r="CC1214" s="69"/>
      <c r="CD1214" s="80"/>
      <c r="CE1214" s="80"/>
      <c r="CF1214" s="69"/>
      <c r="CG1214" s="69"/>
      <c r="CH1214" s="69"/>
      <c r="CI1214" s="69"/>
      <c r="CJ1214" s="69"/>
      <c r="CK1214" s="69"/>
      <c r="CL1214" s="68"/>
      <c r="CM1214" s="67"/>
      <c r="CN1214" s="67"/>
      <c r="CO1214" s="69"/>
      <c r="CP1214" s="68"/>
      <c r="CQ1214" s="67"/>
      <c r="CR1214" s="67"/>
      <c r="CS1214" s="69"/>
      <c r="CT1214" s="81"/>
      <c r="CU1214" s="69"/>
      <c r="CV1214" s="69"/>
      <c r="CW1214" s="69"/>
      <c r="CX1214" s="69"/>
      <c r="CY1214" s="69"/>
      <c r="CZ1214" s="69"/>
      <c r="DA1214" s="69"/>
    </row>
    <row r="1215" spans="2:105">
      <c r="B1215" s="67"/>
      <c r="C1215" s="67"/>
      <c r="D1215" s="67"/>
      <c r="E1215" s="69"/>
      <c r="F1215" s="68"/>
      <c r="G1215" s="67"/>
      <c r="H1215" s="69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80"/>
      <c r="T1215" s="80"/>
      <c r="U1215" s="80"/>
      <c r="V1215" s="80"/>
      <c r="W1215" s="80"/>
      <c r="X1215" s="80"/>
      <c r="Y1215" s="80"/>
      <c r="Z1215" s="80"/>
      <c r="AA1215" s="80"/>
      <c r="AB1215" s="80"/>
      <c r="AC1215" s="80"/>
      <c r="AD1215" s="80"/>
      <c r="AE1215" s="69"/>
      <c r="AF1215" s="69"/>
      <c r="AG1215" s="69"/>
      <c r="AH1215" s="80"/>
      <c r="AI1215" s="80"/>
      <c r="AJ1215" s="69"/>
      <c r="AK1215" s="69"/>
      <c r="AL1215" s="80"/>
      <c r="AM1215" s="80"/>
      <c r="AN1215" s="69"/>
      <c r="AO1215" s="69"/>
      <c r="AP1215" s="80"/>
      <c r="AQ1215" s="80"/>
      <c r="AR1215" s="69"/>
      <c r="AS1215" s="69"/>
      <c r="AT1215" s="80"/>
      <c r="AU1215" s="80"/>
      <c r="AV1215" s="69"/>
      <c r="AW1215" s="69"/>
      <c r="AX1215" s="80"/>
      <c r="AY1215" s="80"/>
      <c r="AZ1215" s="69"/>
      <c r="BA1215" s="69"/>
      <c r="BB1215" s="80"/>
      <c r="BC1215" s="80"/>
      <c r="BD1215" s="69"/>
      <c r="BE1215" s="69"/>
      <c r="BF1215" s="80"/>
      <c r="BG1215" s="80"/>
      <c r="BH1215" s="69"/>
      <c r="BI1215" s="69"/>
      <c r="BJ1215" s="80"/>
      <c r="BK1215" s="80"/>
      <c r="BL1215" s="69"/>
      <c r="BM1215" s="69"/>
      <c r="BN1215" s="80"/>
      <c r="BO1215" s="80"/>
      <c r="BP1215" s="69"/>
      <c r="BQ1215" s="69"/>
      <c r="BR1215" s="80"/>
      <c r="BS1215" s="80"/>
      <c r="BT1215" s="69"/>
      <c r="BU1215" s="69"/>
      <c r="BV1215" s="80"/>
      <c r="BW1215" s="80"/>
      <c r="BX1215" s="69"/>
      <c r="BY1215" s="69"/>
      <c r="BZ1215" s="80"/>
      <c r="CA1215" s="80"/>
      <c r="CB1215" s="69"/>
      <c r="CC1215" s="69"/>
      <c r="CD1215" s="80"/>
      <c r="CE1215" s="80"/>
      <c r="CF1215" s="69"/>
      <c r="CG1215" s="69"/>
      <c r="CH1215" s="69"/>
      <c r="CI1215" s="69"/>
      <c r="CJ1215" s="69"/>
      <c r="CK1215" s="69"/>
      <c r="CL1215" s="68"/>
      <c r="CM1215" s="67"/>
      <c r="CN1215" s="67"/>
      <c r="CO1215" s="69"/>
      <c r="CP1215" s="68"/>
      <c r="CQ1215" s="67"/>
      <c r="CR1215" s="67"/>
      <c r="CS1215" s="69"/>
      <c r="CT1215" s="81"/>
      <c r="CU1215" s="69"/>
      <c r="CV1215" s="69"/>
      <c r="CW1215" s="69"/>
      <c r="CX1215" s="69"/>
      <c r="CY1215" s="69"/>
      <c r="CZ1215" s="69"/>
      <c r="DA1215" s="69"/>
    </row>
    <row r="1216" spans="2:105">
      <c r="B1216" s="67"/>
      <c r="C1216" s="67"/>
      <c r="D1216" s="67"/>
      <c r="E1216" s="69"/>
      <c r="F1216" s="68"/>
      <c r="G1216" s="67"/>
      <c r="H1216" s="69"/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80"/>
      <c r="T1216" s="80"/>
      <c r="U1216" s="80"/>
      <c r="V1216" s="80"/>
      <c r="W1216" s="80"/>
      <c r="X1216" s="80"/>
      <c r="Y1216" s="80"/>
      <c r="Z1216" s="80"/>
      <c r="AA1216" s="80"/>
      <c r="AB1216" s="80"/>
      <c r="AC1216" s="80"/>
      <c r="AD1216" s="80"/>
      <c r="AE1216" s="69"/>
      <c r="AF1216" s="69"/>
      <c r="AG1216" s="69"/>
      <c r="AH1216" s="80"/>
      <c r="AI1216" s="80"/>
      <c r="AJ1216" s="69"/>
      <c r="AK1216" s="69"/>
      <c r="AL1216" s="80"/>
      <c r="AM1216" s="80"/>
      <c r="AN1216" s="69"/>
      <c r="AO1216" s="69"/>
      <c r="AP1216" s="80"/>
      <c r="AQ1216" s="80"/>
      <c r="AR1216" s="69"/>
      <c r="AS1216" s="69"/>
      <c r="AT1216" s="80"/>
      <c r="AU1216" s="80"/>
      <c r="AV1216" s="69"/>
      <c r="AW1216" s="69"/>
      <c r="AX1216" s="80"/>
      <c r="AY1216" s="80"/>
      <c r="AZ1216" s="69"/>
      <c r="BA1216" s="69"/>
      <c r="BB1216" s="80"/>
      <c r="BC1216" s="80"/>
      <c r="BD1216" s="69"/>
      <c r="BE1216" s="69"/>
      <c r="BF1216" s="80"/>
      <c r="BG1216" s="80"/>
      <c r="BH1216" s="69"/>
      <c r="BI1216" s="69"/>
      <c r="BJ1216" s="80"/>
      <c r="BK1216" s="80"/>
      <c r="BL1216" s="69"/>
      <c r="BM1216" s="69"/>
      <c r="BN1216" s="80"/>
      <c r="BO1216" s="80"/>
      <c r="BP1216" s="69"/>
      <c r="BQ1216" s="69"/>
      <c r="BR1216" s="80"/>
      <c r="BS1216" s="80"/>
      <c r="BT1216" s="69"/>
      <c r="BU1216" s="69"/>
      <c r="BV1216" s="80"/>
      <c r="BW1216" s="80"/>
      <c r="BX1216" s="69"/>
      <c r="BY1216" s="69"/>
      <c r="BZ1216" s="80"/>
      <c r="CA1216" s="80"/>
      <c r="CB1216" s="69"/>
      <c r="CC1216" s="69"/>
      <c r="CD1216" s="80"/>
      <c r="CE1216" s="80"/>
      <c r="CF1216" s="69"/>
      <c r="CG1216" s="69"/>
      <c r="CH1216" s="69"/>
      <c r="CI1216" s="69"/>
      <c r="CJ1216" s="69"/>
      <c r="CK1216" s="69"/>
      <c r="CL1216" s="68"/>
      <c r="CM1216" s="67"/>
      <c r="CN1216" s="67"/>
      <c r="CO1216" s="69"/>
      <c r="CP1216" s="68"/>
      <c r="CQ1216" s="67"/>
      <c r="CR1216" s="67"/>
      <c r="CS1216" s="69"/>
      <c r="CT1216" s="81"/>
      <c r="CU1216" s="69"/>
      <c r="CV1216" s="69"/>
      <c r="CW1216" s="69"/>
      <c r="CX1216" s="69"/>
      <c r="CY1216" s="69"/>
      <c r="CZ1216" s="69"/>
      <c r="DA1216" s="69"/>
    </row>
    <row r="1217" spans="2:105">
      <c r="B1217" s="67"/>
      <c r="C1217" s="67"/>
      <c r="D1217" s="67"/>
      <c r="E1217" s="69"/>
      <c r="F1217" s="68"/>
      <c r="G1217" s="67"/>
      <c r="H1217" s="69"/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80"/>
      <c r="T1217" s="80"/>
      <c r="U1217" s="80"/>
      <c r="V1217" s="80"/>
      <c r="W1217" s="80"/>
      <c r="X1217" s="80"/>
      <c r="Y1217" s="80"/>
      <c r="Z1217" s="80"/>
      <c r="AA1217" s="80"/>
      <c r="AB1217" s="80"/>
      <c r="AC1217" s="80"/>
      <c r="AD1217" s="80"/>
      <c r="AE1217" s="69"/>
      <c r="AF1217" s="69"/>
      <c r="AG1217" s="69"/>
      <c r="AH1217" s="80"/>
      <c r="AI1217" s="80"/>
      <c r="AJ1217" s="69"/>
      <c r="AK1217" s="69"/>
      <c r="AL1217" s="80"/>
      <c r="AM1217" s="80"/>
      <c r="AN1217" s="69"/>
      <c r="AO1217" s="69"/>
      <c r="AP1217" s="80"/>
      <c r="AQ1217" s="80"/>
      <c r="AR1217" s="69"/>
      <c r="AS1217" s="69"/>
      <c r="AT1217" s="80"/>
      <c r="AU1217" s="80"/>
      <c r="AV1217" s="69"/>
      <c r="AW1217" s="69"/>
      <c r="AX1217" s="80"/>
      <c r="AY1217" s="80"/>
      <c r="AZ1217" s="69"/>
      <c r="BA1217" s="69"/>
      <c r="BB1217" s="80"/>
      <c r="BC1217" s="80"/>
      <c r="BD1217" s="69"/>
      <c r="BE1217" s="69"/>
      <c r="BF1217" s="80"/>
      <c r="BG1217" s="80"/>
      <c r="BH1217" s="69"/>
      <c r="BI1217" s="69"/>
      <c r="BJ1217" s="80"/>
      <c r="BK1217" s="80"/>
      <c r="BL1217" s="69"/>
      <c r="BM1217" s="69"/>
      <c r="BN1217" s="80"/>
      <c r="BO1217" s="80"/>
      <c r="BP1217" s="69"/>
      <c r="BQ1217" s="69"/>
      <c r="BR1217" s="80"/>
      <c r="BS1217" s="80"/>
      <c r="BT1217" s="69"/>
      <c r="BU1217" s="69"/>
      <c r="BV1217" s="80"/>
      <c r="BW1217" s="80"/>
      <c r="BX1217" s="69"/>
      <c r="BY1217" s="69"/>
      <c r="BZ1217" s="80"/>
      <c r="CA1217" s="80"/>
      <c r="CB1217" s="69"/>
      <c r="CC1217" s="69"/>
      <c r="CD1217" s="80"/>
      <c r="CE1217" s="80"/>
      <c r="CF1217" s="69"/>
      <c r="CG1217" s="69"/>
      <c r="CH1217" s="69"/>
      <c r="CI1217" s="69"/>
      <c r="CJ1217" s="69"/>
      <c r="CK1217" s="69"/>
      <c r="CL1217" s="68"/>
      <c r="CM1217" s="67"/>
      <c r="CN1217" s="67"/>
      <c r="CO1217" s="69"/>
      <c r="CP1217" s="68"/>
      <c r="CQ1217" s="67"/>
      <c r="CR1217" s="67"/>
      <c r="CS1217" s="69"/>
      <c r="CT1217" s="81"/>
      <c r="CU1217" s="69"/>
      <c r="CV1217" s="69"/>
      <c r="CW1217" s="69"/>
      <c r="CX1217" s="69"/>
      <c r="CY1217" s="69"/>
      <c r="CZ1217" s="69"/>
      <c r="DA1217" s="69"/>
    </row>
    <row r="1218" spans="2:105">
      <c r="B1218" s="67"/>
      <c r="C1218" s="67"/>
      <c r="D1218" s="67"/>
      <c r="E1218" s="69"/>
      <c r="F1218" s="68"/>
      <c r="G1218" s="67"/>
      <c r="H1218" s="69"/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80"/>
      <c r="T1218" s="80"/>
      <c r="U1218" s="80"/>
      <c r="V1218" s="80"/>
      <c r="W1218" s="80"/>
      <c r="X1218" s="80"/>
      <c r="Y1218" s="80"/>
      <c r="Z1218" s="80"/>
      <c r="AA1218" s="80"/>
      <c r="AB1218" s="80"/>
      <c r="AC1218" s="80"/>
      <c r="AD1218" s="80"/>
      <c r="AE1218" s="69"/>
      <c r="AF1218" s="69"/>
      <c r="AG1218" s="69"/>
      <c r="AH1218" s="80"/>
      <c r="AI1218" s="80"/>
      <c r="AJ1218" s="69"/>
      <c r="AK1218" s="69"/>
      <c r="AL1218" s="80"/>
      <c r="AM1218" s="80"/>
      <c r="AN1218" s="69"/>
      <c r="AO1218" s="69"/>
      <c r="AP1218" s="80"/>
      <c r="AQ1218" s="80"/>
      <c r="AR1218" s="69"/>
      <c r="AS1218" s="69"/>
      <c r="AT1218" s="80"/>
      <c r="AU1218" s="80"/>
      <c r="AV1218" s="69"/>
      <c r="AW1218" s="69"/>
      <c r="AX1218" s="80"/>
      <c r="AY1218" s="80"/>
      <c r="AZ1218" s="69"/>
      <c r="BA1218" s="69"/>
      <c r="BB1218" s="80"/>
      <c r="BC1218" s="80"/>
      <c r="BD1218" s="69"/>
      <c r="BE1218" s="69"/>
      <c r="BF1218" s="80"/>
      <c r="BG1218" s="80"/>
      <c r="BH1218" s="69"/>
      <c r="BI1218" s="69"/>
      <c r="BJ1218" s="80"/>
      <c r="BK1218" s="80"/>
      <c r="BL1218" s="69"/>
      <c r="BM1218" s="69"/>
      <c r="BN1218" s="80"/>
      <c r="BO1218" s="80"/>
      <c r="BP1218" s="69"/>
      <c r="BQ1218" s="69"/>
      <c r="BR1218" s="80"/>
      <c r="BS1218" s="80"/>
      <c r="BT1218" s="69"/>
      <c r="BU1218" s="69"/>
      <c r="BV1218" s="80"/>
      <c r="BW1218" s="80"/>
      <c r="BX1218" s="69"/>
      <c r="BY1218" s="69"/>
      <c r="BZ1218" s="80"/>
      <c r="CA1218" s="80"/>
      <c r="CB1218" s="69"/>
      <c r="CC1218" s="69"/>
      <c r="CD1218" s="80"/>
      <c r="CE1218" s="80"/>
      <c r="CF1218" s="69"/>
      <c r="CG1218" s="69"/>
      <c r="CH1218" s="69"/>
      <c r="CI1218" s="69"/>
      <c r="CJ1218" s="69"/>
      <c r="CK1218" s="69"/>
      <c r="CL1218" s="68"/>
      <c r="CM1218" s="67"/>
      <c r="CN1218" s="67"/>
      <c r="CO1218" s="69"/>
      <c r="CP1218" s="68"/>
      <c r="CQ1218" s="67"/>
      <c r="CR1218" s="67"/>
      <c r="CS1218" s="69"/>
      <c r="CT1218" s="81"/>
      <c r="CU1218" s="69"/>
      <c r="CV1218" s="69"/>
      <c r="CW1218" s="69"/>
      <c r="CX1218" s="69"/>
      <c r="CY1218" s="69"/>
      <c r="CZ1218" s="69"/>
      <c r="DA1218" s="69"/>
    </row>
    <row r="1219" spans="2:105">
      <c r="B1219" s="67"/>
      <c r="C1219" s="67"/>
      <c r="D1219" s="67"/>
      <c r="E1219" s="69"/>
      <c r="F1219" s="68"/>
      <c r="G1219" s="67"/>
      <c r="H1219" s="69"/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80"/>
      <c r="T1219" s="80"/>
      <c r="U1219" s="80"/>
      <c r="V1219" s="80"/>
      <c r="W1219" s="80"/>
      <c r="X1219" s="80"/>
      <c r="Y1219" s="80"/>
      <c r="Z1219" s="80"/>
      <c r="AA1219" s="80"/>
      <c r="AB1219" s="80"/>
      <c r="AC1219" s="80"/>
      <c r="AD1219" s="80"/>
      <c r="AE1219" s="69"/>
      <c r="AF1219" s="69"/>
      <c r="AG1219" s="69"/>
      <c r="AH1219" s="80"/>
      <c r="AI1219" s="80"/>
      <c r="AJ1219" s="69"/>
      <c r="AK1219" s="69"/>
      <c r="AL1219" s="80"/>
      <c r="AM1219" s="80"/>
      <c r="AN1219" s="69"/>
      <c r="AO1219" s="69"/>
      <c r="AP1219" s="80"/>
      <c r="AQ1219" s="80"/>
      <c r="AR1219" s="69"/>
      <c r="AS1219" s="69"/>
      <c r="AT1219" s="80"/>
      <c r="AU1219" s="80"/>
      <c r="AV1219" s="69"/>
      <c r="AW1219" s="69"/>
      <c r="AX1219" s="80"/>
      <c r="AY1219" s="80"/>
      <c r="AZ1219" s="69"/>
      <c r="BA1219" s="69"/>
      <c r="BB1219" s="80"/>
      <c r="BC1219" s="80"/>
      <c r="BD1219" s="69"/>
      <c r="BE1219" s="69"/>
      <c r="BF1219" s="80"/>
      <c r="BG1219" s="80"/>
      <c r="BH1219" s="69"/>
      <c r="BI1219" s="69"/>
      <c r="BJ1219" s="80"/>
      <c r="BK1219" s="80"/>
      <c r="BL1219" s="69"/>
      <c r="BM1219" s="69"/>
      <c r="BN1219" s="80"/>
      <c r="BO1219" s="80"/>
      <c r="BP1219" s="69"/>
      <c r="BQ1219" s="69"/>
      <c r="BR1219" s="80"/>
      <c r="BS1219" s="80"/>
      <c r="BT1219" s="69"/>
      <c r="BU1219" s="69"/>
      <c r="BV1219" s="80"/>
      <c r="BW1219" s="80"/>
      <c r="BX1219" s="69"/>
      <c r="BY1219" s="69"/>
      <c r="BZ1219" s="80"/>
      <c r="CA1219" s="80"/>
      <c r="CB1219" s="69"/>
      <c r="CC1219" s="69"/>
      <c r="CD1219" s="80"/>
      <c r="CE1219" s="80"/>
      <c r="CF1219" s="69"/>
      <c r="CG1219" s="69"/>
      <c r="CH1219" s="69"/>
      <c r="CI1219" s="69"/>
      <c r="CJ1219" s="69"/>
      <c r="CK1219" s="69"/>
      <c r="CL1219" s="68"/>
      <c r="CM1219" s="67"/>
      <c r="CN1219" s="67"/>
      <c r="CO1219" s="69"/>
      <c r="CP1219" s="68"/>
      <c r="CQ1219" s="67"/>
      <c r="CR1219" s="67"/>
      <c r="CS1219" s="69"/>
      <c r="CT1219" s="81"/>
      <c r="CU1219" s="69"/>
      <c r="CV1219" s="69"/>
      <c r="CW1219" s="69"/>
      <c r="CX1219" s="69"/>
      <c r="CY1219" s="69"/>
      <c r="CZ1219" s="69"/>
      <c r="DA1219" s="69"/>
    </row>
    <row r="1220" spans="2:105">
      <c r="B1220" s="67"/>
      <c r="C1220" s="67"/>
      <c r="D1220" s="67"/>
      <c r="E1220" s="69"/>
      <c r="F1220" s="68"/>
      <c r="G1220" s="67"/>
      <c r="H1220" s="69"/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80"/>
      <c r="T1220" s="80"/>
      <c r="U1220" s="80"/>
      <c r="V1220" s="80"/>
      <c r="W1220" s="80"/>
      <c r="X1220" s="80"/>
      <c r="Y1220" s="80"/>
      <c r="Z1220" s="80"/>
      <c r="AA1220" s="80"/>
      <c r="AB1220" s="80"/>
      <c r="AC1220" s="80"/>
      <c r="AD1220" s="80"/>
      <c r="AE1220" s="69"/>
      <c r="AF1220" s="69"/>
      <c r="AG1220" s="69"/>
      <c r="AH1220" s="80"/>
      <c r="AI1220" s="80"/>
      <c r="AJ1220" s="69"/>
      <c r="AK1220" s="69"/>
      <c r="AL1220" s="80"/>
      <c r="AM1220" s="80"/>
      <c r="AN1220" s="69"/>
      <c r="AO1220" s="69"/>
      <c r="AP1220" s="80"/>
      <c r="AQ1220" s="80"/>
      <c r="AR1220" s="69"/>
      <c r="AS1220" s="69"/>
      <c r="AT1220" s="80"/>
      <c r="AU1220" s="80"/>
      <c r="AV1220" s="69"/>
      <c r="AW1220" s="69"/>
      <c r="AX1220" s="80"/>
      <c r="AY1220" s="80"/>
      <c r="AZ1220" s="69"/>
      <c r="BA1220" s="69"/>
      <c r="BB1220" s="80"/>
      <c r="BC1220" s="80"/>
      <c r="BD1220" s="69"/>
      <c r="BE1220" s="69"/>
      <c r="BF1220" s="80"/>
      <c r="BG1220" s="80"/>
      <c r="BH1220" s="69"/>
      <c r="BI1220" s="69"/>
      <c r="BJ1220" s="80"/>
      <c r="BK1220" s="80"/>
      <c r="BL1220" s="69"/>
      <c r="BM1220" s="69"/>
      <c r="BN1220" s="80"/>
      <c r="BO1220" s="80"/>
      <c r="BP1220" s="69"/>
      <c r="BQ1220" s="69"/>
      <c r="BR1220" s="80"/>
      <c r="BS1220" s="80"/>
      <c r="BT1220" s="69"/>
      <c r="BU1220" s="69"/>
      <c r="BV1220" s="80"/>
      <c r="BW1220" s="80"/>
      <c r="BX1220" s="69"/>
      <c r="BY1220" s="69"/>
      <c r="BZ1220" s="80"/>
      <c r="CA1220" s="80"/>
      <c r="CB1220" s="69"/>
      <c r="CC1220" s="69"/>
      <c r="CD1220" s="80"/>
      <c r="CE1220" s="80"/>
      <c r="CF1220" s="69"/>
      <c r="CG1220" s="69"/>
      <c r="CH1220" s="69"/>
      <c r="CI1220" s="69"/>
      <c r="CJ1220" s="69"/>
      <c r="CK1220" s="69"/>
      <c r="CL1220" s="68"/>
      <c r="CM1220" s="67"/>
      <c r="CN1220" s="67"/>
      <c r="CO1220" s="69"/>
      <c r="CP1220" s="68"/>
      <c r="CQ1220" s="67"/>
      <c r="CR1220" s="67"/>
      <c r="CS1220" s="69"/>
      <c r="CT1220" s="81"/>
      <c r="CU1220" s="69"/>
      <c r="CV1220" s="69"/>
      <c r="CW1220" s="69"/>
      <c r="CX1220" s="69"/>
      <c r="CY1220" s="69"/>
      <c r="CZ1220" s="69"/>
      <c r="DA1220" s="69"/>
    </row>
    <row r="1221" spans="2:105">
      <c r="B1221" s="67"/>
      <c r="C1221" s="67"/>
      <c r="D1221" s="67"/>
      <c r="E1221" s="69"/>
      <c r="F1221" s="68"/>
      <c r="G1221" s="67"/>
      <c r="H1221" s="69"/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80"/>
      <c r="T1221" s="80"/>
      <c r="U1221" s="80"/>
      <c r="V1221" s="80"/>
      <c r="W1221" s="80"/>
      <c r="X1221" s="80"/>
      <c r="Y1221" s="80"/>
      <c r="Z1221" s="80"/>
      <c r="AA1221" s="80"/>
      <c r="AB1221" s="80"/>
      <c r="AC1221" s="80"/>
      <c r="AD1221" s="80"/>
      <c r="AE1221" s="69"/>
      <c r="AF1221" s="69"/>
      <c r="AG1221" s="69"/>
      <c r="AH1221" s="80"/>
      <c r="AI1221" s="80"/>
      <c r="AJ1221" s="69"/>
      <c r="AK1221" s="69"/>
      <c r="AL1221" s="80"/>
      <c r="AM1221" s="80"/>
      <c r="AN1221" s="69"/>
      <c r="AO1221" s="69"/>
      <c r="AP1221" s="80"/>
      <c r="AQ1221" s="80"/>
      <c r="AR1221" s="69"/>
      <c r="AS1221" s="69"/>
      <c r="AT1221" s="80"/>
      <c r="AU1221" s="80"/>
      <c r="AV1221" s="69"/>
      <c r="AW1221" s="69"/>
      <c r="AX1221" s="80"/>
      <c r="AY1221" s="80"/>
      <c r="AZ1221" s="69"/>
      <c r="BA1221" s="69"/>
      <c r="BB1221" s="80"/>
      <c r="BC1221" s="80"/>
      <c r="BD1221" s="69"/>
      <c r="BE1221" s="69"/>
      <c r="BF1221" s="80"/>
      <c r="BG1221" s="80"/>
      <c r="BH1221" s="69"/>
      <c r="BI1221" s="69"/>
      <c r="BJ1221" s="80"/>
      <c r="BK1221" s="80"/>
      <c r="BL1221" s="69"/>
      <c r="BM1221" s="69"/>
      <c r="BN1221" s="80"/>
      <c r="BO1221" s="80"/>
      <c r="BP1221" s="69"/>
      <c r="BQ1221" s="69"/>
      <c r="BR1221" s="80"/>
      <c r="BS1221" s="80"/>
      <c r="BT1221" s="69"/>
      <c r="BU1221" s="69"/>
      <c r="BV1221" s="80"/>
      <c r="BW1221" s="80"/>
      <c r="BX1221" s="69"/>
      <c r="BY1221" s="69"/>
      <c r="BZ1221" s="80"/>
      <c r="CA1221" s="80"/>
      <c r="CB1221" s="69"/>
      <c r="CC1221" s="69"/>
      <c r="CD1221" s="80"/>
      <c r="CE1221" s="80"/>
      <c r="CF1221" s="69"/>
      <c r="CG1221" s="69"/>
      <c r="CH1221" s="69"/>
      <c r="CI1221" s="69"/>
      <c r="CJ1221" s="69"/>
      <c r="CK1221" s="69"/>
      <c r="CL1221" s="68"/>
      <c r="CM1221" s="67"/>
      <c r="CN1221" s="67"/>
      <c r="CO1221" s="69"/>
      <c r="CP1221" s="68"/>
      <c r="CQ1221" s="67"/>
      <c r="CR1221" s="67"/>
      <c r="CS1221" s="69"/>
      <c r="CT1221" s="81"/>
      <c r="CU1221" s="69"/>
      <c r="CV1221" s="69"/>
      <c r="CW1221" s="69"/>
      <c r="CX1221" s="69"/>
      <c r="CY1221" s="69"/>
      <c r="CZ1221" s="69"/>
      <c r="DA1221" s="69"/>
    </row>
    <row r="1222" spans="2:105">
      <c r="B1222" s="67"/>
      <c r="C1222" s="67"/>
      <c r="D1222" s="67"/>
      <c r="E1222" s="69"/>
      <c r="F1222" s="68"/>
      <c r="G1222" s="67"/>
      <c r="H1222" s="69"/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80"/>
      <c r="T1222" s="80"/>
      <c r="U1222" s="80"/>
      <c r="V1222" s="80"/>
      <c r="W1222" s="80"/>
      <c r="X1222" s="80"/>
      <c r="Y1222" s="80"/>
      <c r="Z1222" s="80"/>
      <c r="AA1222" s="80"/>
      <c r="AB1222" s="80"/>
      <c r="AC1222" s="80"/>
      <c r="AD1222" s="80"/>
      <c r="AE1222" s="69"/>
      <c r="AF1222" s="69"/>
      <c r="AG1222" s="69"/>
      <c r="AH1222" s="80"/>
      <c r="AI1222" s="80"/>
      <c r="AJ1222" s="69"/>
      <c r="AK1222" s="69"/>
      <c r="AL1222" s="80"/>
      <c r="AM1222" s="80"/>
      <c r="AN1222" s="69"/>
      <c r="AO1222" s="69"/>
      <c r="AP1222" s="80"/>
      <c r="AQ1222" s="80"/>
      <c r="AR1222" s="69"/>
      <c r="AS1222" s="69"/>
      <c r="AT1222" s="80"/>
      <c r="AU1222" s="80"/>
      <c r="AV1222" s="69"/>
      <c r="AW1222" s="69"/>
      <c r="AX1222" s="80"/>
      <c r="AY1222" s="80"/>
      <c r="AZ1222" s="69"/>
      <c r="BA1222" s="69"/>
      <c r="BB1222" s="80"/>
      <c r="BC1222" s="80"/>
      <c r="BD1222" s="69"/>
      <c r="BE1222" s="69"/>
      <c r="BF1222" s="80"/>
      <c r="BG1222" s="80"/>
      <c r="BH1222" s="69"/>
      <c r="BI1222" s="69"/>
      <c r="BJ1222" s="80"/>
      <c r="BK1222" s="80"/>
      <c r="BL1222" s="69"/>
      <c r="BM1222" s="69"/>
      <c r="BN1222" s="80"/>
      <c r="BO1222" s="80"/>
      <c r="BP1222" s="69"/>
      <c r="BQ1222" s="69"/>
      <c r="BR1222" s="80"/>
      <c r="BS1222" s="80"/>
      <c r="BT1222" s="69"/>
      <c r="BU1222" s="69"/>
      <c r="BV1222" s="80"/>
      <c r="BW1222" s="80"/>
      <c r="BX1222" s="69"/>
      <c r="BY1222" s="69"/>
      <c r="BZ1222" s="80"/>
      <c r="CA1222" s="80"/>
      <c r="CB1222" s="69"/>
      <c r="CC1222" s="69"/>
      <c r="CD1222" s="80"/>
      <c r="CE1222" s="80"/>
      <c r="CF1222" s="69"/>
      <c r="CG1222" s="69"/>
      <c r="CH1222" s="69"/>
      <c r="CI1222" s="69"/>
      <c r="CJ1222" s="69"/>
      <c r="CK1222" s="69"/>
      <c r="CL1222" s="68"/>
      <c r="CM1222" s="67"/>
      <c r="CN1222" s="67"/>
      <c r="CO1222" s="69"/>
      <c r="CP1222" s="68"/>
      <c r="CQ1222" s="67"/>
      <c r="CR1222" s="67"/>
      <c r="CS1222" s="69"/>
      <c r="CT1222" s="81"/>
      <c r="CU1222" s="69"/>
      <c r="CV1222" s="69"/>
      <c r="CW1222" s="69"/>
      <c r="CX1222" s="69"/>
      <c r="CY1222" s="69"/>
      <c r="CZ1222" s="69"/>
      <c r="DA1222" s="69"/>
    </row>
    <row r="1223" spans="2:105">
      <c r="B1223" s="67"/>
      <c r="C1223" s="67"/>
      <c r="D1223" s="67"/>
      <c r="E1223" s="69"/>
      <c r="F1223" s="68"/>
      <c r="G1223" s="67"/>
      <c r="H1223" s="69"/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80"/>
      <c r="T1223" s="80"/>
      <c r="U1223" s="80"/>
      <c r="V1223" s="80"/>
      <c r="W1223" s="80"/>
      <c r="X1223" s="80"/>
      <c r="Y1223" s="80"/>
      <c r="Z1223" s="80"/>
      <c r="AA1223" s="80"/>
      <c r="AB1223" s="80"/>
      <c r="AC1223" s="80"/>
      <c r="AD1223" s="80"/>
      <c r="AE1223" s="69"/>
      <c r="AF1223" s="69"/>
      <c r="AG1223" s="69"/>
      <c r="AH1223" s="80"/>
      <c r="AI1223" s="80"/>
      <c r="AJ1223" s="69"/>
      <c r="AK1223" s="69"/>
      <c r="AL1223" s="80"/>
      <c r="AM1223" s="80"/>
      <c r="AN1223" s="69"/>
      <c r="AO1223" s="69"/>
      <c r="AP1223" s="80"/>
      <c r="AQ1223" s="80"/>
      <c r="AR1223" s="69"/>
      <c r="AS1223" s="69"/>
      <c r="AT1223" s="80"/>
      <c r="AU1223" s="80"/>
      <c r="AV1223" s="69"/>
      <c r="AW1223" s="69"/>
      <c r="AX1223" s="80"/>
      <c r="AY1223" s="80"/>
      <c r="AZ1223" s="69"/>
      <c r="BA1223" s="69"/>
      <c r="BB1223" s="80"/>
      <c r="BC1223" s="80"/>
      <c r="BD1223" s="69"/>
      <c r="BE1223" s="69"/>
      <c r="BF1223" s="80"/>
      <c r="BG1223" s="80"/>
      <c r="BH1223" s="69"/>
      <c r="BI1223" s="69"/>
      <c r="BJ1223" s="80"/>
      <c r="BK1223" s="80"/>
      <c r="BL1223" s="69"/>
      <c r="BM1223" s="69"/>
      <c r="BN1223" s="80"/>
      <c r="BO1223" s="80"/>
      <c r="BP1223" s="69"/>
      <c r="BQ1223" s="69"/>
      <c r="BR1223" s="80"/>
      <c r="BS1223" s="80"/>
      <c r="BT1223" s="69"/>
      <c r="BU1223" s="69"/>
      <c r="BV1223" s="80"/>
      <c r="BW1223" s="80"/>
      <c r="BX1223" s="69"/>
      <c r="BY1223" s="69"/>
      <c r="BZ1223" s="80"/>
      <c r="CA1223" s="80"/>
      <c r="CB1223" s="69"/>
      <c r="CC1223" s="69"/>
      <c r="CD1223" s="80"/>
      <c r="CE1223" s="80"/>
      <c r="CF1223" s="69"/>
      <c r="CG1223" s="69"/>
      <c r="CH1223" s="69"/>
      <c r="CI1223" s="69"/>
      <c r="CJ1223" s="69"/>
      <c r="CK1223" s="69"/>
      <c r="CL1223" s="68"/>
      <c r="CM1223" s="67"/>
      <c r="CN1223" s="67"/>
      <c r="CO1223" s="69"/>
      <c r="CP1223" s="68"/>
      <c r="CQ1223" s="67"/>
      <c r="CR1223" s="67"/>
      <c r="CS1223" s="69"/>
      <c r="CT1223" s="81"/>
      <c r="CU1223" s="69"/>
      <c r="CV1223" s="69"/>
      <c r="CW1223" s="69"/>
      <c r="CX1223" s="69"/>
      <c r="CY1223" s="69"/>
      <c r="CZ1223" s="69"/>
      <c r="DA1223" s="69"/>
    </row>
    <row r="1224" spans="2:105">
      <c r="B1224" s="67"/>
      <c r="C1224" s="67"/>
      <c r="D1224" s="67"/>
      <c r="E1224" s="69"/>
      <c r="F1224" s="68"/>
      <c r="G1224" s="67"/>
      <c r="H1224" s="69"/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80"/>
      <c r="T1224" s="80"/>
      <c r="U1224" s="80"/>
      <c r="V1224" s="80"/>
      <c r="W1224" s="80"/>
      <c r="X1224" s="80"/>
      <c r="Y1224" s="80"/>
      <c r="Z1224" s="80"/>
      <c r="AA1224" s="80"/>
      <c r="AB1224" s="80"/>
      <c r="AC1224" s="80"/>
      <c r="AD1224" s="80"/>
      <c r="AE1224" s="69"/>
      <c r="AF1224" s="69"/>
      <c r="AG1224" s="69"/>
      <c r="AH1224" s="80"/>
      <c r="AI1224" s="80"/>
      <c r="AJ1224" s="69"/>
      <c r="AK1224" s="69"/>
      <c r="AL1224" s="80"/>
      <c r="AM1224" s="80"/>
      <c r="AN1224" s="69"/>
      <c r="AO1224" s="69"/>
      <c r="AP1224" s="80"/>
      <c r="AQ1224" s="80"/>
      <c r="AR1224" s="69"/>
      <c r="AS1224" s="69"/>
      <c r="AT1224" s="80"/>
      <c r="AU1224" s="80"/>
      <c r="AV1224" s="69"/>
      <c r="AW1224" s="69"/>
      <c r="AX1224" s="80"/>
      <c r="AY1224" s="80"/>
      <c r="AZ1224" s="69"/>
      <c r="BA1224" s="69"/>
      <c r="BB1224" s="80"/>
      <c r="BC1224" s="80"/>
      <c r="BD1224" s="69"/>
      <c r="BE1224" s="69"/>
      <c r="BF1224" s="80"/>
      <c r="BG1224" s="80"/>
      <c r="BH1224" s="69"/>
      <c r="BI1224" s="69"/>
      <c r="BJ1224" s="80"/>
      <c r="BK1224" s="80"/>
      <c r="BL1224" s="69"/>
      <c r="BM1224" s="69"/>
      <c r="BN1224" s="80"/>
      <c r="BO1224" s="80"/>
      <c r="BP1224" s="69"/>
      <c r="BQ1224" s="69"/>
      <c r="BR1224" s="80"/>
      <c r="BS1224" s="80"/>
      <c r="BT1224" s="69"/>
      <c r="BU1224" s="69"/>
      <c r="BV1224" s="80"/>
      <c r="BW1224" s="80"/>
      <c r="BX1224" s="69"/>
      <c r="BY1224" s="69"/>
      <c r="BZ1224" s="80"/>
      <c r="CA1224" s="80"/>
      <c r="CB1224" s="69"/>
      <c r="CC1224" s="69"/>
      <c r="CD1224" s="80"/>
      <c r="CE1224" s="80"/>
      <c r="CF1224" s="69"/>
      <c r="CG1224" s="69"/>
      <c r="CH1224" s="69"/>
      <c r="CI1224" s="69"/>
      <c r="CJ1224" s="69"/>
      <c r="CK1224" s="69"/>
      <c r="CL1224" s="68"/>
      <c r="CM1224" s="67"/>
      <c r="CN1224" s="67"/>
      <c r="CO1224" s="69"/>
      <c r="CP1224" s="68"/>
      <c r="CQ1224" s="67"/>
      <c r="CR1224" s="67"/>
      <c r="CS1224" s="69"/>
      <c r="CT1224" s="81"/>
      <c r="CU1224" s="69"/>
      <c r="CV1224" s="69"/>
      <c r="CW1224" s="69"/>
      <c r="CX1224" s="69"/>
      <c r="CY1224" s="69"/>
      <c r="CZ1224" s="69"/>
      <c r="DA1224" s="69"/>
    </row>
    <row r="1225" spans="2:105">
      <c r="B1225" s="67"/>
      <c r="C1225" s="67"/>
      <c r="D1225" s="67"/>
      <c r="E1225" s="69"/>
      <c r="F1225" s="68"/>
      <c r="G1225" s="67"/>
      <c r="H1225" s="69"/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80"/>
      <c r="T1225" s="80"/>
      <c r="U1225" s="80"/>
      <c r="V1225" s="80"/>
      <c r="W1225" s="80"/>
      <c r="X1225" s="80"/>
      <c r="Y1225" s="80"/>
      <c r="Z1225" s="80"/>
      <c r="AA1225" s="80"/>
      <c r="AB1225" s="80"/>
      <c r="AC1225" s="80"/>
      <c r="AD1225" s="80"/>
      <c r="AE1225" s="69"/>
      <c r="AF1225" s="69"/>
      <c r="AG1225" s="69"/>
      <c r="AH1225" s="80"/>
      <c r="AI1225" s="80"/>
      <c r="AJ1225" s="69"/>
      <c r="AK1225" s="69"/>
      <c r="AL1225" s="80"/>
      <c r="AM1225" s="80"/>
      <c r="AN1225" s="69"/>
      <c r="AO1225" s="69"/>
      <c r="AP1225" s="80"/>
      <c r="AQ1225" s="80"/>
      <c r="AR1225" s="69"/>
      <c r="AS1225" s="69"/>
      <c r="AT1225" s="80"/>
      <c r="AU1225" s="80"/>
      <c r="AV1225" s="69"/>
      <c r="AW1225" s="69"/>
      <c r="AX1225" s="80"/>
      <c r="AY1225" s="80"/>
      <c r="AZ1225" s="69"/>
      <c r="BA1225" s="69"/>
      <c r="BB1225" s="80"/>
      <c r="BC1225" s="80"/>
      <c r="BD1225" s="69"/>
      <c r="BE1225" s="69"/>
      <c r="BF1225" s="80"/>
      <c r="BG1225" s="80"/>
      <c r="BH1225" s="69"/>
      <c r="BI1225" s="69"/>
      <c r="BJ1225" s="80"/>
      <c r="BK1225" s="80"/>
      <c r="BL1225" s="69"/>
      <c r="BM1225" s="69"/>
      <c r="BN1225" s="80"/>
      <c r="BO1225" s="80"/>
      <c r="BP1225" s="69"/>
      <c r="BQ1225" s="69"/>
      <c r="BR1225" s="80"/>
      <c r="BS1225" s="80"/>
      <c r="BT1225" s="69"/>
      <c r="BU1225" s="69"/>
      <c r="BV1225" s="80"/>
      <c r="BW1225" s="80"/>
      <c r="BX1225" s="69"/>
      <c r="BY1225" s="69"/>
      <c r="BZ1225" s="80"/>
      <c r="CA1225" s="80"/>
      <c r="CB1225" s="69"/>
      <c r="CC1225" s="69"/>
      <c r="CD1225" s="80"/>
      <c r="CE1225" s="80"/>
      <c r="CF1225" s="69"/>
      <c r="CG1225" s="69"/>
      <c r="CH1225" s="69"/>
      <c r="CI1225" s="69"/>
      <c r="CJ1225" s="69"/>
      <c r="CK1225" s="69"/>
      <c r="CL1225" s="68"/>
      <c r="CM1225" s="67"/>
      <c r="CN1225" s="67"/>
      <c r="CO1225" s="69"/>
      <c r="CP1225" s="68"/>
      <c r="CQ1225" s="67"/>
      <c r="CR1225" s="67"/>
      <c r="CS1225" s="69"/>
      <c r="CT1225" s="81"/>
      <c r="CU1225" s="69"/>
      <c r="CV1225" s="69"/>
      <c r="CW1225" s="69"/>
      <c r="CX1225" s="69"/>
      <c r="CY1225" s="69"/>
      <c r="CZ1225" s="69"/>
      <c r="DA1225" s="69"/>
    </row>
    <row r="1226" spans="2:105">
      <c r="B1226" s="67"/>
      <c r="C1226" s="67"/>
      <c r="D1226" s="67"/>
      <c r="E1226" s="69"/>
      <c r="F1226" s="68"/>
      <c r="G1226" s="67"/>
      <c r="H1226" s="69"/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80"/>
      <c r="T1226" s="80"/>
      <c r="U1226" s="80"/>
      <c r="V1226" s="80"/>
      <c r="W1226" s="80"/>
      <c r="X1226" s="80"/>
      <c r="Y1226" s="80"/>
      <c r="Z1226" s="80"/>
      <c r="AA1226" s="80"/>
      <c r="AB1226" s="80"/>
      <c r="AC1226" s="80"/>
      <c r="AD1226" s="80"/>
      <c r="AE1226" s="69"/>
      <c r="AF1226" s="69"/>
      <c r="AG1226" s="69"/>
      <c r="AH1226" s="80"/>
      <c r="AI1226" s="80"/>
      <c r="AJ1226" s="69"/>
      <c r="AK1226" s="69"/>
      <c r="AL1226" s="80"/>
      <c r="AM1226" s="80"/>
      <c r="AN1226" s="69"/>
      <c r="AO1226" s="69"/>
      <c r="AP1226" s="80"/>
      <c r="AQ1226" s="80"/>
      <c r="AR1226" s="69"/>
      <c r="AS1226" s="69"/>
      <c r="AT1226" s="80"/>
      <c r="AU1226" s="80"/>
      <c r="AV1226" s="69"/>
      <c r="AW1226" s="69"/>
      <c r="AX1226" s="80"/>
      <c r="AY1226" s="80"/>
      <c r="AZ1226" s="69"/>
      <c r="BA1226" s="69"/>
      <c r="BB1226" s="80"/>
      <c r="BC1226" s="80"/>
      <c r="BD1226" s="69"/>
      <c r="BE1226" s="69"/>
      <c r="BF1226" s="80"/>
      <c r="BG1226" s="80"/>
      <c r="BH1226" s="69"/>
      <c r="BI1226" s="69"/>
      <c r="BJ1226" s="80"/>
      <c r="BK1226" s="80"/>
      <c r="BL1226" s="69"/>
      <c r="BM1226" s="69"/>
      <c r="BN1226" s="80"/>
      <c r="BO1226" s="80"/>
      <c r="BP1226" s="69"/>
      <c r="BQ1226" s="69"/>
      <c r="BR1226" s="80"/>
      <c r="BS1226" s="80"/>
      <c r="BT1226" s="69"/>
      <c r="BU1226" s="69"/>
      <c r="BV1226" s="80"/>
      <c r="BW1226" s="80"/>
      <c r="BX1226" s="69"/>
      <c r="BY1226" s="69"/>
      <c r="BZ1226" s="80"/>
      <c r="CA1226" s="80"/>
      <c r="CB1226" s="69"/>
      <c r="CC1226" s="69"/>
      <c r="CD1226" s="80"/>
      <c r="CE1226" s="80"/>
      <c r="CF1226" s="69"/>
      <c r="CG1226" s="69"/>
      <c r="CH1226" s="69"/>
      <c r="CI1226" s="69"/>
      <c r="CJ1226" s="69"/>
      <c r="CK1226" s="69"/>
      <c r="CL1226" s="68"/>
      <c r="CM1226" s="67"/>
      <c r="CN1226" s="67"/>
      <c r="CO1226" s="69"/>
      <c r="CP1226" s="68"/>
      <c r="CQ1226" s="67"/>
      <c r="CR1226" s="67"/>
      <c r="CS1226" s="69"/>
      <c r="CT1226" s="81"/>
      <c r="CU1226" s="69"/>
      <c r="CV1226" s="69"/>
      <c r="CW1226" s="69"/>
      <c r="CX1226" s="69"/>
      <c r="CY1226" s="69"/>
      <c r="CZ1226" s="69"/>
      <c r="DA1226" s="69"/>
    </row>
    <row r="1227" spans="2:105">
      <c r="B1227" s="67"/>
      <c r="C1227" s="67"/>
      <c r="D1227" s="67"/>
      <c r="E1227" s="69"/>
      <c r="F1227" s="68"/>
      <c r="G1227" s="67"/>
      <c r="H1227" s="69"/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80"/>
      <c r="T1227" s="80"/>
      <c r="U1227" s="80"/>
      <c r="V1227" s="80"/>
      <c r="W1227" s="80"/>
      <c r="X1227" s="80"/>
      <c r="Y1227" s="80"/>
      <c r="Z1227" s="80"/>
      <c r="AA1227" s="80"/>
      <c r="AB1227" s="80"/>
      <c r="AC1227" s="80"/>
      <c r="AD1227" s="80"/>
      <c r="AE1227" s="69"/>
      <c r="AF1227" s="69"/>
      <c r="AG1227" s="69"/>
      <c r="AH1227" s="80"/>
      <c r="AI1227" s="80"/>
      <c r="AJ1227" s="69"/>
      <c r="AK1227" s="69"/>
      <c r="AL1227" s="80"/>
      <c r="AM1227" s="80"/>
      <c r="AN1227" s="69"/>
      <c r="AO1227" s="69"/>
      <c r="AP1227" s="80"/>
      <c r="AQ1227" s="80"/>
      <c r="AR1227" s="69"/>
      <c r="AS1227" s="69"/>
      <c r="AT1227" s="80"/>
      <c r="AU1227" s="80"/>
      <c r="AV1227" s="69"/>
      <c r="AW1227" s="69"/>
      <c r="AX1227" s="80"/>
      <c r="AY1227" s="80"/>
      <c r="AZ1227" s="69"/>
      <c r="BA1227" s="69"/>
      <c r="BB1227" s="80"/>
      <c r="BC1227" s="80"/>
      <c r="BD1227" s="69"/>
      <c r="BE1227" s="69"/>
      <c r="BF1227" s="80"/>
      <c r="BG1227" s="80"/>
      <c r="BH1227" s="69"/>
      <c r="BI1227" s="69"/>
      <c r="BJ1227" s="80"/>
      <c r="BK1227" s="80"/>
      <c r="BL1227" s="69"/>
      <c r="BM1227" s="69"/>
      <c r="BN1227" s="80"/>
      <c r="BO1227" s="80"/>
      <c r="BP1227" s="69"/>
      <c r="BQ1227" s="69"/>
      <c r="BR1227" s="80"/>
      <c r="BS1227" s="80"/>
      <c r="BT1227" s="69"/>
      <c r="BU1227" s="69"/>
      <c r="BV1227" s="80"/>
      <c r="BW1227" s="80"/>
      <c r="BX1227" s="69"/>
      <c r="BY1227" s="69"/>
      <c r="BZ1227" s="80"/>
      <c r="CA1227" s="80"/>
      <c r="CB1227" s="69"/>
      <c r="CC1227" s="69"/>
      <c r="CD1227" s="80"/>
      <c r="CE1227" s="80"/>
      <c r="CF1227" s="69"/>
      <c r="CG1227" s="69"/>
      <c r="CH1227" s="69"/>
      <c r="CI1227" s="69"/>
      <c r="CJ1227" s="69"/>
      <c r="CK1227" s="69"/>
      <c r="CL1227" s="68"/>
      <c r="CM1227" s="67"/>
      <c r="CN1227" s="67"/>
      <c r="CO1227" s="69"/>
      <c r="CP1227" s="68"/>
      <c r="CQ1227" s="67"/>
      <c r="CR1227" s="67"/>
      <c r="CS1227" s="69"/>
      <c r="CT1227" s="81"/>
      <c r="CU1227" s="69"/>
      <c r="CV1227" s="69"/>
      <c r="CW1227" s="69"/>
      <c r="CX1227" s="69"/>
      <c r="CY1227" s="69"/>
      <c r="CZ1227" s="69"/>
      <c r="DA1227" s="69"/>
    </row>
    <row r="1228" spans="2:105">
      <c r="B1228" s="67"/>
      <c r="C1228" s="67"/>
      <c r="D1228" s="67"/>
      <c r="E1228" s="69"/>
      <c r="F1228" s="68"/>
      <c r="G1228" s="67"/>
      <c r="H1228" s="69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80"/>
      <c r="T1228" s="80"/>
      <c r="U1228" s="80"/>
      <c r="V1228" s="80"/>
      <c r="W1228" s="80"/>
      <c r="X1228" s="80"/>
      <c r="Y1228" s="80"/>
      <c r="Z1228" s="80"/>
      <c r="AA1228" s="80"/>
      <c r="AB1228" s="80"/>
      <c r="AC1228" s="80"/>
      <c r="AD1228" s="80"/>
      <c r="AE1228" s="69"/>
      <c r="AF1228" s="69"/>
      <c r="AG1228" s="69"/>
      <c r="AH1228" s="80"/>
      <c r="AI1228" s="80"/>
      <c r="AJ1228" s="69"/>
      <c r="AK1228" s="69"/>
      <c r="AL1228" s="80"/>
      <c r="AM1228" s="80"/>
      <c r="AN1228" s="69"/>
      <c r="AO1228" s="69"/>
      <c r="AP1228" s="80"/>
      <c r="AQ1228" s="80"/>
      <c r="AR1228" s="69"/>
      <c r="AS1228" s="69"/>
      <c r="AT1228" s="80"/>
      <c r="AU1228" s="80"/>
      <c r="AV1228" s="69"/>
      <c r="AW1228" s="69"/>
      <c r="AX1228" s="80"/>
      <c r="AY1228" s="80"/>
      <c r="AZ1228" s="69"/>
      <c r="BA1228" s="69"/>
      <c r="BB1228" s="80"/>
      <c r="BC1228" s="80"/>
      <c r="BD1228" s="69"/>
      <c r="BE1228" s="69"/>
      <c r="BF1228" s="80"/>
      <c r="BG1228" s="80"/>
      <c r="BH1228" s="69"/>
      <c r="BI1228" s="69"/>
      <c r="BJ1228" s="80"/>
      <c r="BK1228" s="80"/>
      <c r="BL1228" s="69"/>
      <c r="BM1228" s="69"/>
      <c r="BN1228" s="80"/>
      <c r="BO1228" s="80"/>
      <c r="BP1228" s="69"/>
      <c r="BQ1228" s="69"/>
      <c r="BR1228" s="80"/>
      <c r="BS1228" s="80"/>
      <c r="BT1228" s="69"/>
      <c r="BU1228" s="69"/>
      <c r="BV1228" s="80"/>
      <c r="BW1228" s="80"/>
      <c r="BX1228" s="69"/>
      <c r="BY1228" s="69"/>
      <c r="BZ1228" s="80"/>
      <c r="CA1228" s="80"/>
      <c r="CB1228" s="69"/>
      <c r="CC1228" s="69"/>
      <c r="CD1228" s="80"/>
      <c r="CE1228" s="80"/>
      <c r="CF1228" s="69"/>
      <c r="CG1228" s="69"/>
      <c r="CH1228" s="69"/>
      <c r="CI1228" s="69"/>
      <c r="CJ1228" s="69"/>
      <c r="CK1228" s="69"/>
      <c r="CL1228" s="68"/>
      <c r="CM1228" s="67"/>
      <c r="CN1228" s="67"/>
      <c r="CO1228" s="69"/>
      <c r="CP1228" s="68"/>
      <c r="CQ1228" s="67"/>
      <c r="CR1228" s="67"/>
      <c r="CS1228" s="69"/>
      <c r="CT1228" s="81"/>
      <c r="CU1228" s="69"/>
      <c r="CV1228" s="69"/>
      <c r="CW1228" s="69"/>
      <c r="CX1228" s="69"/>
      <c r="CY1228" s="69"/>
      <c r="CZ1228" s="69"/>
      <c r="DA1228" s="69"/>
    </row>
    <row r="1229" spans="2:105">
      <c r="B1229" s="67"/>
      <c r="C1229" s="67"/>
      <c r="D1229" s="67"/>
      <c r="E1229" s="69"/>
      <c r="F1229" s="68"/>
      <c r="G1229" s="67"/>
      <c r="H1229" s="69"/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80"/>
      <c r="T1229" s="80"/>
      <c r="U1229" s="80"/>
      <c r="V1229" s="80"/>
      <c r="W1229" s="80"/>
      <c r="X1229" s="80"/>
      <c r="Y1229" s="80"/>
      <c r="Z1229" s="80"/>
      <c r="AA1229" s="80"/>
      <c r="AB1229" s="80"/>
      <c r="AC1229" s="80"/>
      <c r="AD1229" s="80"/>
      <c r="AE1229" s="69"/>
      <c r="AF1229" s="69"/>
      <c r="AG1229" s="69"/>
      <c r="AH1229" s="80"/>
      <c r="AI1229" s="80"/>
      <c r="AJ1229" s="69"/>
      <c r="AK1229" s="69"/>
      <c r="AL1229" s="80"/>
      <c r="AM1229" s="80"/>
      <c r="AN1229" s="69"/>
      <c r="AO1229" s="69"/>
      <c r="AP1229" s="80"/>
      <c r="AQ1229" s="80"/>
      <c r="AR1229" s="69"/>
      <c r="AS1229" s="69"/>
      <c r="AT1229" s="80"/>
      <c r="AU1229" s="80"/>
      <c r="AV1229" s="69"/>
      <c r="AW1229" s="69"/>
      <c r="AX1229" s="80"/>
      <c r="AY1229" s="80"/>
      <c r="AZ1229" s="69"/>
      <c r="BA1229" s="69"/>
      <c r="BB1229" s="80"/>
      <c r="BC1229" s="80"/>
      <c r="BD1229" s="69"/>
      <c r="BE1229" s="69"/>
      <c r="BF1229" s="80"/>
      <c r="BG1229" s="80"/>
      <c r="BH1229" s="69"/>
      <c r="BI1229" s="69"/>
      <c r="BJ1229" s="80"/>
      <c r="BK1229" s="80"/>
      <c r="BL1229" s="69"/>
      <c r="BM1229" s="69"/>
      <c r="BN1229" s="80"/>
      <c r="BO1229" s="80"/>
      <c r="BP1229" s="69"/>
      <c r="BQ1229" s="69"/>
      <c r="BR1229" s="80"/>
      <c r="BS1229" s="80"/>
      <c r="BT1229" s="69"/>
      <c r="BU1229" s="69"/>
      <c r="BV1229" s="80"/>
      <c r="BW1229" s="80"/>
      <c r="BX1229" s="69"/>
      <c r="BY1229" s="69"/>
      <c r="BZ1229" s="80"/>
      <c r="CA1229" s="80"/>
      <c r="CB1229" s="69"/>
      <c r="CC1229" s="69"/>
      <c r="CD1229" s="80"/>
      <c r="CE1229" s="80"/>
      <c r="CF1229" s="69"/>
      <c r="CG1229" s="69"/>
      <c r="CH1229" s="69"/>
      <c r="CI1229" s="69"/>
      <c r="CJ1229" s="69"/>
      <c r="CK1229" s="69"/>
      <c r="CL1229" s="68"/>
      <c r="CM1229" s="67"/>
      <c r="CN1229" s="67"/>
      <c r="CO1229" s="69"/>
      <c r="CP1229" s="68"/>
      <c r="CQ1229" s="67"/>
      <c r="CR1229" s="67"/>
      <c r="CS1229" s="69"/>
      <c r="CT1229" s="81"/>
      <c r="CU1229" s="69"/>
      <c r="CV1229" s="69"/>
      <c r="CW1229" s="69"/>
      <c r="CX1229" s="69"/>
      <c r="CY1229" s="69"/>
      <c r="CZ1229" s="69"/>
      <c r="DA1229" s="69"/>
    </row>
    <row r="1230" spans="2:105">
      <c r="B1230" s="67"/>
      <c r="C1230" s="67"/>
      <c r="D1230" s="67"/>
      <c r="E1230" s="69"/>
      <c r="F1230" s="68"/>
      <c r="G1230" s="67"/>
      <c r="H1230" s="69"/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80"/>
      <c r="T1230" s="80"/>
      <c r="U1230" s="80"/>
      <c r="V1230" s="80"/>
      <c r="W1230" s="80"/>
      <c r="X1230" s="80"/>
      <c r="Y1230" s="80"/>
      <c r="Z1230" s="80"/>
      <c r="AA1230" s="80"/>
      <c r="AB1230" s="80"/>
      <c r="AC1230" s="80"/>
      <c r="AD1230" s="80"/>
      <c r="AE1230" s="69"/>
      <c r="AF1230" s="69"/>
      <c r="AG1230" s="69"/>
      <c r="AH1230" s="80"/>
      <c r="AI1230" s="80"/>
      <c r="AJ1230" s="69"/>
      <c r="AK1230" s="69"/>
      <c r="AL1230" s="80"/>
      <c r="AM1230" s="80"/>
      <c r="AN1230" s="69"/>
      <c r="AO1230" s="69"/>
      <c r="AP1230" s="80"/>
      <c r="AQ1230" s="80"/>
      <c r="AR1230" s="69"/>
      <c r="AS1230" s="69"/>
      <c r="AT1230" s="80"/>
      <c r="AU1230" s="80"/>
      <c r="AV1230" s="69"/>
      <c r="AW1230" s="69"/>
      <c r="AX1230" s="80"/>
      <c r="AY1230" s="80"/>
      <c r="AZ1230" s="69"/>
      <c r="BA1230" s="69"/>
      <c r="BB1230" s="80"/>
      <c r="BC1230" s="80"/>
      <c r="BD1230" s="69"/>
      <c r="BE1230" s="69"/>
      <c r="BF1230" s="80"/>
      <c r="BG1230" s="80"/>
      <c r="BH1230" s="69"/>
      <c r="BI1230" s="69"/>
      <c r="BJ1230" s="80"/>
      <c r="BK1230" s="80"/>
      <c r="BL1230" s="69"/>
      <c r="BM1230" s="69"/>
      <c r="BN1230" s="80"/>
      <c r="BO1230" s="80"/>
      <c r="BP1230" s="69"/>
      <c r="BQ1230" s="69"/>
      <c r="BR1230" s="80"/>
      <c r="BS1230" s="80"/>
      <c r="BT1230" s="69"/>
      <c r="BU1230" s="69"/>
      <c r="BV1230" s="80"/>
      <c r="BW1230" s="80"/>
      <c r="BX1230" s="69"/>
      <c r="BY1230" s="69"/>
      <c r="BZ1230" s="80"/>
      <c r="CA1230" s="80"/>
      <c r="CB1230" s="69"/>
      <c r="CC1230" s="69"/>
      <c r="CD1230" s="80"/>
      <c r="CE1230" s="80"/>
      <c r="CF1230" s="69"/>
      <c r="CG1230" s="69"/>
      <c r="CH1230" s="69"/>
      <c r="CI1230" s="69"/>
      <c r="CJ1230" s="69"/>
      <c r="CK1230" s="69"/>
      <c r="CL1230" s="68"/>
      <c r="CM1230" s="67"/>
      <c r="CN1230" s="67"/>
      <c r="CO1230" s="69"/>
      <c r="CP1230" s="68"/>
      <c r="CQ1230" s="67"/>
      <c r="CR1230" s="67"/>
      <c r="CS1230" s="69"/>
      <c r="CT1230" s="81"/>
      <c r="CU1230" s="69"/>
      <c r="CV1230" s="69"/>
      <c r="CW1230" s="69"/>
      <c r="CX1230" s="69"/>
      <c r="CY1230" s="69"/>
      <c r="CZ1230" s="69"/>
      <c r="DA1230" s="69"/>
    </row>
    <row r="1231" spans="2:105">
      <c r="B1231" s="67"/>
      <c r="C1231" s="67"/>
      <c r="D1231" s="67"/>
      <c r="E1231" s="69"/>
      <c r="F1231" s="68"/>
      <c r="G1231" s="67"/>
      <c r="H1231" s="69"/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80"/>
      <c r="T1231" s="80"/>
      <c r="U1231" s="80"/>
      <c r="V1231" s="80"/>
      <c r="W1231" s="80"/>
      <c r="X1231" s="80"/>
      <c r="Y1231" s="80"/>
      <c r="Z1231" s="80"/>
      <c r="AA1231" s="80"/>
      <c r="AB1231" s="80"/>
      <c r="AC1231" s="80"/>
      <c r="AD1231" s="80"/>
      <c r="AE1231" s="69"/>
      <c r="AF1231" s="69"/>
      <c r="AG1231" s="69"/>
      <c r="AH1231" s="80"/>
      <c r="AI1231" s="80"/>
      <c r="AJ1231" s="69"/>
      <c r="AK1231" s="69"/>
      <c r="AL1231" s="80"/>
      <c r="AM1231" s="80"/>
      <c r="AN1231" s="69"/>
      <c r="AO1231" s="69"/>
      <c r="AP1231" s="80"/>
      <c r="AQ1231" s="80"/>
      <c r="AR1231" s="69"/>
      <c r="AS1231" s="69"/>
      <c r="AT1231" s="80"/>
      <c r="AU1231" s="80"/>
      <c r="AV1231" s="69"/>
      <c r="AW1231" s="69"/>
      <c r="AX1231" s="80"/>
      <c r="AY1231" s="80"/>
      <c r="AZ1231" s="69"/>
      <c r="BA1231" s="69"/>
      <c r="BB1231" s="80"/>
      <c r="BC1231" s="80"/>
      <c r="BD1231" s="69"/>
      <c r="BE1231" s="69"/>
      <c r="BF1231" s="80"/>
      <c r="BG1231" s="80"/>
      <c r="BH1231" s="69"/>
      <c r="BI1231" s="69"/>
      <c r="BJ1231" s="80"/>
      <c r="BK1231" s="80"/>
      <c r="BL1231" s="69"/>
      <c r="BM1231" s="69"/>
      <c r="BN1231" s="80"/>
      <c r="BO1231" s="80"/>
      <c r="BP1231" s="69"/>
      <c r="BQ1231" s="69"/>
      <c r="BR1231" s="80"/>
      <c r="BS1231" s="80"/>
      <c r="BT1231" s="69"/>
      <c r="BU1231" s="69"/>
      <c r="BV1231" s="80"/>
      <c r="BW1231" s="80"/>
      <c r="BX1231" s="69"/>
      <c r="BY1231" s="69"/>
      <c r="BZ1231" s="80"/>
      <c r="CA1231" s="80"/>
      <c r="CB1231" s="69"/>
      <c r="CC1231" s="69"/>
      <c r="CD1231" s="80"/>
      <c r="CE1231" s="80"/>
      <c r="CF1231" s="69"/>
      <c r="CG1231" s="69"/>
      <c r="CH1231" s="69"/>
      <c r="CI1231" s="69"/>
      <c r="CJ1231" s="69"/>
      <c r="CK1231" s="69"/>
      <c r="CL1231" s="68"/>
      <c r="CM1231" s="67"/>
      <c r="CN1231" s="67"/>
      <c r="CO1231" s="69"/>
      <c r="CP1231" s="68"/>
      <c r="CQ1231" s="67"/>
      <c r="CR1231" s="67"/>
      <c r="CS1231" s="69"/>
      <c r="CT1231" s="81"/>
      <c r="CU1231" s="69"/>
      <c r="CV1231" s="69"/>
      <c r="CW1231" s="69"/>
      <c r="CX1231" s="69"/>
      <c r="CY1231" s="69"/>
      <c r="CZ1231" s="69"/>
      <c r="DA1231" s="69"/>
    </row>
    <row r="1232" spans="2:105">
      <c r="B1232" s="67"/>
      <c r="C1232" s="67"/>
      <c r="D1232" s="67"/>
      <c r="E1232" s="69"/>
      <c r="F1232" s="68"/>
      <c r="G1232" s="67"/>
      <c r="H1232" s="69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80"/>
      <c r="T1232" s="80"/>
      <c r="U1232" s="80"/>
      <c r="V1232" s="80"/>
      <c r="W1232" s="80"/>
      <c r="X1232" s="80"/>
      <c r="Y1232" s="80"/>
      <c r="Z1232" s="80"/>
      <c r="AA1232" s="80"/>
      <c r="AB1232" s="80"/>
      <c r="AC1232" s="80"/>
      <c r="AD1232" s="80"/>
      <c r="AE1232" s="69"/>
      <c r="AF1232" s="69"/>
      <c r="AG1232" s="69"/>
      <c r="AH1232" s="80"/>
      <c r="AI1232" s="80"/>
      <c r="AJ1232" s="69"/>
      <c r="AK1232" s="69"/>
      <c r="AL1232" s="80"/>
      <c r="AM1232" s="80"/>
      <c r="AN1232" s="69"/>
      <c r="AO1232" s="69"/>
      <c r="AP1232" s="80"/>
      <c r="AQ1232" s="80"/>
      <c r="AR1232" s="69"/>
      <c r="AS1232" s="69"/>
      <c r="AT1232" s="80"/>
      <c r="AU1232" s="80"/>
      <c r="AV1232" s="69"/>
      <c r="AW1232" s="69"/>
      <c r="AX1232" s="80"/>
      <c r="AY1232" s="80"/>
      <c r="AZ1232" s="69"/>
      <c r="BA1232" s="69"/>
      <c r="BB1232" s="80"/>
      <c r="BC1232" s="80"/>
      <c r="BD1232" s="69"/>
      <c r="BE1232" s="69"/>
      <c r="BF1232" s="80"/>
      <c r="BG1232" s="80"/>
      <c r="BH1232" s="69"/>
      <c r="BI1232" s="69"/>
      <c r="BJ1232" s="80"/>
      <c r="BK1232" s="80"/>
      <c r="BL1232" s="69"/>
      <c r="BM1232" s="69"/>
      <c r="BN1232" s="80"/>
      <c r="BO1232" s="80"/>
      <c r="BP1232" s="69"/>
      <c r="BQ1232" s="69"/>
      <c r="BR1232" s="80"/>
      <c r="BS1232" s="80"/>
      <c r="BT1232" s="69"/>
      <c r="BU1232" s="69"/>
      <c r="BV1232" s="80"/>
      <c r="BW1232" s="80"/>
      <c r="BX1232" s="69"/>
      <c r="BY1232" s="69"/>
      <c r="BZ1232" s="80"/>
      <c r="CA1232" s="80"/>
      <c r="CB1232" s="69"/>
      <c r="CC1232" s="69"/>
      <c r="CD1232" s="80"/>
      <c r="CE1232" s="80"/>
      <c r="CF1232" s="69"/>
      <c r="CG1232" s="69"/>
      <c r="CH1232" s="69"/>
      <c r="CI1232" s="69"/>
      <c r="CJ1232" s="69"/>
      <c r="CK1232" s="69"/>
      <c r="CL1232" s="68"/>
      <c r="CM1232" s="67"/>
      <c r="CN1232" s="67"/>
      <c r="CO1232" s="69"/>
      <c r="CP1232" s="68"/>
      <c r="CQ1232" s="67"/>
      <c r="CR1232" s="67"/>
      <c r="CS1232" s="69"/>
      <c r="CT1232" s="81"/>
      <c r="CU1232" s="69"/>
      <c r="CV1232" s="69"/>
      <c r="CW1232" s="69"/>
      <c r="CX1232" s="69"/>
      <c r="CY1232" s="69"/>
      <c r="CZ1232" s="69"/>
      <c r="DA1232" s="69"/>
    </row>
    <row r="1233" spans="2:105">
      <c r="B1233" s="67"/>
      <c r="C1233" s="67"/>
      <c r="D1233" s="67"/>
      <c r="E1233" s="69"/>
      <c r="F1233" s="68"/>
      <c r="G1233" s="67"/>
      <c r="H1233" s="69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80"/>
      <c r="T1233" s="80"/>
      <c r="U1233" s="80"/>
      <c r="V1233" s="80"/>
      <c r="W1233" s="80"/>
      <c r="X1233" s="80"/>
      <c r="Y1233" s="80"/>
      <c r="Z1233" s="80"/>
      <c r="AA1233" s="80"/>
      <c r="AB1233" s="80"/>
      <c r="AC1233" s="80"/>
      <c r="AD1233" s="80"/>
      <c r="AE1233" s="69"/>
      <c r="AF1233" s="69"/>
      <c r="AG1233" s="69"/>
      <c r="AH1233" s="80"/>
      <c r="AI1233" s="80"/>
      <c r="AJ1233" s="69"/>
      <c r="AK1233" s="69"/>
      <c r="AL1233" s="80"/>
      <c r="AM1233" s="80"/>
      <c r="AN1233" s="69"/>
      <c r="AO1233" s="69"/>
      <c r="AP1233" s="80"/>
      <c r="AQ1233" s="80"/>
      <c r="AR1233" s="69"/>
      <c r="AS1233" s="69"/>
      <c r="AT1233" s="80"/>
      <c r="AU1233" s="80"/>
      <c r="AV1233" s="69"/>
      <c r="AW1233" s="69"/>
      <c r="AX1233" s="80"/>
      <c r="AY1233" s="80"/>
      <c r="AZ1233" s="69"/>
      <c r="BA1233" s="69"/>
      <c r="BB1233" s="80"/>
      <c r="BC1233" s="80"/>
      <c r="BD1233" s="69"/>
      <c r="BE1233" s="69"/>
      <c r="BF1233" s="80"/>
      <c r="BG1233" s="80"/>
      <c r="BH1233" s="69"/>
      <c r="BI1233" s="69"/>
      <c r="BJ1233" s="80"/>
      <c r="BK1233" s="80"/>
      <c r="BL1233" s="69"/>
      <c r="BM1233" s="69"/>
      <c r="BN1233" s="80"/>
      <c r="BO1233" s="80"/>
      <c r="BP1233" s="69"/>
      <c r="BQ1233" s="69"/>
      <c r="BR1233" s="80"/>
      <c r="BS1233" s="80"/>
      <c r="BT1233" s="69"/>
      <c r="BU1233" s="69"/>
      <c r="BV1233" s="80"/>
      <c r="BW1233" s="80"/>
      <c r="BX1233" s="69"/>
      <c r="BY1233" s="69"/>
      <c r="BZ1233" s="80"/>
      <c r="CA1233" s="80"/>
      <c r="CB1233" s="69"/>
      <c r="CC1233" s="69"/>
      <c r="CD1233" s="80"/>
      <c r="CE1233" s="80"/>
      <c r="CF1233" s="69"/>
      <c r="CG1233" s="69"/>
      <c r="CH1233" s="69"/>
      <c r="CI1233" s="69"/>
      <c r="CJ1233" s="69"/>
      <c r="CK1233" s="69"/>
      <c r="CL1233" s="68"/>
      <c r="CM1233" s="67"/>
      <c r="CN1233" s="67"/>
      <c r="CO1233" s="69"/>
      <c r="CP1233" s="68"/>
      <c r="CQ1233" s="67"/>
      <c r="CR1233" s="67"/>
      <c r="CS1233" s="69"/>
      <c r="CT1233" s="81"/>
      <c r="CU1233" s="69"/>
      <c r="CV1233" s="69"/>
      <c r="CW1233" s="69"/>
      <c r="CX1233" s="69"/>
      <c r="CY1233" s="69"/>
      <c r="CZ1233" s="69"/>
      <c r="DA1233" s="69"/>
    </row>
    <row r="1234" spans="2:105">
      <c r="B1234" s="67"/>
      <c r="C1234" s="67"/>
      <c r="D1234" s="67"/>
      <c r="E1234" s="69"/>
      <c r="F1234" s="68"/>
      <c r="G1234" s="67"/>
      <c r="H1234" s="69"/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80"/>
      <c r="T1234" s="80"/>
      <c r="U1234" s="80"/>
      <c r="V1234" s="80"/>
      <c r="W1234" s="80"/>
      <c r="X1234" s="80"/>
      <c r="Y1234" s="80"/>
      <c r="Z1234" s="80"/>
      <c r="AA1234" s="80"/>
      <c r="AB1234" s="80"/>
      <c r="AC1234" s="80"/>
      <c r="AD1234" s="80"/>
      <c r="AE1234" s="69"/>
      <c r="AF1234" s="69"/>
      <c r="AG1234" s="69"/>
      <c r="AH1234" s="80"/>
      <c r="AI1234" s="80"/>
      <c r="AJ1234" s="69"/>
      <c r="AK1234" s="69"/>
      <c r="AL1234" s="80"/>
      <c r="AM1234" s="80"/>
      <c r="AN1234" s="69"/>
      <c r="AO1234" s="69"/>
      <c r="AP1234" s="80"/>
      <c r="AQ1234" s="80"/>
      <c r="AR1234" s="69"/>
      <c r="AS1234" s="69"/>
      <c r="AT1234" s="80"/>
      <c r="AU1234" s="80"/>
      <c r="AV1234" s="69"/>
      <c r="AW1234" s="69"/>
      <c r="AX1234" s="80"/>
      <c r="AY1234" s="80"/>
      <c r="AZ1234" s="69"/>
      <c r="BA1234" s="69"/>
      <c r="BB1234" s="80"/>
      <c r="BC1234" s="80"/>
      <c r="BD1234" s="69"/>
      <c r="BE1234" s="69"/>
      <c r="BF1234" s="80"/>
      <c r="BG1234" s="80"/>
      <c r="BH1234" s="69"/>
      <c r="BI1234" s="69"/>
      <c r="BJ1234" s="80"/>
      <c r="BK1234" s="80"/>
      <c r="BL1234" s="69"/>
      <c r="BM1234" s="69"/>
      <c r="BN1234" s="80"/>
      <c r="BO1234" s="80"/>
      <c r="BP1234" s="69"/>
      <c r="BQ1234" s="69"/>
      <c r="BR1234" s="80"/>
      <c r="BS1234" s="80"/>
      <c r="BT1234" s="69"/>
      <c r="BU1234" s="69"/>
      <c r="BV1234" s="80"/>
      <c r="BW1234" s="80"/>
      <c r="BX1234" s="69"/>
      <c r="BY1234" s="69"/>
      <c r="BZ1234" s="80"/>
      <c r="CA1234" s="80"/>
      <c r="CB1234" s="69"/>
      <c r="CC1234" s="69"/>
      <c r="CD1234" s="80"/>
      <c r="CE1234" s="80"/>
      <c r="CF1234" s="69"/>
      <c r="CG1234" s="69"/>
      <c r="CH1234" s="69"/>
      <c r="CI1234" s="69"/>
      <c r="CJ1234" s="69"/>
      <c r="CK1234" s="69"/>
      <c r="CL1234" s="68"/>
      <c r="CM1234" s="67"/>
      <c r="CN1234" s="67"/>
      <c r="CO1234" s="69"/>
      <c r="CP1234" s="68"/>
      <c r="CQ1234" s="67"/>
      <c r="CR1234" s="67"/>
      <c r="CS1234" s="69"/>
      <c r="CT1234" s="81"/>
      <c r="CU1234" s="69"/>
      <c r="CV1234" s="69"/>
      <c r="CW1234" s="69"/>
      <c r="CX1234" s="69"/>
      <c r="CY1234" s="69"/>
      <c r="CZ1234" s="69"/>
      <c r="DA1234" s="69"/>
    </row>
    <row r="1235" spans="2:105">
      <c r="B1235" s="67"/>
      <c r="C1235" s="67"/>
      <c r="D1235" s="67"/>
      <c r="E1235" s="69"/>
      <c r="F1235" s="68"/>
      <c r="G1235" s="67"/>
      <c r="H1235" s="69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80"/>
      <c r="T1235" s="80"/>
      <c r="U1235" s="80"/>
      <c r="V1235" s="80"/>
      <c r="W1235" s="80"/>
      <c r="X1235" s="80"/>
      <c r="Y1235" s="80"/>
      <c r="Z1235" s="80"/>
      <c r="AA1235" s="80"/>
      <c r="AB1235" s="80"/>
      <c r="AC1235" s="80"/>
      <c r="AD1235" s="80"/>
      <c r="AE1235" s="69"/>
      <c r="AF1235" s="69"/>
      <c r="AG1235" s="69"/>
      <c r="AH1235" s="80"/>
      <c r="AI1235" s="80"/>
      <c r="AJ1235" s="69"/>
      <c r="AK1235" s="69"/>
      <c r="AL1235" s="80"/>
      <c r="AM1235" s="80"/>
      <c r="AN1235" s="69"/>
      <c r="AO1235" s="69"/>
      <c r="AP1235" s="80"/>
      <c r="AQ1235" s="80"/>
      <c r="AR1235" s="69"/>
      <c r="AS1235" s="69"/>
      <c r="AT1235" s="80"/>
      <c r="AU1235" s="80"/>
      <c r="AV1235" s="69"/>
      <c r="AW1235" s="69"/>
      <c r="AX1235" s="80"/>
      <c r="AY1235" s="80"/>
      <c r="AZ1235" s="69"/>
      <c r="BA1235" s="69"/>
      <c r="BB1235" s="80"/>
      <c r="BC1235" s="80"/>
      <c r="BD1235" s="69"/>
      <c r="BE1235" s="69"/>
      <c r="BF1235" s="80"/>
      <c r="BG1235" s="80"/>
      <c r="BH1235" s="69"/>
      <c r="BI1235" s="69"/>
      <c r="BJ1235" s="80"/>
      <c r="BK1235" s="80"/>
      <c r="BL1235" s="69"/>
      <c r="BM1235" s="69"/>
      <c r="BN1235" s="80"/>
      <c r="BO1235" s="80"/>
      <c r="BP1235" s="69"/>
      <c r="BQ1235" s="69"/>
      <c r="BR1235" s="80"/>
      <c r="BS1235" s="80"/>
      <c r="BT1235" s="69"/>
      <c r="BU1235" s="69"/>
      <c r="BV1235" s="80"/>
      <c r="BW1235" s="80"/>
      <c r="BX1235" s="69"/>
      <c r="BY1235" s="69"/>
      <c r="BZ1235" s="80"/>
      <c r="CA1235" s="80"/>
      <c r="CB1235" s="69"/>
      <c r="CC1235" s="69"/>
      <c r="CD1235" s="80"/>
      <c r="CE1235" s="80"/>
      <c r="CF1235" s="69"/>
      <c r="CG1235" s="69"/>
      <c r="CH1235" s="69"/>
      <c r="CI1235" s="69"/>
      <c r="CJ1235" s="69"/>
      <c r="CK1235" s="69"/>
      <c r="CL1235" s="68"/>
      <c r="CM1235" s="67"/>
      <c r="CN1235" s="67"/>
      <c r="CO1235" s="69"/>
      <c r="CP1235" s="68"/>
      <c r="CQ1235" s="67"/>
      <c r="CR1235" s="67"/>
      <c r="CS1235" s="69"/>
      <c r="CT1235" s="81"/>
      <c r="CU1235" s="69"/>
      <c r="CV1235" s="69"/>
      <c r="CW1235" s="69"/>
      <c r="CX1235" s="69"/>
      <c r="CY1235" s="69"/>
      <c r="CZ1235" s="69"/>
      <c r="DA1235" s="69"/>
    </row>
    <row r="1236" spans="2:105">
      <c r="B1236" s="67"/>
      <c r="C1236" s="67"/>
      <c r="D1236" s="67"/>
      <c r="E1236" s="69"/>
      <c r="F1236" s="68"/>
      <c r="G1236" s="67"/>
      <c r="H1236" s="69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80"/>
      <c r="T1236" s="80"/>
      <c r="U1236" s="80"/>
      <c r="V1236" s="80"/>
      <c r="W1236" s="80"/>
      <c r="X1236" s="80"/>
      <c r="Y1236" s="80"/>
      <c r="Z1236" s="80"/>
      <c r="AA1236" s="80"/>
      <c r="AB1236" s="80"/>
      <c r="AC1236" s="80"/>
      <c r="AD1236" s="80"/>
      <c r="AE1236" s="69"/>
      <c r="AF1236" s="69"/>
      <c r="AG1236" s="69"/>
      <c r="AH1236" s="80"/>
      <c r="AI1236" s="80"/>
      <c r="AJ1236" s="69"/>
      <c r="AK1236" s="69"/>
      <c r="AL1236" s="80"/>
      <c r="AM1236" s="80"/>
      <c r="AN1236" s="69"/>
      <c r="AO1236" s="69"/>
      <c r="AP1236" s="80"/>
      <c r="AQ1236" s="80"/>
      <c r="AR1236" s="69"/>
      <c r="AS1236" s="69"/>
      <c r="AT1236" s="80"/>
      <c r="AU1236" s="80"/>
      <c r="AV1236" s="69"/>
      <c r="AW1236" s="69"/>
      <c r="AX1236" s="80"/>
      <c r="AY1236" s="80"/>
      <c r="AZ1236" s="69"/>
      <c r="BA1236" s="69"/>
      <c r="BB1236" s="80"/>
      <c r="BC1236" s="80"/>
      <c r="BD1236" s="69"/>
      <c r="BE1236" s="69"/>
      <c r="BF1236" s="80"/>
      <c r="BG1236" s="80"/>
      <c r="BH1236" s="69"/>
      <c r="BI1236" s="69"/>
      <c r="BJ1236" s="80"/>
      <c r="BK1236" s="80"/>
      <c r="BL1236" s="69"/>
      <c r="BM1236" s="69"/>
      <c r="BN1236" s="80"/>
      <c r="BO1236" s="80"/>
      <c r="BP1236" s="69"/>
      <c r="BQ1236" s="69"/>
      <c r="BR1236" s="80"/>
      <c r="BS1236" s="80"/>
      <c r="BT1236" s="69"/>
      <c r="BU1236" s="69"/>
      <c r="BV1236" s="80"/>
      <c r="BW1236" s="80"/>
      <c r="BX1236" s="69"/>
      <c r="BY1236" s="69"/>
      <c r="BZ1236" s="80"/>
      <c r="CA1236" s="80"/>
      <c r="CB1236" s="69"/>
      <c r="CC1236" s="69"/>
      <c r="CD1236" s="80"/>
      <c r="CE1236" s="80"/>
      <c r="CF1236" s="69"/>
      <c r="CG1236" s="69"/>
      <c r="CH1236" s="69"/>
      <c r="CI1236" s="69"/>
      <c r="CJ1236" s="69"/>
      <c r="CK1236" s="69"/>
      <c r="CL1236" s="68"/>
      <c r="CM1236" s="67"/>
      <c r="CN1236" s="67"/>
      <c r="CO1236" s="69"/>
      <c r="CP1236" s="68"/>
      <c r="CQ1236" s="67"/>
      <c r="CR1236" s="67"/>
      <c r="CS1236" s="69"/>
      <c r="CT1236" s="81"/>
      <c r="CU1236" s="69"/>
      <c r="CV1236" s="69"/>
      <c r="CW1236" s="69"/>
      <c r="CX1236" s="69"/>
      <c r="CY1236" s="69"/>
      <c r="CZ1236" s="69"/>
      <c r="DA1236" s="69"/>
    </row>
    <row r="1237" spans="2:105">
      <c r="B1237" s="67"/>
      <c r="C1237" s="67"/>
      <c r="D1237" s="67"/>
      <c r="E1237" s="69"/>
      <c r="F1237" s="68"/>
      <c r="G1237" s="67"/>
      <c r="H1237" s="69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80"/>
      <c r="T1237" s="80"/>
      <c r="U1237" s="80"/>
      <c r="V1237" s="80"/>
      <c r="W1237" s="80"/>
      <c r="X1237" s="80"/>
      <c r="Y1237" s="80"/>
      <c r="Z1237" s="80"/>
      <c r="AA1237" s="80"/>
      <c r="AB1237" s="80"/>
      <c r="AC1237" s="80"/>
      <c r="AD1237" s="80"/>
      <c r="AE1237" s="69"/>
      <c r="AF1237" s="69"/>
      <c r="AG1237" s="69"/>
      <c r="AH1237" s="80"/>
      <c r="AI1237" s="80"/>
      <c r="AJ1237" s="69"/>
      <c r="AK1237" s="69"/>
      <c r="AL1237" s="80"/>
      <c r="AM1237" s="80"/>
      <c r="AN1237" s="69"/>
      <c r="AO1237" s="69"/>
      <c r="AP1237" s="80"/>
      <c r="AQ1237" s="80"/>
      <c r="AR1237" s="69"/>
      <c r="AS1237" s="69"/>
      <c r="AT1237" s="80"/>
      <c r="AU1237" s="80"/>
      <c r="AV1237" s="69"/>
      <c r="AW1237" s="69"/>
      <c r="AX1237" s="80"/>
      <c r="AY1237" s="80"/>
      <c r="AZ1237" s="69"/>
      <c r="BA1237" s="69"/>
      <c r="BB1237" s="80"/>
      <c r="BC1237" s="80"/>
      <c r="BD1237" s="69"/>
      <c r="BE1237" s="69"/>
      <c r="BF1237" s="80"/>
      <c r="BG1237" s="80"/>
      <c r="BH1237" s="69"/>
      <c r="BI1237" s="69"/>
      <c r="BJ1237" s="80"/>
      <c r="BK1237" s="80"/>
      <c r="BL1237" s="69"/>
      <c r="BM1237" s="69"/>
      <c r="BN1237" s="80"/>
      <c r="BO1237" s="80"/>
      <c r="BP1237" s="69"/>
      <c r="BQ1237" s="69"/>
      <c r="BR1237" s="80"/>
      <c r="BS1237" s="80"/>
      <c r="BT1237" s="69"/>
      <c r="BU1237" s="69"/>
      <c r="BV1237" s="80"/>
      <c r="BW1237" s="80"/>
      <c r="BX1237" s="69"/>
      <c r="BY1237" s="69"/>
      <c r="BZ1237" s="80"/>
      <c r="CA1237" s="80"/>
      <c r="CB1237" s="69"/>
      <c r="CC1237" s="69"/>
      <c r="CD1237" s="80"/>
      <c r="CE1237" s="80"/>
      <c r="CF1237" s="69"/>
      <c r="CG1237" s="69"/>
      <c r="CH1237" s="69"/>
      <c r="CI1237" s="69"/>
      <c r="CJ1237" s="69"/>
      <c r="CK1237" s="69"/>
      <c r="CL1237" s="68"/>
      <c r="CM1237" s="67"/>
      <c r="CN1237" s="67"/>
      <c r="CO1237" s="69"/>
      <c r="CP1237" s="68"/>
      <c r="CQ1237" s="67"/>
      <c r="CR1237" s="67"/>
      <c r="CS1237" s="69"/>
      <c r="CT1237" s="81"/>
      <c r="CU1237" s="69"/>
      <c r="CV1237" s="69"/>
      <c r="CW1237" s="69"/>
      <c r="CX1237" s="69"/>
      <c r="CY1237" s="69"/>
      <c r="CZ1237" s="69"/>
      <c r="DA1237" s="69"/>
    </row>
    <row r="1238" spans="2:105">
      <c r="B1238" s="67"/>
      <c r="C1238" s="67"/>
      <c r="D1238" s="67"/>
      <c r="E1238" s="69"/>
      <c r="F1238" s="68"/>
      <c r="G1238" s="67"/>
      <c r="H1238" s="69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80"/>
      <c r="T1238" s="80"/>
      <c r="U1238" s="80"/>
      <c r="V1238" s="80"/>
      <c r="W1238" s="80"/>
      <c r="X1238" s="80"/>
      <c r="Y1238" s="80"/>
      <c r="Z1238" s="80"/>
      <c r="AA1238" s="80"/>
      <c r="AB1238" s="80"/>
      <c r="AC1238" s="80"/>
      <c r="AD1238" s="80"/>
      <c r="AE1238" s="69"/>
      <c r="AF1238" s="69"/>
      <c r="AG1238" s="69"/>
      <c r="AH1238" s="80"/>
      <c r="AI1238" s="80"/>
      <c r="AJ1238" s="69"/>
      <c r="AK1238" s="69"/>
      <c r="AL1238" s="80"/>
      <c r="AM1238" s="80"/>
      <c r="AN1238" s="69"/>
      <c r="AO1238" s="69"/>
      <c r="AP1238" s="80"/>
      <c r="AQ1238" s="80"/>
      <c r="AR1238" s="69"/>
      <c r="AS1238" s="69"/>
      <c r="AT1238" s="80"/>
      <c r="AU1238" s="80"/>
      <c r="AV1238" s="69"/>
      <c r="AW1238" s="69"/>
      <c r="AX1238" s="80"/>
      <c r="AY1238" s="80"/>
      <c r="AZ1238" s="69"/>
      <c r="BA1238" s="69"/>
      <c r="BB1238" s="80"/>
      <c r="BC1238" s="80"/>
      <c r="BD1238" s="69"/>
      <c r="BE1238" s="69"/>
      <c r="BF1238" s="80"/>
      <c r="BG1238" s="80"/>
      <c r="BH1238" s="69"/>
      <c r="BI1238" s="69"/>
      <c r="BJ1238" s="80"/>
      <c r="BK1238" s="80"/>
      <c r="BL1238" s="69"/>
      <c r="BM1238" s="69"/>
      <c r="BN1238" s="80"/>
      <c r="BO1238" s="80"/>
      <c r="BP1238" s="69"/>
      <c r="BQ1238" s="69"/>
      <c r="BR1238" s="80"/>
      <c r="BS1238" s="80"/>
      <c r="BT1238" s="69"/>
      <c r="BU1238" s="69"/>
      <c r="BV1238" s="80"/>
      <c r="BW1238" s="80"/>
      <c r="BX1238" s="69"/>
      <c r="BY1238" s="69"/>
      <c r="BZ1238" s="80"/>
      <c r="CA1238" s="80"/>
      <c r="CB1238" s="69"/>
      <c r="CC1238" s="69"/>
      <c r="CD1238" s="80"/>
      <c r="CE1238" s="80"/>
      <c r="CF1238" s="69"/>
      <c r="CG1238" s="69"/>
      <c r="CH1238" s="69"/>
      <c r="CI1238" s="69"/>
      <c r="CJ1238" s="69"/>
      <c r="CK1238" s="69"/>
      <c r="CL1238" s="68"/>
      <c r="CM1238" s="67"/>
      <c r="CN1238" s="67"/>
      <c r="CO1238" s="69"/>
      <c r="CP1238" s="68"/>
      <c r="CQ1238" s="67"/>
      <c r="CR1238" s="67"/>
      <c r="CS1238" s="69"/>
      <c r="CT1238" s="81"/>
      <c r="CU1238" s="69"/>
      <c r="CV1238" s="69"/>
      <c r="CW1238" s="69"/>
      <c r="CX1238" s="69"/>
      <c r="CY1238" s="69"/>
      <c r="CZ1238" s="69"/>
      <c r="DA1238" s="69"/>
    </row>
    <row r="1239" spans="2:105">
      <c r="B1239" s="67"/>
      <c r="C1239" s="67"/>
      <c r="D1239" s="67"/>
      <c r="E1239" s="69"/>
      <c r="F1239" s="68"/>
      <c r="G1239" s="67"/>
      <c r="H1239" s="69"/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80"/>
      <c r="T1239" s="80"/>
      <c r="U1239" s="80"/>
      <c r="V1239" s="80"/>
      <c r="W1239" s="80"/>
      <c r="X1239" s="80"/>
      <c r="Y1239" s="80"/>
      <c r="Z1239" s="80"/>
      <c r="AA1239" s="80"/>
      <c r="AB1239" s="80"/>
      <c r="AC1239" s="80"/>
      <c r="AD1239" s="80"/>
      <c r="AE1239" s="69"/>
      <c r="AF1239" s="69"/>
      <c r="AG1239" s="69"/>
      <c r="AH1239" s="80"/>
      <c r="AI1239" s="80"/>
      <c r="AJ1239" s="69"/>
      <c r="AK1239" s="69"/>
      <c r="AL1239" s="80"/>
      <c r="AM1239" s="80"/>
      <c r="AN1239" s="69"/>
      <c r="AO1239" s="69"/>
      <c r="AP1239" s="80"/>
      <c r="AQ1239" s="80"/>
      <c r="AR1239" s="69"/>
      <c r="AS1239" s="69"/>
      <c r="AT1239" s="80"/>
      <c r="AU1239" s="80"/>
      <c r="AV1239" s="69"/>
      <c r="AW1239" s="69"/>
      <c r="AX1239" s="80"/>
      <c r="AY1239" s="80"/>
      <c r="AZ1239" s="69"/>
      <c r="BA1239" s="69"/>
      <c r="BB1239" s="80"/>
      <c r="BC1239" s="80"/>
      <c r="BD1239" s="69"/>
      <c r="BE1239" s="69"/>
      <c r="BF1239" s="80"/>
      <c r="BG1239" s="80"/>
      <c r="BH1239" s="69"/>
      <c r="BI1239" s="69"/>
      <c r="BJ1239" s="80"/>
      <c r="BK1239" s="80"/>
      <c r="BL1239" s="69"/>
      <c r="BM1239" s="69"/>
      <c r="BN1239" s="80"/>
      <c r="BO1239" s="80"/>
      <c r="BP1239" s="69"/>
      <c r="BQ1239" s="69"/>
      <c r="BR1239" s="80"/>
      <c r="BS1239" s="80"/>
      <c r="BT1239" s="69"/>
      <c r="BU1239" s="69"/>
      <c r="BV1239" s="80"/>
      <c r="BW1239" s="80"/>
      <c r="BX1239" s="69"/>
      <c r="BY1239" s="69"/>
      <c r="BZ1239" s="80"/>
      <c r="CA1239" s="80"/>
      <c r="CB1239" s="69"/>
      <c r="CC1239" s="69"/>
      <c r="CD1239" s="80"/>
      <c r="CE1239" s="80"/>
      <c r="CF1239" s="69"/>
      <c r="CG1239" s="69"/>
      <c r="CH1239" s="69"/>
      <c r="CI1239" s="69"/>
      <c r="CJ1239" s="69"/>
      <c r="CK1239" s="69"/>
      <c r="CL1239" s="68"/>
      <c r="CM1239" s="67"/>
      <c r="CN1239" s="67"/>
      <c r="CO1239" s="69"/>
      <c r="CP1239" s="68"/>
      <c r="CQ1239" s="67"/>
      <c r="CR1239" s="67"/>
      <c r="CS1239" s="69"/>
      <c r="CT1239" s="81"/>
      <c r="CU1239" s="69"/>
      <c r="CV1239" s="69"/>
      <c r="CW1239" s="69"/>
      <c r="CX1239" s="69"/>
      <c r="CY1239" s="69"/>
      <c r="CZ1239" s="69"/>
      <c r="DA1239" s="69"/>
    </row>
    <row r="1240" spans="2:105">
      <c r="B1240" s="67"/>
      <c r="C1240" s="67"/>
      <c r="D1240" s="67"/>
      <c r="E1240" s="69"/>
      <c r="F1240" s="68"/>
      <c r="G1240" s="67"/>
      <c r="H1240" s="69"/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80"/>
      <c r="T1240" s="80"/>
      <c r="U1240" s="80"/>
      <c r="V1240" s="80"/>
      <c r="W1240" s="80"/>
      <c r="X1240" s="80"/>
      <c r="Y1240" s="80"/>
      <c r="Z1240" s="80"/>
      <c r="AA1240" s="80"/>
      <c r="AB1240" s="80"/>
      <c r="AC1240" s="80"/>
      <c r="AD1240" s="80"/>
      <c r="AE1240" s="69"/>
      <c r="AF1240" s="69"/>
      <c r="AG1240" s="69"/>
      <c r="AH1240" s="80"/>
      <c r="AI1240" s="80"/>
      <c r="AJ1240" s="69"/>
      <c r="AK1240" s="69"/>
      <c r="AL1240" s="80"/>
      <c r="AM1240" s="80"/>
      <c r="AN1240" s="69"/>
      <c r="AO1240" s="69"/>
      <c r="AP1240" s="80"/>
      <c r="AQ1240" s="80"/>
      <c r="AR1240" s="69"/>
      <c r="AS1240" s="69"/>
      <c r="AT1240" s="80"/>
      <c r="AU1240" s="80"/>
      <c r="AV1240" s="69"/>
      <c r="AW1240" s="69"/>
      <c r="AX1240" s="80"/>
      <c r="AY1240" s="80"/>
      <c r="AZ1240" s="69"/>
      <c r="BA1240" s="69"/>
      <c r="BB1240" s="80"/>
      <c r="BC1240" s="80"/>
      <c r="BD1240" s="69"/>
      <c r="BE1240" s="69"/>
      <c r="BF1240" s="80"/>
      <c r="BG1240" s="80"/>
      <c r="BH1240" s="69"/>
      <c r="BI1240" s="69"/>
      <c r="BJ1240" s="80"/>
      <c r="BK1240" s="80"/>
      <c r="BL1240" s="69"/>
      <c r="BM1240" s="69"/>
      <c r="BN1240" s="80"/>
      <c r="BO1240" s="80"/>
      <c r="BP1240" s="69"/>
      <c r="BQ1240" s="69"/>
      <c r="BR1240" s="80"/>
      <c r="BS1240" s="80"/>
      <c r="BT1240" s="69"/>
      <c r="BU1240" s="69"/>
      <c r="BV1240" s="80"/>
      <c r="BW1240" s="80"/>
      <c r="BX1240" s="69"/>
      <c r="BY1240" s="69"/>
      <c r="BZ1240" s="80"/>
      <c r="CA1240" s="80"/>
      <c r="CB1240" s="69"/>
      <c r="CC1240" s="69"/>
      <c r="CD1240" s="80"/>
      <c r="CE1240" s="80"/>
      <c r="CF1240" s="69"/>
      <c r="CG1240" s="69"/>
      <c r="CH1240" s="69"/>
      <c r="CI1240" s="69"/>
      <c r="CJ1240" s="69"/>
      <c r="CK1240" s="69"/>
      <c r="CL1240" s="68"/>
      <c r="CM1240" s="67"/>
      <c r="CN1240" s="67"/>
      <c r="CO1240" s="69"/>
      <c r="CP1240" s="68"/>
      <c r="CQ1240" s="67"/>
      <c r="CR1240" s="67"/>
      <c r="CS1240" s="69"/>
      <c r="CT1240" s="81"/>
      <c r="CU1240" s="69"/>
      <c r="CV1240" s="69"/>
      <c r="CW1240" s="69"/>
      <c r="CX1240" s="69"/>
      <c r="CY1240" s="69"/>
      <c r="CZ1240" s="69"/>
      <c r="DA1240" s="69"/>
    </row>
    <row r="1241" spans="2:105">
      <c r="B1241" s="67"/>
      <c r="C1241" s="67"/>
      <c r="D1241" s="67"/>
      <c r="E1241" s="69"/>
      <c r="F1241" s="68"/>
      <c r="G1241" s="67"/>
      <c r="H1241" s="69"/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80"/>
      <c r="T1241" s="80"/>
      <c r="U1241" s="80"/>
      <c r="V1241" s="80"/>
      <c r="W1241" s="80"/>
      <c r="X1241" s="80"/>
      <c r="Y1241" s="80"/>
      <c r="Z1241" s="80"/>
      <c r="AA1241" s="80"/>
      <c r="AB1241" s="80"/>
      <c r="AC1241" s="80"/>
      <c r="AD1241" s="80"/>
      <c r="AE1241" s="69"/>
      <c r="AF1241" s="69"/>
      <c r="AG1241" s="69"/>
      <c r="AH1241" s="80"/>
      <c r="AI1241" s="80"/>
      <c r="AJ1241" s="69"/>
      <c r="AK1241" s="69"/>
      <c r="AL1241" s="80"/>
      <c r="AM1241" s="80"/>
      <c r="AN1241" s="69"/>
      <c r="AO1241" s="69"/>
      <c r="AP1241" s="80"/>
      <c r="AQ1241" s="80"/>
      <c r="AR1241" s="69"/>
      <c r="AS1241" s="69"/>
      <c r="AT1241" s="80"/>
      <c r="AU1241" s="80"/>
      <c r="AV1241" s="69"/>
      <c r="AW1241" s="69"/>
      <c r="AX1241" s="80"/>
      <c r="AY1241" s="80"/>
      <c r="AZ1241" s="69"/>
      <c r="BA1241" s="69"/>
      <c r="BB1241" s="80"/>
      <c r="BC1241" s="80"/>
      <c r="BD1241" s="69"/>
      <c r="BE1241" s="69"/>
      <c r="BF1241" s="80"/>
      <c r="BG1241" s="80"/>
      <c r="BH1241" s="69"/>
      <c r="BI1241" s="69"/>
      <c r="BJ1241" s="80"/>
      <c r="BK1241" s="80"/>
      <c r="BL1241" s="69"/>
      <c r="BM1241" s="69"/>
      <c r="BN1241" s="80"/>
      <c r="BO1241" s="80"/>
      <c r="BP1241" s="69"/>
      <c r="BQ1241" s="69"/>
      <c r="BR1241" s="80"/>
      <c r="BS1241" s="80"/>
      <c r="BT1241" s="69"/>
      <c r="BU1241" s="69"/>
      <c r="BV1241" s="80"/>
      <c r="BW1241" s="80"/>
      <c r="BX1241" s="69"/>
      <c r="BY1241" s="69"/>
      <c r="BZ1241" s="80"/>
      <c r="CA1241" s="80"/>
      <c r="CB1241" s="69"/>
      <c r="CC1241" s="69"/>
      <c r="CD1241" s="80"/>
      <c r="CE1241" s="80"/>
      <c r="CF1241" s="69"/>
      <c r="CG1241" s="69"/>
      <c r="CH1241" s="69"/>
      <c r="CI1241" s="69"/>
      <c r="CJ1241" s="69"/>
      <c r="CK1241" s="69"/>
      <c r="CL1241" s="68"/>
      <c r="CM1241" s="67"/>
      <c r="CN1241" s="67"/>
      <c r="CO1241" s="69"/>
      <c r="CP1241" s="68"/>
      <c r="CQ1241" s="67"/>
      <c r="CR1241" s="67"/>
      <c r="CS1241" s="69"/>
      <c r="CT1241" s="81"/>
      <c r="CU1241" s="69"/>
      <c r="CV1241" s="69"/>
      <c r="CW1241" s="69"/>
      <c r="CX1241" s="69"/>
      <c r="CY1241" s="69"/>
      <c r="CZ1241" s="69"/>
      <c r="DA1241" s="69"/>
    </row>
    <row r="1242" spans="2:105">
      <c r="B1242" s="67"/>
      <c r="C1242" s="67"/>
      <c r="D1242" s="67"/>
      <c r="E1242" s="69"/>
      <c r="F1242" s="68"/>
      <c r="G1242" s="67"/>
      <c r="H1242" s="69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80"/>
      <c r="T1242" s="80"/>
      <c r="U1242" s="80"/>
      <c r="V1242" s="80"/>
      <c r="W1242" s="80"/>
      <c r="X1242" s="80"/>
      <c r="Y1242" s="80"/>
      <c r="Z1242" s="80"/>
      <c r="AA1242" s="80"/>
      <c r="AB1242" s="80"/>
      <c r="AC1242" s="80"/>
      <c r="AD1242" s="80"/>
      <c r="AE1242" s="69"/>
      <c r="AF1242" s="69"/>
      <c r="AG1242" s="69"/>
      <c r="AH1242" s="80"/>
      <c r="AI1242" s="80"/>
      <c r="AJ1242" s="69"/>
      <c r="AK1242" s="69"/>
      <c r="AL1242" s="80"/>
      <c r="AM1242" s="80"/>
      <c r="AN1242" s="69"/>
      <c r="AO1242" s="69"/>
      <c r="AP1242" s="80"/>
      <c r="AQ1242" s="80"/>
      <c r="AR1242" s="69"/>
      <c r="AS1242" s="69"/>
      <c r="AT1242" s="80"/>
      <c r="AU1242" s="80"/>
      <c r="AV1242" s="69"/>
      <c r="AW1242" s="69"/>
      <c r="AX1242" s="80"/>
      <c r="AY1242" s="80"/>
      <c r="AZ1242" s="69"/>
      <c r="BA1242" s="69"/>
      <c r="BB1242" s="80"/>
      <c r="BC1242" s="80"/>
      <c r="BD1242" s="69"/>
      <c r="BE1242" s="69"/>
      <c r="BF1242" s="80"/>
      <c r="BG1242" s="80"/>
      <c r="BH1242" s="69"/>
      <c r="BI1242" s="69"/>
      <c r="BJ1242" s="80"/>
      <c r="BK1242" s="80"/>
      <c r="BL1242" s="69"/>
      <c r="BM1242" s="69"/>
      <c r="BN1242" s="80"/>
      <c r="BO1242" s="80"/>
      <c r="BP1242" s="69"/>
      <c r="BQ1242" s="69"/>
      <c r="BR1242" s="80"/>
      <c r="BS1242" s="80"/>
      <c r="BT1242" s="69"/>
      <c r="BU1242" s="69"/>
      <c r="BV1242" s="80"/>
      <c r="BW1242" s="80"/>
      <c r="BX1242" s="69"/>
      <c r="BY1242" s="69"/>
      <c r="BZ1242" s="80"/>
      <c r="CA1242" s="80"/>
      <c r="CB1242" s="69"/>
      <c r="CC1242" s="69"/>
      <c r="CD1242" s="80"/>
      <c r="CE1242" s="80"/>
      <c r="CF1242" s="69"/>
      <c r="CG1242" s="69"/>
      <c r="CH1242" s="69"/>
      <c r="CI1242" s="69"/>
      <c r="CJ1242" s="69"/>
      <c r="CK1242" s="69"/>
      <c r="CL1242" s="68"/>
      <c r="CM1242" s="67"/>
      <c r="CN1242" s="67"/>
      <c r="CO1242" s="69"/>
      <c r="CP1242" s="68"/>
      <c r="CQ1242" s="67"/>
      <c r="CR1242" s="67"/>
      <c r="CS1242" s="69"/>
      <c r="CT1242" s="81"/>
      <c r="CU1242" s="69"/>
      <c r="CV1242" s="69"/>
      <c r="CW1242" s="69"/>
      <c r="CX1242" s="69"/>
      <c r="CY1242" s="69"/>
      <c r="CZ1242" s="69"/>
      <c r="DA1242" s="69"/>
    </row>
    <row r="1243" spans="2:105">
      <c r="B1243" s="67"/>
      <c r="C1243" s="67"/>
      <c r="D1243" s="67"/>
      <c r="E1243" s="69"/>
      <c r="F1243" s="68"/>
      <c r="G1243" s="67"/>
      <c r="H1243" s="69"/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80"/>
      <c r="T1243" s="80"/>
      <c r="U1243" s="80"/>
      <c r="V1243" s="80"/>
      <c r="W1243" s="80"/>
      <c r="X1243" s="80"/>
      <c r="Y1243" s="80"/>
      <c r="Z1243" s="80"/>
      <c r="AA1243" s="80"/>
      <c r="AB1243" s="80"/>
      <c r="AC1243" s="80"/>
      <c r="AD1243" s="80"/>
      <c r="AE1243" s="69"/>
      <c r="AF1243" s="69"/>
      <c r="AG1243" s="69"/>
      <c r="AH1243" s="80"/>
      <c r="AI1243" s="80"/>
      <c r="AJ1243" s="69"/>
      <c r="AK1243" s="69"/>
      <c r="AL1243" s="80"/>
      <c r="AM1243" s="80"/>
      <c r="AN1243" s="69"/>
      <c r="AO1243" s="69"/>
      <c r="AP1243" s="80"/>
      <c r="AQ1243" s="80"/>
      <c r="AR1243" s="69"/>
      <c r="AS1243" s="69"/>
      <c r="AT1243" s="80"/>
      <c r="AU1243" s="80"/>
      <c r="AV1243" s="69"/>
      <c r="AW1243" s="69"/>
      <c r="AX1243" s="80"/>
      <c r="AY1243" s="80"/>
      <c r="AZ1243" s="69"/>
      <c r="BA1243" s="69"/>
      <c r="BB1243" s="80"/>
      <c r="BC1243" s="80"/>
      <c r="BD1243" s="69"/>
      <c r="BE1243" s="69"/>
      <c r="BF1243" s="80"/>
      <c r="BG1243" s="80"/>
      <c r="BH1243" s="69"/>
      <c r="BI1243" s="69"/>
      <c r="BJ1243" s="80"/>
      <c r="BK1243" s="80"/>
      <c r="BL1243" s="69"/>
      <c r="BM1243" s="69"/>
      <c r="BN1243" s="80"/>
      <c r="BO1243" s="80"/>
      <c r="BP1243" s="69"/>
      <c r="BQ1243" s="69"/>
      <c r="BR1243" s="80"/>
      <c r="BS1243" s="80"/>
      <c r="BT1243" s="69"/>
      <c r="BU1243" s="69"/>
      <c r="BV1243" s="80"/>
      <c r="BW1243" s="80"/>
      <c r="BX1243" s="69"/>
      <c r="BY1243" s="69"/>
      <c r="BZ1243" s="80"/>
      <c r="CA1243" s="80"/>
      <c r="CB1243" s="69"/>
      <c r="CC1243" s="69"/>
      <c r="CD1243" s="80"/>
      <c r="CE1243" s="80"/>
      <c r="CF1243" s="69"/>
      <c r="CG1243" s="69"/>
      <c r="CH1243" s="69"/>
      <c r="CI1243" s="69"/>
      <c r="CJ1243" s="69"/>
      <c r="CK1243" s="69"/>
      <c r="CL1243" s="68"/>
      <c r="CM1243" s="67"/>
      <c r="CN1243" s="67"/>
      <c r="CO1243" s="69"/>
      <c r="CP1243" s="68"/>
      <c r="CQ1243" s="67"/>
      <c r="CR1243" s="67"/>
      <c r="CS1243" s="69"/>
      <c r="CT1243" s="81"/>
      <c r="CU1243" s="69"/>
      <c r="CV1243" s="69"/>
      <c r="CW1243" s="69"/>
      <c r="CX1243" s="69"/>
      <c r="CY1243" s="69"/>
      <c r="CZ1243" s="69"/>
      <c r="DA1243" s="69"/>
    </row>
    <row r="1244" spans="2:105">
      <c r="B1244" s="67"/>
      <c r="C1244" s="67"/>
      <c r="D1244" s="67"/>
      <c r="E1244" s="69"/>
      <c r="F1244" s="68"/>
      <c r="G1244" s="67"/>
      <c r="H1244" s="69"/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80"/>
      <c r="T1244" s="80"/>
      <c r="U1244" s="80"/>
      <c r="V1244" s="80"/>
      <c r="W1244" s="80"/>
      <c r="X1244" s="80"/>
      <c r="Y1244" s="80"/>
      <c r="Z1244" s="80"/>
      <c r="AA1244" s="80"/>
      <c r="AB1244" s="80"/>
      <c r="AC1244" s="80"/>
      <c r="AD1244" s="80"/>
      <c r="AE1244" s="69"/>
      <c r="AF1244" s="69"/>
      <c r="AG1244" s="69"/>
      <c r="AH1244" s="80"/>
      <c r="AI1244" s="80"/>
      <c r="AJ1244" s="69"/>
      <c r="AK1244" s="69"/>
      <c r="AL1244" s="80"/>
      <c r="AM1244" s="80"/>
      <c r="AN1244" s="69"/>
      <c r="AO1244" s="69"/>
      <c r="AP1244" s="80"/>
      <c r="AQ1244" s="80"/>
      <c r="AR1244" s="69"/>
      <c r="AS1244" s="69"/>
      <c r="AT1244" s="80"/>
      <c r="AU1244" s="80"/>
      <c r="AV1244" s="69"/>
      <c r="AW1244" s="69"/>
      <c r="AX1244" s="80"/>
      <c r="AY1244" s="80"/>
      <c r="AZ1244" s="69"/>
      <c r="BA1244" s="69"/>
      <c r="BB1244" s="80"/>
      <c r="BC1244" s="80"/>
      <c r="BD1244" s="69"/>
      <c r="BE1244" s="69"/>
      <c r="BF1244" s="80"/>
      <c r="BG1244" s="80"/>
      <c r="BH1244" s="69"/>
      <c r="BI1244" s="69"/>
      <c r="BJ1244" s="80"/>
      <c r="BK1244" s="80"/>
      <c r="BL1244" s="69"/>
      <c r="BM1244" s="69"/>
      <c r="BN1244" s="80"/>
      <c r="BO1244" s="80"/>
      <c r="BP1244" s="69"/>
      <c r="BQ1244" s="69"/>
      <c r="BR1244" s="80"/>
      <c r="BS1244" s="80"/>
      <c r="BT1244" s="69"/>
      <c r="BU1244" s="69"/>
      <c r="BV1244" s="80"/>
      <c r="BW1244" s="80"/>
      <c r="BX1244" s="69"/>
      <c r="BY1244" s="69"/>
      <c r="BZ1244" s="80"/>
      <c r="CA1244" s="80"/>
      <c r="CB1244" s="69"/>
      <c r="CC1244" s="69"/>
      <c r="CD1244" s="80"/>
      <c r="CE1244" s="80"/>
      <c r="CF1244" s="69"/>
      <c r="CG1244" s="69"/>
      <c r="CH1244" s="69"/>
      <c r="CI1244" s="69"/>
      <c r="CJ1244" s="69"/>
      <c r="CK1244" s="69"/>
      <c r="CL1244" s="68"/>
      <c r="CM1244" s="67"/>
      <c r="CN1244" s="67"/>
      <c r="CO1244" s="69"/>
      <c r="CP1244" s="68"/>
      <c r="CQ1244" s="67"/>
      <c r="CR1244" s="67"/>
      <c r="CS1244" s="69"/>
      <c r="CT1244" s="81"/>
      <c r="CU1244" s="69"/>
      <c r="CV1244" s="69"/>
      <c r="CW1244" s="69"/>
      <c r="CX1244" s="69"/>
      <c r="CY1244" s="69"/>
      <c r="CZ1244" s="69"/>
      <c r="DA1244" s="69"/>
    </row>
    <row r="1245" spans="2:105">
      <c r="B1245" s="67"/>
      <c r="C1245" s="67"/>
      <c r="D1245" s="67"/>
      <c r="E1245" s="69"/>
      <c r="F1245" s="68"/>
      <c r="G1245" s="67"/>
      <c r="H1245" s="69"/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80"/>
      <c r="T1245" s="80"/>
      <c r="U1245" s="80"/>
      <c r="V1245" s="80"/>
      <c r="W1245" s="80"/>
      <c r="X1245" s="80"/>
      <c r="Y1245" s="80"/>
      <c r="Z1245" s="80"/>
      <c r="AA1245" s="80"/>
      <c r="AB1245" s="80"/>
      <c r="AC1245" s="80"/>
      <c r="AD1245" s="80"/>
      <c r="AE1245" s="69"/>
      <c r="AF1245" s="69"/>
      <c r="AG1245" s="69"/>
      <c r="AH1245" s="80"/>
      <c r="AI1245" s="80"/>
      <c r="AJ1245" s="69"/>
      <c r="AK1245" s="69"/>
      <c r="AL1245" s="80"/>
      <c r="AM1245" s="80"/>
      <c r="AN1245" s="69"/>
      <c r="AO1245" s="69"/>
      <c r="AP1245" s="80"/>
      <c r="AQ1245" s="80"/>
      <c r="AR1245" s="69"/>
      <c r="AS1245" s="69"/>
      <c r="AT1245" s="80"/>
      <c r="AU1245" s="80"/>
      <c r="AV1245" s="69"/>
      <c r="AW1245" s="69"/>
      <c r="AX1245" s="80"/>
      <c r="AY1245" s="80"/>
      <c r="AZ1245" s="69"/>
      <c r="BA1245" s="69"/>
      <c r="BB1245" s="80"/>
      <c r="BC1245" s="80"/>
      <c r="BD1245" s="69"/>
      <c r="BE1245" s="69"/>
      <c r="BF1245" s="80"/>
      <c r="BG1245" s="80"/>
      <c r="BH1245" s="69"/>
      <c r="BI1245" s="69"/>
      <c r="BJ1245" s="80"/>
      <c r="BK1245" s="80"/>
      <c r="BL1245" s="69"/>
      <c r="BM1245" s="69"/>
      <c r="BN1245" s="80"/>
      <c r="BO1245" s="80"/>
      <c r="BP1245" s="69"/>
      <c r="BQ1245" s="69"/>
      <c r="BR1245" s="80"/>
      <c r="BS1245" s="80"/>
      <c r="BT1245" s="69"/>
      <c r="BU1245" s="69"/>
      <c r="BV1245" s="80"/>
      <c r="BW1245" s="80"/>
      <c r="BX1245" s="69"/>
      <c r="BY1245" s="69"/>
      <c r="BZ1245" s="80"/>
      <c r="CA1245" s="80"/>
      <c r="CB1245" s="69"/>
      <c r="CC1245" s="69"/>
      <c r="CD1245" s="80"/>
      <c r="CE1245" s="80"/>
      <c r="CF1245" s="69"/>
      <c r="CG1245" s="69"/>
      <c r="CH1245" s="69"/>
      <c r="CI1245" s="69"/>
      <c r="CJ1245" s="69"/>
      <c r="CK1245" s="69"/>
      <c r="CL1245" s="68"/>
      <c r="CM1245" s="67"/>
      <c r="CN1245" s="67"/>
      <c r="CO1245" s="69"/>
      <c r="CP1245" s="68"/>
      <c r="CQ1245" s="67"/>
      <c r="CR1245" s="67"/>
      <c r="CS1245" s="69"/>
      <c r="CT1245" s="81"/>
      <c r="CU1245" s="69"/>
      <c r="CV1245" s="69"/>
      <c r="CW1245" s="69"/>
      <c r="CX1245" s="69"/>
      <c r="CY1245" s="69"/>
      <c r="CZ1245" s="69"/>
      <c r="DA1245" s="69"/>
    </row>
    <row r="1246" spans="2:105">
      <c r="B1246" s="67"/>
      <c r="C1246" s="67"/>
      <c r="D1246" s="67"/>
      <c r="E1246" s="69"/>
      <c r="F1246" s="68"/>
      <c r="G1246" s="67"/>
      <c r="H1246" s="69"/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80"/>
      <c r="T1246" s="80"/>
      <c r="U1246" s="80"/>
      <c r="V1246" s="80"/>
      <c r="W1246" s="80"/>
      <c r="X1246" s="80"/>
      <c r="Y1246" s="80"/>
      <c r="Z1246" s="80"/>
      <c r="AA1246" s="80"/>
      <c r="AB1246" s="80"/>
      <c r="AC1246" s="80"/>
      <c r="AD1246" s="80"/>
      <c r="AE1246" s="69"/>
      <c r="AF1246" s="69"/>
      <c r="AG1246" s="69"/>
      <c r="AH1246" s="80"/>
      <c r="AI1246" s="80"/>
      <c r="AJ1246" s="69"/>
      <c r="AK1246" s="69"/>
      <c r="AL1246" s="80"/>
      <c r="AM1246" s="80"/>
      <c r="AN1246" s="69"/>
      <c r="AO1246" s="69"/>
      <c r="AP1246" s="80"/>
      <c r="AQ1246" s="80"/>
      <c r="AR1246" s="69"/>
      <c r="AS1246" s="69"/>
      <c r="AT1246" s="80"/>
      <c r="AU1246" s="80"/>
      <c r="AV1246" s="69"/>
      <c r="AW1246" s="69"/>
      <c r="AX1246" s="80"/>
      <c r="AY1246" s="80"/>
      <c r="AZ1246" s="69"/>
      <c r="BA1246" s="69"/>
      <c r="BB1246" s="80"/>
      <c r="BC1246" s="80"/>
      <c r="BD1246" s="69"/>
      <c r="BE1246" s="69"/>
      <c r="BF1246" s="80"/>
      <c r="BG1246" s="80"/>
      <c r="BH1246" s="69"/>
      <c r="BI1246" s="69"/>
      <c r="BJ1246" s="80"/>
      <c r="BK1246" s="80"/>
      <c r="BL1246" s="69"/>
      <c r="BM1246" s="69"/>
      <c r="BN1246" s="80"/>
      <c r="BO1246" s="80"/>
      <c r="BP1246" s="69"/>
      <c r="BQ1246" s="69"/>
      <c r="BR1246" s="80"/>
      <c r="BS1246" s="80"/>
      <c r="BT1246" s="69"/>
      <c r="BU1246" s="69"/>
      <c r="BV1246" s="80"/>
      <c r="BW1246" s="80"/>
      <c r="BX1246" s="69"/>
      <c r="BY1246" s="69"/>
      <c r="BZ1246" s="80"/>
      <c r="CA1246" s="80"/>
      <c r="CB1246" s="69"/>
      <c r="CC1246" s="69"/>
      <c r="CD1246" s="80"/>
      <c r="CE1246" s="80"/>
      <c r="CF1246" s="69"/>
      <c r="CG1246" s="69"/>
      <c r="CH1246" s="69"/>
      <c r="CI1246" s="69"/>
      <c r="CJ1246" s="69"/>
      <c r="CK1246" s="69"/>
      <c r="CL1246" s="68"/>
      <c r="CM1246" s="67"/>
      <c r="CN1246" s="67"/>
      <c r="CO1246" s="69"/>
      <c r="CP1246" s="68"/>
      <c r="CQ1246" s="67"/>
      <c r="CR1246" s="67"/>
      <c r="CS1246" s="69"/>
      <c r="CT1246" s="81"/>
      <c r="CU1246" s="69"/>
      <c r="CV1246" s="69"/>
      <c r="CW1246" s="69"/>
      <c r="CX1246" s="69"/>
      <c r="CY1246" s="69"/>
      <c r="CZ1246" s="69"/>
      <c r="DA1246" s="69"/>
    </row>
    <row r="1247" spans="2:105">
      <c r="B1247" s="67"/>
      <c r="C1247" s="67"/>
      <c r="D1247" s="67"/>
      <c r="E1247" s="69"/>
      <c r="F1247" s="68"/>
      <c r="G1247" s="67"/>
      <c r="H1247" s="69"/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80"/>
      <c r="T1247" s="80"/>
      <c r="U1247" s="80"/>
      <c r="V1247" s="80"/>
      <c r="W1247" s="80"/>
      <c r="X1247" s="80"/>
      <c r="Y1247" s="80"/>
      <c r="Z1247" s="80"/>
      <c r="AA1247" s="80"/>
      <c r="AB1247" s="80"/>
      <c r="AC1247" s="80"/>
      <c r="AD1247" s="80"/>
      <c r="AE1247" s="69"/>
      <c r="AF1247" s="69"/>
      <c r="AG1247" s="69"/>
      <c r="AH1247" s="80"/>
      <c r="AI1247" s="80"/>
      <c r="AJ1247" s="69"/>
      <c r="AK1247" s="69"/>
      <c r="AL1247" s="80"/>
      <c r="AM1247" s="80"/>
      <c r="AN1247" s="69"/>
      <c r="AO1247" s="69"/>
      <c r="AP1247" s="80"/>
      <c r="AQ1247" s="80"/>
      <c r="AR1247" s="69"/>
      <c r="AS1247" s="69"/>
      <c r="AT1247" s="80"/>
      <c r="AU1247" s="80"/>
      <c r="AV1247" s="69"/>
      <c r="AW1247" s="69"/>
      <c r="AX1247" s="80"/>
      <c r="AY1247" s="80"/>
      <c r="AZ1247" s="69"/>
      <c r="BA1247" s="69"/>
      <c r="BB1247" s="80"/>
      <c r="BC1247" s="80"/>
      <c r="BD1247" s="69"/>
      <c r="BE1247" s="69"/>
      <c r="BF1247" s="80"/>
      <c r="BG1247" s="80"/>
      <c r="BH1247" s="69"/>
      <c r="BI1247" s="69"/>
      <c r="BJ1247" s="80"/>
      <c r="BK1247" s="80"/>
      <c r="BL1247" s="69"/>
      <c r="BM1247" s="69"/>
      <c r="BN1247" s="80"/>
      <c r="BO1247" s="80"/>
      <c r="BP1247" s="69"/>
      <c r="BQ1247" s="69"/>
      <c r="BR1247" s="80"/>
      <c r="BS1247" s="80"/>
      <c r="BT1247" s="69"/>
      <c r="BU1247" s="69"/>
      <c r="BV1247" s="80"/>
      <c r="BW1247" s="80"/>
      <c r="BX1247" s="69"/>
      <c r="BY1247" s="69"/>
      <c r="BZ1247" s="80"/>
      <c r="CA1247" s="80"/>
      <c r="CB1247" s="69"/>
      <c r="CC1247" s="69"/>
      <c r="CD1247" s="80"/>
      <c r="CE1247" s="80"/>
      <c r="CF1247" s="69"/>
      <c r="CG1247" s="69"/>
      <c r="CH1247" s="69"/>
      <c r="CI1247" s="69"/>
      <c r="CJ1247" s="69"/>
      <c r="CK1247" s="69"/>
      <c r="CL1247" s="68"/>
      <c r="CM1247" s="67"/>
      <c r="CN1247" s="67"/>
      <c r="CO1247" s="69"/>
      <c r="CP1247" s="68"/>
      <c r="CQ1247" s="67"/>
      <c r="CR1247" s="67"/>
      <c r="CS1247" s="69"/>
      <c r="CT1247" s="81"/>
      <c r="CU1247" s="69"/>
      <c r="CV1247" s="69"/>
      <c r="CW1247" s="69"/>
      <c r="CX1247" s="69"/>
      <c r="CY1247" s="69"/>
      <c r="CZ1247" s="69"/>
      <c r="DA1247" s="69"/>
    </row>
    <row r="1248" spans="2:105">
      <c r="B1248" s="67"/>
      <c r="C1248" s="67"/>
      <c r="D1248" s="67"/>
      <c r="E1248" s="69"/>
      <c r="F1248" s="68"/>
      <c r="G1248" s="67"/>
      <c r="H1248" s="69"/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80"/>
      <c r="T1248" s="80"/>
      <c r="U1248" s="80"/>
      <c r="V1248" s="80"/>
      <c r="W1248" s="80"/>
      <c r="X1248" s="80"/>
      <c r="Y1248" s="80"/>
      <c r="Z1248" s="80"/>
      <c r="AA1248" s="80"/>
      <c r="AB1248" s="80"/>
      <c r="AC1248" s="80"/>
      <c r="AD1248" s="80"/>
      <c r="AE1248" s="69"/>
      <c r="AF1248" s="69"/>
      <c r="AG1248" s="69"/>
      <c r="AH1248" s="80"/>
      <c r="AI1248" s="80"/>
      <c r="AJ1248" s="69"/>
      <c r="AK1248" s="69"/>
      <c r="AL1248" s="80"/>
      <c r="AM1248" s="80"/>
      <c r="AN1248" s="69"/>
      <c r="AO1248" s="69"/>
      <c r="AP1248" s="80"/>
      <c r="AQ1248" s="80"/>
      <c r="AR1248" s="69"/>
      <c r="AS1248" s="69"/>
      <c r="AT1248" s="80"/>
      <c r="AU1248" s="80"/>
      <c r="AV1248" s="69"/>
      <c r="AW1248" s="69"/>
      <c r="AX1248" s="80"/>
      <c r="AY1248" s="80"/>
      <c r="AZ1248" s="69"/>
      <c r="BA1248" s="69"/>
      <c r="BB1248" s="80"/>
      <c r="BC1248" s="80"/>
      <c r="BD1248" s="69"/>
      <c r="BE1248" s="69"/>
      <c r="BF1248" s="80"/>
      <c r="BG1248" s="80"/>
      <c r="BH1248" s="69"/>
      <c r="BI1248" s="69"/>
      <c r="BJ1248" s="80"/>
      <c r="BK1248" s="80"/>
      <c r="BL1248" s="69"/>
      <c r="BM1248" s="69"/>
      <c r="BN1248" s="80"/>
      <c r="BO1248" s="80"/>
      <c r="BP1248" s="69"/>
      <c r="BQ1248" s="69"/>
      <c r="BR1248" s="80"/>
      <c r="BS1248" s="80"/>
      <c r="BT1248" s="69"/>
      <c r="BU1248" s="69"/>
      <c r="BV1248" s="80"/>
      <c r="BW1248" s="80"/>
      <c r="BX1248" s="69"/>
      <c r="BY1248" s="69"/>
      <c r="BZ1248" s="80"/>
      <c r="CA1248" s="80"/>
      <c r="CB1248" s="69"/>
      <c r="CC1248" s="69"/>
      <c r="CD1248" s="80"/>
      <c r="CE1248" s="80"/>
      <c r="CF1248" s="69"/>
      <c r="CG1248" s="69"/>
      <c r="CH1248" s="69"/>
      <c r="CI1248" s="69"/>
      <c r="CJ1248" s="69"/>
      <c r="CK1248" s="69"/>
      <c r="CL1248" s="68"/>
      <c r="CM1248" s="67"/>
      <c r="CN1248" s="67"/>
      <c r="CO1248" s="69"/>
      <c r="CP1248" s="68"/>
      <c r="CQ1248" s="67"/>
      <c r="CR1248" s="67"/>
      <c r="CS1248" s="69"/>
      <c r="CT1248" s="81"/>
      <c r="CU1248" s="69"/>
      <c r="CV1248" s="69"/>
      <c r="CW1248" s="69"/>
      <c r="CX1248" s="69"/>
      <c r="CY1248" s="69"/>
      <c r="CZ1248" s="69"/>
      <c r="DA1248" s="69"/>
    </row>
    <row r="1249" spans="2:105">
      <c r="B1249" s="67"/>
      <c r="C1249" s="67"/>
      <c r="D1249" s="67"/>
      <c r="E1249" s="69"/>
      <c r="F1249" s="68"/>
      <c r="G1249" s="67"/>
      <c r="H1249" s="69"/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80"/>
      <c r="T1249" s="80"/>
      <c r="U1249" s="80"/>
      <c r="V1249" s="80"/>
      <c r="W1249" s="80"/>
      <c r="X1249" s="80"/>
      <c r="Y1249" s="80"/>
      <c r="Z1249" s="80"/>
      <c r="AA1249" s="80"/>
      <c r="AB1249" s="80"/>
      <c r="AC1249" s="80"/>
      <c r="AD1249" s="80"/>
      <c r="AE1249" s="69"/>
      <c r="AF1249" s="69"/>
      <c r="AG1249" s="69"/>
      <c r="AH1249" s="80"/>
      <c r="AI1249" s="80"/>
      <c r="AJ1249" s="69"/>
      <c r="AK1249" s="69"/>
      <c r="AL1249" s="80"/>
      <c r="AM1249" s="80"/>
      <c r="AN1249" s="69"/>
      <c r="AO1249" s="69"/>
      <c r="AP1249" s="80"/>
      <c r="AQ1249" s="80"/>
      <c r="AR1249" s="69"/>
      <c r="AS1249" s="69"/>
      <c r="AT1249" s="80"/>
      <c r="AU1249" s="80"/>
      <c r="AV1249" s="69"/>
      <c r="AW1249" s="69"/>
      <c r="AX1249" s="80"/>
      <c r="AY1249" s="80"/>
      <c r="AZ1249" s="69"/>
      <c r="BA1249" s="69"/>
      <c r="BB1249" s="80"/>
      <c r="BC1249" s="80"/>
      <c r="BD1249" s="69"/>
      <c r="BE1249" s="69"/>
      <c r="BF1249" s="80"/>
      <c r="BG1249" s="80"/>
      <c r="BH1249" s="69"/>
      <c r="BI1249" s="69"/>
      <c r="BJ1249" s="80"/>
      <c r="BK1249" s="80"/>
      <c r="BL1249" s="69"/>
      <c r="BM1249" s="69"/>
      <c r="BN1249" s="80"/>
      <c r="BO1249" s="80"/>
      <c r="BP1249" s="69"/>
      <c r="BQ1249" s="69"/>
      <c r="BR1249" s="80"/>
      <c r="BS1249" s="80"/>
      <c r="BT1249" s="69"/>
      <c r="BU1249" s="69"/>
      <c r="BV1249" s="80"/>
      <c r="BW1249" s="80"/>
      <c r="BX1249" s="69"/>
      <c r="BY1249" s="69"/>
      <c r="BZ1249" s="80"/>
      <c r="CA1249" s="80"/>
      <c r="CB1249" s="69"/>
      <c r="CC1249" s="69"/>
      <c r="CD1249" s="80"/>
      <c r="CE1249" s="80"/>
      <c r="CF1249" s="69"/>
      <c r="CG1249" s="69"/>
      <c r="CH1249" s="69"/>
      <c r="CI1249" s="69"/>
      <c r="CJ1249" s="69"/>
      <c r="CK1249" s="69"/>
      <c r="CL1249" s="68"/>
      <c r="CM1249" s="67"/>
      <c r="CN1249" s="67"/>
      <c r="CO1249" s="69"/>
      <c r="CP1249" s="68"/>
      <c r="CQ1249" s="67"/>
      <c r="CR1249" s="67"/>
      <c r="CS1249" s="69"/>
      <c r="CT1249" s="81"/>
      <c r="CU1249" s="69"/>
      <c r="CV1249" s="69"/>
      <c r="CW1249" s="69"/>
      <c r="CX1249" s="69"/>
      <c r="CY1249" s="69"/>
      <c r="CZ1249" s="69"/>
      <c r="DA1249" s="69"/>
    </row>
    <row r="1250" spans="2:105">
      <c r="B1250" s="67"/>
      <c r="C1250" s="67"/>
      <c r="D1250" s="67"/>
      <c r="E1250" s="69"/>
      <c r="F1250" s="68"/>
      <c r="G1250" s="67"/>
      <c r="H1250" s="69"/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80"/>
      <c r="T1250" s="80"/>
      <c r="U1250" s="80"/>
      <c r="V1250" s="80"/>
      <c r="W1250" s="80"/>
      <c r="X1250" s="80"/>
      <c r="Y1250" s="80"/>
      <c r="Z1250" s="80"/>
      <c r="AA1250" s="80"/>
      <c r="AB1250" s="80"/>
      <c r="AC1250" s="80"/>
      <c r="AD1250" s="80"/>
      <c r="AE1250" s="69"/>
      <c r="AF1250" s="69"/>
      <c r="AG1250" s="69"/>
      <c r="AH1250" s="80"/>
      <c r="AI1250" s="80"/>
      <c r="AJ1250" s="69"/>
      <c r="AK1250" s="69"/>
      <c r="AL1250" s="80"/>
      <c r="AM1250" s="80"/>
      <c r="AN1250" s="69"/>
      <c r="AO1250" s="69"/>
      <c r="AP1250" s="80"/>
      <c r="AQ1250" s="80"/>
      <c r="AR1250" s="69"/>
      <c r="AS1250" s="69"/>
      <c r="AT1250" s="80"/>
      <c r="AU1250" s="80"/>
      <c r="AV1250" s="69"/>
      <c r="AW1250" s="69"/>
      <c r="AX1250" s="80"/>
      <c r="AY1250" s="80"/>
      <c r="AZ1250" s="69"/>
      <c r="BA1250" s="69"/>
      <c r="BB1250" s="80"/>
      <c r="BC1250" s="80"/>
      <c r="BD1250" s="69"/>
      <c r="BE1250" s="69"/>
      <c r="BF1250" s="80"/>
      <c r="BG1250" s="80"/>
      <c r="BH1250" s="69"/>
      <c r="BI1250" s="69"/>
      <c r="BJ1250" s="80"/>
      <c r="BK1250" s="80"/>
      <c r="BL1250" s="69"/>
      <c r="BM1250" s="69"/>
      <c r="BN1250" s="80"/>
      <c r="BO1250" s="80"/>
      <c r="BP1250" s="69"/>
      <c r="BQ1250" s="69"/>
      <c r="BR1250" s="80"/>
      <c r="BS1250" s="80"/>
      <c r="BT1250" s="69"/>
      <c r="BU1250" s="69"/>
      <c r="BV1250" s="80"/>
      <c r="BW1250" s="80"/>
      <c r="BX1250" s="69"/>
      <c r="BY1250" s="69"/>
      <c r="BZ1250" s="80"/>
      <c r="CA1250" s="80"/>
      <c r="CB1250" s="69"/>
      <c r="CC1250" s="69"/>
      <c r="CD1250" s="80"/>
      <c r="CE1250" s="80"/>
      <c r="CF1250" s="69"/>
      <c r="CG1250" s="69"/>
      <c r="CH1250" s="69"/>
      <c r="CI1250" s="69"/>
      <c r="CJ1250" s="69"/>
      <c r="CK1250" s="69"/>
      <c r="CL1250" s="68"/>
      <c r="CM1250" s="67"/>
      <c r="CN1250" s="67"/>
      <c r="CO1250" s="69"/>
      <c r="CP1250" s="68"/>
      <c r="CQ1250" s="67"/>
      <c r="CR1250" s="67"/>
      <c r="CS1250" s="69"/>
      <c r="CT1250" s="81"/>
      <c r="CU1250" s="69"/>
      <c r="CV1250" s="69"/>
      <c r="CW1250" s="69"/>
      <c r="CX1250" s="69"/>
      <c r="CY1250" s="69"/>
      <c r="CZ1250" s="69"/>
      <c r="DA1250" s="69"/>
    </row>
    <row r="1251" spans="2:105">
      <c r="B1251" s="67"/>
      <c r="C1251" s="67"/>
      <c r="D1251" s="67"/>
      <c r="E1251" s="69"/>
      <c r="F1251" s="68"/>
      <c r="G1251" s="67"/>
      <c r="H1251" s="69"/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80"/>
      <c r="T1251" s="80"/>
      <c r="U1251" s="80"/>
      <c r="V1251" s="80"/>
      <c r="W1251" s="80"/>
      <c r="X1251" s="80"/>
      <c r="Y1251" s="80"/>
      <c r="Z1251" s="80"/>
      <c r="AA1251" s="80"/>
      <c r="AB1251" s="80"/>
      <c r="AC1251" s="80"/>
      <c r="AD1251" s="80"/>
      <c r="AE1251" s="69"/>
      <c r="AF1251" s="69"/>
      <c r="AG1251" s="69"/>
      <c r="AH1251" s="80"/>
      <c r="AI1251" s="80"/>
      <c r="AJ1251" s="69"/>
      <c r="AK1251" s="69"/>
      <c r="AL1251" s="80"/>
      <c r="AM1251" s="80"/>
      <c r="AN1251" s="69"/>
      <c r="AO1251" s="69"/>
      <c r="AP1251" s="80"/>
      <c r="AQ1251" s="80"/>
      <c r="AR1251" s="69"/>
      <c r="AS1251" s="69"/>
      <c r="AT1251" s="80"/>
      <c r="AU1251" s="80"/>
      <c r="AV1251" s="69"/>
      <c r="AW1251" s="69"/>
      <c r="AX1251" s="80"/>
      <c r="AY1251" s="80"/>
      <c r="AZ1251" s="69"/>
      <c r="BA1251" s="69"/>
      <c r="BB1251" s="80"/>
      <c r="BC1251" s="80"/>
      <c r="BD1251" s="69"/>
      <c r="BE1251" s="69"/>
      <c r="BF1251" s="80"/>
      <c r="BG1251" s="80"/>
      <c r="BH1251" s="69"/>
      <c r="BI1251" s="69"/>
      <c r="BJ1251" s="80"/>
      <c r="BK1251" s="80"/>
      <c r="BL1251" s="69"/>
      <c r="BM1251" s="69"/>
      <c r="BN1251" s="80"/>
      <c r="BO1251" s="80"/>
      <c r="BP1251" s="69"/>
      <c r="BQ1251" s="69"/>
      <c r="BR1251" s="80"/>
      <c r="BS1251" s="80"/>
      <c r="BT1251" s="69"/>
      <c r="BU1251" s="69"/>
      <c r="BV1251" s="80"/>
      <c r="BW1251" s="80"/>
      <c r="BX1251" s="69"/>
      <c r="BY1251" s="69"/>
      <c r="BZ1251" s="80"/>
      <c r="CA1251" s="80"/>
      <c r="CB1251" s="69"/>
      <c r="CC1251" s="69"/>
      <c r="CD1251" s="80"/>
      <c r="CE1251" s="80"/>
      <c r="CF1251" s="69"/>
      <c r="CG1251" s="69"/>
      <c r="CH1251" s="69"/>
      <c r="CI1251" s="69"/>
      <c r="CJ1251" s="69"/>
      <c r="CK1251" s="69"/>
      <c r="CL1251" s="68"/>
      <c r="CM1251" s="67"/>
      <c r="CN1251" s="67"/>
      <c r="CO1251" s="69"/>
      <c r="CP1251" s="68"/>
      <c r="CQ1251" s="67"/>
      <c r="CR1251" s="67"/>
      <c r="CS1251" s="69"/>
      <c r="CT1251" s="81"/>
      <c r="CU1251" s="69"/>
      <c r="CV1251" s="69"/>
      <c r="CW1251" s="69"/>
      <c r="CX1251" s="69"/>
      <c r="CY1251" s="69"/>
      <c r="CZ1251" s="69"/>
      <c r="DA1251" s="69"/>
    </row>
    <row r="1252" spans="2:105">
      <c r="B1252" s="67"/>
      <c r="C1252" s="67"/>
      <c r="D1252" s="67"/>
      <c r="E1252" s="69"/>
      <c r="F1252" s="68"/>
      <c r="G1252" s="67"/>
      <c r="H1252" s="69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80"/>
      <c r="T1252" s="80"/>
      <c r="U1252" s="80"/>
      <c r="V1252" s="80"/>
      <c r="W1252" s="80"/>
      <c r="X1252" s="80"/>
      <c r="Y1252" s="80"/>
      <c r="Z1252" s="80"/>
      <c r="AA1252" s="80"/>
      <c r="AB1252" s="80"/>
      <c r="AC1252" s="80"/>
      <c r="AD1252" s="80"/>
      <c r="AE1252" s="69"/>
      <c r="AF1252" s="69"/>
      <c r="AG1252" s="69"/>
      <c r="AH1252" s="80"/>
      <c r="AI1252" s="80"/>
      <c r="AJ1252" s="69"/>
      <c r="AK1252" s="69"/>
      <c r="AL1252" s="80"/>
      <c r="AM1252" s="80"/>
      <c r="AN1252" s="69"/>
      <c r="AO1252" s="69"/>
      <c r="AP1252" s="80"/>
      <c r="AQ1252" s="80"/>
      <c r="AR1252" s="69"/>
      <c r="AS1252" s="69"/>
      <c r="AT1252" s="80"/>
      <c r="AU1252" s="80"/>
      <c r="AV1252" s="69"/>
      <c r="AW1252" s="69"/>
      <c r="AX1252" s="80"/>
      <c r="AY1252" s="80"/>
      <c r="AZ1252" s="69"/>
      <c r="BA1252" s="69"/>
      <c r="BB1252" s="80"/>
      <c r="BC1252" s="80"/>
      <c r="BD1252" s="69"/>
      <c r="BE1252" s="69"/>
      <c r="BF1252" s="80"/>
      <c r="BG1252" s="80"/>
      <c r="BH1252" s="69"/>
      <c r="BI1252" s="69"/>
      <c r="BJ1252" s="80"/>
      <c r="BK1252" s="80"/>
      <c r="BL1252" s="69"/>
      <c r="BM1252" s="69"/>
      <c r="BN1252" s="80"/>
      <c r="BO1252" s="80"/>
      <c r="BP1252" s="69"/>
      <c r="BQ1252" s="69"/>
      <c r="BR1252" s="80"/>
      <c r="BS1252" s="80"/>
      <c r="BT1252" s="69"/>
      <c r="BU1252" s="69"/>
      <c r="BV1252" s="80"/>
      <c r="BW1252" s="80"/>
      <c r="BX1252" s="69"/>
      <c r="BY1252" s="69"/>
      <c r="BZ1252" s="80"/>
      <c r="CA1252" s="80"/>
      <c r="CB1252" s="69"/>
      <c r="CC1252" s="69"/>
      <c r="CD1252" s="80"/>
      <c r="CE1252" s="80"/>
      <c r="CF1252" s="69"/>
      <c r="CG1252" s="69"/>
      <c r="CH1252" s="69"/>
      <c r="CI1252" s="69"/>
      <c r="CJ1252" s="69"/>
      <c r="CK1252" s="69"/>
      <c r="CL1252" s="68"/>
      <c r="CM1252" s="67"/>
      <c r="CN1252" s="67"/>
      <c r="CO1252" s="69"/>
      <c r="CP1252" s="68"/>
      <c r="CQ1252" s="67"/>
      <c r="CR1252" s="67"/>
      <c r="CS1252" s="69"/>
      <c r="CT1252" s="81"/>
      <c r="CU1252" s="69"/>
      <c r="CV1252" s="69"/>
      <c r="CW1252" s="69"/>
      <c r="CX1252" s="69"/>
      <c r="CY1252" s="69"/>
      <c r="CZ1252" s="69"/>
      <c r="DA1252" s="69"/>
    </row>
    <row r="1253" spans="2:105">
      <c r="B1253" s="67"/>
      <c r="C1253" s="67"/>
      <c r="D1253" s="67"/>
      <c r="E1253" s="69"/>
      <c r="F1253" s="68"/>
      <c r="G1253" s="67"/>
      <c r="H1253" s="69"/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80"/>
      <c r="T1253" s="80"/>
      <c r="U1253" s="80"/>
      <c r="V1253" s="80"/>
      <c r="W1253" s="80"/>
      <c r="X1253" s="80"/>
      <c r="Y1253" s="80"/>
      <c r="Z1253" s="80"/>
      <c r="AA1253" s="80"/>
      <c r="AB1253" s="80"/>
      <c r="AC1253" s="80"/>
      <c r="AD1253" s="80"/>
      <c r="AE1253" s="69"/>
      <c r="AF1253" s="69"/>
      <c r="AG1253" s="69"/>
      <c r="AH1253" s="80"/>
      <c r="AI1253" s="80"/>
      <c r="AJ1253" s="69"/>
      <c r="AK1253" s="69"/>
      <c r="AL1253" s="80"/>
      <c r="AM1253" s="80"/>
      <c r="AN1253" s="69"/>
      <c r="AO1253" s="69"/>
      <c r="AP1253" s="80"/>
      <c r="AQ1253" s="80"/>
      <c r="AR1253" s="69"/>
      <c r="AS1253" s="69"/>
      <c r="AT1253" s="80"/>
      <c r="AU1253" s="80"/>
      <c r="AV1253" s="69"/>
      <c r="AW1253" s="69"/>
      <c r="AX1253" s="80"/>
      <c r="AY1253" s="80"/>
      <c r="AZ1253" s="69"/>
      <c r="BA1253" s="69"/>
      <c r="BB1253" s="80"/>
      <c r="BC1253" s="80"/>
      <c r="BD1253" s="69"/>
      <c r="BE1253" s="69"/>
      <c r="BF1253" s="80"/>
      <c r="BG1253" s="80"/>
      <c r="BH1253" s="69"/>
      <c r="BI1253" s="69"/>
      <c r="BJ1253" s="80"/>
      <c r="BK1253" s="80"/>
      <c r="BL1253" s="69"/>
      <c r="BM1253" s="69"/>
      <c r="BN1253" s="80"/>
      <c r="BO1253" s="80"/>
      <c r="BP1253" s="69"/>
      <c r="BQ1253" s="69"/>
      <c r="BR1253" s="80"/>
      <c r="BS1253" s="80"/>
      <c r="BT1253" s="69"/>
      <c r="BU1253" s="69"/>
      <c r="BV1253" s="80"/>
      <c r="BW1253" s="80"/>
      <c r="BX1253" s="69"/>
      <c r="BY1253" s="69"/>
      <c r="BZ1253" s="80"/>
      <c r="CA1253" s="80"/>
      <c r="CB1253" s="69"/>
      <c r="CC1253" s="69"/>
      <c r="CD1253" s="80"/>
      <c r="CE1253" s="80"/>
      <c r="CF1253" s="69"/>
      <c r="CG1253" s="69"/>
      <c r="CH1253" s="69"/>
      <c r="CI1253" s="69"/>
      <c r="CJ1253" s="69"/>
      <c r="CK1253" s="69"/>
      <c r="CL1253" s="68"/>
      <c r="CM1253" s="67"/>
      <c r="CN1253" s="67"/>
      <c r="CO1253" s="69"/>
      <c r="CP1253" s="68"/>
      <c r="CQ1253" s="67"/>
      <c r="CR1253" s="67"/>
      <c r="CS1253" s="69"/>
      <c r="CT1253" s="81"/>
      <c r="CU1253" s="69"/>
      <c r="CV1253" s="69"/>
      <c r="CW1253" s="69"/>
      <c r="CX1253" s="69"/>
      <c r="CY1253" s="69"/>
      <c r="CZ1253" s="69"/>
      <c r="DA1253" s="69"/>
    </row>
    <row r="1254" spans="2:105">
      <c r="B1254" s="67"/>
      <c r="C1254" s="67"/>
      <c r="D1254" s="67"/>
      <c r="E1254" s="69"/>
      <c r="F1254" s="68"/>
      <c r="G1254" s="67"/>
      <c r="H1254" s="69"/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80"/>
      <c r="T1254" s="80"/>
      <c r="U1254" s="80"/>
      <c r="V1254" s="80"/>
      <c r="W1254" s="80"/>
      <c r="X1254" s="80"/>
      <c r="Y1254" s="80"/>
      <c r="Z1254" s="80"/>
      <c r="AA1254" s="80"/>
      <c r="AB1254" s="80"/>
      <c r="AC1254" s="80"/>
      <c r="AD1254" s="80"/>
      <c r="AE1254" s="69"/>
      <c r="AF1254" s="69"/>
      <c r="AG1254" s="69"/>
      <c r="AH1254" s="80"/>
      <c r="AI1254" s="80"/>
      <c r="AJ1254" s="69"/>
      <c r="AK1254" s="69"/>
      <c r="AL1254" s="80"/>
      <c r="AM1254" s="80"/>
      <c r="AN1254" s="69"/>
      <c r="AO1254" s="69"/>
      <c r="AP1254" s="80"/>
      <c r="AQ1254" s="80"/>
      <c r="AR1254" s="69"/>
      <c r="AS1254" s="69"/>
      <c r="AT1254" s="80"/>
      <c r="AU1254" s="80"/>
      <c r="AV1254" s="69"/>
      <c r="AW1254" s="69"/>
      <c r="AX1254" s="80"/>
      <c r="AY1254" s="80"/>
      <c r="AZ1254" s="69"/>
      <c r="BA1254" s="69"/>
      <c r="BB1254" s="80"/>
      <c r="BC1254" s="80"/>
      <c r="BD1254" s="69"/>
      <c r="BE1254" s="69"/>
      <c r="BF1254" s="80"/>
      <c r="BG1254" s="80"/>
      <c r="BH1254" s="69"/>
      <c r="BI1254" s="69"/>
      <c r="BJ1254" s="80"/>
      <c r="BK1254" s="80"/>
      <c r="BL1254" s="69"/>
      <c r="BM1254" s="69"/>
      <c r="BN1254" s="80"/>
      <c r="BO1254" s="80"/>
      <c r="BP1254" s="69"/>
      <c r="BQ1254" s="69"/>
      <c r="BR1254" s="80"/>
      <c r="BS1254" s="80"/>
      <c r="BT1254" s="69"/>
      <c r="BU1254" s="69"/>
      <c r="BV1254" s="80"/>
      <c r="BW1254" s="80"/>
      <c r="BX1254" s="69"/>
      <c r="BY1254" s="69"/>
      <c r="BZ1254" s="80"/>
      <c r="CA1254" s="80"/>
      <c r="CB1254" s="69"/>
      <c r="CC1254" s="69"/>
      <c r="CD1254" s="80"/>
      <c r="CE1254" s="80"/>
      <c r="CF1254" s="69"/>
      <c r="CG1254" s="69"/>
      <c r="CH1254" s="69"/>
      <c r="CI1254" s="69"/>
      <c r="CJ1254" s="69"/>
      <c r="CK1254" s="69"/>
      <c r="CL1254" s="68"/>
      <c r="CM1254" s="67"/>
      <c r="CN1254" s="67"/>
      <c r="CO1254" s="69"/>
      <c r="CP1254" s="68"/>
      <c r="CQ1254" s="67"/>
      <c r="CR1254" s="67"/>
      <c r="CS1254" s="69"/>
      <c r="CT1254" s="81"/>
      <c r="CU1254" s="69"/>
      <c r="CV1254" s="69"/>
      <c r="CW1254" s="69"/>
      <c r="CX1254" s="69"/>
      <c r="CY1254" s="69"/>
      <c r="CZ1254" s="69"/>
      <c r="DA1254" s="69"/>
    </row>
    <row r="1255" spans="2:105">
      <c r="B1255" s="67"/>
      <c r="C1255" s="67"/>
      <c r="D1255" s="67"/>
      <c r="E1255" s="69"/>
      <c r="F1255" s="68"/>
      <c r="G1255" s="67"/>
      <c r="H1255" s="69"/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80"/>
      <c r="T1255" s="80"/>
      <c r="U1255" s="80"/>
      <c r="V1255" s="80"/>
      <c r="W1255" s="80"/>
      <c r="X1255" s="80"/>
      <c r="Y1255" s="80"/>
      <c r="Z1255" s="80"/>
      <c r="AA1255" s="80"/>
      <c r="AB1255" s="80"/>
      <c r="AC1255" s="80"/>
      <c r="AD1255" s="80"/>
      <c r="AE1255" s="69"/>
      <c r="AF1255" s="69"/>
      <c r="AG1255" s="69"/>
      <c r="AH1255" s="80"/>
      <c r="AI1255" s="80"/>
      <c r="AJ1255" s="69"/>
      <c r="AK1255" s="69"/>
      <c r="AL1255" s="80"/>
      <c r="AM1255" s="80"/>
      <c r="AN1255" s="69"/>
      <c r="AO1255" s="69"/>
      <c r="AP1255" s="80"/>
      <c r="AQ1255" s="80"/>
      <c r="AR1255" s="69"/>
      <c r="AS1255" s="69"/>
      <c r="AT1255" s="80"/>
      <c r="AU1255" s="80"/>
      <c r="AV1255" s="69"/>
      <c r="AW1255" s="69"/>
      <c r="AX1255" s="80"/>
      <c r="AY1255" s="80"/>
      <c r="AZ1255" s="69"/>
      <c r="BA1255" s="69"/>
      <c r="BB1255" s="80"/>
      <c r="BC1255" s="80"/>
      <c r="BD1255" s="69"/>
      <c r="BE1255" s="69"/>
      <c r="BF1255" s="80"/>
      <c r="BG1255" s="80"/>
      <c r="BH1255" s="69"/>
      <c r="BI1255" s="69"/>
      <c r="BJ1255" s="80"/>
      <c r="BK1255" s="80"/>
      <c r="BL1255" s="69"/>
      <c r="BM1255" s="69"/>
      <c r="BN1255" s="80"/>
      <c r="BO1255" s="80"/>
      <c r="BP1255" s="69"/>
      <c r="BQ1255" s="69"/>
      <c r="BR1255" s="80"/>
      <c r="BS1255" s="80"/>
      <c r="BT1255" s="69"/>
      <c r="BU1255" s="69"/>
      <c r="BV1255" s="80"/>
      <c r="BW1255" s="80"/>
      <c r="BX1255" s="69"/>
      <c r="BY1255" s="69"/>
      <c r="BZ1255" s="80"/>
      <c r="CA1255" s="80"/>
      <c r="CB1255" s="69"/>
      <c r="CC1255" s="69"/>
      <c r="CD1255" s="80"/>
      <c r="CE1255" s="80"/>
      <c r="CF1255" s="69"/>
      <c r="CG1255" s="69"/>
      <c r="CH1255" s="69"/>
      <c r="CI1255" s="69"/>
      <c r="CJ1255" s="69"/>
      <c r="CK1255" s="69"/>
      <c r="CL1255" s="68"/>
      <c r="CM1255" s="67"/>
      <c r="CN1255" s="67"/>
      <c r="CO1255" s="69"/>
      <c r="CP1255" s="68"/>
      <c r="CQ1255" s="67"/>
      <c r="CR1255" s="67"/>
      <c r="CS1255" s="69"/>
      <c r="CT1255" s="81"/>
      <c r="CU1255" s="69"/>
      <c r="CV1255" s="69"/>
      <c r="CW1255" s="69"/>
      <c r="CX1255" s="69"/>
      <c r="CY1255" s="69"/>
      <c r="CZ1255" s="69"/>
      <c r="DA1255" s="69"/>
    </row>
    <row r="1256" spans="2:105">
      <c r="B1256" s="67"/>
      <c r="C1256" s="67"/>
      <c r="D1256" s="67"/>
      <c r="E1256" s="69"/>
      <c r="F1256" s="68"/>
      <c r="G1256" s="67"/>
      <c r="H1256" s="69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80"/>
      <c r="T1256" s="80"/>
      <c r="U1256" s="80"/>
      <c r="V1256" s="80"/>
      <c r="W1256" s="80"/>
      <c r="X1256" s="80"/>
      <c r="Y1256" s="80"/>
      <c r="Z1256" s="80"/>
      <c r="AA1256" s="80"/>
      <c r="AB1256" s="80"/>
      <c r="AC1256" s="80"/>
      <c r="AD1256" s="80"/>
      <c r="AE1256" s="69"/>
      <c r="AF1256" s="69"/>
      <c r="AG1256" s="69"/>
      <c r="AH1256" s="80"/>
      <c r="AI1256" s="80"/>
      <c r="AJ1256" s="69"/>
      <c r="AK1256" s="69"/>
      <c r="AL1256" s="80"/>
      <c r="AM1256" s="80"/>
      <c r="AN1256" s="69"/>
      <c r="AO1256" s="69"/>
      <c r="AP1256" s="80"/>
      <c r="AQ1256" s="80"/>
      <c r="AR1256" s="69"/>
      <c r="AS1256" s="69"/>
      <c r="AT1256" s="80"/>
      <c r="AU1256" s="80"/>
      <c r="AV1256" s="69"/>
      <c r="AW1256" s="69"/>
      <c r="AX1256" s="80"/>
      <c r="AY1256" s="80"/>
      <c r="AZ1256" s="69"/>
      <c r="BA1256" s="69"/>
      <c r="BB1256" s="80"/>
      <c r="BC1256" s="80"/>
      <c r="BD1256" s="69"/>
      <c r="BE1256" s="69"/>
      <c r="BF1256" s="80"/>
      <c r="BG1256" s="80"/>
      <c r="BH1256" s="69"/>
      <c r="BI1256" s="69"/>
      <c r="BJ1256" s="80"/>
      <c r="BK1256" s="80"/>
      <c r="BL1256" s="69"/>
      <c r="BM1256" s="69"/>
      <c r="BN1256" s="80"/>
      <c r="BO1256" s="80"/>
      <c r="BP1256" s="69"/>
      <c r="BQ1256" s="69"/>
      <c r="BR1256" s="80"/>
      <c r="BS1256" s="80"/>
      <c r="BT1256" s="69"/>
      <c r="BU1256" s="69"/>
      <c r="BV1256" s="80"/>
      <c r="BW1256" s="80"/>
      <c r="BX1256" s="69"/>
      <c r="BY1256" s="69"/>
      <c r="BZ1256" s="80"/>
      <c r="CA1256" s="80"/>
      <c r="CB1256" s="69"/>
      <c r="CC1256" s="69"/>
      <c r="CD1256" s="80"/>
      <c r="CE1256" s="80"/>
      <c r="CF1256" s="69"/>
      <c r="CG1256" s="69"/>
      <c r="CH1256" s="69"/>
      <c r="CI1256" s="69"/>
      <c r="CJ1256" s="69"/>
      <c r="CK1256" s="69"/>
      <c r="CL1256" s="68"/>
      <c r="CM1256" s="67"/>
      <c r="CN1256" s="67"/>
      <c r="CO1256" s="69"/>
      <c r="CP1256" s="68"/>
      <c r="CQ1256" s="67"/>
      <c r="CR1256" s="67"/>
      <c r="CS1256" s="69"/>
      <c r="CT1256" s="81"/>
      <c r="CU1256" s="69"/>
      <c r="CV1256" s="69"/>
      <c r="CW1256" s="69"/>
      <c r="CX1256" s="69"/>
      <c r="CY1256" s="69"/>
      <c r="CZ1256" s="69"/>
      <c r="DA1256" s="69"/>
    </row>
    <row r="1257" spans="2:105">
      <c r="B1257" s="67"/>
      <c r="C1257" s="67"/>
      <c r="D1257" s="67"/>
      <c r="E1257" s="69"/>
      <c r="F1257" s="68"/>
      <c r="G1257" s="67"/>
      <c r="H1257" s="69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80"/>
      <c r="T1257" s="80"/>
      <c r="U1257" s="80"/>
      <c r="V1257" s="80"/>
      <c r="W1257" s="80"/>
      <c r="X1257" s="80"/>
      <c r="Y1257" s="80"/>
      <c r="Z1257" s="80"/>
      <c r="AA1257" s="80"/>
      <c r="AB1257" s="80"/>
      <c r="AC1257" s="80"/>
      <c r="AD1257" s="80"/>
      <c r="AE1257" s="69"/>
      <c r="AF1257" s="69"/>
      <c r="AG1257" s="69"/>
      <c r="AH1257" s="80"/>
      <c r="AI1257" s="80"/>
      <c r="AJ1257" s="69"/>
      <c r="AK1257" s="69"/>
      <c r="AL1257" s="80"/>
      <c r="AM1257" s="80"/>
      <c r="AN1257" s="69"/>
      <c r="AO1257" s="69"/>
      <c r="AP1257" s="80"/>
      <c r="AQ1257" s="80"/>
      <c r="AR1257" s="69"/>
      <c r="AS1257" s="69"/>
      <c r="AT1257" s="80"/>
      <c r="AU1257" s="80"/>
      <c r="AV1257" s="69"/>
      <c r="AW1257" s="69"/>
      <c r="AX1257" s="80"/>
      <c r="AY1257" s="80"/>
      <c r="AZ1257" s="69"/>
      <c r="BA1257" s="69"/>
      <c r="BB1257" s="80"/>
      <c r="BC1257" s="80"/>
      <c r="BD1257" s="69"/>
      <c r="BE1257" s="69"/>
      <c r="BF1257" s="80"/>
      <c r="BG1257" s="80"/>
      <c r="BH1257" s="69"/>
      <c r="BI1257" s="69"/>
      <c r="BJ1257" s="80"/>
      <c r="BK1257" s="80"/>
      <c r="BL1257" s="69"/>
      <c r="BM1257" s="69"/>
      <c r="BN1257" s="80"/>
      <c r="BO1257" s="80"/>
      <c r="BP1257" s="69"/>
      <c r="BQ1257" s="69"/>
      <c r="BR1257" s="80"/>
      <c r="BS1257" s="80"/>
      <c r="BT1257" s="69"/>
      <c r="BU1257" s="69"/>
      <c r="BV1257" s="80"/>
      <c r="BW1257" s="80"/>
      <c r="BX1257" s="69"/>
      <c r="BY1257" s="69"/>
      <c r="BZ1257" s="80"/>
      <c r="CA1257" s="80"/>
      <c r="CB1257" s="69"/>
      <c r="CC1257" s="69"/>
      <c r="CD1257" s="80"/>
      <c r="CE1257" s="80"/>
      <c r="CF1257" s="69"/>
      <c r="CG1257" s="69"/>
      <c r="CH1257" s="69"/>
      <c r="CI1257" s="69"/>
      <c r="CJ1257" s="69"/>
      <c r="CK1257" s="69"/>
      <c r="CL1257" s="68"/>
      <c r="CM1257" s="67"/>
      <c r="CN1257" s="67"/>
      <c r="CO1257" s="69"/>
      <c r="CP1257" s="68"/>
      <c r="CQ1257" s="67"/>
      <c r="CR1257" s="67"/>
      <c r="CS1257" s="69"/>
      <c r="CT1257" s="81"/>
      <c r="CU1257" s="69"/>
      <c r="CV1257" s="69"/>
      <c r="CW1257" s="69"/>
      <c r="CX1257" s="69"/>
      <c r="CY1257" s="69"/>
      <c r="CZ1257" s="69"/>
      <c r="DA1257" s="69"/>
    </row>
    <row r="1258" spans="2:105">
      <c r="B1258" s="67"/>
      <c r="C1258" s="67"/>
      <c r="D1258" s="67"/>
      <c r="E1258" s="69"/>
      <c r="F1258" s="68"/>
      <c r="G1258" s="67"/>
      <c r="H1258" s="69"/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80"/>
      <c r="T1258" s="80"/>
      <c r="U1258" s="80"/>
      <c r="V1258" s="80"/>
      <c r="W1258" s="80"/>
      <c r="X1258" s="80"/>
      <c r="Y1258" s="80"/>
      <c r="Z1258" s="80"/>
      <c r="AA1258" s="80"/>
      <c r="AB1258" s="80"/>
      <c r="AC1258" s="80"/>
      <c r="AD1258" s="80"/>
      <c r="AE1258" s="69"/>
      <c r="AF1258" s="69"/>
      <c r="AG1258" s="69"/>
      <c r="AH1258" s="80"/>
      <c r="AI1258" s="80"/>
      <c r="AJ1258" s="69"/>
      <c r="AK1258" s="69"/>
      <c r="AL1258" s="80"/>
      <c r="AM1258" s="80"/>
      <c r="AN1258" s="69"/>
      <c r="AO1258" s="69"/>
      <c r="AP1258" s="80"/>
      <c r="AQ1258" s="80"/>
      <c r="AR1258" s="69"/>
      <c r="AS1258" s="69"/>
      <c r="AT1258" s="80"/>
      <c r="AU1258" s="80"/>
      <c r="AV1258" s="69"/>
      <c r="AW1258" s="69"/>
      <c r="AX1258" s="80"/>
      <c r="AY1258" s="80"/>
      <c r="AZ1258" s="69"/>
      <c r="BA1258" s="69"/>
      <c r="BB1258" s="80"/>
      <c r="BC1258" s="80"/>
      <c r="BD1258" s="69"/>
      <c r="BE1258" s="69"/>
      <c r="BF1258" s="80"/>
      <c r="BG1258" s="80"/>
      <c r="BH1258" s="69"/>
      <c r="BI1258" s="69"/>
      <c r="BJ1258" s="80"/>
      <c r="BK1258" s="80"/>
      <c r="BL1258" s="69"/>
      <c r="BM1258" s="69"/>
      <c r="BN1258" s="80"/>
      <c r="BO1258" s="80"/>
      <c r="BP1258" s="69"/>
      <c r="BQ1258" s="69"/>
      <c r="BR1258" s="80"/>
      <c r="BS1258" s="80"/>
      <c r="BT1258" s="69"/>
      <c r="BU1258" s="69"/>
      <c r="BV1258" s="80"/>
      <c r="BW1258" s="80"/>
      <c r="BX1258" s="69"/>
      <c r="BY1258" s="69"/>
      <c r="BZ1258" s="80"/>
      <c r="CA1258" s="80"/>
      <c r="CB1258" s="69"/>
      <c r="CC1258" s="69"/>
      <c r="CD1258" s="80"/>
      <c r="CE1258" s="80"/>
      <c r="CF1258" s="69"/>
      <c r="CG1258" s="69"/>
      <c r="CH1258" s="69"/>
      <c r="CI1258" s="69"/>
      <c r="CJ1258" s="69"/>
      <c r="CK1258" s="69"/>
      <c r="CL1258" s="68"/>
      <c r="CM1258" s="67"/>
      <c r="CN1258" s="67"/>
      <c r="CO1258" s="69"/>
      <c r="CP1258" s="68"/>
      <c r="CQ1258" s="67"/>
      <c r="CR1258" s="67"/>
      <c r="CS1258" s="69"/>
      <c r="CT1258" s="81"/>
      <c r="CU1258" s="69"/>
      <c r="CV1258" s="69"/>
      <c r="CW1258" s="69"/>
      <c r="CX1258" s="69"/>
      <c r="CY1258" s="69"/>
      <c r="CZ1258" s="69"/>
      <c r="DA1258" s="69"/>
    </row>
    <row r="1259" spans="2:105">
      <c r="B1259" s="67"/>
      <c r="C1259" s="67"/>
      <c r="D1259" s="67"/>
      <c r="E1259" s="69"/>
      <c r="F1259" s="68"/>
      <c r="G1259" s="67"/>
      <c r="H1259" s="69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80"/>
      <c r="T1259" s="80"/>
      <c r="U1259" s="80"/>
      <c r="V1259" s="80"/>
      <c r="W1259" s="80"/>
      <c r="X1259" s="80"/>
      <c r="Y1259" s="80"/>
      <c r="Z1259" s="80"/>
      <c r="AA1259" s="80"/>
      <c r="AB1259" s="80"/>
      <c r="AC1259" s="80"/>
      <c r="AD1259" s="80"/>
      <c r="AE1259" s="69"/>
      <c r="AF1259" s="69"/>
      <c r="AG1259" s="69"/>
      <c r="AH1259" s="80"/>
      <c r="AI1259" s="80"/>
      <c r="AJ1259" s="69"/>
      <c r="AK1259" s="69"/>
      <c r="AL1259" s="80"/>
      <c r="AM1259" s="80"/>
      <c r="AN1259" s="69"/>
      <c r="AO1259" s="69"/>
      <c r="AP1259" s="80"/>
      <c r="AQ1259" s="80"/>
      <c r="AR1259" s="69"/>
      <c r="AS1259" s="69"/>
      <c r="AT1259" s="80"/>
      <c r="AU1259" s="80"/>
      <c r="AV1259" s="69"/>
      <c r="AW1259" s="69"/>
      <c r="AX1259" s="80"/>
      <c r="AY1259" s="80"/>
      <c r="AZ1259" s="69"/>
      <c r="BA1259" s="69"/>
      <c r="BB1259" s="80"/>
      <c r="BC1259" s="80"/>
      <c r="BD1259" s="69"/>
      <c r="BE1259" s="69"/>
      <c r="BF1259" s="80"/>
      <c r="BG1259" s="80"/>
      <c r="BH1259" s="69"/>
      <c r="BI1259" s="69"/>
      <c r="BJ1259" s="80"/>
      <c r="BK1259" s="80"/>
      <c r="BL1259" s="69"/>
      <c r="BM1259" s="69"/>
      <c r="BN1259" s="80"/>
      <c r="BO1259" s="80"/>
      <c r="BP1259" s="69"/>
      <c r="BQ1259" s="69"/>
      <c r="BR1259" s="80"/>
      <c r="BS1259" s="80"/>
      <c r="BT1259" s="69"/>
      <c r="BU1259" s="69"/>
      <c r="BV1259" s="80"/>
      <c r="BW1259" s="80"/>
      <c r="BX1259" s="69"/>
      <c r="BY1259" s="69"/>
      <c r="BZ1259" s="80"/>
      <c r="CA1259" s="80"/>
      <c r="CB1259" s="69"/>
      <c r="CC1259" s="69"/>
      <c r="CD1259" s="80"/>
      <c r="CE1259" s="80"/>
      <c r="CF1259" s="69"/>
      <c r="CG1259" s="69"/>
      <c r="CH1259" s="69"/>
      <c r="CI1259" s="69"/>
      <c r="CJ1259" s="69"/>
      <c r="CK1259" s="69"/>
      <c r="CL1259" s="68"/>
      <c r="CM1259" s="67"/>
      <c r="CN1259" s="67"/>
      <c r="CO1259" s="69"/>
      <c r="CP1259" s="68"/>
      <c r="CQ1259" s="67"/>
      <c r="CR1259" s="67"/>
      <c r="CS1259" s="69"/>
      <c r="CT1259" s="81"/>
      <c r="CU1259" s="69"/>
      <c r="CV1259" s="69"/>
      <c r="CW1259" s="69"/>
      <c r="CX1259" s="69"/>
      <c r="CY1259" s="69"/>
      <c r="CZ1259" s="69"/>
      <c r="DA1259" s="69"/>
    </row>
    <row r="1260" spans="2:105">
      <c r="B1260" s="67"/>
      <c r="C1260" s="67"/>
      <c r="D1260" s="67"/>
      <c r="E1260" s="69"/>
      <c r="F1260" s="68"/>
      <c r="G1260" s="67"/>
      <c r="H1260" s="69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80"/>
      <c r="T1260" s="80"/>
      <c r="U1260" s="80"/>
      <c r="V1260" s="80"/>
      <c r="W1260" s="80"/>
      <c r="X1260" s="80"/>
      <c r="Y1260" s="80"/>
      <c r="Z1260" s="80"/>
      <c r="AA1260" s="80"/>
      <c r="AB1260" s="80"/>
      <c r="AC1260" s="80"/>
      <c r="AD1260" s="80"/>
      <c r="AE1260" s="69"/>
      <c r="AF1260" s="69"/>
      <c r="AG1260" s="69"/>
      <c r="AH1260" s="80"/>
      <c r="AI1260" s="80"/>
      <c r="AJ1260" s="69"/>
      <c r="AK1260" s="69"/>
      <c r="AL1260" s="80"/>
      <c r="AM1260" s="80"/>
      <c r="AN1260" s="69"/>
      <c r="AO1260" s="69"/>
      <c r="AP1260" s="80"/>
      <c r="AQ1260" s="80"/>
      <c r="AR1260" s="69"/>
      <c r="AS1260" s="69"/>
      <c r="AT1260" s="80"/>
      <c r="AU1260" s="80"/>
      <c r="AV1260" s="69"/>
      <c r="AW1260" s="69"/>
      <c r="AX1260" s="80"/>
      <c r="AY1260" s="80"/>
      <c r="AZ1260" s="69"/>
      <c r="BA1260" s="69"/>
      <c r="BB1260" s="80"/>
      <c r="BC1260" s="80"/>
      <c r="BD1260" s="69"/>
      <c r="BE1260" s="69"/>
      <c r="BF1260" s="80"/>
      <c r="BG1260" s="80"/>
      <c r="BH1260" s="69"/>
      <c r="BI1260" s="69"/>
      <c r="BJ1260" s="80"/>
      <c r="BK1260" s="80"/>
      <c r="BL1260" s="69"/>
      <c r="BM1260" s="69"/>
      <c r="BN1260" s="80"/>
      <c r="BO1260" s="80"/>
      <c r="BP1260" s="69"/>
      <c r="BQ1260" s="69"/>
      <c r="BR1260" s="80"/>
      <c r="BS1260" s="80"/>
      <c r="BT1260" s="69"/>
      <c r="BU1260" s="69"/>
      <c r="BV1260" s="80"/>
      <c r="BW1260" s="80"/>
      <c r="BX1260" s="69"/>
      <c r="BY1260" s="69"/>
      <c r="BZ1260" s="80"/>
      <c r="CA1260" s="80"/>
      <c r="CB1260" s="69"/>
      <c r="CC1260" s="69"/>
      <c r="CD1260" s="80"/>
      <c r="CE1260" s="80"/>
      <c r="CF1260" s="69"/>
      <c r="CG1260" s="69"/>
      <c r="CH1260" s="69"/>
      <c r="CI1260" s="69"/>
      <c r="CJ1260" s="69"/>
      <c r="CK1260" s="69"/>
      <c r="CL1260" s="68"/>
      <c r="CM1260" s="67"/>
      <c r="CN1260" s="67"/>
      <c r="CO1260" s="69"/>
      <c r="CP1260" s="68"/>
      <c r="CQ1260" s="67"/>
      <c r="CR1260" s="67"/>
      <c r="CS1260" s="69"/>
      <c r="CT1260" s="81"/>
      <c r="CU1260" s="69"/>
      <c r="CV1260" s="69"/>
      <c r="CW1260" s="69"/>
      <c r="CX1260" s="69"/>
      <c r="CY1260" s="69"/>
      <c r="CZ1260" s="69"/>
      <c r="DA1260" s="69"/>
    </row>
    <row r="1261" spans="2:105">
      <c r="B1261" s="67"/>
      <c r="C1261" s="67"/>
      <c r="D1261" s="67"/>
      <c r="E1261" s="69"/>
      <c r="F1261" s="68"/>
      <c r="G1261" s="67"/>
      <c r="H1261" s="69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80"/>
      <c r="T1261" s="80"/>
      <c r="U1261" s="80"/>
      <c r="V1261" s="80"/>
      <c r="W1261" s="80"/>
      <c r="X1261" s="80"/>
      <c r="Y1261" s="80"/>
      <c r="Z1261" s="80"/>
      <c r="AA1261" s="80"/>
      <c r="AB1261" s="80"/>
      <c r="AC1261" s="80"/>
      <c r="AD1261" s="80"/>
      <c r="AE1261" s="69"/>
      <c r="AF1261" s="69"/>
      <c r="AG1261" s="69"/>
      <c r="AH1261" s="80"/>
      <c r="AI1261" s="80"/>
      <c r="AJ1261" s="69"/>
      <c r="AK1261" s="69"/>
      <c r="AL1261" s="80"/>
      <c r="AM1261" s="80"/>
      <c r="AN1261" s="69"/>
      <c r="AO1261" s="69"/>
      <c r="AP1261" s="80"/>
      <c r="AQ1261" s="80"/>
      <c r="AR1261" s="69"/>
      <c r="AS1261" s="69"/>
      <c r="AT1261" s="80"/>
      <c r="AU1261" s="80"/>
      <c r="AV1261" s="69"/>
      <c r="AW1261" s="69"/>
      <c r="AX1261" s="80"/>
      <c r="AY1261" s="80"/>
      <c r="AZ1261" s="69"/>
      <c r="BA1261" s="69"/>
      <c r="BB1261" s="80"/>
      <c r="BC1261" s="80"/>
      <c r="BD1261" s="69"/>
      <c r="BE1261" s="69"/>
      <c r="BF1261" s="80"/>
      <c r="BG1261" s="80"/>
      <c r="BH1261" s="69"/>
      <c r="BI1261" s="69"/>
      <c r="BJ1261" s="80"/>
      <c r="BK1261" s="80"/>
      <c r="BL1261" s="69"/>
      <c r="BM1261" s="69"/>
      <c r="BN1261" s="80"/>
      <c r="BO1261" s="80"/>
      <c r="BP1261" s="69"/>
      <c r="BQ1261" s="69"/>
      <c r="BR1261" s="80"/>
      <c r="BS1261" s="80"/>
      <c r="BT1261" s="69"/>
      <c r="BU1261" s="69"/>
      <c r="BV1261" s="80"/>
      <c r="BW1261" s="80"/>
      <c r="BX1261" s="69"/>
      <c r="BY1261" s="69"/>
      <c r="BZ1261" s="80"/>
      <c r="CA1261" s="80"/>
      <c r="CB1261" s="69"/>
      <c r="CC1261" s="69"/>
      <c r="CD1261" s="80"/>
      <c r="CE1261" s="80"/>
      <c r="CF1261" s="69"/>
      <c r="CG1261" s="69"/>
      <c r="CH1261" s="69"/>
      <c r="CI1261" s="69"/>
      <c r="CJ1261" s="69"/>
      <c r="CK1261" s="69"/>
      <c r="CL1261" s="68"/>
      <c r="CM1261" s="67"/>
      <c r="CN1261" s="67"/>
      <c r="CO1261" s="69"/>
      <c r="CP1261" s="68"/>
      <c r="CQ1261" s="67"/>
      <c r="CR1261" s="67"/>
      <c r="CS1261" s="69"/>
      <c r="CT1261" s="81"/>
      <c r="CU1261" s="69"/>
      <c r="CV1261" s="69"/>
      <c r="CW1261" s="69"/>
      <c r="CX1261" s="69"/>
      <c r="CY1261" s="69"/>
      <c r="CZ1261" s="69"/>
      <c r="DA1261" s="69"/>
    </row>
    <row r="1262" spans="2:105">
      <c r="B1262" s="67"/>
      <c r="C1262" s="67"/>
      <c r="D1262" s="67"/>
      <c r="E1262" s="69"/>
      <c r="F1262" s="68"/>
      <c r="G1262" s="67"/>
      <c r="H1262" s="69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80"/>
      <c r="T1262" s="80"/>
      <c r="U1262" s="80"/>
      <c r="V1262" s="80"/>
      <c r="W1262" s="80"/>
      <c r="X1262" s="80"/>
      <c r="Y1262" s="80"/>
      <c r="Z1262" s="80"/>
      <c r="AA1262" s="80"/>
      <c r="AB1262" s="80"/>
      <c r="AC1262" s="80"/>
      <c r="AD1262" s="80"/>
      <c r="AE1262" s="69"/>
      <c r="AF1262" s="69"/>
      <c r="AG1262" s="69"/>
      <c r="AH1262" s="80"/>
      <c r="AI1262" s="80"/>
      <c r="AJ1262" s="69"/>
      <c r="AK1262" s="69"/>
      <c r="AL1262" s="80"/>
      <c r="AM1262" s="80"/>
      <c r="AN1262" s="69"/>
      <c r="AO1262" s="69"/>
      <c r="AP1262" s="80"/>
      <c r="AQ1262" s="80"/>
      <c r="AR1262" s="69"/>
      <c r="AS1262" s="69"/>
      <c r="AT1262" s="80"/>
      <c r="AU1262" s="80"/>
      <c r="AV1262" s="69"/>
      <c r="AW1262" s="69"/>
      <c r="AX1262" s="80"/>
      <c r="AY1262" s="80"/>
      <c r="AZ1262" s="69"/>
      <c r="BA1262" s="69"/>
      <c r="BB1262" s="80"/>
      <c r="BC1262" s="80"/>
      <c r="BD1262" s="69"/>
      <c r="BE1262" s="69"/>
      <c r="BF1262" s="80"/>
      <c r="BG1262" s="80"/>
      <c r="BH1262" s="69"/>
      <c r="BI1262" s="69"/>
      <c r="BJ1262" s="80"/>
      <c r="BK1262" s="80"/>
      <c r="BL1262" s="69"/>
      <c r="BM1262" s="69"/>
      <c r="BN1262" s="80"/>
      <c r="BO1262" s="80"/>
      <c r="BP1262" s="69"/>
      <c r="BQ1262" s="69"/>
      <c r="BR1262" s="80"/>
      <c r="BS1262" s="80"/>
      <c r="BT1262" s="69"/>
      <c r="BU1262" s="69"/>
      <c r="BV1262" s="80"/>
      <c r="BW1262" s="80"/>
      <c r="BX1262" s="69"/>
      <c r="BY1262" s="69"/>
      <c r="BZ1262" s="80"/>
      <c r="CA1262" s="80"/>
      <c r="CB1262" s="69"/>
      <c r="CC1262" s="69"/>
      <c r="CD1262" s="80"/>
      <c r="CE1262" s="80"/>
      <c r="CF1262" s="69"/>
      <c r="CG1262" s="69"/>
      <c r="CH1262" s="69"/>
      <c r="CI1262" s="69"/>
      <c r="CJ1262" s="69"/>
      <c r="CK1262" s="69"/>
      <c r="CL1262" s="68"/>
      <c r="CM1262" s="67"/>
      <c r="CN1262" s="67"/>
      <c r="CO1262" s="69"/>
      <c r="CP1262" s="68"/>
      <c r="CQ1262" s="67"/>
      <c r="CR1262" s="67"/>
      <c r="CS1262" s="69"/>
      <c r="CT1262" s="81"/>
      <c r="CU1262" s="69"/>
      <c r="CV1262" s="69"/>
      <c r="CW1262" s="69"/>
      <c r="CX1262" s="69"/>
      <c r="CY1262" s="69"/>
      <c r="CZ1262" s="69"/>
      <c r="DA1262" s="69"/>
    </row>
    <row r="1263" spans="2:105">
      <c r="B1263" s="67"/>
      <c r="C1263" s="67"/>
      <c r="D1263" s="67"/>
      <c r="E1263" s="69"/>
      <c r="F1263" s="68"/>
      <c r="G1263" s="67"/>
      <c r="H1263" s="69"/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80"/>
      <c r="T1263" s="80"/>
      <c r="U1263" s="80"/>
      <c r="V1263" s="80"/>
      <c r="W1263" s="80"/>
      <c r="X1263" s="80"/>
      <c r="Y1263" s="80"/>
      <c r="Z1263" s="80"/>
      <c r="AA1263" s="80"/>
      <c r="AB1263" s="80"/>
      <c r="AC1263" s="80"/>
      <c r="AD1263" s="80"/>
      <c r="AE1263" s="69"/>
      <c r="AF1263" s="69"/>
      <c r="AG1263" s="69"/>
      <c r="AH1263" s="80"/>
      <c r="AI1263" s="80"/>
      <c r="AJ1263" s="69"/>
      <c r="AK1263" s="69"/>
      <c r="AL1263" s="80"/>
      <c r="AM1263" s="80"/>
      <c r="AN1263" s="69"/>
      <c r="AO1263" s="69"/>
      <c r="AP1263" s="80"/>
      <c r="AQ1263" s="80"/>
      <c r="AR1263" s="69"/>
      <c r="AS1263" s="69"/>
      <c r="AT1263" s="80"/>
      <c r="AU1263" s="80"/>
      <c r="AV1263" s="69"/>
      <c r="AW1263" s="69"/>
      <c r="AX1263" s="80"/>
      <c r="AY1263" s="80"/>
      <c r="AZ1263" s="69"/>
      <c r="BA1263" s="69"/>
      <c r="BB1263" s="80"/>
      <c r="BC1263" s="80"/>
      <c r="BD1263" s="69"/>
      <c r="BE1263" s="69"/>
      <c r="BF1263" s="80"/>
      <c r="BG1263" s="80"/>
      <c r="BH1263" s="69"/>
      <c r="BI1263" s="69"/>
      <c r="BJ1263" s="80"/>
      <c r="BK1263" s="80"/>
      <c r="BL1263" s="69"/>
      <c r="BM1263" s="69"/>
      <c r="BN1263" s="80"/>
      <c r="BO1263" s="80"/>
      <c r="BP1263" s="69"/>
      <c r="BQ1263" s="69"/>
      <c r="BR1263" s="80"/>
      <c r="BS1263" s="80"/>
      <c r="BT1263" s="69"/>
      <c r="BU1263" s="69"/>
      <c r="BV1263" s="80"/>
      <c r="BW1263" s="80"/>
      <c r="BX1263" s="69"/>
      <c r="BY1263" s="69"/>
      <c r="BZ1263" s="80"/>
      <c r="CA1263" s="80"/>
      <c r="CB1263" s="69"/>
      <c r="CC1263" s="69"/>
      <c r="CD1263" s="80"/>
      <c r="CE1263" s="80"/>
      <c r="CF1263" s="69"/>
      <c r="CG1263" s="69"/>
      <c r="CH1263" s="69"/>
      <c r="CI1263" s="69"/>
      <c r="CJ1263" s="69"/>
      <c r="CK1263" s="69"/>
      <c r="CL1263" s="68"/>
      <c r="CM1263" s="67"/>
      <c r="CN1263" s="67"/>
      <c r="CO1263" s="69"/>
      <c r="CP1263" s="68"/>
      <c r="CQ1263" s="67"/>
      <c r="CR1263" s="67"/>
      <c r="CS1263" s="69"/>
      <c r="CT1263" s="81"/>
      <c r="CU1263" s="69"/>
      <c r="CV1263" s="69"/>
      <c r="CW1263" s="69"/>
      <c r="CX1263" s="69"/>
      <c r="CY1263" s="69"/>
      <c r="CZ1263" s="69"/>
      <c r="DA1263" s="69"/>
    </row>
    <row r="1264" spans="2:105">
      <c r="B1264" s="67"/>
      <c r="C1264" s="67"/>
      <c r="D1264" s="67"/>
      <c r="E1264" s="69"/>
      <c r="F1264" s="68"/>
      <c r="G1264" s="67"/>
      <c r="H1264" s="69"/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80"/>
      <c r="T1264" s="80"/>
      <c r="U1264" s="80"/>
      <c r="V1264" s="80"/>
      <c r="W1264" s="80"/>
      <c r="X1264" s="80"/>
      <c r="Y1264" s="80"/>
      <c r="Z1264" s="80"/>
      <c r="AA1264" s="80"/>
      <c r="AB1264" s="80"/>
      <c r="AC1264" s="80"/>
      <c r="AD1264" s="80"/>
      <c r="AE1264" s="69"/>
      <c r="AF1264" s="69"/>
      <c r="AG1264" s="69"/>
      <c r="AH1264" s="80"/>
      <c r="AI1264" s="80"/>
      <c r="AJ1264" s="69"/>
      <c r="AK1264" s="69"/>
      <c r="AL1264" s="80"/>
      <c r="AM1264" s="80"/>
      <c r="AN1264" s="69"/>
      <c r="AO1264" s="69"/>
      <c r="AP1264" s="80"/>
      <c r="AQ1264" s="80"/>
      <c r="AR1264" s="69"/>
      <c r="AS1264" s="69"/>
      <c r="AT1264" s="80"/>
      <c r="AU1264" s="80"/>
      <c r="AV1264" s="69"/>
      <c r="AW1264" s="69"/>
      <c r="AX1264" s="80"/>
      <c r="AY1264" s="80"/>
      <c r="AZ1264" s="69"/>
      <c r="BA1264" s="69"/>
      <c r="BB1264" s="80"/>
      <c r="BC1264" s="80"/>
      <c r="BD1264" s="69"/>
      <c r="BE1264" s="69"/>
      <c r="BF1264" s="80"/>
      <c r="BG1264" s="80"/>
      <c r="BH1264" s="69"/>
      <c r="BI1264" s="69"/>
      <c r="BJ1264" s="80"/>
      <c r="BK1264" s="80"/>
      <c r="BL1264" s="69"/>
      <c r="BM1264" s="69"/>
      <c r="BN1264" s="80"/>
      <c r="BO1264" s="80"/>
      <c r="BP1264" s="69"/>
      <c r="BQ1264" s="69"/>
      <c r="BR1264" s="80"/>
      <c r="BS1264" s="80"/>
      <c r="BT1264" s="69"/>
      <c r="BU1264" s="69"/>
      <c r="BV1264" s="80"/>
      <c r="BW1264" s="80"/>
      <c r="BX1264" s="69"/>
      <c r="BY1264" s="69"/>
      <c r="BZ1264" s="80"/>
      <c r="CA1264" s="80"/>
      <c r="CB1264" s="69"/>
      <c r="CC1264" s="69"/>
      <c r="CD1264" s="80"/>
      <c r="CE1264" s="80"/>
      <c r="CF1264" s="69"/>
      <c r="CG1264" s="69"/>
      <c r="CH1264" s="69"/>
      <c r="CI1264" s="69"/>
      <c r="CJ1264" s="69"/>
      <c r="CK1264" s="69"/>
      <c r="CL1264" s="68"/>
      <c r="CM1264" s="67"/>
      <c r="CN1264" s="67"/>
      <c r="CO1264" s="69"/>
      <c r="CP1264" s="68"/>
      <c r="CQ1264" s="67"/>
      <c r="CR1264" s="67"/>
      <c r="CS1264" s="69"/>
      <c r="CT1264" s="81"/>
      <c r="CU1264" s="69"/>
      <c r="CV1264" s="69"/>
      <c r="CW1264" s="69"/>
      <c r="CX1264" s="69"/>
      <c r="CY1264" s="69"/>
      <c r="CZ1264" s="69"/>
      <c r="DA1264" s="69"/>
    </row>
    <row r="1265" spans="2:105">
      <c r="B1265" s="67"/>
      <c r="C1265" s="67"/>
      <c r="D1265" s="67"/>
      <c r="E1265" s="69"/>
      <c r="F1265" s="68"/>
      <c r="G1265" s="67"/>
      <c r="H1265" s="69"/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80"/>
      <c r="T1265" s="80"/>
      <c r="U1265" s="80"/>
      <c r="V1265" s="80"/>
      <c r="W1265" s="80"/>
      <c r="X1265" s="80"/>
      <c r="Y1265" s="80"/>
      <c r="Z1265" s="80"/>
      <c r="AA1265" s="80"/>
      <c r="AB1265" s="80"/>
      <c r="AC1265" s="80"/>
      <c r="AD1265" s="80"/>
      <c r="AE1265" s="69"/>
      <c r="AF1265" s="69"/>
      <c r="AG1265" s="69"/>
      <c r="AH1265" s="80"/>
      <c r="AI1265" s="80"/>
      <c r="AJ1265" s="69"/>
      <c r="AK1265" s="69"/>
      <c r="AL1265" s="80"/>
      <c r="AM1265" s="80"/>
      <c r="AN1265" s="69"/>
      <c r="AO1265" s="69"/>
      <c r="AP1265" s="80"/>
      <c r="AQ1265" s="80"/>
      <c r="AR1265" s="69"/>
      <c r="AS1265" s="69"/>
      <c r="AT1265" s="80"/>
      <c r="AU1265" s="80"/>
      <c r="AV1265" s="69"/>
      <c r="AW1265" s="69"/>
      <c r="AX1265" s="80"/>
      <c r="AY1265" s="80"/>
      <c r="AZ1265" s="69"/>
      <c r="BA1265" s="69"/>
      <c r="BB1265" s="80"/>
      <c r="BC1265" s="80"/>
      <c r="BD1265" s="69"/>
      <c r="BE1265" s="69"/>
      <c r="BF1265" s="80"/>
      <c r="BG1265" s="80"/>
      <c r="BH1265" s="69"/>
      <c r="BI1265" s="69"/>
      <c r="BJ1265" s="80"/>
      <c r="BK1265" s="80"/>
      <c r="BL1265" s="69"/>
      <c r="BM1265" s="69"/>
      <c r="BN1265" s="80"/>
      <c r="BO1265" s="80"/>
      <c r="BP1265" s="69"/>
      <c r="BQ1265" s="69"/>
      <c r="BR1265" s="80"/>
      <c r="BS1265" s="80"/>
      <c r="BT1265" s="69"/>
      <c r="BU1265" s="69"/>
      <c r="BV1265" s="80"/>
      <c r="BW1265" s="80"/>
      <c r="BX1265" s="69"/>
      <c r="BY1265" s="69"/>
      <c r="BZ1265" s="80"/>
      <c r="CA1265" s="80"/>
      <c r="CB1265" s="69"/>
      <c r="CC1265" s="69"/>
      <c r="CD1265" s="80"/>
      <c r="CE1265" s="80"/>
      <c r="CF1265" s="69"/>
      <c r="CG1265" s="69"/>
      <c r="CH1265" s="69"/>
      <c r="CI1265" s="69"/>
      <c r="CJ1265" s="69"/>
      <c r="CK1265" s="69"/>
      <c r="CL1265" s="68"/>
      <c r="CM1265" s="67"/>
      <c r="CN1265" s="67"/>
      <c r="CO1265" s="69"/>
      <c r="CP1265" s="68"/>
      <c r="CQ1265" s="67"/>
      <c r="CR1265" s="67"/>
      <c r="CS1265" s="69"/>
      <c r="CT1265" s="81"/>
      <c r="CU1265" s="69"/>
      <c r="CV1265" s="69"/>
      <c r="CW1265" s="69"/>
      <c r="CX1265" s="69"/>
      <c r="CY1265" s="69"/>
      <c r="CZ1265" s="69"/>
      <c r="DA1265" s="69"/>
    </row>
    <row r="1266" spans="2:105">
      <c r="B1266" s="67"/>
      <c r="C1266" s="67"/>
      <c r="D1266" s="67"/>
      <c r="E1266" s="69"/>
      <c r="F1266" s="68"/>
      <c r="G1266" s="67"/>
      <c r="H1266" s="69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80"/>
      <c r="T1266" s="80"/>
      <c r="U1266" s="80"/>
      <c r="V1266" s="80"/>
      <c r="W1266" s="80"/>
      <c r="X1266" s="80"/>
      <c r="Y1266" s="80"/>
      <c r="Z1266" s="80"/>
      <c r="AA1266" s="80"/>
      <c r="AB1266" s="80"/>
      <c r="AC1266" s="80"/>
      <c r="AD1266" s="80"/>
      <c r="AE1266" s="69"/>
      <c r="AF1266" s="69"/>
      <c r="AG1266" s="69"/>
      <c r="AH1266" s="80"/>
      <c r="AI1266" s="80"/>
      <c r="AJ1266" s="69"/>
      <c r="AK1266" s="69"/>
      <c r="AL1266" s="80"/>
      <c r="AM1266" s="80"/>
      <c r="AN1266" s="69"/>
      <c r="AO1266" s="69"/>
      <c r="AP1266" s="80"/>
      <c r="AQ1266" s="80"/>
      <c r="AR1266" s="69"/>
      <c r="AS1266" s="69"/>
      <c r="AT1266" s="80"/>
      <c r="AU1266" s="80"/>
      <c r="AV1266" s="69"/>
      <c r="AW1266" s="69"/>
      <c r="AX1266" s="80"/>
      <c r="AY1266" s="80"/>
      <c r="AZ1266" s="69"/>
      <c r="BA1266" s="69"/>
      <c r="BB1266" s="80"/>
      <c r="BC1266" s="80"/>
      <c r="BD1266" s="69"/>
      <c r="BE1266" s="69"/>
      <c r="BF1266" s="80"/>
      <c r="BG1266" s="80"/>
      <c r="BH1266" s="69"/>
      <c r="BI1266" s="69"/>
      <c r="BJ1266" s="80"/>
      <c r="BK1266" s="80"/>
      <c r="BL1266" s="69"/>
      <c r="BM1266" s="69"/>
      <c r="BN1266" s="80"/>
      <c r="BO1266" s="80"/>
      <c r="BP1266" s="69"/>
      <c r="BQ1266" s="69"/>
      <c r="BR1266" s="80"/>
      <c r="BS1266" s="80"/>
      <c r="BT1266" s="69"/>
      <c r="BU1266" s="69"/>
      <c r="BV1266" s="80"/>
      <c r="BW1266" s="80"/>
      <c r="BX1266" s="69"/>
      <c r="BY1266" s="69"/>
      <c r="BZ1266" s="80"/>
      <c r="CA1266" s="80"/>
      <c r="CB1266" s="69"/>
      <c r="CC1266" s="69"/>
      <c r="CD1266" s="80"/>
      <c r="CE1266" s="80"/>
      <c r="CF1266" s="69"/>
      <c r="CG1266" s="69"/>
      <c r="CH1266" s="69"/>
      <c r="CI1266" s="69"/>
      <c r="CJ1266" s="69"/>
      <c r="CK1266" s="69"/>
      <c r="CL1266" s="68"/>
      <c r="CM1266" s="67"/>
      <c r="CN1266" s="67"/>
      <c r="CO1266" s="69"/>
      <c r="CP1266" s="68"/>
      <c r="CQ1266" s="67"/>
      <c r="CR1266" s="67"/>
      <c r="CS1266" s="69"/>
      <c r="CT1266" s="81"/>
      <c r="CU1266" s="69"/>
      <c r="CV1266" s="69"/>
      <c r="CW1266" s="69"/>
      <c r="CX1266" s="69"/>
      <c r="CY1266" s="69"/>
      <c r="CZ1266" s="69"/>
      <c r="DA1266" s="69"/>
    </row>
    <row r="1267" spans="2:105">
      <c r="B1267" s="67"/>
      <c r="C1267" s="67"/>
      <c r="D1267" s="67"/>
      <c r="E1267" s="69"/>
      <c r="F1267" s="68"/>
      <c r="G1267" s="67"/>
      <c r="H1267" s="69"/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80"/>
      <c r="T1267" s="80"/>
      <c r="U1267" s="80"/>
      <c r="V1267" s="80"/>
      <c r="W1267" s="80"/>
      <c r="X1267" s="80"/>
      <c r="Y1267" s="80"/>
      <c r="Z1267" s="80"/>
      <c r="AA1267" s="80"/>
      <c r="AB1267" s="80"/>
      <c r="AC1267" s="80"/>
      <c r="AD1267" s="80"/>
      <c r="AE1267" s="69"/>
      <c r="AF1267" s="69"/>
      <c r="AG1267" s="69"/>
      <c r="AH1267" s="80"/>
      <c r="AI1267" s="80"/>
      <c r="AJ1267" s="69"/>
      <c r="AK1267" s="69"/>
      <c r="AL1267" s="80"/>
      <c r="AM1267" s="80"/>
      <c r="AN1267" s="69"/>
      <c r="AO1267" s="69"/>
      <c r="AP1267" s="80"/>
      <c r="AQ1267" s="80"/>
      <c r="AR1267" s="69"/>
      <c r="AS1267" s="69"/>
      <c r="AT1267" s="80"/>
      <c r="AU1267" s="80"/>
      <c r="AV1267" s="69"/>
      <c r="AW1267" s="69"/>
      <c r="AX1267" s="80"/>
      <c r="AY1267" s="80"/>
      <c r="AZ1267" s="69"/>
      <c r="BA1267" s="69"/>
      <c r="BB1267" s="80"/>
      <c r="BC1267" s="80"/>
      <c r="BD1267" s="69"/>
      <c r="BE1267" s="69"/>
      <c r="BF1267" s="80"/>
      <c r="BG1267" s="80"/>
      <c r="BH1267" s="69"/>
      <c r="BI1267" s="69"/>
      <c r="BJ1267" s="80"/>
      <c r="BK1267" s="80"/>
      <c r="BL1267" s="69"/>
      <c r="BM1267" s="69"/>
      <c r="BN1267" s="80"/>
      <c r="BO1267" s="80"/>
      <c r="BP1267" s="69"/>
      <c r="BQ1267" s="69"/>
      <c r="BR1267" s="80"/>
      <c r="BS1267" s="80"/>
      <c r="BT1267" s="69"/>
      <c r="BU1267" s="69"/>
      <c r="BV1267" s="80"/>
      <c r="BW1267" s="80"/>
      <c r="BX1267" s="69"/>
      <c r="BY1267" s="69"/>
      <c r="BZ1267" s="80"/>
      <c r="CA1267" s="80"/>
      <c r="CB1267" s="69"/>
      <c r="CC1267" s="69"/>
      <c r="CD1267" s="80"/>
      <c r="CE1267" s="80"/>
      <c r="CF1267" s="69"/>
      <c r="CG1267" s="69"/>
      <c r="CH1267" s="69"/>
      <c r="CI1267" s="69"/>
      <c r="CJ1267" s="69"/>
      <c r="CK1267" s="69"/>
      <c r="CL1267" s="68"/>
      <c r="CM1267" s="67"/>
      <c r="CN1267" s="67"/>
      <c r="CO1267" s="69"/>
      <c r="CP1267" s="68"/>
      <c r="CQ1267" s="67"/>
      <c r="CR1267" s="67"/>
      <c r="CS1267" s="69"/>
      <c r="CT1267" s="81"/>
      <c r="CU1267" s="69"/>
      <c r="CV1267" s="69"/>
      <c r="CW1267" s="69"/>
      <c r="CX1267" s="69"/>
      <c r="CY1267" s="69"/>
      <c r="CZ1267" s="69"/>
      <c r="DA1267" s="69"/>
    </row>
    <row r="1268" spans="2:105">
      <c r="B1268" s="67"/>
      <c r="C1268" s="67"/>
      <c r="D1268" s="67"/>
      <c r="E1268" s="69"/>
      <c r="F1268" s="68"/>
      <c r="G1268" s="67"/>
      <c r="H1268" s="69"/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80"/>
      <c r="T1268" s="80"/>
      <c r="U1268" s="80"/>
      <c r="V1268" s="80"/>
      <c r="W1268" s="80"/>
      <c r="X1268" s="80"/>
      <c r="Y1268" s="80"/>
      <c r="Z1268" s="80"/>
      <c r="AA1268" s="80"/>
      <c r="AB1268" s="80"/>
      <c r="AC1268" s="80"/>
      <c r="AD1268" s="80"/>
      <c r="AE1268" s="69"/>
      <c r="AF1268" s="69"/>
      <c r="AG1268" s="69"/>
      <c r="AH1268" s="80"/>
      <c r="AI1268" s="80"/>
      <c r="AJ1268" s="69"/>
      <c r="AK1268" s="69"/>
      <c r="AL1268" s="80"/>
      <c r="AM1268" s="80"/>
      <c r="AN1268" s="69"/>
      <c r="AO1268" s="69"/>
      <c r="AP1268" s="80"/>
      <c r="AQ1268" s="80"/>
      <c r="AR1268" s="69"/>
      <c r="AS1268" s="69"/>
      <c r="AT1268" s="80"/>
      <c r="AU1268" s="80"/>
      <c r="AV1268" s="69"/>
      <c r="AW1268" s="69"/>
      <c r="AX1268" s="80"/>
      <c r="AY1268" s="80"/>
      <c r="AZ1268" s="69"/>
      <c r="BA1268" s="69"/>
      <c r="BB1268" s="80"/>
      <c r="BC1268" s="80"/>
      <c r="BD1268" s="69"/>
      <c r="BE1268" s="69"/>
      <c r="BF1268" s="80"/>
      <c r="BG1268" s="80"/>
      <c r="BH1268" s="69"/>
      <c r="BI1268" s="69"/>
      <c r="BJ1268" s="80"/>
      <c r="BK1268" s="80"/>
      <c r="BL1268" s="69"/>
      <c r="BM1268" s="69"/>
      <c r="BN1268" s="80"/>
      <c r="BO1268" s="80"/>
      <c r="BP1268" s="69"/>
      <c r="BQ1268" s="69"/>
      <c r="BR1268" s="80"/>
      <c r="BS1268" s="80"/>
      <c r="BT1268" s="69"/>
      <c r="BU1268" s="69"/>
      <c r="BV1268" s="80"/>
      <c r="BW1268" s="80"/>
      <c r="BX1268" s="69"/>
      <c r="BY1268" s="69"/>
      <c r="BZ1268" s="80"/>
      <c r="CA1268" s="80"/>
      <c r="CB1268" s="69"/>
      <c r="CC1268" s="69"/>
      <c r="CD1268" s="80"/>
      <c r="CE1268" s="80"/>
      <c r="CF1268" s="69"/>
      <c r="CG1268" s="69"/>
      <c r="CH1268" s="69"/>
      <c r="CI1268" s="69"/>
      <c r="CJ1268" s="69"/>
      <c r="CK1268" s="69"/>
      <c r="CL1268" s="68"/>
      <c r="CM1268" s="67"/>
      <c r="CN1268" s="67"/>
      <c r="CO1268" s="69"/>
      <c r="CP1268" s="68"/>
      <c r="CQ1268" s="67"/>
      <c r="CR1268" s="67"/>
      <c r="CS1268" s="69"/>
      <c r="CT1268" s="81"/>
      <c r="CU1268" s="69"/>
      <c r="CV1268" s="69"/>
      <c r="CW1268" s="69"/>
      <c r="CX1268" s="69"/>
      <c r="CY1268" s="69"/>
      <c r="CZ1268" s="69"/>
      <c r="DA1268" s="69"/>
    </row>
    <row r="1269" spans="2:105">
      <c r="B1269" s="67"/>
      <c r="C1269" s="67"/>
      <c r="D1269" s="67"/>
      <c r="E1269" s="69"/>
      <c r="F1269" s="68"/>
      <c r="G1269" s="67"/>
      <c r="H1269" s="69"/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80"/>
      <c r="T1269" s="80"/>
      <c r="U1269" s="80"/>
      <c r="V1269" s="80"/>
      <c r="W1269" s="80"/>
      <c r="X1269" s="80"/>
      <c r="Y1269" s="80"/>
      <c r="Z1269" s="80"/>
      <c r="AA1269" s="80"/>
      <c r="AB1269" s="80"/>
      <c r="AC1269" s="80"/>
      <c r="AD1269" s="80"/>
      <c r="AE1269" s="69"/>
      <c r="AF1269" s="69"/>
      <c r="AG1269" s="69"/>
      <c r="AH1269" s="80"/>
      <c r="AI1269" s="80"/>
      <c r="AJ1269" s="69"/>
      <c r="AK1269" s="69"/>
      <c r="AL1269" s="80"/>
      <c r="AM1269" s="80"/>
      <c r="AN1269" s="69"/>
      <c r="AO1269" s="69"/>
      <c r="AP1269" s="80"/>
      <c r="AQ1269" s="80"/>
      <c r="AR1269" s="69"/>
      <c r="AS1269" s="69"/>
      <c r="AT1269" s="80"/>
      <c r="AU1269" s="80"/>
      <c r="AV1269" s="69"/>
      <c r="AW1269" s="69"/>
      <c r="AX1269" s="80"/>
      <c r="AY1269" s="80"/>
      <c r="AZ1269" s="69"/>
      <c r="BA1269" s="69"/>
      <c r="BB1269" s="80"/>
      <c r="BC1269" s="80"/>
      <c r="BD1269" s="69"/>
      <c r="BE1269" s="69"/>
      <c r="BF1269" s="80"/>
      <c r="BG1269" s="80"/>
      <c r="BH1269" s="69"/>
      <c r="BI1269" s="69"/>
      <c r="BJ1269" s="80"/>
      <c r="BK1269" s="80"/>
      <c r="BL1269" s="69"/>
      <c r="BM1269" s="69"/>
      <c r="BN1269" s="80"/>
      <c r="BO1269" s="80"/>
      <c r="BP1269" s="69"/>
      <c r="BQ1269" s="69"/>
      <c r="BR1269" s="80"/>
      <c r="BS1269" s="80"/>
      <c r="BT1269" s="69"/>
      <c r="BU1269" s="69"/>
      <c r="BV1269" s="80"/>
      <c r="BW1269" s="80"/>
      <c r="BX1269" s="69"/>
      <c r="BY1269" s="69"/>
      <c r="BZ1269" s="80"/>
      <c r="CA1269" s="80"/>
      <c r="CB1269" s="69"/>
      <c r="CC1269" s="69"/>
      <c r="CD1269" s="80"/>
      <c r="CE1269" s="80"/>
      <c r="CF1269" s="69"/>
      <c r="CG1269" s="69"/>
      <c r="CH1269" s="69"/>
      <c r="CI1269" s="69"/>
      <c r="CJ1269" s="69"/>
      <c r="CK1269" s="69"/>
      <c r="CL1269" s="68"/>
      <c r="CM1269" s="67"/>
      <c r="CN1269" s="67"/>
      <c r="CO1269" s="69"/>
      <c r="CP1269" s="68"/>
      <c r="CQ1269" s="67"/>
      <c r="CR1269" s="67"/>
      <c r="CS1269" s="69"/>
      <c r="CT1269" s="81"/>
      <c r="CU1269" s="69"/>
      <c r="CV1269" s="69"/>
      <c r="CW1269" s="69"/>
      <c r="CX1269" s="69"/>
      <c r="CY1269" s="69"/>
      <c r="CZ1269" s="69"/>
      <c r="DA1269" s="69"/>
    </row>
    <row r="1270" spans="2:105">
      <c r="B1270" s="67"/>
      <c r="C1270" s="67"/>
      <c r="D1270" s="67"/>
      <c r="E1270" s="69"/>
      <c r="F1270" s="68"/>
      <c r="G1270" s="67"/>
      <c r="H1270" s="69"/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80"/>
      <c r="T1270" s="80"/>
      <c r="U1270" s="80"/>
      <c r="V1270" s="80"/>
      <c r="W1270" s="80"/>
      <c r="X1270" s="80"/>
      <c r="Y1270" s="80"/>
      <c r="Z1270" s="80"/>
      <c r="AA1270" s="80"/>
      <c r="AB1270" s="80"/>
      <c r="AC1270" s="80"/>
      <c r="AD1270" s="80"/>
      <c r="AE1270" s="69"/>
      <c r="AF1270" s="69"/>
      <c r="AG1270" s="69"/>
      <c r="AH1270" s="80"/>
      <c r="AI1270" s="80"/>
      <c r="AJ1270" s="69"/>
      <c r="AK1270" s="69"/>
      <c r="AL1270" s="80"/>
      <c r="AM1270" s="80"/>
      <c r="AN1270" s="69"/>
      <c r="AO1270" s="69"/>
      <c r="AP1270" s="80"/>
      <c r="AQ1270" s="80"/>
      <c r="AR1270" s="69"/>
      <c r="AS1270" s="69"/>
      <c r="AT1270" s="80"/>
      <c r="AU1270" s="80"/>
      <c r="AV1270" s="69"/>
      <c r="AW1270" s="69"/>
      <c r="AX1270" s="80"/>
      <c r="AY1270" s="80"/>
      <c r="AZ1270" s="69"/>
      <c r="BA1270" s="69"/>
      <c r="BB1270" s="80"/>
      <c r="BC1270" s="80"/>
      <c r="BD1270" s="69"/>
      <c r="BE1270" s="69"/>
      <c r="BF1270" s="80"/>
      <c r="BG1270" s="80"/>
      <c r="BH1270" s="69"/>
      <c r="BI1270" s="69"/>
      <c r="BJ1270" s="80"/>
      <c r="BK1270" s="80"/>
      <c r="BL1270" s="69"/>
      <c r="BM1270" s="69"/>
      <c r="BN1270" s="80"/>
      <c r="BO1270" s="80"/>
      <c r="BP1270" s="69"/>
      <c r="BQ1270" s="69"/>
      <c r="BR1270" s="80"/>
      <c r="BS1270" s="80"/>
      <c r="BT1270" s="69"/>
      <c r="BU1270" s="69"/>
      <c r="BV1270" s="80"/>
      <c r="BW1270" s="80"/>
      <c r="BX1270" s="69"/>
      <c r="BY1270" s="69"/>
      <c r="BZ1270" s="80"/>
      <c r="CA1270" s="80"/>
      <c r="CB1270" s="69"/>
      <c r="CC1270" s="69"/>
      <c r="CD1270" s="80"/>
      <c r="CE1270" s="80"/>
      <c r="CF1270" s="69"/>
      <c r="CG1270" s="69"/>
      <c r="CH1270" s="69"/>
      <c r="CI1270" s="69"/>
      <c r="CJ1270" s="69"/>
      <c r="CK1270" s="69"/>
      <c r="CL1270" s="68"/>
      <c r="CM1270" s="67"/>
      <c r="CN1270" s="67"/>
      <c r="CO1270" s="69"/>
      <c r="CP1270" s="68"/>
      <c r="CQ1270" s="67"/>
      <c r="CR1270" s="67"/>
      <c r="CS1270" s="69"/>
      <c r="CT1270" s="81"/>
      <c r="CU1270" s="69"/>
      <c r="CV1270" s="69"/>
      <c r="CW1270" s="69"/>
      <c r="CX1270" s="69"/>
      <c r="CY1270" s="69"/>
      <c r="CZ1270" s="69"/>
      <c r="DA1270" s="69"/>
    </row>
    <row r="1271" spans="2:105">
      <c r="B1271" s="67"/>
      <c r="C1271" s="67"/>
      <c r="D1271" s="67"/>
      <c r="E1271" s="69"/>
      <c r="F1271" s="68"/>
      <c r="G1271" s="67"/>
      <c r="H1271" s="69"/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80"/>
      <c r="T1271" s="80"/>
      <c r="U1271" s="80"/>
      <c r="V1271" s="80"/>
      <c r="W1271" s="80"/>
      <c r="X1271" s="80"/>
      <c r="Y1271" s="80"/>
      <c r="Z1271" s="80"/>
      <c r="AA1271" s="80"/>
      <c r="AB1271" s="80"/>
      <c r="AC1271" s="80"/>
      <c r="AD1271" s="80"/>
      <c r="AE1271" s="69"/>
      <c r="AF1271" s="69"/>
      <c r="AG1271" s="69"/>
      <c r="AH1271" s="80"/>
      <c r="AI1271" s="80"/>
      <c r="AJ1271" s="69"/>
      <c r="AK1271" s="69"/>
      <c r="AL1271" s="80"/>
      <c r="AM1271" s="80"/>
      <c r="AN1271" s="69"/>
      <c r="AO1271" s="69"/>
      <c r="AP1271" s="80"/>
      <c r="AQ1271" s="80"/>
      <c r="AR1271" s="69"/>
      <c r="AS1271" s="69"/>
      <c r="AT1271" s="80"/>
      <c r="AU1271" s="80"/>
      <c r="AV1271" s="69"/>
      <c r="AW1271" s="69"/>
      <c r="AX1271" s="80"/>
      <c r="AY1271" s="80"/>
      <c r="AZ1271" s="69"/>
      <c r="BA1271" s="69"/>
      <c r="BB1271" s="80"/>
      <c r="BC1271" s="80"/>
      <c r="BD1271" s="69"/>
      <c r="BE1271" s="69"/>
      <c r="BF1271" s="80"/>
      <c r="BG1271" s="80"/>
      <c r="BH1271" s="69"/>
      <c r="BI1271" s="69"/>
      <c r="BJ1271" s="80"/>
      <c r="BK1271" s="80"/>
      <c r="BL1271" s="69"/>
      <c r="BM1271" s="69"/>
      <c r="BN1271" s="80"/>
      <c r="BO1271" s="80"/>
      <c r="BP1271" s="69"/>
      <c r="BQ1271" s="69"/>
      <c r="BR1271" s="80"/>
      <c r="BS1271" s="80"/>
      <c r="BT1271" s="69"/>
      <c r="BU1271" s="69"/>
      <c r="BV1271" s="80"/>
      <c r="BW1271" s="80"/>
      <c r="BX1271" s="69"/>
      <c r="BY1271" s="69"/>
      <c r="BZ1271" s="80"/>
      <c r="CA1271" s="80"/>
      <c r="CB1271" s="69"/>
      <c r="CC1271" s="69"/>
      <c r="CD1271" s="80"/>
      <c r="CE1271" s="80"/>
      <c r="CF1271" s="69"/>
      <c r="CG1271" s="69"/>
      <c r="CH1271" s="69"/>
      <c r="CI1271" s="69"/>
      <c r="CJ1271" s="69"/>
      <c r="CK1271" s="69"/>
      <c r="CL1271" s="68"/>
      <c r="CM1271" s="67"/>
      <c r="CN1271" s="67"/>
      <c r="CO1271" s="69"/>
      <c r="CP1271" s="68"/>
      <c r="CQ1271" s="67"/>
      <c r="CR1271" s="67"/>
      <c r="CS1271" s="69"/>
      <c r="CT1271" s="81"/>
      <c r="CU1271" s="69"/>
      <c r="CV1271" s="69"/>
      <c r="CW1271" s="69"/>
      <c r="CX1271" s="69"/>
      <c r="CY1271" s="69"/>
      <c r="CZ1271" s="69"/>
      <c r="DA1271" s="69"/>
    </row>
    <row r="1272" spans="2:105">
      <c r="B1272" s="67"/>
      <c r="C1272" s="67"/>
      <c r="D1272" s="67"/>
      <c r="E1272" s="69"/>
      <c r="F1272" s="68"/>
      <c r="G1272" s="67"/>
      <c r="H1272" s="69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80"/>
      <c r="T1272" s="80"/>
      <c r="U1272" s="80"/>
      <c r="V1272" s="80"/>
      <c r="W1272" s="80"/>
      <c r="X1272" s="80"/>
      <c r="Y1272" s="80"/>
      <c r="Z1272" s="80"/>
      <c r="AA1272" s="80"/>
      <c r="AB1272" s="80"/>
      <c r="AC1272" s="80"/>
      <c r="AD1272" s="80"/>
      <c r="AE1272" s="69"/>
      <c r="AF1272" s="69"/>
      <c r="AG1272" s="69"/>
      <c r="AH1272" s="80"/>
      <c r="AI1272" s="80"/>
      <c r="AJ1272" s="69"/>
      <c r="AK1272" s="69"/>
      <c r="AL1272" s="80"/>
      <c r="AM1272" s="80"/>
      <c r="AN1272" s="69"/>
      <c r="AO1272" s="69"/>
      <c r="AP1272" s="80"/>
      <c r="AQ1272" s="80"/>
      <c r="AR1272" s="69"/>
      <c r="AS1272" s="69"/>
      <c r="AT1272" s="80"/>
      <c r="AU1272" s="80"/>
      <c r="AV1272" s="69"/>
      <c r="AW1272" s="69"/>
      <c r="AX1272" s="80"/>
      <c r="AY1272" s="80"/>
      <c r="AZ1272" s="69"/>
      <c r="BA1272" s="69"/>
      <c r="BB1272" s="80"/>
      <c r="BC1272" s="80"/>
      <c r="BD1272" s="69"/>
      <c r="BE1272" s="69"/>
      <c r="BF1272" s="80"/>
      <c r="BG1272" s="80"/>
      <c r="BH1272" s="69"/>
      <c r="BI1272" s="69"/>
      <c r="BJ1272" s="80"/>
      <c r="BK1272" s="80"/>
      <c r="BL1272" s="69"/>
      <c r="BM1272" s="69"/>
      <c r="BN1272" s="80"/>
      <c r="BO1272" s="80"/>
      <c r="BP1272" s="69"/>
      <c r="BQ1272" s="69"/>
      <c r="BR1272" s="80"/>
      <c r="BS1272" s="80"/>
      <c r="BT1272" s="69"/>
      <c r="BU1272" s="69"/>
      <c r="BV1272" s="80"/>
      <c r="BW1272" s="80"/>
      <c r="BX1272" s="69"/>
      <c r="BY1272" s="69"/>
      <c r="BZ1272" s="80"/>
      <c r="CA1272" s="80"/>
      <c r="CB1272" s="69"/>
      <c r="CC1272" s="69"/>
      <c r="CD1272" s="80"/>
      <c r="CE1272" s="80"/>
      <c r="CF1272" s="69"/>
      <c r="CG1272" s="69"/>
      <c r="CH1272" s="69"/>
      <c r="CI1272" s="69"/>
      <c r="CJ1272" s="69"/>
      <c r="CK1272" s="69"/>
      <c r="CL1272" s="68"/>
      <c r="CM1272" s="67"/>
      <c r="CN1272" s="67"/>
      <c r="CO1272" s="69"/>
      <c r="CP1272" s="68"/>
      <c r="CQ1272" s="67"/>
      <c r="CR1272" s="67"/>
      <c r="CS1272" s="69"/>
      <c r="CT1272" s="81"/>
      <c r="CU1272" s="69"/>
      <c r="CV1272" s="69"/>
      <c r="CW1272" s="69"/>
      <c r="CX1272" s="69"/>
      <c r="CY1272" s="69"/>
      <c r="CZ1272" s="69"/>
      <c r="DA1272" s="69"/>
    </row>
    <row r="1273" spans="2:105">
      <c r="B1273" s="67"/>
      <c r="C1273" s="67"/>
      <c r="D1273" s="67"/>
      <c r="E1273" s="69"/>
      <c r="F1273" s="68"/>
      <c r="G1273" s="67"/>
      <c r="H1273" s="69"/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80"/>
      <c r="T1273" s="80"/>
      <c r="U1273" s="80"/>
      <c r="V1273" s="80"/>
      <c r="W1273" s="80"/>
      <c r="X1273" s="80"/>
      <c r="Y1273" s="80"/>
      <c r="Z1273" s="80"/>
      <c r="AA1273" s="80"/>
      <c r="AB1273" s="80"/>
      <c r="AC1273" s="80"/>
      <c r="AD1273" s="80"/>
      <c r="AE1273" s="69"/>
      <c r="AF1273" s="69"/>
      <c r="AG1273" s="69"/>
      <c r="AH1273" s="80"/>
      <c r="AI1273" s="80"/>
      <c r="AJ1273" s="69"/>
      <c r="AK1273" s="69"/>
      <c r="AL1273" s="80"/>
      <c r="AM1273" s="80"/>
      <c r="AN1273" s="69"/>
      <c r="AO1273" s="69"/>
      <c r="AP1273" s="80"/>
      <c r="AQ1273" s="80"/>
      <c r="AR1273" s="69"/>
      <c r="AS1273" s="69"/>
      <c r="AT1273" s="80"/>
      <c r="AU1273" s="80"/>
      <c r="AV1273" s="69"/>
      <c r="AW1273" s="69"/>
      <c r="AX1273" s="80"/>
      <c r="AY1273" s="80"/>
      <c r="AZ1273" s="69"/>
      <c r="BA1273" s="69"/>
      <c r="BB1273" s="80"/>
      <c r="BC1273" s="80"/>
      <c r="BD1273" s="69"/>
      <c r="BE1273" s="69"/>
      <c r="BF1273" s="80"/>
      <c r="BG1273" s="80"/>
      <c r="BH1273" s="69"/>
      <c r="BI1273" s="69"/>
      <c r="BJ1273" s="80"/>
      <c r="BK1273" s="80"/>
      <c r="BL1273" s="69"/>
      <c r="BM1273" s="69"/>
      <c r="BN1273" s="80"/>
      <c r="BO1273" s="80"/>
      <c r="BP1273" s="69"/>
      <c r="BQ1273" s="69"/>
      <c r="BR1273" s="80"/>
      <c r="BS1273" s="80"/>
      <c r="BT1273" s="69"/>
      <c r="BU1273" s="69"/>
      <c r="BV1273" s="80"/>
      <c r="BW1273" s="80"/>
      <c r="BX1273" s="69"/>
      <c r="BY1273" s="69"/>
      <c r="BZ1273" s="80"/>
      <c r="CA1273" s="80"/>
      <c r="CB1273" s="69"/>
      <c r="CC1273" s="69"/>
      <c r="CD1273" s="80"/>
      <c r="CE1273" s="80"/>
      <c r="CF1273" s="69"/>
      <c r="CG1273" s="69"/>
      <c r="CH1273" s="69"/>
      <c r="CI1273" s="69"/>
      <c r="CJ1273" s="69"/>
      <c r="CK1273" s="69"/>
      <c r="CL1273" s="68"/>
      <c r="CM1273" s="67"/>
      <c r="CN1273" s="67"/>
      <c r="CO1273" s="69"/>
      <c r="CP1273" s="68"/>
      <c r="CQ1273" s="67"/>
      <c r="CR1273" s="67"/>
      <c r="CS1273" s="69"/>
      <c r="CT1273" s="81"/>
      <c r="CU1273" s="69"/>
      <c r="CV1273" s="69"/>
      <c r="CW1273" s="69"/>
      <c r="CX1273" s="69"/>
      <c r="CY1273" s="69"/>
      <c r="CZ1273" s="69"/>
      <c r="DA1273" s="69"/>
    </row>
    <row r="1274" spans="2:105">
      <c r="B1274" s="67"/>
      <c r="C1274" s="67"/>
      <c r="D1274" s="67"/>
      <c r="E1274" s="69"/>
      <c r="F1274" s="68"/>
      <c r="G1274" s="67"/>
      <c r="H1274" s="69"/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80"/>
      <c r="T1274" s="80"/>
      <c r="U1274" s="80"/>
      <c r="V1274" s="80"/>
      <c r="W1274" s="80"/>
      <c r="X1274" s="80"/>
      <c r="Y1274" s="80"/>
      <c r="Z1274" s="80"/>
      <c r="AA1274" s="80"/>
      <c r="AB1274" s="80"/>
      <c r="AC1274" s="80"/>
      <c r="AD1274" s="80"/>
      <c r="AE1274" s="69"/>
      <c r="AF1274" s="69"/>
      <c r="AG1274" s="69"/>
      <c r="AH1274" s="80"/>
      <c r="AI1274" s="80"/>
      <c r="AJ1274" s="69"/>
      <c r="AK1274" s="69"/>
      <c r="AL1274" s="80"/>
      <c r="AM1274" s="80"/>
      <c r="AN1274" s="69"/>
      <c r="AO1274" s="69"/>
      <c r="AP1274" s="80"/>
      <c r="AQ1274" s="80"/>
      <c r="AR1274" s="69"/>
      <c r="AS1274" s="69"/>
      <c r="AT1274" s="80"/>
      <c r="AU1274" s="80"/>
      <c r="AV1274" s="69"/>
      <c r="AW1274" s="69"/>
      <c r="AX1274" s="80"/>
      <c r="AY1274" s="80"/>
      <c r="AZ1274" s="69"/>
      <c r="BA1274" s="69"/>
      <c r="BB1274" s="80"/>
      <c r="BC1274" s="80"/>
      <c r="BD1274" s="69"/>
      <c r="BE1274" s="69"/>
      <c r="BF1274" s="80"/>
      <c r="BG1274" s="80"/>
      <c r="BH1274" s="69"/>
      <c r="BI1274" s="69"/>
      <c r="BJ1274" s="80"/>
      <c r="BK1274" s="80"/>
      <c r="BL1274" s="69"/>
      <c r="BM1274" s="69"/>
      <c r="BN1274" s="80"/>
      <c r="BO1274" s="80"/>
      <c r="BP1274" s="69"/>
      <c r="BQ1274" s="69"/>
      <c r="BR1274" s="80"/>
      <c r="BS1274" s="80"/>
      <c r="BT1274" s="69"/>
      <c r="BU1274" s="69"/>
      <c r="BV1274" s="80"/>
      <c r="BW1274" s="80"/>
      <c r="BX1274" s="69"/>
      <c r="BY1274" s="69"/>
      <c r="BZ1274" s="80"/>
      <c r="CA1274" s="80"/>
      <c r="CB1274" s="69"/>
      <c r="CC1274" s="69"/>
      <c r="CD1274" s="80"/>
      <c r="CE1274" s="80"/>
      <c r="CF1274" s="69"/>
      <c r="CG1274" s="69"/>
      <c r="CH1274" s="69"/>
      <c r="CI1274" s="69"/>
      <c r="CJ1274" s="69"/>
      <c r="CK1274" s="69"/>
      <c r="CL1274" s="68"/>
      <c r="CM1274" s="67"/>
      <c r="CN1274" s="67"/>
      <c r="CO1274" s="69"/>
      <c r="CP1274" s="68"/>
      <c r="CQ1274" s="67"/>
      <c r="CR1274" s="67"/>
      <c r="CS1274" s="69"/>
      <c r="CT1274" s="81"/>
      <c r="CU1274" s="69"/>
      <c r="CV1274" s="69"/>
      <c r="CW1274" s="69"/>
      <c r="CX1274" s="69"/>
      <c r="CY1274" s="69"/>
      <c r="CZ1274" s="69"/>
      <c r="DA1274" s="69"/>
    </row>
    <row r="1275" spans="2:105">
      <c r="B1275" s="67"/>
      <c r="C1275" s="67"/>
      <c r="D1275" s="67"/>
      <c r="E1275" s="69"/>
      <c r="F1275" s="68"/>
      <c r="G1275" s="67"/>
      <c r="H1275" s="69"/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80"/>
      <c r="T1275" s="80"/>
      <c r="U1275" s="80"/>
      <c r="V1275" s="80"/>
      <c r="W1275" s="80"/>
      <c r="X1275" s="80"/>
      <c r="Y1275" s="80"/>
      <c r="Z1275" s="80"/>
      <c r="AA1275" s="80"/>
      <c r="AB1275" s="80"/>
      <c r="AC1275" s="80"/>
      <c r="AD1275" s="80"/>
      <c r="AE1275" s="69"/>
      <c r="AF1275" s="69"/>
      <c r="AG1275" s="69"/>
      <c r="AH1275" s="80"/>
      <c r="AI1275" s="80"/>
      <c r="AJ1275" s="69"/>
      <c r="AK1275" s="69"/>
      <c r="AL1275" s="80"/>
      <c r="AM1275" s="80"/>
      <c r="AN1275" s="69"/>
      <c r="AO1275" s="69"/>
      <c r="AP1275" s="80"/>
      <c r="AQ1275" s="80"/>
      <c r="AR1275" s="69"/>
      <c r="AS1275" s="69"/>
      <c r="AT1275" s="80"/>
      <c r="AU1275" s="80"/>
      <c r="AV1275" s="69"/>
      <c r="AW1275" s="69"/>
      <c r="AX1275" s="80"/>
      <c r="AY1275" s="80"/>
      <c r="AZ1275" s="69"/>
      <c r="BA1275" s="69"/>
      <c r="BB1275" s="80"/>
      <c r="BC1275" s="80"/>
      <c r="BD1275" s="69"/>
      <c r="BE1275" s="69"/>
      <c r="BF1275" s="80"/>
      <c r="BG1275" s="80"/>
      <c r="BH1275" s="69"/>
      <c r="BI1275" s="69"/>
      <c r="BJ1275" s="80"/>
      <c r="BK1275" s="80"/>
      <c r="BL1275" s="69"/>
      <c r="BM1275" s="69"/>
      <c r="BN1275" s="80"/>
      <c r="BO1275" s="80"/>
      <c r="BP1275" s="69"/>
      <c r="BQ1275" s="69"/>
      <c r="BR1275" s="80"/>
      <c r="BS1275" s="80"/>
      <c r="BT1275" s="69"/>
      <c r="BU1275" s="69"/>
      <c r="BV1275" s="80"/>
      <c r="BW1275" s="80"/>
      <c r="BX1275" s="69"/>
      <c r="BY1275" s="69"/>
      <c r="BZ1275" s="80"/>
      <c r="CA1275" s="80"/>
      <c r="CB1275" s="69"/>
      <c r="CC1275" s="69"/>
      <c r="CD1275" s="80"/>
      <c r="CE1275" s="80"/>
      <c r="CF1275" s="69"/>
      <c r="CG1275" s="69"/>
      <c r="CH1275" s="69"/>
      <c r="CI1275" s="69"/>
      <c r="CJ1275" s="69"/>
      <c r="CK1275" s="69"/>
      <c r="CL1275" s="68"/>
      <c r="CM1275" s="67"/>
      <c r="CN1275" s="67"/>
      <c r="CO1275" s="69"/>
      <c r="CP1275" s="68"/>
      <c r="CQ1275" s="67"/>
      <c r="CR1275" s="67"/>
      <c r="CS1275" s="69"/>
      <c r="CT1275" s="81"/>
      <c r="CU1275" s="69"/>
      <c r="CV1275" s="69"/>
      <c r="CW1275" s="69"/>
      <c r="CX1275" s="69"/>
      <c r="CY1275" s="69"/>
      <c r="CZ1275" s="69"/>
      <c r="DA1275" s="69"/>
    </row>
    <row r="1276" spans="2:105">
      <c r="B1276" s="67"/>
      <c r="C1276" s="67"/>
      <c r="D1276" s="67"/>
      <c r="E1276" s="69"/>
      <c r="F1276" s="68"/>
      <c r="G1276" s="67"/>
      <c r="H1276" s="69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80"/>
      <c r="T1276" s="80"/>
      <c r="U1276" s="80"/>
      <c r="V1276" s="80"/>
      <c r="W1276" s="80"/>
      <c r="X1276" s="80"/>
      <c r="Y1276" s="80"/>
      <c r="Z1276" s="80"/>
      <c r="AA1276" s="80"/>
      <c r="AB1276" s="80"/>
      <c r="AC1276" s="80"/>
      <c r="AD1276" s="80"/>
      <c r="AE1276" s="69"/>
      <c r="AF1276" s="69"/>
      <c r="AG1276" s="69"/>
      <c r="AH1276" s="80"/>
      <c r="AI1276" s="80"/>
      <c r="AJ1276" s="69"/>
      <c r="AK1276" s="69"/>
      <c r="AL1276" s="80"/>
      <c r="AM1276" s="80"/>
      <c r="AN1276" s="69"/>
      <c r="AO1276" s="69"/>
      <c r="AP1276" s="80"/>
      <c r="AQ1276" s="80"/>
      <c r="AR1276" s="69"/>
      <c r="AS1276" s="69"/>
      <c r="AT1276" s="80"/>
      <c r="AU1276" s="80"/>
      <c r="AV1276" s="69"/>
      <c r="AW1276" s="69"/>
      <c r="AX1276" s="80"/>
      <c r="AY1276" s="80"/>
      <c r="AZ1276" s="69"/>
      <c r="BA1276" s="69"/>
      <c r="BB1276" s="80"/>
      <c r="BC1276" s="80"/>
      <c r="BD1276" s="69"/>
      <c r="BE1276" s="69"/>
      <c r="BF1276" s="80"/>
      <c r="BG1276" s="80"/>
      <c r="BH1276" s="69"/>
      <c r="BI1276" s="69"/>
      <c r="BJ1276" s="80"/>
      <c r="BK1276" s="80"/>
      <c r="BL1276" s="69"/>
      <c r="BM1276" s="69"/>
      <c r="BN1276" s="80"/>
      <c r="BO1276" s="80"/>
      <c r="BP1276" s="69"/>
      <c r="BQ1276" s="69"/>
      <c r="BR1276" s="80"/>
      <c r="BS1276" s="80"/>
      <c r="BT1276" s="69"/>
      <c r="BU1276" s="69"/>
      <c r="BV1276" s="80"/>
      <c r="BW1276" s="80"/>
      <c r="BX1276" s="69"/>
      <c r="BY1276" s="69"/>
      <c r="BZ1276" s="80"/>
      <c r="CA1276" s="80"/>
      <c r="CB1276" s="69"/>
      <c r="CC1276" s="69"/>
      <c r="CD1276" s="80"/>
      <c r="CE1276" s="80"/>
      <c r="CF1276" s="69"/>
      <c r="CG1276" s="69"/>
      <c r="CH1276" s="69"/>
      <c r="CI1276" s="69"/>
      <c r="CJ1276" s="69"/>
      <c r="CK1276" s="69"/>
      <c r="CL1276" s="68"/>
      <c r="CM1276" s="67"/>
      <c r="CN1276" s="67"/>
      <c r="CO1276" s="69"/>
      <c r="CP1276" s="68"/>
      <c r="CQ1276" s="67"/>
      <c r="CR1276" s="67"/>
      <c r="CS1276" s="69"/>
      <c r="CT1276" s="81"/>
      <c r="CU1276" s="69"/>
      <c r="CV1276" s="69"/>
      <c r="CW1276" s="69"/>
      <c r="CX1276" s="69"/>
      <c r="CY1276" s="69"/>
      <c r="CZ1276" s="69"/>
      <c r="DA1276" s="69"/>
    </row>
    <row r="1277" spans="2:105">
      <c r="B1277" s="67"/>
      <c r="C1277" s="67"/>
      <c r="D1277" s="67"/>
      <c r="E1277" s="69"/>
      <c r="F1277" s="68"/>
      <c r="G1277" s="67"/>
      <c r="H1277" s="69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80"/>
      <c r="T1277" s="80"/>
      <c r="U1277" s="80"/>
      <c r="V1277" s="80"/>
      <c r="W1277" s="80"/>
      <c r="X1277" s="80"/>
      <c r="Y1277" s="80"/>
      <c r="Z1277" s="80"/>
      <c r="AA1277" s="80"/>
      <c r="AB1277" s="80"/>
      <c r="AC1277" s="80"/>
      <c r="AD1277" s="80"/>
      <c r="AE1277" s="69"/>
      <c r="AF1277" s="69"/>
      <c r="AG1277" s="69"/>
      <c r="AH1277" s="80"/>
      <c r="AI1277" s="80"/>
      <c r="AJ1277" s="69"/>
      <c r="AK1277" s="69"/>
      <c r="AL1277" s="80"/>
      <c r="AM1277" s="80"/>
      <c r="AN1277" s="69"/>
      <c r="AO1277" s="69"/>
      <c r="AP1277" s="80"/>
      <c r="AQ1277" s="80"/>
      <c r="AR1277" s="69"/>
      <c r="AS1277" s="69"/>
      <c r="AT1277" s="80"/>
      <c r="AU1277" s="80"/>
      <c r="AV1277" s="69"/>
      <c r="AW1277" s="69"/>
      <c r="AX1277" s="80"/>
      <c r="AY1277" s="80"/>
      <c r="AZ1277" s="69"/>
      <c r="BA1277" s="69"/>
      <c r="BB1277" s="80"/>
      <c r="BC1277" s="80"/>
      <c r="BD1277" s="69"/>
      <c r="BE1277" s="69"/>
      <c r="BF1277" s="80"/>
      <c r="BG1277" s="80"/>
      <c r="BH1277" s="69"/>
      <c r="BI1277" s="69"/>
      <c r="BJ1277" s="80"/>
      <c r="BK1277" s="80"/>
      <c r="BL1277" s="69"/>
      <c r="BM1277" s="69"/>
      <c r="BN1277" s="80"/>
      <c r="BO1277" s="80"/>
      <c r="BP1277" s="69"/>
      <c r="BQ1277" s="69"/>
      <c r="BR1277" s="80"/>
      <c r="BS1277" s="80"/>
      <c r="BT1277" s="69"/>
      <c r="BU1277" s="69"/>
      <c r="BV1277" s="80"/>
      <c r="BW1277" s="80"/>
      <c r="BX1277" s="69"/>
      <c r="BY1277" s="69"/>
      <c r="BZ1277" s="80"/>
      <c r="CA1277" s="80"/>
      <c r="CB1277" s="69"/>
      <c r="CC1277" s="69"/>
      <c r="CD1277" s="80"/>
      <c r="CE1277" s="80"/>
      <c r="CF1277" s="69"/>
      <c r="CG1277" s="69"/>
      <c r="CH1277" s="69"/>
      <c r="CI1277" s="69"/>
      <c r="CJ1277" s="69"/>
      <c r="CK1277" s="69"/>
      <c r="CL1277" s="68"/>
      <c r="CM1277" s="67"/>
      <c r="CN1277" s="67"/>
      <c r="CO1277" s="69"/>
      <c r="CP1277" s="68"/>
      <c r="CQ1277" s="67"/>
      <c r="CR1277" s="67"/>
      <c r="CS1277" s="69"/>
      <c r="CT1277" s="81"/>
      <c r="CU1277" s="69"/>
      <c r="CV1277" s="69"/>
      <c r="CW1277" s="69"/>
      <c r="CX1277" s="69"/>
      <c r="CY1277" s="69"/>
      <c r="CZ1277" s="69"/>
      <c r="DA1277" s="69"/>
    </row>
    <row r="1278" spans="2:105">
      <c r="B1278" s="67"/>
      <c r="C1278" s="67"/>
      <c r="D1278" s="67"/>
      <c r="E1278" s="69"/>
      <c r="F1278" s="68"/>
      <c r="G1278" s="67"/>
      <c r="H1278" s="69"/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80"/>
      <c r="T1278" s="80"/>
      <c r="U1278" s="80"/>
      <c r="V1278" s="80"/>
      <c r="W1278" s="80"/>
      <c r="X1278" s="80"/>
      <c r="Y1278" s="80"/>
      <c r="Z1278" s="80"/>
      <c r="AA1278" s="80"/>
      <c r="AB1278" s="80"/>
      <c r="AC1278" s="80"/>
      <c r="AD1278" s="80"/>
      <c r="AE1278" s="69"/>
      <c r="AF1278" s="69"/>
      <c r="AG1278" s="69"/>
      <c r="AH1278" s="80"/>
      <c r="AI1278" s="80"/>
      <c r="AJ1278" s="69"/>
      <c r="AK1278" s="69"/>
      <c r="AL1278" s="80"/>
      <c r="AM1278" s="80"/>
      <c r="AN1278" s="69"/>
      <c r="AO1278" s="69"/>
      <c r="AP1278" s="80"/>
      <c r="AQ1278" s="80"/>
      <c r="AR1278" s="69"/>
      <c r="AS1278" s="69"/>
      <c r="AT1278" s="80"/>
      <c r="AU1278" s="80"/>
      <c r="AV1278" s="69"/>
      <c r="AW1278" s="69"/>
      <c r="AX1278" s="80"/>
      <c r="AY1278" s="80"/>
      <c r="AZ1278" s="69"/>
      <c r="BA1278" s="69"/>
      <c r="BB1278" s="80"/>
      <c r="BC1278" s="80"/>
      <c r="BD1278" s="69"/>
      <c r="BE1278" s="69"/>
      <c r="BF1278" s="80"/>
      <c r="BG1278" s="80"/>
      <c r="BH1278" s="69"/>
      <c r="BI1278" s="69"/>
      <c r="BJ1278" s="80"/>
      <c r="BK1278" s="80"/>
      <c r="BL1278" s="69"/>
      <c r="BM1278" s="69"/>
      <c r="BN1278" s="80"/>
      <c r="BO1278" s="80"/>
      <c r="BP1278" s="69"/>
      <c r="BQ1278" s="69"/>
      <c r="BR1278" s="80"/>
      <c r="BS1278" s="80"/>
      <c r="BT1278" s="69"/>
      <c r="BU1278" s="69"/>
      <c r="BV1278" s="80"/>
      <c r="BW1278" s="80"/>
      <c r="BX1278" s="69"/>
      <c r="BY1278" s="69"/>
      <c r="BZ1278" s="80"/>
      <c r="CA1278" s="80"/>
      <c r="CB1278" s="69"/>
      <c r="CC1278" s="69"/>
      <c r="CD1278" s="80"/>
      <c r="CE1278" s="80"/>
      <c r="CF1278" s="69"/>
      <c r="CG1278" s="69"/>
      <c r="CH1278" s="69"/>
      <c r="CI1278" s="69"/>
      <c r="CJ1278" s="69"/>
      <c r="CK1278" s="69"/>
      <c r="CL1278" s="68"/>
      <c r="CM1278" s="67"/>
      <c r="CN1278" s="67"/>
      <c r="CO1278" s="69"/>
      <c r="CP1278" s="68"/>
      <c r="CQ1278" s="67"/>
      <c r="CR1278" s="67"/>
      <c r="CS1278" s="69"/>
      <c r="CT1278" s="81"/>
      <c r="CU1278" s="69"/>
      <c r="CV1278" s="69"/>
      <c r="CW1278" s="69"/>
      <c r="CX1278" s="69"/>
      <c r="CY1278" s="69"/>
      <c r="CZ1278" s="69"/>
      <c r="DA1278" s="69"/>
    </row>
    <row r="1279" spans="2:105">
      <c r="B1279" s="67"/>
      <c r="C1279" s="67"/>
      <c r="D1279" s="67"/>
      <c r="E1279" s="69"/>
      <c r="F1279" s="68"/>
      <c r="G1279" s="67"/>
      <c r="H1279" s="69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80"/>
      <c r="T1279" s="80"/>
      <c r="U1279" s="80"/>
      <c r="V1279" s="80"/>
      <c r="W1279" s="80"/>
      <c r="X1279" s="80"/>
      <c r="Y1279" s="80"/>
      <c r="Z1279" s="80"/>
      <c r="AA1279" s="80"/>
      <c r="AB1279" s="80"/>
      <c r="AC1279" s="80"/>
      <c r="AD1279" s="80"/>
      <c r="AE1279" s="69"/>
      <c r="AF1279" s="69"/>
      <c r="AG1279" s="69"/>
      <c r="AH1279" s="80"/>
      <c r="AI1279" s="80"/>
      <c r="AJ1279" s="69"/>
      <c r="AK1279" s="69"/>
      <c r="AL1279" s="80"/>
      <c r="AM1279" s="80"/>
      <c r="AN1279" s="69"/>
      <c r="AO1279" s="69"/>
      <c r="AP1279" s="80"/>
      <c r="AQ1279" s="80"/>
      <c r="AR1279" s="69"/>
      <c r="AS1279" s="69"/>
      <c r="AT1279" s="80"/>
      <c r="AU1279" s="80"/>
      <c r="AV1279" s="69"/>
      <c r="AW1279" s="69"/>
      <c r="AX1279" s="80"/>
      <c r="AY1279" s="80"/>
      <c r="AZ1279" s="69"/>
      <c r="BA1279" s="69"/>
      <c r="BB1279" s="80"/>
      <c r="BC1279" s="80"/>
      <c r="BD1279" s="69"/>
      <c r="BE1279" s="69"/>
      <c r="BF1279" s="80"/>
      <c r="BG1279" s="80"/>
      <c r="BH1279" s="69"/>
      <c r="BI1279" s="69"/>
      <c r="BJ1279" s="80"/>
      <c r="BK1279" s="80"/>
      <c r="BL1279" s="69"/>
      <c r="BM1279" s="69"/>
      <c r="BN1279" s="80"/>
      <c r="BO1279" s="80"/>
      <c r="BP1279" s="69"/>
      <c r="BQ1279" s="69"/>
      <c r="BR1279" s="80"/>
      <c r="BS1279" s="80"/>
      <c r="BT1279" s="69"/>
      <c r="BU1279" s="69"/>
      <c r="BV1279" s="80"/>
      <c r="BW1279" s="80"/>
      <c r="BX1279" s="69"/>
      <c r="BY1279" s="69"/>
      <c r="BZ1279" s="80"/>
      <c r="CA1279" s="80"/>
      <c r="CB1279" s="69"/>
      <c r="CC1279" s="69"/>
      <c r="CD1279" s="80"/>
      <c r="CE1279" s="80"/>
      <c r="CF1279" s="69"/>
      <c r="CG1279" s="69"/>
      <c r="CH1279" s="69"/>
      <c r="CI1279" s="69"/>
      <c r="CJ1279" s="69"/>
      <c r="CK1279" s="69"/>
      <c r="CL1279" s="68"/>
      <c r="CM1279" s="67"/>
      <c r="CN1279" s="67"/>
      <c r="CO1279" s="69"/>
      <c r="CP1279" s="68"/>
      <c r="CQ1279" s="67"/>
      <c r="CR1279" s="67"/>
      <c r="CS1279" s="69"/>
      <c r="CT1279" s="81"/>
      <c r="CU1279" s="69"/>
      <c r="CV1279" s="69"/>
      <c r="CW1279" s="69"/>
      <c r="CX1279" s="69"/>
      <c r="CY1279" s="69"/>
      <c r="CZ1279" s="69"/>
      <c r="DA1279" s="69"/>
    </row>
    <row r="1280" spans="2:105">
      <c r="B1280" s="67"/>
      <c r="C1280" s="67"/>
      <c r="D1280" s="67"/>
      <c r="E1280" s="69"/>
      <c r="F1280" s="68"/>
      <c r="G1280" s="67"/>
      <c r="H1280" s="69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80"/>
      <c r="T1280" s="80"/>
      <c r="U1280" s="80"/>
      <c r="V1280" s="80"/>
      <c r="W1280" s="80"/>
      <c r="X1280" s="80"/>
      <c r="Y1280" s="80"/>
      <c r="Z1280" s="80"/>
      <c r="AA1280" s="80"/>
      <c r="AB1280" s="80"/>
      <c r="AC1280" s="80"/>
      <c r="AD1280" s="80"/>
      <c r="AE1280" s="69"/>
      <c r="AF1280" s="69"/>
      <c r="AG1280" s="69"/>
      <c r="AH1280" s="80"/>
      <c r="AI1280" s="80"/>
      <c r="AJ1280" s="69"/>
      <c r="AK1280" s="69"/>
      <c r="AL1280" s="80"/>
      <c r="AM1280" s="80"/>
      <c r="AN1280" s="69"/>
      <c r="AO1280" s="69"/>
      <c r="AP1280" s="80"/>
      <c r="AQ1280" s="80"/>
      <c r="AR1280" s="69"/>
      <c r="AS1280" s="69"/>
      <c r="AT1280" s="80"/>
      <c r="AU1280" s="80"/>
      <c r="AV1280" s="69"/>
      <c r="AW1280" s="69"/>
      <c r="AX1280" s="80"/>
      <c r="AY1280" s="80"/>
      <c r="AZ1280" s="69"/>
      <c r="BA1280" s="69"/>
      <c r="BB1280" s="80"/>
      <c r="BC1280" s="80"/>
      <c r="BD1280" s="69"/>
      <c r="BE1280" s="69"/>
      <c r="BF1280" s="80"/>
      <c r="BG1280" s="80"/>
      <c r="BH1280" s="69"/>
      <c r="BI1280" s="69"/>
      <c r="BJ1280" s="80"/>
      <c r="BK1280" s="80"/>
      <c r="BL1280" s="69"/>
      <c r="BM1280" s="69"/>
      <c r="BN1280" s="80"/>
      <c r="BO1280" s="80"/>
      <c r="BP1280" s="69"/>
      <c r="BQ1280" s="69"/>
      <c r="BR1280" s="80"/>
      <c r="BS1280" s="80"/>
      <c r="BT1280" s="69"/>
      <c r="BU1280" s="69"/>
      <c r="BV1280" s="80"/>
      <c r="BW1280" s="80"/>
      <c r="BX1280" s="69"/>
      <c r="BY1280" s="69"/>
      <c r="BZ1280" s="80"/>
      <c r="CA1280" s="80"/>
      <c r="CB1280" s="69"/>
      <c r="CC1280" s="69"/>
      <c r="CD1280" s="80"/>
      <c r="CE1280" s="80"/>
      <c r="CF1280" s="69"/>
      <c r="CG1280" s="69"/>
      <c r="CH1280" s="69"/>
      <c r="CI1280" s="69"/>
      <c r="CJ1280" s="69"/>
      <c r="CK1280" s="69"/>
      <c r="CL1280" s="68"/>
      <c r="CM1280" s="67"/>
      <c r="CN1280" s="67"/>
      <c r="CO1280" s="69"/>
      <c r="CP1280" s="68"/>
      <c r="CQ1280" s="67"/>
      <c r="CR1280" s="67"/>
      <c r="CS1280" s="69"/>
      <c r="CT1280" s="81"/>
      <c r="CU1280" s="69"/>
      <c r="CV1280" s="69"/>
      <c r="CW1280" s="69"/>
      <c r="CX1280" s="69"/>
      <c r="CY1280" s="69"/>
      <c r="CZ1280" s="69"/>
      <c r="DA1280" s="69"/>
    </row>
    <row r="1281" spans="2:105">
      <c r="B1281" s="67"/>
      <c r="C1281" s="67"/>
      <c r="D1281" s="67"/>
      <c r="E1281" s="69"/>
      <c r="F1281" s="68"/>
      <c r="G1281" s="67"/>
      <c r="H1281" s="69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80"/>
      <c r="T1281" s="80"/>
      <c r="U1281" s="80"/>
      <c r="V1281" s="80"/>
      <c r="W1281" s="80"/>
      <c r="X1281" s="80"/>
      <c r="Y1281" s="80"/>
      <c r="Z1281" s="80"/>
      <c r="AA1281" s="80"/>
      <c r="AB1281" s="80"/>
      <c r="AC1281" s="80"/>
      <c r="AD1281" s="80"/>
      <c r="AE1281" s="69"/>
      <c r="AF1281" s="69"/>
      <c r="AG1281" s="69"/>
      <c r="AH1281" s="80"/>
      <c r="AI1281" s="80"/>
      <c r="AJ1281" s="69"/>
      <c r="AK1281" s="69"/>
      <c r="AL1281" s="80"/>
      <c r="AM1281" s="80"/>
      <c r="AN1281" s="69"/>
      <c r="AO1281" s="69"/>
      <c r="AP1281" s="80"/>
      <c r="AQ1281" s="80"/>
      <c r="AR1281" s="69"/>
      <c r="AS1281" s="69"/>
      <c r="AT1281" s="80"/>
      <c r="AU1281" s="80"/>
      <c r="AV1281" s="69"/>
      <c r="AW1281" s="69"/>
      <c r="AX1281" s="80"/>
      <c r="AY1281" s="80"/>
      <c r="AZ1281" s="69"/>
      <c r="BA1281" s="69"/>
      <c r="BB1281" s="80"/>
      <c r="BC1281" s="80"/>
      <c r="BD1281" s="69"/>
      <c r="BE1281" s="69"/>
      <c r="BF1281" s="80"/>
      <c r="BG1281" s="80"/>
      <c r="BH1281" s="69"/>
      <c r="BI1281" s="69"/>
      <c r="BJ1281" s="80"/>
      <c r="BK1281" s="80"/>
      <c r="BL1281" s="69"/>
      <c r="BM1281" s="69"/>
      <c r="BN1281" s="80"/>
      <c r="BO1281" s="80"/>
      <c r="BP1281" s="69"/>
      <c r="BQ1281" s="69"/>
      <c r="BR1281" s="80"/>
      <c r="BS1281" s="80"/>
      <c r="BT1281" s="69"/>
      <c r="BU1281" s="69"/>
      <c r="BV1281" s="80"/>
      <c r="BW1281" s="80"/>
      <c r="BX1281" s="69"/>
      <c r="BY1281" s="69"/>
      <c r="BZ1281" s="80"/>
      <c r="CA1281" s="80"/>
      <c r="CB1281" s="69"/>
      <c r="CC1281" s="69"/>
      <c r="CD1281" s="80"/>
      <c r="CE1281" s="80"/>
      <c r="CF1281" s="69"/>
      <c r="CG1281" s="69"/>
      <c r="CH1281" s="69"/>
      <c r="CI1281" s="69"/>
      <c r="CJ1281" s="69"/>
      <c r="CK1281" s="69"/>
      <c r="CL1281" s="68"/>
      <c r="CM1281" s="67"/>
      <c r="CN1281" s="67"/>
      <c r="CO1281" s="69"/>
      <c r="CP1281" s="68"/>
      <c r="CQ1281" s="67"/>
      <c r="CR1281" s="67"/>
      <c r="CS1281" s="69"/>
      <c r="CT1281" s="81"/>
      <c r="CU1281" s="69"/>
      <c r="CV1281" s="69"/>
      <c r="CW1281" s="69"/>
      <c r="CX1281" s="69"/>
      <c r="CY1281" s="69"/>
      <c r="CZ1281" s="69"/>
      <c r="DA1281" s="69"/>
    </row>
    <row r="1282" spans="2:105">
      <c r="B1282" s="67"/>
      <c r="C1282" s="67"/>
      <c r="D1282" s="67"/>
      <c r="E1282" s="69"/>
      <c r="F1282" s="68"/>
      <c r="G1282" s="67"/>
      <c r="H1282" s="69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80"/>
      <c r="T1282" s="80"/>
      <c r="U1282" s="80"/>
      <c r="V1282" s="80"/>
      <c r="W1282" s="80"/>
      <c r="X1282" s="80"/>
      <c r="Y1282" s="80"/>
      <c r="Z1282" s="80"/>
      <c r="AA1282" s="80"/>
      <c r="AB1282" s="80"/>
      <c r="AC1282" s="80"/>
      <c r="AD1282" s="80"/>
      <c r="AE1282" s="69"/>
      <c r="AF1282" s="69"/>
      <c r="AG1282" s="69"/>
      <c r="AH1282" s="80"/>
      <c r="AI1282" s="80"/>
      <c r="AJ1282" s="69"/>
      <c r="AK1282" s="69"/>
      <c r="AL1282" s="80"/>
      <c r="AM1282" s="80"/>
      <c r="AN1282" s="69"/>
      <c r="AO1282" s="69"/>
      <c r="AP1282" s="80"/>
      <c r="AQ1282" s="80"/>
      <c r="AR1282" s="69"/>
      <c r="AS1282" s="69"/>
      <c r="AT1282" s="80"/>
      <c r="AU1282" s="80"/>
      <c r="AV1282" s="69"/>
      <c r="AW1282" s="69"/>
      <c r="AX1282" s="80"/>
      <c r="AY1282" s="80"/>
      <c r="AZ1282" s="69"/>
      <c r="BA1282" s="69"/>
      <c r="BB1282" s="80"/>
      <c r="BC1282" s="80"/>
      <c r="BD1282" s="69"/>
      <c r="BE1282" s="69"/>
      <c r="BF1282" s="80"/>
      <c r="BG1282" s="80"/>
      <c r="BH1282" s="69"/>
      <c r="BI1282" s="69"/>
      <c r="BJ1282" s="80"/>
      <c r="BK1282" s="80"/>
      <c r="BL1282" s="69"/>
      <c r="BM1282" s="69"/>
      <c r="BN1282" s="80"/>
      <c r="BO1282" s="80"/>
      <c r="BP1282" s="69"/>
      <c r="BQ1282" s="69"/>
      <c r="BR1282" s="80"/>
      <c r="BS1282" s="80"/>
      <c r="BT1282" s="69"/>
      <c r="BU1282" s="69"/>
      <c r="BV1282" s="80"/>
      <c r="BW1282" s="80"/>
      <c r="BX1282" s="69"/>
      <c r="BY1282" s="69"/>
      <c r="BZ1282" s="80"/>
      <c r="CA1282" s="80"/>
      <c r="CB1282" s="69"/>
      <c r="CC1282" s="69"/>
      <c r="CD1282" s="80"/>
      <c r="CE1282" s="80"/>
      <c r="CF1282" s="69"/>
      <c r="CG1282" s="69"/>
      <c r="CH1282" s="69"/>
      <c r="CI1282" s="69"/>
      <c r="CJ1282" s="69"/>
      <c r="CK1282" s="69"/>
      <c r="CL1282" s="68"/>
      <c r="CM1282" s="67"/>
      <c r="CN1282" s="67"/>
      <c r="CO1282" s="69"/>
      <c r="CP1282" s="68"/>
      <c r="CQ1282" s="67"/>
      <c r="CR1282" s="67"/>
      <c r="CS1282" s="69"/>
      <c r="CT1282" s="81"/>
      <c r="CU1282" s="69"/>
      <c r="CV1282" s="69"/>
      <c r="CW1282" s="69"/>
      <c r="CX1282" s="69"/>
      <c r="CY1282" s="69"/>
      <c r="CZ1282" s="69"/>
      <c r="DA1282" s="69"/>
    </row>
    <row r="1283" spans="2:105">
      <c r="B1283" s="67"/>
      <c r="C1283" s="67"/>
      <c r="D1283" s="67"/>
      <c r="E1283" s="69"/>
      <c r="F1283" s="68"/>
      <c r="G1283" s="67"/>
      <c r="H1283" s="69"/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80"/>
      <c r="T1283" s="80"/>
      <c r="U1283" s="80"/>
      <c r="V1283" s="80"/>
      <c r="W1283" s="80"/>
      <c r="X1283" s="80"/>
      <c r="Y1283" s="80"/>
      <c r="Z1283" s="80"/>
      <c r="AA1283" s="80"/>
      <c r="AB1283" s="80"/>
      <c r="AC1283" s="80"/>
      <c r="AD1283" s="80"/>
      <c r="AE1283" s="69"/>
      <c r="AF1283" s="69"/>
      <c r="AG1283" s="69"/>
      <c r="AH1283" s="80"/>
      <c r="AI1283" s="80"/>
      <c r="AJ1283" s="69"/>
      <c r="AK1283" s="69"/>
      <c r="AL1283" s="80"/>
      <c r="AM1283" s="80"/>
      <c r="AN1283" s="69"/>
      <c r="AO1283" s="69"/>
      <c r="AP1283" s="80"/>
      <c r="AQ1283" s="80"/>
      <c r="AR1283" s="69"/>
      <c r="AS1283" s="69"/>
      <c r="AT1283" s="80"/>
      <c r="AU1283" s="80"/>
      <c r="AV1283" s="69"/>
      <c r="AW1283" s="69"/>
      <c r="AX1283" s="80"/>
      <c r="AY1283" s="80"/>
      <c r="AZ1283" s="69"/>
      <c r="BA1283" s="69"/>
      <c r="BB1283" s="80"/>
      <c r="BC1283" s="80"/>
      <c r="BD1283" s="69"/>
      <c r="BE1283" s="69"/>
      <c r="BF1283" s="80"/>
      <c r="BG1283" s="80"/>
      <c r="BH1283" s="69"/>
      <c r="BI1283" s="69"/>
      <c r="BJ1283" s="80"/>
      <c r="BK1283" s="80"/>
      <c r="BL1283" s="69"/>
      <c r="BM1283" s="69"/>
      <c r="BN1283" s="80"/>
      <c r="BO1283" s="80"/>
      <c r="BP1283" s="69"/>
      <c r="BQ1283" s="69"/>
      <c r="BR1283" s="80"/>
      <c r="BS1283" s="80"/>
      <c r="BT1283" s="69"/>
      <c r="BU1283" s="69"/>
      <c r="BV1283" s="80"/>
      <c r="BW1283" s="80"/>
      <c r="BX1283" s="69"/>
      <c r="BY1283" s="69"/>
      <c r="BZ1283" s="80"/>
      <c r="CA1283" s="80"/>
      <c r="CB1283" s="69"/>
      <c r="CC1283" s="69"/>
      <c r="CD1283" s="80"/>
      <c r="CE1283" s="80"/>
      <c r="CF1283" s="69"/>
      <c r="CG1283" s="69"/>
      <c r="CH1283" s="69"/>
      <c r="CI1283" s="69"/>
      <c r="CJ1283" s="69"/>
      <c r="CK1283" s="69"/>
      <c r="CL1283" s="68"/>
      <c r="CM1283" s="67"/>
      <c r="CN1283" s="67"/>
      <c r="CO1283" s="69"/>
      <c r="CP1283" s="68"/>
      <c r="CQ1283" s="67"/>
      <c r="CR1283" s="67"/>
      <c r="CS1283" s="69"/>
      <c r="CT1283" s="81"/>
      <c r="CU1283" s="69"/>
      <c r="CV1283" s="69"/>
      <c r="CW1283" s="69"/>
      <c r="CX1283" s="69"/>
      <c r="CY1283" s="69"/>
      <c r="CZ1283" s="69"/>
      <c r="DA1283" s="69"/>
    </row>
    <row r="1284" spans="2:105">
      <c r="B1284" s="67"/>
      <c r="C1284" s="67"/>
      <c r="D1284" s="67"/>
      <c r="E1284" s="69"/>
      <c r="F1284" s="68"/>
      <c r="G1284" s="67"/>
      <c r="H1284" s="69"/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80"/>
      <c r="T1284" s="80"/>
      <c r="U1284" s="80"/>
      <c r="V1284" s="80"/>
      <c r="W1284" s="80"/>
      <c r="X1284" s="80"/>
      <c r="Y1284" s="80"/>
      <c r="Z1284" s="80"/>
      <c r="AA1284" s="80"/>
      <c r="AB1284" s="80"/>
      <c r="AC1284" s="80"/>
      <c r="AD1284" s="80"/>
      <c r="AE1284" s="69"/>
      <c r="AF1284" s="69"/>
      <c r="AG1284" s="69"/>
      <c r="AH1284" s="80"/>
      <c r="AI1284" s="80"/>
      <c r="AJ1284" s="69"/>
      <c r="AK1284" s="69"/>
      <c r="AL1284" s="80"/>
      <c r="AM1284" s="80"/>
      <c r="AN1284" s="69"/>
      <c r="AO1284" s="69"/>
      <c r="AP1284" s="80"/>
      <c r="AQ1284" s="80"/>
      <c r="AR1284" s="69"/>
      <c r="AS1284" s="69"/>
      <c r="AT1284" s="80"/>
      <c r="AU1284" s="80"/>
      <c r="AV1284" s="69"/>
      <c r="AW1284" s="69"/>
      <c r="AX1284" s="80"/>
      <c r="AY1284" s="80"/>
      <c r="AZ1284" s="69"/>
      <c r="BA1284" s="69"/>
      <c r="BB1284" s="80"/>
      <c r="BC1284" s="80"/>
      <c r="BD1284" s="69"/>
      <c r="BE1284" s="69"/>
      <c r="BF1284" s="80"/>
      <c r="BG1284" s="80"/>
      <c r="BH1284" s="69"/>
      <c r="BI1284" s="69"/>
      <c r="BJ1284" s="80"/>
      <c r="BK1284" s="80"/>
      <c r="BL1284" s="69"/>
      <c r="BM1284" s="69"/>
      <c r="BN1284" s="80"/>
      <c r="BO1284" s="80"/>
      <c r="BP1284" s="69"/>
      <c r="BQ1284" s="69"/>
      <c r="BR1284" s="80"/>
      <c r="BS1284" s="80"/>
      <c r="BT1284" s="69"/>
      <c r="BU1284" s="69"/>
      <c r="BV1284" s="80"/>
      <c r="BW1284" s="80"/>
      <c r="BX1284" s="69"/>
      <c r="BY1284" s="69"/>
      <c r="BZ1284" s="80"/>
      <c r="CA1284" s="80"/>
      <c r="CB1284" s="69"/>
      <c r="CC1284" s="69"/>
      <c r="CD1284" s="80"/>
      <c r="CE1284" s="80"/>
      <c r="CF1284" s="69"/>
      <c r="CG1284" s="69"/>
      <c r="CH1284" s="69"/>
      <c r="CI1284" s="69"/>
      <c r="CJ1284" s="69"/>
      <c r="CK1284" s="69"/>
      <c r="CL1284" s="68"/>
      <c r="CM1284" s="67"/>
      <c r="CN1284" s="67"/>
      <c r="CO1284" s="69"/>
      <c r="CP1284" s="68"/>
      <c r="CQ1284" s="67"/>
      <c r="CR1284" s="67"/>
      <c r="CS1284" s="69"/>
      <c r="CT1284" s="81"/>
      <c r="CU1284" s="69"/>
      <c r="CV1284" s="69"/>
      <c r="CW1284" s="69"/>
      <c r="CX1284" s="69"/>
      <c r="CY1284" s="69"/>
      <c r="CZ1284" s="69"/>
      <c r="DA1284" s="69"/>
    </row>
    <row r="1285" spans="2:105">
      <c r="B1285" s="67"/>
      <c r="C1285" s="67"/>
      <c r="D1285" s="67"/>
      <c r="E1285" s="69"/>
      <c r="F1285" s="68"/>
      <c r="G1285" s="67"/>
      <c r="H1285" s="69"/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80"/>
      <c r="T1285" s="80"/>
      <c r="U1285" s="80"/>
      <c r="V1285" s="80"/>
      <c r="W1285" s="80"/>
      <c r="X1285" s="80"/>
      <c r="Y1285" s="80"/>
      <c r="Z1285" s="80"/>
      <c r="AA1285" s="80"/>
      <c r="AB1285" s="80"/>
      <c r="AC1285" s="80"/>
      <c r="AD1285" s="80"/>
      <c r="AE1285" s="69"/>
      <c r="AF1285" s="69"/>
      <c r="AG1285" s="69"/>
      <c r="AH1285" s="80"/>
      <c r="AI1285" s="80"/>
      <c r="AJ1285" s="69"/>
      <c r="AK1285" s="69"/>
      <c r="AL1285" s="80"/>
      <c r="AM1285" s="80"/>
      <c r="AN1285" s="69"/>
      <c r="AO1285" s="69"/>
      <c r="AP1285" s="80"/>
      <c r="AQ1285" s="80"/>
      <c r="AR1285" s="69"/>
      <c r="AS1285" s="69"/>
      <c r="AT1285" s="80"/>
      <c r="AU1285" s="80"/>
      <c r="AV1285" s="69"/>
      <c r="AW1285" s="69"/>
      <c r="AX1285" s="80"/>
      <c r="AY1285" s="80"/>
      <c r="AZ1285" s="69"/>
      <c r="BA1285" s="69"/>
      <c r="BB1285" s="80"/>
      <c r="BC1285" s="80"/>
      <c r="BD1285" s="69"/>
      <c r="BE1285" s="69"/>
      <c r="BF1285" s="80"/>
      <c r="BG1285" s="80"/>
      <c r="BH1285" s="69"/>
      <c r="BI1285" s="69"/>
      <c r="BJ1285" s="80"/>
      <c r="BK1285" s="80"/>
      <c r="BL1285" s="69"/>
      <c r="BM1285" s="69"/>
      <c r="BN1285" s="80"/>
      <c r="BO1285" s="80"/>
      <c r="BP1285" s="69"/>
      <c r="BQ1285" s="69"/>
      <c r="BR1285" s="80"/>
      <c r="BS1285" s="80"/>
      <c r="BT1285" s="69"/>
      <c r="BU1285" s="69"/>
      <c r="BV1285" s="80"/>
      <c r="BW1285" s="80"/>
      <c r="BX1285" s="69"/>
      <c r="BY1285" s="69"/>
      <c r="BZ1285" s="80"/>
      <c r="CA1285" s="80"/>
      <c r="CB1285" s="69"/>
      <c r="CC1285" s="69"/>
      <c r="CD1285" s="80"/>
      <c r="CE1285" s="80"/>
      <c r="CF1285" s="69"/>
      <c r="CG1285" s="69"/>
      <c r="CH1285" s="69"/>
      <c r="CI1285" s="69"/>
      <c r="CJ1285" s="69"/>
      <c r="CK1285" s="69"/>
      <c r="CL1285" s="68"/>
      <c r="CM1285" s="67"/>
      <c r="CN1285" s="67"/>
      <c r="CO1285" s="69"/>
      <c r="CP1285" s="68"/>
      <c r="CQ1285" s="67"/>
      <c r="CR1285" s="67"/>
      <c r="CS1285" s="69"/>
      <c r="CT1285" s="81"/>
      <c r="CU1285" s="69"/>
      <c r="CV1285" s="69"/>
      <c r="CW1285" s="69"/>
      <c r="CX1285" s="69"/>
      <c r="CY1285" s="69"/>
      <c r="CZ1285" s="69"/>
      <c r="DA1285" s="69"/>
    </row>
    <row r="1286" spans="2:105">
      <c r="B1286" s="67"/>
      <c r="C1286" s="67"/>
      <c r="D1286" s="67"/>
      <c r="E1286" s="69"/>
      <c r="F1286" s="68"/>
      <c r="G1286" s="67"/>
      <c r="H1286" s="69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80"/>
      <c r="T1286" s="80"/>
      <c r="U1286" s="80"/>
      <c r="V1286" s="80"/>
      <c r="W1286" s="80"/>
      <c r="X1286" s="80"/>
      <c r="Y1286" s="80"/>
      <c r="Z1286" s="80"/>
      <c r="AA1286" s="80"/>
      <c r="AB1286" s="80"/>
      <c r="AC1286" s="80"/>
      <c r="AD1286" s="80"/>
      <c r="AE1286" s="69"/>
      <c r="AF1286" s="69"/>
      <c r="AG1286" s="69"/>
      <c r="AH1286" s="80"/>
      <c r="AI1286" s="80"/>
      <c r="AJ1286" s="69"/>
      <c r="AK1286" s="69"/>
      <c r="AL1286" s="80"/>
      <c r="AM1286" s="80"/>
      <c r="AN1286" s="69"/>
      <c r="AO1286" s="69"/>
      <c r="AP1286" s="80"/>
      <c r="AQ1286" s="80"/>
      <c r="AR1286" s="69"/>
      <c r="AS1286" s="69"/>
      <c r="AT1286" s="80"/>
      <c r="AU1286" s="80"/>
      <c r="AV1286" s="69"/>
      <c r="AW1286" s="69"/>
      <c r="AX1286" s="80"/>
      <c r="AY1286" s="80"/>
      <c r="AZ1286" s="69"/>
      <c r="BA1286" s="69"/>
      <c r="BB1286" s="80"/>
      <c r="BC1286" s="80"/>
      <c r="BD1286" s="69"/>
      <c r="BE1286" s="69"/>
      <c r="BF1286" s="80"/>
      <c r="BG1286" s="80"/>
      <c r="BH1286" s="69"/>
      <c r="BI1286" s="69"/>
      <c r="BJ1286" s="80"/>
      <c r="BK1286" s="80"/>
      <c r="BL1286" s="69"/>
      <c r="BM1286" s="69"/>
      <c r="BN1286" s="80"/>
      <c r="BO1286" s="80"/>
      <c r="BP1286" s="69"/>
      <c r="BQ1286" s="69"/>
      <c r="BR1286" s="80"/>
      <c r="BS1286" s="80"/>
      <c r="BT1286" s="69"/>
      <c r="BU1286" s="69"/>
      <c r="BV1286" s="80"/>
      <c r="BW1286" s="80"/>
      <c r="BX1286" s="69"/>
      <c r="BY1286" s="69"/>
      <c r="BZ1286" s="80"/>
      <c r="CA1286" s="80"/>
      <c r="CB1286" s="69"/>
      <c r="CC1286" s="69"/>
      <c r="CD1286" s="80"/>
      <c r="CE1286" s="80"/>
      <c r="CF1286" s="69"/>
      <c r="CG1286" s="69"/>
      <c r="CH1286" s="69"/>
      <c r="CI1286" s="69"/>
      <c r="CJ1286" s="69"/>
      <c r="CK1286" s="69"/>
      <c r="CL1286" s="68"/>
      <c r="CM1286" s="67"/>
      <c r="CN1286" s="67"/>
      <c r="CO1286" s="69"/>
      <c r="CP1286" s="68"/>
      <c r="CQ1286" s="67"/>
      <c r="CR1286" s="67"/>
      <c r="CS1286" s="69"/>
      <c r="CT1286" s="81"/>
      <c r="CU1286" s="69"/>
      <c r="CV1286" s="69"/>
      <c r="CW1286" s="69"/>
      <c r="CX1286" s="69"/>
      <c r="CY1286" s="69"/>
      <c r="CZ1286" s="69"/>
      <c r="DA1286" s="69"/>
    </row>
    <row r="1287" spans="2:105">
      <c r="B1287" s="67"/>
      <c r="C1287" s="67"/>
      <c r="D1287" s="67"/>
      <c r="E1287" s="69"/>
      <c r="F1287" s="68"/>
      <c r="G1287" s="67"/>
      <c r="H1287" s="69"/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80"/>
      <c r="T1287" s="80"/>
      <c r="U1287" s="80"/>
      <c r="V1287" s="80"/>
      <c r="W1287" s="80"/>
      <c r="X1287" s="80"/>
      <c r="Y1287" s="80"/>
      <c r="Z1287" s="80"/>
      <c r="AA1287" s="80"/>
      <c r="AB1287" s="80"/>
      <c r="AC1287" s="80"/>
      <c r="AD1287" s="80"/>
      <c r="AE1287" s="69"/>
      <c r="AF1287" s="69"/>
      <c r="AG1287" s="69"/>
      <c r="AH1287" s="80"/>
      <c r="AI1287" s="80"/>
      <c r="AJ1287" s="69"/>
      <c r="AK1287" s="69"/>
      <c r="AL1287" s="80"/>
      <c r="AM1287" s="80"/>
      <c r="AN1287" s="69"/>
      <c r="AO1287" s="69"/>
      <c r="AP1287" s="80"/>
      <c r="AQ1287" s="80"/>
      <c r="AR1287" s="69"/>
      <c r="AS1287" s="69"/>
      <c r="AT1287" s="80"/>
      <c r="AU1287" s="80"/>
      <c r="AV1287" s="69"/>
      <c r="AW1287" s="69"/>
      <c r="AX1287" s="80"/>
      <c r="AY1287" s="80"/>
      <c r="AZ1287" s="69"/>
      <c r="BA1287" s="69"/>
      <c r="BB1287" s="80"/>
      <c r="BC1287" s="80"/>
      <c r="BD1287" s="69"/>
      <c r="BE1287" s="69"/>
      <c r="BF1287" s="80"/>
      <c r="BG1287" s="80"/>
      <c r="BH1287" s="69"/>
      <c r="BI1287" s="69"/>
      <c r="BJ1287" s="80"/>
      <c r="BK1287" s="80"/>
      <c r="BL1287" s="69"/>
      <c r="BM1287" s="69"/>
      <c r="BN1287" s="80"/>
      <c r="BO1287" s="80"/>
      <c r="BP1287" s="69"/>
      <c r="BQ1287" s="69"/>
      <c r="BR1287" s="80"/>
      <c r="BS1287" s="80"/>
      <c r="BT1287" s="69"/>
      <c r="BU1287" s="69"/>
      <c r="BV1287" s="80"/>
      <c r="BW1287" s="80"/>
      <c r="BX1287" s="69"/>
      <c r="BY1287" s="69"/>
      <c r="BZ1287" s="80"/>
      <c r="CA1287" s="80"/>
      <c r="CB1287" s="69"/>
      <c r="CC1287" s="69"/>
      <c r="CD1287" s="80"/>
      <c r="CE1287" s="80"/>
      <c r="CF1287" s="69"/>
      <c r="CG1287" s="69"/>
      <c r="CH1287" s="69"/>
      <c r="CI1287" s="69"/>
      <c r="CJ1287" s="69"/>
      <c r="CK1287" s="69"/>
      <c r="CL1287" s="68"/>
      <c r="CM1287" s="67"/>
      <c r="CN1287" s="67"/>
      <c r="CO1287" s="69"/>
      <c r="CP1287" s="68"/>
      <c r="CQ1287" s="67"/>
      <c r="CR1287" s="67"/>
      <c r="CS1287" s="69"/>
      <c r="CT1287" s="81"/>
      <c r="CU1287" s="69"/>
      <c r="CV1287" s="69"/>
      <c r="CW1287" s="69"/>
      <c r="CX1287" s="69"/>
      <c r="CY1287" s="69"/>
      <c r="CZ1287" s="69"/>
      <c r="DA1287" s="69"/>
    </row>
    <row r="1288" spans="2:105">
      <c r="B1288" s="67"/>
      <c r="C1288" s="67"/>
      <c r="D1288" s="67"/>
      <c r="E1288" s="69"/>
      <c r="F1288" s="68"/>
      <c r="G1288" s="67"/>
      <c r="H1288" s="69"/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80"/>
      <c r="T1288" s="80"/>
      <c r="U1288" s="80"/>
      <c r="V1288" s="80"/>
      <c r="W1288" s="80"/>
      <c r="X1288" s="80"/>
      <c r="Y1288" s="80"/>
      <c r="Z1288" s="80"/>
      <c r="AA1288" s="80"/>
      <c r="AB1288" s="80"/>
      <c r="AC1288" s="80"/>
      <c r="AD1288" s="80"/>
      <c r="AE1288" s="69"/>
      <c r="AF1288" s="69"/>
      <c r="AG1288" s="69"/>
      <c r="AH1288" s="80"/>
      <c r="AI1288" s="80"/>
      <c r="AJ1288" s="69"/>
      <c r="AK1288" s="69"/>
      <c r="AL1288" s="80"/>
      <c r="AM1288" s="80"/>
      <c r="AN1288" s="69"/>
      <c r="AO1288" s="69"/>
      <c r="AP1288" s="80"/>
      <c r="AQ1288" s="80"/>
      <c r="AR1288" s="69"/>
      <c r="AS1288" s="69"/>
      <c r="AT1288" s="80"/>
      <c r="AU1288" s="80"/>
      <c r="AV1288" s="69"/>
      <c r="AW1288" s="69"/>
      <c r="AX1288" s="80"/>
      <c r="AY1288" s="80"/>
      <c r="AZ1288" s="69"/>
      <c r="BA1288" s="69"/>
      <c r="BB1288" s="80"/>
      <c r="BC1288" s="80"/>
      <c r="BD1288" s="69"/>
      <c r="BE1288" s="69"/>
      <c r="BF1288" s="80"/>
      <c r="BG1288" s="80"/>
      <c r="BH1288" s="69"/>
      <c r="BI1288" s="69"/>
      <c r="BJ1288" s="80"/>
      <c r="BK1288" s="80"/>
      <c r="BL1288" s="69"/>
      <c r="BM1288" s="69"/>
      <c r="BN1288" s="80"/>
      <c r="BO1288" s="80"/>
      <c r="BP1288" s="69"/>
      <c r="BQ1288" s="69"/>
      <c r="BR1288" s="80"/>
      <c r="BS1288" s="80"/>
      <c r="BT1288" s="69"/>
      <c r="BU1288" s="69"/>
      <c r="BV1288" s="80"/>
      <c r="BW1288" s="80"/>
      <c r="BX1288" s="69"/>
      <c r="BY1288" s="69"/>
      <c r="BZ1288" s="80"/>
      <c r="CA1288" s="80"/>
      <c r="CB1288" s="69"/>
      <c r="CC1288" s="69"/>
      <c r="CD1288" s="80"/>
      <c r="CE1288" s="80"/>
      <c r="CF1288" s="69"/>
      <c r="CG1288" s="69"/>
      <c r="CH1288" s="69"/>
      <c r="CI1288" s="69"/>
      <c r="CJ1288" s="69"/>
      <c r="CK1288" s="69"/>
      <c r="CL1288" s="68"/>
      <c r="CM1288" s="67"/>
      <c r="CN1288" s="67"/>
      <c r="CO1288" s="69"/>
      <c r="CP1288" s="68"/>
      <c r="CQ1288" s="67"/>
      <c r="CR1288" s="67"/>
      <c r="CS1288" s="69"/>
      <c r="CT1288" s="81"/>
      <c r="CU1288" s="69"/>
      <c r="CV1288" s="69"/>
      <c r="CW1288" s="69"/>
      <c r="CX1288" s="69"/>
      <c r="CY1288" s="69"/>
      <c r="CZ1288" s="69"/>
      <c r="DA1288" s="69"/>
    </row>
    <row r="1289" spans="2:105">
      <c r="B1289" s="67"/>
      <c r="C1289" s="67"/>
      <c r="D1289" s="67"/>
      <c r="E1289" s="69"/>
      <c r="F1289" s="68"/>
      <c r="G1289" s="67"/>
      <c r="H1289" s="69"/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80"/>
      <c r="T1289" s="80"/>
      <c r="U1289" s="80"/>
      <c r="V1289" s="80"/>
      <c r="W1289" s="80"/>
      <c r="X1289" s="80"/>
      <c r="Y1289" s="80"/>
      <c r="Z1289" s="80"/>
      <c r="AA1289" s="80"/>
      <c r="AB1289" s="80"/>
      <c r="AC1289" s="80"/>
      <c r="AD1289" s="80"/>
      <c r="AE1289" s="69"/>
      <c r="AF1289" s="69"/>
      <c r="AG1289" s="69"/>
      <c r="AH1289" s="80"/>
      <c r="AI1289" s="80"/>
      <c r="AJ1289" s="69"/>
      <c r="AK1289" s="69"/>
      <c r="AL1289" s="80"/>
      <c r="AM1289" s="80"/>
      <c r="AN1289" s="69"/>
      <c r="AO1289" s="69"/>
      <c r="AP1289" s="80"/>
      <c r="AQ1289" s="80"/>
      <c r="AR1289" s="69"/>
      <c r="AS1289" s="69"/>
      <c r="AT1289" s="80"/>
      <c r="AU1289" s="80"/>
      <c r="AV1289" s="69"/>
      <c r="AW1289" s="69"/>
      <c r="AX1289" s="80"/>
      <c r="AY1289" s="80"/>
      <c r="AZ1289" s="69"/>
      <c r="BA1289" s="69"/>
      <c r="BB1289" s="80"/>
      <c r="BC1289" s="80"/>
      <c r="BD1289" s="69"/>
      <c r="BE1289" s="69"/>
      <c r="BF1289" s="80"/>
      <c r="BG1289" s="80"/>
      <c r="BH1289" s="69"/>
      <c r="BI1289" s="69"/>
      <c r="BJ1289" s="80"/>
      <c r="BK1289" s="80"/>
      <c r="BL1289" s="69"/>
      <c r="BM1289" s="69"/>
      <c r="BN1289" s="80"/>
      <c r="BO1289" s="80"/>
      <c r="BP1289" s="69"/>
      <c r="BQ1289" s="69"/>
      <c r="BR1289" s="80"/>
      <c r="BS1289" s="80"/>
      <c r="BT1289" s="69"/>
      <c r="BU1289" s="69"/>
      <c r="BV1289" s="80"/>
      <c r="BW1289" s="80"/>
      <c r="BX1289" s="69"/>
      <c r="BY1289" s="69"/>
      <c r="BZ1289" s="80"/>
      <c r="CA1289" s="80"/>
      <c r="CB1289" s="69"/>
      <c r="CC1289" s="69"/>
      <c r="CD1289" s="80"/>
      <c r="CE1289" s="80"/>
      <c r="CF1289" s="69"/>
      <c r="CG1289" s="69"/>
      <c r="CH1289" s="69"/>
      <c r="CI1289" s="69"/>
      <c r="CJ1289" s="69"/>
      <c r="CK1289" s="69"/>
      <c r="CL1289" s="68"/>
      <c r="CM1289" s="67"/>
      <c r="CN1289" s="67"/>
      <c r="CO1289" s="69"/>
      <c r="CP1289" s="68"/>
      <c r="CQ1289" s="67"/>
      <c r="CR1289" s="67"/>
      <c r="CS1289" s="69"/>
      <c r="CT1289" s="81"/>
      <c r="CU1289" s="69"/>
      <c r="CV1289" s="69"/>
      <c r="CW1289" s="69"/>
      <c r="CX1289" s="69"/>
      <c r="CY1289" s="69"/>
      <c r="CZ1289" s="69"/>
      <c r="DA1289" s="69"/>
    </row>
    <row r="1290" spans="2:105">
      <c r="B1290" s="67"/>
      <c r="C1290" s="67"/>
      <c r="D1290" s="67"/>
      <c r="E1290" s="69"/>
      <c r="F1290" s="68"/>
      <c r="G1290" s="67"/>
      <c r="H1290" s="69"/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80"/>
      <c r="T1290" s="80"/>
      <c r="U1290" s="80"/>
      <c r="V1290" s="80"/>
      <c r="W1290" s="80"/>
      <c r="X1290" s="80"/>
      <c r="Y1290" s="80"/>
      <c r="Z1290" s="80"/>
      <c r="AA1290" s="80"/>
      <c r="AB1290" s="80"/>
      <c r="AC1290" s="80"/>
      <c r="AD1290" s="80"/>
      <c r="AE1290" s="69"/>
      <c r="AF1290" s="69"/>
      <c r="AG1290" s="69"/>
      <c r="AH1290" s="80"/>
      <c r="AI1290" s="80"/>
      <c r="AJ1290" s="69"/>
      <c r="AK1290" s="69"/>
      <c r="AL1290" s="80"/>
      <c r="AM1290" s="80"/>
      <c r="AN1290" s="69"/>
      <c r="AO1290" s="69"/>
      <c r="AP1290" s="80"/>
      <c r="AQ1290" s="80"/>
      <c r="AR1290" s="69"/>
      <c r="AS1290" s="69"/>
      <c r="AT1290" s="80"/>
      <c r="AU1290" s="80"/>
      <c r="AV1290" s="69"/>
      <c r="AW1290" s="69"/>
      <c r="AX1290" s="80"/>
      <c r="AY1290" s="80"/>
      <c r="AZ1290" s="69"/>
      <c r="BA1290" s="69"/>
      <c r="BB1290" s="80"/>
      <c r="BC1290" s="80"/>
      <c r="BD1290" s="69"/>
      <c r="BE1290" s="69"/>
      <c r="BF1290" s="80"/>
      <c r="BG1290" s="80"/>
      <c r="BH1290" s="69"/>
      <c r="BI1290" s="69"/>
      <c r="BJ1290" s="80"/>
      <c r="BK1290" s="80"/>
      <c r="BL1290" s="69"/>
      <c r="BM1290" s="69"/>
      <c r="BN1290" s="80"/>
      <c r="BO1290" s="80"/>
      <c r="BP1290" s="69"/>
      <c r="BQ1290" s="69"/>
      <c r="BR1290" s="80"/>
      <c r="BS1290" s="80"/>
      <c r="BT1290" s="69"/>
      <c r="BU1290" s="69"/>
      <c r="BV1290" s="80"/>
      <c r="BW1290" s="80"/>
      <c r="BX1290" s="69"/>
      <c r="BY1290" s="69"/>
      <c r="BZ1290" s="80"/>
      <c r="CA1290" s="80"/>
      <c r="CB1290" s="69"/>
      <c r="CC1290" s="69"/>
      <c r="CD1290" s="80"/>
      <c r="CE1290" s="80"/>
      <c r="CF1290" s="69"/>
      <c r="CG1290" s="69"/>
      <c r="CH1290" s="69"/>
      <c r="CI1290" s="69"/>
      <c r="CJ1290" s="69"/>
      <c r="CK1290" s="69"/>
      <c r="CL1290" s="68"/>
      <c r="CM1290" s="67"/>
      <c r="CN1290" s="67"/>
      <c r="CO1290" s="69"/>
      <c r="CP1290" s="68"/>
      <c r="CQ1290" s="67"/>
      <c r="CR1290" s="67"/>
      <c r="CS1290" s="69"/>
      <c r="CT1290" s="81"/>
      <c r="CU1290" s="69"/>
      <c r="CV1290" s="69"/>
      <c r="CW1290" s="69"/>
      <c r="CX1290" s="69"/>
      <c r="CY1290" s="69"/>
      <c r="CZ1290" s="69"/>
      <c r="DA1290" s="69"/>
    </row>
    <row r="1291" spans="2:105">
      <c r="B1291" s="67"/>
      <c r="C1291" s="67"/>
      <c r="D1291" s="67"/>
      <c r="E1291" s="69"/>
      <c r="F1291" s="68"/>
      <c r="G1291" s="67"/>
      <c r="H1291" s="69"/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80"/>
      <c r="T1291" s="80"/>
      <c r="U1291" s="80"/>
      <c r="V1291" s="80"/>
      <c r="W1291" s="80"/>
      <c r="X1291" s="80"/>
      <c r="Y1291" s="80"/>
      <c r="Z1291" s="80"/>
      <c r="AA1291" s="80"/>
      <c r="AB1291" s="80"/>
      <c r="AC1291" s="80"/>
      <c r="AD1291" s="80"/>
      <c r="AE1291" s="69"/>
      <c r="AF1291" s="69"/>
      <c r="AG1291" s="69"/>
      <c r="AH1291" s="80"/>
      <c r="AI1291" s="80"/>
      <c r="AJ1291" s="69"/>
      <c r="AK1291" s="69"/>
      <c r="AL1291" s="80"/>
      <c r="AM1291" s="80"/>
      <c r="AN1291" s="69"/>
      <c r="AO1291" s="69"/>
      <c r="AP1291" s="80"/>
      <c r="AQ1291" s="80"/>
      <c r="AR1291" s="69"/>
      <c r="AS1291" s="69"/>
      <c r="AT1291" s="80"/>
      <c r="AU1291" s="80"/>
      <c r="AV1291" s="69"/>
      <c r="AW1291" s="69"/>
      <c r="AX1291" s="80"/>
      <c r="AY1291" s="80"/>
      <c r="AZ1291" s="69"/>
      <c r="BA1291" s="69"/>
      <c r="BB1291" s="80"/>
      <c r="BC1291" s="80"/>
      <c r="BD1291" s="69"/>
      <c r="BE1291" s="69"/>
      <c r="BF1291" s="80"/>
      <c r="BG1291" s="80"/>
      <c r="BH1291" s="69"/>
      <c r="BI1291" s="69"/>
      <c r="BJ1291" s="80"/>
      <c r="BK1291" s="80"/>
      <c r="BL1291" s="69"/>
      <c r="BM1291" s="69"/>
      <c r="BN1291" s="80"/>
      <c r="BO1291" s="80"/>
      <c r="BP1291" s="69"/>
      <c r="BQ1291" s="69"/>
      <c r="BR1291" s="80"/>
      <c r="BS1291" s="80"/>
      <c r="BT1291" s="69"/>
      <c r="BU1291" s="69"/>
      <c r="BV1291" s="80"/>
      <c r="BW1291" s="80"/>
      <c r="BX1291" s="69"/>
      <c r="BY1291" s="69"/>
      <c r="BZ1291" s="80"/>
      <c r="CA1291" s="80"/>
      <c r="CB1291" s="69"/>
      <c r="CC1291" s="69"/>
      <c r="CD1291" s="80"/>
      <c r="CE1291" s="80"/>
      <c r="CF1291" s="69"/>
      <c r="CG1291" s="69"/>
      <c r="CH1291" s="69"/>
      <c r="CI1291" s="69"/>
      <c r="CJ1291" s="69"/>
      <c r="CK1291" s="69"/>
      <c r="CL1291" s="68"/>
      <c r="CM1291" s="67"/>
      <c r="CN1291" s="67"/>
      <c r="CO1291" s="69"/>
      <c r="CP1291" s="68"/>
      <c r="CQ1291" s="67"/>
      <c r="CR1291" s="67"/>
      <c r="CS1291" s="69"/>
      <c r="CT1291" s="81"/>
      <c r="CU1291" s="69"/>
      <c r="CV1291" s="69"/>
      <c r="CW1291" s="69"/>
      <c r="CX1291" s="69"/>
      <c r="CY1291" s="69"/>
      <c r="CZ1291" s="69"/>
      <c r="DA1291" s="69"/>
    </row>
    <row r="1292" spans="2:105">
      <c r="B1292" s="67"/>
      <c r="C1292" s="67"/>
      <c r="D1292" s="67"/>
      <c r="E1292" s="69"/>
      <c r="F1292" s="68"/>
      <c r="G1292" s="67"/>
      <c r="H1292" s="69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80"/>
      <c r="T1292" s="80"/>
      <c r="U1292" s="80"/>
      <c r="V1292" s="80"/>
      <c r="W1292" s="80"/>
      <c r="X1292" s="80"/>
      <c r="Y1292" s="80"/>
      <c r="Z1292" s="80"/>
      <c r="AA1292" s="80"/>
      <c r="AB1292" s="80"/>
      <c r="AC1292" s="80"/>
      <c r="AD1292" s="80"/>
      <c r="AE1292" s="69"/>
      <c r="AF1292" s="69"/>
      <c r="AG1292" s="69"/>
      <c r="AH1292" s="80"/>
      <c r="AI1292" s="80"/>
      <c r="AJ1292" s="69"/>
      <c r="AK1292" s="69"/>
      <c r="AL1292" s="80"/>
      <c r="AM1292" s="80"/>
      <c r="AN1292" s="69"/>
      <c r="AO1292" s="69"/>
      <c r="AP1292" s="80"/>
      <c r="AQ1292" s="80"/>
      <c r="AR1292" s="69"/>
      <c r="AS1292" s="69"/>
      <c r="AT1292" s="80"/>
      <c r="AU1292" s="80"/>
      <c r="AV1292" s="69"/>
      <c r="AW1292" s="69"/>
      <c r="AX1292" s="80"/>
      <c r="AY1292" s="80"/>
      <c r="AZ1292" s="69"/>
      <c r="BA1292" s="69"/>
      <c r="BB1292" s="80"/>
      <c r="BC1292" s="80"/>
      <c r="BD1292" s="69"/>
      <c r="BE1292" s="69"/>
      <c r="BF1292" s="80"/>
      <c r="BG1292" s="80"/>
      <c r="BH1292" s="69"/>
      <c r="BI1292" s="69"/>
      <c r="BJ1292" s="80"/>
      <c r="BK1292" s="80"/>
      <c r="BL1292" s="69"/>
      <c r="BM1292" s="69"/>
      <c r="BN1292" s="80"/>
      <c r="BO1292" s="80"/>
      <c r="BP1292" s="69"/>
      <c r="BQ1292" s="69"/>
      <c r="BR1292" s="80"/>
      <c r="BS1292" s="80"/>
      <c r="BT1292" s="69"/>
      <c r="BU1292" s="69"/>
      <c r="BV1292" s="80"/>
      <c r="BW1292" s="80"/>
      <c r="BX1292" s="69"/>
      <c r="BY1292" s="69"/>
      <c r="BZ1292" s="80"/>
      <c r="CA1292" s="80"/>
      <c r="CB1292" s="69"/>
      <c r="CC1292" s="69"/>
      <c r="CD1292" s="80"/>
      <c r="CE1292" s="80"/>
      <c r="CF1292" s="69"/>
      <c r="CG1292" s="69"/>
      <c r="CH1292" s="69"/>
      <c r="CI1292" s="69"/>
      <c r="CJ1292" s="69"/>
      <c r="CK1292" s="69"/>
      <c r="CL1292" s="68"/>
      <c r="CM1292" s="67"/>
      <c r="CN1292" s="67"/>
      <c r="CO1292" s="69"/>
      <c r="CP1292" s="68"/>
      <c r="CQ1292" s="67"/>
      <c r="CR1292" s="67"/>
      <c r="CS1292" s="69"/>
      <c r="CT1292" s="81"/>
      <c r="CU1292" s="69"/>
      <c r="CV1292" s="69"/>
      <c r="CW1292" s="69"/>
      <c r="CX1292" s="69"/>
      <c r="CY1292" s="69"/>
      <c r="CZ1292" s="69"/>
      <c r="DA1292" s="69"/>
    </row>
    <row r="1293" spans="2:105">
      <c r="B1293" s="67"/>
      <c r="C1293" s="67"/>
      <c r="D1293" s="67"/>
      <c r="E1293" s="69"/>
      <c r="F1293" s="68"/>
      <c r="G1293" s="67"/>
      <c r="H1293" s="69"/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80"/>
      <c r="T1293" s="80"/>
      <c r="U1293" s="80"/>
      <c r="V1293" s="80"/>
      <c r="W1293" s="80"/>
      <c r="X1293" s="80"/>
      <c r="Y1293" s="80"/>
      <c r="Z1293" s="80"/>
      <c r="AA1293" s="80"/>
      <c r="AB1293" s="80"/>
      <c r="AC1293" s="80"/>
      <c r="AD1293" s="80"/>
      <c r="AE1293" s="69"/>
      <c r="AF1293" s="69"/>
      <c r="AG1293" s="69"/>
      <c r="AH1293" s="80"/>
      <c r="AI1293" s="80"/>
      <c r="AJ1293" s="69"/>
      <c r="AK1293" s="69"/>
      <c r="AL1293" s="80"/>
      <c r="AM1293" s="80"/>
      <c r="AN1293" s="69"/>
      <c r="AO1293" s="69"/>
      <c r="AP1293" s="80"/>
      <c r="AQ1293" s="80"/>
      <c r="AR1293" s="69"/>
      <c r="AS1293" s="69"/>
      <c r="AT1293" s="80"/>
      <c r="AU1293" s="80"/>
      <c r="AV1293" s="69"/>
      <c r="AW1293" s="69"/>
      <c r="AX1293" s="80"/>
      <c r="AY1293" s="80"/>
      <c r="AZ1293" s="69"/>
      <c r="BA1293" s="69"/>
      <c r="BB1293" s="80"/>
      <c r="BC1293" s="80"/>
      <c r="BD1293" s="69"/>
      <c r="BE1293" s="69"/>
      <c r="BF1293" s="80"/>
      <c r="BG1293" s="80"/>
      <c r="BH1293" s="69"/>
      <c r="BI1293" s="69"/>
      <c r="BJ1293" s="80"/>
      <c r="BK1293" s="80"/>
      <c r="BL1293" s="69"/>
      <c r="BM1293" s="69"/>
      <c r="BN1293" s="80"/>
      <c r="BO1293" s="80"/>
      <c r="BP1293" s="69"/>
      <c r="BQ1293" s="69"/>
      <c r="BR1293" s="80"/>
      <c r="BS1293" s="80"/>
      <c r="BT1293" s="69"/>
      <c r="BU1293" s="69"/>
      <c r="BV1293" s="80"/>
      <c r="BW1293" s="80"/>
      <c r="BX1293" s="69"/>
      <c r="BY1293" s="69"/>
      <c r="BZ1293" s="80"/>
      <c r="CA1293" s="80"/>
      <c r="CB1293" s="69"/>
      <c r="CC1293" s="69"/>
      <c r="CD1293" s="80"/>
      <c r="CE1293" s="80"/>
      <c r="CF1293" s="69"/>
      <c r="CG1293" s="69"/>
      <c r="CH1293" s="69"/>
      <c r="CI1293" s="69"/>
      <c r="CJ1293" s="69"/>
      <c r="CK1293" s="69"/>
      <c r="CL1293" s="68"/>
      <c r="CM1293" s="67"/>
      <c r="CN1293" s="67"/>
      <c r="CO1293" s="69"/>
      <c r="CP1293" s="68"/>
      <c r="CQ1293" s="67"/>
      <c r="CR1293" s="67"/>
      <c r="CS1293" s="69"/>
      <c r="CT1293" s="81"/>
      <c r="CU1293" s="69"/>
      <c r="CV1293" s="69"/>
      <c r="CW1293" s="69"/>
      <c r="CX1293" s="69"/>
      <c r="CY1293" s="69"/>
      <c r="CZ1293" s="69"/>
      <c r="DA1293" s="69"/>
    </row>
    <row r="1294" spans="2:105">
      <c r="B1294" s="67"/>
      <c r="C1294" s="67"/>
      <c r="D1294" s="67"/>
      <c r="E1294" s="69"/>
      <c r="F1294" s="68"/>
      <c r="G1294" s="67"/>
      <c r="H1294" s="69"/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80"/>
      <c r="T1294" s="80"/>
      <c r="U1294" s="80"/>
      <c r="V1294" s="80"/>
      <c r="W1294" s="80"/>
      <c r="X1294" s="80"/>
      <c r="Y1294" s="80"/>
      <c r="Z1294" s="80"/>
      <c r="AA1294" s="80"/>
      <c r="AB1294" s="80"/>
      <c r="AC1294" s="80"/>
      <c r="AD1294" s="80"/>
      <c r="AE1294" s="69"/>
      <c r="AF1294" s="69"/>
      <c r="AG1294" s="69"/>
      <c r="AH1294" s="80"/>
      <c r="AI1294" s="80"/>
      <c r="AJ1294" s="69"/>
      <c r="AK1294" s="69"/>
      <c r="AL1294" s="80"/>
      <c r="AM1294" s="80"/>
      <c r="AN1294" s="69"/>
      <c r="AO1294" s="69"/>
      <c r="AP1294" s="80"/>
      <c r="AQ1294" s="80"/>
      <c r="AR1294" s="69"/>
      <c r="AS1294" s="69"/>
      <c r="AT1294" s="80"/>
      <c r="AU1294" s="80"/>
      <c r="AV1294" s="69"/>
      <c r="AW1294" s="69"/>
      <c r="AX1294" s="80"/>
      <c r="AY1294" s="80"/>
      <c r="AZ1294" s="69"/>
      <c r="BA1294" s="69"/>
      <c r="BB1294" s="80"/>
      <c r="BC1294" s="80"/>
      <c r="BD1294" s="69"/>
      <c r="BE1294" s="69"/>
      <c r="BF1294" s="80"/>
      <c r="BG1294" s="80"/>
      <c r="BH1294" s="69"/>
      <c r="BI1294" s="69"/>
      <c r="BJ1294" s="80"/>
      <c r="BK1294" s="80"/>
      <c r="BL1294" s="69"/>
      <c r="BM1294" s="69"/>
      <c r="BN1294" s="80"/>
      <c r="BO1294" s="80"/>
      <c r="BP1294" s="69"/>
      <c r="BQ1294" s="69"/>
      <c r="BR1294" s="80"/>
      <c r="BS1294" s="80"/>
      <c r="BT1294" s="69"/>
      <c r="BU1294" s="69"/>
      <c r="BV1294" s="80"/>
      <c r="BW1294" s="80"/>
      <c r="BX1294" s="69"/>
      <c r="BY1294" s="69"/>
      <c r="BZ1294" s="80"/>
      <c r="CA1294" s="80"/>
      <c r="CB1294" s="69"/>
      <c r="CC1294" s="69"/>
      <c r="CD1294" s="80"/>
      <c r="CE1294" s="80"/>
      <c r="CF1294" s="69"/>
      <c r="CG1294" s="69"/>
      <c r="CH1294" s="69"/>
      <c r="CI1294" s="69"/>
      <c r="CJ1294" s="69"/>
      <c r="CK1294" s="69"/>
      <c r="CL1294" s="68"/>
      <c r="CM1294" s="67"/>
      <c r="CN1294" s="67"/>
      <c r="CO1294" s="69"/>
      <c r="CP1294" s="68"/>
      <c r="CQ1294" s="67"/>
      <c r="CR1294" s="67"/>
      <c r="CS1294" s="69"/>
      <c r="CT1294" s="81"/>
      <c r="CU1294" s="69"/>
      <c r="CV1294" s="69"/>
      <c r="CW1294" s="69"/>
      <c r="CX1294" s="69"/>
      <c r="CY1294" s="69"/>
      <c r="CZ1294" s="69"/>
      <c r="DA1294" s="69"/>
    </row>
    <row r="1295" spans="2:105">
      <c r="B1295" s="67"/>
      <c r="C1295" s="67"/>
      <c r="D1295" s="67"/>
      <c r="E1295" s="69"/>
      <c r="F1295" s="68"/>
      <c r="G1295" s="67"/>
      <c r="H1295" s="69"/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80"/>
      <c r="T1295" s="80"/>
      <c r="U1295" s="80"/>
      <c r="V1295" s="80"/>
      <c r="W1295" s="80"/>
      <c r="X1295" s="80"/>
      <c r="Y1295" s="80"/>
      <c r="Z1295" s="80"/>
      <c r="AA1295" s="80"/>
      <c r="AB1295" s="80"/>
      <c r="AC1295" s="80"/>
      <c r="AD1295" s="80"/>
      <c r="AE1295" s="69"/>
      <c r="AF1295" s="69"/>
      <c r="AG1295" s="69"/>
      <c r="AH1295" s="80"/>
      <c r="AI1295" s="80"/>
      <c r="AJ1295" s="69"/>
      <c r="AK1295" s="69"/>
      <c r="AL1295" s="80"/>
      <c r="AM1295" s="80"/>
      <c r="AN1295" s="69"/>
      <c r="AO1295" s="69"/>
      <c r="AP1295" s="80"/>
      <c r="AQ1295" s="80"/>
      <c r="AR1295" s="69"/>
      <c r="AS1295" s="69"/>
      <c r="AT1295" s="80"/>
      <c r="AU1295" s="80"/>
      <c r="AV1295" s="69"/>
      <c r="AW1295" s="69"/>
      <c r="AX1295" s="80"/>
      <c r="AY1295" s="80"/>
      <c r="AZ1295" s="69"/>
      <c r="BA1295" s="69"/>
      <c r="BB1295" s="80"/>
      <c r="BC1295" s="80"/>
      <c r="BD1295" s="69"/>
      <c r="BE1295" s="69"/>
      <c r="BF1295" s="80"/>
      <c r="BG1295" s="80"/>
      <c r="BH1295" s="69"/>
      <c r="BI1295" s="69"/>
      <c r="BJ1295" s="80"/>
      <c r="BK1295" s="80"/>
      <c r="BL1295" s="69"/>
      <c r="BM1295" s="69"/>
      <c r="BN1295" s="80"/>
      <c r="BO1295" s="80"/>
      <c r="BP1295" s="69"/>
      <c r="BQ1295" s="69"/>
      <c r="BR1295" s="80"/>
      <c r="BS1295" s="80"/>
      <c r="BT1295" s="69"/>
      <c r="BU1295" s="69"/>
      <c r="BV1295" s="80"/>
      <c r="BW1295" s="80"/>
      <c r="BX1295" s="69"/>
      <c r="BY1295" s="69"/>
      <c r="BZ1295" s="80"/>
      <c r="CA1295" s="80"/>
      <c r="CB1295" s="69"/>
      <c r="CC1295" s="69"/>
      <c r="CD1295" s="80"/>
      <c r="CE1295" s="80"/>
      <c r="CF1295" s="69"/>
      <c r="CG1295" s="69"/>
      <c r="CH1295" s="69"/>
      <c r="CI1295" s="69"/>
      <c r="CJ1295" s="69"/>
      <c r="CK1295" s="69"/>
      <c r="CL1295" s="68"/>
      <c r="CM1295" s="67"/>
      <c r="CN1295" s="67"/>
      <c r="CO1295" s="69"/>
      <c r="CP1295" s="68"/>
      <c r="CQ1295" s="67"/>
      <c r="CR1295" s="67"/>
      <c r="CS1295" s="69"/>
      <c r="CT1295" s="81"/>
      <c r="CU1295" s="69"/>
      <c r="CV1295" s="69"/>
      <c r="CW1295" s="69"/>
      <c r="CX1295" s="69"/>
      <c r="CY1295" s="69"/>
      <c r="CZ1295" s="69"/>
      <c r="DA1295" s="69"/>
    </row>
    <row r="1296" spans="2:105">
      <c r="B1296" s="67"/>
      <c r="C1296" s="67"/>
      <c r="D1296" s="67"/>
      <c r="E1296" s="69"/>
      <c r="F1296" s="68"/>
      <c r="G1296" s="67"/>
      <c r="H1296" s="69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80"/>
      <c r="T1296" s="80"/>
      <c r="U1296" s="80"/>
      <c r="V1296" s="80"/>
      <c r="W1296" s="80"/>
      <c r="X1296" s="80"/>
      <c r="Y1296" s="80"/>
      <c r="Z1296" s="80"/>
      <c r="AA1296" s="80"/>
      <c r="AB1296" s="80"/>
      <c r="AC1296" s="80"/>
      <c r="AD1296" s="80"/>
      <c r="AE1296" s="69"/>
      <c r="AF1296" s="69"/>
      <c r="AG1296" s="69"/>
      <c r="AH1296" s="80"/>
      <c r="AI1296" s="80"/>
      <c r="AJ1296" s="69"/>
      <c r="AK1296" s="69"/>
      <c r="AL1296" s="80"/>
      <c r="AM1296" s="80"/>
      <c r="AN1296" s="69"/>
      <c r="AO1296" s="69"/>
      <c r="AP1296" s="80"/>
      <c r="AQ1296" s="80"/>
      <c r="AR1296" s="69"/>
      <c r="AS1296" s="69"/>
      <c r="AT1296" s="80"/>
      <c r="AU1296" s="80"/>
      <c r="AV1296" s="69"/>
      <c r="AW1296" s="69"/>
      <c r="AX1296" s="80"/>
      <c r="AY1296" s="80"/>
      <c r="AZ1296" s="69"/>
      <c r="BA1296" s="69"/>
      <c r="BB1296" s="80"/>
      <c r="BC1296" s="80"/>
      <c r="BD1296" s="69"/>
      <c r="BE1296" s="69"/>
      <c r="BF1296" s="80"/>
      <c r="BG1296" s="80"/>
      <c r="BH1296" s="69"/>
      <c r="BI1296" s="69"/>
      <c r="BJ1296" s="80"/>
      <c r="BK1296" s="80"/>
      <c r="BL1296" s="69"/>
      <c r="BM1296" s="69"/>
      <c r="BN1296" s="80"/>
      <c r="BO1296" s="80"/>
      <c r="BP1296" s="69"/>
      <c r="BQ1296" s="69"/>
      <c r="BR1296" s="80"/>
      <c r="BS1296" s="80"/>
      <c r="BT1296" s="69"/>
      <c r="BU1296" s="69"/>
      <c r="BV1296" s="80"/>
      <c r="BW1296" s="80"/>
      <c r="BX1296" s="69"/>
      <c r="BY1296" s="69"/>
      <c r="BZ1296" s="80"/>
      <c r="CA1296" s="80"/>
      <c r="CB1296" s="69"/>
      <c r="CC1296" s="69"/>
      <c r="CD1296" s="80"/>
      <c r="CE1296" s="80"/>
      <c r="CF1296" s="69"/>
      <c r="CG1296" s="69"/>
      <c r="CH1296" s="69"/>
      <c r="CI1296" s="69"/>
      <c r="CJ1296" s="69"/>
      <c r="CK1296" s="69"/>
      <c r="CL1296" s="68"/>
      <c r="CM1296" s="67"/>
      <c r="CN1296" s="67"/>
      <c r="CO1296" s="69"/>
      <c r="CP1296" s="68"/>
      <c r="CQ1296" s="67"/>
      <c r="CR1296" s="67"/>
      <c r="CS1296" s="69"/>
      <c r="CT1296" s="81"/>
      <c r="CU1296" s="69"/>
      <c r="CV1296" s="69"/>
      <c r="CW1296" s="69"/>
      <c r="CX1296" s="69"/>
      <c r="CY1296" s="69"/>
      <c r="CZ1296" s="69"/>
      <c r="DA1296" s="69"/>
    </row>
    <row r="1297" spans="2:105">
      <c r="B1297" s="67"/>
      <c r="C1297" s="67"/>
      <c r="D1297" s="67"/>
      <c r="E1297" s="69"/>
      <c r="F1297" s="68"/>
      <c r="G1297" s="67"/>
      <c r="H1297" s="69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80"/>
      <c r="T1297" s="80"/>
      <c r="U1297" s="80"/>
      <c r="V1297" s="80"/>
      <c r="W1297" s="80"/>
      <c r="X1297" s="80"/>
      <c r="Y1297" s="80"/>
      <c r="Z1297" s="80"/>
      <c r="AA1297" s="80"/>
      <c r="AB1297" s="80"/>
      <c r="AC1297" s="80"/>
      <c r="AD1297" s="80"/>
      <c r="AE1297" s="69"/>
      <c r="AF1297" s="69"/>
      <c r="AG1297" s="69"/>
      <c r="AH1297" s="80"/>
      <c r="AI1297" s="80"/>
      <c r="AJ1297" s="69"/>
      <c r="AK1297" s="69"/>
      <c r="AL1297" s="80"/>
      <c r="AM1297" s="80"/>
      <c r="AN1297" s="69"/>
      <c r="AO1297" s="69"/>
      <c r="AP1297" s="80"/>
      <c r="AQ1297" s="80"/>
      <c r="AR1297" s="69"/>
      <c r="AS1297" s="69"/>
      <c r="AT1297" s="80"/>
      <c r="AU1297" s="80"/>
      <c r="AV1297" s="69"/>
      <c r="AW1297" s="69"/>
      <c r="AX1297" s="80"/>
      <c r="AY1297" s="80"/>
      <c r="AZ1297" s="69"/>
      <c r="BA1297" s="69"/>
      <c r="BB1297" s="80"/>
      <c r="BC1297" s="80"/>
      <c r="BD1297" s="69"/>
      <c r="BE1297" s="69"/>
      <c r="BF1297" s="80"/>
      <c r="BG1297" s="80"/>
      <c r="BH1297" s="69"/>
      <c r="BI1297" s="69"/>
      <c r="BJ1297" s="80"/>
      <c r="BK1297" s="80"/>
      <c r="BL1297" s="69"/>
      <c r="BM1297" s="69"/>
      <c r="BN1297" s="80"/>
      <c r="BO1297" s="80"/>
      <c r="BP1297" s="69"/>
      <c r="BQ1297" s="69"/>
      <c r="BR1297" s="80"/>
      <c r="BS1297" s="80"/>
      <c r="BT1297" s="69"/>
      <c r="BU1297" s="69"/>
      <c r="BV1297" s="80"/>
      <c r="BW1297" s="80"/>
      <c r="BX1297" s="69"/>
      <c r="BY1297" s="69"/>
      <c r="BZ1297" s="80"/>
      <c r="CA1297" s="80"/>
      <c r="CB1297" s="69"/>
      <c r="CC1297" s="69"/>
      <c r="CD1297" s="80"/>
      <c r="CE1297" s="80"/>
      <c r="CF1297" s="69"/>
      <c r="CG1297" s="69"/>
      <c r="CH1297" s="69"/>
      <c r="CI1297" s="69"/>
      <c r="CJ1297" s="69"/>
      <c r="CK1297" s="69"/>
      <c r="CL1297" s="68"/>
      <c r="CM1297" s="67"/>
      <c r="CN1297" s="67"/>
      <c r="CO1297" s="69"/>
      <c r="CP1297" s="68"/>
      <c r="CQ1297" s="67"/>
      <c r="CR1297" s="67"/>
      <c r="CS1297" s="69"/>
      <c r="CT1297" s="81"/>
      <c r="CU1297" s="69"/>
      <c r="CV1297" s="69"/>
      <c r="CW1297" s="69"/>
      <c r="CX1297" s="69"/>
      <c r="CY1297" s="69"/>
      <c r="CZ1297" s="69"/>
      <c r="DA1297" s="69"/>
    </row>
    <row r="1298" spans="2:105">
      <c r="B1298" s="67"/>
      <c r="C1298" s="67"/>
      <c r="D1298" s="67"/>
      <c r="E1298" s="69"/>
      <c r="F1298" s="68"/>
      <c r="G1298" s="67"/>
      <c r="H1298" s="69"/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80"/>
      <c r="T1298" s="80"/>
      <c r="U1298" s="80"/>
      <c r="V1298" s="80"/>
      <c r="W1298" s="80"/>
      <c r="X1298" s="80"/>
      <c r="Y1298" s="80"/>
      <c r="Z1298" s="80"/>
      <c r="AA1298" s="80"/>
      <c r="AB1298" s="80"/>
      <c r="AC1298" s="80"/>
      <c r="AD1298" s="80"/>
      <c r="AE1298" s="69"/>
      <c r="AF1298" s="69"/>
      <c r="AG1298" s="69"/>
      <c r="AH1298" s="80"/>
      <c r="AI1298" s="80"/>
      <c r="AJ1298" s="69"/>
      <c r="AK1298" s="69"/>
      <c r="AL1298" s="80"/>
      <c r="AM1298" s="80"/>
      <c r="AN1298" s="69"/>
      <c r="AO1298" s="69"/>
      <c r="AP1298" s="80"/>
      <c r="AQ1298" s="80"/>
      <c r="AR1298" s="69"/>
      <c r="AS1298" s="69"/>
      <c r="AT1298" s="80"/>
      <c r="AU1298" s="80"/>
      <c r="AV1298" s="69"/>
      <c r="AW1298" s="69"/>
      <c r="AX1298" s="80"/>
      <c r="AY1298" s="80"/>
      <c r="AZ1298" s="69"/>
      <c r="BA1298" s="69"/>
      <c r="BB1298" s="80"/>
      <c r="BC1298" s="80"/>
      <c r="BD1298" s="69"/>
      <c r="BE1298" s="69"/>
      <c r="BF1298" s="80"/>
      <c r="BG1298" s="80"/>
      <c r="BH1298" s="69"/>
      <c r="BI1298" s="69"/>
      <c r="BJ1298" s="80"/>
      <c r="BK1298" s="80"/>
      <c r="BL1298" s="69"/>
      <c r="BM1298" s="69"/>
      <c r="BN1298" s="80"/>
      <c r="BO1298" s="80"/>
      <c r="BP1298" s="69"/>
      <c r="BQ1298" s="69"/>
      <c r="BR1298" s="80"/>
      <c r="BS1298" s="80"/>
      <c r="BT1298" s="69"/>
      <c r="BU1298" s="69"/>
      <c r="BV1298" s="80"/>
      <c r="BW1298" s="80"/>
      <c r="BX1298" s="69"/>
      <c r="BY1298" s="69"/>
      <c r="BZ1298" s="80"/>
      <c r="CA1298" s="80"/>
      <c r="CB1298" s="69"/>
      <c r="CC1298" s="69"/>
      <c r="CD1298" s="80"/>
      <c r="CE1298" s="80"/>
      <c r="CF1298" s="69"/>
      <c r="CG1298" s="69"/>
      <c r="CH1298" s="69"/>
      <c r="CI1298" s="69"/>
      <c r="CJ1298" s="69"/>
      <c r="CK1298" s="69"/>
      <c r="CL1298" s="68"/>
      <c r="CM1298" s="67"/>
      <c r="CN1298" s="67"/>
      <c r="CO1298" s="69"/>
      <c r="CP1298" s="68"/>
      <c r="CQ1298" s="67"/>
      <c r="CR1298" s="67"/>
      <c r="CS1298" s="69"/>
      <c r="CT1298" s="81"/>
      <c r="CU1298" s="69"/>
      <c r="CV1298" s="69"/>
      <c r="CW1298" s="69"/>
      <c r="CX1298" s="69"/>
      <c r="CY1298" s="69"/>
      <c r="CZ1298" s="69"/>
      <c r="DA1298" s="69"/>
    </row>
    <row r="1299" spans="2:105">
      <c r="B1299" s="67"/>
      <c r="C1299" s="67"/>
      <c r="D1299" s="67"/>
      <c r="E1299" s="69"/>
      <c r="F1299" s="68"/>
      <c r="G1299" s="67"/>
      <c r="H1299" s="69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80"/>
      <c r="T1299" s="80"/>
      <c r="U1299" s="80"/>
      <c r="V1299" s="80"/>
      <c r="W1299" s="80"/>
      <c r="X1299" s="80"/>
      <c r="Y1299" s="80"/>
      <c r="Z1299" s="80"/>
      <c r="AA1299" s="80"/>
      <c r="AB1299" s="80"/>
      <c r="AC1299" s="80"/>
      <c r="AD1299" s="80"/>
      <c r="AE1299" s="69"/>
      <c r="AF1299" s="69"/>
      <c r="AG1299" s="69"/>
      <c r="AH1299" s="80"/>
      <c r="AI1299" s="80"/>
      <c r="AJ1299" s="69"/>
      <c r="AK1299" s="69"/>
      <c r="AL1299" s="80"/>
      <c r="AM1299" s="80"/>
      <c r="AN1299" s="69"/>
      <c r="AO1299" s="69"/>
      <c r="AP1299" s="80"/>
      <c r="AQ1299" s="80"/>
      <c r="AR1299" s="69"/>
      <c r="AS1299" s="69"/>
      <c r="AT1299" s="80"/>
      <c r="AU1299" s="80"/>
      <c r="AV1299" s="69"/>
      <c r="AW1299" s="69"/>
      <c r="AX1299" s="80"/>
      <c r="AY1299" s="80"/>
      <c r="AZ1299" s="69"/>
      <c r="BA1299" s="69"/>
      <c r="BB1299" s="80"/>
      <c r="BC1299" s="80"/>
      <c r="BD1299" s="69"/>
      <c r="BE1299" s="69"/>
      <c r="BF1299" s="80"/>
      <c r="BG1299" s="80"/>
      <c r="BH1299" s="69"/>
      <c r="BI1299" s="69"/>
      <c r="BJ1299" s="80"/>
      <c r="BK1299" s="80"/>
      <c r="BL1299" s="69"/>
      <c r="BM1299" s="69"/>
      <c r="BN1299" s="80"/>
      <c r="BO1299" s="80"/>
      <c r="BP1299" s="69"/>
      <c r="BQ1299" s="69"/>
      <c r="BR1299" s="80"/>
      <c r="BS1299" s="80"/>
      <c r="BT1299" s="69"/>
      <c r="BU1299" s="69"/>
      <c r="BV1299" s="80"/>
      <c r="BW1299" s="80"/>
      <c r="BX1299" s="69"/>
      <c r="BY1299" s="69"/>
      <c r="BZ1299" s="80"/>
      <c r="CA1299" s="80"/>
      <c r="CB1299" s="69"/>
      <c r="CC1299" s="69"/>
      <c r="CD1299" s="80"/>
      <c r="CE1299" s="80"/>
      <c r="CF1299" s="69"/>
      <c r="CG1299" s="69"/>
      <c r="CH1299" s="69"/>
      <c r="CI1299" s="69"/>
      <c r="CJ1299" s="69"/>
      <c r="CK1299" s="69"/>
      <c r="CL1299" s="68"/>
      <c r="CM1299" s="67"/>
      <c r="CN1299" s="67"/>
      <c r="CO1299" s="69"/>
      <c r="CP1299" s="68"/>
      <c r="CQ1299" s="67"/>
      <c r="CR1299" s="67"/>
      <c r="CS1299" s="69"/>
      <c r="CT1299" s="81"/>
      <c r="CU1299" s="69"/>
      <c r="CV1299" s="69"/>
      <c r="CW1299" s="69"/>
      <c r="CX1299" s="69"/>
      <c r="CY1299" s="69"/>
      <c r="CZ1299" s="69"/>
      <c r="DA1299" s="69"/>
    </row>
    <row r="1300" spans="2:105">
      <c r="B1300" s="67"/>
      <c r="C1300" s="67"/>
      <c r="D1300" s="67"/>
      <c r="E1300" s="69"/>
      <c r="F1300" s="68"/>
      <c r="G1300" s="67"/>
      <c r="H1300" s="69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80"/>
      <c r="T1300" s="80"/>
      <c r="U1300" s="80"/>
      <c r="V1300" s="80"/>
      <c r="W1300" s="80"/>
      <c r="X1300" s="80"/>
      <c r="Y1300" s="80"/>
      <c r="Z1300" s="80"/>
      <c r="AA1300" s="80"/>
      <c r="AB1300" s="80"/>
      <c r="AC1300" s="80"/>
      <c r="AD1300" s="80"/>
      <c r="AE1300" s="69"/>
      <c r="AF1300" s="69"/>
      <c r="AG1300" s="69"/>
      <c r="AH1300" s="80"/>
      <c r="AI1300" s="80"/>
      <c r="AJ1300" s="69"/>
      <c r="AK1300" s="69"/>
      <c r="AL1300" s="80"/>
      <c r="AM1300" s="80"/>
      <c r="AN1300" s="69"/>
      <c r="AO1300" s="69"/>
      <c r="AP1300" s="80"/>
      <c r="AQ1300" s="80"/>
      <c r="AR1300" s="69"/>
      <c r="AS1300" s="69"/>
      <c r="AT1300" s="80"/>
      <c r="AU1300" s="80"/>
      <c r="AV1300" s="69"/>
      <c r="AW1300" s="69"/>
      <c r="AX1300" s="80"/>
      <c r="AY1300" s="80"/>
      <c r="AZ1300" s="69"/>
      <c r="BA1300" s="69"/>
      <c r="BB1300" s="80"/>
      <c r="BC1300" s="80"/>
      <c r="BD1300" s="69"/>
      <c r="BE1300" s="69"/>
      <c r="BF1300" s="80"/>
      <c r="BG1300" s="80"/>
      <c r="BH1300" s="69"/>
      <c r="BI1300" s="69"/>
      <c r="BJ1300" s="80"/>
      <c r="BK1300" s="80"/>
      <c r="BL1300" s="69"/>
      <c r="BM1300" s="69"/>
      <c r="BN1300" s="80"/>
      <c r="BO1300" s="80"/>
      <c r="BP1300" s="69"/>
      <c r="BQ1300" s="69"/>
      <c r="BR1300" s="80"/>
      <c r="BS1300" s="80"/>
      <c r="BT1300" s="69"/>
      <c r="BU1300" s="69"/>
      <c r="BV1300" s="80"/>
      <c r="BW1300" s="80"/>
      <c r="BX1300" s="69"/>
      <c r="BY1300" s="69"/>
      <c r="BZ1300" s="80"/>
      <c r="CA1300" s="80"/>
      <c r="CB1300" s="69"/>
      <c r="CC1300" s="69"/>
      <c r="CD1300" s="80"/>
      <c r="CE1300" s="80"/>
      <c r="CF1300" s="69"/>
      <c r="CG1300" s="69"/>
      <c r="CH1300" s="69"/>
      <c r="CI1300" s="69"/>
      <c r="CJ1300" s="69"/>
      <c r="CK1300" s="69"/>
      <c r="CL1300" s="68"/>
      <c r="CM1300" s="67"/>
      <c r="CN1300" s="67"/>
      <c r="CO1300" s="69"/>
      <c r="CP1300" s="68"/>
      <c r="CQ1300" s="67"/>
      <c r="CR1300" s="67"/>
      <c r="CS1300" s="69"/>
      <c r="CT1300" s="81"/>
      <c r="CU1300" s="69"/>
      <c r="CV1300" s="69"/>
      <c r="CW1300" s="69"/>
      <c r="CX1300" s="69"/>
      <c r="CY1300" s="69"/>
      <c r="CZ1300" s="69"/>
      <c r="DA1300" s="69"/>
    </row>
    <row r="1301" spans="2:105">
      <c r="B1301" s="67"/>
      <c r="C1301" s="67"/>
      <c r="D1301" s="67"/>
      <c r="E1301" s="69"/>
      <c r="F1301" s="68"/>
      <c r="G1301" s="67"/>
      <c r="H1301" s="69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80"/>
      <c r="T1301" s="80"/>
      <c r="U1301" s="80"/>
      <c r="V1301" s="80"/>
      <c r="W1301" s="80"/>
      <c r="X1301" s="80"/>
      <c r="Y1301" s="80"/>
      <c r="Z1301" s="80"/>
      <c r="AA1301" s="80"/>
      <c r="AB1301" s="80"/>
      <c r="AC1301" s="80"/>
      <c r="AD1301" s="80"/>
      <c r="AE1301" s="69"/>
      <c r="AF1301" s="69"/>
      <c r="AG1301" s="69"/>
      <c r="AH1301" s="80"/>
      <c r="AI1301" s="80"/>
      <c r="AJ1301" s="69"/>
      <c r="AK1301" s="69"/>
      <c r="AL1301" s="80"/>
      <c r="AM1301" s="80"/>
      <c r="AN1301" s="69"/>
      <c r="AO1301" s="69"/>
      <c r="AP1301" s="80"/>
      <c r="AQ1301" s="80"/>
      <c r="AR1301" s="69"/>
      <c r="AS1301" s="69"/>
      <c r="AT1301" s="80"/>
      <c r="AU1301" s="80"/>
      <c r="AV1301" s="69"/>
      <c r="AW1301" s="69"/>
      <c r="AX1301" s="80"/>
      <c r="AY1301" s="80"/>
      <c r="AZ1301" s="69"/>
      <c r="BA1301" s="69"/>
      <c r="BB1301" s="80"/>
      <c r="BC1301" s="80"/>
      <c r="BD1301" s="69"/>
      <c r="BE1301" s="69"/>
      <c r="BF1301" s="80"/>
      <c r="BG1301" s="80"/>
      <c r="BH1301" s="69"/>
      <c r="BI1301" s="69"/>
      <c r="BJ1301" s="80"/>
      <c r="BK1301" s="80"/>
      <c r="BL1301" s="69"/>
      <c r="BM1301" s="69"/>
      <c r="BN1301" s="80"/>
      <c r="BO1301" s="80"/>
      <c r="BP1301" s="69"/>
      <c r="BQ1301" s="69"/>
      <c r="BR1301" s="80"/>
      <c r="BS1301" s="80"/>
      <c r="BT1301" s="69"/>
      <c r="BU1301" s="69"/>
      <c r="BV1301" s="80"/>
      <c r="BW1301" s="80"/>
      <c r="BX1301" s="69"/>
      <c r="BY1301" s="69"/>
      <c r="BZ1301" s="80"/>
      <c r="CA1301" s="80"/>
      <c r="CB1301" s="69"/>
      <c r="CC1301" s="69"/>
      <c r="CD1301" s="80"/>
      <c r="CE1301" s="80"/>
      <c r="CF1301" s="69"/>
      <c r="CG1301" s="69"/>
      <c r="CH1301" s="69"/>
      <c r="CI1301" s="69"/>
      <c r="CJ1301" s="69"/>
      <c r="CK1301" s="69"/>
      <c r="CL1301" s="68"/>
      <c r="CM1301" s="67"/>
      <c r="CN1301" s="67"/>
      <c r="CO1301" s="69"/>
      <c r="CP1301" s="68"/>
      <c r="CQ1301" s="67"/>
      <c r="CR1301" s="67"/>
      <c r="CS1301" s="69"/>
      <c r="CT1301" s="81"/>
      <c r="CU1301" s="69"/>
      <c r="CV1301" s="69"/>
      <c r="CW1301" s="69"/>
      <c r="CX1301" s="69"/>
      <c r="CY1301" s="69"/>
      <c r="CZ1301" s="69"/>
      <c r="DA1301" s="69"/>
    </row>
    <row r="1302" spans="2:105">
      <c r="B1302" s="67"/>
      <c r="C1302" s="67"/>
      <c r="D1302" s="67"/>
      <c r="E1302" s="69"/>
      <c r="F1302" s="68"/>
      <c r="G1302" s="67"/>
      <c r="H1302" s="69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80"/>
      <c r="T1302" s="80"/>
      <c r="U1302" s="80"/>
      <c r="V1302" s="80"/>
      <c r="W1302" s="80"/>
      <c r="X1302" s="80"/>
      <c r="Y1302" s="80"/>
      <c r="Z1302" s="80"/>
      <c r="AA1302" s="80"/>
      <c r="AB1302" s="80"/>
      <c r="AC1302" s="80"/>
      <c r="AD1302" s="80"/>
      <c r="AE1302" s="69"/>
      <c r="AF1302" s="69"/>
      <c r="AG1302" s="69"/>
      <c r="AH1302" s="80"/>
      <c r="AI1302" s="80"/>
      <c r="AJ1302" s="69"/>
      <c r="AK1302" s="69"/>
      <c r="AL1302" s="80"/>
      <c r="AM1302" s="80"/>
      <c r="AN1302" s="69"/>
      <c r="AO1302" s="69"/>
      <c r="AP1302" s="80"/>
      <c r="AQ1302" s="80"/>
      <c r="AR1302" s="69"/>
      <c r="AS1302" s="69"/>
      <c r="AT1302" s="80"/>
      <c r="AU1302" s="80"/>
      <c r="AV1302" s="69"/>
      <c r="AW1302" s="69"/>
      <c r="AX1302" s="80"/>
      <c r="AY1302" s="80"/>
      <c r="AZ1302" s="69"/>
      <c r="BA1302" s="69"/>
      <c r="BB1302" s="80"/>
      <c r="BC1302" s="80"/>
      <c r="BD1302" s="69"/>
      <c r="BE1302" s="69"/>
      <c r="BF1302" s="80"/>
      <c r="BG1302" s="80"/>
      <c r="BH1302" s="69"/>
      <c r="BI1302" s="69"/>
      <c r="BJ1302" s="80"/>
      <c r="BK1302" s="80"/>
      <c r="BL1302" s="69"/>
      <c r="BM1302" s="69"/>
      <c r="BN1302" s="80"/>
      <c r="BO1302" s="80"/>
      <c r="BP1302" s="69"/>
      <c r="BQ1302" s="69"/>
      <c r="BR1302" s="80"/>
      <c r="BS1302" s="80"/>
      <c r="BT1302" s="69"/>
      <c r="BU1302" s="69"/>
      <c r="BV1302" s="80"/>
      <c r="BW1302" s="80"/>
      <c r="BX1302" s="69"/>
      <c r="BY1302" s="69"/>
      <c r="BZ1302" s="80"/>
      <c r="CA1302" s="80"/>
      <c r="CB1302" s="69"/>
      <c r="CC1302" s="69"/>
      <c r="CD1302" s="80"/>
      <c r="CE1302" s="80"/>
      <c r="CF1302" s="69"/>
      <c r="CG1302" s="69"/>
      <c r="CH1302" s="69"/>
      <c r="CI1302" s="69"/>
      <c r="CJ1302" s="69"/>
      <c r="CK1302" s="69"/>
      <c r="CL1302" s="68"/>
      <c r="CM1302" s="67"/>
      <c r="CN1302" s="67"/>
      <c r="CO1302" s="69"/>
      <c r="CP1302" s="68"/>
      <c r="CQ1302" s="67"/>
      <c r="CR1302" s="67"/>
      <c r="CS1302" s="69"/>
      <c r="CT1302" s="81"/>
      <c r="CU1302" s="69"/>
      <c r="CV1302" s="69"/>
      <c r="CW1302" s="69"/>
      <c r="CX1302" s="69"/>
      <c r="CY1302" s="69"/>
      <c r="CZ1302" s="69"/>
      <c r="DA1302" s="69"/>
    </row>
    <row r="1303" spans="2:105">
      <c r="B1303" s="67"/>
      <c r="C1303" s="67"/>
      <c r="D1303" s="67"/>
      <c r="E1303" s="69"/>
      <c r="F1303" s="68"/>
      <c r="G1303" s="67"/>
      <c r="H1303" s="69"/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80"/>
      <c r="T1303" s="80"/>
      <c r="U1303" s="80"/>
      <c r="V1303" s="80"/>
      <c r="W1303" s="80"/>
      <c r="X1303" s="80"/>
      <c r="Y1303" s="80"/>
      <c r="Z1303" s="80"/>
      <c r="AA1303" s="80"/>
      <c r="AB1303" s="80"/>
      <c r="AC1303" s="80"/>
      <c r="AD1303" s="80"/>
      <c r="AE1303" s="69"/>
      <c r="AF1303" s="69"/>
      <c r="AG1303" s="69"/>
      <c r="AH1303" s="80"/>
      <c r="AI1303" s="80"/>
      <c r="AJ1303" s="69"/>
      <c r="AK1303" s="69"/>
      <c r="AL1303" s="80"/>
      <c r="AM1303" s="80"/>
      <c r="AN1303" s="69"/>
      <c r="AO1303" s="69"/>
      <c r="AP1303" s="80"/>
      <c r="AQ1303" s="80"/>
      <c r="AR1303" s="69"/>
      <c r="AS1303" s="69"/>
      <c r="AT1303" s="80"/>
      <c r="AU1303" s="80"/>
      <c r="AV1303" s="69"/>
      <c r="AW1303" s="69"/>
      <c r="AX1303" s="80"/>
      <c r="AY1303" s="80"/>
      <c r="AZ1303" s="69"/>
      <c r="BA1303" s="69"/>
      <c r="BB1303" s="80"/>
      <c r="BC1303" s="80"/>
      <c r="BD1303" s="69"/>
      <c r="BE1303" s="69"/>
      <c r="BF1303" s="80"/>
      <c r="BG1303" s="80"/>
      <c r="BH1303" s="69"/>
      <c r="BI1303" s="69"/>
      <c r="BJ1303" s="80"/>
      <c r="BK1303" s="80"/>
      <c r="BL1303" s="69"/>
      <c r="BM1303" s="69"/>
      <c r="BN1303" s="80"/>
      <c r="BO1303" s="80"/>
      <c r="BP1303" s="69"/>
      <c r="BQ1303" s="69"/>
      <c r="BR1303" s="80"/>
      <c r="BS1303" s="80"/>
      <c r="BT1303" s="69"/>
      <c r="BU1303" s="69"/>
      <c r="BV1303" s="80"/>
      <c r="BW1303" s="80"/>
      <c r="BX1303" s="69"/>
      <c r="BY1303" s="69"/>
      <c r="BZ1303" s="80"/>
      <c r="CA1303" s="80"/>
      <c r="CB1303" s="69"/>
      <c r="CC1303" s="69"/>
      <c r="CD1303" s="80"/>
      <c r="CE1303" s="80"/>
      <c r="CF1303" s="69"/>
      <c r="CG1303" s="69"/>
      <c r="CH1303" s="69"/>
      <c r="CI1303" s="69"/>
      <c r="CJ1303" s="69"/>
      <c r="CK1303" s="69"/>
      <c r="CL1303" s="68"/>
      <c r="CM1303" s="67"/>
      <c r="CN1303" s="67"/>
      <c r="CO1303" s="69"/>
      <c r="CP1303" s="68"/>
      <c r="CQ1303" s="67"/>
      <c r="CR1303" s="67"/>
      <c r="CS1303" s="69"/>
      <c r="CT1303" s="81"/>
      <c r="CU1303" s="69"/>
      <c r="CV1303" s="69"/>
      <c r="CW1303" s="69"/>
      <c r="CX1303" s="69"/>
      <c r="CY1303" s="69"/>
      <c r="CZ1303" s="69"/>
      <c r="DA1303" s="69"/>
    </row>
    <row r="1304" spans="2:105">
      <c r="B1304" s="67"/>
      <c r="C1304" s="67"/>
      <c r="D1304" s="67"/>
      <c r="E1304" s="69"/>
      <c r="F1304" s="68"/>
      <c r="G1304" s="67"/>
      <c r="H1304" s="69"/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80"/>
      <c r="T1304" s="80"/>
      <c r="U1304" s="80"/>
      <c r="V1304" s="80"/>
      <c r="W1304" s="80"/>
      <c r="X1304" s="80"/>
      <c r="Y1304" s="80"/>
      <c r="Z1304" s="80"/>
      <c r="AA1304" s="80"/>
      <c r="AB1304" s="80"/>
      <c r="AC1304" s="80"/>
      <c r="AD1304" s="80"/>
      <c r="AE1304" s="69"/>
      <c r="AF1304" s="69"/>
      <c r="AG1304" s="69"/>
      <c r="AH1304" s="80"/>
      <c r="AI1304" s="80"/>
      <c r="AJ1304" s="69"/>
      <c r="AK1304" s="69"/>
      <c r="AL1304" s="80"/>
      <c r="AM1304" s="80"/>
      <c r="AN1304" s="69"/>
      <c r="AO1304" s="69"/>
      <c r="AP1304" s="80"/>
      <c r="AQ1304" s="80"/>
      <c r="AR1304" s="69"/>
      <c r="AS1304" s="69"/>
      <c r="AT1304" s="80"/>
      <c r="AU1304" s="80"/>
      <c r="AV1304" s="69"/>
      <c r="AW1304" s="69"/>
      <c r="AX1304" s="80"/>
      <c r="AY1304" s="80"/>
      <c r="AZ1304" s="69"/>
      <c r="BA1304" s="69"/>
      <c r="BB1304" s="80"/>
      <c r="BC1304" s="80"/>
      <c r="BD1304" s="69"/>
      <c r="BE1304" s="69"/>
      <c r="BF1304" s="80"/>
      <c r="BG1304" s="80"/>
      <c r="BH1304" s="69"/>
      <c r="BI1304" s="69"/>
      <c r="BJ1304" s="80"/>
      <c r="BK1304" s="80"/>
      <c r="BL1304" s="69"/>
      <c r="BM1304" s="69"/>
      <c r="BN1304" s="80"/>
      <c r="BO1304" s="80"/>
      <c r="BP1304" s="69"/>
      <c r="BQ1304" s="69"/>
      <c r="BR1304" s="80"/>
      <c r="BS1304" s="80"/>
      <c r="BT1304" s="69"/>
      <c r="BU1304" s="69"/>
      <c r="BV1304" s="80"/>
      <c r="BW1304" s="80"/>
      <c r="BX1304" s="69"/>
      <c r="BY1304" s="69"/>
      <c r="BZ1304" s="80"/>
      <c r="CA1304" s="80"/>
      <c r="CB1304" s="69"/>
      <c r="CC1304" s="69"/>
      <c r="CD1304" s="80"/>
      <c r="CE1304" s="80"/>
      <c r="CF1304" s="69"/>
      <c r="CG1304" s="69"/>
      <c r="CH1304" s="69"/>
      <c r="CI1304" s="69"/>
      <c r="CJ1304" s="69"/>
      <c r="CK1304" s="69"/>
      <c r="CL1304" s="68"/>
      <c r="CM1304" s="67"/>
      <c r="CN1304" s="67"/>
      <c r="CO1304" s="69"/>
      <c r="CP1304" s="68"/>
      <c r="CQ1304" s="67"/>
      <c r="CR1304" s="67"/>
      <c r="CS1304" s="69"/>
      <c r="CT1304" s="81"/>
      <c r="CU1304" s="69"/>
      <c r="CV1304" s="69"/>
      <c r="CW1304" s="69"/>
      <c r="CX1304" s="69"/>
      <c r="CY1304" s="69"/>
      <c r="CZ1304" s="69"/>
      <c r="DA1304" s="69"/>
    </row>
    <row r="1305" spans="2:105">
      <c r="B1305" s="67"/>
      <c r="C1305" s="67"/>
      <c r="D1305" s="67"/>
      <c r="E1305" s="69"/>
      <c r="F1305" s="68"/>
      <c r="G1305" s="67"/>
      <c r="H1305" s="69"/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80"/>
      <c r="T1305" s="80"/>
      <c r="U1305" s="80"/>
      <c r="V1305" s="80"/>
      <c r="W1305" s="80"/>
      <c r="X1305" s="80"/>
      <c r="Y1305" s="80"/>
      <c r="Z1305" s="80"/>
      <c r="AA1305" s="80"/>
      <c r="AB1305" s="80"/>
      <c r="AC1305" s="80"/>
      <c r="AD1305" s="80"/>
      <c r="AE1305" s="69"/>
      <c r="AF1305" s="69"/>
      <c r="AG1305" s="69"/>
      <c r="AH1305" s="80"/>
      <c r="AI1305" s="80"/>
      <c r="AJ1305" s="69"/>
      <c r="AK1305" s="69"/>
      <c r="AL1305" s="80"/>
      <c r="AM1305" s="80"/>
      <c r="AN1305" s="69"/>
      <c r="AO1305" s="69"/>
      <c r="AP1305" s="80"/>
      <c r="AQ1305" s="80"/>
      <c r="AR1305" s="69"/>
      <c r="AS1305" s="69"/>
      <c r="AT1305" s="80"/>
      <c r="AU1305" s="80"/>
      <c r="AV1305" s="69"/>
      <c r="AW1305" s="69"/>
      <c r="AX1305" s="80"/>
      <c r="AY1305" s="80"/>
      <c r="AZ1305" s="69"/>
      <c r="BA1305" s="69"/>
      <c r="BB1305" s="80"/>
      <c r="BC1305" s="80"/>
      <c r="BD1305" s="69"/>
      <c r="BE1305" s="69"/>
      <c r="BF1305" s="80"/>
      <c r="BG1305" s="80"/>
      <c r="BH1305" s="69"/>
      <c r="BI1305" s="69"/>
      <c r="BJ1305" s="80"/>
      <c r="BK1305" s="80"/>
      <c r="BL1305" s="69"/>
      <c r="BM1305" s="69"/>
      <c r="BN1305" s="80"/>
      <c r="BO1305" s="80"/>
      <c r="BP1305" s="69"/>
      <c r="BQ1305" s="69"/>
      <c r="BR1305" s="80"/>
      <c r="BS1305" s="80"/>
      <c r="BT1305" s="69"/>
      <c r="BU1305" s="69"/>
      <c r="BV1305" s="80"/>
      <c r="BW1305" s="80"/>
      <c r="BX1305" s="69"/>
      <c r="BY1305" s="69"/>
      <c r="BZ1305" s="80"/>
      <c r="CA1305" s="80"/>
      <c r="CB1305" s="69"/>
      <c r="CC1305" s="69"/>
      <c r="CD1305" s="80"/>
      <c r="CE1305" s="80"/>
      <c r="CF1305" s="69"/>
      <c r="CG1305" s="69"/>
      <c r="CH1305" s="69"/>
      <c r="CI1305" s="69"/>
      <c r="CJ1305" s="69"/>
      <c r="CK1305" s="69"/>
      <c r="CL1305" s="68"/>
      <c r="CM1305" s="67"/>
      <c r="CN1305" s="67"/>
      <c r="CO1305" s="69"/>
      <c r="CP1305" s="68"/>
      <c r="CQ1305" s="67"/>
      <c r="CR1305" s="67"/>
      <c r="CS1305" s="69"/>
      <c r="CT1305" s="81"/>
      <c r="CU1305" s="69"/>
      <c r="CV1305" s="69"/>
      <c r="CW1305" s="69"/>
      <c r="CX1305" s="69"/>
      <c r="CY1305" s="69"/>
      <c r="CZ1305" s="69"/>
      <c r="DA1305" s="69"/>
    </row>
    <row r="1306" spans="2:105">
      <c r="B1306" s="67"/>
      <c r="C1306" s="67"/>
      <c r="D1306" s="67"/>
      <c r="E1306" s="69"/>
      <c r="F1306" s="68"/>
      <c r="G1306" s="67"/>
      <c r="H1306" s="69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80"/>
      <c r="T1306" s="80"/>
      <c r="U1306" s="80"/>
      <c r="V1306" s="80"/>
      <c r="W1306" s="80"/>
      <c r="X1306" s="80"/>
      <c r="Y1306" s="80"/>
      <c r="Z1306" s="80"/>
      <c r="AA1306" s="80"/>
      <c r="AB1306" s="80"/>
      <c r="AC1306" s="80"/>
      <c r="AD1306" s="80"/>
      <c r="AE1306" s="69"/>
      <c r="AF1306" s="69"/>
      <c r="AG1306" s="69"/>
      <c r="AH1306" s="80"/>
      <c r="AI1306" s="80"/>
      <c r="AJ1306" s="69"/>
      <c r="AK1306" s="69"/>
      <c r="AL1306" s="80"/>
      <c r="AM1306" s="80"/>
      <c r="AN1306" s="69"/>
      <c r="AO1306" s="69"/>
      <c r="AP1306" s="80"/>
      <c r="AQ1306" s="80"/>
      <c r="AR1306" s="69"/>
      <c r="AS1306" s="69"/>
      <c r="AT1306" s="80"/>
      <c r="AU1306" s="80"/>
      <c r="AV1306" s="69"/>
      <c r="AW1306" s="69"/>
      <c r="AX1306" s="80"/>
      <c r="AY1306" s="80"/>
      <c r="AZ1306" s="69"/>
      <c r="BA1306" s="69"/>
      <c r="BB1306" s="80"/>
      <c r="BC1306" s="80"/>
      <c r="BD1306" s="69"/>
      <c r="BE1306" s="69"/>
      <c r="BF1306" s="80"/>
      <c r="BG1306" s="80"/>
      <c r="BH1306" s="69"/>
      <c r="BI1306" s="69"/>
      <c r="BJ1306" s="80"/>
      <c r="BK1306" s="80"/>
      <c r="BL1306" s="69"/>
      <c r="BM1306" s="69"/>
      <c r="BN1306" s="80"/>
      <c r="BO1306" s="80"/>
      <c r="BP1306" s="69"/>
      <c r="BQ1306" s="69"/>
      <c r="BR1306" s="80"/>
      <c r="BS1306" s="80"/>
      <c r="BT1306" s="69"/>
      <c r="BU1306" s="69"/>
      <c r="BV1306" s="80"/>
      <c r="BW1306" s="80"/>
      <c r="BX1306" s="69"/>
      <c r="BY1306" s="69"/>
      <c r="BZ1306" s="80"/>
      <c r="CA1306" s="80"/>
      <c r="CB1306" s="69"/>
      <c r="CC1306" s="69"/>
      <c r="CD1306" s="80"/>
      <c r="CE1306" s="80"/>
      <c r="CF1306" s="69"/>
      <c r="CG1306" s="69"/>
      <c r="CH1306" s="69"/>
      <c r="CI1306" s="69"/>
      <c r="CJ1306" s="69"/>
      <c r="CK1306" s="69"/>
      <c r="CL1306" s="68"/>
      <c r="CM1306" s="67"/>
      <c r="CN1306" s="67"/>
      <c r="CO1306" s="69"/>
      <c r="CP1306" s="68"/>
      <c r="CQ1306" s="67"/>
      <c r="CR1306" s="67"/>
      <c r="CS1306" s="69"/>
      <c r="CT1306" s="81"/>
      <c r="CU1306" s="69"/>
      <c r="CV1306" s="69"/>
      <c r="CW1306" s="69"/>
      <c r="CX1306" s="69"/>
      <c r="CY1306" s="69"/>
      <c r="CZ1306" s="69"/>
      <c r="DA1306" s="69"/>
    </row>
    <row r="1307" spans="2:105">
      <c r="B1307" s="67"/>
      <c r="C1307" s="67"/>
      <c r="D1307" s="67"/>
      <c r="E1307" s="69"/>
      <c r="F1307" s="68"/>
      <c r="G1307" s="67"/>
      <c r="H1307" s="69"/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80"/>
      <c r="T1307" s="80"/>
      <c r="U1307" s="80"/>
      <c r="V1307" s="80"/>
      <c r="W1307" s="80"/>
      <c r="X1307" s="80"/>
      <c r="Y1307" s="80"/>
      <c r="Z1307" s="80"/>
      <c r="AA1307" s="80"/>
      <c r="AB1307" s="80"/>
      <c r="AC1307" s="80"/>
      <c r="AD1307" s="80"/>
      <c r="AE1307" s="69"/>
      <c r="AF1307" s="69"/>
      <c r="AG1307" s="69"/>
      <c r="AH1307" s="80"/>
      <c r="AI1307" s="80"/>
      <c r="AJ1307" s="69"/>
      <c r="AK1307" s="69"/>
      <c r="AL1307" s="80"/>
      <c r="AM1307" s="80"/>
      <c r="AN1307" s="69"/>
      <c r="AO1307" s="69"/>
      <c r="AP1307" s="80"/>
      <c r="AQ1307" s="80"/>
      <c r="AR1307" s="69"/>
      <c r="AS1307" s="69"/>
      <c r="AT1307" s="80"/>
      <c r="AU1307" s="80"/>
      <c r="AV1307" s="69"/>
      <c r="AW1307" s="69"/>
      <c r="AX1307" s="80"/>
      <c r="AY1307" s="80"/>
      <c r="AZ1307" s="69"/>
      <c r="BA1307" s="69"/>
      <c r="BB1307" s="80"/>
      <c r="BC1307" s="80"/>
      <c r="BD1307" s="69"/>
      <c r="BE1307" s="69"/>
      <c r="BF1307" s="80"/>
      <c r="BG1307" s="80"/>
      <c r="BH1307" s="69"/>
      <c r="BI1307" s="69"/>
      <c r="BJ1307" s="80"/>
      <c r="BK1307" s="80"/>
      <c r="BL1307" s="69"/>
      <c r="BM1307" s="69"/>
      <c r="BN1307" s="80"/>
      <c r="BO1307" s="80"/>
      <c r="BP1307" s="69"/>
      <c r="BQ1307" s="69"/>
      <c r="BR1307" s="80"/>
      <c r="BS1307" s="80"/>
      <c r="BT1307" s="69"/>
      <c r="BU1307" s="69"/>
      <c r="BV1307" s="80"/>
      <c r="BW1307" s="80"/>
      <c r="BX1307" s="69"/>
      <c r="BY1307" s="69"/>
      <c r="BZ1307" s="80"/>
      <c r="CA1307" s="80"/>
      <c r="CB1307" s="69"/>
      <c r="CC1307" s="69"/>
      <c r="CD1307" s="80"/>
      <c r="CE1307" s="80"/>
      <c r="CF1307" s="69"/>
      <c r="CG1307" s="69"/>
      <c r="CH1307" s="69"/>
      <c r="CI1307" s="69"/>
      <c r="CJ1307" s="69"/>
      <c r="CK1307" s="69"/>
      <c r="CL1307" s="68"/>
      <c r="CM1307" s="67"/>
      <c r="CN1307" s="67"/>
      <c r="CO1307" s="69"/>
      <c r="CP1307" s="68"/>
      <c r="CQ1307" s="67"/>
      <c r="CR1307" s="67"/>
      <c r="CS1307" s="69"/>
      <c r="CT1307" s="81"/>
      <c r="CU1307" s="69"/>
      <c r="CV1307" s="69"/>
      <c r="CW1307" s="69"/>
      <c r="CX1307" s="69"/>
      <c r="CY1307" s="69"/>
      <c r="CZ1307" s="69"/>
      <c r="DA1307" s="69"/>
    </row>
    <row r="1308" spans="2:105">
      <c r="B1308" s="67"/>
      <c r="C1308" s="67"/>
      <c r="D1308" s="67"/>
      <c r="E1308" s="69"/>
      <c r="F1308" s="68"/>
      <c r="G1308" s="67"/>
      <c r="H1308" s="69"/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80"/>
      <c r="T1308" s="80"/>
      <c r="U1308" s="80"/>
      <c r="V1308" s="80"/>
      <c r="W1308" s="80"/>
      <c r="X1308" s="80"/>
      <c r="Y1308" s="80"/>
      <c r="Z1308" s="80"/>
      <c r="AA1308" s="80"/>
      <c r="AB1308" s="80"/>
      <c r="AC1308" s="80"/>
      <c r="AD1308" s="80"/>
      <c r="AE1308" s="69"/>
      <c r="AF1308" s="69"/>
      <c r="AG1308" s="69"/>
      <c r="AH1308" s="80"/>
      <c r="AI1308" s="80"/>
      <c r="AJ1308" s="69"/>
      <c r="AK1308" s="69"/>
      <c r="AL1308" s="80"/>
      <c r="AM1308" s="80"/>
      <c r="AN1308" s="69"/>
      <c r="AO1308" s="69"/>
      <c r="AP1308" s="80"/>
      <c r="AQ1308" s="80"/>
      <c r="AR1308" s="69"/>
      <c r="AS1308" s="69"/>
      <c r="AT1308" s="80"/>
      <c r="AU1308" s="80"/>
      <c r="AV1308" s="69"/>
      <c r="AW1308" s="69"/>
      <c r="AX1308" s="80"/>
      <c r="AY1308" s="80"/>
      <c r="AZ1308" s="69"/>
      <c r="BA1308" s="69"/>
      <c r="BB1308" s="80"/>
      <c r="BC1308" s="80"/>
      <c r="BD1308" s="69"/>
      <c r="BE1308" s="69"/>
      <c r="BF1308" s="80"/>
      <c r="BG1308" s="80"/>
      <c r="BH1308" s="69"/>
      <c r="BI1308" s="69"/>
      <c r="BJ1308" s="80"/>
      <c r="BK1308" s="80"/>
      <c r="BL1308" s="69"/>
      <c r="BM1308" s="69"/>
      <c r="BN1308" s="80"/>
      <c r="BO1308" s="80"/>
      <c r="BP1308" s="69"/>
      <c r="BQ1308" s="69"/>
      <c r="BR1308" s="80"/>
      <c r="BS1308" s="80"/>
      <c r="BT1308" s="69"/>
      <c r="BU1308" s="69"/>
      <c r="BV1308" s="80"/>
      <c r="BW1308" s="80"/>
      <c r="BX1308" s="69"/>
      <c r="BY1308" s="69"/>
      <c r="BZ1308" s="80"/>
      <c r="CA1308" s="80"/>
      <c r="CB1308" s="69"/>
      <c r="CC1308" s="69"/>
      <c r="CD1308" s="80"/>
      <c r="CE1308" s="80"/>
      <c r="CF1308" s="69"/>
      <c r="CG1308" s="69"/>
      <c r="CH1308" s="69"/>
      <c r="CI1308" s="69"/>
      <c r="CJ1308" s="69"/>
      <c r="CK1308" s="69"/>
      <c r="CL1308" s="68"/>
      <c r="CM1308" s="67"/>
      <c r="CN1308" s="67"/>
      <c r="CO1308" s="69"/>
      <c r="CP1308" s="68"/>
      <c r="CQ1308" s="67"/>
      <c r="CR1308" s="67"/>
      <c r="CS1308" s="69"/>
      <c r="CT1308" s="81"/>
      <c r="CU1308" s="69"/>
      <c r="CV1308" s="69"/>
      <c r="CW1308" s="69"/>
      <c r="CX1308" s="69"/>
      <c r="CY1308" s="69"/>
      <c r="CZ1308" s="69"/>
      <c r="DA1308" s="69"/>
    </row>
    <row r="1309" spans="2:105">
      <c r="B1309" s="67"/>
      <c r="C1309" s="67"/>
      <c r="D1309" s="67"/>
      <c r="E1309" s="69"/>
      <c r="F1309" s="68"/>
      <c r="G1309" s="67"/>
      <c r="H1309" s="69"/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80"/>
      <c r="T1309" s="80"/>
      <c r="U1309" s="80"/>
      <c r="V1309" s="80"/>
      <c r="W1309" s="80"/>
      <c r="X1309" s="80"/>
      <c r="Y1309" s="80"/>
      <c r="Z1309" s="80"/>
      <c r="AA1309" s="80"/>
      <c r="AB1309" s="80"/>
      <c r="AC1309" s="80"/>
      <c r="AD1309" s="80"/>
      <c r="AE1309" s="69"/>
      <c r="AF1309" s="69"/>
      <c r="AG1309" s="69"/>
      <c r="AH1309" s="80"/>
      <c r="AI1309" s="80"/>
      <c r="AJ1309" s="69"/>
      <c r="AK1309" s="69"/>
      <c r="AL1309" s="80"/>
      <c r="AM1309" s="80"/>
      <c r="AN1309" s="69"/>
      <c r="AO1309" s="69"/>
      <c r="AP1309" s="80"/>
      <c r="AQ1309" s="80"/>
      <c r="AR1309" s="69"/>
      <c r="AS1309" s="69"/>
      <c r="AT1309" s="80"/>
      <c r="AU1309" s="80"/>
      <c r="AV1309" s="69"/>
      <c r="AW1309" s="69"/>
      <c r="AX1309" s="80"/>
      <c r="AY1309" s="80"/>
      <c r="AZ1309" s="69"/>
      <c r="BA1309" s="69"/>
      <c r="BB1309" s="80"/>
      <c r="BC1309" s="80"/>
      <c r="BD1309" s="69"/>
      <c r="BE1309" s="69"/>
      <c r="BF1309" s="80"/>
      <c r="BG1309" s="80"/>
      <c r="BH1309" s="69"/>
      <c r="BI1309" s="69"/>
      <c r="BJ1309" s="80"/>
      <c r="BK1309" s="80"/>
      <c r="BL1309" s="69"/>
      <c r="BM1309" s="69"/>
      <c r="BN1309" s="80"/>
      <c r="BO1309" s="80"/>
      <c r="BP1309" s="69"/>
      <c r="BQ1309" s="69"/>
      <c r="BR1309" s="80"/>
      <c r="BS1309" s="80"/>
      <c r="BT1309" s="69"/>
      <c r="BU1309" s="69"/>
      <c r="BV1309" s="80"/>
      <c r="BW1309" s="80"/>
      <c r="BX1309" s="69"/>
      <c r="BY1309" s="69"/>
      <c r="BZ1309" s="80"/>
      <c r="CA1309" s="80"/>
      <c r="CB1309" s="69"/>
      <c r="CC1309" s="69"/>
      <c r="CD1309" s="80"/>
      <c r="CE1309" s="80"/>
      <c r="CF1309" s="69"/>
      <c r="CG1309" s="69"/>
      <c r="CH1309" s="69"/>
      <c r="CI1309" s="69"/>
      <c r="CJ1309" s="69"/>
      <c r="CK1309" s="69"/>
      <c r="CL1309" s="68"/>
      <c r="CM1309" s="67"/>
      <c r="CN1309" s="67"/>
      <c r="CO1309" s="69"/>
      <c r="CP1309" s="68"/>
      <c r="CQ1309" s="67"/>
      <c r="CR1309" s="67"/>
      <c r="CS1309" s="69"/>
      <c r="CT1309" s="81"/>
      <c r="CU1309" s="69"/>
      <c r="CV1309" s="69"/>
      <c r="CW1309" s="69"/>
      <c r="CX1309" s="69"/>
      <c r="CY1309" s="69"/>
      <c r="CZ1309" s="69"/>
      <c r="DA1309" s="69"/>
    </row>
    <row r="1310" spans="2:105">
      <c r="B1310" s="67"/>
      <c r="C1310" s="67"/>
      <c r="D1310" s="67"/>
      <c r="E1310" s="69"/>
      <c r="F1310" s="68"/>
      <c r="G1310" s="67"/>
      <c r="H1310" s="69"/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80"/>
      <c r="T1310" s="80"/>
      <c r="U1310" s="80"/>
      <c r="V1310" s="80"/>
      <c r="W1310" s="80"/>
      <c r="X1310" s="80"/>
      <c r="Y1310" s="80"/>
      <c r="Z1310" s="80"/>
      <c r="AA1310" s="80"/>
      <c r="AB1310" s="80"/>
      <c r="AC1310" s="80"/>
      <c r="AD1310" s="80"/>
      <c r="AE1310" s="69"/>
      <c r="AF1310" s="69"/>
      <c r="AG1310" s="69"/>
      <c r="AH1310" s="80"/>
      <c r="AI1310" s="80"/>
      <c r="AJ1310" s="69"/>
      <c r="AK1310" s="69"/>
      <c r="AL1310" s="80"/>
      <c r="AM1310" s="80"/>
      <c r="AN1310" s="69"/>
      <c r="AO1310" s="69"/>
      <c r="AP1310" s="80"/>
      <c r="AQ1310" s="80"/>
      <c r="AR1310" s="69"/>
      <c r="AS1310" s="69"/>
      <c r="AT1310" s="80"/>
      <c r="AU1310" s="80"/>
      <c r="AV1310" s="69"/>
      <c r="AW1310" s="69"/>
      <c r="AX1310" s="80"/>
      <c r="AY1310" s="80"/>
      <c r="AZ1310" s="69"/>
      <c r="BA1310" s="69"/>
      <c r="BB1310" s="80"/>
      <c r="BC1310" s="80"/>
      <c r="BD1310" s="69"/>
      <c r="BE1310" s="69"/>
      <c r="BF1310" s="80"/>
      <c r="BG1310" s="80"/>
      <c r="BH1310" s="69"/>
      <c r="BI1310" s="69"/>
      <c r="BJ1310" s="80"/>
      <c r="BK1310" s="80"/>
      <c r="BL1310" s="69"/>
      <c r="BM1310" s="69"/>
      <c r="BN1310" s="80"/>
      <c r="BO1310" s="80"/>
      <c r="BP1310" s="69"/>
      <c r="BQ1310" s="69"/>
      <c r="BR1310" s="80"/>
      <c r="BS1310" s="80"/>
      <c r="BT1310" s="69"/>
      <c r="BU1310" s="69"/>
      <c r="BV1310" s="80"/>
      <c r="BW1310" s="80"/>
      <c r="BX1310" s="69"/>
      <c r="BY1310" s="69"/>
      <c r="BZ1310" s="80"/>
      <c r="CA1310" s="80"/>
      <c r="CB1310" s="69"/>
      <c r="CC1310" s="69"/>
      <c r="CD1310" s="80"/>
      <c r="CE1310" s="80"/>
      <c r="CF1310" s="69"/>
      <c r="CG1310" s="69"/>
      <c r="CH1310" s="69"/>
      <c r="CI1310" s="69"/>
      <c r="CJ1310" s="69"/>
      <c r="CK1310" s="69"/>
      <c r="CL1310" s="68"/>
      <c r="CM1310" s="67"/>
      <c r="CN1310" s="67"/>
      <c r="CO1310" s="69"/>
      <c r="CP1310" s="68"/>
      <c r="CQ1310" s="67"/>
      <c r="CR1310" s="67"/>
      <c r="CS1310" s="69"/>
      <c r="CT1310" s="81"/>
      <c r="CU1310" s="69"/>
      <c r="CV1310" s="69"/>
      <c r="CW1310" s="69"/>
      <c r="CX1310" s="69"/>
      <c r="CY1310" s="69"/>
      <c r="CZ1310" s="69"/>
      <c r="DA1310" s="69"/>
    </row>
    <row r="1311" spans="2:105">
      <c r="B1311" s="67"/>
      <c r="C1311" s="67"/>
      <c r="D1311" s="67"/>
      <c r="E1311" s="69"/>
      <c r="F1311" s="68"/>
      <c r="G1311" s="67"/>
      <c r="H1311" s="69"/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80"/>
      <c r="T1311" s="80"/>
      <c r="U1311" s="80"/>
      <c r="V1311" s="80"/>
      <c r="W1311" s="80"/>
      <c r="X1311" s="80"/>
      <c r="Y1311" s="80"/>
      <c r="Z1311" s="80"/>
      <c r="AA1311" s="80"/>
      <c r="AB1311" s="80"/>
      <c r="AC1311" s="80"/>
      <c r="AD1311" s="80"/>
      <c r="AE1311" s="69"/>
      <c r="AF1311" s="69"/>
      <c r="AG1311" s="69"/>
      <c r="AH1311" s="80"/>
      <c r="AI1311" s="80"/>
      <c r="AJ1311" s="69"/>
      <c r="AK1311" s="69"/>
      <c r="AL1311" s="80"/>
      <c r="AM1311" s="80"/>
      <c r="AN1311" s="69"/>
      <c r="AO1311" s="69"/>
      <c r="AP1311" s="80"/>
      <c r="AQ1311" s="80"/>
      <c r="AR1311" s="69"/>
      <c r="AS1311" s="69"/>
      <c r="AT1311" s="80"/>
      <c r="AU1311" s="80"/>
      <c r="AV1311" s="69"/>
      <c r="AW1311" s="69"/>
      <c r="AX1311" s="80"/>
      <c r="AY1311" s="80"/>
      <c r="AZ1311" s="69"/>
      <c r="BA1311" s="69"/>
      <c r="BB1311" s="80"/>
      <c r="BC1311" s="80"/>
      <c r="BD1311" s="69"/>
      <c r="BE1311" s="69"/>
      <c r="BF1311" s="80"/>
      <c r="BG1311" s="80"/>
      <c r="BH1311" s="69"/>
      <c r="BI1311" s="69"/>
      <c r="BJ1311" s="80"/>
      <c r="BK1311" s="80"/>
      <c r="BL1311" s="69"/>
      <c r="BM1311" s="69"/>
      <c r="BN1311" s="80"/>
      <c r="BO1311" s="80"/>
      <c r="BP1311" s="69"/>
      <c r="BQ1311" s="69"/>
      <c r="BR1311" s="80"/>
      <c r="BS1311" s="80"/>
      <c r="BT1311" s="69"/>
      <c r="BU1311" s="69"/>
      <c r="BV1311" s="80"/>
      <c r="BW1311" s="80"/>
      <c r="BX1311" s="69"/>
      <c r="BY1311" s="69"/>
      <c r="BZ1311" s="80"/>
      <c r="CA1311" s="80"/>
      <c r="CB1311" s="69"/>
      <c r="CC1311" s="69"/>
      <c r="CD1311" s="80"/>
      <c r="CE1311" s="80"/>
      <c r="CF1311" s="69"/>
      <c r="CG1311" s="69"/>
      <c r="CH1311" s="69"/>
      <c r="CI1311" s="69"/>
      <c r="CJ1311" s="69"/>
      <c r="CK1311" s="69"/>
      <c r="CL1311" s="68"/>
      <c r="CM1311" s="67"/>
      <c r="CN1311" s="67"/>
      <c r="CO1311" s="69"/>
      <c r="CP1311" s="68"/>
      <c r="CQ1311" s="67"/>
      <c r="CR1311" s="67"/>
      <c r="CS1311" s="69"/>
      <c r="CT1311" s="81"/>
      <c r="CU1311" s="69"/>
      <c r="CV1311" s="69"/>
      <c r="CW1311" s="69"/>
      <c r="CX1311" s="69"/>
      <c r="CY1311" s="69"/>
      <c r="CZ1311" s="69"/>
      <c r="DA1311" s="69"/>
    </row>
    <row r="1312" spans="2:105">
      <c r="B1312" s="67"/>
      <c r="C1312" s="67"/>
      <c r="D1312" s="67"/>
      <c r="E1312" s="69"/>
      <c r="F1312" s="68"/>
      <c r="G1312" s="67"/>
      <c r="H1312" s="69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80"/>
      <c r="T1312" s="80"/>
      <c r="U1312" s="80"/>
      <c r="V1312" s="80"/>
      <c r="W1312" s="80"/>
      <c r="X1312" s="80"/>
      <c r="Y1312" s="80"/>
      <c r="Z1312" s="80"/>
      <c r="AA1312" s="80"/>
      <c r="AB1312" s="80"/>
      <c r="AC1312" s="80"/>
      <c r="AD1312" s="80"/>
      <c r="AE1312" s="69"/>
      <c r="AF1312" s="69"/>
      <c r="AG1312" s="69"/>
      <c r="AH1312" s="80"/>
      <c r="AI1312" s="80"/>
      <c r="AJ1312" s="69"/>
      <c r="AK1312" s="69"/>
      <c r="AL1312" s="80"/>
      <c r="AM1312" s="80"/>
      <c r="AN1312" s="69"/>
      <c r="AO1312" s="69"/>
      <c r="AP1312" s="80"/>
      <c r="AQ1312" s="80"/>
      <c r="AR1312" s="69"/>
      <c r="AS1312" s="69"/>
      <c r="AT1312" s="80"/>
      <c r="AU1312" s="80"/>
      <c r="AV1312" s="69"/>
      <c r="AW1312" s="69"/>
      <c r="AX1312" s="80"/>
      <c r="AY1312" s="80"/>
      <c r="AZ1312" s="69"/>
      <c r="BA1312" s="69"/>
      <c r="BB1312" s="80"/>
      <c r="BC1312" s="80"/>
      <c r="BD1312" s="69"/>
      <c r="BE1312" s="69"/>
      <c r="BF1312" s="80"/>
      <c r="BG1312" s="80"/>
      <c r="BH1312" s="69"/>
      <c r="BI1312" s="69"/>
      <c r="BJ1312" s="80"/>
      <c r="BK1312" s="80"/>
      <c r="BL1312" s="69"/>
      <c r="BM1312" s="69"/>
      <c r="BN1312" s="80"/>
      <c r="BO1312" s="80"/>
      <c r="BP1312" s="69"/>
      <c r="BQ1312" s="69"/>
      <c r="BR1312" s="80"/>
      <c r="BS1312" s="80"/>
      <c r="BT1312" s="69"/>
      <c r="BU1312" s="69"/>
      <c r="BV1312" s="80"/>
      <c r="BW1312" s="80"/>
      <c r="BX1312" s="69"/>
      <c r="BY1312" s="69"/>
      <c r="BZ1312" s="80"/>
      <c r="CA1312" s="80"/>
      <c r="CB1312" s="69"/>
      <c r="CC1312" s="69"/>
      <c r="CD1312" s="80"/>
      <c r="CE1312" s="80"/>
      <c r="CF1312" s="69"/>
      <c r="CG1312" s="69"/>
      <c r="CH1312" s="69"/>
      <c r="CI1312" s="69"/>
      <c r="CJ1312" s="69"/>
      <c r="CK1312" s="69"/>
      <c r="CL1312" s="68"/>
      <c r="CM1312" s="67"/>
      <c r="CN1312" s="67"/>
      <c r="CO1312" s="69"/>
      <c r="CP1312" s="68"/>
      <c r="CQ1312" s="67"/>
      <c r="CR1312" s="67"/>
      <c r="CS1312" s="69"/>
      <c r="CT1312" s="81"/>
      <c r="CU1312" s="69"/>
      <c r="CV1312" s="69"/>
      <c r="CW1312" s="69"/>
      <c r="CX1312" s="69"/>
      <c r="CY1312" s="69"/>
      <c r="CZ1312" s="69"/>
      <c r="DA1312" s="69"/>
    </row>
    <row r="1313" spans="2:105">
      <c r="B1313" s="67"/>
      <c r="C1313" s="67"/>
      <c r="D1313" s="67"/>
      <c r="E1313" s="69"/>
      <c r="F1313" s="68"/>
      <c r="G1313" s="67"/>
      <c r="H1313" s="69"/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80"/>
      <c r="T1313" s="80"/>
      <c r="U1313" s="80"/>
      <c r="V1313" s="80"/>
      <c r="W1313" s="80"/>
      <c r="X1313" s="80"/>
      <c r="Y1313" s="80"/>
      <c r="Z1313" s="80"/>
      <c r="AA1313" s="80"/>
      <c r="AB1313" s="80"/>
      <c r="AC1313" s="80"/>
      <c r="AD1313" s="80"/>
      <c r="AE1313" s="69"/>
      <c r="AF1313" s="69"/>
      <c r="AG1313" s="69"/>
      <c r="AH1313" s="80"/>
      <c r="AI1313" s="80"/>
      <c r="AJ1313" s="69"/>
      <c r="AK1313" s="69"/>
      <c r="AL1313" s="80"/>
      <c r="AM1313" s="80"/>
      <c r="AN1313" s="69"/>
      <c r="AO1313" s="69"/>
      <c r="AP1313" s="80"/>
      <c r="AQ1313" s="80"/>
      <c r="AR1313" s="69"/>
      <c r="AS1313" s="69"/>
      <c r="AT1313" s="80"/>
      <c r="AU1313" s="80"/>
      <c r="AV1313" s="69"/>
      <c r="AW1313" s="69"/>
      <c r="AX1313" s="80"/>
      <c r="AY1313" s="80"/>
      <c r="AZ1313" s="69"/>
      <c r="BA1313" s="69"/>
      <c r="BB1313" s="80"/>
      <c r="BC1313" s="80"/>
      <c r="BD1313" s="69"/>
      <c r="BE1313" s="69"/>
      <c r="BF1313" s="80"/>
      <c r="BG1313" s="80"/>
      <c r="BH1313" s="69"/>
      <c r="BI1313" s="69"/>
      <c r="BJ1313" s="80"/>
      <c r="BK1313" s="80"/>
      <c r="BL1313" s="69"/>
      <c r="BM1313" s="69"/>
      <c r="BN1313" s="80"/>
      <c r="BO1313" s="80"/>
      <c r="BP1313" s="69"/>
      <c r="BQ1313" s="69"/>
      <c r="BR1313" s="80"/>
      <c r="BS1313" s="80"/>
      <c r="BT1313" s="69"/>
      <c r="BU1313" s="69"/>
      <c r="BV1313" s="80"/>
      <c r="BW1313" s="80"/>
      <c r="BX1313" s="69"/>
      <c r="BY1313" s="69"/>
      <c r="BZ1313" s="80"/>
      <c r="CA1313" s="80"/>
      <c r="CB1313" s="69"/>
      <c r="CC1313" s="69"/>
      <c r="CD1313" s="80"/>
      <c r="CE1313" s="80"/>
      <c r="CF1313" s="69"/>
      <c r="CG1313" s="69"/>
      <c r="CH1313" s="69"/>
      <c r="CI1313" s="69"/>
      <c r="CJ1313" s="69"/>
      <c r="CK1313" s="69"/>
      <c r="CL1313" s="68"/>
      <c r="CM1313" s="67"/>
      <c r="CN1313" s="67"/>
      <c r="CO1313" s="69"/>
      <c r="CP1313" s="68"/>
      <c r="CQ1313" s="67"/>
      <c r="CR1313" s="67"/>
      <c r="CS1313" s="69"/>
      <c r="CT1313" s="81"/>
      <c r="CU1313" s="69"/>
      <c r="CV1313" s="69"/>
      <c r="CW1313" s="69"/>
      <c r="CX1313" s="69"/>
      <c r="CY1313" s="69"/>
      <c r="CZ1313" s="69"/>
      <c r="DA1313" s="69"/>
    </row>
    <row r="1314" spans="2:105">
      <c r="B1314" s="67"/>
      <c r="C1314" s="67"/>
      <c r="D1314" s="67"/>
      <c r="E1314" s="69"/>
      <c r="F1314" s="68"/>
      <c r="G1314" s="67"/>
      <c r="H1314" s="69"/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80"/>
      <c r="T1314" s="80"/>
      <c r="U1314" s="80"/>
      <c r="V1314" s="80"/>
      <c r="W1314" s="80"/>
      <c r="X1314" s="80"/>
      <c r="Y1314" s="80"/>
      <c r="Z1314" s="80"/>
      <c r="AA1314" s="80"/>
      <c r="AB1314" s="80"/>
      <c r="AC1314" s="80"/>
      <c r="AD1314" s="80"/>
      <c r="AE1314" s="69"/>
      <c r="AF1314" s="69"/>
      <c r="AG1314" s="69"/>
      <c r="AH1314" s="80"/>
      <c r="AI1314" s="80"/>
      <c r="AJ1314" s="69"/>
      <c r="AK1314" s="69"/>
      <c r="AL1314" s="80"/>
      <c r="AM1314" s="80"/>
      <c r="AN1314" s="69"/>
      <c r="AO1314" s="69"/>
      <c r="AP1314" s="80"/>
      <c r="AQ1314" s="80"/>
      <c r="AR1314" s="69"/>
      <c r="AS1314" s="69"/>
      <c r="AT1314" s="80"/>
      <c r="AU1314" s="80"/>
      <c r="AV1314" s="69"/>
      <c r="AW1314" s="69"/>
      <c r="AX1314" s="80"/>
      <c r="AY1314" s="80"/>
      <c r="AZ1314" s="69"/>
      <c r="BA1314" s="69"/>
      <c r="BB1314" s="80"/>
      <c r="BC1314" s="80"/>
      <c r="BD1314" s="69"/>
      <c r="BE1314" s="69"/>
      <c r="BF1314" s="80"/>
      <c r="BG1314" s="80"/>
      <c r="BH1314" s="69"/>
      <c r="BI1314" s="69"/>
      <c r="BJ1314" s="80"/>
      <c r="BK1314" s="80"/>
      <c r="BL1314" s="69"/>
      <c r="BM1314" s="69"/>
      <c r="BN1314" s="80"/>
      <c r="BO1314" s="80"/>
      <c r="BP1314" s="69"/>
      <c r="BQ1314" s="69"/>
      <c r="BR1314" s="80"/>
      <c r="BS1314" s="80"/>
      <c r="BT1314" s="69"/>
      <c r="BU1314" s="69"/>
      <c r="BV1314" s="80"/>
      <c r="BW1314" s="80"/>
      <c r="BX1314" s="69"/>
      <c r="BY1314" s="69"/>
      <c r="BZ1314" s="80"/>
      <c r="CA1314" s="80"/>
      <c r="CB1314" s="69"/>
      <c r="CC1314" s="69"/>
      <c r="CD1314" s="80"/>
      <c r="CE1314" s="80"/>
      <c r="CF1314" s="69"/>
      <c r="CG1314" s="69"/>
      <c r="CH1314" s="69"/>
      <c r="CI1314" s="69"/>
      <c r="CJ1314" s="69"/>
      <c r="CK1314" s="69"/>
      <c r="CL1314" s="68"/>
      <c r="CM1314" s="67"/>
      <c r="CN1314" s="67"/>
      <c r="CO1314" s="69"/>
      <c r="CP1314" s="68"/>
      <c r="CQ1314" s="67"/>
      <c r="CR1314" s="67"/>
      <c r="CS1314" s="69"/>
      <c r="CT1314" s="81"/>
      <c r="CU1314" s="69"/>
      <c r="CV1314" s="69"/>
      <c r="CW1314" s="69"/>
      <c r="CX1314" s="69"/>
      <c r="CY1314" s="69"/>
      <c r="CZ1314" s="69"/>
      <c r="DA1314" s="69"/>
    </row>
    <row r="1315" spans="2:105">
      <c r="B1315" s="67"/>
      <c r="C1315" s="67"/>
      <c r="D1315" s="67"/>
      <c r="E1315" s="69"/>
      <c r="F1315" s="68"/>
      <c r="G1315" s="67"/>
      <c r="H1315" s="69"/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80"/>
      <c r="T1315" s="80"/>
      <c r="U1315" s="80"/>
      <c r="V1315" s="80"/>
      <c r="W1315" s="80"/>
      <c r="X1315" s="80"/>
      <c r="Y1315" s="80"/>
      <c r="Z1315" s="80"/>
      <c r="AA1315" s="80"/>
      <c r="AB1315" s="80"/>
      <c r="AC1315" s="80"/>
      <c r="AD1315" s="80"/>
      <c r="AE1315" s="69"/>
      <c r="AF1315" s="69"/>
      <c r="AG1315" s="69"/>
      <c r="AH1315" s="80"/>
      <c r="AI1315" s="80"/>
      <c r="AJ1315" s="69"/>
      <c r="AK1315" s="69"/>
      <c r="AL1315" s="80"/>
      <c r="AM1315" s="80"/>
      <c r="AN1315" s="69"/>
      <c r="AO1315" s="69"/>
      <c r="AP1315" s="80"/>
      <c r="AQ1315" s="80"/>
      <c r="AR1315" s="69"/>
      <c r="AS1315" s="69"/>
      <c r="AT1315" s="80"/>
      <c r="AU1315" s="80"/>
      <c r="AV1315" s="69"/>
      <c r="AW1315" s="69"/>
      <c r="AX1315" s="80"/>
      <c r="AY1315" s="80"/>
      <c r="AZ1315" s="69"/>
      <c r="BA1315" s="69"/>
      <c r="BB1315" s="80"/>
      <c r="BC1315" s="80"/>
      <c r="BD1315" s="69"/>
      <c r="BE1315" s="69"/>
      <c r="BF1315" s="80"/>
      <c r="BG1315" s="80"/>
      <c r="BH1315" s="69"/>
      <c r="BI1315" s="69"/>
      <c r="BJ1315" s="80"/>
      <c r="BK1315" s="80"/>
      <c r="BL1315" s="69"/>
      <c r="BM1315" s="69"/>
      <c r="BN1315" s="80"/>
      <c r="BO1315" s="80"/>
      <c r="BP1315" s="69"/>
      <c r="BQ1315" s="69"/>
      <c r="BR1315" s="80"/>
      <c r="BS1315" s="80"/>
      <c r="BT1315" s="69"/>
      <c r="BU1315" s="69"/>
      <c r="BV1315" s="80"/>
      <c r="BW1315" s="80"/>
      <c r="BX1315" s="69"/>
      <c r="BY1315" s="69"/>
      <c r="BZ1315" s="80"/>
      <c r="CA1315" s="80"/>
      <c r="CB1315" s="69"/>
      <c r="CC1315" s="69"/>
      <c r="CD1315" s="80"/>
      <c r="CE1315" s="80"/>
      <c r="CF1315" s="69"/>
      <c r="CG1315" s="69"/>
      <c r="CH1315" s="69"/>
      <c r="CI1315" s="69"/>
      <c r="CJ1315" s="69"/>
      <c r="CK1315" s="69"/>
      <c r="CL1315" s="68"/>
      <c r="CM1315" s="67"/>
      <c r="CN1315" s="67"/>
      <c r="CO1315" s="69"/>
      <c r="CP1315" s="68"/>
      <c r="CQ1315" s="67"/>
      <c r="CR1315" s="67"/>
      <c r="CS1315" s="69"/>
      <c r="CT1315" s="81"/>
      <c r="CU1315" s="69"/>
      <c r="CV1315" s="69"/>
      <c r="CW1315" s="69"/>
      <c r="CX1315" s="69"/>
      <c r="CY1315" s="69"/>
      <c r="CZ1315" s="69"/>
      <c r="DA1315" s="69"/>
    </row>
    <row r="1316" spans="2:105">
      <c r="B1316" s="67"/>
      <c r="C1316" s="67"/>
      <c r="D1316" s="67"/>
      <c r="E1316" s="69"/>
      <c r="F1316" s="68"/>
      <c r="G1316" s="67"/>
      <c r="H1316" s="69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80"/>
      <c r="T1316" s="80"/>
      <c r="U1316" s="80"/>
      <c r="V1316" s="80"/>
      <c r="W1316" s="80"/>
      <c r="X1316" s="80"/>
      <c r="Y1316" s="80"/>
      <c r="Z1316" s="80"/>
      <c r="AA1316" s="80"/>
      <c r="AB1316" s="80"/>
      <c r="AC1316" s="80"/>
      <c r="AD1316" s="80"/>
      <c r="AE1316" s="69"/>
      <c r="AF1316" s="69"/>
      <c r="AG1316" s="69"/>
      <c r="AH1316" s="80"/>
      <c r="AI1316" s="80"/>
      <c r="AJ1316" s="69"/>
      <c r="AK1316" s="69"/>
      <c r="AL1316" s="80"/>
      <c r="AM1316" s="80"/>
      <c r="AN1316" s="69"/>
      <c r="AO1316" s="69"/>
      <c r="AP1316" s="80"/>
      <c r="AQ1316" s="80"/>
      <c r="AR1316" s="69"/>
      <c r="AS1316" s="69"/>
      <c r="AT1316" s="80"/>
      <c r="AU1316" s="80"/>
      <c r="AV1316" s="69"/>
      <c r="AW1316" s="69"/>
      <c r="AX1316" s="80"/>
      <c r="AY1316" s="80"/>
      <c r="AZ1316" s="69"/>
      <c r="BA1316" s="69"/>
      <c r="BB1316" s="80"/>
      <c r="BC1316" s="80"/>
      <c r="BD1316" s="69"/>
      <c r="BE1316" s="69"/>
      <c r="BF1316" s="80"/>
      <c r="BG1316" s="80"/>
      <c r="BH1316" s="69"/>
      <c r="BI1316" s="69"/>
      <c r="BJ1316" s="80"/>
      <c r="BK1316" s="80"/>
      <c r="BL1316" s="69"/>
      <c r="BM1316" s="69"/>
      <c r="BN1316" s="80"/>
      <c r="BO1316" s="80"/>
      <c r="BP1316" s="69"/>
      <c r="BQ1316" s="69"/>
      <c r="BR1316" s="80"/>
      <c r="BS1316" s="80"/>
      <c r="BT1316" s="69"/>
      <c r="BU1316" s="69"/>
      <c r="BV1316" s="80"/>
      <c r="BW1316" s="80"/>
      <c r="BX1316" s="69"/>
      <c r="BY1316" s="69"/>
      <c r="BZ1316" s="80"/>
      <c r="CA1316" s="80"/>
      <c r="CB1316" s="69"/>
      <c r="CC1316" s="69"/>
      <c r="CD1316" s="80"/>
      <c r="CE1316" s="80"/>
      <c r="CF1316" s="69"/>
      <c r="CG1316" s="69"/>
      <c r="CH1316" s="69"/>
      <c r="CI1316" s="69"/>
      <c r="CJ1316" s="69"/>
      <c r="CK1316" s="69"/>
      <c r="CL1316" s="68"/>
      <c r="CM1316" s="67"/>
      <c r="CN1316" s="67"/>
      <c r="CO1316" s="69"/>
      <c r="CP1316" s="68"/>
      <c r="CQ1316" s="67"/>
      <c r="CR1316" s="67"/>
      <c r="CS1316" s="69"/>
      <c r="CT1316" s="81"/>
      <c r="CU1316" s="69"/>
      <c r="CV1316" s="69"/>
      <c r="CW1316" s="69"/>
      <c r="CX1316" s="69"/>
      <c r="CY1316" s="69"/>
      <c r="CZ1316" s="69"/>
      <c r="DA1316" s="69"/>
    </row>
    <row r="1317" spans="2:105">
      <c r="B1317" s="67"/>
      <c r="C1317" s="67"/>
      <c r="D1317" s="67"/>
      <c r="E1317" s="69"/>
      <c r="F1317" s="68"/>
      <c r="G1317" s="67"/>
      <c r="H1317" s="69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80"/>
      <c r="T1317" s="80"/>
      <c r="U1317" s="80"/>
      <c r="V1317" s="80"/>
      <c r="W1317" s="80"/>
      <c r="X1317" s="80"/>
      <c r="Y1317" s="80"/>
      <c r="Z1317" s="80"/>
      <c r="AA1317" s="80"/>
      <c r="AB1317" s="80"/>
      <c r="AC1317" s="80"/>
      <c r="AD1317" s="80"/>
      <c r="AE1317" s="69"/>
      <c r="AF1317" s="69"/>
      <c r="AG1317" s="69"/>
      <c r="AH1317" s="80"/>
      <c r="AI1317" s="80"/>
      <c r="AJ1317" s="69"/>
      <c r="AK1317" s="69"/>
      <c r="AL1317" s="80"/>
      <c r="AM1317" s="80"/>
      <c r="AN1317" s="69"/>
      <c r="AO1317" s="69"/>
      <c r="AP1317" s="80"/>
      <c r="AQ1317" s="80"/>
      <c r="AR1317" s="69"/>
      <c r="AS1317" s="69"/>
      <c r="AT1317" s="80"/>
      <c r="AU1317" s="80"/>
      <c r="AV1317" s="69"/>
      <c r="AW1317" s="69"/>
      <c r="AX1317" s="80"/>
      <c r="AY1317" s="80"/>
      <c r="AZ1317" s="69"/>
      <c r="BA1317" s="69"/>
      <c r="BB1317" s="80"/>
      <c r="BC1317" s="80"/>
      <c r="BD1317" s="69"/>
      <c r="BE1317" s="69"/>
      <c r="BF1317" s="80"/>
      <c r="BG1317" s="80"/>
      <c r="BH1317" s="69"/>
      <c r="BI1317" s="69"/>
      <c r="BJ1317" s="80"/>
      <c r="BK1317" s="80"/>
      <c r="BL1317" s="69"/>
      <c r="BM1317" s="69"/>
      <c r="BN1317" s="80"/>
      <c r="BO1317" s="80"/>
      <c r="BP1317" s="69"/>
      <c r="BQ1317" s="69"/>
      <c r="BR1317" s="80"/>
      <c r="BS1317" s="80"/>
      <c r="BT1317" s="69"/>
      <c r="BU1317" s="69"/>
      <c r="BV1317" s="80"/>
      <c r="BW1317" s="80"/>
      <c r="BX1317" s="69"/>
      <c r="BY1317" s="69"/>
      <c r="BZ1317" s="80"/>
      <c r="CA1317" s="80"/>
      <c r="CB1317" s="69"/>
      <c r="CC1317" s="69"/>
      <c r="CD1317" s="80"/>
      <c r="CE1317" s="80"/>
      <c r="CF1317" s="69"/>
      <c r="CG1317" s="69"/>
      <c r="CH1317" s="69"/>
      <c r="CI1317" s="69"/>
      <c r="CJ1317" s="69"/>
      <c r="CK1317" s="69"/>
      <c r="CL1317" s="68"/>
      <c r="CM1317" s="67"/>
      <c r="CN1317" s="67"/>
      <c r="CO1317" s="69"/>
      <c r="CP1317" s="68"/>
      <c r="CQ1317" s="67"/>
      <c r="CR1317" s="67"/>
      <c r="CS1317" s="69"/>
      <c r="CT1317" s="81"/>
      <c r="CU1317" s="69"/>
      <c r="CV1317" s="69"/>
      <c r="CW1317" s="69"/>
      <c r="CX1317" s="69"/>
      <c r="CY1317" s="69"/>
      <c r="CZ1317" s="69"/>
      <c r="DA1317" s="69"/>
    </row>
    <row r="1318" spans="2:105">
      <c r="B1318" s="67"/>
      <c r="C1318" s="67"/>
      <c r="D1318" s="67"/>
      <c r="E1318" s="69"/>
      <c r="F1318" s="68"/>
      <c r="G1318" s="67"/>
      <c r="H1318" s="69"/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80"/>
      <c r="T1318" s="80"/>
      <c r="U1318" s="80"/>
      <c r="V1318" s="80"/>
      <c r="W1318" s="80"/>
      <c r="X1318" s="80"/>
      <c r="Y1318" s="80"/>
      <c r="Z1318" s="80"/>
      <c r="AA1318" s="80"/>
      <c r="AB1318" s="80"/>
      <c r="AC1318" s="80"/>
      <c r="AD1318" s="80"/>
      <c r="AE1318" s="69"/>
      <c r="AF1318" s="69"/>
      <c r="AG1318" s="69"/>
      <c r="AH1318" s="80"/>
      <c r="AI1318" s="80"/>
      <c r="AJ1318" s="69"/>
      <c r="AK1318" s="69"/>
      <c r="AL1318" s="80"/>
      <c r="AM1318" s="80"/>
      <c r="AN1318" s="69"/>
      <c r="AO1318" s="69"/>
      <c r="AP1318" s="80"/>
      <c r="AQ1318" s="80"/>
      <c r="AR1318" s="69"/>
      <c r="AS1318" s="69"/>
      <c r="AT1318" s="80"/>
      <c r="AU1318" s="80"/>
      <c r="AV1318" s="69"/>
      <c r="AW1318" s="69"/>
      <c r="AX1318" s="80"/>
      <c r="AY1318" s="80"/>
      <c r="AZ1318" s="69"/>
      <c r="BA1318" s="69"/>
      <c r="BB1318" s="80"/>
      <c r="BC1318" s="80"/>
      <c r="BD1318" s="69"/>
      <c r="BE1318" s="69"/>
      <c r="BF1318" s="80"/>
      <c r="BG1318" s="80"/>
      <c r="BH1318" s="69"/>
      <c r="BI1318" s="69"/>
      <c r="BJ1318" s="80"/>
      <c r="BK1318" s="80"/>
      <c r="BL1318" s="69"/>
      <c r="BM1318" s="69"/>
      <c r="BN1318" s="80"/>
      <c r="BO1318" s="80"/>
      <c r="BP1318" s="69"/>
      <c r="BQ1318" s="69"/>
      <c r="BR1318" s="80"/>
      <c r="BS1318" s="80"/>
      <c r="BT1318" s="69"/>
      <c r="BU1318" s="69"/>
      <c r="BV1318" s="80"/>
      <c r="BW1318" s="80"/>
      <c r="BX1318" s="69"/>
      <c r="BY1318" s="69"/>
      <c r="BZ1318" s="80"/>
      <c r="CA1318" s="80"/>
      <c r="CB1318" s="69"/>
      <c r="CC1318" s="69"/>
      <c r="CD1318" s="80"/>
      <c r="CE1318" s="80"/>
      <c r="CF1318" s="69"/>
      <c r="CG1318" s="69"/>
      <c r="CH1318" s="69"/>
      <c r="CI1318" s="69"/>
      <c r="CJ1318" s="69"/>
      <c r="CK1318" s="69"/>
      <c r="CL1318" s="68"/>
      <c r="CM1318" s="67"/>
      <c r="CN1318" s="67"/>
      <c r="CO1318" s="69"/>
      <c r="CP1318" s="68"/>
      <c r="CQ1318" s="67"/>
      <c r="CR1318" s="67"/>
      <c r="CS1318" s="69"/>
      <c r="CT1318" s="81"/>
      <c r="CU1318" s="69"/>
      <c r="CV1318" s="69"/>
      <c r="CW1318" s="69"/>
      <c r="CX1318" s="69"/>
      <c r="CY1318" s="69"/>
      <c r="CZ1318" s="69"/>
      <c r="DA1318" s="69"/>
    </row>
    <row r="1319" spans="2:105">
      <c r="B1319" s="67"/>
      <c r="C1319" s="67"/>
      <c r="D1319" s="67"/>
      <c r="E1319" s="69"/>
      <c r="F1319" s="68"/>
      <c r="G1319" s="67"/>
      <c r="H1319" s="69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80"/>
      <c r="T1319" s="80"/>
      <c r="U1319" s="80"/>
      <c r="V1319" s="80"/>
      <c r="W1319" s="80"/>
      <c r="X1319" s="80"/>
      <c r="Y1319" s="80"/>
      <c r="Z1319" s="80"/>
      <c r="AA1319" s="80"/>
      <c r="AB1319" s="80"/>
      <c r="AC1319" s="80"/>
      <c r="AD1319" s="80"/>
      <c r="AE1319" s="69"/>
      <c r="AF1319" s="69"/>
      <c r="AG1319" s="69"/>
      <c r="AH1319" s="80"/>
      <c r="AI1319" s="80"/>
      <c r="AJ1319" s="69"/>
      <c r="AK1319" s="69"/>
      <c r="AL1319" s="80"/>
      <c r="AM1319" s="80"/>
      <c r="AN1319" s="69"/>
      <c r="AO1319" s="69"/>
      <c r="AP1319" s="80"/>
      <c r="AQ1319" s="80"/>
      <c r="AR1319" s="69"/>
      <c r="AS1319" s="69"/>
      <c r="AT1319" s="80"/>
      <c r="AU1319" s="80"/>
      <c r="AV1319" s="69"/>
      <c r="AW1319" s="69"/>
      <c r="AX1319" s="80"/>
      <c r="AY1319" s="80"/>
      <c r="AZ1319" s="69"/>
      <c r="BA1319" s="69"/>
      <c r="BB1319" s="80"/>
      <c r="BC1319" s="80"/>
      <c r="BD1319" s="69"/>
      <c r="BE1319" s="69"/>
      <c r="BF1319" s="80"/>
      <c r="BG1319" s="80"/>
      <c r="BH1319" s="69"/>
      <c r="BI1319" s="69"/>
      <c r="BJ1319" s="80"/>
      <c r="BK1319" s="80"/>
      <c r="BL1319" s="69"/>
      <c r="BM1319" s="69"/>
      <c r="BN1319" s="80"/>
      <c r="BO1319" s="80"/>
      <c r="BP1319" s="69"/>
      <c r="BQ1319" s="69"/>
      <c r="BR1319" s="80"/>
      <c r="BS1319" s="80"/>
      <c r="BT1319" s="69"/>
      <c r="BU1319" s="69"/>
      <c r="BV1319" s="80"/>
      <c r="BW1319" s="80"/>
      <c r="BX1319" s="69"/>
      <c r="BY1319" s="69"/>
      <c r="BZ1319" s="80"/>
      <c r="CA1319" s="80"/>
      <c r="CB1319" s="69"/>
      <c r="CC1319" s="69"/>
      <c r="CD1319" s="80"/>
      <c r="CE1319" s="80"/>
      <c r="CF1319" s="69"/>
      <c r="CG1319" s="69"/>
      <c r="CH1319" s="69"/>
      <c r="CI1319" s="69"/>
      <c r="CJ1319" s="69"/>
      <c r="CK1319" s="69"/>
      <c r="CL1319" s="68"/>
      <c r="CM1319" s="67"/>
      <c r="CN1319" s="67"/>
      <c r="CO1319" s="69"/>
      <c r="CP1319" s="68"/>
      <c r="CQ1319" s="67"/>
      <c r="CR1319" s="67"/>
      <c r="CS1319" s="69"/>
      <c r="CT1319" s="81"/>
      <c r="CU1319" s="69"/>
      <c r="CV1319" s="69"/>
      <c r="CW1319" s="69"/>
      <c r="CX1319" s="69"/>
      <c r="CY1319" s="69"/>
      <c r="CZ1319" s="69"/>
      <c r="DA1319" s="69"/>
    </row>
    <row r="1320" spans="2:105">
      <c r="B1320" s="67"/>
      <c r="C1320" s="67"/>
      <c r="D1320" s="67"/>
      <c r="E1320" s="69"/>
      <c r="F1320" s="68"/>
      <c r="G1320" s="67"/>
      <c r="H1320" s="69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80"/>
      <c r="T1320" s="80"/>
      <c r="U1320" s="80"/>
      <c r="V1320" s="80"/>
      <c r="W1320" s="80"/>
      <c r="X1320" s="80"/>
      <c r="Y1320" s="80"/>
      <c r="Z1320" s="80"/>
      <c r="AA1320" s="80"/>
      <c r="AB1320" s="80"/>
      <c r="AC1320" s="80"/>
      <c r="AD1320" s="80"/>
      <c r="AE1320" s="69"/>
      <c r="AF1320" s="69"/>
      <c r="AG1320" s="69"/>
      <c r="AH1320" s="80"/>
      <c r="AI1320" s="80"/>
      <c r="AJ1320" s="69"/>
      <c r="AK1320" s="69"/>
      <c r="AL1320" s="80"/>
      <c r="AM1320" s="80"/>
      <c r="AN1320" s="69"/>
      <c r="AO1320" s="69"/>
      <c r="AP1320" s="80"/>
      <c r="AQ1320" s="80"/>
      <c r="AR1320" s="69"/>
      <c r="AS1320" s="69"/>
      <c r="AT1320" s="80"/>
      <c r="AU1320" s="80"/>
      <c r="AV1320" s="69"/>
      <c r="AW1320" s="69"/>
      <c r="AX1320" s="80"/>
      <c r="AY1320" s="80"/>
      <c r="AZ1320" s="69"/>
      <c r="BA1320" s="69"/>
      <c r="BB1320" s="80"/>
      <c r="BC1320" s="80"/>
      <c r="BD1320" s="69"/>
      <c r="BE1320" s="69"/>
      <c r="BF1320" s="80"/>
      <c r="BG1320" s="80"/>
      <c r="BH1320" s="69"/>
      <c r="BI1320" s="69"/>
      <c r="BJ1320" s="80"/>
      <c r="BK1320" s="80"/>
      <c r="BL1320" s="69"/>
      <c r="BM1320" s="69"/>
      <c r="BN1320" s="80"/>
      <c r="BO1320" s="80"/>
      <c r="BP1320" s="69"/>
      <c r="BQ1320" s="69"/>
      <c r="BR1320" s="80"/>
      <c r="BS1320" s="80"/>
      <c r="BT1320" s="69"/>
      <c r="BU1320" s="69"/>
      <c r="BV1320" s="80"/>
      <c r="BW1320" s="80"/>
      <c r="BX1320" s="69"/>
      <c r="BY1320" s="69"/>
      <c r="BZ1320" s="80"/>
      <c r="CA1320" s="80"/>
      <c r="CB1320" s="69"/>
      <c r="CC1320" s="69"/>
      <c r="CD1320" s="80"/>
      <c r="CE1320" s="80"/>
      <c r="CF1320" s="69"/>
      <c r="CG1320" s="69"/>
      <c r="CH1320" s="69"/>
      <c r="CI1320" s="69"/>
      <c r="CJ1320" s="69"/>
      <c r="CK1320" s="69"/>
      <c r="CL1320" s="68"/>
      <c r="CM1320" s="67"/>
      <c r="CN1320" s="67"/>
      <c r="CO1320" s="69"/>
      <c r="CP1320" s="68"/>
      <c r="CQ1320" s="67"/>
      <c r="CR1320" s="67"/>
      <c r="CS1320" s="69"/>
      <c r="CT1320" s="81"/>
      <c r="CU1320" s="69"/>
      <c r="CV1320" s="69"/>
      <c r="CW1320" s="69"/>
      <c r="CX1320" s="69"/>
      <c r="CY1320" s="69"/>
      <c r="CZ1320" s="69"/>
      <c r="DA1320" s="69"/>
    </row>
    <row r="1321" spans="2:105">
      <c r="B1321" s="67"/>
      <c r="C1321" s="67"/>
      <c r="D1321" s="67"/>
      <c r="E1321" s="69"/>
      <c r="F1321" s="68"/>
      <c r="G1321" s="67"/>
      <c r="H1321" s="69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80"/>
      <c r="T1321" s="80"/>
      <c r="U1321" s="80"/>
      <c r="V1321" s="80"/>
      <c r="W1321" s="80"/>
      <c r="X1321" s="80"/>
      <c r="Y1321" s="80"/>
      <c r="Z1321" s="80"/>
      <c r="AA1321" s="80"/>
      <c r="AB1321" s="80"/>
      <c r="AC1321" s="80"/>
      <c r="AD1321" s="80"/>
      <c r="AE1321" s="69"/>
      <c r="AF1321" s="69"/>
      <c r="AG1321" s="69"/>
      <c r="AH1321" s="80"/>
      <c r="AI1321" s="80"/>
      <c r="AJ1321" s="69"/>
      <c r="AK1321" s="69"/>
      <c r="AL1321" s="80"/>
      <c r="AM1321" s="80"/>
      <c r="AN1321" s="69"/>
      <c r="AO1321" s="69"/>
      <c r="AP1321" s="80"/>
      <c r="AQ1321" s="80"/>
      <c r="AR1321" s="69"/>
      <c r="AS1321" s="69"/>
      <c r="AT1321" s="80"/>
      <c r="AU1321" s="80"/>
      <c r="AV1321" s="69"/>
      <c r="AW1321" s="69"/>
      <c r="AX1321" s="80"/>
      <c r="AY1321" s="80"/>
      <c r="AZ1321" s="69"/>
      <c r="BA1321" s="69"/>
      <c r="BB1321" s="80"/>
      <c r="BC1321" s="80"/>
      <c r="BD1321" s="69"/>
      <c r="BE1321" s="69"/>
      <c r="BF1321" s="80"/>
      <c r="BG1321" s="80"/>
      <c r="BH1321" s="69"/>
      <c r="BI1321" s="69"/>
      <c r="BJ1321" s="80"/>
      <c r="BK1321" s="80"/>
      <c r="BL1321" s="69"/>
      <c r="BM1321" s="69"/>
      <c r="BN1321" s="80"/>
      <c r="BO1321" s="80"/>
      <c r="BP1321" s="69"/>
      <c r="BQ1321" s="69"/>
      <c r="BR1321" s="80"/>
      <c r="BS1321" s="80"/>
      <c r="BT1321" s="69"/>
      <c r="BU1321" s="69"/>
      <c r="BV1321" s="80"/>
      <c r="BW1321" s="80"/>
      <c r="BX1321" s="69"/>
      <c r="BY1321" s="69"/>
      <c r="BZ1321" s="80"/>
      <c r="CA1321" s="80"/>
      <c r="CB1321" s="69"/>
      <c r="CC1321" s="69"/>
      <c r="CD1321" s="80"/>
      <c r="CE1321" s="80"/>
      <c r="CF1321" s="69"/>
      <c r="CG1321" s="69"/>
      <c r="CH1321" s="69"/>
      <c r="CI1321" s="69"/>
      <c r="CJ1321" s="69"/>
      <c r="CK1321" s="69"/>
      <c r="CL1321" s="68"/>
      <c r="CM1321" s="67"/>
      <c r="CN1321" s="67"/>
      <c r="CO1321" s="69"/>
      <c r="CP1321" s="68"/>
      <c r="CQ1321" s="67"/>
      <c r="CR1321" s="67"/>
      <c r="CS1321" s="69"/>
      <c r="CT1321" s="81"/>
      <c r="CU1321" s="69"/>
      <c r="CV1321" s="69"/>
      <c r="CW1321" s="69"/>
      <c r="CX1321" s="69"/>
      <c r="CY1321" s="69"/>
      <c r="CZ1321" s="69"/>
      <c r="DA1321" s="69"/>
    </row>
    <row r="1322" spans="2:105">
      <c r="B1322" s="67"/>
      <c r="C1322" s="67"/>
      <c r="D1322" s="67"/>
      <c r="E1322" s="69"/>
      <c r="F1322" s="68"/>
      <c r="G1322" s="67"/>
      <c r="H1322" s="69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80"/>
      <c r="T1322" s="80"/>
      <c r="U1322" s="80"/>
      <c r="V1322" s="80"/>
      <c r="W1322" s="80"/>
      <c r="X1322" s="80"/>
      <c r="Y1322" s="80"/>
      <c r="Z1322" s="80"/>
      <c r="AA1322" s="80"/>
      <c r="AB1322" s="80"/>
      <c r="AC1322" s="80"/>
      <c r="AD1322" s="80"/>
      <c r="AE1322" s="69"/>
      <c r="AF1322" s="69"/>
      <c r="AG1322" s="69"/>
      <c r="AH1322" s="80"/>
      <c r="AI1322" s="80"/>
      <c r="AJ1322" s="69"/>
      <c r="AK1322" s="69"/>
      <c r="AL1322" s="80"/>
      <c r="AM1322" s="80"/>
      <c r="AN1322" s="69"/>
      <c r="AO1322" s="69"/>
      <c r="AP1322" s="80"/>
      <c r="AQ1322" s="80"/>
      <c r="AR1322" s="69"/>
      <c r="AS1322" s="69"/>
      <c r="AT1322" s="80"/>
      <c r="AU1322" s="80"/>
      <c r="AV1322" s="69"/>
      <c r="AW1322" s="69"/>
      <c r="AX1322" s="80"/>
      <c r="AY1322" s="80"/>
      <c r="AZ1322" s="69"/>
      <c r="BA1322" s="69"/>
      <c r="BB1322" s="80"/>
      <c r="BC1322" s="80"/>
      <c r="BD1322" s="69"/>
      <c r="BE1322" s="69"/>
      <c r="BF1322" s="80"/>
      <c r="BG1322" s="80"/>
      <c r="BH1322" s="69"/>
      <c r="BI1322" s="69"/>
      <c r="BJ1322" s="80"/>
      <c r="BK1322" s="80"/>
      <c r="BL1322" s="69"/>
      <c r="BM1322" s="69"/>
      <c r="BN1322" s="80"/>
      <c r="BO1322" s="80"/>
      <c r="BP1322" s="69"/>
      <c r="BQ1322" s="69"/>
      <c r="BR1322" s="80"/>
      <c r="BS1322" s="80"/>
      <c r="BT1322" s="69"/>
      <c r="BU1322" s="69"/>
      <c r="BV1322" s="80"/>
      <c r="BW1322" s="80"/>
      <c r="BX1322" s="69"/>
      <c r="BY1322" s="69"/>
      <c r="BZ1322" s="80"/>
      <c r="CA1322" s="80"/>
      <c r="CB1322" s="69"/>
      <c r="CC1322" s="69"/>
      <c r="CD1322" s="80"/>
      <c r="CE1322" s="80"/>
      <c r="CF1322" s="69"/>
      <c r="CG1322" s="69"/>
      <c r="CH1322" s="69"/>
      <c r="CI1322" s="69"/>
      <c r="CJ1322" s="69"/>
      <c r="CK1322" s="69"/>
      <c r="CL1322" s="68"/>
      <c r="CM1322" s="67"/>
      <c r="CN1322" s="67"/>
      <c r="CO1322" s="69"/>
      <c r="CP1322" s="68"/>
      <c r="CQ1322" s="67"/>
      <c r="CR1322" s="67"/>
      <c r="CS1322" s="69"/>
      <c r="CT1322" s="81"/>
      <c r="CU1322" s="69"/>
      <c r="CV1322" s="69"/>
      <c r="CW1322" s="69"/>
      <c r="CX1322" s="69"/>
      <c r="CY1322" s="69"/>
      <c r="CZ1322" s="69"/>
      <c r="DA1322" s="69"/>
    </row>
    <row r="1323" spans="2:105">
      <c r="B1323" s="67"/>
      <c r="C1323" s="67"/>
      <c r="D1323" s="67"/>
      <c r="E1323" s="69"/>
      <c r="F1323" s="68"/>
      <c r="G1323" s="67"/>
      <c r="H1323" s="69"/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80"/>
      <c r="T1323" s="80"/>
      <c r="U1323" s="80"/>
      <c r="V1323" s="80"/>
      <c r="W1323" s="80"/>
      <c r="X1323" s="80"/>
      <c r="Y1323" s="80"/>
      <c r="Z1323" s="80"/>
      <c r="AA1323" s="80"/>
      <c r="AB1323" s="80"/>
      <c r="AC1323" s="80"/>
      <c r="AD1323" s="80"/>
      <c r="AE1323" s="69"/>
      <c r="AF1323" s="69"/>
      <c r="AG1323" s="69"/>
      <c r="AH1323" s="80"/>
      <c r="AI1323" s="80"/>
      <c r="AJ1323" s="69"/>
      <c r="AK1323" s="69"/>
      <c r="AL1323" s="80"/>
      <c r="AM1323" s="80"/>
      <c r="AN1323" s="69"/>
      <c r="AO1323" s="69"/>
      <c r="AP1323" s="80"/>
      <c r="AQ1323" s="80"/>
      <c r="AR1323" s="69"/>
      <c r="AS1323" s="69"/>
      <c r="AT1323" s="80"/>
      <c r="AU1323" s="80"/>
      <c r="AV1323" s="69"/>
      <c r="AW1323" s="69"/>
      <c r="AX1323" s="80"/>
      <c r="AY1323" s="80"/>
      <c r="AZ1323" s="69"/>
      <c r="BA1323" s="69"/>
      <c r="BB1323" s="80"/>
      <c r="BC1323" s="80"/>
      <c r="BD1323" s="69"/>
      <c r="BE1323" s="69"/>
      <c r="BF1323" s="80"/>
      <c r="BG1323" s="80"/>
      <c r="BH1323" s="69"/>
      <c r="BI1323" s="69"/>
      <c r="BJ1323" s="80"/>
      <c r="BK1323" s="80"/>
      <c r="BL1323" s="69"/>
      <c r="BM1323" s="69"/>
      <c r="BN1323" s="80"/>
      <c r="BO1323" s="80"/>
      <c r="BP1323" s="69"/>
      <c r="BQ1323" s="69"/>
      <c r="BR1323" s="80"/>
      <c r="BS1323" s="80"/>
      <c r="BT1323" s="69"/>
      <c r="BU1323" s="69"/>
      <c r="BV1323" s="80"/>
      <c r="BW1323" s="80"/>
      <c r="BX1323" s="69"/>
      <c r="BY1323" s="69"/>
      <c r="BZ1323" s="80"/>
      <c r="CA1323" s="80"/>
      <c r="CB1323" s="69"/>
      <c r="CC1323" s="69"/>
      <c r="CD1323" s="80"/>
      <c r="CE1323" s="80"/>
      <c r="CF1323" s="69"/>
      <c r="CG1323" s="69"/>
      <c r="CH1323" s="69"/>
      <c r="CI1323" s="69"/>
      <c r="CJ1323" s="69"/>
      <c r="CK1323" s="69"/>
      <c r="CL1323" s="68"/>
      <c r="CM1323" s="67"/>
      <c r="CN1323" s="67"/>
      <c r="CO1323" s="69"/>
      <c r="CP1323" s="68"/>
      <c r="CQ1323" s="67"/>
      <c r="CR1323" s="67"/>
      <c r="CS1323" s="69"/>
      <c r="CT1323" s="81"/>
      <c r="CU1323" s="69"/>
      <c r="CV1323" s="69"/>
      <c r="CW1323" s="69"/>
      <c r="CX1323" s="69"/>
      <c r="CY1323" s="69"/>
      <c r="CZ1323" s="69"/>
      <c r="DA1323" s="69"/>
    </row>
    <row r="1324" spans="2:105">
      <c r="B1324" s="67"/>
      <c r="C1324" s="67"/>
      <c r="D1324" s="67"/>
      <c r="E1324" s="69"/>
      <c r="F1324" s="68"/>
      <c r="G1324" s="67"/>
      <c r="H1324" s="69"/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80"/>
      <c r="T1324" s="80"/>
      <c r="U1324" s="80"/>
      <c r="V1324" s="80"/>
      <c r="W1324" s="80"/>
      <c r="X1324" s="80"/>
      <c r="Y1324" s="80"/>
      <c r="Z1324" s="80"/>
      <c r="AA1324" s="80"/>
      <c r="AB1324" s="80"/>
      <c r="AC1324" s="80"/>
      <c r="AD1324" s="80"/>
      <c r="AE1324" s="69"/>
      <c r="AF1324" s="69"/>
      <c r="AG1324" s="69"/>
      <c r="AH1324" s="80"/>
      <c r="AI1324" s="80"/>
      <c r="AJ1324" s="69"/>
      <c r="AK1324" s="69"/>
      <c r="AL1324" s="80"/>
      <c r="AM1324" s="80"/>
      <c r="AN1324" s="69"/>
      <c r="AO1324" s="69"/>
      <c r="AP1324" s="80"/>
      <c r="AQ1324" s="80"/>
      <c r="AR1324" s="69"/>
      <c r="AS1324" s="69"/>
      <c r="AT1324" s="80"/>
      <c r="AU1324" s="80"/>
      <c r="AV1324" s="69"/>
      <c r="AW1324" s="69"/>
      <c r="AX1324" s="80"/>
      <c r="AY1324" s="80"/>
      <c r="AZ1324" s="69"/>
      <c r="BA1324" s="69"/>
      <c r="BB1324" s="80"/>
      <c r="BC1324" s="80"/>
      <c r="BD1324" s="69"/>
      <c r="BE1324" s="69"/>
      <c r="BF1324" s="80"/>
      <c r="BG1324" s="80"/>
      <c r="BH1324" s="69"/>
      <c r="BI1324" s="69"/>
      <c r="BJ1324" s="80"/>
      <c r="BK1324" s="80"/>
      <c r="BL1324" s="69"/>
      <c r="BM1324" s="69"/>
      <c r="BN1324" s="80"/>
      <c r="BO1324" s="80"/>
      <c r="BP1324" s="69"/>
      <c r="BQ1324" s="69"/>
      <c r="BR1324" s="80"/>
      <c r="BS1324" s="80"/>
      <c r="BT1324" s="69"/>
      <c r="BU1324" s="69"/>
      <c r="BV1324" s="80"/>
      <c r="BW1324" s="80"/>
      <c r="BX1324" s="69"/>
      <c r="BY1324" s="69"/>
      <c r="BZ1324" s="80"/>
      <c r="CA1324" s="80"/>
      <c r="CB1324" s="69"/>
      <c r="CC1324" s="69"/>
      <c r="CD1324" s="80"/>
      <c r="CE1324" s="80"/>
      <c r="CF1324" s="69"/>
      <c r="CG1324" s="69"/>
      <c r="CH1324" s="69"/>
      <c r="CI1324" s="69"/>
      <c r="CJ1324" s="69"/>
      <c r="CK1324" s="69"/>
      <c r="CL1324" s="68"/>
      <c r="CM1324" s="67"/>
      <c r="CN1324" s="67"/>
      <c r="CO1324" s="69"/>
      <c r="CP1324" s="68"/>
      <c r="CQ1324" s="67"/>
      <c r="CR1324" s="67"/>
      <c r="CS1324" s="69"/>
      <c r="CT1324" s="81"/>
      <c r="CU1324" s="69"/>
      <c r="CV1324" s="69"/>
      <c r="CW1324" s="69"/>
      <c r="CX1324" s="69"/>
      <c r="CY1324" s="69"/>
      <c r="CZ1324" s="69"/>
      <c r="DA1324" s="69"/>
    </row>
    <row r="1325" spans="2:105">
      <c r="B1325" s="67"/>
      <c r="C1325" s="67"/>
      <c r="D1325" s="67"/>
      <c r="E1325" s="69"/>
      <c r="F1325" s="68"/>
      <c r="G1325" s="67"/>
      <c r="H1325" s="69"/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80"/>
      <c r="T1325" s="80"/>
      <c r="U1325" s="80"/>
      <c r="V1325" s="80"/>
      <c r="W1325" s="80"/>
      <c r="X1325" s="80"/>
      <c r="Y1325" s="80"/>
      <c r="Z1325" s="80"/>
      <c r="AA1325" s="80"/>
      <c r="AB1325" s="80"/>
      <c r="AC1325" s="80"/>
      <c r="AD1325" s="80"/>
      <c r="AE1325" s="69"/>
      <c r="AF1325" s="69"/>
      <c r="AG1325" s="69"/>
      <c r="AH1325" s="80"/>
      <c r="AI1325" s="80"/>
      <c r="AJ1325" s="69"/>
      <c r="AK1325" s="69"/>
      <c r="AL1325" s="80"/>
      <c r="AM1325" s="80"/>
      <c r="AN1325" s="69"/>
      <c r="AO1325" s="69"/>
      <c r="AP1325" s="80"/>
      <c r="AQ1325" s="80"/>
      <c r="AR1325" s="69"/>
      <c r="AS1325" s="69"/>
      <c r="AT1325" s="80"/>
      <c r="AU1325" s="80"/>
      <c r="AV1325" s="69"/>
      <c r="AW1325" s="69"/>
      <c r="AX1325" s="80"/>
      <c r="AY1325" s="80"/>
      <c r="AZ1325" s="69"/>
      <c r="BA1325" s="69"/>
      <c r="BB1325" s="80"/>
      <c r="BC1325" s="80"/>
      <c r="BD1325" s="69"/>
      <c r="BE1325" s="69"/>
      <c r="BF1325" s="80"/>
      <c r="BG1325" s="80"/>
      <c r="BH1325" s="69"/>
      <c r="BI1325" s="69"/>
      <c r="BJ1325" s="80"/>
      <c r="BK1325" s="80"/>
      <c r="BL1325" s="69"/>
      <c r="BM1325" s="69"/>
      <c r="BN1325" s="80"/>
      <c r="BO1325" s="80"/>
      <c r="BP1325" s="69"/>
      <c r="BQ1325" s="69"/>
      <c r="BR1325" s="80"/>
      <c r="BS1325" s="80"/>
      <c r="BT1325" s="69"/>
      <c r="BU1325" s="69"/>
      <c r="BV1325" s="80"/>
      <c r="BW1325" s="80"/>
      <c r="BX1325" s="69"/>
      <c r="BY1325" s="69"/>
      <c r="BZ1325" s="80"/>
      <c r="CA1325" s="80"/>
      <c r="CB1325" s="69"/>
      <c r="CC1325" s="69"/>
      <c r="CD1325" s="80"/>
      <c r="CE1325" s="80"/>
      <c r="CF1325" s="69"/>
      <c r="CG1325" s="69"/>
      <c r="CH1325" s="69"/>
      <c r="CI1325" s="69"/>
      <c r="CJ1325" s="69"/>
      <c r="CK1325" s="69"/>
      <c r="CL1325" s="68"/>
      <c r="CM1325" s="67"/>
      <c r="CN1325" s="67"/>
      <c r="CO1325" s="69"/>
      <c r="CP1325" s="68"/>
      <c r="CQ1325" s="67"/>
      <c r="CR1325" s="67"/>
      <c r="CS1325" s="69"/>
      <c r="CT1325" s="81"/>
      <c r="CU1325" s="69"/>
      <c r="CV1325" s="69"/>
      <c r="CW1325" s="69"/>
      <c r="CX1325" s="69"/>
      <c r="CY1325" s="69"/>
      <c r="CZ1325" s="69"/>
      <c r="DA1325" s="69"/>
    </row>
    <row r="1326" spans="2:105">
      <c r="B1326" s="67"/>
      <c r="C1326" s="67"/>
      <c r="D1326" s="67"/>
      <c r="E1326" s="69"/>
      <c r="F1326" s="68"/>
      <c r="G1326" s="67"/>
      <c r="H1326" s="69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80"/>
      <c r="T1326" s="80"/>
      <c r="U1326" s="80"/>
      <c r="V1326" s="80"/>
      <c r="W1326" s="80"/>
      <c r="X1326" s="80"/>
      <c r="Y1326" s="80"/>
      <c r="Z1326" s="80"/>
      <c r="AA1326" s="80"/>
      <c r="AB1326" s="80"/>
      <c r="AC1326" s="80"/>
      <c r="AD1326" s="80"/>
      <c r="AE1326" s="69"/>
      <c r="AF1326" s="69"/>
      <c r="AG1326" s="69"/>
      <c r="AH1326" s="80"/>
      <c r="AI1326" s="80"/>
      <c r="AJ1326" s="69"/>
      <c r="AK1326" s="69"/>
      <c r="AL1326" s="80"/>
      <c r="AM1326" s="80"/>
      <c r="AN1326" s="69"/>
      <c r="AO1326" s="69"/>
      <c r="AP1326" s="80"/>
      <c r="AQ1326" s="80"/>
      <c r="AR1326" s="69"/>
      <c r="AS1326" s="69"/>
      <c r="AT1326" s="80"/>
      <c r="AU1326" s="80"/>
      <c r="AV1326" s="69"/>
      <c r="AW1326" s="69"/>
      <c r="AX1326" s="80"/>
      <c r="AY1326" s="80"/>
      <c r="AZ1326" s="69"/>
      <c r="BA1326" s="69"/>
      <c r="BB1326" s="80"/>
      <c r="BC1326" s="80"/>
      <c r="BD1326" s="69"/>
      <c r="BE1326" s="69"/>
      <c r="BF1326" s="80"/>
      <c r="BG1326" s="80"/>
      <c r="BH1326" s="69"/>
      <c r="BI1326" s="69"/>
      <c r="BJ1326" s="80"/>
      <c r="BK1326" s="80"/>
      <c r="BL1326" s="69"/>
      <c r="BM1326" s="69"/>
      <c r="BN1326" s="80"/>
      <c r="BO1326" s="80"/>
      <c r="BP1326" s="69"/>
      <c r="BQ1326" s="69"/>
      <c r="BR1326" s="80"/>
      <c r="BS1326" s="80"/>
      <c r="BT1326" s="69"/>
      <c r="BU1326" s="69"/>
      <c r="BV1326" s="80"/>
      <c r="BW1326" s="80"/>
      <c r="BX1326" s="69"/>
      <c r="BY1326" s="69"/>
      <c r="BZ1326" s="80"/>
      <c r="CA1326" s="80"/>
      <c r="CB1326" s="69"/>
      <c r="CC1326" s="69"/>
      <c r="CD1326" s="80"/>
      <c r="CE1326" s="80"/>
      <c r="CF1326" s="69"/>
      <c r="CG1326" s="69"/>
      <c r="CH1326" s="69"/>
      <c r="CI1326" s="69"/>
      <c r="CJ1326" s="69"/>
      <c r="CK1326" s="69"/>
      <c r="CL1326" s="68"/>
      <c r="CM1326" s="67"/>
      <c r="CN1326" s="67"/>
      <c r="CO1326" s="69"/>
      <c r="CP1326" s="68"/>
      <c r="CQ1326" s="67"/>
      <c r="CR1326" s="67"/>
      <c r="CS1326" s="69"/>
      <c r="CT1326" s="81"/>
      <c r="CU1326" s="69"/>
      <c r="CV1326" s="69"/>
      <c r="CW1326" s="69"/>
      <c r="CX1326" s="69"/>
      <c r="CY1326" s="69"/>
      <c r="CZ1326" s="69"/>
      <c r="DA1326" s="69"/>
    </row>
    <row r="1327" spans="2:105">
      <c r="B1327" s="67"/>
      <c r="C1327" s="67"/>
      <c r="D1327" s="67"/>
      <c r="E1327" s="69"/>
      <c r="F1327" s="68"/>
      <c r="G1327" s="67"/>
      <c r="H1327" s="69"/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80"/>
      <c r="T1327" s="80"/>
      <c r="U1327" s="80"/>
      <c r="V1327" s="80"/>
      <c r="W1327" s="80"/>
      <c r="X1327" s="80"/>
      <c r="Y1327" s="80"/>
      <c r="Z1327" s="80"/>
      <c r="AA1327" s="80"/>
      <c r="AB1327" s="80"/>
      <c r="AC1327" s="80"/>
      <c r="AD1327" s="80"/>
      <c r="AE1327" s="69"/>
      <c r="AF1327" s="69"/>
      <c r="AG1327" s="69"/>
      <c r="AH1327" s="80"/>
      <c r="AI1327" s="80"/>
      <c r="AJ1327" s="69"/>
      <c r="AK1327" s="69"/>
      <c r="AL1327" s="80"/>
      <c r="AM1327" s="80"/>
      <c r="AN1327" s="69"/>
      <c r="AO1327" s="69"/>
      <c r="AP1327" s="80"/>
      <c r="AQ1327" s="80"/>
      <c r="AR1327" s="69"/>
      <c r="AS1327" s="69"/>
      <c r="AT1327" s="80"/>
      <c r="AU1327" s="80"/>
      <c r="AV1327" s="69"/>
      <c r="AW1327" s="69"/>
      <c r="AX1327" s="80"/>
      <c r="AY1327" s="80"/>
      <c r="AZ1327" s="69"/>
      <c r="BA1327" s="69"/>
      <c r="BB1327" s="80"/>
      <c r="BC1327" s="80"/>
      <c r="BD1327" s="69"/>
      <c r="BE1327" s="69"/>
      <c r="BF1327" s="80"/>
      <c r="BG1327" s="80"/>
      <c r="BH1327" s="69"/>
      <c r="BI1327" s="69"/>
      <c r="BJ1327" s="80"/>
      <c r="BK1327" s="80"/>
      <c r="BL1327" s="69"/>
      <c r="BM1327" s="69"/>
      <c r="BN1327" s="80"/>
      <c r="BO1327" s="80"/>
      <c r="BP1327" s="69"/>
      <c r="BQ1327" s="69"/>
      <c r="BR1327" s="80"/>
      <c r="BS1327" s="80"/>
      <c r="BT1327" s="69"/>
      <c r="BU1327" s="69"/>
      <c r="BV1327" s="80"/>
      <c r="BW1327" s="80"/>
      <c r="BX1327" s="69"/>
      <c r="BY1327" s="69"/>
      <c r="BZ1327" s="80"/>
      <c r="CA1327" s="80"/>
      <c r="CB1327" s="69"/>
      <c r="CC1327" s="69"/>
      <c r="CD1327" s="80"/>
      <c r="CE1327" s="80"/>
      <c r="CF1327" s="69"/>
      <c r="CG1327" s="69"/>
      <c r="CH1327" s="69"/>
      <c r="CI1327" s="69"/>
      <c r="CJ1327" s="69"/>
      <c r="CK1327" s="69"/>
      <c r="CL1327" s="68"/>
      <c r="CM1327" s="67"/>
      <c r="CN1327" s="67"/>
      <c r="CO1327" s="69"/>
      <c r="CP1327" s="68"/>
      <c r="CQ1327" s="67"/>
      <c r="CR1327" s="67"/>
      <c r="CS1327" s="69"/>
      <c r="CT1327" s="81"/>
      <c r="CU1327" s="69"/>
      <c r="CV1327" s="69"/>
      <c r="CW1327" s="69"/>
      <c r="CX1327" s="69"/>
      <c r="CY1327" s="69"/>
      <c r="CZ1327" s="69"/>
      <c r="DA1327" s="69"/>
    </row>
    <row r="1328" spans="2:105">
      <c r="B1328" s="67"/>
      <c r="C1328" s="67"/>
      <c r="D1328" s="67"/>
      <c r="E1328" s="69"/>
      <c r="F1328" s="68"/>
      <c r="G1328" s="67"/>
      <c r="H1328" s="69"/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80"/>
      <c r="T1328" s="80"/>
      <c r="U1328" s="80"/>
      <c r="V1328" s="80"/>
      <c r="W1328" s="80"/>
      <c r="X1328" s="80"/>
      <c r="Y1328" s="80"/>
      <c r="Z1328" s="80"/>
      <c r="AA1328" s="80"/>
      <c r="AB1328" s="80"/>
      <c r="AC1328" s="80"/>
      <c r="AD1328" s="80"/>
      <c r="AE1328" s="69"/>
      <c r="AF1328" s="69"/>
      <c r="AG1328" s="69"/>
      <c r="AH1328" s="80"/>
      <c r="AI1328" s="80"/>
      <c r="AJ1328" s="69"/>
      <c r="AK1328" s="69"/>
      <c r="AL1328" s="80"/>
      <c r="AM1328" s="80"/>
      <c r="AN1328" s="69"/>
      <c r="AO1328" s="69"/>
      <c r="AP1328" s="80"/>
      <c r="AQ1328" s="80"/>
      <c r="AR1328" s="69"/>
      <c r="AS1328" s="69"/>
      <c r="AT1328" s="80"/>
      <c r="AU1328" s="80"/>
      <c r="AV1328" s="69"/>
      <c r="AW1328" s="69"/>
      <c r="AX1328" s="80"/>
      <c r="AY1328" s="80"/>
      <c r="AZ1328" s="69"/>
      <c r="BA1328" s="69"/>
      <c r="BB1328" s="80"/>
      <c r="BC1328" s="80"/>
      <c r="BD1328" s="69"/>
      <c r="BE1328" s="69"/>
      <c r="BF1328" s="80"/>
      <c r="BG1328" s="80"/>
      <c r="BH1328" s="69"/>
      <c r="BI1328" s="69"/>
      <c r="BJ1328" s="80"/>
      <c r="BK1328" s="80"/>
      <c r="BL1328" s="69"/>
      <c r="BM1328" s="69"/>
      <c r="BN1328" s="80"/>
      <c r="BO1328" s="80"/>
      <c r="BP1328" s="69"/>
      <c r="BQ1328" s="69"/>
      <c r="BR1328" s="80"/>
      <c r="BS1328" s="80"/>
      <c r="BT1328" s="69"/>
      <c r="BU1328" s="69"/>
      <c r="BV1328" s="80"/>
      <c r="BW1328" s="80"/>
      <c r="BX1328" s="69"/>
      <c r="BY1328" s="69"/>
      <c r="BZ1328" s="80"/>
      <c r="CA1328" s="80"/>
      <c r="CB1328" s="69"/>
      <c r="CC1328" s="69"/>
      <c r="CD1328" s="80"/>
      <c r="CE1328" s="80"/>
      <c r="CF1328" s="69"/>
      <c r="CG1328" s="69"/>
      <c r="CH1328" s="69"/>
      <c r="CI1328" s="69"/>
      <c r="CJ1328" s="69"/>
      <c r="CK1328" s="69"/>
      <c r="CL1328" s="68"/>
      <c r="CM1328" s="67"/>
      <c r="CN1328" s="67"/>
      <c r="CO1328" s="69"/>
      <c r="CP1328" s="68"/>
      <c r="CQ1328" s="67"/>
      <c r="CR1328" s="67"/>
      <c r="CS1328" s="69"/>
      <c r="CT1328" s="81"/>
      <c r="CU1328" s="69"/>
      <c r="CV1328" s="69"/>
      <c r="CW1328" s="69"/>
      <c r="CX1328" s="69"/>
      <c r="CY1328" s="69"/>
      <c r="CZ1328" s="69"/>
      <c r="DA1328" s="69"/>
    </row>
    <row r="1329" spans="2:105">
      <c r="B1329" s="67"/>
      <c r="C1329" s="67"/>
      <c r="D1329" s="67"/>
      <c r="E1329" s="69"/>
      <c r="F1329" s="68"/>
      <c r="G1329" s="67"/>
      <c r="H1329" s="69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80"/>
      <c r="T1329" s="80"/>
      <c r="U1329" s="80"/>
      <c r="V1329" s="80"/>
      <c r="W1329" s="80"/>
      <c r="X1329" s="80"/>
      <c r="Y1329" s="80"/>
      <c r="Z1329" s="80"/>
      <c r="AA1329" s="80"/>
      <c r="AB1329" s="80"/>
      <c r="AC1329" s="80"/>
      <c r="AD1329" s="80"/>
      <c r="AE1329" s="69"/>
      <c r="AF1329" s="69"/>
      <c r="AG1329" s="69"/>
      <c r="AH1329" s="80"/>
      <c r="AI1329" s="80"/>
      <c r="AJ1329" s="69"/>
      <c r="AK1329" s="69"/>
      <c r="AL1329" s="80"/>
      <c r="AM1329" s="80"/>
      <c r="AN1329" s="69"/>
      <c r="AO1329" s="69"/>
      <c r="AP1329" s="80"/>
      <c r="AQ1329" s="80"/>
      <c r="AR1329" s="69"/>
      <c r="AS1329" s="69"/>
      <c r="AT1329" s="80"/>
      <c r="AU1329" s="80"/>
      <c r="AV1329" s="69"/>
      <c r="AW1329" s="69"/>
      <c r="AX1329" s="80"/>
      <c r="AY1329" s="80"/>
      <c r="AZ1329" s="69"/>
      <c r="BA1329" s="69"/>
      <c r="BB1329" s="80"/>
      <c r="BC1329" s="80"/>
      <c r="BD1329" s="69"/>
      <c r="BE1329" s="69"/>
      <c r="BF1329" s="80"/>
      <c r="BG1329" s="80"/>
      <c r="BH1329" s="69"/>
      <c r="BI1329" s="69"/>
      <c r="BJ1329" s="80"/>
      <c r="BK1329" s="80"/>
      <c r="BL1329" s="69"/>
      <c r="BM1329" s="69"/>
      <c r="BN1329" s="80"/>
      <c r="BO1329" s="80"/>
      <c r="BP1329" s="69"/>
      <c r="BQ1329" s="69"/>
      <c r="BR1329" s="80"/>
      <c r="BS1329" s="80"/>
      <c r="BT1329" s="69"/>
      <c r="BU1329" s="69"/>
      <c r="BV1329" s="80"/>
      <c r="BW1329" s="80"/>
      <c r="BX1329" s="69"/>
      <c r="BY1329" s="69"/>
      <c r="BZ1329" s="80"/>
      <c r="CA1329" s="80"/>
      <c r="CB1329" s="69"/>
      <c r="CC1329" s="69"/>
      <c r="CD1329" s="80"/>
      <c r="CE1329" s="80"/>
      <c r="CF1329" s="69"/>
      <c r="CG1329" s="69"/>
      <c r="CH1329" s="69"/>
      <c r="CI1329" s="69"/>
      <c r="CJ1329" s="69"/>
      <c r="CK1329" s="69"/>
      <c r="CL1329" s="68"/>
      <c r="CM1329" s="67"/>
      <c r="CN1329" s="67"/>
      <c r="CO1329" s="69"/>
      <c r="CP1329" s="68"/>
      <c r="CQ1329" s="67"/>
      <c r="CR1329" s="67"/>
      <c r="CS1329" s="69"/>
      <c r="CT1329" s="81"/>
      <c r="CU1329" s="69"/>
      <c r="CV1329" s="69"/>
      <c r="CW1329" s="69"/>
      <c r="CX1329" s="69"/>
      <c r="CY1329" s="69"/>
      <c r="CZ1329" s="69"/>
      <c r="DA1329" s="69"/>
    </row>
    <row r="1330" spans="2:105">
      <c r="B1330" s="67"/>
      <c r="C1330" s="67"/>
      <c r="D1330" s="67"/>
      <c r="E1330" s="69"/>
      <c r="F1330" s="68"/>
      <c r="G1330" s="67"/>
      <c r="H1330" s="69"/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80"/>
      <c r="T1330" s="80"/>
      <c r="U1330" s="80"/>
      <c r="V1330" s="80"/>
      <c r="W1330" s="80"/>
      <c r="X1330" s="80"/>
      <c r="Y1330" s="80"/>
      <c r="Z1330" s="80"/>
      <c r="AA1330" s="80"/>
      <c r="AB1330" s="80"/>
      <c r="AC1330" s="80"/>
      <c r="AD1330" s="80"/>
      <c r="AE1330" s="69"/>
      <c r="AF1330" s="69"/>
      <c r="AG1330" s="69"/>
      <c r="AH1330" s="80"/>
      <c r="AI1330" s="80"/>
      <c r="AJ1330" s="69"/>
      <c r="AK1330" s="69"/>
      <c r="AL1330" s="80"/>
      <c r="AM1330" s="80"/>
      <c r="AN1330" s="69"/>
      <c r="AO1330" s="69"/>
      <c r="AP1330" s="80"/>
      <c r="AQ1330" s="80"/>
      <c r="AR1330" s="69"/>
      <c r="AS1330" s="69"/>
      <c r="AT1330" s="80"/>
      <c r="AU1330" s="80"/>
      <c r="AV1330" s="69"/>
      <c r="AW1330" s="69"/>
      <c r="AX1330" s="80"/>
      <c r="AY1330" s="80"/>
      <c r="AZ1330" s="69"/>
      <c r="BA1330" s="69"/>
      <c r="BB1330" s="80"/>
      <c r="BC1330" s="80"/>
      <c r="BD1330" s="69"/>
      <c r="BE1330" s="69"/>
      <c r="BF1330" s="80"/>
      <c r="BG1330" s="80"/>
      <c r="BH1330" s="69"/>
      <c r="BI1330" s="69"/>
      <c r="BJ1330" s="80"/>
      <c r="BK1330" s="80"/>
      <c r="BL1330" s="69"/>
      <c r="BM1330" s="69"/>
      <c r="BN1330" s="80"/>
      <c r="BO1330" s="80"/>
      <c r="BP1330" s="69"/>
      <c r="BQ1330" s="69"/>
      <c r="BR1330" s="80"/>
      <c r="BS1330" s="80"/>
      <c r="BT1330" s="69"/>
      <c r="BU1330" s="69"/>
      <c r="BV1330" s="80"/>
      <c r="BW1330" s="80"/>
      <c r="BX1330" s="69"/>
      <c r="BY1330" s="69"/>
      <c r="BZ1330" s="80"/>
      <c r="CA1330" s="80"/>
      <c r="CB1330" s="69"/>
      <c r="CC1330" s="69"/>
      <c r="CD1330" s="80"/>
      <c r="CE1330" s="80"/>
      <c r="CF1330" s="69"/>
      <c r="CG1330" s="69"/>
      <c r="CH1330" s="69"/>
      <c r="CI1330" s="69"/>
      <c r="CJ1330" s="69"/>
      <c r="CK1330" s="69"/>
      <c r="CL1330" s="68"/>
      <c r="CM1330" s="67"/>
      <c r="CN1330" s="67"/>
      <c r="CO1330" s="69"/>
      <c r="CP1330" s="68"/>
      <c r="CQ1330" s="67"/>
      <c r="CR1330" s="67"/>
      <c r="CS1330" s="69"/>
      <c r="CT1330" s="81"/>
      <c r="CU1330" s="69"/>
      <c r="CV1330" s="69"/>
      <c r="CW1330" s="69"/>
      <c r="CX1330" s="69"/>
      <c r="CY1330" s="69"/>
      <c r="CZ1330" s="69"/>
      <c r="DA1330" s="69"/>
    </row>
    <row r="1331" spans="2:105">
      <c r="B1331" s="67"/>
      <c r="C1331" s="67"/>
      <c r="D1331" s="67"/>
      <c r="E1331" s="69"/>
      <c r="F1331" s="68"/>
      <c r="G1331" s="67"/>
      <c r="H1331" s="69"/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80"/>
      <c r="T1331" s="80"/>
      <c r="U1331" s="80"/>
      <c r="V1331" s="80"/>
      <c r="W1331" s="80"/>
      <c r="X1331" s="80"/>
      <c r="Y1331" s="80"/>
      <c r="Z1331" s="80"/>
      <c r="AA1331" s="80"/>
      <c r="AB1331" s="80"/>
      <c r="AC1331" s="80"/>
      <c r="AD1331" s="80"/>
      <c r="AE1331" s="69"/>
      <c r="AF1331" s="69"/>
      <c r="AG1331" s="69"/>
      <c r="AH1331" s="80"/>
      <c r="AI1331" s="80"/>
      <c r="AJ1331" s="69"/>
      <c r="AK1331" s="69"/>
      <c r="AL1331" s="80"/>
      <c r="AM1331" s="80"/>
      <c r="AN1331" s="69"/>
      <c r="AO1331" s="69"/>
      <c r="AP1331" s="80"/>
      <c r="AQ1331" s="80"/>
      <c r="AR1331" s="69"/>
      <c r="AS1331" s="69"/>
      <c r="AT1331" s="80"/>
      <c r="AU1331" s="80"/>
      <c r="AV1331" s="69"/>
      <c r="AW1331" s="69"/>
      <c r="AX1331" s="80"/>
      <c r="AY1331" s="80"/>
      <c r="AZ1331" s="69"/>
      <c r="BA1331" s="69"/>
      <c r="BB1331" s="80"/>
      <c r="BC1331" s="80"/>
      <c r="BD1331" s="69"/>
      <c r="BE1331" s="69"/>
      <c r="BF1331" s="80"/>
      <c r="BG1331" s="80"/>
      <c r="BH1331" s="69"/>
      <c r="BI1331" s="69"/>
      <c r="BJ1331" s="80"/>
      <c r="BK1331" s="80"/>
      <c r="BL1331" s="69"/>
      <c r="BM1331" s="69"/>
      <c r="BN1331" s="80"/>
      <c r="BO1331" s="80"/>
      <c r="BP1331" s="69"/>
      <c r="BQ1331" s="69"/>
      <c r="BR1331" s="80"/>
      <c r="BS1331" s="80"/>
      <c r="BT1331" s="69"/>
      <c r="BU1331" s="69"/>
      <c r="BV1331" s="80"/>
      <c r="BW1331" s="80"/>
      <c r="BX1331" s="69"/>
      <c r="BY1331" s="69"/>
      <c r="BZ1331" s="80"/>
      <c r="CA1331" s="80"/>
      <c r="CB1331" s="69"/>
      <c r="CC1331" s="69"/>
      <c r="CD1331" s="80"/>
      <c r="CE1331" s="80"/>
      <c r="CF1331" s="69"/>
      <c r="CG1331" s="69"/>
      <c r="CH1331" s="69"/>
      <c r="CI1331" s="69"/>
      <c r="CJ1331" s="69"/>
      <c r="CK1331" s="69"/>
      <c r="CL1331" s="68"/>
      <c r="CM1331" s="67"/>
      <c r="CN1331" s="67"/>
      <c r="CO1331" s="69"/>
      <c r="CP1331" s="68"/>
      <c r="CQ1331" s="67"/>
      <c r="CR1331" s="67"/>
      <c r="CS1331" s="69"/>
      <c r="CT1331" s="81"/>
      <c r="CU1331" s="69"/>
      <c r="CV1331" s="69"/>
      <c r="CW1331" s="69"/>
      <c r="CX1331" s="69"/>
      <c r="CY1331" s="69"/>
      <c r="CZ1331" s="69"/>
      <c r="DA1331" s="69"/>
    </row>
    <row r="1332" spans="2:105">
      <c r="B1332" s="67"/>
      <c r="C1332" s="67"/>
      <c r="D1332" s="67"/>
      <c r="E1332" s="69"/>
      <c r="F1332" s="68"/>
      <c r="G1332" s="67"/>
      <c r="H1332" s="69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80"/>
      <c r="T1332" s="80"/>
      <c r="U1332" s="80"/>
      <c r="V1332" s="80"/>
      <c r="W1332" s="80"/>
      <c r="X1332" s="80"/>
      <c r="Y1332" s="80"/>
      <c r="Z1332" s="80"/>
      <c r="AA1332" s="80"/>
      <c r="AB1332" s="80"/>
      <c r="AC1332" s="80"/>
      <c r="AD1332" s="80"/>
      <c r="AE1332" s="69"/>
      <c r="AF1332" s="69"/>
      <c r="AG1332" s="69"/>
      <c r="AH1332" s="80"/>
      <c r="AI1332" s="80"/>
      <c r="AJ1332" s="69"/>
      <c r="AK1332" s="69"/>
      <c r="AL1332" s="80"/>
      <c r="AM1332" s="80"/>
      <c r="AN1332" s="69"/>
      <c r="AO1332" s="69"/>
      <c r="AP1332" s="80"/>
      <c r="AQ1332" s="80"/>
      <c r="AR1332" s="69"/>
      <c r="AS1332" s="69"/>
      <c r="AT1332" s="80"/>
      <c r="AU1332" s="80"/>
      <c r="AV1332" s="69"/>
      <c r="AW1332" s="69"/>
      <c r="AX1332" s="80"/>
      <c r="AY1332" s="80"/>
      <c r="AZ1332" s="69"/>
      <c r="BA1332" s="69"/>
      <c r="BB1332" s="80"/>
      <c r="BC1332" s="80"/>
      <c r="BD1332" s="69"/>
      <c r="BE1332" s="69"/>
      <c r="BF1332" s="80"/>
      <c r="BG1332" s="80"/>
      <c r="BH1332" s="69"/>
      <c r="BI1332" s="69"/>
      <c r="BJ1332" s="80"/>
      <c r="BK1332" s="80"/>
      <c r="BL1332" s="69"/>
      <c r="BM1332" s="69"/>
      <c r="BN1332" s="80"/>
      <c r="BO1332" s="80"/>
      <c r="BP1332" s="69"/>
      <c r="BQ1332" s="69"/>
      <c r="BR1332" s="80"/>
      <c r="BS1332" s="80"/>
      <c r="BT1332" s="69"/>
      <c r="BU1332" s="69"/>
      <c r="BV1332" s="80"/>
      <c r="BW1332" s="80"/>
      <c r="BX1332" s="69"/>
      <c r="BY1332" s="69"/>
      <c r="BZ1332" s="80"/>
      <c r="CA1332" s="80"/>
      <c r="CB1332" s="69"/>
      <c r="CC1332" s="69"/>
      <c r="CD1332" s="80"/>
      <c r="CE1332" s="80"/>
      <c r="CF1332" s="69"/>
      <c r="CG1332" s="69"/>
      <c r="CH1332" s="69"/>
      <c r="CI1332" s="69"/>
      <c r="CJ1332" s="69"/>
      <c r="CK1332" s="69"/>
      <c r="CL1332" s="68"/>
      <c r="CM1332" s="67"/>
      <c r="CN1332" s="67"/>
      <c r="CO1332" s="69"/>
      <c r="CP1332" s="68"/>
      <c r="CQ1332" s="67"/>
      <c r="CR1332" s="67"/>
      <c r="CS1332" s="69"/>
      <c r="CT1332" s="81"/>
      <c r="CU1332" s="69"/>
      <c r="CV1332" s="69"/>
      <c r="CW1332" s="69"/>
      <c r="CX1332" s="69"/>
      <c r="CY1332" s="69"/>
      <c r="CZ1332" s="69"/>
      <c r="DA1332" s="69"/>
    </row>
    <row r="1333" spans="2:105">
      <c r="B1333" s="67"/>
      <c r="C1333" s="67"/>
      <c r="D1333" s="67"/>
      <c r="E1333" s="69"/>
      <c r="F1333" s="68"/>
      <c r="G1333" s="67"/>
      <c r="H1333" s="69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80"/>
      <c r="T1333" s="80"/>
      <c r="U1333" s="80"/>
      <c r="V1333" s="80"/>
      <c r="W1333" s="80"/>
      <c r="X1333" s="80"/>
      <c r="Y1333" s="80"/>
      <c r="Z1333" s="80"/>
      <c r="AA1333" s="80"/>
      <c r="AB1333" s="80"/>
      <c r="AC1333" s="80"/>
      <c r="AD1333" s="80"/>
      <c r="AE1333" s="69"/>
      <c r="AF1333" s="69"/>
      <c r="AG1333" s="69"/>
      <c r="AH1333" s="80"/>
      <c r="AI1333" s="80"/>
      <c r="AJ1333" s="69"/>
      <c r="AK1333" s="69"/>
      <c r="AL1333" s="80"/>
      <c r="AM1333" s="80"/>
      <c r="AN1333" s="69"/>
      <c r="AO1333" s="69"/>
      <c r="AP1333" s="80"/>
      <c r="AQ1333" s="80"/>
      <c r="AR1333" s="69"/>
      <c r="AS1333" s="69"/>
      <c r="AT1333" s="80"/>
      <c r="AU1333" s="80"/>
      <c r="AV1333" s="69"/>
      <c r="AW1333" s="69"/>
      <c r="AX1333" s="80"/>
      <c r="AY1333" s="80"/>
      <c r="AZ1333" s="69"/>
      <c r="BA1333" s="69"/>
      <c r="BB1333" s="80"/>
      <c r="BC1333" s="80"/>
      <c r="BD1333" s="69"/>
      <c r="BE1333" s="69"/>
      <c r="BF1333" s="80"/>
      <c r="BG1333" s="80"/>
      <c r="BH1333" s="69"/>
      <c r="BI1333" s="69"/>
      <c r="BJ1333" s="80"/>
      <c r="BK1333" s="80"/>
      <c r="BL1333" s="69"/>
      <c r="BM1333" s="69"/>
      <c r="BN1333" s="80"/>
      <c r="BO1333" s="80"/>
      <c r="BP1333" s="69"/>
      <c r="BQ1333" s="69"/>
      <c r="BR1333" s="80"/>
      <c r="BS1333" s="80"/>
      <c r="BT1333" s="69"/>
      <c r="BU1333" s="69"/>
      <c r="BV1333" s="80"/>
      <c r="BW1333" s="80"/>
      <c r="BX1333" s="69"/>
      <c r="BY1333" s="69"/>
      <c r="BZ1333" s="80"/>
      <c r="CA1333" s="80"/>
      <c r="CB1333" s="69"/>
      <c r="CC1333" s="69"/>
      <c r="CD1333" s="80"/>
      <c r="CE1333" s="80"/>
      <c r="CF1333" s="69"/>
      <c r="CG1333" s="69"/>
      <c r="CH1333" s="69"/>
      <c r="CI1333" s="69"/>
      <c r="CJ1333" s="69"/>
      <c r="CK1333" s="69"/>
      <c r="CL1333" s="68"/>
      <c r="CM1333" s="67"/>
      <c r="CN1333" s="67"/>
      <c r="CO1333" s="69"/>
      <c r="CP1333" s="68"/>
      <c r="CQ1333" s="67"/>
      <c r="CR1333" s="67"/>
      <c r="CS1333" s="69"/>
      <c r="CT1333" s="81"/>
      <c r="CU1333" s="69"/>
      <c r="CV1333" s="69"/>
      <c r="CW1333" s="69"/>
      <c r="CX1333" s="69"/>
      <c r="CY1333" s="69"/>
      <c r="CZ1333" s="69"/>
      <c r="DA1333" s="69"/>
    </row>
    <row r="1334" spans="2:105">
      <c r="B1334" s="67"/>
      <c r="C1334" s="67"/>
      <c r="D1334" s="67"/>
      <c r="E1334" s="69"/>
      <c r="F1334" s="68"/>
      <c r="G1334" s="67"/>
      <c r="H1334" s="69"/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80"/>
      <c r="T1334" s="80"/>
      <c r="U1334" s="80"/>
      <c r="V1334" s="80"/>
      <c r="W1334" s="80"/>
      <c r="X1334" s="80"/>
      <c r="Y1334" s="80"/>
      <c r="Z1334" s="80"/>
      <c r="AA1334" s="80"/>
      <c r="AB1334" s="80"/>
      <c r="AC1334" s="80"/>
      <c r="AD1334" s="80"/>
      <c r="AE1334" s="69"/>
      <c r="AF1334" s="69"/>
      <c r="AG1334" s="69"/>
      <c r="AH1334" s="80"/>
      <c r="AI1334" s="80"/>
      <c r="AJ1334" s="69"/>
      <c r="AK1334" s="69"/>
      <c r="AL1334" s="80"/>
      <c r="AM1334" s="80"/>
      <c r="AN1334" s="69"/>
      <c r="AO1334" s="69"/>
      <c r="AP1334" s="80"/>
      <c r="AQ1334" s="80"/>
      <c r="AR1334" s="69"/>
      <c r="AS1334" s="69"/>
      <c r="AT1334" s="80"/>
      <c r="AU1334" s="80"/>
      <c r="AV1334" s="69"/>
      <c r="AW1334" s="69"/>
      <c r="AX1334" s="80"/>
      <c r="AY1334" s="80"/>
      <c r="AZ1334" s="69"/>
      <c r="BA1334" s="69"/>
      <c r="BB1334" s="80"/>
      <c r="BC1334" s="80"/>
      <c r="BD1334" s="69"/>
      <c r="BE1334" s="69"/>
      <c r="BF1334" s="80"/>
      <c r="BG1334" s="80"/>
      <c r="BH1334" s="69"/>
      <c r="BI1334" s="69"/>
      <c r="BJ1334" s="80"/>
      <c r="BK1334" s="80"/>
      <c r="BL1334" s="69"/>
      <c r="BM1334" s="69"/>
      <c r="BN1334" s="80"/>
      <c r="BO1334" s="80"/>
      <c r="BP1334" s="69"/>
      <c r="BQ1334" s="69"/>
      <c r="BR1334" s="80"/>
      <c r="BS1334" s="80"/>
      <c r="BT1334" s="69"/>
      <c r="BU1334" s="69"/>
      <c r="BV1334" s="80"/>
      <c r="BW1334" s="80"/>
      <c r="BX1334" s="69"/>
      <c r="BY1334" s="69"/>
      <c r="BZ1334" s="80"/>
      <c r="CA1334" s="80"/>
      <c r="CB1334" s="69"/>
      <c r="CC1334" s="69"/>
      <c r="CD1334" s="80"/>
      <c r="CE1334" s="80"/>
      <c r="CF1334" s="69"/>
      <c r="CG1334" s="69"/>
      <c r="CH1334" s="69"/>
      <c r="CI1334" s="69"/>
      <c r="CJ1334" s="69"/>
      <c r="CK1334" s="69"/>
      <c r="CL1334" s="68"/>
      <c r="CM1334" s="67"/>
      <c r="CN1334" s="67"/>
      <c r="CO1334" s="69"/>
      <c r="CP1334" s="68"/>
      <c r="CQ1334" s="67"/>
      <c r="CR1334" s="67"/>
      <c r="CS1334" s="69"/>
      <c r="CT1334" s="81"/>
      <c r="CU1334" s="69"/>
      <c r="CV1334" s="69"/>
      <c r="CW1334" s="69"/>
      <c r="CX1334" s="69"/>
      <c r="CY1334" s="69"/>
      <c r="CZ1334" s="69"/>
      <c r="DA1334" s="69"/>
    </row>
    <row r="1335" spans="2:105">
      <c r="B1335" s="67"/>
      <c r="C1335" s="67"/>
      <c r="D1335" s="67"/>
      <c r="E1335" s="69"/>
      <c r="F1335" s="68"/>
      <c r="G1335" s="67"/>
      <c r="H1335" s="69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80"/>
      <c r="T1335" s="80"/>
      <c r="U1335" s="80"/>
      <c r="V1335" s="80"/>
      <c r="W1335" s="80"/>
      <c r="X1335" s="80"/>
      <c r="Y1335" s="80"/>
      <c r="Z1335" s="80"/>
      <c r="AA1335" s="80"/>
      <c r="AB1335" s="80"/>
      <c r="AC1335" s="80"/>
      <c r="AD1335" s="80"/>
      <c r="AE1335" s="69"/>
      <c r="AF1335" s="69"/>
      <c r="AG1335" s="69"/>
      <c r="AH1335" s="80"/>
      <c r="AI1335" s="80"/>
      <c r="AJ1335" s="69"/>
      <c r="AK1335" s="69"/>
      <c r="AL1335" s="80"/>
      <c r="AM1335" s="80"/>
      <c r="AN1335" s="69"/>
      <c r="AO1335" s="69"/>
      <c r="AP1335" s="80"/>
      <c r="AQ1335" s="80"/>
      <c r="AR1335" s="69"/>
      <c r="AS1335" s="69"/>
      <c r="AT1335" s="80"/>
      <c r="AU1335" s="80"/>
      <c r="AV1335" s="69"/>
      <c r="AW1335" s="69"/>
      <c r="AX1335" s="80"/>
      <c r="AY1335" s="80"/>
      <c r="AZ1335" s="69"/>
      <c r="BA1335" s="69"/>
      <c r="BB1335" s="80"/>
      <c r="BC1335" s="80"/>
      <c r="BD1335" s="69"/>
      <c r="BE1335" s="69"/>
      <c r="BF1335" s="80"/>
      <c r="BG1335" s="80"/>
      <c r="BH1335" s="69"/>
      <c r="BI1335" s="69"/>
      <c r="BJ1335" s="80"/>
      <c r="BK1335" s="80"/>
      <c r="BL1335" s="69"/>
      <c r="BM1335" s="69"/>
      <c r="BN1335" s="80"/>
      <c r="BO1335" s="80"/>
      <c r="BP1335" s="69"/>
      <c r="BQ1335" s="69"/>
      <c r="BR1335" s="80"/>
      <c r="BS1335" s="80"/>
      <c r="BT1335" s="69"/>
      <c r="BU1335" s="69"/>
      <c r="BV1335" s="80"/>
      <c r="BW1335" s="80"/>
      <c r="BX1335" s="69"/>
      <c r="BY1335" s="69"/>
      <c r="BZ1335" s="80"/>
      <c r="CA1335" s="80"/>
      <c r="CB1335" s="69"/>
      <c r="CC1335" s="69"/>
      <c r="CD1335" s="80"/>
      <c r="CE1335" s="80"/>
      <c r="CF1335" s="69"/>
      <c r="CG1335" s="69"/>
      <c r="CH1335" s="69"/>
      <c r="CI1335" s="69"/>
      <c r="CJ1335" s="69"/>
      <c r="CK1335" s="69"/>
      <c r="CL1335" s="68"/>
      <c r="CM1335" s="67"/>
      <c r="CN1335" s="67"/>
      <c r="CO1335" s="69"/>
      <c r="CP1335" s="68"/>
      <c r="CQ1335" s="67"/>
      <c r="CR1335" s="67"/>
      <c r="CS1335" s="69"/>
      <c r="CT1335" s="81"/>
      <c r="CU1335" s="69"/>
      <c r="CV1335" s="69"/>
      <c r="CW1335" s="69"/>
      <c r="CX1335" s="69"/>
      <c r="CY1335" s="69"/>
      <c r="CZ1335" s="69"/>
      <c r="DA1335" s="69"/>
    </row>
    <row r="1336" spans="2:105">
      <c r="B1336" s="67"/>
      <c r="C1336" s="67"/>
      <c r="D1336" s="67"/>
      <c r="E1336" s="69"/>
      <c r="F1336" s="68"/>
      <c r="G1336" s="67"/>
      <c r="H1336" s="69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80"/>
      <c r="T1336" s="80"/>
      <c r="U1336" s="80"/>
      <c r="V1336" s="80"/>
      <c r="W1336" s="80"/>
      <c r="X1336" s="80"/>
      <c r="Y1336" s="80"/>
      <c r="Z1336" s="80"/>
      <c r="AA1336" s="80"/>
      <c r="AB1336" s="80"/>
      <c r="AC1336" s="80"/>
      <c r="AD1336" s="80"/>
      <c r="AE1336" s="69"/>
      <c r="AF1336" s="69"/>
      <c r="AG1336" s="69"/>
      <c r="AH1336" s="80"/>
      <c r="AI1336" s="80"/>
      <c r="AJ1336" s="69"/>
      <c r="AK1336" s="69"/>
      <c r="AL1336" s="80"/>
      <c r="AM1336" s="80"/>
      <c r="AN1336" s="69"/>
      <c r="AO1336" s="69"/>
      <c r="AP1336" s="80"/>
      <c r="AQ1336" s="80"/>
      <c r="AR1336" s="69"/>
      <c r="AS1336" s="69"/>
      <c r="AT1336" s="80"/>
      <c r="AU1336" s="80"/>
      <c r="AV1336" s="69"/>
      <c r="AW1336" s="69"/>
      <c r="AX1336" s="80"/>
      <c r="AY1336" s="80"/>
      <c r="AZ1336" s="69"/>
      <c r="BA1336" s="69"/>
      <c r="BB1336" s="80"/>
      <c r="BC1336" s="80"/>
      <c r="BD1336" s="69"/>
      <c r="BE1336" s="69"/>
      <c r="BF1336" s="80"/>
      <c r="BG1336" s="80"/>
      <c r="BH1336" s="69"/>
      <c r="BI1336" s="69"/>
      <c r="BJ1336" s="80"/>
      <c r="BK1336" s="80"/>
      <c r="BL1336" s="69"/>
      <c r="BM1336" s="69"/>
      <c r="BN1336" s="80"/>
      <c r="BO1336" s="80"/>
      <c r="BP1336" s="69"/>
      <c r="BQ1336" s="69"/>
      <c r="BR1336" s="80"/>
      <c r="BS1336" s="80"/>
      <c r="BT1336" s="69"/>
      <c r="BU1336" s="69"/>
      <c r="BV1336" s="80"/>
      <c r="BW1336" s="80"/>
      <c r="BX1336" s="69"/>
      <c r="BY1336" s="69"/>
      <c r="BZ1336" s="80"/>
      <c r="CA1336" s="80"/>
      <c r="CB1336" s="69"/>
      <c r="CC1336" s="69"/>
      <c r="CD1336" s="80"/>
      <c r="CE1336" s="80"/>
      <c r="CF1336" s="69"/>
      <c r="CG1336" s="69"/>
      <c r="CH1336" s="69"/>
      <c r="CI1336" s="69"/>
      <c r="CJ1336" s="69"/>
      <c r="CK1336" s="69"/>
      <c r="CL1336" s="68"/>
      <c r="CM1336" s="67"/>
      <c r="CN1336" s="67"/>
      <c r="CO1336" s="69"/>
      <c r="CP1336" s="68"/>
      <c r="CQ1336" s="67"/>
      <c r="CR1336" s="67"/>
      <c r="CS1336" s="69"/>
      <c r="CT1336" s="81"/>
      <c r="CU1336" s="69"/>
      <c r="CV1336" s="69"/>
      <c r="CW1336" s="69"/>
      <c r="CX1336" s="69"/>
      <c r="CY1336" s="69"/>
      <c r="CZ1336" s="69"/>
      <c r="DA1336" s="69"/>
    </row>
    <row r="1337" spans="2:105">
      <c r="B1337" s="67"/>
      <c r="C1337" s="67"/>
      <c r="D1337" s="67"/>
      <c r="E1337" s="69"/>
      <c r="F1337" s="68"/>
      <c r="G1337" s="67"/>
      <c r="H1337" s="69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80"/>
      <c r="T1337" s="80"/>
      <c r="U1337" s="80"/>
      <c r="V1337" s="80"/>
      <c r="W1337" s="80"/>
      <c r="X1337" s="80"/>
      <c r="Y1337" s="80"/>
      <c r="Z1337" s="80"/>
      <c r="AA1337" s="80"/>
      <c r="AB1337" s="80"/>
      <c r="AC1337" s="80"/>
      <c r="AD1337" s="80"/>
      <c r="AE1337" s="69"/>
      <c r="AF1337" s="69"/>
      <c r="AG1337" s="69"/>
      <c r="AH1337" s="80"/>
      <c r="AI1337" s="80"/>
      <c r="AJ1337" s="69"/>
      <c r="AK1337" s="69"/>
      <c r="AL1337" s="80"/>
      <c r="AM1337" s="80"/>
      <c r="AN1337" s="69"/>
      <c r="AO1337" s="69"/>
      <c r="AP1337" s="80"/>
      <c r="AQ1337" s="80"/>
      <c r="AR1337" s="69"/>
      <c r="AS1337" s="69"/>
      <c r="AT1337" s="80"/>
      <c r="AU1337" s="80"/>
      <c r="AV1337" s="69"/>
      <c r="AW1337" s="69"/>
      <c r="AX1337" s="80"/>
      <c r="AY1337" s="80"/>
      <c r="AZ1337" s="69"/>
      <c r="BA1337" s="69"/>
      <c r="BB1337" s="80"/>
      <c r="BC1337" s="80"/>
      <c r="BD1337" s="69"/>
      <c r="BE1337" s="69"/>
      <c r="BF1337" s="80"/>
      <c r="BG1337" s="80"/>
      <c r="BH1337" s="69"/>
      <c r="BI1337" s="69"/>
      <c r="BJ1337" s="80"/>
      <c r="BK1337" s="80"/>
      <c r="BL1337" s="69"/>
      <c r="BM1337" s="69"/>
      <c r="BN1337" s="80"/>
      <c r="BO1337" s="80"/>
      <c r="BP1337" s="69"/>
      <c r="BQ1337" s="69"/>
      <c r="BR1337" s="80"/>
      <c r="BS1337" s="80"/>
      <c r="BT1337" s="69"/>
      <c r="BU1337" s="69"/>
      <c r="BV1337" s="80"/>
      <c r="BW1337" s="80"/>
      <c r="BX1337" s="69"/>
      <c r="BY1337" s="69"/>
      <c r="BZ1337" s="80"/>
      <c r="CA1337" s="80"/>
      <c r="CB1337" s="69"/>
      <c r="CC1337" s="69"/>
      <c r="CD1337" s="80"/>
      <c r="CE1337" s="80"/>
      <c r="CF1337" s="69"/>
      <c r="CG1337" s="69"/>
      <c r="CH1337" s="69"/>
      <c r="CI1337" s="69"/>
      <c r="CJ1337" s="69"/>
      <c r="CK1337" s="69"/>
      <c r="CL1337" s="68"/>
      <c r="CM1337" s="67"/>
      <c r="CN1337" s="67"/>
      <c r="CO1337" s="69"/>
      <c r="CP1337" s="68"/>
      <c r="CQ1337" s="67"/>
      <c r="CR1337" s="67"/>
      <c r="CS1337" s="69"/>
      <c r="CT1337" s="81"/>
      <c r="CU1337" s="69"/>
      <c r="CV1337" s="69"/>
      <c r="CW1337" s="69"/>
      <c r="CX1337" s="69"/>
      <c r="CY1337" s="69"/>
      <c r="CZ1337" s="69"/>
      <c r="DA1337" s="69"/>
    </row>
    <row r="1338" spans="2:105">
      <c r="B1338" s="67"/>
      <c r="C1338" s="67"/>
      <c r="D1338" s="67"/>
      <c r="E1338" s="69"/>
      <c r="F1338" s="68"/>
      <c r="G1338" s="67"/>
      <c r="H1338" s="69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80"/>
      <c r="T1338" s="80"/>
      <c r="U1338" s="80"/>
      <c r="V1338" s="80"/>
      <c r="W1338" s="80"/>
      <c r="X1338" s="80"/>
      <c r="Y1338" s="80"/>
      <c r="Z1338" s="80"/>
      <c r="AA1338" s="80"/>
      <c r="AB1338" s="80"/>
      <c r="AC1338" s="80"/>
      <c r="AD1338" s="80"/>
      <c r="AE1338" s="69"/>
      <c r="AF1338" s="69"/>
      <c r="AG1338" s="69"/>
      <c r="AH1338" s="80"/>
      <c r="AI1338" s="80"/>
      <c r="AJ1338" s="69"/>
      <c r="AK1338" s="69"/>
      <c r="AL1338" s="80"/>
      <c r="AM1338" s="80"/>
      <c r="AN1338" s="69"/>
      <c r="AO1338" s="69"/>
      <c r="AP1338" s="80"/>
      <c r="AQ1338" s="80"/>
      <c r="AR1338" s="69"/>
      <c r="AS1338" s="69"/>
      <c r="AT1338" s="80"/>
      <c r="AU1338" s="80"/>
      <c r="AV1338" s="69"/>
      <c r="AW1338" s="69"/>
      <c r="AX1338" s="80"/>
      <c r="AY1338" s="80"/>
      <c r="AZ1338" s="69"/>
      <c r="BA1338" s="69"/>
      <c r="BB1338" s="80"/>
      <c r="BC1338" s="80"/>
      <c r="BD1338" s="69"/>
      <c r="BE1338" s="69"/>
      <c r="BF1338" s="80"/>
      <c r="BG1338" s="80"/>
      <c r="BH1338" s="69"/>
      <c r="BI1338" s="69"/>
      <c r="BJ1338" s="80"/>
      <c r="BK1338" s="80"/>
      <c r="BL1338" s="69"/>
      <c r="BM1338" s="69"/>
      <c r="BN1338" s="80"/>
      <c r="BO1338" s="80"/>
      <c r="BP1338" s="69"/>
      <c r="BQ1338" s="69"/>
      <c r="BR1338" s="80"/>
      <c r="BS1338" s="80"/>
      <c r="BT1338" s="69"/>
      <c r="BU1338" s="69"/>
      <c r="BV1338" s="80"/>
      <c r="BW1338" s="80"/>
      <c r="BX1338" s="69"/>
      <c r="BY1338" s="69"/>
      <c r="BZ1338" s="80"/>
      <c r="CA1338" s="80"/>
      <c r="CB1338" s="69"/>
      <c r="CC1338" s="69"/>
      <c r="CD1338" s="80"/>
      <c r="CE1338" s="80"/>
      <c r="CF1338" s="69"/>
      <c r="CG1338" s="69"/>
      <c r="CH1338" s="69"/>
      <c r="CI1338" s="69"/>
      <c r="CJ1338" s="69"/>
      <c r="CK1338" s="69"/>
      <c r="CL1338" s="68"/>
      <c r="CM1338" s="67"/>
      <c r="CN1338" s="67"/>
      <c r="CO1338" s="69"/>
      <c r="CP1338" s="68"/>
      <c r="CQ1338" s="67"/>
      <c r="CR1338" s="67"/>
      <c r="CS1338" s="69"/>
      <c r="CT1338" s="81"/>
      <c r="CU1338" s="69"/>
      <c r="CV1338" s="69"/>
      <c r="CW1338" s="69"/>
      <c r="CX1338" s="69"/>
      <c r="CY1338" s="69"/>
      <c r="CZ1338" s="69"/>
      <c r="DA1338" s="69"/>
    </row>
    <row r="1339" spans="2:105">
      <c r="B1339" s="67"/>
      <c r="C1339" s="67"/>
      <c r="D1339" s="67"/>
      <c r="E1339" s="69"/>
      <c r="F1339" s="68"/>
      <c r="G1339" s="67"/>
      <c r="H1339" s="69"/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80"/>
      <c r="T1339" s="80"/>
      <c r="U1339" s="80"/>
      <c r="V1339" s="80"/>
      <c r="W1339" s="80"/>
      <c r="X1339" s="80"/>
      <c r="Y1339" s="80"/>
      <c r="Z1339" s="80"/>
      <c r="AA1339" s="80"/>
      <c r="AB1339" s="80"/>
      <c r="AC1339" s="80"/>
      <c r="AD1339" s="80"/>
      <c r="AE1339" s="69"/>
      <c r="AF1339" s="69"/>
      <c r="AG1339" s="69"/>
      <c r="AH1339" s="80"/>
      <c r="AI1339" s="80"/>
      <c r="AJ1339" s="69"/>
      <c r="AK1339" s="69"/>
      <c r="AL1339" s="80"/>
      <c r="AM1339" s="80"/>
      <c r="AN1339" s="69"/>
      <c r="AO1339" s="69"/>
      <c r="AP1339" s="80"/>
      <c r="AQ1339" s="80"/>
      <c r="AR1339" s="69"/>
      <c r="AS1339" s="69"/>
      <c r="AT1339" s="80"/>
      <c r="AU1339" s="80"/>
      <c r="AV1339" s="69"/>
      <c r="AW1339" s="69"/>
      <c r="AX1339" s="80"/>
      <c r="AY1339" s="80"/>
      <c r="AZ1339" s="69"/>
      <c r="BA1339" s="69"/>
      <c r="BB1339" s="80"/>
      <c r="BC1339" s="80"/>
      <c r="BD1339" s="69"/>
      <c r="BE1339" s="69"/>
      <c r="BF1339" s="80"/>
      <c r="BG1339" s="80"/>
      <c r="BH1339" s="69"/>
      <c r="BI1339" s="69"/>
      <c r="BJ1339" s="80"/>
      <c r="BK1339" s="80"/>
      <c r="BL1339" s="69"/>
      <c r="BM1339" s="69"/>
      <c r="BN1339" s="80"/>
      <c r="BO1339" s="80"/>
      <c r="BP1339" s="69"/>
      <c r="BQ1339" s="69"/>
      <c r="BR1339" s="80"/>
      <c r="BS1339" s="80"/>
      <c r="BT1339" s="69"/>
      <c r="BU1339" s="69"/>
      <c r="BV1339" s="80"/>
      <c r="BW1339" s="80"/>
      <c r="BX1339" s="69"/>
      <c r="BY1339" s="69"/>
      <c r="BZ1339" s="80"/>
      <c r="CA1339" s="80"/>
      <c r="CB1339" s="69"/>
      <c r="CC1339" s="69"/>
      <c r="CD1339" s="80"/>
      <c r="CE1339" s="80"/>
      <c r="CF1339" s="69"/>
      <c r="CG1339" s="69"/>
      <c r="CH1339" s="69"/>
      <c r="CI1339" s="69"/>
      <c r="CJ1339" s="69"/>
      <c r="CK1339" s="69"/>
      <c r="CL1339" s="68"/>
      <c r="CM1339" s="67"/>
      <c r="CN1339" s="67"/>
      <c r="CO1339" s="69"/>
      <c r="CP1339" s="68"/>
      <c r="CQ1339" s="67"/>
      <c r="CR1339" s="67"/>
      <c r="CS1339" s="69"/>
      <c r="CT1339" s="81"/>
      <c r="CU1339" s="69"/>
      <c r="CV1339" s="69"/>
      <c r="CW1339" s="69"/>
      <c r="CX1339" s="69"/>
      <c r="CY1339" s="69"/>
      <c r="CZ1339" s="69"/>
      <c r="DA1339" s="69"/>
    </row>
    <row r="1340" spans="2:105">
      <c r="B1340" s="67"/>
      <c r="C1340" s="67"/>
      <c r="D1340" s="67"/>
      <c r="E1340" s="69"/>
      <c r="F1340" s="68"/>
      <c r="G1340" s="67"/>
      <c r="H1340" s="69"/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80"/>
      <c r="T1340" s="80"/>
      <c r="U1340" s="80"/>
      <c r="V1340" s="80"/>
      <c r="W1340" s="80"/>
      <c r="X1340" s="80"/>
      <c r="Y1340" s="80"/>
      <c r="Z1340" s="80"/>
      <c r="AA1340" s="80"/>
      <c r="AB1340" s="80"/>
      <c r="AC1340" s="80"/>
      <c r="AD1340" s="80"/>
      <c r="AE1340" s="69"/>
      <c r="AF1340" s="69"/>
      <c r="AG1340" s="69"/>
      <c r="AH1340" s="80"/>
      <c r="AI1340" s="80"/>
      <c r="AJ1340" s="69"/>
      <c r="AK1340" s="69"/>
      <c r="AL1340" s="80"/>
      <c r="AM1340" s="80"/>
      <c r="AN1340" s="69"/>
      <c r="AO1340" s="69"/>
      <c r="AP1340" s="80"/>
      <c r="AQ1340" s="80"/>
      <c r="AR1340" s="69"/>
      <c r="AS1340" s="69"/>
      <c r="AT1340" s="80"/>
      <c r="AU1340" s="80"/>
      <c r="AV1340" s="69"/>
      <c r="AW1340" s="69"/>
      <c r="AX1340" s="80"/>
      <c r="AY1340" s="80"/>
      <c r="AZ1340" s="69"/>
      <c r="BA1340" s="69"/>
      <c r="BB1340" s="80"/>
      <c r="BC1340" s="80"/>
      <c r="BD1340" s="69"/>
      <c r="BE1340" s="69"/>
      <c r="BF1340" s="80"/>
      <c r="BG1340" s="80"/>
      <c r="BH1340" s="69"/>
      <c r="BI1340" s="69"/>
      <c r="BJ1340" s="80"/>
      <c r="BK1340" s="80"/>
      <c r="BL1340" s="69"/>
      <c r="BM1340" s="69"/>
      <c r="BN1340" s="80"/>
      <c r="BO1340" s="80"/>
      <c r="BP1340" s="69"/>
      <c r="BQ1340" s="69"/>
      <c r="BR1340" s="80"/>
      <c r="BS1340" s="80"/>
      <c r="BT1340" s="69"/>
      <c r="BU1340" s="69"/>
      <c r="BV1340" s="80"/>
      <c r="BW1340" s="80"/>
      <c r="BX1340" s="69"/>
      <c r="BY1340" s="69"/>
      <c r="BZ1340" s="80"/>
      <c r="CA1340" s="80"/>
      <c r="CB1340" s="69"/>
      <c r="CC1340" s="69"/>
      <c r="CD1340" s="80"/>
      <c r="CE1340" s="80"/>
      <c r="CF1340" s="69"/>
      <c r="CG1340" s="69"/>
      <c r="CH1340" s="69"/>
      <c r="CI1340" s="69"/>
      <c r="CJ1340" s="69"/>
      <c r="CK1340" s="69"/>
      <c r="CL1340" s="68"/>
      <c r="CM1340" s="67"/>
      <c r="CN1340" s="67"/>
      <c r="CO1340" s="69"/>
      <c r="CP1340" s="68"/>
      <c r="CQ1340" s="67"/>
      <c r="CR1340" s="67"/>
      <c r="CS1340" s="69"/>
      <c r="CT1340" s="81"/>
      <c r="CU1340" s="69"/>
      <c r="CV1340" s="69"/>
      <c r="CW1340" s="69"/>
      <c r="CX1340" s="69"/>
      <c r="CY1340" s="69"/>
      <c r="CZ1340" s="69"/>
      <c r="DA1340" s="69"/>
    </row>
    <row r="1341" spans="2:105">
      <c r="B1341" s="67"/>
      <c r="C1341" s="67"/>
      <c r="D1341" s="67"/>
      <c r="E1341" s="69"/>
      <c r="F1341" s="68"/>
      <c r="G1341" s="67"/>
      <c r="H1341" s="69"/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80"/>
      <c r="T1341" s="80"/>
      <c r="U1341" s="80"/>
      <c r="V1341" s="80"/>
      <c r="W1341" s="80"/>
      <c r="X1341" s="80"/>
      <c r="Y1341" s="80"/>
      <c r="Z1341" s="80"/>
      <c r="AA1341" s="80"/>
      <c r="AB1341" s="80"/>
      <c r="AC1341" s="80"/>
      <c r="AD1341" s="80"/>
      <c r="AE1341" s="69"/>
      <c r="AF1341" s="69"/>
      <c r="AG1341" s="69"/>
      <c r="AH1341" s="80"/>
      <c r="AI1341" s="80"/>
      <c r="AJ1341" s="69"/>
      <c r="AK1341" s="69"/>
      <c r="AL1341" s="80"/>
      <c r="AM1341" s="80"/>
      <c r="AN1341" s="69"/>
      <c r="AO1341" s="69"/>
      <c r="AP1341" s="80"/>
      <c r="AQ1341" s="80"/>
      <c r="AR1341" s="69"/>
      <c r="AS1341" s="69"/>
      <c r="AT1341" s="80"/>
      <c r="AU1341" s="80"/>
      <c r="AV1341" s="69"/>
      <c r="AW1341" s="69"/>
      <c r="AX1341" s="80"/>
      <c r="AY1341" s="80"/>
      <c r="AZ1341" s="69"/>
      <c r="BA1341" s="69"/>
      <c r="BB1341" s="80"/>
      <c r="BC1341" s="80"/>
      <c r="BD1341" s="69"/>
      <c r="BE1341" s="69"/>
      <c r="BF1341" s="80"/>
      <c r="BG1341" s="80"/>
      <c r="BH1341" s="69"/>
      <c r="BI1341" s="69"/>
      <c r="BJ1341" s="80"/>
      <c r="BK1341" s="80"/>
      <c r="BL1341" s="69"/>
      <c r="BM1341" s="69"/>
      <c r="BN1341" s="80"/>
      <c r="BO1341" s="80"/>
      <c r="BP1341" s="69"/>
      <c r="BQ1341" s="69"/>
      <c r="BR1341" s="80"/>
      <c r="BS1341" s="80"/>
      <c r="BT1341" s="69"/>
      <c r="BU1341" s="69"/>
      <c r="BV1341" s="80"/>
      <c r="BW1341" s="80"/>
      <c r="BX1341" s="69"/>
      <c r="BY1341" s="69"/>
      <c r="BZ1341" s="80"/>
      <c r="CA1341" s="80"/>
      <c r="CB1341" s="69"/>
      <c r="CC1341" s="69"/>
      <c r="CD1341" s="80"/>
      <c r="CE1341" s="80"/>
      <c r="CF1341" s="69"/>
      <c r="CG1341" s="69"/>
      <c r="CH1341" s="69"/>
      <c r="CI1341" s="69"/>
      <c r="CJ1341" s="69"/>
      <c r="CK1341" s="69"/>
      <c r="CL1341" s="68"/>
      <c r="CM1341" s="67"/>
      <c r="CN1341" s="67"/>
      <c r="CO1341" s="69"/>
      <c r="CP1341" s="68"/>
      <c r="CQ1341" s="67"/>
      <c r="CR1341" s="67"/>
      <c r="CS1341" s="69"/>
      <c r="CT1341" s="81"/>
      <c r="CU1341" s="69"/>
      <c r="CV1341" s="69"/>
      <c r="CW1341" s="69"/>
      <c r="CX1341" s="69"/>
      <c r="CY1341" s="69"/>
      <c r="CZ1341" s="69"/>
      <c r="DA1341" s="69"/>
    </row>
    <row r="1342" spans="2:105">
      <c r="B1342" s="67"/>
      <c r="C1342" s="67"/>
      <c r="D1342" s="67"/>
      <c r="E1342" s="69"/>
      <c r="F1342" s="68"/>
      <c r="G1342" s="67"/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80"/>
      <c r="T1342" s="80"/>
      <c r="U1342" s="80"/>
      <c r="V1342" s="80"/>
      <c r="W1342" s="80"/>
      <c r="X1342" s="80"/>
      <c r="Y1342" s="80"/>
      <c r="Z1342" s="80"/>
      <c r="AA1342" s="80"/>
      <c r="AB1342" s="80"/>
      <c r="AC1342" s="80"/>
      <c r="AD1342" s="80"/>
      <c r="AE1342" s="69"/>
      <c r="AF1342" s="69"/>
      <c r="AG1342" s="69"/>
      <c r="AH1342" s="80"/>
      <c r="AI1342" s="80"/>
      <c r="AJ1342" s="69"/>
      <c r="AK1342" s="69"/>
      <c r="AL1342" s="80"/>
      <c r="AM1342" s="80"/>
      <c r="AN1342" s="69"/>
      <c r="AO1342" s="69"/>
      <c r="AP1342" s="80"/>
      <c r="AQ1342" s="80"/>
      <c r="AR1342" s="69"/>
      <c r="AS1342" s="69"/>
      <c r="AT1342" s="80"/>
      <c r="AU1342" s="80"/>
      <c r="AV1342" s="69"/>
      <c r="AW1342" s="69"/>
      <c r="AX1342" s="80"/>
      <c r="AY1342" s="80"/>
      <c r="AZ1342" s="69"/>
      <c r="BA1342" s="69"/>
      <c r="BB1342" s="80"/>
      <c r="BC1342" s="80"/>
      <c r="BD1342" s="69"/>
      <c r="BE1342" s="69"/>
      <c r="BF1342" s="80"/>
      <c r="BG1342" s="80"/>
      <c r="BH1342" s="69"/>
      <c r="BI1342" s="69"/>
      <c r="BJ1342" s="80"/>
      <c r="BK1342" s="80"/>
      <c r="BL1342" s="69"/>
      <c r="BM1342" s="69"/>
      <c r="BN1342" s="80"/>
      <c r="BO1342" s="80"/>
      <c r="BP1342" s="69"/>
      <c r="BQ1342" s="69"/>
      <c r="BR1342" s="80"/>
      <c r="BS1342" s="80"/>
      <c r="BT1342" s="69"/>
      <c r="BU1342" s="69"/>
      <c r="BV1342" s="80"/>
      <c r="BW1342" s="80"/>
      <c r="BX1342" s="69"/>
      <c r="BY1342" s="69"/>
      <c r="BZ1342" s="80"/>
      <c r="CA1342" s="80"/>
      <c r="CB1342" s="69"/>
      <c r="CC1342" s="69"/>
      <c r="CD1342" s="80"/>
      <c r="CE1342" s="80"/>
      <c r="CF1342" s="69"/>
      <c r="CG1342" s="69"/>
      <c r="CH1342" s="69"/>
      <c r="CI1342" s="69"/>
      <c r="CJ1342" s="69"/>
      <c r="CK1342" s="69"/>
      <c r="CL1342" s="68"/>
      <c r="CM1342" s="67"/>
      <c r="CN1342" s="67"/>
      <c r="CO1342" s="69"/>
      <c r="CP1342" s="68"/>
      <c r="CQ1342" s="67"/>
      <c r="CR1342" s="67"/>
      <c r="CS1342" s="69"/>
      <c r="CT1342" s="81"/>
      <c r="CU1342" s="69"/>
      <c r="CV1342" s="69"/>
      <c r="CW1342" s="69"/>
      <c r="CX1342" s="69"/>
      <c r="CY1342" s="69"/>
      <c r="CZ1342" s="69"/>
      <c r="DA1342" s="69"/>
    </row>
    <row r="1343" spans="2:105">
      <c r="B1343" s="67"/>
      <c r="C1343" s="67"/>
      <c r="D1343" s="67"/>
      <c r="E1343" s="69"/>
      <c r="F1343" s="68"/>
      <c r="G1343" s="67"/>
      <c r="H1343" s="69"/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80"/>
      <c r="T1343" s="80"/>
      <c r="U1343" s="80"/>
      <c r="V1343" s="80"/>
      <c r="W1343" s="80"/>
      <c r="X1343" s="80"/>
      <c r="Y1343" s="80"/>
      <c r="Z1343" s="80"/>
      <c r="AA1343" s="80"/>
      <c r="AB1343" s="80"/>
      <c r="AC1343" s="80"/>
      <c r="AD1343" s="80"/>
      <c r="AE1343" s="69"/>
      <c r="AF1343" s="69"/>
      <c r="AG1343" s="69"/>
      <c r="AH1343" s="80"/>
      <c r="AI1343" s="80"/>
      <c r="AJ1343" s="69"/>
      <c r="AK1343" s="69"/>
      <c r="AL1343" s="80"/>
      <c r="AM1343" s="80"/>
      <c r="AN1343" s="69"/>
      <c r="AO1343" s="69"/>
      <c r="AP1343" s="80"/>
      <c r="AQ1343" s="80"/>
      <c r="AR1343" s="69"/>
      <c r="AS1343" s="69"/>
      <c r="AT1343" s="80"/>
      <c r="AU1343" s="80"/>
      <c r="AV1343" s="69"/>
      <c r="AW1343" s="69"/>
      <c r="AX1343" s="80"/>
      <c r="AY1343" s="80"/>
      <c r="AZ1343" s="69"/>
      <c r="BA1343" s="69"/>
      <c r="BB1343" s="80"/>
      <c r="BC1343" s="80"/>
      <c r="BD1343" s="69"/>
      <c r="BE1343" s="69"/>
      <c r="BF1343" s="80"/>
      <c r="BG1343" s="80"/>
      <c r="BH1343" s="69"/>
      <c r="BI1343" s="69"/>
      <c r="BJ1343" s="80"/>
      <c r="BK1343" s="80"/>
      <c r="BL1343" s="69"/>
      <c r="BM1343" s="69"/>
      <c r="BN1343" s="80"/>
      <c r="BO1343" s="80"/>
      <c r="BP1343" s="69"/>
      <c r="BQ1343" s="69"/>
      <c r="BR1343" s="80"/>
      <c r="BS1343" s="80"/>
      <c r="BT1343" s="69"/>
      <c r="BU1343" s="69"/>
      <c r="BV1343" s="80"/>
      <c r="BW1343" s="80"/>
      <c r="BX1343" s="69"/>
      <c r="BY1343" s="69"/>
      <c r="BZ1343" s="80"/>
      <c r="CA1343" s="80"/>
      <c r="CB1343" s="69"/>
      <c r="CC1343" s="69"/>
      <c r="CD1343" s="80"/>
      <c r="CE1343" s="80"/>
      <c r="CF1343" s="69"/>
      <c r="CG1343" s="69"/>
      <c r="CH1343" s="69"/>
      <c r="CI1343" s="69"/>
      <c r="CJ1343" s="69"/>
      <c r="CK1343" s="69"/>
      <c r="CL1343" s="68"/>
      <c r="CM1343" s="67"/>
      <c r="CN1343" s="67"/>
      <c r="CO1343" s="69"/>
      <c r="CP1343" s="68"/>
      <c r="CQ1343" s="67"/>
      <c r="CR1343" s="67"/>
      <c r="CS1343" s="69"/>
      <c r="CT1343" s="81"/>
      <c r="CU1343" s="69"/>
      <c r="CV1343" s="69"/>
      <c r="CW1343" s="69"/>
      <c r="CX1343" s="69"/>
      <c r="CY1343" s="69"/>
      <c r="CZ1343" s="69"/>
      <c r="DA1343" s="69"/>
    </row>
    <row r="1344" spans="2:105">
      <c r="B1344" s="67"/>
      <c r="C1344" s="67"/>
      <c r="D1344" s="67"/>
      <c r="E1344" s="69"/>
      <c r="F1344" s="68"/>
      <c r="G1344" s="67"/>
      <c r="H1344" s="69"/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80"/>
      <c r="T1344" s="80"/>
      <c r="U1344" s="80"/>
      <c r="V1344" s="80"/>
      <c r="W1344" s="80"/>
      <c r="X1344" s="80"/>
      <c r="Y1344" s="80"/>
      <c r="Z1344" s="80"/>
      <c r="AA1344" s="80"/>
      <c r="AB1344" s="80"/>
      <c r="AC1344" s="80"/>
      <c r="AD1344" s="80"/>
      <c r="AE1344" s="69"/>
      <c r="AF1344" s="69"/>
      <c r="AG1344" s="69"/>
      <c r="AH1344" s="80"/>
      <c r="AI1344" s="80"/>
      <c r="AJ1344" s="69"/>
      <c r="AK1344" s="69"/>
      <c r="AL1344" s="80"/>
      <c r="AM1344" s="80"/>
      <c r="AN1344" s="69"/>
      <c r="AO1344" s="69"/>
      <c r="AP1344" s="80"/>
      <c r="AQ1344" s="80"/>
      <c r="AR1344" s="69"/>
      <c r="AS1344" s="69"/>
      <c r="AT1344" s="80"/>
      <c r="AU1344" s="80"/>
      <c r="AV1344" s="69"/>
      <c r="AW1344" s="69"/>
      <c r="AX1344" s="80"/>
      <c r="AY1344" s="80"/>
      <c r="AZ1344" s="69"/>
      <c r="BA1344" s="69"/>
      <c r="BB1344" s="80"/>
      <c r="BC1344" s="80"/>
      <c r="BD1344" s="69"/>
      <c r="BE1344" s="69"/>
      <c r="BF1344" s="80"/>
      <c r="BG1344" s="80"/>
      <c r="BH1344" s="69"/>
      <c r="BI1344" s="69"/>
      <c r="BJ1344" s="80"/>
      <c r="BK1344" s="80"/>
      <c r="BL1344" s="69"/>
      <c r="BM1344" s="69"/>
      <c r="BN1344" s="80"/>
      <c r="BO1344" s="80"/>
      <c r="BP1344" s="69"/>
      <c r="BQ1344" s="69"/>
      <c r="BR1344" s="80"/>
      <c r="BS1344" s="80"/>
      <c r="BT1344" s="69"/>
      <c r="BU1344" s="69"/>
      <c r="BV1344" s="80"/>
      <c r="BW1344" s="80"/>
      <c r="BX1344" s="69"/>
      <c r="BY1344" s="69"/>
      <c r="BZ1344" s="80"/>
      <c r="CA1344" s="80"/>
      <c r="CB1344" s="69"/>
      <c r="CC1344" s="69"/>
      <c r="CD1344" s="80"/>
      <c r="CE1344" s="80"/>
      <c r="CF1344" s="69"/>
      <c r="CG1344" s="69"/>
      <c r="CH1344" s="69"/>
      <c r="CI1344" s="69"/>
      <c r="CJ1344" s="69"/>
      <c r="CK1344" s="69"/>
      <c r="CL1344" s="68"/>
      <c r="CM1344" s="67"/>
      <c r="CN1344" s="67"/>
      <c r="CO1344" s="69"/>
      <c r="CP1344" s="68"/>
      <c r="CQ1344" s="67"/>
      <c r="CR1344" s="67"/>
      <c r="CS1344" s="69"/>
      <c r="CT1344" s="81"/>
      <c r="CU1344" s="69"/>
      <c r="CV1344" s="69"/>
      <c r="CW1344" s="69"/>
      <c r="CX1344" s="69"/>
      <c r="CY1344" s="69"/>
      <c r="CZ1344" s="69"/>
      <c r="DA1344" s="69"/>
    </row>
    <row r="1345" spans="2:105">
      <c r="B1345" s="67"/>
      <c r="C1345" s="67"/>
      <c r="D1345" s="67"/>
      <c r="E1345" s="69"/>
      <c r="F1345" s="68"/>
      <c r="G1345" s="67"/>
      <c r="H1345" s="69"/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80"/>
      <c r="T1345" s="80"/>
      <c r="U1345" s="80"/>
      <c r="V1345" s="80"/>
      <c r="W1345" s="80"/>
      <c r="X1345" s="80"/>
      <c r="Y1345" s="80"/>
      <c r="Z1345" s="80"/>
      <c r="AA1345" s="80"/>
      <c r="AB1345" s="80"/>
      <c r="AC1345" s="80"/>
      <c r="AD1345" s="80"/>
      <c r="AE1345" s="69"/>
      <c r="AF1345" s="69"/>
      <c r="AG1345" s="69"/>
      <c r="AH1345" s="80"/>
      <c r="AI1345" s="80"/>
      <c r="AJ1345" s="69"/>
      <c r="AK1345" s="69"/>
      <c r="AL1345" s="80"/>
      <c r="AM1345" s="80"/>
      <c r="AN1345" s="69"/>
      <c r="AO1345" s="69"/>
      <c r="AP1345" s="80"/>
      <c r="AQ1345" s="80"/>
      <c r="AR1345" s="69"/>
      <c r="AS1345" s="69"/>
      <c r="AT1345" s="80"/>
      <c r="AU1345" s="80"/>
      <c r="AV1345" s="69"/>
      <c r="AW1345" s="69"/>
      <c r="AX1345" s="80"/>
      <c r="AY1345" s="80"/>
      <c r="AZ1345" s="69"/>
      <c r="BA1345" s="69"/>
      <c r="BB1345" s="80"/>
      <c r="BC1345" s="80"/>
      <c r="BD1345" s="69"/>
      <c r="BE1345" s="69"/>
      <c r="BF1345" s="80"/>
      <c r="BG1345" s="80"/>
      <c r="BH1345" s="69"/>
      <c r="BI1345" s="69"/>
      <c r="BJ1345" s="80"/>
      <c r="BK1345" s="80"/>
      <c r="BL1345" s="69"/>
      <c r="BM1345" s="69"/>
      <c r="BN1345" s="80"/>
      <c r="BO1345" s="80"/>
      <c r="BP1345" s="69"/>
      <c r="BQ1345" s="69"/>
      <c r="BR1345" s="80"/>
      <c r="BS1345" s="80"/>
      <c r="BT1345" s="69"/>
      <c r="BU1345" s="69"/>
      <c r="BV1345" s="80"/>
      <c r="BW1345" s="80"/>
      <c r="BX1345" s="69"/>
      <c r="BY1345" s="69"/>
      <c r="BZ1345" s="80"/>
      <c r="CA1345" s="80"/>
      <c r="CB1345" s="69"/>
      <c r="CC1345" s="69"/>
      <c r="CD1345" s="80"/>
      <c r="CE1345" s="80"/>
      <c r="CF1345" s="69"/>
      <c r="CG1345" s="69"/>
      <c r="CH1345" s="69"/>
      <c r="CI1345" s="69"/>
      <c r="CJ1345" s="69"/>
      <c r="CK1345" s="69"/>
      <c r="CL1345" s="68"/>
      <c r="CM1345" s="67"/>
      <c r="CN1345" s="67"/>
      <c r="CO1345" s="69"/>
      <c r="CP1345" s="68"/>
      <c r="CQ1345" s="67"/>
      <c r="CR1345" s="67"/>
      <c r="CS1345" s="69"/>
      <c r="CT1345" s="81"/>
      <c r="CU1345" s="69"/>
      <c r="CV1345" s="69"/>
      <c r="CW1345" s="69"/>
      <c r="CX1345" s="69"/>
      <c r="CY1345" s="69"/>
      <c r="CZ1345" s="69"/>
      <c r="DA1345" s="69"/>
    </row>
    <row r="1346" spans="2:105">
      <c r="B1346" s="67"/>
      <c r="C1346" s="67"/>
      <c r="D1346" s="67"/>
      <c r="E1346" s="69"/>
      <c r="F1346" s="68"/>
      <c r="G1346" s="67"/>
      <c r="H1346" s="69"/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80"/>
      <c r="T1346" s="80"/>
      <c r="U1346" s="80"/>
      <c r="V1346" s="80"/>
      <c r="W1346" s="80"/>
      <c r="X1346" s="80"/>
      <c r="Y1346" s="80"/>
      <c r="Z1346" s="80"/>
      <c r="AA1346" s="80"/>
      <c r="AB1346" s="80"/>
      <c r="AC1346" s="80"/>
      <c r="AD1346" s="80"/>
      <c r="AE1346" s="69"/>
      <c r="AF1346" s="69"/>
      <c r="AG1346" s="69"/>
      <c r="AH1346" s="80"/>
      <c r="AI1346" s="80"/>
      <c r="AJ1346" s="69"/>
      <c r="AK1346" s="69"/>
      <c r="AL1346" s="80"/>
      <c r="AM1346" s="80"/>
      <c r="AN1346" s="69"/>
      <c r="AO1346" s="69"/>
      <c r="AP1346" s="80"/>
      <c r="AQ1346" s="80"/>
      <c r="AR1346" s="69"/>
      <c r="AS1346" s="69"/>
      <c r="AT1346" s="80"/>
      <c r="AU1346" s="80"/>
      <c r="AV1346" s="69"/>
      <c r="AW1346" s="69"/>
      <c r="AX1346" s="80"/>
      <c r="AY1346" s="80"/>
      <c r="AZ1346" s="69"/>
      <c r="BA1346" s="69"/>
      <c r="BB1346" s="80"/>
      <c r="BC1346" s="80"/>
      <c r="BD1346" s="69"/>
      <c r="BE1346" s="69"/>
      <c r="BF1346" s="80"/>
      <c r="BG1346" s="80"/>
      <c r="BH1346" s="69"/>
      <c r="BI1346" s="69"/>
      <c r="BJ1346" s="80"/>
      <c r="BK1346" s="80"/>
      <c r="BL1346" s="69"/>
      <c r="BM1346" s="69"/>
      <c r="BN1346" s="80"/>
      <c r="BO1346" s="80"/>
      <c r="BP1346" s="69"/>
      <c r="BQ1346" s="69"/>
      <c r="BR1346" s="80"/>
      <c r="BS1346" s="80"/>
      <c r="BT1346" s="69"/>
      <c r="BU1346" s="69"/>
      <c r="BV1346" s="80"/>
      <c r="BW1346" s="80"/>
      <c r="BX1346" s="69"/>
      <c r="BY1346" s="69"/>
      <c r="BZ1346" s="80"/>
      <c r="CA1346" s="80"/>
      <c r="CB1346" s="69"/>
      <c r="CC1346" s="69"/>
      <c r="CD1346" s="80"/>
      <c r="CE1346" s="80"/>
      <c r="CF1346" s="69"/>
      <c r="CG1346" s="69"/>
      <c r="CH1346" s="69"/>
      <c r="CI1346" s="69"/>
      <c r="CJ1346" s="69"/>
      <c r="CK1346" s="69"/>
      <c r="CL1346" s="68"/>
      <c r="CM1346" s="67"/>
      <c r="CN1346" s="67"/>
      <c r="CO1346" s="69"/>
      <c r="CP1346" s="68"/>
      <c r="CQ1346" s="67"/>
      <c r="CR1346" s="67"/>
      <c r="CS1346" s="69"/>
      <c r="CT1346" s="81"/>
      <c r="CU1346" s="69"/>
      <c r="CV1346" s="69"/>
      <c r="CW1346" s="69"/>
      <c r="CX1346" s="69"/>
      <c r="CY1346" s="69"/>
      <c r="CZ1346" s="69"/>
      <c r="DA1346" s="69"/>
    </row>
    <row r="1347" spans="2:105">
      <c r="B1347" s="67"/>
      <c r="C1347" s="67"/>
      <c r="D1347" s="67"/>
      <c r="E1347" s="69"/>
      <c r="F1347" s="68"/>
      <c r="G1347" s="67"/>
      <c r="H1347" s="69"/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80"/>
      <c r="T1347" s="80"/>
      <c r="U1347" s="80"/>
      <c r="V1347" s="80"/>
      <c r="W1347" s="80"/>
      <c r="X1347" s="80"/>
      <c r="Y1347" s="80"/>
      <c r="Z1347" s="80"/>
      <c r="AA1347" s="80"/>
      <c r="AB1347" s="80"/>
      <c r="AC1347" s="80"/>
      <c r="AD1347" s="80"/>
      <c r="AE1347" s="69"/>
      <c r="AF1347" s="69"/>
      <c r="AG1347" s="69"/>
      <c r="AH1347" s="80"/>
      <c r="AI1347" s="80"/>
      <c r="AJ1347" s="69"/>
      <c r="AK1347" s="69"/>
      <c r="AL1347" s="80"/>
      <c r="AM1347" s="80"/>
      <c r="AN1347" s="69"/>
      <c r="AO1347" s="69"/>
      <c r="AP1347" s="80"/>
      <c r="AQ1347" s="80"/>
      <c r="AR1347" s="69"/>
      <c r="AS1347" s="69"/>
      <c r="AT1347" s="80"/>
      <c r="AU1347" s="80"/>
      <c r="AV1347" s="69"/>
      <c r="AW1347" s="69"/>
      <c r="AX1347" s="80"/>
      <c r="AY1347" s="80"/>
      <c r="AZ1347" s="69"/>
      <c r="BA1347" s="69"/>
      <c r="BB1347" s="80"/>
      <c r="BC1347" s="80"/>
      <c r="BD1347" s="69"/>
      <c r="BE1347" s="69"/>
      <c r="BF1347" s="80"/>
      <c r="BG1347" s="80"/>
      <c r="BH1347" s="69"/>
      <c r="BI1347" s="69"/>
      <c r="BJ1347" s="80"/>
      <c r="BK1347" s="80"/>
      <c r="BL1347" s="69"/>
      <c r="BM1347" s="69"/>
      <c r="BN1347" s="80"/>
      <c r="BO1347" s="80"/>
      <c r="BP1347" s="69"/>
      <c r="BQ1347" s="69"/>
      <c r="BR1347" s="80"/>
      <c r="BS1347" s="80"/>
      <c r="BT1347" s="69"/>
      <c r="BU1347" s="69"/>
      <c r="BV1347" s="80"/>
      <c r="BW1347" s="80"/>
      <c r="BX1347" s="69"/>
      <c r="BY1347" s="69"/>
      <c r="BZ1347" s="80"/>
      <c r="CA1347" s="80"/>
      <c r="CB1347" s="69"/>
      <c r="CC1347" s="69"/>
      <c r="CD1347" s="80"/>
      <c r="CE1347" s="80"/>
      <c r="CF1347" s="69"/>
      <c r="CG1347" s="69"/>
      <c r="CH1347" s="69"/>
      <c r="CI1347" s="69"/>
      <c r="CJ1347" s="69"/>
      <c r="CK1347" s="69"/>
      <c r="CL1347" s="68"/>
      <c r="CM1347" s="67"/>
      <c r="CN1347" s="67"/>
      <c r="CO1347" s="69"/>
      <c r="CP1347" s="68"/>
      <c r="CQ1347" s="67"/>
      <c r="CR1347" s="67"/>
      <c r="CS1347" s="69"/>
      <c r="CT1347" s="81"/>
      <c r="CU1347" s="69"/>
      <c r="CV1347" s="69"/>
      <c r="CW1347" s="69"/>
      <c r="CX1347" s="69"/>
      <c r="CY1347" s="69"/>
      <c r="CZ1347" s="69"/>
      <c r="DA1347" s="69"/>
    </row>
    <row r="1348" spans="2:105">
      <c r="B1348" s="67"/>
      <c r="C1348" s="67"/>
      <c r="D1348" s="67"/>
      <c r="E1348" s="69"/>
      <c r="F1348" s="68"/>
      <c r="G1348" s="67"/>
      <c r="H1348" s="69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80"/>
      <c r="T1348" s="80"/>
      <c r="U1348" s="80"/>
      <c r="V1348" s="80"/>
      <c r="W1348" s="80"/>
      <c r="X1348" s="80"/>
      <c r="Y1348" s="80"/>
      <c r="Z1348" s="80"/>
      <c r="AA1348" s="80"/>
      <c r="AB1348" s="80"/>
      <c r="AC1348" s="80"/>
      <c r="AD1348" s="80"/>
      <c r="AE1348" s="69"/>
      <c r="AF1348" s="69"/>
      <c r="AG1348" s="69"/>
      <c r="AH1348" s="80"/>
      <c r="AI1348" s="80"/>
      <c r="AJ1348" s="69"/>
      <c r="AK1348" s="69"/>
      <c r="AL1348" s="80"/>
      <c r="AM1348" s="80"/>
      <c r="AN1348" s="69"/>
      <c r="AO1348" s="69"/>
      <c r="AP1348" s="80"/>
      <c r="AQ1348" s="80"/>
      <c r="AR1348" s="69"/>
      <c r="AS1348" s="69"/>
      <c r="AT1348" s="80"/>
      <c r="AU1348" s="80"/>
      <c r="AV1348" s="69"/>
      <c r="AW1348" s="69"/>
      <c r="AX1348" s="80"/>
      <c r="AY1348" s="80"/>
      <c r="AZ1348" s="69"/>
      <c r="BA1348" s="69"/>
      <c r="BB1348" s="80"/>
      <c r="BC1348" s="80"/>
      <c r="BD1348" s="69"/>
      <c r="BE1348" s="69"/>
      <c r="BF1348" s="80"/>
      <c r="BG1348" s="80"/>
      <c r="BH1348" s="69"/>
      <c r="BI1348" s="69"/>
      <c r="BJ1348" s="80"/>
      <c r="BK1348" s="80"/>
      <c r="BL1348" s="69"/>
      <c r="BM1348" s="69"/>
      <c r="BN1348" s="80"/>
      <c r="BO1348" s="80"/>
      <c r="BP1348" s="69"/>
      <c r="BQ1348" s="69"/>
      <c r="BR1348" s="80"/>
      <c r="BS1348" s="80"/>
      <c r="BT1348" s="69"/>
      <c r="BU1348" s="69"/>
      <c r="BV1348" s="80"/>
      <c r="BW1348" s="80"/>
      <c r="BX1348" s="69"/>
      <c r="BY1348" s="69"/>
      <c r="BZ1348" s="80"/>
      <c r="CA1348" s="80"/>
      <c r="CB1348" s="69"/>
      <c r="CC1348" s="69"/>
      <c r="CD1348" s="80"/>
      <c r="CE1348" s="80"/>
      <c r="CF1348" s="69"/>
      <c r="CG1348" s="69"/>
      <c r="CH1348" s="69"/>
      <c r="CI1348" s="69"/>
      <c r="CJ1348" s="69"/>
      <c r="CK1348" s="69"/>
      <c r="CL1348" s="68"/>
      <c r="CM1348" s="67"/>
      <c r="CN1348" s="67"/>
      <c r="CO1348" s="69"/>
      <c r="CP1348" s="68"/>
      <c r="CQ1348" s="67"/>
      <c r="CR1348" s="67"/>
      <c r="CS1348" s="69"/>
      <c r="CT1348" s="81"/>
      <c r="CU1348" s="69"/>
      <c r="CV1348" s="69"/>
      <c r="CW1348" s="69"/>
      <c r="CX1348" s="69"/>
      <c r="CY1348" s="69"/>
      <c r="CZ1348" s="69"/>
      <c r="DA1348" s="69"/>
    </row>
    <row r="1349" spans="2:105">
      <c r="B1349" s="67"/>
      <c r="C1349" s="67"/>
      <c r="D1349" s="67"/>
      <c r="E1349" s="69"/>
      <c r="F1349" s="68"/>
      <c r="G1349" s="67"/>
      <c r="H1349" s="69"/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80"/>
      <c r="T1349" s="80"/>
      <c r="U1349" s="80"/>
      <c r="V1349" s="80"/>
      <c r="W1349" s="80"/>
      <c r="X1349" s="80"/>
      <c r="Y1349" s="80"/>
      <c r="Z1349" s="80"/>
      <c r="AA1349" s="80"/>
      <c r="AB1349" s="80"/>
      <c r="AC1349" s="80"/>
      <c r="AD1349" s="80"/>
      <c r="AE1349" s="69"/>
      <c r="AF1349" s="69"/>
      <c r="AG1349" s="69"/>
      <c r="AH1349" s="80"/>
      <c r="AI1349" s="80"/>
      <c r="AJ1349" s="69"/>
      <c r="AK1349" s="69"/>
      <c r="AL1349" s="80"/>
      <c r="AM1349" s="80"/>
      <c r="AN1349" s="69"/>
      <c r="AO1349" s="69"/>
      <c r="AP1349" s="80"/>
      <c r="AQ1349" s="80"/>
      <c r="AR1349" s="69"/>
      <c r="AS1349" s="69"/>
      <c r="AT1349" s="80"/>
      <c r="AU1349" s="80"/>
      <c r="AV1349" s="69"/>
      <c r="AW1349" s="69"/>
      <c r="AX1349" s="80"/>
      <c r="AY1349" s="80"/>
      <c r="AZ1349" s="69"/>
      <c r="BA1349" s="69"/>
      <c r="BB1349" s="80"/>
      <c r="BC1349" s="80"/>
      <c r="BD1349" s="69"/>
      <c r="BE1349" s="69"/>
      <c r="BF1349" s="80"/>
      <c r="BG1349" s="80"/>
      <c r="BH1349" s="69"/>
      <c r="BI1349" s="69"/>
      <c r="BJ1349" s="80"/>
      <c r="BK1349" s="80"/>
      <c r="BL1349" s="69"/>
      <c r="BM1349" s="69"/>
      <c r="BN1349" s="80"/>
      <c r="BO1349" s="80"/>
      <c r="BP1349" s="69"/>
      <c r="BQ1349" s="69"/>
      <c r="BR1349" s="80"/>
      <c r="BS1349" s="80"/>
      <c r="BT1349" s="69"/>
      <c r="BU1349" s="69"/>
      <c r="BV1349" s="80"/>
      <c r="BW1349" s="80"/>
      <c r="BX1349" s="69"/>
      <c r="BY1349" s="69"/>
      <c r="BZ1349" s="80"/>
      <c r="CA1349" s="80"/>
      <c r="CB1349" s="69"/>
      <c r="CC1349" s="69"/>
      <c r="CD1349" s="80"/>
      <c r="CE1349" s="80"/>
      <c r="CF1349" s="69"/>
      <c r="CG1349" s="69"/>
      <c r="CH1349" s="69"/>
      <c r="CI1349" s="69"/>
      <c r="CJ1349" s="69"/>
      <c r="CK1349" s="69"/>
      <c r="CL1349" s="68"/>
      <c r="CM1349" s="67"/>
      <c r="CN1349" s="67"/>
      <c r="CO1349" s="69"/>
      <c r="CP1349" s="68"/>
      <c r="CQ1349" s="67"/>
      <c r="CR1349" s="67"/>
      <c r="CS1349" s="69"/>
      <c r="CT1349" s="81"/>
      <c r="CU1349" s="69"/>
      <c r="CV1349" s="69"/>
      <c r="CW1349" s="69"/>
      <c r="CX1349" s="69"/>
      <c r="CY1349" s="69"/>
      <c r="CZ1349" s="69"/>
      <c r="DA1349" s="69"/>
    </row>
    <row r="1350" spans="2:105">
      <c r="B1350" s="67"/>
      <c r="C1350" s="67"/>
      <c r="D1350" s="67"/>
      <c r="E1350" s="69"/>
      <c r="F1350" s="68"/>
      <c r="G1350" s="67"/>
      <c r="H1350" s="69"/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80"/>
      <c r="T1350" s="80"/>
      <c r="U1350" s="80"/>
      <c r="V1350" s="80"/>
      <c r="W1350" s="80"/>
      <c r="X1350" s="80"/>
      <c r="Y1350" s="80"/>
      <c r="Z1350" s="80"/>
      <c r="AA1350" s="80"/>
      <c r="AB1350" s="80"/>
      <c r="AC1350" s="80"/>
      <c r="AD1350" s="80"/>
      <c r="AE1350" s="69"/>
      <c r="AF1350" s="69"/>
      <c r="AG1350" s="69"/>
      <c r="AH1350" s="80"/>
      <c r="AI1350" s="80"/>
      <c r="AJ1350" s="69"/>
      <c r="AK1350" s="69"/>
      <c r="AL1350" s="80"/>
      <c r="AM1350" s="80"/>
      <c r="AN1350" s="69"/>
      <c r="AO1350" s="69"/>
      <c r="AP1350" s="80"/>
      <c r="AQ1350" s="80"/>
      <c r="AR1350" s="69"/>
      <c r="AS1350" s="69"/>
      <c r="AT1350" s="80"/>
      <c r="AU1350" s="80"/>
      <c r="AV1350" s="69"/>
      <c r="AW1350" s="69"/>
      <c r="AX1350" s="80"/>
      <c r="AY1350" s="80"/>
      <c r="AZ1350" s="69"/>
      <c r="BA1350" s="69"/>
      <c r="BB1350" s="80"/>
      <c r="BC1350" s="80"/>
      <c r="BD1350" s="69"/>
      <c r="BE1350" s="69"/>
      <c r="BF1350" s="80"/>
      <c r="BG1350" s="80"/>
      <c r="BH1350" s="69"/>
      <c r="BI1350" s="69"/>
      <c r="BJ1350" s="80"/>
      <c r="BK1350" s="80"/>
      <c r="BL1350" s="69"/>
      <c r="BM1350" s="69"/>
      <c r="BN1350" s="80"/>
      <c r="BO1350" s="80"/>
      <c r="BP1350" s="69"/>
      <c r="BQ1350" s="69"/>
      <c r="BR1350" s="80"/>
      <c r="BS1350" s="80"/>
      <c r="BT1350" s="69"/>
      <c r="BU1350" s="69"/>
      <c r="BV1350" s="80"/>
      <c r="BW1350" s="80"/>
      <c r="BX1350" s="69"/>
      <c r="BY1350" s="69"/>
      <c r="BZ1350" s="80"/>
      <c r="CA1350" s="80"/>
      <c r="CB1350" s="69"/>
      <c r="CC1350" s="69"/>
      <c r="CD1350" s="80"/>
      <c r="CE1350" s="80"/>
      <c r="CF1350" s="69"/>
      <c r="CG1350" s="69"/>
      <c r="CH1350" s="69"/>
      <c r="CI1350" s="69"/>
      <c r="CJ1350" s="69"/>
      <c r="CK1350" s="69"/>
      <c r="CL1350" s="68"/>
      <c r="CM1350" s="67"/>
      <c r="CN1350" s="67"/>
      <c r="CO1350" s="69"/>
      <c r="CP1350" s="68"/>
      <c r="CQ1350" s="67"/>
      <c r="CR1350" s="67"/>
      <c r="CS1350" s="69"/>
      <c r="CT1350" s="81"/>
      <c r="CU1350" s="69"/>
      <c r="CV1350" s="69"/>
      <c r="CW1350" s="69"/>
      <c r="CX1350" s="69"/>
      <c r="CY1350" s="69"/>
      <c r="CZ1350" s="69"/>
      <c r="DA1350" s="69"/>
    </row>
    <row r="1351" spans="2:105">
      <c r="B1351" s="67"/>
      <c r="C1351" s="67"/>
      <c r="D1351" s="67"/>
      <c r="E1351" s="69"/>
      <c r="F1351" s="68"/>
      <c r="G1351" s="67"/>
      <c r="H1351" s="69"/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80"/>
      <c r="T1351" s="80"/>
      <c r="U1351" s="80"/>
      <c r="V1351" s="80"/>
      <c r="W1351" s="80"/>
      <c r="X1351" s="80"/>
      <c r="Y1351" s="80"/>
      <c r="Z1351" s="80"/>
      <c r="AA1351" s="80"/>
      <c r="AB1351" s="80"/>
      <c r="AC1351" s="80"/>
      <c r="AD1351" s="80"/>
      <c r="AE1351" s="69"/>
      <c r="AF1351" s="69"/>
      <c r="AG1351" s="69"/>
      <c r="AH1351" s="80"/>
      <c r="AI1351" s="80"/>
      <c r="AJ1351" s="69"/>
      <c r="AK1351" s="69"/>
      <c r="AL1351" s="80"/>
      <c r="AM1351" s="80"/>
      <c r="AN1351" s="69"/>
      <c r="AO1351" s="69"/>
      <c r="AP1351" s="80"/>
      <c r="AQ1351" s="80"/>
      <c r="AR1351" s="69"/>
      <c r="AS1351" s="69"/>
      <c r="AT1351" s="80"/>
      <c r="AU1351" s="80"/>
      <c r="AV1351" s="69"/>
      <c r="AW1351" s="69"/>
      <c r="AX1351" s="80"/>
      <c r="AY1351" s="80"/>
      <c r="AZ1351" s="69"/>
      <c r="BA1351" s="69"/>
      <c r="BB1351" s="80"/>
      <c r="BC1351" s="80"/>
      <c r="BD1351" s="69"/>
      <c r="BE1351" s="69"/>
      <c r="BF1351" s="80"/>
      <c r="BG1351" s="80"/>
      <c r="BH1351" s="69"/>
      <c r="BI1351" s="69"/>
      <c r="BJ1351" s="80"/>
      <c r="BK1351" s="80"/>
      <c r="BL1351" s="69"/>
      <c r="BM1351" s="69"/>
      <c r="BN1351" s="80"/>
      <c r="BO1351" s="80"/>
      <c r="BP1351" s="69"/>
      <c r="BQ1351" s="69"/>
      <c r="BR1351" s="80"/>
      <c r="BS1351" s="80"/>
      <c r="BT1351" s="69"/>
      <c r="BU1351" s="69"/>
      <c r="BV1351" s="80"/>
      <c r="BW1351" s="80"/>
      <c r="BX1351" s="69"/>
      <c r="BY1351" s="69"/>
      <c r="BZ1351" s="80"/>
      <c r="CA1351" s="80"/>
      <c r="CB1351" s="69"/>
      <c r="CC1351" s="69"/>
      <c r="CD1351" s="80"/>
      <c r="CE1351" s="80"/>
      <c r="CF1351" s="69"/>
      <c r="CG1351" s="69"/>
      <c r="CH1351" s="69"/>
      <c r="CI1351" s="69"/>
      <c r="CJ1351" s="69"/>
      <c r="CK1351" s="69"/>
      <c r="CL1351" s="68"/>
      <c r="CM1351" s="67"/>
      <c r="CN1351" s="67"/>
      <c r="CO1351" s="69"/>
      <c r="CP1351" s="68"/>
      <c r="CQ1351" s="67"/>
      <c r="CR1351" s="67"/>
      <c r="CS1351" s="69"/>
      <c r="CT1351" s="81"/>
      <c r="CU1351" s="69"/>
      <c r="CV1351" s="69"/>
      <c r="CW1351" s="69"/>
      <c r="CX1351" s="69"/>
      <c r="CY1351" s="69"/>
      <c r="CZ1351" s="69"/>
      <c r="DA1351" s="69"/>
    </row>
    <row r="1352" spans="2:105">
      <c r="B1352" s="67"/>
      <c r="C1352" s="67"/>
      <c r="D1352" s="67"/>
      <c r="E1352" s="69"/>
      <c r="F1352" s="68"/>
      <c r="G1352" s="67"/>
      <c r="H1352" s="69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80"/>
      <c r="T1352" s="80"/>
      <c r="U1352" s="80"/>
      <c r="V1352" s="80"/>
      <c r="W1352" s="80"/>
      <c r="X1352" s="80"/>
      <c r="Y1352" s="80"/>
      <c r="Z1352" s="80"/>
      <c r="AA1352" s="80"/>
      <c r="AB1352" s="80"/>
      <c r="AC1352" s="80"/>
      <c r="AD1352" s="80"/>
      <c r="AE1352" s="69"/>
      <c r="AF1352" s="69"/>
      <c r="AG1352" s="69"/>
      <c r="AH1352" s="80"/>
      <c r="AI1352" s="80"/>
      <c r="AJ1352" s="69"/>
      <c r="AK1352" s="69"/>
      <c r="AL1352" s="80"/>
      <c r="AM1352" s="80"/>
      <c r="AN1352" s="69"/>
      <c r="AO1352" s="69"/>
      <c r="AP1352" s="80"/>
      <c r="AQ1352" s="80"/>
      <c r="AR1352" s="69"/>
      <c r="AS1352" s="69"/>
      <c r="AT1352" s="80"/>
      <c r="AU1352" s="80"/>
      <c r="AV1352" s="69"/>
      <c r="AW1352" s="69"/>
      <c r="AX1352" s="80"/>
      <c r="AY1352" s="80"/>
      <c r="AZ1352" s="69"/>
      <c r="BA1352" s="69"/>
      <c r="BB1352" s="80"/>
      <c r="BC1352" s="80"/>
      <c r="BD1352" s="69"/>
      <c r="BE1352" s="69"/>
      <c r="BF1352" s="80"/>
      <c r="BG1352" s="80"/>
      <c r="BH1352" s="69"/>
      <c r="BI1352" s="69"/>
      <c r="BJ1352" s="80"/>
      <c r="BK1352" s="80"/>
      <c r="BL1352" s="69"/>
      <c r="BM1352" s="69"/>
      <c r="BN1352" s="80"/>
      <c r="BO1352" s="80"/>
      <c r="BP1352" s="69"/>
      <c r="BQ1352" s="69"/>
      <c r="BR1352" s="80"/>
      <c r="BS1352" s="80"/>
      <c r="BT1352" s="69"/>
      <c r="BU1352" s="69"/>
      <c r="BV1352" s="80"/>
      <c r="BW1352" s="80"/>
      <c r="BX1352" s="69"/>
      <c r="BY1352" s="69"/>
      <c r="BZ1352" s="80"/>
      <c r="CA1352" s="80"/>
      <c r="CB1352" s="69"/>
      <c r="CC1352" s="69"/>
      <c r="CD1352" s="80"/>
      <c r="CE1352" s="80"/>
      <c r="CF1352" s="69"/>
      <c r="CG1352" s="69"/>
      <c r="CH1352" s="69"/>
      <c r="CI1352" s="69"/>
      <c r="CJ1352" s="69"/>
      <c r="CK1352" s="69"/>
      <c r="CL1352" s="68"/>
      <c r="CM1352" s="67"/>
      <c r="CN1352" s="67"/>
      <c r="CO1352" s="69"/>
      <c r="CP1352" s="68"/>
      <c r="CQ1352" s="67"/>
      <c r="CR1352" s="67"/>
      <c r="CS1352" s="69"/>
      <c r="CT1352" s="81"/>
      <c r="CU1352" s="69"/>
      <c r="CV1352" s="69"/>
      <c r="CW1352" s="69"/>
      <c r="CX1352" s="69"/>
      <c r="CY1352" s="69"/>
      <c r="CZ1352" s="69"/>
      <c r="DA1352" s="69"/>
    </row>
    <row r="1353" spans="2:105">
      <c r="B1353" s="67"/>
      <c r="C1353" s="67"/>
      <c r="D1353" s="67"/>
      <c r="E1353" s="69"/>
      <c r="F1353" s="68"/>
      <c r="G1353" s="67"/>
      <c r="H1353" s="69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80"/>
      <c r="T1353" s="80"/>
      <c r="U1353" s="80"/>
      <c r="V1353" s="80"/>
      <c r="W1353" s="80"/>
      <c r="X1353" s="80"/>
      <c r="Y1353" s="80"/>
      <c r="Z1353" s="80"/>
      <c r="AA1353" s="80"/>
      <c r="AB1353" s="80"/>
      <c r="AC1353" s="80"/>
      <c r="AD1353" s="80"/>
      <c r="AE1353" s="69"/>
      <c r="AF1353" s="69"/>
      <c r="AG1353" s="69"/>
      <c r="AH1353" s="80"/>
      <c r="AI1353" s="80"/>
      <c r="AJ1353" s="69"/>
      <c r="AK1353" s="69"/>
      <c r="AL1353" s="80"/>
      <c r="AM1353" s="80"/>
      <c r="AN1353" s="69"/>
      <c r="AO1353" s="69"/>
      <c r="AP1353" s="80"/>
      <c r="AQ1353" s="80"/>
      <c r="AR1353" s="69"/>
      <c r="AS1353" s="69"/>
      <c r="AT1353" s="80"/>
      <c r="AU1353" s="80"/>
      <c r="AV1353" s="69"/>
      <c r="AW1353" s="69"/>
      <c r="AX1353" s="80"/>
      <c r="AY1353" s="80"/>
      <c r="AZ1353" s="69"/>
      <c r="BA1353" s="69"/>
      <c r="BB1353" s="80"/>
      <c r="BC1353" s="80"/>
      <c r="BD1353" s="69"/>
      <c r="BE1353" s="69"/>
      <c r="BF1353" s="80"/>
      <c r="BG1353" s="80"/>
      <c r="BH1353" s="69"/>
      <c r="BI1353" s="69"/>
      <c r="BJ1353" s="80"/>
      <c r="BK1353" s="80"/>
      <c r="BL1353" s="69"/>
      <c r="BM1353" s="69"/>
      <c r="BN1353" s="80"/>
      <c r="BO1353" s="80"/>
      <c r="BP1353" s="69"/>
      <c r="BQ1353" s="69"/>
      <c r="BR1353" s="80"/>
      <c r="BS1353" s="80"/>
      <c r="BT1353" s="69"/>
      <c r="BU1353" s="69"/>
      <c r="BV1353" s="80"/>
      <c r="BW1353" s="80"/>
      <c r="BX1353" s="69"/>
      <c r="BY1353" s="69"/>
      <c r="BZ1353" s="80"/>
      <c r="CA1353" s="80"/>
      <c r="CB1353" s="69"/>
      <c r="CC1353" s="69"/>
      <c r="CD1353" s="80"/>
      <c r="CE1353" s="80"/>
      <c r="CF1353" s="69"/>
      <c r="CG1353" s="69"/>
      <c r="CH1353" s="69"/>
      <c r="CI1353" s="69"/>
      <c r="CJ1353" s="69"/>
      <c r="CK1353" s="69"/>
      <c r="CL1353" s="68"/>
      <c r="CM1353" s="67"/>
      <c r="CN1353" s="67"/>
      <c r="CO1353" s="69"/>
      <c r="CP1353" s="68"/>
      <c r="CQ1353" s="67"/>
      <c r="CR1353" s="67"/>
      <c r="CS1353" s="69"/>
      <c r="CT1353" s="81"/>
      <c r="CU1353" s="69"/>
      <c r="CV1353" s="69"/>
      <c r="CW1353" s="69"/>
      <c r="CX1353" s="69"/>
      <c r="CY1353" s="69"/>
      <c r="CZ1353" s="69"/>
      <c r="DA1353" s="69"/>
    </row>
    <row r="1354" spans="2:105">
      <c r="B1354" s="67"/>
      <c r="C1354" s="67"/>
      <c r="D1354" s="67"/>
      <c r="E1354" s="69"/>
      <c r="F1354" s="68"/>
      <c r="G1354" s="67"/>
      <c r="H1354" s="69"/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80"/>
      <c r="T1354" s="80"/>
      <c r="U1354" s="80"/>
      <c r="V1354" s="80"/>
      <c r="W1354" s="80"/>
      <c r="X1354" s="80"/>
      <c r="Y1354" s="80"/>
      <c r="Z1354" s="80"/>
      <c r="AA1354" s="80"/>
      <c r="AB1354" s="80"/>
      <c r="AC1354" s="80"/>
      <c r="AD1354" s="80"/>
      <c r="AE1354" s="69"/>
      <c r="AF1354" s="69"/>
      <c r="AG1354" s="69"/>
      <c r="AH1354" s="80"/>
      <c r="AI1354" s="80"/>
      <c r="AJ1354" s="69"/>
      <c r="AK1354" s="69"/>
      <c r="AL1354" s="80"/>
      <c r="AM1354" s="80"/>
      <c r="AN1354" s="69"/>
      <c r="AO1354" s="69"/>
      <c r="AP1354" s="80"/>
      <c r="AQ1354" s="80"/>
      <c r="AR1354" s="69"/>
      <c r="AS1354" s="69"/>
      <c r="AT1354" s="80"/>
      <c r="AU1354" s="80"/>
      <c r="AV1354" s="69"/>
      <c r="AW1354" s="69"/>
      <c r="AX1354" s="80"/>
      <c r="AY1354" s="80"/>
      <c r="AZ1354" s="69"/>
      <c r="BA1354" s="69"/>
      <c r="BB1354" s="80"/>
      <c r="BC1354" s="80"/>
      <c r="BD1354" s="69"/>
      <c r="BE1354" s="69"/>
      <c r="BF1354" s="80"/>
      <c r="BG1354" s="80"/>
      <c r="BH1354" s="69"/>
      <c r="BI1354" s="69"/>
      <c r="BJ1354" s="80"/>
      <c r="BK1354" s="80"/>
      <c r="BL1354" s="69"/>
      <c r="BM1354" s="69"/>
      <c r="BN1354" s="80"/>
      <c r="BO1354" s="80"/>
      <c r="BP1354" s="69"/>
      <c r="BQ1354" s="69"/>
      <c r="BR1354" s="80"/>
      <c r="BS1354" s="80"/>
      <c r="BT1354" s="69"/>
      <c r="BU1354" s="69"/>
      <c r="BV1354" s="80"/>
      <c r="BW1354" s="80"/>
      <c r="BX1354" s="69"/>
      <c r="BY1354" s="69"/>
      <c r="BZ1354" s="80"/>
      <c r="CA1354" s="80"/>
      <c r="CB1354" s="69"/>
      <c r="CC1354" s="69"/>
      <c r="CD1354" s="80"/>
      <c r="CE1354" s="80"/>
      <c r="CF1354" s="69"/>
      <c r="CG1354" s="69"/>
      <c r="CH1354" s="69"/>
      <c r="CI1354" s="69"/>
      <c r="CJ1354" s="69"/>
      <c r="CK1354" s="69"/>
      <c r="CL1354" s="68"/>
      <c r="CM1354" s="67"/>
      <c r="CN1354" s="67"/>
      <c r="CO1354" s="69"/>
      <c r="CP1354" s="68"/>
      <c r="CQ1354" s="67"/>
      <c r="CR1354" s="67"/>
      <c r="CS1354" s="69"/>
      <c r="CT1354" s="81"/>
      <c r="CU1354" s="69"/>
      <c r="CV1354" s="69"/>
      <c r="CW1354" s="69"/>
      <c r="CX1354" s="69"/>
      <c r="CY1354" s="69"/>
      <c r="CZ1354" s="69"/>
      <c r="DA1354" s="69"/>
    </row>
    <row r="1355" spans="2:105">
      <c r="B1355" s="67"/>
      <c r="C1355" s="67"/>
      <c r="D1355" s="67"/>
      <c r="E1355" s="69"/>
      <c r="F1355" s="68"/>
      <c r="G1355" s="67"/>
      <c r="H1355" s="69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80"/>
      <c r="T1355" s="80"/>
      <c r="U1355" s="80"/>
      <c r="V1355" s="80"/>
      <c r="W1355" s="80"/>
      <c r="X1355" s="80"/>
      <c r="Y1355" s="80"/>
      <c r="Z1355" s="80"/>
      <c r="AA1355" s="80"/>
      <c r="AB1355" s="80"/>
      <c r="AC1355" s="80"/>
      <c r="AD1355" s="80"/>
      <c r="AE1355" s="69"/>
      <c r="AF1355" s="69"/>
      <c r="AG1355" s="69"/>
      <c r="AH1355" s="80"/>
      <c r="AI1355" s="80"/>
      <c r="AJ1355" s="69"/>
      <c r="AK1355" s="69"/>
      <c r="AL1355" s="80"/>
      <c r="AM1355" s="80"/>
      <c r="AN1355" s="69"/>
      <c r="AO1355" s="69"/>
      <c r="AP1355" s="80"/>
      <c r="AQ1355" s="80"/>
      <c r="AR1355" s="69"/>
      <c r="AS1355" s="69"/>
      <c r="AT1355" s="80"/>
      <c r="AU1355" s="80"/>
      <c r="AV1355" s="69"/>
      <c r="AW1355" s="69"/>
      <c r="AX1355" s="80"/>
      <c r="AY1355" s="80"/>
      <c r="AZ1355" s="69"/>
      <c r="BA1355" s="69"/>
      <c r="BB1355" s="80"/>
      <c r="BC1355" s="80"/>
      <c r="BD1355" s="69"/>
      <c r="BE1355" s="69"/>
      <c r="BF1355" s="80"/>
      <c r="BG1355" s="80"/>
      <c r="BH1355" s="69"/>
      <c r="BI1355" s="69"/>
      <c r="BJ1355" s="80"/>
      <c r="BK1355" s="80"/>
      <c r="BL1355" s="69"/>
      <c r="BM1355" s="69"/>
      <c r="BN1355" s="80"/>
      <c r="BO1355" s="80"/>
      <c r="BP1355" s="69"/>
      <c r="BQ1355" s="69"/>
      <c r="BR1355" s="80"/>
      <c r="BS1355" s="80"/>
      <c r="BT1355" s="69"/>
      <c r="BU1355" s="69"/>
      <c r="BV1355" s="80"/>
      <c r="BW1355" s="80"/>
      <c r="BX1355" s="69"/>
      <c r="BY1355" s="69"/>
      <c r="BZ1355" s="80"/>
      <c r="CA1355" s="80"/>
      <c r="CB1355" s="69"/>
      <c r="CC1355" s="69"/>
      <c r="CD1355" s="80"/>
      <c r="CE1355" s="80"/>
      <c r="CF1355" s="69"/>
      <c r="CG1355" s="69"/>
      <c r="CH1355" s="69"/>
      <c r="CI1355" s="69"/>
      <c r="CJ1355" s="69"/>
      <c r="CK1355" s="69"/>
      <c r="CL1355" s="68"/>
      <c r="CM1355" s="67"/>
      <c r="CN1355" s="67"/>
      <c r="CO1355" s="69"/>
      <c r="CP1355" s="68"/>
      <c r="CQ1355" s="67"/>
      <c r="CR1355" s="67"/>
      <c r="CS1355" s="69"/>
      <c r="CT1355" s="81"/>
      <c r="CU1355" s="69"/>
      <c r="CV1355" s="69"/>
      <c r="CW1355" s="69"/>
      <c r="CX1355" s="69"/>
      <c r="CY1355" s="69"/>
      <c r="CZ1355" s="69"/>
      <c r="DA1355" s="69"/>
    </row>
    <row r="1356" spans="2:105">
      <c r="B1356" s="67"/>
      <c r="C1356" s="67"/>
      <c r="D1356" s="67"/>
      <c r="E1356" s="69"/>
      <c r="F1356" s="68"/>
      <c r="G1356" s="67"/>
      <c r="H1356" s="69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80"/>
      <c r="T1356" s="80"/>
      <c r="U1356" s="80"/>
      <c r="V1356" s="80"/>
      <c r="W1356" s="80"/>
      <c r="X1356" s="80"/>
      <c r="Y1356" s="80"/>
      <c r="Z1356" s="80"/>
      <c r="AA1356" s="80"/>
      <c r="AB1356" s="80"/>
      <c r="AC1356" s="80"/>
      <c r="AD1356" s="80"/>
      <c r="AE1356" s="69"/>
      <c r="AF1356" s="69"/>
      <c r="AG1356" s="69"/>
      <c r="AH1356" s="80"/>
      <c r="AI1356" s="80"/>
      <c r="AJ1356" s="69"/>
      <c r="AK1356" s="69"/>
      <c r="AL1356" s="80"/>
      <c r="AM1356" s="80"/>
      <c r="AN1356" s="69"/>
      <c r="AO1356" s="69"/>
      <c r="AP1356" s="80"/>
      <c r="AQ1356" s="80"/>
      <c r="AR1356" s="69"/>
      <c r="AS1356" s="69"/>
      <c r="AT1356" s="80"/>
      <c r="AU1356" s="80"/>
      <c r="AV1356" s="69"/>
      <c r="AW1356" s="69"/>
      <c r="AX1356" s="80"/>
      <c r="AY1356" s="80"/>
      <c r="AZ1356" s="69"/>
      <c r="BA1356" s="69"/>
      <c r="BB1356" s="80"/>
      <c r="BC1356" s="80"/>
      <c r="BD1356" s="69"/>
      <c r="BE1356" s="69"/>
      <c r="BF1356" s="80"/>
      <c r="BG1356" s="80"/>
      <c r="BH1356" s="69"/>
      <c r="BI1356" s="69"/>
      <c r="BJ1356" s="80"/>
      <c r="BK1356" s="80"/>
      <c r="BL1356" s="69"/>
      <c r="BM1356" s="69"/>
      <c r="BN1356" s="80"/>
      <c r="BO1356" s="80"/>
      <c r="BP1356" s="69"/>
      <c r="BQ1356" s="69"/>
      <c r="BR1356" s="80"/>
      <c r="BS1356" s="80"/>
      <c r="BT1356" s="69"/>
      <c r="BU1356" s="69"/>
      <c r="BV1356" s="80"/>
      <c r="BW1356" s="80"/>
      <c r="BX1356" s="69"/>
      <c r="BY1356" s="69"/>
      <c r="BZ1356" s="80"/>
      <c r="CA1356" s="80"/>
      <c r="CB1356" s="69"/>
      <c r="CC1356" s="69"/>
      <c r="CD1356" s="80"/>
      <c r="CE1356" s="80"/>
      <c r="CF1356" s="69"/>
      <c r="CG1356" s="69"/>
      <c r="CH1356" s="69"/>
      <c r="CI1356" s="69"/>
      <c r="CJ1356" s="69"/>
      <c r="CK1356" s="69"/>
      <c r="CL1356" s="68"/>
      <c r="CM1356" s="67"/>
      <c r="CN1356" s="67"/>
      <c r="CO1356" s="69"/>
      <c r="CP1356" s="68"/>
      <c r="CQ1356" s="67"/>
      <c r="CR1356" s="67"/>
      <c r="CS1356" s="69"/>
      <c r="CT1356" s="81"/>
      <c r="CU1356" s="69"/>
      <c r="CV1356" s="69"/>
      <c r="CW1356" s="69"/>
      <c r="CX1356" s="69"/>
      <c r="CY1356" s="69"/>
      <c r="CZ1356" s="69"/>
      <c r="DA1356" s="69"/>
    </row>
    <row r="1357" spans="2:105">
      <c r="B1357" s="67"/>
      <c r="C1357" s="67"/>
      <c r="D1357" s="67"/>
      <c r="E1357" s="69"/>
      <c r="F1357" s="68"/>
      <c r="G1357" s="67"/>
      <c r="H1357" s="69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80"/>
      <c r="T1357" s="80"/>
      <c r="U1357" s="80"/>
      <c r="V1357" s="80"/>
      <c r="W1357" s="80"/>
      <c r="X1357" s="80"/>
      <c r="Y1357" s="80"/>
      <c r="Z1357" s="80"/>
      <c r="AA1357" s="80"/>
      <c r="AB1357" s="80"/>
      <c r="AC1357" s="80"/>
      <c r="AD1357" s="80"/>
      <c r="AE1357" s="69"/>
      <c r="AF1357" s="69"/>
      <c r="AG1357" s="69"/>
      <c r="AH1357" s="80"/>
      <c r="AI1357" s="80"/>
      <c r="AJ1357" s="69"/>
      <c r="AK1357" s="69"/>
      <c r="AL1357" s="80"/>
      <c r="AM1357" s="80"/>
      <c r="AN1357" s="69"/>
      <c r="AO1357" s="69"/>
      <c r="AP1357" s="80"/>
      <c r="AQ1357" s="80"/>
      <c r="AR1357" s="69"/>
      <c r="AS1357" s="69"/>
      <c r="AT1357" s="80"/>
      <c r="AU1357" s="80"/>
      <c r="AV1357" s="69"/>
      <c r="AW1357" s="69"/>
      <c r="AX1357" s="80"/>
      <c r="AY1357" s="80"/>
      <c r="AZ1357" s="69"/>
      <c r="BA1357" s="69"/>
      <c r="BB1357" s="80"/>
      <c r="BC1357" s="80"/>
      <c r="BD1357" s="69"/>
      <c r="BE1357" s="69"/>
      <c r="BF1357" s="80"/>
      <c r="BG1357" s="80"/>
      <c r="BH1357" s="69"/>
      <c r="BI1357" s="69"/>
      <c r="BJ1357" s="80"/>
      <c r="BK1357" s="80"/>
      <c r="BL1357" s="69"/>
      <c r="BM1357" s="69"/>
      <c r="BN1357" s="80"/>
      <c r="BO1357" s="80"/>
      <c r="BP1357" s="69"/>
      <c r="BQ1357" s="69"/>
      <c r="BR1357" s="80"/>
      <c r="BS1357" s="80"/>
      <c r="BT1357" s="69"/>
      <c r="BU1357" s="69"/>
      <c r="BV1357" s="80"/>
      <c r="BW1357" s="80"/>
      <c r="BX1357" s="69"/>
      <c r="BY1357" s="69"/>
      <c r="BZ1357" s="80"/>
      <c r="CA1357" s="80"/>
      <c r="CB1357" s="69"/>
      <c r="CC1357" s="69"/>
      <c r="CD1357" s="80"/>
      <c r="CE1357" s="80"/>
      <c r="CF1357" s="69"/>
      <c r="CG1357" s="69"/>
      <c r="CH1357" s="69"/>
      <c r="CI1357" s="69"/>
      <c r="CJ1357" s="69"/>
      <c r="CK1357" s="69"/>
      <c r="CL1357" s="68"/>
      <c r="CM1357" s="67"/>
      <c r="CN1357" s="67"/>
      <c r="CO1357" s="69"/>
      <c r="CP1357" s="68"/>
      <c r="CQ1357" s="67"/>
      <c r="CR1357" s="67"/>
      <c r="CS1357" s="69"/>
      <c r="CT1357" s="81"/>
      <c r="CU1357" s="69"/>
      <c r="CV1357" s="69"/>
      <c r="CW1357" s="69"/>
      <c r="CX1357" s="69"/>
      <c r="CY1357" s="69"/>
      <c r="CZ1357" s="69"/>
      <c r="DA1357" s="69"/>
    </row>
    <row r="1358" spans="2:105">
      <c r="B1358" s="67"/>
      <c r="C1358" s="67"/>
      <c r="D1358" s="67"/>
      <c r="E1358" s="69"/>
      <c r="F1358" s="68"/>
      <c r="G1358" s="67"/>
      <c r="H1358" s="69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80"/>
      <c r="T1358" s="80"/>
      <c r="U1358" s="80"/>
      <c r="V1358" s="80"/>
      <c r="W1358" s="80"/>
      <c r="X1358" s="80"/>
      <c r="Y1358" s="80"/>
      <c r="Z1358" s="80"/>
      <c r="AA1358" s="80"/>
      <c r="AB1358" s="80"/>
      <c r="AC1358" s="80"/>
      <c r="AD1358" s="80"/>
      <c r="AE1358" s="69"/>
      <c r="AF1358" s="69"/>
      <c r="AG1358" s="69"/>
      <c r="AH1358" s="80"/>
      <c r="AI1358" s="80"/>
      <c r="AJ1358" s="69"/>
      <c r="AK1358" s="69"/>
      <c r="AL1358" s="80"/>
      <c r="AM1358" s="80"/>
      <c r="AN1358" s="69"/>
      <c r="AO1358" s="69"/>
      <c r="AP1358" s="80"/>
      <c r="AQ1358" s="80"/>
      <c r="AR1358" s="69"/>
      <c r="AS1358" s="69"/>
      <c r="AT1358" s="80"/>
      <c r="AU1358" s="80"/>
      <c r="AV1358" s="69"/>
      <c r="AW1358" s="69"/>
      <c r="AX1358" s="80"/>
      <c r="AY1358" s="80"/>
      <c r="AZ1358" s="69"/>
      <c r="BA1358" s="69"/>
      <c r="BB1358" s="80"/>
      <c r="BC1358" s="80"/>
      <c r="BD1358" s="69"/>
      <c r="BE1358" s="69"/>
      <c r="BF1358" s="80"/>
      <c r="BG1358" s="80"/>
      <c r="BH1358" s="69"/>
      <c r="BI1358" s="69"/>
      <c r="BJ1358" s="80"/>
      <c r="BK1358" s="80"/>
      <c r="BL1358" s="69"/>
      <c r="BM1358" s="69"/>
      <c r="BN1358" s="80"/>
      <c r="BO1358" s="80"/>
      <c r="BP1358" s="69"/>
      <c r="BQ1358" s="69"/>
      <c r="BR1358" s="80"/>
      <c r="BS1358" s="80"/>
      <c r="BT1358" s="69"/>
      <c r="BU1358" s="69"/>
      <c r="BV1358" s="80"/>
      <c r="BW1358" s="80"/>
      <c r="BX1358" s="69"/>
      <c r="BY1358" s="69"/>
      <c r="BZ1358" s="80"/>
      <c r="CA1358" s="80"/>
      <c r="CB1358" s="69"/>
      <c r="CC1358" s="69"/>
      <c r="CD1358" s="80"/>
      <c r="CE1358" s="80"/>
      <c r="CF1358" s="69"/>
      <c r="CG1358" s="69"/>
      <c r="CH1358" s="69"/>
      <c r="CI1358" s="69"/>
      <c r="CJ1358" s="69"/>
      <c r="CK1358" s="69"/>
      <c r="CL1358" s="68"/>
      <c r="CM1358" s="67"/>
      <c r="CN1358" s="67"/>
      <c r="CO1358" s="69"/>
      <c r="CP1358" s="68"/>
      <c r="CQ1358" s="67"/>
      <c r="CR1358" s="67"/>
      <c r="CS1358" s="69"/>
      <c r="CT1358" s="81"/>
      <c r="CU1358" s="69"/>
      <c r="CV1358" s="69"/>
      <c r="CW1358" s="69"/>
      <c r="CX1358" s="69"/>
      <c r="CY1358" s="69"/>
      <c r="CZ1358" s="69"/>
      <c r="DA1358" s="69"/>
    </row>
    <row r="1359" spans="2:105">
      <c r="B1359" s="67"/>
      <c r="C1359" s="67"/>
      <c r="D1359" s="67"/>
      <c r="E1359" s="69"/>
      <c r="F1359" s="68"/>
      <c r="G1359" s="67"/>
      <c r="H1359" s="69"/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80"/>
      <c r="T1359" s="80"/>
      <c r="U1359" s="80"/>
      <c r="V1359" s="80"/>
      <c r="W1359" s="80"/>
      <c r="X1359" s="80"/>
      <c r="Y1359" s="80"/>
      <c r="Z1359" s="80"/>
      <c r="AA1359" s="80"/>
      <c r="AB1359" s="80"/>
      <c r="AC1359" s="80"/>
      <c r="AD1359" s="80"/>
      <c r="AE1359" s="69"/>
      <c r="AF1359" s="69"/>
      <c r="AG1359" s="69"/>
      <c r="AH1359" s="80"/>
      <c r="AI1359" s="80"/>
      <c r="AJ1359" s="69"/>
      <c r="AK1359" s="69"/>
      <c r="AL1359" s="80"/>
      <c r="AM1359" s="80"/>
      <c r="AN1359" s="69"/>
      <c r="AO1359" s="69"/>
      <c r="AP1359" s="80"/>
      <c r="AQ1359" s="80"/>
      <c r="AR1359" s="69"/>
      <c r="AS1359" s="69"/>
      <c r="AT1359" s="80"/>
      <c r="AU1359" s="80"/>
      <c r="AV1359" s="69"/>
      <c r="AW1359" s="69"/>
      <c r="AX1359" s="80"/>
      <c r="AY1359" s="80"/>
      <c r="AZ1359" s="69"/>
      <c r="BA1359" s="69"/>
      <c r="BB1359" s="80"/>
      <c r="BC1359" s="80"/>
      <c r="BD1359" s="69"/>
      <c r="BE1359" s="69"/>
      <c r="BF1359" s="80"/>
      <c r="BG1359" s="80"/>
      <c r="BH1359" s="69"/>
      <c r="BI1359" s="69"/>
      <c r="BJ1359" s="80"/>
      <c r="BK1359" s="80"/>
      <c r="BL1359" s="69"/>
      <c r="BM1359" s="69"/>
      <c r="BN1359" s="80"/>
      <c r="BO1359" s="80"/>
      <c r="BP1359" s="69"/>
      <c r="BQ1359" s="69"/>
      <c r="BR1359" s="80"/>
      <c r="BS1359" s="80"/>
      <c r="BT1359" s="69"/>
      <c r="BU1359" s="69"/>
      <c r="BV1359" s="80"/>
      <c r="BW1359" s="80"/>
      <c r="BX1359" s="69"/>
      <c r="BY1359" s="69"/>
      <c r="BZ1359" s="80"/>
      <c r="CA1359" s="80"/>
      <c r="CB1359" s="69"/>
      <c r="CC1359" s="69"/>
      <c r="CD1359" s="80"/>
      <c r="CE1359" s="80"/>
      <c r="CF1359" s="69"/>
      <c r="CG1359" s="69"/>
      <c r="CH1359" s="69"/>
      <c r="CI1359" s="69"/>
      <c r="CJ1359" s="69"/>
      <c r="CK1359" s="69"/>
      <c r="CL1359" s="68"/>
      <c r="CM1359" s="67"/>
      <c r="CN1359" s="67"/>
      <c r="CO1359" s="69"/>
      <c r="CP1359" s="68"/>
      <c r="CQ1359" s="67"/>
      <c r="CR1359" s="67"/>
      <c r="CS1359" s="69"/>
      <c r="CT1359" s="81"/>
      <c r="CU1359" s="69"/>
      <c r="CV1359" s="69"/>
      <c r="CW1359" s="69"/>
      <c r="CX1359" s="69"/>
      <c r="CY1359" s="69"/>
      <c r="CZ1359" s="69"/>
      <c r="DA1359" s="69"/>
    </row>
    <row r="1360" spans="2:105">
      <c r="B1360" s="67"/>
      <c r="C1360" s="67"/>
      <c r="D1360" s="67"/>
      <c r="E1360" s="69"/>
      <c r="F1360" s="68"/>
      <c r="G1360" s="67"/>
      <c r="H1360" s="69"/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80"/>
      <c r="T1360" s="80"/>
      <c r="U1360" s="80"/>
      <c r="V1360" s="80"/>
      <c r="W1360" s="80"/>
      <c r="X1360" s="80"/>
      <c r="Y1360" s="80"/>
      <c r="Z1360" s="80"/>
      <c r="AA1360" s="80"/>
      <c r="AB1360" s="80"/>
      <c r="AC1360" s="80"/>
      <c r="AD1360" s="80"/>
      <c r="AE1360" s="69"/>
      <c r="AF1360" s="69"/>
      <c r="AG1360" s="69"/>
      <c r="AH1360" s="80"/>
      <c r="AI1360" s="80"/>
      <c r="AJ1360" s="69"/>
      <c r="AK1360" s="69"/>
      <c r="AL1360" s="80"/>
      <c r="AM1360" s="80"/>
      <c r="AN1360" s="69"/>
      <c r="AO1360" s="69"/>
      <c r="AP1360" s="80"/>
      <c r="AQ1360" s="80"/>
      <c r="AR1360" s="69"/>
      <c r="AS1360" s="69"/>
      <c r="AT1360" s="80"/>
      <c r="AU1360" s="80"/>
      <c r="AV1360" s="69"/>
      <c r="AW1360" s="69"/>
      <c r="AX1360" s="80"/>
      <c r="AY1360" s="80"/>
      <c r="AZ1360" s="69"/>
      <c r="BA1360" s="69"/>
      <c r="BB1360" s="80"/>
      <c r="BC1360" s="80"/>
      <c r="BD1360" s="69"/>
      <c r="BE1360" s="69"/>
      <c r="BF1360" s="80"/>
      <c r="BG1360" s="80"/>
      <c r="BH1360" s="69"/>
      <c r="BI1360" s="69"/>
      <c r="BJ1360" s="80"/>
      <c r="BK1360" s="80"/>
      <c r="BL1360" s="69"/>
      <c r="BM1360" s="69"/>
      <c r="BN1360" s="80"/>
      <c r="BO1360" s="80"/>
      <c r="BP1360" s="69"/>
      <c r="BQ1360" s="69"/>
      <c r="BR1360" s="80"/>
      <c r="BS1360" s="80"/>
      <c r="BT1360" s="69"/>
      <c r="BU1360" s="69"/>
      <c r="BV1360" s="80"/>
      <c r="BW1360" s="80"/>
      <c r="BX1360" s="69"/>
      <c r="BY1360" s="69"/>
      <c r="BZ1360" s="80"/>
      <c r="CA1360" s="80"/>
      <c r="CB1360" s="69"/>
      <c r="CC1360" s="69"/>
      <c r="CD1360" s="80"/>
      <c r="CE1360" s="80"/>
      <c r="CF1360" s="69"/>
      <c r="CG1360" s="69"/>
      <c r="CH1360" s="69"/>
      <c r="CI1360" s="69"/>
      <c r="CJ1360" s="69"/>
      <c r="CK1360" s="69"/>
      <c r="CL1360" s="68"/>
      <c r="CM1360" s="67"/>
      <c r="CN1360" s="67"/>
      <c r="CO1360" s="68"/>
      <c r="CP1360" s="68"/>
      <c r="CQ1360" s="67"/>
      <c r="CR1360" s="67"/>
      <c r="CS1360" s="69"/>
      <c r="CT1360" s="81"/>
      <c r="CU1360" s="69"/>
      <c r="CV1360" s="69"/>
      <c r="CW1360" s="69"/>
      <c r="CX1360" s="69"/>
      <c r="CY1360" s="69"/>
      <c r="CZ1360" s="69"/>
      <c r="DA1360" s="69"/>
    </row>
    <row r="1361" spans="2:105">
      <c r="B1361" s="67"/>
      <c r="C1361" s="67"/>
      <c r="D1361" s="67"/>
      <c r="E1361" s="69"/>
      <c r="F1361" s="68"/>
      <c r="G1361" s="67"/>
      <c r="H1361" s="69"/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80"/>
      <c r="T1361" s="80"/>
      <c r="U1361" s="80"/>
      <c r="V1361" s="80"/>
      <c r="W1361" s="80"/>
      <c r="X1361" s="80"/>
      <c r="Y1361" s="80"/>
      <c r="Z1361" s="80"/>
      <c r="AA1361" s="80"/>
      <c r="AB1361" s="80"/>
      <c r="AC1361" s="80"/>
      <c r="AD1361" s="80"/>
      <c r="AE1361" s="69"/>
      <c r="AF1361" s="69"/>
      <c r="AG1361" s="69"/>
      <c r="AH1361" s="80"/>
      <c r="AI1361" s="80"/>
      <c r="AJ1361" s="69"/>
      <c r="AK1361" s="69"/>
      <c r="AL1361" s="80"/>
      <c r="AM1361" s="80"/>
      <c r="AN1361" s="69"/>
      <c r="AO1361" s="69"/>
      <c r="AP1361" s="80"/>
      <c r="AQ1361" s="80"/>
      <c r="AR1361" s="69"/>
      <c r="AS1361" s="69"/>
      <c r="AT1361" s="80"/>
      <c r="AU1361" s="80"/>
      <c r="AV1361" s="69"/>
      <c r="AW1361" s="69"/>
      <c r="AX1361" s="80"/>
      <c r="AY1361" s="80"/>
      <c r="AZ1361" s="69"/>
      <c r="BA1361" s="69"/>
      <c r="BB1361" s="80"/>
      <c r="BC1361" s="80"/>
      <c r="BD1361" s="69"/>
      <c r="BE1361" s="69"/>
      <c r="BF1361" s="80"/>
      <c r="BG1361" s="80"/>
      <c r="BH1361" s="69"/>
      <c r="BI1361" s="69"/>
      <c r="BJ1361" s="80"/>
      <c r="BK1361" s="80"/>
      <c r="BL1361" s="69"/>
      <c r="BM1361" s="69"/>
      <c r="BN1361" s="80"/>
      <c r="BO1361" s="80"/>
      <c r="BP1361" s="69"/>
      <c r="BQ1361" s="69"/>
      <c r="BR1361" s="80"/>
      <c r="BS1361" s="80"/>
      <c r="BT1361" s="69"/>
      <c r="BU1361" s="69"/>
      <c r="BV1361" s="80"/>
      <c r="BW1361" s="80"/>
      <c r="BX1361" s="69"/>
      <c r="BY1361" s="69"/>
      <c r="BZ1361" s="80"/>
      <c r="CA1361" s="80"/>
      <c r="CB1361" s="69"/>
      <c r="CC1361" s="69"/>
      <c r="CD1361" s="80"/>
      <c r="CE1361" s="80"/>
      <c r="CF1361" s="69"/>
      <c r="CG1361" s="69"/>
      <c r="CH1361" s="69"/>
      <c r="CI1361" s="69"/>
      <c r="CJ1361" s="69"/>
      <c r="CK1361" s="69"/>
      <c r="CL1361" s="68"/>
      <c r="CM1361" s="67"/>
      <c r="CN1361" s="67"/>
      <c r="CO1361" s="68"/>
      <c r="CP1361" s="68"/>
      <c r="CQ1361" s="67"/>
      <c r="CR1361" s="67"/>
      <c r="CS1361" s="69"/>
      <c r="CT1361" s="81"/>
      <c r="CU1361" s="69"/>
      <c r="CV1361" s="69"/>
      <c r="CW1361" s="69"/>
      <c r="CX1361" s="69"/>
      <c r="CY1361" s="69"/>
      <c r="CZ1361" s="69"/>
      <c r="DA1361" s="69"/>
    </row>
    <row r="1362" spans="2:105">
      <c r="B1362" s="67"/>
      <c r="C1362" s="67"/>
      <c r="D1362" s="67"/>
      <c r="E1362" s="69"/>
      <c r="F1362" s="68"/>
      <c r="G1362" s="67"/>
      <c r="H1362" s="69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80"/>
      <c r="T1362" s="80"/>
      <c r="U1362" s="80"/>
      <c r="V1362" s="80"/>
      <c r="W1362" s="80"/>
      <c r="X1362" s="80"/>
      <c r="Y1362" s="80"/>
      <c r="Z1362" s="80"/>
      <c r="AA1362" s="80"/>
      <c r="AB1362" s="80"/>
      <c r="AC1362" s="80"/>
      <c r="AD1362" s="80"/>
      <c r="AE1362" s="69"/>
      <c r="AF1362" s="69"/>
      <c r="AG1362" s="69"/>
      <c r="AH1362" s="80"/>
      <c r="AI1362" s="80"/>
      <c r="AJ1362" s="69"/>
      <c r="AK1362" s="69"/>
      <c r="AL1362" s="80"/>
      <c r="AM1362" s="80"/>
      <c r="AN1362" s="69"/>
      <c r="AO1362" s="69"/>
      <c r="AP1362" s="80"/>
      <c r="AQ1362" s="80"/>
      <c r="AR1362" s="69"/>
      <c r="AS1362" s="69"/>
      <c r="AT1362" s="80"/>
      <c r="AU1362" s="80"/>
      <c r="AV1362" s="69"/>
      <c r="AW1362" s="69"/>
      <c r="AX1362" s="80"/>
      <c r="AY1362" s="80"/>
      <c r="AZ1362" s="69"/>
      <c r="BA1362" s="69"/>
      <c r="BB1362" s="80"/>
      <c r="BC1362" s="80"/>
      <c r="BD1362" s="69"/>
      <c r="BE1362" s="69"/>
      <c r="BF1362" s="80"/>
      <c r="BG1362" s="80"/>
      <c r="BH1362" s="69"/>
      <c r="BI1362" s="69"/>
      <c r="BJ1362" s="80"/>
      <c r="BK1362" s="80"/>
      <c r="BL1362" s="69"/>
      <c r="BM1362" s="69"/>
      <c r="BN1362" s="80"/>
      <c r="BO1362" s="80"/>
      <c r="BP1362" s="69"/>
      <c r="BQ1362" s="69"/>
      <c r="BR1362" s="80"/>
      <c r="BS1362" s="80"/>
      <c r="BT1362" s="69"/>
      <c r="BU1362" s="69"/>
      <c r="BV1362" s="80"/>
      <c r="BW1362" s="80"/>
      <c r="BX1362" s="69"/>
      <c r="BY1362" s="69"/>
      <c r="BZ1362" s="80"/>
      <c r="CA1362" s="80"/>
      <c r="CB1362" s="69"/>
      <c r="CC1362" s="69"/>
      <c r="CD1362" s="80"/>
      <c r="CE1362" s="80"/>
      <c r="CF1362" s="69"/>
      <c r="CG1362" s="69"/>
      <c r="CH1362" s="69"/>
      <c r="CI1362" s="69"/>
      <c r="CJ1362" s="69"/>
      <c r="CK1362" s="69"/>
      <c r="CL1362" s="68"/>
      <c r="CM1362" s="67"/>
      <c r="CN1362" s="67"/>
      <c r="CO1362" s="68"/>
      <c r="CP1362" s="68"/>
      <c r="CQ1362" s="67"/>
      <c r="CR1362" s="67"/>
      <c r="CS1362" s="69"/>
      <c r="CT1362" s="81"/>
      <c r="CU1362" s="69"/>
      <c r="CV1362" s="69"/>
      <c r="CW1362" s="69"/>
      <c r="CX1362" s="69"/>
      <c r="CY1362" s="69"/>
      <c r="CZ1362" s="69"/>
      <c r="DA1362" s="69"/>
    </row>
    <row r="1363" spans="2:105">
      <c r="B1363" s="67"/>
      <c r="C1363" s="67"/>
      <c r="D1363" s="67"/>
      <c r="E1363" s="69"/>
      <c r="F1363" s="68"/>
      <c r="G1363" s="67"/>
      <c r="H1363" s="69"/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80"/>
      <c r="T1363" s="80"/>
      <c r="U1363" s="80"/>
      <c r="V1363" s="80"/>
      <c r="W1363" s="80"/>
      <c r="X1363" s="80"/>
      <c r="Y1363" s="80"/>
      <c r="Z1363" s="80"/>
      <c r="AA1363" s="80"/>
      <c r="AB1363" s="80"/>
      <c r="AC1363" s="80"/>
      <c r="AD1363" s="80"/>
      <c r="AE1363" s="69"/>
      <c r="AF1363" s="69"/>
      <c r="AG1363" s="69"/>
      <c r="AH1363" s="80"/>
      <c r="AI1363" s="80"/>
      <c r="AJ1363" s="69"/>
      <c r="AK1363" s="69"/>
      <c r="AL1363" s="80"/>
      <c r="AM1363" s="80"/>
      <c r="AN1363" s="69"/>
      <c r="AO1363" s="69"/>
      <c r="AP1363" s="80"/>
      <c r="AQ1363" s="80"/>
      <c r="AR1363" s="69"/>
      <c r="AS1363" s="69"/>
      <c r="AT1363" s="80"/>
      <c r="AU1363" s="80"/>
      <c r="AV1363" s="69"/>
      <c r="AW1363" s="69"/>
      <c r="AX1363" s="80"/>
      <c r="AY1363" s="80"/>
      <c r="AZ1363" s="69"/>
      <c r="BA1363" s="69"/>
      <c r="BB1363" s="80"/>
      <c r="BC1363" s="80"/>
      <c r="BD1363" s="69"/>
      <c r="BE1363" s="69"/>
      <c r="BF1363" s="80"/>
      <c r="BG1363" s="80"/>
      <c r="BH1363" s="69"/>
      <c r="BI1363" s="69"/>
      <c r="BJ1363" s="80"/>
      <c r="BK1363" s="80"/>
      <c r="BL1363" s="69"/>
      <c r="BM1363" s="69"/>
      <c r="BN1363" s="80"/>
      <c r="BO1363" s="80"/>
      <c r="BP1363" s="69"/>
      <c r="BQ1363" s="69"/>
      <c r="BR1363" s="80"/>
      <c r="BS1363" s="80"/>
      <c r="BT1363" s="69"/>
      <c r="BU1363" s="69"/>
      <c r="BV1363" s="80"/>
      <c r="BW1363" s="80"/>
      <c r="BX1363" s="69"/>
      <c r="BY1363" s="69"/>
      <c r="BZ1363" s="80"/>
      <c r="CA1363" s="80"/>
      <c r="CB1363" s="69"/>
      <c r="CC1363" s="69"/>
      <c r="CD1363" s="80"/>
      <c r="CE1363" s="80"/>
      <c r="CF1363" s="69"/>
      <c r="CG1363" s="69"/>
      <c r="CH1363" s="69"/>
      <c r="CI1363" s="69"/>
      <c r="CJ1363" s="69"/>
      <c r="CK1363" s="69"/>
      <c r="CL1363" s="68"/>
      <c r="CM1363" s="67"/>
      <c r="CN1363" s="67"/>
      <c r="CO1363" s="68"/>
      <c r="CP1363" s="68"/>
      <c r="CQ1363" s="67"/>
      <c r="CR1363" s="67"/>
      <c r="CS1363" s="69"/>
      <c r="CT1363" s="81"/>
      <c r="CU1363" s="69"/>
      <c r="CV1363" s="69"/>
      <c r="CW1363" s="69"/>
      <c r="CX1363" s="69"/>
      <c r="CY1363" s="69"/>
      <c r="CZ1363" s="69"/>
      <c r="DA1363" s="69"/>
    </row>
    <row r="1364" spans="2:105">
      <c r="B1364" s="67"/>
      <c r="C1364" s="67"/>
      <c r="D1364" s="67"/>
      <c r="E1364" s="69"/>
      <c r="F1364" s="68"/>
      <c r="G1364" s="67"/>
      <c r="H1364" s="69"/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80"/>
      <c r="T1364" s="80"/>
      <c r="U1364" s="80"/>
      <c r="V1364" s="80"/>
      <c r="W1364" s="80"/>
      <c r="X1364" s="80"/>
      <c r="Y1364" s="80"/>
      <c r="Z1364" s="80"/>
      <c r="AA1364" s="80"/>
      <c r="AB1364" s="80"/>
      <c r="AC1364" s="80"/>
      <c r="AD1364" s="80"/>
      <c r="AE1364" s="69"/>
      <c r="AF1364" s="69"/>
      <c r="AG1364" s="69"/>
      <c r="AH1364" s="80"/>
      <c r="AI1364" s="80"/>
      <c r="AJ1364" s="69"/>
      <c r="AK1364" s="69"/>
      <c r="AL1364" s="80"/>
      <c r="AM1364" s="80"/>
      <c r="AN1364" s="69"/>
      <c r="AO1364" s="69"/>
      <c r="AP1364" s="80"/>
      <c r="AQ1364" s="80"/>
      <c r="AR1364" s="69"/>
      <c r="AS1364" s="69"/>
      <c r="AT1364" s="80"/>
      <c r="AU1364" s="80"/>
      <c r="AV1364" s="69"/>
      <c r="AW1364" s="69"/>
      <c r="AX1364" s="80"/>
      <c r="AY1364" s="80"/>
      <c r="AZ1364" s="69"/>
      <c r="BA1364" s="69"/>
      <c r="BB1364" s="80"/>
      <c r="BC1364" s="80"/>
      <c r="BD1364" s="69"/>
      <c r="BE1364" s="69"/>
      <c r="BF1364" s="80"/>
      <c r="BG1364" s="80"/>
      <c r="BH1364" s="69"/>
      <c r="BI1364" s="69"/>
      <c r="BJ1364" s="80"/>
      <c r="BK1364" s="80"/>
      <c r="BL1364" s="69"/>
      <c r="BM1364" s="69"/>
      <c r="BN1364" s="80"/>
      <c r="BO1364" s="80"/>
      <c r="BP1364" s="69"/>
      <c r="BQ1364" s="69"/>
      <c r="BR1364" s="80"/>
      <c r="BS1364" s="80"/>
      <c r="BT1364" s="69"/>
      <c r="BU1364" s="69"/>
      <c r="BV1364" s="80"/>
      <c r="BW1364" s="80"/>
      <c r="BX1364" s="69"/>
      <c r="BY1364" s="69"/>
      <c r="BZ1364" s="80"/>
      <c r="CA1364" s="80"/>
      <c r="CB1364" s="69"/>
      <c r="CC1364" s="69"/>
      <c r="CD1364" s="80"/>
      <c r="CE1364" s="80"/>
      <c r="CF1364" s="69"/>
      <c r="CG1364" s="69"/>
      <c r="CH1364" s="69"/>
      <c r="CI1364" s="69"/>
      <c r="CJ1364" s="69"/>
      <c r="CK1364" s="69"/>
      <c r="CL1364" s="68"/>
      <c r="CM1364" s="67"/>
      <c r="CN1364" s="67"/>
      <c r="CO1364" s="68"/>
      <c r="CP1364" s="68"/>
      <c r="CQ1364" s="67"/>
      <c r="CR1364" s="67"/>
      <c r="CS1364" s="69"/>
      <c r="CT1364" s="81"/>
      <c r="CU1364" s="69"/>
      <c r="CV1364" s="69"/>
      <c r="CW1364" s="69"/>
      <c r="CX1364" s="69"/>
      <c r="CY1364" s="69"/>
      <c r="CZ1364" s="69"/>
      <c r="DA1364" s="69"/>
    </row>
    <row r="1365" spans="2:105">
      <c r="B1365" s="67"/>
      <c r="C1365" s="67"/>
      <c r="D1365" s="67"/>
      <c r="E1365" s="69"/>
      <c r="F1365" s="68"/>
      <c r="G1365" s="67"/>
      <c r="H1365" s="69"/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80"/>
      <c r="T1365" s="80"/>
      <c r="U1365" s="80"/>
      <c r="V1365" s="80"/>
      <c r="W1365" s="80"/>
      <c r="X1365" s="80"/>
      <c r="Y1365" s="80"/>
      <c r="Z1365" s="80"/>
      <c r="AA1365" s="80"/>
      <c r="AB1365" s="80"/>
      <c r="AC1365" s="80"/>
      <c r="AD1365" s="80"/>
      <c r="AE1365" s="69"/>
      <c r="AF1365" s="69"/>
      <c r="AG1365" s="69"/>
      <c r="AH1365" s="80"/>
      <c r="AI1365" s="80"/>
      <c r="AJ1365" s="69"/>
      <c r="AK1365" s="69"/>
      <c r="AL1365" s="80"/>
      <c r="AM1365" s="80"/>
      <c r="AN1365" s="69"/>
      <c r="AO1365" s="69"/>
      <c r="AP1365" s="80"/>
      <c r="AQ1365" s="80"/>
      <c r="AR1365" s="69"/>
      <c r="AS1365" s="69"/>
      <c r="AT1365" s="80"/>
      <c r="AU1365" s="80"/>
      <c r="AV1365" s="69"/>
      <c r="AW1365" s="69"/>
      <c r="AX1365" s="80"/>
      <c r="AY1365" s="80"/>
      <c r="AZ1365" s="69"/>
      <c r="BA1365" s="69"/>
      <c r="BB1365" s="80"/>
      <c r="BC1365" s="80"/>
      <c r="BD1365" s="69"/>
      <c r="BE1365" s="69"/>
      <c r="BF1365" s="80"/>
      <c r="BG1365" s="80"/>
      <c r="BH1365" s="69"/>
      <c r="BI1365" s="69"/>
      <c r="BJ1365" s="80"/>
      <c r="BK1365" s="80"/>
      <c r="BL1365" s="69"/>
      <c r="BM1365" s="69"/>
      <c r="BN1365" s="80"/>
      <c r="BO1365" s="80"/>
      <c r="BP1365" s="69"/>
      <c r="BQ1365" s="69"/>
      <c r="BR1365" s="80"/>
      <c r="BS1365" s="80"/>
      <c r="BT1365" s="69"/>
      <c r="BU1365" s="69"/>
      <c r="BV1365" s="80"/>
      <c r="BW1365" s="80"/>
      <c r="BX1365" s="69"/>
      <c r="BY1365" s="69"/>
      <c r="BZ1365" s="80"/>
      <c r="CA1365" s="80"/>
      <c r="CB1365" s="69"/>
      <c r="CC1365" s="69"/>
      <c r="CD1365" s="80"/>
      <c r="CE1365" s="80"/>
      <c r="CF1365" s="69"/>
      <c r="CG1365" s="69"/>
      <c r="CH1365" s="69"/>
      <c r="CI1365" s="69"/>
      <c r="CJ1365" s="69"/>
      <c r="CK1365" s="69"/>
      <c r="CL1365" s="68"/>
      <c r="CM1365" s="67"/>
      <c r="CN1365" s="67"/>
      <c r="CO1365" s="68"/>
      <c r="CP1365" s="68"/>
      <c r="CQ1365" s="67"/>
      <c r="CR1365" s="67"/>
      <c r="CS1365" s="69"/>
      <c r="CT1365" s="81"/>
      <c r="CU1365" s="69"/>
      <c r="CV1365" s="69"/>
      <c r="CW1365" s="69"/>
      <c r="CX1365" s="69"/>
      <c r="CY1365" s="69"/>
      <c r="CZ1365" s="69"/>
      <c r="DA1365" s="69"/>
    </row>
    <row r="1366" spans="2:105">
      <c r="B1366" s="67"/>
      <c r="C1366" s="67"/>
      <c r="D1366" s="67"/>
      <c r="E1366" s="69"/>
      <c r="F1366" s="68"/>
      <c r="G1366" s="67"/>
      <c r="H1366" s="69"/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80"/>
      <c r="T1366" s="80"/>
      <c r="U1366" s="80"/>
      <c r="V1366" s="80"/>
      <c r="W1366" s="80"/>
      <c r="X1366" s="80"/>
      <c r="Y1366" s="80"/>
      <c r="Z1366" s="80"/>
      <c r="AA1366" s="80"/>
      <c r="AB1366" s="80"/>
      <c r="AC1366" s="80"/>
      <c r="AD1366" s="80"/>
      <c r="AE1366" s="69"/>
      <c r="AF1366" s="69"/>
      <c r="AG1366" s="69"/>
      <c r="AH1366" s="80"/>
      <c r="AI1366" s="80"/>
      <c r="AJ1366" s="69"/>
      <c r="AK1366" s="69"/>
      <c r="AL1366" s="80"/>
      <c r="AM1366" s="80"/>
      <c r="AN1366" s="69"/>
      <c r="AO1366" s="69"/>
      <c r="AP1366" s="80"/>
      <c r="AQ1366" s="80"/>
      <c r="AR1366" s="69"/>
      <c r="AS1366" s="69"/>
      <c r="AT1366" s="80"/>
      <c r="AU1366" s="80"/>
      <c r="AV1366" s="69"/>
      <c r="AW1366" s="69"/>
      <c r="AX1366" s="80"/>
      <c r="AY1366" s="80"/>
      <c r="AZ1366" s="69"/>
      <c r="BA1366" s="69"/>
      <c r="BB1366" s="80"/>
      <c r="BC1366" s="80"/>
      <c r="BD1366" s="69"/>
      <c r="BE1366" s="69"/>
      <c r="BF1366" s="80"/>
      <c r="BG1366" s="80"/>
      <c r="BH1366" s="69"/>
      <c r="BI1366" s="69"/>
      <c r="BJ1366" s="80"/>
      <c r="BK1366" s="80"/>
      <c r="BL1366" s="69"/>
      <c r="BM1366" s="69"/>
      <c r="BN1366" s="80"/>
      <c r="BO1366" s="80"/>
      <c r="BP1366" s="69"/>
      <c r="BQ1366" s="69"/>
      <c r="BR1366" s="80"/>
      <c r="BS1366" s="80"/>
      <c r="BT1366" s="69"/>
      <c r="BU1366" s="69"/>
      <c r="BV1366" s="80"/>
      <c r="BW1366" s="80"/>
      <c r="BX1366" s="69"/>
      <c r="BY1366" s="69"/>
      <c r="BZ1366" s="80"/>
      <c r="CA1366" s="80"/>
      <c r="CB1366" s="69"/>
      <c r="CC1366" s="69"/>
      <c r="CD1366" s="80"/>
      <c r="CE1366" s="80"/>
      <c r="CF1366" s="69"/>
      <c r="CG1366" s="69"/>
      <c r="CH1366" s="69"/>
      <c r="CI1366" s="69"/>
      <c r="CJ1366" s="69"/>
      <c r="CK1366" s="69"/>
      <c r="CL1366" s="68"/>
      <c r="CM1366" s="67"/>
      <c r="CN1366" s="67"/>
      <c r="CO1366" s="68"/>
      <c r="CP1366" s="68"/>
      <c r="CQ1366" s="67"/>
      <c r="CR1366" s="67"/>
      <c r="CS1366" s="69"/>
      <c r="CT1366" s="81"/>
      <c r="CU1366" s="69"/>
      <c r="CV1366" s="69"/>
      <c r="CW1366" s="69"/>
      <c r="CX1366" s="69"/>
      <c r="CY1366" s="69"/>
      <c r="CZ1366" s="69"/>
      <c r="DA1366" s="69"/>
    </row>
    <row r="1367" spans="2:105">
      <c r="B1367" s="67"/>
      <c r="C1367" s="67"/>
      <c r="D1367" s="67"/>
      <c r="E1367" s="69"/>
      <c r="F1367" s="68"/>
      <c r="G1367" s="67"/>
      <c r="H1367" s="69"/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80"/>
      <c r="T1367" s="80"/>
      <c r="U1367" s="80"/>
      <c r="V1367" s="80"/>
      <c r="W1367" s="80"/>
      <c r="X1367" s="80"/>
      <c r="Y1367" s="80"/>
      <c r="Z1367" s="80"/>
      <c r="AA1367" s="80"/>
      <c r="AB1367" s="80"/>
      <c r="AC1367" s="80"/>
      <c r="AD1367" s="80"/>
      <c r="AE1367" s="69"/>
      <c r="AF1367" s="69"/>
      <c r="AG1367" s="69"/>
      <c r="AH1367" s="80"/>
      <c r="AI1367" s="80"/>
      <c r="AJ1367" s="69"/>
      <c r="AK1367" s="69"/>
      <c r="AL1367" s="80"/>
      <c r="AM1367" s="80"/>
      <c r="AN1367" s="69"/>
      <c r="AO1367" s="69"/>
      <c r="AP1367" s="80"/>
      <c r="AQ1367" s="80"/>
      <c r="AR1367" s="69"/>
      <c r="AS1367" s="69"/>
      <c r="AT1367" s="80"/>
      <c r="AU1367" s="80"/>
      <c r="AV1367" s="69"/>
      <c r="AW1367" s="69"/>
      <c r="AX1367" s="80"/>
      <c r="AY1367" s="80"/>
      <c r="AZ1367" s="69"/>
      <c r="BA1367" s="69"/>
      <c r="BB1367" s="80"/>
      <c r="BC1367" s="80"/>
      <c r="BD1367" s="69"/>
      <c r="BE1367" s="69"/>
      <c r="BF1367" s="80"/>
      <c r="BG1367" s="80"/>
      <c r="BH1367" s="69"/>
      <c r="BI1367" s="69"/>
      <c r="BJ1367" s="80"/>
      <c r="BK1367" s="80"/>
      <c r="BL1367" s="69"/>
      <c r="BM1367" s="69"/>
      <c r="BN1367" s="80"/>
      <c r="BO1367" s="80"/>
      <c r="BP1367" s="69"/>
      <c r="BQ1367" s="69"/>
      <c r="BR1367" s="80"/>
      <c r="BS1367" s="80"/>
      <c r="BT1367" s="69"/>
      <c r="BU1367" s="69"/>
      <c r="BV1367" s="80"/>
      <c r="BW1367" s="80"/>
      <c r="BX1367" s="69"/>
      <c r="BY1367" s="69"/>
      <c r="BZ1367" s="80"/>
      <c r="CA1367" s="80"/>
      <c r="CB1367" s="69"/>
      <c r="CC1367" s="69"/>
      <c r="CD1367" s="80"/>
      <c r="CE1367" s="80"/>
      <c r="CF1367" s="69"/>
      <c r="CG1367" s="69"/>
      <c r="CH1367" s="69"/>
      <c r="CI1367" s="69"/>
      <c r="CJ1367" s="69"/>
      <c r="CK1367" s="69"/>
      <c r="CL1367" s="68"/>
      <c r="CM1367" s="67"/>
      <c r="CN1367" s="67"/>
      <c r="CO1367" s="68"/>
      <c r="CP1367" s="68"/>
      <c r="CQ1367" s="67"/>
      <c r="CR1367" s="67"/>
      <c r="CS1367" s="69"/>
      <c r="CT1367" s="81"/>
      <c r="CU1367" s="69"/>
      <c r="CV1367" s="69"/>
      <c r="CW1367" s="69"/>
      <c r="CX1367" s="69"/>
      <c r="CY1367" s="69"/>
      <c r="CZ1367" s="69"/>
      <c r="DA1367" s="69"/>
    </row>
    <row r="1368" spans="2:105">
      <c r="B1368" s="67"/>
      <c r="C1368" s="67"/>
      <c r="D1368" s="67"/>
      <c r="E1368" s="69"/>
      <c r="F1368" s="68"/>
      <c r="G1368" s="67"/>
      <c r="H1368" s="69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80"/>
      <c r="T1368" s="80"/>
      <c r="U1368" s="80"/>
      <c r="V1368" s="80"/>
      <c r="W1368" s="80"/>
      <c r="X1368" s="80"/>
      <c r="Y1368" s="80"/>
      <c r="Z1368" s="80"/>
      <c r="AA1368" s="80"/>
      <c r="AB1368" s="80"/>
      <c r="AC1368" s="80"/>
      <c r="AD1368" s="80"/>
      <c r="AE1368" s="69"/>
      <c r="AF1368" s="69"/>
      <c r="AG1368" s="69"/>
      <c r="AH1368" s="80"/>
      <c r="AI1368" s="80"/>
      <c r="AJ1368" s="69"/>
      <c r="AK1368" s="69"/>
      <c r="AL1368" s="80"/>
      <c r="AM1368" s="80"/>
      <c r="AN1368" s="69"/>
      <c r="AO1368" s="69"/>
      <c r="AP1368" s="80"/>
      <c r="AQ1368" s="80"/>
      <c r="AR1368" s="69"/>
      <c r="AS1368" s="69"/>
      <c r="AT1368" s="80"/>
      <c r="AU1368" s="80"/>
      <c r="AV1368" s="69"/>
      <c r="AW1368" s="69"/>
      <c r="AX1368" s="80"/>
      <c r="AY1368" s="80"/>
      <c r="AZ1368" s="69"/>
      <c r="BA1368" s="69"/>
      <c r="BB1368" s="80"/>
      <c r="BC1368" s="80"/>
      <c r="BD1368" s="69"/>
      <c r="BE1368" s="69"/>
      <c r="BF1368" s="80"/>
      <c r="BG1368" s="80"/>
      <c r="BH1368" s="69"/>
      <c r="BI1368" s="69"/>
      <c r="BJ1368" s="80"/>
      <c r="BK1368" s="80"/>
      <c r="BL1368" s="69"/>
      <c r="BM1368" s="69"/>
      <c r="BN1368" s="80"/>
      <c r="BO1368" s="80"/>
      <c r="BP1368" s="69"/>
      <c r="BQ1368" s="69"/>
      <c r="BR1368" s="80"/>
      <c r="BS1368" s="80"/>
      <c r="BT1368" s="69"/>
      <c r="BU1368" s="69"/>
      <c r="BV1368" s="80"/>
      <c r="BW1368" s="80"/>
      <c r="BX1368" s="69"/>
      <c r="BY1368" s="69"/>
      <c r="BZ1368" s="80"/>
      <c r="CA1368" s="80"/>
      <c r="CB1368" s="69"/>
      <c r="CC1368" s="69"/>
      <c r="CD1368" s="80"/>
      <c r="CE1368" s="80"/>
      <c r="CF1368" s="69"/>
      <c r="CG1368" s="69"/>
      <c r="CH1368" s="69"/>
      <c r="CI1368" s="69"/>
      <c r="CJ1368" s="69"/>
      <c r="CK1368" s="69"/>
      <c r="CL1368" s="68"/>
      <c r="CM1368" s="67"/>
      <c r="CN1368" s="67"/>
      <c r="CO1368" s="68"/>
      <c r="CP1368" s="68"/>
      <c r="CQ1368" s="67"/>
      <c r="CR1368" s="67"/>
      <c r="CS1368" s="69"/>
      <c r="CT1368" s="81"/>
      <c r="CU1368" s="69"/>
      <c r="CV1368" s="69"/>
      <c r="CW1368" s="69"/>
      <c r="CX1368" s="69"/>
      <c r="CY1368" s="69"/>
      <c r="CZ1368" s="69"/>
      <c r="DA1368" s="69"/>
    </row>
    <row r="1369" spans="2:105">
      <c r="B1369" s="67"/>
      <c r="C1369" s="67"/>
      <c r="D1369" s="67"/>
      <c r="E1369" s="69"/>
      <c r="F1369" s="68"/>
      <c r="G1369" s="67"/>
      <c r="H1369" s="69"/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80"/>
      <c r="T1369" s="80"/>
      <c r="U1369" s="80"/>
      <c r="V1369" s="80"/>
      <c r="W1369" s="80"/>
      <c r="X1369" s="80"/>
      <c r="Y1369" s="80"/>
      <c r="Z1369" s="80"/>
      <c r="AA1369" s="80"/>
      <c r="AB1369" s="80"/>
      <c r="AC1369" s="80"/>
      <c r="AD1369" s="80"/>
      <c r="AE1369" s="69"/>
      <c r="AF1369" s="69"/>
      <c r="AG1369" s="69"/>
      <c r="AH1369" s="80"/>
      <c r="AI1369" s="80"/>
      <c r="AJ1369" s="69"/>
      <c r="AK1369" s="69"/>
      <c r="AL1369" s="80"/>
      <c r="AM1369" s="80"/>
      <c r="AN1369" s="69"/>
      <c r="AO1369" s="69"/>
      <c r="AP1369" s="80"/>
      <c r="AQ1369" s="80"/>
      <c r="AR1369" s="69"/>
      <c r="AS1369" s="69"/>
      <c r="AT1369" s="80"/>
      <c r="AU1369" s="80"/>
      <c r="AV1369" s="69"/>
      <c r="AW1369" s="69"/>
      <c r="AX1369" s="80"/>
      <c r="AY1369" s="80"/>
      <c r="AZ1369" s="69"/>
      <c r="BA1369" s="69"/>
      <c r="BB1369" s="80"/>
      <c r="BC1369" s="80"/>
      <c r="BD1369" s="69"/>
      <c r="BE1369" s="69"/>
      <c r="BF1369" s="80"/>
      <c r="BG1369" s="80"/>
      <c r="BH1369" s="69"/>
      <c r="BI1369" s="69"/>
      <c r="BJ1369" s="80"/>
      <c r="BK1369" s="80"/>
      <c r="BL1369" s="69"/>
      <c r="BM1369" s="69"/>
      <c r="BN1369" s="80"/>
      <c r="BO1369" s="80"/>
      <c r="BP1369" s="69"/>
      <c r="BQ1369" s="69"/>
      <c r="BR1369" s="80"/>
      <c r="BS1369" s="80"/>
      <c r="BT1369" s="69"/>
      <c r="BU1369" s="69"/>
      <c r="BV1369" s="80"/>
      <c r="BW1369" s="80"/>
      <c r="BX1369" s="69"/>
      <c r="BY1369" s="69"/>
      <c r="BZ1369" s="80"/>
      <c r="CA1369" s="80"/>
      <c r="CB1369" s="69"/>
      <c r="CC1369" s="69"/>
      <c r="CD1369" s="80"/>
      <c r="CE1369" s="80"/>
      <c r="CF1369" s="69"/>
      <c r="CG1369" s="69"/>
      <c r="CH1369" s="69"/>
      <c r="CI1369" s="69"/>
      <c r="CJ1369" s="69"/>
      <c r="CK1369" s="69"/>
      <c r="CL1369" s="68"/>
      <c r="CM1369" s="67"/>
      <c r="CN1369" s="67"/>
      <c r="CO1369" s="68"/>
      <c r="CP1369" s="68"/>
      <c r="CQ1369" s="67"/>
      <c r="CR1369" s="67"/>
      <c r="CS1369" s="69"/>
      <c r="CT1369" s="81"/>
      <c r="CU1369" s="69"/>
      <c r="CV1369" s="69"/>
      <c r="CW1369" s="69"/>
      <c r="CX1369" s="69"/>
      <c r="CY1369" s="69"/>
      <c r="CZ1369" s="69"/>
      <c r="DA1369" s="69"/>
    </row>
    <row r="1370" spans="2:105">
      <c r="B1370" s="67"/>
      <c r="C1370" s="67"/>
      <c r="D1370" s="67"/>
      <c r="E1370" s="69"/>
      <c r="F1370" s="68"/>
      <c r="G1370" s="67"/>
      <c r="H1370" s="69"/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80"/>
      <c r="T1370" s="80"/>
      <c r="U1370" s="80"/>
      <c r="V1370" s="80"/>
      <c r="W1370" s="80"/>
      <c r="X1370" s="80"/>
      <c r="Y1370" s="80"/>
      <c r="Z1370" s="80"/>
      <c r="AA1370" s="80"/>
      <c r="AB1370" s="80"/>
      <c r="AC1370" s="80"/>
      <c r="AD1370" s="80"/>
      <c r="AE1370" s="69"/>
      <c r="AF1370" s="69"/>
      <c r="AG1370" s="69"/>
      <c r="AH1370" s="80"/>
      <c r="AI1370" s="80"/>
      <c r="AJ1370" s="69"/>
      <c r="AK1370" s="69"/>
      <c r="AL1370" s="80"/>
      <c r="AM1370" s="80"/>
      <c r="AN1370" s="69"/>
      <c r="AO1370" s="69"/>
      <c r="AP1370" s="80"/>
      <c r="AQ1370" s="80"/>
      <c r="AR1370" s="69"/>
      <c r="AS1370" s="69"/>
      <c r="AT1370" s="80"/>
      <c r="AU1370" s="80"/>
      <c r="AV1370" s="69"/>
      <c r="AW1370" s="69"/>
      <c r="AX1370" s="80"/>
      <c r="AY1370" s="80"/>
      <c r="AZ1370" s="69"/>
      <c r="BA1370" s="69"/>
      <c r="BB1370" s="80"/>
      <c r="BC1370" s="80"/>
      <c r="BD1370" s="69"/>
      <c r="BE1370" s="69"/>
      <c r="BF1370" s="80"/>
      <c r="BG1370" s="80"/>
      <c r="BH1370" s="69"/>
      <c r="BI1370" s="69"/>
      <c r="BJ1370" s="80"/>
      <c r="BK1370" s="80"/>
      <c r="BL1370" s="69"/>
      <c r="BM1370" s="69"/>
      <c r="BN1370" s="80"/>
      <c r="BO1370" s="80"/>
      <c r="BP1370" s="69"/>
      <c r="BQ1370" s="69"/>
      <c r="BR1370" s="80"/>
      <c r="BS1370" s="80"/>
      <c r="BT1370" s="69"/>
      <c r="BU1370" s="69"/>
      <c r="BV1370" s="80"/>
      <c r="BW1370" s="80"/>
      <c r="BX1370" s="69"/>
      <c r="BY1370" s="69"/>
      <c r="BZ1370" s="80"/>
      <c r="CA1370" s="80"/>
      <c r="CB1370" s="69"/>
      <c r="CC1370" s="69"/>
      <c r="CD1370" s="80"/>
      <c r="CE1370" s="80"/>
      <c r="CF1370" s="69"/>
      <c r="CG1370" s="69"/>
      <c r="CH1370" s="69"/>
      <c r="CI1370" s="69"/>
      <c r="CJ1370" s="69"/>
      <c r="CK1370" s="69"/>
      <c r="CL1370" s="68"/>
      <c r="CM1370" s="67"/>
      <c r="CN1370" s="67"/>
      <c r="CO1370" s="68"/>
      <c r="CP1370" s="68"/>
      <c r="CQ1370" s="67"/>
      <c r="CR1370" s="67"/>
      <c r="CS1370" s="69"/>
      <c r="CT1370" s="81"/>
      <c r="CU1370" s="69"/>
      <c r="CV1370" s="69"/>
      <c r="CW1370" s="69"/>
      <c r="CX1370" s="69"/>
      <c r="CY1370" s="69"/>
      <c r="CZ1370" s="69"/>
      <c r="DA1370" s="69"/>
    </row>
    <row r="1371" spans="2:105">
      <c r="B1371" s="67"/>
      <c r="C1371" s="67"/>
      <c r="D1371" s="67"/>
      <c r="E1371" s="69"/>
      <c r="F1371" s="68"/>
      <c r="G1371" s="67"/>
      <c r="H1371" s="69"/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80"/>
      <c r="T1371" s="80"/>
      <c r="U1371" s="80"/>
      <c r="V1371" s="80"/>
      <c r="W1371" s="80"/>
      <c r="X1371" s="80"/>
      <c r="Y1371" s="80"/>
      <c r="Z1371" s="80"/>
      <c r="AA1371" s="80"/>
      <c r="AB1371" s="80"/>
      <c r="AC1371" s="80"/>
      <c r="AD1371" s="80"/>
      <c r="AE1371" s="69"/>
      <c r="AF1371" s="69"/>
      <c r="AG1371" s="69"/>
      <c r="AH1371" s="80"/>
      <c r="AI1371" s="80"/>
      <c r="AJ1371" s="69"/>
      <c r="AK1371" s="69"/>
      <c r="AL1371" s="80"/>
      <c r="AM1371" s="80"/>
      <c r="AN1371" s="69"/>
      <c r="AO1371" s="69"/>
      <c r="AP1371" s="80"/>
      <c r="AQ1371" s="80"/>
      <c r="AR1371" s="69"/>
      <c r="AS1371" s="69"/>
      <c r="AT1371" s="80"/>
      <c r="AU1371" s="80"/>
      <c r="AV1371" s="69"/>
      <c r="AW1371" s="69"/>
      <c r="AX1371" s="80"/>
      <c r="AY1371" s="80"/>
      <c r="AZ1371" s="69"/>
      <c r="BA1371" s="69"/>
      <c r="BB1371" s="80"/>
      <c r="BC1371" s="80"/>
      <c r="BD1371" s="69"/>
      <c r="BE1371" s="69"/>
      <c r="BF1371" s="80"/>
      <c r="BG1371" s="80"/>
      <c r="BH1371" s="69"/>
      <c r="BI1371" s="69"/>
      <c r="BJ1371" s="80"/>
      <c r="BK1371" s="80"/>
      <c r="BL1371" s="69"/>
      <c r="BM1371" s="69"/>
      <c r="BN1371" s="80"/>
      <c r="BO1371" s="80"/>
      <c r="BP1371" s="69"/>
      <c r="BQ1371" s="69"/>
      <c r="BR1371" s="80"/>
      <c r="BS1371" s="80"/>
      <c r="BT1371" s="69"/>
      <c r="BU1371" s="69"/>
      <c r="BV1371" s="80"/>
      <c r="BW1371" s="80"/>
      <c r="BX1371" s="69"/>
      <c r="BY1371" s="69"/>
      <c r="BZ1371" s="80"/>
      <c r="CA1371" s="80"/>
      <c r="CB1371" s="69"/>
      <c r="CC1371" s="69"/>
      <c r="CD1371" s="80"/>
      <c r="CE1371" s="80"/>
      <c r="CF1371" s="69"/>
      <c r="CG1371" s="69"/>
      <c r="CH1371" s="69"/>
      <c r="CI1371" s="69"/>
      <c r="CJ1371" s="69"/>
      <c r="CK1371" s="69"/>
      <c r="CL1371" s="68"/>
      <c r="CM1371" s="67"/>
      <c r="CN1371" s="67"/>
      <c r="CO1371" s="68"/>
      <c r="CP1371" s="68"/>
      <c r="CQ1371" s="67"/>
      <c r="CR1371" s="67"/>
      <c r="CS1371" s="69"/>
      <c r="CT1371" s="81"/>
      <c r="CU1371" s="69"/>
      <c r="CV1371" s="69"/>
      <c r="CW1371" s="69"/>
      <c r="CX1371" s="69"/>
      <c r="CY1371" s="69"/>
      <c r="CZ1371" s="69"/>
      <c r="DA1371" s="69"/>
    </row>
    <row r="1372" spans="2:105">
      <c r="B1372" s="67"/>
      <c r="C1372" s="67"/>
      <c r="D1372" s="67"/>
      <c r="E1372" s="69"/>
      <c r="F1372" s="68"/>
      <c r="G1372" s="67"/>
      <c r="H1372" s="69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80"/>
      <c r="T1372" s="80"/>
      <c r="U1372" s="80"/>
      <c r="V1372" s="80"/>
      <c r="W1372" s="80"/>
      <c r="X1372" s="80"/>
      <c r="Y1372" s="80"/>
      <c r="Z1372" s="80"/>
      <c r="AA1372" s="80"/>
      <c r="AB1372" s="80"/>
      <c r="AC1372" s="80"/>
      <c r="AD1372" s="80"/>
      <c r="AE1372" s="69"/>
      <c r="AF1372" s="69"/>
      <c r="AG1372" s="69"/>
      <c r="AH1372" s="80"/>
      <c r="AI1372" s="80"/>
      <c r="AJ1372" s="69"/>
      <c r="AK1372" s="69"/>
      <c r="AL1372" s="80"/>
      <c r="AM1372" s="80"/>
      <c r="AN1372" s="69"/>
      <c r="AO1372" s="69"/>
      <c r="AP1372" s="80"/>
      <c r="AQ1372" s="80"/>
      <c r="AR1372" s="69"/>
      <c r="AS1372" s="69"/>
      <c r="AT1372" s="80"/>
      <c r="AU1372" s="80"/>
      <c r="AV1372" s="69"/>
      <c r="AW1372" s="69"/>
      <c r="AX1372" s="80"/>
      <c r="AY1372" s="80"/>
      <c r="AZ1372" s="69"/>
      <c r="BA1372" s="69"/>
      <c r="BB1372" s="80"/>
      <c r="BC1372" s="80"/>
      <c r="BD1372" s="69"/>
      <c r="BE1372" s="69"/>
      <c r="BF1372" s="80"/>
      <c r="BG1372" s="80"/>
      <c r="BH1372" s="69"/>
      <c r="BI1372" s="69"/>
      <c r="BJ1372" s="80"/>
      <c r="BK1372" s="80"/>
      <c r="BL1372" s="69"/>
      <c r="BM1372" s="69"/>
      <c r="BN1372" s="80"/>
      <c r="BO1372" s="80"/>
      <c r="BP1372" s="69"/>
      <c r="BQ1372" s="69"/>
      <c r="BR1372" s="80"/>
      <c r="BS1372" s="80"/>
      <c r="BT1372" s="69"/>
      <c r="BU1372" s="69"/>
      <c r="BV1372" s="80"/>
      <c r="BW1372" s="80"/>
      <c r="BX1372" s="69"/>
      <c r="BY1372" s="69"/>
      <c r="BZ1372" s="80"/>
      <c r="CA1372" s="80"/>
      <c r="CB1372" s="69"/>
      <c r="CC1372" s="69"/>
      <c r="CD1372" s="80"/>
      <c r="CE1372" s="80"/>
      <c r="CF1372" s="69"/>
      <c r="CG1372" s="69"/>
      <c r="CH1372" s="69"/>
      <c r="CI1372" s="69"/>
      <c r="CJ1372" s="69"/>
      <c r="CK1372" s="69"/>
      <c r="CL1372" s="68"/>
      <c r="CM1372" s="67"/>
      <c r="CN1372" s="67"/>
      <c r="CO1372" s="68"/>
      <c r="CP1372" s="68"/>
      <c r="CQ1372" s="67"/>
      <c r="CR1372" s="67"/>
      <c r="CS1372" s="69"/>
      <c r="CT1372" s="81"/>
      <c r="CU1372" s="69"/>
      <c r="CV1372" s="69"/>
      <c r="CW1372" s="69"/>
      <c r="CX1372" s="69"/>
      <c r="CY1372" s="69"/>
      <c r="CZ1372" s="69"/>
      <c r="DA1372" s="69"/>
    </row>
    <row r="1373" spans="2:105">
      <c r="B1373" s="67"/>
      <c r="C1373" s="67"/>
      <c r="D1373" s="67"/>
      <c r="E1373" s="69"/>
      <c r="F1373" s="68"/>
      <c r="G1373" s="67"/>
      <c r="H1373" s="69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80"/>
      <c r="T1373" s="80"/>
      <c r="U1373" s="80"/>
      <c r="V1373" s="80"/>
      <c r="W1373" s="80"/>
      <c r="X1373" s="80"/>
      <c r="Y1373" s="80"/>
      <c r="Z1373" s="80"/>
      <c r="AA1373" s="80"/>
      <c r="AB1373" s="80"/>
      <c r="AC1373" s="80"/>
      <c r="AD1373" s="80"/>
      <c r="AE1373" s="69"/>
      <c r="AF1373" s="69"/>
      <c r="AG1373" s="69"/>
      <c r="AH1373" s="80"/>
      <c r="AI1373" s="80"/>
      <c r="AJ1373" s="69"/>
      <c r="AK1373" s="69"/>
      <c r="AL1373" s="80"/>
      <c r="AM1373" s="80"/>
      <c r="AN1373" s="69"/>
      <c r="AO1373" s="69"/>
      <c r="AP1373" s="80"/>
      <c r="AQ1373" s="80"/>
      <c r="AR1373" s="69"/>
      <c r="AS1373" s="69"/>
      <c r="AT1373" s="80"/>
      <c r="AU1373" s="80"/>
      <c r="AV1373" s="69"/>
      <c r="AW1373" s="69"/>
      <c r="AX1373" s="80"/>
      <c r="AY1373" s="80"/>
      <c r="AZ1373" s="69"/>
      <c r="BA1373" s="69"/>
      <c r="BB1373" s="80"/>
      <c r="BC1373" s="80"/>
      <c r="BD1373" s="69"/>
      <c r="BE1373" s="69"/>
      <c r="BF1373" s="80"/>
      <c r="BG1373" s="80"/>
      <c r="BH1373" s="69"/>
      <c r="BI1373" s="69"/>
      <c r="BJ1373" s="80"/>
      <c r="BK1373" s="80"/>
      <c r="BL1373" s="69"/>
      <c r="BM1373" s="69"/>
      <c r="BN1373" s="80"/>
      <c r="BO1373" s="80"/>
      <c r="BP1373" s="69"/>
      <c r="BQ1373" s="69"/>
      <c r="BR1373" s="80"/>
      <c r="BS1373" s="80"/>
      <c r="BT1373" s="69"/>
      <c r="BU1373" s="69"/>
      <c r="BV1373" s="80"/>
      <c r="BW1373" s="80"/>
      <c r="BX1373" s="69"/>
      <c r="BY1373" s="69"/>
      <c r="BZ1373" s="80"/>
      <c r="CA1373" s="80"/>
      <c r="CB1373" s="69"/>
      <c r="CC1373" s="69"/>
      <c r="CD1373" s="80"/>
      <c r="CE1373" s="80"/>
      <c r="CF1373" s="69"/>
      <c r="CG1373" s="69"/>
      <c r="CH1373" s="69"/>
      <c r="CI1373" s="69"/>
      <c r="CJ1373" s="69"/>
      <c r="CK1373" s="69"/>
      <c r="CL1373" s="68"/>
      <c r="CM1373" s="67"/>
      <c r="CN1373" s="67"/>
      <c r="CO1373" s="68"/>
      <c r="CP1373" s="68"/>
      <c r="CQ1373" s="67"/>
      <c r="CR1373" s="67"/>
      <c r="CS1373" s="69"/>
      <c r="CT1373" s="81"/>
      <c r="CU1373" s="69"/>
      <c r="CV1373" s="69"/>
      <c r="CW1373" s="69"/>
      <c r="CX1373" s="69"/>
      <c r="CY1373" s="69"/>
      <c r="CZ1373" s="69"/>
      <c r="DA1373" s="69"/>
    </row>
    <row r="1374" spans="2:105">
      <c r="B1374" s="67"/>
      <c r="C1374" s="67"/>
      <c r="D1374" s="67"/>
      <c r="E1374" s="69"/>
      <c r="F1374" s="68"/>
      <c r="G1374" s="67"/>
      <c r="H1374" s="69"/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80"/>
      <c r="T1374" s="80"/>
      <c r="U1374" s="80"/>
      <c r="V1374" s="80"/>
      <c r="W1374" s="80"/>
      <c r="X1374" s="80"/>
      <c r="Y1374" s="80"/>
      <c r="Z1374" s="80"/>
      <c r="AA1374" s="80"/>
      <c r="AB1374" s="80"/>
      <c r="AC1374" s="80"/>
      <c r="AD1374" s="80"/>
      <c r="AE1374" s="69"/>
      <c r="AF1374" s="69"/>
      <c r="AG1374" s="69"/>
      <c r="AH1374" s="80"/>
      <c r="AI1374" s="80"/>
      <c r="AJ1374" s="69"/>
      <c r="AK1374" s="69"/>
      <c r="AL1374" s="80"/>
      <c r="AM1374" s="80"/>
      <c r="AN1374" s="69"/>
      <c r="AO1374" s="69"/>
      <c r="AP1374" s="80"/>
      <c r="AQ1374" s="80"/>
      <c r="AR1374" s="69"/>
      <c r="AS1374" s="69"/>
      <c r="AT1374" s="80"/>
      <c r="AU1374" s="80"/>
      <c r="AV1374" s="69"/>
      <c r="AW1374" s="69"/>
      <c r="AX1374" s="80"/>
      <c r="AY1374" s="80"/>
      <c r="AZ1374" s="69"/>
      <c r="BA1374" s="69"/>
      <c r="BB1374" s="80"/>
      <c r="BC1374" s="80"/>
      <c r="BD1374" s="69"/>
      <c r="BE1374" s="69"/>
      <c r="BF1374" s="80"/>
      <c r="BG1374" s="80"/>
      <c r="BH1374" s="69"/>
      <c r="BI1374" s="69"/>
      <c r="BJ1374" s="80"/>
      <c r="BK1374" s="80"/>
      <c r="BL1374" s="69"/>
      <c r="BM1374" s="69"/>
      <c r="BN1374" s="80"/>
      <c r="BO1374" s="80"/>
      <c r="BP1374" s="69"/>
      <c r="BQ1374" s="69"/>
      <c r="BR1374" s="80"/>
      <c r="BS1374" s="80"/>
      <c r="BT1374" s="69"/>
      <c r="BU1374" s="69"/>
      <c r="BV1374" s="80"/>
      <c r="BW1374" s="80"/>
      <c r="BX1374" s="69"/>
      <c r="BY1374" s="69"/>
      <c r="BZ1374" s="80"/>
      <c r="CA1374" s="80"/>
      <c r="CB1374" s="69"/>
      <c r="CC1374" s="69"/>
      <c r="CD1374" s="80"/>
      <c r="CE1374" s="80"/>
      <c r="CF1374" s="69"/>
      <c r="CG1374" s="69"/>
      <c r="CH1374" s="69"/>
      <c r="CI1374" s="69"/>
      <c r="CJ1374" s="69"/>
      <c r="CK1374" s="69"/>
      <c r="CL1374" s="68"/>
      <c r="CM1374" s="67"/>
      <c r="CN1374" s="67"/>
      <c r="CO1374" s="68"/>
      <c r="CP1374" s="68"/>
      <c r="CQ1374" s="67"/>
      <c r="CR1374" s="67"/>
      <c r="CS1374" s="69"/>
      <c r="CT1374" s="81"/>
      <c r="CU1374" s="69"/>
      <c r="CV1374" s="69"/>
      <c r="CW1374" s="69"/>
      <c r="CX1374" s="69"/>
      <c r="CY1374" s="69"/>
      <c r="CZ1374" s="69"/>
      <c r="DA1374" s="69"/>
    </row>
    <row r="1375" spans="2:105">
      <c r="B1375" s="67"/>
      <c r="C1375" s="67"/>
      <c r="D1375" s="67"/>
      <c r="E1375" s="69"/>
      <c r="F1375" s="68"/>
      <c r="G1375" s="67"/>
      <c r="H1375" s="69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80"/>
      <c r="T1375" s="80"/>
      <c r="U1375" s="80"/>
      <c r="V1375" s="80"/>
      <c r="W1375" s="80"/>
      <c r="X1375" s="80"/>
      <c r="Y1375" s="80"/>
      <c r="Z1375" s="80"/>
      <c r="AA1375" s="80"/>
      <c r="AB1375" s="80"/>
      <c r="AC1375" s="80"/>
      <c r="AD1375" s="80"/>
      <c r="AE1375" s="69"/>
      <c r="AF1375" s="69"/>
      <c r="AG1375" s="69"/>
      <c r="AH1375" s="80"/>
      <c r="AI1375" s="80"/>
      <c r="AJ1375" s="69"/>
      <c r="AK1375" s="69"/>
      <c r="AL1375" s="80"/>
      <c r="AM1375" s="80"/>
      <c r="AN1375" s="69"/>
      <c r="AO1375" s="69"/>
      <c r="AP1375" s="80"/>
      <c r="AQ1375" s="80"/>
      <c r="AR1375" s="69"/>
      <c r="AS1375" s="69"/>
      <c r="AT1375" s="80"/>
      <c r="AU1375" s="80"/>
      <c r="AV1375" s="69"/>
      <c r="AW1375" s="69"/>
      <c r="AX1375" s="80"/>
      <c r="AY1375" s="80"/>
      <c r="AZ1375" s="69"/>
      <c r="BA1375" s="69"/>
      <c r="BB1375" s="80"/>
      <c r="BC1375" s="80"/>
      <c r="BD1375" s="69"/>
      <c r="BE1375" s="69"/>
      <c r="BF1375" s="80"/>
      <c r="BG1375" s="80"/>
      <c r="BH1375" s="69"/>
      <c r="BI1375" s="69"/>
      <c r="BJ1375" s="80"/>
      <c r="BK1375" s="80"/>
      <c r="BL1375" s="69"/>
      <c r="BM1375" s="69"/>
      <c r="BN1375" s="80"/>
      <c r="BO1375" s="80"/>
      <c r="BP1375" s="69"/>
      <c r="BQ1375" s="69"/>
      <c r="BR1375" s="80"/>
      <c r="BS1375" s="80"/>
      <c r="BT1375" s="69"/>
      <c r="BU1375" s="69"/>
      <c r="BV1375" s="80"/>
      <c r="BW1375" s="80"/>
      <c r="BX1375" s="69"/>
      <c r="BY1375" s="69"/>
      <c r="BZ1375" s="80"/>
      <c r="CA1375" s="80"/>
      <c r="CB1375" s="69"/>
      <c r="CC1375" s="69"/>
      <c r="CD1375" s="80"/>
      <c r="CE1375" s="80"/>
      <c r="CF1375" s="69"/>
      <c r="CG1375" s="69"/>
      <c r="CH1375" s="69"/>
      <c r="CI1375" s="69"/>
      <c r="CJ1375" s="69"/>
      <c r="CK1375" s="69"/>
      <c r="CL1375" s="68"/>
      <c r="CM1375" s="67"/>
      <c r="CN1375" s="67"/>
      <c r="CO1375" s="68"/>
      <c r="CP1375" s="68"/>
      <c r="CQ1375" s="67"/>
      <c r="CR1375" s="67"/>
      <c r="CS1375" s="69"/>
      <c r="CT1375" s="81"/>
      <c r="CU1375" s="69"/>
      <c r="CV1375" s="69"/>
      <c r="CW1375" s="69"/>
      <c r="CX1375" s="69"/>
      <c r="CY1375" s="69"/>
      <c r="CZ1375" s="69"/>
      <c r="DA1375" s="69"/>
    </row>
    <row r="1376" spans="2:105">
      <c r="B1376" s="67"/>
      <c r="C1376" s="67"/>
      <c r="D1376" s="67"/>
      <c r="E1376" s="69"/>
      <c r="F1376" s="68"/>
      <c r="G1376" s="67"/>
      <c r="H1376" s="69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80"/>
      <c r="T1376" s="80"/>
      <c r="U1376" s="80"/>
      <c r="V1376" s="80"/>
      <c r="W1376" s="80"/>
      <c r="X1376" s="80"/>
      <c r="Y1376" s="80"/>
      <c r="Z1376" s="80"/>
      <c r="AA1376" s="80"/>
      <c r="AB1376" s="80"/>
      <c r="AC1376" s="80"/>
      <c r="AD1376" s="80"/>
      <c r="AE1376" s="69"/>
      <c r="AF1376" s="69"/>
      <c r="AG1376" s="69"/>
      <c r="AH1376" s="80"/>
      <c r="AI1376" s="80"/>
      <c r="AJ1376" s="69"/>
      <c r="AK1376" s="69"/>
      <c r="AL1376" s="80"/>
      <c r="AM1376" s="80"/>
      <c r="AN1376" s="69"/>
      <c r="AO1376" s="69"/>
      <c r="AP1376" s="80"/>
      <c r="AQ1376" s="80"/>
      <c r="AR1376" s="69"/>
      <c r="AS1376" s="69"/>
      <c r="AT1376" s="80"/>
      <c r="AU1376" s="80"/>
      <c r="AV1376" s="69"/>
      <c r="AW1376" s="69"/>
      <c r="AX1376" s="80"/>
      <c r="AY1376" s="80"/>
      <c r="AZ1376" s="69"/>
      <c r="BA1376" s="69"/>
      <c r="BB1376" s="80"/>
      <c r="BC1376" s="80"/>
      <c r="BD1376" s="69"/>
      <c r="BE1376" s="69"/>
      <c r="BF1376" s="80"/>
      <c r="BG1376" s="80"/>
      <c r="BH1376" s="69"/>
      <c r="BI1376" s="69"/>
      <c r="BJ1376" s="80"/>
      <c r="BK1376" s="80"/>
      <c r="BL1376" s="69"/>
      <c r="BM1376" s="69"/>
      <c r="BN1376" s="80"/>
      <c r="BO1376" s="80"/>
      <c r="BP1376" s="69"/>
      <c r="BQ1376" s="69"/>
      <c r="BR1376" s="80"/>
      <c r="BS1376" s="80"/>
      <c r="BT1376" s="69"/>
      <c r="BU1376" s="69"/>
      <c r="BV1376" s="80"/>
      <c r="BW1376" s="80"/>
      <c r="BX1376" s="69"/>
      <c r="BY1376" s="69"/>
      <c r="BZ1376" s="80"/>
      <c r="CA1376" s="80"/>
      <c r="CB1376" s="69"/>
      <c r="CC1376" s="69"/>
      <c r="CD1376" s="80"/>
      <c r="CE1376" s="80"/>
      <c r="CF1376" s="69"/>
      <c r="CG1376" s="69"/>
      <c r="CH1376" s="69"/>
      <c r="CI1376" s="69"/>
      <c r="CJ1376" s="69"/>
      <c r="CK1376" s="69"/>
      <c r="CL1376" s="68"/>
      <c r="CM1376" s="67"/>
      <c r="CN1376" s="67"/>
      <c r="CO1376" s="68"/>
      <c r="CP1376" s="68"/>
      <c r="CQ1376" s="67"/>
      <c r="CR1376" s="67"/>
      <c r="CS1376" s="69"/>
      <c r="CT1376" s="81"/>
      <c r="CU1376" s="69"/>
      <c r="CV1376" s="69"/>
      <c r="CW1376" s="69"/>
      <c r="CX1376" s="69"/>
      <c r="CY1376" s="69"/>
      <c r="CZ1376" s="69"/>
      <c r="DA1376" s="69"/>
    </row>
    <row r="1377" spans="2:105">
      <c r="B1377" s="67"/>
      <c r="C1377" s="67"/>
      <c r="D1377" s="67"/>
      <c r="E1377" s="69"/>
      <c r="F1377" s="68"/>
      <c r="G1377" s="67"/>
      <c r="H1377" s="69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80"/>
      <c r="T1377" s="80"/>
      <c r="U1377" s="80"/>
      <c r="V1377" s="80"/>
      <c r="W1377" s="80"/>
      <c r="X1377" s="80"/>
      <c r="Y1377" s="80"/>
      <c r="Z1377" s="80"/>
      <c r="AA1377" s="80"/>
      <c r="AB1377" s="80"/>
      <c r="AC1377" s="80"/>
      <c r="AD1377" s="80"/>
      <c r="AE1377" s="69"/>
      <c r="AF1377" s="69"/>
      <c r="AG1377" s="69"/>
      <c r="AH1377" s="80"/>
      <c r="AI1377" s="80"/>
      <c r="AJ1377" s="69"/>
      <c r="AK1377" s="69"/>
      <c r="AL1377" s="80"/>
      <c r="AM1377" s="80"/>
      <c r="AN1377" s="69"/>
      <c r="AO1377" s="69"/>
      <c r="AP1377" s="80"/>
      <c r="AQ1377" s="80"/>
      <c r="AR1377" s="69"/>
      <c r="AS1377" s="69"/>
      <c r="AT1377" s="80"/>
      <c r="AU1377" s="80"/>
      <c r="AV1377" s="69"/>
      <c r="AW1377" s="69"/>
      <c r="AX1377" s="80"/>
      <c r="AY1377" s="80"/>
      <c r="AZ1377" s="69"/>
      <c r="BA1377" s="69"/>
      <c r="BB1377" s="80"/>
      <c r="BC1377" s="80"/>
      <c r="BD1377" s="69"/>
      <c r="BE1377" s="69"/>
      <c r="BF1377" s="80"/>
      <c r="BG1377" s="80"/>
      <c r="BH1377" s="69"/>
      <c r="BI1377" s="69"/>
      <c r="BJ1377" s="80"/>
      <c r="BK1377" s="80"/>
      <c r="BL1377" s="69"/>
      <c r="BM1377" s="69"/>
      <c r="BN1377" s="80"/>
      <c r="BO1377" s="80"/>
      <c r="BP1377" s="69"/>
      <c r="BQ1377" s="69"/>
      <c r="BR1377" s="80"/>
      <c r="BS1377" s="80"/>
      <c r="BT1377" s="69"/>
      <c r="BU1377" s="69"/>
      <c r="BV1377" s="80"/>
      <c r="BW1377" s="80"/>
      <c r="BX1377" s="69"/>
      <c r="BY1377" s="69"/>
      <c r="BZ1377" s="80"/>
      <c r="CA1377" s="80"/>
      <c r="CB1377" s="69"/>
      <c r="CC1377" s="69"/>
      <c r="CD1377" s="80"/>
      <c r="CE1377" s="80"/>
      <c r="CF1377" s="69"/>
      <c r="CG1377" s="69"/>
      <c r="CH1377" s="69"/>
      <c r="CI1377" s="69"/>
      <c r="CJ1377" s="69"/>
      <c r="CK1377" s="69"/>
      <c r="CL1377" s="68"/>
      <c r="CM1377" s="67"/>
      <c r="CN1377" s="67"/>
      <c r="CO1377" s="68"/>
      <c r="CP1377" s="68"/>
      <c r="CQ1377" s="67"/>
      <c r="CR1377" s="67"/>
      <c r="CS1377" s="69"/>
      <c r="CT1377" s="81"/>
      <c r="CU1377" s="69"/>
      <c r="CV1377" s="69"/>
      <c r="CW1377" s="69"/>
      <c r="CX1377" s="69"/>
      <c r="CY1377" s="69"/>
      <c r="CZ1377" s="69"/>
      <c r="DA1377" s="69"/>
    </row>
    <row r="1378" spans="2:105">
      <c r="B1378" s="67"/>
      <c r="C1378" s="67"/>
      <c r="D1378" s="67"/>
      <c r="E1378" s="69"/>
      <c r="F1378" s="68"/>
      <c r="G1378" s="67"/>
      <c r="H1378" s="69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80"/>
      <c r="T1378" s="80"/>
      <c r="U1378" s="80"/>
      <c r="V1378" s="80"/>
      <c r="W1378" s="80"/>
      <c r="X1378" s="80"/>
      <c r="Y1378" s="80"/>
      <c r="Z1378" s="80"/>
      <c r="AA1378" s="80"/>
      <c r="AB1378" s="80"/>
      <c r="AC1378" s="80"/>
      <c r="AD1378" s="80"/>
      <c r="AE1378" s="69"/>
      <c r="AF1378" s="69"/>
      <c r="AG1378" s="69"/>
      <c r="AH1378" s="80"/>
      <c r="AI1378" s="80"/>
      <c r="AJ1378" s="69"/>
      <c r="AK1378" s="69"/>
      <c r="AL1378" s="80"/>
      <c r="AM1378" s="80"/>
      <c r="AN1378" s="69"/>
      <c r="AO1378" s="69"/>
      <c r="AP1378" s="80"/>
      <c r="AQ1378" s="80"/>
      <c r="AR1378" s="69"/>
      <c r="AS1378" s="69"/>
      <c r="AT1378" s="80"/>
      <c r="AU1378" s="80"/>
      <c r="AV1378" s="69"/>
      <c r="AW1378" s="69"/>
      <c r="AX1378" s="80"/>
      <c r="AY1378" s="80"/>
      <c r="AZ1378" s="69"/>
      <c r="BA1378" s="69"/>
      <c r="BB1378" s="80"/>
      <c r="BC1378" s="80"/>
      <c r="BD1378" s="69"/>
      <c r="BE1378" s="69"/>
      <c r="BF1378" s="80"/>
      <c r="BG1378" s="80"/>
      <c r="BH1378" s="69"/>
      <c r="BI1378" s="69"/>
      <c r="BJ1378" s="80"/>
      <c r="BK1378" s="80"/>
      <c r="BL1378" s="69"/>
      <c r="BM1378" s="69"/>
      <c r="BN1378" s="80"/>
      <c r="BO1378" s="80"/>
      <c r="BP1378" s="69"/>
      <c r="BQ1378" s="69"/>
      <c r="BR1378" s="80"/>
      <c r="BS1378" s="80"/>
      <c r="BT1378" s="69"/>
      <c r="BU1378" s="69"/>
      <c r="BV1378" s="80"/>
      <c r="BW1378" s="80"/>
      <c r="BX1378" s="69"/>
      <c r="BY1378" s="69"/>
      <c r="BZ1378" s="80"/>
      <c r="CA1378" s="80"/>
      <c r="CB1378" s="69"/>
      <c r="CC1378" s="69"/>
      <c r="CD1378" s="80"/>
      <c r="CE1378" s="80"/>
      <c r="CF1378" s="69"/>
      <c r="CG1378" s="69"/>
      <c r="CH1378" s="69"/>
      <c r="CI1378" s="69"/>
      <c r="CJ1378" s="69"/>
      <c r="CK1378" s="69"/>
      <c r="CL1378" s="68"/>
      <c r="CM1378" s="67"/>
      <c r="CN1378" s="67"/>
      <c r="CO1378" s="68"/>
      <c r="CP1378" s="68"/>
      <c r="CQ1378" s="67"/>
      <c r="CR1378" s="67"/>
      <c r="CS1378" s="69"/>
      <c r="CT1378" s="81"/>
      <c r="CU1378" s="69"/>
      <c r="CV1378" s="69"/>
      <c r="CW1378" s="69"/>
      <c r="CX1378" s="69"/>
      <c r="CY1378" s="69"/>
      <c r="CZ1378" s="69"/>
      <c r="DA1378" s="69"/>
    </row>
    <row r="1379" spans="2:105">
      <c r="B1379" s="67"/>
      <c r="C1379" s="67"/>
      <c r="D1379" s="67"/>
      <c r="E1379" s="69"/>
      <c r="F1379" s="68"/>
      <c r="G1379" s="67"/>
      <c r="H1379" s="69"/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80"/>
      <c r="T1379" s="80"/>
      <c r="U1379" s="80"/>
      <c r="V1379" s="80"/>
      <c r="W1379" s="80"/>
      <c r="X1379" s="80"/>
      <c r="Y1379" s="80"/>
      <c r="Z1379" s="80"/>
      <c r="AA1379" s="80"/>
      <c r="AB1379" s="80"/>
      <c r="AC1379" s="80"/>
      <c r="AD1379" s="80"/>
      <c r="AE1379" s="69"/>
      <c r="AF1379" s="69"/>
      <c r="AG1379" s="69"/>
      <c r="AH1379" s="80"/>
      <c r="AI1379" s="80"/>
      <c r="AJ1379" s="69"/>
      <c r="AK1379" s="69"/>
      <c r="AL1379" s="80"/>
      <c r="AM1379" s="80"/>
      <c r="AN1379" s="69"/>
      <c r="AO1379" s="69"/>
      <c r="AP1379" s="80"/>
      <c r="AQ1379" s="80"/>
      <c r="AR1379" s="69"/>
      <c r="AS1379" s="69"/>
      <c r="AT1379" s="80"/>
      <c r="AU1379" s="80"/>
      <c r="AV1379" s="69"/>
      <c r="AW1379" s="69"/>
      <c r="AX1379" s="80"/>
      <c r="AY1379" s="80"/>
      <c r="AZ1379" s="69"/>
      <c r="BA1379" s="69"/>
      <c r="BB1379" s="80"/>
      <c r="BC1379" s="80"/>
      <c r="BD1379" s="69"/>
      <c r="BE1379" s="69"/>
      <c r="BF1379" s="80"/>
      <c r="BG1379" s="80"/>
      <c r="BH1379" s="69"/>
      <c r="BI1379" s="69"/>
      <c r="BJ1379" s="80"/>
      <c r="BK1379" s="80"/>
      <c r="BL1379" s="69"/>
      <c r="BM1379" s="69"/>
      <c r="BN1379" s="80"/>
      <c r="BO1379" s="80"/>
      <c r="BP1379" s="69"/>
      <c r="BQ1379" s="69"/>
      <c r="BR1379" s="80"/>
      <c r="BS1379" s="80"/>
      <c r="BT1379" s="69"/>
      <c r="BU1379" s="69"/>
      <c r="BV1379" s="80"/>
      <c r="BW1379" s="80"/>
      <c r="BX1379" s="69"/>
      <c r="BY1379" s="69"/>
      <c r="BZ1379" s="80"/>
      <c r="CA1379" s="80"/>
      <c r="CB1379" s="69"/>
      <c r="CC1379" s="69"/>
      <c r="CD1379" s="80"/>
      <c r="CE1379" s="80"/>
      <c r="CF1379" s="69"/>
      <c r="CG1379" s="69"/>
      <c r="CH1379" s="69"/>
      <c r="CI1379" s="69"/>
      <c r="CJ1379" s="69"/>
      <c r="CK1379" s="69"/>
      <c r="CL1379" s="68"/>
      <c r="CM1379" s="67"/>
      <c r="CN1379" s="67"/>
      <c r="CO1379" s="68"/>
      <c r="CP1379" s="68"/>
      <c r="CQ1379" s="67"/>
      <c r="CR1379" s="67"/>
      <c r="CS1379" s="69"/>
      <c r="CT1379" s="81"/>
      <c r="CU1379" s="69"/>
      <c r="CV1379" s="69"/>
      <c r="CW1379" s="69"/>
      <c r="CX1379" s="69"/>
      <c r="CY1379" s="69"/>
      <c r="CZ1379" s="69"/>
      <c r="DA1379" s="69"/>
    </row>
    <row r="1380" spans="2:105">
      <c r="B1380" s="67"/>
      <c r="C1380" s="67"/>
      <c r="D1380" s="67"/>
      <c r="E1380" s="69"/>
      <c r="F1380" s="68"/>
      <c r="G1380" s="67"/>
      <c r="H1380" s="69"/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80"/>
      <c r="T1380" s="80"/>
      <c r="U1380" s="80"/>
      <c r="V1380" s="80"/>
      <c r="W1380" s="80"/>
      <c r="X1380" s="80"/>
      <c r="Y1380" s="80"/>
      <c r="Z1380" s="80"/>
      <c r="AA1380" s="80"/>
      <c r="AB1380" s="80"/>
      <c r="AC1380" s="80"/>
      <c r="AD1380" s="80"/>
      <c r="AE1380" s="69"/>
      <c r="AF1380" s="69"/>
      <c r="AG1380" s="69"/>
      <c r="AH1380" s="80"/>
      <c r="AI1380" s="80"/>
      <c r="AJ1380" s="69"/>
      <c r="AK1380" s="69"/>
      <c r="AL1380" s="80"/>
      <c r="AM1380" s="80"/>
      <c r="AN1380" s="69"/>
      <c r="AO1380" s="69"/>
      <c r="AP1380" s="80"/>
      <c r="AQ1380" s="80"/>
      <c r="AR1380" s="69"/>
      <c r="AS1380" s="69"/>
      <c r="AT1380" s="80"/>
      <c r="AU1380" s="80"/>
      <c r="AV1380" s="69"/>
      <c r="AW1380" s="69"/>
      <c r="AX1380" s="80"/>
      <c r="AY1380" s="80"/>
      <c r="AZ1380" s="69"/>
      <c r="BA1380" s="69"/>
      <c r="BB1380" s="80"/>
      <c r="BC1380" s="80"/>
      <c r="BD1380" s="69"/>
      <c r="BE1380" s="69"/>
      <c r="BF1380" s="80"/>
      <c r="BG1380" s="80"/>
      <c r="BH1380" s="69"/>
      <c r="BI1380" s="69"/>
      <c r="BJ1380" s="80"/>
      <c r="BK1380" s="80"/>
      <c r="BL1380" s="69"/>
      <c r="BM1380" s="69"/>
      <c r="BN1380" s="80"/>
      <c r="BO1380" s="80"/>
      <c r="BP1380" s="69"/>
      <c r="BQ1380" s="69"/>
      <c r="BR1380" s="80"/>
      <c r="BS1380" s="80"/>
      <c r="BT1380" s="69"/>
      <c r="BU1380" s="69"/>
      <c r="BV1380" s="80"/>
      <c r="BW1380" s="80"/>
      <c r="BX1380" s="69"/>
      <c r="BY1380" s="69"/>
      <c r="BZ1380" s="80"/>
      <c r="CA1380" s="80"/>
      <c r="CB1380" s="69"/>
      <c r="CC1380" s="69"/>
      <c r="CD1380" s="80"/>
      <c r="CE1380" s="80"/>
      <c r="CF1380" s="69"/>
      <c r="CG1380" s="69"/>
      <c r="CH1380" s="69"/>
      <c r="CI1380" s="69"/>
      <c r="CJ1380" s="69"/>
      <c r="CK1380" s="69"/>
      <c r="CL1380" s="68"/>
      <c r="CM1380" s="67"/>
      <c r="CN1380" s="67"/>
      <c r="CO1380" s="68"/>
      <c r="CP1380" s="68"/>
      <c r="CQ1380" s="67"/>
      <c r="CR1380" s="67"/>
      <c r="CS1380" s="69"/>
      <c r="CT1380" s="81"/>
      <c r="CU1380" s="69"/>
      <c r="CV1380" s="69"/>
      <c r="CW1380" s="69"/>
      <c r="CX1380" s="69"/>
      <c r="CY1380" s="69"/>
      <c r="CZ1380" s="69"/>
      <c r="DA1380" s="69"/>
    </row>
    <row r="1381" spans="2:105">
      <c r="B1381" s="67"/>
      <c r="C1381" s="67"/>
      <c r="D1381" s="67"/>
      <c r="E1381" s="69"/>
      <c r="F1381" s="68"/>
      <c r="G1381" s="67"/>
      <c r="H1381" s="69"/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80"/>
      <c r="T1381" s="80"/>
      <c r="U1381" s="80"/>
      <c r="V1381" s="80"/>
      <c r="W1381" s="80"/>
      <c r="X1381" s="80"/>
      <c r="Y1381" s="80"/>
      <c r="Z1381" s="80"/>
      <c r="AA1381" s="80"/>
      <c r="AB1381" s="80"/>
      <c r="AC1381" s="80"/>
      <c r="AD1381" s="80"/>
      <c r="AE1381" s="69"/>
      <c r="AF1381" s="69"/>
      <c r="AG1381" s="69"/>
      <c r="AH1381" s="80"/>
      <c r="AI1381" s="80"/>
      <c r="AJ1381" s="69"/>
      <c r="AK1381" s="69"/>
      <c r="AL1381" s="80"/>
      <c r="AM1381" s="80"/>
      <c r="AN1381" s="69"/>
      <c r="AO1381" s="69"/>
      <c r="AP1381" s="80"/>
      <c r="AQ1381" s="80"/>
      <c r="AR1381" s="69"/>
      <c r="AS1381" s="69"/>
      <c r="AT1381" s="80"/>
      <c r="AU1381" s="80"/>
      <c r="AV1381" s="69"/>
      <c r="AW1381" s="69"/>
      <c r="AX1381" s="80"/>
      <c r="AY1381" s="80"/>
      <c r="AZ1381" s="69"/>
      <c r="BA1381" s="69"/>
      <c r="BB1381" s="80"/>
      <c r="BC1381" s="80"/>
      <c r="BD1381" s="69"/>
      <c r="BE1381" s="69"/>
      <c r="BF1381" s="80"/>
      <c r="BG1381" s="80"/>
      <c r="BH1381" s="69"/>
      <c r="BI1381" s="69"/>
      <c r="BJ1381" s="80"/>
      <c r="BK1381" s="80"/>
      <c r="BL1381" s="69"/>
      <c r="BM1381" s="69"/>
      <c r="BN1381" s="80"/>
      <c r="BO1381" s="80"/>
      <c r="BP1381" s="69"/>
      <c r="BQ1381" s="69"/>
      <c r="BR1381" s="80"/>
      <c r="BS1381" s="80"/>
      <c r="BT1381" s="69"/>
      <c r="BU1381" s="69"/>
      <c r="BV1381" s="80"/>
      <c r="BW1381" s="80"/>
      <c r="BX1381" s="69"/>
      <c r="BY1381" s="69"/>
      <c r="BZ1381" s="80"/>
      <c r="CA1381" s="80"/>
      <c r="CB1381" s="69"/>
      <c r="CC1381" s="69"/>
      <c r="CD1381" s="80"/>
      <c r="CE1381" s="80"/>
      <c r="CF1381" s="69"/>
      <c r="CG1381" s="69"/>
      <c r="CH1381" s="69"/>
      <c r="CI1381" s="69"/>
      <c r="CJ1381" s="69"/>
      <c r="CK1381" s="69"/>
      <c r="CL1381" s="68"/>
      <c r="CM1381" s="67"/>
      <c r="CN1381" s="67"/>
      <c r="CO1381" s="68"/>
      <c r="CP1381" s="68"/>
      <c r="CQ1381" s="67"/>
      <c r="CR1381" s="67"/>
      <c r="CS1381" s="69"/>
      <c r="CT1381" s="81"/>
      <c r="CU1381" s="69"/>
      <c r="CV1381" s="69"/>
      <c r="CW1381" s="69"/>
      <c r="CX1381" s="69"/>
      <c r="CY1381" s="69"/>
      <c r="CZ1381" s="69"/>
      <c r="DA1381" s="69"/>
    </row>
    <row r="1382" spans="2:105">
      <c r="B1382" s="67"/>
      <c r="C1382" s="67"/>
      <c r="D1382" s="67"/>
      <c r="E1382" s="69"/>
      <c r="F1382" s="68"/>
      <c r="G1382" s="67"/>
      <c r="H1382" s="69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80"/>
      <c r="T1382" s="80"/>
      <c r="U1382" s="80"/>
      <c r="V1382" s="80"/>
      <c r="W1382" s="80"/>
      <c r="X1382" s="80"/>
      <c r="Y1382" s="80"/>
      <c r="Z1382" s="80"/>
      <c r="AA1382" s="80"/>
      <c r="AB1382" s="80"/>
      <c r="AC1382" s="80"/>
      <c r="AD1382" s="80"/>
      <c r="AE1382" s="69"/>
      <c r="AF1382" s="69"/>
      <c r="AG1382" s="69"/>
      <c r="AH1382" s="80"/>
      <c r="AI1382" s="80"/>
      <c r="AJ1382" s="69"/>
      <c r="AK1382" s="69"/>
      <c r="AL1382" s="80"/>
      <c r="AM1382" s="80"/>
      <c r="AN1382" s="69"/>
      <c r="AO1382" s="69"/>
      <c r="AP1382" s="80"/>
      <c r="AQ1382" s="80"/>
      <c r="AR1382" s="69"/>
      <c r="AS1382" s="69"/>
      <c r="AT1382" s="80"/>
      <c r="AU1382" s="80"/>
      <c r="AV1382" s="69"/>
      <c r="AW1382" s="69"/>
      <c r="AX1382" s="80"/>
      <c r="AY1382" s="80"/>
      <c r="AZ1382" s="69"/>
      <c r="BA1382" s="69"/>
      <c r="BB1382" s="80"/>
      <c r="BC1382" s="80"/>
      <c r="BD1382" s="69"/>
      <c r="BE1382" s="69"/>
      <c r="BF1382" s="80"/>
      <c r="BG1382" s="80"/>
      <c r="BH1382" s="69"/>
      <c r="BI1382" s="69"/>
      <c r="BJ1382" s="80"/>
      <c r="BK1382" s="80"/>
      <c r="BL1382" s="69"/>
      <c r="BM1382" s="69"/>
      <c r="BN1382" s="80"/>
      <c r="BO1382" s="80"/>
      <c r="BP1382" s="69"/>
      <c r="BQ1382" s="69"/>
      <c r="BR1382" s="80"/>
      <c r="BS1382" s="80"/>
      <c r="BT1382" s="69"/>
      <c r="BU1382" s="69"/>
      <c r="BV1382" s="80"/>
      <c r="BW1382" s="80"/>
      <c r="BX1382" s="69"/>
      <c r="BY1382" s="69"/>
      <c r="BZ1382" s="80"/>
      <c r="CA1382" s="80"/>
      <c r="CB1382" s="69"/>
      <c r="CC1382" s="69"/>
      <c r="CD1382" s="80"/>
      <c r="CE1382" s="80"/>
      <c r="CF1382" s="69"/>
      <c r="CG1382" s="69"/>
      <c r="CH1382" s="69"/>
      <c r="CI1382" s="69"/>
      <c r="CJ1382" s="69"/>
      <c r="CK1382" s="69"/>
      <c r="CL1382" s="68"/>
      <c r="CM1382" s="67"/>
      <c r="CN1382" s="67"/>
      <c r="CO1382" s="68"/>
      <c r="CP1382" s="68"/>
      <c r="CQ1382" s="67"/>
      <c r="CR1382" s="67"/>
      <c r="CS1382" s="69"/>
      <c r="CT1382" s="81"/>
      <c r="CU1382" s="69"/>
      <c r="CV1382" s="69"/>
      <c r="CW1382" s="69"/>
      <c r="CX1382" s="69"/>
      <c r="CY1382" s="69"/>
      <c r="CZ1382" s="69"/>
      <c r="DA1382" s="69"/>
    </row>
    <row r="1383" spans="2:105">
      <c r="B1383" s="67"/>
      <c r="C1383" s="67"/>
      <c r="D1383" s="67"/>
      <c r="E1383" s="69"/>
      <c r="F1383" s="68"/>
      <c r="G1383" s="67"/>
      <c r="H1383" s="69"/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80"/>
      <c r="T1383" s="80"/>
      <c r="U1383" s="80"/>
      <c r="V1383" s="80"/>
      <c r="W1383" s="80"/>
      <c r="X1383" s="80"/>
      <c r="Y1383" s="80"/>
      <c r="Z1383" s="80"/>
      <c r="AA1383" s="80"/>
      <c r="AB1383" s="80"/>
      <c r="AC1383" s="80"/>
      <c r="AD1383" s="80"/>
      <c r="AE1383" s="69"/>
      <c r="AF1383" s="69"/>
      <c r="AG1383" s="69"/>
      <c r="AH1383" s="80"/>
      <c r="AI1383" s="80"/>
      <c r="AJ1383" s="69"/>
      <c r="AK1383" s="69"/>
      <c r="AL1383" s="80"/>
      <c r="AM1383" s="80"/>
      <c r="AN1383" s="69"/>
      <c r="AO1383" s="69"/>
      <c r="AP1383" s="80"/>
      <c r="AQ1383" s="80"/>
      <c r="AR1383" s="69"/>
      <c r="AS1383" s="69"/>
      <c r="AT1383" s="80"/>
      <c r="AU1383" s="80"/>
      <c r="AV1383" s="69"/>
      <c r="AW1383" s="69"/>
      <c r="AX1383" s="80"/>
      <c r="AY1383" s="80"/>
      <c r="AZ1383" s="69"/>
      <c r="BA1383" s="69"/>
      <c r="BB1383" s="80"/>
      <c r="BC1383" s="80"/>
      <c r="BD1383" s="69"/>
      <c r="BE1383" s="69"/>
      <c r="BF1383" s="80"/>
      <c r="BG1383" s="80"/>
      <c r="BH1383" s="69"/>
      <c r="BI1383" s="69"/>
      <c r="BJ1383" s="80"/>
      <c r="BK1383" s="80"/>
      <c r="BL1383" s="69"/>
      <c r="BM1383" s="69"/>
      <c r="BN1383" s="80"/>
      <c r="BO1383" s="80"/>
      <c r="BP1383" s="69"/>
      <c r="BQ1383" s="69"/>
      <c r="BR1383" s="80"/>
      <c r="BS1383" s="80"/>
      <c r="BT1383" s="69"/>
      <c r="BU1383" s="69"/>
      <c r="BV1383" s="80"/>
      <c r="BW1383" s="80"/>
      <c r="BX1383" s="69"/>
      <c r="BY1383" s="69"/>
      <c r="BZ1383" s="80"/>
      <c r="CA1383" s="80"/>
      <c r="CB1383" s="69"/>
      <c r="CC1383" s="69"/>
      <c r="CD1383" s="80"/>
      <c r="CE1383" s="80"/>
      <c r="CF1383" s="69"/>
      <c r="CG1383" s="69"/>
      <c r="CH1383" s="69"/>
      <c r="CI1383" s="69"/>
      <c r="CJ1383" s="69"/>
      <c r="CK1383" s="69"/>
      <c r="CL1383" s="68"/>
      <c r="CM1383" s="67"/>
      <c r="CN1383" s="67"/>
      <c r="CO1383" s="68"/>
      <c r="CP1383" s="68"/>
      <c r="CQ1383" s="67"/>
      <c r="CR1383" s="67"/>
      <c r="CS1383" s="69"/>
      <c r="CT1383" s="81"/>
      <c r="CU1383" s="69"/>
      <c r="CV1383" s="69"/>
      <c r="CW1383" s="69"/>
      <c r="CX1383" s="69"/>
      <c r="CY1383" s="69"/>
      <c r="CZ1383" s="69"/>
      <c r="DA1383" s="69"/>
    </row>
    <row r="1384" spans="2:105">
      <c r="B1384" s="67"/>
      <c r="C1384" s="67"/>
      <c r="D1384" s="67"/>
      <c r="E1384" s="69"/>
      <c r="F1384" s="68"/>
      <c r="G1384" s="67"/>
      <c r="H1384" s="69"/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80"/>
      <c r="T1384" s="80"/>
      <c r="U1384" s="80"/>
      <c r="V1384" s="80"/>
      <c r="W1384" s="80"/>
      <c r="X1384" s="80"/>
      <c r="Y1384" s="80"/>
      <c r="Z1384" s="80"/>
      <c r="AA1384" s="80"/>
      <c r="AB1384" s="80"/>
      <c r="AC1384" s="80"/>
      <c r="AD1384" s="80"/>
      <c r="AE1384" s="69"/>
      <c r="AF1384" s="69"/>
      <c r="AG1384" s="69"/>
      <c r="AH1384" s="80"/>
      <c r="AI1384" s="80"/>
      <c r="AJ1384" s="69"/>
      <c r="AK1384" s="69"/>
      <c r="AL1384" s="80"/>
      <c r="AM1384" s="80"/>
      <c r="AN1384" s="69"/>
      <c r="AO1384" s="69"/>
      <c r="AP1384" s="80"/>
      <c r="AQ1384" s="80"/>
      <c r="AR1384" s="69"/>
      <c r="AS1384" s="69"/>
      <c r="AT1384" s="80"/>
      <c r="AU1384" s="80"/>
      <c r="AV1384" s="69"/>
      <c r="AW1384" s="69"/>
      <c r="AX1384" s="80"/>
      <c r="AY1384" s="80"/>
      <c r="AZ1384" s="69"/>
      <c r="BA1384" s="69"/>
      <c r="BB1384" s="80"/>
      <c r="BC1384" s="80"/>
      <c r="BD1384" s="69"/>
      <c r="BE1384" s="69"/>
      <c r="BF1384" s="80"/>
      <c r="BG1384" s="80"/>
      <c r="BH1384" s="69"/>
      <c r="BI1384" s="69"/>
      <c r="BJ1384" s="80"/>
      <c r="BK1384" s="80"/>
      <c r="BL1384" s="69"/>
      <c r="BM1384" s="69"/>
      <c r="BN1384" s="80"/>
      <c r="BO1384" s="80"/>
      <c r="BP1384" s="69"/>
      <c r="BQ1384" s="69"/>
      <c r="BR1384" s="80"/>
      <c r="BS1384" s="80"/>
      <c r="BT1384" s="69"/>
      <c r="BU1384" s="69"/>
      <c r="BV1384" s="80"/>
      <c r="BW1384" s="80"/>
      <c r="BX1384" s="69"/>
      <c r="BY1384" s="69"/>
      <c r="BZ1384" s="80"/>
      <c r="CA1384" s="80"/>
      <c r="CB1384" s="69"/>
      <c r="CC1384" s="69"/>
      <c r="CD1384" s="80"/>
      <c r="CE1384" s="80"/>
      <c r="CF1384" s="69"/>
      <c r="CG1384" s="69"/>
      <c r="CH1384" s="69"/>
      <c r="CI1384" s="69"/>
      <c r="CJ1384" s="69"/>
      <c r="CK1384" s="69"/>
      <c r="CL1384" s="68"/>
      <c r="CM1384" s="67"/>
      <c r="CN1384" s="67"/>
      <c r="CO1384" s="68"/>
      <c r="CP1384" s="68"/>
      <c r="CQ1384" s="67"/>
      <c r="CR1384" s="67"/>
      <c r="CS1384" s="69"/>
      <c r="CT1384" s="81"/>
      <c r="CU1384" s="69"/>
      <c r="CV1384" s="69"/>
      <c r="CW1384" s="69"/>
      <c r="CX1384" s="69"/>
      <c r="CY1384" s="69"/>
      <c r="CZ1384" s="69"/>
      <c r="DA1384" s="69"/>
    </row>
    <row r="1385" spans="2:105">
      <c r="B1385" s="67"/>
      <c r="C1385" s="67"/>
      <c r="D1385" s="67"/>
      <c r="E1385" s="69"/>
      <c r="F1385" s="68"/>
      <c r="G1385" s="67"/>
      <c r="H1385" s="69"/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80"/>
      <c r="T1385" s="80"/>
      <c r="U1385" s="80"/>
      <c r="V1385" s="80"/>
      <c r="W1385" s="80"/>
      <c r="X1385" s="80"/>
      <c r="Y1385" s="80"/>
      <c r="Z1385" s="80"/>
      <c r="AA1385" s="80"/>
      <c r="AB1385" s="80"/>
      <c r="AC1385" s="80"/>
      <c r="AD1385" s="80"/>
      <c r="AE1385" s="69"/>
      <c r="AF1385" s="69"/>
      <c r="AG1385" s="69"/>
      <c r="AH1385" s="80"/>
      <c r="AI1385" s="80"/>
      <c r="AJ1385" s="69"/>
      <c r="AK1385" s="69"/>
      <c r="AL1385" s="80"/>
      <c r="AM1385" s="80"/>
      <c r="AN1385" s="69"/>
      <c r="AO1385" s="69"/>
      <c r="AP1385" s="80"/>
      <c r="AQ1385" s="80"/>
      <c r="AR1385" s="69"/>
      <c r="AS1385" s="69"/>
      <c r="AT1385" s="80"/>
      <c r="AU1385" s="80"/>
      <c r="AV1385" s="69"/>
      <c r="AW1385" s="69"/>
      <c r="AX1385" s="80"/>
      <c r="AY1385" s="80"/>
      <c r="AZ1385" s="69"/>
      <c r="BA1385" s="69"/>
      <c r="BB1385" s="80"/>
      <c r="BC1385" s="80"/>
      <c r="BD1385" s="69"/>
      <c r="BE1385" s="69"/>
      <c r="BF1385" s="80"/>
      <c r="BG1385" s="80"/>
      <c r="BH1385" s="69"/>
      <c r="BI1385" s="69"/>
      <c r="BJ1385" s="80"/>
      <c r="BK1385" s="80"/>
      <c r="BL1385" s="69"/>
      <c r="BM1385" s="69"/>
      <c r="BN1385" s="80"/>
      <c r="BO1385" s="80"/>
      <c r="BP1385" s="69"/>
      <c r="BQ1385" s="69"/>
      <c r="BR1385" s="80"/>
      <c r="BS1385" s="80"/>
      <c r="BT1385" s="69"/>
      <c r="BU1385" s="69"/>
      <c r="BV1385" s="80"/>
      <c r="BW1385" s="80"/>
      <c r="BX1385" s="69"/>
      <c r="BY1385" s="69"/>
      <c r="BZ1385" s="80"/>
      <c r="CA1385" s="80"/>
      <c r="CB1385" s="69"/>
      <c r="CC1385" s="69"/>
      <c r="CD1385" s="80"/>
      <c r="CE1385" s="80"/>
      <c r="CF1385" s="69"/>
      <c r="CG1385" s="69"/>
      <c r="CH1385" s="69"/>
      <c r="CI1385" s="69"/>
      <c r="CJ1385" s="69"/>
      <c r="CK1385" s="69"/>
      <c r="CL1385" s="68"/>
      <c r="CM1385" s="67"/>
      <c r="CN1385" s="67"/>
      <c r="CO1385" s="68"/>
      <c r="CP1385" s="68"/>
      <c r="CQ1385" s="67"/>
      <c r="CR1385" s="67"/>
      <c r="CS1385" s="69"/>
      <c r="CT1385" s="81"/>
      <c r="CU1385" s="69"/>
      <c r="CV1385" s="69"/>
      <c r="CW1385" s="69"/>
      <c r="CX1385" s="69"/>
      <c r="CY1385" s="69"/>
      <c r="CZ1385" s="69"/>
      <c r="DA1385" s="69"/>
    </row>
    <row r="1386" spans="2:105">
      <c r="B1386" s="67"/>
      <c r="C1386" s="67"/>
      <c r="D1386" s="67"/>
      <c r="E1386" s="69"/>
      <c r="F1386" s="68"/>
      <c r="G1386" s="67"/>
      <c r="H1386" s="69"/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80"/>
      <c r="T1386" s="80"/>
      <c r="U1386" s="80"/>
      <c r="V1386" s="80"/>
      <c r="W1386" s="80"/>
      <c r="X1386" s="80"/>
      <c r="Y1386" s="80"/>
      <c r="Z1386" s="80"/>
      <c r="AA1386" s="80"/>
      <c r="AB1386" s="80"/>
      <c r="AC1386" s="80"/>
      <c r="AD1386" s="80"/>
      <c r="AE1386" s="69"/>
      <c r="AF1386" s="69"/>
      <c r="AG1386" s="69"/>
      <c r="AH1386" s="80"/>
      <c r="AI1386" s="80"/>
      <c r="AJ1386" s="69"/>
      <c r="AK1386" s="69"/>
      <c r="AL1386" s="80"/>
      <c r="AM1386" s="80"/>
      <c r="AN1386" s="69"/>
      <c r="AO1386" s="69"/>
      <c r="AP1386" s="80"/>
      <c r="AQ1386" s="80"/>
      <c r="AR1386" s="69"/>
      <c r="AS1386" s="69"/>
      <c r="AT1386" s="80"/>
      <c r="AU1386" s="80"/>
      <c r="AV1386" s="69"/>
      <c r="AW1386" s="69"/>
      <c r="AX1386" s="80"/>
      <c r="AY1386" s="80"/>
      <c r="AZ1386" s="69"/>
      <c r="BA1386" s="69"/>
      <c r="BB1386" s="80"/>
      <c r="BC1386" s="80"/>
      <c r="BD1386" s="69"/>
      <c r="BE1386" s="69"/>
      <c r="BF1386" s="80"/>
      <c r="BG1386" s="80"/>
      <c r="BH1386" s="69"/>
      <c r="BI1386" s="69"/>
      <c r="BJ1386" s="80"/>
      <c r="BK1386" s="80"/>
      <c r="BL1386" s="69"/>
      <c r="BM1386" s="69"/>
      <c r="BN1386" s="80"/>
      <c r="BO1386" s="80"/>
      <c r="BP1386" s="69"/>
      <c r="BQ1386" s="69"/>
      <c r="BR1386" s="80"/>
      <c r="BS1386" s="80"/>
      <c r="BT1386" s="69"/>
      <c r="BU1386" s="69"/>
      <c r="BV1386" s="80"/>
      <c r="BW1386" s="80"/>
      <c r="BX1386" s="69"/>
      <c r="BY1386" s="69"/>
      <c r="BZ1386" s="80"/>
      <c r="CA1386" s="80"/>
      <c r="CB1386" s="69"/>
      <c r="CC1386" s="69"/>
      <c r="CD1386" s="80"/>
      <c r="CE1386" s="80"/>
      <c r="CF1386" s="69"/>
      <c r="CG1386" s="69"/>
      <c r="CH1386" s="69"/>
      <c r="CI1386" s="69"/>
      <c r="CJ1386" s="69"/>
      <c r="CK1386" s="69"/>
      <c r="CL1386" s="68"/>
      <c r="CM1386" s="67"/>
      <c r="CN1386" s="67"/>
      <c r="CO1386" s="68"/>
      <c r="CP1386" s="68"/>
      <c r="CQ1386" s="67"/>
      <c r="CR1386" s="67"/>
      <c r="CS1386" s="69"/>
      <c r="CT1386" s="81"/>
      <c r="CU1386" s="69"/>
      <c r="CV1386" s="69"/>
      <c r="CW1386" s="69"/>
      <c r="CX1386" s="69"/>
      <c r="CY1386" s="69"/>
      <c r="CZ1386" s="69"/>
      <c r="DA1386" s="69"/>
    </row>
    <row r="1387" spans="2:105">
      <c r="B1387" s="67"/>
      <c r="C1387" s="67"/>
      <c r="D1387" s="67"/>
      <c r="E1387" s="69"/>
      <c r="F1387" s="68"/>
      <c r="G1387" s="67"/>
      <c r="H1387" s="69"/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80"/>
      <c r="T1387" s="80"/>
      <c r="U1387" s="80"/>
      <c r="V1387" s="80"/>
      <c r="W1387" s="80"/>
      <c r="X1387" s="80"/>
      <c r="Y1387" s="80"/>
      <c r="Z1387" s="80"/>
      <c r="AA1387" s="80"/>
      <c r="AB1387" s="80"/>
      <c r="AC1387" s="80"/>
      <c r="AD1387" s="80"/>
      <c r="AE1387" s="69"/>
      <c r="AF1387" s="69"/>
      <c r="AG1387" s="69"/>
      <c r="AH1387" s="80"/>
      <c r="AI1387" s="80"/>
      <c r="AJ1387" s="69"/>
      <c r="AK1387" s="69"/>
      <c r="AL1387" s="80"/>
      <c r="AM1387" s="80"/>
      <c r="AN1387" s="69"/>
      <c r="AO1387" s="69"/>
      <c r="AP1387" s="80"/>
      <c r="AQ1387" s="80"/>
      <c r="AR1387" s="69"/>
      <c r="AS1387" s="69"/>
      <c r="AT1387" s="80"/>
      <c r="AU1387" s="80"/>
      <c r="AV1387" s="69"/>
      <c r="AW1387" s="69"/>
      <c r="AX1387" s="80"/>
      <c r="AY1387" s="80"/>
      <c r="AZ1387" s="69"/>
      <c r="BA1387" s="69"/>
      <c r="BB1387" s="80"/>
      <c r="BC1387" s="80"/>
      <c r="BD1387" s="69"/>
      <c r="BE1387" s="69"/>
      <c r="BF1387" s="80"/>
      <c r="BG1387" s="80"/>
      <c r="BH1387" s="69"/>
      <c r="BI1387" s="69"/>
      <c r="BJ1387" s="80"/>
      <c r="BK1387" s="80"/>
      <c r="BL1387" s="69"/>
      <c r="BM1387" s="69"/>
      <c r="BN1387" s="80"/>
      <c r="BO1387" s="80"/>
      <c r="BP1387" s="69"/>
      <c r="BQ1387" s="69"/>
      <c r="BR1387" s="80"/>
      <c r="BS1387" s="80"/>
      <c r="BT1387" s="69"/>
      <c r="BU1387" s="69"/>
      <c r="BV1387" s="80"/>
      <c r="BW1387" s="80"/>
      <c r="BX1387" s="69"/>
      <c r="BY1387" s="69"/>
      <c r="BZ1387" s="80"/>
      <c r="CA1387" s="80"/>
      <c r="CB1387" s="69"/>
      <c r="CC1387" s="69"/>
      <c r="CD1387" s="80"/>
      <c r="CE1387" s="80"/>
      <c r="CF1387" s="69"/>
      <c r="CG1387" s="69"/>
      <c r="CH1387" s="69"/>
      <c r="CI1387" s="69"/>
      <c r="CJ1387" s="69"/>
      <c r="CK1387" s="69"/>
      <c r="CL1387" s="68"/>
      <c r="CM1387" s="67"/>
      <c r="CN1387" s="67"/>
      <c r="CO1387" s="68"/>
      <c r="CP1387" s="68"/>
      <c r="CQ1387" s="67"/>
      <c r="CR1387" s="67"/>
      <c r="CS1387" s="69"/>
      <c r="CT1387" s="81"/>
      <c r="CU1387" s="69"/>
      <c r="CV1387" s="69"/>
      <c r="CW1387" s="69"/>
      <c r="CX1387" s="69"/>
      <c r="CY1387" s="69"/>
      <c r="CZ1387" s="69"/>
      <c r="DA1387" s="69"/>
    </row>
    <row r="1388" spans="2:105">
      <c r="B1388" s="67"/>
      <c r="C1388" s="67"/>
      <c r="D1388" s="67"/>
      <c r="E1388" s="69"/>
      <c r="F1388" s="68"/>
      <c r="G1388" s="67"/>
      <c r="H1388" s="69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80"/>
      <c r="T1388" s="80"/>
      <c r="U1388" s="80"/>
      <c r="V1388" s="80"/>
      <c r="W1388" s="80"/>
      <c r="X1388" s="80"/>
      <c r="Y1388" s="80"/>
      <c r="Z1388" s="80"/>
      <c r="AA1388" s="80"/>
      <c r="AB1388" s="80"/>
      <c r="AC1388" s="80"/>
      <c r="AD1388" s="80"/>
      <c r="AE1388" s="69"/>
      <c r="AF1388" s="69"/>
      <c r="AG1388" s="69"/>
      <c r="AH1388" s="80"/>
      <c r="AI1388" s="80"/>
      <c r="AJ1388" s="69"/>
      <c r="AK1388" s="69"/>
      <c r="AL1388" s="80"/>
      <c r="AM1388" s="80"/>
      <c r="AN1388" s="69"/>
      <c r="AO1388" s="69"/>
      <c r="AP1388" s="80"/>
      <c r="AQ1388" s="80"/>
      <c r="AR1388" s="69"/>
      <c r="AS1388" s="69"/>
      <c r="AT1388" s="80"/>
      <c r="AU1388" s="80"/>
      <c r="AV1388" s="69"/>
      <c r="AW1388" s="69"/>
      <c r="AX1388" s="80"/>
      <c r="AY1388" s="80"/>
      <c r="AZ1388" s="69"/>
      <c r="BA1388" s="69"/>
      <c r="BB1388" s="80"/>
      <c r="BC1388" s="80"/>
      <c r="BD1388" s="69"/>
      <c r="BE1388" s="69"/>
      <c r="BF1388" s="80"/>
      <c r="BG1388" s="80"/>
      <c r="BH1388" s="69"/>
      <c r="BI1388" s="69"/>
      <c r="BJ1388" s="80"/>
      <c r="BK1388" s="80"/>
      <c r="BL1388" s="69"/>
      <c r="BM1388" s="69"/>
      <c r="BN1388" s="80"/>
      <c r="BO1388" s="80"/>
      <c r="BP1388" s="69"/>
      <c r="BQ1388" s="69"/>
      <c r="BR1388" s="80"/>
      <c r="BS1388" s="80"/>
      <c r="BT1388" s="69"/>
      <c r="BU1388" s="69"/>
      <c r="BV1388" s="80"/>
      <c r="BW1388" s="80"/>
      <c r="BX1388" s="69"/>
      <c r="BY1388" s="69"/>
      <c r="BZ1388" s="80"/>
      <c r="CA1388" s="80"/>
      <c r="CB1388" s="69"/>
      <c r="CC1388" s="69"/>
      <c r="CD1388" s="80"/>
      <c r="CE1388" s="80"/>
      <c r="CF1388" s="69"/>
      <c r="CG1388" s="69"/>
      <c r="CH1388" s="69"/>
      <c r="CI1388" s="69"/>
      <c r="CJ1388" s="69"/>
      <c r="CK1388" s="69"/>
      <c r="CL1388" s="68"/>
      <c r="CM1388" s="67"/>
      <c r="CN1388" s="67"/>
      <c r="CO1388" s="68"/>
      <c r="CP1388" s="68"/>
      <c r="CQ1388" s="67"/>
      <c r="CR1388" s="67"/>
      <c r="CS1388" s="69"/>
      <c r="CT1388" s="81"/>
      <c r="CU1388" s="69"/>
      <c r="CV1388" s="69"/>
      <c r="CW1388" s="69"/>
      <c r="CX1388" s="69"/>
      <c r="CY1388" s="69"/>
      <c r="CZ1388" s="69"/>
      <c r="DA1388" s="69"/>
    </row>
    <row r="1389" spans="2:105">
      <c r="B1389" s="67"/>
      <c r="C1389" s="67"/>
      <c r="D1389" s="67"/>
      <c r="E1389" s="69"/>
      <c r="F1389" s="68"/>
      <c r="G1389" s="67"/>
      <c r="H1389" s="69"/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80"/>
      <c r="T1389" s="80"/>
      <c r="U1389" s="80"/>
      <c r="V1389" s="80"/>
      <c r="W1389" s="80"/>
      <c r="X1389" s="80"/>
      <c r="Y1389" s="80"/>
      <c r="Z1389" s="80"/>
      <c r="AA1389" s="80"/>
      <c r="AB1389" s="80"/>
      <c r="AC1389" s="80"/>
      <c r="AD1389" s="80"/>
      <c r="AE1389" s="69"/>
      <c r="AF1389" s="69"/>
      <c r="AG1389" s="69"/>
      <c r="AH1389" s="80"/>
      <c r="AI1389" s="80"/>
      <c r="AJ1389" s="69"/>
      <c r="AK1389" s="69"/>
      <c r="AL1389" s="80"/>
      <c r="AM1389" s="80"/>
      <c r="AN1389" s="69"/>
      <c r="AO1389" s="69"/>
      <c r="AP1389" s="80"/>
      <c r="AQ1389" s="80"/>
      <c r="AR1389" s="69"/>
      <c r="AS1389" s="69"/>
      <c r="AT1389" s="80"/>
      <c r="AU1389" s="80"/>
      <c r="AV1389" s="69"/>
      <c r="AW1389" s="69"/>
      <c r="AX1389" s="80"/>
      <c r="AY1389" s="80"/>
      <c r="AZ1389" s="69"/>
      <c r="BA1389" s="69"/>
      <c r="BB1389" s="80"/>
      <c r="BC1389" s="80"/>
      <c r="BD1389" s="69"/>
      <c r="BE1389" s="69"/>
      <c r="BF1389" s="80"/>
      <c r="BG1389" s="80"/>
      <c r="BH1389" s="69"/>
      <c r="BI1389" s="69"/>
      <c r="BJ1389" s="80"/>
      <c r="BK1389" s="80"/>
      <c r="BL1389" s="69"/>
      <c r="BM1389" s="69"/>
      <c r="BN1389" s="80"/>
      <c r="BO1389" s="80"/>
      <c r="BP1389" s="69"/>
      <c r="BQ1389" s="69"/>
      <c r="BR1389" s="80"/>
      <c r="BS1389" s="80"/>
      <c r="BT1389" s="69"/>
      <c r="BU1389" s="69"/>
      <c r="BV1389" s="80"/>
      <c r="BW1389" s="80"/>
      <c r="BX1389" s="69"/>
      <c r="BY1389" s="69"/>
      <c r="BZ1389" s="80"/>
      <c r="CA1389" s="80"/>
      <c r="CB1389" s="69"/>
      <c r="CC1389" s="69"/>
      <c r="CD1389" s="80"/>
      <c r="CE1389" s="80"/>
      <c r="CF1389" s="69"/>
      <c r="CG1389" s="69"/>
      <c r="CH1389" s="69"/>
      <c r="CI1389" s="69"/>
      <c r="CJ1389" s="69"/>
      <c r="CK1389" s="69"/>
      <c r="CL1389" s="68"/>
      <c r="CM1389" s="67"/>
      <c r="CN1389" s="67"/>
      <c r="CO1389" s="68"/>
      <c r="CP1389" s="68"/>
      <c r="CQ1389" s="67"/>
      <c r="CR1389" s="67"/>
      <c r="CS1389" s="69"/>
      <c r="CT1389" s="81"/>
      <c r="CU1389" s="69"/>
      <c r="CV1389" s="69"/>
      <c r="CW1389" s="69"/>
      <c r="CX1389" s="69"/>
      <c r="CY1389" s="69"/>
      <c r="CZ1389" s="69"/>
      <c r="DA1389" s="69"/>
    </row>
    <row r="1390" spans="2:105">
      <c r="B1390" s="67"/>
      <c r="C1390" s="67"/>
      <c r="D1390" s="67"/>
      <c r="E1390" s="69"/>
      <c r="F1390" s="68"/>
      <c r="G1390" s="67"/>
      <c r="H1390" s="69"/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80"/>
      <c r="T1390" s="80"/>
      <c r="U1390" s="80"/>
      <c r="V1390" s="80"/>
      <c r="W1390" s="80"/>
      <c r="X1390" s="80"/>
      <c r="Y1390" s="80"/>
      <c r="Z1390" s="80"/>
      <c r="AA1390" s="80"/>
      <c r="AB1390" s="80"/>
      <c r="AC1390" s="80"/>
      <c r="AD1390" s="80"/>
      <c r="AE1390" s="69"/>
      <c r="AF1390" s="69"/>
      <c r="AG1390" s="69"/>
      <c r="AH1390" s="80"/>
      <c r="AI1390" s="80"/>
      <c r="AJ1390" s="69"/>
      <c r="AK1390" s="69"/>
      <c r="AL1390" s="80"/>
      <c r="AM1390" s="80"/>
      <c r="AN1390" s="69"/>
      <c r="AO1390" s="69"/>
      <c r="AP1390" s="80"/>
      <c r="AQ1390" s="80"/>
      <c r="AR1390" s="69"/>
      <c r="AS1390" s="69"/>
      <c r="AT1390" s="80"/>
      <c r="AU1390" s="80"/>
      <c r="AV1390" s="69"/>
      <c r="AW1390" s="69"/>
      <c r="AX1390" s="80"/>
      <c r="AY1390" s="80"/>
      <c r="AZ1390" s="69"/>
      <c r="BA1390" s="69"/>
      <c r="BB1390" s="80"/>
      <c r="BC1390" s="80"/>
      <c r="BD1390" s="69"/>
      <c r="BE1390" s="69"/>
      <c r="BF1390" s="80"/>
      <c r="BG1390" s="80"/>
      <c r="BH1390" s="69"/>
      <c r="BI1390" s="69"/>
      <c r="BJ1390" s="80"/>
      <c r="BK1390" s="80"/>
      <c r="BL1390" s="69"/>
      <c r="BM1390" s="69"/>
      <c r="BN1390" s="80"/>
      <c r="BO1390" s="80"/>
      <c r="BP1390" s="69"/>
      <c r="BQ1390" s="69"/>
      <c r="BR1390" s="80"/>
      <c r="BS1390" s="80"/>
      <c r="BT1390" s="69"/>
      <c r="BU1390" s="69"/>
      <c r="BV1390" s="80"/>
      <c r="BW1390" s="80"/>
      <c r="BX1390" s="69"/>
      <c r="BY1390" s="69"/>
      <c r="BZ1390" s="80"/>
      <c r="CA1390" s="80"/>
      <c r="CB1390" s="69"/>
      <c r="CC1390" s="69"/>
      <c r="CD1390" s="80"/>
      <c r="CE1390" s="80"/>
      <c r="CF1390" s="69"/>
      <c r="CG1390" s="69"/>
      <c r="CH1390" s="69"/>
      <c r="CI1390" s="69"/>
      <c r="CJ1390" s="69"/>
      <c r="CK1390" s="69"/>
      <c r="CL1390" s="68"/>
      <c r="CM1390" s="67"/>
      <c r="CN1390" s="67"/>
      <c r="CO1390" s="68"/>
      <c r="CP1390" s="68"/>
      <c r="CQ1390" s="67"/>
      <c r="CR1390" s="67"/>
      <c r="CS1390" s="69"/>
      <c r="CT1390" s="81"/>
      <c r="CU1390" s="69"/>
      <c r="CV1390" s="69"/>
      <c r="CW1390" s="69"/>
      <c r="CX1390" s="69"/>
      <c r="CY1390" s="69"/>
      <c r="CZ1390" s="69"/>
      <c r="DA1390" s="69"/>
    </row>
    <row r="1391" spans="2:105">
      <c r="B1391" s="67"/>
      <c r="C1391" s="67"/>
      <c r="D1391" s="67"/>
      <c r="E1391" s="69"/>
      <c r="F1391" s="68"/>
      <c r="G1391" s="67"/>
      <c r="H1391" s="69"/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80"/>
      <c r="T1391" s="80"/>
      <c r="U1391" s="80"/>
      <c r="V1391" s="80"/>
      <c r="W1391" s="80"/>
      <c r="X1391" s="80"/>
      <c r="Y1391" s="80"/>
      <c r="Z1391" s="80"/>
      <c r="AA1391" s="80"/>
      <c r="AB1391" s="80"/>
      <c r="AC1391" s="80"/>
      <c r="AD1391" s="80"/>
      <c r="AE1391" s="69"/>
      <c r="AF1391" s="69"/>
      <c r="AG1391" s="69"/>
      <c r="AH1391" s="80"/>
      <c r="AI1391" s="80"/>
      <c r="AJ1391" s="69"/>
      <c r="AK1391" s="69"/>
      <c r="AL1391" s="80"/>
      <c r="AM1391" s="80"/>
      <c r="AN1391" s="69"/>
      <c r="AO1391" s="69"/>
      <c r="AP1391" s="80"/>
      <c r="AQ1391" s="80"/>
      <c r="AR1391" s="69"/>
      <c r="AS1391" s="69"/>
      <c r="AT1391" s="80"/>
      <c r="AU1391" s="80"/>
      <c r="AV1391" s="69"/>
      <c r="AW1391" s="69"/>
      <c r="AX1391" s="80"/>
      <c r="AY1391" s="80"/>
      <c r="AZ1391" s="69"/>
      <c r="BA1391" s="69"/>
      <c r="BB1391" s="80"/>
      <c r="BC1391" s="80"/>
      <c r="BD1391" s="69"/>
      <c r="BE1391" s="69"/>
      <c r="BF1391" s="80"/>
      <c r="BG1391" s="80"/>
      <c r="BH1391" s="69"/>
      <c r="BI1391" s="69"/>
      <c r="BJ1391" s="80"/>
      <c r="BK1391" s="80"/>
      <c r="BL1391" s="69"/>
      <c r="BM1391" s="69"/>
      <c r="BN1391" s="80"/>
      <c r="BO1391" s="80"/>
      <c r="BP1391" s="69"/>
      <c r="BQ1391" s="69"/>
      <c r="BR1391" s="80"/>
      <c r="BS1391" s="80"/>
      <c r="BT1391" s="69"/>
      <c r="BU1391" s="69"/>
      <c r="BV1391" s="80"/>
      <c r="BW1391" s="80"/>
      <c r="BX1391" s="69"/>
      <c r="BY1391" s="69"/>
      <c r="BZ1391" s="80"/>
      <c r="CA1391" s="80"/>
      <c r="CB1391" s="69"/>
      <c r="CC1391" s="69"/>
      <c r="CD1391" s="80"/>
      <c r="CE1391" s="80"/>
      <c r="CF1391" s="69"/>
      <c r="CG1391" s="69"/>
      <c r="CH1391" s="69"/>
      <c r="CI1391" s="69"/>
      <c r="CJ1391" s="69"/>
      <c r="CK1391" s="69"/>
      <c r="CL1391" s="68"/>
      <c r="CM1391" s="67"/>
      <c r="CN1391" s="67"/>
      <c r="CO1391" s="68"/>
      <c r="CP1391" s="68"/>
      <c r="CQ1391" s="67"/>
      <c r="CR1391" s="67"/>
      <c r="CS1391" s="69"/>
      <c r="CT1391" s="81"/>
      <c r="CU1391" s="69"/>
      <c r="CV1391" s="69"/>
      <c r="CW1391" s="69"/>
      <c r="CX1391" s="69"/>
      <c r="CY1391" s="69"/>
      <c r="CZ1391" s="69"/>
      <c r="DA1391" s="69"/>
    </row>
    <row r="1392" spans="2:105">
      <c r="B1392" s="67"/>
      <c r="C1392" s="67"/>
      <c r="D1392" s="67"/>
      <c r="E1392" s="69"/>
      <c r="F1392" s="68"/>
      <c r="G1392" s="67"/>
      <c r="H1392" s="69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80"/>
      <c r="T1392" s="80"/>
      <c r="U1392" s="80"/>
      <c r="V1392" s="80"/>
      <c r="W1392" s="80"/>
      <c r="X1392" s="80"/>
      <c r="Y1392" s="80"/>
      <c r="Z1392" s="80"/>
      <c r="AA1392" s="80"/>
      <c r="AB1392" s="80"/>
      <c r="AC1392" s="80"/>
      <c r="AD1392" s="80"/>
      <c r="AE1392" s="69"/>
      <c r="AF1392" s="69"/>
      <c r="AG1392" s="69"/>
      <c r="AH1392" s="80"/>
      <c r="AI1392" s="80"/>
      <c r="AJ1392" s="69"/>
      <c r="AK1392" s="69"/>
      <c r="AL1392" s="80"/>
      <c r="AM1392" s="80"/>
      <c r="AN1392" s="69"/>
      <c r="AO1392" s="69"/>
      <c r="AP1392" s="80"/>
      <c r="AQ1392" s="80"/>
      <c r="AR1392" s="69"/>
      <c r="AS1392" s="69"/>
      <c r="AT1392" s="80"/>
      <c r="AU1392" s="80"/>
      <c r="AV1392" s="69"/>
      <c r="AW1392" s="69"/>
      <c r="AX1392" s="80"/>
      <c r="AY1392" s="80"/>
      <c r="AZ1392" s="69"/>
      <c r="BA1392" s="69"/>
      <c r="BB1392" s="80"/>
      <c r="BC1392" s="80"/>
      <c r="BD1392" s="69"/>
      <c r="BE1392" s="69"/>
      <c r="BF1392" s="80"/>
      <c r="BG1392" s="80"/>
      <c r="BH1392" s="69"/>
      <c r="BI1392" s="69"/>
      <c r="BJ1392" s="80"/>
      <c r="BK1392" s="80"/>
      <c r="BL1392" s="69"/>
      <c r="BM1392" s="69"/>
      <c r="BN1392" s="80"/>
      <c r="BO1392" s="80"/>
      <c r="BP1392" s="69"/>
      <c r="BQ1392" s="69"/>
      <c r="BR1392" s="80"/>
      <c r="BS1392" s="80"/>
      <c r="BT1392" s="69"/>
      <c r="BU1392" s="69"/>
      <c r="BV1392" s="80"/>
      <c r="BW1392" s="80"/>
      <c r="BX1392" s="69"/>
      <c r="BY1392" s="69"/>
      <c r="BZ1392" s="80"/>
      <c r="CA1392" s="80"/>
      <c r="CB1392" s="69"/>
      <c r="CC1392" s="69"/>
      <c r="CD1392" s="80"/>
      <c r="CE1392" s="80"/>
      <c r="CF1392" s="69"/>
      <c r="CG1392" s="69"/>
      <c r="CH1392" s="69"/>
      <c r="CI1392" s="69"/>
      <c r="CJ1392" s="69"/>
      <c r="CK1392" s="69"/>
      <c r="CL1392" s="68"/>
      <c r="CM1392" s="67"/>
      <c r="CN1392" s="67"/>
      <c r="CO1392" s="68"/>
      <c r="CP1392" s="68"/>
      <c r="CQ1392" s="67"/>
      <c r="CR1392" s="67"/>
      <c r="CS1392" s="69"/>
      <c r="CT1392" s="81"/>
      <c r="CU1392" s="69"/>
      <c r="CV1392" s="69"/>
      <c r="CW1392" s="69"/>
      <c r="CX1392" s="69"/>
      <c r="CY1392" s="69"/>
      <c r="CZ1392" s="69"/>
      <c r="DA1392" s="69"/>
    </row>
    <row r="1393" spans="2:105">
      <c r="B1393" s="67"/>
      <c r="C1393" s="67"/>
      <c r="D1393" s="67"/>
      <c r="E1393" s="69"/>
      <c r="F1393" s="68"/>
      <c r="G1393" s="67"/>
      <c r="H1393" s="69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80"/>
      <c r="T1393" s="80"/>
      <c r="U1393" s="80"/>
      <c r="V1393" s="80"/>
      <c r="W1393" s="80"/>
      <c r="X1393" s="80"/>
      <c r="Y1393" s="80"/>
      <c r="Z1393" s="80"/>
      <c r="AA1393" s="80"/>
      <c r="AB1393" s="80"/>
      <c r="AC1393" s="80"/>
      <c r="AD1393" s="80"/>
      <c r="AE1393" s="69"/>
      <c r="AF1393" s="69"/>
      <c r="AG1393" s="69"/>
      <c r="AH1393" s="80"/>
      <c r="AI1393" s="80"/>
      <c r="AJ1393" s="69"/>
      <c r="AK1393" s="69"/>
      <c r="AL1393" s="80"/>
      <c r="AM1393" s="80"/>
      <c r="AN1393" s="69"/>
      <c r="AO1393" s="69"/>
      <c r="AP1393" s="80"/>
      <c r="AQ1393" s="80"/>
      <c r="AR1393" s="69"/>
      <c r="AS1393" s="69"/>
      <c r="AT1393" s="80"/>
      <c r="AU1393" s="80"/>
      <c r="AV1393" s="69"/>
      <c r="AW1393" s="69"/>
      <c r="AX1393" s="80"/>
      <c r="AY1393" s="80"/>
      <c r="AZ1393" s="69"/>
      <c r="BA1393" s="69"/>
      <c r="BB1393" s="80"/>
      <c r="BC1393" s="80"/>
      <c r="BD1393" s="69"/>
      <c r="BE1393" s="69"/>
      <c r="BF1393" s="80"/>
      <c r="BG1393" s="80"/>
      <c r="BH1393" s="69"/>
      <c r="BI1393" s="69"/>
      <c r="BJ1393" s="80"/>
      <c r="BK1393" s="80"/>
      <c r="BL1393" s="69"/>
      <c r="BM1393" s="69"/>
      <c r="BN1393" s="80"/>
      <c r="BO1393" s="80"/>
      <c r="BP1393" s="69"/>
      <c r="BQ1393" s="69"/>
      <c r="BR1393" s="80"/>
      <c r="BS1393" s="80"/>
      <c r="BT1393" s="69"/>
      <c r="BU1393" s="69"/>
      <c r="BV1393" s="80"/>
      <c r="BW1393" s="80"/>
      <c r="BX1393" s="69"/>
      <c r="BY1393" s="69"/>
      <c r="BZ1393" s="80"/>
      <c r="CA1393" s="80"/>
      <c r="CB1393" s="69"/>
      <c r="CC1393" s="69"/>
      <c r="CD1393" s="80"/>
      <c r="CE1393" s="80"/>
      <c r="CF1393" s="69"/>
      <c r="CG1393" s="69"/>
      <c r="CH1393" s="69"/>
      <c r="CI1393" s="69"/>
      <c r="CJ1393" s="69"/>
      <c r="CK1393" s="69"/>
      <c r="CL1393" s="68"/>
      <c r="CM1393" s="67"/>
      <c r="CN1393" s="67"/>
      <c r="CO1393" s="68"/>
      <c r="CP1393" s="68"/>
      <c r="CQ1393" s="67"/>
      <c r="CR1393" s="67"/>
      <c r="CS1393" s="69"/>
      <c r="CT1393" s="81"/>
      <c r="CU1393" s="69"/>
      <c r="CV1393" s="69"/>
      <c r="CW1393" s="69"/>
      <c r="CX1393" s="69"/>
      <c r="CY1393" s="69"/>
      <c r="CZ1393" s="69"/>
      <c r="DA1393" s="69"/>
    </row>
    <row r="1394" spans="2:105">
      <c r="B1394" s="67"/>
      <c r="C1394" s="67"/>
      <c r="D1394" s="67"/>
      <c r="E1394" s="69"/>
      <c r="F1394" s="68"/>
      <c r="G1394" s="67"/>
      <c r="H1394" s="69"/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80"/>
      <c r="T1394" s="80"/>
      <c r="U1394" s="80"/>
      <c r="V1394" s="80"/>
      <c r="W1394" s="80"/>
      <c r="X1394" s="80"/>
      <c r="Y1394" s="80"/>
      <c r="Z1394" s="80"/>
      <c r="AA1394" s="80"/>
      <c r="AB1394" s="80"/>
      <c r="AC1394" s="80"/>
      <c r="AD1394" s="80"/>
      <c r="AE1394" s="69"/>
      <c r="AF1394" s="69"/>
      <c r="AG1394" s="69"/>
      <c r="AH1394" s="80"/>
      <c r="AI1394" s="80"/>
      <c r="AJ1394" s="69"/>
      <c r="AK1394" s="69"/>
      <c r="AL1394" s="80"/>
      <c r="AM1394" s="80"/>
      <c r="AN1394" s="69"/>
      <c r="AO1394" s="69"/>
      <c r="AP1394" s="80"/>
      <c r="AQ1394" s="80"/>
      <c r="AR1394" s="69"/>
      <c r="AS1394" s="69"/>
      <c r="AT1394" s="80"/>
      <c r="AU1394" s="80"/>
      <c r="AV1394" s="69"/>
      <c r="AW1394" s="69"/>
      <c r="AX1394" s="80"/>
      <c r="AY1394" s="80"/>
      <c r="AZ1394" s="69"/>
      <c r="BA1394" s="69"/>
      <c r="BB1394" s="80"/>
      <c r="BC1394" s="80"/>
      <c r="BD1394" s="69"/>
      <c r="BE1394" s="69"/>
      <c r="BF1394" s="80"/>
      <c r="BG1394" s="80"/>
      <c r="BH1394" s="69"/>
      <c r="BI1394" s="69"/>
      <c r="BJ1394" s="80"/>
      <c r="BK1394" s="80"/>
      <c r="BL1394" s="69"/>
      <c r="BM1394" s="69"/>
      <c r="BN1394" s="80"/>
      <c r="BO1394" s="80"/>
      <c r="BP1394" s="69"/>
      <c r="BQ1394" s="69"/>
      <c r="BR1394" s="80"/>
      <c r="BS1394" s="80"/>
      <c r="BT1394" s="69"/>
      <c r="BU1394" s="69"/>
      <c r="BV1394" s="80"/>
      <c r="BW1394" s="80"/>
      <c r="BX1394" s="69"/>
      <c r="BY1394" s="69"/>
      <c r="BZ1394" s="80"/>
      <c r="CA1394" s="80"/>
      <c r="CB1394" s="69"/>
      <c r="CC1394" s="69"/>
      <c r="CD1394" s="80"/>
      <c r="CE1394" s="80"/>
      <c r="CF1394" s="69"/>
      <c r="CG1394" s="69"/>
      <c r="CH1394" s="69"/>
      <c r="CI1394" s="69"/>
      <c r="CJ1394" s="69"/>
      <c r="CK1394" s="69"/>
      <c r="CL1394" s="68"/>
      <c r="CM1394" s="67"/>
      <c r="CN1394" s="67"/>
      <c r="CO1394" s="68"/>
      <c r="CP1394" s="68"/>
      <c r="CQ1394" s="67"/>
      <c r="CR1394" s="67"/>
      <c r="CS1394" s="69"/>
      <c r="CT1394" s="81"/>
      <c r="CU1394" s="69"/>
      <c r="CV1394" s="69"/>
      <c r="CW1394" s="69"/>
      <c r="CX1394" s="69"/>
      <c r="CY1394" s="69"/>
      <c r="CZ1394" s="69"/>
      <c r="DA1394" s="69"/>
    </row>
    <row r="1395" spans="2:105">
      <c r="B1395" s="67"/>
      <c r="C1395" s="67"/>
      <c r="D1395" s="67"/>
      <c r="E1395" s="69"/>
      <c r="F1395" s="68"/>
      <c r="G1395" s="67"/>
      <c r="H1395" s="69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80"/>
      <c r="T1395" s="80"/>
      <c r="U1395" s="80"/>
      <c r="V1395" s="80"/>
      <c r="W1395" s="80"/>
      <c r="X1395" s="80"/>
      <c r="Y1395" s="80"/>
      <c r="Z1395" s="80"/>
      <c r="AA1395" s="80"/>
      <c r="AB1395" s="80"/>
      <c r="AC1395" s="80"/>
      <c r="AD1395" s="80"/>
      <c r="AE1395" s="69"/>
      <c r="AF1395" s="69"/>
      <c r="AG1395" s="69"/>
      <c r="AH1395" s="80"/>
      <c r="AI1395" s="80"/>
      <c r="AJ1395" s="69"/>
      <c r="AK1395" s="69"/>
      <c r="AL1395" s="80"/>
      <c r="AM1395" s="80"/>
      <c r="AN1395" s="69"/>
      <c r="AO1395" s="69"/>
      <c r="AP1395" s="80"/>
      <c r="AQ1395" s="80"/>
      <c r="AR1395" s="69"/>
      <c r="AS1395" s="69"/>
      <c r="AT1395" s="80"/>
      <c r="AU1395" s="80"/>
      <c r="AV1395" s="69"/>
      <c r="AW1395" s="69"/>
      <c r="AX1395" s="80"/>
      <c r="AY1395" s="80"/>
      <c r="AZ1395" s="69"/>
      <c r="BA1395" s="69"/>
      <c r="BB1395" s="80"/>
      <c r="BC1395" s="80"/>
      <c r="BD1395" s="69"/>
      <c r="BE1395" s="69"/>
      <c r="BF1395" s="80"/>
      <c r="BG1395" s="80"/>
      <c r="BH1395" s="69"/>
      <c r="BI1395" s="69"/>
      <c r="BJ1395" s="80"/>
      <c r="BK1395" s="80"/>
      <c r="BL1395" s="69"/>
      <c r="BM1395" s="69"/>
      <c r="BN1395" s="80"/>
      <c r="BO1395" s="80"/>
      <c r="BP1395" s="69"/>
      <c r="BQ1395" s="69"/>
      <c r="BR1395" s="80"/>
      <c r="BS1395" s="80"/>
      <c r="BT1395" s="69"/>
      <c r="BU1395" s="69"/>
      <c r="BV1395" s="80"/>
      <c r="BW1395" s="80"/>
      <c r="BX1395" s="69"/>
      <c r="BY1395" s="69"/>
      <c r="BZ1395" s="80"/>
      <c r="CA1395" s="80"/>
      <c r="CB1395" s="69"/>
      <c r="CC1395" s="69"/>
      <c r="CD1395" s="80"/>
      <c r="CE1395" s="80"/>
      <c r="CF1395" s="69"/>
      <c r="CG1395" s="69"/>
      <c r="CH1395" s="69"/>
      <c r="CI1395" s="69"/>
      <c r="CJ1395" s="69"/>
      <c r="CK1395" s="69"/>
      <c r="CL1395" s="68"/>
      <c r="CM1395" s="67"/>
      <c r="CN1395" s="67"/>
      <c r="CO1395" s="68"/>
      <c r="CP1395" s="68"/>
      <c r="CQ1395" s="67"/>
      <c r="CR1395" s="67"/>
      <c r="CS1395" s="69"/>
      <c r="CT1395" s="81"/>
      <c r="CU1395" s="69"/>
      <c r="CV1395" s="69"/>
      <c r="CW1395" s="69"/>
      <c r="CX1395" s="69"/>
      <c r="CY1395" s="69"/>
      <c r="CZ1395" s="69"/>
      <c r="DA1395" s="69"/>
    </row>
    <row r="1396" spans="2:105">
      <c r="B1396" s="67"/>
      <c r="C1396" s="67"/>
      <c r="D1396" s="67"/>
      <c r="E1396" s="69"/>
      <c r="F1396" s="68"/>
      <c r="G1396" s="67"/>
      <c r="H1396" s="69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80"/>
      <c r="T1396" s="80"/>
      <c r="U1396" s="80"/>
      <c r="V1396" s="80"/>
      <c r="W1396" s="80"/>
      <c r="X1396" s="80"/>
      <c r="Y1396" s="80"/>
      <c r="Z1396" s="80"/>
      <c r="AA1396" s="80"/>
      <c r="AB1396" s="80"/>
      <c r="AC1396" s="80"/>
      <c r="AD1396" s="80"/>
      <c r="AE1396" s="69"/>
      <c r="AF1396" s="69"/>
      <c r="AG1396" s="69"/>
      <c r="AH1396" s="80"/>
      <c r="AI1396" s="80"/>
      <c r="AJ1396" s="69"/>
      <c r="AK1396" s="69"/>
      <c r="AL1396" s="80"/>
      <c r="AM1396" s="80"/>
      <c r="AN1396" s="69"/>
      <c r="AO1396" s="69"/>
      <c r="AP1396" s="80"/>
      <c r="AQ1396" s="80"/>
      <c r="AR1396" s="69"/>
      <c r="AS1396" s="69"/>
      <c r="AT1396" s="80"/>
      <c r="AU1396" s="80"/>
      <c r="AV1396" s="69"/>
      <c r="AW1396" s="69"/>
      <c r="AX1396" s="80"/>
      <c r="AY1396" s="80"/>
      <c r="AZ1396" s="69"/>
      <c r="BA1396" s="69"/>
      <c r="BB1396" s="80"/>
      <c r="BC1396" s="80"/>
      <c r="BD1396" s="69"/>
      <c r="BE1396" s="69"/>
      <c r="BF1396" s="80"/>
      <c r="BG1396" s="80"/>
      <c r="BH1396" s="69"/>
      <c r="BI1396" s="69"/>
      <c r="BJ1396" s="80"/>
      <c r="BK1396" s="80"/>
      <c r="BL1396" s="69"/>
      <c r="BM1396" s="69"/>
      <c r="BN1396" s="80"/>
      <c r="BO1396" s="80"/>
      <c r="BP1396" s="69"/>
      <c r="BQ1396" s="69"/>
      <c r="BR1396" s="80"/>
      <c r="BS1396" s="80"/>
      <c r="BT1396" s="69"/>
      <c r="BU1396" s="69"/>
      <c r="BV1396" s="80"/>
      <c r="BW1396" s="80"/>
      <c r="BX1396" s="69"/>
      <c r="BY1396" s="69"/>
      <c r="BZ1396" s="80"/>
      <c r="CA1396" s="80"/>
      <c r="CB1396" s="69"/>
      <c r="CC1396" s="69"/>
      <c r="CD1396" s="80"/>
      <c r="CE1396" s="80"/>
      <c r="CF1396" s="69"/>
      <c r="CG1396" s="69"/>
      <c r="CH1396" s="69"/>
      <c r="CI1396" s="69"/>
      <c r="CJ1396" s="69"/>
      <c r="CK1396" s="69"/>
      <c r="CL1396" s="68"/>
      <c r="CM1396" s="67"/>
      <c r="CN1396" s="67"/>
      <c r="CO1396" s="68"/>
      <c r="CP1396" s="68"/>
      <c r="CQ1396" s="67"/>
      <c r="CR1396" s="67"/>
      <c r="CS1396" s="69"/>
      <c r="CT1396" s="81"/>
      <c r="CU1396" s="69"/>
      <c r="CV1396" s="69"/>
      <c r="CW1396" s="69"/>
      <c r="CX1396" s="69"/>
      <c r="CY1396" s="69"/>
      <c r="CZ1396" s="69"/>
      <c r="DA1396" s="69"/>
    </row>
    <row r="1397" spans="2:105">
      <c r="B1397" s="67"/>
      <c r="C1397" s="67"/>
      <c r="D1397" s="67"/>
      <c r="E1397" s="69"/>
      <c r="F1397" s="68"/>
      <c r="G1397" s="67"/>
      <c r="H1397" s="69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80"/>
      <c r="T1397" s="80"/>
      <c r="U1397" s="80"/>
      <c r="V1397" s="80"/>
      <c r="W1397" s="80"/>
      <c r="X1397" s="80"/>
      <c r="Y1397" s="80"/>
      <c r="Z1397" s="80"/>
      <c r="AA1397" s="80"/>
      <c r="AB1397" s="80"/>
      <c r="AC1397" s="80"/>
      <c r="AD1397" s="80"/>
      <c r="AE1397" s="69"/>
      <c r="AF1397" s="69"/>
      <c r="AG1397" s="69"/>
      <c r="AH1397" s="80"/>
      <c r="AI1397" s="80"/>
      <c r="AJ1397" s="69"/>
      <c r="AK1397" s="69"/>
      <c r="AL1397" s="80"/>
      <c r="AM1397" s="80"/>
      <c r="AN1397" s="69"/>
      <c r="AO1397" s="69"/>
      <c r="AP1397" s="80"/>
      <c r="AQ1397" s="80"/>
      <c r="AR1397" s="69"/>
      <c r="AS1397" s="69"/>
      <c r="AT1397" s="80"/>
      <c r="AU1397" s="80"/>
      <c r="AV1397" s="69"/>
      <c r="AW1397" s="69"/>
      <c r="AX1397" s="80"/>
      <c r="AY1397" s="80"/>
      <c r="AZ1397" s="69"/>
      <c r="BA1397" s="69"/>
      <c r="BB1397" s="80"/>
      <c r="BC1397" s="80"/>
      <c r="BD1397" s="69"/>
      <c r="BE1397" s="69"/>
      <c r="BF1397" s="80"/>
      <c r="BG1397" s="80"/>
      <c r="BH1397" s="69"/>
      <c r="BI1397" s="69"/>
      <c r="BJ1397" s="80"/>
      <c r="BK1397" s="80"/>
      <c r="BL1397" s="69"/>
      <c r="BM1397" s="69"/>
      <c r="BN1397" s="80"/>
      <c r="BO1397" s="80"/>
      <c r="BP1397" s="69"/>
      <c r="BQ1397" s="69"/>
      <c r="BR1397" s="80"/>
      <c r="BS1397" s="80"/>
      <c r="BT1397" s="69"/>
      <c r="BU1397" s="69"/>
      <c r="BV1397" s="80"/>
      <c r="BW1397" s="80"/>
      <c r="BX1397" s="69"/>
      <c r="BY1397" s="69"/>
      <c r="BZ1397" s="80"/>
      <c r="CA1397" s="80"/>
      <c r="CB1397" s="69"/>
      <c r="CC1397" s="69"/>
      <c r="CD1397" s="80"/>
      <c r="CE1397" s="80"/>
      <c r="CF1397" s="69"/>
      <c r="CG1397" s="69"/>
      <c r="CH1397" s="69"/>
      <c r="CI1397" s="69"/>
      <c r="CJ1397" s="69"/>
      <c r="CK1397" s="69"/>
      <c r="CL1397" s="68"/>
      <c r="CM1397" s="67"/>
      <c r="CN1397" s="67"/>
      <c r="CO1397" s="68"/>
      <c r="CP1397" s="68"/>
      <c r="CQ1397" s="67"/>
      <c r="CR1397" s="67"/>
      <c r="CS1397" s="69"/>
      <c r="CT1397" s="81"/>
      <c r="CU1397" s="69"/>
      <c r="CV1397" s="69"/>
      <c r="CW1397" s="69"/>
      <c r="CX1397" s="69"/>
      <c r="CY1397" s="69"/>
      <c r="CZ1397" s="69"/>
      <c r="DA1397" s="69"/>
    </row>
    <row r="1398" spans="2:105">
      <c r="B1398" s="67"/>
      <c r="C1398" s="67"/>
      <c r="D1398" s="67"/>
      <c r="E1398" s="69"/>
      <c r="F1398" s="68"/>
      <c r="G1398" s="67"/>
      <c r="H1398" s="69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80"/>
      <c r="T1398" s="80"/>
      <c r="U1398" s="80"/>
      <c r="V1398" s="80"/>
      <c r="W1398" s="80"/>
      <c r="X1398" s="80"/>
      <c r="Y1398" s="80"/>
      <c r="Z1398" s="80"/>
      <c r="AA1398" s="80"/>
      <c r="AB1398" s="80"/>
      <c r="AC1398" s="80"/>
      <c r="AD1398" s="80"/>
      <c r="AE1398" s="69"/>
      <c r="AF1398" s="69"/>
      <c r="AG1398" s="69"/>
      <c r="AH1398" s="80"/>
      <c r="AI1398" s="80"/>
      <c r="AJ1398" s="69"/>
      <c r="AK1398" s="69"/>
      <c r="AL1398" s="80"/>
      <c r="AM1398" s="80"/>
      <c r="AN1398" s="69"/>
      <c r="AO1398" s="69"/>
      <c r="AP1398" s="80"/>
      <c r="AQ1398" s="80"/>
      <c r="AR1398" s="69"/>
      <c r="AS1398" s="69"/>
      <c r="AT1398" s="80"/>
      <c r="AU1398" s="80"/>
      <c r="AV1398" s="69"/>
      <c r="AW1398" s="69"/>
      <c r="AX1398" s="80"/>
      <c r="AY1398" s="80"/>
      <c r="AZ1398" s="69"/>
      <c r="BA1398" s="69"/>
      <c r="BB1398" s="80"/>
      <c r="BC1398" s="80"/>
      <c r="BD1398" s="69"/>
      <c r="BE1398" s="69"/>
      <c r="BF1398" s="80"/>
      <c r="BG1398" s="80"/>
      <c r="BH1398" s="69"/>
      <c r="BI1398" s="69"/>
      <c r="BJ1398" s="80"/>
      <c r="BK1398" s="80"/>
      <c r="BL1398" s="69"/>
      <c r="BM1398" s="69"/>
      <c r="BN1398" s="80"/>
      <c r="BO1398" s="80"/>
      <c r="BP1398" s="69"/>
      <c r="BQ1398" s="69"/>
      <c r="BR1398" s="80"/>
      <c r="BS1398" s="80"/>
      <c r="BT1398" s="69"/>
      <c r="BU1398" s="69"/>
      <c r="BV1398" s="80"/>
      <c r="BW1398" s="80"/>
      <c r="BX1398" s="69"/>
      <c r="BY1398" s="69"/>
      <c r="BZ1398" s="80"/>
      <c r="CA1398" s="80"/>
      <c r="CB1398" s="69"/>
      <c r="CC1398" s="69"/>
      <c r="CD1398" s="80"/>
      <c r="CE1398" s="80"/>
      <c r="CF1398" s="69"/>
      <c r="CG1398" s="69"/>
      <c r="CH1398" s="69"/>
      <c r="CI1398" s="69"/>
      <c r="CJ1398" s="69"/>
      <c r="CK1398" s="69"/>
      <c r="CL1398" s="68"/>
      <c r="CM1398" s="67"/>
      <c r="CN1398" s="67"/>
      <c r="CO1398" s="68"/>
      <c r="CP1398" s="68"/>
      <c r="CQ1398" s="67"/>
      <c r="CR1398" s="67"/>
      <c r="CS1398" s="69"/>
      <c r="CT1398" s="81"/>
      <c r="CU1398" s="69"/>
      <c r="CV1398" s="69"/>
      <c r="CW1398" s="69"/>
      <c r="CX1398" s="69"/>
      <c r="CY1398" s="69"/>
      <c r="CZ1398" s="69"/>
      <c r="DA1398" s="69"/>
    </row>
    <row r="1399" spans="2:105">
      <c r="B1399" s="67"/>
      <c r="C1399" s="67"/>
      <c r="D1399" s="67"/>
      <c r="E1399" s="69"/>
      <c r="F1399" s="68"/>
      <c r="G1399" s="67"/>
      <c r="H1399" s="69"/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80"/>
      <c r="T1399" s="80"/>
      <c r="U1399" s="80"/>
      <c r="V1399" s="80"/>
      <c r="W1399" s="80"/>
      <c r="X1399" s="80"/>
      <c r="Y1399" s="80"/>
      <c r="Z1399" s="80"/>
      <c r="AA1399" s="80"/>
      <c r="AB1399" s="80"/>
      <c r="AC1399" s="80"/>
      <c r="AD1399" s="80"/>
      <c r="AE1399" s="69"/>
      <c r="AF1399" s="69"/>
      <c r="AG1399" s="69"/>
      <c r="AH1399" s="80"/>
      <c r="AI1399" s="80"/>
      <c r="AJ1399" s="69"/>
      <c r="AK1399" s="69"/>
      <c r="AL1399" s="80"/>
      <c r="AM1399" s="80"/>
      <c r="AN1399" s="69"/>
      <c r="AO1399" s="69"/>
      <c r="AP1399" s="80"/>
      <c r="AQ1399" s="80"/>
      <c r="AR1399" s="69"/>
      <c r="AS1399" s="69"/>
      <c r="AT1399" s="80"/>
      <c r="AU1399" s="80"/>
      <c r="AV1399" s="69"/>
      <c r="AW1399" s="69"/>
      <c r="AX1399" s="80"/>
      <c r="AY1399" s="80"/>
      <c r="AZ1399" s="69"/>
      <c r="BA1399" s="69"/>
      <c r="BB1399" s="80"/>
      <c r="BC1399" s="80"/>
      <c r="BD1399" s="69"/>
      <c r="BE1399" s="69"/>
      <c r="BF1399" s="80"/>
      <c r="BG1399" s="80"/>
      <c r="BH1399" s="69"/>
      <c r="BI1399" s="69"/>
      <c r="BJ1399" s="80"/>
      <c r="BK1399" s="80"/>
      <c r="BL1399" s="69"/>
      <c r="BM1399" s="69"/>
      <c r="BN1399" s="80"/>
      <c r="BO1399" s="80"/>
      <c r="BP1399" s="69"/>
      <c r="BQ1399" s="69"/>
      <c r="BR1399" s="80"/>
      <c r="BS1399" s="80"/>
      <c r="BT1399" s="69"/>
      <c r="BU1399" s="69"/>
      <c r="BV1399" s="80"/>
      <c r="BW1399" s="80"/>
      <c r="BX1399" s="69"/>
      <c r="BY1399" s="69"/>
      <c r="BZ1399" s="80"/>
      <c r="CA1399" s="80"/>
      <c r="CB1399" s="69"/>
      <c r="CC1399" s="69"/>
      <c r="CD1399" s="80"/>
      <c r="CE1399" s="80"/>
      <c r="CF1399" s="69"/>
      <c r="CG1399" s="69"/>
      <c r="CH1399" s="69"/>
      <c r="CI1399" s="69"/>
      <c r="CJ1399" s="69"/>
      <c r="CK1399" s="69"/>
      <c r="CL1399" s="68"/>
      <c r="CM1399" s="67"/>
      <c r="CN1399" s="67"/>
      <c r="CO1399" s="68"/>
      <c r="CP1399" s="68"/>
      <c r="CQ1399" s="67"/>
      <c r="CR1399" s="67"/>
      <c r="CS1399" s="69"/>
      <c r="CT1399" s="81"/>
      <c r="CU1399" s="69"/>
      <c r="CV1399" s="69"/>
      <c r="CW1399" s="69"/>
      <c r="CX1399" s="69"/>
      <c r="CY1399" s="69"/>
      <c r="CZ1399" s="69"/>
      <c r="DA1399" s="69"/>
    </row>
    <row r="1400" spans="2:105">
      <c r="B1400" s="67"/>
      <c r="C1400" s="67"/>
      <c r="D1400" s="67"/>
      <c r="E1400" s="69"/>
      <c r="F1400" s="68"/>
      <c r="G1400" s="67"/>
      <c r="H1400" s="69"/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80"/>
      <c r="T1400" s="80"/>
      <c r="U1400" s="80"/>
      <c r="V1400" s="80"/>
      <c r="W1400" s="80"/>
      <c r="X1400" s="80"/>
      <c r="Y1400" s="80"/>
      <c r="Z1400" s="80"/>
      <c r="AA1400" s="80"/>
      <c r="AB1400" s="80"/>
      <c r="AC1400" s="80"/>
      <c r="AD1400" s="80"/>
      <c r="AE1400" s="69"/>
      <c r="AF1400" s="69"/>
      <c r="AG1400" s="69"/>
      <c r="AH1400" s="80"/>
      <c r="AI1400" s="80"/>
      <c r="AJ1400" s="69"/>
      <c r="AK1400" s="69"/>
      <c r="AL1400" s="80"/>
      <c r="AM1400" s="80"/>
      <c r="AN1400" s="69"/>
      <c r="AO1400" s="69"/>
      <c r="AP1400" s="80"/>
      <c r="AQ1400" s="80"/>
      <c r="AR1400" s="69"/>
      <c r="AS1400" s="69"/>
      <c r="AT1400" s="80"/>
      <c r="AU1400" s="80"/>
      <c r="AV1400" s="69"/>
      <c r="AW1400" s="69"/>
      <c r="AX1400" s="80"/>
      <c r="AY1400" s="80"/>
      <c r="AZ1400" s="69"/>
      <c r="BA1400" s="69"/>
      <c r="BB1400" s="80"/>
      <c r="BC1400" s="80"/>
      <c r="BD1400" s="69"/>
      <c r="BE1400" s="69"/>
      <c r="BF1400" s="80"/>
      <c r="BG1400" s="80"/>
      <c r="BH1400" s="69"/>
      <c r="BI1400" s="69"/>
      <c r="BJ1400" s="80"/>
      <c r="BK1400" s="80"/>
      <c r="BL1400" s="69"/>
      <c r="BM1400" s="69"/>
      <c r="BN1400" s="80"/>
      <c r="BO1400" s="80"/>
      <c r="BP1400" s="69"/>
      <c r="BQ1400" s="69"/>
      <c r="BR1400" s="80"/>
      <c r="BS1400" s="80"/>
      <c r="BT1400" s="69"/>
      <c r="BU1400" s="69"/>
      <c r="BV1400" s="80"/>
      <c r="BW1400" s="80"/>
      <c r="BX1400" s="69"/>
      <c r="BY1400" s="69"/>
      <c r="BZ1400" s="80"/>
      <c r="CA1400" s="80"/>
      <c r="CB1400" s="69"/>
      <c r="CC1400" s="69"/>
      <c r="CD1400" s="80"/>
      <c r="CE1400" s="80"/>
      <c r="CF1400" s="69"/>
      <c r="CG1400" s="69"/>
      <c r="CH1400" s="69"/>
      <c r="CI1400" s="69"/>
      <c r="CJ1400" s="69"/>
      <c r="CK1400" s="69"/>
      <c r="CL1400" s="68"/>
      <c r="CM1400" s="67"/>
      <c r="CN1400" s="67"/>
      <c r="CO1400" s="68"/>
      <c r="CP1400" s="68"/>
      <c r="CQ1400" s="67"/>
      <c r="CR1400" s="67"/>
      <c r="CS1400" s="69"/>
      <c r="CT1400" s="81"/>
      <c r="CU1400" s="69"/>
      <c r="CV1400" s="69"/>
      <c r="CW1400" s="69"/>
      <c r="CX1400" s="69"/>
      <c r="CY1400" s="69"/>
      <c r="CZ1400" s="69"/>
      <c r="DA1400" s="69"/>
    </row>
    <row r="1401" spans="2:105">
      <c r="B1401" s="67"/>
      <c r="C1401" s="67"/>
      <c r="D1401" s="67"/>
      <c r="E1401" s="69"/>
      <c r="F1401" s="68"/>
      <c r="G1401" s="67"/>
      <c r="H1401" s="69"/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80"/>
      <c r="T1401" s="80"/>
      <c r="U1401" s="80"/>
      <c r="V1401" s="80"/>
      <c r="W1401" s="80"/>
      <c r="X1401" s="80"/>
      <c r="Y1401" s="80"/>
      <c r="Z1401" s="80"/>
      <c r="AA1401" s="80"/>
      <c r="AB1401" s="80"/>
      <c r="AC1401" s="80"/>
      <c r="AD1401" s="80"/>
      <c r="AE1401" s="69"/>
      <c r="AF1401" s="69"/>
      <c r="AG1401" s="69"/>
      <c r="AH1401" s="80"/>
      <c r="AI1401" s="80"/>
      <c r="AJ1401" s="69"/>
      <c r="AK1401" s="69"/>
      <c r="AL1401" s="80"/>
      <c r="AM1401" s="80"/>
      <c r="AN1401" s="69"/>
      <c r="AO1401" s="69"/>
      <c r="AP1401" s="80"/>
      <c r="AQ1401" s="80"/>
      <c r="AR1401" s="69"/>
      <c r="AS1401" s="69"/>
      <c r="AT1401" s="80"/>
      <c r="AU1401" s="80"/>
      <c r="AV1401" s="69"/>
      <c r="AW1401" s="69"/>
      <c r="AX1401" s="80"/>
      <c r="AY1401" s="80"/>
      <c r="AZ1401" s="69"/>
      <c r="BA1401" s="69"/>
      <c r="BB1401" s="80"/>
      <c r="BC1401" s="80"/>
      <c r="BD1401" s="69"/>
      <c r="BE1401" s="69"/>
      <c r="BF1401" s="80"/>
      <c r="BG1401" s="80"/>
      <c r="BH1401" s="69"/>
      <c r="BI1401" s="69"/>
      <c r="BJ1401" s="80"/>
      <c r="BK1401" s="80"/>
      <c r="BL1401" s="69"/>
      <c r="BM1401" s="69"/>
      <c r="BN1401" s="80"/>
      <c r="BO1401" s="80"/>
      <c r="BP1401" s="69"/>
      <c r="BQ1401" s="69"/>
      <c r="BR1401" s="80"/>
      <c r="BS1401" s="80"/>
      <c r="BT1401" s="69"/>
      <c r="BU1401" s="69"/>
      <c r="BV1401" s="80"/>
      <c r="BW1401" s="80"/>
      <c r="BX1401" s="69"/>
      <c r="BY1401" s="69"/>
      <c r="BZ1401" s="80"/>
      <c r="CA1401" s="80"/>
      <c r="CB1401" s="69"/>
      <c r="CC1401" s="69"/>
      <c r="CD1401" s="80"/>
      <c r="CE1401" s="80"/>
      <c r="CF1401" s="69"/>
      <c r="CG1401" s="69"/>
      <c r="CH1401" s="69"/>
      <c r="CI1401" s="69"/>
      <c r="CJ1401" s="69"/>
      <c r="CK1401" s="69"/>
      <c r="CL1401" s="68"/>
      <c r="CM1401" s="67"/>
      <c r="CN1401" s="67"/>
      <c r="CO1401" s="68"/>
      <c r="CP1401" s="68"/>
      <c r="CQ1401" s="67"/>
      <c r="CR1401" s="67"/>
      <c r="CS1401" s="69"/>
      <c r="CT1401" s="81"/>
      <c r="CU1401" s="69"/>
      <c r="CV1401" s="69"/>
      <c r="CW1401" s="69"/>
      <c r="CX1401" s="69"/>
      <c r="CY1401" s="69"/>
      <c r="CZ1401" s="69"/>
      <c r="DA1401" s="69"/>
    </row>
    <row r="1402" spans="2:105">
      <c r="B1402" s="67"/>
      <c r="C1402" s="67"/>
      <c r="D1402" s="67"/>
      <c r="E1402" s="69"/>
      <c r="F1402" s="68"/>
      <c r="G1402" s="67"/>
      <c r="H1402" s="69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80"/>
      <c r="T1402" s="80"/>
      <c r="U1402" s="80"/>
      <c r="V1402" s="80"/>
      <c r="W1402" s="80"/>
      <c r="X1402" s="80"/>
      <c r="Y1402" s="80"/>
      <c r="Z1402" s="80"/>
      <c r="AA1402" s="80"/>
      <c r="AB1402" s="80"/>
      <c r="AC1402" s="80"/>
      <c r="AD1402" s="80"/>
      <c r="AE1402" s="69"/>
      <c r="AF1402" s="69"/>
      <c r="AG1402" s="69"/>
      <c r="AH1402" s="80"/>
      <c r="AI1402" s="80"/>
      <c r="AJ1402" s="69"/>
      <c r="AK1402" s="69"/>
      <c r="AL1402" s="80"/>
      <c r="AM1402" s="80"/>
      <c r="AN1402" s="69"/>
      <c r="AO1402" s="69"/>
      <c r="AP1402" s="80"/>
      <c r="AQ1402" s="80"/>
      <c r="AR1402" s="69"/>
      <c r="AS1402" s="69"/>
      <c r="AT1402" s="80"/>
      <c r="AU1402" s="80"/>
      <c r="AV1402" s="69"/>
      <c r="AW1402" s="69"/>
      <c r="AX1402" s="80"/>
      <c r="AY1402" s="80"/>
      <c r="AZ1402" s="69"/>
      <c r="BA1402" s="69"/>
      <c r="BB1402" s="80"/>
      <c r="BC1402" s="80"/>
      <c r="BD1402" s="69"/>
      <c r="BE1402" s="69"/>
      <c r="BF1402" s="80"/>
      <c r="BG1402" s="80"/>
      <c r="BH1402" s="69"/>
      <c r="BI1402" s="69"/>
      <c r="BJ1402" s="80"/>
      <c r="BK1402" s="80"/>
      <c r="BL1402" s="69"/>
      <c r="BM1402" s="69"/>
      <c r="BN1402" s="80"/>
      <c r="BO1402" s="80"/>
      <c r="BP1402" s="69"/>
      <c r="BQ1402" s="69"/>
      <c r="BR1402" s="80"/>
      <c r="BS1402" s="80"/>
      <c r="BT1402" s="69"/>
      <c r="BU1402" s="69"/>
      <c r="BV1402" s="80"/>
      <c r="BW1402" s="80"/>
      <c r="BX1402" s="69"/>
      <c r="BY1402" s="69"/>
      <c r="BZ1402" s="80"/>
      <c r="CA1402" s="80"/>
      <c r="CB1402" s="69"/>
      <c r="CC1402" s="69"/>
      <c r="CD1402" s="80"/>
      <c r="CE1402" s="80"/>
      <c r="CF1402" s="69"/>
      <c r="CG1402" s="69"/>
      <c r="CH1402" s="69"/>
      <c r="CI1402" s="69"/>
      <c r="CJ1402" s="69"/>
      <c r="CK1402" s="69"/>
      <c r="CL1402" s="68"/>
      <c r="CM1402" s="67"/>
      <c r="CN1402" s="67"/>
      <c r="CO1402" s="68"/>
      <c r="CP1402" s="68"/>
      <c r="CQ1402" s="67"/>
      <c r="CR1402" s="67"/>
      <c r="CS1402" s="69"/>
      <c r="CT1402" s="81"/>
      <c r="CU1402" s="69"/>
      <c r="CV1402" s="69"/>
      <c r="CW1402" s="69"/>
      <c r="CX1402" s="69"/>
      <c r="CY1402" s="69"/>
      <c r="CZ1402" s="69"/>
      <c r="DA1402" s="69"/>
    </row>
    <row r="1403" spans="2:105">
      <c r="B1403" s="67"/>
      <c r="C1403" s="67"/>
      <c r="D1403" s="67"/>
      <c r="E1403" s="69"/>
      <c r="F1403" s="68"/>
      <c r="G1403" s="67"/>
      <c r="H1403" s="69"/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80"/>
      <c r="T1403" s="80"/>
      <c r="U1403" s="80"/>
      <c r="V1403" s="80"/>
      <c r="W1403" s="80"/>
      <c r="X1403" s="80"/>
      <c r="Y1403" s="80"/>
      <c r="Z1403" s="80"/>
      <c r="AA1403" s="80"/>
      <c r="AB1403" s="80"/>
      <c r="AC1403" s="80"/>
      <c r="AD1403" s="80"/>
      <c r="AE1403" s="69"/>
      <c r="AF1403" s="69"/>
      <c r="AG1403" s="69"/>
      <c r="AH1403" s="80"/>
      <c r="AI1403" s="80"/>
      <c r="AJ1403" s="69"/>
      <c r="AK1403" s="69"/>
      <c r="AL1403" s="80"/>
      <c r="AM1403" s="80"/>
      <c r="AN1403" s="69"/>
      <c r="AO1403" s="69"/>
      <c r="AP1403" s="80"/>
      <c r="AQ1403" s="80"/>
      <c r="AR1403" s="69"/>
      <c r="AS1403" s="69"/>
      <c r="AT1403" s="80"/>
      <c r="AU1403" s="80"/>
      <c r="AV1403" s="69"/>
      <c r="AW1403" s="69"/>
      <c r="AX1403" s="80"/>
      <c r="AY1403" s="80"/>
      <c r="AZ1403" s="69"/>
      <c r="BA1403" s="69"/>
      <c r="BB1403" s="80"/>
      <c r="BC1403" s="80"/>
      <c r="BD1403" s="69"/>
      <c r="BE1403" s="69"/>
      <c r="BF1403" s="80"/>
      <c r="BG1403" s="80"/>
      <c r="BH1403" s="69"/>
      <c r="BI1403" s="69"/>
      <c r="BJ1403" s="80"/>
      <c r="BK1403" s="80"/>
      <c r="BL1403" s="69"/>
      <c r="BM1403" s="69"/>
      <c r="BN1403" s="80"/>
      <c r="BO1403" s="80"/>
      <c r="BP1403" s="69"/>
      <c r="BQ1403" s="69"/>
      <c r="BR1403" s="80"/>
      <c r="BS1403" s="80"/>
      <c r="BT1403" s="69"/>
      <c r="BU1403" s="69"/>
      <c r="BV1403" s="80"/>
      <c r="BW1403" s="80"/>
      <c r="BX1403" s="69"/>
      <c r="BY1403" s="69"/>
      <c r="BZ1403" s="80"/>
      <c r="CA1403" s="80"/>
      <c r="CB1403" s="69"/>
      <c r="CC1403" s="69"/>
      <c r="CD1403" s="80"/>
      <c r="CE1403" s="80"/>
      <c r="CF1403" s="69"/>
      <c r="CG1403" s="69"/>
      <c r="CH1403" s="69"/>
      <c r="CI1403" s="69"/>
      <c r="CJ1403" s="69"/>
      <c r="CK1403" s="69"/>
      <c r="CL1403" s="68"/>
      <c r="CM1403" s="67"/>
      <c r="CN1403" s="67"/>
      <c r="CO1403" s="68"/>
      <c r="CP1403" s="68"/>
      <c r="CQ1403" s="67"/>
      <c r="CR1403" s="67"/>
      <c r="CS1403" s="69"/>
      <c r="CT1403" s="81"/>
      <c r="CU1403" s="69"/>
      <c r="CV1403" s="69"/>
      <c r="CW1403" s="69"/>
      <c r="CX1403" s="69"/>
      <c r="CY1403" s="69"/>
      <c r="CZ1403" s="69"/>
      <c r="DA1403" s="69"/>
    </row>
    <row r="1404" spans="2:105">
      <c r="B1404" s="67"/>
      <c r="C1404" s="67"/>
      <c r="D1404" s="67"/>
      <c r="E1404" s="69"/>
      <c r="F1404" s="68"/>
      <c r="G1404" s="67"/>
      <c r="H1404" s="69"/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80"/>
      <c r="T1404" s="80"/>
      <c r="U1404" s="80"/>
      <c r="V1404" s="80"/>
      <c r="W1404" s="80"/>
      <c r="X1404" s="80"/>
      <c r="Y1404" s="80"/>
      <c r="Z1404" s="80"/>
      <c r="AA1404" s="80"/>
      <c r="AB1404" s="80"/>
      <c r="AC1404" s="80"/>
      <c r="AD1404" s="80"/>
      <c r="AE1404" s="69"/>
      <c r="AF1404" s="69"/>
      <c r="AG1404" s="69"/>
      <c r="AH1404" s="80"/>
      <c r="AI1404" s="80"/>
      <c r="AJ1404" s="69"/>
      <c r="AK1404" s="69"/>
      <c r="AL1404" s="80"/>
      <c r="AM1404" s="80"/>
      <c r="AN1404" s="69"/>
      <c r="AO1404" s="69"/>
      <c r="AP1404" s="80"/>
      <c r="AQ1404" s="80"/>
      <c r="AR1404" s="69"/>
      <c r="AS1404" s="69"/>
      <c r="AT1404" s="80"/>
      <c r="AU1404" s="80"/>
      <c r="AV1404" s="69"/>
      <c r="AW1404" s="69"/>
      <c r="AX1404" s="80"/>
      <c r="AY1404" s="80"/>
      <c r="AZ1404" s="69"/>
      <c r="BA1404" s="69"/>
      <c r="BB1404" s="80"/>
      <c r="BC1404" s="80"/>
      <c r="BD1404" s="69"/>
      <c r="BE1404" s="69"/>
      <c r="BF1404" s="80"/>
      <c r="BG1404" s="80"/>
      <c r="BH1404" s="69"/>
      <c r="BI1404" s="69"/>
      <c r="BJ1404" s="80"/>
      <c r="BK1404" s="80"/>
      <c r="BL1404" s="69"/>
      <c r="BM1404" s="69"/>
      <c r="BN1404" s="80"/>
      <c r="BO1404" s="80"/>
      <c r="BP1404" s="69"/>
      <c r="BQ1404" s="69"/>
      <c r="BR1404" s="80"/>
      <c r="BS1404" s="80"/>
      <c r="BT1404" s="69"/>
      <c r="BU1404" s="69"/>
      <c r="BV1404" s="80"/>
      <c r="BW1404" s="80"/>
      <c r="BX1404" s="69"/>
      <c r="BY1404" s="69"/>
      <c r="BZ1404" s="80"/>
      <c r="CA1404" s="80"/>
      <c r="CB1404" s="69"/>
      <c r="CC1404" s="69"/>
      <c r="CD1404" s="80"/>
      <c r="CE1404" s="80"/>
      <c r="CF1404" s="69"/>
      <c r="CG1404" s="69"/>
      <c r="CH1404" s="69"/>
      <c r="CI1404" s="69"/>
      <c r="CJ1404" s="69"/>
      <c r="CK1404" s="69"/>
      <c r="CL1404" s="68"/>
      <c r="CM1404" s="67"/>
      <c r="CN1404" s="67"/>
      <c r="CO1404" s="68"/>
      <c r="CP1404" s="68"/>
      <c r="CQ1404" s="67"/>
      <c r="CR1404" s="67"/>
      <c r="CS1404" s="69"/>
      <c r="CT1404" s="81"/>
      <c r="CU1404" s="69"/>
      <c r="CV1404" s="69"/>
      <c r="CW1404" s="69"/>
      <c r="CX1404" s="69"/>
      <c r="CY1404" s="69"/>
      <c r="CZ1404" s="69"/>
      <c r="DA1404" s="69"/>
    </row>
    <row r="1405" spans="2:105">
      <c r="B1405" s="67"/>
      <c r="C1405" s="67"/>
      <c r="D1405" s="67"/>
      <c r="E1405" s="69"/>
      <c r="F1405" s="68"/>
      <c r="G1405" s="67"/>
      <c r="H1405" s="69"/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80"/>
      <c r="T1405" s="80"/>
      <c r="U1405" s="80"/>
      <c r="V1405" s="80"/>
      <c r="W1405" s="80"/>
      <c r="X1405" s="80"/>
      <c r="Y1405" s="80"/>
      <c r="Z1405" s="80"/>
      <c r="AA1405" s="80"/>
      <c r="AB1405" s="80"/>
      <c r="AC1405" s="80"/>
      <c r="AD1405" s="80"/>
      <c r="AE1405" s="69"/>
      <c r="AF1405" s="69"/>
      <c r="AG1405" s="69"/>
      <c r="AH1405" s="80"/>
      <c r="AI1405" s="80"/>
      <c r="AJ1405" s="69"/>
      <c r="AK1405" s="69"/>
      <c r="AL1405" s="80"/>
      <c r="AM1405" s="80"/>
      <c r="AN1405" s="69"/>
      <c r="AO1405" s="69"/>
      <c r="AP1405" s="80"/>
      <c r="AQ1405" s="80"/>
      <c r="AR1405" s="69"/>
      <c r="AS1405" s="69"/>
      <c r="AT1405" s="80"/>
      <c r="AU1405" s="80"/>
      <c r="AV1405" s="69"/>
      <c r="AW1405" s="69"/>
      <c r="AX1405" s="80"/>
      <c r="AY1405" s="80"/>
      <c r="AZ1405" s="69"/>
      <c r="BA1405" s="69"/>
      <c r="BB1405" s="80"/>
      <c r="BC1405" s="80"/>
      <c r="BD1405" s="69"/>
      <c r="BE1405" s="69"/>
      <c r="BF1405" s="80"/>
      <c r="BG1405" s="80"/>
      <c r="BH1405" s="69"/>
      <c r="BI1405" s="69"/>
      <c r="BJ1405" s="80"/>
      <c r="BK1405" s="80"/>
      <c r="BL1405" s="69"/>
      <c r="BM1405" s="69"/>
      <c r="BN1405" s="80"/>
      <c r="BO1405" s="80"/>
      <c r="BP1405" s="69"/>
      <c r="BQ1405" s="69"/>
      <c r="BR1405" s="80"/>
      <c r="BS1405" s="80"/>
      <c r="BT1405" s="69"/>
      <c r="BU1405" s="69"/>
      <c r="BV1405" s="80"/>
      <c r="BW1405" s="80"/>
      <c r="BX1405" s="69"/>
      <c r="BY1405" s="69"/>
      <c r="BZ1405" s="80"/>
      <c r="CA1405" s="80"/>
      <c r="CB1405" s="69"/>
      <c r="CC1405" s="69"/>
      <c r="CD1405" s="80"/>
      <c r="CE1405" s="80"/>
      <c r="CF1405" s="69"/>
      <c r="CG1405" s="69"/>
      <c r="CH1405" s="69"/>
      <c r="CI1405" s="69"/>
      <c r="CJ1405" s="69"/>
      <c r="CK1405" s="69"/>
      <c r="CL1405" s="68"/>
      <c r="CM1405" s="67"/>
      <c r="CN1405" s="67"/>
      <c r="CO1405" s="68"/>
      <c r="CP1405" s="68"/>
      <c r="CQ1405" s="67"/>
      <c r="CR1405" s="67"/>
      <c r="CS1405" s="69"/>
      <c r="CT1405" s="81"/>
      <c r="CU1405" s="69"/>
      <c r="CV1405" s="69"/>
      <c r="CW1405" s="69"/>
      <c r="CX1405" s="69"/>
      <c r="CY1405" s="69"/>
      <c r="CZ1405" s="69"/>
      <c r="DA1405" s="69"/>
    </row>
    <row r="1406" spans="2:105">
      <c r="B1406" s="67"/>
      <c r="C1406" s="67"/>
      <c r="D1406" s="67"/>
      <c r="E1406" s="69"/>
      <c r="F1406" s="68"/>
      <c r="G1406" s="67"/>
      <c r="H1406" s="69"/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80"/>
      <c r="T1406" s="80"/>
      <c r="U1406" s="80"/>
      <c r="V1406" s="80"/>
      <c r="W1406" s="80"/>
      <c r="X1406" s="80"/>
      <c r="Y1406" s="80"/>
      <c r="Z1406" s="80"/>
      <c r="AA1406" s="80"/>
      <c r="AB1406" s="80"/>
      <c r="AC1406" s="80"/>
      <c r="AD1406" s="80"/>
      <c r="AE1406" s="69"/>
      <c r="AF1406" s="69"/>
      <c r="AG1406" s="69"/>
      <c r="AH1406" s="80"/>
      <c r="AI1406" s="80"/>
      <c r="AJ1406" s="69"/>
      <c r="AK1406" s="69"/>
      <c r="AL1406" s="80"/>
      <c r="AM1406" s="80"/>
      <c r="AN1406" s="69"/>
      <c r="AO1406" s="69"/>
      <c r="AP1406" s="80"/>
      <c r="AQ1406" s="80"/>
      <c r="AR1406" s="69"/>
      <c r="AS1406" s="69"/>
      <c r="AT1406" s="80"/>
      <c r="AU1406" s="80"/>
      <c r="AV1406" s="69"/>
      <c r="AW1406" s="69"/>
      <c r="AX1406" s="80"/>
      <c r="AY1406" s="80"/>
      <c r="AZ1406" s="69"/>
      <c r="BA1406" s="69"/>
      <c r="BB1406" s="80"/>
      <c r="BC1406" s="80"/>
      <c r="BD1406" s="69"/>
      <c r="BE1406" s="69"/>
      <c r="BF1406" s="80"/>
      <c r="BG1406" s="80"/>
      <c r="BH1406" s="69"/>
      <c r="BI1406" s="69"/>
      <c r="BJ1406" s="80"/>
      <c r="BK1406" s="80"/>
      <c r="BL1406" s="69"/>
      <c r="BM1406" s="69"/>
      <c r="BN1406" s="80"/>
      <c r="BO1406" s="80"/>
      <c r="BP1406" s="69"/>
      <c r="BQ1406" s="69"/>
      <c r="BR1406" s="80"/>
      <c r="BS1406" s="80"/>
      <c r="BT1406" s="69"/>
      <c r="BU1406" s="69"/>
      <c r="BV1406" s="80"/>
      <c r="BW1406" s="80"/>
      <c r="BX1406" s="69"/>
      <c r="BY1406" s="69"/>
      <c r="BZ1406" s="80"/>
      <c r="CA1406" s="80"/>
      <c r="CB1406" s="69"/>
      <c r="CC1406" s="69"/>
      <c r="CD1406" s="80"/>
      <c r="CE1406" s="80"/>
      <c r="CF1406" s="69"/>
      <c r="CG1406" s="69"/>
      <c r="CH1406" s="69"/>
      <c r="CI1406" s="69"/>
      <c r="CJ1406" s="69"/>
      <c r="CK1406" s="69"/>
      <c r="CL1406" s="68"/>
      <c r="CM1406" s="67"/>
      <c r="CN1406" s="67"/>
      <c r="CO1406" s="68"/>
      <c r="CP1406" s="68"/>
      <c r="CQ1406" s="67"/>
      <c r="CR1406" s="67"/>
      <c r="CS1406" s="69"/>
      <c r="CT1406" s="81"/>
      <c r="CU1406" s="69"/>
      <c r="CV1406" s="69"/>
      <c r="CW1406" s="69"/>
      <c r="CX1406" s="69"/>
      <c r="CY1406" s="69"/>
      <c r="CZ1406" s="69"/>
      <c r="DA1406" s="69"/>
    </row>
    <row r="1407" spans="2:105">
      <c r="B1407" s="67"/>
      <c r="C1407" s="67"/>
      <c r="D1407" s="67"/>
      <c r="E1407" s="69"/>
      <c r="F1407" s="68"/>
      <c r="G1407" s="67"/>
      <c r="H1407" s="69"/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80"/>
      <c r="T1407" s="80"/>
      <c r="U1407" s="80"/>
      <c r="V1407" s="80"/>
      <c r="W1407" s="80"/>
      <c r="X1407" s="80"/>
      <c r="Y1407" s="80"/>
      <c r="Z1407" s="80"/>
      <c r="AA1407" s="80"/>
      <c r="AB1407" s="80"/>
      <c r="AC1407" s="80"/>
      <c r="AD1407" s="80"/>
      <c r="AE1407" s="69"/>
      <c r="AF1407" s="69"/>
      <c r="AG1407" s="69"/>
      <c r="AH1407" s="80"/>
      <c r="AI1407" s="80"/>
      <c r="AJ1407" s="69"/>
      <c r="AK1407" s="69"/>
      <c r="AL1407" s="80"/>
      <c r="AM1407" s="80"/>
      <c r="AN1407" s="69"/>
      <c r="AO1407" s="69"/>
      <c r="AP1407" s="80"/>
      <c r="AQ1407" s="80"/>
      <c r="AR1407" s="69"/>
      <c r="AS1407" s="69"/>
      <c r="AT1407" s="80"/>
      <c r="AU1407" s="80"/>
      <c r="AV1407" s="69"/>
      <c r="AW1407" s="69"/>
      <c r="AX1407" s="80"/>
      <c r="AY1407" s="80"/>
      <c r="AZ1407" s="69"/>
      <c r="BA1407" s="69"/>
      <c r="BB1407" s="80"/>
      <c r="BC1407" s="80"/>
      <c r="BD1407" s="69"/>
      <c r="BE1407" s="69"/>
      <c r="BF1407" s="80"/>
      <c r="BG1407" s="80"/>
      <c r="BH1407" s="69"/>
      <c r="BI1407" s="69"/>
      <c r="BJ1407" s="80"/>
      <c r="BK1407" s="80"/>
      <c r="BL1407" s="69"/>
      <c r="BM1407" s="69"/>
      <c r="BN1407" s="80"/>
      <c r="BO1407" s="80"/>
      <c r="BP1407" s="69"/>
      <c r="BQ1407" s="69"/>
      <c r="BR1407" s="80"/>
      <c r="BS1407" s="80"/>
      <c r="BT1407" s="69"/>
      <c r="BU1407" s="69"/>
      <c r="BV1407" s="80"/>
      <c r="BW1407" s="80"/>
      <c r="BX1407" s="69"/>
      <c r="BY1407" s="69"/>
      <c r="BZ1407" s="80"/>
      <c r="CA1407" s="80"/>
      <c r="CB1407" s="69"/>
      <c r="CC1407" s="69"/>
      <c r="CD1407" s="80"/>
      <c r="CE1407" s="80"/>
      <c r="CF1407" s="69"/>
      <c r="CG1407" s="69"/>
      <c r="CH1407" s="69"/>
      <c r="CI1407" s="69"/>
      <c r="CJ1407" s="69"/>
      <c r="CK1407" s="69"/>
      <c r="CL1407" s="68"/>
      <c r="CM1407" s="67"/>
      <c r="CN1407" s="67"/>
      <c r="CO1407" s="68"/>
      <c r="CP1407" s="68"/>
      <c r="CQ1407" s="67"/>
      <c r="CR1407" s="67"/>
      <c r="CS1407" s="69"/>
      <c r="CT1407" s="81"/>
      <c r="CU1407" s="69"/>
      <c r="CV1407" s="69"/>
      <c r="CW1407" s="69"/>
      <c r="CX1407" s="69"/>
      <c r="CY1407" s="69"/>
      <c r="CZ1407" s="69"/>
      <c r="DA1407" s="69"/>
    </row>
    <row r="1408" spans="2:105">
      <c r="B1408" s="67"/>
      <c r="C1408" s="67"/>
      <c r="D1408" s="67"/>
      <c r="E1408" s="69"/>
      <c r="F1408" s="68"/>
      <c r="G1408" s="67"/>
      <c r="H1408" s="69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80"/>
      <c r="T1408" s="80"/>
      <c r="U1408" s="80"/>
      <c r="V1408" s="80"/>
      <c r="W1408" s="80"/>
      <c r="X1408" s="80"/>
      <c r="Y1408" s="80"/>
      <c r="Z1408" s="80"/>
      <c r="AA1408" s="80"/>
      <c r="AB1408" s="80"/>
      <c r="AC1408" s="80"/>
      <c r="AD1408" s="80"/>
      <c r="AE1408" s="69"/>
      <c r="AF1408" s="69"/>
      <c r="AG1408" s="69"/>
      <c r="AH1408" s="80"/>
      <c r="AI1408" s="80"/>
      <c r="AJ1408" s="69"/>
      <c r="AK1408" s="69"/>
      <c r="AL1408" s="80"/>
      <c r="AM1408" s="80"/>
      <c r="AN1408" s="69"/>
      <c r="AO1408" s="69"/>
      <c r="AP1408" s="80"/>
      <c r="AQ1408" s="80"/>
      <c r="AR1408" s="69"/>
      <c r="AS1408" s="69"/>
      <c r="AT1408" s="80"/>
      <c r="AU1408" s="80"/>
      <c r="AV1408" s="69"/>
      <c r="AW1408" s="69"/>
      <c r="AX1408" s="80"/>
      <c r="AY1408" s="80"/>
      <c r="AZ1408" s="69"/>
      <c r="BA1408" s="69"/>
      <c r="BB1408" s="80"/>
      <c r="BC1408" s="80"/>
      <c r="BD1408" s="69"/>
      <c r="BE1408" s="69"/>
      <c r="BF1408" s="80"/>
      <c r="BG1408" s="80"/>
      <c r="BH1408" s="69"/>
      <c r="BI1408" s="69"/>
      <c r="BJ1408" s="80"/>
      <c r="BK1408" s="80"/>
      <c r="BL1408" s="69"/>
      <c r="BM1408" s="69"/>
      <c r="BN1408" s="80"/>
      <c r="BO1408" s="80"/>
      <c r="BP1408" s="69"/>
      <c r="BQ1408" s="69"/>
      <c r="BR1408" s="80"/>
      <c r="BS1408" s="80"/>
      <c r="BT1408" s="69"/>
      <c r="BU1408" s="69"/>
      <c r="BV1408" s="80"/>
      <c r="BW1408" s="80"/>
      <c r="BX1408" s="69"/>
      <c r="BY1408" s="69"/>
      <c r="BZ1408" s="80"/>
      <c r="CA1408" s="80"/>
      <c r="CB1408" s="69"/>
      <c r="CC1408" s="69"/>
      <c r="CD1408" s="80"/>
      <c r="CE1408" s="80"/>
      <c r="CF1408" s="69"/>
      <c r="CG1408" s="69"/>
      <c r="CH1408" s="69"/>
      <c r="CI1408" s="69"/>
      <c r="CJ1408" s="69"/>
      <c r="CK1408" s="69"/>
      <c r="CL1408" s="68"/>
      <c r="CM1408" s="67"/>
      <c r="CN1408" s="67"/>
      <c r="CO1408" s="68"/>
      <c r="CP1408" s="68"/>
      <c r="CQ1408" s="67"/>
      <c r="CR1408" s="67"/>
      <c r="CS1408" s="69"/>
      <c r="CT1408" s="81"/>
      <c r="CU1408" s="69"/>
      <c r="CV1408" s="69"/>
      <c r="CW1408" s="69"/>
      <c r="CX1408" s="69"/>
      <c r="CY1408" s="69"/>
      <c r="CZ1408" s="69"/>
      <c r="DA1408" s="69"/>
    </row>
    <row r="1409" spans="2:105">
      <c r="B1409" s="67"/>
      <c r="C1409" s="67"/>
      <c r="D1409" s="67"/>
      <c r="E1409" s="69"/>
      <c r="F1409" s="68"/>
      <c r="G1409" s="67"/>
      <c r="H1409" s="69"/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80"/>
      <c r="T1409" s="80"/>
      <c r="U1409" s="80"/>
      <c r="V1409" s="80"/>
      <c r="W1409" s="80"/>
      <c r="X1409" s="80"/>
      <c r="Y1409" s="80"/>
      <c r="Z1409" s="80"/>
      <c r="AA1409" s="80"/>
      <c r="AB1409" s="80"/>
      <c r="AC1409" s="80"/>
      <c r="AD1409" s="80"/>
      <c r="AE1409" s="69"/>
      <c r="AF1409" s="69"/>
      <c r="AG1409" s="69"/>
      <c r="AH1409" s="80"/>
      <c r="AI1409" s="80"/>
      <c r="AJ1409" s="69"/>
      <c r="AK1409" s="69"/>
      <c r="AL1409" s="80"/>
      <c r="AM1409" s="80"/>
      <c r="AN1409" s="69"/>
      <c r="AO1409" s="69"/>
      <c r="AP1409" s="80"/>
      <c r="AQ1409" s="80"/>
      <c r="AR1409" s="69"/>
      <c r="AS1409" s="69"/>
      <c r="AT1409" s="80"/>
      <c r="AU1409" s="80"/>
      <c r="AV1409" s="69"/>
      <c r="AW1409" s="69"/>
      <c r="AX1409" s="80"/>
      <c r="AY1409" s="80"/>
      <c r="AZ1409" s="69"/>
      <c r="BA1409" s="69"/>
      <c r="BB1409" s="80"/>
      <c r="BC1409" s="80"/>
      <c r="BD1409" s="69"/>
      <c r="BE1409" s="69"/>
      <c r="BF1409" s="80"/>
      <c r="BG1409" s="80"/>
      <c r="BH1409" s="69"/>
      <c r="BI1409" s="69"/>
      <c r="BJ1409" s="80"/>
      <c r="BK1409" s="80"/>
      <c r="BL1409" s="69"/>
      <c r="BM1409" s="69"/>
      <c r="BN1409" s="80"/>
      <c r="BO1409" s="80"/>
      <c r="BP1409" s="69"/>
      <c r="BQ1409" s="69"/>
      <c r="BR1409" s="80"/>
      <c r="BS1409" s="80"/>
      <c r="BT1409" s="69"/>
      <c r="BU1409" s="69"/>
      <c r="BV1409" s="80"/>
      <c r="BW1409" s="80"/>
      <c r="BX1409" s="69"/>
      <c r="BY1409" s="69"/>
      <c r="BZ1409" s="80"/>
      <c r="CA1409" s="80"/>
      <c r="CB1409" s="69"/>
      <c r="CC1409" s="69"/>
      <c r="CD1409" s="80"/>
      <c r="CE1409" s="80"/>
      <c r="CF1409" s="69"/>
      <c r="CG1409" s="69"/>
      <c r="CH1409" s="69"/>
      <c r="CI1409" s="69"/>
      <c r="CJ1409" s="69"/>
      <c r="CK1409" s="69"/>
      <c r="CL1409" s="68"/>
      <c r="CM1409" s="67"/>
      <c r="CN1409" s="67"/>
      <c r="CO1409" s="68"/>
      <c r="CP1409" s="68"/>
      <c r="CQ1409" s="67"/>
      <c r="CR1409" s="67"/>
      <c r="CS1409" s="69"/>
      <c r="CT1409" s="81"/>
      <c r="CU1409" s="69"/>
      <c r="CV1409" s="69"/>
      <c r="CW1409" s="69"/>
      <c r="CX1409" s="69"/>
      <c r="CY1409" s="69"/>
      <c r="CZ1409" s="69"/>
      <c r="DA1409" s="69"/>
    </row>
    <row r="1410" spans="2:105">
      <c r="B1410" s="67"/>
      <c r="C1410" s="67"/>
      <c r="D1410" s="67"/>
      <c r="E1410" s="69"/>
      <c r="F1410" s="68"/>
      <c r="G1410" s="67"/>
      <c r="H1410" s="69"/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80"/>
      <c r="T1410" s="80"/>
      <c r="U1410" s="80"/>
      <c r="V1410" s="80"/>
      <c r="W1410" s="80"/>
      <c r="X1410" s="80"/>
      <c r="Y1410" s="80"/>
      <c r="Z1410" s="80"/>
      <c r="AA1410" s="80"/>
      <c r="AB1410" s="80"/>
      <c r="AC1410" s="80"/>
      <c r="AD1410" s="80"/>
      <c r="AE1410" s="69"/>
      <c r="AF1410" s="69"/>
      <c r="AG1410" s="69"/>
      <c r="AH1410" s="80"/>
      <c r="AI1410" s="80"/>
      <c r="AJ1410" s="69"/>
      <c r="AK1410" s="69"/>
      <c r="AL1410" s="80"/>
      <c r="AM1410" s="80"/>
      <c r="AN1410" s="69"/>
      <c r="AO1410" s="69"/>
      <c r="AP1410" s="80"/>
      <c r="AQ1410" s="80"/>
      <c r="AR1410" s="69"/>
      <c r="AS1410" s="69"/>
      <c r="AT1410" s="80"/>
      <c r="AU1410" s="80"/>
      <c r="AV1410" s="69"/>
      <c r="AW1410" s="69"/>
      <c r="AX1410" s="80"/>
      <c r="AY1410" s="80"/>
      <c r="AZ1410" s="69"/>
      <c r="BA1410" s="69"/>
      <c r="BB1410" s="80"/>
      <c r="BC1410" s="80"/>
      <c r="BD1410" s="69"/>
      <c r="BE1410" s="69"/>
      <c r="BF1410" s="80"/>
      <c r="BG1410" s="80"/>
      <c r="BH1410" s="69"/>
      <c r="BI1410" s="69"/>
      <c r="BJ1410" s="80"/>
      <c r="BK1410" s="80"/>
      <c r="BL1410" s="69"/>
      <c r="BM1410" s="69"/>
      <c r="BN1410" s="80"/>
      <c r="BO1410" s="80"/>
      <c r="BP1410" s="69"/>
      <c r="BQ1410" s="69"/>
      <c r="BR1410" s="80"/>
      <c r="BS1410" s="80"/>
      <c r="BT1410" s="69"/>
      <c r="BU1410" s="69"/>
      <c r="BV1410" s="80"/>
      <c r="BW1410" s="80"/>
      <c r="BX1410" s="69"/>
      <c r="BY1410" s="69"/>
      <c r="BZ1410" s="80"/>
      <c r="CA1410" s="80"/>
      <c r="CB1410" s="69"/>
      <c r="CC1410" s="69"/>
      <c r="CD1410" s="80"/>
      <c r="CE1410" s="80"/>
      <c r="CF1410" s="69"/>
      <c r="CG1410" s="69"/>
      <c r="CH1410" s="69"/>
      <c r="CI1410" s="69"/>
      <c r="CJ1410" s="69"/>
      <c r="CK1410" s="69"/>
      <c r="CL1410" s="68"/>
      <c r="CM1410" s="67"/>
      <c r="CN1410" s="67"/>
      <c r="CO1410" s="68"/>
      <c r="CP1410" s="68"/>
      <c r="CQ1410" s="67"/>
      <c r="CR1410" s="67"/>
      <c r="CS1410" s="69"/>
      <c r="CT1410" s="81"/>
      <c r="CU1410" s="69"/>
      <c r="CV1410" s="69"/>
      <c r="CW1410" s="69"/>
      <c r="CX1410" s="69"/>
      <c r="CY1410" s="69"/>
      <c r="CZ1410" s="69"/>
      <c r="DA1410" s="69"/>
    </row>
    <row r="1411" spans="2:105">
      <c r="B1411" s="67"/>
      <c r="C1411" s="67"/>
      <c r="D1411" s="67"/>
      <c r="E1411" s="69"/>
      <c r="F1411" s="68"/>
      <c r="G1411" s="67"/>
      <c r="H1411" s="69"/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80"/>
      <c r="T1411" s="80"/>
      <c r="U1411" s="80"/>
      <c r="V1411" s="80"/>
      <c r="W1411" s="80"/>
      <c r="X1411" s="80"/>
      <c r="Y1411" s="80"/>
      <c r="Z1411" s="80"/>
      <c r="AA1411" s="80"/>
      <c r="AB1411" s="80"/>
      <c r="AC1411" s="80"/>
      <c r="AD1411" s="80"/>
      <c r="AE1411" s="69"/>
      <c r="AF1411" s="69"/>
      <c r="AG1411" s="69"/>
      <c r="AH1411" s="80"/>
      <c r="AI1411" s="80"/>
      <c r="AJ1411" s="69"/>
      <c r="AK1411" s="69"/>
      <c r="AL1411" s="80"/>
      <c r="AM1411" s="80"/>
      <c r="AN1411" s="69"/>
      <c r="AO1411" s="69"/>
      <c r="AP1411" s="80"/>
      <c r="AQ1411" s="80"/>
      <c r="AR1411" s="69"/>
      <c r="AS1411" s="69"/>
      <c r="AT1411" s="80"/>
      <c r="AU1411" s="80"/>
      <c r="AV1411" s="69"/>
      <c r="AW1411" s="69"/>
      <c r="AX1411" s="80"/>
      <c r="AY1411" s="80"/>
      <c r="AZ1411" s="69"/>
      <c r="BA1411" s="69"/>
      <c r="BB1411" s="80"/>
      <c r="BC1411" s="80"/>
      <c r="BD1411" s="69"/>
      <c r="BE1411" s="69"/>
      <c r="BF1411" s="80"/>
      <c r="BG1411" s="80"/>
      <c r="BH1411" s="69"/>
      <c r="BI1411" s="69"/>
      <c r="BJ1411" s="80"/>
      <c r="BK1411" s="80"/>
      <c r="BL1411" s="69"/>
      <c r="BM1411" s="69"/>
      <c r="BN1411" s="80"/>
      <c r="BO1411" s="80"/>
      <c r="BP1411" s="69"/>
      <c r="BQ1411" s="69"/>
      <c r="BR1411" s="80"/>
      <c r="BS1411" s="80"/>
      <c r="BT1411" s="69"/>
      <c r="BU1411" s="69"/>
      <c r="BV1411" s="80"/>
      <c r="BW1411" s="80"/>
      <c r="BX1411" s="69"/>
      <c r="BY1411" s="69"/>
      <c r="BZ1411" s="80"/>
      <c r="CA1411" s="80"/>
      <c r="CB1411" s="69"/>
      <c r="CC1411" s="69"/>
      <c r="CD1411" s="80"/>
      <c r="CE1411" s="80"/>
      <c r="CF1411" s="69"/>
      <c r="CG1411" s="69"/>
      <c r="CH1411" s="69"/>
      <c r="CI1411" s="69"/>
      <c r="CJ1411" s="69"/>
      <c r="CK1411" s="69"/>
      <c r="CL1411" s="68"/>
      <c r="CM1411" s="67"/>
      <c r="CN1411" s="67"/>
      <c r="CO1411" s="68"/>
      <c r="CP1411" s="68"/>
      <c r="CQ1411" s="67"/>
      <c r="CR1411" s="67"/>
      <c r="CS1411" s="69"/>
      <c r="CT1411" s="81"/>
      <c r="CU1411" s="69"/>
      <c r="CV1411" s="69"/>
      <c r="CW1411" s="69"/>
      <c r="CX1411" s="69"/>
      <c r="CY1411" s="69"/>
      <c r="CZ1411" s="69"/>
      <c r="DA1411" s="69"/>
    </row>
    <row r="1412" spans="2:105">
      <c r="B1412" s="67"/>
      <c r="C1412" s="67"/>
      <c r="D1412" s="67"/>
      <c r="E1412" s="69"/>
      <c r="F1412" s="68"/>
      <c r="G1412" s="67"/>
      <c r="H1412" s="69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80"/>
      <c r="T1412" s="80"/>
      <c r="U1412" s="80"/>
      <c r="V1412" s="80"/>
      <c r="W1412" s="80"/>
      <c r="X1412" s="80"/>
      <c r="Y1412" s="80"/>
      <c r="Z1412" s="80"/>
      <c r="AA1412" s="80"/>
      <c r="AB1412" s="80"/>
      <c r="AC1412" s="80"/>
      <c r="AD1412" s="80"/>
      <c r="AE1412" s="69"/>
      <c r="AF1412" s="69"/>
      <c r="AG1412" s="69"/>
      <c r="AH1412" s="80"/>
      <c r="AI1412" s="80"/>
      <c r="AJ1412" s="69"/>
      <c r="AK1412" s="69"/>
      <c r="AL1412" s="80"/>
      <c r="AM1412" s="80"/>
      <c r="AN1412" s="69"/>
      <c r="AO1412" s="69"/>
      <c r="AP1412" s="80"/>
      <c r="AQ1412" s="80"/>
      <c r="AR1412" s="69"/>
      <c r="AS1412" s="69"/>
      <c r="AT1412" s="80"/>
      <c r="AU1412" s="80"/>
      <c r="AV1412" s="69"/>
      <c r="AW1412" s="69"/>
      <c r="AX1412" s="80"/>
      <c r="AY1412" s="80"/>
      <c r="AZ1412" s="69"/>
      <c r="BA1412" s="69"/>
      <c r="BB1412" s="80"/>
      <c r="BC1412" s="80"/>
      <c r="BD1412" s="69"/>
      <c r="BE1412" s="69"/>
      <c r="BF1412" s="80"/>
      <c r="BG1412" s="80"/>
      <c r="BH1412" s="69"/>
      <c r="BI1412" s="69"/>
      <c r="BJ1412" s="80"/>
      <c r="BK1412" s="80"/>
      <c r="BL1412" s="69"/>
      <c r="BM1412" s="69"/>
      <c r="BN1412" s="80"/>
      <c r="BO1412" s="80"/>
      <c r="BP1412" s="69"/>
      <c r="BQ1412" s="69"/>
      <c r="BR1412" s="80"/>
      <c r="BS1412" s="80"/>
      <c r="BT1412" s="69"/>
      <c r="BU1412" s="69"/>
      <c r="BV1412" s="80"/>
      <c r="BW1412" s="80"/>
      <c r="BX1412" s="69"/>
      <c r="BY1412" s="69"/>
      <c r="BZ1412" s="80"/>
      <c r="CA1412" s="80"/>
      <c r="CB1412" s="69"/>
      <c r="CC1412" s="69"/>
      <c r="CD1412" s="80"/>
      <c r="CE1412" s="80"/>
      <c r="CF1412" s="69"/>
      <c r="CG1412" s="69"/>
      <c r="CH1412" s="69"/>
      <c r="CI1412" s="69"/>
      <c r="CJ1412" s="69"/>
      <c r="CK1412" s="69"/>
      <c r="CL1412" s="68"/>
      <c r="CM1412" s="67"/>
      <c r="CN1412" s="67"/>
      <c r="CO1412" s="68"/>
      <c r="CP1412" s="68"/>
      <c r="CQ1412" s="67"/>
      <c r="CR1412" s="67"/>
      <c r="CS1412" s="69"/>
      <c r="CT1412" s="81"/>
      <c r="CU1412" s="69"/>
      <c r="CV1412" s="69"/>
      <c r="CW1412" s="69"/>
      <c r="CX1412" s="69"/>
      <c r="CY1412" s="69"/>
      <c r="CZ1412" s="69"/>
      <c r="DA1412" s="69"/>
    </row>
    <row r="1413" spans="2:105">
      <c r="B1413" s="67"/>
      <c r="C1413" s="67"/>
      <c r="D1413" s="67"/>
      <c r="E1413" s="69"/>
      <c r="F1413" s="68"/>
      <c r="G1413" s="67"/>
      <c r="H1413" s="69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80"/>
      <c r="T1413" s="80"/>
      <c r="U1413" s="80"/>
      <c r="V1413" s="80"/>
      <c r="W1413" s="80"/>
      <c r="X1413" s="80"/>
      <c r="Y1413" s="80"/>
      <c r="Z1413" s="80"/>
      <c r="AA1413" s="80"/>
      <c r="AB1413" s="80"/>
      <c r="AC1413" s="80"/>
      <c r="AD1413" s="80"/>
      <c r="AE1413" s="69"/>
      <c r="AF1413" s="69"/>
      <c r="AG1413" s="69"/>
      <c r="AH1413" s="80"/>
      <c r="AI1413" s="80"/>
      <c r="AJ1413" s="69"/>
      <c r="AK1413" s="69"/>
      <c r="AL1413" s="80"/>
      <c r="AM1413" s="80"/>
      <c r="AN1413" s="69"/>
      <c r="AO1413" s="69"/>
      <c r="AP1413" s="80"/>
      <c r="AQ1413" s="80"/>
      <c r="AR1413" s="69"/>
      <c r="AS1413" s="69"/>
      <c r="AT1413" s="80"/>
      <c r="AU1413" s="80"/>
      <c r="AV1413" s="69"/>
      <c r="AW1413" s="69"/>
      <c r="AX1413" s="80"/>
      <c r="AY1413" s="80"/>
      <c r="AZ1413" s="69"/>
      <c r="BA1413" s="69"/>
      <c r="BB1413" s="80"/>
      <c r="BC1413" s="80"/>
      <c r="BD1413" s="69"/>
      <c r="BE1413" s="69"/>
      <c r="BF1413" s="80"/>
      <c r="BG1413" s="80"/>
      <c r="BH1413" s="69"/>
      <c r="BI1413" s="69"/>
      <c r="BJ1413" s="80"/>
      <c r="BK1413" s="80"/>
      <c r="BL1413" s="69"/>
      <c r="BM1413" s="69"/>
      <c r="BN1413" s="80"/>
      <c r="BO1413" s="80"/>
      <c r="BP1413" s="69"/>
      <c r="BQ1413" s="69"/>
      <c r="BR1413" s="80"/>
      <c r="BS1413" s="80"/>
      <c r="BT1413" s="69"/>
      <c r="BU1413" s="69"/>
      <c r="BV1413" s="80"/>
      <c r="BW1413" s="80"/>
      <c r="BX1413" s="69"/>
      <c r="BY1413" s="69"/>
      <c r="BZ1413" s="80"/>
      <c r="CA1413" s="80"/>
      <c r="CB1413" s="69"/>
      <c r="CC1413" s="69"/>
      <c r="CD1413" s="80"/>
      <c r="CE1413" s="80"/>
      <c r="CF1413" s="69"/>
      <c r="CG1413" s="69"/>
      <c r="CH1413" s="69"/>
      <c r="CI1413" s="69"/>
      <c r="CJ1413" s="69"/>
      <c r="CK1413" s="69"/>
      <c r="CL1413" s="68"/>
      <c r="CM1413" s="67"/>
      <c r="CN1413" s="67"/>
      <c r="CO1413" s="68"/>
      <c r="CP1413" s="68"/>
      <c r="CQ1413" s="67"/>
      <c r="CR1413" s="67"/>
      <c r="CS1413" s="69"/>
      <c r="CT1413" s="81"/>
      <c r="CU1413" s="69"/>
      <c r="CV1413" s="69"/>
      <c r="CW1413" s="69"/>
      <c r="CX1413" s="69"/>
      <c r="CY1413" s="69"/>
      <c r="CZ1413" s="69"/>
      <c r="DA1413" s="69"/>
    </row>
    <row r="1414" spans="2:105">
      <c r="B1414" s="67"/>
      <c r="C1414" s="67"/>
      <c r="D1414" s="67"/>
      <c r="E1414" s="69"/>
      <c r="F1414" s="68"/>
      <c r="G1414" s="67"/>
      <c r="H1414" s="69"/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80"/>
      <c r="T1414" s="80"/>
      <c r="U1414" s="80"/>
      <c r="V1414" s="80"/>
      <c r="W1414" s="80"/>
      <c r="X1414" s="80"/>
      <c r="Y1414" s="80"/>
      <c r="Z1414" s="80"/>
      <c r="AA1414" s="80"/>
      <c r="AB1414" s="80"/>
      <c r="AC1414" s="80"/>
      <c r="AD1414" s="80"/>
      <c r="AE1414" s="69"/>
      <c r="AF1414" s="69"/>
      <c r="AG1414" s="69"/>
      <c r="AH1414" s="80"/>
      <c r="AI1414" s="80"/>
      <c r="AJ1414" s="69"/>
      <c r="AK1414" s="69"/>
      <c r="AL1414" s="80"/>
      <c r="AM1414" s="80"/>
      <c r="AN1414" s="69"/>
      <c r="AO1414" s="69"/>
      <c r="AP1414" s="80"/>
      <c r="AQ1414" s="80"/>
      <c r="AR1414" s="69"/>
      <c r="AS1414" s="69"/>
      <c r="AT1414" s="80"/>
      <c r="AU1414" s="80"/>
      <c r="AV1414" s="69"/>
      <c r="AW1414" s="69"/>
      <c r="AX1414" s="80"/>
      <c r="AY1414" s="80"/>
      <c r="AZ1414" s="69"/>
      <c r="BA1414" s="69"/>
      <c r="BB1414" s="80"/>
      <c r="BC1414" s="80"/>
      <c r="BD1414" s="69"/>
      <c r="BE1414" s="69"/>
      <c r="BF1414" s="80"/>
      <c r="BG1414" s="80"/>
      <c r="BH1414" s="69"/>
      <c r="BI1414" s="69"/>
      <c r="BJ1414" s="80"/>
      <c r="BK1414" s="80"/>
      <c r="BL1414" s="69"/>
      <c r="BM1414" s="69"/>
      <c r="BN1414" s="80"/>
      <c r="BO1414" s="80"/>
      <c r="BP1414" s="69"/>
      <c r="BQ1414" s="69"/>
      <c r="BR1414" s="80"/>
      <c r="BS1414" s="80"/>
      <c r="BT1414" s="69"/>
      <c r="BU1414" s="69"/>
      <c r="BV1414" s="80"/>
      <c r="BW1414" s="80"/>
      <c r="BX1414" s="69"/>
      <c r="BY1414" s="69"/>
      <c r="BZ1414" s="80"/>
      <c r="CA1414" s="80"/>
      <c r="CB1414" s="69"/>
      <c r="CC1414" s="69"/>
      <c r="CD1414" s="80"/>
      <c r="CE1414" s="80"/>
      <c r="CF1414" s="69"/>
      <c r="CG1414" s="69"/>
      <c r="CH1414" s="69"/>
      <c r="CI1414" s="69"/>
      <c r="CJ1414" s="69"/>
      <c r="CK1414" s="69"/>
      <c r="CL1414" s="68"/>
      <c r="CM1414" s="67"/>
      <c r="CN1414" s="67"/>
      <c r="CO1414" s="68"/>
      <c r="CP1414" s="68"/>
      <c r="CQ1414" s="67"/>
      <c r="CR1414" s="67"/>
      <c r="CS1414" s="69"/>
      <c r="CT1414" s="81"/>
      <c r="CU1414" s="69"/>
      <c r="CV1414" s="69"/>
      <c r="CW1414" s="69"/>
      <c r="CX1414" s="69"/>
      <c r="CY1414" s="69"/>
      <c r="CZ1414" s="69"/>
      <c r="DA1414" s="69"/>
    </row>
    <row r="1415" spans="2:105">
      <c r="B1415" s="67"/>
      <c r="C1415" s="67"/>
      <c r="D1415" s="67"/>
      <c r="E1415" s="69"/>
      <c r="F1415" s="68"/>
      <c r="G1415" s="67"/>
      <c r="H1415" s="69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80"/>
      <c r="T1415" s="80"/>
      <c r="U1415" s="80"/>
      <c r="V1415" s="80"/>
      <c r="W1415" s="80"/>
      <c r="X1415" s="80"/>
      <c r="Y1415" s="80"/>
      <c r="Z1415" s="80"/>
      <c r="AA1415" s="80"/>
      <c r="AB1415" s="80"/>
      <c r="AC1415" s="80"/>
      <c r="AD1415" s="80"/>
      <c r="AE1415" s="69"/>
      <c r="AF1415" s="69"/>
      <c r="AG1415" s="69"/>
      <c r="AH1415" s="80"/>
      <c r="AI1415" s="80"/>
      <c r="AJ1415" s="69"/>
      <c r="AK1415" s="69"/>
      <c r="AL1415" s="80"/>
      <c r="AM1415" s="80"/>
      <c r="AN1415" s="69"/>
      <c r="AO1415" s="69"/>
      <c r="AP1415" s="80"/>
      <c r="AQ1415" s="80"/>
      <c r="AR1415" s="69"/>
      <c r="AS1415" s="69"/>
      <c r="AT1415" s="80"/>
      <c r="AU1415" s="80"/>
      <c r="AV1415" s="69"/>
      <c r="AW1415" s="69"/>
      <c r="AX1415" s="80"/>
      <c r="AY1415" s="80"/>
      <c r="AZ1415" s="69"/>
      <c r="BA1415" s="69"/>
      <c r="BB1415" s="80"/>
      <c r="BC1415" s="80"/>
      <c r="BD1415" s="69"/>
      <c r="BE1415" s="69"/>
      <c r="BF1415" s="80"/>
      <c r="BG1415" s="80"/>
      <c r="BH1415" s="69"/>
      <c r="BI1415" s="69"/>
      <c r="BJ1415" s="80"/>
      <c r="BK1415" s="80"/>
      <c r="BL1415" s="69"/>
      <c r="BM1415" s="69"/>
      <c r="BN1415" s="80"/>
      <c r="BO1415" s="80"/>
      <c r="BP1415" s="69"/>
      <c r="BQ1415" s="69"/>
      <c r="BR1415" s="80"/>
      <c r="BS1415" s="80"/>
      <c r="BT1415" s="69"/>
      <c r="BU1415" s="69"/>
      <c r="BV1415" s="80"/>
      <c r="BW1415" s="80"/>
      <c r="BX1415" s="69"/>
      <c r="BY1415" s="69"/>
      <c r="BZ1415" s="80"/>
      <c r="CA1415" s="80"/>
      <c r="CB1415" s="69"/>
      <c r="CC1415" s="69"/>
      <c r="CD1415" s="80"/>
      <c r="CE1415" s="80"/>
      <c r="CF1415" s="69"/>
      <c r="CG1415" s="69"/>
      <c r="CH1415" s="69"/>
      <c r="CI1415" s="69"/>
      <c r="CJ1415" s="69"/>
      <c r="CK1415" s="69"/>
      <c r="CL1415" s="68"/>
      <c r="CM1415" s="67"/>
      <c r="CN1415" s="67"/>
      <c r="CO1415" s="68"/>
      <c r="CP1415" s="68"/>
      <c r="CQ1415" s="67"/>
      <c r="CR1415" s="67"/>
      <c r="CS1415" s="69"/>
      <c r="CT1415" s="81"/>
      <c r="CU1415" s="69"/>
      <c r="CV1415" s="69"/>
      <c r="CW1415" s="69"/>
      <c r="CX1415" s="69"/>
      <c r="CY1415" s="69"/>
      <c r="CZ1415" s="69"/>
      <c r="DA1415" s="69"/>
    </row>
    <row r="1416" spans="2:105">
      <c r="B1416" s="67"/>
      <c r="C1416" s="67"/>
      <c r="D1416" s="67"/>
      <c r="E1416" s="69"/>
      <c r="F1416" s="68"/>
      <c r="G1416" s="67"/>
      <c r="H1416" s="69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80"/>
      <c r="T1416" s="80"/>
      <c r="U1416" s="80"/>
      <c r="V1416" s="80"/>
      <c r="W1416" s="80"/>
      <c r="X1416" s="80"/>
      <c r="Y1416" s="80"/>
      <c r="Z1416" s="80"/>
      <c r="AA1416" s="80"/>
      <c r="AB1416" s="80"/>
      <c r="AC1416" s="80"/>
      <c r="AD1416" s="80"/>
      <c r="AE1416" s="69"/>
      <c r="AF1416" s="69"/>
      <c r="AG1416" s="69"/>
      <c r="AH1416" s="80"/>
      <c r="AI1416" s="80"/>
      <c r="AJ1416" s="69"/>
      <c r="AK1416" s="69"/>
      <c r="AL1416" s="80"/>
      <c r="AM1416" s="80"/>
      <c r="AN1416" s="69"/>
      <c r="AO1416" s="69"/>
      <c r="AP1416" s="80"/>
      <c r="AQ1416" s="80"/>
      <c r="AR1416" s="69"/>
      <c r="AS1416" s="69"/>
      <c r="AT1416" s="80"/>
      <c r="AU1416" s="80"/>
      <c r="AV1416" s="69"/>
      <c r="AW1416" s="69"/>
      <c r="AX1416" s="80"/>
      <c r="AY1416" s="80"/>
      <c r="AZ1416" s="69"/>
      <c r="BA1416" s="69"/>
      <c r="BB1416" s="80"/>
      <c r="BC1416" s="80"/>
      <c r="BD1416" s="69"/>
      <c r="BE1416" s="69"/>
      <c r="BF1416" s="80"/>
      <c r="BG1416" s="80"/>
      <c r="BH1416" s="69"/>
      <c r="BI1416" s="69"/>
      <c r="BJ1416" s="80"/>
      <c r="BK1416" s="80"/>
      <c r="BL1416" s="69"/>
      <c r="BM1416" s="69"/>
      <c r="BN1416" s="80"/>
      <c r="BO1416" s="80"/>
      <c r="BP1416" s="69"/>
      <c r="BQ1416" s="69"/>
      <c r="BR1416" s="80"/>
      <c r="BS1416" s="80"/>
      <c r="BT1416" s="69"/>
      <c r="BU1416" s="69"/>
      <c r="BV1416" s="80"/>
      <c r="BW1416" s="80"/>
      <c r="BX1416" s="69"/>
      <c r="BY1416" s="69"/>
      <c r="BZ1416" s="80"/>
      <c r="CA1416" s="80"/>
      <c r="CB1416" s="69"/>
      <c r="CC1416" s="69"/>
      <c r="CD1416" s="80"/>
      <c r="CE1416" s="80"/>
      <c r="CF1416" s="69"/>
      <c r="CG1416" s="69"/>
      <c r="CH1416" s="69"/>
      <c r="CI1416" s="69"/>
      <c r="CJ1416" s="69"/>
      <c r="CK1416" s="69"/>
      <c r="CL1416" s="68"/>
      <c r="CM1416" s="67"/>
      <c r="CN1416" s="67"/>
      <c r="CO1416" s="68"/>
      <c r="CP1416" s="68"/>
      <c r="CQ1416" s="67"/>
      <c r="CR1416" s="67"/>
      <c r="CS1416" s="69"/>
      <c r="CT1416" s="81"/>
      <c r="CU1416" s="69"/>
      <c r="CV1416" s="69"/>
      <c r="CW1416" s="69"/>
      <c r="CX1416" s="69"/>
      <c r="CY1416" s="69"/>
      <c r="CZ1416" s="69"/>
      <c r="DA1416" s="69"/>
    </row>
    <row r="1417" spans="2:105">
      <c r="B1417" s="67"/>
      <c r="C1417" s="67"/>
      <c r="D1417" s="67"/>
      <c r="E1417" s="69"/>
      <c r="F1417" s="68"/>
      <c r="G1417" s="67"/>
      <c r="H1417" s="69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80"/>
      <c r="T1417" s="80"/>
      <c r="U1417" s="80"/>
      <c r="V1417" s="80"/>
      <c r="W1417" s="80"/>
      <c r="X1417" s="80"/>
      <c r="Y1417" s="80"/>
      <c r="Z1417" s="80"/>
      <c r="AA1417" s="80"/>
      <c r="AB1417" s="80"/>
      <c r="AC1417" s="80"/>
      <c r="AD1417" s="80"/>
      <c r="AE1417" s="69"/>
      <c r="AF1417" s="69"/>
      <c r="AG1417" s="69"/>
      <c r="AH1417" s="80"/>
      <c r="AI1417" s="80"/>
      <c r="AJ1417" s="69"/>
      <c r="AK1417" s="69"/>
      <c r="AL1417" s="80"/>
      <c r="AM1417" s="80"/>
      <c r="AN1417" s="69"/>
      <c r="AO1417" s="69"/>
      <c r="AP1417" s="80"/>
      <c r="AQ1417" s="80"/>
      <c r="AR1417" s="69"/>
      <c r="AS1417" s="69"/>
      <c r="AT1417" s="80"/>
      <c r="AU1417" s="80"/>
      <c r="AV1417" s="69"/>
      <c r="AW1417" s="69"/>
      <c r="AX1417" s="80"/>
      <c r="AY1417" s="80"/>
      <c r="AZ1417" s="69"/>
      <c r="BA1417" s="69"/>
      <c r="BB1417" s="80"/>
      <c r="BC1417" s="80"/>
      <c r="BD1417" s="69"/>
      <c r="BE1417" s="69"/>
      <c r="BF1417" s="80"/>
      <c r="BG1417" s="80"/>
      <c r="BH1417" s="69"/>
      <c r="BI1417" s="69"/>
      <c r="BJ1417" s="80"/>
      <c r="BK1417" s="80"/>
      <c r="BL1417" s="69"/>
      <c r="BM1417" s="69"/>
      <c r="BN1417" s="80"/>
      <c r="BO1417" s="80"/>
      <c r="BP1417" s="69"/>
      <c r="BQ1417" s="69"/>
      <c r="BR1417" s="80"/>
      <c r="BS1417" s="80"/>
      <c r="BT1417" s="69"/>
      <c r="BU1417" s="69"/>
      <c r="BV1417" s="80"/>
      <c r="BW1417" s="80"/>
      <c r="BX1417" s="69"/>
      <c r="BY1417" s="69"/>
      <c r="BZ1417" s="80"/>
      <c r="CA1417" s="80"/>
      <c r="CB1417" s="69"/>
      <c r="CC1417" s="69"/>
      <c r="CD1417" s="80"/>
      <c r="CE1417" s="80"/>
      <c r="CF1417" s="69"/>
      <c r="CG1417" s="69"/>
      <c r="CH1417" s="69"/>
      <c r="CI1417" s="69"/>
      <c r="CJ1417" s="69"/>
      <c r="CK1417" s="69"/>
      <c r="CL1417" s="68"/>
      <c r="CM1417" s="67"/>
      <c r="CN1417" s="67"/>
      <c r="CO1417" s="68"/>
      <c r="CP1417" s="68"/>
      <c r="CQ1417" s="67"/>
      <c r="CR1417" s="67"/>
      <c r="CS1417" s="69"/>
      <c r="CT1417" s="81"/>
      <c r="CU1417" s="69"/>
      <c r="CV1417" s="69"/>
      <c r="CW1417" s="69"/>
      <c r="CX1417" s="69"/>
      <c r="CY1417" s="69"/>
      <c r="CZ1417" s="69"/>
      <c r="DA1417" s="69"/>
    </row>
    <row r="1418" spans="2:105">
      <c r="B1418" s="67"/>
      <c r="C1418" s="67"/>
      <c r="D1418" s="67"/>
      <c r="E1418" s="69"/>
      <c r="F1418" s="68"/>
      <c r="G1418" s="67"/>
      <c r="H1418" s="69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80"/>
      <c r="T1418" s="80"/>
      <c r="U1418" s="80"/>
      <c r="V1418" s="80"/>
      <c r="W1418" s="80"/>
      <c r="X1418" s="80"/>
      <c r="Y1418" s="80"/>
      <c r="Z1418" s="80"/>
      <c r="AA1418" s="80"/>
      <c r="AB1418" s="80"/>
      <c r="AC1418" s="80"/>
      <c r="AD1418" s="80"/>
      <c r="AE1418" s="69"/>
      <c r="AF1418" s="69"/>
      <c r="AG1418" s="69"/>
      <c r="AH1418" s="80"/>
      <c r="AI1418" s="80"/>
      <c r="AJ1418" s="69"/>
      <c r="AK1418" s="69"/>
      <c r="AL1418" s="80"/>
      <c r="AM1418" s="80"/>
      <c r="AN1418" s="69"/>
      <c r="AO1418" s="69"/>
      <c r="AP1418" s="80"/>
      <c r="AQ1418" s="80"/>
      <c r="AR1418" s="69"/>
      <c r="AS1418" s="69"/>
      <c r="AT1418" s="80"/>
      <c r="AU1418" s="80"/>
      <c r="AV1418" s="69"/>
      <c r="AW1418" s="69"/>
      <c r="AX1418" s="80"/>
      <c r="AY1418" s="80"/>
      <c r="AZ1418" s="69"/>
      <c r="BA1418" s="69"/>
      <c r="BB1418" s="80"/>
      <c r="BC1418" s="80"/>
      <c r="BD1418" s="69"/>
      <c r="BE1418" s="69"/>
      <c r="BF1418" s="80"/>
      <c r="BG1418" s="80"/>
      <c r="BH1418" s="69"/>
      <c r="BI1418" s="69"/>
      <c r="BJ1418" s="80"/>
      <c r="BK1418" s="80"/>
      <c r="BL1418" s="69"/>
      <c r="BM1418" s="69"/>
      <c r="BN1418" s="80"/>
      <c r="BO1418" s="80"/>
      <c r="BP1418" s="69"/>
      <c r="BQ1418" s="69"/>
      <c r="BR1418" s="80"/>
      <c r="BS1418" s="80"/>
      <c r="BT1418" s="69"/>
      <c r="BU1418" s="69"/>
      <c r="BV1418" s="80"/>
      <c r="BW1418" s="80"/>
      <c r="BX1418" s="69"/>
      <c r="BY1418" s="69"/>
      <c r="BZ1418" s="80"/>
      <c r="CA1418" s="80"/>
      <c r="CB1418" s="69"/>
      <c r="CC1418" s="69"/>
      <c r="CD1418" s="80"/>
      <c r="CE1418" s="80"/>
      <c r="CF1418" s="69"/>
      <c r="CG1418" s="69"/>
      <c r="CH1418" s="69"/>
      <c r="CI1418" s="69"/>
      <c r="CJ1418" s="69"/>
      <c r="CK1418" s="69"/>
      <c r="CL1418" s="68"/>
      <c r="CM1418" s="67"/>
      <c r="CN1418" s="67"/>
      <c r="CO1418" s="68"/>
      <c r="CP1418" s="68"/>
      <c r="CQ1418" s="67"/>
      <c r="CR1418" s="67"/>
      <c r="CS1418" s="69"/>
      <c r="CT1418" s="81"/>
      <c r="CU1418" s="69"/>
      <c r="CV1418" s="69"/>
      <c r="CW1418" s="69"/>
      <c r="CX1418" s="69"/>
      <c r="CY1418" s="69"/>
      <c r="CZ1418" s="69"/>
      <c r="DA1418" s="69"/>
    </row>
    <row r="1419" spans="2:105">
      <c r="B1419" s="67"/>
      <c r="C1419" s="67"/>
      <c r="D1419" s="67"/>
      <c r="E1419" s="69"/>
      <c r="F1419" s="68"/>
      <c r="G1419" s="67"/>
      <c r="H1419" s="69"/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80"/>
      <c r="T1419" s="80"/>
      <c r="U1419" s="80"/>
      <c r="V1419" s="80"/>
      <c r="W1419" s="80"/>
      <c r="X1419" s="80"/>
      <c r="Y1419" s="80"/>
      <c r="Z1419" s="80"/>
      <c r="AA1419" s="80"/>
      <c r="AB1419" s="80"/>
      <c r="AC1419" s="80"/>
      <c r="AD1419" s="80"/>
      <c r="AE1419" s="69"/>
      <c r="AF1419" s="69"/>
      <c r="AG1419" s="69"/>
      <c r="AH1419" s="80"/>
      <c r="AI1419" s="80"/>
      <c r="AJ1419" s="69"/>
      <c r="AK1419" s="69"/>
      <c r="AL1419" s="80"/>
      <c r="AM1419" s="80"/>
      <c r="AN1419" s="69"/>
      <c r="AO1419" s="69"/>
      <c r="AP1419" s="80"/>
      <c r="AQ1419" s="80"/>
      <c r="AR1419" s="69"/>
      <c r="AS1419" s="69"/>
      <c r="AT1419" s="80"/>
      <c r="AU1419" s="80"/>
      <c r="AV1419" s="69"/>
      <c r="AW1419" s="69"/>
      <c r="AX1419" s="80"/>
      <c r="AY1419" s="80"/>
      <c r="AZ1419" s="69"/>
      <c r="BA1419" s="69"/>
      <c r="BB1419" s="80"/>
      <c r="BC1419" s="80"/>
      <c r="BD1419" s="69"/>
      <c r="BE1419" s="69"/>
      <c r="BF1419" s="80"/>
      <c r="BG1419" s="80"/>
      <c r="BH1419" s="69"/>
      <c r="BI1419" s="69"/>
      <c r="BJ1419" s="80"/>
      <c r="BK1419" s="80"/>
      <c r="BL1419" s="69"/>
      <c r="BM1419" s="69"/>
      <c r="BN1419" s="80"/>
      <c r="BO1419" s="80"/>
      <c r="BP1419" s="69"/>
      <c r="BQ1419" s="69"/>
      <c r="BR1419" s="80"/>
      <c r="BS1419" s="80"/>
      <c r="BT1419" s="69"/>
      <c r="BU1419" s="69"/>
      <c r="BV1419" s="80"/>
      <c r="BW1419" s="80"/>
      <c r="BX1419" s="69"/>
      <c r="BY1419" s="69"/>
      <c r="BZ1419" s="80"/>
      <c r="CA1419" s="80"/>
      <c r="CB1419" s="69"/>
      <c r="CC1419" s="69"/>
      <c r="CD1419" s="80"/>
      <c r="CE1419" s="80"/>
      <c r="CF1419" s="69"/>
      <c r="CG1419" s="69"/>
      <c r="CH1419" s="69"/>
      <c r="CI1419" s="69"/>
      <c r="CJ1419" s="69"/>
      <c r="CK1419" s="69"/>
      <c r="CL1419" s="68"/>
      <c r="CM1419" s="67"/>
      <c r="CN1419" s="67"/>
      <c r="CO1419" s="68"/>
      <c r="CP1419" s="68"/>
      <c r="CQ1419" s="67"/>
      <c r="CR1419" s="67"/>
      <c r="CS1419" s="69"/>
      <c r="CT1419" s="81"/>
      <c r="CU1419" s="69"/>
      <c r="CV1419" s="69"/>
      <c r="CW1419" s="69"/>
      <c r="CX1419" s="69"/>
      <c r="CY1419" s="69"/>
      <c r="CZ1419" s="69"/>
      <c r="DA1419" s="69"/>
    </row>
    <row r="1420" spans="2:105">
      <c r="B1420" s="67"/>
      <c r="C1420" s="67"/>
      <c r="D1420" s="67"/>
      <c r="E1420" s="69"/>
      <c r="F1420" s="68"/>
      <c r="G1420" s="67"/>
      <c r="H1420" s="69"/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80"/>
      <c r="T1420" s="80"/>
      <c r="U1420" s="80"/>
      <c r="V1420" s="80"/>
      <c r="W1420" s="80"/>
      <c r="X1420" s="80"/>
      <c r="Y1420" s="80"/>
      <c r="Z1420" s="80"/>
      <c r="AA1420" s="80"/>
      <c r="AB1420" s="80"/>
      <c r="AC1420" s="80"/>
      <c r="AD1420" s="80"/>
      <c r="AE1420" s="69"/>
      <c r="AF1420" s="69"/>
      <c r="AG1420" s="69"/>
      <c r="AH1420" s="80"/>
      <c r="AI1420" s="80"/>
      <c r="AJ1420" s="69"/>
      <c r="AK1420" s="69"/>
      <c r="AL1420" s="80"/>
      <c r="AM1420" s="80"/>
      <c r="AN1420" s="69"/>
      <c r="AO1420" s="69"/>
      <c r="AP1420" s="80"/>
      <c r="AQ1420" s="80"/>
      <c r="AR1420" s="69"/>
      <c r="AS1420" s="69"/>
      <c r="AT1420" s="80"/>
      <c r="AU1420" s="80"/>
      <c r="AV1420" s="69"/>
      <c r="AW1420" s="69"/>
      <c r="AX1420" s="80"/>
      <c r="AY1420" s="80"/>
      <c r="AZ1420" s="69"/>
      <c r="BA1420" s="69"/>
      <c r="BB1420" s="80"/>
      <c r="BC1420" s="80"/>
      <c r="BD1420" s="69"/>
      <c r="BE1420" s="69"/>
      <c r="BF1420" s="80"/>
      <c r="BG1420" s="80"/>
      <c r="BH1420" s="69"/>
      <c r="BI1420" s="69"/>
      <c r="BJ1420" s="80"/>
      <c r="BK1420" s="80"/>
      <c r="BL1420" s="69"/>
      <c r="BM1420" s="69"/>
      <c r="BN1420" s="80"/>
      <c r="BO1420" s="80"/>
      <c r="BP1420" s="69"/>
      <c r="BQ1420" s="69"/>
      <c r="BR1420" s="80"/>
      <c r="BS1420" s="80"/>
      <c r="BT1420" s="69"/>
      <c r="BU1420" s="69"/>
      <c r="BV1420" s="80"/>
      <c r="BW1420" s="80"/>
      <c r="BX1420" s="69"/>
      <c r="BY1420" s="69"/>
      <c r="BZ1420" s="80"/>
      <c r="CA1420" s="80"/>
      <c r="CB1420" s="69"/>
      <c r="CC1420" s="69"/>
      <c r="CD1420" s="80"/>
      <c r="CE1420" s="80"/>
      <c r="CF1420" s="69"/>
      <c r="CG1420" s="69"/>
      <c r="CH1420" s="69"/>
      <c r="CI1420" s="69"/>
      <c r="CJ1420" s="69"/>
      <c r="CK1420" s="69"/>
      <c r="CL1420" s="68"/>
      <c r="CM1420" s="67"/>
      <c r="CN1420" s="67"/>
      <c r="CO1420" s="68"/>
      <c r="CP1420" s="68"/>
      <c r="CQ1420" s="67"/>
      <c r="CR1420" s="67"/>
      <c r="CS1420" s="69"/>
      <c r="CT1420" s="81"/>
      <c r="CU1420" s="69"/>
      <c r="CV1420" s="69"/>
      <c r="CW1420" s="69"/>
      <c r="CX1420" s="69"/>
      <c r="CY1420" s="69"/>
      <c r="CZ1420" s="69"/>
      <c r="DA1420" s="69"/>
    </row>
    <row r="1421" spans="2:105">
      <c r="B1421" s="67"/>
      <c r="C1421" s="67"/>
      <c r="D1421" s="67"/>
      <c r="E1421" s="69"/>
      <c r="F1421" s="68"/>
      <c r="G1421" s="67"/>
      <c r="H1421" s="69"/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80"/>
      <c r="T1421" s="80"/>
      <c r="U1421" s="80"/>
      <c r="V1421" s="80"/>
      <c r="W1421" s="80"/>
      <c r="X1421" s="80"/>
      <c r="Y1421" s="80"/>
      <c r="Z1421" s="80"/>
      <c r="AA1421" s="80"/>
      <c r="AB1421" s="80"/>
      <c r="AC1421" s="80"/>
      <c r="AD1421" s="80"/>
      <c r="AE1421" s="69"/>
      <c r="AF1421" s="69"/>
      <c r="AG1421" s="69"/>
      <c r="AH1421" s="80"/>
      <c r="AI1421" s="80"/>
      <c r="AJ1421" s="69"/>
      <c r="AK1421" s="69"/>
      <c r="AL1421" s="80"/>
      <c r="AM1421" s="80"/>
      <c r="AN1421" s="69"/>
      <c r="AO1421" s="69"/>
      <c r="AP1421" s="80"/>
      <c r="AQ1421" s="80"/>
      <c r="AR1421" s="69"/>
      <c r="AS1421" s="69"/>
      <c r="AT1421" s="80"/>
      <c r="AU1421" s="80"/>
      <c r="AV1421" s="69"/>
      <c r="AW1421" s="69"/>
      <c r="AX1421" s="80"/>
      <c r="AY1421" s="80"/>
      <c r="AZ1421" s="69"/>
      <c r="BA1421" s="69"/>
      <c r="BB1421" s="80"/>
      <c r="BC1421" s="80"/>
      <c r="BD1421" s="69"/>
      <c r="BE1421" s="69"/>
      <c r="BF1421" s="80"/>
      <c r="BG1421" s="80"/>
      <c r="BH1421" s="69"/>
      <c r="BI1421" s="69"/>
      <c r="BJ1421" s="80"/>
      <c r="BK1421" s="80"/>
      <c r="BL1421" s="69"/>
      <c r="BM1421" s="69"/>
      <c r="BN1421" s="80"/>
      <c r="BO1421" s="80"/>
      <c r="BP1421" s="69"/>
      <c r="BQ1421" s="69"/>
      <c r="BR1421" s="80"/>
      <c r="BS1421" s="80"/>
      <c r="BT1421" s="69"/>
      <c r="BU1421" s="69"/>
      <c r="BV1421" s="80"/>
      <c r="BW1421" s="80"/>
      <c r="BX1421" s="69"/>
      <c r="BY1421" s="69"/>
      <c r="BZ1421" s="80"/>
      <c r="CA1421" s="80"/>
      <c r="CB1421" s="69"/>
      <c r="CC1421" s="69"/>
      <c r="CD1421" s="80"/>
      <c r="CE1421" s="80"/>
      <c r="CF1421" s="69"/>
      <c r="CG1421" s="69"/>
      <c r="CH1421" s="69"/>
      <c r="CI1421" s="69"/>
      <c r="CJ1421" s="69"/>
      <c r="CK1421" s="69"/>
      <c r="CL1421" s="68"/>
      <c r="CM1421" s="67"/>
      <c r="CN1421" s="67"/>
      <c r="CO1421" s="68"/>
      <c r="CP1421" s="68"/>
      <c r="CQ1421" s="67"/>
      <c r="CR1421" s="67"/>
      <c r="CS1421" s="69"/>
      <c r="CT1421" s="81"/>
      <c r="CU1421" s="69"/>
      <c r="CV1421" s="69"/>
      <c r="CW1421" s="69"/>
      <c r="CX1421" s="69"/>
      <c r="CY1421" s="69"/>
      <c r="CZ1421" s="69"/>
      <c r="DA1421" s="69"/>
    </row>
    <row r="1422" spans="2:105">
      <c r="B1422" s="67"/>
      <c r="C1422" s="67"/>
      <c r="D1422" s="67"/>
      <c r="E1422" s="69"/>
      <c r="F1422" s="68"/>
      <c r="G1422" s="67"/>
      <c r="H1422" s="69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80"/>
      <c r="T1422" s="80"/>
      <c r="U1422" s="80"/>
      <c r="V1422" s="80"/>
      <c r="W1422" s="80"/>
      <c r="X1422" s="80"/>
      <c r="Y1422" s="80"/>
      <c r="Z1422" s="80"/>
      <c r="AA1422" s="80"/>
      <c r="AB1422" s="80"/>
      <c r="AC1422" s="80"/>
      <c r="AD1422" s="80"/>
      <c r="AE1422" s="69"/>
      <c r="AF1422" s="69"/>
      <c r="AG1422" s="69"/>
      <c r="AH1422" s="80"/>
      <c r="AI1422" s="80"/>
      <c r="AJ1422" s="69"/>
      <c r="AK1422" s="69"/>
      <c r="AL1422" s="80"/>
      <c r="AM1422" s="80"/>
      <c r="AN1422" s="69"/>
      <c r="AO1422" s="69"/>
      <c r="AP1422" s="80"/>
      <c r="AQ1422" s="80"/>
      <c r="AR1422" s="69"/>
      <c r="AS1422" s="69"/>
      <c r="AT1422" s="80"/>
      <c r="AU1422" s="80"/>
      <c r="AV1422" s="69"/>
      <c r="AW1422" s="69"/>
      <c r="AX1422" s="80"/>
      <c r="AY1422" s="80"/>
      <c r="AZ1422" s="69"/>
      <c r="BA1422" s="69"/>
      <c r="BB1422" s="80"/>
      <c r="BC1422" s="80"/>
      <c r="BD1422" s="69"/>
      <c r="BE1422" s="69"/>
      <c r="BF1422" s="80"/>
      <c r="BG1422" s="80"/>
      <c r="BH1422" s="69"/>
      <c r="BI1422" s="69"/>
      <c r="BJ1422" s="80"/>
      <c r="BK1422" s="80"/>
      <c r="BL1422" s="69"/>
      <c r="BM1422" s="69"/>
      <c r="BN1422" s="80"/>
      <c r="BO1422" s="80"/>
      <c r="BP1422" s="69"/>
      <c r="BQ1422" s="69"/>
      <c r="BR1422" s="80"/>
      <c r="BS1422" s="80"/>
      <c r="BT1422" s="69"/>
      <c r="BU1422" s="69"/>
      <c r="BV1422" s="80"/>
      <c r="BW1422" s="80"/>
      <c r="BX1422" s="69"/>
      <c r="BY1422" s="69"/>
      <c r="BZ1422" s="80"/>
      <c r="CA1422" s="80"/>
      <c r="CB1422" s="69"/>
      <c r="CC1422" s="69"/>
      <c r="CD1422" s="80"/>
      <c r="CE1422" s="80"/>
      <c r="CF1422" s="69"/>
      <c r="CG1422" s="69"/>
      <c r="CH1422" s="69"/>
      <c r="CI1422" s="69"/>
      <c r="CJ1422" s="69"/>
      <c r="CK1422" s="69"/>
      <c r="CL1422" s="68"/>
      <c r="CM1422" s="67"/>
      <c r="CN1422" s="67"/>
      <c r="CO1422" s="68"/>
      <c r="CP1422" s="68"/>
      <c r="CQ1422" s="67"/>
      <c r="CR1422" s="67"/>
      <c r="CS1422" s="69"/>
      <c r="CT1422" s="81"/>
      <c r="CU1422" s="69"/>
      <c r="CV1422" s="69"/>
      <c r="CW1422" s="69"/>
      <c r="CX1422" s="69"/>
      <c r="CY1422" s="69"/>
      <c r="CZ1422" s="69"/>
      <c r="DA1422" s="69"/>
    </row>
    <row r="1423" spans="2:105">
      <c r="B1423" s="67"/>
      <c r="C1423" s="67"/>
      <c r="D1423" s="67"/>
      <c r="E1423" s="69"/>
      <c r="F1423" s="68"/>
      <c r="G1423" s="67"/>
      <c r="H1423" s="69"/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80"/>
      <c r="T1423" s="80"/>
      <c r="U1423" s="80"/>
      <c r="V1423" s="80"/>
      <c r="W1423" s="80"/>
      <c r="X1423" s="80"/>
      <c r="Y1423" s="80"/>
      <c r="Z1423" s="80"/>
      <c r="AA1423" s="80"/>
      <c r="AB1423" s="80"/>
      <c r="AC1423" s="80"/>
      <c r="AD1423" s="80"/>
      <c r="AE1423" s="69"/>
      <c r="AF1423" s="69"/>
      <c r="AG1423" s="69"/>
      <c r="AH1423" s="80"/>
      <c r="AI1423" s="80"/>
      <c r="AJ1423" s="69"/>
      <c r="AK1423" s="69"/>
      <c r="AL1423" s="80"/>
      <c r="AM1423" s="80"/>
      <c r="AN1423" s="69"/>
      <c r="AO1423" s="69"/>
      <c r="AP1423" s="80"/>
      <c r="AQ1423" s="80"/>
      <c r="AR1423" s="69"/>
      <c r="AS1423" s="69"/>
      <c r="AT1423" s="80"/>
      <c r="AU1423" s="80"/>
      <c r="AV1423" s="69"/>
      <c r="AW1423" s="69"/>
      <c r="AX1423" s="80"/>
      <c r="AY1423" s="80"/>
      <c r="AZ1423" s="69"/>
      <c r="BA1423" s="69"/>
      <c r="BB1423" s="80"/>
      <c r="BC1423" s="80"/>
      <c r="BD1423" s="69"/>
      <c r="BE1423" s="69"/>
      <c r="BF1423" s="80"/>
      <c r="BG1423" s="80"/>
      <c r="BH1423" s="69"/>
      <c r="BI1423" s="69"/>
      <c r="BJ1423" s="80"/>
      <c r="BK1423" s="80"/>
      <c r="BL1423" s="69"/>
      <c r="BM1423" s="69"/>
      <c r="BN1423" s="80"/>
      <c r="BO1423" s="80"/>
      <c r="BP1423" s="69"/>
      <c r="BQ1423" s="69"/>
      <c r="BR1423" s="80"/>
      <c r="BS1423" s="80"/>
      <c r="BT1423" s="69"/>
      <c r="BU1423" s="69"/>
      <c r="BV1423" s="80"/>
      <c r="BW1423" s="80"/>
      <c r="BX1423" s="69"/>
      <c r="BY1423" s="69"/>
      <c r="BZ1423" s="80"/>
      <c r="CA1423" s="80"/>
      <c r="CB1423" s="69"/>
      <c r="CC1423" s="69"/>
      <c r="CD1423" s="80"/>
      <c r="CE1423" s="80"/>
      <c r="CF1423" s="69"/>
      <c r="CG1423" s="69"/>
      <c r="CH1423" s="69"/>
      <c r="CI1423" s="69"/>
      <c r="CJ1423" s="69"/>
      <c r="CK1423" s="69"/>
      <c r="CL1423" s="68"/>
      <c r="CM1423" s="67"/>
      <c r="CN1423" s="67"/>
      <c r="CO1423" s="68"/>
      <c r="CP1423" s="68"/>
      <c r="CQ1423" s="67"/>
      <c r="CR1423" s="67"/>
      <c r="CS1423" s="69"/>
      <c r="CT1423" s="81"/>
      <c r="CU1423" s="69"/>
      <c r="CV1423" s="69"/>
      <c r="CW1423" s="69"/>
      <c r="CX1423" s="69"/>
      <c r="CY1423" s="69"/>
      <c r="CZ1423" s="69"/>
      <c r="DA1423" s="69"/>
    </row>
    <row r="1424" spans="2:105">
      <c r="B1424" s="67"/>
      <c r="C1424" s="67"/>
      <c r="D1424" s="67"/>
      <c r="E1424" s="69"/>
      <c r="F1424" s="68"/>
      <c r="G1424" s="67"/>
      <c r="H1424" s="69"/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80"/>
      <c r="T1424" s="80"/>
      <c r="U1424" s="80"/>
      <c r="V1424" s="80"/>
      <c r="W1424" s="80"/>
      <c r="X1424" s="80"/>
      <c r="Y1424" s="80"/>
      <c r="Z1424" s="80"/>
      <c r="AA1424" s="80"/>
      <c r="AB1424" s="80"/>
      <c r="AC1424" s="80"/>
      <c r="AD1424" s="80"/>
      <c r="AE1424" s="69"/>
      <c r="AF1424" s="69"/>
      <c r="AG1424" s="69"/>
      <c r="AH1424" s="80"/>
      <c r="AI1424" s="80"/>
      <c r="AJ1424" s="69"/>
      <c r="AK1424" s="69"/>
      <c r="AL1424" s="80"/>
      <c r="AM1424" s="80"/>
      <c r="AN1424" s="69"/>
      <c r="AO1424" s="69"/>
      <c r="AP1424" s="80"/>
      <c r="AQ1424" s="80"/>
      <c r="AR1424" s="69"/>
      <c r="AS1424" s="69"/>
      <c r="AT1424" s="80"/>
      <c r="AU1424" s="80"/>
      <c r="AV1424" s="69"/>
      <c r="AW1424" s="69"/>
      <c r="AX1424" s="80"/>
      <c r="AY1424" s="80"/>
      <c r="AZ1424" s="69"/>
      <c r="BA1424" s="69"/>
      <c r="BB1424" s="80"/>
      <c r="BC1424" s="80"/>
      <c r="BD1424" s="69"/>
      <c r="BE1424" s="69"/>
      <c r="BF1424" s="80"/>
      <c r="BG1424" s="80"/>
      <c r="BH1424" s="69"/>
      <c r="BI1424" s="69"/>
      <c r="BJ1424" s="80"/>
      <c r="BK1424" s="80"/>
      <c r="BL1424" s="69"/>
      <c r="BM1424" s="69"/>
      <c r="BN1424" s="80"/>
      <c r="BO1424" s="80"/>
      <c r="BP1424" s="69"/>
      <c r="BQ1424" s="69"/>
      <c r="BR1424" s="80"/>
      <c r="BS1424" s="80"/>
      <c r="BT1424" s="69"/>
      <c r="BU1424" s="69"/>
      <c r="BV1424" s="80"/>
      <c r="BW1424" s="80"/>
      <c r="BX1424" s="69"/>
      <c r="BY1424" s="69"/>
      <c r="BZ1424" s="80"/>
      <c r="CA1424" s="80"/>
      <c r="CB1424" s="69"/>
      <c r="CC1424" s="69"/>
      <c r="CD1424" s="80"/>
      <c r="CE1424" s="80"/>
      <c r="CF1424" s="69"/>
      <c r="CG1424" s="69"/>
      <c r="CH1424" s="69"/>
      <c r="CI1424" s="69"/>
      <c r="CJ1424" s="69"/>
      <c r="CK1424" s="69"/>
      <c r="CL1424" s="68"/>
      <c r="CM1424" s="67"/>
      <c r="CN1424" s="67"/>
      <c r="CO1424" s="68"/>
      <c r="CP1424" s="68"/>
      <c r="CQ1424" s="67"/>
      <c r="CR1424" s="67"/>
      <c r="CS1424" s="69"/>
      <c r="CT1424" s="81"/>
      <c r="CU1424" s="69"/>
      <c r="CV1424" s="69"/>
      <c r="CW1424" s="69"/>
      <c r="CX1424" s="69"/>
      <c r="CY1424" s="69"/>
      <c r="CZ1424" s="69"/>
      <c r="DA1424" s="69"/>
    </row>
    <row r="1425" spans="2:105">
      <c r="B1425" s="67"/>
      <c r="C1425" s="67"/>
      <c r="D1425" s="67"/>
      <c r="E1425" s="69"/>
      <c r="F1425" s="68"/>
      <c r="G1425" s="67"/>
      <c r="H1425" s="69"/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80"/>
      <c r="T1425" s="80"/>
      <c r="U1425" s="80"/>
      <c r="V1425" s="80"/>
      <c r="W1425" s="80"/>
      <c r="X1425" s="80"/>
      <c r="Y1425" s="80"/>
      <c r="Z1425" s="80"/>
      <c r="AA1425" s="80"/>
      <c r="AB1425" s="80"/>
      <c r="AC1425" s="80"/>
      <c r="AD1425" s="80"/>
      <c r="AE1425" s="69"/>
      <c r="AF1425" s="69"/>
      <c r="AG1425" s="69"/>
      <c r="AH1425" s="80"/>
      <c r="AI1425" s="80"/>
      <c r="AJ1425" s="69"/>
      <c r="AK1425" s="69"/>
      <c r="AL1425" s="80"/>
      <c r="AM1425" s="80"/>
      <c r="AN1425" s="69"/>
      <c r="AO1425" s="69"/>
      <c r="AP1425" s="80"/>
      <c r="AQ1425" s="80"/>
      <c r="AR1425" s="69"/>
      <c r="AS1425" s="69"/>
      <c r="AT1425" s="80"/>
      <c r="AU1425" s="80"/>
      <c r="AV1425" s="69"/>
      <c r="AW1425" s="69"/>
      <c r="AX1425" s="80"/>
      <c r="AY1425" s="80"/>
      <c r="AZ1425" s="69"/>
      <c r="BA1425" s="69"/>
      <c r="BB1425" s="80"/>
      <c r="BC1425" s="80"/>
      <c r="BD1425" s="69"/>
      <c r="BE1425" s="69"/>
      <c r="BF1425" s="80"/>
      <c r="BG1425" s="80"/>
      <c r="BH1425" s="69"/>
      <c r="BI1425" s="69"/>
      <c r="BJ1425" s="80"/>
      <c r="BK1425" s="80"/>
      <c r="BL1425" s="69"/>
      <c r="BM1425" s="69"/>
      <c r="BN1425" s="80"/>
      <c r="BO1425" s="80"/>
      <c r="BP1425" s="69"/>
      <c r="BQ1425" s="69"/>
      <c r="BR1425" s="80"/>
      <c r="BS1425" s="80"/>
      <c r="BT1425" s="69"/>
      <c r="BU1425" s="69"/>
      <c r="BV1425" s="80"/>
      <c r="BW1425" s="80"/>
      <c r="BX1425" s="69"/>
      <c r="BY1425" s="69"/>
      <c r="BZ1425" s="80"/>
      <c r="CA1425" s="80"/>
      <c r="CB1425" s="69"/>
      <c r="CC1425" s="69"/>
      <c r="CD1425" s="80"/>
      <c r="CE1425" s="80"/>
      <c r="CF1425" s="69"/>
      <c r="CG1425" s="69"/>
      <c r="CH1425" s="69"/>
      <c r="CI1425" s="69"/>
      <c r="CJ1425" s="69"/>
      <c r="CK1425" s="69"/>
      <c r="CL1425" s="68"/>
      <c r="CM1425" s="67"/>
      <c r="CN1425" s="67"/>
      <c r="CO1425" s="68"/>
      <c r="CP1425" s="68"/>
      <c r="CQ1425" s="67"/>
      <c r="CR1425" s="67"/>
      <c r="CS1425" s="69"/>
      <c r="CT1425" s="81"/>
      <c r="CU1425" s="69"/>
      <c r="CV1425" s="69"/>
      <c r="CW1425" s="69"/>
      <c r="CX1425" s="69"/>
      <c r="CY1425" s="69"/>
      <c r="CZ1425" s="69"/>
      <c r="DA1425" s="69"/>
    </row>
    <row r="1426" spans="2:105">
      <c r="B1426" s="67"/>
      <c r="C1426" s="67"/>
      <c r="D1426" s="67"/>
      <c r="E1426" s="69"/>
      <c r="F1426" s="68"/>
      <c r="G1426" s="67"/>
      <c r="H1426" s="69"/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80"/>
      <c r="T1426" s="80"/>
      <c r="U1426" s="80"/>
      <c r="V1426" s="80"/>
      <c r="W1426" s="80"/>
      <c r="X1426" s="80"/>
      <c r="Y1426" s="80"/>
      <c r="Z1426" s="80"/>
      <c r="AA1426" s="80"/>
      <c r="AB1426" s="80"/>
      <c r="AC1426" s="80"/>
      <c r="AD1426" s="80"/>
      <c r="AE1426" s="69"/>
      <c r="AF1426" s="69"/>
      <c r="AG1426" s="69"/>
      <c r="AH1426" s="80"/>
      <c r="AI1426" s="80"/>
      <c r="AJ1426" s="69"/>
      <c r="AK1426" s="69"/>
      <c r="AL1426" s="80"/>
      <c r="AM1426" s="80"/>
      <c r="AN1426" s="69"/>
      <c r="AO1426" s="69"/>
      <c r="AP1426" s="80"/>
      <c r="AQ1426" s="80"/>
      <c r="AR1426" s="69"/>
      <c r="AS1426" s="69"/>
      <c r="AT1426" s="80"/>
      <c r="AU1426" s="80"/>
      <c r="AV1426" s="69"/>
      <c r="AW1426" s="69"/>
      <c r="AX1426" s="80"/>
      <c r="AY1426" s="80"/>
      <c r="AZ1426" s="69"/>
      <c r="BA1426" s="69"/>
      <c r="BB1426" s="80"/>
      <c r="BC1426" s="80"/>
      <c r="BD1426" s="69"/>
      <c r="BE1426" s="69"/>
      <c r="BF1426" s="80"/>
      <c r="BG1426" s="80"/>
      <c r="BH1426" s="69"/>
      <c r="BI1426" s="69"/>
      <c r="BJ1426" s="80"/>
      <c r="BK1426" s="80"/>
      <c r="BL1426" s="69"/>
      <c r="BM1426" s="69"/>
      <c r="BN1426" s="80"/>
      <c r="BO1426" s="80"/>
      <c r="BP1426" s="69"/>
      <c r="BQ1426" s="69"/>
      <c r="BR1426" s="80"/>
      <c r="BS1426" s="80"/>
      <c r="BT1426" s="69"/>
      <c r="BU1426" s="69"/>
      <c r="BV1426" s="80"/>
      <c r="BW1426" s="80"/>
      <c r="BX1426" s="69"/>
      <c r="BY1426" s="69"/>
      <c r="BZ1426" s="80"/>
      <c r="CA1426" s="80"/>
      <c r="CB1426" s="69"/>
      <c r="CC1426" s="69"/>
      <c r="CD1426" s="80"/>
      <c r="CE1426" s="80"/>
      <c r="CF1426" s="69"/>
      <c r="CG1426" s="69"/>
      <c r="CH1426" s="69"/>
      <c r="CI1426" s="69"/>
      <c r="CJ1426" s="69"/>
      <c r="CK1426" s="69"/>
      <c r="CL1426" s="68"/>
      <c r="CM1426" s="67"/>
      <c r="CN1426" s="67"/>
      <c r="CO1426" s="68"/>
      <c r="CP1426" s="68"/>
      <c r="CQ1426" s="67"/>
      <c r="CR1426" s="67"/>
      <c r="CS1426" s="69"/>
      <c r="CT1426" s="81"/>
      <c r="CU1426" s="69"/>
      <c r="CV1426" s="69"/>
      <c r="CW1426" s="69"/>
      <c r="CX1426" s="69"/>
      <c r="CY1426" s="69"/>
      <c r="CZ1426" s="69"/>
      <c r="DA1426" s="69"/>
    </row>
    <row r="1427" spans="2:105">
      <c r="B1427" s="67"/>
      <c r="C1427" s="67"/>
      <c r="D1427" s="67"/>
      <c r="E1427" s="69"/>
      <c r="F1427" s="68"/>
      <c r="G1427" s="67"/>
      <c r="H1427" s="69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80"/>
      <c r="T1427" s="80"/>
      <c r="U1427" s="80"/>
      <c r="V1427" s="80"/>
      <c r="W1427" s="80"/>
      <c r="X1427" s="80"/>
      <c r="Y1427" s="80"/>
      <c r="Z1427" s="80"/>
      <c r="AA1427" s="80"/>
      <c r="AB1427" s="80"/>
      <c r="AC1427" s="80"/>
      <c r="AD1427" s="80"/>
      <c r="AE1427" s="69"/>
      <c r="AF1427" s="69"/>
      <c r="AG1427" s="69"/>
      <c r="AH1427" s="80"/>
      <c r="AI1427" s="80"/>
      <c r="AJ1427" s="69"/>
      <c r="AK1427" s="69"/>
      <c r="AL1427" s="80"/>
      <c r="AM1427" s="80"/>
      <c r="AN1427" s="69"/>
      <c r="AO1427" s="69"/>
      <c r="AP1427" s="80"/>
      <c r="AQ1427" s="80"/>
      <c r="AR1427" s="69"/>
      <c r="AS1427" s="69"/>
      <c r="AT1427" s="80"/>
      <c r="AU1427" s="80"/>
      <c r="AV1427" s="69"/>
      <c r="AW1427" s="69"/>
      <c r="AX1427" s="80"/>
      <c r="AY1427" s="80"/>
      <c r="AZ1427" s="69"/>
      <c r="BA1427" s="69"/>
      <c r="BB1427" s="80"/>
      <c r="BC1427" s="80"/>
      <c r="BD1427" s="69"/>
      <c r="BE1427" s="69"/>
      <c r="BF1427" s="80"/>
      <c r="BG1427" s="80"/>
      <c r="BH1427" s="69"/>
      <c r="BI1427" s="69"/>
      <c r="BJ1427" s="80"/>
      <c r="BK1427" s="80"/>
      <c r="BL1427" s="69"/>
      <c r="BM1427" s="69"/>
      <c r="BN1427" s="80"/>
      <c r="BO1427" s="80"/>
      <c r="BP1427" s="69"/>
      <c r="BQ1427" s="69"/>
      <c r="BR1427" s="80"/>
      <c r="BS1427" s="80"/>
      <c r="BT1427" s="69"/>
      <c r="BU1427" s="69"/>
      <c r="BV1427" s="80"/>
      <c r="BW1427" s="80"/>
      <c r="BX1427" s="69"/>
      <c r="BY1427" s="69"/>
      <c r="BZ1427" s="80"/>
      <c r="CA1427" s="80"/>
      <c r="CB1427" s="69"/>
      <c r="CC1427" s="69"/>
      <c r="CD1427" s="80"/>
      <c r="CE1427" s="80"/>
      <c r="CF1427" s="69"/>
      <c r="CG1427" s="69"/>
      <c r="CH1427" s="69"/>
      <c r="CI1427" s="69"/>
      <c r="CJ1427" s="69"/>
      <c r="CK1427" s="69"/>
      <c r="CL1427" s="68"/>
      <c r="CM1427" s="67"/>
      <c r="CN1427" s="67"/>
      <c r="CO1427" s="68"/>
      <c r="CP1427" s="68"/>
      <c r="CQ1427" s="67"/>
      <c r="CR1427" s="67"/>
      <c r="CS1427" s="69"/>
      <c r="CT1427" s="81"/>
      <c r="CU1427" s="69"/>
      <c r="CV1427" s="69"/>
      <c r="CW1427" s="69"/>
      <c r="CX1427" s="69"/>
      <c r="CY1427" s="69"/>
      <c r="CZ1427" s="69"/>
      <c r="DA1427" s="69"/>
    </row>
    <row r="1428" spans="2:105">
      <c r="B1428" s="67"/>
      <c r="C1428" s="67"/>
      <c r="D1428" s="67"/>
      <c r="E1428" s="69"/>
      <c r="F1428" s="68"/>
      <c r="G1428" s="67"/>
      <c r="H1428" s="69"/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80"/>
      <c r="T1428" s="80"/>
      <c r="U1428" s="80"/>
      <c r="V1428" s="80"/>
      <c r="W1428" s="80"/>
      <c r="X1428" s="80"/>
      <c r="Y1428" s="80"/>
      <c r="Z1428" s="80"/>
      <c r="AA1428" s="80"/>
      <c r="AB1428" s="80"/>
      <c r="AC1428" s="80"/>
      <c r="AD1428" s="80"/>
      <c r="AE1428" s="69"/>
      <c r="AF1428" s="69"/>
      <c r="AG1428" s="69"/>
      <c r="AH1428" s="80"/>
      <c r="AI1428" s="80"/>
      <c r="AJ1428" s="69"/>
      <c r="AK1428" s="69"/>
      <c r="AL1428" s="80"/>
      <c r="AM1428" s="80"/>
      <c r="AN1428" s="69"/>
      <c r="AO1428" s="69"/>
      <c r="AP1428" s="80"/>
      <c r="AQ1428" s="80"/>
      <c r="AR1428" s="69"/>
      <c r="AS1428" s="69"/>
      <c r="AT1428" s="80"/>
      <c r="AU1428" s="80"/>
      <c r="AV1428" s="69"/>
      <c r="AW1428" s="69"/>
      <c r="AX1428" s="80"/>
      <c r="AY1428" s="80"/>
      <c r="AZ1428" s="69"/>
      <c r="BA1428" s="69"/>
      <c r="BB1428" s="80"/>
      <c r="BC1428" s="80"/>
      <c r="BD1428" s="69"/>
      <c r="BE1428" s="69"/>
      <c r="BF1428" s="80"/>
      <c r="BG1428" s="80"/>
      <c r="BH1428" s="69"/>
      <c r="BI1428" s="69"/>
      <c r="BJ1428" s="80"/>
      <c r="BK1428" s="80"/>
      <c r="BL1428" s="69"/>
      <c r="BM1428" s="69"/>
      <c r="BN1428" s="80"/>
      <c r="BO1428" s="80"/>
      <c r="BP1428" s="69"/>
      <c r="BQ1428" s="69"/>
      <c r="BR1428" s="80"/>
      <c r="BS1428" s="80"/>
      <c r="BT1428" s="69"/>
      <c r="BU1428" s="69"/>
      <c r="BV1428" s="80"/>
      <c r="BW1428" s="80"/>
      <c r="BX1428" s="69"/>
      <c r="BY1428" s="69"/>
      <c r="BZ1428" s="80"/>
      <c r="CA1428" s="80"/>
      <c r="CB1428" s="69"/>
      <c r="CC1428" s="69"/>
      <c r="CD1428" s="80"/>
      <c r="CE1428" s="80"/>
      <c r="CF1428" s="69"/>
      <c r="CG1428" s="69"/>
      <c r="CH1428" s="69"/>
      <c r="CI1428" s="69"/>
      <c r="CJ1428" s="69"/>
      <c r="CK1428" s="69"/>
      <c r="CL1428" s="68"/>
      <c r="CM1428" s="67"/>
      <c r="CN1428" s="67"/>
      <c r="CO1428" s="68"/>
      <c r="CP1428" s="68"/>
      <c r="CQ1428" s="67"/>
      <c r="CR1428" s="67"/>
      <c r="CS1428" s="69"/>
      <c r="CT1428" s="81"/>
      <c r="CU1428" s="69"/>
      <c r="CV1428" s="69"/>
      <c r="CW1428" s="69"/>
      <c r="CX1428" s="69"/>
      <c r="CY1428" s="69"/>
      <c r="CZ1428" s="69"/>
      <c r="DA1428" s="69"/>
    </row>
    <row r="1429" spans="2:105">
      <c r="B1429" s="67"/>
      <c r="C1429" s="67"/>
      <c r="D1429" s="67"/>
      <c r="E1429" s="69"/>
      <c r="F1429" s="68"/>
      <c r="G1429" s="67"/>
      <c r="H1429" s="69"/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80"/>
      <c r="T1429" s="80"/>
      <c r="U1429" s="80"/>
      <c r="V1429" s="80"/>
      <c r="W1429" s="80"/>
      <c r="X1429" s="80"/>
      <c r="Y1429" s="80"/>
      <c r="Z1429" s="80"/>
      <c r="AA1429" s="80"/>
      <c r="AB1429" s="80"/>
      <c r="AC1429" s="80"/>
      <c r="AD1429" s="80"/>
      <c r="AE1429" s="69"/>
      <c r="AF1429" s="69"/>
      <c r="AG1429" s="69"/>
      <c r="AH1429" s="80"/>
      <c r="AI1429" s="80"/>
      <c r="AJ1429" s="69"/>
      <c r="AK1429" s="69"/>
      <c r="AL1429" s="80"/>
      <c r="AM1429" s="80"/>
      <c r="AN1429" s="69"/>
      <c r="AO1429" s="69"/>
      <c r="AP1429" s="80"/>
      <c r="AQ1429" s="80"/>
      <c r="AR1429" s="69"/>
      <c r="AS1429" s="69"/>
      <c r="AT1429" s="80"/>
      <c r="AU1429" s="80"/>
      <c r="AV1429" s="69"/>
      <c r="AW1429" s="69"/>
      <c r="AX1429" s="80"/>
      <c r="AY1429" s="80"/>
      <c r="AZ1429" s="69"/>
      <c r="BA1429" s="69"/>
      <c r="BB1429" s="80"/>
      <c r="BC1429" s="80"/>
      <c r="BD1429" s="69"/>
      <c r="BE1429" s="69"/>
      <c r="BF1429" s="80"/>
      <c r="BG1429" s="80"/>
      <c r="BH1429" s="69"/>
      <c r="BI1429" s="69"/>
      <c r="BJ1429" s="80"/>
      <c r="BK1429" s="80"/>
      <c r="BL1429" s="69"/>
      <c r="BM1429" s="69"/>
      <c r="BN1429" s="80"/>
      <c r="BO1429" s="80"/>
      <c r="BP1429" s="69"/>
      <c r="BQ1429" s="69"/>
      <c r="BR1429" s="80"/>
      <c r="BS1429" s="80"/>
      <c r="BT1429" s="69"/>
      <c r="BU1429" s="69"/>
      <c r="BV1429" s="80"/>
      <c r="BW1429" s="80"/>
      <c r="BX1429" s="69"/>
      <c r="BY1429" s="69"/>
      <c r="BZ1429" s="80"/>
      <c r="CA1429" s="80"/>
      <c r="CB1429" s="69"/>
      <c r="CC1429" s="69"/>
      <c r="CD1429" s="80"/>
      <c r="CE1429" s="80"/>
      <c r="CF1429" s="69"/>
      <c r="CG1429" s="69"/>
      <c r="CH1429" s="69"/>
      <c r="CI1429" s="69"/>
      <c r="CJ1429" s="69"/>
      <c r="CK1429" s="69"/>
      <c r="CL1429" s="68"/>
      <c r="CM1429" s="67"/>
      <c r="CN1429" s="67"/>
      <c r="CO1429" s="68"/>
      <c r="CP1429" s="68"/>
      <c r="CQ1429" s="67"/>
      <c r="CR1429" s="67"/>
      <c r="CS1429" s="69"/>
      <c r="CT1429" s="81"/>
      <c r="CU1429" s="69"/>
      <c r="CV1429" s="69"/>
      <c r="CW1429" s="69"/>
      <c r="CX1429" s="69"/>
      <c r="CY1429" s="69"/>
      <c r="CZ1429" s="69"/>
      <c r="DA1429" s="69"/>
    </row>
    <row r="1430" spans="2:105">
      <c r="B1430" s="67"/>
      <c r="C1430" s="67"/>
      <c r="D1430" s="67"/>
      <c r="E1430" s="69"/>
      <c r="F1430" s="68"/>
      <c r="G1430" s="67"/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80"/>
      <c r="T1430" s="80"/>
      <c r="U1430" s="80"/>
      <c r="V1430" s="80"/>
      <c r="W1430" s="80"/>
      <c r="X1430" s="80"/>
      <c r="Y1430" s="80"/>
      <c r="Z1430" s="80"/>
      <c r="AA1430" s="80"/>
      <c r="AB1430" s="80"/>
      <c r="AC1430" s="80"/>
      <c r="AD1430" s="80"/>
      <c r="AE1430" s="69"/>
      <c r="AF1430" s="69"/>
      <c r="AG1430" s="69"/>
      <c r="AH1430" s="80"/>
      <c r="AI1430" s="80"/>
      <c r="AJ1430" s="69"/>
      <c r="AK1430" s="69"/>
      <c r="AL1430" s="80"/>
      <c r="AM1430" s="80"/>
      <c r="AN1430" s="69"/>
      <c r="AO1430" s="69"/>
      <c r="AP1430" s="80"/>
      <c r="AQ1430" s="80"/>
      <c r="AR1430" s="69"/>
      <c r="AS1430" s="69"/>
      <c r="AT1430" s="80"/>
      <c r="AU1430" s="80"/>
      <c r="AV1430" s="69"/>
      <c r="AW1430" s="69"/>
      <c r="AX1430" s="80"/>
      <c r="AY1430" s="80"/>
      <c r="AZ1430" s="69"/>
      <c r="BA1430" s="69"/>
      <c r="BB1430" s="80"/>
      <c r="BC1430" s="80"/>
      <c r="BD1430" s="69"/>
      <c r="BE1430" s="69"/>
      <c r="BF1430" s="80"/>
      <c r="BG1430" s="80"/>
      <c r="BH1430" s="69"/>
      <c r="BI1430" s="69"/>
      <c r="BJ1430" s="80"/>
      <c r="BK1430" s="80"/>
      <c r="BL1430" s="69"/>
      <c r="BM1430" s="69"/>
      <c r="BN1430" s="80"/>
      <c r="BO1430" s="80"/>
      <c r="BP1430" s="69"/>
      <c r="BQ1430" s="69"/>
      <c r="BR1430" s="80"/>
      <c r="BS1430" s="80"/>
      <c r="BT1430" s="69"/>
      <c r="BU1430" s="69"/>
      <c r="BV1430" s="80"/>
      <c r="BW1430" s="80"/>
      <c r="BX1430" s="69"/>
      <c r="BY1430" s="69"/>
      <c r="BZ1430" s="80"/>
      <c r="CA1430" s="80"/>
      <c r="CB1430" s="69"/>
      <c r="CC1430" s="69"/>
      <c r="CD1430" s="80"/>
      <c r="CE1430" s="80"/>
      <c r="CF1430" s="69"/>
      <c r="CG1430" s="69"/>
      <c r="CH1430" s="69"/>
      <c r="CI1430" s="69"/>
      <c r="CJ1430" s="69"/>
      <c r="CK1430" s="69"/>
      <c r="CL1430" s="68"/>
      <c r="CM1430" s="67"/>
      <c r="CN1430" s="67"/>
      <c r="CO1430" s="68"/>
      <c r="CP1430" s="68"/>
      <c r="CQ1430" s="67"/>
      <c r="CR1430" s="67"/>
      <c r="CS1430" s="69"/>
      <c r="CT1430" s="81"/>
      <c r="CU1430" s="69"/>
      <c r="CV1430" s="69"/>
      <c r="CW1430" s="69"/>
      <c r="CX1430" s="69"/>
      <c r="CY1430" s="69"/>
      <c r="CZ1430" s="69"/>
      <c r="DA1430" s="69"/>
    </row>
    <row r="1431" spans="2:105">
      <c r="B1431" s="67"/>
      <c r="C1431" s="67"/>
      <c r="D1431" s="67"/>
      <c r="E1431" s="69"/>
      <c r="F1431" s="68"/>
      <c r="G1431" s="67"/>
      <c r="H1431" s="69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80"/>
      <c r="T1431" s="80"/>
      <c r="U1431" s="80"/>
      <c r="V1431" s="80"/>
      <c r="W1431" s="80"/>
      <c r="X1431" s="80"/>
      <c r="Y1431" s="80"/>
      <c r="Z1431" s="80"/>
      <c r="AA1431" s="80"/>
      <c r="AB1431" s="80"/>
      <c r="AC1431" s="80"/>
      <c r="AD1431" s="80"/>
      <c r="AE1431" s="69"/>
      <c r="AF1431" s="69"/>
      <c r="AG1431" s="69"/>
      <c r="AH1431" s="80"/>
      <c r="AI1431" s="80"/>
      <c r="AJ1431" s="69"/>
      <c r="AK1431" s="69"/>
      <c r="AL1431" s="80"/>
      <c r="AM1431" s="80"/>
      <c r="AN1431" s="69"/>
      <c r="AO1431" s="69"/>
      <c r="AP1431" s="80"/>
      <c r="AQ1431" s="80"/>
      <c r="AR1431" s="69"/>
      <c r="AS1431" s="69"/>
      <c r="AT1431" s="80"/>
      <c r="AU1431" s="80"/>
      <c r="AV1431" s="69"/>
      <c r="AW1431" s="69"/>
      <c r="AX1431" s="80"/>
      <c r="AY1431" s="80"/>
      <c r="AZ1431" s="69"/>
      <c r="BA1431" s="69"/>
      <c r="BB1431" s="80"/>
      <c r="BC1431" s="80"/>
      <c r="BD1431" s="69"/>
      <c r="BE1431" s="69"/>
      <c r="BF1431" s="80"/>
      <c r="BG1431" s="80"/>
      <c r="BH1431" s="69"/>
      <c r="BI1431" s="69"/>
      <c r="BJ1431" s="80"/>
      <c r="BK1431" s="80"/>
      <c r="BL1431" s="69"/>
      <c r="BM1431" s="69"/>
      <c r="BN1431" s="80"/>
      <c r="BO1431" s="80"/>
      <c r="BP1431" s="69"/>
      <c r="BQ1431" s="69"/>
      <c r="BR1431" s="80"/>
      <c r="BS1431" s="80"/>
      <c r="BT1431" s="69"/>
      <c r="BU1431" s="69"/>
      <c r="BV1431" s="80"/>
      <c r="BW1431" s="80"/>
      <c r="BX1431" s="69"/>
      <c r="BY1431" s="69"/>
      <c r="BZ1431" s="80"/>
      <c r="CA1431" s="80"/>
      <c r="CB1431" s="69"/>
      <c r="CC1431" s="69"/>
      <c r="CD1431" s="80"/>
      <c r="CE1431" s="80"/>
      <c r="CF1431" s="69"/>
      <c r="CG1431" s="69"/>
      <c r="CH1431" s="69"/>
      <c r="CI1431" s="69"/>
      <c r="CJ1431" s="69"/>
      <c r="CK1431" s="69"/>
      <c r="CL1431" s="68"/>
      <c r="CM1431" s="67"/>
      <c r="CN1431" s="67"/>
      <c r="CO1431" s="68"/>
      <c r="CP1431" s="68"/>
      <c r="CQ1431" s="67"/>
      <c r="CR1431" s="67"/>
      <c r="CS1431" s="69"/>
      <c r="CT1431" s="81"/>
      <c r="CU1431" s="69"/>
      <c r="CV1431" s="69"/>
      <c r="CW1431" s="69"/>
      <c r="CX1431" s="69"/>
      <c r="CY1431" s="69"/>
      <c r="CZ1431" s="69"/>
      <c r="DA1431" s="69"/>
    </row>
    <row r="1432" spans="2:105">
      <c r="B1432" s="67"/>
      <c r="C1432" s="67"/>
      <c r="D1432" s="67"/>
      <c r="E1432" s="69"/>
      <c r="F1432" s="68"/>
      <c r="G1432" s="67"/>
      <c r="H1432" s="69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80"/>
      <c r="T1432" s="80"/>
      <c r="U1432" s="80"/>
      <c r="V1432" s="80"/>
      <c r="W1432" s="80"/>
      <c r="X1432" s="80"/>
      <c r="Y1432" s="80"/>
      <c r="Z1432" s="80"/>
      <c r="AA1432" s="80"/>
      <c r="AB1432" s="80"/>
      <c r="AC1432" s="80"/>
      <c r="AD1432" s="80"/>
      <c r="AE1432" s="69"/>
      <c r="AF1432" s="69"/>
      <c r="AG1432" s="69"/>
      <c r="AH1432" s="80"/>
      <c r="AI1432" s="80"/>
      <c r="AJ1432" s="69"/>
      <c r="AK1432" s="69"/>
      <c r="AL1432" s="80"/>
      <c r="AM1432" s="80"/>
      <c r="AN1432" s="69"/>
      <c r="AO1432" s="69"/>
      <c r="AP1432" s="80"/>
      <c r="AQ1432" s="80"/>
      <c r="AR1432" s="69"/>
      <c r="AS1432" s="69"/>
      <c r="AT1432" s="80"/>
      <c r="AU1432" s="80"/>
      <c r="AV1432" s="69"/>
      <c r="AW1432" s="69"/>
      <c r="AX1432" s="80"/>
      <c r="AY1432" s="80"/>
      <c r="AZ1432" s="69"/>
      <c r="BA1432" s="69"/>
      <c r="BB1432" s="80"/>
      <c r="BC1432" s="80"/>
      <c r="BD1432" s="69"/>
      <c r="BE1432" s="69"/>
      <c r="BF1432" s="80"/>
      <c r="BG1432" s="80"/>
      <c r="BH1432" s="69"/>
      <c r="BI1432" s="69"/>
      <c r="BJ1432" s="80"/>
      <c r="BK1432" s="80"/>
      <c r="BL1432" s="69"/>
      <c r="BM1432" s="69"/>
      <c r="BN1432" s="80"/>
      <c r="BO1432" s="80"/>
      <c r="BP1432" s="69"/>
      <c r="BQ1432" s="69"/>
      <c r="BR1432" s="80"/>
      <c r="BS1432" s="80"/>
      <c r="BT1432" s="69"/>
      <c r="BU1432" s="69"/>
      <c r="BV1432" s="80"/>
      <c r="BW1432" s="80"/>
      <c r="BX1432" s="69"/>
      <c r="BY1432" s="69"/>
      <c r="BZ1432" s="80"/>
      <c r="CA1432" s="80"/>
      <c r="CB1432" s="69"/>
      <c r="CC1432" s="69"/>
      <c r="CD1432" s="80"/>
      <c r="CE1432" s="80"/>
      <c r="CF1432" s="69"/>
      <c r="CG1432" s="69"/>
      <c r="CH1432" s="69"/>
      <c r="CI1432" s="69"/>
      <c r="CJ1432" s="69"/>
      <c r="CK1432" s="69"/>
      <c r="CL1432" s="68"/>
      <c r="CM1432" s="67"/>
      <c r="CN1432" s="67"/>
      <c r="CO1432" s="68"/>
      <c r="CP1432" s="68"/>
      <c r="CQ1432" s="67"/>
      <c r="CR1432" s="67"/>
      <c r="CS1432" s="69"/>
      <c r="CT1432" s="81"/>
      <c r="CU1432" s="69"/>
      <c r="CV1432" s="69"/>
      <c r="CW1432" s="69"/>
      <c r="CX1432" s="69"/>
      <c r="CY1432" s="69"/>
      <c r="CZ1432" s="69"/>
      <c r="DA1432" s="69"/>
    </row>
    <row r="1433" spans="2:105">
      <c r="B1433" s="67"/>
      <c r="C1433" s="67"/>
      <c r="D1433" s="67"/>
      <c r="E1433" s="69"/>
      <c r="F1433" s="68"/>
      <c r="G1433" s="67"/>
      <c r="H1433" s="69"/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80"/>
      <c r="T1433" s="80"/>
      <c r="U1433" s="80"/>
      <c r="V1433" s="80"/>
      <c r="W1433" s="80"/>
      <c r="X1433" s="80"/>
      <c r="Y1433" s="80"/>
      <c r="Z1433" s="80"/>
      <c r="AA1433" s="80"/>
      <c r="AB1433" s="80"/>
      <c r="AC1433" s="80"/>
      <c r="AD1433" s="80"/>
      <c r="AE1433" s="69"/>
      <c r="AF1433" s="69"/>
      <c r="AG1433" s="69"/>
      <c r="AH1433" s="80"/>
      <c r="AI1433" s="80"/>
      <c r="AJ1433" s="69"/>
      <c r="AK1433" s="69"/>
      <c r="AL1433" s="80"/>
      <c r="AM1433" s="80"/>
      <c r="AN1433" s="69"/>
      <c r="AO1433" s="69"/>
      <c r="AP1433" s="80"/>
      <c r="AQ1433" s="80"/>
      <c r="AR1433" s="69"/>
      <c r="AS1433" s="69"/>
      <c r="AT1433" s="80"/>
      <c r="AU1433" s="80"/>
      <c r="AV1433" s="69"/>
      <c r="AW1433" s="69"/>
      <c r="AX1433" s="80"/>
      <c r="AY1433" s="80"/>
      <c r="AZ1433" s="69"/>
      <c r="BA1433" s="69"/>
      <c r="BB1433" s="80"/>
      <c r="BC1433" s="80"/>
      <c r="BD1433" s="69"/>
      <c r="BE1433" s="69"/>
      <c r="BF1433" s="80"/>
      <c r="BG1433" s="80"/>
      <c r="BH1433" s="69"/>
      <c r="BI1433" s="69"/>
      <c r="BJ1433" s="80"/>
      <c r="BK1433" s="80"/>
      <c r="BL1433" s="69"/>
      <c r="BM1433" s="69"/>
      <c r="BN1433" s="80"/>
      <c r="BO1433" s="80"/>
      <c r="BP1433" s="69"/>
      <c r="BQ1433" s="69"/>
      <c r="BR1433" s="80"/>
      <c r="BS1433" s="80"/>
      <c r="BT1433" s="69"/>
      <c r="BU1433" s="69"/>
      <c r="BV1433" s="80"/>
      <c r="BW1433" s="80"/>
      <c r="BX1433" s="69"/>
      <c r="BY1433" s="69"/>
      <c r="BZ1433" s="80"/>
      <c r="CA1433" s="80"/>
      <c r="CB1433" s="69"/>
      <c r="CC1433" s="69"/>
      <c r="CD1433" s="80"/>
      <c r="CE1433" s="80"/>
      <c r="CF1433" s="69"/>
      <c r="CG1433" s="69"/>
      <c r="CH1433" s="69"/>
      <c r="CI1433" s="69"/>
      <c r="CJ1433" s="69"/>
      <c r="CK1433" s="69"/>
      <c r="CL1433" s="68"/>
      <c r="CM1433" s="67"/>
      <c r="CN1433" s="67"/>
      <c r="CO1433" s="68"/>
      <c r="CP1433" s="68"/>
      <c r="CQ1433" s="67"/>
      <c r="CR1433" s="67"/>
      <c r="CS1433" s="69"/>
      <c r="CT1433" s="81"/>
      <c r="CU1433" s="69"/>
      <c r="CV1433" s="69"/>
      <c r="CW1433" s="69"/>
      <c r="CX1433" s="69"/>
      <c r="CY1433" s="69"/>
      <c r="CZ1433" s="69"/>
      <c r="DA1433" s="69"/>
    </row>
    <row r="1434" spans="2:105">
      <c r="B1434" s="67"/>
      <c r="C1434" s="67"/>
      <c r="D1434" s="67"/>
      <c r="E1434" s="69"/>
      <c r="F1434" s="68"/>
      <c r="G1434" s="67"/>
      <c r="H1434" s="69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80"/>
      <c r="T1434" s="80"/>
      <c r="U1434" s="80"/>
      <c r="V1434" s="80"/>
      <c r="W1434" s="80"/>
      <c r="X1434" s="80"/>
      <c r="Y1434" s="80"/>
      <c r="Z1434" s="80"/>
      <c r="AA1434" s="80"/>
      <c r="AB1434" s="80"/>
      <c r="AC1434" s="80"/>
      <c r="AD1434" s="80"/>
      <c r="AE1434" s="69"/>
      <c r="AF1434" s="69"/>
      <c r="AG1434" s="69"/>
      <c r="AH1434" s="80"/>
      <c r="AI1434" s="80"/>
      <c r="AJ1434" s="69"/>
      <c r="AK1434" s="69"/>
      <c r="AL1434" s="80"/>
      <c r="AM1434" s="80"/>
      <c r="AN1434" s="69"/>
      <c r="AO1434" s="69"/>
      <c r="AP1434" s="80"/>
      <c r="AQ1434" s="80"/>
      <c r="AR1434" s="69"/>
      <c r="AS1434" s="69"/>
      <c r="AT1434" s="80"/>
      <c r="AU1434" s="80"/>
      <c r="AV1434" s="69"/>
      <c r="AW1434" s="69"/>
      <c r="AX1434" s="80"/>
      <c r="AY1434" s="80"/>
      <c r="AZ1434" s="69"/>
      <c r="BA1434" s="69"/>
      <c r="BB1434" s="80"/>
      <c r="BC1434" s="80"/>
      <c r="BD1434" s="69"/>
      <c r="BE1434" s="69"/>
      <c r="BF1434" s="80"/>
      <c r="BG1434" s="80"/>
      <c r="BH1434" s="69"/>
      <c r="BI1434" s="69"/>
      <c r="BJ1434" s="80"/>
      <c r="BK1434" s="80"/>
      <c r="BL1434" s="69"/>
      <c r="BM1434" s="69"/>
      <c r="BN1434" s="80"/>
      <c r="BO1434" s="80"/>
      <c r="BP1434" s="69"/>
      <c r="BQ1434" s="69"/>
      <c r="BR1434" s="80"/>
      <c r="BS1434" s="80"/>
      <c r="BT1434" s="69"/>
      <c r="BU1434" s="69"/>
      <c r="BV1434" s="80"/>
      <c r="BW1434" s="80"/>
      <c r="BX1434" s="69"/>
      <c r="BY1434" s="69"/>
      <c r="BZ1434" s="80"/>
      <c r="CA1434" s="80"/>
      <c r="CB1434" s="69"/>
      <c r="CC1434" s="69"/>
      <c r="CD1434" s="80"/>
      <c r="CE1434" s="80"/>
      <c r="CF1434" s="69"/>
      <c r="CG1434" s="69"/>
      <c r="CH1434" s="69"/>
      <c r="CI1434" s="69"/>
      <c r="CJ1434" s="69"/>
      <c r="CK1434" s="69"/>
      <c r="CL1434" s="68"/>
      <c r="CM1434" s="67"/>
      <c r="CN1434" s="67"/>
      <c r="CO1434" s="68"/>
      <c r="CP1434" s="68"/>
      <c r="CQ1434" s="67"/>
      <c r="CR1434" s="67"/>
      <c r="CS1434" s="69"/>
      <c r="CT1434" s="81"/>
      <c r="CU1434" s="69"/>
      <c r="CV1434" s="69"/>
      <c r="CW1434" s="69"/>
      <c r="CX1434" s="69"/>
      <c r="CY1434" s="69"/>
      <c r="CZ1434" s="69"/>
      <c r="DA1434" s="69"/>
    </row>
    <row r="1435" spans="2:105">
      <c r="B1435" s="67"/>
      <c r="C1435" s="67"/>
      <c r="D1435" s="67"/>
      <c r="E1435" s="69"/>
      <c r="F1435" s="68"/>
      <c r="G1435" s="67"/>
      <c r="H1435" s="69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80"/>
      <c r="T1435" s="80"/>
      <c r="U1435" s="80"/>
      <c r="V1435" s="80"/>
      <c r="W1435" s="80"/>
      <c r="X1435" s="80"/>
      <c r="Y1435" s="80"/>
      <c r="Z1435" s="80"/>
      <c r="AA1435" s="80"/>
      <c r="AB1435" s="80"/>
      <c r="AC1435" s="80"/>
      <c r="AD1435" s="80"/>
      <c r="AE1435" s="69"/>
      <c r="AF1435" s="69"/>
      <c r="AG1435" s="69"/>
      <c r="AH1435" s="80"/>
      <c r="AI1435" s="80"/>
      <c r="AJ1435" s="69"/>
      <c r="AK1435" s="69"/>
      <c r="AL1435" s="80"/>
      <c r="AM1435" s="80"/>
      <c r="AN1435" s="69"/>
      <c r="AO1435" s="69"/>
      <c r="AP1435" s="80"/>
      <c r="AQ1435" s="80"/>
      <c r="AR1435" s="69"/>
      <c r="AS1435" s="69"/>
      <c r="AT1435" s="80"/>
      <c r="AU1435" s="80"/>
      <c r="AV1435" s="69"/>
      <c r="AW1435" s="69"/>
      <c r="AX1435" s="80"/>
      <c r="AY1435" s="80"/>
      <c r="AZ1435" s="69"/>
      <c r="BA1435" s="69"/>
      <c r="BB1435" s="80"/>
      <c r="BC1435" s="80"/>
      <c r="BD1435" s="69"/>
      <c r="BE1435" s="69"/>
      <c r="BF1435" s="80"/>
      <c r="BG1435" s="80"/>
      <c r="BH1435" s="69"/>
      <c r="BI1435" s="69"/>
      <c r="BJ1435" s="80"/>
      <c r="BK1435" s="80"/>
      <c r="BL1435" s="69"/>
      <c r="BM1435" s="69"/>
      <c r="BN1435" s="80"/>
      <c r="BO1435" s="80"/>
      <c r="BP1435" s="69"/>
      <c r="BQ1435" s="69"/>
      <c r="BR1435" s="80"/>
      <c r="BS1435" s="80"/>
      <c r="BT1435" s="69"/>
      <c r="BU1435" s="69"/>
      <c r="BV1435" s="80"/>
      <c r="BW1435" s="80"/>
      <c r="BX1435" s="69"/>
      <c r="BY1435" s="69"/>
      <c r="BZ1435" s="80"/>
      <c r="CA1435" s="80"/>
      <c r="CB1435" s="69"/>
      <c r="CC1435" s="69"/>
      <c r="CD1435" s="80"/>
      <c r="CE1435" s="80"/>
      <c r="CF1435" s="69"/>
      <c r="CG1435" s="69"/>
      <c r="CH1435" s="69"/>
      <c r="CI1435" s="69"/>
      <c r="CJ1435" s="69"/>
      <c r="CK1435" s="69"/>
      <c r="CL1435" s="68"/>
      <c r="CM1435" s="67"/>
      <c r="CN1435" s="67"/>
      <c r="CO1435" s="68"/>
      <c r="CP1435" s="68"/>
      <c r="CQ1435" s="67"/>
      <c r="CR1435" s="67"/>
      <c r="CS1435" s="69"/>
      <c r="CT1435" s="81"/>
      <c r="CU1435" s="69"/>
      <c r="CV1435" s="69"/>
      <c r="CW1435" s="69"/>
      <c r="CX1435" s="69"/>
      <c r="CY1435" s="69"/>
      <c r="CZ1435" s="69"/>
      <c r="DA1435" s="69"/>
    </row>
    <row r="1436" spans="2:105">
      <c r="B1436" s="67"/>
      <c r="C1436" s="67"/>
      <c r="D1436" s="67"/>
      <c r="E1436" s="69"/>
      <c r="F1436" s="68"/>
      <c r="G1436" s="67"/>
      <c r="H1436" s="69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80"/>
      <c r="T1436" s="80"/>
      <c r="U1436" s="80"/>
      <c r="V1436" s="80"/>
      <c r="W1436" s="80"/>
      <c r="X1436" s="80"/>
      <c r="Y1436" s="80"/>
      <c r="Z1436" s="80"/>
      <c r="AA1436" s="80"/>
      <c r="AB1436" s="80"/>
      <c r="AC1436" s="80"/>
      <c r="AD1436" s="80"/>
      <c r="AE1436" s="69"/>
      <c r="AF1436" s="69"/>
      <c r="AG1436" s="69"/>
      <c r="AH1436" s="80"/>
      <c r="AI1436" s="80"/>
      <c r="AJ1436" s="69"/>
      <c r="AK1436" s="69"/>
      <c r="AL1436" s="80"/>
      <c r="AM1436" s="80"/>
      <c r="AN1436" s="69"/>
      <c r="AO1436" s="69"/>
      <c r="AP1436" s="80"/>
      <c r="AQ1436" s="80"/>
      <c r="AR1436" s="69"/>
      <c r="AS1436" s="69"/>
      <c r="AT1436" s="80"/>
      <c r="AU1436" s="80"/>
      <c r="AV1436" s="69"/>
      <c r="AW1436" s="69"/>
      <c r="AX1436" s="80"/>
      <c r="AY1436" s="80"/>
      <c r="AZ1436" s="69"/>
      <c r="BA1436" s="69"/>
      <c r="BB1436" s="80"/>
      <c r="BC1436" s="80"/>
      <c r="BD1436" s="69"/>
      <c r="BE1436" s="69"/>
      <c r="BF1436" s="80"/>
      <c r="BG1436" s="80"/>
      <c r="BH1436" s="69"/>
      <c r="BI1436" s="69"/>
      <c r="BJ1436" s="80"/>
      <c r="BK1436" s="80"/>
      <c r="BL1436" s="69"/>
      <c r="BM1436" s="69"/>
      <c r="BN1436" s="80"/>
      <c r="BO1436" s="80"/>
      <c r="BP1436" s="69"/>
      <c r="BQ1436" s="69"/>
      <c r="BR1436" s="80"/>
      <c r="BS1436" s="80"/>
      <c r="BT1436" s="69"/>
      <c r="BU1436" s="69"/>
      <c r="BV1436" s="80"/>
      <c r="BW1436" s="80"/>
      <c r="BX1436" s="69"/>
      <c r="BY1436" s="69"/>
      <c r="BZ1436" s="80"/>
      <c r="CA1436" s="80"/>
      <c r="CB1436" s="69"/>
      <c r="CC1436" s="69"/>
      <c r="CD1436" s="80"/>
      <c r="CE1436" s="80"/>
      <c r="CF1436" s="69"/>
      <c r="CG1436" s="69"/>
      <c r="CH1436" s="69"/>
      <c r="CI1436" s="69"/>
      <c r="CJ1436" s="69"/>
      <c r="CK1436" s="69"/>
      <c r="CL1436" s="68"/>
      <c r="CM1436" s="67"/>
      <c r="CN1436" s="67"/>
      <c r="CO1436" s="68"/>
      <c r="CP1436" s="68"/>
      <c r="CQ1436" s="67"/>
      <c r="CR1436" s="67"/>
      <c r="CS1436" s="69"/>
      <c r="CT1436" s="81"/>
      <c r="CU1436" s="69"/>
      <c r="CV1436" s="69"/>
      <c r="CW1436" s="69"/>
      <c r="CX1436" s="69"/>
      <c r="CY1436" s="69"/>
      <c r="CZ1436" s="69"/>
      <c r="DA1436" s="69"/>
    </row>
    <row r="1437" spans="2:105">
      <c r="B1437" s="67"/>
      <c r="C1437" s="67"/>
      <c r="D1437" s="67"/>
      <c r="E1437" s="69"/>
      <c r="F1437" s="68"/>
      <c r="G1437" s="67"/>
      <c r="H1437" s="69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80"/>
      <c r="T1437" s="80"/>
      <c r="U1437" s="80"/>
      <c r="V1437" s="80"/>
      <c r="W1437" s="80"/>
      <c r="X1437" s="80"/>
      <c r="Y1437" s="80"/>
      <c r="Z1437" s="80"/>
      <c r="AA1437" s="80"/>
      <c r="AB1437" s="80"/>
      <c r="AC1437" s="80"/>
      <c r="AD1437" s="80"/>
      <c r="AE1437" s="69"/>
      <c r="AF1437" s="69"/>
      <c r="AG1437" s="69"/>
      <c r="AH1437" s="80"/>
      <c r="AI1437" s="80"/>
      <c r="AJ1437" s="69"/>
      <c r="AK1437" s="69"/>
      <c r="AL1437" s="80"/>
      <c r="AM1437" s="80"/>
      <c r="AN1437" s="69"/>
      <c r="AO1437" s="69"/>
      <c r="AP1437" s="80"/>
      <c r="AQ1437" s="80"/>
      <c r="AR1437" s="69"/>
      <c r="AS1437" s="69"/>
      <c r="AT1437" s="80"/>
      <c r="AU1437" s="80"/>
      <c r="AV1437" s="69"/>
      <c r="AW1437" s="69"/>
      <c r="AX1437" s="80"/>
      <c r="AY1437" s="80"/>
      <c r="AZ1437" s="69"/>
      <c r="BA1437" s="69"/>
      <c r="BB1437" s="80"/>
      <c r="BC1437" s="80"/>
      <c r="BD1437" s="69"/>
      <c r="BE1437" s="69"/>
      <c r="BF1437" s="80"/>
      <c r="BG1437" s="80"/>
      <c r="BH1437" s="69"/>
      <c r="BI1437" s="69"/>
      <c r="BJ1437" s="80"/>
      <c r="BK1437" s="80"/>
      <c r="BL1437" s="69"/>
      <c r="BM1437" s="69"/>
      <c r="BN1437" s="80"/>
      <c r="BO1437" s="80"/>
      <c r="BP1437" s="69"/>
      <c r="BQ1437" s="69"/>
      <c r="BR1437" s="80"/>
      <c r="BS1437" s="80"/>
      <c r="BT1437" s="69"/>
      <c r="BU1437" s="69"/>
      <c r="BV1437" s="80"/>
      <c r="BW1437" s="80"/>
      <c r="BX1437" s="69"/>
      <c r="BY1437" s="69"/>
      <c r="BZ1437" s="80"/>
      <c r="CA1437" s="80"/>
      <c r="CB1437" s="69"/>
      <c r="CC1437" s="69"/>
      <c r="CD1437" s="80"/>
      <c r="CE1437" s="80"/>
      <c r="CF1437" s="69"/>
      <c r="CG1437" s="69"/>
      <c r="CH1437" s="69"/>
      <c r="CI1437" s="69"/>
      <c r="CJ1437" s="69"/>
      <c r="CK1437" s="69"/>
      <c r="CL1437" s="68"/>
      <c r="CM1437" s="67"/>
      <c r="CN1437" s="67"/>
      <c r="CO1437" s="68"/>
      <c r="CP1437" s="68"/>
      <c r="CQ1437" s="67"/>
      <c r="CR1437" s="67"/>
      <c r="CS1437" s="69"/>
      <c r="CT1437" s="81"/>
      <c r="CU1437" s="69"/>
      <c r="CV1437" s="69"/>
      <c r="CW1437" s="69"/>
      <c r="CX1437" s="69"/>
      <c r="CY1437" s="69"/>
      <c r="CZ1437" s="69"/>
      <c r="DA1437" s="69"/>
    </row>
    <row r="1438" spans="2:105">
      <c r="B1438" s="67"/>
      <c r="C1438" s="67"/>
      <c r="D1438" s="67"/>
      <c r="E1438" s="69"/>
      <c r="F1438" s="68"/>
      <c r="G1438" s="67"/>
      <c r="H1438" s="69"/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80"/>
      <c r="T1438" s="80"/>
      <c r="U1438" s="80"/>
      <c r="V1438" s="80"/>
      <c r="W1438" s="80"/>
      <c r="X1438" s="80"/>
      <c r="Y1438" s="80"/>
      <c r="Z1438" s="80"/>
      <c r="AA1438" s="80"/>
      <c r="AB1438" s="80"/>
      <c r="AC1438" s="80"/>
      <c r="AD1438" s="80"/>
      <c r="AE1438" s="69"/>
      <c r="AF1438" s="69"/>
      <c r="AG1438" s="69"/>
      <c r="AH1438" s="80"/>
      <c r="AI1438" s="80"/>
      <c r="AJ1438" s="69"/>
      <c r="AK1438" s="69"/>
      <c r="AL1438" s="80"/>
      <c r="AM1438" s="80"/>
      <c r="AN1438" s="69"/>
      <c r="AO1438" s="69"/>
      <c r="AP1438" s="80"/>
      <c r="AQ1438" s="80"/>
      <c r="AR1438" s="69"/>
      <c r="AS1438" s="69"/>
      <c r="AT1438" s="80"/>
      <c r="AU1438" s="80"/>
      <c r="AV1438" s="69"/>
      <c r="AW1438" s="69"/>
      <c r="AX1438" s="80"/>
      <c r="AY1438" s="80"/>
      <c r="AZ1438" s="69"/>
      <c r="BA1438" s="69"/>
      <c r="BB1438" s="80"/>
      <c r="BC1438" s="80"/>
      <c r="BD1438" s="69"/>
      <c r="BE1438" s="69"/>
      <c r="BF1438" s="80"/>
      <c r="BG1438" s="80"/>
      <c r="BH1438" s="69"/>
      <c r="BI1438" s="69"/>
      <c r="BJ1438" s="80"/>
      <c r="BK1438" s="80"/>
      <c r="BL1438" s="69"/>
      <c r="BM1438" s="69"/>
      <c r="BN1438" s="80"/>
      <c r="BO1438" s="80"/>
      <c r="BP1438" s="69"/>
      <c r="BQ1438" s="69"/>
      <c r="BR1438" s="80"/>
      <c r="BS1438" s="80"/>
      <c r="BT1438" s="69"/>
      <c r="BU1438" s="69"/>
      <c r="BV1438" s="80"/>
      <c r="BW1438" s="80"/>
      <c r="BX1438" s="69"/>
      <c r="BY1438" s="69"/>
      <c r="BZ1438" s="80"/>
      <c r="CA1438" s="80"/>
      <c r="CB1438" s="69"/>
      <c r="CC1438" s="69"/>
      <c r="CD1438" s="80"/>
      <c r="CE1438" s="80"/>
      <c r="CF1438" s="69"/>
      <c r="CG1438" s="69"/>
      <c r="CH1438" s="69"/>
      <c r="CI1438" s="69"/>
      <c r="CJ1438" s="69"/>
      <c r="CK1438" s="69"/>
      <c r="CL1438" s="68"/>
      <c r="CM1438" s="67"/>
      <c r="CN1438" s="67"/>
      <c r="CO1438" s="68"/>
      <c r="CP1438" s="68"/>
      <c r="CQ1438" s="67"/>
      <c r="CR1438" s="67"/>
      <c r="CS1438" s="69"/>
      <c r="CT1438" s="81"/>
      <c r="CU1438" s="69"/>
      <c r="CV1438" s="69"/>
      <c r="CW1438" s="69"/>
      <c r="CX1438" s="69"/>
      <c r="CY1438" s="69"/>
      <c r="CZ1438" s="69"/>
      <c r="DA1438" s="69"/>
    </row>
    <row r="1439" spans="2:105">
      <c r="B1439" s="67"/>
      <c r="C1439" s="67"/>
      <c r="D1439" s="67"/>
      <c r="E1439" s="69"/>
      <c r="F1439" s="68"/>
      <c r="G1439" s="67"/>
      <c r="H1439" s="69"/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80"/>
      <c r="T1439" s="80"/>
      <c r="U1439" s="80"/>
      <c r="V1439" s="80"/>
      <c r="W1439" s="80"/>
      <c r="X1439" s="80"/>
      <c r="Y1439" s="80"/>
      <c r="Z1439" s="80"/>
      <c r="AA1439" s="80"/>
      <c r="AB1439" s="80"/>
      <c r="AC1439" s="80"/>
      <c r="AD1439" s="80"/>
      <c r="AE1439" s="69"/>
      <c r="AF1439" s="69"/>
      <c r="AG1439" s="69"/>
      <c r="AH1439" s="80"/>
      <c r="AI1439" s="80"/>
      <c r="AJ1439" s="69"/>
      <c r="AK1439" s="69"/>
      <c r="AL1439" s="80"/>
      <c r="AM1439" s="80"/>
      <c r="AN1439" s="69"/>
      <c r="AO1439" s="69"/>
      <c r="AP1439" s="80"/>
      <c r="AQ1439" s="80"/>
      <c r="AR1439" s="69"/>
      <c r="AS1439" s="69"/>
      <c r="AT1439" s="80"/>
      <c r="AU1439" s="80"/>
      <c r="AV1439" s="69"/>
      <c r="AW1439" s="69"/>
      <c r="AX1439" s="80"/>
      <c r="AY1439" s="80"/>
      <c r="AZ1439" s="69"/>
      <c r="BA1439" s="69"/>
      <c r="BB1439" s="80"/>
      <c r="BC1439" s="80"/>
      <c r="BD1439" s="69"/>
      <c r="BE1439" s="69"/>
      <c r="BF1439" s="80"/>
      <c r="BG1439" s="80"/>
      <c r="BH1439" s="69"/>
      <c r="BI1439" s="69"/>
      <c r="BJ1439" s="80"/>
      <c r="BK1439" s="80"/>
      <c r="BL1439" s="69"/>
      <c r="BM1439" s="69"/>
      <c r="BN1439" s="80"/>
      <c r="BO1439" s="80"/>
      <c r="BP1439" s="69"/>
      <c r="BQ1439" s="69"/>
      <c r="BR1439" s="80"/>
      <c r="BS1439" s="80"/>
      <c r="BT1439" s="69"/>
      <c r="BU1439" s="69"/>
      <c r="BV1439" s="80"/>
      <c r="BW1439" s="80"/>
      <c r="BX1439" s="69"/>
      <c r="BY1439" s="69"/>
      <c r="BZ1439" s="80"/>
      <c r="CA1439" s="80"/>
      <c r="CB1439" s="69"/>
      <c r="CC1439" s="69"/>
      <c r="CD1439" s="80"/>
      <c r="CE1439" s="80"/>
      <c r="CF1439" s="69"/>
      <c r="CG1439" s="69"/>
      <c r="CH1439" s="69"/>
      <c r="CI1439" s="69"/>
      <c r="CJ1439" s="69"/>
      <c r="CK1439" s="69"/>
      <c r="CL1439" s="68"/>
      <c r="CM1439" s="67"/>
      <c r="CN1439" s="67"/>
      <c r="CO1439" s="68"/>
      <c r="CP1439" s="68"/>
      <c r="CQ1439" s="67"/>
      <c r="CR1439" s="67"/>
      <c r="CS1439" s="69"/>
      <c r="CT1439" s="81"/>
      <c r="CU1439" s="69"/>
      <c r="CV1439" s="69"/>
      <c r="CW1439" s="69"/>
      <c r="CX1439" s="69"/>
      <c r="CY1439" s="69"/>
      <c r="CZ1439" s="69"/>
      <c r="DA1439" s="69"/>
    </row>
    <row r="1440" spans="2:105">
      <c r="B1440" s="67"/>
      <c r="C1440" s="67"/>
      <c r="D1440" s="67"/>
      <c r="E1440" s="69"/>
      <c r="F1440" s="68"/>
      <c r="G1440" s="67"/>
      <c r="H1440" s="69"/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80"/>
      <c r="T1440" s="80"/>
      <c r="U1440" s="80"/>
      <c r="V1440" s="80"/>
      <c r="W1440" s="80"/>
      <c r="X1440" s="80"/>
      <c r="Y1440" s="80"/>
      <c r="Z1440" s="80"/>
      <c r="AA1440" s="80"/>
      <c r="AB1440" s="80"/>
      <c r="AC1440" s="80"/>
      <c r="AD1440" s="80"/>
      <c r="AE1440" s="69"/>
      <c r="AF1440" s="69"/>
      <c r="AG1440" s="69"/>
      <c r="AH1440" s="80"/>
      <c r="AI1440" s="80"/>
      <c r="AJ1440" s="69"/>
      <c r="AK1440" s="69"/>
      <c r="AL1440" s="80"/>
      <c r="AM1440" s="80"/>
      <c r="AN1440" s="69"/>
      <c r="AO1440" s="69"/>
      <c r="AP1440" s="80"/>
      <c r="AQ1440" s="80"/>
      <c r="AR1440" s="69"/>
      <c r="AS1440" s="69"/>
      <c r="AT1440" s="80"/>
      <c r="AU1440" s="80"/>
      <c r="AV1440" s="69"/>
      <c r="AW1440" s="69"/>
      <c r="AX1440" s="80"/>
      <c r="AY1440" s="80"/>
      <c r="AZ1440" s="69"/>
      <c r="BA1440" s="69"/>
      <c r="BB1440" s="80"/>
      <c r="BC1440" s="80"/>
      <c r="BD1440" s="69"/>
      <c r="BE1440" s="69"/>
      <c r="BF1440" s="80"/>
      <c r="BG1440" s="80"/>
      <c r="BH1440" s="69"/>
      <c r="BI1440" s="69"/>
      <c r="BJ1440" s="80"/>
      <c r="BK1440" s="80"/>
      <c r="BL1440" s="69"/>
      <c r="BM1440" s="69"/>
      <c r="BN1440" s="80"/>
      <c r="BO1440" s="80"/>
      <c r="BP1440" s="69"/>
      <c r="BQ1440" s="69"/>
      <c r="BR1440" s="80"/>
      <c r="BS1440" s="80"/>
      <c r="BT1440" s="69"/>
      <c r="BU1440" s="69"/>
      <c r="BV1440" s="80"/>
      <c r="BW1440" s="80"/>
      <c r="BX1440" s="69"/>
      <c r="BY1440" s="69"/>
      <c r="BZ1440" s="80"/>
      <c r="CA1440" s="80"/>
      <c r="CB1440" s="69"/>
      <c r="CC1440" s="69"/>
      <c r="CD1440" s="80"/>
      <c r="CE1440" s="80"/>
      <c r="CF1440" s="69"/>
      <c r="CG1440" s="69"/>
      <c r="CH1440" s="69"/>
      <c r="CI1440" s="69"/>
      <c r="CJ1440" s="69"/>
      <c r="CK1440" s="69"/>
      <c r="CL1440" s="68"/>
      <c r="CM1440" s="67"/>
      <c r="CN1440" s="67"/>
      <c r="CO1440" s="68"/>
      <c r="CP1440" s="68"/>
      <c r="CQ1440" s="67"/>
      <c r="CR1440" s="67"/>
      <c r="CS1440" s="69"/>
      <c r="CT1440" s="81"/>
      <c r="CU1440" s="69"/>
      <c r="CV1440" s="69"/>
      <c r="CW1440" s="69"/>
      <c r="CX1440" s="69"/>
      <c r="CY1440" s="69"/>
      <c r="CZ1440" s="69"/>
      <c r="DA1440" s="69"/>
    </row>
    <row r="1441" spans="2:105">
      <c r="B1441" s="67"/>
      <c r="C1441" s="67"/>
      <c r="D1441" s="67"/>
      <c r="E1441" s="69"/>
      <c r="F1441" s="68"/>
      <c r="G1441" s="67"/>
      <c r="H1441" s="69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80"/>
      <c r="T1441" s="80"/>
      <c r="U1441" s="80"/>
      <c r="V1441" s="80"/>
      <c r="W1441" s="80"/>
      <c r="X1441" s="80"/>
      <c r="Y1441" s="80"/>
      <c r="Z1441" s="80"/>
      <c r="AA1441" s="80"/>
      <c r="AB1441" s="80"/>
      <c r="AC1441" s="80"/>
      <c r="AD1441" s="80"/>
      <c r="AE1441" s="69"/>
      <c r="AF1441" s="69"/>
      <c r="AG1441" s="69"/>
      <c r="AH1441" s="80"/>
      <c r="AI1441" s="80"/>
      <c r="AJ1441" s="69"/>
      <c r="AK1441" s="69"/>
      <c r="AL1441" s="80"/>
      <c r="AM1441" s="80"/>
      <c r="AN1441" s="69"/>
      <c r="AO1441" s="69"/>
      <c r="AP1441" s="80"/>
      <c r="AQ1441" s="80"/>
      <c r="AR1441" s="69"/>
      <c r="AS1441" s="69"/>
      <c r="AT1441" s="80"/>
      <c r="AU1441" s="80"/>
      <c r="AV1441" s="69"/>
      <c r="AW1441" s="69"/>
      <c r="AX1441" s="80"/>
      <c r="AY1441" s="80"/>
      <c r="AZ1441" s="69"/>
      <c r="BA1441" s="69"/>
      <c r="BB1441" s="80"/>
      <c r="BC1441" s="80"/>
      <c r="BD1441" s="69"/>
      <c r="BE1441" s="69"/>
      <c r="BF1441" s="80"/>
      <c r="BG1441" s="80"/>
      <c r="BH1441" s="69"/>
      <c r="BI1441" s="69"/>
      <c r="BJ1441" s="80"/>
      <c r="BK1441" s="80"/>
      <c r="BL1441" s="69"/>
      <c r="BM1441" s="69"/>
      <c r="BN1441" s="80"/>
      <c r="BO1441" s="80"/>
      <c r="BP1441" s="69"/>
      <c r="BQ1441" s="69"/>
      <c r="BR1441" s="80"/>
      <c r="BS1441" s="80"/>
      <c r="BT1441" s="69"/>
      <c r="BU1441" s="69"/>
      <c r="BV1441" s="80"/>
      <c r="BW1441" s="80"/>
      <c r="BX1441" s="69"/>
      <c r="BY1441" s="69"/>
      <c r="BZ1441" s="80"/>
      <c r="CA1441" s="80"/>
      <c r="CB1441" s="69"/>
      <c r="CC1441" s="69"/>
      <c r="CD1441" s="80"/>
      <c r="CE1441" s="80"/>
      <c r="CF1441" s="69"/>
      <c r="CG1441" s="69"/>
      <c r="CH1441" s="69"/>
      <c r="CI1441" s="69"/>
      <c r="CJ1441" s="69"/>
      <c r="CK1441" s="69"/>
      <c r="CL1441" s="68"/>
      <c r="CM1441" s="67"/>
      <c r="CN1441" s="67"/>
      <c r="CO1441" s="68"/>
      <c r="CP1441" s="68"/>
      <c r="CQ1441" s="67"/>
      <c r="CR1441" s="67"/>
      <c r="CS1441" s="69"/>
      <c r="CT1441" s="81"/>
      <c r="CU1441" s="69"/>
      <c r="CV1441" s="69"/>
      <c r="CW1441" s="69"/>
      <c r="CX1441" s="69"/>
      <c r="CY1441" s="69"/>
      <c r="CZ1441" s="69"/>
      <c r="DA1441" s="69"/>
    </row>
    <row r="1442" spans="2:105">
      <c r="B1442" s="67"/>
      <c r="C1442" s="67"/>
      <c r="D1442" s="67"/>
      <c r="E1442" s="69"/>
      <c r="F1442" s="68"/>
      <c r="G1442" s="67"/>
      <c r="H1442" s="69"/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80"/>
      <c r="T1442" s="80"/>
      <c r="U1442" s="80"/>
      <c r="V1442" s="80"/>
      <c r="W1442" s="80"/>
      <c r="X1442" s="80"/>
      <c r="Y1442" s="80"/>
      <c r="Z1442" s="80"/>
      <c r="AA1442" s="80"/>
      <c r="AB1442" s="80"/>
      <c r="AC1442" s="80"/>
      <c r="AD1442" s="80"/>
      <c r="AE1442" s="69"/>
      <c r="AF1442" s="69"/>
      <c r="AG1442" s="69"/>
      <c r="AH1442" s="80"/>
      <c r="AI1442" s="80"/>
      <c r="AJ1442" s="69"/>
      <c r="AK1442" s="69"/>
      <c r="AL1442" s="80"/>
      <c r="AM1442" s="80"/>
      <c r="AN1442" s="69"/>
      <c r="AO1442" s="69"/>
      <c r="AP1442" s="80"/>
      <c r="AQ1442" s="80"/>
      <c r="AR1442" s="69"/>
      <c r="AS1442" s="69"/>
      <c r="AT1442" s="80"/>
      <c r="AU1442" s="80"/>
      <c r="AV1442" s="69"/>
      <c r="AW1442" s="69"/>
      <c r="AX1442" s="80"/>
      <c r="AY1442" s="80"/>
      <c r="AZ1442" s="69"/>
      <c r="BA1442" s="69"/>
      <c r="BB1442" s="80"/>
      <c r="BC1442" s="80"/>
      <c r="BD1442" s="69"/>
      <c r="BE1442" s="69"/>
      <c r="BF1442" s="80"/>
      <c r="BG1442" s="80"/>
      <c r="BH1442" s="69"/>
      <c r="BI1442" s="69"/>
      <c r="BJ1442" s="80"/>
      <c r="BK1442" s="80"/>
      <c r="BL1442" s="69"/>
      <c r="BM1442" s="69"/>
      <c r="BN1442" s="80"/>
      <c r="BO1442" s="80"/>
      <c r="BP1442" s="69"/>
      <c r="BQ1442" s="69"/>
      <c r="BR1442" s="80"/>
      <c r="BS1442" s="80"/>
      <c r="BT1442" s="69"/>
      <c r="BU1442" s="69"/>
      <c r="BV1442" s="80"/>
      <c r="BW1442" s="80"/>
      <c r="BX1442" s="69"/>
      <c r="BY1442" s="69"/>
      <c r="BZ1442" s="80"/>
      <c r="CA1442" s="80"/>
      <c r="CB1442" s="69"/>
      <c r="CC1442" s="69"/>
      <c r="CD1442" s="80"/>
      <c r="CE1442" s="80"/>
      <c r="CF1442" s="69"/>
      <c r="CG1442" s="69"/>
      <c r="CH1442" s="69"/>
      <c r="CI1442" s="69"/>
      <c r="CJ1442" s="69"/>
      <c r="CK1442" s="69"/>
      <c r="CL1442" s="68"/>
      <c r="CM1442" s="67"/>
      <c r="CN1442" s="67"/>
      <c r="CO1442" s="68"/>
      <c r="CP1442" s="68"/>
      <c r="CQ1442" s="67"/>
      <c r="CR1442" s="67"/>
      <c r="CS1442" s="69"/>
      <c r="CT1442" s="81"/>
      <c r="CU1442" s="69"/>
      <c r="CV1442" s="69"/>
      <c r="CW1442" s="69"/>
      <c r="CX1442" s="69"/>
      <c r="CY1442" s="69"/>
      <c r="CZ1442" s="69"/>
      <c r="DA1442" s="69"/>
    </row>
    <row r="1443" spans="2:105">
      <c r="B1443" s="67"/>
      <c r="C1443" s="67"/>
      <c r="D1443" s="67"/>
      <c r="E1443" s="69"/>
      <c r="F1443" s="68"/>
      <c r="G1443" s="67"/>
      <c r="H1443" s="69"/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80"/>
      <c r="T1443" s="80"/>
      <c r="U1443" s="80"/>
      <c r="V1443" s="80"/>
      <c r="W1443" s="80"/>
      <c r="X1443" s="80"/>
      <c r="Y1443" s="80"/>
      <c r="Z1443" s="80"/>
      <c r="AA1443" s="80"/>
      <c r="AB1443" s="80"/>
      <c r="AC1443" s="80"/>
      <c r="AD1443" s="80"/>
      <c r="AE1443" s="69"/>
      <c r="AF1443" s="69"/>
      <c r="AG1443" s="69"/>
      <c r="AH1443" s="80"/>
      <c r="AI1443" s="80"/>
      <c r="AJ1443" s="69"/>
      <c r="AK1443" s="69"/>
      <c r="AL1443" s="80"/>
      <c r="AM1443" s="80"/>
      <c r="AN1443" s="69"/>
      <c r="AO1443" s="69"/>
      <c r="AP1443" s="80"/>
      <c r="AQ1443" s="80"/>
      <c r="AR1443" s="69"/>
      <c r="AS1443" s="69"/>
      <c r="AT1443" s="80"/>
      <c r="AU1443" s="80"/>
      <c r="AV1443" s="69"/>
      <c r="AW1443" s="69"/>
      <c r="AX1443" s="80"/>
      <c r="AY1443" s="80"/>
      <c r="AZ1443" s="69"/>
      <c r="BA1443" s="69"/>
      <c r="BB1443" s="80"/>
      <c r="BC1443" s="80"/>
      <c r="BD1443" s="69"/>
      <c r="BE1443" s="69"/>
      <c r="BF1443" s="80"/>
      <c r="BG1443" s="80"/>
      <c r="BH1443" s="69"/>
      <c r="BI1443" s="69"/>
      <c r="BJ1443" s="80"/>
      <c r="BK1443" s="80"/>
      <c r="BL1443" s="69"/>
      <c r="BM1443" s="69"/>
      <c r="BN1443" s="80"/>
      <c r="BO1443" s="80"/>
      <c r="BP1443" s="69"/>
      <c r="BQ1443" s="69"/>
      <c r="BR1443" s="80"/>
      <c r="BS1443" s="80"/>
      <c r="BT1443" s="69"/>
      <c r="BU1443" s="69"/>
      <c r="BV1443" s="80"/>
      <c r="BW1443" s="80"/>
      <c r="BX1443" s="69"/>
      <c r="BY1443" s="69"/>
      <c r="BZ1443" s="80"/>
      <c r="CA1443" s="80"/>
      <c r="CB1443" s="69"/>
      <c r="CC1443" s="69"/>
      <c r="CD1443" s="80"/>
      <c r="CE1443" s="80"/>
      <c r="CF1443" s="69"/>
      <c r="CG1443" s="69"/>
      <c r="CH1443" s="69"/>
      <c r="CI1443" s="69"/>
      <c r="CJ1443" s="69"/>
      <c r="CK1443" s="69"/>
      <c r="CL1443" s="68"/>
      <c r="CM1443" s="67"/>
      <c r="CN1443" s="67"/>
      <c r="CO1443" s="68"/>
      <c r="CP1443" s="68"/>
      <c r="CQ1443" s="67"/>
      <c r="CR1443" s="67"/>
      <c r="CS1443" s="69"/>
      <c r="CT1443" s="81"/>
      <c r="CU1443" s="69"/>
      <c r="CV1443" s="69"/>
      <c r="CW1443" s="69"/>
      <c r="CX1443" s="69"/>
      <c r="CY1443" s="69"/>
      <c r="CZ1443" s="69"/>
      <c r="DA1443" s="69"/>
    </row>
    <row r="1444" spans="2:105">
      <c r="B1444" s="67"/>
      <c r="C1444" s="67"/>
      <c r="D1444" s="67"/>
      <c r="E1444" s="69"/>
      <c r="F1444" s="68"/>
      <c r="G1444" s="67"/>
      <c r="H1444" s="69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80"/>
      <c r="T1444" s="80"/>
      <c r="U1444" s="80"/>
      <c r="V1444" s="80"/>
      <c r="W1444" s="80"/>
      <c r="X1444" s="80"/>
      <c r="Y1444" s="80"/>
      <c r="Z1444" s="80"/>
      <c r="AA1444" s="80"/>
      <c r="AB1444" s="80"/>
      <c r="AC1444" s="80"/>
      <c r="AD1444" s="80"/>
      <c r="AE1444" s="69"/>
      <c r="AF1444" s="69"/>
      <c r="AG1444" s="69"/>
      <c r="AH1444" s="80"/>
      <c r="AI1444" s="80"/>
      <c r="AJ1444" s="69"/>
      <c r="AK1444" s="69"/>
      <c r="AL1444" s="80"/>
      <c r="AM1444" s="80"/>
      <c r="AN1444" s="69"/>
      <c r="AO1444" s="69"/>
      <c r="AP1444" s="80"/>
      <c r="AQ1444" s="80"/>
      <c r="AR1444" s="69"/>
      <c r="AS1444" s="69"/>
      <c r="AT1444" s="80"/>
      <c r="AU1444" s="80"/>
      <c r="AV1444" s="69"/>
      <c r="AW1444" s="69"/>
      <c r="AX1444" s="80"/>
      <c r="AY1444" s="80"/>
      <c r="AZ1444" s="69"/>
      <c r="BA1444" s="69"/>
      <c r="BB1444" s="80"/>
      <c r="BC1444" s="80"/>
      <c r="BD1444" s="69"/>
      <c r="BE1444" s="69"/>
      <c r="BF1444" s="80"/>
      <c r="BG1444" s="80"/>
      <c r="BH1444" s="69"/>
      <c r="BI1444" s="69"/>
      <c r="BJ1444" s="80"/>
      <c r="BK1444" s="80"/>
      <c r="BL1444" s="69"/>
      <c r="BM1444" s="69"/>
      <c r="BN1444" s="80"/>
      <c r="BO1444" s="80"/>
      <c r="BP1444" s="69"/>
      <c r="BQ1444" s="69"/>
      <c r="BR1444" s="80"/>
      <c r="BS1444" s="80"/>
      <c r="BT1444" s="69"/>
      <c r="BU1444" s="69"/>
      <c r="BV1444" s="80"/>
      <c r="BW1444" s="80"/>
      <c r="BX1444" s="69"/>
      <c r="BY1444" s="69"/>
      <c r="BZ1444" s="80"/>
      <c r="CA1444" s="80"/>
      <c r="CB1444" s="69"/>
      <c r="CC1444" s="69"/>
      <c r="CD1444" s="80"/>
      <c r="CE1444" s="80"/>
      <c r="CF1444" s="69"/>
      <c r="CG1444" s="69"/>
      <c r="CH1444" s="69"/>
      <c r="CI1444" s="69"/>
      <c r="CJ1444" s="69"/>
      <c r="CK1444" s="69"/>
      <c r="CL1444" s="68"/>
      <c r="CM1444" s="67"/>
      <c r="CN1444" s="67"/>
      <c r="CO1444" s="68"/>
      <c r="CP1444" s="68"/>
      <c r="CQ1444" s="67"/>
      <c r="CR1444" s="67"/>
      <c r="CS1444" s="69"/>
      <c r="CT1444" s="81"/>
      <c r="CU1444" s="69"/>
      <c r="CV1444" s="69"/>
      <c r="CW1444" s="69"/>
      <c r="CX1444" s="69"/>
      <c r="CY1444" s="69"/>
      <c r="CZ1444" s="69"/>
      <c r="DA1444" s="69"/>
    </row>
    <row r="1445" spans="2:105">
      <c r="B1445" s="67"/>
      <c r="C1445" s="67"/>
      <c r="D1445" s="67"/>
      <c r="E1445" s="69"/>
      <c r="F1445" s="68"/>
      <c r="G1445" s="67"/>
      <c r="H1445" s="69"/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80"/>
      <c r="T1445" s="80"/>
      <c r="U1445" s="80"/>
      <c r="V1445" s="80"/>
      <c r="W1445" s="80"/>
      <c r="X1445" s="80"/>
      <c r="Y1445" s="80"/>
      <c r="Z1445" s="80"/>
      <c r="AA1445" s="80"/>
      <c r="AB1445" s="80"/>
      <c r="AC1445" s="80"/>
      <c r="AD1445" s="80"/>
      <c r="AE1445" s="69"/>
      <c r="AF1445" s="69"/>
      <c r="AG1445" s="69"/>
      <c r="AH1445" s="80"/>
      <c r="AI1445" s="80"/>
      <c r="AJ1445" s="69"/>
      <c r="AK1445" s="69"/>
      <c r="AL1445" s="80"/>
      <c r="AM1445" s="80"/>
      <c r="AN1445" s="69"/>
      <c r="AO1445" s="69"/>
      <c r="AP1445" s="80"/>
      <c r="AQ1445" s="80"/>
      <c r="AR1445" s="69"/>
      <c r="AS1445" s="69"/>
      <c r="AT1445" s="80"/>
      <c r="AU1445" s="80"/>
      <c r="AV1445" s="69"/>
      <c r="AW1445" s="69"/>
      <c r="AX1445" s="80"/>
      <c r="AY1445" s="80"/>
      <c r="AZ1445" s="69"/>
      <c r="BA1445" s="69"/>
      <c r="BB1445" s="80"/>
      <c r="BC1445" s="80"/>
      <c r="BD1445" s="69"/>
      <c r="BE1445" s="69"/>
      <c r="BF1445" s="80"/>
      <c r="BG1445" s="80"/>
      <c r="BH1445" s="69"/>
      <c r="BI1445" s="69"/>
      <c r="BJ1445" s="80"/>
      <c r="BK1445" s="80"/>
      <c r="BL1445" s="69"/>
      <c r="BM1445" s="69"/>
      <c r="BN1445" s="80"/>
      <c r="BO1445" s="80"/>
      <c r="BP1445" s="69"/>
      <c r="BQ1445" s="69"/>
      <c r="BR1445" s="80"/>
      <c r="BS1445" s="80"/>
      <c r="BT1445" s="69"/>
      <c r="BU1445" s="69"/>
      <c r="BV1445" s="80"/>
      <c r="BW1445" s="80"/>
      <c r="BX1445" s="69"/>
      <c r="BY1445" s="69"/>
      <c r="BZ1445" s="80"/>
      <c r="CA1445" s="80"/>
      <c r="CB1445" s="69"/>
      <c r="CC1445" s="69"/>
      <c r="CD1445" s="80"/>
      <c r="CE1445" s="80"/>
      <c r="CF1445" s="69"/>
      <c r="CG1445" s="69"/>
      <c r="CH1445" s="69"/>
      <c r="CI1445" s="69"/>
      <c r="CJ1445" s="69"/>
      <c r="CK1445" s="69"/>
      <c r="CL1445" s="68"/>
      <c r="CM1445" s="67"/>
      <c r="CN1445" s="67"/>
      <c r="CO1445" s="68"/>
      <c r="CP1445" s="68"/>
      <c r="CQ1445" s="67"/>
      <c r="CR1445" s="67"/>
      <c r="CS1445" s="69"/>
      <c r="CT1445" s="81"/>
      <c r="CU1445" s="69"/>
      <c r="CV1445" s="69"/>
      <c r="CW1445" s="69"/>
      <c r="CX1445" s="69"/>
      <c r="CY1445" s="69"/>
      <c r="CZ1445" s="69"/>
      <c r="DA1445" s="69"/>
    </row>
    <row r="1446" spans="2:105">
      <c r="B1446" s="67"/>
      <c r="C1446" s="67"/>
      <c r="D1446" s="67"/>
      <c r="E1446" s="69"/>
      <c r="F1446" s="68"/>
      <c r="G1446" s="67"/>
      <c r="H1446" s="69"/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80"/>
      <c r="T1446" s="80"/>
      <c r="U1446" s="80"/>
      <c r="V1446" s="80"/>
      <c r="W1446" s="80"/>
      <c r="X1446" s="80"/>
      <c r="Y1446" s="80"/>
      <c r="Z1446" s="80"/>
      <c r="AA1446" s="80"/>
      <c r="AB1446" s="80"/>
      <c r="AC1446" s="80"/>
      <c r="AD1446" s="80"/>
      <c r="AE1446" s="69"/>
      <c r="AF1446" s="69"/>
      <c r="AG1446" s="69"/>
      <c r="AH1446" s="80"/>
      <c r="AI1446" s="80"/>
      <c r="AJ1446" s="69"/>
      <c r="AK1446" s="69"/>
      <c r="AL1446" s="80"/>
      <c r="AM1446" s="80"/>
      <c r="AN1446" s="69"/>
      <c r="AO1446" s="69"/>
      <c r="AP1446" s="80"/>
      <c r="AQ1446" s="80"/>
      <c r="AR1446" s="69"/>
      <c r="AS1446" s="69"/>
      <c r="AT1446" s="80"/>
      <c r="AU1446" s="80"/>
      <c r="AV1446" s="69"/>
      <c r="AW1446" s="69"/>
      <c r="AX1446" s="80"/>
      <c r="AY1446" s="80"/>
      <c r="AZ1446" s="69"/>
      <c r="BA1446" s="69"/>
      <c r="BB1446" s="80"/>
      <c r="BC1446" s="80"/>
      <c r="BD1446" s="69"/>
      <c r="BE1446" s="69"/>
      <c r="BF1446" s="80"/>
      <c r="BG1446" s="80"/>
      <c r="BH1446" s="69"/>
      <c r="BI1446" s="69"/>
      <c r="BJ1446" s="80"/>
      <c r="BK1446" s="80"/>
      <c r="BL1446" s="69"/>
      <c r="BM1446" s="69"/>
      <c r="BN1446" s="80"/>
      <c r="BO1446" s="80"/>
      <c r="BP1446" s="69"/>
      <c r="BQ1446" s="69"/>
      <c r="BR1446" s="80"/>
      <c r="BS1446" s="80"/>
      <c r="BT1446" s="69"/>
      <c r="BU1446" s="69"/>
      <c r="BV1446" s="80"/>
      <c r="BW1446" s="80"/>
      <c r="BX1446" s="69"/>
      <c r="BY1446" s="69"/>
      <c r="BZ1446" s="80"/>
      <c r="CA1446" s="80"/>
      <c r="CB1446" s="69"/>
      <c r="CC1446" s="69"/>
      <c r="CD1446" s="80"/>
      <c r="CE1446" s="80"/>
      <c r="CF1446" s="69"/>
      <c r="CG1446" s="69"/>
      <c r="CH1446" s="69"/>
      <c r="CI1446" s="69"/>
      <c r="CJ1446" s="69"/>
      <c r="CK1446" s="69"/>
      <c r="CL1446" s="68"/>
      <c r="CM1446" s="67"/>
      <c r="CN1446" s="67"/>
      <c r="CO1446" s="68"/>
      <c r="CP1446" s="68"/>
      <c r="CQ1446" s="67"/>
      <c r="CR1446" s="67"/>
      <c r="CS1446" s="69"/>
      <c r="CT1446" s="81"/>
      <c r="CU1446" s="69"/>
      <c r="CV1446" s="69"/>
      <c r="CW1446" s="69"/>
      <c r="CX1446" s="69"/>
      <c r="CY1446" s="69"/>
      <c r="CZ1446" s="69"/>
      <c r="DA1446" s="69"/>
    </row>
    <row r="1447" spans="2:105">
      <c r="B1447" s="67"/>
      <c r="C1447" s="67"/>
      <c r="D1447" s="67"/>
      <c r="E1447" s="69"/>
      <c r="F1447" s="68"/>
      <c r="G1447" s="67"/>
      <c r="H1447" s="69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80"/>
      <c r="T1447" s="80"/>
      <c r="U1447" s="80"/>
      <c r="V1447" s="80"/>
      <c r="W1447" s="80"/>
      <c r="X1447" s="80"/>
      <c r="Y1447" s="80"/>
      <c r="Z1447" s="80"/>
      <c r="AA1447" s="80"/>
      <c r="AB1447" s="80"/>
      <c r="AC1447" s="80"/>
      <c r="AD1447" s="80"/>
      <c r="AE1447" s="69"/>
      <c r="AF1447" s="69"/>
      <c r="AG1447" s="69"/>
      <c r="AH1447" s="80"/>
      <c r="AI1447" s="80"/>
      <c r="AJ1447" s="69"/>
      <c r="AK1447" s="69"/>
      <c r="AL1447" s="80"/>
      <c r="AM1447" s="80"/>
      <c r="AN1447" s="69"/>
      <c r="AO1447" s="69"/>
      <c r="AP1447" s="80"/>
      <c r="AQ1447" s="80"/>
      <c r="AR1447" s="69"/>
      <c r="AS1447" s="69"/>
      <c r="AT1447" s="80"/>
      <c r="AU1447" s="80"/>
      <c r="AV1447" s="69"/>
      <c r="AW1447" s="69"/>
      <c r="AX1447" s="80"/>
      <c r="AY1447" s="80"/>
      <c r="AZ1447" s="69"/>
      <c r="BA1447" s="69"/>
      <c r="BB1447" s="80"/>
      <c r="BC1447" s="80"/>
      <c r="BD1447" s="69"/>
      <c r="BE1447" s="69"/>
      <c r="BF1447" s="80"/>
      <c r="BG1447" s="80"/>
      <c r="BH1447" s="69"/>
      <c r="BI1447" s="69"/>
      <c r="BJ1447" s="80"/>
      <c r="BK1447" s="80"/>
      <c r="BL1447" s="69"/>
      <c r="BM1447" s="69"/>
      <c r="BN1447" s="80"/>
      <c r="BO1447" s="80"/>
      <c r="BP1447" s="69"/>
      <c r="BQ1447" s="69"/>
      <c r="BR1447" s="80"/>
      <c r="BS1447" s="80"/>
      <c r="BT1447" s="69"/>
      <c r="BU1447" s="69"/>
      <c r="BV1447" s="80"/>
      <c r="BW1447" s="80"/>
      <c r="BX1447" s="69"/>
      <c r="BY1447" s="69"/>
      <c r="BZ1447" s="80"/>
      <c r="CA1447" s="80"/>
      <c r="CB1447" s="69"/>
      <c r="CC1447" s="69"/>
      <c r="CD1447" s="80"/>
      <c r="CE1447" s="80"/>
      <c r="CF1447" s="69"/>
      <c r="CG1447" s="69"/>
      <c r="CH1447" s="69"/>
      <c r="CI1447" s="69"/>
      <c r="CJ1447" s="69"/>
      <c r="CK1447" s="69"/>
      <c r="CL1447" s="68"/>
      <c r="CM1447" s="67"/>
      <c r="CN1447" s="67"/>
      <c r="CO1447" s="68"/>
      <c r="CP1447" s="68"/>
      <c r="CQ1447" s="67"/>
      <c r="CR1447" s="67"/>
      <c r="CS1447" s="69"/>
      <c r="CT1447" s="81"/>
      <c r="CU1447" s="69"/>
      <c r="CV1447" s="69"/>
      <c r="CW1447" s="69"/>
      <c r="CX1447" s="69"/>
      <c r="CY1447" s="69"/>
      <c r="CZ1447" s="69"/>
      <c r="DA1447" s="69"/>
    </row>
    <row r="1448" spans="2:105">
      <c r="B1448" s="67"/>
      <c r="C1448" s="67"/>
      <c r="D1448" s="67"/>
      <c r="E1448" s="69"/>
      <c r="F1448" s="68"/>
      <c r="G1448" s="67"/>
      <c r="H1448" s="69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80"/>
      <c r="T1448" s="80"/>
      <c r="U1448" s="80"/>
      <c r="V1448" s="80"/>
      <c r="W1448" s="80"/>
      <c r="X1448" s="80"/>
      <c r="Y1448" s="80"/>
      <c r="Z1448" s="80"/>
      <c r="AA1448" s="80"/>
      <c r="AB1448" s="80"/>
      <c r="AC1448" s="80"/>
      <c r="AD1448" s="80"/>
      <c r="AE1448" s="69"/>
      <c r="AF1448" s="69"/>
      <c r="AG1448" s="69"/>
      <c r="AH1448" s="80"/>
      <c r="AI1448" s="80"/>
      <c r="AJ1448" s="69"/>
      <c r="AK1448" s="69"/>
      <c r="AL1448" s="80"/>
      <c r="AM1448" s="80"/>
      <c r="AN1448" s="69"/>
      <c r="AO1448" s="69"/>
      <c r="AP1448" s="80"/>
      <c r="AQ1448" s="80"/>
      <c r="AR1448" s="69"/>
      <c r="AS1448" s="69"/>
      <c r="AT1448" s="80"/>
      <c r="AU1448" s="80"/>
      <c r="AV1448" s="69"/>
      <c r="AW1448" s="69"/>
      <c r="AX1448" s="80"/>
      <c r="AY1448" s="80"/>
      <c r="AZ1448" s="69"/>
      <c r="BA1448" s="69"/>
      <c r="BB1448" s="80"/>
      <c r="BC1448" s="80"/>
      <c r="BD1448" s="69"/>
      <c r="BE1448" s="69"/>
      <c r="BF1448" s="80"/>
      <c r="BG1448" s="80"/>
      <c r="BH1448" s="69"/>
      <c r="BI1448" s="69"/>
      <c r="BJ1448" s="80"/>
      <c r="BK1448" s="80"/>
      <c r="BL1448" s="69"/>
      <c r="BM1448" s="69"/>
      <c r="BN1448" s="80"/>
      <c r="BO1448" s="80"/>
      <c r="BP1448" s="69"/>
      <c r="BQ1448" s="69"/>
      <c r="BR1448" s="80"/>
      <c r="BS1448" s="80"/>
      <c r="BT1448" s="69"/>
      <c r="BU1448" s="69"/>
      <c r="BV1448" s="80"/>
      <c r="BW1448" s="80"/>
      <c r="BX1448" s="69"/>
      <c r="BY1448" s="69"/>
      <c r="BZ1448" s="80"/>
      <c r="CA1448" s="80"/>
      <c r="CB1448" s="69"/>
      <c r="CC1448" s="69"/>
      <c r="CD1448" s="80"/>
      <c r="CE1448" s="80"/>
      <c r="CF1448" s="69"/>
      <c r="CG1448" s="69"/>
      <c r="CH1448" s="69"/>
      <c r="CI1448" s="69"/>
      <c r="CJ1448" s="69"/>
      <c r="CK1448" s="69"/>
      <c r="CL1448" s="68"/>
      <c r="CM1448" s="67"/>
      <c r="CN1448" s="67"/>
      <c r="CO1448" s="68"/>
      <c r="CP1448" s="68"/>
      <c r="CQ1448" s="67"/>
      <c r="CR1448" s="67"/>
      <c r="CS1448" s="69"/>
      <c r="CT1448" s="81"/>
      <c r="CU1448" s="69"/>
      <c r="CV1448" s="69"/>
      <c r="CW1448" s="69"/>
      <c r="CX1448" s="69"/>
      <c r="CY1448" s="69"/>
      <c r="CZ1448" s="69"/>
      <c r="DA1448" s="69"/>
    </row>
    <row r="1449" spans="2:105">
      <c r="B1449" s="67"/>
      <c r="C1449" s="67"/>
      <c r="D1449" s="67"/>
      <c r="E1449" s="69"/>
      <c r="F1449" s="68"/>
      <c r="G1449" s="67"/>
      <c r="H1449" s="69"/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80"/>
      <c r="T1449" s="80"/>
      <c r="U1449" s="80"/>
      <c r="V1449" s="80"/>
      <c r="W1449" s="80"/>
      <c r="X1449" s="80"/>
      <c r="Y1449" s="80"/>
      <c r="Z1449" s="80"/>
      <c r="AA1449" s="80"/>
      <c r="AB1449" s="80"/>
      <c r="AC1449" s="80"/>
      <c r="AD1449" s="80"/>
      <c r="AE1449" s="69"/>
      <c r="AF1449" s="69"/>
      <c r="AG1449" s="69"/>
      <c r="AH1449" s="80"/>
      <c r="AI1449" s="80"/>
      <c r="AJ1449" s="69"/>
      <c r="AK1449" s="69"/>
      <c r="AL1449" s="80"/>
      <c r="AM1449" s="80"/>
      <c r="AN1449" s="69"/>
      <c r="AO1449" s="69"/>
      <c r="AP1449" s="80"/>
      <c r="AQ1449" s="80"/>
      <c r="AR1449" s="69"/>
      <c r="AS1449" s="69"/>
      <c r="AT1449" s="80"/>
      <c r="AU1449" s="80"/>
      <c r="AV1449" s="69"/>
      <c r="AW1449" s="69"/>
      <c r="AX1449" s="80"/>
      <c r="AY1449" s="80"/>
      <c r="AZ1449" s="69"/>
      <c r="BA1449" s="69"/>
      <c r="BB1449" s="80"/>
      <c r="BC1449" s="80"/>
      <c r="BD1449" s="69"/>
      <c r="BE1449" s="69"/>
      <c r="BF1449" s="80"/>
      <c r="BG1449" s="80"/>
      <c r="BH1449" s="69"/>
      <c r="BI1449" s="69"/>
      <c r="BJ1449" s="80"/>
      <c r="BK1449" s="80"/>
      <c r="BL1449" s="69"/>
      <c r="BM1449" s="69"/>
      <c r="BN1449" s="80"/>
      <c r="BO1449" s="80"/>
      <c r="BP1449" s="69"/>
      <c r="BQ1449" s="69"/>
      <c r="BR1449" s="80"/>
      <c r="BS1449" s="80"/>
      <c r="BT1449" s="69"/>
      <c r="BU1449" s="69"/>
      <c r="BV1449" s="80"/>
      <c r="BW1449" s="80"/>
      <c r="BX1449" s="69"/>
      <c r="BY1449" s="69"/>
      <c r="BZ1449" s="80"/>
      <c r="CA1449" s="80"/>
      <c r="CB1449" s="69"/>
      <c r="CC1449" s="69"/>
      <c r="CD1449" s="80"/>
      <c r="CE1449" s="80"/>
      <c r="CF1449" s="69"/>
      <c r="CG1449" s="69"/>
      <c r="CH1449" s="69"/>
      <c r="CI1449" s="69"/>
      <c r="CJ1449" s="69"/>
      <c r="CK1449" s="69"/>
      <c r="CL1449" s="68"/>
      <c r="CM1449" s="67"/>
      <c r="CN1449" s="67"/>
      <c r="CO1449" s="68"/>
      <c r="CP1449" s="68"/>
      <c r="CQ1449" s="67"/>
      <c r="CR1449" s="67"/>
      <c r="CS1449" s="69"/>
      <c r="CT1449" s="81"/>
      <c r="CU1449" s="69"/>
      <c r="CV1449" s="69"/>
      <c r="CW1449" s="69"/>
      <c r="CX1449" s="69"/>
      <c r="CY1449" s="69"/>
      <c r="CZ1449" s="69"/>
      <c r="DA1449" s="69"/>
    </row>
    <row r="1450" spans="2:105">
      <c r="B1450" s="67"/>
      <c r="C1450" s="67"/>
      <c r="D1450" s="67"/>
      <c r="E1450" s="69"/>
      <c r="F1450" s="68"/>
      <c r="G1450" s="67"/>
      <c r="H1450" s="69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80"/>
      <c r="T1450" s="80"/>
      <c r="U1450" s="80"/>
      <c r="V1450" s="80"/>
      <c r="W1450" s="80"/>
      <c r="X1450" s="80"/>
      <c r="Y1450" s="80"/>
      <c r="Z1450" s="80"/>
      <c r="AA1450" s="80"/>
      <c r="AB1450" s="80"/>
      <c r="AC1450" s="80"/>
      <c r="AD1450" s="80"/>
      <c r="AE1450" s="69"/>
      <c r="AF1450" s="69"/>
      <c r="AG1450" s="69"/>
      <c r="AH1450" s="80"/>
      <c r="AI1450" s="80"/>
      <c r="AJ1450" s="69"/>
      <c r="AK1450" s="69"/>
      <c r="AL1450" s="80"/>
      <c r="AM1450" s="80"/>
      <c r="AN1450" s="69"/>
      <c r="AO1450" s="69"/>
      <c r="AP1450" s="80"/>
      <c r="AQ1450" s="80"/>
      <c r="AR1450" s="69"/>
      <c r="AS1450" s="69"/>
      <c r="AT1450" s="80"/>
      <c r="AU1450" s="80"/>
      <c r="AV1450" s="69"/>
      <c r="AW1450" s="69"/>
      <c r="AX1450" s="80"/>
      <c r="AY1450" s="80"/>
      <c r="AZ1450" s="69"/>
      <c r="BA1450" s="69"/>
      <c r="BB1450" s="80"/>
      <c r="BC1450" s="80"/>
      <c r="BD1450" s="69"/>
      <c r="BE1450" s="69"/>
      <c r="BF1450" s="80"/>
      <c r="BG1450" s="80"/>
      <c r="BH1450" s="69"/>
      <c r="BI1450" s="69"/>
      <c r="BJ1450" s="80"/>
      <c r="BK1450" s="80"/>
      <c r="BL1450" s="69"/>
      <c r="BM1450" s="69"/>
      <c r="BN1450" s="80"/>
      <c r="BO1450" s="80"/>
      <c r="BP1450" s="69"/>
      <c r="BQ1450" s="69"/>
      <c r="BR1450" s="80"/>
      <c r="BS1450" s="80"/>
      <c r="BT1450" s="69"/>
      <c r="BU1450" s="69"/>
      <c r="BV1450" s="80"/>
      <c r="BW1450" s="80"/>
      <c r="BX1450" s="69"/>
      <c r="BY1450" s="69"/>
      <c r="BZ1450" s="80"/>
      <c r="CA1450" s="80"/>
      <c r="CB1450" s="69"/>
      <c r="CC1450" s="69"/>
      <c r="CD1450" s="80"/>
      <c r="CE1450" s="80"/>
      <c r="CF1450" s="69"/>
      <c r="CG1450" s="69"/>
      <c r="CH1450" s="69"/>
      <c r="CI1450" s="69"/>
      <c r="CJ1450" s="69"/>
      <c r="CK1450" s="69"/>
      <c r="CL1450" s="68"/>
      <c r="CM1450" s="67"/>
      <c r="CN1450" s="67"/>
      <c r="CO1450" s="68"/>
      <c r="CP1450" s="68"/>
      <c r="CQ1450" s="67"/>
      <c r="CR1450" s="67"/>
      <c r="CS1450" s="69"/>
      <c r="CT1450" s="81"/>
      <c r="CU1450" s="69"/>
      <c r="CV1450" s="69"/>
      <c r="CW1450" s="69"/>
      <c r="CX1450" s="69"/>
      <c r="CY1450" s="69"/>
      <c r="CZ1450" s="69"/>
      <c r="DA1450" s="69"/>
    </row>
    <row r="1451" spans="2:105">
      <c r="B1451" s="67"/>
      <c r="C1451" s="67"/>
      <c r="D1451" s="67"/>
      <c r="E1451" s="69"/>
      <c r="F1451" s="68"/>
      <c r="G1451" s="67"/>
      <c r="H1451" s="69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80"/>
      <c r="T1451" s="80"/>
      <c r="U1451" s="80"/>
      <c r="V1451" s="80"/>
      <c r="W1451" s="80"/>
      <c r="X1451" s="80"/>
      <c r="Y1451" s="80"/>
      <c r="Z1451" s="80"/>
      <c r="AA1451" s="80"/>
      <c r="AB1451" s="80"/>
      <c r="AC1451" s="80"/>
      <c r="AD1451" s="80"/>
      <c r="AE1451" s="69"/>
      <c r="AF1451" s="69"/>
      <c r="AG1451" s="69"/>
      <c r="AH1451" s="80"/>
      <c r="AI1451" s="80"/>
      <c r="AJ1451" s="69"/>
      <c r="AK1451" s="69"/>
      <c r="AL1451" s="80"/>
      <c r="AM1451" s="80"/>
      <c r="AN1451" s="69"/>
      <c r="AO1451" s="69"/>
      <c r="AP1451" s="80"/>
      <c r="AQ1451" s="80"/>
      <c r="AR1451" s="69"/>
      <c r="AS1451" s="69"/>
      <c r="AT1451" s="80"/>
      <c r="AU1451" s="80"/>
      <c r="AV1451" s="69"/>
      <c r="AW1451" s="69"/>
      <c r="AX1451" s="80"/>
      <c r="AY1451" s="80"/>
      <c r="AZ1451" s="69"/>
      <c r="BA1451" s="69"/>
      <c r="BB1451" s="80"/>
      <c r="BC1451" s="80"/>
      <c r="BD1451" s="69"/>
      <c r="BE1451" s="69"/>
      <c r="BF1451" s="80"/>
      <c r="BG1451" s="80"/>
      <c r="BH1451" s="69"/>
      <c r="BI1451" s="69"/>
      <c r="BJ1451" s="80"/>
      <c r="BK1451" s="80"/>
      <c r="BL1451" s="69"/>
      <c r="BM1451" s="69"/>
      <c r="BN1451" s="80"/>
      <c r="BO1451" s="80"/>
      <c r="BP1451" s="69"/>
      <c r="BQ1451" s="69"/>
      <c r="BR1451" s="80"/>
      <c r="BS1451" s="80"/>
      <c r="BT1451" s="69"/>
      <c r="BU1451" s="69"/>
      <c r="BV1451" s="80"/>
      <c r="BW1451" s="80"/>
      <c r="BX1451" s="69"/>
      <c r="BY1451" s="69"/>
      <c r="BZ1451" s="80"/>
      <c r="CA1451" s="80"/>
      <c r="CB1451" s="69"/>
      <c r="CC1451" s="69"/>
      <c r="CD1451" s="80"/>
      <c r="CE1451" s="80"/>
      <c r="CF1451" s="69"/>
      <c r="CG1451" s="69"/>
      <c r="CH1451" s="69"/>
      <c r="CI1451" s="69"/>
      <c r="CJ1451" s="69"/>
      <c r="CK1451" s="69"/>
      <c r="CL1451" s="68"/>
      <c r="CM1451" s="67"/>
      <c r="CN1451" s="67"/>
      <c r="CO1451" s="68"/>
      <c r="CP1451" s="68"/>
      <c r="CQ1451" s="67"/>
      <c r="CR1451" s="67"/>
      <c r="CS1451" s="69"/>
      <c r="CT1451" s="81"/>
      <c r="CU1451" s="69"/>
      <c r="CV1451" s="69"/>
      <c r="CW1451" s="69"/>
      <c r="CX1451" s="69"/>
      <c r="CY1451" s="69"/>
      <c r="CZ1451" s="69"/>
      <c r="DA1451" s="69"/>
    </row>
    <row r="1452" spans="2:105">
      <c r="B1452" s="67"/>
      <c r="C1452" s="67"/>
      <c r="D1452" s="67"/>
      <c r="E1452" s="69"/>
      <c r="F1452" s="68"/>
      <c r="G1452" s="67"/>
      <c r="H1452" s="69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80"/>
      <c r="T1452" s="80"/>
      <c r="U1452" s="80"/>
      <c r="V1452" s="80"/>
      <c r="W1452" s="80"/>
      <c r="X1452" s="80"/>
      <c r="Y1452" s="80"/>
      <c r="Z1452" s="80"/>
      <c r="AA1452" s="80"/>
      <c r="AB1452" s="80"/>
      <c r="AC1452" s="80"/>
      <c r="AD1452" s="80"/>
      <c r="AE1452" s="69"/>
      <c r="AF1452" s="69"/>
      <c r="AG1452" s="69"/>
      <c r="AH1452" s="80"/>
      <c r="AI1452" s="80"/>
      <c r="AJ1452" s="69"/>
      <c r="AK1452" s="69"/>
      <c r="AL1452" s="80"/>
      <c r="AM1452" s="80"/>
      <c r="AN1452" s="69"/>
      <c r="AO1452" s="69"/>
      <c r="AP1452" s="80"/>
      <c r="AQ1452" s="80"/>
      <c r="AR1452" s="69"/>
      <c r="AS1452" s="69"/>
      <c r="AT1452" s="80"/>
      <c r="AU1452" s="80"/>
      <c r="AV1452" s="69"/>
      <c r="AW1452" s="69"/>
      <c r="AX1452" s="80"/>
      <c r="AY1452" s="80"/>
      <c r="AZ1452" s="69"/>
      <c r="BA1452" s="69"/>
      <c r="BB1452" s="80"/>
      <c r="BC1452" s="80"/>
      <c r="BD1452" s="69"/>
      <c r="BE1452" s="69"/>
      <c r="BF1452" s="80"/>
      <c r="BG1452" s="80"/>
      <c r="BH1452" s="69"/>
      <c r="BI1452" s="69"/>
      <c r="BJ1452" s="80"/>
      <c r="BK1452" s="80"/>
      <c r="BL1452" s="69"/>
      <c r="BM1452" s="69"/>
      <c r="BN1452" s="80"/>
      <c r="BO1452" s="80"/>
      <c r="BP1452" s="69"/>
      <c r="BQ1452" s="69"/>
      <c r="BR1452" s="80"/>
      <c r="BS1452" s="80"/>
      <c r="BT1452" s="69"/>
      <c r="BU1452" s="69"/>
      <c r="BV1452" s="80"/>
      <c r="BW1452" s="80"/>
      <c r="BX1452" s="69"/>
      <c r="BY1452" s="69"/>
      <c r="BZ1452" s="80"/>
      <c r="CA1452" s="80"/>
      <c r="CB1452" s="69"/>
      <c r="CC1452" s="69"/>
      <c r="CD1452" s="80"/>
      <c r="CE1452" s="80"/>
      <c r="CF1452" s="69"/>
      <c r="CG1452" s="69"/>
      <c r="CH1452" s="69"/>
      <c r="CI1452" s="69"/>
      <c r="CJ1452" s="69"/>
      <c r="CK1452" s="69"/>
      <c r="CL1452" s="68"/>
      <c r="CM1452" s="67"/>
      <c r="CN1452" s="67"/>
      <c r="CO1452" s="68"/>
      <c r="CP1452" s="68"/>
      <c r="CQ1452" s="67"/>
      <c r="CR1452" s="67"/>
      <c r="CS1452" s="69"/>
      <c r="CT1452" s="81"/>
      <c r="CU1452" s="69"/>
      <c r="CV1452" s="69"/>
      <c r="CW1452" s="69"/>
      <c r="CX1452" s="69"/>
      <c r="CY1452" s="69"/>
      <c r="CZ1452" s="69"/>
      <c r="DA1452" s="69"/>
    </row>
    <row r="1453" spans="2:105">
      <c r="B1453" s="67"/>
      <c r="C1453" s="67"/>
      <c r="D1453" s="67"/>
      <c r="E1453" s="69"/>
      <c r="F1453" s="68"/>
      <c r="G1453" s="67"/>
      <c r="H1453" s="69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80"/>
      <c r="T1453" s="80"/>
      <c r="U1453" s="80"/>
      <c r="V1453" s="80"/>
      <c r="W1453" s="80"/>
      <c r="X1453" s="80"/>
      <c r="Y1453" s="80"/>
      <c r="Z1453" s="80"/>
      <c r="AA1453" s="80"/>
      <c r="AB1453" s="80"/>
      <c r="AC1453" s="80"/>
      <c r="AD1453" s="80"/>
      <c r="AE1453" s="69"/>
      <c r="AF1453" s="69"/>
      <c r="AG1453" s="69"/>
      <c r="AH1453" s="80"/>
      <c r="AI1453" s="80"/>
      <c r="AJ1453" s="69"/>
      <c r="AK1453" s="69"/>
      <c r="AL1453" s="80"/>
      <c r="AM1453" s="80"/>
      <c r="AN1453" s="69"/>
      <c r="AO1453" s="69"/>
      <c r="AP1453" s="80"/>
      <c r="AQ1453" s="80"/>
      <c r="AR1453" s="69"/>
      <c r="AS1453" s="69"/>
      <c r="AT1453" s="80"/>
      <c r="AU1453" s="80"/>
      <c r="AV1453" s="69"/>
      <c r="AW1453" s="69"/>
      <c r="AX1453" s="80"/>
      <c r="AY1453" s="80"/>
      <c r="AZ1453" s="69"/>
      <c r="BA1453" s="69"/>
      <c r="BB1453" s="80"/>
      <c r="BC1453" s="80"/>
      <c r="BD1453" s="69"/>
      <c r="BE1453" s="69"/>
      <c r="BF1453" s="80"/>
      <c r="BG1453" s="80"/>
      <c r="BH1453" s="69"/>
      <c r="BI1453" s="69"/>
      <c r="BJ1453" s="80"/>
      <c r="BK1453" s="80"/>
      <c r="BL1453" s="69"/>
      <c r="BM1453" s="69"/>
      <c r="BN1453" s="80"/>
      <c r="BO1453" s="80"/>
      <c r="BP1453" s="69"/>
      <c r="BQ1453" s="69"/>
      <c r="BR1453" s="80"/>
      <c r="BS1453" s="80"/>
      <c r="BT1453" s="69"/>
      <c r="BU1453" s="69"/>
      <c r="BV1453" s="80"/>
      <c r="BW1453" s="80"/>
      <c r="BX1453" s="69"/>
      <c r="BY1453" s="69"/>
      <c r="BZ1453" s="80"/>
      <c r="CA1453" s="80"/>
      <c r="CB1453" s="69"/>
      <c r="CC1453" s="69"/>
      <c r="CD1453" s="80"/>
      <c r="CE1453" s="80"/>
      <c r="CF1453" s="69"/>
      <c r="CG1453" s="69"/>
      <c r="CH1453" s="69"/>
      <c r="CI1453" s="69"/>
      <c r="CJ1453" s="69"/>
      <c r="CK1453" s="69"/>
      <c r="CL1453" s="68"/>
      <c r="CM1453" s="67"/>
      <c r="CN1453" s="67"/>
      <c r="CO1453" s="68"/>
      <c r="CP1453" s="68"/>
      <c r="CQ1453" s="67"/>
      <c r="CR1453" s="67"/>
      <c r="CS1453" s="69"/>
      <c r="CT1453" s="81"/>
      <c r="CU1453" s="69"/>
      <c r="CV1453" s="69"/>
      <c r="CW1453" s="69"/>
      <c r="CX1453" s="69"/>
      <c r="CY1453" s="69"/>
      <c r="CZ1453" s="69"/>
      <c r="DA1453" s="69"/>
    </row>
    <row r="1454" spans="2:105">
      <c r="B1454" s="67"/>
      <c r="C1454" s="67"/>
      <c r="D1454" s="67"/>
      <c r="E1454" s="69"/>
      <c r="F1454" s="68"/>
      <c r="G1454" s="67"/>
      <c r="H1454" s="69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80"/>
      <c r="T1454" s="80"/>
      <c r="U1454" s="80"/>
      <c r="V1454" s="80"/>
      <c r="W1454" s="80"/>
      <c r="X1454" s="80"/>
      <c r="Y1454" s="80"/>
      <c r="Z1454" s="80"/>
      <c r="AA1454" s="80"/>
      <c r="AB1454" s="80"/>
      <c r="AC1454" s="80"/>
      <c r="AD1454" s="80"/>
      <c r="AE1454" s="69"/>
      <c r="AF1454" s="69"/>
      <c r="AG1454" s="69"/>
      <c r="AH1454" s="80"/>
      <c r="AI1454" s="80"/>
      <c r="AJ1454" s="69"/>
      <c r="AK1454" s="69"/>
      <c r="AL1454" s="80"/>
      <c r="AM1454" s="80"/>
      <c r="AN1454" s="69"/>
      <c r="AO1454" s="69"/>
      <c r="AP1454" s="80"/>
      <c r="AQ1454" s="80"/>
      <c r="AR1454" s="69"/>
      <c r="AS1454" s="69"/>
      <c r="AT1454" s="80"/>
      <c r="AU1454" s="80"/>
      <c r="AV1454" s="69"/>
      <c r="AW1454" s="69"/>
      <c r="AX1454" s="80"/>
      <c r="AY1454" s="80"/>
      <c r="AZ1454" s="69"/>
      <c r="BA1454" s="69"/>
      <c r="BB1454" s="80"/>
      <c r="BC1454" s="80"/>
      <c r="BD1454" s="69"/>
      <c r="BE1454" s="69"/>
      <c r="BF1454" s="80"/>
      <c r="BG1454" s="80"/>
      <c r="BH1454" s="69"/>
      <c r="BI1454" s="69"/>
      <c r="BJ1454" s="80"/>
      <c r="BK1454" s="80"/>
      <c r="BL1454" s="69"/>
      <c r="BM1454" s="69"/>
      <c r="BN1454" s="80"/>
      <c r="BO1454" s="80"/>
      <c r="BP1454" s="69"/>
      <c r="BQ1454" s="69"/>
      <c r="BR1454" s="80"/>
      <c r="BS1454" s="80"/>
      <c r="BT1454" s="69"/>
      <c r="BU1454" s="69"/>
      <c r="BV1454" s="80"/>
      <c r="BW1454" s="80"/>
      <c r="BX1454" s="69"/>
      <c r="BY1454" s="69"/>
      <c r="BZ1454" s="80"/>
      <c r="CA1454" s="80"/>
      <c r="CB1454" s="69"/>
      <c r="CC1454" s="69"/>
      <c r="CD1454" s="80"/>
      <c r="CE1454" s="80"/>
      <c r="CF1454" s="69"/>
      <c r="CG1454" s="69"/>
      <c r="CH1454" s="69"/>
      <c r="CI1454" s="69"/>
      <c r="CJ1454" s="69"/>
      <c r="CK1454" s="69"/>
      <c r="CL1454" s="68"/>
      <c r="CM1454" s="67"/>
      <c r="CN1454" s="67"/>
      <c r="CO1454" s="68"/>
      <c r="CP1454" s="68"/>
      <c r="CQ1454" s="67"/>
      <c r="CR1454" s="67"/>
      <c r="CS1454" s="69"/>
      <c r="CT1454" s="81"/>
      <c r="CU1454" s="69"/>
      <c r="CV1454" s="69"/>
      <c r="CW1454" s="69"/>
      <c r="CX1454" s="69"/>
      <c r="CY1454" s="69"/>
      <c r="CZ1454" s="69"/>
      <c r="DA1454" s="69"/>
    </row>
    <row r="1455" spans="2:105">
      <c r="B1455" s="67"/>
      <c r="C1455" s="67"/>
      <c r="D1455" s="67"/>
      <c r="E1455" s="69"/>
      <c r="F1455" s="68"/>
      <c r="G1455" s="67"/>
      <c r="H1455" s="69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80"/>
      <c r="T1455" s="80"/>
      <c r="U1455" s="80"/>
      <c r="V1455" s="80"/>
      <c r="W1455" s="80"/>
      <c r="X1455" s="80"/>
      <c r="Y1455" s="80"/>
      <c r="Z1455" s="80"/>
      <c r="AA1455" s="80"/>
      <c r="AB1455" s="80"/>
      <c r="AC1455" s="80"/>
      <c r="AD1455" s="80"/>
      <c r="AE1455" s="69"/>
      <c r="AF1455" s="69"/>
      <c r="AG1455" s="69"/>
      <c r="AH1455" s="80"/>
      <c r="AI1455" s="80"/>
      <c r="AJ1455" s="69"/>
      <c r="AK1455" s="69"/>
      <c r="AL1455" s="80"/>
      <c r="AM1455" s="80"/>
      <c r="AN1455" s="69"/>
      <c r="AO1455" s="69"/>
      <c r="AP1455" s="80"/>
      <c r="AQ1455" s="80"/>
      <c r="AR1455" s="69"/>
      <c r="AS1455" s="69"/>
      <c r="AT1455" s="80"/>
      <c r="AU1455" s="80"/>
      <c r="AV1455" s="69"/>
      <c r="AW1455" s="69"/>
      <c r="AX1455" s="80"/>
      <c r="AY1455" s="80"/>
      <c r="AZ1455" s="69"/>
      <c r="BA1455" s="69"/>
      <c r="BB1455" s="80"/>
      <c r="BC1455" s="80"/>
      <c r="BD1455" s="69"/>
      <c r="BE1455" s="69"/>
      <c r="BF1455" s="80"/>
      <c r="BG1455" s="80"/>
      <c r="BH1455" s="69"/>
      <c r="BI1455" s="69"/>
      <c r="BJ1455" s="80"/>
      <c r="BK1455" s="80"/>
      <c r="BL1455" s="69"/>
      <c r="BM1455" s="69"/>
      <c r="BN1455" s="80"/>
      <c r="BO1455" s="80"/>
      <c r="BP1455" s="69"/>
      <c r="BQ1455" s="69"/>
      <c r="BR1455" s="80"/>
      <c r="BS1455" s="80"/>
      <c r="BT1455" s="69"/>
      <c r="BU1455" s="69"/>
      <c r="BV1455" s="80"/>
      <c r="BW1455" s="80"/>
      <c r="BX1455" s="69"/>
      <c r="BY1455" s="69"/>
      <c r="BZ1455" s="80"/>
      <c r="CA1455" s="80"/>
      <c r="CB1455" s="69"/>
      <c r="CC1455" s="69"/>
      <c r="CD1455" s="80"/>
      <c r="CE1455" s="80"/>
      <c r="CF1455" s="69"/>
      <c r="CG1455" s="69"/>
      <c r="CH1455" s="69"/>
      <c r="CI1455" s="69"/>
      <c r="CJ1455" s="69"/>
      <c r="CK1455" s="69"/>
      <c r="CL1455" s="68"/>
      <c r="CM1455" s="67"/>
      <c r="CN1455" s="67"/>
      <c r="CO1455" s="68"/>
      <c r="CP1455" s="68"/>
      <c r="CQ1455" s="67"/>
      <c r="CR1455" s="67"/>
      <c r="CS1455" s="69"/>
      <c r="CT1455" s="81"/>
      <c r="CU1455" s="69"/>
      <c r="CV1455" s="69"/>
      <c r="CW1455" s="69"/>
      <c r="CX1455" s="69"/>
      <c r="CY1455" s="69"/>
      <c r="CZ1455" s="69"/>
      <c r="DA1455" s="69"/>
    </row>
    <row r="1456" spans="2:105">
      <c r="B1456" s="67"/>
      <c r="C1456" s="67"/>
      <c r="D1456" s="67"/>
      <c r="E1456" s="69"/>
      <c r="F1456" s="68"/>
      <c r="G1456" s="67"/>
      <c r="H1456" s="69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80"/>
      <c r="T1456" s="80"/>
      <c r="U1456" s="80"/>
      <c r="V1456" s="80"/>
      <c r="W1456" s="80"/>
      <c r="X1456" s="80"/>
      <c r="Y1456" s="80"/>
      <c r="Z1456" s="80"/>
      <c r="AA1456" s="80"/>
      <c r="AB1456" s="80"/>
      <c r="AC1456" s="80"/>
      <c r="AD1456" s="80"/>
      <c r="AE1456" s="69"/>
      <c r="AF1456" s="69"/>
      <c r="AG1456" s="69"/>
      <c r="AH1456" s="80"/>
      <c r="AI1456" s="80"/>
      <c r="AJ1456" s="69"/>
      <c r="AK1456" s="69"/>
      <c r="AL1456" s="80"/>
      <c r="AM1456" s="80"/>
      <c r="AN1456" s="69"/>
      <c r="AO1456" s="69"/>
      <c r="AP1456" s="80"/>
      <c r="AQ1456" s="80"/>
      <c r="AR1456" s="69"/>
      <c r="AS1456" s="69"/>
      <c r="AT1456" s="80"/>
      <c r="AU1456" s="80"/>
      <c r="AV1456" s="69"/>
      <c r="AW1456" s="69"/>
      <c r="AX1456" s="80"/>
      <c r="AY1456" s="80"/>
      <c r="AZ1456" s="69"/>
      <c r="BA1456" s="69"/>
      <c r="BB1456" s="80"/>
      <c r="BC1456" s="80"/>
      <c r="BD1456" s="69"/>
      <c r="BE1456" s="69"/>
      <c r="BF1456" s="80"/>
      <c r="BG1456" s="80"/>
      <c r="BH1456" s="69"/>
      <c r="BI1456" s="69"/>
      <c r="BJ1456" s="80"/>
      <c r="BK1456" s="80"/>
      <c r="BL1456" s="69"/>
      <c r="BM1456" s="69"/>
      <c r="BN1456" s="80"/>
      <c r="BO1456" s="80"/>
      <c r="BP1456" s="69"/>
      <c r="BQ1456" s="69"/>
      <c r="BR1456" s="80"/>
      <c r="BS1456" s="80"/>
      <c r="BT1456" s="69"/>
      <c r="BU1456" s="69"/>
      <c r="BV1456" s="80"/>
      <c r="BW1456" s="80"/>
      <c r="BX1456" s="69"/>
      <c r="BY1456" s="69"/>
      <c r="BZ1456" s="80"/>
      <c r="CA1456" s="80"/>
      <c r="CB1456" s="69"/>
      <c r="CC1456" s="69"/>
      <c r="CD1456" s="80"/>
      <c r="CE1456" s="80"/>
      <c r="CF1456" s="69"/>
      <c r="CG1456" s="69"/>
      <c r="CH1456" s="69"/>
      <c r="CI1456" s="69"/>
      <c r="CJ1456" s="69"/>
      <c r="CK1456" s="69"/>
      <c r="CL1456" s="68"/>
      <c r="CM1456" s="67"/>
      <c r="CN1456" s="67"/>
      <c r="CO1456" s="68"/>
      <c r="CP1456" s="68"/>
      <c r="CQ1456" s="67"/>
      <c r="CR1456" s="67"/>
      <c r="CS1456" s="69"/>
      <c r="CT1456" s="81"/>
      <c r="CU1456" s="69"/>
      <c r="CV1456" s="69"/>
      <c r="CW1456" s="69"/>
      <c r="CX1456" s="69"/>
      <c r="CY1456" s="69"/>
      <c r="CZ1456" s="69"/>
      <c r="DA1456" s="69"/>
    </row>
    <row r="1457" spans="2:105">
      <c r="B1457" s="67"/>
      <c r="C1457" s="67"/>
      <c r="D1457" s="67"/>
      <c r="E1457" s="69"/>
      <c r="F1457" s="68"/>
      <c r="G1457" s="67"/>
      <c r="H1457" s="69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80"/>
      <c r="T1457" s="80"/>
      <c r="U1457" s="80"/>
      <c r="V1457" s="80"/>
      <c r="W1457" s="80"/>
      <c r="X1457" s="80"/>
      <c r="Y1457" s="80"/>
      <c r="Z1457" s="80"/>
      <c r="AA1457" s="80"/>
      <c r="AB1457" s="80"/>
      <c r="AC1457" s="80"/>
      <c r="AD1457" s="80"/>
      <c r="AE1457" s="69"/>
      <c r="AF1457" s="69"/>
      <c r="AG1457" s="69"/>
      <c r="AH1457" s="80"/>
      <c r="AI1457" s="80"/>
      <c r="AJ1457" s="69"/>
      <c r="AK1457" s="69"/>
      <c r="AL1457" s="80"/>
      <c r="AM1457" s="80"/>
      <c r="AN1457" s="69"/>
      <c r="AO1457" s="69"/>
      <c r="AP1457" s="80"/>
      <c r="AQ1457" s="80"/>
      <c r="AR1457" s="69"/>
      <c r="AS1457" s="69"/>
      <c r="AT1457" s="80"/>
      <c r="AU1457" s="80"/>
      <c r="AV1457" s="69"/>
      <c r="AW1457" s="69"/>
      <c r="AX1457" s="80"/>
      <c r="AY1457" s="80"/>
      <c r="AZ1457" s="69"/>
      <c r="BA1457" s="69"/>
      <c r="BB1457" s="80"/>
      <c r="BC1457" s="80"/>
      <c r="BD1457" s="69"/>
      <c r="BE1457" s="69"/>
      <c r="BF1457" s="80"/>
      <c r="BG1457" s="80"/>
      <c r="BH1457" s="69"/>
      <c r="BI1457" s="69"/>
      <c r="BJ1457" s="80"/>
      <c r="BK1457" s="80"/>
      <c r="BL1457" s="69"/>
      <c r="BM1457" s="69"/>
      <c r="BN1457" s="80"/>
      <c r="BO1457" s="80"/>
      <c r="BP1457" s="69"/>
      <c r="BQ1457" s="69"/>
      <c r="BR1457" s="80"/>
      <c r="BS1457" s="80"/>
      <c r="BT1457" s="69"/>
      <c r="BU1457" s="69"/>
      <c r="BV1457" s="80"/>
      <c r="BW1457" s="80"/>
      <c r="BX1457" s="69"/>
      <c r="BY1457" s="69"/>
      <c r="BZ1457" s="80"/>
      <c r="CA1457" s="80"/>
      <c r="CB1457" s="69"/>
      <c r="CC1457" s="69"/>
      <c r="CD1457" s="80"/>
      <c r="CE1457" s="80"/>
      <c r="CF1457" s="69"/>
      <c r="CG1457" s="69"/>
      <c r="CH1457" s="69"/>
      <c r="CI1457" s="69"/>
      <c r="CJ1457" s="69"/>
      <c r="CK1457" s="69"/>
      <c r="CL1457" s="68"/>
      <c r="CM1457" s="67"/>
      <c r="CN1457" s="67"/>
      <c r="CO1457" s="68"/>
      <c r="CP1457" s="68"/>
      <c r="CQ1457" s="67"/>
      <c r="CR1457" s="67"/>
      <c r="CS1457" s="69"/>
      <c r="CT1457" s="81"/>
      <c r="CU1457" s="69"/>
      <c r="CV1457" s="69"/>
      <c r="CW1457" s="69"/>
      <c r="CX1457" s="69"/>
      <c r="CY1457" s="69"/>
      <c r="CZ1457" s="69"/>
      <c r="DA1457" s="69"/>
    </row>
    <row r="1458" spans="2:105">
      <c r="B1458" s="67"/>
      <c r="C1458" s="67"/>
      <c r="D1458" s="67"/>
      <c r="E1458" s="69"/>
      <c r="F1458" s="68"/>
      <c r="G1458" s="67"/>
      <c r="H1458" s="69"/>
      <c r="I1458" s="69"/>
      <c r="J1458" s="69"/>
      <c r="K1458" s="69"/>
      <c r="L1458" s="69"/>
      <c r="M1458" s="69"/>
      <c r="N1458" s="69"/>
      <c r="O1458" s="69"/>
      <c r="P1458" s="69"/>
      <c r="Q1458" s="69"/>
      <c r="R1458" s="69"/>
      <c r="S1458" s="80"/>
      <c r="T1458" s="80"/>
      <c r="U1458" s="80"/>
      <c r="V1458" s="80"/>
      <c r="W1458" s="80"/>
      <c r="X1458" s="80"/>
      <c r="Y1458" s="80"/>
      <c r="Z1458" s="80"/>
      <c r="AA1458" s="80"/>
      <c r="AB1458" s="80"/>
      <c r="AC1458" s="80"/>
      <c r="AD1458" s="80"/>
      <c r="AE1458" s="69"/>
      <c r="AF1458" s="69"/>
      <c r="AG1458" s="69"/>
      <c r="AH1458" s="80"/>
      <c r="AI1458" s="80"/>
      <c r="AJ1458" s="69"/>
      <c r="AK1458" s="69"/>
      <c r="AL1458" s="80"/>
      <c r="AM1458" s="80"/>
      <c r="AN1458" s="69"/>
      <c r="AO1458" s="69"/>
      <c r="AP1458" s="80"/>
      <c r="AQ1458" s="80"/>
      <c r="AR1458" s="69"/>
      <c r="AS1458" s="69"/>
      <c r="AT1458" s="80"/>
      <c r="AU1458" s="80"/>
      <c r="AV1458" s="69"/>
      <c r="AW1458" s="69"/>
      <c r="AX1458" s="80"/>
      <c r="AY1458" s="80"/>
      <c r="AZ1458" s="69"/>
      <c r="BA1458" s="69"/>
      <c r="BB1458" s="80"/>
      <c r="BC1458" s="80"/>
      <c r="BD1458" s="69"/>
      <c r="BE1458" s="69"/>
      <c r="BF1458" s="80"/>
      <c r="BG1458" s="80"/>
      <c r="BH1458" s="69"/>
      <c r="BI1458" s="69"/>
      <c r="BJ1458" s="80"/>
      <c r="BK1458" s="80"/>
      <c r="BL1458" s="69"/>
      <c r="BM1458" s="69"/>
      <c r="BN1458" s="80"/>
      <c r="BO1458" s="80"/>
      <c r="BP1458" s="69"/>
      <c r="BQ1458" s="69"/>
      <c r="BR1458" s="80"/>
      <c r="BS1458" s="80"/>
      <c r="BT1458" s="69"/>
      <c r="BU1458" s="69"/>
      <c r="BV1458" s="80"/>
      <c r="BW1458" s="80"/>
      <c r="BX1458" s="69"/>
      <c r="BY1458" s="69"/>
      <c r="BZ1458" s="80"/>
      <c r="CA1458" s="80"/>
      <c r="CB1458" s="69"/>
      <c r="CC1458" s="69"/>
      <c r="CD1458" s="80"/>
      <c r="CE1458" s="80"/>
      <c r="CF1458" s="69"/>
      <c r="CG1458" s="69"/>
      <c r="CH1458" s="69"/>
      <c r="CI1458" s="69"/>
      <c r="CJ1458" s="69"/>
      <c r="CK1458" s="69"/>
      <c r="CL1458" s="68"/>
      <c r="CM1458" s="67"/>
      <c r="CN1458" s="67"/>
      <c r="CO1458" s="68"/>
      <c r="CP1458" s="68"/>
      <c r="CQ1458" s="67"/>
      <c r="CR1458" s="67"/>
      <c r="CS1458" s="69"/>
      <c r="CT1458" s="81"/>
      <c r="CU1458" s="69"/>
      <c r="CV1458" s="69"/>
      <c r="CW1458" s="69"/>
      <c r="CX1458" s="69"/>
      <c r="CY1458" s="69"/>
      <c r="CZ1458" s="69"/>
      <c r="DA1458" s="69"/>
    </row>
    <row r="1459" spans="2:105">
      <c r="B1459" s="67"/>
      <c r="C1459" s="67"/>
      <c r="D1459" s="67"/>
      <c r="E1459" s="69"/>
      <c r="F1459" s="68"/>
      <c r="G1459" s="67"/>
      <c r="H1459" s="69"/>
      <c r="I1459" s="69"/>
      <c r="J1459" s="69"/>
      <c r="K1459" s="69"/>
      <c r="L1459" s="69"/>
      <c r="M1459" s="69"/>
      <c r="N1459" s="69"/>
      <c r="O1459" s="69"/>
      <c r="P1459" s="69"/>
      <c r="Q1459" s="69"/>
      <c r="R1459" s="69"/>
      <c r="S1459" s="80"/>
      <c r="T1459" s="80"/>
      <c r="U1459" s="80"/>
      <c r="V1459" s="80"/>
      <c r="W1459" s="80"/>
      <c r="X1459" s="80"/>
      <c r="Y1459" s="80"/>
      <c r="Z1459" s="80"/>
      <c r="AA1459" s="80"/>
      <c r="AB1459" s="80"/>
      <c r="AC1459" s="80"/>
      <c r="AD1459" s="80"/>
      <c r="AE1459" s="69"/>
      <c r="AF1459" s="69"/>
      <c r="AG1459" s="69"/>
      <c r="AH1459" s="80"/>
      <c r="AI1459" s="80"/>
      <c r="AJ1459" s="69"/>
      <c r="AK1459" s="69"/>
      <c r="AL1459" s="80"/>
      <c r="AM1459" s="80"/>
      <c r="AN1459" s="69"/>
      <c r="AO1459" s="69"/>
      <c r="AP1459" s="80"/>
      <c r="AQ1459" s="80"/>
      <c r="AR1459" s="69"/>
      <c r="AS1459" s="69"/>
      <c r="AT1459" s="80"/>
      <c r="AU1459" s="80"/>
      <c r="AV1459" s="69"/>
      <c r="AW1459" s="69"/>
      <c r="AX1459" s="80"/>
      <c r="AY1459" s="80"/>
      <c r="AZ1459" s="69"/>
      <c r="BA1459" s="69"/>
      <c r="BB1459" s="80"/>
      <c r="BC1459" s="80"/>
      <c r="BD1459" s="69"/>
      <c r="BE1459" s="69"/>
      <c r="BF1459" s="80"/>
      <c r="BG1459" s="80"/>
      <c r="BH1459" s="69"/>
      <c r="BI1459" s="69"/>
      <c r="BJ1459" s="80"/>
      <c r="BK1459" s="80"/>
      <c r="BL1459" s="69"/>
      <c r="BM1459" s="69"/>
      <c r="BN1459" s="80"/>
      <c r="BO1459" s="80"/>
      <c r="BP1459" s="69"/>
      <c r="BQ1459" s="69"/>
      <c r="BR1459" s="80"/>
      <c r="BS1459" s="80"/>
      <c r="BT1459" s="69"/>
      <c r="BU1459" s="69"/>
      <c r="BV1459" s="80"/>
      <c r="BW1459" s="80"/>
      <c r="BX1459" s="69"/>
      <c r="BY1459" s="69"/>
      <c r="BZ1459" s="80"/>
      <c r="CA1459" s="80"/>
      <c r="CB1459" s="69"/>
      <c r="CC1459" s="69"/>
      <c r="CD1459" s="80"/>
      <c r="CE1459" s="80"/>
      <c r="CF1459" s="69"/>
      <c r="CG1459" s="69"/>
      <c r="CH1459" s="69"/>
      <c r="CI1459" s="69"/>
      <c r="CJ1459" s="69"/>
      <c r="CK1459" s="69"/>
      <c r="CL1459" s="68"/>
      <c r="CM1459" s="67"/>
      <c r="CN1459" s="67"/>
      <c r="CO1459" s="68"/>
      <c r="CP1459" s="68"/>
      <c r="CQ1459" s="67"/>
      <c r="CR1459" s="67"/>
      <c r="CS1459" s="69"/>
      <c r="CT1459" s="81"/>
      <c r="CU1459" s="69"/>
      <c r="CV1459" s="69"/>
      <c r="CW1459" s="69"/>
      <c r="CX1459" s="69"/>
      <c r="CY1459" s="69"/>
      <c r="CZ1459" s="69"/>
      <c r="DA1459" s="69"/>
    </row>
    <row r="1460" spans="2:105">
      <c r="B1460" s="67"/>
      <c r="C1460" s="67"/>
      <c r="D1460" s="67"/>
      <c r="E1460" s="69"/>
      <c r="F1460" s="68"/>
      <c r="G1460" s="67"/>
      <c r="H1460" s="69"/>
      <c r="I1460" s="69"/>
      <c r="J1460" s="69"/>
      <c r="K1460" s="69"/>
      <c r="L1460" s="69"/>
      <c r="M1460" s="69"/>
      <c r="N1460" s="69"/>
      <c r="O1460" s="69"/>
      <c r="P1460" s="69"/>
      <c r="Q1460" s="69"/>
      <c r="R1460" s="69"/>
      <c r="S1460" s="80"/>
      <c r="T1460" s="80"/>
      <c r="U1460" s="80"/>
      <c r="V1460" s="80"/>
      <c r="W1460" s="80"/>
      <c r="X1460" s="80"/>
      <c r="Y1460" s="80"/>
      <c r="Z1460" s="80"/>
      <c r="AA1460" s="80"/>
      <c r="AB1460" s="80"/>
      <c r="AC1460" s="80"/>
      <c r="AD1460" s="80"/>
      <c r="AE1460" s="69"/>
      <c r="AF1460" s="69"/>
      <c r="AG1460" s="69"/>
      <c r="AH1460" s="80"/>
      <c r="AI1460" s="80"/>
      <c r="AJ1460" s="69"/>
      <c r="AK1460" s="69"/>
      <c r="AL1460" s="80"/>
      <c r="AM1460" s="80"/>
      <c r="AN1460" s="69"/>
      <c r="AO1460" s="69"/>
      <c r="AP1460" s="80"/>
      <c r="AQ1460" s="80"/>
      <c r="AR1460" s="69"/>
      <c r="AS1460" s="69"/>
      <c r="AT1460" s="80"/>
      <c r="AU1460" s="80"/>
      <c r="AV1460" s="69"/>
      <c r="AW1460" s="69"/>
      <c r="AX1460" s="80"/>
      <c r="AY1460" s="80"/>
      <c r="AZ1460" s="69"/>
      <c r="BA1460" s="69"/>
      <c r="BB1460" s="80"/>
      <c r="BC1460" s="80"/>
      <c r="BD1460" s="69"/>
      <c r="BE1460" s="69"/>
      <c r="BF1460" s="80"/>
      <c r="BG1460" s="80"/>
      <c r="BH1460" s="69"/>
      <c r="BI1460" s="69"/>
      <c r="BJ1460" s="80"/>
      <c r="BK1460" s="80"/>
      <c r="BL1460" s="69"/>
      <c r="BM1460" s="69"/>
      <c r="BN1460" s="80"/>
      <c r="BO1460" s="80"/>
      <c r="BP1460" s="69"/>
      <c r="BQ1460" s="69"/>
      <c r="BR1460" s="80"/>
      <c r="BS1460" s="80"/>
      <c r="BT1460" s="69"/>
      <c r="BU1460" s="69"/>
      <c r="BV1460" s="80"/>
      <c r="BW1460" s="80"/>
      <c r="BX1460" s="69"/>
      <c r="BY1460" s="69"/>
      <c r="BZ1460" s="80"/>
      <c r="CA1460" s="80"/>
      <c r="CB1460" s="69"/>
      <c r="CC1460" s="69"/>
      <c r="CD1460" s="80"/>
      <c r="CE1460" s="80"/>
      <c r="CF1460" s="69"/>
      <c r="CG1460" s="69"/>
      <c r="CH1460" s="69"/>
      <c r="CI1460" s="69"/>
      <c r="CJ1460" s="69"/>
      <c r="CK1460" s="69"/>
      <c r="CL1460" s="68"/>
      <c r="CM1460" s="67"/>
      <c r="CN1460" s="67"/>
      <c r="CO1460" s="68"/>
      <c r="CP1460" s="68"/>
      <c r="CQ1460" s="67"/>
      <c r="CR1460" s="67"/>
      <c r="CS1460" s="69"/>
      <c r="CT1460" s="81"/>
      <c r="CU1460" s="69"/>
      <c r="CV1460" s="69"/>
      <c r="CW1460" s="69"/>
      <c r="CX1460" s="69"/>
      <c r="CY1460" s="69"/>
      <c r="CZ1460" s="69"/>
      <c r="DA1460" s="69"/>
    </row>
    <row r="1461" spans="2:105">
      <c r="B1461" s="67"/>
      <c r="C1461" s="67"/>
      <c r="D1461" s="67"/>
      <c r="E1461" s="69"/>
      <c r="F1461" s="68"/>
      <c r="G1461" s="67"/>
      <c r="H1461" s="69"/>
      <c r="I1461" s="69"/>
      <c r="J1461" s="69"/>
      <c r="K1461" s="69"/>
      <c r="L1461" s="69"/>
      <c r="M1461" s="69"/>
      <c r="N1461" s="69"/>
      <c r="O1461" s="69"/>
      <c r="P1461" s="69"/>
      <c r="Q1461" s="69"/>
      <c r="R1461" s="69"/>
      <c r="S1461" s="80"/>
      <c r="T1461" s="80"/>
      <c r="U1461" s="80"/>
      <c r="V1461" s="80"/>
      <c r="W1461" s="80"/>
      <c r="X1461" s="80"/>
      <c r="Y1461" s="80"/>
      <c r="Z1461" s="80"/>
      <c r="AA1461" s="80"/>
      <c r="AB1461" s="80"/>
      <c r="AC1461" s="80"/>
      <c r="AD1461" s="80"/>
      <c r="AE1461" s="69"/>
      <c r="AF1461" s="69"/>
      <c r="AG1461" s="69"/>
      <c r="AH1461" s="80"/>
      <c r="AI1461" s="80"/>
      <c r="AJ1461" s="69"/>
      <c r="AK1461" s="69"/>
      <c r="AL1461" s="80"/>
      <c r="AM1461" s="80"/>
      <c r="AN1461" s="69"/>
      <c r="AO1461" s="69"/>
      <c r="AP1461" s="80"/>
      <c r="AQ1461" s="80"/>
      <c r="AR1461" s="69"/>
      <c r="AS1461" s="69"/>
      <c r="AT1461" s="80"/>
      <c r="AU1461" s="80"/>
      <c r="AV1461" s="69"/>
      <c r="AW1461" s="69"/>
      <c r="AX1461" s="80"/>
      <c r="AY1461" s="80"/>
      <c r="AZ1461" s="69"/>
      <c r="BA1461" s="69"/>
      <c r="BB1461" s="80"/>
      <c r="BC1461" s="80"/>
      <c r="BD1461" s="69"/>
      <c r="BE1461" s="69"/>
      <c r="BF1461" s="80"/>
      <c r="BG1461" s="80"/>
      <c r="BH1461" s="69"/>
      <c r="BI1461" s="69"/>
      <c r="BJ1461" s="80"/>
      <c r="BK1461" s="80"/>
      <c r="BL1461" s="69"/>
      <c r="BM1461" s="69"/>
      <c r="BN1461" s="80"/>
      <c r="BO1461" s="80"/>
      <c r="BP1461" s="69"/>
      <c r="BQ1461" s="69"/>
      <c r="BR1461" s="80"/>
      <c r="BS1461" s="80"/>
      <c r="BT1461" s="69"/>
      <c r="BU1461" s="69"/>
      <c r="BV1461" s="80"/>
      <c r="BW1461" s="80"/>
      <c r="BX1461" s="69"/>
      <c r="BY1461" s="69"/>
      <c r="BZ1461" s="80"/>
      <c r="CA1461" s="80"/>
      <c r="CB1461" s="69"/>
      <c r="CC1461" s="69"/>
      <c r="CD1461" s="80"/>
      <c r="CE1461" s="80"/>
      <c r="CF1461" s="69"/>
      <c r="CG1461" s="69"/>
      <c r="CH1461" s="69"/>
      <c r="CI1461" s="69"/>
      <c r="CJ1461" s="69"/>
      <c r="CK1461" s="69"/>
      <c r="CL1461" s="68"/>
      <c r="CM1461" s="67"/>
      <c r="CN1461" s="67"/>
      <c r="CO1461" s="68"/>
      <c r="CP1461" s="68"/>
      <c r="CQ1461" s="67"/>
      <c r="CR1461" s="67"/>
      <c r="CS1461" s="69"/>
      <c r="CT1461" s="81"/>
      <c r="CU1461" s="69"/>
      <c r="CV1461" s="69"/>
      <c r="CW1461" s="69"/>
      <c r="CX1461" s="69"/>
      <c r="CY1461" s="69"/>
      <c r="CZ1461" s="69"/>
      <c r="DA1461" s="69"/>
    </row>
    <row r="1462" spans="2:105">
      <c r="B1462" s="67"/>
      <c r="C1462" s="67"/>
      <c r="D1462" s="67"/>
      <c r="E1462" s="69"/>
      <c r="F1462" s="68"/>
      <c r="G1462" s="67"/>
      <c r="H1462" s="69"/>
      <c r="I1462" s="69"/>
      <c r="J1462" s="69"/>
      <c r="K1462" s="69"/>
      <c r="L1462" s="69"/>
      <c r="M1462" s="69"/>
      <c r="N1462" s="69"/>
      <c r="O1462" s="69"/>
      <c r="P1462" s="69"/>
      <c r="Q1462" s="69"/>
      <c r="R1462" s="69"/>
      <c r="S1462" s="80"/>
      <c r="T1462" s="80"/>
      <c r="U1462" s="80"/>
      <c r="V1462" s="80"/>
      <c r="W1462" s="80"/>
      <c r="X1462" s="80"/>
      <c r="Y1462" s="80"/>
      <c r="Z1462" s="80"/>
      <c r="AA1462" s="80"/>
      <c r="AB1462" s="80"/>
      <c r="AC1462" s="80"/>
      <c r="AD1462" s="80"/>
      <c r="AE1462" s="69"/>
      <c r="AF1462" s="69"/>
      <c r="AG1462" s="69"/>
      <c r="AH1462" s="80"/>
      <c r="AI1462" s="80"/>
      <c r="AJ1462" s="69"/>
      <c r="AK1462" s="69"/>
      <c r="AL1462" s="80"/>
      <c r="AM1462" s="80"/>
      <c r="AN1462" s="69"/>
      <c r="AO1462" s="69"/>
      <c r="AP1462" s="80"/>
      <c r="AQ1462" s="80"/>
      <c r="AR1462" s="69"/>
      <c r="AS1462" s="69"/>
      <c r="AT1462" s="80"/>
      <c r="AU1462" s="80"/>
      <c r="AV1462" s="69"/>
      <c r="AW1462" s="69"/>
      <c r="AX1462" s="80"/>
      <c r="AY1462" s="80"/>
      <c r="AZ1462" s="69"/>
      <c r="BA1462" s="69"/>
      <c r="BB1462" s="80"/>
      <c r="BC1462" s="80"/>
      <c r="BD1462" s="69"/>
      <c r="BE1462" s="69"/>
      <c r="BF1462" s="80"/>
      <c r="BG1462" s="80"/>
      <c r="BH1462" s="69"/>
      <c r="BI1462" s="69"/>
      <c r="BJ1462" s="80"/>
      <c r="BK1462" s="80"/>
      <c r="BL1462" s="69"/>
      <c r="BM1462" s="69"/>
      <c r="BN1462" s="80"/>
      <c r="BO1462" s="80"/>
      <c r="BP1462" s="69"/>
      <c r="BQ1462" s="69"/>
      <c r="BR1462" s="80"/>
      <c r="BS1462" s="80"/>
      <c r="BT1462" s="69"/>
      <c r="BU1462" s="69"/>
      <c r="BV1462" s="80"/>
      <c r="BW1462" s="80"/>
      <c r="BX1462" s="69"/>
      <c r="BY1462" s="69"/>
      <c r="BZ1462" s="80"/>
      <c r="CA1462" s="80"/>
      <c r="CB1462" s="69"/>
      <c r="CC1462" s="69"/>
      <c r="CD1462" s="80"/>
      <c r="CE1462" s="80"/>
      <c r="CF1462" s="69"/>
      <c r="CG1462" s="69"/>
      <c r="CH1462" s="69"/>
      <c r="CI1462" s="69"/>
      <c r="CJ1462" s="69"/>
      <c r="CK1462" s="69"/>
      <c r="CL1462" s="68"/>
      <c r="CM1462" s="67"/>
      <c r="CN1462" s="67"/>
      <c r="CO1462" s="68"/>
      <c r="CP1462" s="68"/>
      <c r="CQ1462" s="67"/>
      <c r="CR1462" s="67"/>
      <c r="CS1462" s="69"/>
      <c r="CT1462" s="81"/>
      <c r="CU1462" s="69"/>
      <c r="CV1462" s="69"/>
      <c r="CW1462" s="69"/>
      <c r="CX1462" s="69"/>
      <c r="CY1462" s="69"/>
      <c r="CZ1462" s="69"/>
      <c r="DA1462" s="69"/>
    </row>
    <row r="1463" spans="2:105">
      <c r="B1463" s="67"/>
      <c r="C1463" s="67"/>
      <c r="D1463" s="67"/>
      <c r="E1463" s="69"/>
      <c r="F1463" s="68"/>
      <c r="G1463" s="67"/>
      <c r="H1463" s="69"/>
      <c r="I1463" s="69"/>
      <c r="J1463" s="69"/>
      <c r="K1463" s="69"/>
      <c r="L1463" s="69"/>
      <c r="M1463" s="69"/>
      <c r="N1463" s="69"/>
      <c r="O1463" s="69"/>
      <c r="P1463" s="69"/>
      <c r="Q1463" s="69"/>
      <c r="R1463" s="69"/>
      <c r="S1463" s="80"/>
      <c r="T1463" s="80"/>
      <c r="U1463" s="80"/>
      <c r="V1463" s="80"/>
      <c r="W1463" s="80"/>
      <c r="X1463" s="80"/>
      <c r="Y1463" s="80"/>
      <c r="Z1463" s="80"/>
      <c r="AA1463" s="80"/>
      <c r="AB1463" s="80"/>
      <c r="AC1463" s="80"/>
      <c r="AD1463" s="80"/>
      <c r="AE1463" s="69"/>
      <c r="AF1463" s="69"/>
      <c r="AG1463" s="69"/>
      <c r="AH1463" s="80"/>
      <c r="AI1463" s="80"/>
      <c r="AJ1463" s="69"/>
      <c r="AK1463" s="69"/>
      <c r="AL1463" s="80"/>
      <c r="AM1463" s="80"/>
      <c r="AN1463" s="69"/>
      <c r="AO1463" s="69"/>
      <c r="AP1463" s="80"/>
      <c r="AQ1463" s="80"/>
      <c r="AR1463" s="69"/>
      <c r="AS1463" s="69"/>
      <c r="AT1463" s="80"/>
      <c r="AU1463" s="80"/>
      <c r="AV1463" s="69"/>
      <c r="AW1463" s="69"/>
      <c r="AX1463" s="80"/>
      <c r="AY1463" s="80"/>
      <c r="AZ1463" s="69"/>
      <c r="BA1463" s="69"/>
      <c r="BB1463" s="80"/>
      <c r="BC1463" s="80"/>
      <c r="BD1463" s="69"/>
      <c r="BE1463" s="69"/>
      <c r="BF1463" s="80"/>
      <c r="BG1463" s="80"/>
      <c r="BH1463" s="69"/>
      <c r="BI1463" s="69"/>
      <c r="BJ1463" s="80"/>
      <c r="BK1463" s="80"/>
      <c r="BL1463" s="69"/>
      <c r="BM1463" s="69"/>
      <c r="BN1463" s="80"/>
      <c r="BO1463" s="80"/>
      <c r="BP1463" s="69"/>
      <c r="BQ1463" s="69"/>
      <c r="BR1463" s="80"/>
      <c r="BS1463" s="80"/>
      <c r="BT1463" s="69"/>
      <c r="BU1463" s="69"/>
      <c r="BV1463" s="80"/>
      <c r="BW1463" s="80"/>
      <c r="BX1463" s="69"/>
      <c r="BY1463" s="69"/>
      <c r="BZ1463" s="80"/>
      <c r="CA1463" s="80"/>
      <c r="CB1463" s="69"/>
      <c r="CC1463" s="69"/>
      <c r="CD1463" s="80"/>
      <c r="CE1463" s="80"/>
      <c r="CF1463" s="69"/>
      <c r="CG1463" s="69"/>
      <c r="CH1463" s="69"/>
      <c r="CI1463" s="69"/>
      <c r="CJ1463" s="69"/>
      <c r="CK1463" s="69"/>
      <c r="CL1463" s="68"/>
      <c r="CM1463" s="67"/>
      <c r="CN1463" s="67"/>
      <c r="CO1463" s="68"/>
      <c r="CP1463" s="68"/>
      <c r="CQ1463" s="67"/>
      <c r="CR1463" s="67"/>
      <c r="CS1463" s="69"/>
      <c r="CT1463" s="81"/>
      <c r="CU1463" s="69"/>
      <c r="CV1463" s="69"/>
      <c r="CW1463" s="69"/>
      <c r="CX1463" s="69"/>
      <c r="CY1463" s="69"/>
      <c r="CZ1463" s="69"/>
      <c r="DA1463" s="69"/>
    </row>
    <row r="1464" spans="2:105">
      <c r="B1464" s="67"/>
      <c r="C1464" s="67"/>
      <c r="D1464" s="67"/>
      <c r="E1464" s="69"/>
      <c r="F1464" s="68"/>
      <c r="G1464" s="67"/>
      <c r="H1464" s="69"/>
      <c r="I1464" s="69"/>
      <c r="J1464" s="69"/>
      <c r="K1464" s="69"/>
      <c r="L1464" s="69"/>
      <c r="M1464" s="69"/>
      <c r="N1464" s="69"/>
      <c r="O1464" s="69"/>
      <c r="P1464" s="69"/>
      <c r="Q1464" s="69"/>
      <c r="R1464" s="69"/>
      <c r="S1464" s="80"/>
      <c r="T1464" s="80"/>
      <c r="U1464" s="80"/>
      <c r="V1464" s="80"/>
      <c r="W1464" s="80"/>
      <c r="X1464" s="80"/>
      <c r="Y1464" s="80"/>
      <c r="Z1464" s="80"/>
      <c r="AA1464" s="80"/>
      <c r="AB1464" s="80"/>
      <c r="AC1464" s="80"/>
      <c r="AD1464" s="80"/>
      <c r="AE1464" s="69"/>
      <c r="AF1464" s="69"/>
      <c r="AG1464" s="69"/>
      <c r="AH1464" s="80"/>
      <c r="AI1464" s="80"/>
      <c r="AJ1464" s="69"/>
      <c r="AK1464" s="69"/>
      <c r="AL1464" s="80"/>
      <c r="AM1464" s="80"/>
      <c r="AN1464" s="69"/>
      <c r="AO1464" s="69"/>
      <c r="AP1464" s="80"/>
      <c r="AQ1464" s="80"/>
      <c r="AR1464" s="69"/>
      <c r="AS1464" s="69"/>
      <c r="AT1464" s="80"/>
      <c r="AU1464" s="80"/>
      <c r="AV1464" s="69"/>
      <c r="AW1464" s="69"/>
      <c r="AX1464" s="80"/>
      <c r="AY1464" s="80"/>
      <c r="AZ1464" s="69"/>
      <c r="BA1464" s="69"/>
      <c r="BB1464" s="80"/>
      <c r="BC1464" s="80"/>
      <c r="BD1464" s="69"/>
      <c r="BE1464" s="69"/>
      <c r="BF1464" s="80"/>
      <c r="BG1464" s="80"/>
      <c r="BH1464" s="69"/>
      <c r="BI1464" s="69"/>
      <c r="BJ1464" s="80"/>
      <c r="BK1464" s="80"/>
      <c r="BL1464" s="69"/>
      <c r="BM1464" s="69"/>
      <c r="BN1464" s="80"/>
      <c r="BO1464" s="80"/>
      <c r="BP1464" s="69"/>
      <c r="BQ1464" s="69"/>
      <c r="BR1464" s="80"/>
      <c r="BS1464" s="80"/>
      <c r="BT1464" s="69"/>
      <c r="BU1464" s="69"/>
      <c r="BV1464" s="80"/>
      <c r="BW1464" s="80"/>
      <c r="BX1464" s="69"/>
      <c r="BY1464" s="69"/>
      <c r="BZ1464" s="80"/>
      <c r="CA1464" s="80"/>
      <c r="CB1464" s="69"/>
      <c r="CC1464" s="69"/>
      <c r="CD1464" s="80"/>
      <c r="CE1464" s="80"/>
      <c r="CF1464" s="69"/>
      <c r="CG1464" s="69"/>
      <c r="CH1464" s="69"/>
      <c r="CI1464" s="69"/>
      <c r="CJ1464" s="69"/>
      <c r="CK1464" s="69"/>
      <c r="CL1464" s="68"/>
      <c r="CM1464" s="67"/>
      <c r="CN1464" s="67"/>
      <c r="CO1464" s="68"/>
      <c r="CP1464" s="68"/>
      <c r="CQ1464" s="67"/>
      <c r="CR1464" s="67"/>
      <c r="CS1464" s="69"/>
      <c r="CT1464" s="81"/>
      <c r="CU1464" s="69"/>
      <c r="CV1464" s="69"/>
      <c r="CW1464" s="69"/>
      <c r="CX1464" s="69"/>
      <c r="CY1464" s="69"/>
      <c r="CZ1464" s="69"/>
      <c r="DA1464" s="69"/>
    </row>
    <row r="1465" spans="2:105">
      <c r="B1465" s="67"/>
      <c r="C1465" s="67"/>
      <c r="D1465" s="67"/>
      <c r="E1465" s="69"/>
      <c r="F1465" s="68"/>
      <c r="G1465" s="67"/>
      <c r="H1465" s="69"/>
      <c r="I1465" s="69"/>
      <c r="J1465" s="69"/>
      <c r="K1465" s="69"/>
      <c r="L1465" s="69"/>
      <c r="M1465" s="69"/>
      <c r="N1465" s="69"/>
      <c r="O1465" s="69"/>
      <c r="P1465" s="69"/>
      <c r="Q1465" s="69"/>
      <c r="R1465" s="69"/>
      <c r="S1465" s="80"/>
      <c r="T1465" s="80"/>
      <c r="U1465" s="80"/>
      <c r="V1465" s="80"/>
      <c r="W1465" s="80"/>
      <c r="X1465" s="80"/>
      <c r="Y1465" s="80"/>
      <c r="Z1465" s="80"/>
      <c r="AA1465" s="80"/>
      <c r="AB1465" s="80"/>
      <c r="AC1465" s="80"/>
      <c r="AD1465" s="80"/>
      <c r="AE1465" s="69"/>
      <c r="AF1465" s="69"/>
      <c r="AG1465" s="69"/>
      <c r="AH1465" s="80"/>
      <c r="AI1465" s="80"/>
      <c r="AJ1465" s="69"/>
      <c r="AK1465" s="69"/>
      <c r="AL1465" s="80"/>
      <c r="AM1465" s="80"/>
      <c r="AN1465" s="69"/>
      <c r="AO1465" s="69"/>
      <c r="AP1465" s="80"/>
      <c r="AQ1465" s="80"/>
      <c r="AR1465" s="69"/>
      <c r="AS1465" s="69"/>
      <c r="AT1465" s="80"/>
      <c r="AU1465" s="80"/>
      <c r="AV1465" s="69"/>
      <c r="AW1465" s="69"/>
      <c r="AX1465" s="80"/>
      <c r="AY1465" s="80"/>
      <c r="AZ1465" s="69"/>
      <c r="BA1465" s="69"/>
      <c r="BB1465" s="80"/>
      <c r="BC1465" s="80"/>
      <c r="BD1465" s="69"/>
      <c r="BE1465" s="69"/>
      <c r="BF1465" s="80"/>
      <c r="BG1465" s="80"/>
      <c r="BH1465" s="69"/>
      <c r="BI1465" s="69"/>
      <c r="BJ1465" s="80"/>
      <c r="BK1465" s="80"/>
      <c r="BL1465" s="69"/>
      <c r="BM1465" s="69"/>
      <c r="BN1465" s="80"/>
      <c r="BO1465" s="80"/>
      <c r="BP1465" s="69"/>
      <c r="BQ1465" s="69"/>
      <c r="BR1465" s="80"/>
      <c r="BS1465" s="80"/>
      <c r="BT1465" s="69"/>
      <c r="BU1465" s="69"/>
      <c r="BV1465" s="80"/>
      <c r="BW1465" s="80"/>
      <c r="BX1465" s="69"/>
      <c r="BY1465" s="69"/>
      <c r="BZ1465" s="80"/>
      <c r="CA1465" s="80"/>
      <c r="CB1465" s="69"/>
      <c r="CC1465" s="69"/>
      <c r="CD1465" s="80"/>
      <c r="CE1465" s="80"/>
      <c r="CF1465" s="69"/>
      <c r="CG1465" s="69"/>
      <c r="CH1465" s="69"/>
      <c r="CI1465" s="69"/>
      <c r="CJ1465" s="69"/>
      <c r="CK1465" s="69"/>
      <c r="CL1465" s="68"/>
      <c r="CM1465" s="67"/>
      <c r="CN1465" s="67"/>
      <c r="CO1465" s="68"/>
      <c r="CP1465" s="68"/>
      <c r="CQ1465" s="67"/>
      <c r="CR1465" s="67"/>
      <c r="CS1465" s="69"/>
      <c r="CT1465" s="81"/>
      <c r="CU1465" s="69"/>
      <c r="CV1465" s="69"/>
      <c r="CW1465" s="69"/>
      <c r="CX1465" s="69"/>
      <c r="CY1465" s="69"/>
      <c r="CZ1465" s="69"/>
      <c r="DA1465" s="69"/>
    </row>
    <row r="1466" spans="2:105">
      <c r="B1466" s="67"/>
      <c r="C1466" s="67"/>
      <c r="D1466" s="67"/>
      <c r="E1466" s="69"/>
      <c r="F1466" s="68"/>
      <c r="G1466" s="67"/>
      <c r="H1466" s="69"/>
      <c r="I1466" s="69"/>
      <c r="J1466" s="69"/>
      <c r="K1466" s="69"/>
      <c r="L1466" s="69"/>
      <c r="M1466" s="69"/>
      <c r="N1466" s="69"/>
      <c r="O1466" s="69"/>
      <c r="P1466" s="69"/>
      <c r="Q1466" s="69"/>
      <c r="R1466" s="69"/>
      <c r="S1466" s="80"/>
      <c r="T1466" s="80"/>
      <c r="U1466" s="80"/>
      <c r="V1466" s="80"/>
      <c r="W1466" s="80"/>
      <c r="X1466" s="80"/>
      <c r="Y1466" s="80"/>
      <c r="Z1466" s="80"/>
      <c r="AA1466" s="80"/>
      <c r="AB1466" s="80"/>
      <c r="AC1466" s="80"/>
      <c r="AD1466" s="80"/>
      <c r="AE1466" s="69"/>
      <c r="AF1466" s="69"/>
      <c r="AG1466" s="69"/>
      <c r="AH1466" s="80"/>
      <c r="AI1466" s="80"/>
      <c r="AJ1466" s="69"/>
      <c r="AK1466" s="69"/>
      <c r="AL1466" s="80"/>
      <c r="AM1466" s="80"/>
      <c r="AN1466" s="69"/>
      <c r="AO1466" s="69"/>
      <c r="AP1466" s="80"/>
      <c r="AQ1466" s="80"/>
      <c r="AR1466" s="69"/>
      <c r="AS1466" s="69"/>
      <c r="AT1466" s="80"/>
      <c r="AU1466" s="80"/>
      <c r="AV1466" s="69"/>
      <c r="AW1466" s="69"/>
      <c r="AX1466" s="80"/>
      <c r="AY1466" s="80"/>
      <c r="AZ1466" s="69"/>
      <c r="BA1466" s="69"/>
      <c r="BB1466" s="80"/>
      <c r="BC1466" s="80"/>
      <c r="BD1466" s="69"/>
      <c r="BE1466" s="69"/>
      <c r="BF1466" s="80"/>
      <c r="BG1466" s="80"/>
      <c r="BH1466" s="69"/>
      <c r="BI1466" s="69"/>
      <c r="BJ1466" s="80"/>
      <c r="BK1466" s="80"/>
      <c r="BL1466" s="69"/>
      <c r="BM1466" s="69"/>
      <c r="BN1466" s="80"/>
      <c r="BO1466" s="80"/>
      <c r="BP1466" s="69"/>
      <c r="BQ1466" s="69"/>
      <c r="BR1466" s="80"/>
      <c r="BS1466" s="80"/>
      <c r="BT1466" s="69"/>
      <c r="BU1466" s="69"/>
      <c r="BV1466" s="80"/>
      <c r="BW1466" s="80"/>
      <c r="BX1466" s="69"/>
      <c r="BY1466" s="69"/>
      <c r="BZ1466" s="80"/>
      <c r="CA1466" s="80"/>
      <c r="CB1466" s="69"/>
      <c r="CC1466" s="69"/>
      <c r="CD1466" s="80"/>
      <c r="CE1466" s="80"/>
      <c r="CF1466" s="69"/>
      <c r="CG1466" s="69"/>
      <c r="CH1466" s="69"/>
      <c r="CI1466" s="69"/>
      <c r="CJ1466" s="69"/>
      <c r="CK1466" s="69"/>
      <c r="CL1466" s="68"/>
      <c r="CM1466" s="67"/>
      <c r="CN1466" s="67"/>
      <c r="CO1466" s="68"/>
      <c r="CP1466" s="68"/>
      <c r="CQ1466" s="67"/>
      <c r="CR1466" s="67"/>
      <c r="CS1466" s="69"/>
      <c r="CT1466" s="81"/>
      <c r="CU1466" s="69"/>
      <c r="CV1466" s="69"/>
      <c r="CW1466" s="69"/>
      <c r="CX1466" s="69"/>
      <c r="CY1466" s="69"/>
      <c r="CZ1466" s="69"/>
      <c r="DA1466" s="69"/>
    </row>
    <row r="1467" spans="2:105">
      <c r="B1467" s="67"/>
      <c r="C1467" s="67"/>
      <c r="D1467" s="67"/>
      <c r="E1467" s="69"/>
      <c r="F1467" s="68"/>
      <c r="G1467" s="67"/>
      <c r="H1467" s="69"/>
      <c r="I1467" s="69"/>
      <c r="J1467" s="69"/>
      <c r="K1467" s="69"/>
      <c r="L1467" s="69"/>
      <c r="M1467" s="69"/>
      <c r="N1467" s="69"/>
      <c r="O1467" s="69"/>
      <c r="P1467" s="69"/>
      <c r="Q1467" s="69"/>
      <c r="R1467" s="69"/>
      <c r="S1467" s="80"/>
      <c r="T1467" s="80"/>
      <c r="U1467" s="80"/>
      <c r="V1467" s="80"/>
      <c r="W1467" s="80"/>
      <c r="X1467" s="80"/>
      <c r="Y1467" s="80"/>
      <c r="Z1467" s="80"/>
      <c r="AA1467" s="80"/>
      <c r="AB1467" s="80"/>
      <c r="AC1467" s="80"/>
      <c r="AD1467" s="80"/>
      <c r="AE1467" s="69"/>
      <c r="AF1467" s="69"/>
      <c r="AG1467" s="69"/>
      <c r="AH1467" s="80"/>
      <c r="AI1467" s="80"/>
      <c r="AJ1467" s="69"/>
      <c r="AK1467" s="69"/>
      <c r="AL1467" s="80"/>
      <c r="AM1467" s="80"/>
      <c r="AN1467" s="69"/>
      <c r="AO1467" s="69"/>
      <c r="AP1467" s="80"/>
      <c r="AQ1467" s="80"/>
      <c r="AR1467" s="69"/>
      <c r="AS1467" s="69"/>
      <c r="AT1467" s="80"/>
      <c r="AU1467" s="80"/>
      <c r="AV1467" s="69"/>
      <c r="AW1467" s="69"/>
      <c r="AX1467" s="80"/>
      <c r="AY1467" s="80"/>
      <c r="AZ1467" s="69"/>
      <c r="BA1467" s="69"/>
      <c r="BB1467" s="80"/>
      <c r="BC1467" s="80"/>
      <c r="BD1467" s="69"/>
      <c r="BE1467" s="69"/>
      <c r="BF1467" s="80"/>
      <c r="BG1467" s="80"/>
      <c r="BH1467" s="69"/>
      <c r="BI1467" s="69"/>
      <c r="BJ1467" s="80"/>
      <c r="BK1467" s="80"/>
      <c r="BL1467" s="69"/>
      <c r="BM1467" s="69"/>
      <c r="BN1467" s="80"/>
      <c r="BO1467" s="80"/>
      <c r="BP1467" s="69"/>
      <c r="BQ1467" s="69"/>
      <c r="BR1467" s="80"/>
      <c r="BS1467" s="80"/>
      <c r="BT1467" s="69"/>
      <c r="BU1467" s="69"/>
      <c r="BV1467" s="80"/>
      <c r="BW1467" s="80"/>
      <c r="BX1467" s="69"/>
      <c r="BY1467" s="69"/>
      <c r="BZ1467" s="80"/>
      <c r="CA1467" s="80"/>
      <c r="CB1467" s="69"/>
      <c r="CC1467" s="69"/>
      <c r="CD1467" s="80"/>
      <c r="CE1467" s="80"/>
      <c r="CF1467" s="69"/>
      <c r="CG1467" s="69"/>
      <c r="CH1467" s="69"/>
      <c r="CI1467" s="69"/>
      <c r="CJ1467" s="69"/>
      <c r="CK1467" s="69"/>
      <c r="CL1467" s="68"/>
      <c r="CM1467" s="67"/>
      <c r="CN1467" s="67"/>
      <c r="CO1467" s="68"/>
      <c r="CP1467" s="68"/>
      <c r="CQ1467" s="67"/>
      <c r="CR1467" s="67"/>
      <c r="CS1467" s="69"/>
      <c r="CT1467" s="81"/>
      <c r="CU1467" s="69"/>
      <c r="CV1467" s="69"/>
      <c r="CW1467" s="69"/>
      <c r="CX1467" s="69"/>
      <c r="CY1467" s="69"/>
      <c r="CZ1467" s="69"/>
      <c r="DA1467" s="69"/>
    </row>
    <row r="1468" spans="2:105">
      <c r="B1468" s="67"/>
      <c r="C1468" s="67"/>
      <c r="D1468" s="67"/>
      <c r="E1468" s="69"/>
      <c r="F1468" s="68"/>
      <c r="G1468" s="67"/>
      <c r="H1468" s="69"/>
      <c r="I1468" s="69"/>
      <c r="J1468" s="69"/>
      <c r="K1468" s="69"/>
      <c r="L1468" s="69"/>
      <c r="M1468" s="69"/>
      <c r="N1468" s="69"/>
      <c r="O1468" s="69"/>
      <c r="P1468" s="69"/>
      <c r="Q1468" s="69"/>
      <c r="R1468" s="69"/>
      <c r="S1468" s="80"/>
      <c r="T1468" s="80"/>
      <c r="U1468" s="80"/>
      <c r="V1468" s="80"/>
      <c r="W1468" s="80"/>
      <c r="X1468" s="80"/>
      <c r="Y1468" s="80"/>
      <c r="Z1468" s="80"/>
      <c r="AA1468" s="80"/>
      <c r="AB1468" s="80"/>
      <c r="AC1468" s="80"/>
      <c r="AD1468" s="80"/>
      <c r="AE1468" s="69"/>
      <c r="AF1468" s="69"/>
      <c r="AG1468" s="69"/>
      <c r="AH1468" s="80"/>
      <c r="AI1468" s="80"/>
      <c r="AJ1468" s="69"/>
      <c r="AK1468" s="69"/>
      <c r="AL1468" s="80"/>
      <c r="AM1468" s="80"/>
      <c r="AN1468" s="69"/>
      <c r="AO1468" s="69"/>
      <c r="AP1468" s="80"/>
      <c r="AQ1468" s="80"/>
      <c r="AR1468" s="69"/>
      <c r="AS1468" s="69"/>
      <c r="AT1468" s="80"/>
      <c r="AU1468" s="80"/>
      <c r="AV1468" s="69"/>
      <c r="AW1468" s="69"/>
      <c r="AX1468" s="80"/>
      <c r="AY1468" s="80"/>
      <c r="AZ1468" s="69"/>
      <c r="BA1468" s="69"/>
      <c r="BB1468" s="80"/>
      <c r="BC1468" s="80"/>
      <c r="BD1468" s="69"/>
      <c r="BE1468" s="69"/>
      <c r="BF1468" s="80"/>
      <c r="BG1468" s="80"/>
      <c r="BH1468" s="69"/>
      <c r="BI1468" s="69"/>
      <c r="BJ1468" s="80"/>
      <c r="BK1468" s="80"/>
      <c r="BL1468" s="69"/>
      <c r="BM1468" s="69"/>
      <c r="BN1468" s="80"/>
      <c r="BO1468" s="80"/>
      <c r="BP1468" s="69"/>
      <c r="BQ1468" s="69"/>
      <c r="BR1468" s="80"/>
      <c r="BS1468" s="80"/>
      <c r="BT1468" s="69"/>
      <c r="BU1468" s="69"/>
      <c r="BV1468" s="80"/>
      <c r="BW1468" s="80"/>
      <c r="BX1468" s="69"/>
      <c r="BY1468" s="69"/>
      <c r="BZ1468" s="80"/>
      <c r="CA1468" s="80"/>
      <c r="CB1468" s="69"/>
      <c r="CC1468" s="69"/>
      <c r="CD1468" s="80"/>
      <c r="CE1468" s="80"/>
      <c r="CF1468" s="69"/>
      <c r="CG1468" s="69"/>
      <c r="CH1468" s="69"/>
      <c r="CI1468" s="69"/>
      <c r="CJ1468" s="69"/>
      <c r="CK1468" s="69"/>
      <c r="CL1468" s="68"/>
      <c r="CM1468" s="67"/>
      <c r="CN1468" s="67"/>
      <c r="CO1468" s="68"/>
      <c r="CP1468" s="68"/>
      <c r="CQ1468" s="67"/>
      <c r="CR1468" s="67"/>
      <c r="CS1468" s="69"/>
      <c r="CT1468" s="81"/>
      <c r="CU1468" s="69"/>
      <c r="CV1468" s="69"/>
      <c r="CW1468" s="69"/>
      <c r="CX1468" s="69"/>
      <c r="CY1468" s="69"/>
      <c r="CZ1468" s="69"/>
      <c r="DA1468" s="69"/>
    </row>
    <row r="1469" spans="2:105">
      <c r="B1469" s="67"/>
      <c r="C1469" s="67"/>
      <c r="D1469" s="67"/>
      <c r="E1469" s="69"/>
      <c r="F1469" s="68"/>
      <c r="G1469" s="67"/>
      <c r="H1469" s="69"/>
      <c r="I1469" s="69"/>
      <c r="J1469" s="69"/>
      <c r="K1469" s="69"/>
      <c r="L1469" s="69"/>
      <c r="M1469" s="69"/>
      <c r="N1469" s="69"/>
      <c r="O1469" s="69"/>
      <c r="P1469" s="69"/>
      <c r="Q1469" s="69"/>
      <c r="R1469" s="69"/>
      <c r="S1469" s="80"/>
      <c r="T1469" s="80"/>
      <c r="U1469" s="80"/>
      <c r="V1469" s="80"/>
      <c r="W1469" s="80"/>
      <c r="X1469" s="80"/>
      <c r="Y1469" s="80"/>
      <c r="Z1469" s="80"/>
      <c r="AA1469" s="80"/>
      <c r="AB1469" s="80"/>
      <c r="AC1469" s="80"/>
      <c r="AD1469" s="80"/>
      <c r="AE1469" s="69"/>
      <c r="AF1469" s="69"/>
      <c r="AG1469" s="69"/>
      <c r="AH1469" s="80"/>
      <c r="AI1469" s="80"/>
      <c r="AJ1469" s="69"/>
      <c r="AK1469" s="69"/>
      <c r="AL1469" s="80"/>
      <c r="AM1469" s="80"/>
      <c r="AN1469" s="69"/>
      <c r="AO1469" s="69"/>
      <c r="AP1469" s="80"/>
      <c r="AQ1469" s="80"/>
      <c r="AR1469" s="69"/>
      <c r="AS1469" s="69"/>
      <c r="AT1469" s="80"/>
      <c r="AU1469" s="80"/>
      <c r="AV1469" s="69"/>
      <c r="AW1469" s="69"/>
      <c r="AX1469" s="80"/>
      <c r="AY1469" s="80"/>
      <c r="AZ1469" s="69"/>
      <c r="BA1469" s="69"/>
      <c r="BB1469" s="80"/>
      <c r="BC1469" s="80"/>
      <c r="BD1469" s="69"/>
      <c r="BE1469" s="69"/>
      <c r="BF1469" s="80"/>
      <c r="BG1469" s="80"/>
      <c r="BH1469" s="69"/>
      <c r="BI1469" s="69"/>
      <c r="BJ1469" s="80"/>
      <c r="BK1469" s="80"/>
      <c r="BL1469" s="69"/>
      <c r="BM1469" s="69"/>
      <c r="BN1469" s="80"/>
      <c r="BO1469" s="80"/>
      <c r="BP1469" s="69"/>
      <c r="BQ1469" s="69"/>
      <c r="BR1469" s="80"/>
      <c r="BS1469" s="80"/>
      <c r="BT1469" s="69"/>
      <c r="BU1469" s="69"/>
      <c r="BV1469" s="80"/>
      <c r="BW1469" s="80"/>
      <c r="BX1469" s="69"/>
      <c r="BY1469" s="69"/>
      <c r="BZ1469" s="80"/>
      <c r="CA1469" s="80"/>
      <c r="CB1469" s="69"/>
      <c r="CC1469" s="69"/>
      <c r="CD1469" s="80"/>
      <c r="CE1469" s="80"/>
      <c r="CF1469" s="69"/>
      <c r="CG1469" s="69"/>
      <c r="CH1469" s="69"/>
      <c r="CI1469" s="69"/>
      <c r="CJ1469" s="69"/>
      <c r="CK1469" s="69"/>
      <c r="CL1469" s="68"/>
      <c r="CM1469" s="67"/>
      <c r="CN1469" s="67"/>
      <c r="CO1469" s="68"/>
      <c r="CP1469" s="68"/>
      <c r="CQ1469" s="67"/>
      <c r="CR1469" s="67"/>
      <c r="CS1469" s="69"/>
      <c r="CT1469" s="81"/>
      <c r="CU1469" s="69"/>
      <c r="CV1469" s="69"/>
      <c r="CW1469" s="69"/>
      <c r="CX1469" s="69"/>
      <c r="CY1469" s="69"/>
      <c r="CZ1469" s="69"/>
      <c r="DA1469" s="69"/>
    </row>
    <row r="1470" spans="2:105">
      <c r="B1470" s="67"/>
      <c r="C1470" s="67"/>
      <c r="D1470" s="67"/>
      <c r="E1470" s="69"/>
      <c r="F1470" s="68"/>
      <c r="G1470" s="67"/>
      <c r="H1470" s="69"/>
      <c r="I1470" s="69"/>
      <c r="J1470" s="69"/>
      <c r="K1470" s="69"/>
      <c r="L1470" s="69"/>
      <c r="M1470" s="69"/>
      <c r="N1470" s="69"/>
      <c r="O1470" s="69"/>
      <c r="P1470" s="69"/>
      <c r="Q1470" s="69"/>
      <c r="R1470" s="69"/>
      <c r="S1470" s="80"/>
      <c r="T1470" s="80"/>
      <c r="U1470" s="80"/>
      <c r="V1470" s="80"/>
      <c r="W1470" s="80"/>
      <c r="X1470" s="80"/>
      <c r="Y1470" s="80"/>
      <c r="Z1470" s="80"/>
      <c r="AA1470" s="80"/>
      <c r="AB1470" s="80"/>
      <c r="AC1470" s="80"/>
      <c r="AD1470" s="80"/>
      <c r="AE1470" s="69"/>
      <c r="AF1470" s="69"/>
      <c r="AG1470" s="69"/>
      <c r="AH1470" s="80"/>
      <c r="AI1470" s="80"/>
      <c r="AJ1470" s="69"/>
      <c r="AK1470" s="69"/>
      <c r="AL1470" s="80"/>
      <c r="AM1470" s="80"/>
      <c r="AN1470" s="69"/>
      <c r="AO1470" s="69"/>
      <c r="AP1470" s="80"/>
      <c r="AQ1470" s="80"/>
      <c r="AR1470" s="69"/>
      <c r="AS1470" s="69"/>
      <c r="AT1470" s="80"/>
      <c r="AU1470" s="80"/>
      <c r="AV1470" s="69"/>
      <c r="AW1470" s="69"/>
      <c r="AX1470" s="80"/>
      <c r="AY1470" s="80"/>
      <c r="AZ1470" s="69"/>
      <c r="BA1470" s="69"/>
      <c r="BB1470" s="80"/>
      <c r="BC1470" s="80"/>
      <c r="BD1470" s="69"/>
      <c r="BE1470" s="69"/>
      <c r="BF1470" s="80"/>
      <c r="BG1470" s="80"/>
      <c r="BH1470" s="69"/>
      <c r="BI1470" s="69"/>
      <c r="BJ1470" s="80"/>
      <c r="BK1470" s="80"/>
      <c r="BL1470" s="69"/>
      <c r="BM1470" s="69"/>
      <c r="BN1470" s="80"/>
      <c r="BO1470" s="80"/>
      <c r="BP1470" s="69"/>
      <c r="BQ1470" s="69"/>
      <c r="BR1470" s="80"/>
      <c r="BS1470" s="80"/>
      <c r="BT1470" s="69"/>
      <c r="BU1470" s="69"/>
      <c r="BV1470" s="80"/>
      <c r="BW1470" s="80"/>
      <c r="BX1470" s="69"/>
      <c r="BY1470" s="69"/>
      <c r="BZ1470" s="80"/>
      <c r="CA1470" s="80"/>
      <c r="CB1470" s="69"/>
      <c r="CC1470" s="69"/>
      <c r="CD1470" s="80"/>
      <c r="CE1470" s="80"/>
      <c r="CF1470" s="69"/>
      <c r="CG1470" s="69"/>
      <c r="CH1470" s="69"/>
      <c r="CI1470" s="69"/>
      <c r="CJ1470" s="69"/>
      <c r="CK1470" s="69"/>
      <c r="CL1470" s="68"/>
      <c r="CM1470" s="67"/>
      <c r="CN1470" s="67"/>
      <c r="CO1470" s="68"/>
      <c r="CP1470" s="68"/>
      <c r="CQ1470" s="67"/>
      <c r="CR1470" s="67"/>
      <c r="CS1470" s="69"/>
      <c r="CT1470" s="81"/>
      <c r="CU1470" s="69"/>
      <c r="CV1470" s="69"/>
      <c r="CW1470" s="69"/>
      <c r="CX1470" s="69"/>
      <c r="CY1470" s="69"/>
      <c r="CZ1470" s="69"/>
      <c r="DA1470" s="69"/>
    </row>
    <row r="1471" spans="2:105">
      <c r="B1471" s="67"/>
      <c r="C1471" s="67"/>
      <c r="D1471" s="67"/>
      <c r="E1471" s="69"/>
      <c r="F1471" s="68"/>
      <c r="G1471" s="67"/>
      <c r="H1471" s="69"/>
      <c r="I1471" s="69"/>
      <c r="J1471" s="69"/>
      <c r="K1471" s="69"/>
      <c r="L1471" s="69"/>
      <c r="M1471" s="69"/>
      <c r="N1471" s="69"/>
      <c r="O1471" s="69"/>
      <c r="P1471" s="69"/>
      <c r="Q1471" s="69"/>
      <c r="R1471" s="69"/>
      <c r="S1471" s="80"/>
      <c r="T1471" s="80"/>
      <c r="U1471" s="80"/>
      <c r="V1471" s="80"/>
      <c r="W1471" s="80"/>
      <c r="X1471" s="80"/>
      <c r="Y1471" s="80"/>
      <c r="Z1471" s="80"/>
      <c r="AA1471" s="80"/>
      <c r="AB1471" s="80"/>
      <c r="AC1471" s="80"/>
      <c r="AD1471" s="80"/>
      <c r="AE1471" s="69"/>
      <c r="AF1471" s="69"/>
      <c r="AG1471" s="69"/>
      <c r="AH1471" s="80"/>
      <c r="AI1471" s="80"/>
      <c r="AJ1471" s="69"/>
      <c r="AK1471" s="69"/>
      <c r="AL1471" s="80"/>
      <c r="AM1471" s="80"/>
      <c r="AN1471" s="69"/>
      <c r="AO1471" s="69"/>
      <c r="AP1471" s="80"/>
      <c r="AQ1471" s="80"/>
      <c r="AR1471" s="69"/>
      <c r="AS1471" s="69"/>
      <c r="AT1471" s="80"/>
      <c r="AU1471" s="80"/>
      <c r="AV1471" s="69"/>
      <c r="AW1471" s="69"/>
      <c r="AX1471" s="80"/>
      <c r="AY1471" s="80"/>
      <c r="AZ1471" s="69"/>
      <c r="BA1471" s="69"/>
      <c r="BB1471" s="80"/>
      <c r="BC1471" s="80"/>
      <c r="BD1471" s="69"/>
      <c r="BE1471" s="69"/>
      <c r="BF1471" s="80"/>
      <c r="BG1471" s="80"/>
      <c r="BH1471" s="69"/>
      <c r="BI1471" s="69"/>
      <c r="BJ1471" s="80"/>
      <c r="BK1471" s="80"/>
      <c r="BL1471" s="69"/>
      <c r="BM1471" s="69"/>
      <c r="BN1471" s="80"/>
      <c r="BO1471" s="80"/>
      <c r="BP1471" s="69"/>
      <c r="BQ1471" s="69"/>
      <c r="BR1471" s="80"/>
      <c r="BS1471" s="80"/>
      <c r="BT1471" s="69"/>
      <c r="BU1471" s="69"/>
      <c r="BV1471" s="80"/>
      <c r="BW1471" s="80"/>
      <c r="BX1471" s="69"/>
      <c r="BY1471" s="69"/>
      <c r="BZ1471" s="80"/>
      <c r="CA1471" s="80"/>
      <c r="CB1471" s="69"/>
      <c r="CC1471" s="69"/>
      <c r="CD1471" s="80"/>
      <c r="CE1471" s="80"/>
      <c r="CF1471" s="69"/>
      <c r="CG1471" s="69"/>
      <c r="CH1471" s="69"/>
      <c r="CI1471" s="69"/>
      <c r="CJ1471" s="69"/>
      <c r="CK1471" s="69"/>
      <c r="CL1471" s="68"/>
      <c r="CM1471" s="67"/>
      <c r="CN1471" s="67"/>
      <c r="CO1471" s="68"/>
      <c r="CP1471" s="68"/>
      <c r="CQ1471" s="67"/>
      <c r="CR1471" s="67"/>
      <c r="CS1471" s="69"/>
      <c r="CT1471" s="81"/>
      <c r="CU1471" s="69"/>
      <c r="CV1471" s="69"/>
      <c r="CW1471" s="69"/>
      <c r="CX1471" s="69"/>
      <c r="CY1471" s="69"/>
      <c r="CZ1471" s="69"/>
      <c r="DA1471" s="69"/>
    </row>
    <row r="1472" spans="2:105">
      <c r="B1472" s="67"/>
      <c r="C1472" s="67"/>
      <c r="D1472" s="67"/>
      <c r="E1472" s="69"/>
      <c r="F1472" s="68"/>
      <c r="G1472" s="67"/>
      <c r="H1472" s="69"/>
      <c r="I1472" s="69"/>
      <c r="J1472" s="69"/>
      <c r="K1472" s="69"/>
      <c r="L1472" s="69"/>
      <c r="M1472" s="69"/>
      <c r="N1472" s="69"/>
      <c r="O1472" s="69"/>
      <c r="P1472" s="69"/>
      <c r="Q1472" s="69"/>
      <c r="R1472" s="69"/>
      <c r="S1472" s="80"/>
      <c r="T1472" s="80"/>
      <c r="U1472" s="80"/>
      <c r="V1472" s="80"/>
      <c r="W1472" s="80"/>
      <c r="X1472" s="80"/>
      <c r="Y1472" s="80"/>
      <c r="Z1472" s="80"/>
      <c r="AA1472" s="80"/>
      <c r="AB1472" s="80"/>
      <c r="AC1472" s="80"/>
      <c r="AD1472" s="80"/>
      <c r="AE1472" s="69"/>
      <c r="AF1472" s="69"/>
      <c r="AG1472" s="69"/>
      <c r="AH1472" s="80"/>
      <c r="AI1472" s="80"/>
      <c r="AJ1472" s="69"/>
      <c r="AK1472" s="69"/>
      <c r="AL1472" s="80"/>
      <c r="AM1472" s="80"/>
      <c r="AN1472" s="69"/>
      <c r="AO1472" s="69"/>
      <c r="AP1472" s="80"/>
      <c r="AQ1472" s="80"/>
      <c r="AR1472" s="69"/>
      <c r="AS1472" s="69"/>
      <c r="AT1472" s="80"/>
      <c r="AU1472" s="80"/>
      <c r="AV1472" s="69"/>
      <c r="AW1472" s="69"/>
      <c r="AX1472" s="80"/>
      <c r="AY1472" s="80"/>
      <c r="AZ1472" s="69"/>
      <c r="BA1472" s="69"/>
      <c r="BB1472" s="80"/>
      <c r="BC1472" s="80"/>
      <c r="BD1472" s="69"/>
      <c r="BE1472" s="69"/>
      <c r="BF1472" s="80"/>
      <c r="BG1472" s="80"/>
      <c r="BH1472" s="69"/>
      <c r="BI1472" s="69"/>
      <c r="BJ1472" s="80"/>
      <c r="BK1472" s="80"/>
      <c r="BL1472" s="69"/>
      <c r="BM1472" s="69"/>
      <c r="BN1472" s="80"/>
      <c r="BO1472" s="80"/>
      <c r="BP1472" s="69"/>
      <c r="BQ1472" s="69"/>
      <c r="BR1472" s="80"/>
      <c r="BS1472" s="80"/>
      <c r="BT1472" s="69"/>
      <c r="BU1472" s="69"/>
      <c r="BV1472" s="80"/>
      <c r="BW1472" s="80"/>
      <c r="BX1472" s="69"/>
      <c r="BY1472" s="69"/>
      <c r="BZ1472" s="80"/>
      <c r="CA1472" s="80"/>
      <c r="CB1472" s="69"/>
      <c r="CC1472" s="69"/>
      <c r="CD1472" s="80"/>
      <c r="CE1472" s="80"/>
      <c r="CF1472" s="69"/>
      <c r="CG1472" s="69"/>
      <c r="CH1472" s="69"/>
      <c r="CI1472" s="69"/>
      <c r="CJ1472" s="69"/>
      <c r="CK1472" s="69"/>
      <c r="CL1472" s="68"/>
      <c r="CM1472" s="67"/>
      <c r="CN1472" s="67"/>
      <c r="CO1472" s="68"/>
      <c r="CP1472" s="68"/>
      <c r="CQ1472" s="67"/>
      <c r="CR1472" s="67"/>
      <c r="CS1472" s="69"/>
      <c r="CT1472" s="81"/>
      <c r="CU1472" s="69"/>
      <c r="CV1472" s="69"/>
      <c r="CW1472" s="69"/>
      <c r="CX1472" s="69"/>
      <c r="CY1472" s="69"/>
      <c r="CZ1472" s="69"/>
      <c r="DA1472" s="69"/>
    </row>
    <row r="1473" spans="2:105">
      <c r="B1473" s="67"/>
      <c r="C1473" s="67"/>
      <c r="D1473" s="67"/>
      <c r="E1473" s="69"/>
      <c r="F1473" s="68"/>
      <c r="G1473" s="67"/>
      <c r="H1473" s="69"/>
      <c r="I1473" s="69"/>
      <c r="J1473" s="69"/>
      <c r="K1473" s="69"/>
      <c r="L1473" s="69"/>
      <c r="M1473" s="69"/>
      <c r="N1473" s="69"/>
      <c r="O1473" s="69"/>
      <c r="P1473" s="69"/>
      <c r="Q1473" s="69"/>
      <c r="R1473" s="69"/>
      <c r="S1473" s="80"/>
      <c r="T1473" s="80"/>
      <c r="U1473" s="80"/>
      <c r="V1473" s="80"/>
      <c r="W1473" s="80"/>
      <c r="X1473" s="80"/>
      <c r="Y1473" s="80"/>
      <c r="Z1473" s="80"/>
      <c r="AA1473" s="80"/>
      <c r="AB1473" s="80"/>
      <c r="AC1473" s="80"/>
      <c r="AD1473" s="80"/>
      <c r="AE1473" s="69"/>
      <c r="AF1473" s="69"/>
      <c r="AG1473" s="69"/>
      <c r="AH1473" s="80"/>
      <c r="AI1473" s="80"/>
      <c r="AJ1473" s="69"/>
      <c r="AK1473" s="69"/>
      <c r="AL1473" s="80"/>
      <c r="AM1473" s="80"/>
      <c r="AN1473" s="69"/>
      <c r="AO1473" s="69"/>
      <c r="AP1473" s="80"/>
      <c r="AQ1473" s="80"/>
      <c r="AR1473" s="69"/>
      <c r="AS1473" s="69"/>
      <c r="AT1473" s="80"/>
      <c r="AU1473" s="80"/>
      <c r="AV1473" s="69"/>
      <c r="AW1473" s="69"/>
      <c r="AX1473" s="80"/>
      <c r="AY1473" s="80"/>
      <c r="AZ1473" s="69"/>
      <c r="BA1473" s="69"/>
      <c r="BB1473" s="80"/>
      <c r="BC1473" s="80"/>
      <c r="BD1473" s="69"/>
      <c r="BE1473" s="69"/>
      <c r="BF1473" s="80"/>
      <c r="BG1473" s="80"/>
      <c r="BH1473" s="69"/>
      <c r="BI1473" s="69"/>
      <c r="BJ1473" s="80"/>
      <c r="BK1473" s="80"/>
      <c r="BL1473" s="69"/>
      <c r="BM1473" s="69"/>
      <c r="BN1473" s="80"/>
      <c r="BO1473" s="80"/>
      <c r="BP1473" s="69"/>
      <c r="BQ1473" s="69"/>
      <c r="BR1473" s="80"/>
      <c r="BS1473" s="80"/>
      <c r="BT1473" s="69"/>
      <c r="BU1473" s="69"/>
      <c r="BV1473" s="80"/>
      <c r="BW1473" s="80"/>
      <c r="BX1473" s="69"/>
      <c r="BY1473" s="69"/>
      <c r="BZ1473" s="80"/>
      <c r="CA1473" s="80"/>
      <c r="CB1473" s="69"/>
      <c r="CC1473" s="69"/>
      <c r="CD1473" s="80"/>
      <c r="CE1473" s="80"/>
      <c r="CF1473" s="69"/>
      <c r="CG1473" s="69"/>
      <c r="CH1473" s="69"/>
      <c r="CI1473" s="69"/>
      <c r="CJ1473" s="69"/>
      <c r="CK1473" s="69"/>
      <c r="CL1473" s="68"/>
      <c r="CM1473" s="67"/>
      <c r="CN1473" s="67"/>
      <c r="CO1473" s="68"/>
      <c r="CP1473" s="68"/>
      <c r="CQ1473" s="67"/>
      <c r="CR1473" s="67"/>
      <c r="CS1473" s="69"/>
      <c r="CT1473" s="81"/>
      <c r="CU1473" s="69"/>
      <c r="CV1473" s="69"/>
      <c r="CW1473" s="69"/>
      <c r="CX1473" s="69"/>
      <c r="CY1473" s="69"/>
      <c r="CZ1473" s="69"/>
      <c r="DA1473" s="69"/>
    </row>
    <row r="1474" spans="2:105">
      <c r="B1474" s="67"/>
      <c r="C1474" s="67"/>
      <c r="D1474" s="67"/>
      <c r="E1474" s="69"/>
      <c r="F1474" s="68"/>
      <c r="G1474" s="67"/>
      <c r="H1474" s="69"/>
      <c r="I1474" s="69"/>
      <c r="J1474" s="69"/>
      <c r="K1474" s="69"/>
      <c r="L1474" s="69"/>
      <c r="M1474" s="69"/>
      <c r="N1474" s="69"/>
      <c r="O1474" s="69"/>
      <c r="P1474" s="69"/>
      <c r="Q1474" s="69"/>
      <c r="R1474" s="69"/>
      <c r="S1474" s="80"/>
      <c r="T1474" s="80"/>
      <c r="U1474" s="80"/>
      <c r="V1474" s="80"/>
      <c r="W1474" s="80"/>
      <c r="X1474" s="80"/>
      <c r="Y1474" s="80"/>
      <c r="Z1474" s="80"/>
      <c r="AA1474" s="80"/>
      <c r="AB1474" s="80"/>
      <c r="AC1474" s="80"/>
      <c r="AD1474" s="80"/>
      <c r="AE1474" s="69"/>
      <c r="AF1474" s="69"/>
      <c r="AG1474" s="69"/>
      <c r="AH1474" s="80"/>
      <c r="AI1474" s="80"/>
      <c r="AJ1474" s="69"/>
      <c r="AK1474" s="69"/>
      <c r="AL1474" s="80"/>
      <c r="AM1474" s="80"/>
      <c r="AN1474" s="69"/>
      <c r="AO1474" s="69"/>
      <c r="AP1474" s="80"/>
      <c r="AQ1474" s="80"/>
      <c r="AR1474" s="69"/>
      <c r="AS1474" s="69"/>
      <c r="AT1474" s="80"/>
      <c r="AU1474" s="80"/>
      <c r="AV1474" s="69"/>
      <c r="AW1474" s="69"/>
      <c r="AX1474" s="80"/>
      <c r="AY1474" s="80"/>
      <c r="AZ1474" s="69"/>
      <c r="BA1474" s="69"/>
      <c r="BB1474" s="80"/>
      <c r="BC1474" s="80"/>
      <c r="BD1474" s="69"/>
      <c r="BE1474" s="69"/>
      <c r="BF1474" s="80"/>
      <c r="BG1474" s="80"/>
      <c r="BH1474" s="69"/>
      <c r="BI1474" s="69"/>
      <c r="BJ1474" s="80"/>
      <c r="BK1474" s="80"/>
      <c r="BL1474" s="69"/>
      <c r="BM1474" s="69"/>
      <c r="BN1474" s="80"/>
      <c r="BO1474" s="80"/>
      <c r="BP1474" s="69"/>
      <c r="BQ1474" s="69"/>
      <c r="BR1474" s="80"/>
      <c r="BS1474" s="80"/>
      <c r="BT1474" s="69"/>
      <c r="BU1474" s="69"/>
      <c r="BV1474" s="80"/>
      <c r="BW1474" s="80"/>
      <c r="BX1474" s="69"/>
      <c r="BY1474" s="69"/>
      <c r="BZ1474" s="80"/>
      <c r="CA1474" s="80"/>
      <c r="CB1474" s="69"/>
      <c r="CC1474" s="69"/>
      <c r="CD1474" s="80"/>
      <c r="CE1474" s="80"/>
      <c r="CF1474" s="69"/>
      <c r="CG1474" s="69"/>
      <c r="CH1474" s="69"/>
      <c r="CI1474" s="69"/>
      <c r="CJ1474" s="69"/>
      <c r="CK1474" s="69"/>
      <c r="CL1474" s="68"/>
      <c r="CM1474" s="67"/>
      <c r="CN1474" s="67"/>
      <c r="CO1474" s="68"/>
      <c r="CP1474" s="68"/>
      <c r="CQ1474" s="67"/>
      <c r="CR1474" s="67"/>
      <c r="CS1474" s="69"/>
      <c r="CT1474" s="81"/>
      <c r="CU1474" s="69"/>
      <c r="CV1474" s="69"/>
      <c r="CW1474" s="69"/>
      <c r="CX1474" s="69"/>
      <c r="CY1474" s="69"/>
      <c r="CZ1474" s="69"/>
      <c r="DA1474" s="69"/>
    </row>
    <row r="1475" spans="2:105">
      <c r="B1475" s="67"/>
      <c r="C1475" s="67"/>
      <c r="D1475" s="67"/>
      <c r="E1475" s="69"/>
      <c r="F1475" s="68"/>
      <c r="G1475" s="67"/>
      <c r="H1475" s="69"/>
      <c r="I1475" s="69"/>
      <c r="J1475" s="69"/>
      <c r="K1475" s="69"/>
      <c r="L1475" s="69"/>
      <c r="M1475" s="69"/>
      <c r="N1475" s="69"/>
      <c r="O1475" s="69"/>
      <c r="P1475" s="69"/>
      <c r="Q1475" s="69"/>
      <c r="R1475" s="69"/>
      <c r="S1475" s="80"/>
      <c r="T1475" s="80"/>
      <c r="U1475" s="80"/>
      <c r="V1475" s="80"/>
      <c r="W1475" s="80"/>
      <c r="X1475" s="80"/>
      <c r="Y1475" s="80"/>
      <c r="Z1475" s="80"/>
      <c r="AA1475" s="80"/>
      <c r="AB1475" s="80"/>
      <c r="AC1475" s="80"/>
      <c r="AD1475" s="80"/>
      <c r="AE1475" s="69"/>
      <c r="AF1475" s="69"/>
      <c r="AG1475" s="69"/>
      <c r="AH1475" s="80"/>
      <c r="AI1475" s="80"/>
      <c r="AJ1475" s="69"/>
      <c r="AK1475" s="69"/>
      <c r="AL1475" s="80"/>
      <c r="AM1475" s="80"/>
      <c r="AN1475" s="69"/>
      <c r="AO1475" s="69"/>
      <c r="AP1475" s="80"/>
      <c r="AQ1475" s="80"/>
      <c r="AR1475" s="69"/>
      <c r="AS1475" s="69"/>
      <c r="AT1475" s="80"/>
      <c r="AU1475" s="80"/>
      <c r="AV1475" s="69"/>
      <c r="AW1475" s="69"/>
      <c r="AX1475" s="80"/>
      <c r="AY1475" s="80"/>
      <c r="AZ1475" s="69"/>
      <c r="BA1475" s="69"/>
      <c r="BB1475" s="80"/>
      <c r="BC1475" s="80"/>
      <c r="BD1475" s="69"/>
      <c r="BE1475" s="69"/>
      <c r="BF1475" s="80"/>
      <c r="BG1475" s="80"/>
      <c r="BH1475" s="69"/>
      <c r="BI1475" s="69"/>
      <c r="BJ1475" s="80"/>
      <c r="BK1475" s="80"/>
      <c r="BL1475" s="69"/>
      <c r="BM1475" s="69"/>
      <c r="BN1475" s="80"/>
      <c r="BO1475" s="80"/>
      <c r="BP1475" s="69"/>
      <c r="BQ1475" s="69"/>
      <c r="BR1475" s="80"/>
      <c r="BS1475" s="80"/>
      <c r="BT1475" s="69"/>
      <c r="BU1475" s="69"/>
      <c r="BV1475" s="80"/>
      <c r="BW1475" s="80"/>
      <c r="BX1475" s="69"/>
      <c r="BY1475" s="69"/>
      <c r="BZ1475" s="80"/>
      <c r="CA1475" s="80"/>
      <c r="CB1475" s="69"/>
      <c r="CC1475" s="69"/>
      <c r="CD1475" s="80"/>
      <c r="CE1475" s="80"/>
      <c r="CF1475" s="69"/>
      <c r="CG1475" s="69"/>
      <c r="CH1475" s="69"/>
      <c r="CI1475" s="69"/>
      <c r="CJ1475" s="69"/>
      <c r="CK1475" s="69"/>
      <c r="CL1475" s="68"/>
      <c r="CM1475" s="67"/>
      <c r="CN1475" s="67"/>
      <c r="CO1475" s="68"/>
      <c r="CP1475" s="68"/>
      <c r="CQ1475" s="67"/>
      <c r="CR1475" s="67"/>
      <c r="CS1475" s="69"/>
      <c r="CT1475" s="81"/>
      <c r="CU1475" s="69"/>
      <c r="CV1475" s="69"/>
      <c r="CW1475" s="69"/>
      <c r="CX1475" s="69"/>
      <c r="CY1475" s="69"/>
      <c r="CZ1475" s="69"/>
      <c r="DA1475" s="69"/>
    </row>
    <row r="1476" spans="2:105">
      <c r="B1476" s="67"/>
      <c r="C1476" s="67"/>
      <c r="D1476" s="67"/>
      <c r="E1476" s="69"/>
      <c r="F1476" s="68"/>
      <c r="G1476" s="67"/>
      <c r="H1476" s="69"/>
      <c r="I1476" s="69"/>
      <c r="J1476" s="69"/>
      <c r="K1476" s="69"/>
      <c r="L1476" s="69"/>
      <c r="M1476" s="69"/>
      <c r="N1476" s="69"/>
      <c r="O1476" s="69"/>
      <c r="P1476" s="69"/>
      <c r="Q1476" s="69"/>
      <c r="R1476" s="69"/>
      <c r="S1476" s="80"/>
      <c r="T1476" s="80"/>
      <c r="U1476" s="80"/>
      <c r="V1476" s="80"/>
      <c r="W1476" s="80"/>
      <c r="X1476" s="80"/>
      <c r="Y1476" s="80"/>
      <c r="Z1476" s="80"/>
      <c r="AA1476" s="80"/>
      <c r="AB1476" s="80"/>
      <c r="AC1476" s="80"/>
      <c r="AD1476" s="80"/>
      <c r="AE1476" s="69"/>
      <c r="AF1476" s="69"/>
      <c r="AG1476" s="69"/>
      <c r="AH1476" s="80"/>
      <c r="AI1476" s="80"/>
      <c r="AJ1476" s="69"/>
      <c r="AK1476" s="69"/>
      <c r="AL1476" s="80"/>
      <c r="AM1476" s="80"/>
      <c r="AN1476" s="69"/>
      <c r="AO1476" s="69"/>
      <c r="AP1476" s="80"/>
      <c r="AQ1476" s="80"/>
      <c r="AR1476" s="69"/>
      <c r="AS1476" s="69"/>
      <c r="AT1476" s="80"/>
      <c r="AU1476" s="80"/>
      <c r="AV1476" s="69"/>
      <c r="AW1476" s="69"/>
      <c r="AX1476" s="80"/>
      <c r="AY1476" s="80"/>
      <c r="AZ1476" s="69"/>
      <c r="BA1476" s="69"/>
      <c r="BB1476" s="80"/>
      <c r="BC1476" s="80"/>
      <c r="BD1476" s="69"/>
      <c r="BE1476" s="69"/>
      <c r="BF1476" s="80"/>
      <c r="BG1476" s="80"/>
      <c r="BH1476" s="69"/>
      <c r="BI1476" s="69"/>
      <c r="BJ1476" s="80"/>
      <c r="BK1476" s="80"/>
      <c r="BL1476" s="69"/>
      <c r="BM1476" s="69"/>
      <c r="BN1476" s="80"/>
      <c r="BO1476" s="80"/>
      <c r="BP1476" s="69"/>
      <c r="BQ1476" s="69"/>
      <c r="BR1476" s="80"/>
      <c r="BS1476" s="80"/>
      <c r="BT1476" s="69"/>
      <c r="BU1476" s="69"/>
      <c r="BV1476" s="80"/>
      <c r="BW1476" s="80"/>
      <c r="BX1476" s="69"/>
      <c r="BY1476" s="69"/>
      <c r="BZ1476" s="80"/>
      <c r="CA1476" s="80"/>
      <c r="CB1476" s="69"/>
      <c r="CC1476" s="69"/>
      <c r="CD1476" s="80"/>
      <c r="CE1476" s="80"/>
      <c r="CF1476" s="69"/>
      <c r="CG1476" s="69"/>
      <c r="CH1476" s="69"/>
      <c r="CI1476" s="69"/>
      <c r="CJ1476" s="69"/>
      <c r="CK1476" s="69"/>
      <c r="CL1476" s="68"/>
      <c r="CM1476" s="67"/>
      <c r="CN1476" s="67"/>
      <c r="CO1476" s="68"/>
      <c r="CP1476" s="68"/>
      <c r="CQ1476" s="67"/>
      <c r="CR1476" s="67"/>
      <c r="CS1476" s="69"/>
      <c r="CT1476" s="81"/>
      <c r="CU1476" s="69"/>
      <c r="CV1476" s="69"/>
      <c r="CW1476" s="69"/>
      <c r="CX1476" s="69"/>
      <c r="CY1476" s="69"/>
      <c r="CZ1476" s="69"/>
      <c r="DA1476" s="69"/>
    </row>
    <row r="1477" spans="2:105">
      <c r="B1477" s="67"/>
      <c r="C1477" s="67"/>
      <c r="D1477" s="67"/>
      <c r="E1477" s="69"/>
      <c r="F1477" s="68"/>
      <c r="G1477" s="67"/>
      <c r="H1477" s="69"/>
      <c r="I1477" s="69"/>
      <c r="J1477" s="69"/>
      <c r="K1477" s="69"/>
      <c r="L1477" s="69"/>
      <c r="M1477" s="69"/>
      <c r="N1477" s="69"/>
      <c r="O1477" s="69"/>
      <c r="P1477" s="69"/>
      <c r="Q1477" s="69"/>
      <c r="R1477" s="69"/>
      <c r="S1477" s="80"/>
      <c r="T1477" s="80"/>
      <c r="U1477" s="80"/>
      <c r="V1477" s="80"/>
      <c r="W1477" s="80"/>
      <c r="X1477" s="80"/>
      <c r="Y1477" s="80"/>
      <c r="Z1477" s="80"/>
      <c r="AA1477" s="80"/>
      <c r="AB1477" s="80"/>
      <c r="AC1477" s="80"/>
      <c r="AD1477" s="80"/>
      <c r="AE1477" s="69"/>
      <c r="AF1477" s="69"/>
      <c r="AG1477" s="69"/>
      <c r="AH1477" s="80"/>
      <c r="AI1477" s="80"/>
      <c r="AJ1477" s="69"/>
      <c r="AK1477" s="69"/>
      <c r="AL1477" s="80"/>
      <c r="AM1477" s="80"/>
      <c r="AN1477" s="69"/>
      <c r="AO1477" s="69"/>
      <c r="AP1477" s="80"/>
      <c r="AQ1477" s="80"/>
      <c r="AR1477" s="69"/>
      <c r="AS1477" s="69"/>
      <c r="AT1477" s="80"/>
      <c r="AU1477" s="80"/>
      <c r="AV1477" s="69"/>
      <c r="AW1477" s="69"/>
      <c r="AX1477" s="80"/>
      <c r="AY1477" s="80"/>
      <c r="AZ1477" s="69"/>
      <c r="BA1477" s="69"/>
      <c r="BB1477" s="80"/>
      <c r="BC1477" s="80"/>
      <c r="BD1477" s="69"/>
      <c r="BE1477" s="69"/>
      <c r="BF1477" s="80"/>
      <c r="BG1477" s="80"/>
      <c r="BH1477" s="69"/>
      <c r="BI1477" s="69"/>
      <c r="BJ1477" s="80"/>
      <c r="BK1477" s="80"/>
      <c r="BL1477" s="69"/>
      <c r="BM1477" s="69"/>
      <c r="BN1477" s="80"/>
      <c r="BO1477" s="80"/>
      <c r="BP1477" s="69"/>
      <c r="BQ1477" s="69"/>
      <c r="BR1477" s="80"/>
      <c r="BS1477" s="80"/>
      <c r="BT1477" s="69"/>
      <c r="BU1477" s="69"/>
      <c r="BV1477" s="80"/>
      <c r="BW1477" s="80"/>
      <c r="BX1477" s="69"/>
      <c r="BY1477" s="69"/>
      <c r="BZ1477" s="80"/>
      <c r="CA1477" s="80"/>
      <c r="CB1477" s="69"/>
      <c r="CC1477" s="69"/>
      <c r="CD1477" s="80"/>
      <c r="CE1477" s="80"/>
      <c r="CF1477" s="69"/>
      <c r="CG1477" s="69"/>
      <c r="CH1477" s="69"/>
      <c r="CI1477" s="69"/>
      <c r="CJ1477" s="69"/>
      <c r="CK1477" s="69"/>
      <c r="CL1477" s="68"/>
      <c r="CM1477" s="67"/>
      <c r="CN1477" s="67"/>
      <c r="CO1477" s="68"/>
      <c r="CP1477" s="68"/>
      <c r="CQ1477" s="67"/>
      <c r="CR1477" s="67"/>
      <c r="CS1477" s="69"/>
      <c r="CT1477" s="81"/>
      <c r="CU1477" s="69"/>
      <c r="CV1477" s="69"/>
      <c r="CW1477" s="69"/>
      <c r="CX1477" s="69"/>
      <c r="CY1477" s="69"/>
      <c r="CZ1477" s="69"/>
      <c r="DA1477" s="69"/>
    </row>
    <row r="1478" spans="2:105">
      <c r="B1478" s="67"/>
      <c r="C1478" s="67"/>
      <c r="D1478" s="67"/>
      <c r="E1478" s="69"/>
      <c r="F1478" s="68"/>
      <c r="G1478" s="67"/>
      <c r="H1478" s="69"/>
      <c r="I1478" s="69"/>
      <c r="J1478" s="69"/>
      <c r="K1478" s="69"/>
      <c r="L1478" s="69"/>
      <c r="M1478" s="69"/>
      <c r="N1478" s="69"/>
      <c r="O1478" s="69"/>
      <c r="P1478" s="69"/>
      <c r="Q1478" s="69"/>
      <c r="R1478" s="69"/>
      <c r="S1478" s="80"/>
      <c r="T1478" s="80"/>
      <c r="U1478" s="80"/>
      <c r="V1478" s="80"/>
      <c r="W1478" s="80"/>
      <c r="X1478" s="80"/>
      <c r="Y1478" s="80"/>
      <c r="Z1478" s="80"/>
      <c r="AA1478" s="80"/>
      <c r="AB1478" s="80"/>
      <c r="AC1478" s="80"/>
      <c r="AD1478" s="80"/>
      <c r="AE1478" s="69"/>
      <c r="AF1478" s="69"/>
      <c r="AG1478" s="69"/>
      <c r="AH1478" s="80"/>
      <c r="AI1478" s="80"/>
      <c r="AJ1478" s="69"/>
      <c r="AK1478" s="69"/>
      <c r="AL1478" s="80"/>
      <c r="AM1478" s="80"/>
      <c r="AN1478" s="69"/>
      <c r="AO1478" s="69"/>
      <c r="AP1478" s="80"/>
      <c r="AQ1478" s="80"/>
      <c r="AR1478" s="69"/>
      <c r="AS1478" s="69"/>
      <c r="AT1478" s="80"/>
      <c r="AU1478" s="80"/>
      <c r="AV1478" s="69"/>
      <c r="AW1478" s="69"/>
      <c r="AX1478" s="80"/>
      <c r="AY1478" s="80"/>
      <c r="AZ1478" s="69"/>
      <c r="BA1478" s="69"/>
      <c r="BB1478" s="80"/>
      <c r="BC1478" s="80"/>
      <c r="BD1478" s="69"/>
      <c r="BE1478" s="69"/>
      <c r="BF1478" s="80"/>
      <c r="BG1478" s="80"/>
      <c r="BH1478" s="69"/>
      <c r="BI1478" s="69"/>
      <c r="BJ1478" s="80"/>
      <c r="BK1478" s="80"/>
      <c r="BL1478" s="69"/>
      <c r="BM1478" s="69"/>
      <c r="BN1478" s="80"/>
      <c r="BO1478" s="80"/>
      <c r="BP1478" s="69"/>
      <c r="BQ1478" s="69"/>
      <c r="BR1478" s="80"/>
      <c r="BS1478" s="80"/>
      <c r="BT1478" s="69"/>
      <c r="BU1478" s="69"/>
      <c r="BV1478" s="80"/>
      <c r="BW1478" s="80"/>
      <c r="BX1478" s="69"/>
      <c r="BY1478" s="69"/>
      <c r="BZ1478" s="80"/>
      <c r="CA1478" s="80"/>
      <c r="CB1478" s="69"/>
      <c r="CC1478" s="69"/>
      <c r="CD1478" s="80"/>
      <c r="CE1478" s="80"/>
      <c r="CF1478" s="69"/>
      <c r="CG1478" s="69"/>
      <c r="CH1478" s="69"/>
      <c r="CI1478" s="69"/>
      <c r="CJ1478" s="69"/>
      <c r="CK1478" s="69"/>
      <c r="CL1478" s="68"/>
      <c r="CM1478" s="67"/>
      <c r="CN1478" s="67"/>
      <c r="CO1478" s="68"/>
      <c r="CP1478" s="68"/>
      <c r="CQ1478" s="67"/>
      <c r="CR1478" s="67"/>
      <c r="CS1478" s="69"/>
      <c r="CT1478" s="81"/>
      <c r="CU1478" s="69"/>
      <c r="CV1478" s="69"/>
      <c r="CW1478" s="69"/>
      <c r="CX1478" s="69"/>
      <c r="CY1478" s="69"/>
      <c r="CZ1478" s="69"/>
      <c r="DA1478" s="69"/>
    </row>
    <row r="1479" spans="2:105">
      <c r="B1479" s="67"/>
      <c r="C1479" s="67"/>
      <c r="D1479" s="67"/>
      <c r="E1479" s="69"/>
      <c r="F1479" s="68"/>
      <c r="G1479" s="67"/>
      <c r="H1479" s="69"/>
      <c r="I1479" s="69"/>
      <c r="J1479" s="69"/>
      <c r="K1479" s="69"/>
      <c r="L1479" s="69"/>
      <c r="M1479" s="69"/>
      <c r="N1479" s="69"/>
      <c r="O1479" s="69"/>
      <c r="P1479" s="69"/>
      <c r="Q1479" s="69"/>
      <c r="R1479" s="69"/>
      <c r="S1479" s="80"/>
      <c r="T1479" s="80"/>
      <c r="U1479" s="80"/>
      <c r="V1479" s="80"/>
      <c r="W1479" s="80"/>
      <c r="X1479" s="80"/>
      <c r="Y1479" s="80"/>
      <c r="Z1479" s="80"/>
      <c r="AA1479" s="80"/>
      <c r="AB1479" s="80"/>
      <c r="AC1479" s="80"/>
      <c r="AD1479" s="80"/>
      <c r="AE1479" s="69"/>
      <c r="AF1479" s="69"/>
      <c r="AG1479" s="69"/>
      <c r="AH1479" s="80"/>
      <c r="AI1479" s="80"/>
      <c r="AJ1479" s="69"/>
      <c r="AK1479" s="69"/>
      <c r="AL1479" s="80"/>
      <c r="AM1479" s="80"/>
      <c r="AN1479" s="69"/>
      <c r="AO1479" s="69"/>
      <c r="AP1479" s="80"/>
      <c r="AQ1479" s="80"/>
      <c r="AR1479" s="69"/>
      <c r="AS1479" s="69"/>
      <c r="AT1479" s="80"/>
      <c r="AU1479" s="80"/>
      <c r="AV1479" s="69"/>
      <c r="AW1479" s="69"/>
      <c r="AX1479" s="80"/>
      <c r="AY1479" s="80"/>
      <c r="AZ1479" s="69"/>
      <c r="BA1479" s="69"/>
      <c r="BB1479" s="80"/>
      <c r="BC1479" s="80"/>
      <c r="BD1479" s="69"/>
      <c r="BE1479" s="69"/>
      <c r="BF1479" s="80"/>
      <c r="BG1479" s="80"/>
      <c r="BH1479" s="69"/>
      <c r="BI1479" s="69"/>
      <c r="BJ1479" s="80"/>
      <c r="BK1479" s="80"/>
      <c r="BL1479" s="69"/>
      <c r="BM1479" s="69"/>
      <c r="BN1479" s="80"/>
      <c r="BO1479" s="80"/>
      <c r="BP1479" s="69"/>
      <c r="BQ1479" s="69"/>
      <c r="BR1479" s="80"/>
      <c r="BS1479" s="80"/>
      <c r="BT1479" s="69"/>
      <c r="BU1479" s="69"/>
      <c r="BV1479" s="80"/>
      <c r="BW1479" s="80"/>
      <c r="BX1479" s="69"/>
      <c r="BY1479" s="69"/>
      <c r="BZ1479" s="80"/>
      <c r="CA1479" s="80"/>
      <c r="CB1479" s="69"/>
      <c r="CC1479" s="69"/>
      <c r="CD1479" s="80"/>
      <c r="CE1479" s="80"/>
      <c r="CF1479" s="69"/>
      <c r="CG1479" s="69"/>
      <c r="CH1479" s="69"/>
      <c r="CI1479" s="69"/>
      <c r="CJ1479" s="69"/>
      <c r="CK1479" s="69"/>
      <c r="CL1479" s="68"/>
      <c r="CM1479" s="67"/>
      <c r="CN1479" s="67"/>
      <c r="CO1479" s="68"/>
      <c r="CP1479" s="68"/>
      <c r="CQ1479" s="67"/>
      <c r="CR1479" s="67"/>
      <c r="CS1479" s="69"/>
      <c r="CT1479" s="81"/>
      <c r="CU1479" s="69"/>
      <c r="CV1479" s="69"/>
      <c r="CW1479" s="69"/>
      <c r="CX1479" s="69"/>
      <c r="CY1479" s="69"/>
      <c r="CZ1479" s="69"/>
      <c r="DA1479" s="69"/>
    </row>
    <row r="1480" spans="2:105">
      <c r="B1480" s="67"/>
      <c r="C1480" s="67"/>
      <c r="D1480" s="67"/>
      <c r="E1480" s="69"/>
      <c r="F1480" s="68"/>
      <c r="G1480" s="67"/>
      <c r="H1480" s="69"/>
      <c r="I1480" s="69"/>
      <c r="J1480" s="69"/>
      <c r="K1480" s="69"/>
      <c r="L1480" s="69"/>
      <c r="M1480" s="69"/>
      <c r="N1480" s="69"/>
      <c r="O1480" s="69"/>
      <c r="P1480" s="69"/>
      <c r="Q1480" s="69"/>
      <c r="R1480" s="69"/>
      <c r="S1480" s="80"/>
      <c r="T1480" s="80"/>
      <c r="U1480" s="80"/>
      <c r="V1480" s="80"/>
      <c r="W1480" s="80"/>
      <c r="X1480" s="80"/>
      <c r="Y1480" s="80"/>
      <c r="Z1480" s="80"/>
      <c r="AA1480" s="80"/>
      <c r="AB1480" s="80"/>
      <c r="AC1480" s="80"/>
      <c r="AD1480" s="80"/>
      <c r="AE1480" s="69"/>
      <c r="AF1480" s="69"/>
      <c r="AG1480" s="69"/>
      <c r="AH1480" s="80"/>
      <c r="AI1480" s="80"/>
      <c r="AJ1480" s="69"/>
      <c r="AK1480" s="69"/>
      <c r="AL1480" s="80"/>
      <c r="AM1480" s="80"/>
      <c r="AN1480" s="69"/>
      <c r="AO1480" s="69"/>
      <c r="AP1480" s="80"/>
      <c r="AQ1480" s="80"/>
      <c r="AR1480" s="69"/>
      <c r="AS1480" s="69"/>
      <c r="AT1480" s="80"/>
      <c r="AU1480" s="80"/>
      <c r="AV1480" s="69"/>
      <c r="AW1480" s="69"/>
      <c r="AX1480" s="80"/>
      <c r="AY1480" s="80"/>
      <c r="AZ1480" s="69"/>
      <c r="BA1480" s="69"/>
      <c r="BB1480" s="80"/>
      <c r="BC1480" s="80"/>
      <c r="BD1480" s="69"/>
      <c r="BE1480" s="69"/>
      <c r="BF1480" s="80"/>
      <c r="BG1480" s="80"/>
      <c r="BH1480" s="69"/>
      <c r="BI1480" s="69"/>
      <c r="BJ1480" s="80"/>
      <c r="BK1480" s="80"/>
      <c r="BL1480" s="69"/>
      <c r="BM1480" s="69"/>
      <c r="BN1480" s="80"/>
      <c r="BO1480" s="80"/>
      <c r="BP1480" s="69"/>
      <c r="BQ1480" s="69"/>
      <c r="BR1480" s="80"/>
      <c r="BS1480" s="80"/>
      <c r="BT1480" s="69"/>
      <c r="BU1480" s="69"/>
      <c r="BV1480" s="80"/>
      <c r="BW1480" s="80"/>
      <c r="BX1480" s="69"/>
      <c r="BY1480" s="69"/>
      <c r="BZ1480" s="80"/>
      <c r="CA1480" s="80"/>
      <c r="CB1480" s="69"/>
      <c r="CC1480" s="69"/>
      <c r="CD1480" s="80"/>
      <c r="CE1480" s="80"/>
      <c r="CF1480" s="69"/>
      <c r="CG1480" s="69"/>
      <c r="CH1480" s="69"/>
      <c r="CI1480" s="69"/>
      <c r="CJ1480" s="69"/>
      <c r="CK1480" s="69"/>
      <c r="CL1480" s="68"/>
      <c r="CM1480" s="67"/>
      <c r="CN1480" s="67"/>
      <c r="CO1480" s="68"/>
      <c r="CP1480" s="68"/>
      <c r="CQ1480" s="67"/>
      <c r="CR1480" s="67"/>
      <c r="CS1480" s="69"/>
      <c r="CT1480" s="81"/>
      <c r="CU1480" s="69"/>
      <c r="CV1480" s="69"/>
      <c r="CW1480" s="69"/>
      <c r="CX1480" s="69"/>
      <c r="CY1480" s="69"/>
      <c r="CZ1480" s="69"/>
      <c r="DA1480" s="69"/>
    </row>
    <row r="1481" spans="2:105">
      <c r="B1481" s="67"/>
      <c r="C1481" s="67"/>
      <c r="D1481" s="67"/>
      <c r="E1481" s="69"/>
      <c r="F1481" s="68"/>
      <c r="G1481" s="67"/>
      <c r="H1481" s="69"/>
      <c r="I1481" s="69"/>
      <c r="J1481" s="69"/>
      <c r="K1481" s="69"/>
      <c r="L1481" s="69"/>
      <c r="M1481" s="69"/>
      <c r="N1481" s="69"/>
      <c r="O1481" s="69"/>
      <c r="P1481" s="69"/>
      <c r="Q1481" s="69"/>
      <c r="R1481" s="69"/>
      <c r="S1481" s="80"/>
      <c r="T1481" s="80"/>
      <c r="U1481" s="80"/>
      <c r="V1481" s="80"/>
      <c r="W1481" s="80"/>
      <c r="X1481" s="80"/>
      <c r="Y1481" s="80"/>
      <c r="Z1481" s="80"/>
      <c r="AA1481" s="80"/>
      <c r="AB1481" s="80"/>
      <c r="AC1481" s="80"/>
      <c r="AD1481" s="80"/>
      <c r="AE1481" s="69"/>
      <c r="AF1481" s="69"/>
      <c r="AG1481" s="69"/>
      <c r="AH1481" s="80"/>
      <c r="AI1481" s="80"/>
      <c r="AJ1481" s="69"/>
      <c r="AK1481" s="69"/>
      <c r="AL1481" s="80"/>
      <c r="AM1481" s="80"/>
      <c r="AN1481" s="69"/>
      <c r="AO1481" s="69"/>
      <c r="AP1481" s="80"/>
      <c r="AQ1481" s="80"/>
      <c r="AR1481" s="69"/>
      <c r="AS1481" s="69"/>
      <c r="AT1481" s="80"/>
      <c r="AU1481" s="80"/>
      <c r="AV1481" s="69"/>
      <c r="AW1481" s="69"/>
      <c r="AX1481" s="80"/>
      <c r="AY1481" s="80"/>
      <c r="AZ1481" s="69"/>
      <c r="BA1481" s="69"/>
      <c r="BB1481" s="80"/>
      <c r="BC1481" s="80"/>
      <c r="BD1481" s="69"/>
      <c r="BE1481" s="69"/>
      <c r="BF1481" s="80"/>
      <c r="BG1481" s="80"/>
      <c r="BH1481" s="69"/>
      <c r="BI1481" s="69"/>
      <c r="BJ1481" s="80"/>
      <c r="BK1481" s="80"/>
      <c r="BL1481" s="69"/>
      <c r="BM1481" s="69"/>
      <c r="BN1481" s="80"/>
      <c r="BO1481" s="80"/>
      <c r="BP1481" s="69"/>
      <c r="BQ1481" s="69"/>
      <c r="BR1481" s="80"/>
      <c r="BS1481" s="80"/>
      <c r="BT1481" s="69"/>
      <c r="BU1481" s="69"/>
      <c r="BV1481" s="80"/>
      <c r="BW1481" s="80"/>
      <c r="BX1481" s="69"/>
      <c r="BY1481" s="69"/>
      <c r="BZ1481" s="80"/>
      <c r="CA1481" s="80"/>
      <c r="CB1481" s="69"/>
      <c r="CC1481" s="69"/>
      <c r="CD1481" s="80"/>
      <c r="CE1481" s="80"/>
      <c r="CF1481" s="69"/>
      <c r="CG1481" s="69"/>
      <c r="CH1481" s="69"/>
      <c r="CI1481" s="69"/>
      <c r="CJ1481" s="69"/>
      <c r="CK1481" s="69"/>
      <c r="CL1481" s="68"/>
      <c r="CM1481" s="67"/>
      <c r="CN1481" s="67"/>
      <c r="CO1481" s="68"/>
      <c r="CP1481" s="68"/>
      <c r="CQ1481" s="67"/>
      <c r="CR1481" s="67"/>
      <c r="CS1481" s="69"/>
      <c r="CT1481" s="81"/>
      <c r="CU1481" s="69"/>
      <c r="CV1481" s="69"/>
      <c r="CW1481" s="69"/>
      <c r="CX1481" s="69"/>
      <c r="CY1481" s="69"/>
      <c r="CZ1481" s="69"/>
      <c r="DA1481" s="69"/>
    </row>
    <row r="1482" spans="2:105">
      <c r="B1482" s="67"/>
      <c r="C1482" s="67"/>
      <c r="D1482" s="67"/>
      <c r="E1482" s="69"/>
      <c r="F1482" s="68"/>
      <c r="G1482" s="67"/>
      <c r="H1482" s="69"/>
      <c r="I1482" s="69"/>
      <c r="J1482" s="69"/>
      <c r="K1482" s="69"/>
      <c r="L1482" s="69"/>
      <c r="M1482" s="69"/>
      <c r="N1482" s="69"/>
      <c r="O1482" s="69"/>
      <c r="P1482" s="69"/>
      <c r="Q1482" s="69"/>
      <c r="R1482" s="69"/>
      <c r="S1482" s="80"/>
      <c r="T1482" s="80"/>
      <c r="U1482" s="80"/>
      <c r="V1482" s="80"/>
      <c r="W1482" s="80"/>
      <c r="X1482" s="80"/>
      <c r="Y1482" s="80"/>
      <c r="Z1482" s="80"/>
      <c r="AA1482" s="80"/>
      <c r="AB1482" s="80"/>
      <c r="AC1482" s="80"/>
      <c r="AD1482" s="80"/>
      <c r="AE1482" s="69"/>
      <c r="AF1482" s="69"/>
      <c r="AG1482" s="69"/>
      <c r="AH1482" s="80"/>
      <c r="AI1482" s="80"/>
      <c r="AJ1482" s="69"/>
      <c r="AK1482" s="69"/>
      <c r="AL1482" s="80"/>
      <c r="AM1482" s="80"/>
      <c r="AN1482" s="69"/>
      <c r="AO1482" s="69"/>
      <c r="AP1482" s="80"/>
      <c r="AQ1482" s="80"/>
      <c r="AR1482" s="69"/>
      <c r="AS1482" s="69"/>
      <c r="AT1482" s="80"/>
      <c r="AU1482" s="80"/>
      <c r="AV1482" s="69"/>
      <c r="AW1482" s="69"/>
      <c r="AX1482" s="80"/>
      <c r="AY1482" s="80"/>
      <c r="AZ1482" s="69"/>
      <c r="BA1482" s="69"/>
      <c r="BB1482" s="80"/>
      <c r="BC1482" s="80"/>
      <c r="BD1482" s="69"/>
      <c r="BE1482" s="69"/>
      <c r="BF1482" s="80"/>
      <c r="BG1482" s="80"/>
      <c r="BH1482" s="69"/>
      <c r="BI1482" s="69"/>
      <c r="BJ1482" s="80"/>
      <c r="BK1482" s="80"/>
      <c r="BL1482" s="69"/>
      <c r="BM1482" s="69"/>
      <c r="BN1482" s="80"/>
      <c r="BO1482" s="80"/>
      <c r="BP1482" s="69"/>
      <c r="BQ1482" s="69"/>
      <c r="BR1482" s="80"/>
      <c r="BS1482" s="80"/>
      <c r="BT1482" s="69"/>
      <c r="BU1482" s="69"/>
      <c r="BV1482" s="80"/>
      <c r="BW1482" s="80"/>
      <c r="BX1482" s="69"/>
      <c r="BY1482" s="69"/>
      <c r="BZ1482" s="80"/>
      <c r="CA1482" s="80"/>
      <c r="CB1482" s="69"/>
      <c r="CC1482" s="69"/>
      <c r="CD1482" s="80"/>
      <c r="CE1482" s="80"/>
      <c r="CF1482" s="69"/>
      <c r="CG1482" s="69"/>
      <c r="CH1482" s="69"/>
      <c r="CI1482" s="69"/>
      <c r="CJ1482" s="69"/>
      <c r="CK1482" s="69"/>
      <c r="CL1482" s="68"/>
      <c r="CM1482" s="67"/>
      <c r="CN1482" s="67"/>
      <c r="CO1482" s="68"/>
      <c r="CP1482" s="68"/>
      <c r="CQ1482" s="67"/>
      <c r="CR1482" s="67"/>
      <c r="CS1482" s="69"/>
      <c r="CT1482" s="81"/>
      <c r="CU1482" s="69"/>
      <c r="CV1482" s="69"/>
      <c r="CW1482" s="69"/>
      <c r="CX1482" s="69"/>
      <c r="CY1482" s="69"/>
      <c r="CZ1482" s="69"/>
      <c r="DA1482" s="69"/>
    </row>
    <row r="1483" spans="2:105">
      <c r="B1483" s="67"/>
      <c r="C1483" s="67"/>
      <c r="D1483" s="67"/>
      <c r="E1483" s="69"/>
      <c r="F1483" s="68"/>
      <c r="G1483" s="67"/>
      <c r="H1483" s="69"/>
      <c r="I1483" s="69"/>
      <c r="J1483" s="69"/>
      <c r="K1483" s="69"/>
      <c r="L1483" s="69"/>
      <c r="M1483" s="69"/>
      <c r="N1483" s="69"/>
      <c r="O1483" s="69"/>
      <c r="P1483" s="69"/>
      <c r="Q1483" s="69"/>
      <c r="R1483" s="69"/>
      <c r="S1483" s="80"/>
      <c r="T1483" s="80"/>
      <c r="U1483" s="80"/>
      <c r="V1483" s="80"/>
      <c r="W1483" s="80"/>
      <c r="X1483" s="80"/>
      <c r="Y1483" s="80"/>
      <c r="Z1483" s="80"/>
      <c r="AA1483" s="80"/>
      <c r="AB1483" s="80"/>
      <c r="AC1483" s="80"/>
      <c r="AD1483" s="80"/>
      <c r="AE1483" s="69"/>
      <c r="AF1483" s="69"/>
      <c r="AG1483" s="69"/>
      <c r="AH1483" s="80"/>
      <c r="AI1483" s="80"/>
      <c r="AJ1483" s="69"/>
      <c r="AK1483" s="69"/>
      <c r="AL1483" s="80"/>
      <c r="AM1483" s="80"/>
      <c r="AN1483" s="69"/>
      <c r="AO1483" s="69"/>
      <c r="AP1483" s="80"/>
      <c r="AQ1483" s="80"/>
      <c r="AR1483" s="69"/>
      <c r="AS1483" s="69"/>
      <c r="AT1483" s="80"/>
      <c r="AU1483" s="80"/>
      <c r="AV1483" s="69"/>
      <c r="AW1483" s="69"/>
      <c r="AX1483" s="80"/>
      <c r="AY1483" s="80"/>
      <c r="AZ1483" s="69"/>
      <c r="BA1483" s="69"/>
      <c r="BB1483" s="80"/>
      <c r="BC1483" s="80"/>
      <c r="BD1483" s="69"/>
      <c r="BE1483" s="69"/>
      <c r="BF1483" s="80"/>
      <c r="BG1483" s="80"/>
      <c r="BH1483" s="69"/>
      <c r="BI1483" s="69"/>
      <c r="BJ1483" s="80"/>
      <c r="BK1483" s="80"/>
      <c r="BL1483" s="69"/>
      <c r="BM1483" s="69"/>
      <c r="BN1483" s="80"/>
      <c r="BO1483" s="80"/>
      <c r="BP1483" s="69"/>
      <c r="BQ1483" s="69"/>
      <c r="BR1483" s="80"/>
      <c r="BS1483" s="80"/>
      <c r="BT1483" s="69"/>
      <c r="BU1483" s="69"/>
      <c r="BV1483" s="80"/>
      <c r="BW1483" s="80"/>
      <c r="BX1483" s="69"/>
      <c r="BY1483" s="69"/>
      <c r="BZ1483" s="80"/>
      <c r="CA1483" s="80"/>
      <c r="CB1483" s="69"/>
      <c r="CC1483" s="69"/>
      <c r="CD1483" s="80"/>
      <c r="CE1483" s="80"/>
      <c r="CF1483" s="69"/>
      <c r="CG1483" s="69"/>
      <c r="CH1483" s="69"/>
      <c r="CI1483" s="69"/>
      <c r="CJ1483" s="69"/>
      <c r="CK1483" s="69"/>
      <c r="CL1483" s="68"/>
      <c r="CM1483" s="67"/>
      <c r="CN1483" s="67"/>
      <c r="CO1483" s="68"/>
      <c r="CP1483" s="68"/>
      <c r="CQ1483" s="67"/>
      <c r="CR1483" s="67"/>
      <c r="CS1483" s="69"/>
      <c r="CT1483" s="81"/>
      <c r="CU1483" s="69"/>
      <c r="CV1483" s="69"/>
      <c r="CW1483" s="69"/>
      <c r="CX1483" s="69"/>
      <c r="CY1483" s="69"/>
      <c r="CZ1483" s="69"/>
      <c r="DA1483" s="69"/>
    </row>
    <row r="1484" spans="2:105">
      <c r="B1484" s="67"/>
      <c r="C1484" s="67"/>
      <c r="D1484" s="67"/>
      <c r="E1484" s="69"/>
      <c r="F1484" s="68"/>
      <c r="G1484" s="67"/>
      <c r="H1484" s="69"/>
      <c r="I1484" s="69"/>
      <c r="J1484" s="69"/>
      <c r="K1484" s="69"/>
      <c r="L1484" s="69"/>
      <c r="M1484" s="69"/>
      <c r="N1484" s="69"/>
      <c r="O1484" s="69"/>
      <c r="P1484" s="69"/>
      <c r="Q1484" s="69"/>
      <c r="R1484" s="69"/>
      <c r="S1484" s="80"/>
      <c r="T1484" s="80"/>
      <c r="U1484" s="80"/>
      <c r="V1484" s="80"/>
      <c r="W1484" s="80"/>
      <c r="X1484" s="80"/>
      <c r="Y1484" s="80"/>
      <c r="Z1484" s="80"/>
      <c r="AA1484" s="80"/>
      <c r="AB1484" s="80"/>
      <c r="AC1484" s="80"/>
      <c r="AD1484" s="80"/>
      <c r="AE1484" s="69"/>
      <c r="AF1484" s="69"/>
      <c r="AG1484" s="69"/>
      <c r="AH1484" s="80"/>
      <c r="AI1484" s="80"/>
      <c r="AJ1484" s="69"/>
      <c r="AK1484" s="69"/>
      <c r="AL1484" s="80"/>
      <c r="AM1484" s="80"/>
      <c r="AN1484" s="69"/>
      <c r="AO1484" s="69"/>
      <c r="AP1484" s="80"/>
      <c r="AQ1484" s="80"/>
      <c r="AR1484" s="69"/>
      <c r="AS1484" s="69"/>
      <c r="AT1484" s="80"/>
      <c r="AU1484" s="80"/>
      <c r="AV1484" s="69"/>
      <c r="AW1484" s="69"/>
      <c r="AX1484" s="80"/>
      <c r="AY1484" s="80"/>
      <c r="AZ1484" s="69"/>
      <c r="BA1484" s="69"/>
      <c r="BB1484" s="80"/>
      <c r="BC1484" s="80"/>
      <c r="BD1484" s="69"/>
      <c r="BE1484" s="69"/>
      <c r="BF1484" s="80"/>
      <c r="BG1484" s="80"/>
      <c r="BH1484" s="69"/>
      <c r="BI1484" s="69"/>
      <c r="BJ1484" s="80"/>
      <c r="BK1484" s="80"/>
      <c r="BL1484" s="69"/>
      <c r="BM1484" s="69"/>
      <c r="BN1484" s="80"/>
      <c r="BO1484" s="80"/>
      <c r="BP1484" s="69"/>
      <c r="BQ1484" s="69"/>
      <c r="BR1484" s="80"/>
      <c r="BS1484" s="80"/>
      <c r="BT1484" s="69"/>
      <c r="BU1484" s="69"/>
      <c r="BV1484" s="80"/>
      <c r="BW1484" s="80"/>
      <c r="BX1484" s="69"/>
      <c r="BY1484" s="69"/>
      <c r="BZ1484" s="80"/>
      <c r="CA1484" s="80"/>
      <c r="CB1484" s="69"/>
      <c r="CC1484" s="69"/>
      <c r="CD1484" s="80"/>
      <c r="CE1484" s="80"/>
      <c r="CF1484" s="69"/>
      <c r="CG1484" s="69"/>
      <c r="CH1484" s="69"/>
      <c r="CI1484" s="69"/>
      <c r="CJ1484" s="69"/>
      <c r="CK1484" s="69"/>
      <c r="CL1484" s="68"/>
      <c r="CM1484" s="67"/>
      <c r="CN1484" s="67"/>
      <c r="CO1484" s="68"/>
      <c r="CP1484" s="68"/>
      <c r="CQ1484" s="67"/>
      <c r="CR1484" s="67"/>
      <c r="CS1484" s="69"/>
      <c r="CT1484" s="81"/>
      <c r="CU1484" s="69"/>
      <c r="CV1484" s="69"/>
      <c r="CW1484" s="69"/>
      <c r="CX1484" s="69"/>
      <c r="CY1484" s="69"/>
      <c r="CZ1484" s="69"/>
      <c r="DA1484" s="69"/>
    </row>
    <row r="1485" spans="2:105">
      <c r="B1485" s="67"/>
      <c r="C1485" s="67"/>
      <c r="D1485" s="67"/>
      <c r="E1485" s="69"/>
      <c r="F1485" s="68"/>
      <c r="G1485" s="67"/>
      <c r="H1485" s="69"/>
      <c r="I1485" s="69"/>
      <c r="J1485" s="69"/>
      <c r="K1485" s="69"/>
      <c r="L1485" s="69"/>
      <c r="M1485" s="69"/>
      <c r="N1485" s="69"/>
      <c r="O1485" s="69"/>
      <c r="P1485" s="69"/>
      <c r="Q1485" s="69"/>
      <c r="R1485" s="69"/>
      <c r="S1485" s="80"/>
      <c r="T1485" s="80"/>
      <c r="U1485" s="80"/>
      <c r="V1485" s="80"/>
      <c r="W1485" s="80"/>
      <c r="X1485" s="80"/>
      <c r="Y1485" s="80"/>
      <c r="Z1485" s="80"/>
      <c r="AA1485" s="80"/>
      <c r="AB1485" s="80"/>
      <c r="AC1485" s="80"/>
      <c r="AD1485" s="80"/>
      <c r="AE1485" s="69"/>
      <c r="AF1485" s="69"/>
      <c r="AG1485" s="69"/>
      <c r="AH1485" s="80"/>
      <c r="AI1485" s="80"/>
      <c r="AJ1485" s="69"/>
      <c r="AK1485" s="69"/>
      <c r="AL1485" s="80"/>
      <c r="AM1485" s="80"/>
      <c r="AN1485" s="69"/>
      <c r="AO1485" s="69"/>
      <c r="AP1485" s="80"/>
      <c r="AQ1485" s="80"/>
      <c r="AR1485" s="69"/>
      <c r="AS1485" s="69"/>
      <c r="AT1485" s="80"/>
      <c r="AU1485" s="80"/>
      <c r="AV1485" s="69"/>
      <c r="AW1485" s="69"/>
      <c r="AX1485" s="80"/>
      <c r="AY1485" s="80"/>
      <c r="AZ1485" s="69"/>
      <c r="BA1485" s="69"/>
      <c r="BB1485" s="80"/>
      <c r="BC1485" s="80"/>
      <c r="BD1485" s="69"/>
      <c r="BE1485" s="69"/>
      <c r="BF1485" s="80"/>
      <c r="BG1485" s="80"/>
      <c r="BH1485" s="69"/>
      <c r="BI1485" s="69"/>
      <c r="BJ1485" s="80"/>
      <c r="BK1485" s="80"/>
      <c r="BL1485" s="69"/>
      <c r="BM1485" s="69"/>
      <c r="BN1485" s="80"/>
      <c r="BO1485" s="80"/>
      <c r="BP1485" s="69"/>
      <c r="BQ1485" s="69"/>
      <c r="BR1485" s="80"/>
      <c r="BS1485" s="80"/>
      <c r="BT1485" s="69"/>
      <c r="BU1485" s="69"/>
      <c r="BV1485" s="80"/>
      <c r="BW1485" s="80"/>
      <c r="BX1485" s="69"/>
      <c r="BY1485" s="69"/>
      <c r="BZ1485" s="80"/>
      <c r="CA1485" s="80"/>
      <c r="CB1485" s="69"/>
      <c r="CC1485" s="69"/>
      <c r="CD1485" s="80"/>
      <c r="CE1485" s="80"/>
      <c r="CF1485" s="69"/>
      <c r="CG1485" s="69"/>
      <c r="CH1485" s="69"/>
      <c r="CI1485" s="69"/>
      <c r="CJ1485" s="69"/>
      <c r="CK1485" s="69"/>
      <c r="CL1485" s="68"/>
      <c r="CM1485" s="67"/>
      <c r="CN1485" s="67"/>
      <c r="CO1485" s="68"/>
      <c r="CP1485" s="68"/>
      <c r="CQ1485" s="67"/>
      <c r="CR1485" s="67"/>
      <c r="CS1485" s="69"/>
      <c r="CT1485" s="81"/>
      <c r="CU1485" s="69"/>
      <c r="CV1485" s="69"/>
      <c r="CW1485" s="69"/>
      <c r="CX1485" s="69"/>
      <c r="CY1485" s="69"/>
      <c r="CZ1485" s="69"/>
      <c r="DA1485" s="69"/>
    </row>
    <row r="1486" spans="2:105">
      <c r="B1486" s="67"/>
      <c r="C1486" s="67"/>
      <c r="D1486" s="67"/>
      <c r="E1486" s="69"/>
      <c r="F1486" s="68"/>
      <c r="G1486" s="67"/>
      <c r="H1486" s="69"/>
      <c r="I1486" s="69"/>
      <c r="J1486" s="69"/>
      <c r="K1486" s="69"/>
      <c r="L1486" s="69"/>
      <c r="M1486" s="69"/>
      <c r="N1486" s="69"/>
      <c r="O1486" s="69"/>
      <c r="P1486" s="69"/>
      <c r="Q1486" s="69"/>
      <c r="R1486" s="69"/>
      <c r="S1486" s="80"/>
      <c r="T1486" s="80"/>
      <c r="U1486" s="80"/>
      <c r="V1486" s="80"/>
      <c r="W1486" s="80"/>
      <c r="X1486" s="80"/>
      <c r="Y1486" s="80"/>
      <c r="Z1486" s="80"/>
      <c r="AA1486" s="80"/>
      <c r="AB1486" s="80"/>
      <c r="AC1486" s="80"/>
      <c r="AD1486" s="80"/>
      <c r="AE1486" s="69"/>
      <c r="AF1486" s="69"/>
      <c r="AG1486" s="69"/>
      <c r="AH1486" s="80"/>
      <c r="AI1486" s="80"/>
      <c r="AJ1486" s="69"/>
      <c r="AK1486" s="69"/>
      <c r="AL1486" s="80"/>
      <c r="AM1486" s="80"/>
      <c r="AN1486" s="69"/>
      <c r="AO1486" s="69"/>
      <c r="AP1486" s="80"/>
      <c r="AQ1486" s="80"/>
      <c r="AR1486" s="69"/>
      <c r="AS1486" s="69"/>
      <c r="AT1486" s="80"/>
      <c r="AU1486" s="80"/>
      <c r="AV1486" s="69"/>
      <c r="AW1486" s="69"/>
      <c r="AX1486" s="80"/>
      <c r="AY1486" s="80"/>
      <c r="AZ1486" s="69"/>
      <c r="BA1486" s="69"/>
      <c r="BB1486" s="80"/>
      <c r="BC1486" s="80"/>
      <c r="BD1486" s="69"/>
      <c r="BE1486" s="69"/>
      <c r="BF1486" s="80"/>
      <c r="BG1486" s="80"/>
      <c r="BH1486" s="69"/>
      <c r="BI1486" s="69"/>
      <c r="BJ1486" s="80"/>
      <c r="BK1486" s="80"/>
      <c r="BL1486" s="69"/>
      <c r="BM1486" s="69"/>
      <c r="BN1486" s="80"/>
      <c r="BO1486" s="80"/>
      <c r="BP1486" s="69"/>
      <c r="BQ1486" s="69"/>
      <c r="BR1486" s="80"/>
      <c r="BS1486" s="80"/>
      <c r="BT1486" s="69"/>
      <c r="BU1486" s="69"/>
      <c r="BV1486" s="80"/>
      <c r="BW1486" s="80"/>
      <c r="BX1486" s="69"/>
      <c r="BY1486" s="69"/>
      <c r="BZ1486" s="80"/>
      <c r="CA1486" s="80"/>
      <c r="CB1486" s="69"/>
      <c r="CC1486" s="69"/>
      <c r="CD1486" s="80"/>
      <c r="CE1486" s="80"/>
      <c r="CF1486" s="69"/>
      <c r="CG1486" s="69"/>
      <c r="CH1486" s="69"/>
      <c r="CI1486" s="69"/>
      <c r="CJ1486" s="69"/>
      <c r="CK1486" s="69"/>
      <c r="CL1486" s="68"/>
      <c r="CM1486" s="67"/>
      <c r="CN1486" s="67"/>
      <c r="CO1486" s="68"/>
      <c r="CP1486" s="68"/>
      <c r="CQ1486" s="67"/>
      <c r="CR1486" s="67"/>
      <c r="CS1486" s="69"/>
      <c r="CT1486" s="81"/>
      <c r="CU1486" s="69"/>
      <c r="CV1486" s="69"/>
      <c r="CW1486" s="69"/>
      <c r="CX1486" s="69"/>
      <c r="CY1486" s="69"/>
      <c r="CZ1486" s="69"/>
      <c r="DA1486" s="69"/>
    </row>
    <row r="1487" spans="2:105">
      <c r="B1487" s="67"/>
      <c r="C1487" s="67"/>
      <c r="D1487" s="67"/>
      <c r="E1487" s="69"/>
      <c r="F1487" s="68"/>
      <c r="G1487" s="67"/>
      <c r="H1487" s="69"/>
      <c r="I1487" s="69"/>
      <c r="J1487" s="69"/>
      <c r="K1487" s="69"/>
      <c r="L1487" s="69"/>
      <c r="M1487" s="69"/>
      <c r="N1487" s="69"/>
      <c r="O1487" s="69"/>
      <c r="P1487" s="69"/>
      <c r="Q1487" s="69"/>
      <c r="R1487" s="69"/>
      <c r="S1487" s="80"/>
      <c r="T1487" s="80"/>
      <c r="U1487" s="80"/>
      <c r="V1487" s="80"/>
      <c r="W1487" s="80"/>
      <c r="X1487" s="80"/>
      <c r="Y1487" s="80"/>
      <c r="Z1487" s="80"/>
      <c r="AA1487" s="80"/>
      <c r="AB1487" s="80"/>
      <c r="AC1487" s="80"/>
      <c r="AD1487" s="80"/>
      <c r="AE1487" s="69"/>
      <c r="AF1487" s="69"/>
      <c r="AG1487" s="69"/>
      <c r="AH1487" s="80"/>
      <c r="AI1487" s="80"/>
      <c r="AJ1487" s="69"/>
      <c r="AK1487" s="69"/>
      <c r="AL1487" s="80"/>
      <c r="AM1487" s="80"/>
      <c r="AN1487" s="69"/>
      <c r="AO1487" s="69"/>
      <c r="AP1487" s="80"/>
      <c r="AQ1487" s="80"/>
      <c r="AR1487" s="69"/>
      <c r="AS1487" s="69"/>
      <c r="AT1487" s="80"/>
      <c r="AU1487" s="80"/>
      <c r="AV1487" s="69"/>
      <c r="AW1487" s="69"/>
      <c r="AX1487" s="80"/>
      <c r="AY1487" s="80"/>
      <c r="AZ1487" s="69"/>
      <c r="BA1487" s="69"/>
      <c r="BB1487" s="80"/>
      <c r="BC1487" s="80"/>
      <c r="BD1487" s="69"/>
      <c r="BE1487" s="69"/>
      <c r="BF1487" s="80"/>
      <c r="BG1487" s="80"/>
      <c r="BH1487" s="69"/>
      <c r="BI1487" s="69"/>
      <c r="BJ1487" s="80"/>
      <c r="BK1487" s="80"/>
      <c r="BL1487" s="69"/>
      <c r="BM1487" s="69"/>
      <c r="BN1487" s="80"/>
      <c r="BO1487" s="80"/>
      <c r="BP1487" s="69"/>
      <c r="BQ1487" s="69"/>
      <c r="BR1487" s="80"/>
      <c r="BS1487" s="80"/>
      <c r="BT1487" s="69"/>
      <c r="BU1487" s="69"/>
      <c r="BV1487" s="80"/>
      <c r="BW1487" s="80"/>
      <c r="BX1487" s="69"/>
      <c r="BY1487" s="69"/>
      <c r="BZ1487" s="80"/>
      <c r="CA1487" s="80"/>
      <c r="CB1487" s="69"/>
      <c r="CC1487" s="69"/>
      <c r="CD1487" s="80"/>
      <c r="CE1487" s="80"/>
      <c r="CF1487" s="69"/>
      <c r="CG1487" s="69"/>
      <c r="CH1487" s="69"/>
      <c r="CI1487" s="69"/>
      <c r="CJ1487" s="69"/>
      <c r="CK1487" s="69"/>
      <c r="CL1487" s="68"/>
      <c r="CM1487" s="67"/>
      <c r="CN1487" s="67"/>
      <c r="CO1487" s="68"/>
      <c r="CP1487" s="68"/>
      <c r="CQ1487" s="67"/>
      <c r="CR1487" s="67"/>
      <c r="CS1487" s="69"/>
      <c r="CT1487" s="81"/>
      <c r="CU1487" s="69"/>
      <c r="CV1487" s="69"/>
      <c r="CW1487" s="69"/>
      <c r="CX1487" s="69"/>
      <c r="CY1487" s="69"/>
      <c r="CZ1487" s="69"/>
      <c r="DA1487" s="69"/>
    </row>
    <row r="1488" spans="2:105">
      <c r="B1488" s="67"/>
      <c r="C1488" s="67"/>
      <c r="D1488" s="67"/>
      <c r="E1488" s="69"/>
      <c r="F1488" s="68"/>
      <c r="G1488" s="67"/>
      <c r="H1488" s="69"/>
      <c r="I1488" s="69"/>
      <c r="J1488" s="69"/>
      <c r="K1488" s="69"/>
      <c r="L1488" s="69"/>
      <c r="M1488" s="69"/>
      <c r="N1488" s="69"/>
      <c r="O1488" s="69"/>
      <c r="P1488" s="69"/>
      <c r="Q1488" s="69"/>
      <c r="R1488" s="69"/>
      <c r="S1488" s="80"/>
      <c r="T1488" s="80"/>
      <c r="U1488" s="80"/>
      <c r="V1488" s="80"/>
      <c r="W1488" s="80"/>
      <c r="X1488" s="80"/>
      <c r="Y1488" s="80"/>
      <c r="Z1488" s="80"/>
      <c r="AA1488" s="80"/>
      <c r="AB1488" s="80"/>
      <c r="AC1488" s="80"/>
      <c r="AD1488" s="80"/>
      <c r="AE1488" s="69"/>
      <c r="AF1488" s="69"/>
      <c r="AG1488" s="69"/>
      <c r="AH1488" s="80"/>
      <c r="AI1488" s="80"/>
      <c r="AJ1488" s="69"/>
      <c r="AK1488" s="69"/>
      <c r="AL1488" s="80"/>
      <c r="AM1488" s="80"/>
      <c r="AN1488" s="69"/>
      <c r="AO1488" s="69"/>
      <c r="AP1488" s="80"/>
      <c r="AQ1488" s="80"/>
      <c r="AR1488" s="69"/>
      <c r="AS1488" s="69"/>
      <c r="AT1488" s="80"/>
      <c r="AU1488" s="80"/>
      <c r="AV1488" s="69"/>
      <c r="AW1488" s="69"/>
      <c r="AX1488" s="80"/>
      <c r="AY1488" s="80"/>
      <c r="AZ1488" s="69"/>
      <c r="BA1488" s="69"/>
      <c r="BB1488" s="80"/>
      <c r="BC1488" s="80"/>
      <c r="BD1488" s="69"/>
      <c r="BE1488" s="69"/>
      <c r="BF1488" s="80"/>
      <c r="BG1488" s="80"/>
      <c r="BH1488" s="69"/>
      <c r="BI1488" s="69"/>
      <c r="BJ1488" s="80"/>
      <c r="BK1488" s="80"/>
      <c r="BL1488" s="69"/>
      <c r="BM1488" s="69"/>
      <c r="BN1488" s="80"/>
      <c r="BO1488" s="80"/>
      <c r="BP1488" s="69"/>
      <c r="BQ1488" s="69"/>
      <c r="BR1488" s="80"/>
      <c r="BS1488" s="80"/>
      <c r="BT1488" s="69"/>
      <c r="BU1488" s="69"/>
      <c r="BV1488" s="80"/>
      <c r="BW1488" s="80"/>
      <c r="BX1488" s="69"/>
      <c r="BY1488" s="69"/>
      <c r="BZ1488" s="80"/>
      <c r="CA1488" s="80"/>
      <c r="CB1488" s="69"/>
      <c r="CC1488" s="69"/>
      <c r="CD1488" s="80"/>
      <c r="CE1488" s="80"/>
      <c r="CF1488" s="69"/>
      <c r="CG1488" s="69"/>
      <c r="CH1488" s="69"/>
      <c r="CI1488" s="69"/>
      <c r="CJ1488" s="69"/>
      <c r="CK1488" s="69"/>
      <c r="CL1488" s="68"/>
      <c r="CM1488" s="67"/>
      <c r="CN1488" s="67"/>
      <c r="CO1488" s="68"/>
      <c r="CP1488" s="68"/>
      <c r="CQ1488" s="67"/>
      <c r="CR1488" s="67"/>
      <c r="CS1488" s="69"/>
      <c r="CT1488" s="81"/>
      <c r="CU1488" s="69"/>
      <c r="CV1488" s="69"/>
      <c r="CW1488" s="69"/>
      <c r="CX1488" s="69"/>
      <c r="CY1488" s="69"/>
      <c r="CZ1488" s="69"/>
      <c r="DA1488" s="69"/>
    </row>
    <row r="1489" spans="2:105">
      <c r="B1489" s="67"/>
      <c r="C1489" s="67"/>
      <c r="D1489" s="67"/>
      <c r="E1489" s="69"/>
      <c r="F1489" s="68"/>
      <c r="G1489" s="67"/>
      <c r="H1489" s="69"/>
      <c r="I1489" s="69"/>
      <c r="J1489" s="69"/>
      <c r="K1489" s="69"/>
      <c r="L1489" s="69"/>
      <c r="M1489" s="69"/>
      <c r="N1489" s="69"/>
      <c r="O1489" s="69"/>
      <c r="P1489" s="69"/>
      <c r="Q1489" s="69"/>
      <c r="R1489" s="69"/>
      <c r="S1489" s="80"/>
      <c r="T1489" s="80"/>
      <c r="U1489" s="80"/>
      <c r="V1489" s="80"/>
      <c r="W1489" s="80"/>
      <c r="X1489" s="80"/>
      <c r="Y1489" s="80"/>
      <c r="Z1489" s="80"/>
      <c r="AA1489" s="80"/>
      <c r="AB1489" s="80"/>
      <c r="AC1489" s="80"/>
      <c r="AD1489" s="80"/>
      <c r="AE1489" s="69"/>
      <c r="AF1489" s="69"/>
      <c r="AG1489" s="69"/>
      <c r="AH1489" s="80"/>
      <c r="AI1489" s="80"/>
      <c r="AJ1489" s="69"/>
      <c r="AK1489" s="69"/>
      <c r="AL1489" s="80"/>
      <c r="AM1489" s="80"/>
      <c r="AN1489" s="69"/>
      <c r="AO1489" s="69"/>
      <c r="AP1489" s="80"/>
      <c r="AQ1489" s="80"/>
      <c r="AR1489" s="69"/>
      <c r="AS1489" s="69"/>
      <c r="AT1489" s="80"/>
      <c r="AU1489" s="80"/>
      <c r="AV1489" s="69"/>
      <c r="AW1489" s="69"/>
      <c r="AX1489" s="80"/>
      <c r="AY1489" s="80"/>
      <c r="AZ1489" s="69"/>
      <c r="BA1489" s="69"/>
      <c r="BB1489" s="80"/>
      <c r="BC1489" s="80"/>
      <c r="BD1489" s="69"/>
      <c r="BE1489" s="69"/>
      <c r="BF1489" s="80"/>
      <c r="BG1489" s="80"/>
      <c r="BH1489" s="69"/>
      <c r="BI1489" s="69"/>
      <c r="BJ1489" s="80"/>
      <c r="BK1489" s="80"/>
      <c r="BL1489" s="69"/>
      <c r="BM1489" s="69"/>
      <c r="BN1489" s="80"/>
      <c r="BO1489" s="80"/>
      <c r="BP1489" s="69"/>
      <c r="BQ1489" s="69"/>
      <c r="BR1489" s="80"/>
      <c r="BS1489" s="80"/>
      <c r="BT1489" s="69"/>
      <c r="BU1489" s="69"/>
      <c r="BV1489" s="80"/>
      <c r="BW1489" s="80"/>
      <c r="BX1489" s="69"/>
      <c r="BY1489" s="69"/>
      <c r="BZ1489" s="80"/>
      <c r="CA1489" s="80"/>
      <c r="CB1489" s="69"/>
      <c r="CC1489" s="69"/>
      <c r="CD1489" s="80"/>
      <c r="CE1489" s="80"/>
      <c r="CF1489" s="69"/>
      <c r="CG1489" s="69"/>
      <c r="CH1489" s="69"/>
      <c r="CI1489" s="69"/>
      <c r="CJ1489" s="69"/>
      <c r="CK1489" s="69"/>
      <c r="CL1489" s="68"/>
      <c r="CM1489" s="67"/>
      <c r="CN1489" s="67"/>
      <c r="CO1489" s="68"/>
      <c r="CP1489" s="68"/>
      <c r="CQ1489" s="67"/>
      <c r="CR1489" s="67"/>
      <c r="CS1489" s="69"/>
      <c r="CT1489" s="81"/>
      <c r="CU1489" s="69"/>
      <c r="CV1489" s="69"/>
      <c r="CW1489" s="69"/>
      <c r="CX1489" s="69"/>
      <c r="CY1489" s="69"/>
      <c r="CZ1489" s="69"/>
      <c r="DA1489" s="69"/>
    </row>
    <row r="1490" spans="2:105">
      <c r="B1490" s="67"/>
      <c r="C1490" s="67"/>
      <c r="D1490" s="67"/>
      <c r="E1490" s="69"/>
      <c r="F1490" s="68"/>
      <c r="G1490" s="67"/>
      <c r="H1490" s="69"/>
      <c r="I1490" s="69"/>
      <c r="J1490" s="69"/>
      <c r="K1490" s="69"/>
      <c r="L1490" s="69"/>
      <c r="M1490" s="69"/>
      <c r="N1490" s="69"/>
      <c r="O1490" s="69"/>
      <c r="P1490" s="69"/>
      <c r="Q1490" s="69"/>
      <c r="R1490" s="69"/>
      <c r="S1490" s="80"/>
      <c r="T1490" s="80"/>
      <c r="U1490" s="80"/>
      <c r="V1490" s="80"/>
      <c r="W1490" s="80"/>
      <c r="X1490" s="80"/>
      <c r="Y1490" s="80"/>
      <c r="Z1490" s="80"/>
      <c r="AA1490" s="80"/>
      <c r="AB1490" s="80"/>
      <c r="AC1490" s="80"/>
      <c r="AD1490" s="80"/>
      <c r="AE1490" s="69"/>
      <c r="AF1490" s="69"/>
      <c r="AG1490" s="69"/>
      <c r="AH1490" s="80"/>
      <c r="AI1490" s="80"/>
      <c r="AJ1490" s="69"/>
      <c r="AK1490" s="69"/>
      <c r="AL1490" s="80"/>
      <c r="AM1490" s="80"/>
      <c r="AN1490" s="69"/>
      <c r="AO1490" s="69"/>
      <c r="AP1490" s="80"/>
      <c r="AQ1490" s="80"/>
      <c r="AR1490" s="69"/>
      <c r="AS1490" s="69"/>
      <c r="AT1490" s="80"/>
      <c r="AU1490" s="80"/>
      <c r="AV1490" s="69"/>
      <c r="AW1490" s="69"/>
      <c r="AX1490" s="80"/>
      <c r="AY1490" s="80"/>
      <c r="AZ1490" s="69"/>
      <c r="BA1490" s="69"/>
      <c r="BB1490" s="80"/>
      <c r="BC1490" s="80"/>
      <c r="BD1490" s="69"/>
      <c r="BE1490" s="69"/>
      <c r="BF1490" s="80"/>
      <c r="BG1490" s="80"/>
      <c r="BH1490" s="69"/>
      <c r="BI1490" s="69"/>
      <c r="BJ1490" s="80"/>
      <c r="BK1490" s="80"/>
      <c r="BL1490" s="69"/>
      <c r="BM1490" s="69"/>
      <c r="BN1490" s="80"/>
      <c r="BO1490" s="80"/>
      <c r="BP1490" s="69"/>
      <c r="BQ1490" s="69"/>
      <c r="BR1490" s="80"/>
      <c r="BS1490" s="80"/>
      <c r="BT1490" s="69"/>
      <c r="BU1490" s="69"/>
      <c r="BV1490" s="80"/>
      <c r="BW1490" s="80"/>
      <c r="BX1490" s="69"/>
      <c r="BY1490" s="69"/>
      <c r="BZ1490" s="80"/>
      <c r="CA1490" s="80"/>
      <c r="CB1490" s="69"/>
      <c r="CC1490" s="69"/>
      <c r="CD1490" s="80"/>
      <c r="CE1490" s="80"/>
      <c r="CF1490" s="69"/>
      <c r="CG1490" s="69"/>
      <c r="CH1490" s="69"/>
      <c r="CI1490" s="69"/>
      <c r="CJ1490" s="69"/>
      <c r="CK1490" s="69"/>
      <c r="CL1490" s="68"/>
      <c r="CM1490" s="67"/>
      <c r="CN1490" s="67"/>
      <c r="CO1490" s="68"/>
      <c r="CP1490" s="68"/>
      <c r="CQ1490" s="67"/>
      <c r="CR1490" s="67"/>
      <c r="CS1490" s="69"/>
      <c r="CT1490" s="81"/>
      <c r="CU1490" s="69"/>
      <c r="CV1490" s="69"/>
      <c r="CW1490" s="69"/>
      <c r="CX1490" s="69"/>
      <c r="CY1490" s="69"/>
      <c r="CZ1490" s="69"/>
      <c r="DA1490" s="69"/>
    </row>
    <row r="1491" spans="2:105">
      <c r="B1491" s="67"/>
      <c r="C1491" s="67"/>
      <c r="D1491" s="67"/>
      <c r="E1491" s="69"/>
      <c r="F1491" s="68"/>
      <c r="G1491" s="67"/>
      <c r="H1491" s="69"/>
      <c r="I1491" s="69"/>
      <c r="J1491" s="69"/>
      <c r="K1491" s="69"/>
      <c r="L1491" s="69"/>
      <c r="M1491" s="69"/>
      <c r="N1491" s="69"/>
      <c r="O1491" s="69"/>
      <c r="P1491" s="69"/>
      <c r="Q1491" s="69"/>
      <c r="R1491" s="69"/>
      <c r="S1491" s="80"/>
      <c r="T1491" s="80"/>
      <c r="U1491" s="80"/>
      <c r="V1491" s="80"/>
      <c r="W1491" s="80"/>
      <c r="X1491" s="80"/>
      <c r="Y1491" s="80"/>
      <c r="Z1491" s="80"/>
      <c r="AA1491" s="80"/>
      <c r="AB1491" s="80"/>
      <c r="AC1491" s="80"/>
      <c r="AD1491" s="80"/>
      <c r="AE1491" s="69"/>
      <c r="AF1491" s="69"/>
      <c r="AG1491" s="69"/>
      <c r="AH1491" s="80"/>
      <c r="AI1491" s="80"/>
      <c r="AJ1491" s="69"/>
      <c r="AK1491" s="69"/>
      <c r="AL1491" s="80"/>
      <c r="AM1491" s="80"/>
      <c r="AN1491" s="69"/>
      <c r="AO1491" s="69"/>
      <c r="AP1491" s="80"/>
      <c r="AQ1491" s="80"/>
      <c r="AR1491" s="69"/>
      <c r="AS1491" s="69"/>
      <c r="AT1491" s="80"/>
      <c r="AU1491" s="80"/>
      <c r="AV1491" s="69"/>
      <c r="AW1491" s="69"/>
      <c r="AX1491" s="80"/>
      <c r="AY1491" s="80"/>
      <c r="AZ1491" s="69"/>
      <c r="BA1491" s="69"/>
      <c r="BB1491" s="80"/>
      <c r="BC1491" s="80"/>
      <c r="BD1491" s="69"/>
      <c r="BE1491" s="69"/>
      <c r="BF1491" s="80"/>
      <c r="BG1491" s="80"/>
      <c r="BH1491" s="69"/>
      <c r="BI1491" s="69"/>
      <c r="BJ1491" s="80"/>
      <c r="BK1491" s="80"/>
      <c r="BL1491" s="69"/>
      <c r="BM1491" s="69"/>
      <c r="BN1491" s="80"/>
      <c r="BO1491" s="80"/>
      <c r="BP1491" s="69"/>
      <c r="BQ1491" s="69"/>
      <c r="BR1491" s="80"/>
      <c r="BS1491" s="80"/>
      <c r="BT1491" s="69"/>
      <c r="BU1491" s="69"/>
      <c r="BV1491" s="80"/>
      <c r="BW1491" s="80"/>
      <c r="BX1491" s="69"/>
      <c r="BY1491" s="69"/>
      <c r="BZ1491" s="80"/>
      <c r="CA1491" s="80"/>
      <c r="CB1491" s="69"/>
      <c r="CC1491" s="69"/>
      <c r="CD1491" s="80"/>
      <c r="CE1491" s="80"/>
      <c r="CF1491" s="69"/>
      <c r="CG1491" s="69"/>
      <c r="CH1491" s="69"/>
      <c r="CI1491" s="69"/>
      <c r="CJ1491" s="69"/>
      <c r="CK1491" s="69"/>
      <c r="CL1491" s="68"/>
      <c r="CM1491" s="67"/>
      <c r="CN1491" s="67"/>
      <c r="CO1491" s="68"/>
      <c r="CP1491" s="68"/>
      <c r="CQ1491" s="67"/>
      <c r="CR1491" s="67"/>
      <c r="CS1491" s="69"/>
      <c r="CT1491" s="81"/>
      <c r="CU1491" s="69"/>
      <c r="CV1491" s="69"/>
      <c r="CW1491" s="69"/>
      <c r="CX1491" s="69"/>
      <c r="CY1491" s="69"/>
      <c r="CZ1491" s="69"/>
      <c r="DA1491" s="69"/>
    </row>
    <row r="1492" spans="2:105">
      <c r="B1492" s="67"/>
      <c r="C1492" s="67"/>
      <c r="D1492" s="67"/>
      <c r="E1492" s="69"/>
      <c r="F1492" s="68"/>
      <c r="G1492" s="67"/>
      <c r="H1492" s="69"/>
      <c r="I1492" s="69"/>
      <c r="J1492" s="69"/>
      <c r="K1492" s="69"/>
      <c r="L1492" s="69"/>
      <c r="M1492" s="69"/>
      <c r="N1492" s="69"/>
      <c r="O1492" s="69"/>
      <c r="P1492" s="69"/>
      <c r="Q1492" s="69"/>
      <c r="R1492" s="69"/>
      <c r="S1492" s="80"/>
      <c r="T1492" s="80"/>
      <c r="U1492" s="80"/>
      <c r="V1492" s="80"/>
      <c r="W1492" s="80"/>
      <c r="X1492" s="80"/>
      <c r="Y1492" s="80"/>
      <c r="Z1492" s="80"/>
      <c r="AA1492" s="80"/>
      <c r="AB1492" s="80"/>
      <c r="AC1492" s="80"/>
      <c r="AD1492" s="80"/>
      <c r="AE1492" s="69"/>
      <c r="AF1492" s="69"/>
      <c r="AG1492" s="69"/>
      <c r="AH1492" s="80"/>
      <c r="AI1492" s="80"/>
      <c r="AJ1492" s="69"/>
      <c r="AK1492" s="69"/>
      <c r="AL1492" s="80"/>
      <c r="AM1492" s="80"/>
      <c r="AN1492" s="69"/>
      <c r="AO1492" s="69"/>
      <c r="AP1492" s="80"/>
      <c r="AQ1492" s="80"/>
      <c r="AR1492" s="69"/>
      <c r="AS1492" s="69"/>
      <c r="AT1492" s="80"/>
      <c r="AU1492" s="80"/>
      <c r="AV1492" s="69"/>
      <c r="AW1492" s="69"/>
      <c r="AX1492" s="80"/>
      <c r="AY1492" s="80"/>
      <c r="AZ1492" s="69"/>
      <c r="BA1492" s="69"/>
      <c r="BB1492" s="80"/>
      <c r="BC1492" s="80"/>
      <c r="BD1492" s="69"/>
      <c r="BE1492" s="69"/>
      <c r="BF1492" s="80"/>
      <c r="BG1492" s="80"/>
      <c r="BH1492" s="69"/>
      <c r="BI1492" s="69"/>
      <c r="BJ1492" s="80"/>
      <c r="BK1492" s="80"/>
      <c r="BL1492" s="69"/>
      <c r="BM1492" s="69"/>
      <c r="BN1492" s="80"/>
      <c r="BO1492" s="80"/>
      <c r="BP1492" s="69"/>
      <c r="BQ1492" s="69"/>
      <c r="BR1492" s="80"/>
      <c r="BS1492" s="80"/>
      <c r="BT1492" s="69"/>
      <c r="BU1492" s="69"/>
      <c r="BV1492" s="80"/>
      <c r="BW1492" s="80"/>
      <c r="BX1492" s="69"/>
      <c r="BY1492" s="69"/>
      <c r="BZ1492" s="80"/>
      <c r="CA1492" s="80"/>
      <c r="CB1492" s="69"/>
      <c r="CC1492" s="69"/>
      <c r="CD1492" s="80"/>
      <c r="CE1492" s="80"/>
      <c r="CF1492" s="69"/>
      <c r="CG1492" s="69"/>
      <c r="CH1492" s="69"/>
      <c r="CI1492" s="69"/>
      <c r="CJ1492" s="69"/>
      <c r="CK1492" s="69"/>
      <c r="CL1492" s="68"/>
      <c r="CM1492" s="67"/>
      <c r="CN1492" s="67"/>
      <c r="CO1492" s="68"/>
      <c r="CP1492" s="68"/>
      <c r="CQ1492" s="67"/>
      <c r="CR1492" s="67"/>
      <c r="CS1492" s="69"/>
      <c r="CT1492" s="81"/>
      <c r="CU1492" s="69"/>
      <c r="CV1492" s="69"/>
      <c r="CW1492" s="69"/>
      <c r="CX1492" s="69"/>
      <c r="CY1492" s="69"/>
      <c r="CZ1492" s="69"/>
      <c r="DA1492" s="69"/>
    </row>
    <row r="1493" spans="2:105">
      <c r="B1493" s="67"/>
      <c r="C1493" s="67"/>
      <c r="D1493" s="67"/>
      <c r="E1493" s="69"/>
      <c r="F1493" s="68"/>
      <c r="G1493" s="67"/>
      <c r="H1493" s="69"/>
      <c r="I1493" s="69"/>
      <c r="J1493" s="69"/>
      <c r="K1493" s="69"/>
      <c r="L1493" s="69"/>
      <c r="M1493" s="69"/>
      <c r="N1493" s="69"/>
      <c r="O1493" s="69"/>
      <c r="P1493" s="69"/>
      <c r="Q1493" s="69"/>
      <c r="R1493" s="69"/>
      <c r="S1493" s="80"/>
      <c r="T1493" s="80"/>
      <c r="U1493" s="80"/>
      <c r="V1493" s="80"/>
      <c r="W1493" s="80"/>
      <c r="X1493" s="80"/>
      <c r="Y1493" s="80"/>
      <c r="Z1493" s="80"/>
      <c r="AA1493" s="80"/>
      <c r="AB1493" s="80"/>
      <c r="AC1493" s="80"/>
      <c r="AD1493" s="80"/>
      <c r="AE1493" s="69"/>
      <c r="AF1493" s="69"/>
      <c r="AG1493" s="69"/>
      <c r="AH1493" s="80"/>
      <c r="AI1493" s="80"/>
      <c r="AJ1493" s="69"/>
      <c r="AK1493" s="69"/>
      <c r="AL1493" s="80"/>
      <c r="AM1493" s="80"/>
      <c r="AN1493" s="69"/>
      <c r="AO1493" s="69"/>
      <c r="AP1493" s="80"/>
      <c r="AQ1493" s="80"/>
      <c r="AR1493" s="69"/>
      <c r="AS1493" s="69"/>
      <c r="AT1493" s="80"/>
      <c r="AU1493" s="80"/>
      <c r="AV1493" s="69"/>
      <c r="AW1493" s="69"/>
      <c r="AX1493" s="80"/>
      <c r="AY1493" s="80"/>
      <c r="AZ1493" s="69"/>
      <c r="BA1493" s="69"/>
      <c r="BB1493" s="80"/>
      <c r="BC1493" s="80"/>
      <c r="BD1493" s="69"/>
      <c r="BE1493" s="69"/>
      <c r="BF1493" s="80"/>
      <c r="BG1493" s="80"/>
      <c r="BH1493" s="69"/>
      <c r="BI1493" s="69"/>
      <c r="BJ1493" s="80"/>
      <c r="BK1493" s="80"/>
      <c r="BL1493" s="69"/>
      <c r="BM1493" s="69"/>
      <c r="BN1493" s="80"/>
      <c r="BO1493" s="80"/>
      <c r="BP1493" s="69"/>
      <c r="BQ1493" s="69"/>
      <c r="BR1493" s="80"/>
      <c r="BS1493" s="80"/>
      <c r="BT1493" s="69"/>
      <c r="BU1493" s="69"/>
      <c r="BV1493" s="80"/>
      <c r="BW1493" s="80"/>
      <c r="BX1493" s="69"/>
      <c r="BY1493" s="69"/>
      <c r="BZ1493" s="80"/>
      <c r="CA1493" s="80"/>
      <c r="CB1493" s="69"/>
      <c r="CC1493" s="69"/>
      <c r="CD1493" s="80"/>
      <c r="CE1493" s="80"/>
      <c r="CF1493" s="69"/>
      <c r="CG1493" s="69"/>
      <c r="CH1493" s="69"/>
      <c r="CI1493" s="69"/>
      <c r="CJ1493" s="69"/>
      <c r="CK1493" s="69"/>
      <c r="CL1493" s="68"/>
      <c r="CM1493" s="67"/>
      <c r="CN1493" s="67"/>
      <c r="CO1493" s="68"/>
      <c r="CP1493" s="68"/>
      <c r="CQ1493" s="67"/>
      <c r="CR1493" s="67"/>
      <c r="CS1493" s="69"/>
      <c r="CT1493" s="81"/>
      <c r="CU1493" s="69"/>
      <c r="CV1493" s="69"/>
      <c r="CW1493" s="69"/>
      <c r="CX1493" s="69"/>
      <c r="CY1493" s="69"/>
      <c r="CZ1493" s="69"/>
      <c r="DA1493" s="69"/>
    </row>
    <row r="1494" spans="2:105">
      <c r="B1494" s="67"/>
      <c r="C1494" s="67"/>
      <c r="D1494" s="67"/>
      <c r="E1494" s="69"/>
      <c r="F1494" s="68"/>
      <c r="G1494" s="67"/>
      <c r="H1494" s="69"/>
      <c r="I1494" s="69"/>
      <c r="J1494" s="69"/>
      <c r="K1494" s="69"/>
      <c r="L1494" s="69"/>
      <c r="M1494" s="69"/>
      <c r="N1494" s="69"/>
      <c r="O1494" s="69"/>
      <c r="P1494" s="69"/>
      <c r="Q1494" s="69"/>
      <c r="R1494" s="69"/>
      <c r="S1494" s="80"/>
      <c r="T1494" s="80"/>
      <c r="U1494" s="80"/>
      <c r="V1494" s="80"/>
      <c r="W1494" s="80"/>
      <c r="X1494" s="80"/>
      <c r="Y1494" s="80"/>
      <c r="Z1494" s="80"/>
      <c r="AA1494" s="80"/>
      <c r="AB1494" s="80"/>
      <c r="AC1494" s="80"/>
      <c r="AD1494" s="80"/>
      <c r="AE1494" s="69"/>
      <c r="AF1494" s="69"/>
      <c r="AG1494" s="69"/>
      <c r="AH1494" s="80"/>
      <c r="AI1494" s="80"/>
      <c r="AJ1494" s="69"/>
      <c r="AK1494" s="69"/>
      <c r="AL1494" s="80"/>
      <c r="AM1494" s="80"/>
      <c r="AN1494" s="69"/>
      <c r="AO1494" s="69"/>
      <c r="AP1494" s="80"/>
      <c r="AQ1494" s="80"/>
      <c r="AR1494" s="69"/>
      <c r="AS1494" s="69"/>
      <c r="AT1494" s="80"/>
      <c r="AU1494" s="80"/>
      <c r="AV1494" s="69"/>
      <c r="AW1494" s="69"/>
      <c r="AX1494" s="80"/>
      <c r="AY1494" s="80"/>
      <c r="AZ1494" s="69"/>
      <c r="BA1494" s="69"/>
      <c r="BB1494" s="80"/>
      <c r="BC1494" s="80"/>
      <c r="BD1494" s="69"/>
      <c r="BE1494" s="69"/>
      <c r="BF1494" s="80"/>
      <c r="BG1494" s="80"/>
      <c r="BH1494" s="69"/>
      <c r="BI1494" s="69"/>
      <c r="BJ1494" s="80"/>
      <c r="BK1494" s="80"/>
      <c r="BL1494" s="69"/>
      <c r="BM1494" s="69"/>
      <c r="BN1494" s="80"/>
      <c r="BO1494" s="80"/>
      <c r="BP1494" s="69"/>
      <c r="BQ1494" s="69"/>
      <c r="BR1494" s="80"/>
      <c r="BS1494" s="80"/>
      <c r="BT1494" s="69"/>
      <c r="BU1494" s="69"/>
      <c r="BV1494" s="80"/>
      <c r="BW1494" s="80"/>
      <c r="BX1494" s="69"/>
      <c r="BY1494" s="69"/>
      <c r="BZ1494" s="80"/>
      <c r="CA1494" s="80"/>
      <c r="CB1494" s="69"/>
      <c r="CC1494" s="69"/>
      <c r="CD1494" s="80"/>
      <c r="CE1494" s="80"/>
      <c r="CF1494" s="69"/>
      <c r="CG1494" s="69"/>
      <c r="CH1494" s="69"/>
      <c r="CI1494" s="69"/>
      <c r="CJ1494" s="69"/>
      <c r="CK1494" s="69"/>
      <c r="CL1494" s="68"/>
      <c r="CM1494" s="67"/>
      <c r="CN1494" s="67"/>
      <c r="CO1494" s="68"/>
      <c r="CP1494" s="68"/>
      <c r="CQ1494" s="67"/>
      <c r="CR1494" s="67"/>
      <c r="CS1494" s="69"/>
      <c r="CT1494" s="81"/>
      <c r="CU1494" s="69"/>
      <c r="CV1494" s="69"/>
      <c r="CW1494" s="69"/>
      <c r="CX1494" s="69"/>
      <c r="CY1494" s="69"/>
      <c r="CZ1494" s="69"/>
      <c r="DA1494" s="69"/>
    </row>
    <row r="1495" spans="2:105">
      <c r="B1495" s="67"/>
      <c r="C1495" s="67"/>
      <c r="D1495" s="67"/>
      <c r="E1495" s="69"/>
      <c r="F1495" s="68"/>
      <c r="G1495" s="67"/>
      <c r="H1495" s="69"/>
      <c r="I1495" s="69"/>
      <c r="J1495" s="69"/>
      <c r="K1495" s="69"/>
      <c r="L1495" s="69"/>
      <c r="M1495" s="69"/>
      <c r="N1495" s="69"/>
      <c r="O1495" s="69"/>
      <c r="P1495" s="69"/>
      <c r="Q1495" s="69"/>
      <c r="R1495" s="69"/>
      <c r="S1495" s="80"/>
      <c r="T1495" s="80"/>
      <c r="U1495" s="80"/>
      <c r="V1495" s="80"/>
      <c r="W1495" s="80"/>
      <c r="X1495" s="80"/>
      <c r="Y1495" s="80"/>
      <c r="Z1495" s="80"/>
      <c r="AA1495" s="80"/>
      <c r="AB1495" s="80"/>
      <c r="AC1495" s="80"/>
      <c r="AD1495" s="80"/>
      <c r="AE1495" s="69"/>
      <c r="AF1495" s="69"/>
      <c r="AG1495" s="69"/>
      <c r="AH1495" s="80"/>
      <c r="AI1495" s="80"/>
      <c r="AJ1495" s="69"/>
      <c r="AK1495" s="69"/>
      <c r="AL1495" s="80"/>
      <c r="AM1495" s="80"/>
      <c r="AN1495" s="69"/>
      <c r="AO1495" s="69"/>
      <c r="AP1495" s="80"/>
      <c r="AQ1495" s="80"/>
      <c r="AR1495" s="69"/>
      <c r="AS1495" s="69"/>
      <c r="AT1495" s="80"/>
      <c r="AU1495" s="80"/>
      <c r="AV1495" s="69"/>
      <c r="AW1495" s="69"/>
      <c r="AX1495" s="80"/>
      <c r="AY1495" s="80"/>
      <c r="AZ1495" s="69"/>
      <c r="BA1495" s="69"/>
      <c r="BB1495" s="80"/>
      <c r="BC1495" s="80"/>
      <c r="BD1495" s="69"/>
      <c r="BE1495" s="69"/>
      <c r="BF1495" s="80"/>
      <c r="BG1495" s="80"/>
      <c r="BH1495" s="69"/>
      <c r="BI1495" s="69"/>
      <c r="BJ1495" s="80"/>
      <c r="BK1495" s="80"/>
      <c r="BL1495" s="69"/>
      <c r="BM1495" s="69"/>
      <c r="BN1495" s="80"/>
      <c r="BO1495" s="80"/>
      <c r="BP1495" s="69"/>
      <c r="BQ1495" s="69"/>
      <c r="BR1495" s="80"/>
      <c r="BS1495" s="80"/>
      <c r="BT1495" s="69"/>
      <c r="BU1495" s="69"/>
      <c r="BV1495" s="80"/>
      <c r="BW1495" s="80"/>
      <c r="BX1495" s="69"/>
      <c r="BY1495" s="69"/>
      <c r="BZ1495" s="80"/>
      <c r="CA1495" s="80"/>
      <c r="CB1495" s="69"/>
      <c r="CC1495" s="69"/>
      <c r="CD1495" s="80"/>
      <c r="CE1495" s="80"/>
      <c r="CF1495" s="69"/>
      <c r="CG1495" s="69"/>
      <c r="CH1495" s="69"/>
      <c r="CI1495" s="69"/>
      <c r="CJ1495" s="69"/>
      <c r="CK1495" s="69"/>
      <c r="CL1495" s="68"/>
      <c r="CM1495" s="67"/>
      <c r="CN1495" s="67"/>
      <c r="CO1495" s="68"/>
      <c r="CP1495" s="68"/>
      <c r="CQ1495" s="67"/>
      <c r="CR1495" s="67"/>
      <c r="CS1495" s="69"/>
      <c r="CT1495" s="81"/>
      <c r="CU1495" s="69"/>
      <c r="CV1495" s="69"/>
      <c r="CW1495" s="69"/>
      <c r="CX1495" s="69"/>
      <c r="CY1495" s="69"/>
      <c r="CZ1495" s="69"/>
      <c r="DA1495" s="69"/>
    </row>
    <row r="1496" spans="2:105">
      <c r="B1496" s="67"/>
      <c r="C1496" s="67"/>
      <c r="D1496" s="67"/>
      <c r="E1496" s="69"/>
      <c r="F1496" s="68"/>
      <c r="G1496" s="67"/>
      <c r="H1496" s="69"/>
      <c r="I1496" s="69"/>
      <c r="J1496" s="69"/>
      <c r="K1496" s="69"/>
      <c r="L1496" s="69"/>
      <c r="M1496" s="69"/>
      <c r="N1496" s="69"/>
      <c r="O1496" s="69"/>
      <c r="P1496" s="69"/>
      <c r="Q1496" s="69"/>
      <c r="R1496" s="69"/>
      <c r="S1496" s="80"/>
      <c r="T1496" s="80"/>
      <c r="U1496" s="80"/>
      <c r="V1496" s="80"/>
      <c r="W1496" s="80"/>
      <c r="X1496" s="80"/>
      <c r="Y1496" s="80"/>
      <c r="Z1496" s="80"/>
      <c r="AA1496" s="80"/>
      <c r="AB1496" s="80"/>
      <c r="AC1496" s="80"/>
      <c r="AD1496" s="80"/>
      <c r="AE1496" s="69"/>
      <c r="AF1496" s="69"/>
      <c r="AG1496" s="69"/>
      <c r="AH1496" s="80"/>
      <c r="AI1496" s="80"/>
      <c r="AJ1496" s="69"/>
      <c r="AK1496" s="69"/>
      <c r="AL1496" s="80"/>
      <c r="AM1496" s="80"/>
      <c r="AN1496" s="69"/>
      <c r="AO1496" s="69"/>
      <c r="AP1496" s="80"/>
      <c r="AQ1496" s="80"/>
      <c r="AR1496" s="69"/>
      <c r="AS1496" s="69"/>
      <c r="AT1496" s="80"/>
      <c r="AU1496" s="80"/>
      <c r="AV1496" s="69"/>
      <c r="AW1496" s="69"/>
      <c r="AX1496" s="80"/>
      <c r="AY1496" s="80"/>
      <c r="AZ1496" s="69"/>
      <c r="BA1496" s="69"/>
      <c r="BB1496" s="80"/>
      <c r="BC1496" s="80"/>
      <c r="BD1496" s="69"/>
      <c r="BE1496" s="69"/>
      <c r="BF1496" s="80"/>
      <c r="BG1496" s="80"/>
      <c r="BH1496" s="69"/>
      <c r="BI1496" s="69"/>
      <c r="BJ1496" s="80"/>
      <c r="BK1496" s="80"/>
      <c r="BL1496" s="69"/>
      <c r="BM1496" s="69"/>
      <c r="BN1496" s="80"/>
      <c r="BO1496" s="80"/>
      <c r="BP1496" s="69"/>
      <c r="BQ1496" s="69"/>
      <c r="BR1496" s="80"/>
      <c r="BS1496" s="80"/>
      <c r="BT1496" s="69"/>
      <c r="BU1496" s="69"/>
      <c r="BV1496" s="80"/>
      <c r="BW1496" s="80"/>
      <c r="BX1496" s="69"/>
      <c r="BY1496" s="69"/>
      <c r="BZ1496" s="80"/>
      <c r="CA1496" s="80"/>
      <c r="CB1496" s="69"/>
      <c r="CC1496" s="69"/>
      <c r="CD1496" s="80"/>
      <c r="CE1496" s="80"/>
      <c r="CF1496" s="69"/>
      <c r="CG1496" s="69"/>
      <c r="CH1496" s="69"/>
      <c r="CI1496" s="69"/>
      <c r="CJ1496" s="69"/>
      <c r="CK1496" s="69"/>
      <c r="CL1496" s="68"/>
      <c r="CM1496" s="67"/>
      <c r="CN1496" s="67"/>
      <c r="CO1496" s="68"/>
      <c r="CP1496" s="68"/>
      <c r="CQ1496" s="67"/>
      <c r="CR1496" s="67"/>
      <c r="CS1496" s="69"/>
      <c r="CT1496" s="81"/>
      <c r="CU1496" s="69"/>
      <c r="CV1496" s="69"/>
      <c r="CW1496" s="69"/>
      <c r="CX1496" s="69"/>
      <c r="CY1496" s="69"/>
      <c r="CZ1496" s="69"/>
      <c r="DA1496" s="69"/>
    </row>
    <row r="1497" spans="2:105">
      <c r="B1497" s="67"/>
      <c r="C1497" s="67"/>
      <c r="D1497" s="67"/>
      <c r="E1497" s="69"/>
      <c r="F1497" s="68"/>
      <c r="G1497" s="67"/>
      <c r="H1497" s="69"/>
      <c r="I1497" s="69"/>
      <c r="J1497" s="69"/>
      <c r="K1497" s="69"/>
      <c r="L1497" s="69"/>
      <c r="M1497" s="69"/>
      <c r="N1497" s="69"/>
      <c r="O1497" s="69"/>
      <c r="P1497" s="69"/>
      <c r="Q1497" s="69"/>
      <c r="R1497" s="69"/>
      <c r="S1497" s="80"/>
      <c r="T1497" s="80"/>
      <c r="U1497" s="80"/>
      <c r="V1497" s="80"/>
      <c r="W1497" s="80"/>
      <c r="X1497" s="80"/>
      <c r="Y1497" s="80"/>
      <c r="Z1497" s="80"/>
      <c r="AA1497" s="80"/>
      <c r="AB1497" s="80"/>
      <c r="AC1497" s="80"/>
      <c r="AD1497" s="80"/>
      <c r="AE1497" s="69"/>
      <c r="AF1497" s="69"/>
      <c r="AG1497" s="69"/>
      <c r="AH1497" s="80"/>
      <c r="AI1497" s="80"/>
      <c r="AJ1497" s="69"/>
      <c r="AK1497" s="69"/>
      <c r="AL1497" s="80"/>
      <c r="AM1497" s="80"/>
      <c r="AN1497" s="69"/>
      <c r="AO1497" s="69"/>
      <c r="AP1497" s="80"/>
      <c r="AQ1497" s="80"/>
      <c r="AR1497" s="69"/>
      <c r="AS1497" s="69"/>
      <c r="AT1497" s="80"/>
      <c r="AU1497" s="80"/>
      <c r="AV1497" s="69"/>
      <c r="AW1497" s="69"/>
      <c r="AX1497" s="80"/>
      <c r="AY1497" s="80"/>
      <c r="AZ1497" s="69"/>
      <c r="BA1497" s="69"/>
      <c r="BB1497" s="80"/>
      <c r="BC1497" s="80"/>
      <c r="BD1497" s="69"/>
      <c r="BE1497" s="69"/>
      <c r="BF1497" s="80"/>
      <c r="BG1497" s="80"/>
      <c r="BH1497" s="69"/>
      <c r="BI1497" s="69"/>
      <c r="BJ1497" s="80"/>
      <c r="BK1497" s="80"/>
      <c r="BL1497" s="69"/>
      <c r="BM1497" s="69"/>
      <c r="BN1497" s="80"/>
      <c r="BO1497" s="80"/>
      <c r="BP1497" s="69"/>
      <c r="BQ1497" s="69"/>
      <c r="BR1497" s="80"/>
      <c r="BS1497" s="80"/>
      <c r="BT1497" s="69"/>
      <c r="BU1497" s="69"/>
      <c r="BV1497" s="80"/>
      <c r="BW1497" s="80"/>
      <c r="BX1497" s="69"/>
      <c r="BY1497" s="69"/>
      <c r="BZ1497" s="80"/>
      <c r="CA1497" s="80"/>
      <c r="CB1497" s="69"/>
      <c r="CC1497" s="69"/>
      <c r="CD1497" s="80"/>
      <c r="CE1497" s="80"/>
      <c r="CF1497" s="69"/>
      <c r="CG1497" s="69"/>
      <c r="CH1497" s="69"/>
      <c r="CI1497" s="69"/>
      <c r="CJ1497" s="69"/>
      <c r="CK1497" s="69"/>
      <c r="CL1497" s="68"/>
      <c r="CM1497" s="67"/>
      <c r="CN1497" s="67"/>
      <c r="CO1497" s="68"/>
      <c r="CP1497" s="68"/>
      <c r="CQ1497" s="67"/>
      <c r="CR1497" s="67"/>
      <c r="CS1497" s="69"/>
      <c r="CT1497" s="81"/>
      <c r="CU1497" s="69"/>
      <c r="CV1497" s="69"/>
      <c r="CW1497" s="69"/>
      <c r="CX1497" s="69"/>
      <c r="CY1497" s="69"/>
      <c r="CZ1497" s="69"/>
      <c r="DA1497" s="69"/>
    </row>
    <row r="1498" spans="2:105">
      <c r="B1498" s="67"/>
      <c r="C1498" s="67"/>
      <c r="D1498" s="67"/>
      <c r="E1498" s="69"/>
      <c r="F1498" s="68"/>
      <c r="G1498" s="67"/>
      <c r="H1498" s="69"/>
      <c r="I1498" s="69"/>
      <c r="J1498" s="69"/>
      <c r="K1498" s="69"/>
      <c r="L1498" s="69"/>
      <c r="M1498" s="69"/>
      <c r="N1498" s="69"/>
      <c r="O1498" s="69"/>
      <c r="P1498" s="69"/>
      <c r="Q1498" s="69"/>
      <c r="R1498" s="69"/>
      <c r="S1498" s="80"/>
      <c r="T1498" s="80"/>
      <c r="U1498" s="80"/>
      <c r="V1498" s="80"/>
      <c r="W1498" s="80"/>
      <c r="X1498" s="80"/>
      <c r="Y1498" s="80"/>
      <c r="Z1498" s="80"/>
      <c r="AA1498" s="80"/>
      <c r="AB1498" s="80"/>
      <c r="AC1498" s="80"/>
      <c r="AD1498" s="80"/>
      <c r="AE1498" s="69"/>
      <c r="AF1498" s="69"/>
      <c r="AG1498" s="69"/>
      <c r="AH1498" s="80"/>
      <c r="AI1498" s="80"/>
      <c r="AJ1498" s="69"/>
      <c r="AK1498" s="69"/>
      <c r="AL1498" s="80"/>
      <c r="AM1498" s="80"/>
      <c r="AN1498" s="69"/>
      <c r="AO1498" s="69"/>
      <c r="AP1498" s="80"/>
      <c r="AQ1498" s="80"/>
      <c r="AR1498" s="69"/>
      <c r="AS1498" s="69"/>
      <c r="AT1498" s="80"/>
      <c r="AU1498" s="80"/>
      <c r="AV1498" s="69"/>
      <c r="AW1498" s="69"/>
      <c r="AX1498" s="80"/>
      <c r="AY1498" s="80"/>
      <c r="AZ1498" s="69"/>
      <c r="BA1498" s="69"/>
      <c r="BB1498" s="80"/>
      <c r="BC1498" s="80"/>
      <c r="BD1498" s="69"/>
      <c r="BE1498" s="69"/>
      <c r="BF1498" s="80"/>
      <c r="BG1498" s="80"/>
      <c r="BH1498" s="69"/>
      <c r="BI1498" s="69"/>
      <c r="BJ1498" s="80"/>
      <c r="BK1498" s="80"/>
      <c r="BL1498" s="69"/>
      <c r="BM1498" s="69"/>
      <c r="BN1498" s="80"/>
      <c r="BO1498" s="80"/>
      <c r="BP1498" s="69"/>
      <c r="BQ1498" s="69"/>
      <c r="BR1498" s="80"/>
      <c r="BS1498" s="80"/>
      <c r="BT1498" s="69"/>
      <c r="BU1498" s="69"/>
      <c r="BV1498" s="80"/>
      <c r="BW1498" s="80"/>
      <c r="BX1498" s="69"/>
      <c r="BY1498" s="69"/>
      <c r="BZ1498" s="80"/>
      <c r="CA1498" s="80"/>
      <c r="CB1498" s="69"/>
      <c r="CC1498" s="69"/>
      <c r="CD1498" s="80"/>
      <c r="CE1498" s="80"/>
      <c r="CF1498" s="69"/>
      <c r="CG1498" s="69"/>
      <c r="CH1498" s="69"/>
      <c r="CI1498" s="69"/>
      <c r="CJ1498" s="69"/>
      <c r="CK1498" s="69"/>
      <c r="CL1498" s="68"/>
      <c r="CM1498" s="67"/>
      <c r="CN1498" s="67"/>
      <c r="CO1498" s="68"/>
      <c r="CP1498" s="68"/>
      <c r="CQ1498" s="67"/>
      <c r="CR1498" s="67"/>
      <c r="CS1498" s="69"/>
      <c r="CT1498" s="81"/>
      <c r="CU1498" s="69"/>
      <c r="CV1498" s="69"/>
      <c r="CW1498" s="69"/>
      <c r="CX1498" s="69"/>
      <c r="CY1498" s="69"/>
      <c r="CZ1498" s="69"/>
      <c r="DA1498" s="69"/>
    </row>
    <row r="1499" spans="2:105">
      <c r="B1499" s="67"/>
      <c r="C1499" s="67"/>
      <c r="D1499" s="67"/>
      <c r="E1499" s="69"/>
      <c r="F1499" s="68"/>
      <c r="G1499" s="67"/>
      <c r="H1499" s="69"/>
      <c r="I1499" s="69"/>
      <c r="J1499" s="69"/>
      <c r="K1499" s="69"/>
      <c r="L1499" s="69"/>
      <c r="M1499" s="69"/>
      <c r="N1499" s="69"/>
      <c r="O1499" s="69"/>
      <c r="P1499" s="69"/>
      <c r="Q1499" s="69"/>
      <c r="R1499" s="69"/>
      <c r="S1499" s="80"/>
      <c r="T1499" s="80"/>
      <c r="U1499" s="80"/>
      <c r="V1499" s="80"/>
      <c r="W1499" s="80"/>
      <c r="X1499" s="80"/>
      <c r="Y1499" s="80"/>
      <c r="Z1499" s="80"/>
      <c r="AA1499" s="80"/>
      <c r="AB1499" s="80"/>
      <c r="AC1499" s="80"/>
      <c r="AD1499" s="80"/>
      <c r="AE1499" s="69"/>
      <c r="AF1499" s="69"/>
      <c r="AG1499" s="69"/>
      <c r="AH1499" s="80"/>
      <c r="AI1499" s="80"/>
      <c r="AJ1499" s="69"/>
      <c r="AK1499" s="69"/>
      <c r="AL1499" s="80"/>
      <c r="AM1499" s="80"/>
      <c r="AN1499" s="69"/>
      <c r="AO1499" s="69"/>
      <c r="AP1499" s="80"/>
      <c r="AQ1499" s="80"/>
      <c r="AR1499" s="69"/>
      <c r="AS1499" s="69"/>
      <c r="AT1499" s="80"/>
      <c r="AU1499" s="80"/>
      <c r="AV1499" s="69"/>
      <c r="AW1499" s="69"/>
      <c r="AX1499" s="80"/>
      <c r="AY1499" s="80"/>
      <c r="AZ1499" s="69"/>
      <c r="BA1499" s="69"/>
      <c r="BB1499" s="80"/>
      <c r="BC1499" s="80"/>
      <c r="BD1499" s="69"/>
      <c r="BE1499" s="69"/>
      <c r="BF1499" s="80"/>
      <c r="BG1499" s="80"/>
      <c r="BH1499" s="69"/>
      <c r="BI1499" s="69"/>
      <c r="BJ1499" s="80"/>
      <c r="BK1499" s="80"/>
      <c r="BL1499" s="69"/>
      <c r="BM1499" s="69"/>
      <c r="BN1499" s="80"/>
      <c r="BO1499" s="80"/>
      <c r="BP1499" s="69"/>
      <c r="BQ1499" s="69"/>
      <c r="BR1499" s="80"/>
      <c r="BS1499" s="80"/>
      <c r="BT1499" s="69"/>
      <c r="BU1499" s="69"/>
      <c r="BV1499" s="80"/>
      <c r="BW1499" s="80"/>
      <c r="BX1499" s="69"/>
      <c r="BY1499" s="69"/>
      <c r="BZ1499" s="80"/>
      <c r="CA1499" s="80"/>
      <c r="CB1499" s="69"/>
      <c r="CC1499" s="69"/>
      <c r="CD1499" s="80"/>
      <c r="CE1499" s="80"/>
      <c r="CF1499" s="69"/>
      <c r="CG1499" s="69"/>
      <c r="CH1499" s="69"/>
      <c r="CI1499" s="69"/>
      <c r="CJ1499" s="69"/>
      <c r="CK1499" s="69"/>
      <c r="CL1499" s="68"/>
      <c r="CM1499" s="67"/>
      <c r="CN1499" s="67"/>
      <c r="CO1499" s="68"/>
      <c r="CP1499" s="68"/>
      <c r="CQ1499" s="67"/>
      <c r="CR1499" s="67"/>
      <c r="CS1499" s="69"/>
      <c r="CT1499" s="81"/>
      <c r="CU1499" s="69"/>
      <c r="CV1499" s="69"/>
      <c r="CW1499" s="69"/>
      <c r="CX1499" s="69"/>
      <c r="CY1499" s="69"/>
      <c r="CZ1499" s="69"/>
      <c r="DA1499" s="69"/>
    </row>
    <row r="1500" spans="2:105">
      <c r="B1500" s="67"/>
      <c r="C1500" s="67"/>
      <c r="D1500" s="67"/>
      <c r="E1500" s="69"/>
      <c r="F1500" s="68"/>
      <c r="G1500" s="67"/>
      <c r="H1500" s="69"/>
      <c r="I1500" s="69"/>
      <c r="J1500" s="69"/>
      <c r="K1500" s="69"/>
      <c r="L1500" s="69"/>
      <c r="M1500" s="69"/>
      <c r="N1500" s="69"/>
      <c r="O1500" s="69"/>
      <c r="P1500" s="69"/>
      <c r="Q1500" s="69"/>
      <c r="R1500" s="69"/>
      <c r="S1500" s="80"/>
      <c r="T1500" s="80"/>
      <c r="U1500" s="80"/>
      <c r="V1500" s="80"/>
      <c r="W1500" s="80"/>
      <c r="X1500" s="80"/>
      <c r="Y1500" s="80"/>
      <c r="Z1500" s="80"/>
      <c r="AA1500" s="80"/>
      <c r="AB1500" s="80"/>
      <c r="AC1500" s="80"/>
      <c r="AD1500" s="80"/>
      <c r="AE1500" s="69"/>
      <c r="AF1500" s="69"/>
      <c r="AG1500" s="69"/>
      <c r="AH1500" s="80"/>
      <c r="AI1500" s="80"/>
      <c r="AJ1500" s="69"/>
      <c r="AK1500" s="69"/>
      <c r="AL1500" s="80"/>
      <c r="AM1500" s="80"/>
      <c r="AN1500" s="69"/>
      <c r="AO1500" s="69"/>
      <c r="AP1500" s="80"/>
      <c r="AQ1500" s="80"/>
      <c r="AR1500" s="69"/>
      <c r="AS1500" s="69"/>
      <c r="AT1500" s="80"/>
      <c r="AU1500" s="80"/>
      <c r="AV1500" s="69"/>
      <c r="AW1500" s="69"/>
      <c r="AX1500" s="80"/>
      <c r="AY1500" s="80"/>
      <c r="AZ1500" s="69"/>
      <c r="BA1500" s="69"/>
      <c r="BB1500" s="80"/>
      <c r="BC1500" s="80"/>
      <c r="BD1500" s="69"/>
      <c r="BE1500" s="69"/>
      <c r="BF1500" s="80"/>
      <c r="BG1500" s="80"/>
      <c r="BH1500" s="69"/>
      <c r="BI1500" s="69"/>
      <c r="BJ1500" s="80"/>
      <c r="BK1500" s="80"/>
      <c r="BL1500" s="69"/>
      <c r="BM1500" s="69"/>
      <c r="BN1500" s="80"/>
      <c r="BO1500" s="80"/>
      <c r="BP1500" s="69"/>
      <c r="BQ1500" s="69"/>
      <c r="BR1500" s="80"/>
      <c r="BS1500" s="80"/>
      <c r="BT1500" s="69"/>
      <c r="BU1500" s="69"/>
      <c r="BV1500" s="80"/>
      <c r="BW1500" s="80"/>
      <c r="BX1500" s="69"/>
      <c r="BY1500" s="69"/>
      <c r="BZ1500" s="80"/>
      <c r="CA1500" s="80"/>
      <c r="CB1500" s="69"/>
      <c r="CC1500" s="69"/>
      <c r="CD1500" s="80"/>
      <c r="CE1500" s="80"/>
      <c r="CF1500" s="69"/>
      <c r="CG1500" s="69"/>
      <c r="CH1500" s="69"/>
      <c r="CI1500" s="69"/>
      <c r="CJ1500" s="69"/>
      <c r="CK1500" s="69"/>
      <c r="CL1500" s="68"/>
      <c r="CM1500" s="67"/>
      <c r="CN1500" s="67"/>
      <c r="CO1500" s="68"/>
      <c r="CP1500" s="68"/>
      <c r="CQ1500" s="67"/>
      <c r="CR1500" s="67"/>
      <c r="CS1500" s="69"/>
      <c r="CT1500" s="81"/>
      <c r="CU1500" s="69"/>
      <c r="CV1500" s="69"/>
      <c r="CW1500" s="69"/>
      <c r="CX1500" s="69"/>
      <c r="CY1500" s="69"/>
      <c r="CZ1500" s="69"/>
      <c r="DA1500" s="69"/>
    </row>
    <row r="1501" spans="2:105">
      <c r="B1501" s="67"/>
      <c r="C1501" s="67"/>
      <c r="D1501" s="67"/>
      <c r="E1501" s="69"/>
      <c r="F1501" s="68"/>
      <c r="G1501" s="67"/>
      <c r="H1501" s="69"/>
      <c r="I1501" s="69"/>
      <c r="J1501" s="69"/>
      <c r="K1501" s="69"/>
      <c r="L1501" s="69"/>
      <c r="M1501" s="69"/>
      <c r="N1501" s="69"/>
      <c r="O1501" s="69"/>
      <c r="P1501" s="69"/>
      <c r="Q1501" s="69"/>
      <c r="R1501" s="69"/>
      <c r="S1501" s="80"/>
      <c r="T1501" s="80"/>
      <c r="U1501" s="80"/>
      <c r="V1501" s="80"/>
      <c r="W1501" s="80"/>
      <c r="X1501" s="80"/>
      <c r="Y1501" s="80"/>
      <c r="Z1501" s="80"/>
      <c r="AA1501" s="80"/>
      <c r="AB1501" s="80"/>
      <c r="AC1501" s="80"/>
      <c r="AD1501" s="80"/>
      <c r="AE1501" s="69"/>
      <c r="AF1501" s="69"/>
      <c r="AG1501" s="69"/>
      <c r="AH1501" s="80"/>
      <c r="AI1501" s="80"/>
      <c r="AJ1501" s="69"/>
      <c r="AK1501" s="69"/>
      <c r="AL1501" s="80"/>
      <c r="AM1501" s="80"/>
      <c r="AN1501" s="69"/>
      <c r="AO1501" s="69"/>
      <c r="AP1501" s="80"/>
      <c r="AQ1501" s="80"/>
      <c r="AR1501" s="69"/>
      <c r="AS1501" s="69"/>
      <c r="AT1501" s="80"/>
      <c r="AU1501" s="80"/>
      <c r="AV1501" s="69"/>
      <c r="AW1501" s="69"/>
      <c r="AX1501" s="80"/>
      <c r="AY1501" s="80"/>
      <c r="AZ1501" s="69"/>
      <c r="BA1501" s="69"/>
      <c r="BB1501" s="80"/>
      <c r="BC1501" s="80"/>
      <c r="BD1501" s="69"/>
      <c r="BE1501" s="69"/>
      <c r="BF1501" s="80"/>
      <c r="BG1501" s="80"/>
      <c r="BH1501" s="69"/>
      <c r="BI1501" s="69"/>
      <c r="BJ1501" s="80"/>
      <c r="BK1501" s="80"/>
      <c r="BL1501" s="69"/>
      <c r="BM1501" s="69"/>
      <c r="BN1501" s="80"/>
      <c r="BO1501" s="80"/>
      <c r="BP1501" s="69"/>
      <c r="BQ1501" s="69"/>
      <c r="BR1501" s="80"/>
      <c r="BS1501" s="80"/>
      <c r="BT1501" s="69"/>
      <c r="BU1501" s="69"/>
      <c r="BV1501" s="80"/>
      <c r="BW1501" s="80"/>
      <c r="BX1501" s="69"/>
      <c r="BY1501" s="69"/>
      <c r="BZ1501" s="80"/>
      <c r="CA1501" s="80"/>
      <c r="CB1501" s="69"/>
      <c r="CC1501" s="69"/>
      <c r="CD1501" s="80"/>
      <c r="CE1501" s="80"/>
      <c r="CF1501" s="69"/>
      <c r="CG1501" s="69"/>
      <c r="CH1501" s="69"/>
      <c r="CI1501" s="69"/>
      <c r="CJ1501" s="69"/>
      <c r="CK1501" s="69"/>
      <c r="CL1501" s="68"/>
      <c r="CM1501" s="67"/>
      <c r="CN1501" s="67"/>
      <c r="CO1501" s="68"/>
      <c r="CP1501" s="68"/>
      <c r="CQ1501" s="67"/>
      <c r="CR1501" s="67"/>
      <c r="CS1501" s="69"/>
      <c r="CT1501" s="81"/>
      <c r="CU1501" s="69"/>
      <c r="CV1501" s="69"/>
      <c r="CW1501" s="69"/>
      <c r="CX1501" s="69"/>
      <c r="CY1501" s="69"/>
      <c r="CZ1501" s="69"/>
      <c r="DA1501" s="69"/>
    </row>
    <row r="1502" spans="2:105">
      <c r="B1502" s="67"/>
      <c r="C1502" s="67"/>
      <c r="D1502" s="67"/>
      <c r="E1502" s="69"/>
      <c r="F1502" s="68"/>
      <c r="G1502" s="67"/>
      <c r="H1502" s="69"/>
      <c r="I1502" s="69"/>
      <c r="J1502" s="69"/>
      <c r="K1502" s="69"/>
      <c r="L1502" s="69"/>
      <c r="M1502" s="69"/>
      <c r="N1502" s="69"/>
      <c r="O1502" s="69"/>
      <c r="P1502" s="69"/>
      <c r="Q1502" s="69"/>
      <c r="R1502" s="69"/>
      <c r="S1502" s="80"/>
      <c r="T1502" s="80"/>
      <c r="U1502" s="80"/>
      <c r="V1502" s="80"/>
      <c r="W1502" s="80"/>
      <c r="X1502" s="80"/>
      <c r="Y1502" s="80"/>
      <c r="Z1502" s="80"/>
      <c r="AA1502" s="80"/>
      <c r="AB1502" s="80"/>
      <c r="AC1502" s="80"/>
      <c r="AD1502" s="80"/>
      <c r="AE1502" s="69"/>
      <c r="AF1502" s="69"/>
      <c r="AG1502" s="69"/>
      <c r="AH1502" s="80"/>
      <c r="AI1502" s="80"/>
      <c r="AJ1502" s="69"/>
      <c r="AK1502" s="69"/>
      <c r="AL1502" s="80"/>
      <c r="AM1502" s="80"/>
      <c r="AN1502" s="69"/>
      <c r="AO1502" s="69"/>
      <c r="AP1502" s="80"/>
      <c r="AQ1502" s="80"/>
      <c r="AR1502" s="69"/>
      <c r="AS1502" s="69"/>
      <c r="AT1502" s="80"/>
      <c r="AU1502" s="80"/>
      <c r="AV1502" s="69"/>
      <c r="AW1502" s="69"/>
      <c r="AX1502" s="80"/>
      <c r="AY1502" s="80"/>
      <c r="AZ1502" s="69"/>
      <c r="BA1502" s="69"/>
      <c r="BB1502" s="80"/>
      <c r="BC1502" s="80"/>
      <c r="BD1502" s="69"/>
      <c r="BE1502" s="69"/>
      <c r="BF1502" s="80"/>
      <c r="BG1502" s="80"/>
      <c r="BH1502" s="69"/>
      <c r="BI1502" s="69"/>
      <c r="BJ1502" s="80"/>
      <c r="BK1502" s="80"/>
      <c r="BL1502" s="69"/>
      <c r="BM1502" s="69"/>
      <c r="BN1502" s="80"/>
      <c r="BO1502" s="80"/>
      <c r="BP1502" s="69"/>
      <c r="BQ1502" s="69"/>
      <c r="BR1502" s="80"/>
      <c r="BS1502" s="80"/>
      <c r="BT1502" s="69"/>
      <c r="BU1502" s="69"/>
      <c r="BV1502" s="80"/>
      <c r="BW1502" s="80"/>
      <c r="BX1502" s="69"/>
      <c r="BY1502" s="69"/>
      <c r="BZ1502" s="80"/>
      <c r="CA1502" s="80"/>
      <c r="CB1502" s="69"/>
      <c r="CC1502" s="69"/>
      <c r="CD1502" s="80"/>
      <c r="CE1502" s="80"/>
      <c r="CF1502" s="69"/>
      <c r="CG1502" s="69"/>
      <c r="CH1502" s="69"/>
      <c r="CI1502" s="69"/>
      <c r="CJ1502" s="69"/>
      <c r="CK1502" s="69"/>
      <c r="CL1502" s="68"/>
      <c r="CM1502" s="67"/>
      <c r="CN1502" s="67"/>
      <c r="CO1502" s="68"/>
      <c r="CP1502" s="68"/>
      <c r="CQ1502" s="67"/>
      <c r="CR1502" s="67"/>
      <c r="CS1502" s="69"/>
      <c r="CT1502" s="81"/>
      <c r="CU1502" s="69"/>
      <c r="CV1502" s="69"/>
      <c r="CW1502" s="69"/>
      <c r="CX1502" s="69"/>
      <c r="CY1502" s="69"/>
      <c r="CZ1502" s="69"/>
      <c r="DA1502" s="69"/>
    </row>
    <row r="1503" spans="2:105">
      <c r="B1503" s="67"/>
      <c r="C1503" s="67"/>
      <c r="D1503" s="67"/>
      <c r="E1503" s="69"/>
      <c r="F1503" s="68"/>
      <c r="G1503" s="67"/>
      <c r="H1503" s="69"/>
      <c r="I1503" s="69"/>
      <c r="J1503" s="69"/>
      <c r="K1503" s="69"/>
      <c r="L1503" s="69"/>
      <c r="M1503" s="69"/>
      <c r="N1503" s="69"/>
      <c r="O1503" s="69"/>
      <c r="P1503" s="69"/>
      <c r="Q1503" s="69"/>
      <c r="R1503" s="69"/>
      <c r="S1503" s="80"/>
      <c r="T1503" s="80"/>
      <c r="U1503" s="80"/>
      <c r="V1503" s="80"/>
      <c r="W1503" s="80"/>
      <c r="X1503" s="80"/>
      <c r="Y1503" s="80"/>
      <c r="Z1503" s="80"/>
      <c r="AA1503" s="80"/>
      <c r="AB1503" s="80"/>
      <c r="AC1503" s="80"/>
      <c r="AD1503" s="80"/>
      <c r="AE1503" s="69"/>
      <c r="AF1503" s="69"/>
      <c r="AG1503" s="69"/>
      <c r="AH1503" s="80"/>
      <c r="AI1503" s="80"/>
      <c r="AJ1503" s="69"/>
      <c r="AK1503" s="69"/>
      <c r="AL1503" s="80"/>
      <c r="AM1503" s="80"/>
      <c r="AN1503" s="69"/>
      <c r="AO1503" s="69"/>
      <c r="AP1503" s="80"/>
      <c r="AQ1503" s="80"/>
      <c r="AR1503" s="69"/>
      <c r="AS1503" s="69"/>
      <c r="AT1503" s="80"/>
      <c r="AU1503" s="80"/>
      <c r="AV1503" s="69"/>
      <c r="AW1503" s="69"/>
      <c r="AX1503" s="80"/>
      <c r="AY1503" s="80"/>
      <c r="AZ1503" s="69"/>
      <c r="BA1503" s="69"/>
      <c r="BB1503" s="80"/>
      <c r="BC1503" s="80"/>
      <c r="BD1503" s="69"/>
      <c r="BE1503" s="69"/>
      <c r="BF1503" s="80"/>
      <c r="BG1503" s="80"/>
      <c r="BH1503" s="69"/>
      <c r="BI1503" s="69"/>
      <c r="BJ1503" s="80"/>
      <c r="BK1503" s="80"/>
      <c r="BL1503" s="69"/>
      <c r="BM1503" s="69"/>
      <c r="BN1503" s="80"/>
      <c r="BO1503" s="80"/>
      <c r="BP1503" s="69"/>
      <c r="BQ1503" s="69"/>
      <c r="BR1503" s="80"/>
      <c r="BS1503" s="80"/>
      <c r="BT1503" s="69"/>
      <c r="BU1503" s="69"/>
      <c r="BV1503" s="80"/>
      <c r="BW1503" s="80"/>
      <c r="BX1503" s="69"/>
      <c r="BY1503" s="69"/>
      <c r="BZ1503" s="80"/>
      <c r="CA1503" s="80"/>
      <c r="CB1503" s="69"/>
      <c r="CC1503" s="69"/>
      <c r="CD1503" s="80"/>
      <c r="CE1503" s="80"/>
      <c r="CF1503" s="69"/>
      <c r="CG1503" s="69"/>
      <c r="CH1503" s="69"/>
      <c r="CI1503" s="69"/>
      <c r="CJ1503" s="69"/>
      <c r="CK1503" s="69"/>
      <c r="CL1503" s="68"/>
      <c r="CM1503" s="67"/>
      <c r="CN1503" s="67"/>
      <c r="CO1503" s="68"/>
      <c r="CP1503" s="68"/>
      <c r="CQ1503" s="67"/>
      <c r="CR1503" s="67"/>
      <c r="CS1503" s="69"/>
      <c r="CT1503" s="81"/>
      <c r="CU1503" s="69"/>
      <c r="CV1503" s="69"/>
      <c r="CW1503" s="69"/>
      <c r="CX1503" s="69"/>
      <c r="CY1503" s="69"/>
      <c r="CZ1503" s="69"/>
      <c r="DA1503" s="69"/>
    </row>
    <row r="1504" spans="2:105">
      <c r="B1504" s="67"/>
      <c r="C1504" s="67"/>
      <c r="D1504" s="67"/>
      <c r="E1504" s="69"/>
      <c r="F1504" s="68"/>
      <c r="G1504" s="67"/>
      <c r="H1504" s="69"/>
      <c r="I1504" s="69"/>
      <c r="J1504" s="69"/>
      <c r="K1504" s="69"/>
      <c r="L1504" s="69"/>
      <c r="M1504" s="69"/>
      <c r="N1504" s="69"/>
      <c r="O1504" s="69"/>
      <c r="P1504" s="69"/>
      <c r="Q1504" s="69"/>
      <c r="R1504" s="69"/>
      <c r="S1504" s="80"/>
      <c r="T1504" s="80"/>
      <c r="U1504" s="80"/>
      <c r="V1504" s="80"/>
      <c r="W1504" s="80"/>
      <c r="X1504" s="80"/>
      <c r="Y1504" s="80"/>
      <c r="Z1504" s="80"/>
      <c r="AA1504" s="80"/>
      <c r="AB1504" s="80"/>
      <c r="AC1504" s="80"/>
      <c r="AD1504" s="80"/>
      <c r="AE1504" s="69"/>
      <c r="AF1504" s="69"/>
      <c r="AG1504" s="69"/>
      <c r="AH1504" s="80"/>
      <c r="AI1504" s="80"/>
      <c r="AJ1504" s="69"/>
      <c r="AK1504" s="69"/>
      <c r="AL1504" s="80"/>
      <c r="AM1504" s="80"/>
      <c r="AN1504" s="69"/>
      <c r="AO1504" s="69"/>
      <c r="AP1504" s="80"/>
      <c r="AQ1504" s="80"/>
      <c r="AR1504" s="69"/>
      <c r="AS1504" s="69"/>
      <c r="AT1504" s="80"/>
      <c r="AU1504" s="80"/>
      <c r="AV1504" s="69"/>
      <c r="AW1504" s="69"/>
      <c r="AX1504" s="80"/>
      <c r="AY1504" s="80"/>
      <c r="AZ1504" s="69"/>
      <c r="BA1504" s="69"/>
      <c r="BB1504" s="80"/>
      <c r="BC1504" s="80"/>
      <c r="BD1504" s="69"/>
      <c r="BE1504" s="69"/>
      <c r="BF1504" s="80"/>
      <c r="BG1504" s="80"/>
      <c r="BH1504" s="69"/>
      <c r="BI1504" s="69"/>
      <c r="BJ1504" s="80"/>
      <c r="BK1504" s="80"/>
      <c r="BL1504" s="69"/>
      <c r="BM1504" s="69"/>
      <c r="BN1504" s="80"/>
      <c r="BO1504" s="80"/>
      <c r="BP1504" s="69"/>
      <c r="BQ1504" s="69"/>
      <c r="BR1504" s="80"/>
      <c r="BS1504" s="80"/>
      <c r="BT1504" s="69"/>
      <c r="BU1504" s="69"/>
      <c r="BV1504" s="80"/>
      <c r="BW1504" s="80"/>
      <c r="BX1504" s="69"/>
      <c r="BY1504" s="69"/>
      <c r="BZ1504" s="80"/>
      <c r="CA1504" s="80"/>
      <c r="CB1504" s="69"/>
      <c r="CC1504" s="69"/>
      <c r="CD1504" s="80"/>
      <c r="CE1504" s="80"/>
      <c r="CF1504" s="69"/>
      <c r="CG1504" s="69"/>
      <c r="CH1504" s="69"/>
      <c r="CI1504" s="69"/>
      <c r="CJ1504" s="69"/>
      <c r="CK1504" s="69"/>
      <c r="CL1504" s="68"/>
      <c r="CM1504" s="67"/>
      <c r="CN1504" s="67"/>
      <c r="CO1504" s="68"/>
      <c r="CP1504" s="68"/>
      <c r="CQ1504" s="67"/>
      <c r="CR1504" s="67"/>
      <c r="CS1504" s="69"/>
      <c r="CT1504" s="81"/>
      <c r="CU1504" s="69"/>
      <c r="CV1504" s="69"/>
      <c r="CW1504" s="69"/>
      <c r="CX1504" s="69"/>
      <c r="CY1504" s="69"/>
      <c r="CZ1504" s="69"/>
      <c r="DA1504" s="69"/>
    </row>
    <row r="1505" spans="2:105">
      <c r="B1505" s="67"/>
      <c r="C1505" s="67"/>
      <c r="D1505" s="67"/>
      <c r="E1505" s="69"/>
      <c r="F1505" s="68"/>
      <c r="G1505" s="67"/>
      <c r="H1505" s="69"/>
      <c r="I1505" s="69"/>
      <c r="J1505" s="69"/>
      <c r="K1505" s="69"/>
      <c r="L1505" s="69"/>
      <c r="M1505" s="69"/>
      <c r="N1505" s="69"/>
      <c r="O1505" s="69"/>
      <c r="P1505" s="69"/>
      <c r="Q1505" s="69"/>
      <c r="R1505" s="69"/>
      <c r="S1505" s="80"/>
      <c r="T1505" s="80"/>
      <c r="U1505" s="80"/>
      <c r="V1505" s="80"/>
      <c r="W1505" s="80"/>
      <c r="X1505" s="80"/>
      <c r="Y1505" s="80"/>
      <c r="Z1505" s="80"/>
      <c r="AA1505" s="80"/>
      <c r="AB1505" s="80"/>
      <c r="AC1505" s="80"/>
      <c r="AD1505" s="80"/>
      <c r="AE1505" s="69"/>
      <c r="AF1505" s="69"/>
      <c r="AG1505" s="69"/>
      <c r="AH1505" s="80"/>
      <c r="AI1505" s="80"/>
      <c r="AJ1505" s="69"/>
      <c r="AK1505" s="69"/>
      <c r="AL1505" s="80"/>
      <c r="AM1505" s="80"/>
      <c r="AN1505" s="69"/>
      <c r="AO1505" s="69"/>
      <c r="AP1505" s="80"/>
      <c r="AQ1505" s="80"/>
      <c r="AR1505" s="69"/>
      <c r="AS1505" s="69"/>
      <c r="AT1505" s="80"/>
      <c r="AU1505" s="80"/>
      <c r="AV1505" s="69"/>
      <c r="AW1505" s="69"/>
      <c r="AX1505" s="80"/>
      <c r="AY1505" s="80"/>
      <c r="AZ1505" s="69"/>
      <c r="BA1505" s="69"/>
      <c r="BB1505" s="80"/>
      <c r="BC1505" s="80"/>
      <c r="BD1505" s="69"/>
      <c r="BE1505" s="69"/>
      <c r="BF1505" s="80"/>
      <c r="BG1505" s="80"/>
      <c r="BH1505" s="69"/>
      <c r="BI1505" s="69"/>
      <c r="BJ1505" s="80"/>
      <c r="BK1505" s="80"/>
      <c r="BL1505" s="69"/>
      <c r="BM1505" s="69"/>
      <c r="BN1505" s="80"/>
      <c r="BO1505" s="80"/>
      <c r="BP1505" s="69"/>
      <c r="BQ1505" s="69"/>
      <c r="BR1505" s="80"/>
      <c r="BS1505" s="80"/>
      <c r="BT1505" s="69"/>
      <c r="BU1505" s="69"/>
      <c r="BV1505" s="80"/>
      <c r="BW1505" s="80"/>
      <c r="BX1505" s="69"/>
      <c r="BY1505" s="69"/>
      <c r="BZ1505" s="80"/>
      <c r="CA1505" s="80"/>
      <c r="CB1505" s="69"/>
      <c r="CC1505" s="69"/>
      <c r="CD1505" s="80"/>
      <c r="CE1505" s="80"/>
      <c r="CF1505" s="69"/>
      <c r="CG1505" s="69"/>
      <c r="CH1505" s="69"/>
      <c r="CI1505" s="69"/>
      <c r="CJ1505" s="69"/>
      <c r="CK1505" s="69"/>
      <c r="CL1505" s="68"/>
      <c r="CM1505" s="67"/>
      <c r="CN1505" s="67"/>
      <c r="CO1505" s="68"/>
      <c r="CP1505" s="68"/>
      <c r="CQ1505" s="67"/>
      <c r="CR1505" s="67"/>
      <c r="CS1505" s="69"/>
      <c r="CT1505" s="81"/>
      <c r="CU1505" s="69"/>
      <c r="CV1505" s="69"/>
      <c r="CW1505" s="69"/>
      <c r="CX1505" s="69"/>
      <c r="CY1505" s="69"/>
      <c r="CZ1505" s="69"/>
      <c r="DA1505" s="69"/>
    </row>
    <row r="1506" spans="2:105">
      <c r="B1506" s="67"/>
      <c r="C1506" s="67"/>
      <c r="D1506" s="67"/>
      <c r="E1506" s="69"/>
      <c r="F1506" s="68"/>
      <c r="G1506" s="67"/>
      <c r="H1506" s="69"/>
      <c r="I1506" s="69"/>
      <c r="J1506" s="69"/>
      <c r="K1506" s="69"/>
      <c r="L1506" s="69"/>
      <c r="M1506" s="69"/>
      <c r="N1506" s="69"/>
      <c r="O1506" s="69"/>
      <c r="P1506" s="69"/>
      <c r="Q1506" s="69"/>
      <c r="R1506" s="69"/>
      <c r="S1506" s="80"/>
      <c r="T1506" s="80"/>
      <c r="U1506" s="80"/>
      <c r="V1506" s="80"/>
      <c r="W1506" s="80"/>
      <c r="X1506" s="80"/>
      <c r="Y1506" s="80"/>
      <c r="Z1506" s="80"/>
      <c r="AA1506" s="80"/>
      <c r="AB1506" s="80"/>
      <c r="AC1506" s="80"/>
      <c r="AD1506" s="80"/>
      <c r="AE1506" s="69"/>
      <c r="AF1506" s="69"/>
      <c r="AG1506" s="69"/>
      <c r="AH1506" s="80"/>
      <c r="AI1506" s="80"/>
      <c r="AJ1506" s="69"/>
      <c r="AK1506" s="69"/>
      <c r="AL1506" s="80"/>
      <c r="AM1506" s="80"/>
      <c r="AN1506" s="69"/>
      <c r="AO1506" s="69"/>
      <c r="AP1506" s="80"/>
      <c r="AQ1506" s="80"/>
      <c r="AR1506" s="69"/>
      <c r="AS1506" s="69"/>
      <c r="AT1506" s="80"/>
      <c r="AU1506" s="80"/>
      <c r="AV1506" s="69"/>
      <c r="AW1506" s="69"/>
      <c r="AX1506" s="80"/>
      <c r="AY1506" s="80"/>
      <c r="AZ1506" s="69"/>
      <c r="BA1506" s="69"/>
      <c r="BB1506" s="80"/>
      <c r="BC1506" s="80"/>
      <c r="BD1506" s="69"/>
      <c r="BE1506" s="69"/>
      <c r="BF1506" s="80"/>
      <c r="BG1506" s="80"/>
      <c r="BH1506" s="69"/>
      <c r="BI1506" s="69"/>
      <c r="BJ1506" s="80"/>
      <c r="BK1506" s="80"/>
      <c r="BL1506" s="69"/>
      <c r="BM1506" s="69"/>
      <c r="BN1506" s="80"/>
      <c r="BO1506" s="80"/>
      <c r="BP1506" s="69"/>
      <c r="BQ1506" s="69"/>
      <c r="BR1506" s="80"/>
      <c r="BS1506" s="80"/>
      <c r="BT1506" s="69"/>
      <c r="BU1506" s="69"/>
      <c r="BV1506" s="80"/>
      <c r="BW1506" s="80"/>
      <c r="BX1506" s="69"/>
      <c r="BY1506" s="69"/>
      <c r="BZ1506" s="80"/>
      <c r="CA1506" s="80"/>
      <c r="CB1506" s="69"/>
      <c r="CC1506" s="69"/>
      <c r="CD1506" s="80"/>
      <c r="CE1506" s="80"/>
      <c r="CF1506" s="69"/>
      <c r="CG1506" s="69"/>
      <c r="CH1506" s="69"/>
      <c r="CI1506" s="69"/>
      <c r="CJ1506" s="69"/>
      <c r="CK1506" s="69"/>
      <c r="CL1506" s="68"/>
      <c r="CM1506" s="67"/>
      <c r="CN1506" s="67"/>
      <c r="CO1506" s="68"/>
      <c r="CP1506" s="68"/>
      <c r="CQ1506" s="67"/>
      <c r="CR1506" s="67"/>
      <c r="CS1506" s="69"/>
      <c r="CT1506" s="81"/>
      <c r="CU1506" s="69"/>
      <c r="CV1506" s="69"/>
      <c r="CW1506" s="69"/>
      <c r="CX1506" s="69"/>
      <c r="CY1506" s="69"/>
      <c r="CZ1506" s="69"/>
      <c r="DA1506" s="69"/>
    </row>
    <row r="1507" spans="2:105">
      <c r="B1507" s="67"/>
      <c r="C1507" s="67"/>
      <c r="D1507" s="67"/>
      <c r="E1507" s="69"/>
      <c r="F1507" s="68"/>
      <c r="G1507" s="67"/>
      <c r="H1507" s="69"/>
      <c r="I1507" s="69"/>
      <c r="J1507" s="69"/>
      <c r="K1507" s="69"/>
      <c r="L1507" s="69"/>
      <c r="M1507" s="69"/>
      <c r="N1507" s="69"/>
      <c r="O1507" s="69"/>
      <c r="P1507" s="69"/>
      <c r="Q1507" s="69"/>
      <c r="R1507" s="69"/>
      <c r="S1507" s="80"/>
      <c r="T1507" s="80"/>
      <c r="U1507" s="80"/>
      <c r="V1507" s="80"/>
      <c r="W1507" s="80"/>
      <c r="X1507" s="80"/>
      <c r="Y1507" s="80"/>
      <c r="Z1507" s="80"/>
      <c r="AA1507" s="80"/>
      <c r="AB1507" s="80"/>
      <c r="AC1507" s="80"/>
      <c r="AD1507" s="80"/>
      <c r="AE1507" s="69"/>
      <c r="AF1507" s="69"/>
      <c r="AG1507" s="69"/>
      <c r="AH1507" s="80"/>
      <c r="AI1507" s="80"/>
      <c r="AJ1507" s="69"/>
      <c r="AK1507" s="69"/>
      <c r="AL1507" s="80"/>
      <c r="AM1507" s="80"/>
      <c r="AN1507" s="69"/>
      <c r="AO1507" s="69"/>
      <c r="AP1507" s="80"/>
      <c r="AQ1507" s="80"/>
      <c r="AR1507" s="69"/>
      <c r="AS1507" s="69"/>
      <c r="AT1507" s="80"/>
      <c r="AU1507" s="80"/>
      <c r="AV1507" s="69"/>
      <c r="AW1507" s="69"/>
      <c r="AX1507" s="80"/>
      <c r="AY1507" s="80"/>
      <c r="AZ1507" s="69"/>
      <c r="BA1507" s="69"/>
      <c r="BB1507" s="80"/>
      <c r="BC1507" s="80"/>
      <c r="BD1507" s="69"/>
      <c r="BE1507" s="69"/>
      <c r="BF1507" s="80"/>
      <c r="BG1507" s="80"/>
      <c r="BH1507" s="69"/>
      <c r="BI1507" s="69"/>
      <c r="BJ1507" s="80"/>
      <c r="BK1507" s="80"/>
      <c r="BL1507" s="69"/>
      <c r="BM1507" s="69"/>
      <c r="BN1507" s="80"/>
      <c r="BO1507" s="80"/>
      <c r="BP1507" s="69"/>
      <c r="BQ1507" s="69"/>
      <c r="BR1507" s="80"/>
      <c r="BS1507" s="80"/>
      <c r="BT1507" s="69"/>
      <c r="BU1507" s="69"/>
      <c r="BV1507" s="80"/>
      <c r="BW1507" s="80"/>
      <c r="BX1507" s="69"/>
      <c r="BY1507" s="69"/>
      <c r="BZ1507" s="80"/>
      <c r="CA1507" s="80"/>
      <c r="CB1507" s="69"/>
      <c r="CC1507" s="69"/>
      <c r="CD1507" s="80"/>
      <c r="CE1507" s="80"/>
      <c r="CF1507" s="69"/>
      <c r="CG1507" s="69"/>
      <c r="CH1507" s="69"/>
      <c r="CI1507" s="69"/>
      <c r="CJ1507" s="69"/>
      <c r="CK1507" s="69"/>
      <c r="CL1507" s="68"/>
      <c r="CM1507" s="67"/>
      <c r="CN1507" s="67"/>
      <c r="CO1507" s="68"/>
      <c r="CP1507" s="68"/>
      <c r="CQ1507" s="67"/>
      <c r="CR1507" s="67"/>
      <c r="CS1507" s="69"/>
      <c r="CT1507" s="81"/>
      <c r="CU1507" s="69"/>
      <c r="CV1507" s="69"/>
      <c r="CW1507" s="69"/>
      <c r="CX1507" s="69"/>
      <c r="CY1507" s="69"/>
      <c r="CZ1507" s="69"/>
      <c r="DA1507" s="69"/>
    </row>
    <row r="1508" spans="2:105">
      <c r="B1508" s="67"/>
      <c r="C1508" s="67"/>
      <c r="D1508" s="67"/>
      <c r="E1508" s="69"/>
      <c r="F1508" s="68"/>
      <c r="G1508" s="67"/>
      <c r="H1508" s="69"/>
      <c r="I1508" s="69"/>
      <c r="J1508" s="69"/>
      <c r="K1508" s="69"/>
      <c r="L1508" s="69"/>
      <c r="M1508" s="69"/>
      <c r="N1508" s="69"/>
      <c r="O1508" s="69"/>
      <c r="P1508" s="69"/>
      <c r="Q1508" s="69"/>
      <c r="R1508" s="69"/>
      <c r="S1508" s="80"/>
      <c r="T1508" s="80"/>
      <c r="U1508" s="80"/>
      <c r="V1508" s="80"/>
      <c r="W1508" s="80"/>
      <c r="X1508" s="80"/>
      <c r="Y1508" s="80"/>
      <c r="Z1508" s="80"/>
      <c r="AA1508" s="80"/>
      <c r="AB1508" s="80"/>
      <c r="AC1508" s="80"/>
      <c r="AD1508" s="80"/>
      <c r="AE1508" s="69"/>
      <c r="AF1508" s="69"/>
      <c r="AG1508" s="69"/>
      <c r="AH1508" s="80"/>
      <c r="AI1508" s="80"/>
      <c r="AJ1508" s="69"/>
      <c r="AK1508" s="69"/>
      <c r="AL1508" s="80"/>
      <c r="AM1508" s="80"/>
      <c r="AN1508" s="69"/>
      <c r="AO1508" s="69"/>
      <c r="AP1508" s="80"/>
      <c r="AQ1508" s="80"/>
      <c r="AR1508" s="69"/>
      <c r="AS1508" s="69"/>
      <c r="AT1508" s="80"/>
      <c r="AU1508" s="80"/>
      <c r="AV1508" s="69"/>
      <c r="AW1508" s="69"/>
      <c r="AX1508" s="80"/>
      <c r="AY1508" s="80"/>
      <c r="AZ1508" s="69"/>
      <c r="BA1508" s="69"/>
      <c r="BB1508" s="80"/>
      <c r="BC1508" s="80"/>
      <c r="BD1508" s="69"/>
      <c r="BE1508" s="69"/>
      <c r="BF1508" s="80"/>
      <c r="BG1508" s="80"/>
      <c r="BH1508" s="69"/>
      <c r="BI1508" s="69"/>
      <c r="BJ1508" s="80"/>
      <c r="BK1508" s="80"/>
      <c r="BL1508" s="69"/>
      <c r="BM1508" s="69"/>
      <c r="BN1508" s="80"/>
      <c r="BO1508" s="80"/>
      <c r="BP1508" s="69"/>
      <c r="BQ1508" s="69"/>
      <c r="BR1508" s="80"/>
      <c r="BS1508" s="80"/>
      <c r="BT1508" s="69"/>
      <c r="BU1508" s="69"/>
      <c r="BV1508" s="80"/>
      <c r="BW1508" s="80"/>
      <c r="BX1508" s="69"/>
      <c r="BY1508" s="69"/>
      <c r="BZ1508" s="80"/>
      <c r="CA1508" s="80"/>
      <c r="CB1508" s="69"/>
      <c r="CC1508" s="69"/>
      <c r="CD1508" s="80"/>
      <c r="CE1508" s="80"/>
      <c r="CF1508" s="69"/>
      <c r="CG1508" s="69"/>
      <c r="CH1508" s="69"/>
      <c r="CI1508" s="69"/>
      <c r="CJ1508" s="69"/>
      <c r="CK1508" s="69"/>
      <c r="CL1508" s="68"/>
      <c r="CM1508" s="67"/>
      <c r="CN1508" s="67"/>
      <c r="CO1508" s="68"/>
      <c r="CP1508" s="68"/>
      <c r="CQ1508" s="67"/>
      <c r="CR1508" s="67"/>
      <c r="CS1508" s="69"/>
      <c r="CT1508" s="81"/>
      <c r="CU1508" s="69"/>
      <c r="CV1508" s="69"/>
      <c r="CW1508" s="69"/>
      <c r="CX1508" s="69"/>
      <c r="CY1508" s="69"/>
      <c r="CZ1508" s="69"/>
      <c r="DA1508" s="69"/>
    </row>
    <row r="1509" spans="2:105">
      <c r="B1509" s="67"/>
      <c r="C1509" s="67"/>
      <c r="D1509" s="67"/>
      <c r="E1509" s="69"/>
      <c r="F1509" s="68"/>
      <c r="G1509" s="67"/>
      <c r="H1509" s="69"/>
      <c r="I1509" s="69"/>
      <c r="J1509" s="69"/>
      <c r="K1509" s="69"/>
      <c r="L1509" s="69"/>
      <c r="M1509" s="69"/>
      <c r="N1509" s="69"/>
      <c r="O1509" s="69"/>
      <c r="P1509" s="69"/>
      <c r="Q1509" s="69"/>
      <c r="R1509" s="69"/>
      <c r="S1509" s="80"/>
      <c r="T1509" s="80"/>
      <c r="U1509" s="80"/>
      <c r="V1509" s="80"/>
      <c r="W1509" s="80"/>
      <c r="X1509" s="80"/>
      <c r="Y1509" s="80"/>
      <c r="Z1509" s="80"/>
      <c r="AA1509" s="80"/>
      <c r="AB1509" s="80"/>
      <c r="AC1509" s="80"/>
      <c r="AD1509" s="80"/>
      <c r="AE1509" s="69"/>
      <c r="AF1509" s="69"/>
      <c r="AG1509" s="69"/>
      <c r="AH1509" s="80"/>
      <c r="AI1509" s="80"/>
      <c r="AJ1509" s="69"/>
      <c r="AK1509" s="69"/>
      <c r="AL1509" s="80"/>
      <c r="AM1509" s="80"/>
      <c r="AN1509" s="69"/>
      <c r="AO1509" s="69"/>
      <c r="AP1509" s="80"/>
      <c r="AQ1509" s="80"/>
      <c r="AR1509" s="69"/>
      <c r="AS1509" s="69"/>
      <c r="AT1509" s="80"/>
      <c r="AU1509" s="80"/>
      <c r="AV1509" s="69"/>
      <c r="AW1509" s="69"/>
      <c r="AX1509" s="80"/>
      <c r="AY1509" s="80"/>
      <c r="AZ1509" s="69"/>
      <c r="BA1509" s="69"/>
      <c r="BB1509" s="80"/>
      <c r="BC1509" s="80"/>
      <c r="BD1509" s="69"/>
      <c r="BE1509" s="69"/>
      <c r="BF1509" s="80"/>
      <c r="BG1509" s="80"/>
      <c r="BH1509" s="69"/>
      <c r="BI1509" s="69"/>
      <c r="BJ1509" s="80"/>
      <c r="BK1509" s="80"/>
      <c r="BL1509" s="69"/>
      <c r="BM1509" s="69"/>
      <c r="BN1509" s="80"/>
      <c r="BO1509" s="80"/>
      <c r="BP1509" s="69"/>
      <c r="BQ1509" s="69"/>
      <c r="BR1509" s="80"/>
      <c r="BS1509" s="80"/>
      <c r="BT1509" s="69"/>
      <c r="BU1509" s="69"/>
      <c r="BV1509" s="80"/>
      <c r="BW1509" s="80"/>
      <c r="BX1509" s="69"/>
      <c r="BY1509" s="69"/>
      <c r="BZ1509" s="80"/>
      <c r="CA1509" s="80"/>
      <c r="CB1509" s="69"/>
      <c r="CC1509" s="69"/>
      <c r="CD1509" s="80"/>
      <c r="CE1509" s="80"/>
      <c r="CF1509" s="69"/>
      <c r="CG1509" s="69"/>
      <c r="CH1509" s="69"/>
      <c r="CI1509" s="69"/>
      <c r="CJ1509" s="69"/>
      <c r="CK1509" s="69"/>
      <c r="CL1509" s="68"/>
      <c r="CM1509" s="67"/>
      <c r="CN1509" s="67"/>
      <c r="CO1509" s="68"/>
      <c r="CP1509" s="68"/>
      <c r="CQ1509" s="67"/>
      <c r="CR1509" s="67"/>
      <c r="CS1509" s="69"/>
      <c r="CT1509" s="81"/>
      <c r="CU1509" s="69"/>
      <c r="CV1509" s="69"/>
      <c r="CW1509" s="69"/>
      <c r="CX1509" s="69"/>
      <c r="CY1509" s="69"/>
      <c r="CZ1509" s="69"/>
      <c r="DA1509" s="69"/>
    </row>
    <row r="1510" spans="2:105">
      <c r="B1510" s="67"/>
      <c r="C1510" s="67"/>
      <c r="D1510" s="67"/>
      <c r="E1510" s="69"/>
      <c r="F1510" s="68"/>
      <c r="G1510" s="67"/>
      <c r="H1510" s="69"/>
      <c r="I1510" s="69"/>
      <c r="J1510" s="69"/>
      <c r="K1510" s="69"/>
      <c r="L1510" s="69"/>
      <c r="M1510" s="69"/>
      <c r="N1510" s="69"/>
      <c r="O1510" s="69"/>
      <c r="P1510" s="69"/>
      <c r="Q1510" s="69"/>
      <c r="R1510" s="69"/>
      <c r="S1510" s="80"/>
      <c r="T1510" s="80"/>
      <c r="U1510" s="80"/>
      <c r="V1510" s="80"/>
      <c r="W1510" s="80"/>
      <c r="X1510" s="80"/>
      <c r="Y1510" s="80"/>
      <c r="Z1510" s="80"/>
      <c r="AA1510" s="80"/>
      <c r="AB1510" s="80"/>
      <c r="AC1510" s="80"/>
      <c r="AD1510" s="80"/>
      <c r="AE1510" s="69"/>
      <c r="AF1510" s="69"/>
      <c r="AG1510" s="69"/>
      <c r="AH1510" s="80"/>
      <c r="AI1510" s="80"/>
      <c r="AJ1510" s="69"/>
      <c r="AK1510" s="69"/>
      <c r="AL1510" s="80"/>
      <c r="AM1510" s="80"/>
      <c r="AN1510" s="69"/>
      <c r="AO1510" s="69"/>
      <c r="AP1510" s="80"/>
      <c r="AQ1510" s="80"/>
      <c r="AR1510" s="69"/>
      <c r="AS1510" s="69"/>
      <c r="AT1510" s="80"/>
      <c r="AU1510" s="80"/>
      <c r="AV1510" s="69"/>
      <c r="AW1510" s="69"/>
      <c r="AX1510" s="80"/>
      <c r="AY1510" s="80"/>
      <c r="AZ1510" s="69"/>
      <c r="BA1510" s="69"/>
      <c r="BB1510" s="80"/>
      <c r="BC1510" s="80"/>
      <c r="BD1510" s="69"/>
      <c r="BE1510" s="69"/>
      <c r="BF1510" s="80"/>
      <c r="BG1510" s="80"/>
      <c r="BH1510" s="69"/>
      <c r="BI1510" s="69"/>
      <c r="BJ1510" s="80"/>
      <c r="BK1510" s="80"/>
      <c r="BL1510" s="69"/>
      <c r="BM1510" s="69"/>
      <c r="BN1510" s="80"/>
      <c r="BO1510" s="80"/>
      <c r="BP1510" s="69"/>
      <c r="BQ1510" s="69"/>
      <c r="BR1510" s="80"/>
      <c r="BS1510" s="80"/>
      <c r="BT1510" s="69"/>
      <c r="BU1510" s="69"/>
      <c r="BV1510" s="80"/>
      <c r="BW1510" s="80"/>
      <c r="BX1510" s="69"/>
      <c r="BY1510" s="69"/>
      <c r="BZ1510" s="80"/>
      <c r="CA1510" s="80"/>
      <c r="CB1510" s="69"/>
      <c r="CC1510" s="69"/>
      <c r="CD1510" s="80"/>
      <c r="CE1510" s="80"/>
      <c r="CF1510" s="69"/>
      <c r="CG1510" s="69"/>
      <c r="CH1510" s="69"/>
      <c r="CI1510" s="69"/>
      <c r="CJ1510" s="69"/>
      <c r="CK1510" s="69"/>
      <c r="CL1510" s="68"/>
      <c r="CM1510" s="67"/>
      <c r="CN1510" s="67"/>
      <c r="CO1510" s="68"/>
      <c r="CP1510" s="68"/>
      <c r="CQ1510" s="67"/>
      <c r="CR1510" s="67"/>
      <c r="CS1510" s="69"/>
      <c r="CT1510" s="81"/>
      <c r="CU1510" s="69"/>
      <c r="CV1510" s="69"/>
      <c r="CW1510" s="69"/>
      <c r="CX1510" s="69"/>
      <c r="CY1510" s="69"/>
      <c r="CZ1510" s="69"/>
      <c r="DA1510" s="69"/>
    </row>
    <row r="1511" spans="2:105">
      <c r="B1511" s="67"/>
      <c r="C1511" s="67"/>
      <c r="D1511" s="67"/>
      <c r="E1511" s="69"/>
      <c r="F1511" s="68"/>
      <c r="G1511" s="67"/>
      <c r="H1511" s="69"/>
      <c r="I1511" s="69"/>
      <c r="J1511" s="69"/>
      <c r="K1511" s="69"/>
      <c r="L1511" s="69"/>
      <c r="M1511" s="69"/>
      <c r="N1511" s="69"/>
      <c r="O1511" s="69"/>
      <c r="P1511" s="69"/>
      <c r="Q1511" s="69"/>
      <c r="R1511" s="69"/>
      <c r="S1511" s="80"/>
      <c r="T1511" s="80"/>
      <c r="U1511" s="80"/>
      <c r="V1511" s="80"/>
      <c r="W1511" s="80"/>
      <c r="X1511" s="80"/>
      <c r="Y1511" s="80"/>
      <c r="Z1511" s="80"/>
      <c r="AA1511" s="80"/>
      <c r="AB1511" s="80"/>
      <c r="AC1511" s="80"/>
      <c r="AD1511" s="80"/>
      <c r="AE1511" s="69"/>
      <c r="AF1511" s="69"/>
      <c r="AG1511" s="69"/>
      <c r="AH1511" s="80"/>
      <c r="AI1511" s="80"/>
      <c r="AJ1511" s="69"/>
      <c r="AK1511" s="69"/>
      <c r="AL1511" s="80"/>
      <c r="AM1511" s="80"/>
      <c r="AN1511" s="69"/>
      <c r="AO1511" s="69"/>
      <c r="AP1511" s="80"/>
      <c r="AQ1511" s="80"/>
      <c r="AR1511" s="69"/>
      <c r="AS1511" s="69"/>
      <c r="AT1511" s="80"/>
      <c r="AU1511" s="80"/>
      <c r="AV1511" s="69"/>
      <c r="AW1511" s="69"/>
      <c r="AX1511" s="80"/>
      <c r="AY1511" s="80"/>
      <c r="AZ1511" s="69"/>
      <c r="BA1511" s="69"/>
      <c r="BB1511" s="80"/>
      <c r="BC1511" s="80"/>
      <c r="BD1511" s="69"/>
      <c r="BE1511" s="69"/>
      <c r="BF1511" s="80"/>
      <c r="BG1511" s="80"/>
      <c r="BH1511" s="69"/>
      <c r="BI1511" s="69"/>
      <c r="BJ1511" s="80"/>
      <c r="BK1511" s="80"/>
      <c r="BL1511" s="69"/>
      <c r="BM1511" s="69"/>
      <c r="BN1511" s="80"/>
      <c r="BO1511" s="80"/>
      <c r="BP1511" s="69"/>
      <c r="BQ1511" s="69"/>
      <c r="BR1511" s="80"/>
      <c r="BS1511" s="80"/>
      <c r="BT1511" s="69"/>
      <c r="BU1511" s="69"/>
      <c r="BV1511" s="80"/>
      <c r="BW1511" s="80"/>
      <c r="BX1511" s="69"/>
      <c r="BY1511" s="69"/>
      <c r="BZ1511" s="80"/>
      <c r="CA1511" s="80"/>
      <c r="CB1511" s="69"/>
      <c r="CC1511" s="69"/>
      <c r="CD1511" s="80"/>
      <c r="CE1511" s="80"/>
      <c r="CF1511" s="69"/>
      <c r="CG1511" s="69"/>
      <c r="CH1511" s="69"/>
      <c r="CI1511" s="69"/>
      <c r="CJ1511" s="69"/>
      <c r="CK1511" s="69"/>
      <c r="CL1511" s="68"/>
      <c r="CM1511" s="67"/>
      <c r="CN1511" s="67"/>
      <c r="CO1511" s="68"/>
      <c r="CP1511" s="68"/>
      <c r="CQ1511" s="67"/>
      <c r="CR1511" s="67"/>
      <c r="CS1511" s="69"/>
      <c r="CT1511" s="81"/>
      <c r="CU1511" s="69"/>
      <c r="CV1511" s="69"/>
      <c r="CW1511" s="69"/>
      <c r="CX1511" s="69"/>
      <c r="CY1511" s="69"/>
      <c r="CZ1511" s="69"/>
      <c r="DA1511" s="69"/>
    </row>
    <row r="1512" spans="2:105">
      <c r="B1512" s="67"/>
      <c r="C1512" s="67"/>
      <c r="D1512" s="67"/>
      <c r="E1512" s="69"/>
      <c r="F1512" s="68"/>
      <c r="G1512" s="67"/>
      <c r="H1512" s="69"/>
      <c r="I1512" s="69"/>
      <c r="J1512" s="69"/>
      <c r="K1512" s="69"/>
      <c r="L1512" s="69"/>
      <c r="M1512" s="69"/>
      <c r="N1512" s="69"/>
      <c r="O1512" s="69"/>
      <c r="P1512" s="69"/>
      <c r="Q1512" s="69"/>
      <c r="R1512" s="69"/>
      <c r="S1512" s="80"/>
      <c r="T1512" s="80"/>
      <c r="U1512" s="80"/>
      <c r="V1512" s="80"/>
      <c r="W1512" s="80"/>
      <c r="X1512" s="80"/>
      <c r="Y1512" s="80"/>
      <c r="Z1512" s="80"/>
      <c r="AA1512" s="80"/>
      <c r="AB1512" s="80"/>
      <c r="AC1512" s="80"/>
      <c r="AD1512" s="80"/>
      <c r="AE1512" s="69"/>
      <c r="AF1512" s="69"/>
      <c r="AG1512" s="69"/>
      <c r="AH1512" s="80"/>
      <c r="AI1512" s="80"/>
      <c r="AJ1512" s="69"/>
      <c r="AK1512" s="69"/>
      <c r="AL1512" s="80"/>
      <c r="AM1512" s="80"/>
      <c r="AN1512" s="69"/>
      <c r="AO1512" s="69"/>
      <c r="AP1512" s="80"/>
      <c r="AQ1512" s="80"/>
      <c r="AR1512" s="69"/>
      <c r="AS1512" s="69"/>
      <c r="AT1512" s="80"/>
      <c r="AU1512" s="80"/>
      <c r="AV1512" s="69"/>
      <c r="AW1512" s="69"/>
      <c r="AX1512" s="80"/>
      <c r="AY1512" s="80"/>
      <c r="AZ1512" s="69"/>
      <c r="BA1512" s="69"/>
      <c r="BB1512" s="80"/>
      <c r="BC1512" s="80"/>
      <c r="BD1512" s="69"/>
      <c r="BE1512" s="69"/>
      <c r="BF1512" s="80"/>
      <c r="BG1512" s="80"/>
      <c r="BH1512" s="69"/>
      <c r="BI1512" s="69"/>
      <c r="BJ1512" s="80"/>
      <c r="BK1512" s="80"/>
      <c r="BL1512" s="69"/>
      <c r="BM1512" s="69"/>
      <c r="BN1512" s="80"/>
      <c r="BO1512" s="80"/>
      <c r="BP1512" s="69"/>
      <c r="BQ1512" s="69"/>
      <c r="BR1512" s="80"/>
      <c r="BS1512" s="80"/>
      <c r="BT1512" s="69"/>
      <c r="BU1512" s="69"/>
      <c r="BV1512" s="80"/>
      <c r="BW1512" s="80"/>
      <c r="BX1512" s="69"/>
      <c r="BY1512" s="69"/>
      <c r="BZ1512" s="80"/>
      <c r="CA1512" s="80"/>
      <c r="CB1512" s="69"/>
      <c r="CC1512" s="69"/>
      <c r="CD1512" s="80"/>
      <c r="CE1512" s="80"/>
      <c r="CF1512" s="69"/>
      <c r="CG1512" s="69"/>
      <c r="CH1512" s="69"/>
      <c r="CI1512" s="69"/>
      <c r="CJ1512" s="69"/>
      <c r="CK1512" s="69"/>
      <c r="CL1512" s="68"/>
      <c r="CM1512" s="67"/>
      <c r="CN1512" s="67"/>
      <c r="CO1512" s="68"/>
      <c r="CP1512" s="68"/>
      <c r="CQ1512" s="67"/>
      <c r="CR1512" s="67"/>
      <c r="CS1512" s="69"/>
      <c r="CT1512" s="81"/>
      <c r="CU1512" s="69"/>
      <c r="CV1512" s="69"/>
      <c r="CW1512" s="69"/>
      <c r="CX1512" s="69"/>
      <c r="CY1512" s="69"/>
      <c r="CZ1512" s="69"/>
      <c r="DA1512" s="69"/>
    </row>
    <row r="1513" spans="2:105">
      <c r="B1513" s="67"/>
      <c r="C1513" s="67"/>
      <c r="D1513" s="67"/>
      <c r="E1513" s="69"/>
      <c r="F1513" s="68"/>
      <c r="G1513" s="67"/>
      <c r="H1513" s="69"/>
      <c r="I1513" s="69"/>
      <c r="J1513" s="69"/>
      <c r="K1513" s="69"/>
      <c r="L1513" s="69"/>
      <c r="M1513" s="69"/>
      <c r="N1513" s="69"/>
      <c r="O1513" s="69"/>
      <c r="P1513" s="69"/>
      <c r="Q1513" s="69"/>
      <c r="R1513" s="69"/>
      <c r="S1513" s="80"/>
      <c r="T1513" s="80"/>
      <c r="U1513" s="80"/>
      <c r="V1513" s="80"/>
      <c r="W1513" s="80"/>
      <c r="X1513" s="80"/>
      <c r="Y1513" s="80"/>
      <c r="Z1513" s="80"/>
      <c r="AA1513" s="80"/>
      <c r="AB1513" s="80"/>
      <c r="AC1513" s="80"/>
      <c r="AD1513" s="80"/>
      <c r="AE1513" s="69"/>
      <c r="AF1513" s="69"/>
      <c r="AG1513" s="69"/>
      <c r="AH1513" s="80"/>
      <c r="AI1513" s="80"/>
      <c r="AJ1513" s="69"/>
      <c r="AK1513" s="69"/>
      <c r="AL1513" s="80"/>
      <c r="AM1513" s="80"/>
      <c r="AN1513" s="69"/>
      <c r="AO1513" s="69"/>
      <c r="AP1513" s="80"/>
      <c r="AQ1513" s="80"/>
      <c r="AR1513" s="69"/>
      <c r="AS1513" s="69"/>
      <c r="AT1513" s="80"/>
      <c r="AU1513" s="80"/>
      <c r="AV1513" s="69"/>
      <c r="AW1513" s="69"/>
      <c r="AX1513" s="80"/>
      <c r="AY1513" s="80"/>
      <c r="AZ1513" s="69"/>
      <c r="BA1513" s="69"/>
      <c r="BB1513" s="80"/>
      <c r="BC1513" s="80"/>
      <c r="BD1513" s="69"/>
      <c r="BE1513" s="69"/>
      <c r="BF1513" s="80"/>
      <c r="BG1513" s="80"/>
      <c r="BH1513" s="69"/>
      <c r="BI1513" s="69"/>
      <c r="BJ1513" s="80"/>
      <c r="BK1513" s="80"/>
      <c r="BL1513" s="69"/>
      <c r="BM1513" s="69"/>
      <c r="BN1513" s="80"/>
      <c r="BO1513" s="80"/>
      <c r="BP1513" s="69"/>
      <c r="BQ1513" s="69"/>
      <c r="BR1513" s="80"/>
      <c r="BS1513" s="80"/>
      <c r="BT1513" s="69"/>
      <c r="BU1513" s="69"/>
      <c r="BV1513" s="80"/>
      <c r="BW1513" s="80"/>
      <c r="BX1513" s="69"/>
      <c r="BY1513" s="69"/>
      <c r="BZ1513" s="80"/>
      <c r="CA1513" s="80"/>
      <c r="CB1513" s="69"/>
      <c r="CC1513" s="69"/>
      <c r="CD1513" s="80"/>
      <c r="CE1513" s="80"/>
      <c r="CF1513" s="69"/>
      <c r="CG1513" s="69"/>
      <c r="CH1513" s="69"/>
      <c r="CI1513" s="69"/>
      <c r="CJ1513" s="69"/>
      <c r="CK1513" s="69"/>
      <c r="CL1513" s="68"/>
      <c r="CM1513" s="67"/>
      <c r="CN1513" s="67"/>
      <c r="CO1513" s="68"/>
      <c r="CP1513" s="68"/>
      <c r="CQ1513" s="67"/>
      <c r="CR1513" s="67"/>
      <c r="CS1513" s="69"/>
      <c r="CT1513" s="81"/>
      <c r="CU1513" s="69"/>
      <c r="CV1513" s="69"/>
      <c r="CW1513" s="69"/>
      <c r="CX1513" s="69"/>
      <c r="CY1513" s="69"/>
      <c r="CZ1513" s="69"/>
      <c r="DA1513" s="69"/>
    </row>
    <row r="1514" spans="2:105">
      <c r="B1514" s="67"/>
      <c r="C1514" s="67"/>
      <c r="D1514" s="67"/>
      <c r="E1514" s="69"/>
      <c r="F1514" s="68"/>
      <c r="G1514" s="67"/>
      <c r="H1514" s="69"/>
      <c r="I1514" s="69"/>
      <c r="J1514" s="69"/>
      <c r="K1514" s="69"/>
      <c r="L1514" s="69"/>
      <c r="M1514" s="69"/>
      <c r="N1514" s="69"/>
      <c r="O1514" s="69"/>
      <c r="P1514" s="69"/>
      <c r="Q1514" s="69"/>
      <c r="R1514" s="69"/>
      <c r="S1514" s="80"/>
      <c r="T1514" s="80"/>
      <c r="U1514" s="80"/>
      <c r="V1514" s="80"/>
      <c r="W1514" s="80"/>
      <c r="X1514" s="80"/>
      <c r="Y1514" s="80"/>
      <c r="Z1514" s="80"/>
      <c r="AA1514" s="80"/>
      <c r="AB1514" s="80"/>
      <c r="AC1514" s="80"/>
      <c r="AD1514" s="80"/>
      <c r="AE1514" s="69"/>
      <c r="AF1514" s="69"/>
      <c r="AG1514" s="69"/>
      <c r="AH1514" s="80"/>
      <c r="AI1514" s="80"/>
      <c r="AJ1514" s="69"/>
      <c r="AK1514" s="69"/>
      <c r="AL1514" s="80"/>
      <c r="AM1514" s="80"/>
      <c r="AN1514" s="69"/>
      <c r="AO1514" s="69"/>
      <c r="AP1514" s="80"/>
      <c r="AQ1514" s="80"/>
      <c r="AR1514" s="69"/>
      <c r="AS1514" s="69"/>
      <c r="AT1514" s="80"/>
      <c r="AU1514" s="80"/>
      <c r="AV1514" s="69"/>
      <c r="AW1514" s="69"/>
      <c r="AX1514" s="80"/>
      <c r="AY1514" s="80"/>
      <c r="AZ1514" s="69"/>
      <c r="BA1514" s="69"/>
      <c r="BB1514" s="80"/>
      <c r="BC1514" s="80"/>
      <c r="BD1514" s="69"/>
      <c r="BE1514" s="69"/>
      <c r="BF1514" s="80"/>
      <c r="BG1514" s="80"/>
      <c r="BH1514" s="69"/>
      <c r="BI1514" s="69"/>
      <c r="BJ1514" s="80"/>
      <c r="BK1514" s="80"/>
      <c r="BL1514" s="69"/>
      <c r="BM1514" s="69"/>
      <c r="BN1514" s="80"/>
      <c r="BO1514" s="80"/>
      <c r="BP1514" s="69"/>
      <c r="BQ1514" s="69"/>
      <c r="BR1514" s="80"/>
      <c r="BS1514" s="80"/>
      <c r="BT1514" s="69"/>
      <c r="BU1514" s="69"/>
      <c r="BV1514" s="80"/>
      <c r="BW1514" s="80"/>
      <c r="BX1514" s="69"/>
      <c r="BY1514" s="69"/>
      <c r="BZ1514" s="80"/>
      <c r="CA1514" s="80"/>
      <c r="CB1514" s="69"/>
      <c r="CC1514" s="69"/>
      <c r="CD1514" s="80"/>
      <c r="CE1514" s="80"/>
      <c r="CF1514" s="69"/>
      <c r="CG1514" s="69"/>
      <c r="CH1514" s="69"/>
      <c r="CI1514" s="69"/>
      <c r="CJ1514" s="69"/>
      <c r="CK1514" s="69"/>
      <c r="CL1514" s="68"/>
      <c r="CM1514" s="67"/>
      <c r="CN1514" s="67"/>
      <c r="CO1514" s="68"/>
      <c r="CP1514" s="68"/>
      <c r="CQ1514" s="67"/>
      <c r="CR1514" s="67"/>
      <c r="CS1514" s="69"/>
      <c r="CT1514" s="81"/>
      <c r="CU1514" s="69"/>
      <c r="CV1514" s="69"/>
      <c r="CW1514" s="69"/>
      <c r="CX1514" s="69"/>
      <c r="CY1514" s="69"/>
      <c r="CZ1514" s="69"/>
      <c r="DA1514" s="69"/>
    </row>
    <row r="1515" spans="2:105">
      <c r="B1515" s="67"/>
      <c r="C1515" s="67"/>
      <c r="D1515" s="67"/>
      <c r="E1515" s="69"/>
      <c r="F1515" s="68"/>
      <c r="G1515" s="67"/>
      <c r="H1515" s="69"/>
      <c r="I1515" s="69"/>
      <c r="J1515" s="69"/>
      <c r="K1515" s="69"/>
      <c r="L1515" s="69"/>
      <c r="M1515" s="69"/>
      <c r="N1515" s="69"/>
      <c r="O1515" s="69"/>
      <c r="P1515" s="69"/>
      <c r="Q1515" s="69"/>
      <c r="R1515" s="69"/>
      <c r="S1515" s="80"/>
      <c r="T1515" s="80"/>
      <c r="U1515" s="80"/>
      <c r="V1515" s="80"/>
      <c r="W1515" s="80"/>
      <c r="X1515" s="80"/>
      <c r="Y1515" s="80"/>
      <c r="Z1515" s="80"/>
      <c r="AA1515" s="80"/>
      <c r="AB1515" s="80"/>
      <c r="AC1515" s="80"/>
      <c r="AD1515" s="80"/>
      <c r="AE1515" s="69"/>
      <c r="AF1515" s="69"/>
      <c r="AG1515" s="69"/>
      <c r="AH1515" s="80"/>
      <c r="AI1515" s="80"/>
      <c r="AJ1515" s="69"/>
      <c r="AK1515" s="69"/>
      <c r="AL1515" s="80"/>
      <c r="AM1515" s="80"/>
      <c r="AN1515" s="69"/>
      <c r="AO1515" s="69"/>
      <c r="AP1515" s="80"/>
      <c r="AQ1515" s="80"/>
      <c r="AR1515" s="69"/>
      <c r="AS1515" s="69"/>
      <c r="AT1515" s="80"/>
      <c r="AU1515" s="80"/>
      <c r="AV1515" s="69"/>
      <c r="AW1515" s="69"/>
      <c r="AX1515" s="80"/>
      <c r="AY1515" s="80"/>
      <c r="AZ1515" s="69"/>
      <c r="BA1515" s="69"/>
      <c r="BB1515" s="80"/>
      <c r="BC1515" s="80"/>
      <c r="BD1515" s="69"/>
      <c r="BE1515" s="69"/>
      <c r="BF1515" s="80"/>
      <c r="BG1515" s="80"/>
      <c r="BH1515" s="69"/>
      <c r="BI1515" s="69"/>
      <c r="BJ1515" s="80"/>
      <c r="BK1515" s="80"/>
      <c r="BL1515" s="69"/>
      <c r="BM1515" s="69"/>
      <c r="BN1515" s="80"/>
      <c r="BO1515" s="80"/>
      <c r="BP1515" s="69"/>
      <c r="BQ1515" s="69"/>
      <c r="BR1515" s="80"/>
      <c r="BS1515" s="80"/>
      <c r="BT1515" s="69"/>
      <c r="BU1515" s="69"/>
      <c r="BV1515" s="80"/>
      <c r="BW1515" s="80"/>
      <c r="BX1515" s="69"/>
      <c r="BY1515" s="69"/>
      <c r="BZ1515" s="80"/>
      <c r="CA1515" s="80"/>
      <c r="CB1515" s="69"/>
      <c r="CC1515" s="69"/>
      <c r="CD1515" s="80"/>
      <c r="CE1515" s="80"/>
      <c r="CF1515" s="69"/>
      <c r="CG1515" s="69"/>
      <c r="CH1515" s="69"/>
      <c r="CI1515" s="69"/>
      <c r="CJ1515" s="69"/>
      <c r="CK1515" s="69"/>
      <c r="CL1515" s="68"/>
      <c r="CM1515" s="67"/>
      <c r="CN1515" s="67"/>
      <c r="CO1515" s="68"/>
      <c r="CP1515" s="68"/>
      <c r="CQ1515" s="67"/>
      <c r="CR1515" s="67"/>
      <c r="CS1515" s="69"/>
      <c r="CT1515" s="81"/>
      <c r="CU1515" s="69"/>
      <c r="CV1515" s="69"/>
      <c r="CW1515" s="69"/>
      <c r="CX1515" s="69"/>
      <c r="CY1515" s="69"/>
      <c r="CZ1515" s="69"/>
      <c r="DA1515" s="69"/>
    </row>
    <row r="1516" spans="2:105">
      <c r="B1516" s="67"/>
      <c r="C1516" s="67"/>
      <c r="D1516" s="67"/>
      <c r="E1516" s="69"/>
      <c r="F1516" s="68"/>
      <c r="G1516" s="67"/>
      <c r="H1516" s="69"/>
      <c r="I1516" s="69"/>
      <c r="J1516" s="69"/>
      <c r="K1516" s="69"/>
      <c r="L1516" s="69"/>
      <c r="M1516" s="69"/>
      <c r="N1516" s="69"/>
      <c r="O1516" s="69"/>
      <c r="P1516" s="69"/>
      <c r="Q1516" s="69"/>
      <c r="R1516" s="69"/>
      <c r="S1516" s="80"/>
      <c r="T1516" s="80"/>
      <c r="U1516" s="80"/>
      <c r="V1516" s="80"/>
      <c r="W1516" s="80"/>
      <c r="X1516" s="80"/>
      <c r="Y1516" s="80"/>
      <c r="Z1516" s="80"/>
      <c r="AA1516" s="80"/>
      <c r="AB1516" s="80"/>
      <c r="AC1516" s="80"/>
      <c r="AD1516" s="80"/>
      <c r="AE1516" s="69"/>
      <c r="AF1516" s="69"/>
      <c r="AG1516" s="69"/>
      <c r="AH1516" s="80"/>
      <c r="AI1516" s="80"/>
      <c r="AJ1516" s="69"/>
      <c r="AK1516" s="69"/>
      <c r="AL1516" s="80"/>
      <c r="AM1516" s="80"/>
      <c r="AN1516" s="69"/>
      <c r="AO1516" s="69"/>
      <c r="AP1516" s="80"/>
      <c r="AQ1516" s="80"/>
      <c r="AR1516" s="69"/>
      <c r="AS1516" s="69"/>
      <c r="AT1516" s="80"/>
      <c r="AU1516" s="80"/>
      <c r="AV1516" s="69"/>
      <c r="AW1516" s="69"/>
      <c r="AX1516" s="80"/>
      <c r="AY1516" s="80"/>
      <c r="AZ1516" s="69"/>
      <c r="BA1516" s="69"/>
      <c r="BB1516" s="80"/>
      <c r="BC1516" s="80"/>
      <c r="BD1516" s="69"/>
      <c r="BE1516" s="69"/>
      <c r="BF1516" s="80"/>
      <c r="BG1516" s="80"/>
      <c r="BH1516" s="69"/>
      <c r="BI1516" s="69"/>
      <c r="BJ1516" s="80"/>
      <c r="BK1516" s="80"/>
      <c r="BL1516" s="69"/>
      <c r="BM1516" s="69"/>
      <c r="BN1516" s="80"/>
      <c r="BO1516" s="80"/>
      <c r="BP1516" s="69"/>
      <c r="BQ1516" s="69"/>
      <c r="BR1516" s="80"/>
      <c r="BS1516" s="80"/>
      <c r="BT1516" s="69"/>
      <c r="BU1516" s="69"/>
      <c r="BV1516" s="80"/>
      <c r="BW1516" s="80"/>
      <c r="BX1516" s="69"/>
      <c r="BY1516" s="69"/>
      <c r="BZ1516" s="80"/>
      <c r="CA1516" s="80"/>
      <c r="CB1516" s="69"/>
      <c r="CC1516" s="69"/>
      <c r="CD1516" s="80"/>
      <c r="CE1516" s="80"/>
      <c r="CF1516" s="69"/>
      <c r="CG1516" s="69"/>
      <c r="CH1516" s="69"/>
      <c r="CI1516" s="69"/>
      <c r="CJ1516" s="69"/>
      <c r="CK1516" s="69"/>
      <c r="CL1516" s="68"/>
      <c r="CM1516" s="67"/>
      <c r="CN1516" s="67"/>
      <c r="CO1516" s="68"/>
      <c r="CP1516" s="68"/>
      <c r="CQ1516" s="67"/>
      <c r="CR1516" s="67"/>
      <c r="CS1516" s="69"/>
      <c r="CT1516" s="81"/>
      <c r="CU1516" s="69"/>
      <c r="CV1516" s="69"/>
      <c r="CW1516" s="69"/>
      <c r="CX1516" s="69"/>
      <c r="CY1516" s="69"/>
      <c r="CZ1516" s="69"/>
      <c r="DA1516" s="69"/>
    </row>
    <row r="1517" spans="2:105">
      <c r="B1517" s="67"/>
      <c r="C1517" s="67"/>
      <c r="D1517" s="67"/>
      <c r="E1517" s="69"/>
      <c r="F1517" s="68"/>
      <c r="G1517" s="67"/>
      <c r="H1517" s="69"/>
      <c r="I1517" s="69"/>
      <c r="J1517" s="69"/>
      <c r="K1517" s="69"/>
      <c r="L1517" s="69"/>
      <c r="M1517" s="69"/>
      <c r="N1517" s="69"/>
      <c r="O1517" s="69"/>
      <c r="P1517" s="69"/>
      <c r="Q1517" s="69"/>
      <c r="R1517" s="69"/>
      <c r="S1517" s="80"/>
      <c r="T1517" s="80"/>
      <c r="U1517" s="80"/>
      <c r="V1517" s="80"/>
      <c r="W1517" s="80"/>
      <c r="X1517" s="80"/>
      <c r="Y1517" s="80"/>
      <c r="Z1517" s="80"/>
      <c r="AA1517" s="80"/>
      <c r="AB1517" s="80"/>
      <c r="AC1517" s="80"/>
      <c r="AD1517" s="80"/>
      <c r="AE1517" s="69"/>
      <c r="AF1517" s="69"/>
      <c r="AG1517" s="69"/>
      <c r="AH1517" s="80"/>
      <c r="AI1517" s="80"/>
      <c r="AJ1517" s="69"/>
      <c r="AK1517" s="69"/>
      <c r="AL1517" s="80"/>
      <c r="AM1517" s="80"/>
      <c r="AN1517" s="69"/>
      <c r="AO1517" s="69"/>
      <c r="AP1517" s="80"/>
      <c r="AQ1517" s="80"/>
      <c r="AR1517" s="69"/>
      <c r="AS1517" s="69"/>
      <c r="AT1517" s="80"/>
      <c r="AU1517" s="80"/>
      <c r="AV1517" s="69"/>
      <c r="AW1517" s="69"/>
      <c r="AX1517" s="80"/>
      <c r="AY1517" s="80"/>
      <c r="AZ1517" s="69"/>
      <c r="BA1517" s="69"/>
      <c r="BB1517" s="80"/>
      <c r="BC1517" s="80"/>
      <c r="BD1517" s="69"/>
      <c r="BE1517" s="69"/>
      <c r="BF1517" s="80"/>
      <c r="BG1517" s="80"/>
      <c r="BH1517" s="69"/>
      <c r="BI1517" s="69"/>
      <c r="BJ1517" s="80"/>
      <c r="BK1517" s="80"/>
      <c r="BL1517" s="69"/>
      <c r="BM1517" s="69"/>
      <c r="BN1517" s="80"/>
      <c r="BO1517" s="80"/>
      <c r="BP1517" s="69"/>
      <c r="BQ1517" s="69"/>
      <c r="BR1517" s="80"/>
      <c r="BS1517" s="80"/>
      <c r="BT1517" s="69"/>
      <c r="BU1517" s="69"/>
      <c r="BV1517" s="80"/>
      <c r="BW1517" s="80"/>
      <c r="BX1517" s="69"/>
      <c r="BY1517" s="69"/>
      <c r="BZ1517" s="80"/>
      <c r="CA1517" s="80"/>
      <c r="CB1517" s="69"/>
      <c r="CC1517" s="69"/>
      <c r="CD1517" s="80"/>
      <c r="CE1517" s="80"/>
      <c r="CF1517" s="69"/>
      <c r="CG1517" s="69"/>
      <c r="CH1517" s="69"/>
      <c r="CI1517" s="69"/>
      <c r="CJ1517" s="69"/>
      <c r="CK1517" s="69"/>
      <c r="CL1517" s="68"/>
      <c r="CM1517" s="67"/>
      <c r="CN1517" s="67"/>
      <c r="CO1517" s="68"/>
      <c r="CP1517" s="68"/>
      <c r="CQ1517" s="67"/>
      <c r="CR1517" s="67"/>
      <c r="CS1517" s="69"/>
      <c r="CT1517" s="81"/>
      <c r="CU1517" s="69"/>
      <c r="CV1517" s="69"/>
      <c r="CW1517" s="69"/>
      <c r="CX1517" s="69"/>
      <c r="CY1517" s="69"/>
      <c r="CZ1517" s="69"/>
      <c r="DA1517" s="69"/>
    </row>
    <row r="1518" spans="2:105">
      <c r="B1518" s="67"/>
      <c r="C1518" s="67"/>
      <c r="D1518" s="67"/>
      <c r="E1518" s="69"/>
      <c r="F1518" s="68"/>
      <c r="G1518" s="67"/>
      <c r="H1518" s="69"/>
      <c r="I1518" s="69"/>
      <c r="J1518" s="69"/>
      <c r="K1518" s="69"/>
      <c r="L1518" s="69"/>
      <c r="M1518" s="69"/>
      <c r="N1518" s="69"/>
      <c r="O1518" s="69"/>
      <c r="P1518" s="69"/>
      <c r="Q1518" s="69"/>
      <c r="R1518" s="69"/>
      <c r="S1518" s="80"/>
      <c r="T1518" s="80"/>
      <c r="U1518" s="80"/>
      <c r="V1518" s="80"/>
      <c r="W1518" s="80"/>
      <c r="X1518" s="80"/>
      <c r="Y1518" s="80"/>
      <c r="Z1518" s="80"/>
      <c r="AA1518" s="80"/>
      <c r="AB1518" s="80"/>
      <c r="AC1518" s="80"/>
      <c r="AD1518" s="80"/>
      <c r="AE1518" s="69"/>
      <c r="AF1518" s="69"/>
      <c r="AG1518" s="69"/>
      <c r="AH1518" s="80"/>
      <c r="AI1518" s="80"/>
      <c r="AJ1518" s="69"/>
      <c r="AK1518" s="69"/>
      <c r="AL1518" s="80"/>
      <c r="AM1518" s="80"/>
      <c r="AN1518" s="69"/>
      <c r="AO1518" s="69"/>
      <c r="AP1518" s="80"/>
      <c r="AQ1518" s="80"/>
      <c r="AR1518" s="69"/>
      <c r="AS1518" s="69"/>
      <c r="AT1518" s="80"/>
      <c r="AU1518" s="80"/>
      <c r="AV1518" s="69"/>
      <c r="AW1518" s="69"/>
      <c r="AX1518" s="80"/>
      <c r="AY1518" s="80"/>
      <c r="AZ1518" s="69"/>
      <c r="BA1518" s="69"/>
      <c r="BB1518" s="80"/>
      <c r="BC1518" s="80"/>
      <c r="BD1518" s="69"/>
      <c r="BE1518" s="69"/>
      <c r="BF1518" s="80"/>
      <c r="BG1518" s="80"/>
      <c r="BH1518" s="69"/>
      <c r="BI1518" s="69"/>
      <c r="BJ1518" s="80"/>
      <c r="BK1518" s="80"/>
      <c r="BL1518" s="69"/>
      <c r="BM1518" s="69"/>
      <c r="BN1518" s="80"/>
      <c r="BO1518" s="80"/>
      <c r="BP1518" s="69"/>
      <c r="BQ1518" s="69"/>
      <c r="BR1518" s="80"/>
      <c r="BS1518" s="80"/>
      <c r="BT1518" s="69"/>
      <c r="BU1518" s="69"/>
      <c r="BV1518" s="80"/>
      <c r="BW1518" s="80"/>
      <c r="BX1518" s="69"/>
      <c r="BY1518" s="69"/>
      <c r="BZ1518" s="80"/>
      <c r="CA1518" s="80"/>
      <c r="CB1518" s="69"/>
      <c r="CC1518" s="69"/>
      <c r="CD1518" s="80"/>
      <c r="CE1518" s="80"/>
      <c r="CF1518" s="69"/>
      <c r="CG1518" s="69"/>
      <c r="CH1518" s="69"/>
      <c r="CI1518" s="69"/>
      <c r="CJ1518" s="69"/>
      <c r="CK1518" s="69"/>
      <c r="CL1518" s="68"/>
      <c r="CM1518" s="67"/>
      <c r="CN1518" s="67"/>
      <c r="CO1518" s="68"/>
      <c r="CP1518" s="68"/>
      <c r="CQ1518" s="67"/>
      <c r="CR1518" s="67"/>
      <c r="CS1518" s="69"/>
      <c r="CT1518" s="81"/>
      <c r="CU1518" s="69"/>
      <c r="CV1518" s="69"/>
      <c r="CW1518" s="69"/>
      <c r="CX1518" s="69"/>
      <c r="CY1518" s="69"/>
      <c r="CZ1518" s="69"/>
      <c r="DA1518" s="69"/>
    </row>
    <row r="1519" spans="2:105">
      <c r="B1519" s="67"/>
      <c r="C1519" s="67"/>
      <c r="D1519" s="67"/>
      <c r="E1519" s="69"/>
      <c r="F1519" s="68"/>
      <c r="G1519" s="67"/>
      <c r="H1519" s="69"/>
      <c r="I1519" s="69"/>
      <c r="J1519" s="69"/>
      <c r="K1519" s="69"/>
      <c r="L1519" s="69"/>
      <c r="M1519" s="69"/>
      <c r="N1519" s="69"/>
      <c r="O1519" s="69"/>
      <c r="P1519" s="69"/>
      <c r="Q1519" s="69"/>
      <c r="R1519" s="69"/>
      <c r="S1519" s="80"/>
      <c r="T1519" s="80"/>
      <c r="U1519" s="80"/>
      <c r="V1519" s="80"/>
      <c r="W1519" s="80"/>
      <c r="X1519" s="80"/>
      <c r="Y1519" s="80"/>
      <c r="Z1519" s="80"/>
      <c r="AA1519" s="80"/>
      <c r="AB1519" s="80"/>
      <c r="AC1519" s="80"/>
      <c r="AD1519" s="80"/>
      <c r="AE1519" s="69"/>
      <c r="AF1519" s="69"/>
      <c r="AG1519" s="69"/>
      <c r="AH1519" s="80"/>
      <c r="AI1519" s="80"/>
      <c r="AJ1519" s="69"/>
      <c r="AK1519" s="69"/>
      <c r="AL1519" s="80"/>
      <c r="AM1519" s="80"/>
      <c r="AN1519" s="69"/>
      <c r="AO1519" s="69"/>
      <c r="AP1519" s="80"/>
      <c r="AQ1519" s="80"/>
      <c r="AR1519" s="69"/>
      <c r="AS1519" s="69"/>
      <c r="AT1519" s="80"/>
      <c r="AU1519" s="80"/>
      <c r="AV1519" s="69"/>
      <c r="AW1519" s="69"/>
      <c r="AX1519" s="80"/>
      <c r="AY1519" s="80"/>
      <c r="AZ1519" s="69"/>
      <c r="BA1519" s="69"/>
      <c r="BB1519" s="80"/>
      <c r="BC1519" s="80"/>
      <c r="BD1519" s="69"/>
      <c r="BE1519" s="69"/>
      <c r="BF1519" s="80"/>
      <c r="BG1519" s="80"/>
      <c r="BH1519" s="69"/>
      <c r="BI1519" s="69"/>
      <c r="BJ1519" s="80"/>
      <c r="BK1519" s="80"/>
      <c r="BL1519" s="69"/>
      <c r="BM1519" s="69"/>
      <c r="BN1519" s="80"/>
      <c r="BO1519" s="80"/>
      <c r="BP1519" s="69"/>
      <c r="BQ1519" s="69"/>
      <c r="BR1519" s="80"/>
      <c r="BS1519" s="80"/>
      <c r="BT1519" s="69"/>
      <c r="BU1519" s="69"/>
      <c r="BV1519" s="80"/>
      <c r="BW1519" s="80"/>
      <c r="BX1519" s="69"/>
      <c r="BY1519" s="69"/>
      <c r="BZ1519" s="80"/>
      <c r="CA1519" s="80"/>
      <c r="CB1519" s="69"/>
      <c r="CC1519" s="69"/>
      <c r="CD1519" s="80"/>
      <c r="CE1519" s="80"/>
      <c r="CF1519" s="69"/>
      <c r="CG1519" s="69"/>
      <c r="CH1519" s="69"/>
      <c r="CI1519" s="69"/>
      <c r="CJ1519" s="69"/>
      <c r="CK1519" s="69"/>
      <c r="CL1519" s="68"/>
      <c r="CM1519" s="67"/>
      <c r="CN1519" s="67"/>
      <c r="CO1519" s="68"/>
      <c r="CP1519" s="68"/>
      <c r="CQ1519" s="67"/>
      <c r="CR1519" s="67"/>
      <c r="CS1519" s="69"/>
      <c r="CT1519" s="81"/>
      <c r="CU1519" s="69"/>
      <c r="CV1519" s="69"/>
      <c r="CW1519" s="69"/>
      <c r="CX1519" s="69"/>
      <c r="CY1519" s="69"/>
      <c r="CZ1519" s="69"/>
      <c r="DA1519" s="69"/>
    </row>
    <row r="1520" spans="2:105">
      <c r="B1520" s="67"/>
      <c r="C1520" s="67"/>
      <c r="D1520" s="67"/>
      <c r="E1520" s="69"/>
      <c r="F1520" s="68"/>
      <c r="G1520" s="67"/>
      <c r="H1520" s="69"/>
      <c r="I1520" s="69"/>
      <c r="J1520" s="69"/>
      <c r="K1520" s="69"/>
      <c r="L1520" s="69"/>
      <c r="M1520" s="69"/>
      <c r="N1520" s="69"/>
      <c r="O1520" s="69"/>
      <c r="P1520" s="69"/>
      <c r="Q1520" s="69"/>
      <c r="R1520" s="69"/>
      <c r="S1520" s="80"/>
      <c r="T1520" s="80"/>
      <c r="U1520" s="80"/>
      <c r="V1520" s="80"/>
      <c r="W1520" s="80"/>
      <c r="X1520" s="80"/>
      <c r="Y1520" s="80"/>
      <c r="Z1520" s="80"/>
      <c r="AA1520" s="80"/>
      <c r="AB1520" s="80"/>
      <c r="AC1520" s="80"/>
      <c r="AD1520" s="80"/>
      <c r="AE1520" s="69"/>
      <c r="AF1520" s="69"/>
      <c r="AG1520" s="69"/>
      <c r="AH1520" s="80"/>
      <c r="AI1520" s="80"/>
      <c r="AJ1520" s="69"/>
      <c r="AK1520" s="69"/>
      <c r="AL1520" s="80"/>
      <c r="AM1520" s="80"/>
      <c r="AN1520" s="69"/>
      <c r="AO1520" s="69"/>
      <c r="AP1520" s="80"/>
      <c r="AQ1520" s="80"/>
      <c r="AR1520" s="69"/>
      <c r="AS1520" s="69"/>
      <c r="AT1520" s="80"/>
      <c r="AU1520" s="80"/>
      <c r="AV1520" s="69"/>
      <c r="AW1520" s="69"/>
      <c r="AX1520" s="80"/>
      <c r="AY1520" s="80"/>
      <c r="AZ1520" s="69"/>
      <c r="BA1520" s="69"/>
      <c r="BB1520" s="80"/>
      <c r="BC1520" s="80"/>
      <c r="BD1520" s="69"/>
      <c r="BE1520" s="69"/>
      <c r="BF1520" s="80"/>
      <c r="BG1520" s="80"/>
      <c r="BH1520" s="69"/>
      <c r="BI1520" s="69"/>
      <c r="BJ1520" s="80"/>
      <c r="BK1520" s="80"/>
      <c r="BL1520" s="69"/>
      <c r="BM1520" s="69"/>
      <c r="BN1520" s="80"/>
      <c r="BO1520" s="80"/>
      <c r="BP1520" s="69"/>
      <c r="BQ1520" s="69"/>
      <c r="BR1520" s="80"/>
      <c r="BS1520" s="80"/>
      <c r="BT1520" s="69"/>
      <c r="BU1520" s="69"/>
      <c r="BV1520" s="80"/>
      <c r="BW1520" s="80"/>
      <c r="BX1520" s="69"/>
      <c r="BY1520" s="69"/>
      <c r="BZ1520" s="80"/>
      <c r="CA1520" s="80"/>
      <c r="CB1520" s="69"/>
      <c r="CC1520" s="69"/>
      <c r="CD1520" s="80"/>
      <c r="CE1520" s="80"/>
      <c r="CF1520" s="69"/>
      <c r="CG1520" s="69"/>
      <c r="CH1520" s="69"/>
      <c r="CI1520" s="69"/>
      <c r="CJ1520" s="69"/>
      <c r="CK1520" s="69"/>
      <c r="CL1520" s="68"/>
      <c r="CM1520" s="67"/>
      <c r="CN1520" s="67"/>
      <c r="CO1520" s="68"/>
      <c r="CP1520" s="68"/>
      <c r="CQ1520" s="67"/>
      <c r="CR1520" s="67"/>
      <c r="CS1520" s="69"/>
      <c r="CT1520" s="81"/>
      <c r="CU1520" s="69"/>
      <c r="CV1520" s="69"/>
      <c r="CW1520" s="69"/>
      <c r="CX1520" s="69"/>
      <c r="CY1520" s="69"/>
      <c r="CZ1520" s="69"/>
      <c r="DA1520" s="69"/>
    </row>
    <row r="1521" spans="2:105">
      <c r="B1521" s="67"/>
      <c r="C1521" s="67"/>
      <c r="D1521" s="67"/>
      <c r="E1521" s="69"/>
      <c r="F1521" s="68"/>
      <c r="G1521" s="67"/>
      <c r="H1521" s="69"/>
      <c r="I1521" s="69"/>
      <c r="J1521" s="69"/>
      <c r="K1521" s="69"/>
      <c r="L1521" s="69"/>
      <c r="M1521" s="69"/>
      <c r="N1521" s="69"/>
      <c r="O1521" s="69"/>
      <c r="P1521" s="69"/>
      <c r="Q1521" s="69"/>
      <c r="R1521" s="69"/>
      <c r="S1521" s="80"/>
      <c r="T1521" s="80"/>
      <c r="U1521" s="80"/>
      <c r="V1521" s="80"/>
      <c r="W1521" s="80"/>
      <c r="X1521" s="80"/>
      <c r="Y1521" s="80"/>
      <c r="Z1521" s="80"/>
      <c r="AA1521" s="80"/>
      <c r="AB1521" s="80"/>
      <c r="AC1521" s="80"/>
      <c r="AD1521" s="80"/>
      <c r="AE1521" s="69"/>
      <c r="AF1521" s="69"/>
      <c r="AG1521" s="69"/>
      <c r="AH1521" s="80"/>
      <c r="AI1521" s="80"/>
      <c r="AJ1521" s="69"/>
      <c r="AK1521" s="69"/>
      <c r="AL1521" s="80"/>
      <c r="AM1521" s="80"/>
      <c r="AN1521" s="69"/>
      <c r="AO1521" s="69"/>
      <c r="AP1521" s="80"/>
      <c r="AQ1521" s="80"/>
      <c r="AR1521" s="69"/>
      <c r="AS1521" s="69"/>
      <c r="AT1521" s="80"/>
      <c r="AU1521" s="80"/>
      <c r="AV1521" s="69"/>
      <c r="AW1521" s="69"/>
      <c r="AX1521" s="80"/>
      <c r="AY1521" s="80"/>
      <c r="AZ1521" s="69"/>
      <c r="BA1521" s="69"/>
      <c r="BB1521" s="80"/>
      <c r="BC1521" s="80"/>
      <c r="BD1521" s="69"/>
      <c r="BE1521" s="69"/>
      <c r="BF1521" s="80"/>
      <c r="BG1521" s="80"/>
      <c r="BH1521" s="69"/>
      <c r="BI1521" s="69"/>
      <c r="BJ1521" s="80"/>
      <c r="BK1521" s="80"/>
      <c r="BL1521" s="69"/>
      <c r="BM1521" s="69"/>
      <c r="BN1521" s="80"/>
      <c r="BO1521" s="80"/>
      <c r="BP1521" s="69"/>
      <c r="BQ1521" s="69"/>
      <c r="BR1521" s="80"/>
      <c r="BS1521" s="80"/>
      <c r="BT1521" s="69"/>
      <c r="BU1521" s="69"/>
      <c r="BV1521" s="80"/>
      <c r="BW1521" s="80"/>
      <c r="BX1521" s="69"/>
      <c r="BY1521" s="69"/>
      <c r="BZ1521" s="80"/>
      <c r="CA1521" s="80"/>
      <c r="CB1521" s="69"/>
      <c r="CC1521" s="69"/>
      <c r="CD1521" s="80"/>
      <c r="CE1521" s="80"/>
      <c r="CF1521" s="69"/>
      <c r="CG1521" s="69"/>
      <c r="CH1521" s="69"/>
      <c r="CI1521" s="69"/>
      <c r="CJ1521" s="69"/>
      <c r="CK1521" s="69"/>
      <c r="CL1521" s="68"/>
      <c r="CM1521" s="67"/>
      <c r="CN1521" s="67"/>
      <c r="CO1521" s="68"/>
      <c r="CP1521" s="68"/>
      <c r="CQ1521" s="67"/>
      <c r="CR1521" s="67"/>
      <c r="CS1521" s="69"/>
      <c r="CT1521" s="81"/>
      <c r="CU1521" s="69"/>
      <c r="CV1521" s="69"/>
      <c r="CW1521" s="69"/>
      <c r="CX1521" s="69"/>
      <c r="CY1521" s="69"/>
      <c r="CZ1521" s="69"/>
      <c r="DA1521" s="69"/>
    </row>
    <row r="1522" spans="2:105">
      <c r="B1522" s="67"/>
      <c r="C1522" s="67"/>
      <c r="D1522" s="67"/>
      <c r="E1522" s="69"/>
      <c r="F1522" s="68"/>
      <c r="G1522" s="67"/>
      <c r="H1522" s="69"/>
      <c r="I1522" s="69"/>
      <c r="J1522" s="69"/>
      <c r="K1522" s="69"/>
      <c r="L1522" s="69"/>
      <c r="M1522" s="69"/>
      <c r="N1522" s="69"/>
      <c r="O1522" s="69"/>
      <c r="P1522" s="69"/>
      <c r="Q1522" s="69"/>
      <c r="R1522" s="69"/>
      <c r="S1522" s="80"/>
      <c r="T1522" s="80"/>
      <c r="U1522" s="80"/>
      <c r="V1522" s="80"/>
      <c r="W1522" s="80"/>
      <c r="X1522" s="80"/>
      <c r="Y1522" s="80"/>
      <c r="Z1522" s="80"/>
      <c r="AA1522" s="80"/>
      <c r="AB1522" s="80"/>
      <c r="AC1522" s="80"/>
      <c r="AD1522" s="80"/>
      <c r="AE1522" s="69"/>
      <c r="AF1522" s="69"/>
      <c r="AG1522" s="69"/>
      <c r="AH1522" s="80"/>
      <c r="AI1522" s="80"/>
      <c r="AJ1522" s="69"/>
      <c r="AK1522" s="69"/>
      <c r="AL1522" s="80"/>
      <c r="AM1522" s="80"/>
      <c r="AN1522" s="69"/>
      <c r="AO1522" s="69"/>
      <c r="AP1522" s="80"/>
      <c r="AQ1522" s="80"/>
      <c r="AR1522" s="69"/>
      <c r="AS1522" s="69"/>
      <c r="AT1522" s="80"/>
      <c r="AU1522" s="80"/>
      <c r="AV1522" s="69"/>
      <c r="AW1522" s="69"/>
      <c r="AX1522" s="80"/>
      <c r="AY1522" s="80"/>
      <c r="AZ1522" s="69"/>
      <c r="BA1522" s="69"/>
      <c r="BB1522" s="80"/>
      <c r="BC1522" s="80"/>
      <c r="BD1522" s="69"/>
      <c r="BE1522" s="69"/>
      <c r="BF1522" s="80"/>
      <c r="BG1522" s="80"/>
      <c r="BH1522" s="69"/>
      <c r="BI1522" s="69"/>
      <c r="BJ1522" s="80"/>
      <c r="BK1522" s="80"/>
      <c r="BL1522" s="69"/>
      <c r="BM1522" s="69"/>
      <c r="BN1522" s="80"/>
      <c r="BO1522" s="80"/>
      <c r="BP1522" s="69"/>
      <c r="BQ1522" s="69"/>
      <c r="BR1522" s="80"/>
      <c r="BS1522" s="80"/>
      <c r="BT1522" s="69"/>
      <c r="BU1522" s="69"/>
      <c r="BV1522" s="80"/>
      <c r="BW1522" s="80"/>
      <c r="BX1522" s="69"/>
      <c r="BY1522" s="69"/>
      <c r="BZ1522" s="80"/>
      <c r="CA1522" s="80"/>
      <c r="CB1522" s="69"/>
      <c r="CC1522" s="69"/>
      <c r="CD1522" s="80"/>
      <c r="CE1522" s="80"/>
      <c r="CF1522" s="69"/>
      <c r="CG1522" s="69"/>
      <c r="CH1522" s="69"/>
      <c r="CI1522" s="69"/>
      <c r="CJ1522" s="69"/>
      <c r="CK1522" s="69"/>
      <c r="CL1522" s="68"/>
      <c r="CM1522" s="67"/>
      <c r="CN1522" s="67"/>
      <c r="CO1522" s="68"/>
      <c r="CP1522" s="68"/>
      <c r="CQ1522" s="67"/>
      <c r="CR1522" s="67"/>
      <c r="CS1522" s="69"/>
      <c r="CT1522" s="81"/>
      <c r="CU1522" s="69"/>
      <c r="CV1522" s="69"/>
      <c r="CW1522" s="69"/>
      <c r="CX1522" s="69"/>
      <c r="CY1522" s="69"/>
      <c r="CZ1522" s="69"/>
      <c r="DA1522" s="69"/>
    </row>
    <row r="1523" spans="2:105">
      <c r="B1523" s="67"/>
      <c r="C1523" s="67"/>
      <c r="D1523" s="67"/>
      <c r="E1523" s="69"/>
      <c r="F1523" s="68"/>
      <c r="G1523" s="67"/>
      <c r="H1523" s="69"/>
      <c r="I1523" s="69"/>
      <c r="J1523" s="69"/>
      <c r="K1523" s="69"/>
      <c r="L1523" s="69"/>
      <c r="M1523" s="69"/>
      <c r="N1523" s="69"/>
      <c r="O1523" s="69"/>
      <c r="P1523" s="69"/>
      <c r="Q1523" s="69"/>
      <c r="R1523" s="69"/>
      <c r="S1523" s="80"/>
      <c r="T1523" s="80"/>
      <c r="U1523" s="80"/>
      <c r="V1523" s="80"/>
      <c r="W1523" s="80"/>
      <c r="X1523" s="80"/>
      <c r="Y1523" s="80"/>
      <c r="Z1523" s="80"/>
      <c r="AA1523" s="80"/>
      <c r="AB1523" s="80"/>
      <c r="AC1523" s="80"/>
      <c r="AD1523" s="80"/>
      <c r="AE1523" s="69"/>
      <c r="AF1523" s="69"/>
      <c r="AG1523" s="69"/>
      <c r="AH1523" s="80"/>
      <c r="AI1523" s="80"/>
      <c r="AJ1523" s="69"/>
      <c r="AK1523" s="69"/>
      <c r="AL1523" s="80"/>
      <c r="AM1523" s="80"/>
      <c r="AN1523" s="69"/>
      <c r="AO1523" s="69"/>
      <c r="AP1523" s="80"/>
      <c r="AQ1523" s="80"/>
      <c r="AR1523" s="69"/>
      <c r="AS1523" s="69"/>
      <c r="AT1523" s="80"/>
      <c r="AU1523" s="80"/>
      <c r="AV1523" s="69"/>
      <c r="AW1523" s="69"/>
      <c r="AX1523" s="80"/>
      <c r="AY1523" s="80"/>
      <c r="AZ1523" s="69"/>
      <c r="BA1523" s="69"/>
      <c r="BB1523" s="80"/>
      <c r="BC1523" s="80"/>
      <c r="BD1523" s="69"/>
      <c r="BE1523" s="69"/>
      <c r="BF1523" s="80"/>
      <c r="BG1523" s="80"/>
      <c r="BH1523" s="69"/>
      <c r="BI1523" s="69"/>
      <c r="BJ1523" s="80"/>
      <c r="BK1523" s="80"/>
      <c r="BL1523" s="69"/>
      <c r="BM1523" s="69"/>
      <c r="BN1523" s="80"/>
      <c r="BO1523" s="80"/>
      <c r="BP1523" s="69"/>
      <c r="BQ1523" s="69"/>
      <c r="BR1523" s="80"/>
      <c r="BS1523" s="80"/>
      <c r="BT1523" s="69"/>
      <c r="BU1523" s="69"/>
      <c r="BV1523" s="80"/>
      <c r="BW1523" s="80"/>
      <c r="BX1523" s="69"/>
      <c r="BY1523" s="69"/>
      <c r="BZ1523" s="80"/>
      <c r="CA1523" s="80"/>
      <c r="CB1523" s="69"/>
      <c r="CC1523" s="69"/>
      <c r="CD1523" s="80"/>
      <c r="CE1523" s="80"/>
      <c r="CF1523" s="69"/>
      <c r="CG1523" s="69"/>
      <c r="CH1523" s="69"/>
      <c r="CI1523" s="69"/>
      <c r="CJ1523" s="69"/>
      <c r="CK1523" s="69"/>
      <c r="CL1523" s="68"/>
      <c r="CM1523" s="67"/>
      <c r="CN1523" s="67"/>
      <c r="CO1523" s="68"/>
      <c r="CP1523" s="68"/>
      <c r="CQ1523" s="67"/>
      <c r="CR1523" s="67"/>
      <c r="CS1523" s="69"/>
      <c r="CT1523" s="81"/>
      <c r="CU1523" s="69"/>
      <c r="CV1523" s="69"/>
      <c r="CW1523" s="69"/>
      <c r="CX1523" s="69"/>
      <c r="CY1523" s="69"/>
      <c r="CZ1523" s="69"/>
      <c r="DA1523" s="69"/>
    </row>
    <row r="1524" spans="2:105">
      <c r="B1524" s="67"/>
      <c r="C1524" s="67"/>
      <c r="D1524" s="67"/>
      <c r="E1524" s="69"/>
      <c r="F1524" s="68"/>
      <c r="G1524" s="67"/>
      <c r="H1524" s="69"/>
      <c r="I1524" s="69"/>
      <c r="J1524" s="69"/>
      <c r="K1524" s="69"/>
      <c r="L1524" s="69"/>
      <c r="M1524" s="69"/>
      <c r="N1524" s="69"/>
      <c r="O1524" s="69"/>
      <c r="P1524" s="69"/>
      <c r="Q1524" s="69"/>
      <c r="R1524" s="69"/>
      <c r="S1524" s="80"/>
      <c r="T1524" s="80"/>
      <c r="U1524" s="80"/>
      <c r="V1524" s="80"/>
      <c r="W1524" s="80"/>
      <c r="X1524" s="80"/>
      <c r="Y1524" s="80"/>
      <c r="Z1524" s="80"/>
      <c r="AA1524" s="80"/>
      <c r="AB1524" s="80"/>
      <c r="AC1524" s="80"/>
      <c r="AD1524" s="80"/>
      <c r="AE1524" s="69"/>
      <c r="AF1524" s="69"/>
      <c r="AG1524" s="69"/>
      <c r="AH1524" s="80"/>
      <c r="AI1524" s="80"/>
      <c r="AJ1524" s="69"/>
      <c r="AK1524" s="69"/>
      <c r="AL1524" s="80"/>
      <c r="AM1524" s="80"/>
      <c r="AN1524" s="69"/>
      <c r="AO1524" s="69"/>
      <c r="AP1524" s="80"/>
      <c r="AQ1524" s="80"/>
      <c r="AR1524" s="69"/>
      <c r="AS1524" s="69"/>
      <c r="AT1524" s="80"/>
      <c r="AU1524" s="80"/>
      <c r="AV1524" s="69"/>
      <c r="AW1524" s="69"/>
      <c r="AX1524" s="80"/>
      <c r="AY1524" s="80"/>
      <c r="AZ1524" s="69"/>
      <c r="BA1524" s="69"/>
      <c r="BB1524" s="80"/>
      <c r="BC1524" s="80"/>
      <c r="BD1524" s="69"/>
      <c r="BE1524" s="69"/>
      <c r="BF1524" s="80"/>
      <c r="BG1524" s="80"/>
      <c r="BH1524" s="69"/>
      <c r="BI1524" s="69"/>
      <c r="BJ1524" s="80"/>
      <c r="BK1524" s="80"/>
      <c r="BL1524" s="69"/>
      <c r="BM1524" s="69"/>
      <c r="BN1524" s="80"/>
      <c r="BO1524" s="80"/>
      <c r="BP1524" s="69"/>
      <c r="BQ1524" s="69"/>
      <c r="BR1524" s="80"/>
      <c r="BS1524" s="80"/>
      <c r="BT1524" s="69"/>
      <c r="BU1524" s="69"/>
      <c r="BV1524" s="80"/>
      <c r="BW1524" s="80"/>
      <c r="BX1524" s="69"/>
      <c r="BY1524" s="69"/>
      <c r="BZ1524" s="80"/>
      <c r="CA1524" s="80"/>
      <c r="CB1524" s="69"/>
      <c r="CC1524" s="69"/>
      <c r="CD1524" s="80"/>
      <c r="CE1524" s="80"/>
      <c r="CF1524" s="69"/>
      <c r="CG1524" s="69"/>
      <c r="CH1524" s="69"/>
      <c r="CI1524" s="69"/>
      <c r="CJ1524" s="69"/>
      <c r="CK1524" s="69"/>
      <c r="CL1524" s="68"/>
      <c r="CM1524" s="67"/>
      <c r="CN1524" s="67"/>
      <c r="CO1524" s="68"/>
      <c r="CP1524" s="68"/>
      <c r="CQ1524" s="67"/>
      <c r="CR1524" s="67"/>
      <c r="CS1524" s="69"/>
      <c r="CT1524" s="81"/>
      <c r="CU1524" s="69"/>
      <c r="CV1524" s="69"/>
      <c r="CW1524" s="69"/>
      <c r="CX1524" s="69"/>
      <c r="CY1524" s="69"/>
      <c r="CZ1524" s="69"/>
      <c r="DA1524" s="69"/>
    </row>
    <row r="1525" spans="2:105">
      <c r="B1525" s="67"/>
      <c r="C1525" s="67"/>
      <c r="D1525" s="67"/>
      <c r="E1525" s="69"/>
      <c r="F1525" s="68"/>
      <c r="G1525" s="67"/>
      <c r="H1525" s="69"/>
      <c r="I1525" s="69"/>
      <c r="J1525" s="69"/>
      <c r="K1525" s="69"/>
      <c r="L1525" s="69"/>
      <c r="M1525" s="69"/>
      <c r="N1525" s="69"/>
      <c r="O1525" s="69"/>
      <c r="P1525" s="69"/>
      <c r="Q1525" s="69"/>
      <c r="R1525" s="69"/>
      <c r="S1525" s="80"/>
      <c r="T1525" s="80"/>
      <c r="U1525" s="80"/>
      <c r="V1525" s="80"/>
      <c r="W1525" s="80"/>
      <c r="X1525" s="80"/>
      <c r="Y1525" s="80"/>
      <c r="Z1525" s="80"/>
      <c r="AA1525" s="80"/>
      <c r="AB1525" s="80"/>
      <c r="AC1525" s="80"/>
      <c r="AD1525" s="80"/>
      <c r="AE1525" s="69"/>
      <c r="AF1525" s="69"/>
      <c r="AG1525" s="69"/>
      <c r="AH1525" s="80"/>
      <c r="AI1525" s="80"/>
      <c r="AJ1525" s="69"/>
      <c r="AK1525" s="69"/>
      <c r="AL1525" s="80"/>
      <c r="AM1525" s="80"/>
      <c r="AN1525" s="69"/>
      <c r="AO1525" s="69"/>
      <c r="AP1525" s="80"/>
      <c r="AQ1525" s="80"/>
      <c r="AR1525" s="69"/>
      <c r="AS1525" s="69"/>
      <c r="AT1525" s="80"/>
      <c r="AU1525" s="80"/>
      <c r="AV1525" s="69"/>
      <c r="AW1525" s="69"/>
      <c r="AX1525" s="80"/>
      <c r="AY1525" s="80"/>
      <c r="AZ1525" s="69"/>
      <c r="BA1525" s="69"/>
      <c r="BB1525" s="80"/>
      <c r="BC1525" s="80"/>
      <c r="BD1525" s="69"/>
      <c r="BE1525" s="69"/>
      <c r="BF1525" s="80"/>
      <c r="BG1525" s="80"/>
      <c r="BH1525" s="69"/>
      <c r="BI1525" s="69"/>
      <c r="BJ1525" s="80"/>
      <c r="BK1525" s="80"/>
      <c r="BL1525" s="69"/>
      <c r="BM1525" s="69"/>
      <c r="BN1525" s="80"/>
      <c r="BO1525" s="80"/>
      <c r="BP1525" s="69"/>
      <c r="BQ1525" s="69"/>
      <c r="BR1525" s="80"/>
      <c r="BS1525" s="80"/>
      <c r="BT1525" s="69"/>
      <c r="BU1525" s="69"/>
      <c r="BV1525" s="80"/>
      <c r="BW1525" s="80"/>
      <c r="BX1525" s="69"/>
      <c r="BY1525" s="69"/>
      <c r="BZ1525" s="80"/>
      <c r="CA1525" s="80"/>
      <c r="CB1525" s="69"/>
      <c r="CC1525" s="69"/>
      <c r="CD1525" s="80"/>
      <c r="CE1525" s="80"/>
      <c r="CF1525" s="69"/>
      <c r="CG1525" s="69"/>
      <c r="CH1525" s="69"/>
      <c r="CI1525" s="69"/>
      <c r="CJ1525" s="69"/>
      <c r="CK1525" s="69"/>
      <c r="CL1525" s="68"/>
      <c r="CM1525" s="67"/>
      <c r="CN1525" s="67"/>
      <c r="CO1525" s="68"/>
      <c r="CP1525" s="68"/>
      <c r="CQ1525" s="67"/>
      <c r="CR1525" s="67"/>
      <c r="CS1525" s="69"/>
      <c r="CT1525" s="81"/>
      <c r="CU1525" s="69"/>
      <c r="CV1525" s="69"/>
      <c r="CW1525" s="69"/>
      <c r="CX1525" s="69"/>
      <c r="CY1525" s="69"/>
      <c r="CZ1525" s="69"/>
      <c r="DA1525" s="69"/>
    </row>
    <row r="1526" spans="2:105">
      <c r="B1526" s="67"/>
      <c r="C1526" s="67"/>
      <c r="D1526" s="67"/>
      <c r="E1526" s="69"/>
      <c r="F1526" s="68"/>
      <c r="G1526" s="67"/>
      <c r="H1526" s="69"/>
      <c r="I1526" s="69"/>
      <c r="J1526" s="69"/>
      <c r="K1526" s="69"/>
      <c r="L1526" s="69"/>
      <c r="M1526" s="69"/>
      <c r="N1526" s="69"/>
      <c r="O1526" s="69"/>
      <c r="P1526" s="69"/>
      <c r="Q1526" s="69"/>
      <c r="R1526" s="69"/>
      <c r="S1526" s="80"/>
      <c r="T1526" s="80"/>
      <c r="U1526" s="80"/>
      <c r="V1526" s="80"/>
      <c r="W1526" s="80"/>
      <c r="X1526" s="80"/>
      <c r="Y1526" s="80"/>
      <c r="Z1526" s="80"/>
      <c r="AA1526" s="80"/>
      <c r="AB1526" s="80"/>
      <c r="AC1526" s="80"/>
      <c r="AD1526" s="80"/>
      <c r="AE1526" s="69"/>
      <c r="AF1526" s="69"/>
      <c r="AG1526" s="69"/>
      <c r="AH1526" s="80"/>
      <c r="AI1526" s="80"/>
      <c r="AJ1526" s="69"/>
      <c r="AK1526" s="69"/>
      <c r="AL1526" s="80"/>
      <c r="AM1526" s="80"/>
      <c r="AN1526" s="69"/>
      <c r="AO1526" s="69"/>
      <c r="AP1526" s="80"/>
      <c r="AQ1526" s="80"/>
      <c r="AR1526" s="69"/>
      <c r="AS1526" s="69"/>
      <c r="AT1526" s="80"/>
      <c r="AU1526" s="80"/>
      <c r="AV1526" s="69"/>
      <c r="AW1526" s="69"/>
      <c r="AX1526" s="80"/>
      <c r="AY1526" s="80"/>
      <c r="AZ1526" s="69"/>
      <c r="BA1526" s="69"/>
      <c r="BB1526" s="80"/>
      <c r="BC1526" s="80"/>
      <c r="BD1526" s="69"/>
      <c r="BE1526" s="69"/>
      <c r="BF1526" s="80"/>
      <c r="BG1526" s="80"/>
      <c r="BH1526" s="69"/>
      <c r="BI1526" s="69"/>
      <c r="BJ1526" s="80"/>
      <c r="BK1526" s="80"/>
      <c r="BL1526" s="69"/>
      <c r="BM1526" s="69"/>
      <c r="BN1526" s="80"/>
      <c r="BO1526" s="80"/>
      <c r="BP1526" s="69"/>
      <c r="BQ1526" s="69"/>
      <c r="BR1526" s="80"/>
      <c r="BS1526" s="80"/>
      <c r="BT1526" s="69"/>
      <c r="BU1526" s="69"/>
      <c r="BV1526" s="80"/>
      <c r="BW1526" s="80"/>
      <c r="BX1526" s="69"/>
      <c r="BY1526" s="69"/>
      <c r="BZ1526" s="80"/>
      <c r="CA1526" s="80"/>
      <c r="CB1526" s="69"/>
      <c r="CC1526" s="69"/>
      <c r="CD1526" s="80"/>
      <c r="CE1526" s="80"/>
      <c r="CF1526" s="69"/>
      <c r="CG1526" s="69"/>
      <c r="CH1526" s="69"/>
      <c r="CI1526" s="69"/>
      <c r="CJ1526" s="69"/>
      <c r="CK1526" s="69"/>
      <c r="CL1526" s="68"/>
      <c r="CM1526" s="67"/>
      <c r="CN1526" s="67"/>
      <c r="CO1526" s="68"/>
      <c r="CP1526" s="68"/>
      <c r="CQ1526" s="67"/>
      <c r="CR1526" s="67"/>
      <c r="CS1526" s="69"/>
      <c r="CT1526" s="81"/>
      <c r="CU1526" s="69"/>
      <c r="CV1526" s="69"/>
      <c r="CW1526" s="69"/>
      <c r="CX1526" s="69"/>
      <c r="CY1526" s="69"/>
      <c r="CZ1526" s="69"/>
      <c r="DA1526" s="69"/>
    </row>
    <row r="1527" spans="2:105">
      <c r="B1527" s="67"/>
      <c r="C1527" s="67"/>
      <c r="D1527" s="67"/>
      <c r="E1527" s="69"/>
      <c r="F1527" s="68"/>
      <c r="G1527" s="67"/>
      <c r="H1527" s="69"/>
      <c r="I1527" s="69"/>
      <c r="J1527" s="69"/>
      <c r="K1527" s="69"/>
      <c r="L1527" s="69"/>
      <c r="M1527" s="69"/>
      <c r="N1527" s="69"/>
      <c r="O1527" s="69"/>
      <c r="P1527" s="69"/>
      <c r="Q1527" s="69"/>
      <c r="R1527" s="69"/>
      <c r="S1527" s="80"/>
      <c r="T1527" s="80"/>
      <c r="U1527" s="80"/>
      <c r="V1527" s="80"/>
      <c r="W1527" s="80"/>
      <c r="X1527" s="80"/>
      <c r="Y1527" s="80"/>
      <c r="Z1527" s="80"/>
      <c r="AA1527" s="80"/>
      <c r="AB1527" s="80"/>
      <c r="AC1527" s="80"/>
      <c r="AD1527" s="80"/>
      <c r="AE1527" s="69"/>
      <c r="AF1527" s="69"/>
      <c r="AG1527" s="69"/>
      <c r="AH1527" s="80"/>
      <c r="AI1527" s="80"/>
      <c r="AJ1527" s="69"/>
      <c r="AK1527" s="69"/>
      <c r="AL1527" s="80"/>
      <c r="AM1527" s="80"/>
      <c r="AN1527" s="69"/>
      <c r="AO1527" s="69"/>
      <c r="AP1527" s="80"/>
      <c r="AQ1527" s="80"/>
      <c r="AR1527" s="69"/>
      <c r="AS1527" s="69"/>
      <c r="AT1527" s="80"/>
      <c r="AU1527" s="80"/>
      <c r="AV1527" s="69"/>
      <c r="AW1527" s="69"/>
      <c r="AX1527" s="80"/>
      <c r="AY1527" s="80"/>
      <c r="AZ1527" s="69"/>
      <c r="BA1527" s="69"/>
      <c r="BB1527" s="80"/>
      <c r="BC1527" s="80"/>
      <c r="BD1527" s="69"/>
      <c r="BE1527" s="69"/>
      <c r="BF1527" s="80"/>
      <c r="BG1527" s="80"/>
      <c r="BH1527" s="69"/>
      <c r="BI1527" s="69"/>
      <c r="BJ1527" s="80"/>
      <c r="BK1527" s="80"/>
      <c r="BL1527" s="69"/>
      <c r="BM1527" s="69"/>
      <c r="BN1527" s="80"/>
      <c r="BO1527" s="80"/>
      <c r="BP1527" s="69"/>
      <c r="BQ1527" s="69"/>
      <c r="BR1527" s="80"/>
      <c r="BS1527" s="80"/>
      <c r="BT1527" s="69"/>
      <c r="BU1527" s="69"/>
      <c r="BV1527" s="80"/>
      <c r="BW1527" s="80"/>
      <c r="BX1527" s="69"/>
      <c r="BY1527" s="69"/>
      <c r="BZ1527" s="80"/>
      <c r="CA1527" s="80"/>
      <c r="CB1527" s="69"/>
      <c r="CC1527" s="69"/>
      <c r="CD1527" s="80"/>
      <c r="CE1527" s="80"/>
      <c r="CF1527" s="69"/>
      <c r="CG1527" s="69"/>
      <c r="CH1527" s="69"/>
      <c r="CI1527" s="69"/>
      <c r="CJ1527" s="69"/>
      <c r="CK1527" s="69"/>
      <c r="CL1527" s="68"/>
      <c r="CM1527" s="67"/>
      <c r="CN1527" s="67"/>
      <c r="CO1527" s="68"/>
      <c r="CP1527" s="68"/>
      <c r="CQ1527" s="67"/>
      <c r="CR1527" s="67"/>
      <c r="CS1527" s="69"/>
      <c r="CT1527" s="81"/>
      <c r="CU1527" s="69"/>
      <c r="CV1527" s="69"/>
      <c r="CW1527" s="69"/>
      <c r="CX1527" s="69"/>
      <c r="CY1527" s="69"/>
      <c r="CZ1527" s="69"/>
      <c r="DA1527" s="69"/>
    </row>
    <row r="1528" spans="2:105">
      <c r="B1528" s="67"/>
      <c r="C1528" s="67"/>
      <c r="D1528" s="67"/>
      <c r="E1528" s="69"/>
      <c r="F1528" s="68"/>
      <c r="G1528" s="67"/>
      <c r="H1528" s="69"/>
      <c r="I1528" s="69"/>
      <c r="J1528" s="69"/>
      <c r="K1528" s="69"/>
      <c r="L1528" s="69"/>
      <c r="M1528" s="69"/>
      <c r="N1528" s="69"/>
      <c r="O1528" s="69"/>
      <c r="P1528" s="69"/>
      <c r="Q1528" s="69"/>
      <c r="R1528" s="69"/>
      <c r="S1528" s="80"/>
      <c r="T1528" s="80"/>
      <c r="U1528" s="80"/>
      <c r="V1528" s="80"/>
      <c r="W1528" s="80"/>
      <c r="X1528" s="80"/>
      <c r="Y1528" s="80"/>
      <c r="Z1528" s="80"/>
      <c r="AA1528" s="80"/>
      <c r="AB1528" s="80"/>
      <c r="AC1528" s="80"/>
      <c r="AD1528" s="80"/>
      <c r="AE1528" s="69"/>
      <c r="AF1528" s="69"/>
      <c r="AG1528" s="69"/>
      <c r="AH1528" s="80"/>
      <c r="AI1528" s="80"/>
      <c r="AJ1528" s="69"/>
      <c r="AK1528" s="69"/>
      <c r="AL1528" s="80"/>
      <c r="AM1528" s="80"/>
      <c r="AN1528" s="69"/>
      <c r="AO1528" s="69"/>
      <c r="AP1528" s="80"/>
      <c r="AQ1528" s="80"/>
      <c r="AR1528" s="69"/>
      <c r="AS1528" s="69"/>
      <c r="AT1528" s="80"/>
      <c r="AU1528" s="80"/>
      <c r="AV1528" s="69"/>
      <c r="AW1528" s="69"/>
      <c r="AX1528" s="80"/>
      <c r="AY1528" s="80"/>
      <c r="AZ1528" s="69"/>
      <c r="BA1528" s="69"/>
      <c r="BB1528" s="80"/>
      <c r="BC1528" s="80"/>
      <c r="BD1528" s="69"/>
      <c r="BE1528" s="69"/>
      <c r="BF1528" s="80"/>
      <c r="BG1528" s="80"/>
      <c r="BH1528" s="69"/>
      <c r="BI1528" s="69"/>
      <c r="BJ1528" s="80"/>
      <c r="BK1528" s="80"/>
      <c r="BL1528" s="69"/>
      <c r="BM1528" s="69"/>
      <c r="BN1528" s="80"/>
      <c r="BO1528" s="80"/>
      <c r="BP1528" s="69"/>
      <c r="BQ1528" s="69"/>
      <c r="BR1528" s="80"/>
      <c r="BS1528" s="80"/>
      <c r="BT1528" s="69"/>
      <c r="BU1528" s="69"/>
      <c r="BV1528" s="80"/>
      <c r="BW1528" s="80"/>
      <c r="BX1528" s="69"/>
      <c r="BY1528" s="69"/>
      <c r="BZ1528" s="80"/>
      <c r="CA1528" s="80"/>
      <c r="CB1528" s="69"/>
      <c r="CC1528" s="69"/>
      <c r="CD1528" s="80"/>
      <c r="CE1528" s="80"/>
      <c r="CF1528" s="69"/>
      <c r="CG1528" s="69"/>
      <c r="CH1528" s="69"/>
      <c r="CI1528" s="69"/>
      <c r="CJ1528" s="69"/>
      <c r="CK1528" s="69"/>
      <c r="CL1528" s="68"/>
      <c r="CM1528" s="67"/>
      <c r="CN1528" s="67"/>
      <c r="CO1528" s="68"/>
      <c r="CP1528" s="68"/>
      <c r="CQ1528" s="67"/>
      <c r="CR1528" s="67"/>
      <c r="CS1528" s="69"/>
      <c r="CT1528" s="81"/>
      <c r="CU1528" s="69"/>
      <c r="CV1528" s="69"/>
      <c r="CW1528" s="69"/>
      <c r="CX1528" s="69"/>
      <c r="CY1528" s="69"/>
      <c r="CZ1528" s="69"/>
      <c r="DA1528" s="69"/>
    </row>
    <row r="1529" spans="2:105">
      <c r="B1529" s="67"/>
      <c r="C1529" s="67"/>
      <c r="D1529" s="67"/>
      <c r="E1529" s="69"/>
      <c r="F1529" s="68"/>
      <c r="G1529" s="67"/>
      <c r="H1529" s="69"/>
      <c r="I1529" s="69"/>
      <c r="J1529" s="69"/>
      <c r="K1529" s="69"/>
      <c r="L1529" s="69"/>
      <c r="M1529" s="69"/>
      <c r="N1529" s="69"/>
      <c r="O1529" s="69"/>
      <c r="P1529" s="69"/>
      <c r="Q1529" s="69"/>
      <c r="R1529" s="69"/>
      <c r="S1529" s="80"/>
      <c r="T1529" s="80"/>
      <c r="U1529" s="80"/>
      <c r="V1529" s="80"/>
      <c r="W1529" s="80"/>
      <c r="X1529" s="80"/>
      <c r="Y1529" s="80"/>
      <c r="Z1529" s="80"/>
      <c r="AA1529" s="80"/>
      <c r="AB1529" s="80"/>
      <c r="AC1529" s="80"/>
      <c r="AD1529" s="80"/>
      <c r="AE1529" s="69"/>
      <c r="AF1529" s="69"/>
      <c r="AG1529" s="69"/>
      <c r="AH1529" s="80"/>
      <c r="AI1529" s="80"/>
      <c r="AJ1529" s="69"/>
      <c r="AK1529" s="69"/>
      <c r="AL1529" s="80"/>
      <c r="AM1529" s="80"/>
      <c r="AN1529" s="69"/>
      <c r="AO1529" s="69"/>
      <c r="AP1529" s="80"/>
      <c r="AQ1529" s="80"/>
      <c r="AR1529" s="69"/>
      <c r="AS1529" s="69"/>
      <c r="AT1529" s="80"/>
      <c r="AU1529" s="80"/>
      <c r="AV1529" s="69"/>
      <c r="AW1529" s="69"/>
      <c r="AX1529" s="80"/>
      <c r="AY1529" s="80"/>
      <c r="AZ1529" s="69"/>
      <c r="BA1529" s="69"/>
      <c r="BB1529" s="80"/>
      <c r="BC1529" s="80"/>
      <c r="BD1529" s="69"/>
      <c r="BE1529" s="69"/>
      <c r="BF1529" s="80"/>
      <c r="BG1529" s="80"/>
      <c r="BH1529" s="69"/>
      <c r="BI1529" s="69"/>
      <c r="BJ1529" s="80"/>
      <c r="BK1529" s="80"/>
      <c r="BL1529" s="69"/>
      <c r="BM1529" s="69"/>
      <c r="BN1529" s="80"/>
      <c r="BO1529" s="80"/>
      <c r="BP1529" s="69"/>
      <c r="BQ1529" s="69"/>
      <c r="BR1529" s="80"/>
      <c r="BS1529" s="80"/>
      <c r="BT1529" s="69"/>
      <c r="BU1529" s="69"/>
      <c r="BV1529" s="80"/>
      <c r="BW1529" s="80"/>
      <c r="BX1529" s="69"/>
      <c r="BY1529" s="69"/>
      <c r="BZ1529" s="80"/>
      <c r="CA1529" s="80"/>
      <c r="CB1529" s="69"/>
      <c r="CC1529" s="69"/>
      <c r="CD1529" s="80"/>
      <c r="CE1529" s="80"/>
      <c r="CF1529" s="69"/>
      <c r="CG1529" s="69"/>
      <c r="CH1529" s="69"/>
      <c r="CI1529" s="69"/>
      <c r="CJ1529" s="69"/>
      <c r="CK1529" s="69"/>
      <c r="CL1529" s="68"/>
      <c r="CM1529" s="67"/>
      <c r="CN1529" s="67"/>
      <c r="CO1529" s="68"/>
      <c r="CP1529" s="68"/>
      <c r="CQ1529" s="67"/>
      <c r="CR1529" s="67"/>
      <c r="CS1529" s="69"/>
      <c r="CT1529" s="81"/>
      <c r="CU1529" s="69"/>
      <c r="CV1529" s="69"/>
      <c r="CW1529" s="69"/>
      <c r="CX1529" s="69"/>
      <c r="CY1529" s="69"/>
      <c r="CZ1529" s="69"/>
      <c r="DA1529" s="69"/>
    </row>
    <row r="1530" spans="2:105">
      <c r="B1530" s="67"/>
      <c r="C1530" s="67"/>
      <c r="D1530" s="67"/>
      <c r="E1530" s="69"/>
      <c r="F1530" s="68"/>
      <c r="G1530" s="67"/>
      <c r="H1530" s="69"/>
      <c r="I1530" s="69"/>
      <c r="J1530" s="69"/>
      <c r="K1530" s="69"/>
      <c r="L1530" s="69"/>
      <c r="M1530" s="69"/>
      <c r="N1530" s="69"/>
      <c r="O1530" s="69"/>
      <c r="P1530" s="69"/>
      <c r="Q1530" s="69"/>
      <c r="R1530" s="69"/>
      <c r="S1530" s="80"/>
      <c r="T1530" s="80"/>
      <c r="U1530" s="80"/>
      <c r="V1530" s="80"/>
      <c r="W1530" s="80"/>
      <c r="X1530" s="80"/>
      <c r="Y1530" s="80"/>
      <c r="Z1530" s="80"/>
      <c r="AA1530" s="80"/>
      <c r="AB1530" s="80"/>
      <c r="AC1530" s="80"/>
      <c r="AD1530" s="80"/>
      <c r="AE1530" s="69"/>
      <c r="AF1530" s="69"/>
      <c r="AG1530" s="69"/>
      <c r="AH1530" s="80"/>
      <c r="AI1530" s="80"/>
      <c r="AJ1530" s="69"/>
      <c r="AK1530" s="69"/>
      <c r="AL1530" s="80"/>
      <c r="AM1530" s="80"/>
      <c r="AN1530" s="69"/>
      <c r="AO1530" s="69"/>
      <c r="AP1530" s="80"/>
      <c r="AQ1530" s="80"/>
      <c r="AR1530" s="69"/>
      <c r="AS1530" s="69"/>
      <c r="AT1530" s="80"/>
      <c r="AU1530" s="80"/>
      <c r="AV1530" s="69"/>
      <c r="AW1530" s="69"/>
      <c r="AX1530" s="80"/>
      <c r="AY1530" s="80"/>
      <c r="AZ1530" s="69"/>
      <c r="BA1530" s="69"/>
      <c r="BB1530" s="80"/>
      <c r="BC1530" s="80"/>
      <c r="BD1530" s="69"/>
      <c r="BE1530" s="69"/>
      <c r="BF1530" s="80"/>
      <c r="BG1530" s="80"/>
      <c r="BH1530" s="69"/>
      <c r="BI1530" s="69"/>
      <c r="BJ1530" s="80"/>
      <c r="BK1530" s="80"/>
      <c r="BL1530" s="69"/>
      <c r="BM1530" s="69"/>
      <c r="BN1530" s="80"/>
      <c r="BO1530" s="80"/>
      <c r="BP1530" s="69"/>
      <c r="BQ1530" s="69"/>
      <c r="BR1530" s="80"/>
      <c r="BS1530" s="80"/>
      <c r="BT1530" s="69"/>
      <c r="BU1530" s="69"/>
      <c r="BV1530" s="80"/>
      <c r="BW1530" s="80"/>
      <c r="BX1530" s="69"/>
      <c r="BY1530" s="69"/>
      <c r="BZ1530" s="80"/>
      <c r="CA1530" s="80"/>
      <c r="CB1530" s="69"/>
      <c r="CC1530" s="69"/>
      <c r="CD1530" s="80"/>
      <c r="CE1530" s="80"/>
      <c r="CF1530" s="69"/>
      <c r="CG1530" s="69"/>
      <c r="CH1530" s="69"/>
      <c r="CI1530" s="69"/>
      <c r="CJ1530" s="69"/>
      <c r="CK1530" s="69"/>
      <c r="CL1530" s="68"/>
      <c r="CM1530" s="67"/>
      <c r="CN1530" s="67"/>
      <c r="CO1530" s="68"/>
      <c r="CP1530" s="68"/>
      <c r="CQ1530" s="67"/>
      <c r="CR1530" s="67"/>
      <c r="CS1530" s="69"/>
      <c r="CT1530" s="81"/>
      <c r="CU1530" s="69"/>
      <c r="CV1530" s="69"/>
      <c r="CW1530" s="69"/>
      <c r="CX1530" s="69"/>
      <c r="CY1530" s="69"/>
      <c r="CZ1530" s="69"/>
      <c r="DA1530" s="69"/>
    </row>
    <row r="1531" spans="2:105">
      <c r="B1531" s="67"/>
      <c r="C1531" s="67"/>
      <c r="D1531" s="67"/>
      <c r="E1531" s="69"/>
      <c r="F1531" s="68"/>
      <c r="G1531" s="67"/>
      <c r="H1531" s="69"/>
      <c r="I1531" s="69"/>
      <c r="J1531" s="69"/>
      <c r="K1531" s="69"/>
      <c r="L1531" s="69"/>
      <c r="M1531" s="69"/>
      <c r="N1531" s="69"/>
      <c r="O1531" s="69"/>
      <c r="P1531" s="69"/>
      <c r="Q1531" s="69"/>
      <c r="R1531" s="69"/>
      <c r="S1531" s="80"/>
      <c r="T1531" s="80"/>
      <c r="U1531" s="80"/>
      <c r="V1531" s="80"/>
      <c r="W1531" s="80"/>
      <c r="X1531" s="80"/>
      <c r="Y1531" s="80"/>
      <c r="Z1531" s="80"/>
      <c r="AA1531" s="80"/>
      <c r="AB1531" s="80"/>
      <c r="AC1531" s="80"/>
      <c r="AD1531" s="80"/>
      <c r="AE1531" s="69"/>
      <c r="AF1531" s="69"/>
      <c r="AG1531" s="69"/>
      <c r="AH1531" s="80"/>
      <c r="AI1531" s="80"/>
      <c r="AJ1531" s="69"/>
      <c r="AK1531" s="69"/>
      <c r="AL1531" s="80"/>
      <c r="AM1531" s="80"/>
      <c r="AN1531" s="69"/>
      <c r="AO1531" s="69"/>
      <c r="AP1531" s="80"/>
      <c r="AQ1531" s="80"/>
      <c r="AR1531" s="69"/>
      <c r="AS1531" s="69"/>
      <c r="AT1531" s="80"/>
      <c r="AU1531" s="80"/>
      <c r="AV1531" s="69"/>
      <c r="AW1531" s="69"/>
      <c r="AX1531" s="80"/>
      <c r="AY1531" s="80"/>
      <c r="AZ1531" s="69"/>
      <c r="BA1531" s="69"/>
      <c r="BB1531" s="80"/>
      <c r="BC1531" s="80"/>
      <c r="BD1531" s="69"/>
      <c r="BE1531" s="69"/>
      <c r="BF1531" s="80"/>
      <c r="BG1531" s="80"/>
      <c r="BH1531" s="69"/>
      <c r="BI1531" s="69"/>
      <c r="BJ1531" s="80"/>
      <c r="BK1531" s="80"/>
      <c r="BL1531" s="69"/>
      <c r="BM1531" s="69"/>
      <c r="BN1531" s="80"/>
      <c r="BO1531" s="80"/>
      <c r="BP1531" s="69"/>
      <c r="BQ1531" s="69"/>
      <c r="BR1531" s="80"/>
      <c r="BS1531" s="80"/>
      <c r="BT1531" s="69"/>
      <c r="BU1531" s="69"/>
      <c r="BV1531" s="80"/>
      <c r="BW1531" s="80"/>
      <c r="BX1531" s="69"/>
      <c r="BY1531" s="69"/>
      <c r="BZ1531" s="80"/>
      <c r="CA1531" s="80"/>
      <c r="CB1531" s="69"/>
      <c r="CC1531" s="69"/>
      <c r="CD1531" s="80"/>
      <c r="CE1531" s="80"/>
      <c r="CF1531" s="69"/>
      <c r="CG1531" s="69"/>
      <c r="CH1531" s="69"/>
      <c r="CI1531" s="69"/>
      <c r="CJ1531" s="69"/>
      <c r="CK1531" s="69"/>
      <c r="CL1531" s="68"/>
      <c r="CM1531" s="67"/>
      <c r="CN1531" s="67"/>
      <c r="CO1531" s="68"/>
      <c r="CP1531" s="68"/>
      <c r="CQ1531" s="67"/>
      <c r="CR1531" s="67"/>
      <c r="CS1531" s="69"/>
      <c r="CT1531" s="81"/>
      <c r="CU1531" s="69"/>
      <c r="CV1531" s="69"/>
      <c r="CW1531" s="69"/>
      <c r="CX1531" s="69"/>
      <c r="CY1531" s="69"/>
      <c r="CZ1531" s="69"/>
      <c r="DA1531" s="69"/>
    </row>
    <row r="1532" spans="2:105">
      <c r="B1532" s="67"/>
      <c r="C1532" s="67"/>
      <c r="D1532" s="67"/>
      <c r="E1532" s="69"/>
      <c r="F1532" s="68"/>
      <c r="G1532" s="67"/>
      <c r="H1532" s="69"/>
      <c r="I1532" s="69"/>
      <c r="J1532" s="69"/>
      <c r="K1532" s="69"/>
      <c r="L1532" s="69"/>
      <c r="M1532" s="69"/>
      <c r="N1532" s="69"/>
      <c r="O1532" s="69"/>
      <c r="P1532" s="69"/>
      <c r="Q1532" s="69"/>
      <c r="R1532" s="69"/>
      <c r="S1532" s="80"/>
      <c r="T1532" s="80"/>
      <c r="U1532" s="80"/>
      <c r="V1532" s="80"/>
      <c r="W1532" s="80"/>
      <c r="X1532" s="80"/>
      <c r="Y1532" s="80"/>
      <c r="Z1532" s="80"/>
      <c r="AA1532" s="80"/>
      <c r="AB1532" s="80"/>
      <c r="AC1532" s="80"/>
      <c r="AD1532" s="80"/>
      <c r="AE1532" s="69"/>
      <c r="AF1532" s="69"/>
      <c r="AG1532" s="69"/>
      <c r="AH1532" s="80"/>
      <c r="AI1532" s="80"/>
      <c r="AJ1532" s="69"/>
      <c r="AK1532" s="69"/>
      <c r="AL1532" s="80"/>
      <c r="AM1532" s="80"/>
      <c r="AN1532" s="69"/>
      <c r="AO1532" s="69"/>
      <c r="AP1532" s="80"/>
      <c r="AQ1532" s="80"/>
      <c r="AR1532" s="69"/>
      <c r="AS1532" s="69"/>
      <c r="AT1532" s="80"/>
      <c r="AU1532" s="80"/>
      <c r="AV1532" s="69"/>
      <c r="AW1532" s="69"/>
      <c r="AX1532" s="80"/>
      <c r="AY1532" s="80"/>
      <c r="AZ1532" s="69"/>
      <c r="BA1532" s="69"/>
      <c r="BB1532" s="80"/>
      <c r="BC1532" s="80"/>
      <c r="BD1532" s="69"/>
      <c r="BE1532" s="69"/>
      <c r="BF1532" s="80"/>
      <c r="BG1532" s="80"/>
      <c r="BH1532" s="69"/>
      <c r="BI1532" s="69"/>
      <c r="BJ1532" s="80"/>
      <c r="BK1532" s="80"/>
      <c r="BL1532" s="69"/>
      <c r="BM1532" s="69"/>
      <c r="BN1532" s="80"/>
      <c r="BO1532" s="80"/>
      <c r="BP1532" s="69"/>
      <c r="BQ1532" s="69"/>
      <c r="BR1532" s="80"/>
      <c r="BS1532" s="80"/>
      <c r="BT1532" s="69"/>
      <c r="BU1532" s="69"/>
      <c r="BV1532" s="80"/>
      <c r="BW1532" s="80"/>
      <c r="BX1532" s="69"/>
      <c r="BY1532" s="69"/>
      <c r="BZ1532" s="80"/>
      <c r="CA1532" s="80"/>
      <c r="CB1532" s="69"/>
      <c r="CC1532" s="69"/>
      <c r="CD1532" s="80"/>
      <c r="CE1532" s="80"/>
      <c r="CF1532" s="69"/>
      <c r="CG1532" s="69"/>
      <c r="CH1532" s="69"/>
      <c r="CI1532" s="69"/>
      <c r="CJ1532" s="69"/>
      <c r="CK1532" s="69"/>
      <c r="CL1532" s="68"/>
      <c r="CM1532" s="67"/>
      <c r="CN1532" s="67"/>
      <c r="CO1532" s="68"/>
      <c r="CP1532" s="68"/>
      <c r="CQ1532" s="67"/>
      <c r="CR1532" s="67"/>
      <c r="CS1532" s="69"/>
      <c r="CT1532" s="81"/>
      <c r="CU1532" s="69"/>
      <c r="CV1532" s="69"/>
      <c r="CW1532" s="69"/>
      <c r="CX1532" s="69"/>
      <c r="CY1532" s="69"/>
      <c r="CZ1532" s="69"/>
      <c r="DA1532" s="69"/>
    </row>
    <row r="1533" spans="2:105">
      <c r="B1533" s="67"/>
      <c r="C1533" s="67"/>
      <c r="D1533" s="67"/>
      <c r="E1533" s="69"/>
      <c r="F1533" s="68"/>
      <c r="G1533" s="67"/>
      <c r="H1533" s="69"/>
      <c r="I1533" s="69"/>
      <c r="J1533" s="69"/>
      <c r="K1533" s="69"/>
      <c r="L1533" s="69"/>
      <c r="M1533" s="69"/>
      <c r="N1533" s="69"/>
      <c r="O1533" s="69"/>
      <c r="P1533" s="69"/>
      <c r="Q1533" s="69"/>
      <c r="R1533" s="69"/>
      <c r="S1533" s="80"/>
      <c r="T1533" s="80"/>
      <c r="U1533" s="80"/>
      <c r="V1533" s="80"/>
      <c r="W1533" s="80"/>
      <c r="X1533" s="80"/>
      <c r="Y1533" s="80"/>
      <c r="Z1533" s="80"/>
      <c r="AA1533" s="80"/>
      <c r="AB1533" s="80"/>
      <c r="AC1533" s="80"/>
      <c r="AD1533" s="80"/>
      <c r="AE1533" s="69"/>
      <c r="AF1533" s="69"/>
      <c r="AG1533" s="69"/>
      <c r="AH1533" s="80"/>
      <c r="AI1533" s="80"/>
      <c r="AJ1533" s="69"/>
      <c r="AK1533" s="69"/>
      <c r="AL1533" s="80"/>
      <c r="AM1533" s="80"/>
      <c r="AN1533" s="69"/>
      <c r="AO1533" s="69"/>
      <c r="AP1533" s="80"/>
      <c r="AQ1533" s="80"/>
      <c r="AR1533" s="69"/>
      <c r="AS1533" s="69"/>
      <c r="AT1533" s="80"/>
      <c r="AU1533" s="80"/>
      <c r="AV1533" s="69"/>
      <c r="AW1533" s="69"/>
      <c r="AX1533" s="80"/>
      <c r="AY1533" s="80"/>
      <c r="AZ1533" s="69"/>
      <c r="BA1533" s="69"/>
      <c r="BB1533" s="80"/>
      <c r="BC1533" s="80"/>
      <c r="BD1533" s="69"/>
      <c r="BE1533" s="69"/>
      <c r="BF1533" s="80"/>
      <c r="BG1533" s="80"/>
      <c r="BH1533" s="69"/>
      <c r="BI1533" s="69"/>
      <c r="BJ1533" s="80"/>
      <c r="BK1533" s="80"/>
      <c r="BL1533" s="69"/>
      <c r="BM1533" s="69"/>
      <c r="BN1533" s="80"/>
      <c r="BO1533" s="80"/>
      <c r="BP1533" s="69"/>
      <c r="BQ1533" s="69"/>
      <c r="BR1533" s="80"/>
      <c r="BS1533" s="80"/>
      <c r="BT1533" s="69"/>
      <c r="BU1533" s="69"/>
      <c r="BV1533" s="80"/>
      <c r="BW1533" s="80"/>
      <c r="BX1533" s="69"/>
      <c r="BY1533" s="69"/>
      <c r="BZ1533" s="80"/>
      <c r="CA1533" s="80"/>
      <c r="CB1533" s="69"/>
      <c r="CC1533" s="69"/>
      <c r="CD1533" s="80"/>
      <c r="CE1533" s="80"/>
      <c r="CF1533" s="69"/>
      <c r="CG1533" s="69"/>
      <c r="CH1533" s="69"/>
      <c r="CI1533" s="69"/>
      <c r="CJ1533" s="69"/>
      <c r="CK1533" s="69"/>
      <c r="CL1533" s="68"/>
      <c r="CM1533" s="67"/>
      <c r="CN1533" s="67"/>
      <c r="CO1533" s="68"/>
      <c r="CP1533" s="68"/>
      <c r="CQ1533" s="67"/>
      <c r="CR1533" s="67"/>
      <c r="CS1533" s="69"/>
      <c r="CT1533" s="81"/>
      <c r="CU1533" s="69"/>
      <c r="CV1533" s="69"/>
      <c r="CW1533" s="69"/>
      <c r="CX1533" s="69"/>
      <c r="CY1533" s="69"/>
      <c r="CZ1533" s="69"/>
      <c r="DA1533" s="69"/>
    </row>
    <row r="1534" spans="2:105">
      <c r="B1534" s="67"/>
      <c r="C1534" s="67"/>
      <c r="D1534" s="67"/>
      <c r="E1534" s="69"/>
      <c r="F1534" s="68"/>
      <c r="G1534" s="67"/>
      <c r="H1534" s="69"/>
      <c r="I1534" s="69"/>
      <c r="J1534" s="69"/>
      <c r="K1534" s="69"/>
      <c r="L1534" s="69"/>
      <c r="M1534" s="69"/>
      <c r="N1534" s="69"/>
      <c r="O1534" s="69"/>
      <c r="P1534" s="69"/>
      <c r="Q1534" s="69"/>
      <c r="R1534" s="69"/>
      <c r="S1534" s="80"/>
      <c r="T1534" s="80"/>
      <c r="U1534" s="80"/>
      <c r="V1534" s="80"/>
      <c r="W1534" s="80"/>
      <c r="X1534" s="80"/>
      <c r="Y1534" s="80"/>
      <c r="Z1534" s="80"/>
      <c r="AA1534" s="80"/>
      <c r="AB1534" s="80"/>
      <c r="AC1534" s="80"/>
      <c r="AD1534" s="80"/>
      <c r="AE1534" s="69"/>
      <c r="AF1534" s="69"/>
      <c r="AG1534" s="69"/>
      <c r="AH1534" s="80"/>
      <c r="AI1534" s="80"/>
      <c r="AJ1534" s="69"/>
      <c r="AK1534" s="69"/>
      <c r="AL1534" s="80"/>
      <c r="AM1534" s="80"/>
      <c r="AN1534" s="69"/>
      <c r="AO1534" s="69"/>
      <c r="AP1534" s="80"/>
      <c r="AQ1534" s="80"/>
      <c r="AR1534" s="69"/>
      <c r="AS1534" s="69"/>
      <c r="AT1534" s="80"/>
      <c r="AU1534" s="80"/>
      <c r="AV1534" s="69"/>
      <c r="AW1534" s="69"/>
      <c r="AX1534" s="80"/>
      <c r="AY1534" s="80"/>
      <c r="AZ1534" s="69"/>
      <c r="BA1534" s="69"/>
      <c r="BB1534" s="80"/>
      <c r="BC1534" s="80"/>
      <c r="BD1534" s="69"/>
      <c r="BE1534" s="69"/>
      <c r="BF1534" s="80"/>
      <c r="BG1534" s="80"/>
      <c r="BH1534" s="69"/>
      <c r="BI1534" s="69"/>
      <c r="BJ1534" s="80"/>
      <c r="BK1534" s="80"/>
      <c r="BL1534" s="69"/>
      <c r="BM1534" s="69"/>
      <c r="BN1534" s="80"/>
      <c r="BO1534" s="80"/>
      <c r="BP1534" s="69"/>
      <c r="BQ1534" s="69"/>
      <c r="BR1534" s="80"/>
      <c r="BS1534" s="80"/>
      <c r="BT1534" s="69"/>
      <c r="BU1534" s="69"/>
      <c r="BV1534" s="80"/>
      <c r="BW1534" s="80"/>
      <c r="BX1534" s="69"/>
      <c r="BY1534" s="69"/>
      <c r="BZ1534" s="80"/>
      <c r="CA1534" s="80"/>
      <c r="CB1534" s="69"/>
      <c r="CC1534" s="69"/>
      <c r="CD1534" s="80"/>
      <c r="CE1534" s="80"/>
      <c r="CF1534" s="69"/>
      <c r="CG1534" s="69"/>
      <c r="CH1534" s="69"/>
      <c r="CI1534" s="69"/>
      <c r="CJ1534" s="69"/>
      <c r="CK1534" s="69"/>
      <c r="CL1534" s="68"/>
      <c r="CM1534" s="67"/>
      <c r="CN1534" s="67"/>
      <c r="CO1534" s="68"/>
      <c r="CP1534" s="68"/>
      <c r="CQ1534" s="67"/>
      <c r="CR1534" s="67"/>
      <c r="CS1534" s="69"/>
      <c r="CT1534" s="81"/>
      <c r="CU1534" s="69"/>
      <c r="CV1534" s="69"/>
      <c r="CW1534" s="69"/>
      <c r="CX1534" s="69"/>
      <c r="CY1534" s="69"/>
      <c r="CZ1534" s="69"/>
      <c r="DA1534" s="69"/>
    </row>
    <row r="1535" spans="2:105">
      <c r="B1535" s="67"/>
      <c r="C1535" s="67"/>
      <c r="D1535" s="67"/>
      <c r="E1535" s="69"/>
      <c r="F1535" s="68"/>
      <c r="G1535" s="67"/>
      <c r="H1535" s="69"/>
      <c r="I1535" s="69"/>
      <c r="J1535" s="69"/>
      <c r="K1535" s="69"/>
      <c r="L1535" s="69"/>
      <c r="M1535" s="69"/>
      <c r="N1535" s="69"/>
      <c r="O1535" s="69"/>
      <c r="P1535" s="69"/>
      <c r="Q1535" s="69"/>
      <c r="R1535" s="69"/>
      <c r="S1535" s="80"/>
      <c r="T1535" s="80"/>
      <c r="U1535" s="80"/>
      <c r="V1535" s="80"/>
      <c r="W1535" s="80"/>
      <c r="X1535" s="80"/>
      <c r="Y1535" s="80"/>
      <c r="Z1535" s="80"/>
      <c r="AA1535" s="80"/>
      <c r="AB1535" s="80"/>
      <c r="AC1535" s="80"/>
      <c r="AD1535" s="80"/>
      <c r="AE1535" s="69"/>
      <c r="AF1535" s="69"/>
      <c r="AG1535" s="69"/>
      <c r="AH1535" s="80"/>
      <c r="AI1535" s="80"/>
      <c r="AJ1535" s="69"/>
      <c r="AK1535" s="69"/>
      <c r="AL1535" s="80"/>
      <c r="AM1535" s="80"/>
      <c r="AN1535" s="69"/>
      <c r="AO1535" s="69"/>
      <c r="AP1535" s="80"/>
      <c r="AQ1535" s="80"/>
      <c r="AR1535" s="69"/>
      <c r="AS1535" s="69"/>
      <c r="AT1535" s="80"/>
      <c r="AU1535" s="80"/>
      <c r="AV1535" s="69"/>
      <c r="AW1535" s="69"/>
      <c r="AX1535" s="80"/>
      <c r="AY1535" s="80"/>
      <c r="AZ1535" s="69"/>
      <c r="BA1535" s="69"/>
      <c r="BB1535" s="80"/>
      <c r="BC1535" s="80"/>
      <c r="BD1535" s="69"/>
      <c r="BE1535" s="69"/>
      <c r="BF1535" s="80"/>
      <c r="BG1535" s="80"/>
      <c r="BH1535" s="69"/>
      <c r="BI1535" s="69"/>
      <c r="BJ1535" s="80"/>
      <c r="BK1535" s="80"/>
      <c r="BL1535" s="69"/>
      <c r="BM1535" s="69"/>
      <c r="BN1535" s="80"/>
      <c r="BO1535" s="80"/>
      <c r="BP1535" s="69"/>
      <c r="BQ1535" s="69"/>
      <c r="BR1535" s="80"/>
      <c r="BS1535" s="80"/>
      <c r="BT1535" s="69"/>
      <c r="BU1535" s="69"/>
      <c r="BV1535" s="80"/>
      <c r="BW1535" s="80"/>
      <c r="BX1535" s="69"/>
      <c r="BY1535" s="69"/>
      <c r="BZ1535" s="80"/>
      <c r="CA1535" s="80"/>
      <c r="CB1535" s="69"/>
      <c r="CC1535" s="69"/>
      <c r="CD1535" s="80"/>
      <c r="CE1535" s="80"/>
      <c r="CF1535" s="69"/>
      <c r="CG1535" s="69"/>
      <c r="CH1535" s="69"/>
      <c r="CI1535" s="69"/>
      <c r="CJ1535" s="69"/>
      <c r="CK1535" s="69"/>
      <c r="CL1535" s="68"/>
      <c r="CM1535" s="67"/>
      <c r="CN1535" s="67"/>
      <c r="CO1535" s="68"/>
      <c r="CP1535" s="68"/>
      <c r="CQ1535" s="67"/>
      <c r="CR1535" s="67"/>
      <c r="CS1535" s="69"/>
      <c r="CT1535" s="81"/>
      <c r="CU1535" s="69"/>
      <c r="CV1535" s="69"/>
      <c r="CW1535" s="69"/>
      <c r="CX1535" s="69"/>
      <c r="CY1535" s="69"/>
      <c r="CZ1535" s="69"/>
      <c r="DA1535" s="69"/>
    </row>
    <row r="1536" spans="2:105">
      <c r="B1536" s="67"/>
      <c r="C1536" s="67"/>
      <c r="D1536" s="67"/>
      <c r="E1536" s="69"/>
      <c r="F1536" s="68"/>
      <c r="G1536" s="67"/>
      <c r="H1536" s="69"/>
      <c r="I1536" s="69"/>
      <c r="J1536" s="69"/>
      <c r="K1536" s="69"/>
      <c r="L1536" s="69"/>
      <c r="M1536" s="69"/>
      <c r="N1536" s="69"/>
      <c r="O1536" s="69"/>
      <c r="P1536" s="69"/>
      <c r="Q1536" s="69"/>
      <c r="R1536" s="69"/>
      <c r="S1536" s="80"/>
      <c r="T1536" s="80"/>
      <c r="U1536" s="80"/>
      <c r="V1536" s="80"/>
      <c r="W1536" s="80"/>
      <c r="X1536" s="80"/>
      <c r="Y1536" s="80"/>
      <c r="Z1536" s="80"/>
      <c r="AA1536" s="80"/>
      <c r="AB1536" s="80"/>
      <c r="AC1536" s="80"/>
      <c r="AD1536" s="80"/>
      <c r="AE1536" s="69"/>
      <c r="AF1536" s="69"/>
      <c r="AG1536" s="69"/>
      <c r="AH1536" s="80"/>
      <c r="AI1536" s="80"/>
      <c r="AJ1536" s="69"/>
      <c r="AK1536" s="69"/>
      <c r="AL1536" s="80"/>
      <c r="AM1536" s="80"/>
      <c r="AN1536" s="69"/>
      <c r="AO1536" s="69"/>
      <c r="AP1536" s="80"/>
      <c r="AQ1536" s="80"/>
      <c r="AR1536" s="69"/>
      <c r="AS1536" s="69"/>
      <c r="AT1536" s="80"/>
      <c r="AU1536" s="80"/>
      <c r="AV1536" s="69"/>
      <c r="AW1536" s="69"/>
      <c r="AX1536" s="80"/>
      <c r="AY1536" s="80"/>
      <c r="AZ1536" s="69"/>
      <c r="BA1536" s="69"/>
      <c r="BB1536" s="80"/>
      <c r="BC1536" s="80"/>
      <c r="BD1536" s="69"/>
      <c r="BE1536" s="69"/>
      <c r="BF1536" s="80"/>
      <c r="BG1536" s="80"/>
      <c r="BH1536" s="69"/>
      <c r="BI1536" s="69"/>
      <c r="BJ1536" s="80"/>
      <c r="BK1536" s="80"/>
      <c r="BL1536" s="69"/>
      <c r="BM1536" s="69"/>
      <c r="BN1536" s="80"/>
      <c r="BO1536" s="80"/>
      <c r="BP1536" s="69"/>
      <c r="BQ1536" s="69"/>
      <c r="BR1536" s="80"/>
      <c r="BS1536" s="80"/>
      <c r="BT1536" s="69"/>
      <c r="BU1536" s="69"/>
      <c r="BV1536" s="80"/>
      <c r="BW1536" s="80"/>
      <c r="BX1536" s="69"/>
      <c r="BY1536" s="69"/>
      <c r="BZ1536" s="80"/>
      <c r="CA1536" s="80"/>
      <c r="CB1536" s="69"/>
      <c r="CC1536" s="69"/>
      <c r="CD1536" s="80"/>
      <c r="CE1536" s="80"/>
      <c r="CF1536" s="69"/>
      <c r="CG1536" s="69"/>
      <c r="CH1536" s="69"/>
      <c r="CI1536" s="69"/>
      <c r="CJ1536" s="69"/>
      <c r="CK1536" s="69"/>
      <c r="CL1536" s="68"/>
      <c r="CM1536" s="67"/>
      <c r="CN1536" s="67"/>
      <c r="CO1536" s="68"/>
      <c r="CP1536" s="68"/>
      <c r="CQ1536" s="67"/>
      <c r="CR1536" s="67"/>
      <c r="CS1536" s="69"/>
      <c r="CT1536" s="81"/>
      <c r="CU1536" s="69"/>
      <c r="CV1536" s="69"/>
      <c r="CW1536" s="69"/>
      <c r="CX1536" s="69"/>
      <c r="CY1536" s="69"/>
      <c r="CZ1536" s="69"/>
      <c r="DA1536" s="69"/>
    </row>
    <row r="1537" spans="2:105">
      <c r="B1537" s="67"/>
      <c r="C1537" s="67"/>
      <c r="D1537" s="67"/>
      <c r="E1537" s="69"/>
      <c r="F1537" s="68"/>
      <c r="G1537" s="67"/>
      <c r="H1537" s="69"/>
      <c r="I1537" s="69"/>
      <c r="J1537" s="69"/>
      <c r="K1537" s="69"/>
      <c r="L1537" s="69"/>
      <c r="M1537" s="69"/>
      <c r="N1537" s="69"/>
      <c r="O1537" s="69"/>
      <c r="P1537" s="69"/>
      <c r="Q1537" s="69"/>
      <c r="R1537" s="69"/>
      <c r="S1537" s="80"/>
      <c r="T1537" s="80"/>
      <c r="U1537" s="80"/>
      <c r="V1537" s="80"/>
      <c r="W1537" s="80"/>
      <c r="X1537" s="80"/>
      <c r="Y1537" s="80"/>
      <c r="Z1537" s="80"/>
      <c r="AA1537" s="80"/>
      <c r="AB1537" s="80"/>
      <c r="AC1537" s="80"/>
      <c r="AD1537" s="80"/>
      <c r="AE1537" s="69"/>
      <c r="AF1537" s="69"/>
      <c r="AG1537" s="69"/>
      <c r="AH1537" s="80"/>
      <c r="AI1537" s="80"/>
      <c r="AJ1537" s="69"/>
      <c r="AK1537" s="69"/>
      <c r="AL1537" s="80"/>
      <c r="AM1537" s="80"/>
      <c r="AN1537" s="69"/>
      <c r="AO1537" s="69"/>
      <c r="AP1537" s="80"/>
      <c r="AQ1537" s="80"/>
      <c r="AR1537" s="69"/>
      <c r="AS1537" s="69"/>
      <c r="AT1537" s="80"/>
      <c r="AU1537" s="80"/>
      <c r="AV1537" s="69"/>
      <c r="AW1537" s="69"/>
      <c r="AX1537" s="80"/>
      <c r="AY1537" s="80"/>
      <c r="AZ1537" s="69"/>
      <c r="BA1537" s="69"/>
      <c r="BB1537" s="80"/>
      <c r="BC1537" s="80"/>
      <c r="BD1537" s="69"/>
      <c r="BE1537" s="69"/>
      <c r="BF1537" s="80"/>
      <c r="BG1537" s="80"/>
      <c r="BH1537" s="69"/>
      <c r="BI1537" s="69"/>
      <c r="BJ1537" s="80"/>
      <c r="BK1537" s="80"/>
      <c r="BL1537" s="69"/>
      <c r="BM1537" s="69"/>
      <c r="BN1537" s="80"/>
      <c r="BO1537" s="80"/>
      <c r="BP1537" s="69"/>
      <c r="BQ1537" s="69"/>
      <c r="BR1537" s="80"/>
      <c r="BS1537" s="80"/>
      <c r="BT1537" s="69"/>
      <c r="BU1537" s="69"/>
      <c r="BV1537" s="80"/>
      <c r="BW1537" s="80"/>
      <c r="BX1537" s="69"/>
      <c r="BY1537" s="69"/>
      <c r="BZ1537" s="80"/>
      <c r="CA1537" s="80"/>
      <c r="CB1537" s="69"/>
      <c r="CC1537" s="69"/>
      <c r="CD1537" s="80"/>
      <c r="CE1537" s="80"/>
      <c r="CF1537" s="69"/>
      <c r="CG1537" s="69"/>
      <c r="CH1537" s="69"/>
      <c r="CI1537" s="69"/>
      <c r="CJ1537" s="69"/>
      <c r="CK1537" s="69"/>
      <c r="CL1537" s="68"/>
      <c r="CM1537" s="67"/>
      <c r="CN1537" s="67"/>
      <c r="CO1537" s="68"/>
      <c r="CP1537" s="68"/>
      <c r="CQ1537" s="67"/>
      <c r="CR1537" s="67"/>
      <c r="CS1537" s="69"/>
      <c r="CT1537" s="81"/>
      <c r="CU1537" s="69"/>
      <c r="CV1537" s="69"/>
      <c r="CW1537" s="69"/>
      <c r="CX1537" s="69"/>
      <c r="CY1537" s="69"/>
      <c r="CZ1537" s="69"/>
      <c r="DA1537" s="69"/>
    </row>
    <row r="1538" spans="2:105">
      <c r="B1538" s="67"/>
      <c r="C1538" s="67"/>
      <c r="D1538" s="67"/>
      <c r="E1538" s="69"/>
      <c r="F1538" s="68"/>
      <c r="G1538" s="67"/>
      <c r="H1538" s="69"/>
      <c r="I1538" s="69"/>
      <c r="J1538" s="69"/>
      <c r="K1538" s="69"/>
      <c r="L1538" s="69"/>
      <c r="M1538" s="69"/>
      <c r="N1538" s="69"/>
      <c r="O1538" s="69"/>
      <c r="P1538" s="69"/>
      <c r="Q1538" s="69"/>
      <c r="R1538" s="69"/>
      <c r="S1538" s="80"/>
      <c r="T1538" s="80"/>
      <c r="U1538" s="80"/>
      <c r="V1538" s="80"/>
      <c r="W1538" s="80"/>
      <c r="X1538" s="80"/>
      <c r="Y1538" s="80"/>
      <c r="Z1538" s="80"/>
      <c r="AA1538" s="80"/>
      <c r="AB1538" s="80"/>
      <c r="AC1538" s="80"/>
      <c r="AD1538" s="80"/>
      <c r="AE1538" s="69"/>
      <c r="AF1538" s="69"/>
      <c r="AG1538" s="69"/>
      <c r="AH1538" s="80"/>
      <c r="AI1538" s="80"/>
      <c r="AJ1538" s="69"/>
      <c r="AK1538" s="69"/>
      <c r="AL1538" s="80"/>
      <c r="AM1538" s="80"/>
      <c r="AN1538" s="69"/>
      <c r="AO1538" s="69"/>
      <c r="AP1538" s="80"/>
      <c r="AQ1538" s="80"/>
      <c r="AR1538" s="69"/>
      <c r="AS1538" s="69"/>
      <c r="AT1538" s="80"/>
      <c r="AU1538" s="80"/>
      <c r="AV1538" s="69"/>
      <c r="AW1538" s="69"/>
      <c r="AX1538" s="80"/>
      <c r="AY1538" s="80"/>
      <c r="AZ1538" s="69"/>
      <c r="BA1538" s="69"/>
      <c r="BB1538" s="80"/>
      <c r="BC1538" s="80"/>
      <c r="BD1538" s="69"/>
      <c r="BE1538" s="69"/>
      <c r="BF1538" s="80"/>
      <c r="BG1538" s="80"/>
      <c r="BH1538" s="69"/>
      <c r="BI1538" s="69"/>
      <c r="BJ1538" s="80"/>
      <c r="BK1538" s="80"/>
      <c r="BL1538" s="69"/>
      <c r="BM1538" s="69"/>
      <c r="BN1538" s="80"/>
      <c r="BO1538" s="80"/>
      <c r="BP1538" s="69"/>
      <c r="BQ1538" s="69"/>
      <c r="BR1538" s="80"/>
      <c r="BS1538" s="80"/>
      <c r="BT1538" s="69"/>
      <c r="BU1538" s="69"/>
      <c r="BV1538" s="80"/>
      <c r="BW1538" s="80"/>
      <c r="BX1538" s="69"/>
      <c r="BY1538" s="69"/>
      <c r="BZ1538" s="80"/>
      <c r="CA1538" s="80"/>
      <c r="CB1538" s="69"/>
      <c r="CC1538" s="69"/>
      <c r="CD1538" s="80"/>
      <c r="CE1538" s="80"/>
      <c r="CF1538" s="69"/>
      <c r="CG1538" s="69"/>
      <c r="CH1538" s="69"/>
      <c r="CI1538" s="69"/>
      <c r="CJ1538" s="69"/>
      <c r="CK1538" s="69"/>
      <c r="CL1538" s="68"/>
      <c r="CM1538" s="67"/>
      <c r="CN1538" s="67"/>
      <c r="CO1538" s="68"/>
      <c r="CP1538" s="68"/>
      <c r="CQ1538" s="67"/>
      <c r="CR1538" s="67"/>
      <c r="CS1538" s="69"/>
      <c r="CT1538" s="81"/>
      <c r="CU1538" s="69"/>
      <c r="CV1538" s="69"/>
      <c r="CW1538" s="69"/>
      <c r="CX1538" s="69"/>
      <c r="CY1538" s="69"/>
      <c r="CZ1538" s="69"/>
      <c r="DA1538" s="69"/>
    </row>
    <row r="1539" spans="2:105">
      <c r="B1539" s="67"/>
      <c r="C1539" s="67"/>
      <c r="D1539" s="67"/>
      <c r="E1539" s="69"/>
      <c r="F1539" s="68"/>
      <c r="G1539" s="67"/>
      <c r="H1539" s="69"/>
      <c r="I1539" s="69"/>
      <c r="J1539" s="69"/>
      <c r="K1539" s="69"/>
      <c r="L1539" s="69"/>
      <c r="M1539" s="69"/>
      <c r="N1539" s="69"/>
      <c r="O1539" s="69"/>
      <c r="P1539" s="69"/>
      <c r="Q1539" s="69"/>
      <c r="R1539" s="69"/>
      <c r="S1539" s="80"/>
      <c r="T1539" s="80"/>
      <c r="U1539" s="80"/>
      <c r="V1539" s="80"/>
      <c r="W1539" s="80"/>
      <c r="X1539" s="80"/>
      <c r="Y1539" s="80"/>
      <c r="Z1539" s="80"/>
      <c r="AA1539" s="80"/>
      <c r="AB1539" s="80"/>
      <c r="AC1539" s="80"/>
      <c r="AD1539" s="80"/>
      <c r="AE1539" s="69"/>
      <c r="AF1539" s="69"/>
      <c r="AG1539" s="69"/>
      <c r="AH1539" s="80"/>
      <c r="AI1539" s="80"/>
      <c r="AJ1539" s="69"/>
      <c r="AK1539" s="69"/>
      <c r="AL1539" s="80"/>
      <c r="AM1539" s="80"/>
      <c r="AN1539" s="69"/>
      <c r="AO1539" s="69"/>
      <c r="AP1539" s="80"/>
      <c r="AQ1539" s="80"/>
      <c r="AR1539" s="69"/>
      <c r="AS1539" s="69"/>
      <c r="AT1539" s="80"/>
      <c r="AU1539" s="80"/>
      <c r="AV1539" s="69"/>
      <c r="AW1539" s="69"/>
      <c r="AX1539" s="80"/>
      <c r="AY1539" s="80"/>
      <c r="AZ1539" s="69"/>
      <c r="BA1539" s="69"/>
      <c r="BB1539" s="80"/>
      <c r="BC1539" s="80"/>
      <c r="BD1539" s="69"/>
      <c r="BE1539" s="69"/>
      <c r="BF1539" s="80"/>
      <c r="BG1539" s="80"/>
      <c r="BH1539" s="69"/>
      <c r="BI1539" s="69"/>
      <c r="BJ1539" s="80"/>
      <c r="BK1539" s="80"/>
      <c r="BL1539" s="69"/>
      <c r="BM1539" s="69"/>
      <c r="BN1539" s="80"/>
      <c r="BO1539" s="80"/>
      <c r="BP1539" s="69"/>
      <c r="BQ1539" s="69"/>
      <c r="BR1539" s="80"/>
      <c r="BS1539" s="80"/>
      <c r="BT1539" s="69"/>
      <c r="BU1539" s="69"/>
      <c r="BV1539" s="80"/>
      <c r="BW1539" s="80"/>
      <c r="BX1539" s="69"/>
      <c r="BY1539" s="69"/>
      <c r="BZ1539" s="80"/>
      <c r="CA1539" s="80"/>
      <c r="CB1539" s="69"/>
      <c r="CC1539" s="69"/>
      <c r="CD1539" s="80"/>
      <c r="CE1539" s="80"/>
      <c r="CF1539" s="69"/>
      <c r="CG1539" s="69"/>
      <c r="CH1539" s="69"/>
      <c r="CI1539" s="69"/>
      <c r="CJ1539" s="69"/>
      <c r="CK1539" s="69"/>
      <c r="CL1539" s="68"/>
      <c r="CM1539" s="67"/>
      <c r="CN1539" s="67"/>
      <c r="CO1539" s="68"/>
      <c r="CP1539" s="68"/>
      <c r="CQ1539" s="67"/>
      <c r="CR1539" s="67"/>
      <c r="CS1539" s="69"/>
      <c r="CT1539" s="81"/>
      <c r="CU1539" s="69"/>
      <c r="CV1539" s="69"/>
      <c r="CW1539" s="69"/>
      <c r="CX1539" s="69"/>
      <c r="CY1539" s="69"/>
      <c r="CZ1539" s="69"/>
      <c r="DA1539" s="69"/>
    </row>
    <row r="1540" spans="2:105">
      <c r="B1540" s="67"/>
      <c r="C1540" s="67"/>
      <c r="D1540" s="67"/>
      <c r="E1540" s="69"/>
      <c r="F1540" s="68"/>
      <c r="G1540" s="67"/>
      <c r="H1540" s="69"/>
      <c r="I1540" s="69"/>
      <c r="J1540" s="69"/>
      <c r="K1540" s="69"/>
      <c r="L1540" s="69"/>
      <c r="M1540" s="69"/>
      <c r="N1540" s="69"/>
      <c r="O1540" s="69"/>
      <c r="P1540" s="69"/>
      <c r="Q1540" s="69"/>
      <c r="R1540" s="69"/>
      <c r="S1540" s="80"/>
      <c r="T1540" s="80"/>
      <c r="U1540" s="80"/>
      <c r="V1540" s="80"/>
      <c r="W1540" s="80"/>
      <c r="X1540" s="80"/>
      <c r="Y1540" s="80"/>
      <c r="Z1540" s="80"/>
      <c r="AA1540" s="80"/>
      <c r="AB1540" s="80"/>
      <c r="AC1540" s="80"/>
      <c r="AD1540" s="80"/>
      <c r="AE1540" s="69"/>
      <c r="AF1540" s="69"/>
      <c r="AG1540" s="69"/>
      <c r="AH1540" s="80"/>
      <c r="AI1540" s="80"/>
      <c r="AJ1540" s="69"/>
      <c r="AK1540" s="69"/>
      <c r="AL1540" s="80"/>
      <c r="AM1540" s="80"/>
      <c r="AN1540" s="69"/>
      <c r="AO1540" s="69"/>
      <c r="AP1540" s="80"/>
      <c r="AQ1540" s="80"/>
      <c r="AR1540" s="69"/>
      <c r="AS1540" s="69"/>
      <c r="AT1540" s="80"/>
      <c r="AU1540" s="80"/>
      <c r="AV1540" s="69"/>
      <c r="AW1540" s="69"/>
      <c r="AX1540" s="80"/>
      <c r="AY1540" s="80"/>
      <c r="AZ1540" s="69"/>
      <c r="BA1540" s="69"/>
      <c r="BB1540" s="80"/>
      <c r="BC1540" s="80"/>
      <c r="BD1540" s="69"/>
      <c r="BE1540" s="69"/>
      <c r="BF1540" s="80"/>
      <c r="BG1540" s="80"/>
      <c r="BH1540" s="69"/>
      <c r="BI1540" s="69"/>
      <c r="BJ1540" s="80"/>
      <c r="BK1540" s="80"/>
      <c r="BL1540" s="69"/>
      <c r="BM1540" s="69"/>
      <c r="BN1540" s="80"/>
      <c r="BO1540" s="80"/>
      <c r="BP1540" s="69"/>
      <c r="BQ1540" s="69"/>
      <c r="BR1540" s="80"/>
      <c r="BS1540" s="80"/>
      <c r="BT1540" s="69"/>
      <c r="BU1540" s="69"/>
      <c r="BV1540" s="80"/>
      <c r="BW1540" s="80"/>
      <c r="BX1540" s="69"/>
      <c r="BY1540" s="69"/>
      <c r="BZ1540" s="80"/>
      <c r="CA1540" s="80"/>
      <c r="CB1540" s="69"/>
      <c r="CC1540" s="69"/>
      <c r="CD1540" s="80"/>
      <c r="CE1540" s="80"/>
      <c r="CF1540" s="69"/>
      <c r="CG1540" s="69"/>
      <c r="CH1540" s="69"/>
      <c r="CI1540" s="69"/>
      <c r="CJ1540" s="69"/>
      <c r="CK1540" s="69"/>
      <c r="CL1540" s="68"/>
      <c r="CM1540" s="67"/>
      <c r="CN1540" s="67"/>
      <c r="CO1540" s="68"/>
      <c r="CP1540" s="68"/>
      <c r="CQ1540" s="67"/>
      <c r="CR1540" s="67"/>
      <c r="CS1540" s="69"/>
      <c r="CT1540" s="81"/>
      <c r="CU1540" s="69"/>
      <c r="CV1540" s="69"/>
      <c r="CW1540" s="69"/>
      <c r="CX1540" s="69"/>
      <c r="CY1540" s="69"/>
      <c r="CZ1540" s="69"/>
      <c r="DA1540" s="69"/>
    </row>
    <row r="1541" spans="2:105">
      <c r="B1541" s="67"/>
      <c r="C1541" s="67"/>
      <c r="D1541" s="67"/>
      <c r="E1541" s="69"/>
      <c r="F1541" s="68"/>
      <c r="G1541" s="67"/>
      <c r="H1541" s="69"/>
      <c r="I1541" s="69"/>
      <c r="J1541" s="69"/>
      <c r="K1541" s="69"/>
      <c r="L1541" s="69"/>
      <c r="M1541" s="69"/>
      <c r="N1541" s="69"/>
      <c r="O1541" s="69"/>
      <c r="P1541" s="69"/>
      <c r="Q1541" s="69"/>
      <c r="R1541" s="69"/>
      <c r="S1541" s="80"/>
      <c r="T1541" s="80"/>
      <c r="U1541" s="80"/>
      <c r="V1541" s="80"/>
      <c r="W1541" s="80"/>
      <c r="X1541" s="80"/>
      <c r="Y1541" s="80"/>
      <c r="Z1541" s="80"/>
      <c r="AA1541" s="80"/>
      <c r="AB1541" s="80"/>
      <c r="AC1541" s="80"/>
      <c r="AD1541" s="80"/>
      <c r="AE1541" s="69"/>
      <c r="AF1541" s="69"/>
      <c r="AG1541" s="69"/>
      <c r="AH1541" s="80"/>
      <c r="AI1541" s="80"/>
      <c r="AJ1541" s="69"/>
      <c r="AK1541" s="69"/>
      <c r="AL1541" s="80"/>
      <c r="AM1541" s="80"/>
      <c r="AN1541" s="69"/>
      <c r="AO1541" s="69"/>
      <c r="AP1541" s="80"/>
      <c r="AQ1541" s="80"/>
      <c r="AR1541" s="69"/>
      <c r="AS1541" s="69"/>
      <c r="AT1541" s="80"/>
      <c r="AU1541" s="80"/>
      <c r="AV1541" s="69"/>
      <c r="AW1541" s="69"/>
      <c r="AX1541" s="80"/>
      <c r="AY1541" s="80"/>
      <c r="AZ1541" s="69"/>
      <c r="BA1541" s="69"/>
      <c r="BB1541" s="80"/>
      <c r="BC1541" s="80"/>
      <c r="BD1541" s="69"/>
      <c r="BE1541" s="69"/>
      <c r="BF1541" s="80"/>
      <c r="BG1541" s="80"/>
      <c r="BH1541" s="69"/>
      <c r="BI1541" s="69"/>
      <c r="BJ1541" s="80"/>
      <c r="BK1541" s="80"/>
      <c r="BL1541" s="69"/>
      <c r="BM1541" s="69"/>
      <c r="BN1541" s="80"/>
      <c r="BO1541" s="80"/>
      <c r="BP1541" s="69"/>
      <c r="BQ1541" s="69"/>
      <c r="BR1541" s="80"/>
      <c r="BS1541" s="80"/>
      <c r="BT1541" s="69"/>
      <c r="BU1541" s="69"/>
      <c r="BV1541" s="80"/>
      <c r="BW1541" s="80"/>
      <c r="BX1541" s="69"/>
      <c r="BY1541" s="69"/>
      <c r="BZ1541" s="80"/>
      <c r="CA1541" s="80"/>
      <c r="CB1541" s="69"/>
      <c r="CC1541" s="69"/>
      <c r="CD1541" s="80"/>
      <c r="CE1541" s="80"/>
      <c r="CF1541" s="69"/>
      <c r="CG1541" s="69"/>
      <c r="CH1541" s="69"/>
      <c r="CI1541" s="69"/>
      <c r="CJ1541" s="69"/>
      <c r="CK1541" s="69"/>
      <c r="CL1541" s="68"/>
      <c r="CM1541" s="67"/>
      <c r="CN1541" s="67"/>
      <c r="CO1541" s="68"/>
      <c r="CP1541" s="68"/>
      <c r="CQ1541" s="67"/>
      <c r="CR1541" s="67"/>
      <c r="CS1541" s="69"/>
      <c r="CT1541" s="81"/>
      <c r="CU1541" s="69"/>
      <c r="CV1541" s="69"/>
      <c r="CW1541" s="69"/>
      <c r="CX1541" s="69"/>
      <c r="CY1541" s="69"/>
      <c r="CZ1541" s="69"/>
      <c r="DA1541" s="69"/>
    </row>
    <row r="1542" spans="2:105">
      <c r="B1542" s="67"/>
      <c r="C1542" s="67"/>
      <c r="D1542" s="67"/>
      <c r="E1542" s="69"/>
      <c r="F1542" s="68"/>
      <c r="G1542" s="67"/>
      <c r="H1542" s="69"/>
      <c r="I1542" s="69"/>
      <c r="J1542" s="69"/>
      <c r="K1542" s="69"/>
      <c r="L1542" s="69"/>
      <c r="M1542" s="69"/>
      <c r="N1542" s="69"/>
      <c r="O1542" s="69"/>
      <c r="P1542" s="69"/>
      <c r="Q1542" s="69"/>
      <c r="R1542" s="69"/>
      <c r="S1542" s="80"/>
      <c r="T1542" s="80"/>
      <c r="U1542" s="80"/>
      <c r="V1542" s="80"/>
      <c r="W1542" s="80"/>
      <c r="X1542" s="80"/>
      <c r="Y1542" s="80"/>
      <c r="Z1542" s="80"/>
      <c r="AA1542" s="80"/>
      <c r="AB1542" s="80"/>
      <c r="AC1542" s="80"/>
      <c r="AD1542" s="80"/>
      <c r="AE1542" s="69"/>
      <c r="AF1542" s="69"/>
      <c r="AG1542" s="69"/>
      <c r="AH1542" s="80"/>
      <c r="AI1542" s="80"/>
      <c r="AJ1542" s="69"/>
      <c r="AK1542" s="69"/>
      <c r="AL1542" s="80"/>
      <c r="AM1542" s="80"/>
      <c r="AN1542" s="69"/>
      <c r="AO1542" s="69"/>
      <c r="AP1542" s="80"/>
      <c r="AQ1542" s="80"/>
      <c r="AR1542" s="69"/>
      <c r="AS1542" s="69"/>
      <c r="AT1542" s="80"/>
      <c r="AU1542" s="80"/>
      <c r="AV1542" s="69"/>
      <c r="AW1542" s="69"/>
      <c r="AX1542" s="80"/>
      <c r="AY1542" s="80"/>
      <c r="AZ1542" s="69"/>
      <c r="BA1542" s="69"/>
      <c r="BB1542" s="80"/>
      <c r="BC1542" s="80"/>
      <c r="BD1542" s="69"/>
      <c r="BE1542" s="69"/>
      <c r="BF1542" s="80"/>
      <c r="BG1542" s="80"/>
      <c r="BH1542" s="69"/>
      <c r="BI1542" s="69"/>
      <c r="BJ1542" s="80"/>
      <c r="BK1542" s="80"/>
      <c r="BL1542" s="69"/>
      <c r="BM1542" s="69"/>
      <c r="BN1542" s="80"/>
      <c r="BO1542" s="80"/>
      <c r="BP1542" s="69"/>
      <c r="BQ1542" s="69"/>
      <c r="BR1542" s="80"/>
      <c r="BS1542" s="80"/>
      <c r="BT1542" s="69"/>
      <c r="BU1542" s="69"/>
      <c r="BV1542" s="80"/>
      <c r="BW1542" s="80"/>
      <c r="BX1542" s="69"/>
      <c r="BY1542" s="69"/>
      <c r="BZ1542" s="80"/>
      <c r="CA1542" s="80"/>
      <c r="CB1542" s="69"/>
      <c r="CC1542" s="69"/>
      <c r="CD1542" s="80"/>
      <c r="CE1542" s="80"/>
      <c r="CF1542" s="69"/>
      <c r="CG1542" s="69"/>
      <c r="CH1542" s="69"/>
      <c r="CI1542" s="69"/>
      <c r="CJ1542" s="69"/>
      <c r="CK1542" s="69"/>
      <c r="CL1542" s="68"/>
      <c r="CM1542" s="67"/>
      <c r="CN1542" s="67"/>
      <c r="CO1542" s="68"/>
      <c r="CP1542" s="68"/>
      <c r="CQ1542" s="67"/>
      <c r="CR1542" s="67"/>
      <c r="CS1542" s="69"/>
      <c r="CT1542" s="81"/>
      <c r="CU1542" s="69"/>
      <c r="CV1542" s="69"/>
      <c r="CW1542" s="69"/>
      <c r="CX1542" s="69"/>
      <c r="CY1542" s="69"/>
      <c r="CZ1542" s="69"/>
      <c r="DA1542" s="69"/>
    </row>
    <row r="1543" spans="2:105">
      <c r="B1543" s="67"/>
      <c r="C1543" s="67"/>
      <c r="D1543" s="67"/>
      <c r="E1543" s="69"/>
      <c r="F1543" s="68"/>
      <c r="G1543" s="67"/>
      <c r="H1543" s="69"/>
      <c r="I1543" s="69"/>
      <c r="J1543" s="69"/>
      <c r="K1543" s="69"/>
      <c r="L1543" s="69"/>
      <c r="M1543" s="69"/>
      <c r="N1543" s="69"/>
      <c r="O1543" s="69"/>
      <c r="P1543" s="69"/>
      <c r="Q1543" s="69"/>
      <c r="R1543" s="69"/>
      <c r="S1543" s="80"/>
      <c r="T1543" s="80"/>
      <c r="U1543" s="80"/>
      <c r="V1543" s="80"/>
      <c r="W1543" s="80"/>
      <c r="X1543" s="80"/>
      <c r="Y1543" s="80"/>
      <c r="Z1543" s="80"/>
      <c r="AA1543" s="80"/>
      <c r="AB1543" s="80"/>
      <c r="AC1543" s="80"/>
      <c r="AD1543" s="80"/>
      <c r="AE1543" s="69"/>
      <c r="AF1543" s="69"/>
      <c r="AG1543" s="69"/>
      <c r="AH1543" s="80"/>
      <c r="AI1543" s="80"/>
      <c r="AJ1543" s="69"/>
      <c r="AK1543" s="69"/>
      <c r="AL1543" s="80"/>
      <c r="AM1543" s="80"/>
      <c r="AN1543" s="69"/>
      <c r="AO1543" s="69"/>
      <c r="AP1543" s="80"/>
      <c r="AQ1543" s="80"/>
      <c r="AR1543" s="69"/>
      <c r="AS1543" s="69"/>
      <c r="AT1543" s="80"/>
      <c r="AU1543" s="80"/>
      <c r="AV1543" s="69"/>
      <c r="AW1543" s="69"/>
      <c r="AX1543" s="80"/>
      <c r="AY1543" s="80"/>
      <c r="AZ1543" s="69"/>
      <c r="BA1543" s="69"/>
      <c r="BB1543" s="80"/>
      <c r="BC1543" s="80"/>
      <c r="BD1543" s="69"/>
      <c r="BE1543" s="69"/>
      <c r="BF1543" s="80"/>
      <c r="BG1543" s="80"/>
      <c r="BH1543" s="69"/>
      <c r="BI1543" s="69"/>
      <c r="BJ1543" s="80"/>
      <c r="BK1543" s="80"/>
      <c r="BL1543" s="69"/>
      <c r="BM1543" s="69"/>
      <c r="BN1543" s="80"/>
      <c r="BO1543" s="80"/>
      <c r="BP1543" s="69"/>
      <c r="BQ1543" s="69"/>
      <c r="BR1543" s="80"/>
      <c r="BS1543" s="80"/>
      <c r="BT1543" s="69"/>
      <c r="BU1543" s="69"/>
      <c r="BV1543" s="80"/>
      <c r="BW1543" s="80"/>
      <c r="BX1543" s="69"/>
      <c r="BY1543" s="69"/>
      <c r="BZ1543" s="80"/>
      <c r="CA1543" s="80"/>
      <c r="CB1543" s="69"/>
      <c r="CC1543" s="69"/>
      <c r="CD1543" s="80"/>
      <c r="CE1543" s="80"/>
      <c r="CF1543" s="69"/>
      <c r="CG1543" s="69"/>
      <c r="CH1543" s="69"/>
      <c r="CI1543" s="69"/>
      <c r="CJ1543" s="69"/>
      <c r="CK1543" s="69"/>
      <c r="CL1543" s="68"/>
      <c r="CM1543" s="67"/>
      <c r="CN1543" s="67"/>
      <c r="CO1543" s="68"/>
      <c r="CP1543" s="68"/>
      <c r="CQ1543" s="67"/>
      <c r="CR1543" s="67"/>
      <c r="CS1543" s="69"/>
      <c r="CT1543" s="81"/>
      <c r="CU1543" s="69"/>
      <c r="CV1543" s="69"/>
      <c r="CW1543" s="69"/>
      <c r="CX1543" s="69"/>
      <c r="CY1543" s="69"/>
      <c r="CZ1543" s="69"/>
      <c r="DA1543" s="69"/>
    </row>
    <row r="1544" spans="2:105">
      <c r="B1544" s="67"/>
      <c r="C1544" s="67"/>
      <c r="D1544" s="67"/>
      <c r="E1544" s="69"/>
      <c r="F1544" s="68"/>
      <c r="G1544" s="67"/>
      <c r="H1544" s="69"/>
      <c r="I1544" s="69"/>
      <c r="J1544" s="69"/>
      <c r="K1544" s="69"/>
      <c r="L1544" s="69"/>
      <c r="M1544" s="69"/>
      <c r="N1544" s="69"/>
      <c r="O1544" s="69"/>
      <c r="P1544" s="69"/>
      <c r="Q1544" s="69"/>
      <c r="R1544" s="69"/>
      <c r="S1544" s="80"/>
      <c r="T1544" s="80"/>
      <c r="U1544" s="80"/>
      <c r="V1544" s="80"/>
      <c r="W1544" s="80"/>
      <c r="X1544" s="80"/>
      <c r="Y1544" s="80"/>
      <c r="Z1544" s="80"/>
      <c r="AA1544" s="80"/>
      <c r="AB1544" s="80"/>
      <c r="AC1544" s="80"/>
      <c r="AD1544" s="80"/>
      <c r="AE1544" s="69"/>
      <c r="AF1544" s="69"/>
      <c r="AG1544" s="69"/>
      <c r="AH1544" s="80"/>
      <c r="AI1544" s="80"/>
      <c r="AJ1544" s="69"/>
      <c r="AK1544" s="69"/>
      <c r="AL1544" s="80"/>
      <c r="AM1544" s="80"/>
      <c r="AN1544" s="69"/>
      <c r="AO1544" s="69"/>
      <c r="AP1544" s="80"/>
      <c r="AQ1544" s="80"/>
      <c r="AR1544" s="69"/>
      <c r="AS1544" s="69"/>
      <c r="AT1544" s="80"/>
      <c r="AU1544" s="80"/>
      <c r="AV1544" s="69"/>
      <c r="AW1544" s="69"/>
      <c r="AX1544" s="80"/>
      <c r="AY1544" s="80"/>
      <c r="AZ1544" s="69"/>
      <c r="BA1544" s="69"/>
      <c r="BB1544" s="80"/>
      <c r="BC1544" s="80"/>
      <c r="BD1544" s="69"/>
      <c r="BE1544" s="69"/>
      <c r="BF1544" s="80"/>
      <c r="BG1544" s="80"/>
      <c r="BH1544" s="69"/>
      <c r="BI1544" s="69"/>
      <c r="BJ1544" s="80"/>
      <c r="BK1544" s="80"/>
      <c r="BL1544" s="69"/>
      <c r="BM1544" s="69"/>
      <c r="BN1544" s="80"/>
      <c r="BO1544" s="80"/>
      <c r="BP1544" s="69"/>
      <c r="BQ1544" s="69"/>
      <c r="BR1544" s="80"/>
      <c r="BS1544" s="80"/>
      <c r="BT1544" s="69"/>
      <c r="BU1544" s="69"/>
      <c r="BV1544" s="80"/>
      <c r="BW1544" s="80"/>
      <c r="BX1544" s="69"/>
      <c r="BY1544" s="69"/>
      <c r="BZ1544" s="80"/>
      <c r="CA1544" s="80"/>
      <c r="CB1544" s="69"/>
      <c r="CC1544" s="69"/>
      <c r="CD1544" s="80"/>
      <c r="CE1544" s="80"/>
      <c r="CF1544" s="69"/>
      <c r="CG1544" s="69"/>
      <c r="CH1544" s="69"/>
      <c r="CI1544" s="69"/>
      <c r="CJ1544" s="69"/>
      <c r="CK1544" s="69"/>
      <c r="CL1544" s="68"/>
      <c r="CM1544" s="67"/>
      <c r="CN1544" s="67"/>
      <c r="CO1544" s="68"/>
      <c r="CP1544" s="68"/>
      <c r="CQ1544" s="67"/>
      <c r="CR1544" s="67"/>
      <c r="CS1544" s="69"/>
      <c r="CT1544" s="81"/>
      <c r="CU1544" s="69"/>
      <c r="CV1544" s="69"/>
      <c r="CW1544" s="69"/>
      <c r="CX1544" s="69"/>
      <c r="CY1544" s="69"/>
      <c r="CZ1544" s="69"/>
      <c r="DA1544" s="69"/>
    </row>
    <row r="1545" spans="2:105">
      <c r="B1545" s="67"/>
      <c r="C1545" s="67"/>
      <c r="D1545" s="67"/>
      <c r="E1545" s="69"/>
      <c r="F1545" s="68"/>
      <c r="G1545" s="67"/>
      <c r="H1545" s="69"/>
      <c r="I1545" s="69"/>
      <c r="J1545" s="69"/>
      <c r="K1545" s="69"/>
      <c r="L1545" s="69"/>
      <c r="M1545" s="69"/>
      <c r="N1545" s="69"/>
      <c r="O1545" s="69"/>
      <c r="P1545" s="69"/>
      <c r="Q1545" s="69"/>
      <c r="R1545" s="69"/>
      <c r="S1545" s="80"/>
      <c r="T1545" s="80"/>
      <c r="U1545" s="80"/>
      <c r="V1545" s="80"/>
      <c r="W1545" s="80"/>
      <c r="X1545" s="80"/>
      <c r="Y1545" s="80"/>
      <c r="Z1545" s="80"/>
      <c r="AA1545" s="80"/>
      <c r="AB1545" s="80"/>
      <c r="AC1545" s="80"/>
      <c r="AD1545" s="80"/>
      <c r="AE1545" s="69"/>
      <c r="AF1545" s="69"/>
      <c r="AG1545" s="69"/>
      <c r="AH1545" s="80"/>
      <c r="AI1545" s="80"/>
      <c r="AJ1545" s="69"/>
      <c r="AK1545" s="69"/>
      <c r="AL1545" s="80"/>
      <c r="AM1545" s="80"/>
      <c r="AN1545" s="69"/>
      <c r="AO1545" s="69"/>
      <c r="AP1545" s="80"/>
      <c r="AQ1545" s="80"/>
      <c r="AR1545" s="69"/>
      <c r="AS1545" s="69"/>
      <c r="AT1545" s="80"/>
      <c r="AU1545" s="80"/>
      <c r="AV1545" s="69"/>
      <c r="AW1545" s="69"/>
      <c r="AX1545" s="80"/>
      <c r="AY1545" s="80"/>
      <c r="AZ1545" s="69"/>
      <c r="BA1545" s="69"/>
      <c r="BB1545" s="80"/>
      <c r="BC1545" s="80"/>
      <c r="BD1545" s="69"/>
      <c r="BE1545" s="69"/>
      <c r="BF1545" s="80"/>
      <c r="BG1545" s="80"/>
      <c r="BH1545" s="69"/>
      <c r="BI1545" s="69"/>
      <c r="BJ1545" s="80"/>
      <c r="BK1545" s="80"/>
      <c r="BL1545" s="69"/>
      <c r="BM1545" s="69"/>
      <c r="BN1545" s="80"/>
      <c r="BO1545" s="80"/>
      <c r="BP1545" s="69"/>
      <c r="BQ1545" s="69"/>
      <c r="BR1545" s="80"/>
      <c r="BS1545" s="80"/>
      <c r="BT1545" s="69"/>
      <c r="BU1545" s="69"/>
      <c r="BV1545" s="80"/>
      <c r="BW1545" s="80"/>
      <c r="BX1545" s="69"/>
      <c r="BY1545" s="69"/>
      <c r="BZ1545" s="80"/>
      <c r="CA1545" s="80"/>
      <c r="CB1545" s="69"/>
      <c r="CC1545" s="69"/>
      <c r="CD1545" s="80"/>
      <c r="CE1545" s="80"/>
      <c r="CF1545" s="69"/>
      <c r="CG1545" s="69"/>
      <c r="CH1545" s="69"/>
      <c r="CI1545" s="69"/>
      <c r="CJ1545" s="69"/>
      <c r="CK1545" s="69"/>
      <c r="CL1545" s="68"/>
      <c r="CM1545" s="67"/>
      <c r="CN1545" s="67"/>
      <c r="CO1545" s="68"/>
      <c r="CP1545" s="68"/>
      <c r="CQ1545" s="67"/>
      <c r="CR1545" s="67"/>
      <c r="CS1545" s="69"/>
      <c r="CT1545" s="81"/>
      <c r="CU1545" s="69"/>
      <c r="CV1545" s="69"/>
      <c r="CW1545" s="69"/>
      <c r="CX1545" s="69"/>
      <c r="CY1545" s="69"/>
      <c r="CZ1545" s="69"/>
      <c r="DA1545" s="69"/>
    </row>
    <row r="1546" spans="2:105">
      <c r="B1546" s="67"/>
      <c r="C1546" s="67"/>
      <c r="D1546" s="67"/>
      <c r="E1546" s="69"/>
      <c r="F1546" s="68"/>
      <c r="G1546" s="67"/>
      <c r="H1546" s="69"/>
      <c r="I1546" s="69"/>
      <c r="J1546" s="69"/>
      <c r="K1546" s="69"/>
      <c r="L1546" s="69"/>
      <c r="M1546" s="69"/>
      <c r="N1546" s="69"/>
      <c r="O1546" s="69"/>
      <c r="P1546" s="69"/>
      <c r="Q1546" s="69"/>
      <c r="R1546" s="69"/>
      <c r="S1546" s="80"/>
      <c r="T1546" s="80"/>
      <c r="U1546" s="80"/>
      <c r="V1546" s="80"/>
      <c r="W1546" s="80"/>
      <c r="X1546" s="80"/>
      <c r="Y1546" s="80"/>
      <c r="Z1546" s="80"/>
      <c r="AA1546" s="80"/>
      <c r="AB1546" s="80"/>
      <c r="AC1546" s="80"/>
      <c r="AD1546" s="80"/>
      <c r="AE1546" s="69"/>
      <c r="AF1546" s="69"/>
      <c r="AG1546" s="69"/>
      <c r="AH1546" s="80"/>
      <c r="AI1546" s="80"/>
      <c r="AJ1546" s="69"/>
      <c r="AK1546" s="69"/>
      <c r="AL1546" s="80"/>
      <c r="AM1546" s="80"/>
      <c r="AN1546" s="69"/>
      <c r="AO1546" s="69"/>
      <c r="AP1546" s="80"/>
      <c r="AQ1546" s="80"/>
      <c r="AR1546" s="69"/>
      <c r="AS1546" s="69"/>
      <c r="AT1546" s="80"/>
      <c r="AU1546" s="80"/>
      <c r="AV1546" s="69"/>
      <c r="AW1546" s="69"/>
      <c r="AX1546" s="80"/>
      <c r="AY1546" s="80"/>
      <c r="AZ1546" s="69"/>
      <c r="BA1546" s="69"/>
      <c r="BB1546" s="80"/>
      <c r="BC1546" s="80"/>
      <c r="BD1546" s="69"/>
      <c r="BE1546" s="69"/>
      <c r="BF1546" s="80"/>
      <c r="BG1546" s="80"/>
      <c r="BH1546" s="69"/>
      <c r="BI1546" s="69"/>
      <c r="BJ1546" s="80"/>
      <c r="BK1546" s="80"/>
      <c r="BL1546" s="69"/>
      <c r="BM1546" s="69"/>
      <c r="BN1546" s="80"/>
      <c r="BO1546" s="80"/>
      <c r="BP1546" s="69"/>
      <c r="BQ1546" s="69"/>
      <c r="BR1546" s="80"/>
      <c r="BS1546" s="80"/>
      <c r="BT1546" s="69"/>
      <c r="BU1546" s="69"/>
      <c r="BV1546" s="80"/>
      <c r="BW1546" s="80"/>
      <c r="BX1546" s="69"/>
      <c r="BY1546" s="69"/>
      <c r="BZ1546" s="80"/>
      <c r="CA1546" s="80"/>
      <c r="CB1546" s="69"/>
      <c r="CC1546" s="69"/>
      <c r="CD1546" s="80"/>
      <c r="CE1546" s="80"/>
      <c r="CF1546" s="69"/>
      <c r="CG1546" s="69"/>
      <c r="CH1546" s="69"/>
      <c r="CI1546" s="69"/>
      <c r="CJ1546" s="69"/>
      <c r="CK1546" s="69"/>
      <c r="CL1546" s="68"/>
      <c r="CM1546" s="67"/>
      <c r="CN1546" s="67"/>
      <c r="CO1546" s="68"/>
      <c r="CP1546" s="68"/>
      <c r="CQ1546" s="67"/>
      <c r="CR1546" s="67"/>
      <c r="CS1546" s="69"/>
      <c r="CT1546" s="81"/>
      <c r="CU1546" s="69"/>
      <c r="CV1546" s="69"/>
      <c r="CW1546" s="69"/>
      <c r="CX1546" s="69"/>
      <c r="CY1546" s="69"/>
      <c r="CZ1546" s="69"/>
      <c r="DA1546" s="69"/>
    </row>
    <row r="1547" spans="2:105">
      <c r="B1547" s="67"/>
      <c r="C1547" s="67"/>
      <c r="D1547" s="67"/>
      <c r="E1547" s="69"/>
      <c r="F1547" s="68"/>
      <c r="G1547" s="67"/>
      <c r="H1547" s="69"/>
      <c r="I1547" s="69"/>
      <c r="J1547" s="69"/>
      <c r="K1547" s="69"/>
      <c r="L1547" s="69"/>
      <c r="M1547" s="69"/>
      <c r="N1547" s="69"/>
      <c r="O1547" s="69"/>
      <c r="P1547" s="69"/>
      <c r="Q1547" s="69"/>
      <c r="R1547" s="69"/>
      <c r="S1547" s="80"/>
      <c r="T1547" s="80"/>
      <c r="U1547" s="80"/>
      <c r="V1547" s="80"/>
      <c r="W1547" s="80"/>
      <c r="X1547" s="80"/>
      <c r="Y1547" s="80"/>
      <c r="Z1547" s="80"/>
      <c r="AA1547" s="80"/>
      <c r="AB1547" s="80"/>
      <c r="AC1547" s="80"/>
      <c r="AD1547" s="80"/>
      <c r="AE1547" s="69"/>
      <c r="AF1547" s="69"/>
      <c r="AG1547" s="69"/>
      <c r="AH1547" s="80"/>
      <c r="AI1547" s="80"/>
      <c r="AJ1547" s="69"/>
      <c r="AK1547" s="69"/>
      <c r="AL1547" s="80"/>
      <c r="AM1547" s="80"/>
      <c r="AN1547" s="69"/>
      <c r="AO1547" s="69"/>
      <c r="AP1547" s="80"/>
      <c r="AQ1547" s="80"/>
      <c r="AR1547" s="69"/>
      <c r="AS1547" s="69"/>
      <c r="AT1547" s="80"/>
      <c r="AU1547" s="80"/>
      <c r="AV1547" s="69"/>
      <c r="AW1547" s="69"/>
      <c r="AX1547" s="80"/>
      <c r="AY1547" s="80"/>
      <c r="AZ1547" s="69"/>
      <c r="BA1547" s="69"/>
      <c r="BB1547" s="80"/>
      <c r="BC1547" s="80"/>
      <c r="BD1547" s="69"/>
      <c r="BE1547" s="69"/>
      <c r="BF1547" s="80"/>
      <c r="BG1547" s="80"/>
      <c r="BH1547" s="69"/>
      <c r="BI1547" s="69"/>
      <c r="BJ1547" s="80"/>
      <c r="BK1547" s="80"/>
      <c r="BL1547" s="69"/>
      <c r="BM1547" s="69"/>
      <c r="BN1547" s="80"/>
      <c r="BO1547" s="80"/>
      <c r="BP1547" s="69"/>
      <c r="BQ1547" s="69"/>
      <c r="BR1547" s="80"/>
      <c r="BS1547" s="80"/>
      <c r="BT1547" s="69"/>
      <c r="BU1547" s="69"/>
      <c r="BV1547" s="80"/>
      <c r="BW1547" s="80"/>
      <c r="BX1547" s="69"/>
      <c r="BY1547" s="69"/>
      <c r="BZ1547" s="80"/>
      <c r="CA1547" s="80"/>
      <c r="CB1547" s="69"/>
      <c r="CC1547" s="69"/>
      <c r="CD1547" s="80"/>
      <c r="CE1547" s="80"/>
      <c r="CF1547" s="69"/>
      <c r="CG1547" s="69"/>
      <c r="CH1547" s="69"/>
      <c r="CI1547" s="69"/>
      <c r="CJ1547" s="69"/>
      <c r="CK1547" s="69"/>
      <c r="CL1547" s="68"/>
      <c r="CM1547" s="67"/>
      <c r="CN1547" s="67"/>
      <c r="CO1547" s="68"/>
      <c r="CP1547" s="68"/>
      <c r="CQ1547" s="67"/>
      <c r="CR1547" s="67"/>
      <c r="CS1547" s="69"/>
      <c r="CT1547" s="81"/>
      <c r="CU1547" s="69"/>
      <c r="CV1547" s="69"/>
      <c r="CW1547" s="69"/>
      <c r="CX1547" s="69"/>
      <c r="CY1547" s="69"/>
      <c r="CZ1547" s="69"/>
      <c r="DA1547" s="69"/>
    </row>
    <row r="1548" spans="2:105">
      <c r="B1548" s="67"/>
      <c r="C1548" s="67"/>
      <c r="D1548" s="67"/>
      <c r="E1548" s="69"/>
      <c r="F1548" s="68"/>
      <c r="G1548" s="67"/>
      <c r="H1548" s="69"/>
      <c r="I1548" s="69"/>
      <c r="J1548" s="69"/>
      <c r="K1548" s="69"/>
      <c r="L1548" s="69"/>
      <c r="M1548" s="69"/>
      <c r="N1548" s="69"/>
      <c r="O1548" s="69"/>
      <c r="P1548" s="69"/>
      <c r="Q1548" s="69"/>
      <c r="R1548" s="69"/>
      <c r="S1548" s="80"/>
      <c r="T1548" s="80"/>
      <c r="U1548" s="80"/>
      <c r="V1548" s="80"/>
      <c r="W1548" s="80"/>
      <c r="X1548" s="80"/>
      <c r="Y1548" s="80"/>
      <c r="Z1548" s="80"/>
      <c r="AA1548" s="80"/>
      <c r="AB1548" s="80"/>
      <c r="AC1548" s="80"/>
      <c r="AD1548" s="80"/>
      <c r="AE1548" s="69"/>
      <c r="AF1548" s="69"/>
      <c r="AG1548" s="69"/>
      <c r="AH1548" s="80"/>
      <c r="AI1548" s="80"/>
      <c r="AJ1548" s="69"/>
      <c r="AK1548" s="69"/>
      <c r="AL1548" s="80"/>
      <c r="AM1548" s="80"/>
      <c r="AN1548" s="69"/>
      <c r="AO1548" s="69"/>
      <c r="AP1548" s="80"/>
      <c r="AQ1548" s="80"/>
      <c r="AR1548" s="69"/>
      <c r="AS1548" s="69"/>
      <c r="AT1548" s="80"/>
      <c r="AU1548" s="80"/>
      <c r="AV1548" s="69"/>
      <c r="AW1548" s="69"/>
      <c r="AX1548" s="80"/>
      <c r="AY1548" s="80"/>
      <c r="AZ1548" s="69"/>
      <c r="BA1548" s="69"/>
      <c r="BB1548" s="80"/>
      <c r="BC1548" s="80"/>
      <c r="BD1548" s="69"/>
      <c r="BE1548" s="69"/>
      <c r="BF1548" s="80"/>
      <c r="BG1548" s="80"/>
      <c r="BH1548" s="69"/>
      <c r="BI1548" s="69"/>
      <c r="BJ1548" s="80"/>
      <c r="BK1548" s="80"/>
      <c r="BL1548" s="69"/>
      <c r="BM1548" s="69"/>
      <c r="BN1548" s="80"/>
      <c r="BO1548" s="80"/>
      <c r="BP1548" s="69"/>
      <c r="BQ1548" s="69"/>
      <c r="BR1548" s="80"/>
      <c r="BS1548" s="80"/>
      <c r="BT1548" s="69"/>
      <c r="BU1548" s="69"/>
      <c r="BV1548" s="80"/>
      <c r="BW1548" s="80"/>
      <c r="BX1548" s="69"/>
      <c r="BY1548" s="69"/>
      <c r="BZ1548" s="80"/>
      <c r="CA1548" s="80"/>
      <c r="CB1548" s="69"/>
      <c r="CC1548" s="69"/>
      <c r="CD1548" s="80"/>
      <c r="CE1548" s="80"/>
      <c r="CF1548" s="69"/>
      <c r="CG1548" s="69"/>
      <c r="CH1548" s="69"/>
      <c r="CI1548" s="69"/>
      <c r="CJ1548" s="69"/>
      <c r="CK1548" s="69"/>
      <c r="CL1548" s="68"/>
      <c r="CM1548" s="67"/>
      <c r="CN1548" s="67"/>
      <c r="CO1548" s="68"/>
      <c r="CP1548" s="68"/>
      <c r="CQ1548" s="67"/>
      <c r="CR1548" s="67"/>
      <c r="CS1548" s="69"/>
      <c r="CT1548" s="81"/>
      <c r="CU1548" s="69"/>
      <c r="CV1548" s="69"/>
      <c r="CW1548" s="69"/>
      <c r="CX1548" s="69"/>
      <c r="CY1548" s="69"/>
      <c r="CZ1548" s="69"/>
      <c r="DA1548" s="69"/>
    </row>
    <row r="1549" spans="2:105">
      <c r="B1549" s="67"/>
      <c r="C1549" s="67"/>
      <c r="D1549" s="67"/>
      <c r="E1549" s="69"/>
      <c r="F1549" s="68"/>
      <c r="G1549" s="67"/>
      <c r="H1549" s="69"/>
      <c r="I1549" s="69"/>
      <c r="J1549" s="69"/>
      <c r="K1549" s="69"/>
      <c r="L1549" s="69"/>
      <c r="M1549" s="69"/>
      <c r="N1549" s="69"/>
      <c r="O1549" s="69"/>
      <c r="P1549" s="69"/>
      <c r="Q1549" s="69"/>
      <c r="R1549" s="69"/>
      <c r="S1549" s="80"/>
      <c r="T1549" s="80"/>
      <c r="U1549" s="80"/>
      <c r="V1549" s="80"/>
      <c r="W1549" s="80"/>
      <c r="X1549" s="80"/>
      <c r="Y1549" s="80"/>
      <c r="Z1549" s="80"/>
      <c r="AA1549" s="80"/>
      <c r="AB1549" s="80"/>
      <c r="AC1549" s="80"/>
      <c r="AD1549" s="80"/>
      <c r="AE1549" s="69"/>
      <c r="AF1549" s="69"/>
      <c r="AG1549" s="69"/>
      <c r="AH1549" s="80"/>
      <c r="AI1549" s="80"/>
      <c r="AJ1549" s="69"/>
      <c r="AK1549" s="69"/>
      <c r="AL1549" s="80"/>
      <c r="AM1549" s="80"/>
      <c r="AN1549" s="69"/>
      <c r="AO1549" s="69"/>
      <c r="AP1549" s="80"/>
      <c r="AQ1549" s="80"/>
      <c r="AR1549" s="69"/>
      <c r="AS1549" s="69"/>
      <c r="AT1549" s="80"/>
      <c r="AU1549" s="80"/>
      <c r="AV1549" s="69"/>
      <c r="AW1549" s="69"/>
      <c r="AX1549" s="80"/>
      <c r="AY1549" s="80"/>
      <c r="AZ1549" s="69"/>
      <c r="BA1549" s="69"/>
      <c r="BB1549" s="80"/>
      <c r="BC1549" s="80"/>
      <c r="BD1549" s="69"/>
      <c r="BE1549" s="69"/>
      <c r="BF1549" s="80"/>
      <c r="BG1549" s="80"/>
      <c r="BH1549" s="69"/>
      <c r="BI1549" s="69"/>
      <c r="BJ1549" s="80"/>
      <c r="BK1549" s="80"/>
      <c r="BL1549" s="69"/>
      <c r="BM1549" s="69"/>
      <c r="BN1549" s="80"/>
      <c r="BO1549" s="80"/>
      <c r="BP1549" s="69"/>
      <c r="BQ1549" s="69"/>
      <c r="BR1549" s="80"/>
      <c r="BS1549" s="80"/>
      <c r="BT1549" s="69"/>
      <c r="BU1549" s="69"/>
      <c r="BV1549" s="80"/>
      <c r="BW1549" s="80"/>
      <c r="BX1549" s="69"/>
      <c r="BY1549" s="69"/>
      <c r="BZ1549" s="80"/>
      <c r="CA1549" s="80"/>
      <c r="CB1549" s="69"/>
      <c r="CC1549" s="69"/>
      <c r="CD1549" s="80"/>
      <c r="CE1549" s="80"/>
      <c r="CF1549" s="69"/>
      <c r="CG1549" s="69"/>
      <c r="CH1549" s="69"/>
      <c r="CI1549" s="69"/>
      <c r="CJ1549" s="69"/>
      <c r="CK1549" s="69"/>
      <c r="CL1549" s="68"/>
      <c r="CM1549" s="67"/>
      <c r="CN1549" s="67"/>
      <c r="CO1549" s="68"/>
      <c r="CP1549" s="68"/>
      <c r="CQ1549" s="67"/>
      <c r="CR1549" s="67"/>
      <c r="CS1549" s="69"/>
      <c r="CT1549" s="81"/>
      <c r="CU1549" s="69"/>
      <c r="CV1549" s="69"/>
      <c r="CW1549" s="69"/>
      <c r="CX1549" s="69"/>
      <c r="CY1549" s="69"/>
      <c r="CZ1549" s="69"/>
      <c r="DA1549" s="69"/>
    </row>
    <row r="1550" spans="2:105">
      <c r="B1550" s="67"/>
      <c r="C1550" s="67"/>
      <c r="D1550" s="67"/>
      <c r="E1550" s="69"/>
      <c r="F1550" s="68"/>
      <c r="G1550" s="67"/>
      <c r="H1550" s="69"/>
      <c r="I1550" s="69"/>
      <c r="J1550" s="69"/>
      <c r="K1550" s="69"/>
      <c r="L1550" s="69"/>
      <c r="M1550" s="69"/>
      <c r="N1550" s="69"/>
      <c r="O1550" s="69"/>
      <c r="P1550" s="69"/>
      <c r="Q1550" s="69"/>
      <c r="R1550" s="69"/>
      <c r="S1550" s="80"/>
      <c r="T1550" s="80"/>
      <c r="U1550" s="80"/>
      <c r="V1550" s="80"/>
      <c r="W1550" s="80"/>
      <c r="X1550" s="80"/>
      <c r="Y1550" s="80"/>
      <c r="Z1550" s="80"/>
      <c r="AA1550" s="80"/>
      <c r="AB1550" s="80"/>
      <c r="AC1550" s="80"/>
      <c r="AD1550" s="80"/>
      <c r="AE1550" s="69"/>
      <c r="AF1550" s="69"/>
      <c r="AG1550" s="69"/>
      <c r="AH1550" s="80"/>
      <c r="AI1550" s="80"/>
      <c r="AJ1550" s="69"/>
      <c r="AK1550" s="69"/>
      <c r="AL1550" s="80"/>
      <c r="AM1550" s="80"/>
      <c r="AN1550" s="69"/>
      <c r="AO1550" s="69"/>
      <c r="AP1550" s="80"/>
      <c r="AQ1550" s="80"/>
      <c r="AR1550" s="69"/>
      <c r="AS1550" s="69"/>
      <c r="AT1550" s="80"/>
      <c r="AU1550" s="80"/>
      <c r="AV1550" s="69"/>
      <c r="AW1550" s="69"/>
      <c r="AX1550" s="80"/>
      <c r="AY1550" s="80"/>
      <c r="AZ1550" s="69"/>
      <c r="BA1550" s="69"/>
      <c r="BB1550" s="80"/>
      <c r="BC1550" s="80"/>
      <c r="BD1550" s="69"/>
      <c r="BE1550" s="69"/>
      <c r="BF1550" s="80"/>
      <c r="BG1550" s="80"/>
      <c r="BH1550" s="69"/>
      <c r="BI1550" s="69"/>
      <c r="BJ1550" s="80"/>
      <c r="BK1550" s="80"/>
      <c r="BL1550" s="69"/>
      <c r="BM1550" s="69"/>
      <c r="BN1550" s="80"/>
      <c r="BO1550" s="80"/>
      <c r="BP1550" s="69"/>
      <c r="BQ1550" s="69"/>
      <c r="BR1550" s="80"/>
      <c r="BS1550" s="80"/>
      <c r="BT1550" s="69"/>
      <c r="BU1550" s="69"/>
      <c r="BV1550" s="80"/>
      <c r="BW1550" s="80"/>
      <c r="BX1550" s="69"/>
      <c r="BY1550" s="69"/>
      <c r="BZ1550" s="80"/>
      <c r="CA1550" s="80"/>
      <c r="CB1550" s="69"/>
      <c r="CC1550" s="69"/>
      <c r="CD1550" s="80"/>
      <c r="CE1550" s="80"/>
      <c r="CF1550" s="69"/>
      <c r="CG1550" s="69"/>
      <c r="CH1550" s="69"/>
      <c r="CI1550" s="69"/>
      <c r="CJ1550" s="69"/>
      <c r="CK1550" s="69"/>
      <c r="CL1550" s="68"/>
      <c r="CM1550" s="67"/>
      <c r="CN1550" s="67"/>
      <c r="CO1550" s="68"/>
      <c r="CP1550" s="68"/>
      <c r="CQ1550" s="67"/>
      <c r="CR1550" s="67"/>
      <c r="CS1550" s="69"/>
      <c r="CT1550" s="81"/>
      <c r="CU1550" s="69"/>
      <c r="CV1550" s="69"/>
      <c r="CW1550" s="69"/>
      <c r="CX1550" s="69"/>
      <c r="CY1550" s="69"/>
      <c r="CZ1550" s="69"/>
      <c r="DA1550" s="69"/>
    </row>
    <row r="1551" spans="2:105">
      <c r="B1551" s="67"/>
      <c r="C1551" s="67"/>
      <c r="D1551" s="67"/>
      <c r="E1551" s="69"/>
      <c r="F1551" s="68"/>
      <c r="G1551" s="67"/>
      <c r="H1551" s="69"/>
      <c r="I1551" s="69"/>
      <c r="J1551" s="69"/>
      <c r="K1551" s="69"/>
      <c r="L1551" s="69"/>
      <c r="M1551" s="69"/>
      <c r="N1551" s="69"/>
      <c r="O1551" s="69"/>
      <c r="P1551" s="69"/>
      <c r="Q1551" s="69"/>
      <c r="R1551" s="69"/>
      <c r="S1551" s="80"/>
      <c r="T1551" s="80"/>
      <c r="U1551" s="80"/>
      <c r="V1551" s="80"/>
      <c r="W1551" s="80"/>
      <c r="X1551" s="80"/>
      <c r="Y1551" s="80"/>
      <c r="Z1551" s="80"/>
      <c r="AA1551" s="80"/>
      <c r="AB1551" s="80"/>
      <c r="AC1551" s="80"/>
      <c r="AD1551" s="80"/>
      <c r="AE1551" s="69"/>
      <c r="AF1551" s="69"/>
      <c r="AG1551" s="69"/>
      <c r="AH1551" s="80"/>
      <c r="AI1551" s="80"/>
      <c r="AJ1551" s="69"/>
      <c r="AK1551" s="69"/>
      <c r="AL1551" s="80"/>
      <c r="AM1551" s="80"/>
      <c r="AN1551" s="69"/>
      <c r="AO1551" s="69"/>
      <c r="AP1551" s="80"/>
      <c r="AQ1551" s="80"/>
      <c r="AR1551" s="69"/>
      <c r="AS1551" s="69"/>
      <c r="AT1551" s="80"/>
      <c r="AU1551" s="80"/>
      <c r="AV1551" s="69"/>
      <c r="AW1551" s="69"/>
      <c r="AX1551" s="80"/>
      <c r="AY1551" s="80"/>
      <c r="AZ1551" s="69"/>
      <c r="BA1551" s="69"/>
      <c r="BB1551" s="80"/>
      <c r="BC1551" s="80"/>
      <c r="BD1551" s="69"/>
      <c r="BE1551" s="69"/>
      <c r="BF1551" s="80"/>
      <c r="BG1551" s="80"/>
      <c r="BH1551" s="69"/>
      <c r="BI1551" s="69"/>
      <c r="BJ1551" s="80"/>
      <c r="BK1551" s="80"/>
      <c r="BL1551" s="69"/>
      <c r="BM1551" s="69"/>
      <c r="BN1551" s="80"/>
      <c r="BO1551" s="80"/>
      <c r="BP1551" s="69"/>
      <c r="BQ1551" s="69"/>
      <c r="BR1551" s="80"/>
      <c r="BS1551" s="80"/>
      <c r="BT1551" s="69"/>
      <c r="BU1551" s="69"/>
      <c r="BV1551" s="80"/>
      <c r="BW1551" s="80"/>
      <c r="BX1551" s="69"/>
      <c r="BY1551" s="69"/>
      <c r="BZ1551" s="80"/>
      <c r="CA1551" s="80"/>
      <c r="CB1551" s="69"/>
      <c r="CC1551" s="69"/>
      <c r="CD1551" s="80"/>
      <c r="CE1551" s="80"/>
      <c r="CF1551" s="69"/>
      <c r="CG1551" s="69"/>
      <c r="CH1551" s="69"/>
      <c r="CI1551" s="69"/>
      <c r="CJ1551" s="69"/>
      <c r="CK1551" s="69"/>
      <c r="CL1551" s="68"/>
      <c r="CM1551" s="67"/>
      <c r="CN1551" s="67"/>
      <c r="CO1551" s="68"/>
      <c r="CP1551" s="68"/>
      <c r="CQ1551" s="67"/>
      <c r="CR1551" s="67"/>
      <c r="CS1551" s="69"/>
      <c r="CT1551" s="81"/>
      <c r="CU1551" s="69"/>
      <c r="CV1551" s="69"/>
      <c r="CW1551" s="69"/>
      <c r="CX1551" s="69"/>
      <c r="CY1551" s="69"/>
      <c r="CZ1551" s="69"/>
      <c r="DA1551" s="69"/>
    </row>
    <row r="1552" spans="2:105">
      <c r="B1552" s="67"/>
      <c r="C1552" s="67"/>
      <c r="D1552" s="67"/>
      <c r="E1552" s="69"/>
      <c r="F1552" s="68"/>
      <c r="G1552" s="67"/>
      <c r="H1552" s="69"/>
      <c r="I1552" s="69"/>
      <c r="J1552" s="69"/>
      <c r="K1552" s="69"/>
      <c r="L1552" s="69"/>
      <c r="M1552" s="69"/>
      <c r="N1552" s="69"/>
      <c r="O1552" s="69"/>
      <c r="P1552" s="69"/>
      <c r="Q1552" s="69"/>
      <c r="R1552" s="69"/>
      <c r="S1552" s="80"/>
      <c r="T1552" s="80"/>
      <c r="U1552" s="80"/>
      <c r="V1552" s="80"/>
      <c r="W1552" s="80"/>
      <c r="X1552" s="80"/>
      <c r="Y1552" s="80"/>
      <c r="Z1552" s="80"/>
      <c r="AA1552" s="80"/>
      <c r="AB1552" s="80"/>
      <c r="AC1552" s="80"/>
      <c r="AD1552" s="80"/>
      <c r="AE1552" s="69"/>
      <c r="AF1552" s="69"/>
      <c r="AG1552" s="69"/>
      <c r="AH1552" s="80"/>
      <c r="AI1552" s="80"/>
      <c r="AJ1552" s="69"/>
      <c r="AK1552" s="69"/>
      <c r="AL1552" s="80"/>
      <c r="AM1552" s="80"/>
      <c r="AN1552" s="69"/>
      <c r="AO1552" s="69"/>
      <c r="AP1552" s="80"/>
      <c r="AQ1552" s="80"/>
      <c r="AR1552" s="69"/>
      <c r="AS1552" s="69"/>
      <c r="AT1552" s="80"/>
      <c r="AU1552" s="80"/>
      <c r="AV1552" s="69"/>
      <c r="AW1552" s="69"/>
      <c r="AX1552" s="80"/>
      <c r="AY1552" s="80"/>
      <c r="AZ1552" s="69"/>
      <c r="BA1552" s="69"/>
      <c r="BB1552" s="80"/>
      <c r="BC1552" s="80"/>
      <c r="BD1552" s="69"/>
      <c r="BE1552" s="69"/>
      <c r="BF1552" s="80"/>
      <c r="BG1552" s="80"/>
      <c r="BH1552" s="69"/>
      <c r="BI1552" s="69"/>
      <c r="BJ1552" s="80"/>
      <c r="BK1552" s="80"/>
      <c r="BL1552" s="69"/>
      <c r="BM1552" s="69"/>
      <c r="BN1552" s="80"/>
      <c r="BO1552" s="80"/>
      <c r="BP1552" s="69"/>
      <c r="BQ1552" s="69"/>
      <c r="BR1552" s="80"/>
      <c r="BS1552" s="80"/>
      <c r="BT1552" s="69"/>
      <c r="BU1552" s="69"/>
      <c r="BV1552" s="80"/>
      <c r="BW1552" s="80"/>
      <c r="BX1552" s="69"/>
      <c r="BY1552" s="69"/>
      <c r="BZ1552" s="80"/>
      <c r="CA1552" s="80"/>
      <c r="CB1552" s="69"/>
      <c r="CC1552" s="69"/>
      <c r="CD1552" s="80"/>
      <c r="CE1552" s="80"/>
      <c r="CF1552" s="69"/>
      <c r="CG1552" s="69"/>
      <c r="CH1552" s="69"/>
      <c r="CI1552" s="69"/>
      <c r="CJ1552" s="69"/>
      <c r="CK1552" s="69"/>
      <c r="CL1552" s="68"/>
      <c r="CM1552" s="67"/>
      <c r="CN1552" s="67"/>
      <c r="CO1552" s="68"/>
      <c r="CP1552" s="68"/>
      <c r="CQ1552" s="67"/>
      <c r="CR1552" s="67"/>
      <c r="CS1552" s="69"/>
      <c r="CT1552" s="81"/>
      <c r="CU1552" s="69"/>
      <c r="CV1552" s="69"/>
      <c r="CW1552" s="69"/>
      <c r="CX1552" s="69"/>
      <c r="CY1552" s="69"/>
      <c r="CZ1552" s="69"/>
      <c r="DA1552" s="69"/>
    </row>
    <row r="1553" spans="2:105">
      <c r="B1553" s="67"/>
      <c r="C1553" s="67"/>
      <c r="D1553" s="67"/>
      <c r="E1553" s="69"/>
      <c r="F1553" s="68"/>
      <c r="G1553" s="67"/>
      <c r="H1553" s="69"/>
      <c r="I1553" s="69"/>
      <c r="J1553" s="69"/>
      <c r="K1553" s="69"/>
      <c r="L1553" s="69"/>
      <c r="M1553" s="69"/>
      <c r="N1553" s="69"/>
      <c r="O1553" s="69"/>
      <c r="P1553" s="69"/>
      <c r="Q1553" s="69"/>
      <c r="R1553" s="69"/>
      <c r="S1553" s="80"/>
      <c r="T1553" s="80"/>
      <c r="U1553" s="80"/>
      <c r="V1553" s="80"/>
      <c r="W1553" s="80"/>
      <c r="X1553" s="80"/>
      <c r="Y1553" s="80"/>
      <c r="Z1553" s="80"/>
      <c r="AA1553" s="80"/>
      <c r="AB1553" s="80"/>
      <c r="AC1553" s="80"/>
      <c r="AD1553" s="80"/>
      <c r="AE1553" s="69"/>
      <c r="AF1553" s="69"/>
      <c r="AG1553" s="69"/>
      <c r="AH1553" s="80"/>
      <c r="AI1553" s="80"/>
      <c r="AJ1553" s="69"/>
      <c r="AK1553" s="69"/>
      <c r="AL1553" s="80"/>
      <c r="AM1553" s="80"/>
      <c r="AN1553" s="69"/>
      <c r="AO1553" s="69"/>
      <c r="AP1553" s="80"/>
      <c r="AQ1553" s="80"/>
      <c r="AR1553" s="69"/>
      <c r="AS1553" s="69"/>
      <c r="AT1553" s="80"/>
      <c r="AU1553" s="80"/>
      <c r="AV1553" s="69"/>
      <c r="AW1553" s="69"/>
      <c r="AX1553" s="80"/>
      <c r="AY1553" s="80"/>
      <c r="AZ1553" s="69"/>
      <c r="BA1553" s="69"/>
      <c r="BB1553" s="80"/>
      <c r="BC1553" s="80"/>
      <c r="BD1553" s="69"/>
      <c r="BE1553" s="69"/>
      <c r="BF1553" s="80"/>
      <c r="BG1553" s="80"/>
      <c r="BH1553" s="69"/>
      <c r="BI1553" s="69"/>
      <c r="BJ1553" s="80"/>
      <c r="BK1553" s="80"/>
      <c r="BL1553" s="69"/>
      <c r="BM1553" s="69"/>
      <c r="BN1553" s="80"/>
      <c r="BO1553" s="80"/>
      <c r="BP1553" s="69"/>
      <c r="BQ1553" s="69"/>
      <c r="BR1553" s="80"/>
      <c r="BS1553" s="80"/>
      <c r="BT1553" s="69"/>
      <c r="BU1553" s="69"/>
      <c r="BV1553" s="80"/>
      <c r="BW1553" s="80"/>
      <c r="BX1553" s="69"/>
      <c r="BY1553" s="69"/>
      <c r="BZ1553" s="80"/>
      <c r="CA1553" s="80"/>
      <c r="CB1553" s="69"/>
      <c r="CC1553" s="69"/>
      <c r="CD1553" s="80"/>
      <c r="CE1553" s="80"/>
      <c r="CF1553" s="69"/>
      <c r="CG1553" s="69"/>
      <c r="CH1553" s="69"/>
      <c r="CI1553" s="69"/>
      <c r="CJ1553" s="69"/>
      <c r="CK1553" s="69"/>
      <c r="CL1553" s="68"/>
      <c r="CM1553" s="67"/>
      <c r="CN1553" s="67"/>
      <c r="CO1553" s="68"/>
      <c r="CP1553" s="68"/>
      <c r="CQ1553" s="67"/>
      <c r="CR1553" s="67"/>
      <c r="CS1553" s="69"/>
      <c r="CT1553" s="81"/>
      <c r="CU1553" s="69"/>
      <c r="CV1553" s="69"/>
      <c r="CW1553" s="69"/>
      <c r="CX1553" s="69"/>
      <c r="CY1553" s="69"/>
      <c r="CZ1553" s="69"/>
      <c r="DA1553" s="69"/>
    </row>
    <row r="1554" spans="2:105">
      <c r="B1554" s="67"/>
      <c r="C1554" s="67"/>
      <c r="D1554" s="67"/>
      <c r="E1554" s="69"/>
      <c r="F1554" s="68"/>
      <c r="G1554" s="67"/>
      <c r="H1554" s="69"/>
      <c r="I1554" s="69"/>
      <c r="J1554" s="69"/>
      <c r="K1554" s="69"/>
      <c r="L1554" s="69"/>
      <c r="M1554" s="69"/>
      <c r="N1554" s="69"/>
      <c r="O1554" s="69"/>
      <c r="P1554" s="69"/>
      <c r="Q1554" s="69"/>
      <c r="R1554" s="69"/>
      <c r="S1554" s="80"/>
      <c r="T1554" s="80"/>
      <c r="U1554" s="80"/>
      <c r="V1554" s="80"/>
      <c r="W1554" s="80"/>
      <c r="X1554" s="80"/>
      <c r="Y1554" s="80"/>
      <c r="Z1554" s="80"/>
      <c r="AA1554" s="80"/>
      <c r="AB1554" s="80"/>
      <c r="AC1554" s="80"/>
      <c r="AD1554" s="80"/>
      <c r="AE1554" s="69"/>
      <c r="AF1554" s="69"/>
      <c r="AG1554" s="69"/>
      <c r="AH1554" s="80"/>
      <c r="AI1554" s="80"/>
      <c r="AJ1554" s="69"/>
      <c r="AK1554" s="69"/>
      <c r="AL1554" s="80"/>
      <c r="AM1554" s="80"/>
      <c r="AN1554" s="69"/>
      <c r="AO1554" s="69"/>
      <c r="AP1554" s="80"/>
      <c r="AQ1554" s="80"/>
      <c r="AR1554" s="69"/>
      <c r="AS1554" s="69"/>
      <c r="AT1554" s="80"/>
      <c r="AU1554" s="80"/>
      <c r="AV1554" s="69"/>
      <c r="AW1554" s="69"/>
      <c r="AX1554" s="80"/>
      <c r="AY1554" s="80"/>
      <c r="AZ1554" s="69"/>
      <c r="BA1554" s="69"/>
      <c r="BB1554" s="80"/>
      <c r="BC1554" s="80"/>
      <c r="BD1554" s="69"/>
      <c r="BE1554" s="69"/>
      <c r="BF1554" s="80"/>
      <c r="BG1554" s="80"/>
      <c r="BH1554" s="69"/>
      <c r="BI1554" s="69"/>
      <c r="BJ1554" s="80"/>
      <c r="BK1554" s="80"/>
      <c r="BL1554" s="69"/>
      <c r="BM1554" s="69"/>
      <c r="BN1554" s="80"/>
      <c r="BO1554" s="80"/>
      <c r="BP1554" s="69"/>
      <c r="BQ1554" s="69"/>
      <c r="BR1554" s="80"/>
      <c r="BS1554" s="80"/>
      <c r="BT1554" s="69"/>
      <c r="BU1554" s="69"/>
      <c r="BV1554" s="80"/>
      <c r="BW1554" s="80"/>
      <c r="BX1554" s="69"/>
      <c r="BY1554" s="69"/>
      <c r="BZ1554" s="80"/>
      <c r="CA1554" s="80"/>
      <c r="CB1554" s="69"/>
      <c r="CC1554" s="69"/>
      <c r="CD1554" s="80"/>
      <c r="CE1554" s="80"/>
      <c r="CF1554" s="69"/>
      <c r="CG1554" s="69"/>
      <c r="CH1554" s="69"/>
      <c r="CI1554" s="69"/>
      <c r="CJ1554" s="69"/>
      <c r="CK1554" s="69"/>
      <c r="CL1554" s="68"/>
      <c r="CM1554" s="67"/>
      <c r="CN1554" s="67"/>
      <c r="CO1554" s="68"/>
      <c r="CP1554" s="68"/>
      <c r="CQ1554" s="67"/>
      <c r="CR1554" s="67"/>
      <c r="CS1554" s="69"/>
      <c r="CT1554" s="81"/>
      <c r="CU1554" s="69"/>
      <c r="CV1554" s="69"/>
      <c r="CW1554" s="69"/>
      <c r="CX1554" s="69"/>
      <c r="CY1554" s="69"/>
      <c r="CZ1554" s="69"/>
      <c r="DA1554" s="69"/>
    </row>
    <row r="1555" spans="2:105">
      <c r="B1555" s="67"/>
      <c r="C1555" s="67"/>
      <c r="D1555" s="67"/>
      <c r="E1555" s="69"/>
      <c r="F1555" s="68"/>
      <c r="G1555" s="67"/>
      <c r="H1555" s="69"/>
      <c r="I1555" s="69"/>
      <c r="J1555" s="69"/>
      <c r="K1555" s="69"/>
      <c r="L1555" s="69"/>
      <c r="M1555" s="69"/>
      <c r="N1555" s="69"/>
      <c r="O1555" s="69"/>
      <c r="P1555" s="69"/>
      <c r="Q1555" s="69"/>
      <c r="R1555" s="69"/>
      <c r="S1555" s="80"/>
      <c r="T1555" s="80"/>
      <c r="U1555" s="80"/>
      <c r="V1555" s="80"/>
      <c r="W1555" s="80"/>
      <c r="X1555" s="80"/>
      <c r="Y1555" s="80"/>
      <c r="Z1555" s="80"/>
      <c r="AA1555" s="80"/>
      <c r="AB1555" s="80"/>
      <c r="AC1555" s="80"/>
      <c r="AD1555" s="80"/>
      <c r="AE1555" s="69"/>
      <c r="AF1555" s="69"/>
      <c r="AG1555" s="69"/>
      <c r="AH1555" s="80"/>
      <c r="AI1555" s="80"/>
      <c r="AJ1555" s="69"/>
      <c r="AK1555" s="69"/>
      <c r="AL1555" s="80"/>
      <c r="AM1555" s="80"/>
      <c r="AN1555" s="69"/>
      <c r="AO1555" s="69"/>
      <c r="AP1555" s="80"/>
      <c r="AQ1555" s="80"/>
      <c r="AR1555" s="69"/>
      <c r="AS1555" s="69"/>
      <c r="AT1555" s="80"/>
      <c r="AU1555" s="80"/>
      <c r="AV1555" s="69"/>
      <c r="AW1555" s="69"/>
      <c r="AX1555" s="80"/>
      <c r="AY1555" s="80"/>
      <c r="AZ1555" s="69"/>
      <c r="BA1555" s="69"/>
      <c r="BB1555" s="80"/>
      <c r="BC1555" s="80"/>
      <c r="BD1555" s="69"/>
      <c r="BE1555" s="69"/>
      <c r="BF1555" s="80"/>
      <c r="BG1555" s="80"/>
      <c r="BH1555" s="69"/>
      <c r="BI1555" s="69"/>
      <c r="BJ1555" s="80"/>
      <c r="BK1555" s="80"/>
      <c r="BL1555" s="69"/>
      <c r="BM1555" s="69"/>
      <c r="BN1555" s="80"/>
      <c r="BO1555" s="80"/>
      <c r="BP1555" s="69"/>
      <c r="BQ1555" s="69"/>
      <c r="BR1555" s="80"/>
      <c r="BS1555" s="80"/>
      <c r="BT1555" s="69"/>
      <c r="BU1555" s="69"/>
      <c r="BV1555" s="80"/>
      <c r="BW1555" s="80"/>
      <c r="BX1555" s="69"/>
      <c r="BY1555" s="69"/>
      <c r="BZ1555" s="80"/>
      <c r="CA1555" s="80"/>
      <c r="CB1555" s="69"/>
      <c r="CC1555" s="69"/>
      <c r="CD1555" s="80"/>
      <c r="CE1555" s="80"/>
      <c r="CF1555" s="69"/>
      <c r="CG1555" s="69"/>
      <c r="CH1555" s="69"/>
      <c r="CI1555" s="69"/>
      <c r="CJ1555" s="69"/>
      <c r="CK1555" s="69"/>
      <c r="CL1555" s="68"/>
      <c r="CM1555" s="67"/>
      <c r="CN1555" s="67"/>
      <c r="CO1555" s="68"/>
      <c r="CP1555" s="68"/>
      <c r="CQ1555" s="67"/>
      <c r="CR1555" s="67"/>
      <c r="CS1555" s="69"/>
      <c r="CT1555" s="81"/>
      <c r="CU1555" s="69"/>
      <c r="CV1555" s="69"/>
      <c r="CW1555" s="69"/>
      <c r="CX1555" s="69"/>
      <c r="CY1555" s="69"/>
      <c r="CZ1555" s="69"/>
      <c r="DA1555" s="69"/>
    </row>
    <row r="1556" spans="2:105">
      <c r="B1556" s="67"/>
      <c r="C1556" s="67"/>
      <c r="D1556" s="67"/>
      <c r="E1556" s="69"/>
      <c r="F1556" s="68"/>
      <c r="G1556" s="67"/>
      <c r="H1556" s="69"/>
      <c r="I1556" s="69"/>
      <c r="J1556" s="69"/>
      <c r="K1556" s="69"/>
      <c r="L1556" s="69"/>
      <c r="M1556" s="69"/>
      <c r="N1556" s="69"/>
      <c r="O1556" s="69"/>
      <c r="P1556" s="69"/>
      <c r="Q1556" s="69"/>
      <c r="R1556" s="69"/>
      <c r="S1556" s="80"/>
      <c r="T1556" s="80"/>
      <c r="U1556" s="80"/>
      <c r="V1556" s="80"/>
      <c r="W1556" s="80"/>
      <c r="X1556" s="80"/>
      <c r="Y1556" s="80"/>
      <c r="Z1556" s="80"/>
      <c r="AA1556" s="80"/>
      <c r="AB1556" s="80"/>
      <c r="AC1556" s="80"/>
      <c r="AD1556" s="80"/>
      <c r="AE1556" s="69"/>
      <c r="AF1556" s="69"/>
      <c r="AG1556" s="69"/>
      <c r="AH1556" s="80"/>
      <c r="AI1556" s="80"/>
      <c r="AJ1556" s="69"/>
      <c r="AK1556" s="69"/>
      <c r="AL1556" s="80"/>
      <c r="AM1556" s="80"/>
      <c r="AN1556" s="69"/>
      <c r="AO1556" s="69"/>
      <c r="AP1556" s="80"/>
      <c r="AQ1556" s="80"/>
      <c r="AR1556" s="69"/>
      <c r="AS1556" s="69"/>
      <c r="AT1556" s="80"/>
      <c r="AU1556" s="80"/>
      <c r="AV1556" s="69"/>
      <c r="AW1556" s="69"/>
      <c r="AX1556" s="80"/>
      <c r="AY1556" s="80"/>
      <c r="AZ1556" s="69"/>
      <c r="BA1556" s="69"/>
      <c r="BB1556" s="80"/>
      <c r="BC1556" s="80"/>
      <c r="BD1556" s="69"/>
      <c r="BE1556" s="69"/>
      <c r="BF1556" s="80"/>
      <c r="BG1556" s="80"/>
      <c r="BH1556" s="69"/>
      <c r="BI1556" s="69"/>
      <c r="BJ1556" s="80"/>
      <c r="BK1556" s="80"/>
      <c r="BL1556" s="69"/>
      <c r="BM1556" s="69"/>
      <c r="BN1556" s="80"/>
      <c r="BO1556" s="80"/>
      <c r="BP1556" s="69"/>
      <c r="BQ1556" s="69"/>
      <c r="BR1556" s="80"/>
      <c r="BS1556" s="80"/>
      <c r="BT1556" s="69"/>
      <c r="BU1556" s="69"/>
      <c r="BV1556" s="80"/>
      <c r="BW1556" s="80"/>
      <c r="BX1556" s="69"/>
      <c r="BY1556" s="69"/>
      <c r="BZ1556" s="80"/>
      <c r="CA1556" s="80"/>
      <c r="CB1556" s="69"/>
      <c r="CC1556" s="69"/>
      <c r="CD1556" s="80"/>
      <c r="CE1556" s="80"/>
      <c r="CF1556" s="69"/>
      <c r="CG1556" s="69"/>
      <c r="CH1556" s="69"/>
      <c r="CI1556" s="69"/>
      <c r="CJ1556" s="69"/>
      <c r="CK1556" s="69"/>
      <c r="CL1556" s="68"/>
      <c r="CM1556" s="67"/>
      <c r="CN1556" s="67"/>
      <c r="CO1556" s="68"/>
      <c r="CP1556" s="68"/>
      <c r="CQ1556" s="67"/>
      <c r="CR1556" s="67"/>
      <c r="CS1556" s="69"/>
      <c r="CT1556" s="81"/>
      <c r="CU1556" s="69"/>
      <c r="CV1556" s="69"/>
      <c r="CW1556" s="69"/>
      <c r="CX1556" s="69"/>
      <c r="CY1556" s="69"/>
      <c r="CZ1556" s="69"/>
      <c r="DA1556" s="69"/>
    </row>
    <row r="1557" spans="2:105">
      <c r="B1557" s="67"/>
      <c r="C1557" s="67"/>
      <c r="D1557" s="67"/>
      <c r="E1557" s="69"/>
      <c r="F1557" s="68"/>
      <c r="G1557" s="67"/>
      <c r="H1557" s="69"/>
      <c r="I1557" s="69"/>
      <c r="J1557" s="69"/>
      <c r="K1557" s="69"/>
      <c r="L1557" s="69"/>
      <c r="M1557" s="69"/>
      <c r="N1557" s="69"/>
      <c r="O1557" s="69"/>
      <c r="P1557" s="69"/>
      <c r="Q1557" s="69"/>
      <c r="R1557" s="69"/>
      <c r="S1557" s="80"/>
      <c r="T1557" s="80"/>
      <c r="U1557" s="80"/>
      <c r="V1557" s="80"/>
      <c r="W1557" s="80"/>
      <c r="X1557" s="80"/>
      <c r="Y1557" s="80"/>
      <c r="Z1557" s="80"/>
      <c r="AA1557" s="80"/>
      <c r="AB1557" s="80"/>
      <c r="AC1557" s="80"/>
      <c r="AD1557" s="80"/>
      <c r="AE1557" s="69"/>
      <c r="AF1557" s="69"/>
      <c r="AG1557" s="69"/>
      <c r="AH1557" s="80"/>
      <c r="AI1557" s="80"/>
      <c r="AJ1557" s="69"/>
      <c r="AK1557" s="69"/>
      <c r="AL1557" s="80"/>
      <c r="AM1557" s="80"/>
      <c r="AN1557" s="69"/>
      <c r="AO1557" s="69"/>
      <c r="AP1557" s="80"/>
      <c r="AQ1557" s="80"/>
      <c r="AR1557" s="69"/>
      <c r="AS1557" s="69"/>
      <c r="AT1557" s="80"/>
      <c r="AU1557" s="80"/>
      <c r="AV1557" s="69"/>
      <c r="AW1557" s="69"/>
      <c r="AX1557" s="80"/>
      <c r="AY1557" s="80"/>
      <c r="AZ1557" s="69"/>
      <c r="BA1557" s="69"/>
      <c r="BB1557" s="80"/>
      <c r="BC1557" s="80"/>
      <c r="BD1557" s="69"/>
      <c r="BE1557" s="69"/>
      <c r="BF1557" s="80"/>
      <c r="BG1557" s="80"/>
      <c r="BH1557" s="69"/>
      <c r="BI1557" s="69"/>
      <c r="BJ1557" s="80"/>
      <c r="BK1557" s="80"/>
      <c r="BL1557" s="69"/>
      <c r="BM1557" s="69"/>
      <c r="BN1557" s="80"/>
      <c r="BO1557" s="80"/>
      <c r="BP1557" s="69"/>
      <c r="BQ1557" s="69"/>
      <c r="BR1557" s="80"/>
      <c r="BS1557" s="80"/>
      <c r="BT1557" s="69"/>
      <c r="BU1557" s="69"/>
      <c r="BV1557" s="80"/>
      <c r="BW1557" s="80"/>
      <c r="BX1557" s="69"/>
      <c r="BY1557" s="69"/>
      <c r="BZ1557" s="80"/>
      <c r="CA1557" s="80"/>
      <c r="CB1557" s="69"/>
      <c r="CC1557" s="69"/>
      <c r="CD1557" s="80"/>
      <c r="CE1557" s="80"/>
      <c r="CF1557" s="69"/>
      <c r="CG1557" s="69"/>
      <c r="CH1557" s="69"/>
      <c r="CI1557" s="69"/>
      <c r="CJ1557" s="69"/>
      <c r="CK1557" s="69"/>
      <c r="CL1557" s="68"/>
      <c r="CM1557" s="67"/>
      <c r="CN1557" s="67"/>
      <c r="CO1557" s="68"/>
      <c r="CP1557" s="68"/>
      <c r="CQ1557" s="67"/>
      <c r="CR1557" s="67"/>
      <c r="CS1557" s="69"/>
      <c r="CT1557" s="81"/>
      <c r="CU1557" s="69"/>
      <c r="CV1557" s="69"/>
      <c r="CW1557" s="69"/>
      <c r="CX1557" s="69"/>
      <c r="CY1557" s="69"/>
      <c r="CZ1557" s="69"/>
      <c r="DA1557" s="69"/>
    </row>
    <row r="1558" spans="2:105">
      <c r="B1558" s="67"/>
      <c r="C1558" s="67"/>
      <c r="D1558" s="67"/>
      <c r="E1558" s="69"/>
      <c r="F1558" s="68"/>
      <c r="G1558" s="67"/>
      <c r="H1558" s="69"/>
      <c r="I1558" s="69"/>
      <c r="J1558" s="69"/>
      <c r="K1558" s="69"/>
      <c r="L1558" s="69"/>
      <c r="M1558" s="69"/>
      <c r="N1558" s="69"/>
      <c r="O1558" s="69"/>
      <c r="P1558" s="69"/>
      <c r="Q1558" s="69"/>
      <c r="R1558" s="69"/>
      <c r="S1558" s="80"/>
      <c r="T1558" s="80"/>
      <c r="U1558" s="80"/>
      <c r="V1558" s="80"/>
      <c r="W1558" s="80"/>
      <c r="X1558" s="80"/>
      <c r="Y1558" s="80"/>
      <c r="Z1558" s="80"/>
      <c r="AA1558" s="80"/>
      <c r="AB1558" s="80"/>
      <c r="AC1558" s="80"/>
      <c r="AD1558" s="80"/>
      <c r="AE1558" s="69"/>
      <c r="AF1558" s="69"/>
      <c r="AG1558" s="69"/>
      <c r="AH1558" s="80"/>
      <c r="AI1558" s="80"/>
      <c r="AJ1558" s="69"/>
      <c r="AK1558" s="69"/>
      <c r="AL1558" s="80"/>
      <c r="AM1558" s="80"/>
      <c r="AN1558" s="69"/>
      <c r="AO1558" s="69"/>
      <c r="AP1558" s="80"/>
      <c r="AQ1558" s="80"/>
      <c r="AR1558" s="69"/>
      <c r="AS1558" s="69"/>
      <c r="AT1558" s="80"/>
      <c r="AU1558" s="80"/>
      <c r="AV1558" s="69"/>
      <c r="AW1558" s="69"/>
      <c r="AX1558" s="80"/>
      <c r="AY1558" s="80"/>
      <c r="AZ1558" s="69"/>
      <c r="BA1558" s="69"/>
      <c r="BB1558" s="80"/>
      <c r="BC1558" s="80"/>
      <c r="BD1558" s="69"/>
      <c r="BE1558" s="69"/>
      <c r="BF1558" s="80"/>
      <c r="BG1558" s="80"/>
      <c r="BH1558" s="69"/>
      <c r="BI1558" s="69"/>
      <c r="BJ1558" s="80"/>
      <c r="BK1558" s="80"/>
      <c r="BL1558" s="69"/>
      <c r="BM1558" s="69"/>
      <c r="BN1558" s="80"/>
      <c r="BO1558" s="80"/>
      <c r="BP1558" s="69"/>
      <c r="BQ1558" s="69"/>
      <c r="BR1558" s="80"/>
      <c r="BS1558" s="80"/>
      <c r="BT1558" s="69"/>
      <c r="BU1558" s="69"/>
      <c r="BV1558" s="80"/>
      <c r="BW1558" s="80"/>
      <c r="BX1558" s="69"/>
      <c r="BY1558" s="69"/>
      <c r="BZ1558" s="80"/>
      <c r="CA1558" s="80"/>
      <c r="CB1558" s="69"/>
      <c r="CC1558" s="69"/>
      <c r="CD1558" s="80"/>
      <c r="CE1558" s="80"/>
      <c r="CF1558" s="69"/>
      <c r="CG1558" s="69"/>
      <c r="CH1558" s="69"/>
      <c r="CI1558" s="69"/>
      <c r="CJ1558" s="69"/>
      <c r="CK1558" s="69"/>
      <c r="CL1558" s="68"/>
      <c r="CM1558" s="67"/>
      <c r="CN1558" s="67"/>
      <c r="CO1558" s="68"/>
      <c r="CP1558" s="68"/>
      <c r="CQ1558" s="67"/>
      <c r="CR1558" s="67"/>
      <c r="CS1558" s="69"/>
      <c r="CT1558" s="81"/>
      <c r="CU1558" s="69"/>
      <c r="CV1558" s="69"/>
      <c r="CW1558" s="69"/>
      <c r="CX1558" s="69"/>
      <c r="CY1558" s="69"/>
      <c r="CZ1558" s="69"/>
      <c r="DA1558" s="69"/>
    </row>
    <row r="1559" spans="2:105">
      <c r="B1559" s="67"/>
      <c r="C1559" s="67"/>
      <c r="D1559" s="67"/>
      <c r="E1559" s="69"/>
      <c r="F1559" s="68"/>
      <c r="G1559" s="67"/>
      <c r="H1559" s="69"/>
      <c r="I1559" s="69"/>
      <c r="J1559" s="69"/>
      <c r="K1559" s="69"/>
      <c r="L1559" s="69"/>
      <c r="M1559" s="69"/>
      <c r="N1559" s="69"/>
      <c r="O1559" s="69"/>
      <c r="P1559" s="69"/>
      <c r="Q1559" s="69"/>
      <c r="R1559" s="69"/>
      <c r="S1559" s="80"/>
      <c r="T1559" s="80"/>
      <c r="U1559" s="80"/>
      <c r="V1559" s="80"/>
      <c r="W1559" s="80"/>
      <c r="X1559" s="80"/>
      <c r="Y1559" s="80"/>
      <c r="Z1559" s="80"/>
      <c r="AA1559" s="80"/>
      <c r="AB1559" s="80"/>
      <c r="AC1559" s="80"/>
      <c r="AD1559" s="80"/>
      <c r="AE1559" s="69"/>
      <c r="AF1559" s="69"/>
      <c r="AG1559" s="69"/>
      <c r="AH1559" s="80"/>
      <c r="AI1559" s="80"/>
      <c r="AJ1559" s="69"/>
      <c r="AK1559" s="69"/>
      <c r="AL1559" s="80"/>
      <c r="AM1559" s="80"/>
      <c r="AN1559" s="69"/>
      <c r="AO1559" s="69"/>
      <c r="AP1559" s="80"/>
      <c r="AQ1559" s="80"/>
      <c r="AR1559" s="69"/>
      <c r="AS1559" s="69"/>
      <c r="AT1559" s="80"/>
      <c r="AU1559" s="80"/>
      <c r="AV1559" s="69"/>
      <c r="AW1559" s="69"/>
      <c r="AX1559" s="80"/>
      <c r="AY1559" s="80"/>
      <c r="AZ1559" s="69"/>
      <c r="BA1559" s="69"/>
      <c r="BB1559" s="80"/>
      <c r="BC1559" s="80"/>
      <c r="BD1559" s="69"/>
      <c r="BE1559" s="69"/>
      <c r="BF1559" s="80"/>
      <c r="BG1559" s="80"/>
      <c r="BH1559" s="69"/>
      <c r="BI1559" s="69"/>
      <c r="BJ1559" s="80"/>
      <c r="BK1559" s="80"/>
      <c r="BL1559" s="69"/>
      <c r="BM1559" s="69"/>
      <c r="BN1559" s="80"/>
      <c r="BO1559" s="80"/>
      <c r="BP1559" s="69"/>
      <c r="BQ1559" s="69"/>
      <c r="BR1559" s="80"/>
      <c r="BS1559" s="80"/>
      <c r="BT1559" s="69"/>
      <c r="BU1559" s="69"/>
      <c r="BV1559" s="80"/>
      <c r="BW1559" s="80"/>
      <c r="BX1559" s="69"/>
      <c r="BY1559" s="69"/>
      <c r="BZ1559" s="80"/>
      <c r="CA1559" s="80"/>
      <c r="CB1559" s="69"/>
      <c r="CC1559" s="69"/>
      <c r="CD1559" s="80"/>
      <c r="CE1559" s="80"/>
      <c r="CF1559" s="69"/>
      <c r="CG1559" s="69"/>
      <c r="CH1559" s="69"/>
      <c r="CI1559" s="69"/>
      <c r="CJ1559" s="69"/>
      <c r="CK1559" s="69"/>
      <c r="CL1559" s="68"/>
      <c r="CM1559" s="67"/>
      <c r="CN1559" s="67"/>
      <c r="CO1559" s="68"/>
      <c r="CP1559" s="68"/>
      <c r="CQ1559" s="67"/>
      <c r="CR1559" s="67"/>
      <c r="CS1559" s="69"/>
      <c r="CT1559" s="81"/>
      <c r="CU1559" s="69"/>
      <c r="CV1559" s="69"/>
      <c r="CW1559" s="69"/>
      <c r="CX1559" s="69"/>
      <c r="CY1559" s="69"/>
      <c r="CZ1559" s="69"/>
      <c r="DA1559" s="69"/>
    </row>
    <row r="1560" spans="2:105">
      <c r="B1560" s="67"/>
      <c r="C1560" s="67"/>
      <c r="D1560" s="67"/>
      <c r="E1560" s="69"/>
      <c r="F1560" s="68"/>
      <c r="G1560" s="67"/>
      <c r="H1560" s="69"/>
      <c r="I1560" s="69"/>
      <c r="J1560" s="69"/>
      <c r="K1560" s="69"/>
      <c r="L1560" s="69"/>
      <c r="M1560" s="69"/>
      <c r="N1560" s="69"/>
      <c r="O1560" s="69"/>
      <c r="P1560" s="69"/>
      <c r="Q1560" s="69"/>
      <c r="R1560" s="69"/>
      <c r="S1560" s="80"/>
      <c r="T1560" s="80"/>
      <c r="U1560" s="80"/>
      <c r="V1560" s="80"/>
      <c r="W1560" s="80"/>
      <c r="X1560" s="80"/>
      <c r="Y1560" s="80"/>
      <c r="Z1560" s="80"/>
      <c r="AA1560" s="80"/>
      <c r="AB1560" s="80"/>
      <c r="AC1560" s="80"/>
      <c r="AD1560" s="80"/>
      <c r="AE1560" s="69"/>
      <c r="AF1560" s="69"/>
      <c r="AG1560" s="69"/>
      <c r="AH1560" s="80"/>
      <c r="AI1560" s="80"/>
      <c r="AJ1560" s="69"/>
      <c r="AK1560" s="69"/>
      <c r="AL1560" s="80"/>
      <c r="AM1560" s="80"/>
      <c r="AN1560" s="69"/>
      <c r="AO1560" s="69"/>
      <c r="AP1560" s="80"/>
      <c r="AQ1560" s="80"/>
      <c r="AR1560" s="69"/>
      <c r="AS1560" s="69"/>
      <c r="AT1560" s="80"/>
      <c r="AU1560" s="80"/>
      <c r="AV1560" s="69"/>
      <c r="AW1560" s="69"/>
      <c r="AX1560" s="80"/>
      <c r="AY1560" s="80"/>
      <c r="AZ1560" s="69"/>
      <c r="BA1560" s="69"/>
      <c r="BB1560" s="80"/>
      <c r="BC1560" s="80"/>
      <c r="BD1560" s="69"/>
      <c r="BE1560" s="69"/>
      <c r="BF1560" s="80"/>
      <c r="BG1560" s="80"/>
      <c r="BH1560" s="69"/>
      <c r="BI1560" s="69"/>
      <c r="BJ1560" s="80"/>
      <c r="BK1560" s="80"/>
      <c r="BL1560" s="69"/>
      <c r="BM1560" s="69"/>
      <c r="BN1560" s="80"/>
      <c r="BO1560" s="80"/>
      <c r="BP1560" s="69"/>
      <c r="BQ1560" s="69"/>
      <c r="BR1560" s="80"/>
      <c r="BS1560" s="80"/>
      <c r="BT1560" s="69"/>
      <c r="BU1560" s="69"/>
      <c r="BV1560" s="80"/>
      <c r="BW1560" s="80"/>
      <c r="BX1560" s="69"/>
      <c r="BY1560" s="69"/>
      <c r="BZ1560" s="80"/>
      <c r="CA1560" s="80"/>
      <c r="CB1560" s="69"/>
      <c r="CC1560" s="69"/>
      <c r="CD1560" s="80"/>
      <c r="CE1560" s="80"/>
      <c r="CF1560" s="69"/>
      <c r="CG1560" s="69"/>
      <c r="CH1560" s="69"/>
      <c r="CI1560" s="69"/>
      <c r="CJ1560" s="69"/>
      <c r="CK1560" s="69"/>
      <c r="CL1560" s="68"/>
      <c r="CM1560" s="67"/>
      <c r="CN1560" s="67"/>
      <c r="CO1560" s="68"/>
      <c r="CP1560" s="68"/>
      <c r="CQ1560" s="67"/>
      <c r="CR1560" s="67"/>
      <c r="CS1560" s="69"/>
      <c r="CT1560" s="81"/>
      <c r="CU1560" s="69"/>
      <c r="CV1560" s="69"/>
      <c r="CW1560" s="69"/>
      <c r="CX1560" s="69"/>
      <c r="CY1560" s="69"/>
      <c r="CZ1560" s="69"/>
      <c r="DA1560" s="69"/>
    </row>
    <row r="1561" spans="2:105">
      <c r="B1561" s="67"/>
      <c r="C1561" s="67"/>
      <c r="D1561" s="67"/>
      <c r="E1561" s="69"/>
      <c r="F1561" s="68"/>
      <c r="G1561" s="67"/>
      <c r="H1561" s="69"/>
      <c r="I1561" s="69"/>
      <c r="J1561" s="69"/>
      <c r="K1561" s="69"/>
      <c r="L1561" s="69"/>
      <c r="M1561" s="69"/>
      <c r="N1561" s="69"/>
      <c r="O1561" s="69"/>
      <c r="P1561" s="69"/>
      <c r="Q1561" s="69"/>
      <c r="R1561" s="69"/>
      <c r="S1561" s="80"/>
      <c r="T1561" s="80"/>
      <c r="U1561" s="80"/>
      <c r="V1561" s="80"/>
      <c r="W1561" s="80"/>
      <c r="X1561" s="80"/>
      <c r="Y1561" s="80"/>
      <c r="Z1561" s="80"/>
      <c r="AA1561" s="80"/>
      <c r="AB1561" s="80"/>
      <c r="AC1561" s="80"/>
      <c r="AD1561" s="80"/>
      <c r="AE1561" s="69"/>
      <c r="AF1561" s="69"/>
      <c r="AG1561" s="69"/>
      <c r="AH1561" s="80"/>
      <c r="AI1561" s="80"/>
      <c r="AJ1561" s="69"/>
      <c r="AK1561" s="69"/>
      <c r="AL1561" s="80"/>
      <c r="AM1561" s="80"/>
      <c r="AN1561" s="69"/>
      <c r="AO1561" s="69"/>
      <c r="AP1561" s="80"/>
      <c r="AQ1561" s="80"/>
      <c r="AR1561" s="69"/>
      <c r="AS1561" s="69"/>
      <c r="AT1561" s="80"/>
      <c r="AU1561" s="80"/>
      <c r="AV1561" s="69"/>
      <c r="AW1561" s="69"/>
      <c r="AX1561" s="80"/>
      <c r="AY1561" s="80"/>
      <c r="AZ1561" s="69"/>
      <c r="BA1561" s="69"/>
      <c r="BB1561" s="80"/>
      <c r="BC1561" s="80"/>
      <c r="BD1561" s="69"/>
      <c r="BE1561" s="69"/>
      <c r="BF1561" s="80"/>
      <c r="BG1561" s="80"/>
      <c r="BH1561" s="69"/>
      <c r="BI1561" s="69"/>
      <c r="BJ1561" s="80"/>
      <c r="BK1561" s="80"/>
      <c r="BL1561" s="69"/>
      <c r="BM1561" s="69"/>
      <c r="BN1561" s="80"/>
      <c r="BO1561" s="80"/>
      <c r="BP1561" s="69"/>
      <c r="BQ1561" s="69"/>
      <c r="BR1561" s="80"/>
      <c r="BS1561" s="80"/>
      <c r="BT1561" s="69"/>
      <c r="BU1561" s="69"/>
      <c r="BV1561" s="80"/>
      <c r="BW1561" s="80"/>
      <c r="BX1561" s="69"/>
      <c r="BY1561" s="69"/>
      <c r="BZ1561" s="80"/>
      <c r="CA1561" s="80"/>
      <c r="CB1561" s="69"/>
      <c r="CC1561" s="69"/>
      <c r="CD1561" s="80"/>
      <c r="CE1561" s="80"/>
      <c r="CF1561" s="69"/>
      <c r="CG1561" s="69"/>
      <c r="CH1561" s="69"/>
      <c r="CI1561" s="69"/>
      <c r="CJ1561" s="69"/>
      <c r="CK1561" s="69"/>
      <c r="CL1561" s="68"/>
      <c r="CM1561" s="67"/>
      <c r="CN1561" s="67"/>
      <c r="CO1561" s="68"/>
      <c r="CP1561" s="68"/>
      <c r="CQ1561" s="67"/>
      <c r="CR1561" s="67"/>
      <c r="CS1561" s="69"/>
      <c r="CT1561" s="81"/>
      <c r="CU1561" s="69"/>
      <c r="CV1561" s="69"/>
      <c r="CW1561" s="69"/>
      <c r="CX1561" s="69"/>
      <c r="CY1561" s="69"/>
      <c r="CZ1561" s="69"/>
      <c r="DA1561" s="69"/>
    </row>
    <row r="1562" spans="2:105">
      <c r="B1562" s="67"/>
      <c r="C1562" s="67"/>
      <c r="D1562" s="67"/>
      <c r="E1562" s="69"/>
      <c r="F1562" s="68"/>
      <c r="G1562" s="67"/>
      <c r="H1562" s="69"/>
      <c r="I1562" s="69"/>
      <c r="J1562" s="69"/>
      <c r="K1562" s="69"/>
      <c r="L1562" s="69"/>
      <c r="M1562" s="69"/>
      <c r="N1562" s="69"/>
      <c r="O1562" s="69"/>
      <c r="P1562" s="69"/>
      <c r="Q1562" s="69"/>
      <c r="R1562" s="69"/>
      <c r="S1562" s="80"/>
      <c r="T1562" s="80"/>
      <c r="U1562" s="80"/>
      <c r="V1562" s="80"/>
      <c r="W1562" s="80"/>
      <c r="X1562" s="80"/>
      <c r="Y1562" s="80"/>
      <c r="Z1562" s="80"/>
      <c r="AA1562" s="80"/>
      <c r="AB1562" s="80"/>
      <c r="AC1562" s="80"/>
      <c r="AD1562" s="80"/>
      <c r="AE1562" s="69"/>
      <c r="AF1562" s="69"/>
      <c r="AG1562" s="69"/>
      <c r="AH1562" s="80"/>
      <c r="AI1562" s="80"/>
      <c r="AJ1562" s="69"/>
      <c r="AK1562" s="69"/>
      <c r="AL1562" s="80"/>
      <c r="AM1562" s="80"/>
      <c r="AN1562" s="69"/>
      <c r="AO1562" s="69"/>
      <c r="AP1562" s="80"/>
      <c r="AQ1562" s="80"/>
      <c r="AR1562" s="69"/>
      <c r="AS1562" s="69"/>
      <c r="AT1562" s="80"/>
      <c r="AU1562" s="80"/>
      <c r="AV1562" s="69"/>
      <c r="AW1562" s="69"/>
      <c r="AX1562" s="80"/>
      <c r="AY1562" s="80"/>
      <c r="AZ1562" s="69"/>
      <c r="BA1562" s="69"/>
      <c r="BB1562" s="80"/>
      <c r="BC1562" s="80"/>
      <c r="BD1562" s="69"/>
      <c r="BE1562" s="69"/>
      <c r="BF1562" s="80"/>
      <c r="BG1562" s="80"/>
      <c r="BH1562" s="69"/>
      <c r="BI1562" s="69"/>
      <c r="BJ1562" s="80"/>
      <c r="BK1562" s="80"/>
      <c r="BL1562" s="69"/>
      <c r="BM1562" s="69"/>
      <c r="BN1562" s="80"/>
      <c r="BO1562" s="80"/>
      <c r="BP1562" s="69"/>
      <c r="BQ1562" s="69"/>
      <c r="BR1562" s="80"/>
      <c r="BS1562" s="80"/>
      <c r="BT1562" s="69"/>
      <c r="BU1562" s="69"/>
      <c r="BV1562" s="80"/>
      <c r="BW1562" s="80"/>
      <c r="BX1562" s="69"/>
      <c r="BY1562" s="69"/>
      <c r="BZ1562" s="80"/>
      <c r="CA1562" s="80"/>
      <c r="CB1562" s="69"/>
      <c r="CC1562" s="69"/>
      <c r="CD1562" s="80"/>
      <c r="CE1562" s="80"/>
      <c r="CF1562" s="69"/>
      <c r="CG1562" s="69"/>
      <c r="CH1562" s="69"/>
      <c r="CI1562" s="69"/>
      <c r="CJ1562" s="69"/>
      <c r="CK1562" s="69"/>
      <c r="CL1562" s="68"/>
      <c r="CM1562" s="67"/>
      <c r="CN1562" s="67"/>
      <c r="CO1562" s="68"/>
      <c r="CP1562" s="68"/>
      <c r="CQ1562" s="67"/>
      <c r="CR1562" s="67"/>
      <c r="CS1562" s="69"/>
      <c r="CT1562" s="81"/>
      <c r="CU1562" s="69"/>
      <c r="CV1562" s="69"/>
      <c r="CW1562" s="69"/>
      <c r="CX1562" s="69"/>
      <c r="CY1562" s="69"/>
      <c r="CZ1562" s="69"/>
      <c r="DA1562" s="69"/>
    </row>
    <row r="1563" spans="2:105">
      <c r="B1563" s="67"/>
      <c r="C1563" s="67"/>
      <c r="D1563" s="67"/>
      <c r="E1563" s="69"/>
      <c r="F1563" s="68"/>
      <c r="G1563" s="67"/>
      <c r="H1563" s="69"/>
      <c r="I1563" s="69"/>
      <c r="J1563" s="69"/>
      <c r="K1563" s="69"/>
      <c r="L1563" s="69"/>
      <c r="M1563" s="69"/>
      <c r="N1563" s="69"/>
      <c r="O1563" s="69"/>
      <c r="P1563" s="69"/>
      <c r="Q1563" s="69"/>
      <c r="R1563" s="69"/>
      <c r="S1563" s="80"/>
      <c r="T1563" s="80"/>
      <c r="U1563" s="80"/>
      <c r="V1563" s="80"/>
      <c r="W1563" s="80"/>
      <c r="X1563" s="80"/>
      <c r="Y1563" s="80"/>
      <c r="Z1563" s="80"/>
      <c r="AA1563" s="80"/>
      <c r="AB1563" s="80"/>
      <c r="AC1563" s="80"/>
      <c r="AD1563" s="80"/>
      <c r="AE1563" s="69"/>
      <c r="AF1563" s="69"/>
      <c r="AG1563" s="69"/>
      <c r="AH1563" s="80"/>
      <c r="AI1563" s="80"/>
      <c r="AJ1563" s="69"/>
      <c r="AK1563" s="69"/>
      <c r="AL1563" s="80"/>
      <c r="AM1563" s="80"/>
      <c r="AN1563" s="69"/>
      <c r="AO1563" s="69"/>
      <c r="AP1563" s="80"/>
      <c r="AQ1563" s="80"/>
      <c r="AR1563" s="69"/>
      <c r="AS1563" s="69"/>
      <c r="AT1563" s="80"/>
      <c r="AU1563" s="80"/>
      <c r="AV1563" s="69"/>
      <c r="AW1563" s="69"/>
      <c r="AX1563" s="80"/>
      <c r="AY1563" s="80"/>
      <c r="AZ1563" s="69"/>
      <c r="BA1563" s="69"/>
      <c r="BB1563" s="80"/>
      <c r="BC1563" s="80"/>
      <c r="BD1563" s="69"/>
      <c r="BE1563" s="69"/>
      <c r="BF1563" s="80"/>
      <c r="BG1563" s="80"/>
      <c r="BH1563" s="69"/>
      <c r="BI1563" s="69"/>
      <c r="BJ1563" s="80"/>
      <c r="BK1563" s="80"/>
      <c r="BL1563" s="69"/>
      <c r="BM1563" s="69"/>
      <c r="BN1563" s="80"/>
      <c r="BO1563" s="80"/>
      <c r="BP1563" s="69"/>
      <c r="BQ1563" s="69"/>
      <c r="BR1563" s="80"/>
      <c r="BS1563" s="80"/>
      <c r="BT1563" s="69"/>
      <c r="BU1563" s="69"/>
      <c r="BV1563" s="80"/>
      <c r="BW1563" s="80"/>
      <c r="BX1563" s="69"/>
      <c r="BY1563" s="69"/>
      <c r="BZ1563" s="80"/>
      <c r="CA1563" s="80"/>
      <c r="CB1563" s="69"/>
      <c r="CC1563" s="69"/>
      <c r="CD1563" s="80"/>
      <c r="CE1563" s="80"/>
      <c r="CF1563" s="69"/>
      <c r="CG1563" s="69"/>
      <c r="CH1563" s="69"/>
      <c r="CI1563" s="69"/>
      <c r="CJ1563" s="69"/>
      <c r="CK1563" s="69"/>
      <c r="CL1563" s="68"/>
      <c r="CM1563" s="67"/>
      <c r="CN1563" s="67"/>
      <c r="CO1563" s="68"/>
      <c r="CP1563" s="68"/>
      <c r="CQ1563" s="67"/>
      <c r="CR1563" s="67"/>
      <c r="CS1563" s="69"/>
      <c r="CT1563" s="81"/>
      <c r="CU1563" s="69"/>
      <c r="CV1563" s="69"/>
      <c r="CW1563" s="69"/>
      <c r="CX1563" s="69"/>
      <c r="CY1563" s="69"/>
      <c r="CZ1563" s="69"/>
      <c r="DA1563" s="69"/>
    </row>
    <row r="1564" spans="2:105">
      <c r="B1564" s="67"/>
      <c r="C1564" s="67"/>
      <c r="D1564" s="67"/>
      <c r="E1564" s="69"/>
      <c r="F1564" s="68"/>
      <c r="G1564" s="67"/>
      <c r="H1564" s="69"/>
      <c r="I1564" s="69"/>
      <c r="J1564" s="69"/>
      <c r="K1564" s="69"/>
      <c r="L1564" s="69"/>
      <c r="M1564" s="69"/>
      <c r="N1564" s="69"/>
      <c r="O1564" s="69"/>
      <c r="P1564" s="69"/>
      <c r="Q1564" s="69"/>
      <c r="R1564" s="69"/>
      <c r="S1564" s="80"/>
      <c r="T1564" s="80"/>
      <c r="U1564" s="80"/>
      <c r="V1564" s="80"/>
      <c r="W1564" s="80"/>
      <c r="X1564" s="80"/>
      <c r="Y1564" s="80"/>
      <c r="Z1564" s="80"/>
      <c r="AA1564" s="80"/>
      <c r="AB1564" s="80"/>
      <c r="AC1564" s="80"/>
      <c r="AD1564" s="80"/>
      <c r="AE1564" s="69"/>
      <c r="AF1564" s="69"/>
      <c r="AG1564" s="69"/>
      <c r="AH1564" s="80"/>
      <c r="AI1564" s="80"/>
      <c r="AJ1564" s="69"/>
      <c r="AK1564" s="69"/>
      <c r="AL1564" s="80"/>
      <c r="AM1564" s="80"/>
      <c r="AN1564" s="69"/>
      <c r="AO1564" s="69"/>
      <c r="AP1564" s="80"/>
      <c r="AQ1564" s="80"/>
      <c r="AR1564" s="69"/>
      <c r="AS1564" s="69"/>
      <c r="AT1564" s="80"/>
      <c r="AU1564" s="80"/>
      <c r="AV1564" s="69"/>
      <c r="AW1564" s="69"/>
      <c r="AX1564" s="80"/>
      <c r="AY1564" s="80"/>
      <c r="AZ1564" s="69"/>
      <c r="BA1564" s="69"/>
      <c r="BB1564" s="80"/>
      <c r="BC1564" s="80"/>
      <c r="BD1564" s="69"/>
      <c r="BE1564" s="69"/>
      <c r="BF1564" s="80"/>
      <c r="BG1564" s="80"/>
      <c r="BH1564" s="69"/>
      <c r="BI1564" s="69"/>
      <c r="BJ1564" s="80"/>
      <c r="BK1564" s="80"/>
      <c r="BL1564" s="69"/>
      <c r="BM1564" s="69"/>
      <c r="BN1564" s="80"/>
      <c r="BO1564" s="80"/>
      <c r="BP1564" s="69"/>
      <c r="BQ1564" s="69"/>
      <c r="BR1564" s="80"/>
      <c r="BS1564" s="80"/>
      <c r="BT1564" s="69"/>
      <c r="BU1564" s="69"/>
      <c r="BV1564" s="80"/>
      <c r="BW1564" s="80"/>
      <c r="BX1564" s="69"/>
      <c r="BY1564" s="69"/>
      <c r="BZ1564" s="80"/>
      <c r="CA1564" s="80"/>
      <c r="CB1564" s="69"/>
      <c r="CC1564" s="69"/>
      <c r="CD1564" s="80"/>
      <c r="CE1564" s="80"/>
      <c r="CF1564" s="69"/>
      <c r="CG1564" s="69"/>
      <c r="CH1564" s="69"/>
      <c r="CI1564" s="69"/>
      <c r="CJ1564" s="69"/>
      <c r="CK1564" s="69"/>
      <c r="CL1564" s="68"/>
      <c r="CM1564" s="67"/>
      <c r="CN1564" s="67"/>
      <c r="CO1564" s="68"/>
      <c r="CP1564" s="68"/>
      <c r="CQ1564" s="67"/>
      <c r="CR1564" s="67"/>
      <c r="CS1564" s="69"/>
      <c r="CT1564" s="81"/>
      <c r="CU1564" s="69"/>
      <c r="CV1564" s="69"/>
      <c r="CW1564" s="69"/>
      <c r="CX1564" s="69"/>
      <c r="CY1564" s="69"/>
      <c r="CZ1564" s="69"/>
      <c r="DA1564" s="69"/>
    </row>
    <row r="1565" spans="2:105">
      <c r="B1565" s="67"/>
      <c r="C1565" s="67"/>
      <c r="D1565" s="67"/>
      <c r="E1565" s="69"/>
      <c r="F1565" s="68"/>
      <c r="G1565" s="67"/>
      <c r="H1565" s="69"/>
      <c r="I1565" s="69"/>
      <c r="J1565" s="69"/>
      <c r="K1565" s="69"/>
      <c r="L1565" s="69"/>
      <c r="M1565" s="69"/>
      <c r="N1565" s="69"/>
      <c r="O1565" s="69"/>
      <c r="P1565" s="69"/>
      <c r="Q1565" s="69"/>
      <c r="R1565" s="69"/>
      <c r="S1565" s="80"/>
      <c r="T1565" s="80"/>
      <c r="U1565" s="80"/>
      <c r="V1565" s="80"/>
      <c r="W1565" s="80"/>
      <c r="X1565" s="80"/>
      <c r="Y1565" s="80"/>
      <c r="Z1565" s="80"/>
      <c r="AA1565" s="80"/>
      <c r="AB1565" s="80"/>
      <c r="AC1565" s="80"/>
      <c r="AD1565" s="80"/>
      <c r="AE1565" s="69"/>
      <c r="AF1565" s="69"/>
      <c r="AG1565" s="69"/>
      <c r="AH1565" s="80"/>
      <c r="AI1565" s="80"/>
      <c r="AJ1565" s="69"/>
      <c r="AK1565" s="69"/>
      <c r="AL1565" s="80"/>
      <c r="AM1565" s="80"/>
      <c r="AN1565" s="69"/>
      <c r="AO1565" s="69"/>
      <c r="AP1565" s="80"/>
      <c r="AQ1565" s="80"/>
      <c r="AR1565" s="69"/>
      <c r="AS1565" s="69"/>
      <c r="AT1565" s="80"/>
      <c r="AU1565" s="80"/>
      <c r="AV1565" s="69"/>
      <c r="AW1565" s="69"/>
      <c r="AX1565" s="80"/>
      <c r="AY1565" s="80"/>
      <c r="AZ1565" s="69"/>
      <c r="BA1565" s="69"/>
      <c r="BB1565" s="80"/>
      <c r="BC1565" s="80"/>
      <c r="BD1565" s="69"/>
      <c r="BE1565" s="69"/>
      <c r="BF1565" s="80"/>
      <c r="BG1565" s="80"/>
      <c r="BH1565" s="69"/>
      <c r="BI1565" s="69"/>
      <c r="BJ1565" s="80"/>
      <c r="BK1565" s="80"/>
      <c r="BL1565" s="69"/>
      <c r="BM1565" s="69"/>
      <c r="BN1565" s="80"/>
      <c r="BO1565" s="80"/>
      <c r="BP1565" s="69"/>
      <c r="BQ1565" s="69"/>
      <c r="BR1565" s="80"/>
      <c r="BS1565" s="80"/>
      <c r="BT1565" s="69"/>
      <c r="BU1565" s="69"/>
      <c r="BV1565" s="80"/>
      <c r="BW1565" s="80"/>
      <c r="BX1565" s="69"/>
      <c r="BY1565" s="69"/>
      <c r="BZ1565" s="80"/>
      <c r="CA1565" s="80"/>
      <c r="CB1565" s="69"/>
      <c r="CC1565" s="69"/>
      <c r="CD1565" s="80"/>
      <c r="CE1565" s="80"/>
      <c r="CF1565" s="69"/>
      <c r="CG1565" s="69"/>
      <c r="CH1565" s="69"/>
      <c r="CI1565" s="69"/>
      <c r="CJ1565" s="69"/>
      <c r="CK1565" s="69"/>
      <c r="CL1565" s="68"/>
      <c r="CM1565" s="67"/>
      <c r="CN1565" s="67"/>
      <c r="CO1565" s="68"/>
      <c r="CP1565" s="68"/>
      <c r="CQ1565" s="67"/>
      <c r="CR1565" s="67"/>
      <c r="CS1565" s="69"/>
      <c r="CT1565" s="81"/>
      <c r="CU1565" s="69"/>
      <c r="CV1565" s="69"/>
      <c r="CW1565" s="69"/>
      <c r="CX1565" s="69"/>
      <c r="CY1565" s="69"/>
      <c r="CZ1565" s="69"/>
      <c r="DA1565" s="69"/>
    </row>
    <row r="1566" spans="2:105">
      <c r="B1566" s="67"/>
      <c r="C1566" s="67"/>
      <c r="D1566" s="67"/>
      <c r="E1566" s="69"/>
      <c r="F1566" s="68"/>
      <c r="G1566" s="67"/>
      <c r="H1566" s="69"/>
      <c r="I1566" s="69"/>
      <c r="J1566" s="69"/>
      <c r="K1566" s="69"/>
      <c r="L1566" s="69"/>
      <c r="M1566" s="69"/>
      <c r="N1566" s="69"/>
      <c r="O1566" s="69"/>
      <c r="P1566" s="69"/>
      <c r="Q1566" s="69"/>
      <c r="R1566" s="69"/>
      <c r="S1566" s="80"/>
      <c r="T1566" s="80"/>
      <c r="U1566" s="80"/>
      <c r="V1566" s="80"/>
      <c r="W1566" s="80"/>
      <c r="X1566" s="80"/>
      <c r="Y1566" s="80"/>
      <c r="Z1566" s="80"/>
      <c r="AA1566" s="80"/>
      <c r="AB1566" s="80"/>
      <c r="AC1566" s="80"/>
      <c r="AD1566" s="80"/>
      <c r="AE1566" s="69"/>
      <c r="AF1566" s="69"/>
      <c r="AG1566" s="69"/>
      <c r="AH1566" s="80"/>
      <c r="AI1566" s="80"/>
      <c r="AJ1566" s="69"/>
      <c r="AK1566" s="69"/>
      <c r="AL1566" s="80"/>
      <c r="AM1566" s="80"/>
      <c r="AN1566" s="69"/>
      <c r="AO1566" s="69"/>
      <c r="AP1566" s="80"/>
      <c r="AQ1566" s="80"/>
      <c r="AR1566" s="69"/>
      <c r="AS1566" s="69"/>
      <c r="AT1566" s="80"/>
      <c r="AU1566" s="80"/>
      <c r="AV1566" s="69"/>
      <c r="AW1566" s="69"/>
      <c r="AX1566" s="80"/>
      <c r="AY1566" s="80"/>
      <c r="AZ1566" s="69"/>
      <c r="BA1566" s="69"/>
      <c r="BB1566" s="80"/>
      <c r="BC1566" s="80"/>
      <c r="BD1566" s="69"/>
      <c r="BE1566" s="69"/>
      <c r="BF1566" s="80"/>
      <c r="BG1566" s="80"/>
      <c r="BH1566" s="69"/>
      <c r="BI1566" s="69"/>
      <c r="BJ1566" s="80"/>
      <c r="BK1566" s="80"/>
      <c r="BL1566" s="69"/>
      <c r="BM1566" s="69"/>
      <c r="BN1566" s="80"/>
      <c r="BO1566" s="80"/>
      <c r="BP1566" s="69"/>
      <c r="BQ1566" s="69"/>
      <c r="BR1566" s="80"/>
      <c r="BS1566" s="80"/>
      <c r="BT1566" s="69"/>
      <c r="BU1566" s="69"/>
      <c r="BV1566" s="80"/>
      <c r="BW1566" s="80"/>
      <c r="BX1566" s="69"/>
      <c r="BY1566" s="69"/>
      <c r="BZ1566" s="80"/>
      <c r="CA1566" s="80"/>
      <c r="CB1566" s="69"/>
      <c r="CC1566" s="69"/>
      <c r="CD1566" s="80"/>
      <c r="CE1566" s="80"/>
      <c r="CF1566" s="69"/>
      <c r="CG1566" s="69"/>
      <c r="CH1566" s="69"/>
      <c r="CI1566" s="69"/>
      <c r="CJ1566" s="69"/>
      <c r="CK1566" s="69"/>
      <c r="CL1566" s="68"/>
      <c r="CM1566" s="67"/>
      <c r="CN1566" s="67"/>
      <c r="CO1566" s="68"/>
      <c r="CP1566" s="68"/>
      <c r="CQ1566" s="67"/>
      <c r="CR1566" s="67"/>
      <c r="CS1566" s="69"/>
      <c r="CT1566" s="81"/>
      <c r="CU1566" s="69"/>
      <c r="CV1566" s="69"/>
      <c r="CW1566" s="69"/>
      <c r="CX1566" s="69"/>
      <c r="CY1566" s="69"/>
      <c r="CZ1566" s="69"/>
      <c r="DA1566" s="69"/>
    </row>
    <row r="1567" spans="2:105">
      <c r="B1567" s="67"/>
      <c r="C1567" s="67"/>
      <c r="D1567" s="67"/>
      <c r="E1567" s="69"/>
      <c r="F1567" s="68"/>
      <c r="G1567" s="67"/>
      <c r="H1567" s="69"/>
      <c r="I1567" s="69"/>
      <c r="J1567" s="69"/>
      <c r="K1567" s="69"/>
      <c r="L1567" s="69"/>
      <c r="M1567" s="69"/>
      <c r="N1567" s="69"/>
      <c r="O1567" s="69"/>
      <c r="P1567" s="69"/>
      <c r="Q1567" s="69"/>
      <c r="R1567" s="69"/>
      <c r="S1567" s="80"/>
      <c r="T1567" s="80"/>
      <c r="U1567" s="80"/>
      <c r="V1567" s="80"/>
      <c r="W1567" s="80"/>
      <c r="X1567" s="80"/>
      <c r="Y1567" s="80"/>
      <c r="Z1567" s="80"/>
      <c r="AA1567" s="80"/>
      <c r="AB1567" s="80"/>
      <c r="AC1567" s="80"/>
      <c r="AD1567" s="80"/>
      <c r="AE1567" s="69"/>
      <c r="AF1567" s="69"/>
      <c r="AG1567" s="69"/>
      <c r="AH1567" s="80"/>
      <c r="AI1567" s="80"/>
      <c r="AJ1567" s="69"/>
      <c r="AK1567" s="69"/>
      <c r="AL1567" s="80"/>
      <c r="AM1567" s="80"/>
      <c r="AN1567" s="69"/>
      <c r="AO1567" s="69"/>
      <c r="AP1567" s="80"/>
      <c r="AQ1567" s="80"/>
      <c r="AR1567" s="69"/>
      <c r="AS1567" s="69"/>
      <c r="AT1567" s="80"/>
      <c r="AU1567" s="80"/>
      <c r="AV1567" s="69"/>
      <c r="AW1567" s="69"/>
      <c r="AX1567" s="80"/>
      <c r="AY1567" s="80"/>
      <c r="AZ1567" s="69"/>
      <c r="BA1567" s="69"/>
      <c r="BB1567" s="80"/>
      <c r="BC1567" s="80"/>
      <c r="BD1567" s="69"/>
      <c r="BE1567" s="69"/>
      <c r="BF1567" s="80"/>
      <c r="BG1567" s="80"/>
      <c r="BH1567" s="69"/>
      <c r="BI1567" s="69"/>
      <c r="BJ1567" s="80"/>
      <c r="BK1567" s="80"/>
      <c r="BL1567" s="69"/>
      <c r="BM1567" s="69"/>
      <c r="BN1567" s="80"/>
      <c r="BO1567" s="80"/>
      <c r="BP1567" s="69"/>
      <c r="BQ1567" s="69"/>
      <c r="BR1567" s="80"/>
      <c r="BS1567" s="80"/>
      <c r="BT1567" s="69"/>
      <c r="BU1567" s="69"/>
      <c r="BV1567" s="80"/>
      <c r="BW1567" s="80"/>
      <c r="BX1567" s="69"/>
      <c r="BY1567" s="69"/>
      <c r="BZ1567" s="80"/>
      <c r="CA1567" s="80"/>
      <c r="CB1567" s="69"/>
      <c r="CC1567" s="69"/>
      <c r="CD1567" s="80"/>
      <c r="CE1567" s="80"/>
      <c r="CF1567" s="69"/>
      <c r="CG1567" s="69"/>
      <c r="CH1567" s="69"/>
      <c r="CI1567" s="69"/>
      <c r="CJ1567" s="69"/>
      <c r="CK1567" s="69"/>
      <c r="CL1567" s="68"/>
      <c r="CM1567" s="67"/>
      <c r="CN1567" s="67"/>
      <c r="CO1567" s="68"/>
      <c r="CP1567" s="68"/>
      <c r="CQ1567" s="67"/>
      <c r="CR1567" s="67"/>
      <c r="CS1567" s="69"/>
      <c r="CT1567" s="81"/>
      <c r="CU1567" s="69"/>
      <c r="CV1567" s="69"/>
      <c r="CW1567" s="69"/>
      <c r="CX1567" s="69"/>
      <c r="CY1567" s="69"/>
      <c r="CZ1567" s="69"/>
      <c r="DA1567" s="69"/>
    </row>
    <row r="1568" spans="2:105">
      <c r="B1568" s="67"/>
      <c r="C1568" s="67"/>
      <c r="D1568" s="67"/>
      <c r="E1568" s="69"/>
      <c r="F1568" s="68"/>
      <c r="G1568" s="67"/>
      <c r="H1568" s="69"/>
      <c r="I1568" s="69"/>
      <c r="J1568" s="69"/>
      <c r="K1568" s="69"/>
      <c r="L1568" s="69"/>
      <c r="M1568" s="69"/>
      <c r="N1568" s="69"/>
      <c r="O1568" s="69"/>
      <c r="P1568" s="69"/>
      <c r="Q1568" s="69"/>
      <c r="R1568" s="69"/>
      <c r="S1568" s="80"/>
      <c r="T1568" s="80"/>
      <c r="U1568" s="80"/>
      <c r="V1568" s="80"/>
      <c r="W1568" s="80"/>
      <c r="X1568" s="80"/>
      <c r="Y1568" s="80"/>
      <c r="Z1568" s="80"/>
      <c r="AA1568" s="80"/>
      <c r="AB1568" s="80"/>
      <c r="AC1568" s="80"/>
      <c r="AD1568" s="80"/>
      <c r="AE1568" s="69"/>
      <c r="AF1568" s="69"/>
      <c r="AG1568" s="69"/>
      <c r="AH1568" s="80"/>
      <c r="AI1568" s="80"/>
      <c r="AJ1568" s="69"/>
      <c r="AK1568" s="69"/>
      <c r="AL1568" s="80"/>
      <c r="AM1568" s="80"/>
      <c r="AN1568" s="69"/>
      <c r="AO1568" s="69"/>
      <c r="AP1568" s="80"/>
      <c r="AQ1568" s="80"/>
      <c r="AR1568" s="69"/>
      <c r="AS1568" s="69"/>
      <c r="AT1568" s="80"/>
      <c r="AU1568" s="80"/>
      <c r="AV1568" s="69"/>
      <c r="AW1568" s="69"/>
      <c r="AX1568" s="80"/>
      <c r="AY1568" s="80"/>
      <c r="AZ1568" s="69"/>
      <c r="BA1568" s="69"/>
      <c r="BB1568" s="80"/>
      <c r="BC1568" s="80"/>
      <c r="BD1568" s="69"/>
      <c r="BE1568" s="69"/>
      <c r="BF1568" s="80"/>
      <c r="BG1568" s="80"/>
      <c r="BH1568" s="69"/>
      <c r="BI1568" s="69"/>
      <c r="BJ1568" s="80"/>
      <c r="BK1568" s="80"/>
      <c r="BL1568" s="69"/>
      <c r="BM1568" s="69"/>
      <c r="BN1568" s="80"/>
      <c r="BO1568" s="80"/>
      <c r="BP1568" s="69"/>
      <c r="BQ1568" s="69"/>
      <c r="BR1568" s="80"/>
      <c r="BS1568" s="80"/>
      <c r="BT1568" s="69"/>
      <c r="BU1568" s="69"/>
      <c r="BV1568" s="80"/>
      <c r="BW1568" s="80"/>
      <c r="BX1568" s="69"/>
      <c r="BY1568" s="69"/>
      <c r="BZ1568" s="80"/>
      <c r="CA1568" s="80"/>
      <c r="CB1568" s="69"/>
      <c r="CC1568" s="69"/>
      <c r="CD1568" s="80"/>
      <c r="CE1568" s="80"/>
      <c r="CF1568" s="69"/>
      <c r="CG1568" s="69"/>
      <c r="CH1568" s="69"/>
      <c r="CI1568" s="69"/>
      <c r="CJ1568" s="69"/>
      <c r="CK1568" s="69"/>
      <c r="CL1568" s="68"/>
      <c r="CM1568" s="67"/>
      <c r="CN1568" s="67"/>
      <c r="CO1568" s="68"/>
      <c r="CP1568" s="68"/>
      <c r="CQ1568" s="67"/>
      <c r="CR1568" s="67"/>
      <c r="CS1568" s="69"/>
      <c r="CT1568" s="81"/>
      <c r="CU1568" s="69"/>
      <c r="CV1568" s="69"/>
      <c r="CW1568" s="69"/>
      <c r="CX1568" s="69"/>
      <c r="CY1568" s="69"/>
      <c r="CZ1568" s="69"/>
      <c r="DA1568" s="69"/>
    </row>
    <row r="1569" spans="2:105">
      <c r="B1569" s="67"/>
      <c r="C1569" s="67"/>
      <c r="D1569" s="67"/>
      <c r="E1569" s="69"/>
      <c r="F1569" s="68"/>
      <c r="G1569" s="67"/>
      <c r="H1569" s="69"/>
      <c r="I1569" s="69"/>
      <c r="J1569" s="69"/>
      <c r="K1569" s="69"/>
      <c r="L1569" s="69"/>
      <c r="M1569" s="69"/>
      <c r="N1569" s="69"/>
      <c r="O1569" s="69"/>
      <c r="P1569" s="69"/>
      <c r="Q1569" s="69"/>
      <c r="R1569" s="69"/>
      <c r="S1569" s="80"/>
      <c r="T1569" s="80"/>
      <c r="U1569" s="80"/>
      <c r="V1569" s="80"/>
      <c r="W1569" s="80"/>
      <c r="X1569" s="80"/>
      <c r="Y1569" s="80"/>
      <c r="Z1569" s="80"/>
      <c r="AA1569" s="80"/>
      <c r="AB1569" s="80"/>
      <c r="AC1569" s="80"/>
      <c r="AD1569" s="80"/>
      <c r="AE1569" s="69"/>
      <c r="AF1569" s="69"/>
      <c r="AG1569" s="69"/>
      <c r="AH1569" s="80"/>
      <c r="AI1569" s="80"/>
      <c r="AJ1569" s="69"/>
      <c r="AK1569" s="69"/>
      <c r="AL1569" s="80"/>
      <c r="AM1569" s="80"/>
      <c r="AN1569" s="69"/>
      <c r="AO1569" s="69"/>
      <c r="AP1569" s="80"/>
      <c r="AQ1569" s="80"/>
      <c r="AR1569" s="69"/>
      <c r="AS1569" s="69"/>
      <c r="AT1569" s="80"/>
      <c r="AU1569" s="80"/>
      <c r="AV1569" s="69"/>
      <c r="AW1569" s="69"/>
      <c r="AX1569" s="80"/>
      <c r="AY1569" s="80"/>
      <c r="AZ1569" s="69"/>
      <c r="BA1569" s="69"/>
      <c r="BB1569" s="80"/>
      <c r="BC1569" s="80"/>
      <c r="BD1569" s="69"/>
      <c r="BE1569" s="69"/>
      <c r="BF1569" s="80"/>
      <c r="BG1569" s="80"/>
      <c r="BH1569" s="69"/>
      <c r="BI1569" s="69"/>
      <c r="BJ1569" s="80"/>
      <c r="BK1569" s="80"/>
      <c r="BL1569" s="69"/>
      <c r="BM1569" s="69"/>
      <c r="BN1569" s="80"/>
      <c r="BO1569" s="80"/>
      <c r="BP1569" s="69"/>
      <c r="BQ1569" s="69"/>
      <c r="BR1569" s="80"/>
      <c r="BS1569" s="80"/>
      <c r="BT1569" s="69"/>
      <c r="BU1569" s="69"/>
      <c r="BV1569" s="80"/>
      <c r="BW1569" s="80"/>
      <c r="BX1569" s="69"/>
      <c r="BY1569" s="69"/>
      <c r="BZ1569" s="80"/>
      <c r="CA1569" s="80"/>
      <c r="CB1569" s="69"/>
      <c r="CC1569" s="69"/>
      <c r="CD1569" s="80"/>
      <c r="CE1569" s="80"/>
      <c r="CF1569" s="69"/>
      <c r="CG1569" s="69"/>
      <c r="CH1569" s="69"/>
      <c r="CI1569" s="69"/>
      <c r="CJ1569" s="69"/>
      <c r="CK1569" s="69"/>
      <c r="CL1569" s="68"/>
      <c r="CM1569" s="67"/>
      <c r="CN1569" s="67"/>
      <c r="CO1569" s="68"/>
      <c r="CP1569" s="68"/>
      <c r="CQ1569" s="67"/>
      <c r="CR1569" s="67"/>
      <c r="CS1569" s="69"/>
      <c r="CT1569" s="81"/>
      <c r="CU1569" s="69"/>
      <c r="CV1569" s="69"/>
      <c r="CW1569" s="69"/>
      <c r="CX1569" s="69"/>
      <c r="CY1569" s="69"/>
      <c r="CZ1569" s="69"/>
      <c r="DA1569" s="69"/>
    </row>
    <row r="1570" spans="2:105">
      <c r="B1570" s="67"/>
      <c r="C1570" s="67"/>
      <c r="D1570" s="67"/>
      <c r="E1570" s="69"/>
      <c r="F1570" s="68"/>
      <c r="G1570" s="67"/>
      <c r="H1570" s="69"/>
      <c r="I1570" s="69"/>
      <c r="J1570" s="69"/>
      <c r="K1570" s="69"/>
      <c r="L1570" s="69"/>
      <c r="M1570" s="69"/>
      <c r="N1570" s="69"/>
      <c r="O1570" s="69"/>
      <c r="P1570" s="69"/>
      <c r="Q1570" s="69"/>
      <c r="R1570" s="69"/>
      <c r="S1570" s="80"/>
      <c r="T1570" s="80"/>
      <c r="U1570" s="80"/>
      <c r="V1570" s="80"/>
      <c r="W1570" s="80"/>
      <c r="X1570" s="80"/>
      <c r="Y1570" s="80"/>
      <c r="Z1570" s="80"/>
      <c r="AA1570" s="80"/>
      <c r="AB1570" s="80"/>
      <c r="AC1570" s="80"/>
      <c r="AD1570" s="80"/>
      <c r="AE1570" s="69"/>
      <c r="AF1570" s="69"/>
      <c r="AG1570" s="69"/>
      <c r="AH1570" s="80"/>
      <c r="AI1570" s="80"/>
      <c r="AJ1570" s="69"/>
      <c r="AK1570" s="69"/>
      <c r="AL1570" s="80"/>
      <c r="AM1570" s="80"/>
      <c r="AN1570" s="69"/>
      <c r="AO1570" s="69"/>
      <c r="AP1570" s="80"/>
      <c r="AQ1570" s="80"/>
      <c r="AR1570" s="69"/>
      <c r="AS1570" s="69"/>
      <c r="AT1570" s="80"/>
      <c r="AU1570" s="80"/>
      <c r="AV1570" s="69"/>
      <c r="AW1570" s="69"/>
      <c r="AX1570" s="80"/>
      <c r="AY1570" s="80"/>
      <c r="AZ1570" s="69"/>
      <c r="BA1570" s="69"/>
      <c r="BB1570" s="80"/>
      <c r="BC1570" s="80"/>
      <c r="BD1570" s="69"/>
      <c r="BE1570" s="69"/>
      <c r="BF1570" s="80"/>
      <c r="BG1570" s="80"/>
      <c r="BH1570" s="69"/>
      <c r="BI1570" s="69"/>
      <c r="BJ1570" s="80"/>
      <c r="BK1570" s="80"/>
      <c r="BL1570" s="69"/>
      <c r="BM1570" s="69"/>
      <c r="BN1570" s="80"/>
      <c r="BO1570" s="80"/>
      <c r="BP1570" s="69"/>
      <c r="BQ1570" s="69"/>
      <c r="BR1570" s="80"/>
      <c r="BS1570" s="80"/>
      <c r="BT1570" s="69"/>
      <c r="BU1570" s="69"/>
      <c r="BV1570" s="80"/>
      <c r="BW1570" s="80"/>
      <c r="BX1570" s="69"/>
      <c r="BY1570" s="69"/>
      <c r="BZ1570" s="80"/>
      <c r="CA1570" s="80"/>
      <c r="CB1570" s="69"/>
      <c r="CC1570" s="69"/>
      <c r="CD1570" s="80"/>
      <c r="CE1570" s="80"/>
      <c r="CF1570" s="69"/>
      <c r="CG1570" s="69"/>
      <c r="CH1570" s="69"/>
      <c r="CI1570" s="69"/>
      <c r="CJ1570" s="69"/>
      <c r="CK1570" s="69"/>
      <c r="CL1570" s="68"/>
      <c r="CM1570" s="67"/>
      <c r="CN1570" s="67"/>
      <c r="CO1570" s="68"/>
      <c r="CP1570" s="68"/>
      <c r="CQ1570" s="67"/>
      <c r="CR1570" s="67"/>
      <c r="CS1570" s="69"/>
      <c r="CT1570" s="81"/>
      <c r="CU1570" s="69"/>
      <c r="CV1570" s="69"/>
      <c r="CW1570" s="69"/>
      <c r="CX1570" s="69"/>
      <c r="CY1570" s="69"/>
      <c r="CZ1570" s="69"/>
      <c r="DA1570" s="69"/>
    </row>
    <row r="1571" spans="2:105">
      <c r="B1571" s="67"/>
      <c r="C1571" s="67"/>
      <c r="D1571" s="67"/>
      <c r="E1571" s="69"/>
      <c r="F1571" s="68"/>
      <c r="G1571" s="67"/>
      <c r="H1571" s="69"/>
      <c r="I1571" s="69"/>
      <c r="J1571" s="69"/>
      <c r="K1571" s="69"/>
      <c r="L1571" s="69"/>
      <c r="M1571" s="69"/>
      <c r="N1571" s="69"/>
      <c r="O1571" s="69"/>
      <c r="P1571" s="69"/>
      <c r="Q1571" s="69"/>
      <c r="R1571" s="69"/>
      <c r="S1571" s="80"/>
      <c r="T1571" s="80"/>
      <c r="U1571" s="80"/>
      <c r="V1571" s="80"/>
      <c r="W1571" s="80"/>
      <c r="X1571" s="80"/>
      <c r="Y1571" s="80"/>
      <c r="Z1571" s="80"/>
      <c r="AA1571" s="80"/>
      <c r="AB1571" s="80"/>
      <c r="AC1571" s="80"/>
      <c r="AD1571" s="80"/>
      <c r="AE1571" s="69"/>
      <c r="AF1571" s="69"/>
      <c r="AG1571" s="69"/>
      <c r="AH1571" s="80"/>
      <c r="AI1571" s="80"/>
      <c r="AJ1571" s="69"/>
      <c r="AK1571" s="69"/>
      <c r="AL1571" s="80"/>
      <c r="AM1571" s="80"/>
      <c r="AN1571" s="69"/>
      <c r="AO1571" s="69"/>
      <c r="AP1571" s="80"/>
      <c r="AQ1571" s="80"/>
      <c r="AR1571" s="69"/>
      <c r="AS1571" s="69"/>
      <c r="AT1571" s="80"/>
      <c r="AU1571" s="80"/>
      <c r="AV1571" s="69"/>
      <c r="AW1571" s="69"/>
      <c r="AX1571" s="80"/>
      <c r="AY1571" s="80"/>
      <c r="AZ1571" s="69"/>
      <c r="BA1571" s="69"/>
      <c r="BB1571" s="80"/>
      <c r="BC1571" s="80"/>
      <c r="BD1571" s="69"/>
      <c r="BE1571" s="69"/>
      <c r="BF1571" s="80"/>
      <c r="BG1571" s="80"/>
      <c r="BH1571" s="69"/>
      <c r="BI1571" s="69"/>
      <c r="BJ1571" s="80"/>
      <c r="BK1571" s="80"/>
      <c r="BL1571" s="69"/>
      <c r="BM1571" s="69"/>
      <c r="BN1571" s="80"/>
      <c r="BO1571" s="80"/>
      <c r="BP1571" s="69"/>
      <c r="BQ1571" s="69"/>
      <c r="BR1571" s="80"/>
      <c r="BS1571" s="80"/>
      <c r="BT1571" s="69"/>
      <c r="BU1571" s="69"/>
      <c r="BV1571" s="80"/>
      <c r="BW1571" s="80"/>
      <c r="BX1571" s="69"/>
      <c r="BY1571" s="69"/>
      <c r="BZ1571" s="80"/>
      <c r="CA1571" s="80"/>
      <c r="CB1571" s="69"/>
      <c r="CC1571" s="69"/>
      <c r="CD1571" s="80"/>
      <c r="CE1571" s="80"/>
      <c r="CF1571" s="69"/>
      <c r="CG1571" s="69"/>
      <c r="CH1571" s="69"/>
      <c r="CI1571" s="69"/>
      <c r="CJ1571" s="69"/>
      <c r="CK1571" s="69"/>
      <c r="CL1571" s="68"/>
      <c r="CM1571" s="67"/>
      <c r="CN1571" s="67"/>
      <c r="CO1571" s="68"/>
      <c r="CP1571" s="68"/>
      <c r="CQ1571" s="67"/>
      <c r="CR1571" s="67"/>
      <c r="CS1571" s="69"/>
      <c r="CT1571" s="81"/>
      <c r="CU1571" s="69"/>
      <c r="CV1571" s="69"/>
      <c r="CW1571" s="69"/>
      <c r="CX1571" s="69"/>
      <c r="CY1571" s="69"/>
      <c r="CZ1571" s="69"/>
      <c r="DA1571" s="69"/>
    </row>
    <row r="1572" spans="2:105">
      <c r="B1572" s="67"/>
      <c r="C1572" s="67"/>
      <c r="D1572" s="67"/>
      <c r="E1572" s="69"/>
      <c r="F1572" s="68"/>
      <c r="G1572" s="67"/>
      <c r="H1572" s="69"/>
      <c r="I1572" s="69"/>
      <c r="J1572" s="69"/>
      <c r="K1572" s="69"/>
      <c r="L1572" s="69"/>
      <c r="M1572" s="69"/>
      <c r="N1572" s="69"/>
      <c r="O1572" s="69"/>
      <c r="P1572" s="69"/>
      <c r="Q1572" s="69"/>
      <c r="R1572" s="69"/>
      <c r="S1572" s="80"/>
      <c r="T1572" s="80"/>
      <c r="U1572" s="80"/>
      <c r="V1572" s="80"/>
      <c r="W1572" s="80"/>
      <c r="X1572" s="80"/>
      <c r="Y1572" s="80"/>
      <c r="Z1572" s="80"/>
      <c r="AA1572" s="80"/>
      <c r="AB1572" s="80"/>
      <c r="AC1572" s="80"/>
      <c r="AD1572" s="80"/>
      <c r="AE1572" s="69"/>
      <c r="AF1572" s="69"/>
      <c r="AG1572" s="69"/>
      <c r="AH1572" s="80"/>
      <c r="AI1572" s="80"/>
      <c r="AJ1572" s="69"/>
      <c r="AK1572" s="69"/>
      <c r="AL1572" s="80"/>
      <c r="AM1572" s="80"/>
      <c r="AN1572" s="69"/>
      <c r="AO1572" s="69"/>
      <c r="AP1572" s="80"/>
      <c r="AQ1572" s="80"/>
      <c r="AR1572" s="69"/>
      <c r="AS1572" s="69"/>
      <c r="AT1572" s="80"/>
      <c r="AU1572" s="80"/>
      <c r="AV1572" s="69"/>
      <c r="AW1572" s="69"/>
      <c r="AX1572" s="80"/>
      <c r="AY1572" s="80"/>
      <c r="AZ1572" s="69"/>
      <c r="BA1572" s="69"/>
      <c r="BB1572" s="80"/>
      <c r="BC1572" s="80"/>
      <c r="BD1572" s="69"/>
      <c r="BE1572" s="69"/>
      <c r="BF1572" s="80"/>
      <c r="BG1572" s="80"/>
      <c r="BH1572" s="69"/>
      <c r="BI1572" s="69"/>
      <c r="BJ1572" s="80"/>
      <c r="BK1572" s="80"/>
      <c r="BL1572" s="69"/>
      <c r="BM1572" s="69"/>
      <c r="BN1572" s="80"/>
      <c r="BO1572" s="80"/>
      <c r="BP1572" s="69"/>
      <c r="BQ1572" s="69"/>
      <c r="BR1572" s="80"/>
      <c r="BS1572" s="80"/>
      <c r="BT1572" s="69"/>
      <c r="BU1572" s="69"/>
      <c r="BV1572" s="80"/>
      <c r="BW1572" s="80"/>
      <c r="BX1572" s="69"/>
      <c r="BY1572" s="69"/>
      <c r="BZ1572" s="80"/>
      <c r="CA1572" s="80"/>
      <c r="CB1572" s="69"/>
      <c r="CC1572" s="69"/>
      <c r="CD1572" s="80"/>
      <c r="CE1572" s="80"/>
      <c r="CF1572" s="69"/>
      <c r="CG1572" s="69"/>
      <c r="CH1572" s="69"/>
      <c r="CI1572" s="69"/>
      <c r="CJ1572" s="69"/>
      <c r="CK1572" s="69"/>
      <c r="CL1572" s="68"/>
      <c r="CM1572" s="67"/>
      <c r="CN1572" s="67"/>
      <c r="CO1572" s="68"/>
      <c r="CP1572" s="68"/>
      <c r="CQ1572" s="67"/>
      <c r="CR1572" s="67"/>
      <c r="CS1572" s="69"/>
      <c r="CT1572" s="81"/>
      <c r="CU1572" s="69"/>
      <c r="CV1572" s="69"/>
      <c r="CW1572" s="69"/>
      <c r="CX1572" s="69"/>
      <c r="CY1572" s="69"/>
      <c r="CZ1572" s="69"/>
      <c r="DA1572" s="69"/>
    </row>
    <row r="1573" spans="2:105">
      <c r="B1573" s="67"/>
      <c r="C1573" s="67"/>
      <c r="D1573" s="67"/>
      <c r="E1573" s="69"/>
      <c r="F1573" s="68"/>
      <c r="G1573" s="67"/>
      <c r="H1573" s="69"/>
      <c r="I1573" s="69"/>
      <c r="J1573" s="69"/>
      <c r="K1573" s="69"/>
      <c r="L1573" s="69"/>
      <c r="M1573" s="69"/>
      <c r="N1573" s="69"/>
      <c r="O1573" s="69"/>
      <c r="P1573" s="69"/>
      <c r="Q1573" s="69"/>
      <c r="R1573" s="69"/>
      <c r="S1573" s="80"/>
      <c r="T1573" s="80"/>
      <c r="U1573" s="80"/>
      <c r="V1573" s="80"/>
      <c r="W1573" s="80"/>
      <c r="X1573" s="80"/>
      <c r="Y1573" s="80"/>
      <c r="Z1573" s="80"/>
      <c r="AA1573" s="80"/>
      <c r="AB1573" s="80"/>
      <c r="AC1573" s="80"/>
      <c r="AD1573" s="80"/>
      <c r="AE1573" s="69"/>
      <c r="AF1573" s="69"/>
      <c r="AG1573" s="69"/>
      <c r="AH1573" s="80"/>
      <c r="AI1573" s="80"/>
      <c r="AJ1573" s="69"/>
      <c r="AK1573" s="69"/>
      <c r="AL1573" s="80"/>
      <c r="AM1573" s="80"/>
      <c r="AN1573" s="69"/>
      <c r="AO1573" s="69"/>
      <c r="AP1573" s="80"/>
      <c r="AQ1573" s="80"/>
      <c r="AR1573" s="69"/>
      <c r="AS1573" s="69"/>
      <c r="AT1573" s="80"/>
      <c r="AU1573" s="80"/>
      <c r="AV1573" s="69"/>
      <c r="AW1573" s="69"/>
      <c r="AX1573" s="80"/>
      <c r="AY1573" s="80"/>
      <c r="AZ1573" s="69"/>
      <c r="BA1573" s="69"/>
      <c r="BB1573" s="80"/>
      <c r="BC1573" s="80"/>
      <c r="BD1573" s="69"/>
      <c r="BE1573" s="69"/>
      <c r="BF1573" s="80"/>
      <c r="BG1573" s="80"/>
      <c r="BH1573" s="69"/>
      <c r="BI1573" s="69"/>
      <c r="BJ1573" s="80"/>
      <c r="BK1573" s="80"/>
      <c r="BL1573" s="69"/>
      <c r="BM1573" s="69"/>
      <c r="BN1573" s="80"/>
      <c r="BO1573" s="80"/>
      <c r="BP1573" s="69"/>
      <c r="BQ1573" s="69"/>
      <c r="BR1573" s="80"/>
      <c r="BS1573" s="80"/>
      <c r="BT1573" s="69"/>
      <c r="BU1573" s="69"/>
      <c r="BV1573" s="80"/>
      <c r="BW1573" s="80"/>
      <c r="BX1573" s="69"/>
      <c r="BY1573" s="69"/>
      <c r="BZ1573" s="80"/>
      <c r="CA1573" s="80"/>
      <c r="CB1573" s="69"/>
      <c r="CC1573" s="69"/>
      <c r="CD1573" s="80"/>
      <c r="CE1573" s="80"/>
      <c r="CF1573" s="69"/>
      <c r="CG1573" s="69"/>
      <c r="CH1573" s="69"/>
      <c r="CI1573" s="69"/>
      <c r="CJ1573" s="69"/>
      <c r="CK1573" s="69"/>
      <c r="CL1573" s="68"/>
      <c r="CM1573" s="67"/>
      <c r="CN1573" s="67"/>
      <c r="CO1573" s="68"/>
      <c r="CP1573" s="68"/>
      <c r="CQ1573" s="67"/>
      <c r="CR1573" s="67"/>
      <c r="CS1573" s="69"/>
      <c r="CT1573" s="81"/>
      <c r="CU1573" s="69"/>
      <c r="CV1573" s="69"/>
      <c r="CW1573" s="69"/>
      <c r="CX1573" s="69"/>
      <c r="CY1573" s="69"/>
      <c r="CZ1573" s="69"/>
      <c r="DA1573" s="69"/>
    </row>
    <row r="1574" spans="2:105">
      <c r="B1574" s="67"/>
      <c r="C1574" s="67"/>
      <c r="D1574" s="67"/>
      <c r="E1574" s="69"/>
      <c r="F1574" s="68"/>
      <c r="G1574" s="67"/>
      <c r="H1574" s="69"/>
      <c r="I1574" s="69"/>
      <c r="J1574" s="69"/>
      <c r="K1574" s="69"/>
      <c r="L1574" s="69"/>
      <c r="M1574" s="69"/>
      <c r="N1574" s="69"/>
      <c r="O1574" s="69"/>
      <c r="P1574" s="69"/>
      <c r="Q1574" s="69"/>
      <c r="R1574" s="69"/>
      <c r="S1574" s="80"/>
      <c r="T1574" s="80"/>
      <c r="U1574" s="80"/>
      <c r="V1574" s="80"/>
      <c r="W1574" s="80"/>
      <c r="X1574" s="80"/>
      <c r="Y1574" s="80"/>
      <c r="Z1574" s="80"/>
      <c r="AA1574" s="80"/>
      <c r="AB1574" s="80"/>
      <c r="AC1574" s="80"/>
      <c r="AD1574" s="80"/>
      <c r="AE1574" s="69"/>
      <c r="AF1574" s="69"/>
      <c r="AG1574" s="69"/>
      <c r="AH1574" s="80"/>
      <c r="AI1574" s="80"/>
      <c r="AJ1574" s="69"/>
      <c r="AK1574" s="69"/>
      <c r="AL1574" s="80"/>
      <c r="AM1574" s="80"/>
      <c r="AN1574" s="69"/>
      <c r="AO1574" s="69"/>
      <c r="AP1574" s="80"/>
      <c r="AQ1574" s="80"/>
      <c r="AR1574" s="69"/>
      <c r="AS1574" s="69"/>
      <c r="AT1574" s="80"/>
      <c r="AU1574" s="80"/>
      <c r="AV1574" s="69"/>
      <c r="AW1574" s="69"/>
      <c r="AX1574" s="80"/>
      <c r="AY1574" s="80"/>
      <c r="AZ1574" s="69"/>
      <c r="BA1574" s="69"/>
      <c r="BB1574" s="80"/>
      <c r="BC1574" s="80"/>
      <c r="BD1574" s="69"/>
      <c r="BE1574" s="69"/>
      <c r="BF1574" s="80"/>
      <c r="BG1574" s="80"/>
      <c r="BH1574" s="69"/>
      <c r="BI1574" s="69"/>
      <c r="BJ1574" s="80"/>
      <c r="BK1574" s="80"/>
      <c r="BL1574" s="69"/>
      <c r="BM1574" s="69"/>
      <c r="BN1574" s="80"/>
      <c r="BO1574" s="80"/>
      <c r="BP1574" s="69"/>
      <c r="BQ1574" s="69"/>
      <c r="BR1574" s="80"/>
      <c r="BS1574" s="80"/>
      <c r="BT1574" s="69"/>
      <c r="BU1574" s="69"/>
      <c r="BV1574" s="80"/>
      <c r="BW1574" s="80"/>
      <c r="BX1574" s="69"/>
      <c r="BY1574" s="69"/>
      <c r="BZ1574" s="80"/>
      <c r="CA1574" s="80"/>
      <c r="CB1574" s="69"/>
      <c r="CC1574" s="69"/>
      <c r="CD1574" s="80"/>
      <c r="CE1574" s="80"/>
      <c r="CF1574" s="69"/>
      <c r="CG1574" s="69"/>
      <c r="CH1574" s="69"/>
      <c r="CI1574" s="69"/>
      <c r="CJ1574" s="69"/>
      <c r="CK1574" s="69"/>
      <c r="CL1574" s="68"/>
      <c r="CM1574" s="67"/>
      <c r="CN1574" s="67"/>
      <c r="CO1574" s="68"/>
      <c r="CP1574" s="68"/>
      <c r="CQ1574" s="67"/>
      <c r="CR1574" s="67"/>
      <c r="CS1574" s="69"/>
      <c r="CT1574" s="81"/>
      <c r="CU1574" s="69"/>
      <c r="CV1574" s="69"/>
      <c r="CW1574" s="69"/>
      <c r="CX1574" s="69"/>
      <c r="CY1574" s="69"/>
      <c r="CZ1574" s="69"/>
      <c r="DA1574" s="69"/>
    </row>
    <row r="1575" spans="2:105">
      <c r="B1575" s="67"/>
      <c r="C1575" s="67"/>
      <c r="D1575" s="67"/>
      <c r="E1575" s="69"/>
      <c r="F1575" s="68"/>
      <c r="G1575" s="67"/>
      <c r="H1575" s="69"/>
      <c r="I1575" s="69"/>
      <c r="J1575" s="69"/>
      <c r="K1575" s="69"/>
      <c r="L1575" s="69"/>
      <c r="M1575" s="69"/>
      <c r="N1575" s="69"/>
      <c r="O1575" s="69"/>
      <c r="P1575" s="69"/>
      <c r="Q1575" s="69"/>
      <c r="R1575" s="69"/>
      <c r="S1575" s="80"/>
      <c r="T1575" s="80"/>
      <c r="U1575" s="80"/>
      <c r="V1575" s="80"/>
      <c r="W1575" s="80"/>
      <c r="X1575" s="80"/>
      <c r="Y1575" s="80"/>
      <c r="Z1575" s="80"/>
      <c r="AA1575" s="80"/>
      <c r="AB1575" s="80"/>
      <c r="AC1575" s="80"/>
      <c r="AD1575" s="80"/>
      <c r="AE1575" s="69"/>
      <c r="AF1575" s="69"/>
      <c r="AG1575" s="69"/>
      <c r="AH1575" s="80"/>
      <c r="AI1575" s="80"/>
      <c r="AJ1575" s="69"/>
      <c r="AK1575" s="69"/>
      <c r="AL1575" s="80"/>
      <c r="AM1575" s="80"/>
      <c r="AN1575" s="69"/>
      <c r="AO1575" s="69"/>
      <c r="AP1575" s="80"/>
      <c r="AQ1575" s="80"/>
      <c r="AR1575" s="69"/>
      <c r="AS1575" s="69"/>
      <c r="AT1575" s="80"/>
      <c r="AU1575" s="80"/>
      <c r="AV1575" s="69"/>
      <c r="AW1575" s="69"/>
      <c r="AX1575" s="80"/>
      <c r="AY1575" s="80"/>
      <c r="AZ1575" s="69"/>
      <c r="BA1575" s="69"/>
      <c r="BB1575" s="80"/>
      <c r="BC1575" s="80"/>
      <c r="BD1575" s="69"/>
      <c r="BE1575" s="69"/>
      <c r="BF1575" s="80"/>
      <c r="BG1575" s="80"/>
      <c r="BH1575" s="69"/>
      <c r="BI1575" s="69"/>
      <c r="BJ1575" s="80"/>
      <c r="BK1575" s="80"/>
      <c r="BL1575" s="69"/>
      <c r="BM1575" s="69"/>
      <c r="BN1575" s="80"/>
      <c r="BO1575" s="80"/>
      <c r="BP1575" s="69"/>
      <c r="BQ1575" s="69"/>
      <c r="BR1575" s="80"/>
      <c r="BS1575" s="80"/>
      <c r="BT1575" s="69"/>
      <c r="BU1575" s="69"/>
      <c r="BV1575" s="80"/>
      <c r="BW1575" s="80"/>
      <c r="BX1575" s="69"/>
      <c r="BY1575" s="69"/>
      <c r="BZ1575" s="80"/>
      <c r="CA1575" s="80"/>
      <c r="CB1575" s="69"/>
      <c r="CC1575" s="69"/>
      <c r="CD1575" s="80"/>
      <c r="CE1575" s="80"/>
      <c r="CF1575" s="69"/>
      <c r="CG1575" s="69"/>
      <c r="CH1575" s="69"/>
      <c r="CI1575" s="69"/>
      <c r="CJ1575" s="69"/>
      <c r="CK1575" s="69"/>
      <c r="CL1575" s="68"/>
      <c r="CM1575" s="67"/>
      <c r="CN1575" s="67"/>
      <c r="CO1575" s="68"/>
      <c r="CP1575" s="68"/>
      <c r="CQ1575" s="67"/>
      <c r="CR1575" s="67"/>
      <c r="CS1575" s="69"/>
      <c r="CT1575" s="81"/>
      <c r="CU1575" s="69"/>
      <c r="CV1575" s="69"/>
      <c r="CW1575" s="69"/>
      <c r="CX1575" s="69"/>
      <c r="CY1575" s="69"/>
      <c r="CZ1575" s="69"/>
      <c r="DA1575" s="69"/>
    </row>
    <row r="1576" spans="2:105">
      <c r="B1576" s="67"/>
      <c r="C1576" s="67"/>
      <c r="D1576" s="67"/>
      <c r="E1576" s="69"/>
      <c r="F1576" s="68"/>
      <c r="G1576" s="67"/>
      <c r="H1576" s="69"/>
      <c r="I1576" s="69"/>
      <c r="J1576" s="69"/>
      <c r="K1576" s="69"/>
      <c r="L1576" s="69"/>
      <c r="M1576" s="69"/>
      <c r="N1576" s="69"/>
      <c r="O1576" s="69"/>
      <c r="P1576" s="69"/>
      <c r="Q1576" s="69"/>
      <c r="R1576" s="69"/>
      <c r="S1576" s="80"/>
      <c r="T1576" s="80"/>
      <c r="U1576" s="80"/>
      <c r="V1576" s="80"/>
      <c r="W1576" s="80"/>
      <c r="X1576" s="80"/>
      <c r="Y1576" s="80"/>
      <c r="Z1576" s="80"/>
      <c r="AA1576" s="80"/>
      <c r="AB1576" s="80"/>
      <c r="AC1576" s="80"/>
      <c r="AD1576" s="80"/>
      <c r="AE1576" s="69"/>
      <c r="AF1576" s="69"/>
      <c r="AG1576" s="69"/>
      <c r="AH1576" s="80"/>
      <c r="AI1576" s="80"/>
      <c r="AJ1576" s="69"/>
      <c r="AK1576" s="69"/>
      <c r="AL1576" s="80"/>
      <c r="AM1576" s="80"/>
      <c r="AN1576" s="69"/>
      <c r="AO1576" s="69"/>
      <c r="AP1576" s="80"/>
      <c r="AQ1576" s="80"/>
      <c r="AR1576" s="69"/>
      <c r="AS1576" s="69"/>
      <c r="AT1576" s="80"/>
      <c r="AU1576" s="80"/>
      <c r="AV1576" s="69"/>
      <c r="AW1576" s="69"/>
      <c r="AX1576" s="80"/>
      <c r="AY1576" s="80"/>
      <c r="AZ1576" s="69"/>
      <c r="BA1576" s="69"/>
      <c r="BB1576" s="80"/>
      <c r="BC1576" s="80"/>
      <c r="BD1576" s="69"/>
      <c r="BE1576" s="69"/>
      <c r="BF1576" s="80"/>
      <c r="BG1576" s="80"/>
      <c r="BH1576" s="69"/>
      <c r="BI1576" s="69"/>
      <c r="BJ1576" s="80"/>
      <c r="BK1576" s="80"/>
      <c r="BL1576" s="69"/>
      <c r="BM1576" s="69"/>
      <c r="BN1576" s="80"/>
      <c r="BO1576" s="80"/>
      <c r="BP1576" s="69"/>
      <c r="BQ1576" s="69"/>
      <c r="BR1576" s="80"/>
      <c r="BS1576" s="80"/>
      <c r="BT1576" s="69"/>
      <c r="BU1576" s="69"/>
      <c r="BV1576" s="80"/>
      <c r="BW1576" s="80"/>
      <c r="BX1576" s="69"/>
      <c r="BY1576" s="69"/>
      <c r="BZ1576" s="80"/>
      <c r="CA1576" s="80"/>
      <c r="CB1576" s="69"/>
      <c r="CC1576" s="69"/>
      <c r="CD1576" s="80"/>
      <c r="CE1576" s="80"/>
      <c r="CF1576" s="69"/>
      <c r="CG1576" s="69"/>
      <c r="CH1576" s="69"/>
      <c r="CI1576" s="69"/>
      <c r="CJ1576" s="69"/>
      <c r="CK1576" s="69"/>
      <c r="CL1576" s="68"/>
      <c r="CM1576" s="67"/>
      <c r="CN1576" s="67"/>
      <c r="CO1576" s="68"/>
      <c r="CP1576" s="68"/>
      <c r="CQ1576" s="67"/>
      <c r="CR1576" s="67"/>
      <c r="CS1576" s="69"/>
      <c r="CT1576" s="81"/>
      <c r="CU1576" s="69"/>
      <c r="CV1576" s="69"/>
      <c r="CW1576" s="69"/>
      <c r="CX1576" s="69"/>
      <c r="CY1576" s="69"/>
      <c r="CZ1576" s="69"/>
      <c r="DA1576" s="69"/>
    </row>
    <row r="1577" spans="2:105">
      <c r="B1577" s="67"/>
      <c r="C1577" s="67"/>
      <c r="D1577" s="67"/>
      <c r="E1577" s="69"/>
      <c r="F1577" s="68"/>
      <c r="G1577" s="67"/>
      <c r="H1577" s="69"/>
      <c r="I1577" s="69"/>
      <c r="J1577" s="69"/>
      <c r="K1577" s="69"/>
      <c r="L1577" s="69"/>
      <c r="M1577" s="69"/>
      <c r="N1577" s="69"/>
      <c r="O1577" s="69"/>
      <c r="P1577" s="69"/>
      <c r="Q1577" s="69"/>
      <c r="R1577" s="69"/>
      <c r="S1577" s="80"/>
      <c r="T1577" s="80"/>
      <c r="U1577" s="80"/>
      <c r="V1577" s="80"/>
      <c r="W1577" s="80"/>
      <c r="X1577" s="80"/>
      <c r="Y1577" s="80"/>
      <c r="Z1577" s="80"/>
      <c r="AA1577" s="80"/>
      <c r="AB1577" s="80"/>
      <c r="AC1577" s="80"/>
      <c r="AD1577" s="80"/>
      <c r="AE1577" s="69"/>
      <c r="AF1577" s="69"/>
      <c r="AG1577" s="69"/>
      <c r="AH1577" s="80"/>
      <c r="AI1577" s="80"/>
      <c r="AJ1577" s="69"/>
      <c r="AK1577" s="69"/>
      <c r="AL1577" s="80"/>
      <c r="AM1577" s="80"/>
      <c r="AN1577" s="69"/>
      <c r="AO1577" s="69"/>
      <c r="AP1577" s="80"/>
      <c r="AQ1577" s="80"/>
      <c r="AR1577" s="69"/>
      <c r="AS1577" s="69"/>
      <c r="AT1577" s="80"/>
      <c r="AU1577" s="80"/>
      <c r="AV1577" s="69"/>
      <c r="AW1577" s="69"/>
      <c r="AX1577" s="80"/>
      <c r="AY1577" s="80"/>
      <c r="AZ1577" s="69"/>
      <c r="BA1577" s="69"/>
      <c r="BB1577" s="80"/>
      <c r="BC1577" s="80"/>
      <c r="BD1577" s="69"/>
      <c r="BE1577" s="69"/>
      <c r="BF1577" s="80"/>
      <c r="BG1577" s="80"/>
      <c r="BH1577" s="69"/>
      <c r="BI1577" s="69"/>
      <c r="BJ1577" s="80"/>
      <c r="BK1577" s="80"/>
      <c r="BL1577" s="69"/>
      <c r="BM1577" s="69"/>
      <c r="BN1577" s="80"/>
      <c r="BO1577" s="80"/>
      <c r="BP1577" s="69"/>
      <c r="BQ1577" s="69"/>
      <c r="BR1577" s="80"/>
      <c r="BS1577" s="80"/>
      <c r="BT1577" s="69"/>
      <c r="BU1577" s="69"/>
      <c r="BV1577" s="80"/>
      <c r="BW1577" s="80"/>
      <c r="BX1577" s="69"/>
      <c r="BY1577" s="69"/>
      <c r="BZ1577" s="80"/>
      <c r="CA1577" s="80"/>
      <c r="CB1577" s="69"/>
      <c r="CC1577" s="69"/>
      <c r="CD1577" s="80"/>
      <c r="CE1577" s="80"/>
      <c r="CF1577" s="69"/>
      <c r="CG1577" s="69"/>
      <c r="CH1577" s="69"/>
      <c r="CI1577" s="69"/>
      <c r="CJ1577" s="69"/>
      <c r="CK1577" s="69"/>
      <c r="CL1577" s="68"/>
      <c r="CM1577" s="67"/>
      <c r="CN1577" s="67"/>
      <c r="CO1577" s="69"/>
      <c r="CP1577" s="68"/>
      <c r="CQ1577" s="67"/>
      <c r="CR1577" s="67"/>
      <c r="CS1577" s="69"/>
      <c r="CT1577" s="81"/>
      <c r="CU1577" s="69"/>
      <c r="CV1577" s="69"/>
      <c r="CW1577" s="69"/>
      <c r="CX1577" s="69"/>
      <c r="CY1577" s="69"/>
      <c r="CZ1577" s="69"/>
      <c r="DA1577" s="67"/>
    </row>
    <row r="1578" spans="2:105">
      <c r="B1578" s="67"/>
      <c r="C1578" s="67"/>
      <c r="D1578" s="67"/>
      <c r="E1578" s="69"/>
      <c r="F1578" s="68"/>
      <c r="G1578" s="67"/>
      <c r="H1578" s="69"/>
      <c r="I1578" s="69"/>
      <c r="J1578" s="69"/>
      <c r="K1578" s="69"/>
      <c r="L1578" s="69"/>
      <c r="M1578" s="69"/>
      <c r="N1578" s="69"/>
      <c r="O1578" s="69"/>
      <c r="P1578" s="69"/>
      <c r="Q1578" s="69"/>
      <c r="R1578" s="69"/>
      <c r="S1578" s="80"/>
      <c r="T1578" s="80"/>
      <c r="U1578" s="80"/>
      <c r="V1578" s="80"/>
      <c r="W1578" s="80"/>
      <c r="X1578" s="80"/>
      <c r="Y1578" s="80"/>
      <c r="Z1578" s="80"/>
      <c r="AA1578" s="80"/>
      <c r="AB1578" s="80"/>
      <c r="AC1578" s="80"/>
      <c r="AD1578" s="80"/>
      <c r="AE1578" s="69"/>
      <c r="AF1578" s="69"/>
      <c r="AG1578" s="69"/>
      <c r="AH1578" s="80"/>
      <c r="AI1578" s="80"/>
      <c r="AJ1578" s="69"/>
      <c r="AK1578" s="69"/>
      <c r="AL1578" s="80"/>
      <c r="AM1578" s="80"/>
      <c r="AN1578" s="69"/>
      <c r="AO1578" s="69"/>
      <c r="AP1578" s="80"/>
      <c r="AQ1578" s="80"/>
      <c r="AR1578" s="69"/>
      <c r="AS1578" s="69"/>
      <c r="AT1578" s="80"/>
      <c r="AU1578" s="80"/>
      <c r="AV1578" s="69"/>
      <c r="AW1578" s="69"/>
      <c r="AX1578" s="80"/>
      <c r="AY1578" s="80"/>
      <c r="AZ1578" s="69"/>
      <c r="BA1578" s="69"/>
      <c r="BB1578" s="80"/>
      <c r="BC1578" s="80"/>
      <c r="BD1578" s="69"/>
      <c r="BE1578" s="69"/>
      <c r="BF1578" s="80"/>
      <c r="BG1578" s="80"/>
      <c r="BH1578" s="69"/>
      <c r="BI1578" s="69"/>
      <c r="BJ1578" s="80"/>
      <c r="BK1578" s="80"/>
      <c r="BL1578" s="69"/>
      <c r="BM1578" s="69"/>
      <c r="BN1578" s="80"/>
      <c r="BO1578" s="80"/>
      <c r="BP1578" s="69"/>
      <c r="BQ1578" s="69"/>
      <c r="BR1578" s="80"/>
      <c r="BS1578" s="80"/>
      <c r="BT1578" s="69"/>
      <c r="BU1578" s="69"/>
      <c r="BV1578" s="80"/>
      <c r="BW1578" s="80"/>
      <c r="BX1578" s="69"/>
      <c r="BY1578" s="69"/>
      <c r="BZ1578" s="80"/>
      <c r="CA1578" s="80"/>
      <c r="CB1578" s="69"/>
      <c r="CC1578" s="69"/>
      <c r="CD1578" s="80"/>
      <c r="CE1578" s="80"/>
      <c r="CF1578" s="69"/>
      <c r="CG1578" s="69"/>
      <c r="CH1578" s="69"/>
      <c r="CI1578" s="69"/>
      <c r="CJ1578" s="69"/>
      <c r="CK1578" s="69"/>
      <c r="CL1578" s="68"/>
      <c r="CM1578" s="67"/>
      <c r="CN1578" s="67"/>
      <c r="CO1578" s="69"/>
      <c r="CP1578" s="68"/>
      <c r="CQ1578" s="67"/>
      <c r="CR1578" s="67"/>
      <c r="CS1578" s="69"/>
      <c r="CT1578" s="81"/>
      <c r="CU1578" s="69"/>
      <c r="CV1578" s="69"/>
      <c r="CW1578" s="69"/>
      <c r="CX1578" s="69"/>
      <c r="CY1578" s="69"/>
      <c r="CZ1578" s="69"/>
      <c r="DA1578" s="67"/>
    </row>
    <row r="1579" spans="2:105">
      <c r="B1579" s="67"/>
      <c r="C1579" s="67"/>
      <c r="D1579" s="67"/>
      <c r="E1579" s="69"/>
      <c r="F1579" s="68"/>
      <c r="G1579" s="67"/>
      <c r="H1579" s="69"/>
      <c r="I1579" s="69"/>
      <c r="J1579" s="69"/>
      <c r="K1579" s="69"/>
      <c r="L1579" s="69"/>
      <c r="M1579" s="69"/>
      <c r="N1579" s="69"/>
      <c r="O1579" s="69"/>
      <c r="P1579" s="69"/>
      <c r="Q1579" s="69"/>
      <c r="R1579" s="69"/>
      <c r="S1579" s="80"/>
      <c r="T1579" s="80"/>
      <c r="U1579" s="80"/>
      <c r="V1579" s="80"/>
      <c r="W1579" s="80"/>
      <c r="X1579" s="80"/>
      <c r="Y1579" s="80"/>
      <c r="Z1579" s="80"/>
      <c r="AA1579" s="80"/>
      <c r="AB1579" s="80"/>
      <c r="AC1579" s="80"/>
      <c r="AD1579" s="80"/>
      <c r="AE1579" s="69"/>
      <c r="AF1579" s="69"/>
      <c r="AG1579" s="69"/>
      <c r="AH1579" s="80"/>
      <c r="AI1579" s="80"/>
      <c r="AJ1579" s="69"/>
      <c r="AK1579" s="69"/>
      <c r="AL1579" s="80"/>
      <c r="AM1579" s="80"/>
      <c r="AN1579" s="69"/>
      <c r="AO1579" s="69"/>
      <c r="AP1579" s="80"/>
      <c r="AQ1579" s="80"/>
      <c r="AR1579" s="69"/>
      <c r="AS1579" s="69"/>
      <c r="AT1579" s="80"/>
      <c r="AU1579" s="80"/>
      <c r="AV1579" s="69"/>
      <c r="AW1579" s="69"/>
      <c r="AX1579" s="80"/>
      <c r="AY1579" s="80"/>
      <c r="AZ1579" s="69"/>
      <c r="BA1579" s="69"/>
      <c r="BB1579" s="80"/>
      <c r="BC1579" s="80"/>
      <c r="BD1579" s="69"/>
      <c r="BE1579" s="69"/>
      <c r="BF1579" s="80"/>
      <c r="BG1579" s="80"/>
      <c r="BH1579" s="69"/>
      <c r="BI1579" s="69"/>
      <c r="BJ1579" s="80"/>
      <c r="BK1579" s="80"/>
      <c r="BL1579" s="69"/>
      <c r="BM1579" s="69"/>
      <c r="BN1579" s="80"/>
      <c r="BO1579" s="80"/>
      <c r="BP1579" s="69"/>
      <c r="BQ1579" s="69"/>
      <c r="BR1579" s="80"/>
      <c r="BS1579" s="80"/>
      <c r="BT1579" s="69"/>
      <c r="BU1579" s="69"/>
      <c r="BV1579" s="80"/>
      <c r="BW1579" s="80"/>
      <c r="BX1579" s="69"/>
      <c r="BY1579" s="69"/>
      <c r="BZ1579" s="80"/>
      <c r="CA1579" s="80"/>
      <c r="CB1579" s="69"/>
      <c r="CC1579" s="69"/>
      <c r="CD1579" s="80"/>
      <c r="CE1579" s="80"/>
      <c r="CF1579" s="69"/>
      <c r="CG1579" s="69"/>
      <c r="CH1579" s="69"/>
      <c r="CI1579" s="69"/>
      <c r="CJ1579" s="69"/>
      <c r="CK1579" s="69"/>
      <c r="CL1579" s="68"/>
      <c r="CM1579" s="67"/>
      <c r="CN1579" s="67"/>
      <c r="CO1579" s="69"/>
      <c r="CP1579" s="68"/>
      <c r="CQ1579" s="67"/>
      <c r="CR1579" s="67"/>
      <c r="CS1579" s="69"/>
      <c r="CT1579" s="81"/>
      <c r="CU1579" s="69"/>
      <c r="CV1579" s="69"/>
      <c r="CW1579" s="69"/>
      <c r="CX1579" s="69"/>
      <c r="CY1579" s="69"/>
      <c r="CZ1579" s="69"/>
    </row>
    <row r="1580" spans="2:105">
      <c r="B1580" s="67"/>
      <c r="C1580" s="67"/>
      <c r="D1580" s="67"/>
      <c r="E1580" s="69"/>
      <c r="F1580" s="68"/>
      <c r="G1580" s="67"/>
      <c r="H1580" s="69"/>
      <c r="I1580" s="69"/>
      <c r="J1580" s="69"/>
      <c r="K1580" s="69"/>
      <c r="L1580" s="69"/>
      <c r="M1580" s="69"/>
      <c r="N1580" s="69"/>
      <c r="O1580" s="69"/>
      <c r="P1580" s="69"/>
      <c r="Q1580" s="69"/>
      <c r="R1580" s="69"/>
      <c r="S1580" s="80"/>
      <c r="T1580" s="80"/>
      <c r="U1580" s="80"/>
      <c r="V1580" s="80"/>
      <c r="W1580" s="80"/>
      <c r="X1580" s="80"/>
      <c r="Y1580" s="80"/>
      <c r="Z1580" s="80"/>
      <c r="AA1580" s="80"/>
      <c r="AB1580" s="80"/>
      <c r="AC1580" s="80"/>
      <c r="AD1580" s="80"/>
      <c r="AE1580" s="69"/>
      <c r="AF1580" s="69"/>
      <c r="AG1580" s="69"/>
      <c r="AH1580" s="80"/>
      <c r="AI1580" s="80"/>
      <c r="AJ1580" s="69"/>
      <c r="AK1580" s="69"/>
      <c r="AL1580" s="80"/>
      <c r="AM1580" s="80"/>
      <c r="AN1580" s="69"/>
      <c r="AO1580" s="69"/>
      <c r="AP1580" s="80"/>
      <c r="AQ1580" s="80"/>
      <c r="AR1580" s="69"/>
      <c r="AS1580" s="69"/>
      <c r="AT1580" s="80"/>
      <c r="AU1580" s="80"/>
      <c r="AV1580" s="69"/>
      <c r="AW1580" s="69"/>
      <c r="AX1580" s="80"/>
      <c r="AY1580" s="80"/>
      <c r="AZ1580" s="69"/>
      <c r="BA1580" s="69"/>
      <c r="BB1580" s="80"/>
      <c r="BC1580" s="80"/>
      <c r="BD1580" s="69"/>
      <c r="BE1580" s="69"/>
      <c r="BF1580" s="80"/>
      <c r="BG1580" s="80"/>
      <c r="BH1580" s="69"/>
      <c r="BI1580" s="69"/>
      <c r="BJ1580" s="80"/>
      <c r="BK1580" s="80"/>
      <c r="BL1580" s="69"/>
      <c r="BM1580" s="69"/>
      <c r="BN1580" s="80"/>
      <c r="BO1580" s="80"/>
      <c r="BP1580" s="69"/>
      <c r="BQ1580" s="69"/>
      <c r="BR1580" s="80"/>
      <c r="BS1580" s="80"/>
      <c r="BT1580" s="69"/>
      <c r="BU1580" s="69"/>
      <c r="BV1580" s="80"/>
      <c r="BW1580" s="80"/>
      <c r="BX1580" s="69"/>
      <c r="BY1580" s="69"/>
      <c r="BZ1580" s="80"/>
      <c r="CA1580" s="80"/>
      <c r="CB1580" s="69"/>
      <c r="CC1580" s="69"/>
      <c r="CD1580" s="80"/>
      <c r="CE1580" s="80"/>
      <c r="CF1580" s="69"/>
      <c r="CG1580" s="69"/>
      <c r="CH1580" s="69"/>
      <c r="CI1580" s="69"/>
      <c r="CJ1580" s="69"/>
      <c r="CK1580" s="69"/>
      <c r="CL1580" s="68"/>
      <c r="CM1580" s="67"/>
      <c r="CN1580" s="67"/>
      <c r="CO1580" s="69"/>
      <c r="CP1580" s="68"/>
      <c r="CQ1580" s="67"/>
      <c r="CR1580" s="67"/>
      <c r="CS1580" s="69"/>
      <c r="CT1580" s="81"/>
      <c r="CU1580" s="69"/>
      <c r="CV1580" s="69"/>
      <c r="CW1580" s="69"/>
      <c r="CX1580" s="69"/>
      <c r="CY1580" s="69"/>
      <c r="CZ1580" s="69"/>
    </row>
    <row r="1581" spans="2:105">
      <c r="B1581" s="69"/>
      <c r="C1581" s="69"/>
      <c r="D1581" s="67"/>
      <c r="E1581" s="69"/>
      <c r="F1581" s="68"/>
      <c r="G1581" s="67"/>
      <c r="H1581" s="69"/>
      <c r="I1581" s="69"/>
      <c r="J1581" s="69"/>
      <c r="K1581" s="69"/>
      <c r="L1581" s="69"/>
      <c r="M1581" s="69"/>
      <c r="N1581" s="69"/>
      <c r="O1581" s="69"/>
      <c r="P1581" s="69"/>
      <c r="Q1581" s="69"/>
      <c r="R1581" s="69"/>
      <c r="S1581" s="80"/>
      <c r="T1581" s="80"/>
      <c r="U1581" s="80"/>
      <c r="V1581" s="80"/>
      <c r="W1581" s="80"/>
      <c r="X1581" s="80"/>
      <c r="Y1581" s="80"/>
      <c r="Z1581" s="80"/>
      <c r="AA1581" s="80"/>
      <c r="AB1581" s="80"/>
      <c r="AC1581" s="80"/>
      <c r="AD1581" s="80"/>
      <c r="AE1581" s="69"/>
      <c r="AF1581" s="69"/>
      <c r="AG1581" s="69"/>
      <c r="AH1581" s="80"/>
      <c r="AI1581" s="80"/>
      <c r="AJ1581" s="69"/>
      <c r="AK1581" s="69"/>
      <c r="AL1581" s="80"/>
      <c r="AM1581" s="80"/>
      <c r="AN1581" s="69"/>
      <c r="AO1581" s="69"/>
      <c r="AP1581" s="80"/>
      <c r="AQ1581" s="80"/>
      <c r="AR1581" s="69"/>
      <c r="AS1581" s="69"/>
      <c r="AT1581" s="80"/>
      <c r="AU1581" s="80"/>
      <c r="AV1581" s="69"/>
      <c r="AW1581" s="69"/>
      <c r="AX1581" s="80"/>
      <c r="AY1581" s="80"/>
      <c r="AZ1581" s="69"/>
      <c r="BA1581" s="69"/>
      <c r="BB1581" s="80"/>
      <c r="BC1581" s="80"/>
      <c r="BD1581" s="69"/>
      <c r="BE1581" s="69"/>
      <c r="BF1581" s="80"/>
      <c r="BG1581" s="80"/>
      <c r="BH1581" s="69"/>
      <c r="BI1581" s="69"/>
      <c r="BJ1581" s="80"/>
      <c r="BK1581" s="80"/>
      <c r="BL1581" s="69"/>
      <c r="BM1581" s="69"/>
      <c r="BN1581" s="80"/>
      <c r="BO1581" s="80"/>
      <c r="BP1581" s="69"/>
      <c r="BQ1581" s="69"/>
      <c r="BR1581" s="80"/>
      <c r="BS1581" s="80"/>
      <c r="BT1581" s="69"/>
      <c r="BU1581" s="69"/>
      <c r="BV1581" s="80"/>
      <c r="BW1581" s="80"/>
      <c r="BX1581" s="69"/>
      <c r="BY1581" s="69"/>
      <c r="BZ1581" s="80"/>
      <c r="CA1581" s="80"/>
      <c r="CB1581" s="69"/>
      <c r="CC1581" s="69"/>
      <c r="CD1581" s="80"/>
      <c r="CE1581" s="80"/>
      <c r="CF1581" s="69"/>
      <c r="CG1581" s="69"/>
      <c r="CH1581" s="69"/>
      <c r="CI1581" s="69"/>
      <c r="CJ1581" s="69"/>
      <c r="CK1581" s="69"/>
      <c r="CL1581" s="68"/>
      <c r="CM1581" s="67"/>
      <c r="CN1581" s="67"/>
      <c r="CO1581" s="69"/>
      <c r="CP1581" s="68"/>
      <c r="CQ1581" s="67"/>
      <c r="CR1581" s="67"/>
      <c r="CS1581" s="69"/>
      <c r="CT1581" s="81"/>
      <c r="CU1581" s="69"/>
      <c r="CV1581" s="69"/>
      <c r="CW1581" s="69"/>
      <c r="CX1581" s="69"/>
      <c r="CY1581" s="69"/>
      <c r="CZ1581" s="69"/>
    </row>
    <row r="1582" spans="2:105">
      <c r="B1582" s="69"/>
      <c r="C1582" s="69"/>
      <c r="D1582" s="67"/>
      <c r="E1582" s="69"/>
      <c r="F1582" s="68"/>
      <c r="G1582" s="67"/>
      <c r="H1582" s="69"/>
      <c r="I1582" s="69"/>
      <c r="J1582" s="69"/>
      <c r="K1582" s="69"/>
      <c r="L1582" s="69"/>
      <c r="M1582" s="69"/>
      <c r="N1582" s="69"/>
      <c r="O1582" s="69"/>
      <c r="P1582" s="69"/>
      <c r="Q1582" s="69"/>
      <c r="R1582" s="69"/>
      <c r="S1582" s="80"/>
      <c r="T1582" s="80"/>
      <c r="U1582" s="80"/>
      <c r="V1582" s="80"/>
      <c r="W1582" s="80"/>
      <c r="X1582" s="80"/>
      <c r="Y1582" s="80"/>
      <c r="Z1582" s="80"/>
      <c r="AA1582" s="80"/>
      <c r="AB1582" s="80"/>
      <c r="AC1582" s="80"/>
      <c r="AD1582" s="80"/>
      <c r="AE1582" s="69"/>
      <c r="AF1582" s="69"/>
      <c r="AG1582" s="69"/>
      <c r="AH1582" s="80"/>
      <c r="AI1582" s="80"/>
      <c r="AJ1582" s="69"/>
      <c r="AK1582" s="69"/>
      <c r="AL1582" s="80"/>
      <c r="AM1582" s="80"/>
      <c r="AN1582" s="69"/>
      <c r="AO1582" s="69"/>
      <c r="AP1582" s="80"/>
      <c r="AQ1582" s="80"/>
      <c r="AR1582" s="69"/>
      <c r="AS1582" s="69"/>
      <c r="AT1582" s="80"/>
      <c r="AU1582" s="80"/>
      <c r="AV1582" s="69"/>
      <c r="AW1582" s="69"/>
      <c r="AX1582" s="80"/>
      <c r="AY1582" s="80"/>
      <c r="AZ1582" s="69"/>
      <c r="BA1582" s="69"/>
      <c r="BB1582" s="80"/>
      <c r="BC1582" s="80"/>
      <c r="BD1582" s="69"/>
      <c r="BE1582" s="69"/>
      <c r="BF1582" s="80"/>
      <c r="BG1582" s="80"/>
      <c r="BH1582" s="69"/>
      <c r="BI1582" s="69"/>
      <c r="BJ1582" s="80"/>
      <c r="BK1582" s="80"/>
      <c r="BL1582" s="69"/>
      <c r="BM1582" s="69"/>
      <c r="BN1582" s="80"/>
      <c r="BO1582" s="80"/>
      <c r="BP1582" s="69"/>
      <c r="BQ1582" s="69"/>
      <c r="BR1582" s="80"/>
      <c r="BS1582" s="80"/>
      <c r="BT1582" s="69"/>
      <c r="BU1582" s="69"/>
      <c r="BV1582" s="80"/>
      <c r="BW1582" s="80"/>
      <c r="BX1582" s="69"/>
      <c r="BY1582" s="69"/>
      <c r="BZ1582" s="80"/>
      <c r="CA1582" s="80"/>
      <c r="CB1582" s="69"/>
      <c r="CC1582" s="69"/>
      <c r="CD1582" s="80"/>
      <c r="CE1582" s="80"/>
      <c r="CF1582" s="69"/>
      <c r="CG1582" s="69"/>
      <c r="CH1582" s="69"/>
      <c r="CI1582" s="69"/>
      <c r="CJ1582" s="69"/>
      <c r="CK1582" s="69"/>
      <c r="CL1582" s="68"/>
      <c r="CM1582" s="67"/>
      <c r="CN1582" s="67"/>
      <c r="CO1582" s="69"/>
      <c r="CP1582" s="68"/>
      <c r="CQ1582" s="67"/>
      <c r="CR1582" s="67"/>
      <c r="CS1582" s="69"/>
      <c r="CT1582" s="81"/>
      <c r="CU1582" s="69"/>
      <c r="CV1582" s="69"/>
      <c r="CW1582" s="69"/>
      <c r="CX1582" s="69"/>
      <c r="CY1582" s="69"/>
      <c r="CZ1582" s="69"/>
    </row>
    <row r="1583" spans="2:105">
      <c r="B1583" s="69"/>
      <c r="C1583" s="69"/>
      <c r="D1583" s="67"/>
      <c r="E1583" s="69"/>
      <c r="F1583" s="68"/>
      <c r="G1583" s="67"/>
      <c r="H1583" s="69"/>
      <c r="I1583" s="69"/>
      <c r="J1583" s="69"/>
      <c r="K1583" s="69"/>
      <c r="L1583" s="69"/>
      <c r="M1583" s="69"/>
      <c r="N1583" s="69"/>
      <c r="O1583" s="69"/>
      <c r="P1583" s="69"/>
      <c r="Q1583" s="69"/>
      <c r="R1583" s="69"/>
      <c r="S1583" s="80"/>
      <c r="T1583" s="80"/>
      <c r="U1583" s="80"/>
      <c r="V1583" s="80"/>
      <c r="W1583" s="80"/>
      <c r="X1583" s="80"/>
      <c r="Y1583" s="80"/>
      <c r="Z1583" s="80"/>
      <c r="AA1583" s="80"/>
      <c r="AB1583" s="80"/>
      <c r="AC1583" s="80"/>
      <c r="AD1583" s="80"/>
      <c r="AE1583" s="69"/>
      <c r="AF1583" s="69"/>
      <c r="AG1583" s="69"/>
      <c r="AH1583" s="80"/>
      <c r="AI1583" s="80"/>
      <c r="AJ1583" s="69"/>
      <c r="AK1583" s="69"/>
      <c r="AL1583" s="80"/>
      <c r="AM1583" s="80"/>
      <c r="AN1583" s="69"/>
      <c r="AO1583" s="69"/>
      <c r="AP1583" s="80"/>
      <c r="AQ1583" s="80"/>
      <c r="AR1583" s="69"/>
      <c r="AS1583" s="69"/>
      <c r="AT1583" s="80"/>
      <c r="AU1583" s="80"/>
      <c r="AV1583" s="69"/>
      <c r="AW1583" s="69"/>
      <c r="AX1583" s="80"/>
      <c r="AY1583" s="80"/>
      <c r="AZ1583" s="69"/>
      <c r="BA1583" s="69"/>
      <c r="BB1583" s="80"/>
      <c r="BC1583" s="80"/>
      <c r="BD1583" s="69"/>
      <c r="BE1583" s="69"/>
      <c r="BF1583" s="80"/>
      <c r="BG1583" s="80"/>
      <c r="BH1583" s="69"/>
      <c r="BI1583" s="69"/>
      <c r="BJ1583" s="80"/>
      <c r="BK1583" s="80"/>
      <c r="BL1583" s="69"/>
      <c r="BM1583" s="69"/>
      <c r="BN1583" s="80"/>
      <c r="BO1583" s="80"/>
      <c r="BP1583" s="69"/>
      <c r="BQ1583" s="69"/>
      <c r="BR1583" s="80"/>
      <c r="BS1583" s="80"/>
      <c r="BT1583" s="69"/>
      <c r="BU1583" s="69"/>
      <c r="BV1583" s="80"/>
      <c r="BW1583" s="80"/>
      <c r="BX1583" s="69"/>
      <c r="BY1583" s="69"/>
      <c r="BZ1583" s="80"/>
      <c r="CA1583" s="80"/>
      <c r="CB1583" s="69"/>
      <c r="CC1583" s="69"/>
      <c r="CD1583" s="80"/>
      <c r="CE1583" s="80"/>
      <c r="CF1583" s="69"/>
      <c r="CG1583" s="69"/>
      <c r="CH1583" s="69"/>
      <c r="CI1583" s="69"/>
      <c r="CJ1583" s="69"/>
      <c r="CK1583" s="69"/>
      <c r="CL1583" s="68"/>
      <c r="CM1583" s="67"/>
      <c r="CN1583" s="67"/>
      <c r="CO1583" s="69"/>
      <c r="CP1583" s="68"/>
      <c r="CQ1583" s="67"/>
      <c r="CR1583" s="67"/>
      <c r="CS1583" s="69"/>
      <c r="CT1583" s="81"/>
      <c r="CU1583" s="69"/>
      <c r="CV1583" s="69"/>
      <c r="CW1583" s="69"/>
      <c r="CX1583" s="69"/>
      <c r="CY1583" s="69"/>
      <c r="CZ1583" s="69"/>
    </row>
    <row r="1584" spans="2:105">
      <c r="B1584" s="69"/>
      <c r="C1584" s="69"/>
      <c r="D1584" s="67"/>
      <c r="E1584" s="69"/>
      <c r="F1584" s="68"/>
      <c r="G1584" s="67"/>
      <c r="H1584" s="69"/>
      <c r="I1584" s="69"/>
      <c r="J1584" s="69"/>
      <c r="K1584" s="69"/>
      <c r="L1584" s="69"/>
      <c r="M1584" s="69"/>
      <c r="N1584" s="69"/>
      <c r="O1584" s="69"/>
      <c r="P1584" s="69"/>
      <c r="Q1584" s="69"/>
      <c r="R1584" s="69"/>
      <c r="S1584" s="80"/>
      <c r="T1584" s="80"/>
      <c r="U1584" s="80"/>
      <c r="V1584" s="80"/>
      <c r="W1584" s="80"/>
      <c r="X1584" s="80"/>
      <c r="Y1584" s="80"/>
      <c r="Z1584" s="80"/>
      <c r="AA1584" s="80"/>
      <c r="AB1584" s="80"/>
      <c r="AC1584" s="80"/>
      <c r="AD1584" s="80"/>
      <c r="AE1584" s="69"/>
      <c r="AF1584" s="69"/>
      <c r="AG1584" s="69"/>
      <c r="AH1584" s="80"/>
      <c r="AI1584" s="80"/>
      <c r="AJ1584" s="69"/>
      <c r="AK1584" s="69"/>
      <c r="AL1584" s="80"/>
      <c r="AM1584" s="80"/>
      <c r="AN1584" s="69"/>
      <c r="AO1584" s="69"/>
      <c r="AP1584" s="80"/>
      <c r="AQ1584" s="80"/>
      <c r="AR1584" s="69"/>
      <c r="AS1584" s="69"/>
      <c r="AT1584" s="80"/>
      <c r="AU1584" s="80"/>
      <c r="AV1584" s="69"/>
      <c r="AW1584" s="69"/>
      <c r="AX1584" s="80"/>
      <c r="AY1584" s="80"/>
      <c r="AZ1584" s="69"/>
      <c r="BA1584" s="69"/>
      <c r="BB1584" s="80"/>
      <c r="BC1584" s="80"/>
      <c r="BD1584" s="69"/>
      <c r="BE1584" s="69"/>
      <c r="BF1584" s="80"/>
      <c r="BG1584" s="80"/>
      <c r="BH1584" s="69"/>
      <c r="BI1584" s="69"/>
      <c r="BJ1584" s="80"/>
      <c r="BK1584" s="80"/>
      <c r="BL1584" s="69"/>
      <c r="BM1584" s="69"/>
      <c r="BN1584" s="80"/>
      <c r="BO1584" s="80"/>
      <c r="BP1584" s="69"/>
      <c r="BQ1584" s="69"/>
      <c r="BR1584" s="80"/>
      <c r="BS1584" s="80"/>
      <c r="BT1584" s="69"/>
      <c r="BU1584" s="69"/>
      <c r="BV1584" s="80"/>
      <c r="BW1584" s="80"/>
      <c r="BX1584" s="69"/>
      <c r="BY1584" s="69"/>
      <c r="BZ1584" s="80"/>
      <c r="CA1584" s="80"/>
      <c r="CB1584" s="69"/>
      <c r="CC1584" s="69"/>
      <c r="CD1584" s="80"/>
      <c r="CE1584" s="80"/>
      <c r="CF1584" s="69"/>
      <c r="CG1584" s="69"/>
      <c r="CH1584" s="69"/>
      <c r="CI1584" s="69"/>
      <c r="CJ1584" s="69"/>
      <c r="CK1584" s="69"/>
      <c r="CL1584" s="68"/>
      <c r="CM1584" s="67"/>
      <c r="CN1584" s="67"/>
      <c r="CO1584" s="69"/>
      <c r="CP1584" s="68"/>
      <c r="CQ1584" s="67"/>
      <c r="CR1584" s="67"/>
      <c r="CS1584" s="69"/>
      <c r="CT1584" s="81"/>
      <c r="CU1584" s="69"/>
      <c r="CV1584" s="69"/>
      <c r="CW1584" s="69"/>
      <c r="CX1584" s="69"/>
      <c r="CY1584" s="69"/>
      <c r="CZ1584" s="69"/>
    </row>
    <row r="1585" spans="2:104">
      <c r="B1585" s="69"/>
      <c r="C1585" s="69"/>
      <c r="D1585" s="67"/>
      <c r="E1585" s="69"/>
      <c r="F1585" s="68"/>
      <c r="G1585" s="67"/>
      <c r="H1585" s="69"/>
      <c r="I1585" s="69"/>
      <c r="J1585" s="69"/>
      <c r="K1585" s="69"/>
      <c r="L1585" s="69"/>
      <c r="M1585" s="69"/>
      <c r="N1585" s="69"/>
      <c r="O1585" s="69"/>
      <c r="P1585" s="69"/>
      <c r="Q1585" s="69"/>
      <c r="R1585" s="69"/>
      <c r="S1585" s="80"/>
      <c r="T1585" s="80"/>
      <c r="U1585" s="80"/>
      <c r="V1585" s="80"/>
      <c r="W1585" s="80"/>
      <c r="X1585" s="80"/>
      <c r="Y1585" s="80"/>
      <c r="Z1585" s="80"/>
      <c r="AA1585" s="80"/>
      <c r="AB1585" s="80"/>
      <c r="AC1585" s="80"/>
      <c r="AD1585" s="80"/>
      <c r="AE1585" s="69"/>
      <c r="AF1585" s="69"/>
      <c r="AG1585" s="69"/>
      <c r="AH1585" s="80"/>
      <c r="AI1585" s="80"/>
      <c r="AJ1585" s="69"/>
      <c r="AK1585" s="69"/>
      <c r="AL1585" s="80"/>
      <c r="AM1585" s="80"/>
      <c r="AN1585" s="69"/>
      <c r="AO1585" s="69"/>
      <c r="AP1585" s="80"/>
      <c r="AQ1585" s="80"/>
      <c r="AR1585" s="69"/>
      <c r="AS1585" s="69"/>
      <c r="AT1585" s="80"/>
      <c r="AU1585" s="80"/>
      <c r="AV1585" s="69"/>
      <c r="AW1585" s="69"/>
      <c r="AX1585" s="80"/>
      <c r="AY1585" s="80"/>
      <c r="AZ1585" s="69"/>
      <c r="BA1585" s="69"/>
      <c r="BB1585" s="80"/>
      <c r="BC1585" s="80"/>
      <c r="BD1585" s="69"/>
      <c r="BE1585" s="69"/>
      <c r="BF1585" s="80"/>
      <c r="BG1585" s="80"/>
      <c r="BH1585" s="69"/>
      <c r="BI1585" s="69"/>
      <c r="BJ1585" s="80"/>
      <c r="BK1585" s="80"/>
      <c r="BL1585" s="69"/>
      <c r="BM1585" s="69"/>
      <c r="BN1585" s="80"/>
      <c r="BO1585" s="80"/>
      <c r="BP1585" s="69"/>
      <c r="BQ1585" s="69"/>
      <c r="BR1585" s="80"/>
      <c r="BS1585" s="80"/>
      <c r="BT1585" s="69"/>
      <c r="BU1585" s="69"/>
      <c r="BV1585" s="80"/>
      <c r="BW1585" s="80"/>
      <c r="BX1585" s="69"/>
      <c r="BY1585" s="69"/>
      <c r="BZ1585" s="80"/>
      <c r="CA1585" s="80"/>
      <c r="CB1585" s="69"/>
      <c r="CC1585" s="69"/>
      <c r="CD1585" s="80"/>
      <c r="CE1585" s="80"/>
      <c r="CF1585" s="69"/>
      <c r="CG1585" s="69"/>
      <c r="CH1585" s="69"/>
      <c r="CI1585" s="69"/>
      <c r="CJ1585" s="69"/>
      <c r="CK1585" s="69"/>
      <c r="CL1585" s="68"/>
      <c r="CM1585" s="67"/>
      <c r="CN1585" s="67"/>
      <c r="CO1585" s="69"/>
      <c r="CP1585" s="68"/>
      <c r="CQ1585" s="67"/>
      <c r="CR1585" s="67"/>
      <c r="CS1585" s="69"/>
      <c r="CT1585" s="81"/>
      <c r="CU1585" s="69"/>
      <c r="CV1585" s="69"/>
      <c r="CW1585" s="69"/>
      <c r="CX1585" s="69"/>
      <c r="CY1585" s="69"/>
      <c r="CZ1585" s="69"/>
    </row>
    <row r="1586" spans="2:104">
      <c r="B1586" s="69"/>
      <c r="C1586" s="69"/>
      <c r="D1586" s="67"/>
      <c r="E1586" s="69"/>
      <c r="F1586" s="68"/>
      <c r="G1586" s="67"/>
      <c r="H1586" s="69"/>
      <c r="I1586" s="69"/>
      <c r="J1586" s="69"/>
      <c r="K1586" s="69"/>
      <c r="L1586" s="69"/>
      <c r="M1586" s="69"/>
      <c r="N1586" s="69"/>
      <c r="O1586" s="69"/>
      <c r="P1586" s="69"/>
      <c r="Q1586" s="69"/>
      <c r="R1586" s="69"/>
      <c r="S1586" s="80"/>
      <c r="T1586" s="80"/>
      <c r="U1586" s="80"/>
      <c r="V1586" s="80"/>
      <c r="W1586" s="80"/>
      <c r="X1586" s="80"/>
      <c r="Y1586" s="80"/>
      <c r="Z1586" s="80"/>
      <c r="AA1586" s="80"/>
      <c r="AB1586" s="80"/>
      <c r="AC1586" s="80"/>
      <c r="AD1586" s="80"/>
      <c r="AE1586" s="69"/>
      <c r="AF1586" s="69"/>
      <c r="AG1586" s="69"/>
      <c r="AH1586" s="80"/>
      <c r="AI1586" s="80"/>
      <c r="AJ1586" s="69"/>
      <c r="AK1586" s="69"/>
      <c r="AL1586" s="80"/>
      <c r="AM1586" s="80"/>
      <c r="AN1586" s="69"/>
      <c r="AO1586" s="69"/>
      <c r="AP1586" s="80"/>
      <c r="AQ1586" s="80"/>
      <c r="AR1586" s="69"/>
      <c r="AS1586" s="69"/>
      <c r="AT1586" s="80"/>
      <c r="AU1586" s="80"/>
      <c r="AV1586" s="69"/>
      <c r="AW1586" s="69"/>
      <c r="AX1586" s="80"/>
      <c r="AY1586" s="80"/>
      <c r="AZ1586" s="69"/>
      <c r="BA1586" s="69"/>
      <c r="BB1586" s="80"/>
      <c r="BC1586" s="80"/>
      <c r="BD1586" s="69"/>
      <c r="BE1586" s="69"/>
      <c r="BF1586" s="80"/>
      <c r="BG1586" s="80"/>
      <c r="BH1586" s="69"/>
      <c r="BI1586" s="69"/>
      <c r="BJ1586" s="80"/>
      <c r="BK1586" s="80"/>
      <c r="BL1586" s="69"/>
      <c r="BM1586" s="69"/>
      <c r="BN1586" s="80"/>
      <c r="BO1586" s="80"/>
      <c r="BP1586" s="69"/>
      <c r="BQ1586" s="69"/>
      <c r="BR1586" s="80"/>
      <c r="BS1586" s="80"/>
      <c r="BT1586" s="69"/>
      <c r="BU1586" s="69"/>
      <c r="BV1586" s="80"/>
      <c r="BW1586" s="80"/>
      <c r="BX1586" s="69"/>
      <c r="BY1586" s="69"/>
      <c r="BZ1586" s="80"/>
      <c r="CA1586" s="80"/>
      <c r="CB1586" s="69"/>
      <c r="CC1586" s="69"/>
      <c r="CD1586" s="80"/>
      <c r="CE1586" s="80"/>
      <c r="CF1586" s="69"/>
      <c r="CG1586" s="69"/>
      <c r="CH1586" s="69"/>
      <c r="CI1586" s="69"/>
      <c r="CJ1586" s="69"/>
      <c r="CK1586" s="69"/>
      <c r="CL1586" s="68"/>
      <c r="CM1586" s="67"/>
      <c r="CN1586" s="67"/>
      <c r="CO1586" s="69"/>
      <c r="CP1586" s="68"/>
      <c r="CQ1586" s="67"/>
      <c r="CR1586" s="67"/>
      <c r="CS1586" s="69"/>
      <c r="CT1586" s="81"/>
      <c r="CU1586" s="69"/>
      <c r="CV1586" s="69"/>
      <c r="CW1586" s="69"/>
      <c r="CX1586" s="69"/>
      <c r="CY1586" s="69"/>
      <c r="CZ1586" s="69"/>
    </row>
    <row r="1587" spans="2:104">
      <c r="B1587" s="69"/>
      <c r="C1587" s="69"/>
      <c r="D1587" s="67"/>
      <c r="E1587" s="69"/>
      <c r="F1587" s="68"/>
      <c r="G1587" s="67"/>
      <c r="H1587" s="69"/>
      <c r="I1587" s="69"/>
      <c r="J1587" s="69"/>
      <c r="K1587" s="69"/>
      <c r="L1587" s="69"/>
      <c r="M1587" s="69"/>
      <c r="N1587" s="69"/>
      <c r="O1587" s="69"/>
      <c r="P1587" s="69"/>
      <c r="Q1587" s="69"/>
      <c r="R1587" s="69"/>
      <c r="S1587" s="80"/>
      <c r="T1587" s="80"/>
      <c r="U1587" s="80"/>
      <c r="V1587" s="80"/>
      <c r="W1587" s="80"/>
      <c r="X1587" s="80"/>
      <c r="Y1587" s="80"/>
      <c r="Z1587" s="80"/>
      <c r="AA1587" s="80"/>
      <c r="AB1587" s="80"/>
      <c r="AC1587" s="80"/>
      <c r="AD1587" s="80"/>
      <c r="AE1587" s="69"/>
      <c r="AF1587" s="69"/>
      <c r="AG1587" s="69"/>
      <c r="AH1587" s="80"/>
      <c r="AI1587" s="80"/>
      <c r="AJ1587" s="69"/>
      <c r="AK1587" s="69"/>
      <c r="AL1587" s="80"/>
      <c r="AM1587" s="80"/>
      <c r="AN1587" s="69"/>
      <c r="AO1587" s="69"/>
      <c r="AP1587" s="80"/>
      <c r="AQ1587" s="80"/>
      <c r="AR1587" s="69"/>
      <c r="AS1587" s="69"/>
      <c r="AT1587" s="80"/>
      <c r="AU1587" s="80"/>
      <c r="AV1587" s="69"/>
      <c r="AW1587" s="69"/>
      <c r="AX1587" s="80"/>
      <c r="AY1587" s="80"/>
      <c r="AZ1587" s="69"/>
      <c r="BA1587" s="69"/>
      <c r="BB1587" s="80"/>
      <c r="BC1587" s="80"/>
      <c r="BD1587" s="69"/>
      <c r="BE1587" s="69"/>
      <c r="BF1587" s="80"/>
      <c r="BG1587" s="80"/>
      <c r="BH1587" s="69"/>
      <c r="BI1587" s="69"/>
      <c r="BJ1587" s="80"/>
      <c r="BK1587" s="80"/>
      <c r="BL1587" s="69"/>
      <c r="BM1587" s="69"/>
      <c r="BN1587" s="80"/>
      <c r="BO1587" s="80"/>
      <c r="BP1587" s="69"/>
      <c r="BQ1587" s="69"/>
      <c r="BR1587" s="80"/>
      <c r="BS1587" s="80"/>
      <c r="BT1587" s="69"/>
      <c r="BU1587" s="69"/>
      <c r="BV1587" s="80"/>
      <c r="BW1587" s="80"/>
      <c r="BX1587" s="69"/>
      <c r="BY1587" s="69"/>
      <c r="BZ1587" s="80"/>
      <c r="CA1587" s="80"/>
      <c r="CB1587" s="69"/>
      <c r="CC1587" s="69"/>
      <c r="CD1587" s="80"/>
      <c r="CE1587" s="80"/>
      <c r="CF1587" s="69"/>
      <c r="CG1587" s="69"/>
      <c r="CH1587" s="69"/>
      <c r="CI1587" s="69"/>
      <c r="CJ1587" s="69"/>
      <c r="CK1587" s="69"/>
      <c r="CL1587" s="68"/>
      <c r="CM1587" s="67"/>
      <c r="CN1587" s="67"/>
      <c r="CO1587" s="69"/>
      <c r="CP1587" s="68"/>
      <c r="CQ1587" s="67"/>
      <c r="CR1587" s="67"/>
      <c r="CS1587" s="69"/>
      <c r="CT1587" s="81"/>
      <c r="CU1587" s="69"/>
      <c r="CV1587" s="69"/>
      <c r="CW1587" s="69"/>
      <c r="CX1587" s="69"/>
      <c r="CY1587" s="69"/>
      <c r="CZ1587" s="69"/>
    </row>
    <row r="1588" spans="2:104">
      <c r="B1588" s="69"/>
      <c r="C1588" s="69"/>
      <c r="D1588" s="67"/>
      <c r="E1588" s="69"/>
      <c r="F1588" s="68"/>
      <c r="G1588" s="67"/>
      <c r="H1588" s="69"/>
      <c r="I1588" s="69"/>
      <c r="J1588" s="69"/>
      <c r="K1588" s="69"/>
      <c r="L1588" s="69"/>
      <c r="M1588" s="69"/>
      <c r="N1588" s="69"/>
      <c r="O1588" s="69"/>
      <c r="P1588" s="69"/>
      <c r="Q1588" s="69"/>
      <c r="R1588" s="69"/>
      <c r="S1588" s="80"/>
      <c r="T1588" s="80"/>
      <c r="U1588" s="80"/>
      <c r="V1588" s="80"/>
      <c r="W1588" s="80"/>
      <c r="X1588" s="80"/>
      <c r="Y1588" s="80"/>
      <c r="Z1588" s="80"/>
      <c r="AA1588" s="80"/>
      <c r="AB1588" s="80"/>
      <c r="AC1588" s="80"/>
      <c r="AD1588" s="80"/>
      <c r="AE1588" s="69"/>
      <c r="AF1588" s="69"/>
      <c r="AG1588" s="69"/>
      <c r="AH1588" s="80"/>
      <c r="AI1588" s="80"/>
      <c r="AJ1588" s="69"/>
      <c r="AK1588" s="69"/>
      <c r="AL1588" s="80"/>
      <c r="AM1588" s="80"/>
      <c r="AN1588" s="69"/>
      <c r="AO1588" s="69"/>
      <c r="AP1588" s="80"/>
      <c r="AQ1588" s="80"/>
      <c r="AR1588" s="69"/>
      <c r="AS1588" s="69"/>
      <c r="AT1588" s="80"/>
      <c r="AU1588" s="80"/>
      <c r="AV1588" s="69"/>
      <c r="AW1588" s="69"/>
      <c r="AX1588" s="80"/>
      <c r="AY1588" s="80"/>
      <c r="AZ1588" s="69"/>
      <c r="BA1588" s="69"/>
      <c r="BB1588" s="80"/>
      <c r="BC1588" s="80"/>
      <c r="BD1588" s="69"/>
      <c r="BE1588" s="69"/>
      <c r="BF1588" s="80"/>
      <c r="BG1588" s="80"/>
      <c r="BH1588" s="69"/>
      <c r="BI1588" s="69"/>
      <c r="BJ1588" s="80"/>
      <c r="BK1588" s="80"/>
      <c r="BL1588" s="69"/>
      <c r="BM1588" s="69"/>
      <c r="BN1588" s="80"/>
      <c r="BO1588" s="80"/>
      <c r="BP1588" s="69"/>
      <c r="BQ1588" s="69"/>
      <c r="BR1588" s="80"/>
      <c r="BS1588" s="80"/>
      <c r="BT1588" s="69"/>
      <c r="BU1588" s="69"/>
      <c r="BV1588" s="80"/>
      <c r="BW1588" s="80"/>
      <c r="BX1588" s="69"/>
      <c r="BY1588" s="69"/>
      <c r="BZ1588" s="80"/>
      <c r="CA1588" s="80"/>
      <c r="CB1588" s="69"/>
      <c r="CC1588" s="69"/>
      <c r="CD1588" s="80"/>
      <c r="CE1588" s="80"/>
      <c r="CF1588" s="69"/>
      <c r="CG1588" s="69"/>
      <c r="CH1588" s="69"/>
      <c r="CI1588" s="69"/>
      <c r="CJ1588" s="69"/>
      <c r="CK1588" s="69"/>
      <c r="CL1588" s="68"/>
      <c r="CM1588" s="67"/>
      <c r="CN1588" s="67"/>
      <c r="CO1588" s="69"/>
      <c r="CP1588" s="68"/>
      <c r="CQ1588" s="67"/>
      <c r="CR1588" s="67"/>
      <c r="CS1588" s="69"/>
      <c r="CT1588" s="81"/>
      <c r="CU1588" s="69"/>
      <c r="CV1588" s="69"/>
      <c r="CW1588" s="69"/>
      <c r="CX1588" s="69"/>
      <c r="CY1588" s="69"/>
      <c r="CZ1588" s="69"/>
    </row>
    <row r="1589" spans="2:104">
      <c r="B1589" s="69"/>
      <c r="C1589" s="69"/>
      <c r="D1589" s="67"/>
      <c r="E1589" s="69"/>
      <c r="F1589" s="68"/>
      <c r="G1589" s="67"/>
      <c r="H1589" s="69"/>
      <c r="I1589" s="69"/>
      <c r="J1589" s="69"/>
      <c r="K1589" s="69"/>
      <c r="L1589" s="69"/>
      <c r="M1589" s="69"/>
      <c r="N1589" s="69"/>
      <c r="O1589" s="69"/>
      <c r="P1589" s="69"/>
      <c r="Q1589" s="69"/>
      <c r="R1589" s="69"/>
      <c r="S1589" s="80"/>
      <c r="T1589" s="80"/>
      <c r="U1589" s="80"/>
      <c r="V1589" s="80"/>
      <c r="W1589" s="80"/>
      <c r="X1589" s="80"/>
      <c r="Y1589" s="80"/>
      <c r="Z1589" s="80"/>
      <c r="AA1589" s="80"/>
      <c r="AB1589" s="80"/>
      <c r="AC1589" s="80"/>
      <c r="AD1589" s="80"/>
      <c r="AE1589" s="69"/>
      <c r="AF1589" s="69"/>
      <c r="AG1589" s="69"/>
      <c r="AH1589" s="80"/>
      <c r="AI1589" s="80"/>
      <c r="AJ1589" s="69"/>
      <c r="AK1589" s="69"/>
      <c r="AL1589" s="80"/>
      <c r="AM1589" s="80"/>
      <c r="AN1589" s="69"/>
      <c r="AO1589" s="69"/>
      <c r="AP1589" s="80"/>
      <c r="AQ1589" s="80"/>
      <c r="AR1589" s="69"/>
      <c r="AS1589" s="69"/>
      <c r="AT1589" s="80"/>
      <c r="AU1589" s="80"/>
      <c r="AV1589" s="69"/>
      <c r="AW1589" s="69"/>
      <c r="AX1589" s="80"/>
      <c r="AY1589" s="80"/>
      <c r="AZ1589" s="69"/>
      <c r="BA1589" s="69"/>
      <c r="BB1589" s="80"/>
      <c r="BC1589" s="80"/>
      <c r="BD1589" s="69"/>
      <c r="BE1589" s="69"/>
      <c r="BF1589" s="80"/>
      <c r="BG1589" s="80"/>
      <c r="BH1589" s="69"/>
      <c r="BI1589" s="69"/>
      <c r="BJ1589" s="80"/>
      <c r="BK1589" s="80"/>
      <c r="BL1589" s="69"/>
      <c r="BM1589" s="69"/>
      <c r="BN1589" s="80"/>
      <c r="BO1589" s="80"/>
      <c r="BP1589" s="69"/>
      <c r="BQ1589" s="69"/>
      <c r="BR1589" s="80"/>
      <c r="BS1589" s="80"/>
      <c r="BT1589" s="69"/>
      <c r="BU1589" s="69"/>
      <c r="BV1589" s="80"/>
      <c r="BW1589" s="80"/>
      <c r="BX1589" s="69"/>
      <c r="BY1589" s="69"/>
      <c r="BZ1589" s="80"/>
      <c r="CA1589" s="80"/>
      <c r="CB1589" s="69"/>
      <c r="CC1589" s="69"/>
      <c r="CD1589" s="80"/>
      <c r="CE1589" s="80"/>
      <c r="CF1589" s="69"/>
      <c r="CG1589" s="69"/>
      <c r="CH1589" s="69"/>
      <c r="CI1589" s="69"/>
      <c r="CJ1589" s="69"/>
      <c r="CK1589" s="69"/>
      <c r="CL1589" s="68"/>
      <c r="CM1589" s="67"/>
      <c r="CN1589" s="67"/>
      <c r="CO1589" s="69"/>
      <c r="CP1589" s="68"/>
      <c r="CQ1589" s="67"/>
      <c r="CR1589" s="67"/>
      <c r="CS1589" s="69"/>
      <c r="CT1589" s="81"/>
      <c r="CU1589" s="69"/>
      <c r="CV1589" s="69"/>
      <c r="CW1589" s="69"/>
      <c r="CX1589" s="69"/>
      <c r="CY1589" s="69"/>
      <c r="CZ1589" s="69"/>
    </row>
    <row r="1590" spans="2:104">
      <c r="B1590" s="69"/>
      <c r="C1590" s="69"/>
      <c r="D1590" s="67"/>
      <c r="E1590" s="69"/>
      <c r="F1590" s="68"/>
      <c r="G1590" s="67"/>
      <c r="H1590" s="69"/>
      <c r="I1590" s="69"/>
      <c r="J1590" s="69"/>
      <c r="K1590" s="69"/>
      <c r="L1590" s="69"/>
      <c r="M1590" s="69"/>
      <c r="N1590" s="69"/>
      <c r="O1590" s="69"/>
      <c r="P1590" s="69"/>
      <c r="Q1590" s="69"/>
      <c r="R1590" s="69"/>
      <c r="S1590" s="80"/>
      <c r="T1590" s="80"/>
      <c r="U1590" s="80"/>
      <c r="V1590" s="80"/>
      <c r="W1590" s="80"/>
      <c r="X1590" s="80"/>
      <c r="Y1590" s="80"/>
      <c r="Z1590" s="80"/>
      <c r="AA1590" s="80"/>
      <c r="AB1590" s="80"/>
      <c r="AC1590" s="80"/>
      <c r="AD1590" s="80"/>
      <c r="AE1590" s="69"/>
      <c r="AF1590" s="69"/>
      <c r="AG1590" s="69"/>
      <c r="AH1590" s="80"/>
      <c r="AI1590" s="80"/>
      <c r="AJ1590" s="69"/>
      <c r="AK1590" s="69"/>
      <c r="AL1590" s="80"/>
      <c r="AM1590" s="80"/>
      <c r="AN1590" s="69"/>
      <c r="AO1590" s="69"/>
      <c r="AP1590" s="80"/>
      <c r="AQ1590" s="80"/>
      <c r="AR1590" s="69"/>
      <c r="AS1590" s="69"/>
      <c r="AT1590" s="80"/>
      <c r="AU1590" s="80"/>
      <c r="AV1590" s="69"/>
      <c r="AW1590" s="69"/>
      <c r="AX1590" s="80"/>
      <c r="AY1590" s="80"/>
      <c r="AZ1590" s="69"/>
      <c r="BA1590" s="69"/>
      <c r="BB1590" s="80"/>
      <c r="BC1590" s="80"/>
      <c r="BD1590" s="69"/>
      <c r="BE1590" s="69"/>
      <c r="BF1590" s="80"/>
      <c r="BG1590" s="80"/>
      <c r="BH1590" s="69"/>
      <c r="BI1590" s="69"/>
      <c r="BJ1590" s="80"/>
      <c r="BK1590" s="80"/>
      <c r="BL1590" s="69"/>
      <c r="BM1590" s="69"/>
      <c r="BN1590" s="80"/>
      <c r="BO1590" s="80"/>
      <c r="BP1590" s="69"/>
      <c r="BQ1590" s="69"/>
      <c r="BR1590" s="80"/>
      <c r="BS1590" s="80"/>
      <c r="BT1590" s="69"/>
      <c r="BU1590" s="69"/>
      <c r="BV1590" s="80"/>
      <c r="BW1590" s="80"/>
      <c r="BX1590" s="69"/>
      <c r="BY1590" s="69"/>
      <c r="BZ1590" s="80"/>
      <c r="CA1590" s="80"/>
      <c r="CB1590" s="69"/>
      <c r="CC1590" s="69"/>
      <c r="CD1590" s="80"/>
      <c r="CE1590" s="80"/>
      <c r="CF1590" s="69"/>
      <c r="CG1590" s="69"/>
      <c r="CH1590" s="69"/>
      <c r="CI1590" s="69"/>
      <c r="CJ1590" s="69"/>
      <c r="CK1590" s="69"/>
      <c r="CL1590" s="68"/>
      <c r="CM1590" s="67"/>
      <c r="CN1590" s="67"/>
      <c r="CO1590" s="69"/>
      <c r="CP1590" s="68"/>
      <c r="CQ1590" s="67"/>
      <c r="CR1590" s="67"/>
      <c r="CS1590" s="69"/>
      <c r="CT1590" s="81"/>
      <c r="CU1590" s="69"/>
      <c r="CV1590" s="69"/>
      <c r="CW1590" s="69"/>
      <c r="CX1590" s="69"/>
      <c r="CY1590" s="69"/>
      <c r="CZ1590" s="69"/>
    </row>
    <row r="1591" spans="2:104">
      <c r="B1591" s="69"/>
      <c r="C1591" s="69"/>
      <c r="D1591" s="67"/>
      <c r="E1591" s="69"/>
      <c r="F1591" s="68"/>
      <c r="G1591" s="67"/>
      <c r="H1591" s="69"/>
      <c r="I1591" s="69"/>
      <c r="J1591" s="69"/>
      <c r="K1591" s="69"/>
      <c r="L1591" s="69"/>
      <c r="M1591" s="69"/>
      <c r="N1591" s="69"/>
      <c r="O1591" s="69"/>
      <c r="P1591" s="69"/>
      <c r="Q1591" s="69"/>
      <c r="R1591" s="69"/>
      <c r="S1591" s="80"/>
      <c r="T1591" s="80"/>
      <c r="U1591" s="80"/>
      <c r="V1591" s="80"/>
      <c r="W1591" s="80"/>
      <c r="X1591" s="80"/>
      <c r="Y1591" s="80"/>
      <c r="Z1591" s="80"/>
      <c r="AA1591" s="80"/>
      <c r="AB1591" s="80"/>
      <c r="AC1591" s="80"/>
      <c r="AD1591" s="80"/>
      <c r="AE1591" s="69"/>
      <c r="AF1591" s="69"/>
      <c r="AG1591" s="69"/>
      <c r="AH1591" s="80"/>
      <c r="AI1591" s="80"/>
      <c r="AJ1591" s="69"/>
      <c r="AK1591" s="69"/>
      <c r="AL1591" s="80"/>
      <c r="AM1591" s="80"/>
      <c r="AN1591" s="69"/>
      <c r="AO1591" s="69"/>
      <c r="AP1591" s="80"/>
      <c r="AQ1591" s="80"/>
      <c r="AR1591" s="69"/>
      <c r="AS1591" s="69"/>
      <c r="AT1591" s="80"/>
      <c r="AU1591" s="80"/>
      <c r="AV1591" s="69"/>
      <c r="AW1591" s="69"/>
      <c r="AX1591" s="80"/>
      <c r="AY1591" s="80"/>
      <c r="AZ1591" s="69"/>
      <c r="BA1591" s="69"/>
      <c r="BB1591" s="80"/>
      <c r="BC1591" s="80"/>
      <c r="BD1591" s="69"/>
      <c r="BE1591" s="69"/>
      <c r="BF1591" s="80"/>
      <c r="BG1591" s="80"/>
      <c r="BH1591" s="69"/>
      <c r="BI1591" s="69"/>
      <c r="BJ1591" s="80"/>
      <c r="BK1591" s="80"/>
      <c r="BL1591" s="69"/>
      <c r="BM1591" s="69"/>
      <c r="BN1591" s="80"/>
      <c r="BO1591" s="80"/>
      <c r="BP1591" s="69"/>
      <c r="BQ1591" s="69"/>
      <c r="BR1591" s="80"/>
      <c r="BS1591" s="80"/>
      <c r="BT1591" s="69"/>
      <c r="BU1591" s="69"/>
      <c r="BV1591" s="80"/>
      <c r="BW1591" s="80"/>
      <c r="BX1591" s="69"/>
      <c r="BY1591" s="69"/>
      <c r="BZ1591" s="80"/>
      <c r="CA1591" s="80"/>
      <c r="CB1591" s="69"/>
      <c r="CC1591" s="69"/>
      <c r="CD1591" s="80"/>
      <c r="CE1591" s="80"/>
      <c r="CF1591" s="69"/>
      <c r="CG1591" s="69"/>
      <c r="CH1591" s="69"/>
      <c r="CI1591" s="69"/>
      <c r="CJ1591" s="69"/>
      <c r="CK1591" s="69"/>
      <c r="CL1591" s="68"/>
      <c r="CM1591" s="67"/>
      <c r="CN1591" s="67"/>
      <c r="CO1591" s="69"/>
      <c r="CP1591" s="68"/>
      <c r="CQ1591" s="67"/>
      <c r="CR1591" s="67"/>
      <c r="CS1591" s="69"/>
      <c r="CT1591" s="81"/>
      <c r="CU1591" s="69"/>
      <c r="CV1591" s="69"/>
      <c r="CW1591" s="69"/>
      <c r="CX1591" s="69"/>
      <c r="CY1591" s="69"/>
      <c r="CZ1591" s="69"/>
    </row>
    <row r="1592" spans="2:104">
      <c r="B1592" s="69"/>
      <c r="C1592" s="69"/>
      <c r="D1592" s="67"/>
      <c r="E1592" s="69"/>
      <c r="F1592" s="68"/>
      <c r="G1592" s="67"/>
      <c r="H1592" s="69"/>
      <c r="I1592" s="69"/>
      <c r="J1592" s="69"/>
      <c r="K1592" s="69"/>
      <c r="L1592" s="69"/>
      <c r="M1592" s="69"/>
      <c r="N1592" s="69"/>
      <c r="O1592" s="69"/>
      <c r="P1592" s="69"/>
      <c r="Q1592" s="69"/>
      <c r="R1592" s="69"/>
      <c r="S1592" s="80"/>
      <c r="T1592" s="80"/>
      <c r="U1592" s="80"/>
      <c r="V1592" s="80"/>
      <c r="W1592" s="80"/>
      <c r="X1592" s="80"/>
      <c r="Y1592" s="80"/>
      <c r="Z1592" s="80"/>
      <c r="AA1592" s="80"/>
      <c r="AB1592" s="80"/>
      <c r="AC1592" s="80"/>
      <c r="AD1592" s="80"/>
      <c r="AE1592" s="69"/>
      <c r="AF1592" s="69"/>
      <c r="AG1592" s="69"/>
      <c r="AH1592" s="80"/>
      <c r="AI1592" s="80"/>
      <c r="AJ1592" s="69"/>
      <c r="AK1592" s="69"/>
      <c r="AL1592" s="80"/>
      <c r="AM1592" s="80"/>
      <c r="AN1592" s="69"/>
      <c r="AO1592" s="69"/>
      <c r="AP1592" s="80"/>
      <c r="AQ1592" s="80"/>
      <c r="AR1592" s="69"/>
      <c r="AS1592" s="69"/>
      <c r="AT1592" s="80"/>
      <c r="AU1592" s="80"/>
      <c r="AV1592" s="69"/>
      <c r="AW1592" s="69"/>
      <c r="AX1592" s="80"/>
      <c r="AY1592" s="80"/>
      <c r="AZ1592" s="69"/>
      <c r="BA1592" s="69"/>
      <c r="BB1592" s="80"/>
      <c r="BC1592" s="80"/>
      <c r="BD1592" s="69"/>
      <c r="BE1592" s="69"/>
      <c r="BF1592" s="80"/>
      <c r="BG1592" s="80"/>
      <c r="BH1592" s="69"/>
      <c r="BI1592" s="69"/>
      <c r="BJ1592" s="80"/>
      <c r="BK1592" s="80"/>
      <c r="BL1592" s="69"/>
      <c r="BM1592" s="69"/>
      <c r="BN1592" s="80"/>
      <c r="BO1592" s="80"/>
      <c r="BP1592" s="69"/>
      <c r="BQ1592" s="69"/>
      <c r="BR1592" s="80"/>
      <c r="BS1592" s="80"/>
      <c r="BT1592" s="69"/>
      <c r="BU1592" s="69"/>
      <c r="BV1592" s="80"/>
      <c r="BW1592" s="80"/>
      <c r="BX1592" s="69"/>
      <c r="BY1592" s="69"/>
      <c r="BZ1592" s="80"/>
      <c r="CA1592" s="80"/>
      <c r="CB1592" s="69"/>
      <c r="CC1592" s="69"/>
      <c r="CD1592" s="80"/>
      <c r="CE1592" s="80"/>
      <c r="CF1592" s="69"/>
      <c r="CG1592" s="69"/>
      <c r="CH1592" s="69"/>
      <c r="CI1592" s="69"/>
      <c r="CJ1592" s="69"/>
      <c r="CK1592" s="69"/>
      <c r="CL1592" s="68"/>
      <c r="CM1592" s="67"/>
      <c r="CN1592" s="67"/>
      <c r="CO1592" s="69"/>
      <c r="CP1592" s="68"/>
      <c r="CQ1592" s="67"/>
      <c r="CR1592" s="67"/>
      <c r="CS1592" s="69"/>
      <c r="CT1592" s="81"/>
      <c r="CU1592" s="69"/>
      <c r="CV1592" s="69"/>
      <c r="CW1592" s="69"/>
      <c r="CX1592" s="69"/>
      <c r="CY1592" s="69"/>
      <c r="CZ1592" s="69"/>
    </row>
    <row r="1593" spans="2:104">
      <c r="B1593" s="69"/>
      <c r="C1593" s="69"/>
      <c r="D1593" s="67"/>
      <c r="E1593" s="69"/>
      <c r="F1593" s="68"/>
      <c r="G1593" s="67"/>
      <c r="H1593" s="69"/>
      <c r="I1593" s="69"/>
      <c r="J1593" s="69"/>
      <c r="K1593" s="69"/>
      <c r="L1593" s="69"/>
      <c r="M1593" s="69"/>
      <c r="N1593" s="69"/>
      <c r="O1593" s="69"/>
      <c r="P1593" s="69"/>
      <c r="Q1593" s="69"/>
      <c r="R1593" s="69"/>
      <c r="S1593" s="80"/>
      <c r="T1593" s="80"/>
      <c r="U1593" s="80"/>
      <c r="V1593" s="80"/>
      <c r="W1593" s="80"/>
      <c r="X1593" s="80"/>
      <c r="Y1593" s="80"/>
      <c r="Z1593" s="80"/>
      <c r="AA1593" s="80"/>
      <c r="AB1593" s="80"/>
      <c r="AC1593" s="80"/>
      <c r="AD1593" s="80"/>
      <c r="AE1593" s="69"/>
      <c r="AF1593" s="69"/>
      <c r="AG1593" s="69"/>
      <c r="AH1593" s="80"/>
      <c r="AI1593" s="80"/>
      <c r="AJ1593" s="69"/>
      <c r="AK1593" s="69"/>
      <c r="AL1593" s="80"/>
      <c r="AM1593" s="80"/>
      <c r="AN1593" s="69"/>
      <c r="AO1593" s="69"/>
      <c r="AP1593" s="80"/>
      <c r="AQ1593" s="80"/>
      <c r="AR1593" s="69"/>
      <c r="AS1593" s="69"/>
      <c r="AT1593" s="80"/>
      <c r="AU1593" s="80"/>
      <c r="AV1593" s="69"/>
      <c r="AW1593" s="69"/>
      <c r="AX1593" s="80"/>
      <c r="AY1593" s="80"/>
      <c r="AZ1593" s="69"/>
      <c r="BA1593" s="69"/>
      <c r="BB1593" s="80"/>
      <c r="BC1593" s="80"/>
      <c r="BD1593" s="69"/>
      <c r="BE1593" s="69"/>
      <c r="BF1593" s="80"/>
      <c r="BG1593" s="80"/>
      <c r="BH1593" s="69"/>
      <c r="BI1593" s="69"/>
      <c r="BJ1593" s="80"/>
      <c r="BK1593" s="80"/>
      <c r="BL1593" s="69"/>
      <c r="BM1593" s="69"/>
      <c r="BN1593" s="80"/>
      <c r="BO1593" s="80"/>
      <c r="BP1593" s="69"/>
      <c r="BQ1593" s="69"/>
      <c r="BR1593" s="80"/>
      <c r="BS1593" s="80"/>
      <c r="BT1593" s="69"/>
      <c r="BU1593" s="69"/>
      <c r="BV1593" s="80"/>
      <c r="BW1593" s="80"/>
      <c r="BX1593" s="69"/>
      <c r="BY1593" s="69"/>
      <c r="BZ1593" s="80"/>
      <c r="CA1593" s="80"/>
      <c r="CB1593" s="69"/>
      <c r="CC1593" s="69"/>
      <c r="CD1593" s="80"/>
      <c r="CE1593" s="80"/>
      <c r="CF1593" s="69"/>
      <c r="CG1593" s="69"/>
      <c r="CH1593" s="69"/>
      <c r="CI1593" s="69"/>
      <c r="CJ1593" s="69"/>
      <c r="CK1593" s="69"/>
      <c r="CL1593" s="68"/>
      <c r="CM1593" s="67"/>
      <c r="CN1593" s="67"/>
      <c r="CO1593" s="69"/>
      <c r="CP1593" s="68"/>
      <c r="CQ1593" s="67"/>
      <c r="CR1593" s="67"/>
      <c r="CS1593" s="69"/>
      <c r="CT1593" s="81"/>
      <c r="CU1593" s="69"/>
      <c r="CV1593" s="69"/>
      <c r="CW1593" s="69"/>
      <c r="CX1593" s="69"/>
      <c r="CY1593" s="69"/>
      <c r="CZ1593" s="69"/>
    </row>
    <row r="1594" spans="2:104">
      <c r="B1594" s="69"/>
      <c r="C1594" s="69"/>
      <c r="D1594" s="67"/>
      <c r="E1594" s="69"/>
      <c r="F1594" s="68"/>
      <c r="G1594" s="67"/>
      <c r="H1594" s="69"/>
      <c r="I1594" s="69"/>
      <c r="J1594" s="69"/>
      <c r="K1594" s="69"/>
      <c r="L1594" s="69"/>
      <c r="M1594" s="69"/>
      <c r="N1594" s="69"/>
      <c r="O1594" s="69"/>
      <c r="P1594" s="69"/>
      <c r="Q1594" s="69"/>
      <c r="R1594" s="69"/>
      <c r="S1594" s="80"/>
      <c r="T1594" s="80"/>
      <c r="U1594" s="80"/>
      <c r="V1594" s="80"/>
      <c r="W1594" s="80"/>
      <c r="X1594" s="80"/>
      <c r="Y1594" s="80"/>
      <c r="Z1594" s="80"/>
      <c r="AA1594" s="80"/>
      <c r="AB1594" s="80"/>
      <c r="AC1594" s="80"/>
      <c r="AD1594" s="80"/>
      <c r="AE1594" s="69"/>
      <c r="AF1594" s="69"/>
      <c r="AG1594" s="69"/>
      <c r="AH1594" s="80"/>
      <c r="AI1594" s="80"/>
      <c r="AJ1594" s="69"/>
      <c r="AK1594" s="69"/>
      <c r="AL1594" s="80"/>
      <c r="AM1594" s="80"/>
      <c r="AN1594" s="69"/>
      <c r="AO1594" s="69"/>
      <c r="AP1594" s="80"/>
      <c r="AQ1594" s="80"/>
      <c r="AR1594" s="69"/>
      <c r="AS1594" s="69"/>
      <c r="AT1594" s="80"/>
      <c r="AU1594" s="80"/>
      <c r="AV1594" s="69"/>
      <c r="AW1594" s="69"/>
      <c r="AX1594" s="80"/>
      <c r="AY1594" s="80"/>
      <c r="AZ1594" s="69"/>
      <c r="BA1594" s="69"/>
      <c r="BB1594" s="80"/>
      <c r="BC1594" s="80"/>
      <c r="BD1594" s="69"/>
      <c r="BE1594" s="69"/>
      <c r="BF1594" s="80"/>
      <c r="BG1594" s="80"/>
      <c r="BH1594" s="69"/>
      <c r="BI1594" s="69"/>
      <c r="BJ1594" s="80"/>
      <c r="BK1594" s="80"/>
      <c r="BL1594" s="69"/>
      <c r="BM1594" s="69"/>
      <c r="BN1594" s="80"/>
      <c r="BO1594" s="80"/>
      <c r="BP1594" s="69"/>
      <c r="BQ1594" s="69"/>
      <c r="BR1594" s="80"/>
      <c r="BS1594" s="80"/>
      <c r="BT1594" s="69"/>
      <c r="BU1594" s="69"/>
      <c r="BV1594" s="80"/>
      <c r="BW1594" s="80"/>
      <c r="BX1594" s="69"/>
      <c r="BY1594" s="69"/>
      <c r="BZ1594" s="80"/>
      <c r="CA1594" s="80"/>
      <c r="CB1594" s="69"/>
      <c r="CC1594" s="69"/>
      <c r="CD1594" s="80"/>
      <c r="CE1594" s="80"/>
      <c r="CF1594" s="69"/>
      <c r="CG1594" s="69"/>
      <c r="CH1594" s="69"/>
      <c r="CI1594" s="69"/>
      <c r="CJ1594" s="69"/>
      <c r="CK1594" s="69"/>
      <c r="CL1594" s="68"/>
      <c r="CM1594" s="67"/>
      <c r="CN1594" s="67"/>
      <c r="CO1594" s="69"/>
      <c r="CP1594" s="68"/>
      <c r="CQ1594" s="67"/>
      <c r="CR1594" s="67"/>
      <c r="CS1594" s="69"/>
      <c r="CT1594" s="81"/>
      <c r="CU1594" s="69"/>
      <c r="CV1594" s="69"/>
      <c r="CW1594" s="69"/>
      <c r="CX1594" s="69"/>
      <c r="CY1594" s="69"/>
      <c r="CZ1594" s="69"/>
    </row>
    <row r="1595" spans="2:104">
      <c r="B1595" s="69"/>
      <c r="C1595" s="69"/>
      <c r="D1595" s="67"/>
      <c r="E1595" s="69"/>
      <c r="F1595" s="68"/>
      <c r="G1595" s="67"/>
      <c r="H1595" s="69"/>
      <c r="I1595" s="69"/>
      <c r="J1595" s="69"/>
      <c r="K1595" s="69"/>
      <c r="L1595" s="69"/>
      <c r="M1595" s="69"/>
      <c r="N1595" s="69"/>
      <c r="O1595" s="69"/>
      <c r="P1595" s="69"/>
      <c r="Q1595" s="69"/>
      <c r="R1595" s="69"/>
      <c r="S1595" s="80"/>
      <c r="T1595" s="80"/>
      <c r="U1595" s="80"/>
      <c r="V1595" s="80"/>
      <c r="W1595" s="80"/>
      <c r="X1595" s="80"/>
      <c r="Y1595" s="80"/>
      <c r="Z1595" s="80"/>
      <c r="AA1595" s="80"/>
      <c r="AB1595" s="80"/>
      <c r="AC1595" s="80"/>
      <c r="AD1595" s="80"/>
      <c r="AE1595" s="69"/>
      <c r="AF1595" s="69"/>
      <c r="AG1595" s="69"/>
      <c r="AH1595" s="80"/>
      <c r="AI1595" s="80"/>
      <c r="AJ1595" s="69"/>
      <c r="AK1595" s="69"/>
      <c r="AL1595" s="80"/>
      <c r="AM1595" s="80"/>
      <c r="AN1595" s="69"/>
      <c r="AO1595" s="69"/>
      <c r="AP1595" s="80"/>
      <c r="AQ1595" s="80"/>
      <c r="AR1595" s="69"/>
      <c r="AS1595" s="69"/>
      <c r="AT1595" s="80"/>
      <c r="AU1595" s="80"/>
      <c r="AV1595" s="69"/>
      <c r="AW1595" s="69"/>
      <c r="AX1595" s="80"/>
      <c r="AY1595" s="80"/>
      <c r="AZ1595" s="69"/>
      <c r="BA1595" s="69"/>
      <c r="BB1595" s="80"/>
      <c r="BC1595" s="80"/>
      <c r="BD1595" s="69"/>
      <c r="BE1595" s="69"/>
      <c r="BF1595" s="80"/>
      <c r="BG1595" s="80"/>
      <c r="BH1595" s="69"/>
      <c r="BI1595" s="69"/>
      <c r="BJ1595" s="80"/>
      <c r="BK1595" s="80"/>
      <c r="BL1595" s="69"/>
      <c r="BM1595" s="69"/>
      <c r="BN1595" s="80"/>
      <c r="BO1595" s="80"/>
      <c r="BP1595" s="69"/>
      <c r="BQ1595" s="69"/>
      <c r="BR1595" s="80"/>
      <c r="BS1595" s="80"/>
      <c r="BT1595" s="69"/>
      <c r="BU1595" s="69"/>
      <c r="BV1595" s="80"/>
      <c r="BW1595" s="80"/>
      <c r="BX1595" s="69"/>
      <c r="BY1595" s="69"/>
      <c r="BZ1595" s="80"/>
      <c r="CA1595" s="80"/>
      <c r="CB1595" s="69"/>
      <c r="CC1595" s="69"/>
      <c r="CD1595" s="80"/>
      <c r="CE1595" s="80"/>
      <c r="CF1595" s="69"/>
      <c r="CG1595" s="69"/>
      <c r="CH1595" s="69"/>
      <c r="CI1595" s="69"/>
      <c r="CJ1595" s="69"/>
      <c r="CK1595" s="69"/>
      <c r="CL1595" s="68"/>
      <c r="CM1595" s="67"/>
      <c r="CN1595" s="67"/>
      <c r="CO1595" s="69"/>
      <c r="CP1595" s="68"/>
      <c r="CQ1595" s="67"/>
      <c r="CR1595" s="67"/>
      <c r="CS1595" s="69"/>
      <c r="CT1595" s="81"/>
      <c r="CU1595" s="69"/>
      <c r="CV1595" s="69"/>
      <c r="CW1595" s="69"/>
      <c r="CX1595" s="69"/>
      <c r="CY1595" s="69"/>
      <c r="CZ1595" s="69"/>
    </row>
    <row r="1596" spans="2:104">
      <c r="B1596" s="69"/>
      <c r="C1596" s="69"/>
      <c r="D1596" s="67"/>
      <c r="E1596" s="69"/>
      <c r="F1596" s="68"/>
      <c r="G1596" s="67"/>
      <c r="H1596" s="69"/>
      <c r="I1596" s="69"/>
      <c r="J1596" s="69"/>
      <c r="K1596" s="69"/>
      <c r="L1596" s="69"/>
      <c r="M1596" s="69"/>
      <c r="N1596" s="69"/>
      <c r="O1596" s="69"/>
      <c r="P1596" s="69"/>
      <c r="Q1596" s="69"/>
      <c r="R1596" s="69"/>
      <c r="S1596" s="80"/>
      <c r="T1596" s="80"/>
      <c r="U1596" s="80"/>
      <c r="V1596" s="80"/>
      <c r="W1596" s="80"/>
      <c r="X1596" s="80"/>
      <c r="Y1596" s="80"/>
      <c r="Z1596" s="80"/>
      <c r="AA1596" s="80"/>
      <c r="AB1596" s="80"/>
      <c r="AC1596" s="80"/>
      <c r="AD1596" s="80"/>
      <c r="AE1596" s="69"/>
      <c r="AF1596" s="69"/>
      <c r="AG1596" s="69"/>
      <c r="AH1596" s="80"/>
      <c r="AI1596" s="80"/>
      <c r="AJ1596" s="69"/>
      <c r="AK1596" s="69"/>
      <c r="AL1596" s="80"/>
      <c r="AM1596" s="80"/>
      <c r="AN1596" s="69"/>
      <c r="AO1596" s="69"/>
      <c r="AP1596" s="80"/>
      <c r="AQ1596" s="80"/>
      <c r="AR1596" s="69"/>
      <c r="AS1596" s="69"/>
      <c r="AT1596" s="80"/>
      <c r="AU1596" s="80"/>
      <c r="AV1596" s="69"/>
      <c r="AW1596" s="69"/>
      <c r="AX1596" s="80"/>
      <c r="AY1596" s="80"/>
      <c r="AZ1596" s="69"/>
      <c r="BA1596" s="69"/>
      <c r="BB1596" s="80"/>
      <c r="BC1596" s="80"/>
      <c r="BD1596" s="69"/>
      <c r="BE1596" s="69"/>
      <c r="BF1596" s="80"/>
      <c r="BG1596" s="80"/>
      <c r="BH1596" s="69"/>
      <c r="BI1596" s="69"/>
      <c r="BJ1596" s="80"/>
      <c r="BK1596" s="80"/>
      <c r="BL1596" s="69"/>
      <c r="BM1596" s="69"/>
      <c r="BN1596" s="80"/>
      <c r="BO1596" s="80"/>
      <c r="BP1596" s="69"/>
      <c r="BQ1596" s="69"/>
      <c r="BR1596" s="80"/>
      <c r="BS1596" s="80"/>
      <c r="BT1596" s="69"/>
      <c r="BU1596" s="69"/>
      <c r="BV1596" s="80"/>
      <c r="BW1596" s="80"/>
      <c r="BX1596" s="69"/>
      <c r="BY1596" s="69"/>
      <c r="BZ1596" s="80"/>
      <c r="CA1596" s="80"/>
      <c r="CB1596" s="69"/>
      <c r="CC1596" s="69"/>
      <c r="CD1596" s="80"/>
      <c r="CE1596" s="80"/>
      <c r="CF1596" s="69"/>
      <c r="CG1596" s="69"/>
      <c r="CH1596" s="69"/>
      <c r="CI1596" s="69"/>
      <c r="CJ1596" s="69"/>
      <c r="CK1596" s="69"/>
      <c r="CL1596" s="68"/>
      <c r="CM1596" s="67"/>
      <c r="CN1596" s="67"/>
      <c r="CO1596" s="69"/>
      <c r="CP1596" s="68"/>
      <c r="CQ1596" s="67"/>
      <c r="CR1596" s="67"/>
      <c r="CS1596" s="69"/>
      <c r="CT1596" s="81"/>
      <c r="CU1596" s="69"/>
      <c r="CV1596" s="69"/>
      <c r="CW1596" s="69"/>
      <c r="CX1596" s="69"/>
      <c r="CY1596" s="69"/>
      <c r="CZ1596" s="69"/>
    </row>
    <row r="1597" spans="2:104">
      <c r="B1597" s="69"/>
      <c r="C1597" s="69"/>
      <c r="D1597" s="67"/>
      <c r="E1597" s="69"/>
      <c r="F1597" s="68"/>
      <c r="G1597" s="67"/>
      <c r="H1597" s="69"/>
      <c r="I1597" s="69"/>
      <c r="J1597" s="69"/>
      <c r="K1597" s="69"/>
      <c r="L1597" s="69"/>
      <c r="M1597" s="69"/>
      <c r="N1597" s="69"/>
      <c r="O1597" s="69"/>
      <c r="P1597" s="69"/>
      <c r="Q1597" s="69"/>
      <c r="R1597" s="69"/>
      <c r="S1597" s="80"/>
      <c r="T1597" s="80"/>
      <c r="U1597" s="80"/>
      <c r="V1597" s="80"/>
      <c r="W1597" s="80"/>
      <c r="X1597" s="80"/>
      <c r="Y1597" s="80"/>
      <c r="Z1597" s="80"/>
      <c r="AA1597" s="80"/>
      <c r="AB1597" s="80"/>
      <c r="AC1597" s="80"/>
      <c r="AD1597" s="80"/>
      <c r="AE1597" s="69"/>
      <c r="AF1597" s="69"/>
      <c r="AG1597" s="69"/>
      <c r="AH1597" s="80"/>
      <c r="AI1597" s="80"/>
      <c r="AJ1597" s="69"/>
      <c r="AK1597" s="69"/>
      <c r="AL1597" s="80"/>
      <c r="AM1597" s="80"/>
      <c r="AN1597" s="69"/>
      <c r="AO1597" s="69"/>
      <c r="AP1597" s="80"/>
      <c r="AQ1597" s="80"/>
      <c r="AR1597" s="69"/>
      <c r="AS1597" s="69"/>
      <c r="AT1597" s="80"/>
      <c r="AU1597" s="80"/>
      <c r="AV1597" s="69"/>
      <c r="AW1597" s="69"/>
      <c r="AX1597" s="80"/>
      <c r="AY1597" s="80"/>
      <c r="AZ1597" s="69"/>
      <c r="BA1597" s="69"/>
      <c r="BB1597" s="80"/>
      <c r="BC1597" s="80"/>
      <c r="BD1597" s="69"/>
      <c r="BE1597" s="69"/>
      <c r="BF1597" s="80"/>
      <c r="BG1597" s="80"/>
      <c r="BH1597" s="69"/>
      <c r="BI1597" s="69"/>
      <c r="BJ1597" s="80"/>
      <c r="BK1597" s="80"/>
      <c r="BL1597" s="69"/>
      <c r="BM1597" s="69"/>
      <c r="BN1597" s="80"/>
      <c r="BO1597" s="80"/>
      <c r="BP1597" s="69"/>
      <c r="BQ1597" s="69"/>
      <c r="BR1597" s="80"/>
      <c r="BS1597" s="80"/>
      <c r="BT1597" s="69"/>
      <c r="BU1597" s="69"/>
      <c r="BV1597" s="80"/>
      <c r="BW1597" s="80"/>
      <c r="BX1597" s="69"/>
      <c r="BY1597" s="69"/>
      <c r="BZ1597" s="80"/>
      <c r="CA1597" s="80"/>
      <c r="CB1597" s="69"/>
      <c r="CC1597" s="69"/>
      <c r="CD1597" s="80"/>
      <c r="CE1597" s="80"/>
      <c r="CF1597" s="69"/>
      <c r="CG1597" s="69"/>
      <c r="CH1597" s="69"/>
      <c r="CI1597" s="69"/>
      <c r="CJ1597" s="69"/>
      <c r="CK1597" s="69"/>
      <c r="CL1597" s="68"/>
      <c r="CM1597" s="67"/>
      <c r="CN1597" s="67"/>
      <c r="CO1597" s="69"/>
      <c r="CP1597" s="68"/>
      <c r="CQ1597" s="67"/>
      <c r="CR1597" s="67"/>
      <c r="CS1597" s="69"/>
      <c r="CT1597" s="81"/>
      <c r="CU1597" s="69"/>
      <c r="CV1597" s="69"/>
      <c r="CW1597" s="69"/>
      <c r="CX1597" s="69"/>
      <c r="CY1597" s="69"/>
      <c r="CZ1597" s="69"/>
    </row>
    <row r="1598" spans="2:104">
      <c r="B1598" s="69"/>
      <c r="C1598" s="69"/>
      <c r="D1598" s="67"/>
      <c r="E1598" s="69"/>
      <c r="F1598" s="68"/>
      <c r="G1598" s="67"/>
      <c r="H1598" s="69"/>
      <c r="I1598" s="69"/>
      <c r="J1598" s="69"/>
      <c r="K1598" s="69"/>
      <c r="L1598" s="69"/>
      <c r="M1598" s="69"/>
      <c r="N1598" s="69"/>
      <c r="O1598" s="69"/>
      <c r="P1598" s="69"/>
      <c r="Q1598" s="69"/>
      <c r="R1598" s="69"/>
      <c r="S1598" s="80"/>
      <c r="T1598" s="80"/>
      <c r="U1598" s="80"/>
      <c r="V1598" s="80"/>
      <c r="W1598" s="80"/>
      <c r="X1598" s="80"/>
      <c r="Y1598" s="80"/>
      <c r="Z1598" s="80"/>
      <c r="AA1598" s="80"/>
      <c r="AB1598" s="80"/>
      <c r="AC1598" s="80"/>
      <c r="AD1598" s="80"/>
      <c r="AE1598" s="69"/>
      <c r="AF1598" s="69"/>
      <c r="AG1598" s="69"/>
      <c r="AH1598" s="80"/>
      <c r="AI1598" s="80"/>
      <c r="AJ1598" s="69"/>
      <c r="AK1598" s="69"/>
      <c r="AL1598" s="80"/>
      <c r="AM1598" s="80"/>
      <c r="AN1598" s="69"/>
      <c r="AO1598" s="69"/>
      <c r="AP1598" s="80"/>
      <c r="AQ1598" s="80"/>
      <c r="AR1598" s="69"/>
      <c r="AS1598" s="69"/>
      <c r="AT1598" s="80"/>
      <c r="AU1598" s="80"/>
      <c r="AV1598" s="69"/>
      <c r="AW1598" s="69"/>
      <c r="AX1598" s="80"/>
      <c r="AY1598" s="80"/>
      <c r="AZ1598" s="69"/>
      <c r="BA1598" s="69"/>
      <c r="BB1598" s="80"/>
      <c r="BC1598" s="80"/>
      <c r="BD1598" s="69"/>
      <c r="BE1598" s="69"/>
      <c r="BF1598" s="80"/>
      <c r="BG1598" s="80"/>
      <c r="BH1598" s="69"/>
      <c r="BI1598" s="69"/>
      <c r="BJ1598" s="80"/>
      <c r="BK1598" s="80"/>
      <c r="BL1598" s="69"/>
      <c r="BM1598" s="69"/>
      <c r="BN1598" s="80"/>
      <c r="BO1598" s="80"/>
      <c r="BP1598" s="69"/>
      <c r="BQ1598" s="69"/>
      <c r="BR1598" s="80"/>
      <c r="BS1598" s="80"/>
      <c r="BT1598" s="69"/>
      <c r="BU1598" s="69"/>
      <c r="BV1598" s="80"/>
      <c r="BW1598" s="80"/>
      <c r="BX1598" s="69"/>
      <c r="BY1598" s="69"/>
      <c r="BZ1598" s="80"/>
      <c r="CA1598" s="80"/>
      <c r="CB1598" s="69"/>
      <c r="CC1598" s="69"/>
      <c r="CD1598" s="80"/>
      <c r="CE1598" s="80"/>
      <c r="CF1598" s="69"/>
      <c r="CG1598" s="69"/>
      <c r="CH1598" s="69"/>
      <c r="CI1598" s="69"/>
      <c r="CJ1598" s="69"/>
      <c r="CK1598" s="69"/>
      <c r="CL1598" s="68"/>
      <c r="CM1598" s="67"/>
      <c r="CN1598" s="67"/>
      <c r="CO1598" s="69"/>
      <c r="CP1598" s="68"/>
      <c r="CQ1598" s="67"/>
      <c r="CR1598" s="67"/>
      <c r="CS1598" s="69"/>
      <c r="CT1598" s="81"/>
      <c r="CU1598" s="69"/>
      <c r="CV1598" s="69"/>
      <c r="CW1598" s="69"/>
      <c r="CX1598" s="69"/>
      <c r="CY1598" s="69"/>
      <c r="CZ1598" s="69"/>
    </row>
    <row r="1599" spans="2:104">
      <c r="B1599" s="69"/>
      <c r="C1599" s="69"/>
      <c r="D1599" s="67"/>
      <c r="E1599" s="69"/>
      <c r="F1599" s="68"/>
      <c r="G1599" s="67"/>
      <c r="H1599" s="69"/>
      <c r="I1599" s="69"/>
      <c r="J1599" s="69"/>
      <c r="K1599" s="69"/>
      <c r="L1599" s="69"/>
      <c r="M1599" s="69"/>
      <c r="N1599" s="69"/>
      <c r="O1599" s="69"/>
      <c r="P1599" s="69"/>
      <c r="Q1599" s="69"/>
      <c r="R1599" s="69"/>
      <c r="S1599" s="80"/>
      <c r="T1599" s="80"/>
      <c r="U1599" s="80"/>
      <c r="V1599" s="80"/>
      <c r="W1599" s="80"/>
      <c r="X1599" s="80"/>
      <c r="Y1599" s="80"/>
      <c r="Z1599" s="80"/>
      <c r="AA1599" s="80"/>
      <c r="AB1599" s="80"/>
      <c r="AC1599" s="80"/>
      <c r="AD1599" s="80"/>
      <c r="AE1599" s="69"/>
      <c r="AF1599" s="69"/>
      <c r="AG1599" s="69"/>
      <c r="AH1599" s="80"/>
      <c r="AI1599" s="80"/>
      <c r="AJ1599" s="69"/>
      <c r="AK1599" s="69"/>
      <c r="AL1599" s="80"/>
      <c r="AM1599" s="80"/>
      <c r="AN1599" s="69"/>
      <c r="AO1599" s="69"/>
      <c r="AP1599" s="80"/>
      <c r="AQ1599" s="80"/>
      <c r="AR1599" s="69"/>
      <c r="AS1599" s="69"/>
      <c r="AT1599" s="80"/>
      <c r="AU1599" s="80"/>
      <c r="AV1599" s="69"/>
      <c r="AW1599" s="69"/>
      <c r="AX1599" s="80"/>
      <c r="AY1599" s="80"/>
      <c r="AZ1599" s="69"/>
      <c r="BA1599" s="69"/>
      <c r="BB1599" s="80"/>
      <c r="BC1599" s="80"/>
      <c r="BD1599" s="69"/>
      <c r="BE1599" s="69"/>
      <c r="BF1599" s="80"/>
      <c r="BG1599" s="80"/>
      <c r="BH1599" s="69"/>
      <c r="BI1599" s="69"/>
      <c r="BJ1599" s="80"/>
      <c r="BK1599" s="80"/>
      <c r="BL1599" s="69"/>
      <c r="BM1599" s="69"/>
      <c r="BN1599" s="80"/>
      <c r="BO1599" s="80"/>
      <c r="BP1599" s="69"/>
      <c r="BQ1599" s="69"/>
      <c r="BR1599" s="80"/>
      <c r="BS1599" s="80"/>
      <c r="BT1599" s="69"/>
      <c r="BU1599" s="69"/>
      <c r="BV1599" s="80"/>
      <c r="BW1599" s="80"/>
      <c r="BX1599" s="69"/>
      <c r="BY1599" s="69"/>
      <c r="BZ1599" s="80"/>
      <c r="CA1599" s="80"/>
      <c r="CB1599" s="69"/>
      <c r="CC1599" s="69"/>
      <c r="CD1599" s="80"/>
      <c r="CE1599" s="80"/>
      <c r="CF1599" s="69"/>
      <c r="CG1599" s="69"/>
      <c r="CH1599" s="69"/>
      <c r="CI1599" s="69"/>
      <c r="CJ1599" s="69"/>
      <c r="CK1599" s="69"/>
      <c r="CL1599" s="68"/>
      <c r="CM1599" s="67"/>
      <c r="CN1599" s="67"/>
      <c r="CO1599" s="69"/>
      <c r="CP1599" s="68"/>
      <c r="CQ1599" s="67"/>
      <c r="CR1599" s="67"/>
      <c r="CS1599" s="69"/>
      <c r="CT1599" s="81"/>
      <c r="CU1599" s="69"/>
      <c r="CV1599" s="69"/>
      <c r="CW1599" s="69"/>
      <c r="CX1599" s="69"/>
      <c r="CY1599" s="69"/>
      <c r="CZ1599" s="69"/>
    </row>
    <row r="1600" spans="2:104">
      <c r="B1600" s="69"/>
      <c r="C1600" s="69"/>
      <c r="D1600" s="67"/>
      <c r="E1600" s="69"/>
      <c r="F1600" s="68"/>
      <c r="G1600" s="67"/>
      <c r="H1600" s="69"/>
      <c r="I1600" s="69"/>
      <c r="J1600" s="69"/>
      <c r="K1600" s="69"/>
      <c r="L1600" s="69"/>
      <c r="M1600" s="69"/>
      <c r="N1600" s="69"/>
      <c r="O1600" s="69"/>
      <c r="P1600" s="69"/>
      <c r="Q1600" s="69"/>
      <c r="R1600" s="69"/>
      <c r="S1600" s="80"/>
      <c r="T1600" s="80"/>
      <c r="U1600" s="80"/>
      <c r="V1600" s="80"/>
      <c r="W1600" s="80"/>
      <c r="X1600" s="80"/>
      <c r="Y1600" s="80"/>
      <c r="Z1600" s="80"/>
      <c r="AA1600" s="80"/>
      <c r="AB1600" s="80"/>
      <c r="AC1600" s="80"/>
      <c r="AD1600" s="80"/>
      <c r="AE1600" s="69"/>
      <c r="AF1600" s="69"/>
      <c r="AG1600" s="69"/>
      <c r="AH1600" s="80"/>
      <c r="AI1600" s="80"/>
      <c r="AJ1600" s="69"/>
      <c r="AK1600" s="69"/>
      <c r="AL1600" s="80"/>
      <c r="AM1600" s="80"/>
      <c r="AN1600" s="69"/>
      <c r="AO1600" s="69"/>
      <c r="AP1600" s="80"/>
      <c r="AQ1600" s="80"/>
      <c r="AR1600" s="69"/>
      <c r="AS1600" s="69"/>
      <c r="AT1600" s="80"/>
      <c r="AU1600" s="80"/>
      <c r="AV1600" s="69"/>
      <c r="AW1600" s="69"/>
      <c r="AX1600" s="80"/>
      <c r="AY1600" s="80"/>
      <c r="AZ1600" s="69"/>
      <c r="BA1600" s="69"/>
      <c r="BB1600" s="80"/>
      <c r="BC1600" s="80"/>
      <c r="BD1600" s="69"/>
      <c r="BE1600" s="69"/>
      <c r="BF1600" s="80"/>
      <c r="BG1600" s="80"/>
      <c r="BH1600" s="69"/>
      <c r="BI1600" s="69"/>
      <c r="BJ1600" s="80"/>
      <c r="BK1600" s="80"/>
      <c r="BL1600" s="69"/>
      <c r="BM1600" s="69"/>
      <c r="BN1600" s="80"/>
      <c r="BO1600" s="80"/>
      <c r="BP1600" s="69"/>
      <c r="BQ1600" s="69"/>
      <c r="BR1600" s="80"/>
      <c r="BS1600" s="80"/>
      <c r="BT1600" s="69"/>
      <c r="BU1600" s="69"/>
      <c r="BV1600" s="80"/>
      <c r="BW1600" s="80"/>
      <c r="BX1600" s="69"/>
      <c r="BY1600" s="69"/>
      <c r="BZ1600" s="80"/>
      <c r="CA1600" s="80"/>
      <c r="CB1600" s="69"/>
      <c r="CC1600" s="69"/>
      <c r="CD1600" s="80"/>
      <c r="CE1600" s="80"/>
      <c r="CF1600" s="69"/>
      <c r="CG1600" s="69"/>
      <c r="CH1600" s="69"/>
      <c r="CI1600" s="69"/>
      <c r="CJ1600" s="69"/>
      <c r="CK1600" s="69"/>
      <c r="CL1600" s="68"/>
      <c r="CM1600" s="67"/>
      <c r="CN1600" s="67"/>
      <c r="CO1600" s="69"/>
      <c r="CP1600" s="68"/>
      <c r="CQ1600" s="67"/>
      <c r="CR1600" s="67"/>
      <c r="CS1600" s="69"/>
      <c r="CT1600" s="81"/>
      <c r="CU1600" s="69"/>
      <c r="CV1600" s="69"/>
      <c r="CW1600" s="69"/>
      <c r="CX1600" s="69"/>
      <c r="CY1600" s="69"/>
      <c r="CZ1600" s="69"/>
    </row>
    <row r="1601" spans="2:104">
      <c r="B1601" s="69"/>
      <c r="C1601" s="69"/>
      <c r="D1601" s="67"/>
      <c r="E1601" s="69"/>
      <c r="F1601" s="68"/>
      <c r="G1601" s="67"/>
      <c r="H1601" s="69"/>
      <c r="I1601" s="69"/>
      <c r="J1601" s="69"/>
      <c r="K1601" s="69"/>
      <c r="L1601" s="69"/>
      <c r="M1601" s="69"/>
      <c r="N1601" s="69"/>
      <c r="O1601" s="69"/>
      <c r="P1601" s="69"/>
      <c r="Q1601" s="69"/>
      <c r="R1601" s="69"/>
      <c r="S1601" s="80"/>
      <c r="T1601" s="80"/>
      <c r="U1601" s="80"/>
      <c r="V1601" s="80"/>
      <c r="W1601" s="80"/>
      <c r="X1601" s="80"/>
      <c r="Y1601" s="80"/>
      <c r="Z1601" s="80"/>
      <c r="AA1601" s="80"/>
      <c r="AB1601" s="80"/>
      <c r="AC1601" s="80"/>
      <c r="AD1601" s="80"/>
      <c r="AE1601" s="69"/>
      <c r="AF1601" s="69"/>
      <c r="AG1601" s="69"/>
      <c r="AH1601" s="80"/>
      <c r="AI1601" s="80"/>
      <c r="AJ1601" s="69"/>
      <c r="AK1601" s="69"/>
      <c r="AL1601" s="80"/>
      <c r="AM1601" s="80"/>
      <c r="AN1601" s="69"/>
      <c r="AO1601" s="69"/>
      <c r="AP1601" s="80"/>
      <c r="AQ1601" s="80"/>
      <c r="AR1601" s="69"/>
      <c r="AS1601" s="69"/>
      <c r="AT1601" s="80"/>
      <c r="AU1601" s="80"/>
      <c r="AV1601" s="69"/>
      <c r="AW1601" s="69"/>
      <c r="AX1601" s="80"/>
      <c r="AY1601" s="80"/>
      <c r="AZ1601" s="69"/>
      <c r="BA1601" s="69"/>
      <c r="BB1601" s="80"/>
      <c r="BC1601" s="80"/>
      <c r="BD1601" s="69"/>
      <c r="BE1601" s="69"/>
      <c r="BF1601" s="80"/>
      <c r="BG1601" s="80"/>
      <c r="BH1601" s="69"/>
      <c r="BI1601" s="69"/>
      <c r="BJ1601" s="80"/>
      <c r="BK1601" s="80"/>
      <c r="BL1601" s="69"/>
      <c r="BM1601" s="69"/>
      <c r="BN1601" s="80"/>
      <c r="BO1601" s="80"/>
      <c r="BP1601" s="69"/>
      <c r="BQ1601" s="69"/>
      <c r="BR1601" s="80"/>
      <c r="BS1601" s="80"/>
      <c r="BT1601" s="69"/>
      <c r="BU1601" s="69"/>
      <c r="BV1601" s="80"/>
      <c r="BW1601" s="80"/>
      <c r="BX1601" s="69"/>
      <c r="BY1601" s="69"/>
      <c r="BZ1601" s="80"/>
      <c r="CA1601" s="80"/>
      <c r="CB1601" s="69"/>
      <c r="CC1601" s="69"/>
      <c r="CD1601" s="80"/>
      <c r="CE1601" s="80"/>
      <c r="CF1601" s="69"/>
      <c r="CG1601" s="69"/>
      <c r="CH1601" s="69"/>
      <c r="CI1601" s="69"/>
      <c r="CJ1601" s="69"/>
      <c r="CK1601" s="69"/>
      <c r="CL1601" s="68"/>
      <c r="CM1601" s="67"/>
      <c r="CN1601" s="67"/>
      <c r="CO1601" s="69"/>
      <c r="CP1601" s="68"/>
      <c r="CQ1601" s="67"/>
      <c r="CR1601" s="67"/>
      <c r="CS1601" s="69"/>
      <c r="CT1601" s="81"/>
      <c r="CU1601" s="69"/>
      <c r="CV1601" s="69"/>
      <c r="CW1601" s="69"/>
      <c r="CX1601" s="69"/>
      <c r="CY1601" s="69"/>
      <c r="CZ1601" s="69"/>
    </row>
    <row r="1602" spans="2:104">
      <c r="B1602" s="69"/>
      <c r="C1602" s="69"/>
      <c r="D1602" s="67"/>
      <c r="E1602" s="69"/>
      <c r="F1602" s="68"/>
      <c r="G1602" s="67"/>
      <c r="H1602" s="69"/>
      <c r="I1602" s="69"/>
      <c r="J1602" s="69"/>
      <c r="K1602" s="69"/>
      <c r="L1602" s="69"/>
      <c r="M1602" s="69"/>
      <c r="N1602" s="69"/>
      <c r="O1602" s="69"/>
      <c r="P1602" s="69"/>
      <c r="Q1602" s="69"/>
      <c r="R1602" s="69"/>
      <c r="S1602" s="80"/>
      <c r="T1602" s="80"/>
      <c r="U1602" s="80"/>
      <c r="V1602" s="80"/>
      <c r="W1602" s="80"/>
      <c r="X1602" s="80"/>
      <c r="Y1602" s="80"/>
      <c r="Z1602" s="80"/>
      <c r="AA1602" s="80"/>
      <c r="AB1602" s="80"/>
      <c r="AC1602" s="80"/>
      <c r="AD1602" s="80"/>
      <c r="AE1602" s="69"/>
      <c r="AF1602" s="69"/>
      <c r="AG1602" s="69"/>
      <c r="AH1602" s="80"/>
      <c r="AI1602" s="80"/>
      <c r="AJ1602" s="69"/>
      <c r="AK1602" s="69"/>
      <c r="AL1602" s="80"/>
      <c r="AM1602" s="80"/>
      <c r="AN1602" s="69"/>
      <c r="AO1602" s="69"/>
      <c r="AP1602" s="80"/>
      <c r="AQ1602" s="80"/>
      <c r="AR1602" s="69"/>
      <c r="AS1602" s="69"/>
      <c r="AT1602" s="80"/>
      <c r="AU1602" s="80"/>
      <c r="AV1602" s="69"/>
      <c r="AW1602" s="69"/>
      <c r="AX1602" s="80"/>
      <c r="AY1602" s="80"/>
      <c r="AZ1602" s="69"/>
      <c r="BA1602" s="69"/>
      <c r="BB1602" s="80"/>
      <c r="BC1602" s="80"/>
      <c r="BD1602" s="69"/>
      <c r="BE1602" s="69"/>
      <c r="BF1602" s="80"/>
      <c r="BG1602" s="80"/>
      <c r="BH1602" s="69"/>
      <c r="BI1602" s="69"/>
      <c r="BJ1602" s="80"/>
      <c r="BK1602" s="80"/>
      <c r="BL1602" s="69"/>
      <c r="BM1602" s="69"/>
      <c r="BN1602" s="80"/>
      <c r="BO1602" s="80"/>
      <c r="BP1602" s="69"/>
      <c r="BQ1602" s="69"/>
      <c r="BR1602" s="80"/>
      <c r="BS1602" s="80"/>
      <c r="BT1602" s="69"/>
      <c r="BU1602" s="69"/>
      <c r="BV1602" s="80"/>
      <c r="BW1602" s="80"/>
      <c r="BX1602" s="69"/>
      <c r="BY1602" s="69"/>
      <c r="BZ1602" s="80"/>
      <c r="CA1602" s="80"/>
      <c r="CB1602" s="69"/>
      <c r="CC1602" s="69"/>
      <c r="CD1602" s="80"/>
      <c r="CE1602" s="80"/>
      <c r="CF1602" s="69"/>
      <c r="CG1602" s="69"/>
      <c r="CH1602" s="69"/>
      <c r="CI1602" s="69"/>
      <c r="CJ1602" s="69"/>
      <c r="CK1602" s="69"/>
      <c r="CL1602" s="68"/>
      <c r="CM1602" s="67"/>
      <c r="CN1602" s="67"/>
      <c r="CO1602" s="69"/>
      <c r="CP1602" s="68"/>
      <c r="CQ1602" s="67"/>
      <c r="CR1602" s="67"/>
      <c r="CS1602" s="69"/>
      <c r="CT1602" s="81"/>
      <c r="CU1602" s="69"/>
      <c r="CV1602" s="69"/>
      <c r="CW1602" s="69"/>
      <c r="CX1602" s="69"/>
      <c r="CY1602" s="69"/>
      <c r="CZ1602" s="69"/>
    </row>
    <row r="1603" spans="2:104">
      <c r="B1603" s="69"/>
      <c r="C1603" s="69"/>
      <c r="D1603" s="67"/>
      <c r="E1603" s="69"/>
      <c r="F1603" s="68"/>
      <c r="G1603" s="67"/>
      <c r="H1603" s="69"/>
      <c r="I1603" s="69"/>
      <c r="J1603" s="69"/>
      <c r="K1603" s="69"/>
      <c r="L1603" s="69"/>
      <c r="M1603" s="69"/>
      <c r="N1603" s="69"/>
      <c r="O1603" s="69"/>
      <c r="P1603" s="69"/>
      <c r="Q1603" s="69"/>
      <c r="R1603" s="69"/>
      <c r="S1603" s="80"/>
      <c r="T1603" s="80"/>
      <c r="U1603" s="80"/>
      <c r="V1603" s="80"/>
      <c r="W1603" s="80"/>
      <c r="X1603" s="80"/>
      <c r="Y1603" s="80"/>
      <c r="Z1603" s="80"/>
      <c r="AA1603" s="80"/>
      <c r="AB1603" s="80"/>
      <c r="AC1603" s="80"/>
      <c r="AD1603" s="80"/>
      <c r="AE1603" s="69"/>
      <c r="AF1603" s="69"/>
      <c r="AG1603" s="69"/>
      <c r="AH1603" s="80"/>
      <c r="AI1603" s="80"/>
      <c r="AJ1603" s="69"/>
      <c r="AK1603" s="69"/>
      <c r="AL1603" s="80"/>
      <c r="AM1603" s="80"/>
      <c r="AN1603" s="69"/>
      <c r="AO1603" s="69"/>
      <c r="AP1603" s="80"/>
      <c r="AQ1603" s="80"/>
      <c r="AR1603" s="69"/>
      <c r="AS1603" s="69"/>
      <c r="AT1603" s="80"/>
      <c r="AU1603" s="80"/>
      <c r="AV1603" s="69"/>
      <c r="AW1603" s="69"/>
      <c r="AX1603" s="80"/>
      <c r="AY1603" s="80"/>
      <c r="AZ1603" s="69"/>
      <c r="BA1603" s="69"/>
      <c r="BB1603" s="80"/>
      <c r="BC1603" s="80"/>
      <c r="BD1603" s="69"/>
      <c r="BE1603" s="69"/>
      <c r="BF1603" s="80"/>
      <c r="BG1603" s="80"/>
      <c r="BH1603" s="69"/>
      <c r="BI1603" s="69"/>
      <c r="BJ1603" s="80"/>
      <c r="BK1603" s="80"/>
      <c r="BL1603" s="69"/>
      <c r="BM1603" s="69"/>
      <c r="BN1603" s="80"/>
      <c r="BO1603" s="80"/>
      <c r="BP1603" s="69"/>
      <c r="BQ1603" s="69"/>
      <c r="BR1603" s="80"/>
      <c r="BS1603" s="80"/>
      <c r="BT1603" s="69"/>
      <c r="BU1603" s="69"/>
      <c r="BV1603" s="80"/>
      <c r="BW1603" s="80"/>
      <c r="BX1603" s="69"/>
      <c r="BY1603" s="69"/>
      <c r="BZ1603" s="80"/>
      <c r="CA1603" s="80"/>
      <c r="CB1603" s="69"/>
      <c r="CC1603" s="69"/>
      <c r="CD1603" s="80"/>
      <c r="CE1603" s="80"/>
      <c r="CF1603" s="69"/>
      <c r="CG1603" s="69"/>
      <c r="CH1603" s="69"/>
      <c r="CI1603" s="69"/>
      <c r="CJ1603" s="69"/>
      <c r="CK1603" s="69"/>
      <c r="CL1603" s="68"/>
      <c r="CM1603" s="67"/>
      <c r="CN1603" s="67"/>
      <c r="CO1603" s="69"/>
      <c r="CP1603" s="68"/>
      <c r="CQ1603" s="67"/>
      <c r="CR1603" s="67"/>
      <c r="CS1603" s="69"/>
      <c r="CT1603" s="81"/>
      <c r="CU1603" s="69"/>
      <c r="CV1603" s="69"/>
      <c r="CW1603" s="69"/>
      <c r="CX1603" s="69"/>
      <c r="CY1603" s="69"/>
      <c r="CZ1603" s="69"/>
    </row>
    <row r="1604" spans="2:104">
      <c r="B1604" s="69"/>
      <c r="C1604" s="69"/>
      <c r="D1604" s="67"/>
      <c r="E1604" s="69"/>
      <c r="F1604" s="68"/>
      <c r="G1604" s="67"/>
      <c r="H1604" s="69"/>
      <c r="I1604" s="69"/>
      <c r="J1604" s="69"/>
      <c r="K1604" s="69"/>
      <c r="L1604" s="69"/>
      <c r="M1604" s="69"/>
      <c r="N1604" s="69"/>
      <c r="O1604" s="69"/>
      <c r="P1604" s="69"/>
      <c r="Q1604" s="69"/>
      <c r="R1604" s="69"/>
      <c r="S1604" s="80"/>
      <c r="T1604" s="80"/>
      <c r="U1604" s="80"/>
      <c r="V1604" s="80"/>
      <c r="W1604" s="80"/>
      <c r="X1604" s="80"/>
      <c r="Y1604" s="80"/>
      <c r="Z1604" s="80"/>
      <c r="AA1604" s="80"/>
      <c r="AB1604" s="80"/>
      <c r="AC1604" s="80"/>
      <c r="AD1604" s="80"/>
      <c r="AE1604" s="69"/>
      <c r="AF1604" s="69"/>
      <c r="AG1604" s="69"/>
      <c r="AH1604" s="80"/>
      <c r="AI1604" s="80"/>
      <c r="AJ1604" s="69"/>
      <c r="AK1604" s="69"/>
      <c r="AL1604" s="80"/>
      <c r="AM1604" s="80"/>
      <c r="AN1604" s="69"/>
      <c r="AO1604" s="69"/>
      <c r="AP1604" s="80"/>
      <c r="AQ1604" s="80"/>
      <c r="AR1604" s="69"/>
      <c r="AS1604" s="69"/>
      <c r="AT1604" s="80"/>
      <c r="AU1604" s="80"/>
      <c r="AV1604" s="69"/>
      <c r="AW1604" s="69"/>
      <c r="AX1604" s="80"/>
      <c r="AY1604" s="80"/>
      <c r="AZ1604" s="69"/>
      <c r="BA1604" s="69"/>
      <c r="BB1604" s="80"/>
      <c r="BC1604" s="80"/>
      <c r="BD1604" s="69"/>
      <c r="BE1604" s="69"/>
      <c r="BF1604" s="80"/>
      <c r="BG1604" s="80"/>
      <c r="BH1604" s="69"/>
      <c r="BI1604" s="69"/>
      <c r="BJ1604" s="80"/>
      <c r="BK1604" s="80"/>
      <c r="BL1604" s="69"/>
      <c r="BM1604" s="69"/>
      <c r="BN1604" s="80"/>
      <c r="BO1604" s="80"/>
      <c r="BP1604" s="69"/>
      <c r="BQ1604" s="69"/>
      <c r="BR1604" s="80"/>
      <c r="BS1604" s="80"/>
      <c r="BT1604" s="69"/>
      <c r="BU1604" s="69"/>
      <c r="BV1604" s="80"/>
      <c r="BW1604" s="80"/>
      <c r="BX1604" s="69"/>
      <c r="BY1604" s="69"/>
      <c r="BZ1604" s="80"/>
      <c r="CA1604" s="80"/>
      <c r="CB1604" s="69"/>
      <c r="CC1604" s="69"/>
      <c r="CD1604" s="80"/>
      <c r="CE1604" s="80"/>
      <c r="CF1604" s="69"/>
      <c r="CG1604" s="69"/>
      <c r="CH1604" s="69"/>
      <c r="CI1604" s="69"/>
      <c r="CJ1604" s="69"/>
      <c r="CK1604" s="69"/>
      <c r="CL1604" s="68"/>
      <c r="CM1604" s="67"/>
      <c r="CN1604" s="67"/>
      <c r="CO1604" s="69"/>
      <c r="CP1604" s="68"/>
      <c r="CQ1604" s="67"/>
      <c r="CR1604" s="67"/>
      <c r="CS1604" s="69"/>
      <c r="CT1604" s="81"/>
      <c r="CU1604" s="69"/>
      <c r="CV1604" s="69"/>
      <c r="CW1604" s="69"/>
      <c r="CX1604" s="69"/>
      <c r="CY1604" s="69"/>
      <c r="CZ1604" s="69"/>
    </row>
    <row r="1605" spans="2:104">
      <c r="B1605" s="69"/>
      <c r="C1605" s="69"/>
      <c r="D1605" s="67"/>
      <c r="E1605" s="69"/>
      <c r="F1605" s="68"/>
      <c r="G1605" s="67"/>
      <c r="H1605" s="69"/>
      <c r="I1605" s="69"/>
      <c r="J1605" s="69"/>
      <c r="K1605" s="69"/>
      <c r="L1605" s="69"/>
      <c r="M1605" s="69"/>
      <c r="N1605" s="69"/>
      <c r="O1605" s="69"/>
      <c r="P1605" s="69"/>
      <c r="Q1605" s="69"/>
      <c r="R1605" s="69"/>
      <c r="S1605" s="80"/>
      <c r="T1605" s="80"/>
      <c r="U1605" s="80"/>
      <c r="V1605" s="80"/>
      <c r="W1605" s="80"/>
      <c r="X1605" s="80"/>
      <c r="Y1605" s="80"/>
      <c r="Z1605" s="80"/>
      <c r="AA1605" s="80"/>
      <c r="AB1605" s="80"/>
      <c r="AC1605" s="80"/>
      <c r="AD1605" s="80"/>
      <c r="AE1605" s="69"/>
      <c r="AF1605" s="69"/>
      <c r="AG1605" s="69"/>
      <c r="AH1605" s="80"/>
      <c r="AI1605" s="80"/>
      <c r="AJ1605" s="69"/>
      <c r="AK1605" s="69"/>
      <c r="AL1605" s="80"/>
      <c r="AM1605" s="80"/>
      <c r="AN1605" s="69"/>
      <c r="AO1605" s="69"/>
      <c r="AP1605" s="80"/>
      <c r="AQ1605" s="80"/>
      <c r="AR1605" s="69"/>
      <c r="AS1605" s="69"/>
      <c r="AT1605" s="80"/>
      <c r="AU1605" s="80"/>
      <c r="AV1605" s="69"/>
      <c r="AW1605" s="69"/>
      <c r="AX1605" s="80"/>
      <c r="AY1605" s="80"/>
      <c r="AZ1605" s="69"/>
      <c r="BA1605" s="69"/>
      <c r="BB1605" s="80"/>
      <c r="BC1605" s="80"/>
      <c r="BD1605" s="69"/>
      <c r="BE1605" s="69"/>
      <c r="BF1605" s="80"/>
      <c r="BG1605" s="80"/>
      <c r="BH1605" s="69"/>
      <c r="BI1605" s="69"/>
      <c r="BJ1605" s="80"/>
      <c r="BK1605" s="80"/>
      <c r="BL1605" s="69"/>
      <c r="BM1605" s="69"/>
      <c r="BN1605" s="80"/>
      <c r="BO1605" s="80"/>
      <c r="BP1605" s="69"/>
      <c r="BQ1605" s="69"/>
      <c r="BR1605" s="80"/>
      <c r="BS1605" s="80"/>
      <c r="BT1605" s="69"/>
      <c r="BU1605" s="69"/>
      <c r="BV1605" s="80"/>
      <c r="BW1605" s="80"/>
      <c r="BX1605" s="69"/>
      <c r="BY1605" s="69"/>
      <c r="BZ1605" s="80"/>
      <c r="CA1605" s="80"/>
      <c r="CB1605" s="69"/>
      <c r="CC1605" s="69"/>
      <c r="CD1605" s="80"/>
      <c r="CE1605" s="80"/>
      <c r="CF1605" s="69"/>
      <c r="CG1605" s="69"/>
      <c r="CH1605" s="69"/>
      <c r="CI1605" s="69"/>
      <c r="CJ1605" s="69"/>
      <c r="CK1605" s="69"/>
      <c r="CL1605" s="68"/>
      <c r="CM1605" s="67"/>
      <c r="CN1605" s="67"/>
      <c r="CO1605" s="69"/>
      <c r="CP1605" s="68"/>
      <c r="CQ1605" s="67"/>
      <c r="CR1605" s="67"/>
      <c r="CS1605" s="69"/>
      <c r="CT1605" s="81"/>
      <c r="CU1605" s="69"/>
      <c r="CV1605" s="69"/>
      <c r="CW1605" s="69"/>
      <c r="CX1605" s="69"/>
      <c r="CY1605" s="69"/>
      <c r="CZ1605" s="69"/>
    </row>
    <row r="1606" spans="2:104">
      <c r="B1606" s="69"/>
      <c r="C1606" s="69"/>
      <c r="D1606" s="67"/>
      <c r="E1606" s="69"/>
      <c r="F1606" s="68"/>
      <c r="G1606" s="67"/>
      <c r="H1606" s="69"/>
      <c r="I1606" s="69"/>
      <c r="J1606" s="69"/>
      <c r="K1606" s="69"/>
      <c r="L1606" s="69"/>
      <c r="M1606" s="69"/>
      <c r="N1606" s="69"/>
      <c r="O1606" s="69"/>
      <c r="P1606" s="69"/>
      <c r="Q1606" s="69"/>
      <c r="R1606" s="69"/>
      <c r="S1606" s="80"/>
      <c r="T1606" s="80"/>
      <c r="U1606" s="80"/>
      <c r="V1606" s="80"/>
      <c r="W1606" s="80"/>
      <c r="X1606" s="80"/>
      <c r="Y1606" s="80"/>
      <c r="Z1606" s="80"/>
      <c r="AA1606" s="80"/>
      <c r="AB1606" s="80"/>
      <c r="AC1606" s="80"/>
      <c r="AD1606" s="80"/>
      <c r="AE1606" s="69"/>
      <c r="AF1606" s="69"/>
      <c r="AG1606" s="69"/>
      <c r="AH1606" s="80"/>
      <c r="AI1606" s="80"/>
      <c r="AJ1606" s="69"/>
      <c r="AK1606" s="69"/>
      <c r="AL1606" s="80"/>
      <c r="AM1606" s="80"/>
      <c r="AN1606" s="69"/>
      <c r="AO1606" s="69"/>
      <c r="AP1606" s="80"/>
      <c r="AQ1606" s="80"/>
      <c r="AR1606" s="69"/>
      <c r="AS1606" s="69"/>
      <c r="AT1606" s="80"/>
      <c r="AU1606" s="80"/>
      <c r="AV1606" s="69"/>
      <c r="AW1606" s="69"/>
      <c r="AX1606" s="80"/>
      <c r="AY1606" s="80"/>
      <c r="AZ1606" s="69"/>
      <c r="BA1606" s="69"/>
      <c r="BB1606" s="80"/>
      <c r="BC1606" s="80"/>
      <c r="BD1606" s="69"/>
      <c r="BE1606" s="69"/>
      <c r="BF1606" s="80"/>
      <c r="BG1606" s="80"/>
      <c r="BH1606" s="69"/>
      <c r="BI1606" s="69"/>
      <c r="BJ1606" s="80"/>
      <c r="BK1606" s="80"/>
      <c r="BL1606" s="69"/>
      <c r="BM1606" s="69"/>
      <c r="BN1606" s="80"/>
      <c r="BO1606" s="80"/>
      <c r="BP1606" s="69"/>
      <c r="BQ1606" s="69"/>
      <c r="BR1606" s="80"/>
      <c r="BS1606" s="80"/>
      <c r="BT1606" s="69"/>
      <c r="BU1606" s="69"/>
      <c r="BV1606" s="80"/>
      <c r="BW1606" s="80"/>
      <c r="BX1606" s="69"/>
      <c r="BY1606" s="69"/>
      <c r="BZ1606" s="80"/>
      <c r="CA1606" s="80"/>
      <c r="CB1606" s="69"/>
      <c r="CC1606" s="69"/>
      <c r="CD1606" s="80"/>
      <c r="CE1606" s="80"/>
      <c r="CF1606" s="69"/>
      <c r="CG1606" s="69"/>
      <c r="CH1606" s="69"/>
      <c r="CI1606" s="69"/>
      <c r="CJ1606" s="69"/>
      <c r="CK1606" s="69"/>
      <c r="CL1606" s="68"/>
      <c r="CM1606" s="67"/>
      <c r="CN1606" s="67"/>
      <c r="CO1606" s="69"/>
      <c r="CP1606" s="68"/>
      <c r="CQ1606" s="67"/>
      <c r="CR1606" s="67"/>
      <c r="CS1606" s="69"/>
      <c r="CT1606" s="81"/>
      <c r="CU1606" s="69"/>
      <c r="CV1606" s="69"/>
      <c r="CW1606" s="69"/>
      <c r="CX1606" s="69"/>
      <c r="CY1606" s="69"/>
      <c r="CZ1606" s="69"/>
    </row>
    <row r="1607" spans="2:104">
      <c r="B1607" s="69"/>
      <c r="C1607" s="69"/>
      <c r="D1607" s="67"/>
      <c r="E1607" s="69"/>
      <c r="F1607" s="68"/>
      <c r="G1607" s="67"/>
      <c r="H1607" s="69"/>
      <c r="I1607" s="69"/>
      <c r="J1607" s="69"/>
      <c r="K1607" s="69"/>
      <c r="L1607" s="69"/>
      <c r="M1607" s="69"/>
      <c r="N1607" s="69"/>
      <c r="O1607" s="69"/>
      <c r="P1607" s="69"/>
      <c r="Q1607" s="69"/>
      <c r="R1607" s="69"/>
      <c r="S1607" s="80"/>
      <c r="T1607" s="80"/>
      <c r="U1607" s="80"/>
      <c r="V1607" s="80"/>
      <c r="W1607" s="80"/>
      <c r="X1607" s="80"/>
      <c r="Y1607" s="80"/>
      <c r="Z1607" s="80"/>
      <c r="AA1607" s="80"/>
      <c r="AB1607" s="80"/>
      <c r="AC1607" s="80"/>
      <c r="AD1607" s="80"/>
      <c r="AE1607" s="69"/>
      <c r="AF1607" s="69"/>
      <c r="AG1607" s="69"/>
      <c r="AH1607" s="80"/>
      <c r="AI1607" s="80"/>
      <c r="AJ1607" s="69"/>
      <c r="AK1607" s="69"/>
      <c r="AL1607" s="80"/>
      <c r="AM1607" s="80"/>
      <c r="AN1607" s="69"/>
      <c r="AO1607" s="69"/>
      <c r="AP1607" s="80"/>
      <c r="AQ1607" s="80"/>
      <c r="AR1607" s="69"/>
      <c r="AS1607" s="69"/>
      <c r="AT1607" s="80"/>
      <c r="AU1607" s="80"/>
      <c r="AV1607" s="69"/>
      <c r="AW1607" s="69"/>
      <c r="AX1607" s="80"/>
      <c r="AY1607" s="80"/>
      <c r="AZ1607" s="69"/>
      <c r="BA1607" s="69"/>
      <c r="BB1607" s="80"/>
      <c r="BC1607" s="80"/>
      <c r="BD1607" s="69"/>
      <c r="BE1607" s="69"/>
      <c r="BF1607" s="80"/>
      <c r="BG1607" s="80"/>
      <c r="BH1607" s="69"/>
      <c r="BI1607" s="69"/>
      <c r="BJ1607" s="80"/>
      <c r="BK1607" s="80"/>
      <c r="BL1607" s="69"/>
      <c r="BM1607" s="69"/>
      <c r="BN1607" s="80"/>
      <c r="BO1607" s="80"/>
      <c r="BP1607" s="69"/>
      <c r="BQ1607" s="69"/>
      <c r="BR1607" s="80"/>
      <c r="BS1607" s="80"/>
      <c r="BT1607" s="69"/>
      <c r="BU1607" s="69"/>
      <c r="BV1607" s="80"/>
      <c r="BW1607" s="80"/>
      <c r="BX1607" s="69"/>
      <c r="BY1607" s="69"/>
      <c r="BZ1607" s="80"/>
      <c r="CA1607" s="80"/>
      <c r="CB1607" s="69"/>
      <c r="CC1607" s="69"/>
      <c r="CD1607" s="80"/>
      <c r="CE1607" s="80"/>
      <c r="CF1607" s="69"/>
      <c r="CG1607" s="69"/>
      <c r="CH1607" s="69"/>
      <c r="CI1607" s="69"/>
      <c r="CJ1607" s="69"/>
      <c r="CK1607" s="69"/>
      <c r="CL1607" s="68"/>
      <c r="CM1607" s="67"/>
      <c r="CN1607" s="67"/>
      <c r="CO1607" s="69"/>
      <c r="CP1607" s="68"/>
      <c r="CQ1607" s="67"/>
      <c r="CR1607" s="67"/>
      <c r="CS1607" s="69"/>
      <c r="CT1607" s="81"/>
      <c r="CU1607" s="69"/>
      <c r="CV1607" s="69"/>
      <c r="CW1607" s="69"/>
      <c r="CX1607" s="69"/>
      <c r="CY1607" s="69"/>
      <c r="CZ1607" s="69"/>
    </row>
    <row r="1608" spans="2:104">
      <c r="B1608" s="69"/>
      <c r="C1608" s="69"/>
      <c r="D1608" s="67"/>
      <c r="E1608" s="69"/>
      <c r="F1608" s="68"/>
      <c r="G1608" s="67"/>
      <c r="H1608" s="69"/>
      <c r="I1608" s="69"/>
      <c r="J1608" s="69"/>
      <c r="K1608" s="69"/>
      <c r="L1608" s="69"/>
      <c r="M1608" s="69"/>
      <c r="N1608" s="69"/>
      <c r="O1608" s="69"/>
      <c r="P1608" s="69"/>
      <c r="Q1608" s="69"/>
      <c r="R1608" s="69"/>
      <c r="S1608" s="80"/>
      <c r="T1608" s="80"/>
      <c r="U1608" s="80"/>
      <c r="V1608" s="80"/>
      <c r="W1608" s="80"/>
      <c r="X1608" s="80"/>
      <c r="Y1608" s="80"/>
      <c r="Z1608" s="80"/>
      <c r="AA1608" s="80"/>
      <c r="AB1608" s="80"/>
      <c r="AC1608" s="80"/>
      <c r="AD1608" s="80"/>
      <c r="AE1608" s="69"/>
      <c r="AF1608" s="69"/>
      <c r="AG1608" s="69"/>
      <c r="AH1608" s="80"/>
      <c r="AI1608" s="80"/>
      <c r="AJ1608" s="69"/>
      <c r="AK1608" s="69"/>
      <c r="AL1608" s="80"/>
      <c r="AM1608" s="80"/>
      <c r="AN1608" s="69"/>
      <c r="AO1608" s="69"/>
      <c r="AP1608" s="80"/>
      <c r="AQ1608" s="80"/>
      <c r="AR1608" s="69"/>
      <c r="AS1608" s="69"/>
      <c r="AT1608" s="80"/>
      <c r="AU1608" s="80"/>
      <c r="AV1608" s="69"/>
      <c r="AW1608" s="69"/>
      <c r="AX1608" s="80"/>
      <c r="AY1608" s="80"/>
      <c r="AZ1608" s="69"/>
      <c r="BA1608" s="69"/>
      <c r="BB1608" s="80"/>
      <c r="BC1608" s="80"/>
      <c r="BD1608" s="69"/>
      <c r="BE1608" s="69"/>
      <c r="BF1608" s="80"/>
      <c r="BG1608" s="80"/>
      <c r="BH1608" s="69"/>
      <c r="BI1608" s="69"/>
      <c r="BJ1608" s="80"/>
      <c r="BK1608" s="80"/>
      <c r="BL1608" s="69"/>
      <c r="BM1608" s="69"/>
      <c r="BN1608" s="80"/>
      <c r="BO1608" s="80"/>
      <c r="BP1608" s="69"/>
      <c r="BQ1608" s="69"/>
      <c r="BR1608" s="80"/>
      <c r="BS1608" s="80"/>
      <c r="BT1608" s="69"/>
      <c r="BU1608" s="69"/>
      <c r="BV1608" s="80"/>
      <c r="BW1608" s="80"/>
      <c r="BX1608" s="69"/>
      <c r="BY1608" s="69"/>
      <c r="BZ1608" s="80"/>
      <c r="CA1608" s="80"/>
      <c r="CB1608" s="69"/>
      <c r="CC1608" s="69"/>
      <c r="CD1608" s="80"/>
      <c r="CE1608" s="80"/>
      <c r="CF1608" s="69"/>
      <c r="CG1608" s="69"/>
      <c r="CH1608" s="69"/>
      <c r="CI1608" s="69"/>
      <c r="CJ1608" s="69"/>
      <c r="CK1608" s="69"/>
      <c r="CL1608" s="68"/>
      <c r="CM1608" s="67"/>
      <c r="CN1608" s="67"/>
      <c r="CO1608" s="69"/>
      <c r="CP1608" s="68"/>
      <c r="CQ1608" s="67"/>
      <c r="CR1608" s="67"/>
      <c r="CS1608" s="69"/>
      <c r="CT1608" s="81"/>
      <c r="CU1608" s="69"/>
      <c r="CV1608" s="69"/>
      <c r="CW1608" s="69"/>
      <c r="CX1608" s="69"/>
      <c r="CY1608" s="69"/>
      <c r="CZ1608" s="69"/>
    </row>
    <row r="1609" spans="2:104">
      <c r="B1609" s="69"/>
      <c r="C1609" s="69"/>
      <c r="D1609" s="67"/>
      <c r="E1609" s="69"/>
      <c r="F1609" s="68"/>
      <c r="G1609" s="67"/>
      <c r="H1609" s="69"/>
      <c r="I1609" s="69"/>
      <c r="J1609" s="69"/>
      <c r="K1609" s="69"/>
      <c r="L1609" s="69"/>
      <c r="M1609" s="69"/>
      <c r="N1609" s="69"/>
      <c r="O1609" s="69"/>
      <c r="P1609" s="69"/>
      <c r="Q1609" s="69"/>
      <c r="R1609" s="69"/>
      <c r="S1609" s="80"/>
      <c r="T1609" s="80"/>
      <c r="U1609" s="80"/>
      <c r="V1609" s="80"/>
      <c r="W1609" s="80"/>
      <c r="X1609" s="80"/>
      <c r="Y1609" s="80"/>
      <c r="Z1609" s="80"/>
      <c r="AA1609" s="80"/>
      <c r="AB1609" s="80"/>
      <c r="AC1609" s="80"/>
      <c r="AD1609" s="80"/>
      <c r="AE1609" s="69"/>
      <c r="AF1609" s="69"/>
      <c r="AG1609" s="69"/>
      <c r="AH1609" s="80"/>
      <c r="AI1609" s="80"/>
      <c r="AJ1609" s="69"/>
      <c r="AK1609" s="69"/>
      <c r="AL1609" s="80"/>
      <c r="AM1609" s="80"/>
      <c r="AN1609" s="69"/>
      <c r="AO1609" s="69"/>
      <c r="AP1609" s="80"/>
      <c r="AQ1609" s="80"/>
      <c r="AR1609" s="69"/>
      <c r="AS1609" s="69"/>
      <c r="AT1609" s="80"/>
      <c r="AU1609" s="80"/>
      <c r="AV1609" s="69"/>
      <c r="AW1609" s="69"/>
      <c r="AX1609" s="80"/>
      <c r="AY1609" s="80"/>
      <c r="AZ1609" s="69"/>
      <c r="BA1609" s="69"/>
      <c r="BB1609" s="80"/>
      <c r="BC1609" s="80"/>
      <c r="BD1609" s="69"/>
      <c r="BE1609" s="69"/>
      <c r="BF1609" s="80"/>
      <c r="BG1609" s="80"/>
      <c r="BH1609" s="69"/>
      <c r="BI1609" s="69"/>
      <c r="BJ1609" s="80"/>
      <c r="BK1609" s="80"/>
      <c r="BL1609" s="69"/>
      <c r="BM1609" s="69"/>
      <c r="BN1609" s="80"/>
      <c r="BO1609" s="80"/>
      <c r="BP1609" s="69"/>
      <c r="BQ1609" s="69"/>
      <c r="BR1609" s="80"/>
      <c r="BS1609" s="80"/>
      <c r="BT1609" s="69"/>
      <c r="BU1609" s="69"/>
      <c r="BV1609" s="80"/>
      <c r="BW1609" s="80"/>
      <c r="BX1609" s="69"/>
      <c r="BY1609" s="69"/>
      <c r="BZ1609" s="80"/>
      <c r="CA1609" s="80"/>
      <c r="CB1609" s="69"/>
      <c r="CC1609" s="69"/>
      <c r="CD1609" s="80"/>
      <c r="CE1609" s="80"/>
      <c r="CF1609" s="69"/>
      <c r="CG1609" s="69"/>
      <c r="CH1609" s="69"/>
      <c r="CI1609" s="69"/>
      <c r="CJ1609" s="69"/>
      <c r="CK1609" s="69"/>
      <c r="CL1609" s="68"/>
      <c r="CM1609" s="67"/>
      <c r="CN1609" s="67"/>
      <c r="CO1609" s="69"/>
      <c r="CP1609" s="68"/>
      <c r="CQ1609" s="67"/>
      <c r="CR1609" s="67"/>
      <c r="CS1609" s="69"/>
      <c r="CT1609" s="81"/>
      <c r="CU1609" s="69"/>
      <c r="CV1609" s="69"/>
      <c r="CW1609" s="69"/>
      <c r="CX1609" s="69"/>
      <c r="CY1609" s="69"/>
      <c r="CZ1609" s="69"/>
    </row>
    <row r="1610" spans="2:104">
      <c r="B1610" s="69"/>
      <c r="C1610" s="69"/>
      <c r="D1610" s="67"/>
      <c r="E1610" s="69"/>
      <c r="F1610" s="68"/>
      <c r="G1610" s="67"/>
      <c r="H1610" s="69"/>
      <c r="I1610" s="69"/>
      <c r="J1610" s="69"/>
      <c r="K1610" s="69"/>
      <c r="L1610" s="69"/>
      <c r="M1610" s="69"/>
      <c r="N1610" s="69"/>
      <c r="O1610" s="69"/>
      <c r="P1610" s="69"/>
      <c r="Q1610" s="69"/>
      <c r="R1610" s="69"/>
      <c r="S1610" s="80"/>
      <c r="T1610" s="80"/>
      <c r="U1610" s="80"/>
      <c r="V1610" s="80"/>
      <c r="W1610" s="80"/>
      <c r="X1610" s="80"/>
      <c r="Y1610" s="80"/>
      <c r="Z1610" s="80"/>
      <c r="AA1610" s="80"/>
      <c r="AB1610" s="80"/>
      <c r="AC1610" s="80"/>
      <c r="AD1610" s="80"/>
      <c r="AE1610" s="69"/>
      <c r="AF1610" s="69"/>
      <c r="AG1610" s="69"/>
      <c r="AH1610" s="80"/>
      <c r="AI1610" s="80"/>
      <c r="AJ1610" s="69"/>
      <c r="AK1610" s="69"/>
      <c r="AL1610" s="80"/>
      <c r="AM1610" s="80"/>
      <c r="AN1610" s="69"/>
      <c r="AO1610" s="69"/>
      <c r="AP1610" s="80"/>
      <c r="AQ1610" s="80"/>
      <c r="AR1610" s="69"/>
      <c r="AS1610" s="69"/>
      <c r="AT1610" s="80"/>
      <c r="AU1610" s="80"/>
      <c r="AV1610" s="69"/>
      <c r="AW1610" s="69"/>
      <c r="AX1610" s="80"/>
      <c r="AY1610" s="80"/>
      <c r="AZ1610" s="69"/>
      <c r="BA1610" s="69"/>
      <c r="BB1610" s="80"/>
      <c r="BC1610" s="80"/>
      <c r="BD1610" s="69"/>
      <c r="BE1610" s="69"/>
      <c r="BF1610" s="80"/>
      <c r="BG1610" s="80"/>
      <c r="BH1610" s="69"/>
      <c r="BI1610" s="69"/>
      <c r="BJ1610" s="80"/>
      <c r="BK1610" s="80"/>
      <c r="BL1610" s="69"/>
      <c r="BM1610" s="69"/>
      <c r="BN1610" s="80"/>
      <c r="BO1610" s="80"/>
      <c r="BP1610" s="69"/>
      <c r="BQ1610" s="69"/>
      <c r="BR1610" s="80"/>
      <c r="BS1610" s="80"/>
      <c r="BT1610" s="69"/>
      <c r="BU1610" s="69"/>
      <c r="BV1610" s="80"/>
      <c r="BW1610" s="80"/>
      <c r="BX1610" s="69"/>
      <c r="BY1610" s="69"/>
      <c r="BZ1610" s="80"/>
      <c r="CA1610" s="80"/>
      <c r="CB1610" s="69"/>
      <c r="CC1610" s="69"/>
      <c r="CD1610" s="80"/>
      <c r="CE1610" s="80"/>
      <c r="CF1610" s="69"/>
      <c r="CG1610" s="69"/>
      <c r="CH1610" s="69"/>
      <c r="CI1610" s="69"/>
      <c r="CJ1610" s="69"/>
      <c r="CK1610" s="69"/>
      <c r="CL1610" s="68"/>
      <c r="CM1610" s="67"/>
      <c r="CN1610" s="67"/>
      <c r="CO1610" s="69"/>
      <c r="CP1610" s="68"/>
      <c r="CQ1610" s="67"/>
      <c r="CR1610" s="67"/>
      <c r="CS1610" s="69"/>
      <c r="CT1610" s="81"/>
      <c r="CU1610" s="69"/>
      <c r="CV1610" s="69"/>
      <c r="CW1610" s="69"/>
      <c r="CX1610" s="69"/>
      <c r="CY1610" s="69"/>
      <c r="CZ1610" s="69"/>
    </row>
    <row r="1611" spans="2:104">
      <c r="B1611" s="69"/>
      <c r="C1611" s="69"/>
      <c r="D1611" s="67"/>
      <c r="E1611" s="69"/>
      <c r="F1611" s="68"/>
      <c r="G1611" s="67"/>
      <c r="H1611" s="69"/>
      <c r="I1611" s="69"/>
      <c r="J1611" s="69"/>
      <c r="K1611" s="69"/>
      <c r="L1611" s="69"/>
      <c r="M1611" s="69"/>
      <c r="N1611" s="69"/>
      <c r="O1611" s="69"/>
      <c r="P1611" s="69"/>
      <c r="Q1611" s="69"/>
      <c r="R1611" s="69"/>
      <c r="S1611" s="80"/>
      <c r="T1611" s="80"/>
      <c r="U1611" s="80"/>
      <c r="V1611" s="80"/>
      <c r="W1611" s="80"/>
      <c r="X1611" s="80"/>
      <c r="Y1611" s="80"/>
      <c r="Z1611" s="80"/>
      <c r="AA1611" s="80"/>
      <c r="AB1611" s="80"/>
      <c r="AC1611" s="80"/>
      <c r="AD1611" s="80"/>
      <c r="AE1611" s="69"/>
      <c r="AF1611" s="69"/>
      <c r="AG1611" s="69"/>
      <c r="AH1611" s="80"/>
      <c r="AI1611" s="80"/>
      <c r="AJ1611" s="69"/>
      <c r="AK1611" s="69"/>
      <c r="AL1611" s="80"/>
      <c r="AM1611" s="80"/>
      <c r="AN1611" s="69"/>
      <c r="AO1611" s="69"/>
      <c r="AP1611" s="80"/>
      <c r="AQ1611" s="80"/>
      <c r="AR1611" s="69"/>
      <c r="AS1611" s="69"/>
      <c r="AT1611" s="80"/>
      <c r="AU1611" s="80"/>
      <c r="AV1611" s="69"/>
      <c r="AW1611" s="69"/>
      <c r="AX1611" s="80"/>
      <c r="AY1611" s="80"/>
      <c r="AZ1611" s="69"/>
      <c r="BA1611" s="69"/>
      <c r="BB1611" s="80"/>
      <c r="BC1611" s="80"/>
      <c r="BD1611" s="69"/>
      <c r="BE1611" s="69"/>
      <c r="BF1611" s="80"/>
      <c r="BG1611" s="80"/>
      <c r="BH1611" s="69"/>
      <c r="BI1611" s="69"/>
      <c r="BJ1611" s="80"/>
      <c r="BK1611" s="80"/>
      <c r="BL1611" s="69"/>
      <c r="BM1611" s="69"/>
      <c r="BN1611" s="80"/>
      <c r="BO1611" s="80"/>
      <c r="BP1611" s="69"/>
      <c r="BQ1611" s="69"/>
      <c r="BR1611" s="80"/>
      <c r="BS1611" s="80"/>
      <c r="BT1611" s="69"/>
      <c r="BU1611" s="69"/>
      <c r="BV1611" s="80"/>
      <c r="BW1611" s="80"/>
      <c r="BX1611" s="69"/>
      <c r="BY1611" s="69"/>
      <c r="BZ1611" s="80"/>
      <c r="CA1611" s="80"/>
      <c r="CB1611" s="69"/>
      <c r="CC1611" s="69"/>
      <c r="CD1611" s="80"/>
      <c r="CE1611" s="80"/>
      <c r="CF1611" s="69"/>
      <c r="CG1611" s="69"/>
      <c r="CH1611" s="69"/>
      <c r="CI1611" s="69"/>
      <c r="CJ1611" s="69"/>
      <c r="CK1611" s="69"/>
      <c r="CL1611" s="68"/>
      <c r="CM1611" s="67"/>
      <c r="CN1611" s="67"/>
      <c r="CO1611" s="69"/>
      <c r="CP1611" s="68"/>
      <c r="CQ1611" s="67"/>
      <c r="CR1611" s="67"/>
      <c r="CS1611" s="69"/>
      <c r="CT1611" s="81"/>
      <c r="CU1611" s="69"/>
      <c r="CV1611" s="69"/>
      <c r="CW1611" s="69"/>
      <c r="CX1611" s="69"/>
      <c r="CY1611" s="69"/>
      <c r="CZ1611" s="69"/>
    </row>
    <row r="1612" spans="2:104">
      <c r="B1612" s="69"/>
      <c r="C1612" s="69"/>
      <c r="D1612" s="67"/>
      <c r="E1612" s="69"/>
      <c r="F1612" s="68"/>
      <c r="G1612" s="67"/>
      <c r="H1612" s="69"/>
      <c r="I1612" s="69"/>
      <c r="J1612" s="69"/>
      <c r="K1612" s="69"/>
      <c r="L1612" s="69"/>
      <c r="M1612" s="69"/>
      <c r="N1612" s="69"/>
      <c r="O1612" s="69"/>
      <c r="P1612" s="69"/>
      <c r="Q1612" s="69"/>
      <c r="R1612" s="69"/>
      <c r="S1612" s="80"/>
      <c r="T1612" s="80"/>
      <c r="U1612" s="80"/>
      <c r="V1612" s="80"/>
      <c r="W1612" s="80"/>
      <c r="X1612" s="80"/>
      <c r="Y1612" s="80"/>
      <c r="Z1612" s="80"/>
      <c r="AA1612" s="80"/>
      <c r="AB1612" s="80"/>
      <c r="AC1612" s="80"/>
      <c r="AD1612" s="80"/>
      <c r="AE1612" s="69"/>
      <c r="AF1612" s="69"/>
      <c r="AG1612" s="69"/>
      <c r="AH1612" s="80"/>
      <c r="AI1612" s="80"/>
      <c r="AJ1612" s="69"/>
      <c r="AK1612" s="69"/>
      <c r="AL1612" s="80"/>
      <c r="AM1612" s="80"/>
      <c r="AN1612" s="69"/>
      <c r="AO1612" s="69"/>
      <c r="AP1612" s="80"/>
      <c r="AQ1612" s="80"/>
      <c r="AR1612" s="69"/>
      <c r="AS1612" s="69"/>
      <c r="AT1612" s="80"/>
      <c r="AU1612" s="80"/>
      <c r="AV1612" s="69"/>
      <c r="AW1612" s="69"/>
      <c r="AX1612" s="80"/>
      <c r="AY1612" s="80"/>
      <c r="AZ1612" s="69"/>
      <c r="BA1612" s="69"/>
      <c r="BB1612" s="80"/>
      <c r="BC1612" s="80"/>
      <c r="BD1612" s="69"/>
      <c r="BE1612" s="69"/>
      <c r="BF1612" s="80"/>
      <c r="BG1612" s="80"/>
      <c r="BH1612" s="69"/>
      <c r="BI1612" s="69"/>
      <c r="BJ1612" s="80"/>
      <c r="BK1612" s="80"/>
      <c r="BL1612" s="69"/>
      <c r="BM1612" s="69"/>
      <c r="BN1612" s="80"/>
      <c r="BO1612" s="80"/>
      <c r="BP1612" s="69"/>
      <c r="BQ1612" s="69"/>
      <c r="BR1612" s="80"/>
      <c r="BS1612" s="80"/>
      <c r="BT1612" s="69"/>
      <c r="BU1612" s="69"/>
      <c r="BV1612" s="80"/>
      <c r="BW1612" s="80"/>
      <c r="BX1612" s="69"/>
      <c r="BY1612" s="69"/>
      <c r="BZ1612" s="80"/>
      <c r="CA1612" s="80"/>
      <c r="CB1612" s="69"/>
      <c r="CC1612" s="69"/>
      <c r="CD1612" s="80"/>
      <c r="CE1612" s="80"/>
      <c r="CF1612" s="69"/>
      <c r="CG1612" s="69"/>
      <c r="CH1612" s="69"/>
      <c r="CI1612" s="69"/>
      <c r="CJ1612" s="69"/>
      <c r="CK1612" s="69"/>
      <c r="CL1612" s="68"/>
      <c r="CM1612" s="67"/>
      <c r="CN1612" s="67"/>
      <c r="CO1612" s="69"/>
      <c r="CP1612" s="68"/>
      <c r="CQ1612" s="67"/>
      <c r="CR1612" s="67"/>
      <c r="CS1612" s="69"/>
      <c r="CT1612" s="81"/>
      <c r="CU1612" s="69"/>
      <c r="CV1612" s="69"/>
      <c r="CW1612" s="69"/>
      <c r="CX1612" s="69"/>
      <c r="CY1612" s="69"/>
      <c r="CZ1612" s="69"/>
    </row>
    <row r="1613" spans="2:104">
      <c r="B1613" s="69"/>
      <c r="C1613" s="69"/>
      <c r="D1613" s="67"/>
      <c r="E1613" s="69"/>
      <c r="F1613" s="68"/>
      <c r="G1613" s="67"/>
      <c r="H1613" s="69"/>
      <c r="I1613" s="69"/>
      <c r="J1613" s="69"/>
      <c r="K1613" s="69"/>
      <c r="L1613" s="69"/>
      <c r="M1613" s="69"/>
      <c r="N1613" s="69"/>
      <c r="O1613" s="69"/>
      <c r="P1613" s="69"/>
      <c r="Q1613" s="69"/>
      <c r="R1613" s="69"/>
      <c r="S1613" s="80"/>
      <c r="T1613" s="80"/>
      <c r="U1613" s="80"/>
      <c r="V1613" s="80"/>
      <c r="W1613" s="80"/>
      <c r="X1613" s="80"/>
      <c r="Y1613" s="80"/>
      <c r="Z1613" s="80"/>
      <c r="AA1613" s="80"/>
      <c r="AB1613" s="80"/>
      <c r="AC1613" s="80"/>
      <c r="AD1613" s="80"/>
      <c r="AE1613" s="69"/>
      <c r="AF1613" s="69"/>
      <c r="AG1613" s="69"/>
      <c r="AH1613" s="80"/>
      <c r="AI1613" s="80"/>
      <c r="AJ1613" s="69"/>
      <c r="AK1613" s="69"/>
      <c r="AL1613" s="80"/>
      <c r="AM1613" s="80"/>
      <c r="AN1613" s="69"/>
      <c r="AO1613" s="69"/>
      <c r="AP1613" s="80"/>
      <c r="AQ1613" s="80"/>
      <c r="AR1613" s="69"/>
      <c r="AS1613" s="69"/>
      <c r="AT1613" s="80"/>
      <c r="AU1613" s="80"/>
      <c r="AV1613" s="69"/>
      <c r="AW1613" s="69"/>
      <c r="AX1613" s="80"/>
      <c r="AY1613" s="80"/>
      <c r="AZ1613" s="69"/>
      <c r="BA1613" s="69"/>
      <c r="BB1613" s="80"/>
      <c r="BC1613" s="80"/>
      <c r="BD1613" s="69"/>
      <c r="BE1613" s="69"/>
      <c r="BF1613" s="80"/>
      <c r="BG1613" s="80"/>
      <c r="BH1613" s="69"/>
      <c r="BI1613" s="69"/>
      <c r="BJ1613" s="80"/>
      <c r="BK1613" s="80"/>
      <c r="BL1613" s="69"/>
      <c r="BM1613" s="69"/>
      <c r="BN1613" s="80"/>
      <c r="BO1613" s="80"/>
      <c r="BP1613" s="69"/>
      <c r="BQ1613" s="69"/>
      <c r="BR1613" s="80"/>
      <c r="BS1613" s="80"/>
      <c r="BT1613" s="69"/>
      <c r="BU1613" s="69"/>
      <c r="BV1613" s="80"/>
      <c r="BW1613" s="80"/>
      <c r="BX1613" s="69"/>
      <c r="BY1613" s="69"/>
      <c r="BZ1613" s="80"/>
      <c r="CA1613" s="80"/>
      <c r="CB1613" s="69"/>
      <c r="CC1613" s="69"/>
      <c r="CD1613" s="80"/>
      <c r="CE1613" s="80"/>
      <c r="CF1613" s="69"/>
      <c r="CG1613" s="69"/>
      <c r="CH1613" s="69"/>
      <c r="CI1613" s="69"/>
      <c r="CJ1613" s="69"/>
      <c r="CK1613" s="69"/>
      <c r="CL1613" s="68"/>
      <c r="CM1613" s="67"/>
      <c r="CN1613" s="67"/>
      <c r="CO1613" s="69"/>
      <c r="CP1613" s="68"/>
      <c r="CQ1613" s="67"/>
      <c r="CR1613" s="67"/>
      <c r="CS1613" s="69"/>
      <c r="CT1613" s="81"/>
      <c r="CU1613" s="69"/>
      <c r="CV1613" s="69"/>
      <c r="CW1613" s="69"/>
      <c r="CX1613" s="69"/>
      <c r="CY1613" s="69"/>
      <c r="CZ1613" s="69"/>
    </row>
    <row r="1614" spans="2:104">
      <c r="B1614" s="69"/>
      <c r="C1614" s="69"/>
      <c r="D1614" s="67"/>
      <c r="E1614" s="69"/>
      <c r="F1614" s="68"/>
      <c r="G1614" s="67"/>
      <c r="H1614" s="69"/>
      <c r="I1614" s="69"/>
      <c r="J1614" s="69"/>
      <c r="K1614" s="69"/>
      <c r="L1614" s="69"/>
      <c r="M1614" s="69"/>
      <c r="N1614" s="69"/>
      <c r="O1614" s="69"/>
      <c r="P1614" s="69"/>
      <c r="Q1614" s="69"/>
      <c r="R1614" s="69"/>
      <c r="S1614" s="80"/>
      <c r="T1614" s="80"/>
      <c r="U1614" s="80"/>
      <c r="V1614" s="80"/>
      <c r="W1614" s="80"/>
      <c r="X1614" s="80"/>
      <c r="Y1614" s="80"/>
      <c r="Z1614" s="80"/>
      <c r="AA1614" s="80"/>
      <c r="AB1614" s="80"/>
      <c r="AC1614" s="80"/>
      <c r="AD1614" s="80"/>
      <c r="AE1614" s="69"/>
      <c r="AF1614" s="69"/>
      <c r="AG1614" s="69"/>
      <c r="AH1614" s="80"/>
      <c r="AI1614" s="80"/>
      <c r="AJ1614" s="69"/>
      <c r="AK1614" s="69"/>
      <c r="AL1614" s="80"/>
      <c r="AM1614" s="80"/>
      <c r="AN1614" s="69"/>
      <c r="AO1614" s="69"/>
      <c r="AP1614" s="80"/>
      <c r="AQ1614" s="80"/>
      <c r="AR1614" s="69"/>
      <c r="AS1614" s="69"/>
      <c r="AT1614" s="80"/>
      <c r="AU1614" s="80"/>
      <c r="AV1614" s="69"/>
      <c r="AW1614" s="69"/>
      <c r="AX1614" s="80"/>
      <c r="AY1614" s="80"/>
      <c r="AZ1614" s="69"/>
      <c r="BA1614" s="69"/>
      <c r="BB1614" s="80"/>
      <c r="BC1614" s="80"/>
      <c r="BD1614" s="69"/>
      <c r="BE1614" s="69"/>
      <c r="BF1614" s="80"/>
      <c r="BG1614" s="80"/>
      <c r="BH1614" s="69"/>
      <c r="BI1614" s="69"/>
      <c r="BJ1614" s="80"/>
      <c r="BK1614" s="80"/>
      <c r="BL1614" s="69"/>
      <c r="BM1614" s="69"/>
      <c r="BN1614" s="80"/>
      <c r="BO1614" s="80"/>
      <c r="BP1614" s="69"/>
      <c r="BQ1614" s="69"/>
      <c r="BR1614" s="80"/>
      <c r="BS1614" s="80"/>
      <c r="BT1614" s="69"/>
      <c r="BU1614" s="69"/>
      <c r="BV1614" s="80"/>
      <c r="BW1614" s="80"/>
      <c r="BX1614" s="69"/>
      <c r="BY1614" s="69"/>
      <c r="BZ1614" s="80"/>
      <c r="CA1614" s="80"/>
      <c r="CB1614" s="69"/>
      <c r="CC1614" s="69"/>
      <c r="CD1614" s="80"/>
      <c r="CE1614" s="80"/>
      <c r="CF1614" s="69"/>
      <c r="CG1614" s="69"/>
      <c r="CH1614" s="69"/>
      <c r="CI1614" s="69"/>
      <c r="CJ1614" s="69"/>
      <c r="CK1614" s="69"/>
      <c r="CL1614" s="68"/>
      <c r="CM1614" s="67"/>
      <c r="CN1614" s="67"/>
      <c r="CO1614" s="69"/>
      <c r="CP1614" s="68"/>
      <c r="CQ1614" s="67"/>
      <c r="CR1614" s="67"/>
      <c r="CS1614" s="69"/>
      <c r="CT1614" s="81"/>
      <c r="CU1614" s="69"/>
      <c r="CV1614" s="69"/>
      <c r="CW1614" s="69"/>
      <c r="CX1614" s="69"/>
      <c r="CY1614" s="69"/>
      <c r="CZ1614" s="69"/>
    </row>
    <row r="1615" spans="2:104">
      <c r="B1615" s="69"/>
      <c r="C1615" s="69"/>
      <c r="D1615" s="67"/>
      <c r="E1615" s="69"/>
      <c r="F1615" s="68"/>
      <c r="G1615" s="67"/>
      <c r="H1615" s="69"/>
      <c r="I1615" s="69"/>
      <c r="J1615" s="69"/>
      <c r="K1615" s="69"/>
      <c r="L1615" s="69"/>
      <c r="M1615" s="69"/>
      <c r="N1615" s="69"/>
      <c r="O1615" s="69"/>
      <c r="P1615" s="69"/>
      <c r="Q1615" s="69"/>
      <c r="R1615" s="69"/>
      <c r="S1615" s="80"/>
      <c r="T1615" s="80"/>
      <c r="U1615" s="80"/>
      <c r="V1615" s="80"/>
      <c r="W1615" s="80"/>
      <c r="X1615" s="80"/>
      <c r="Y1615" s="80"/>
      <c r="Z1615" s="80"/>
      <c r="AA1615" s="80"/>
      <c r="AB1615" s="80"/>
      <c r="AC1615" s="80"/>
      <c r="AD1615" s="80"/>
      <c r="AE1615" s="69"/>
      <c r="AF1615" s="69"/>
      <c r="AG1615" s="69"/>
      <c r="AH1615" s="80"/>
      <c r="AI1615" s="80"/>
      <c r="AJ1615" s="69"/>
      <c r="AK1615" s="69"/>
      <c r="AL1615" s="80"/>
      <c r="AM1615" s="80"/>
      <c r="AN1615" s="69"/>
      <c r="AO1615" s="69"/>
      <c r="AP1615" s="80"/>
      <c r="AQ1615" s="80"/>
      <c r="AR1615" s="69"/>
      <c r="AS1615" s="69"/>
      <c r="AT1615" s="80"/>
      <c r="AU1615" s="80"/>
      <c r="AV1615" s="69"/>
      <c r="AW1615" s="69"/>
      <c r="AX1615" s="80"/>
      <c r="AY1615" s="80"/>
      <c r="AZ1615" s="69"/>
      <c r="BA1615" s="69"/>
      <c r="BB1615" s="80"/>
      <c r="BC1615" s="80"/>
      <c r="BD1615" s="69"/>
      <c r="BE1615" s="69"/>
      <c r="BF1615" s="80"/>
      <c r="BG1615" s="80"/>
      <c r="BH1615" s="69"/>
      <c r="BI1615" s="69"/>
      <c r="BJ1615" s="80"/>
      <c r="BK1615" s="80"/>
      <c r="BL1615" s="69"/>
      <c r="BM1615" s="69"/>
      <c r="BN1615" s="80"/>
      <c r="BO1615" s="80"/>
      <c r="BP1615" s="69"/>
      <c r="BQ1615" s="69"/>
      <c r="BR1615" s="80"/>
      <c r="BS1615" s="80"/>
      <c r="BT1615" s="69"/>
      <c r="BU1615" s="69"/>
      <c r="BV1615" s="80"/>
      <c r="BW1615" s="80"/>
      <c r="BX1615" s="69"/>
      <c r="BY1615" s="69"/>
      <c r="BZ1615" s="80"/>
      <c r="CA1615" s="80"/>
      <c r="CB1615" s="69"/>
      <c r="CC1615" s="69"/>
      <c r="CD1615" s="80"/>
      <c r="CE1615" s="80"/>
      <c r="CF1615" s="69"/>
      <c r="CG1615" s="69"/>
      <c r="CH1615" s="69"/>
      <c r="CI1615" s="69"/>
      <c r="CJ1615" s="69"/>
      <c r="CK1615" s="69"/>
      <c r="CL1615" s="68"/>
      <c r="CM1615" s="67"/>
      <c r="CN1615" s="67"/>
      <c r="CO1615" s="69"/>
      <c r="CP1615" s="68"/>
      <c r="CQ1615" s="67"/>
      <c r="CR1615" s="67"/>
      <c r="CS1615" s="69"/>
      <c r="CT1615" s="81"/>
      <c r="CU1615" s="69"/>
      <c r="CV1615" s="69"/>
      <c r="CW1615" s="69"/>
      <c r="CX1615" s="69"/>
      <c r="CY1615" s="69"/>
      <c r="CZ1615" s="69"/>
    </row>
    <row r="1616" spans="2:104">
      <c r="B1616" s="69"/>
      <c r="C1616" s="69"/>
      <c r="D1616" s="67"/>
      <c r="E1616" s="69"/>
      <c r="F1616" s="68"/>
      <c r="G1616" s="67"/>
      <c r="H1616" s="69"/>
      <c r="I1616" s="69"/>
      <c r="J1616" s="69"/>
      <c r="K1616" s="69"/>
      <c r="L1616" s="69"/>
      <c r="M1616" s="69"/>
      <c r="N1616" s="69"/>
      <c r="O1616" s="69"/>
      <c r="P1616" s="69"/>
      <c r="Q1616" s="69"/>
      <c r="R1616" s="69"/>
      <c r="S1616" s="80"/>
      <c r="T1616" s="80"/>
      <c r="U1616" s="80"/>
      <c r="V1616" s="80"/>
      <c r="W1616" s="80"/>
      <c r="X1616" s="80"/>
      <c r="Y1616" s="80"/>
      <c r="Z1616" s="80"/>
      <c r="AA1616" s="80"/>
      <c r="AB1616" s="80"/>
      <c r="AC1616" s="80"/>
      <c r="AD1616" s="80"/>
      <c r="AE1616" s="69"/>
      <c r="AF1616" s="69"/>
      <c r="AG1616" s="69"/>
      <c r="AH1616" s="80"/>
      <c r="AI1616" s="80"/>
      <c r="AJ1616" s="69"/>
      <c r="AK1616" s="69"/>
      <c r="AL1616" s="80"/>
      <c r="AM1616" s="80"/>
      <c r="AN1616" s="69"/>
      <c r="AO1616" s="69"/>
      <c r="AP1616" s="80"/>
      <c r="AQ1616" s="80"/>
      <c r="AR1616" s="69"/>
      <c r="AS1616" s="69"/>
      <c r="AT1616" s="80"/>
      <c r="AU1616" s="80"/>
      <c r="AV1616" s="69"/>
      <c r="AW1616" s="69"/>
      <c r="AX1616" s="80"/>
      <c r="AY1616" s="80"/>
      <c r="AZ1616" s="69"/>
      <c r="BA1616" s="69"/>
      <c r="BB1616" s="80"/>
      <c r="BC1616" s="80"/>
      <c r="BD1616" s="69"/>
      <c r="BE1616" s="69"/>
      <c r="BF1616" s="80"/>
      <c r="BG1616" s="80"/>
      <c r="BH1616" s="69"/>
      <c r="BI1616" s="69"/>
      <c r="BJ1616" s="80"/>
      <c r="BK1616" s="80"/>
      <c r="BL1616" s="69"/>
      <c r="BM1616" s="69"/>
      <c r="BN1616" s="80"/>
      <c r="BO1616" s="80"/>
      <c r="BP1616" s="69"/>
      <c r="BQ1616" s="69"/>
      <c r="BR1616" s="80"/>
      <c r="BS1616" s="80"/>
      <c r="BT1616" s="69"/>
      <c r="BU1616" s="69"/>
      <c r="BV1616" s="80"/>
      <c r="BW1616" s="80"/>
      <c r="BX1616" s="69"/>
      <c r="BY1616" s="69"/>
      <c r="BZ1616" s="80"/>
      <c r="CA1616" s="80"/>
      <c r="CB1616" s="69"/>
      <c r="CC1616" s="69"/>
      <c r="CD1616" s="80"/>
      <c r="CE1616" s="80"/>
      <c r="CF1616" s="69"/>
      <c r="CG1616" s="69"/>
      <c r="CH1616" s="69"/>
      <c r="CI1616" s="69"/>
      <c r="CJ1616" s="69"/>
      <c r="CK1616" s="69"/>
      <c r="CL1616" s="68"/>
      <c r="CM1616" s="67"/>
      <c r="CN1616" s="67"/>
      <c r="CO1616" s="69"/>
      <c r="CP1616" s="68"/>
      <c r="CQ1616" s="67"/>
      <c r="CR1616" s="67"/>
      <c r="CS1616" s="69"/>
      <c r="CT1616" s="81"/>
      <c r="CU1616" s="69"/>
      <c r="CV1616" s="69"/>
      <c r="CW1616" s="69"/>
      <c r="CX1616" s="69"/>
      <c r="CY1616" s="69"/>
      <c r="CZ1616" s="69"/>
    </row>
    <row r="1617" spans="2:104">
      <c r="B1617" s="69"/>
      <c r="C1617" s="69"/>
      <c r="D1617" s="67"/>
      <c r="E1617" s="69"/>
      <c r="F1617" s="68"/>
      <c r="G1617" s="67"/>
      <c r="H1617" s="69"/>
      <c r="I1617" s="69"/>
      <c r="J1617" s="69"/>
      <c r="K1617" s="69"/>
      <c r="L1617" s="69"/>
      <c r="M1617" s="69"/>
      <c r="N1617" s="69"/>
      <c r="O1617" s="69"/>
      <c r="P1617" s="69"/>
      <c r="Q1617" s="69"/>
      <c r="R1617" s="69"/>
      <c r="S1617" s="80"/>
      <c r="T1617" s="80"/>
      <c r="U1617" s="80"/>
      <c r="V1617" s="80"/>
      <c r="W1617" s="80"/>
      <c r="X1617" s="80"/>
      <c r="Y1617" s="80"/>
      <c r="Z1617" s="80"/>
      <c r="AA1617" s="80"/>
      <c r="AB1617" s="80"/>
      <c r="AC1617" s="80"/>
      <c r="AD1617" s="80"/>
      <c r="AE1617" s="69"/>
      <c r="AF1617" s="69"/>
      <c r="AG1617" s="69"/>
      <c r="AH1617" s="80"/>
      <c r="AI1617" s="80"/>
      <c r="AJ1617" s="69"/>
      <c r="AK1617" s="69"/>
      <c r="AL1617" s="80"/>
      <c r="AM1617" s="80"/>
      <c r="AN1617" s="69"/>
      <c r="AO1617" s="69"/>
      <c r="AP1617" s="80"/>
      <c r="AQ1617" s="80"/>
      <c r="AR1617" s="69"/>
      <c r="AS1617" s="69"/>
      <c r="AT1617" s="80"/>
      <c r="AU1617" s="80"/>
      <c r="AV1617" s="69"/>
      <c r="AW1617" s="69"/>
      <c r="AX1617" s="80"/>
      <c r="AY1617" s="80"/>
      <c r="AZ1617" s="69"/>
      <c r="BA1617" s="69"/>
      <c r="BB1617" s="80"/>
      <c r="BC1617" s="80"/>
      <c r="BD1617" s="69"/>
      <c r="BE1617" s="69"/>
      <c r="BF1617" s="80"/>
      <c r="BG1617" s="80"/>
      <c r="BH1617" s="69"/>
      <c r="BI1617" s="69"/>
      <c r="BJ1617" s="80"/>
      <c r="BK1617" s="80"/>
      <c r="BL1617" s="69"/>
      <c r="BM1617" s="69"/>
      <c r="BN1617" s="80"/>
      <c r="BO1617" s="80"/>
      <c r="BP1617" s="69"/>
      <c r="BQ1617" s="69"/>
      <c r="BR1617" s="80"/>
      <c r="BS1617" s="80"/>
      <c r="BT1617" s="69"/>
      <c r="BU1617" s="69"/>
      <c r="BV1617" s="80"/>
      <c r="BW1617" s="80"/>
      <c r="BX1617" s="69"/>
      <c r="BY1617" s="69"/>
      <c r="BZ1617" s="80"/>
      <c r="CA1617" s="80"/>
      <c r="CB1617" s="69"/>
      <c r="CC1617" s="69"/>
      <c r="CD1617" s="80"/>
      <c r="CE1617" s="80"/>
      <c r="CF1617" s="69"/>
      <c r="CG1617" s="69"/>
      <c r="CH1617" s="69"/>
      <c r="CI1617" s="69"/>
      <c r="CJ1617" s="69"/>
      <c r="CK1617" s="69"/>
      <c r="CL1617" s="68"/>
      <c r="CM1617" s="67"/>
      <c r="CN1617" s="67"/>
      <c r="CO1617" s="69"/>
      <c r="CP1617" s="68"/>
      <c r="CQ1617" s="67"/>
      <c r="CR1617" s="67"/>
      <c r="CS1617" s="69"/>
      <c r="CT1617" s="81"/>
      <c r="CU1617" s="69"/>
      <c r="CV1617" s="69"/>
      <c r="CW1617" s="69"/>
      <c r="CX1617" s="69"/>
      <c r="CY1617" s="69"/>
      <c r="CZ1617" s="69"/>
    </row>
    <row r="1618" spans="2:104">
      <c r="B1618" s="69"/>
      <c r="C1618" s="69"/>
      <c r="D1618" s="67"/>
      <c r="E1618" s="69"/>
      <c r="F1618" s="68"/>
      <c r="G1618" s="67"/>
      <c r="H1618" s="69"/>
      <c r="I1618" s="69"/>
      <c r="J1618" s="69"/>
      <c r="K1618" s="69"/>
      <c r="L1618" s="69"/>
      <c r="M1618" s="69"/>
      <c r="N1618" s="69"/>
      <c r="O1618" s="69"/>
      <c r="P1618" s="69"/>
      <c r="Q1618" s="69"/>
      <c r="R1618" s="69"/>
      <c r="S1618" s="80"/>
      <c r="T1618" s="80"/>
      <c r="U1618" s="80"/>
      <c r="V1618" s="80"/>
      <c r="W1618" s="80"/>
      <c r="X1618" s="80"/>
      <c r="Y1618" s="80"/>
      <c r="Z1618" s="80"/>
      <c r="AA1618" s="80"/>
      <c r="AB1618" s="80"/>
      <c r="AC1618" s="80"/>
      <c r="AD1618" s="80"/>
      <c r="AE1618" s="69"/>
      <c r="AF1618" s="69"/>
      <c r="AG1618" s="69"/>
      <c r="AH1618" s="80"/>
      <c r="AI1618" s="80"/>
      <c r="AJ1618" s="69"/>
      <c r="AK1618" s="69"/>
      <c r="AL1618" s="80"/>
      <c r="AM1618" s="80"/>
      <c r="AN1618" s="69"/>
      <c r="AO1618" s="69"/>
      <c r="AP1618" s="80"/>
      <c r="AQ1618" s="80"/>
      <c r="AR1618" s="69"/>
      <c r="AS1618" s="69"/>
      <c r="AT1618" s="80"/>
      <c r="AU1618" s="80"/>
      <c r="AV1618" s="69"/>
      <c r="AW1618" s="69"/>
      <c r="AX1618" s="80"/>
      <c r="AY1618" s="80"/>
      <c r="AZ1618" s="69"/>
      <c r="BA1618" s="69"/>
      <c r="BB1618" s="80"/>
      <c r="BC1618" s="80"/>
      <c r="BD1618" s="69"/>
      <c r="BE1618" s="69"/>
      <c r="BF1618" s="80"/>
      <c r="BG1618" s="80"/>
      <c r="BH1618" s="69"/>
      <c r="BI1618" s="69"/>
      <c r="BJ1618" s="80"/>
      <c r="BK1618" s="80"/>
      <c r="BL1618" s="69"/>
      <c r="BM1618" s="69"/>
      <c r="BN1618" s="80"/>
      <c r="BO1618" s="80"/>
      <c r="BP1618" s="69"/>
      <c r="BQ1618" s="69"/>
      <c r="BR1618" s="80"/>
      <c r="BS1618" s="80"/>
      <c r="BT1618" s="69"/>
      <c r="BU1618" s="69"/>
      <c r="BV1618" s="80"/>
      <c r="BW1618" s="80"/>
      <c r="BX1618" s="69"/>
      <c r="BY1618" s="69"/>
      <c r="BZ1618" s="80"/>
      <c r="CA1618" s="80"/>
      <c r="CB1618" s="69"/>
      <c r="CC1618" s="69"/>
      <c r="CD1618" s="80"/>
      <c r="CE1618" s="80"/>
      <c r="CF1618" s="69"/>
      <c r="CG1618" s="69"/>
      <c r="CH1618" s="69"/>
      <c r="CI1618" s="69"/>
      <c r="CJ1618" s="69"/>
      <c r="CK1618" s="69"/>
      <c r="CL1618" s="68"/>
      <c r="CM1618" s="67"/>
      <c r="CN1618" s="67"/>
      <c r="CO1618" s="69"/>
      <c r="CP1618" s="68"/>
      <c r="CQ1618" s="67"/>
      <c r="CR1618" s="67"/>
      <c r="CS1618" s="69"/>
      <c r="CT1618" s="81"/>
      <c r="CU1618" s="69"/>
      <c r="CV1618" s="69"/>
      <c r="CW1618" s="69"/>
      <c r="CX1618" s="69"/>
      <c r="CY1618" s="69"/>
      <c r="CZ1618" s="69"/>
    </row>
    <row r="1619" spans="2:104">
      <c r="B1619" s="69"/>
      <c r="C1619" s="69"/>
      <c r="D1619" s="67"/>
      <c r="E1619" s="69"/>
      <c r="F1619" s="68"/>
      <c r="G1619" s="67"/>
      <c r="H1619" s="69"/>
      <c r="I1619" s="69"/>
      <c r="J1619" s="69"/>
      <c r="K1619" s="69"/>
      <c r="L1619" s="69"/>
      <c r="M1619" s="69"/>
      <c r="N1619" s="69"/>
      <c r="O1619" s="69"/>
      <c r="P1619" s="69"/>
      <c r="Q1619" s="69"/>
      <c r="R1619" s="69"/>
      <c r="S1619" s="80"/>
      <c r="T1619" s="80"/>
      <c r="U1619" s="80"/>
      <c r="V1619" s="80"/>
      <c r="W1619" s="80"/>
      <c r="X1619" s="80"/>
      <c r="Y1619" s="80"/>
      <c r="Z1619" s="80"/>
      <c r="AA1619" s="80"/>
      <c r="AB1619" s="80"/>
      <c r="AC1619" s="80"/>
      <c r="AD1619" s="80"/>
      <c r="AE1619" s="69"/>
      <c r="AF1619" s="69"/>
      <c r="AG1619" s="69"/>
      <c r="AH1619" s="80"/>
      <c r="AI1619" s="80"/>
      <c r="AJ1619" s="69"/>
      <c r="AK1619" s="69"/>
      <c r="AL1619" s="80"/>
      <c r="AM1619" s="80"/>
      <c r="AN1619" s="69"/>
      <c r="AO1619" s="69"/>
      <c r="AP1619" s="80"/>
      <c r="AQ1619" s="80"/>
      <c r="AR1619" s="69"/>
      <c r="AS1619" s="69"/>
      <c r="AT1619" s="80"/>
      <c r="AU1619" s="80"/>
      <c r="AV1619" s="69"/>
      <c r="AW1619" s="69"/>
      <c r="AX1619" s="80"/>
      <c r="AY1619" s="80"/>
      <c r="AZ1619" s="69"/>
      <c r="BA1619" s="69"/>
      <c r="BB1619" s="80"/>
      <c r="BC1619" s="80"/>
      <c r="BD1619" s="69"/>
      <c r="BE1619" s="69"/>
      <c r="BF1619" s="80"/>
      <c r="BG1619" s="80"/>
      <c r="BH1619" s="69"/>
      <c r="BI1619" s="69"/>
      <c r="BJ1619" s="80"/>
      <c r="BK1619" s="80"/>
      <c r="BL1619" s="69"/>
      <c r="BM1619" s="69"/>
      <c r="BN1619" s="80"/>
      <c r="BO1619" s="80"/>
      <c r="BP1619" s="69"/>
      <c r="BQ1619" s="69"/>
      <c r="BR1619" s="80"/>
      <c r="BS1619" s="80"/>
      <c r="BT1619" s="69"/>
      <c r="BU1619" s="69"/>
      <c r="BV1619" s="80"/>
      <c r="BW1619" s="80"/>
      <c r="BX1619" s="69"/>
      <c r="BY1619" s="69"/>
      <c r="BZ1619" s="80"/>
      <c r="CA1619" s="80"/>
      <c r="CB1619" s="69"/>
      <c r="CC1619" s="69"/>
      <c r="CD1619" s="80"/>
      <c r="CE1619" s="80"/>
      <c r="CF1619" s="69"/>
      <c r="CG1619" s="69"/>
      <c r="CH1619" s="69"/>
      <c r="CI1619" s="69"/>
      <c r="CJ1619" s="69"/>
      <c r="CK1619" s="69"/>
      <c r="CL1619" s="68"/>
      <c r="CM1619" s="67"/>
      <c r="CN1619" s="67"/>
      <c r="CO1619" s="69"/>
      <c r="CP1619" s="68"/>
      <c r="CQ1619" s="67"/>
      <c r="CR1619" s="67"/>
      <c r="CS1619" s="69"/>
      <c r="CT1619" s="81"/>
      <c r="CU1619" s="69"/>
      <c r="CV1619" s="69"/>
      <c r="CW1619" s="69"/>
      <c r="CX1619" s="69"/>
      <c r="CY1619" s="69"/>
      <c r="CZ1619" s="69"/>
    </row>
    <row r="1620" spans="2:104">
      <c r="B1620" s="69"/>
      <c r="C1620" s="69"/>
      <c r="D1620" s="67"/>
      <c r="E1620" s="69"/>
      <c r="F1620" s="68"/>
      <c r="G1620" s="67"/>
      <c r="H1620" s="69"/>
      <c r="I1620" s="69"/>
      <c r="J1620" s="69"/>
      <c r="K1620" s="69"/>
      <c r="L1620" s="69"/>
      <c r="M1620" s="69"/>
      <c r="N1620" s="69"/>
      <c r="O1620" s="69"/>
      <c r="P1620" s="69"/>
      <c r="Q1620" s="69"/>
      <c r="R1620" s="69"/>
      <c r="S1620" s="80"/>
      <c r="T1620" s="80"/>
      <c r="U1620" s="80"/>
      <c r="V1620" s="80"/>
      <c r="W1620" s="80"/>
      <c r="X1620" s="80"/>
      <c r="Y1620" s="80"/>
      <c r="Z1620" s="80"/>
      <c r="AA1620" s="80"/>
      <c r="AB1620" s="80"/>
      <c r="AC1620" s="80"/>
      <c r="AD1620" s="80"/>
      <c r="AE1620" s="69"/>
      <c r="AF1620" s="69"/>
      <c r="AG1620" s="69"/>
      <c r="AH1620" s="80"/>
      <c r="AI1620" s="80"/>
      <c r="AJ1620" s="69"/>
      <c r="AK1620" s="69"/>
      <c r="AL1620" s="80"/>
      <c r="AM1620" s="80"/>
      <c r="AN1620" s="69"/>
      <c r="AO1620" s="69"/>
      <c r="AP1620" s="80"/>
      <c r="AQ1620" s="80"/>
      <c r="AR1620" s="69"/>
      <c r="AS1620" s="69"/>
      <c r="AT1620" s="80"/>
      <c r="AU1620" s="80"/>
      <c r="AV1620" s="69"/>
      <c r="AW1620" s="69"/>
      <c r="AX1620" s="80"/>
      <c r="AY1620" s="80"/>
      <c r="AZ1620" s="69"/>
      <c r="BA1620" s="69"/>
      <c r="BB1620" s="80"/>
      <c r="BC1620" s="80"/>
      <c r="BD1620" s="69"/>
      <c r="BE1620" s="69"/>
      <c r="BF1620" s="80"/>
      <c r="BG1620" s="80"/>
      <c r="BH1620" s="69"/>
      <c r="BI1620" s="69"/>
      <c r="BJ1620" s="80"/>
      <c r="BK1620" s="80"/>
      <c r="BL1620" s="69"/>
      <c r="BM1620" s="69"/>
      <c r="BN1620" s="80"/>
      <c r="BO1620" s="80"/>
      <c r="BP1620" s="69"/>
      <c r="BQ1620" s="69"/>
      <c r="BR1620" s="80"/>
      <c r="BS1620" s="80"/>
      <c r="BT1620" s="69"/>
      <c r="BU1620" s="69"/>
      <c r="BV1620" s="80"/>
      <c r="BW1620" s="80"/>
      <c r="BX1620" s="69"/>
      <c r="BY1620" s="69"/>
      <c r="BZ1620" s="80"/>
      <c r="CA1620" s="80"/>
      <c r="CB1620" s="69"/>
      <c r="CC1620" s="69"/>
      <c r="CD1620" s="80"/>
      <c r="CE1620" s="80"/>
      <c r="CF1620" s="69"/>
      <c r="CG1620" s="69"/>
      <c r="CH1620" s="69"/>
      <c r="CI1620" s="69"/>
      <c r="CJ1620" s="69"/>
      <c r="CK1620" s="69"/>
      <c r="CL1620" s="68"/>
      <c r="CM1620" s="67"/>
      <c r="CN1620" s="67"/>
      <c r="CO1620" s="69"/>
      <c r="CP1620" s="68"/>
      <c r="CQ1620" s="67"/>
      <c r="CR1620" s="67"/>
      <c r="CS1620" s="69"/>
      <c r="CT1620" s="81"/>
      <c r="CU1620" s="69"/>
      <c r="CV1620" s="69"/>
      <c r="CW1620" s="69"/>
      <c r="CX1620" s="69"/>
      <c r="CY1620" s="69"/>
      <c r="CZ1620" s="69"/>
    </row>
    <row r="1621" spans="2:104">
      <c r="B1621" s="69"/>
      <c r="C1621" s="69"/>
      <c r="D1621" s="67"/>
      <c r="E1621" s="69"/>
      <c r="F1621" s="68"/>
      <c r="G1621" s="67"/>
      <c r="H1621" s="69"/>
      <c r="I1621" s="69"/>
      <c r="J1621" s="69"/>
      <c r="K1621" s="69"/>
      <c r="L1621" s="69"/>
      <c r="M1621" s="69"/>
      <c r="N1621" s="69"/>
      <c r="O1621" s="69"/>
      <c r="P1621" s="69"/>
      <c r="Q1621" s="69"/>
      <c r="R1621" s="69"/>
      <c r="S1621" s="80"/>
      <c r="T1621" s="80"/>
      <c r="U1621" s="80"/>
      <c r="V1621" s="80"/>
      <c r="W1621" s="80"/>
      <c r="X1621" s="80"/>
      <c r="Y1621" s="80"/>
      <c r="Z1621" s="80"/>
      <c r="AA1621" s="80"/>
      <c r="AB1621" s="80"/>
      <c r="AC1621" s="80"/>
      <c r="AD1621" s="80"/>
      <c r="AE1621" s="69"/>
      <c r="AF1621" s="69"/>
      <c r="AG1621" s="69"/>
      <c r="AH1621" s="80"/>
      <c r="AI1621" s="80"/>
      <c r="AJ1621" s="69"/>
      <c r="AK1621" s="69"/>
      <c r="AL1621" s="80"/>
      <c r="AM1621" s="80"/>
      <c r="AN1621" s="69"/>
      <c r="AO1621" s="69"/>
      <c r="AP1621" s="80"/>
      <c r="AQ1621" s="80"/>
      <c r="AR1621" s="69"/>
      <c r="AS1621" s="69"/>
      <c r="AT1621" s="80"/>
      <c r="AU1621" s="80"/>
      <c r="AV1621" s="69"/>
      <c r="AW1621" s="69"/>
      <c r="AX1621" s="80"/>
      <c r="AY1621" s="80"/>
      <c r="AZ1621" s="69"/>
      <c r="BA1621" s="69"/>
      <c r="BB1621" s="80"/>
      <c r="BC1621" s="80"/>
      <c r="BD1621" s="69"/>
      <c r="BE1621" s="69"/>
      <c r="BF1621" s="80"/>
      <c r="BG1621" s="80"/>
      <c r="BH1621" s="69"/>
      <c r="BI1621" s="69"/>
      <c r="BJ1621" s="80"/>
      <c r="BK1621" s="80"/>
      <c r="BL1621" s="69"/>
      <c r="BM1621" s="69"/>
      <c r="BN1621" s="80"/>
      <c r="BO1621" s="80"/>
      <c r="BP1621" s="69"/>
      <c r="BQ1621" s="69"/>
      <c r="BR1621" s="80"/>
      <c r="BS1621" s="80"/>
      <c r="BT1621" s="69"/>
      <c r="BU1621" s="69"/>
      <c r="BV1621" s="80"/>
      <c r="BW1621" s="80"/>
      <c r="BX1621" s="69"/>
      <c r="BY1621" s="69"/>
      <c r="BZ1621" s="80"/>
      <c r="CA1621" s="80"/>
      <c r="CB1621" s="69"/>
      <c r="CC1621" s="69"/>
      <c r="CD1621" s="80"/>
      <c r="CE1621" s="80"/>
      <c r="CF1621" s="69"/>
      <c r="CG1621" s="69"/>
      <c r="CH1621" s="69"/>
      <c r="CI1621" s="69"/>
      <c r="CJ1621" s="69"/>
      <c r="CK1621" s="69"/>
      <c r="CL1621" s="68"/>
      <c r="CM1621" s="67"/>
      <c r="CN1621" s="67"/>
      <c r="CO1621" s="69"/>
      <c r="CP1621" s="68"/>
      <c r="CQ1621" s="67"/>
      <c r="CR1621" s="67"/>
      <c r="CS1621" s="69"/>
      <c r="CT1621" s="81"/>
      <c r="CU1621" s="69"/>
      <c r="CV1621" s="69"/>
      <c r="CW1621" s="69"/>
      <c r="CX1621" s="69"/>
      <c r="CY1621" s="69"/>
      <c r="CZ1621" s="69"/>
    </row>
    <row r="1622" spans="2:104">
      <c r="B1622" s="69"/>
      <c r="C1622" s="69"/>
      <c r="D1622" s="67"/>
      <c r="E1622" s="69"/>
      <c r="F1622" s="68"/>
      <c r="G1622" s="67"/>
      <c r="H1622" s="69"/>
      <c r="I1622" s="69"/>
      <c r="J1622" s="69"/>
      <c r="K1622" s="69"/>
      <c r="L1622" s="69"/>
      <c r="M1622" s="69"/>
      <c r="N1622" s="69"/>
      <c r="O1622" s="69"/>
      <c r="P1622" s="69"/>
      <c r="Q1622" s="69"/>
      <c r="R1622" s="69"/>
      <c r="S1622" s="80"/>
      <c r="T1622" s="80"/>
      <c r="U1622" s="80"/>
      <c r="V1622" s="80"/>
      <c r="W1622" s="80"/>
      <c r="X1622" s="80"/>
      <c r="Y1622" s="80"/>
      <c r="Z1622" s="80"/>
      <c r="AA1622" s="80"/>
      <c r="AB1622" s="80"/>
      <c r="AC1622" s="80"/>
      <c r="AD1622" s="80"/>
      <c r="AE1622" s="69"/>
      <c r="AF1622" s="69"/>
      <c r="AG1622" s="69"/>
      <c r="AH1622" s="80"/>
      <c r="AI1622" s="80"/>
      <c r="AJ1622" s="69"/>
      <c r="AK1622" s="69"/>
      <c r="AL1622" s="80"/>
      <c r="AM1622" s="80"/>
      <c r="AN1622" s="69"/>
      <c r="AO1622" s="69"/>
      <c r="AP1622" s="80"/>
      <c r="AQ1622" s="80"/>
      <c r="AR1622" s="69"/>
      <c r="AS1622" s="69"/>
      <c r="AT1622" s="80"/>
      <c r="AU1622" s="80"/>
      <c r="AV1622" s="69"/>
      <c r="AW1622" s="69"/>
      <c r="AX1622" s="80"/>
      <c r="AY1622" s="80"/>
      <c r="AZ1622" s="69"/>
      <c r="BA1622" s="69"/>
      <c r="BB1622" s="80"/>
      <c r="BC1622" s="80"/>
      <c r="BD1622" s="69"/>
      <c r="BE1622" s="69"/>
      <c r="BF1622" s="80"/>
      <c r="BG1622" s="80"/>
      <c r="BH1622" s="69"/>
      <c r="BI1622" s="69"/>
      <c r="BJ1622" s="80"/>
      <c r="BK1622" s="80"/>
      <c r="BL1622" s="69"/>
      <c r="BM1622" s="69"/>
      <c r="BN1622" s="80"/>
      <c r="BO1622" s="80"/>
      <c r="BP1622" s="69"/>
      <c r="BQ1622" s="69"/>
      <c r="BR1622" s="80"/>
      <c r="BS1622" s="80"/>
      <c r="BT1622" s="69"/>
      <c r="BU1622" s="69"/>
      <c r="BV1622" s="80"/>
      <c r="BW1622" s="80"/>
      <c r="BX1622" s="69"/>
      <c r="BY1622" s="69"/>
      <c r="BZ1622" s="80"/>
      <c r="CA1622" s="80"/>
      <c r="CB1622" s="69"/>
      <c r="CC1622" s="69"/>
      <c r="CD1622" s="80"/>
      <c r="CE1622" s="80"/>
      <c r="CF1622" s="69"/>
      <c r="CG1622" s="69"/>
      <c r="CH1622" s="69"/>
      <c r="CI1622" s="69"/>
      <c r="CJ1622" s="69"/>
      <c r="CK1622" s="69"/>
      <c r="CL1622" s="68"/>
      <c r="CM1622" s="67"/>
      <c r="CN1622" s="67"/>
      <c r="CO1622" s="69"/>
      <c r="CP1622" s="68"/>
      <c r="CQ1622" s="67"/>
      <c r="CR1622" s="67"/>
      <c r="CS1622" s="69"/>
      <c r="CT1622" s="81"/>
      <c r="CU1622" s="69"/>
      <c r="CV1622" s="69"/>
      <c r="CW1622" s="69"/>
      <c r="CX1622" s="69"/>
      <c r="CY1622" s="69"/>
      <c r="CZ1622" s="69"/>
    </row>
    <row r="1623" spans="2:104">
      <c r="B1623" s="69"/>
      <c r="C1623" s="69"/>
      <c r="D1623" s="67"/>
      <c r="E1623" s="69"/>
      <c r="F1623" s="68"/>
      <c r="G1623" s="67"/>
      <c r="H1623" s="69"/>
      <c r="I1623" s="69"/>
      <c r="J1623" s="69"/>
      <c r="K1623" s="69"/>
      <c r="L1623" s="69"/>
      <c r="M1623" s="69"/>
      <c r="N1623" s="69"/>
      <c r="O1623" s="69"/>
      <c r="P1623" s="69"/>
      <c r="Q1623" s="69"/>
      <c r="R1623" s="69"/>
      <c r="S1623" s="80"/>
      <c r="T1623" s="80"/>
      <c r="U1623" s="80"/>
      <c r="V1623" s="80"/>
      <c r="W1623" s="80"/>
      <c r="X1623" s="80"/>
      <c r="Y1623" s="80"/>
      <c r="Z1623" s="80"/>
      <c r="AA1623" s="80"/>
      <c r="AB1623" s="80"/>
      <c r="AC1623" s="80"/>
      <c r="AD1623" s="80"/>
      <c r="AE1623" s="69"/>
      <c r="AF1623" s="69"/>
      <c r="AG1623" s="69"/>
      <c r="AH1623" s="80"/>
      <c r="AI1623" s="80"/>
      <c r="AJ1623" s="69"/>
      <c r="AK1623" s="69"/>
      <c r="AL1623" s="80"/>
      <c r="AM1623" s="80"/>
      <c r="AN1623" s="69"/>
      <c r="AO1623" s="69"/>
      <c r="AP1623" s="80"/>
      <c r="AQ1623" s="80"/>
      <c r="AR1623" s="69"/>
      <c r="AS1623" s="69"/>
      <c r="AT1623" s="80"/>
      <c r="AU1623" s="80"/>
      <c r="AV1623" s="69"/>
      <c r="AW1623" s="69"/>
      <c r="AX1623" s="80"/>
      <c r="AY1623" s="80"/>
      <c r="AZ1623" s="69"/>
      <c r="BA1623" s="69"/>
      <c r="BB1623" s="80"/>
      <c r="BC1623" s="80"/>
      <c r="BD1623" s="69"/>
      <c r="BE1623" s="69"/>
      <c r="BF1623" s="80"/>
      <c r="BG1623" s="80"/>
      <c r="BH1623" s="69"/>
      <c r="BI1623" s="69"/>
      <c r="BJ1623" s="80"/>
      <c r="BK1623" s="80"/>
      <c r="BL1623" s="69"/>
      <c r="BM1623" s="69"/>
      <c r="BN1623" s="80"/>
      <c r="BO1623" s="80"/>
      <c r="BP1623" s="69"/>
      <c r="BQ1623" s="69"/>
      <c r="BR1623" s="80"/>
      <c r="BS1623" s="80"/>
      <c r="BT1623" s="69"/>
      <c r="BU1623" s="69"/>
      <c r="BV1623" s="80"/>
      <c r="BW1623" s="80"/>
      <c r="BX1623" s="69"/>
      <c r="BY1623" s="69"/>
      <c r="BZ1623" s="80"/>
      <c r="CA1623" s="80"/>
      <c r="CB1623" s="69"/>
      <c r="CC1623" s="69"/>
      <c r="CD1623" s="80"/>
      <c r="CE1623" s="80"/>
      <c r="CF1623" s="69"/>
      <c r="CG1623" s="69"/>
      <c r="CH1623" s="69"/>
      <c r="CI1623" s="69"/>
      <c r="CJ1623" s="69"/>
      <c r="CK1623" s="69"/>
      <c r="CL1623" s="68"/>
      <c r="CM1623" s="67"/>
      <c r="CN1623" s="67"/>
      <c r="CO1623" s="69"/>
      <c r="CP1623" s="68"/>
      <c r="CQ1623" s="67"/>
      <c r="CR1623" s="67"/>
      <c r="CS1623" s="69"/>
      <c r="CT1623" s="81"/>
      <c r="CU1623" s="69"/>
      <c r="CV1623" s="69"/>
      <c r="CW1623" s="69"/>
      <c r="CX1623" s="69"/>
      <c r="CY1623" s="69"/>
      <c r="CZ1623" s="69"/>
    </row>
    <row r="1624" spans="2:104">
      <c r="B1624" s="69"/>
      <c r="C1624" s="69"/>
      <c r="D1624" s="67"/>
      <c r="E1624" s="69"/>
      <c r="F1624" s="68"/>
      <c r="G1624" s="67"/>
      <c r="H1624" s="69"/>
      <c r="I1624" s="69"/>
      <c r="J1624" s="69"/>
      <c r="K1624" s="69"/>
      <c r="L1624" s="69"/>
      <c r="M1624" s="69"/>
      <c r="N1624" s="69"/>
      <c r="O1624" s="69"/>
      <c r="P1624" s="69"/>
      <c r="Q1624" s="69"/>
      <c r="R1624" s="69"/>
      <c r="S1624" s="80"/>
      <c r="T1624" s="80"/>
      <c r="U1624" s="80"/>
      <c r="V1624" s="80"/>
      <c r="W1624" s="80"/>
      <c r="X1624" s="80"/>
      <c r="Y1624" s="80"/>
      <c r="Z1624" s="80"/>
      <c r="AA1624" s="80"/>
      <c r="AB1624" s="80"/>
      <c r="AC1624" s="80"/>
      <c r="AD1624" s="80"/>
      <c r="AE1624" s="69"/>
      <c r="AF1624" s="69"/>
      <c r="AG1624" s="69"/>
      <c r="AH1624" s="80"/>
      <c r="AI1624" s="80"/>
      <c r="AJ1624" s="69"/>
      <c r="AK1624" s="69"/>
      <c r="AL1624" s="80"/>
      <c r="AM1624" s="80"/>
      <c r="AN1624" s="69"/>
      <c r="AO1624" s="69"/>
      <c r="AP1624" s="80"/>
      <c r="AQ1624" s="80"/>
      <c r="AR1624" s="69"/>
      <c r="AS1624" s="69"/>
      <c r="AT1624" s="80"/>
      <c r="AU1624" s="80"/>
      <c r="AV1624" s="69"/>
      <c r="AW1624" s="69"/>
      <c r="AX1624" s="80"/>
      <c r="AY1624" s="80"/>
      <c r="AZ1624" s="69"/>
      <c r="BA1624" s="69"/>
      <c r="BB1624" s="80"/>
      <c r="BC1624" s="80"/>
      <c r="BD1624" s="69"/>
      <c r="BE1624" s="69"/>
      <c r="BF1624" s="80"/>
      <c r="BG1624" s="80"/>
      <c r="BH1624" s="69"/>
      <c r="BI1624" s="69"/>
      <c r="BJ1624" s="80"/>
      <c r="BK1624" s="80"/>
      <c r="BL1624" s="69"/>
      <c r="BM1624" s="69"/>
      <c r="BN1624" s="80"/>
      <c r="BO1624" s="80"/>
      <c r="BP1624" s="69"/>
      <c r="BQ1624" s="69"/>
      <c r="BR1624" s="80"/>
      <c r="BS1624" s="80"/>
      <c r="BT1624" s="69"/>
      <c r="BU1624" s="69"/>
      <c r="BV1624" s="80"/>
      <c r="BW1624" s="80"/>
      <c r="BX1624" s="69"/>
      <c r="BY1624" s="69"/>
      <c r="BZ1624" s="80"/>
      <c r="CA1624" s="80"/>
      <c r="CB1624" s="69"/>
      <c r="CC1624" s="69"/>
      <c r="CD1624" s="80"/>
      <c r="CE1624" s="80"/>
      <c r="CF1624" s="69"/>
      <c r="CG1624" s="69"/>
      <c r="CH1624" s="69"/>
      <c r="CI1624" s="69"/>
      <c r="CJ1624" s="69"/>
      <c r="CK1624" s="69"/>
      <c r="CL1624" s="68"/>
      <c r="CM1624" s="67"/>
      <c r="CN1624" s="67"/>
      <c r="CO1624" s="69"/>
      <c r="CP1624" s="68"/>
      <c r="CQ1624" s="67"/>
      <c r="CR1624" s="67"/>
      <c r="CS1624" s="69"/>
      <c r="CT1624" s="81"/>
      <c r="CU1624" s="69"/>
      <c r="CV1624" s="69"/>
      <c r="CW1624" s="69"/>
      <c r="CX1624" s="69"/>
      <c r="CY1624" s="69"/>
      <c r="CZ1624" s="69"/>
    </row>
    <row r="1625" spans="2:104">
      <c r="B1625" s="69"/>
      <c r="C1625" s="69"/>
      <c r="D1625" s="67"/>
      <c r="E1625" s="69"/>
      <c r="F1625" s="68"/>
      <c r="G1625" s="67"/>
      <c r="H1625" s="69"/>
      <c r="I1625" s="69"/>
      <c r="J1625" s="69"/>
      <c r="K1625" s="69"/>
      <c r="L1625" s="69"/>
      <c r="M1625" s="69"/>
      <c r="N1625" s="69"/>
      <c r="O1625" s="69"/>
      <c r="P1625" s="69"/>
      <c r="Q1625" s="69"/>
      <c r="R1625" s="69"/>
      <c r="S1625" s="80"/>
      <c r="T1625" s="80"/>
      <c r="U1625" s="80"/>
      <c r="V1625" s="80"/>
      <c r="W1625" s="80"/>
      <c r="X1625" s="80"/>
      <c r="Y1625" s="80"/>
      <c r="Z1625" s="80"/>
      <c r="AA1625" s="80"/>
      <c r="AB1625" s="80"/>
      <c r="AC1625" s="80"/>
      <c r="AD1625" s="80"/>
      <c r="AE1625" s="69"/>
      <c r="AF1625" s="69"/>
      <c r="AG1625" s="69"/>
      <c r="AH1625" s="80"/>
      <c r="AI1625" s="80"/>
      <c r="AJ1625" s="69"/>
      <c r="AK1625" s="69"/>
      <c r="AL1625" s="80"/>
      <c r="AM1625" s="80"/>
      <c r="AN1625" s="69"/>
      <c r="AO1625" s="69"/>
      <c r="AP1625" s="80"/>
      <c r="AQ1625" s="80"/>
      <c r="AR1625" s="69"/>
      <c r="AS1625" s="69"/>
      <c r="AT1625" s="80"/>
      <c r="AU1625" s="80"/>
      <c r="AV1625" s="69"/>
      <c r="AW1625" s="69"/>
      <c r="AX1625" s="80"/>
      <c r="AY1625" s="80"/>
      <c r="AZ1625" s="69"/>
      <c r="BA1625" s="69"/>
      <c r="BB1625" s="80"/>
      <c r="BC1625" s="80"/>
      <c r="BD1625" s="69"/>
      <c r="BE1625" s="69"/>
      <c r="BF1625" s="80"/>
      <c r="BG1625" s="80"/>
      <c r="BH1625" s="69"/>
      <c r="BI1625" s="69"/>
      <c r="BJ1625" s="80"/>
      <c r="BK1625" s="80"/>
      <c r="BL1625" s="69"/>
      <c r="BM1625" s="69"/>
      <c r="BN1625" s="80"/>
      <c r="BO1625" s="80"/>
      <c r="BP1625" s="69"/>
      <c r="BQ1625" s="69"/>
      <c r="BR1625" s="80"/>
      <c r="BS1625" s="80"/>
      <c r="BT1625" s="69"/>
      <c r="BU1625" s="69"/>
      <c r="BV1625" s="80"/>
      <c r="BW1625" s="80"/>
      <c r="BX1625" s="69"/>
      <c r="BY1625" s="69"/>
      <c r="BZ1625" s="80"/>
      <c r="CA1625" s="80"/>
      <c r="CB1625" s="69"/>
      <c r="CC1625" s="69"/>
      <c r="CD1625" s="80"/>
      <c r="CE1625" s="80"/>
      <c r="CF1625" s="69"/>
      <c r="CG1625" s="69"/>
      <c r="CH1625" s="69"/>
      <c r="CI1625" s="69"/>
      <c r="CJ1625" s="69"/>
      <c r="CK1625" s="69"/>
      <c r="CL1625" s="68"/>
      <c r="CM1625" s="67"/>
      <c r="CN1625" s="67"/>
      <c r="CO1625" s="69"/>
      <c r="CP1625" s="68"/>
      <c r="CQ1625" s="67"/>
      <c r="CR1625" s="67"/>
      <c r="CS1625" s="69"/>
      <c r="CT1625" s="81"/>
      <c r="CU1625" s="69"/>
      <c r="CV1625" s="69"/>
      <c r="CW1625" s="69"/>
      <c r="CX1625" s="69"/>
      <c r="CY1625" s="69"/>
      <c r="CZ1625" s="69"/>
    </row>
    <row r="1626" spans="2:104">
      <c r="B1626" s="69"/>
      <c r="C1626" s="69"/>
      <c r="D1626" s="67"/>
      <c r="E1626" s="69"/>
      <c r="F1626" s="68"/>
      <c r="G1626" s="67"/>
      <c r="H1626" s="69"/>
      <c r="I1626" s="69"/>
      <c r="J1626" s="69"/>
      <c r="K1626" s="69"/>
      <c r="L1626" s="69"/>
      <c r="M1626" s="69"/>
      <c r="N1626" s="69"/>
      <c r="O1626" s="69"/>
      <c r="P1626" s="69"/>
      <c r="Q1626" s="69"/>
      <c r="R1626" s="69"/>
      <c r="S1626" s="80"/>
      <c r="T1626" s="80"/>
      <c r="U1626" s="80"/>
      <c r="V1626" s="80"/>
      <c r="W1626" s="80"/>
      <c r="X1626" s="80"/>
      <c r="Y1626" s="80"/>
      <c r="Z1626" s="80"/>
      <c r="AA1626" s="80"/>
      <c r="AB1626" s="80"/>
      <c r="AC1626" s="80"/>
      <c r="AD1626" s="80"/>
      <c r="AE1626" s="69"/>
      <c r="AF1626" s="69"/>
      <c r="AG1626" s="69"/>
      <c r="AH1626" s="80"/>
      <c r="AI1626" s="80"/>
      <c r="AJ1626" s="69"/>
      <c r="AK1626" s="69"/>
      <c r="AL1626" s="80"/>
      <c r="AM1626" s="80"/>
      <c r="AN1626" s="69"/>
      <c r="AO1626" s="69"/>
      <c r="AP1626" s="80"/>
      <c r="AQ1626" s="80"/>
      <c r="AR1626" s="69"/>
      <c r="AS1626" s="69"/>
      <c r="AT1626" s="80"/>
      <c r="AU1626" s="80"/>
      <c r="AV1626" s="69"/>
      <c r="AW1626" s="69"/>
      <c r="AX1626" s="80"/>
      <c r="AY1626" s="80"/>
      <c r="AZ1626" s="69"/>
      <c r="BA1626" s="69"/>
      <c r="BB1626" s="80"/>
      <c r="BC1626" s="80"/>
      <c r="BD1626" s="69"/>
      <c r="BE1626" s="69"/>
      <c r="BF1626" s="80"/>
      <c r="BG1626" s="80"/>
      <c r="BH1626" s="69"/>
      <c r="BI1626" s="69"/>
      <c r="BJ1626" s="80"/>
      <c r="BK1626" s="80"/>
      <c r="BL1626" s="69"/>
      <c r="BM1626" s="69"/>
      <c r="BN1626" s="80"/>
      <c r="BO1626" s="80"/>
      <c r="BP1626" s="69"/>
      <c r="BQ1626" s="69"/>
      <c r="BR1626" s="80"/>
      <c r="BS1626" s="80"/>
      <c r="BT1626" s="69"/>
      <c r="BU1626" s="69"/>
      <c r="BV1626" s="80"/>
      <c r="BW1626" s="80"/>
      <c r="BX1626" s="69"/>
      <c r="BY1626" s="69"/>
      <c r="BZ1626" s="80"/>
      <c r="CA1626" s="80"/>
      <c r="CB1626" s="69"/>
      <c r="CC1626" s="69"/>
      <c r="CD1626" s="80"/>
      <c r="CE1626" s="80"/>
      <c r="CF1626" s="69"/>
      <c r="CG1626" s="69"/>
      <c r="CH1626" s="69"/>
      <c r="CI1626" s="69"/>
      <c r="CJ1626" s="69"/>
      <c r="CK1626" s="69"/>
      <c r="CL1626" s="68"/>
      <c r="CM1626" s="67"/>
      <c r="CN1626" s="67"/>
      <c r="CO1626" s="69"/>
      <c r="CP1626" s="68"/>
      <c r="CQ1626" s="67"/>
      <c r="CR1626" s="67"/>
      <c r="CS1626" s="69"/>
      <c r="CT1626" s="81"/>
      <c r="CU1626" s="69"/>
      <c r="CV1626" s="69"/>
      <c r="CW1626" s="69"/>
      <c r="CX1626" s="69"/>
      <c r="CY1626" s="69"/>
      <c r="CZ1626" s="69"/>
    </row>
    <row r="1627" spans="2:104">
      <c r="B1627" s="69"/>
      <c r="C1627" s="69"/>
      <c r="D1627" s="67"/>
      <c r="E1627" s="69"/>
      <c r="F1627" s="68"/>
      <c r="G1627" s="67"/>
      <c r="H1627" s="69"/>
      <c r="I1627" s="69"/>
      <c r="J1627" s="69"/>
      <c r="K1627" s="69"/>
      <c r="L1627" s="69"/>
      <c r="M1627" s="69"/>
      <c r="N1627" s="69"/>
      <c r="O1627" s="69"/>
      <c r="P1627" s="69"/>
      <c r="Q1627" s="69"/>
      <c r="R1627" s="69"/>
      <c r="S1627" s="80"/>
      <c r="T1627" s="80"/>
      <c r="U1627" s="80"/>
      <c r="V1627" s="80"/>
      <c r="W1627" s="80"/>
      <c r="X1627" s="80"/>
      <c r="Y1627" s="80"/>
      <c r="Z1627" s="80"/>
      <c r="AA1627" s="80"/>
      <c r="AB1627" s="80"/>
      <c r="AC1627" s="80"/>
      <c r="AD1627" s="80"/>
      <c r="AE1627" s="69"/>
      <c r="AF1627" s="69"/>
      <c r="AG1627" s="69"/>
      <c r="AH1627" s="80"/>
      <c r="AI1627" s="80"/>
      <c r="AJ1627" s="69"/>
      <c r="AK1627" s="69"/>
      <c r="AL1627" s="80"/>
      <c r="AM1627" s="80"/>
      <c r="AN1627" s="69"/>
      <c r="AO1627" s="69"/>
      <c r="AP1627" s="80"/>
      <c r="AQ1627" s="80"/>
      <c r="AR1627" s="69"/>
      <c r="AS1627" s="69"/>
      <c r="AT1627" s="80"/>
      <c r="AU1627" s="80"/>
      <c r="AV1627" s="69"/>
      <c r="AW1627" s="69"/>
      <c r="AX1627" s="80"/>
      <c r="AY1627" s="80"/>
      <c r="AZ1627" s="69"/>
      <c r="BA1627" s="69"/>
      <c r="BB1627" s="80"/>
      <c r="BC1627" s="80"/>
      <c r="BD1627" s="69"/>
      <c r="BE1627" s="69"/>
      <c r="BF1627" s="80"/>
      <c r="BG1627" s="80"/>
      <c r="BH1627" s="69"/>
      <c r="BI1627" s="69"/>
      <c r="BJ1627" s="80"/>
      <c r="BK1627" s="80"/>
      <c r="BL1627" s="69"/>
      <c r="BM1627" s="69"/>
      <c r="BN1627" s="80"/>
      <c r="BO1627" s="80"/>
      <c r="BP1627" s="69"/>
      <c r="BQ1627" s="69"/>
      <c r="BR1627" s="80"/>
      <c r="BS1627" s="80"/>
      <c r="BT1627" s="69"/>
      <c r="BU1627" s="69"/>
      <c r="BV1627" s="80"/>
      <c r="BW1627" s="80"/>
      <c r="BX1627" s="69"/>
      <c r="BY1627" s="69"/>
      <c r="BZ1627" s="80"/>
      <c r="CA1627" s="80"/>
      <c r="CB1627" s="69"/>
      <c r="CC1627" s="69"/>
      <c r="CD1627" s="80"/>
      <c r="CE1627" s="80"/>
      <c r="CF1627" s="69"/>
      <c r="CG1627" s="69"/>
      <c r="CH1627" s="69"/>
      <c r="CI1627" s="69"/>
      <c r="CJ1627" s="69"/>
      <c r="CK1627" s="69"/>
      <c r="CL1627" s="68"/>
      <c r="CM1627" s="67"/>
      <c r="CN1627" s="67"/>
      <c r="CO1627" s="69"/>
      <c r="CP1627" s="68"/>
      <c r="CQ1627" s="67"/>
      <c r="CR1627" s="67"/>
      <c r="CS1627" s="69"/>
      <c r="CT1627" s="81"/>
      <c r="CU1627" s="69"/>
      <c r="CV1627" s="69"/>
      <c r="CW1627" s="69"/>
      <c r="CX1627" s="69"/>
      <c r="CY1627" s="69"/>
      <c r="CZ1627" s="69"/>
    </row>
    <row r="1628" spans="2:104">
      <c r="B1628" s="69"/>
      <c r="C1628" s="69"/>
      <c r="D1628" s="67"/>
      <c r="E1628" s="69"/>
      <c r="F1628" s="68"/>
      <c r="G1628" s="67"/>
      <c r="H1628" s="69"/>
      <c r="I1628" s="69"/>
      <c r="J1628" s="69"/>
      <c r="K1628" s="69"/>
      <c r="L1628" s="69"/>
      <c r="M1628" s="69"/>
      <c r="N1628" s="69"/>
      <c r="O1628" s="69"/>
      <c r="P1628" s="69"/>
      <c r="Q1628" s="69"/>
      <c r="R1628" s="69"/>
      <c r="S1628" s="80"/>
      <c r="T1628" s="80"/>
      <c r="U1628" s="80"/>
      <c r="V1628" s="80"/>
      <c r="W1628" s="80"/>
      <c r="X1628" s="80"/>
      <c r="Y1628" s="80"/>
      <c r="Z1628" s="80"/>
      <c r="AA1628" s="80"/>
      <c r="AB1628" s="80"/>
      <c r="AC1628" s="80"/>
      <c r="AD1628" s="80"/>
      <c r="AE1628" s="69"/>
      <c r="AF1628" s="69"/>
      <c r="AG1628" s="69"/>
      <c r="AH1628" s="80"/>
      <c r="AI1628" s="80"/>
      <c r="AJ1628" s="69"/>
      <c r="AK1628" s="69"/>
      <c r="AL1628" s="80"/>
      <c r="AM1628" s="80"/>
      <c r="AN1628" s="69"/>
      <c r="AO1628" s="69"/>
      <c r="AP1628" s="80"/>
      <c r="AQ1628" s="80"/>
      <c r="AR1628" s="69"/>
      <c r="AS1628" s="69"/>
      <c r="AT1628" s="80"/>
      <c r="AU1628" s="80"/>
      <c r="AV1628" s="69"/>
      <c r="AW1628" s="69"/>
      <c r="AX1628" s="80"/>
      <c r="AY1628" s="80"/>
      <c r="AZ1628" s="69"/>
      <c r="BA1628" s="69"/>
      <c r="BB1628" s="80"/>
      <c r="BC1628" s="80"/>
      <c r="BD1628" s="69"/>
      <c r="BE1628" s="69"/>
      <c r="BF1628" s="80"/>
      <c r="BG1628" s="80"/>
      <c r="BH1628" s="69"/>
      <c r="BI1628" s="69"/>
      <c r="BJ1628" s="80"/>
      <c r="BK1628" s="80"/>
      <c r="BL1628" s="69"/>
      <c r="BM1628" s="69"/>
      <c r="BN1628" s="80"/>
      <c r="BO1628" s="80"/>
      <c r="BP1628" s="69"/>
      <c r="BQ1628" s="69"/>
      <c r="BR1628" s="80"/>
      <c r="BS1628" s="80"/>
      <c r="BT1628" s="69"/>
      <c r="BU1628" s="69"/>
      <c r="BV1628" s="80"/>
      <c r="BW1628" s="80"/>
      <c r="BX1628" s="69"/>
      <c r="BY1628" s="69"/>
      <c r="BZ1628" s="80"/>
      <c r="CA1628" s="80"/>
      <c r="CB1628" s="69"/>
      <c r="CC1628" s="69"/>
      <c r="CD1628" s="80"/>
      <c r="CE1628" s="80"/>
      <c r="CF1628" s="69"/>
      <c r="CG1628" s="69"/>
      <c r="CH1628" s="69"/>
      <c r="CI1628" s="69"/>
      <c r="CJ1628" s="69"/>
      <c r="CK1628" s="69"/>
      <c r="CL1628" s="68"/>
      <c r="CM1628" s="67"/>
      <c r="CN1628" s="67"/>
      <c r="CO1628" s="69"/>
      <c r="CP1628" s="68"/>
      <c r="CQ1628" s="67"/>
      <c r="CR1628" s="67"/>
      <c r="CS1628" s="69"/>
      <c r="CT1628" s="81"/>
      <c r="CU1628" s="69"/>
      <c r="CV1628" s="69"/>
      <c r="CW1628" s="69"/>
      <c r="CX1628" s="69"/>
      <c r="CY1628" s="69"/>
      <c r="CZ1628" s="69"/>
    </row>
    <row r="1629" spans="2:104">
      <c r="B1629" s="69"/>
      <c r="C1629" s="69"/>
      <c r="D1629" s="67"/>
      <c r="E1629" s="69"/>
      <c r="F1629" s="68"/>
      <c r="G1629" s="67"/>
      <c r="H1629" s="69"/>
      <c r="I1629" s="69"/>
      <c r="J1629" s="69"/>
      <c r="K1629" s="69"/>
      <c r="L1629" s="69"/>
      <c r="M1629" s="69"/>
      <c r="N1629" s="69"/>
      <c r="O1629" s="69"/>
      <c r="P1629" s="69"/>
      <c r="Q1629" s="69"/>
      <c r="R1629" s="69"/>
      <c r="S1629" s="80"/>
      <c r="T1629" s="80"/>
      <c r="U1629" s="80"/>
      <c r="V1629" s="80"/>
      <c r="W1629" s="80"/>
      <c r="X1629" s="80"/>
      <c r="Y1629" s="80"/>
      <c r="Z1629" s="80"/>
      <c r="AA1629" s="80"/>
      <c r="AB1629" s="80"/>
      <c r="AC1629" s="80"/>
      <c r="AD1629" s="80"/>
      <c r="AE1629" s="69"/>
      <c r="AF1629" s="69"/>
      <c r="AG1629" s="69"/>
      <c r="AH1629" s="80"/>
      <c r="AI1629" s="80"/>
      <c r="AJ1629" s="69"/>
      <c r="AK1629" s="69"/>
      <c r="AL1629" s="80"/>
      <c r="AM1629" s="80"/>
      <c r="AN1629" s="69"/>
      <c r="AO1629" s="69"/>
      <c r="AP1629" s="80"/>
      <c r="AQ1629" s="80"/>
      <c r="AR1629" s="69"/>
      <c r="AS1629" s="69"/>
      <c r="AT1629" s="80"/>
      <c r="AU1629" s="80"/>
      <c r="AV1629" s="69"/>
      <c r="AW1629" s="69"/>
      <c r="AX1629" s="80"/>
      <c r="AY1629" s="80"/>
      <c r="AZ1629" s="69"/>
      <c r="BA1629" s="69"/>
      <c r="BB1629" s="80"/>
      <c r="BC1629" s="80"/>
      <c r="BD1629" s="69"/>
      <c r="BE1629" s="69"/>
      <c r="BF1629" s="80"/>
      <c r="BG1629" s="80"/>
      <c r="BH1629" s="69"/>
      <c r="BI1629" s="69"/>
      <c r="BJ1629" s="80"/>
      <c r="BK1629" s="80"/>
      <c r="BL1629" s="69"/>
      <c r="BM1629" s="69"/>
      <c r="BN1629" s="80"/>
      <c r="BO1629" s="80"/>
      <c r="BP1629" s="69"/>
      <c r="BQ1629" s="69"/>
      <c r="BR1629" s="80"/>
      <c r="BS1629" s="80"/>
      <c r="BT1629" s="69"/>
      <c r="BU1629" s="69"/>
      <c r="BV1629" s="80"/>
      <c r="BW1629" s="80"/>
      <c r="BX1629" s="69"/>
      <c r="BY1629" s="69"/>
      <c r="BZ1629" s="80"/>
      <c r="CA1629" s="80"/>
      <c r="CB1629" s="69"/>
      <c r="CC1629" s="69"/>
      <c r="CD1629" s="80"/>
      <c r="CE1629" s="80"/>
      <c r="CF1629" s="69"/>
      <c r="CG1629" s="69"/>
      <c r="CH1629" s="69"/>
      <c r="CI1629" s="69"/>
      <c r="CJ1629" s="69"/>
      <c r="CK1629" s="69"/>
      <c r="CL1629" s="68"/>
      <c r="CM1629" s="67"/>
      <c r="CN1629" s="67"/>
      <c r="CO1629" s="69"/>
      <c r="CP1629" s="68"/>
      <c r="CQ1629" s="67"/>
      <c r="CR1629" s="67"/>
      <c r="CS1629" s="69"/>
      <c r="CT1629" s="81"/>
      <c r="CU1629" s="69"/>
      <c r="CV1629" s="69"/>
      <c r="CW1629" s="69"/>
      <c r="CX1629" s="69"/>
      <c r="CY1629" s="69"/>
      <c r="CZ1629" s="69"/>
    </row>
    <row r="1630" spans="2:104">
      <c r="B1630" s="69"/>
      <c r="C1630" s="69"/>
      <c r="D1630" s="67"/>
      <c r="E1630" s="69"/>
      <c r="F1630" s="68"/>
      <c r="G1630" s="67"/>
      <c r="H1630" s="69"/>
      <c r="I1630" s="69"/>
      <c r="J1630" s="69"/>
      <c r="K1630" s="69"/>
      <c r="L1630" s="69"/>
      <c r="M1630" s="69"/>
      <c r="N1630" s="69"/>
      <c r="O1630" s="69"/>
      <c r="P1630" s="69"/>
      <c r="Q1630" s="69"/>
      <c r="R1630" s="69"/>
      <c r="S1630" s="80"/>
      <c r="T1630" s="80"/>
      <c r="U1630" s="80"/>
      <c r="V1630" s="80"/>
      <c r="W1630" s="80"/>
      <c r="X1630" s="80"/>
      <c r="Y1630" s="80"/>
      <c r="Z1630" s="80"/>
      <c r="AA1630" s="80"/>
      <c r="AB1630" s="80"/>
      <c r="AC1630" s="80"/>
      <c r="AD1630" s="80"/>
      <c r="AE1630" s="69"/>
      <c r="AF1630" s="69"/>
      <c r="AG1630" s="69"/>
      <c r="AH1630" s="80"/>
      <c r="AI1630" s="80"/>
      <c r="AJ1630" s="69"/>
      <c r="AK1630" s="69"/>
      <c r="AL1630" s="80"/>
      <c r="AM1630" s="80"/>
      <c r="AN1630" s="69"/>
      <c r="AO1630" s="69"/>
      <c r="AP1630" s="80"/>
      <c r="AQ1630" s="80"/>
      <c r="AR1630" s="69"/>
      <c r="AS1630" s="69"/>
      <c r="AT1630" s="80"/>
      <c r="AU1630" s="80"/>
      <c r="AV1630" s="69"/>
      <c r="AW1630" s="69"/>
      <c r="AX1630" s="80"/>
      <c r="AY1630" s="80"/>
      <c r="AZ1630" s="69"/>
      <c r="BA1630" s="69"/>
      <c r="BB1630" s="80"/>
      <c r="BC1630" s="80"/>
      <c r="BD1630" s="69"/>
      <c r="BE1630" s="69"/>
      <c r="BF1630" s="80"/>
      <c r="BG1630" s="80"/>
      <c r="BH1630" s="69"/>
      <c r="BI1630" s="69"/>
      <c r="BJ1630" s="80"/>
      <c r="BK1630" s="80"/>
      <c r="BL1630" s="69"/>
      <c r="BM1630" s="69"/>
      <c r="BN1630" s="80"/>
      <c r="BO1630" s="80"/>
      <c r="BP1630" s="69"/>
      <c r="BQ1630" s="69"/>
      <c r="BR1630" s="80"/>
      <c r="BS1630" s="80"/>
      <c r="BT1630" s="69"/>
      <c r="BU1630" s="69"/>
      <c r="BV1630" s="80"/>
      <c r="BW1630" s="80"/>
      <c r="BX1630" s="69"/>
      <c r="BY1630" s="69"/>
      <c r="BZ1630" s="80"/>
      <c r="CA1630" s="80"/>
      <c r="CB1630" s="69"/>
      <c r="CC1630" s="69"/>
      <c r="CD1630" s="80"/>
      <c r="CE1630" s="80"/>
      <c r="CF1630" s="69"/>
      <c r="CG1630" s="69"/>
      <c r="CH1630" s="69"/>
      <c r="CI1630" s="69"/>
      <c r="CJ1630" s="69"/>
      <c r="CK1630" s="69"/>
      <c r="CL1630" s="68"/>
      <c r="CM1630" s="67"/>
      <c r="CN1630" s="67"/>
      <c r="CO1630" s="69"/>
      <c r="CP1630" s="68"/>
      <c r="CQ1630" s="67"/>
      <c r="CR1630" s="67"/>
      <c r="CS1630" s="69"/>
      <c r="CT1630" s="81"/>
      <c r="CU1630" s="69"/>
      <c r="CV1630" s="69"/>
      <c r="CW1630" s="69"/>
      <c r="CX1630" s="69"/>
      <c r="CY1630" s="69"/>
      <c r="CZ1630" s="69"/>
    </row>
    <row r="1631" spans="2:104">
      <c r="B1631" s="69"/>
      <c r="C1631" s="69"/>
      <c r="D1631" s="67"/>
      <c r="E1631" s="69"/>
      <c r="F1631" s="68"/>
      <c r="G1631" s="67"/>
      <c r="H1631" s="69"/>
      <c r="I1631" s="69"/>
      <c r="J1631" s="69"/>
      <c r="K1631" s="69"/>
      <c r="L1631" s="69"/>
      <c r="M1631" s="69"/>
      <c r="N1631" s="69"/>
      <c r="O1631" s="69"/>
      <c r="P1631" s="69"/>
      <c r="Q1631" s="69"/>
      <c r="R1631" s="69"/>
      <c r="S1631" s="80"/>
      <c r="T1631" s="80"/>
      <c r="U1631" s="80"/>
      <c r="V1631" s="80"/>
      <c r="W1631" s="80"/>
      <c r="X1631" s="80"/>
      <c r="Y1631" s="80"/>
      <c r="Z1631" s="80"/>
      <c r="AA1631" s="80"/>
      <c r="AB1631" s="80"/>
      <c r="AC1631" s="80"/>
      <c r="AD1631" s="80"/>
      <c r="AE1631" s="69"/>
      <c r="AF1631" s="69"/>
      <c r="AG1631" s="69"/>
      <c r="AH1631" s="80"/>
      <c r="AI1631" s="80"/>
      <c r="AJ1631" s="69"/>
      <c r="AK1631" s="69"/>
      <c r="AL1631" s="80"/>
      <c r="AM1631" s="80"/>
      <c r="AN1631" s="69"/>
      <c r="AO1631" s="69"/>
      <c r="AP1631" s="80"/>
      <c r="AQ1631" s="80"/>
      <c r="AR1631" s="69"/>
      <c r="AS1631" s="69"/>
      <c r="AT1631" s="80"/>
      <c r="AU1631" s="80"/>
      <c r="AV1631" s="69"/>
      <c r="AW1631" s="69"/>
      <c r="AX1631" s="80"/>
      <c r="AY1631" s="80"/>
      <c r="AZ1631" s="69"/>
      <c r="BA1631" s="69"/>
      <c r="BB1631" s="80"/>
      <c r="BC1631" s="80"/>
      <c r="BD1631" s="69"/>
      <c r="BE1631" s="69"/>
      <c r="BF1631" s="80"/>
      <c r="BG1631" s="80"/>
      <c r="BH1631" s="69"/>
      <c r="BI1631" s="69"/>
      <c r="BJ1631" s="80"/>
      <c r="BK1631" s="80"/>
      <c r="BL1631" s="69"/>
      <c r="BM1631" s="69"/>
      <c r="BN1631" s="80"/>
      <c r="BO1631" s="80"/>
      <c r="BP1631" s="69"/>
      <c r="BQ1631" s="69"/>
      <c r="BR1631" s="80"/>
      <c r="BS1631" s="80"/>
      <c r="BT1631" s="69"/>
      <c r="BU1631" s="69"/>
      <c r="BV1631" s="80"/>
      <c r="BW1631" s="80"/>
      <c r="BX1631" s="69"/>
      <c r="BY1631" s="69"/>
      <c r="BZ1631" s="80"/>
      <c r="CA1631" s="80"/>
      <c r="CB1631" s="69"/>
      <c r="CC1631" s="69"/>
      <c r="CD1631" s="80"/>
      <c r="CE1631" s="80"/>
      <c r="CF1631" s="69"/>
      <c r="CG1631" s="69"/>
      <c r="CH1631" s="69"/>
      <c r="CI1631" s="69"/>
      <c r="CJ1631" s="69"/>
      <c r="CK1631" s="69"/>
      <c r="CL1631" s="68"/>
      <c r="CM1631" s="67"/>
      <c r="CN1631" s="67"/>
      <c r="CO1631" s="69"/>
      <c r="CP1631" s="68"/>
      <c r="CQ1631" s="67"/>
      <c r="CR1631" s="67"/>
      <c r="CS1631" s="69"/>
      <c r="CT1631" s="81"/>
      <c r="CU1631" s="69"/>
      <c r="CV1631" s="69"/>
      <c r="CW1631" s="69"/>
      <c r="CX1631" s="69"/>
      <c r="CY1631" s="69"/>
      <c r="CZ1631" s="69"/>
    </row>
    <row r="1632" spans="2:104">
      <c r="B1632" s="69"/>
      <c r="C1632" s="69"/>
      <c r="D1632" s="67"/>
      <c r="E1632" s="69"/>
      <c r="F1632" s="68"/>
      <c r="G1632" s="67"/>
      <c r="H1632" s="69"/>
      <c r="I1632" s="69"/>
      <c r="J1632" s="69"/>
      <c r="K1632" s="69"/>
      <c r="L1632" s="69"/>
      <c r="M1632" s="69"/>
      <c r="N1632" s="69"/>
      <c r="O1632" s="69"/>
      <c r="P1632" s="69"/>
      <c r="Q1632" s="69"/>
      <c r="R1632" s="69"/>
      <c r="S1632" s="80"/>
      <c r="T1632" s="80"/>
      <c r="U1632" s="80"/>
      <c r="V1632" s="80"/>
      <c r="W1632" s="80"/>
      <c r="X1632" s="80"/>
      <c r="Y1632" s="80"/>
      <c r="Z1632" s="80"/>
      <c r="AA1632" s="80"/>
      <c r="AB1632" s="80"/>
      <c r="AC1632" s="80"/>
      <c r="AD1632" s="80"/>
      <c r="AE1632" s="69"/>
      <c r="AF1632" s="69"/>
      <c r="AG1632" s="69"/>
      <c r="AH1632" s="80"/>
      <c r="AI1632" s="80"/>
      <c r="AJ1632" s="69"/>
      <c r="AK1632" s="69"/>
      <c r="AL1632" s="80"/>
      <c r="AM1632" s="80"/>
      <c r="AN1632" s="69"/>
      <c r="AO1632" s="69"/>
      <c r="AP1632" s="80"/>
      <c r="AQ1632" s="80"/>
      <c r="AR1632" s="69"/>
      <c r="AS1632" s="69"/>
      <c r="AT1632" s="80"/>
      <c r="AU1632" s="80"/>
      <c r="AV1632" s="69"/>
      <c r="AW1632" s="69"/>
      <c r="AX1632" s="80"/>
      <c r="AY1632" s="80"/>
      <c r="AZ1632" s="69"/>
      <c r="BA1632" s="69"/>
      <c r="BB1632" s="80"/>
      <c r="BC1632" s="80"/>
      <c r="BD1632" s="69"/>
      <c r="BE1632" s="69"/>
      <c r="BF1632" s="80"/>
      <c r="BG1632" s="80"/>
      <c r="BH1632" s="69"/>
      <c r="BI1632" s="69"/>
      <c r="BJ1632" s="80"/>
      <c r="BK1632" s="80"/>
      <c r="BL1632" s="69"/>
      <c r="BM1632" s="69"/>
      <c r="BN1632" s="80"/>
      <c r="BO1632" s="80"/>
      <c r="BP1632" s="69"/>
      <c r="BQ1632" s="69"/>
      <c r="BR1632" s="80"/>
      <c r="BS1632" s="80"/>
      <c r="BT1632" s="69"/>
      <c r="BU1632" s="69"/>
      <c r="BV1632" s="80"/>
      <c r="BW1632" s="80"/>
      <c r="BX1632" s="69"/>
      <c r="BY1632" s="69"/>
      <c r="BZ1632" s="80"/>
      <c r="CA1632" s="80"/>
      <c r="CB1632" s="69"/>
      <c r="CC1632" s="69"/>
      <c r="CD1632" s="80"/>
      <c r="CE1632" s="80"/>
      <c r="CF1632" s="69"/>
      <c r="CG1632" s="69"/>
      <c r="CH1632" s="69"/>
      <c r="CI1632" s="69"/>
      <c r="CJ1632" s="69"/>
      <c r="CK1632" s="69"/>
      <c r="CL1632" s="68"/>
      <c r="CM1632" s="67"/>
      <c r="CN1632" s="67"/>
      <c r="CO1632" s="69"/>
      <c r="CP1632" s="68"/>
      <c r="CQ1632" s="67"/>
      <c r="CR1632" s="67"/>
      <c r="CS1632" s="69"/>
      <c r="CT1632" s="81"/>
      <c r="CU1632" s="69"/>
      <c r="CV1632" s="69"/>
      <c r="CW1632" s="69"/>
      <c r="CX1632" s="69"/>
      <c r="CY1632" s="69"/>
      <c r="CZ1632" s="69"/>
    </row>
    <row r="1633" spans="2:104">
      <c r="B1633" s="69"/>
      <c r="C1633" s="69"/>
      <c r="D1633" s="67"/>
      <c r="E1633" s="69"/>
      <c r="F1633" s="68"/>
      <c r="G1633" s="67"/>
      <c r="H1633" s="69"/>
      <c r="I1633" s="69"/>
      <c r="J1633" s="69"/>
      <c r="K1633" s="69"/>
      <c r="L1633" s="69"/>
      <c r="M1633" s="69"/>
      <c r="N1633" s="69"/>
      <c r="O1633" s="69"/>
      <c r="P1633" s="69"/>
      <c r="Q1633" s="69"/>
      <c r="R1633" s="69"/>
      <c r="S1633" s="80"/>
      <c r="T1633" s="80"/>
      <c r="U1633" s="80"/>
      <c r="V1633" s="80"/>
      <c r="W1633" s="80"/>
      <c r="X1633" s="80"/>
      <c r="Y1633" s="80"/>
      <c r="Z1633" s="80"/>
      <c r="AA1633" s="80"/>
      <c r="AB1633" s="80"/>
      <c r="AC1633" s="80"/>
      <c r="AD1633" s="80"/>
      <c r="AE1633" s="69"/>
      <c r="AF1633" s="69"/>
      <c r="AG1633" s="69"/>
      <c r="AH1633" s="80"/>
      <c r="AI1633" s="80"/>
      <c r="AJ1633" s="69"/>
      <c r="AK1633" s="69"/>
      <c r="AL1633" s="80"/>
      <c r="AM1633" s="80"/>
      <c r="AN1633" s="69"/>
      <c r="AO1633" s="69"/>
      <c r="AP1633" s="80"/>
      <c r="AQ1633" s="80"/>
      <c r="AR1633" s="69"/>
      <c r="AS1633" s="69"/>
      <c r="AT1633" s="80"/>
      <c r="AU1633" s="80"/>
      <c r="AV1633" s="69"/>
      <c r="AW1633" s="69"/>
      <c r="AX1633" s="80"/>
      <c r="AY1633" s="80"/>
      <c r="AZ1633" s="69"/>
      <c r="BA1633" s="69"/>
      <c r="BB1633" s="80"/>
      <c r="BC1633" s="80"/>
      <c r="BD1633" s="69"/>
      <c r="BE1633" s="69"/>
      <c r="BF1633" s="80"/>
      <c r="BG1633" s="80"/>
      <c r="BH1633" s="69"/>
      <c r="BI1633" s="69"/>
      <c r="BJ1633" s="80"/>
      <c r="BK1633" s="80"/>
      <c r="BL1633" s="69"/>
      <c r="BM1633" s="69"/>
      <c r="BN1633" s="80"/>
      <c r="BO1633" s="80"/>
      <c r="BP1633" s="69"/>
      <c r="BQ1633" s="69"/>
      <c r="BR1633" s="80"/>
      <c r="BS1633" s="80"/>
      <c r="BT1633" s="69"/>
      <c r="BU1633" s="69"/>
      <c r="BV1633" s="80"/>
      <c r="BW1633" s="80"/>
      <c r="BX1633" s="69"/>
      <c r="BY1633" s="69"/>
      <c r="BZ1633" s="80"/>
      <c r="CA1633" s="80"/>
      <c r="CB1633" s="69"/>
      <c r="CC1633" s="69"/>
      <c r="CD1633" s="80"/>
      <c r="CE1633" s="80"/>
      <c r="CF1633" s="69"/>
      <c r="CG1633" s="69"/>
      <c r="CH1633" s="69"/>
      <c r="CI1633" s="69"/>
      <c r="CJ1633" s="69"/>
      <c r="CK1633" s="69"/>
      <c r="CL1633" s="68"/>
      <c r="CM1633" s="67"/>
      <c r="CN1633" s="67"/>
      <c r="CO1633" s="69"/>
      <c r="CP1633" s="68"/>
      <c r="CQ1633" s="67"/>
      <c r="CR1633" s="67"/>
      <c r="CS1633" s="69"/>
      <c r="CT1633" s="81"/>
      <c r="CU1633" s="69"/>
      <c r="CV1633" s="69"/>
      <c r="CW1633" s="69"/>
      <c r="CX1633" s="69"/>
      <c r="CY1633" s="69"/>
      <c r="CZ1633" s="69"/>
    </row>
    <row r="1634" spans="2:104">
      <c r="B1634" s="69"/>
      <c r="C1634" s="69"/>
      <c r="D1634" s="67"/>
      <c r="E1634" s="69"/>
      <c r="F1634" s="68"/>
      <c r="G1634" s="67"/>
      <c r="H1634" s="69"/>
      <c r="I1634" s="69"/>
      <c r="J1634" s="69"/>
      <c r="K1634" s="69"/>
      <c r="L1634" s="69"/>
      <c r="M1634" s="69"/>
      <c r="N1634" s="69"/>
      <c r="O1634" s="69"/>
      <c r="P1634" s="69"/>
      <c r="Q1634" s="69"/>
      <c r="R1634" s="69"/>
      <c r="S1634" s="80"/>
      <c r="T1634" s="80"/>
      <c r="U1634" s="80"/>
      <c r="V1634" s="80"/>
      <c r="W1634" s="80"/>
      <c r="X1634" s="80"/>
      <c r="Y1634" s="80"/>
      <c r="Z1634" s="80"/>
      <c r="AA1634" s="80"/>
      <c r="AB1634" s="80"/>
      <c r="AC1634" s="80"/>
      <c r="AD1634" s="80"/>
      <c r="AE1634" s="69"/>
      <c r="AF1634" s="69"/>
      <c r="AG1634" s="69"/>
      <c r="AH1634" s="80"/>
      <c r="AI1634" s="80"/>
      <c r="AJ1634" s="69"/>
      <c r="AK1634" s="69"/>
      <c r="AL1634" s="80"/>
      <c r="AM1634" s="80"/>
      <c r="AN1634" s="69"/>
      <c r="AO1634" s="69"/>
      <c r="AP1634" s="80"/>
      <c r="AQ1634" s="80"/>
      <c r="AR1634" s="69"/>
      <c r="AS1634" s="69"/>
      <c r="AT1634" s="80"/>
      <c r="AU1634" s="80"/>
      <c r="AV1634" s="69"/>
      <c r="AW1634" s="69"/>
      <c r="AX1634" s="80"/>
      <c r="AY1634" s="80"/>
      <c r="AZ1634" s="69"/>
      <c r="BA1634" s="69"/>
      <c r="BB1634" s="80"/>
      <c r="BC1634" s="80"/>
      <c r="BD1634" s="69"/>
      <c r="BE1634" s="69"/>
      <c r="BF1634" s="80"/>
      <c r="BG1634" s="80"/>
      <c r="BH1634" s="69"/>
      <c r="BI1634" s="69"/>
      <c r="BJ1634" s="80"/>
      <c r="BK1634" s="80"/>
      <c r="BL1634" s="69"/>
      <c r="BM1634" s="69"/>
      <c r="BN1634" s="80"/>
      <c r="BO1634" s="80"/>
      <c r="BP1634" s="69"/>
      <c r="BQ1634" s="69"/>
      <c r="BR1634" s="80"/>
      <c r="BS1634" s="80"/>
      <c r="BT1634" s="69"/>
      <c r="BU1634" s="69"/>
      <c r="BV1634" s="80"/>
      <c r="BW1634" s="80"/>
      <c r="BX1634" s="69"/>
      <c r="BY1634" s="69"/>
      <c r="BZ1634" s="80"/>
      <c r="CA1634" s="80"/>
      <c r="CB1634" s="69"/>
      <c r="CC1634" s="69"/>
      <c r="CD1634" s="80"/>
      <c r="CE1634" s="80"/>
      <c r="CF1634" s="69"/>
      <c r="CG1634" s="69"/>
      <c r="CH1634" s="69"/>
      <c r="CI1634" s="69"/>
      <c r="CJ1634" s="69"/>
      <c r="CK1634" s="69"/>
      <c r="CL1634" s="68"/>
      <c r="CM1634" s="67"/>
      <c r="CN1634" s="67"/>
      <c r="CO1634" s="69"/>
      <c r="CP1634" s="68"/>
      <c r="CQ1634" s="67"/>
      <c r="CR1634" s="67"/>
      <c r="CS1634" s="69"/>
      <c r="CT1634" s="81"/>
      <c r="CU1634" s="69"/>
      <c r="CV1634" s="69"/>
      <c r="CW1634" s="69"/>
      <c r="CX1634" s="69"/>
      <c r="CY1634" s="69"/>
      <c r="CZ1634" s="69"/>
    </row>
    <row r="1635" spans="2:104">
      <c r="B1635" s="69"/>
      <c r="C1635" s="69"/>
      <c r="D1635" s="67"/>
      <c r="E1635" s="69"/>
      <c r="F1635" s="68"/>
      <c r="G1635" s="67"/>
      <c r="H1635" s="69"/>
      <c r="I1635" s="69"/>
      <c r="J1635" s="69"/>
      <c r="K1635" s="69"/>
      <c r="L1635" s="69"/>
      <c r="M1635" s="69"/>
      <c r="N1635" s="69"/>
      <c r="O1635" s="69"/>
      <c r="P1635" s="69"/>
      <c r="Q1635" s="69"/>
      <c r="R1635" s="69"/>
      <c r="S1635" s="80"/>
      <c r="T1635" s="80"/>
      <c r="U1635" s="80"/>
      <c r="V1635" s="80"/>
      <c r="W1635" s="80"/>
      <c r="X1635" s="80"/>
      <c r="Y1635" s="80"/>
      <c r="Z1635" s="80"/>
      <c r="AA1635" s="80"/>
      <c r="AB1635" s="80"/>
      <c r="AC1635" s="80"/>
      <c r="AD1635" s="80"/>
      <c r="AE1635" s="69"/>
      <c r="AF1635" s="69"/>
      <c r="AG1635" s="69"/>
      <c r="AH1635" s="80"/>
      <c r="AI1635" s="80"/>
      <c r="AJ1635" s="69"/>
      <c r="AK1635" s="69"/>
      <c r="AL1635" s="80"/>
      <c r="AM1635" s="80"/>
      <c r="AN1635" s="69"/>
      <c r="AO1635" s="69"/>
      <c r="AP1635" s="80"/>
      <c r="AQ1635" s="80"/>
      <c r="AR1635" s="69"/>
      <c r="AS1635" s="69"/>
      <c r="AT1635" s="80"/>
      <c r="AU1635" s="80"/>
      <c r="AV1635" s="69"/>
      <c r="AW1635" s="69"/>
      <c r="AX1635" s="80"/>
      <c r="AY1635" s="80"/>
      <c r="AZ1635" s="69"/>
      <c r="BA1635" s="69"/>
      <c r="BB1635" s="80"/>
      <c r="BC1635" s="80"/>
      <c r="BD1635" s="69"/>
      <c r="BE1635" s="69"/>
      <c r="BF1635" s="80"/>
      <c r="BG1635" s="80"/>
      <c r="BH1635" s="69"/>
      <c r="BI1635" s="69"/>
      <c r="BJ1635" s="80"/>
      <c r="BK1635" s="80"/>
      <c r="BL1635" s="69"/>
      <c r="BM1635" s="69"/>
      <c r="BN1635" s="80"/>
      <c r="BO1635" s="80"/>
      <c r="BP1635" s="69"/>
      <c r="BQ1635" s="69"/>
      <c r="BR1635" s="80"/>
      <c r="BS1635" s="80"/>
      <c r="BT1635" s="69"/>
      <c r="BU1635" s="69"/>
      <c r="BV1635" s="80"/>
      <c r="BW1635" s="80"/>
      <c r="BX1635" s="69"/>
      <c r="BY1635" s="69"/>
      <c r="BZ1635" s="80"/>
      <c r="CA1635" s="80"/>
      <c r="CB1635" s="69"/>
      <c r="CC1635" s="69"/>
      <c r="CD1635" s="80"/>
      <c r="CE1635" s="80"/>
      <c r="CF1635" s="69"/>
      <c r="CG1635" s="69"/>
      <c r="CH1635" s="69"/>
      <c r="CI1635" s="69"/>
      <c r="CJ1635" s="69"/>
      <c r="CK1635" s="69"/>
      <c r="CL1635" s="68"/>
      <c r="CM1635" s="67"/>
      <c r="CN1635" s="67"/>
      <c r="CO1635" s="69"/>
      <c r="CP1635" s="68"/>
      <c r="CQ1635" s="67"/>
      <c r="CR1635" s="67"/>
      <c r="CS1635" s="69"/>
      <c r="CT1635" s="81"/>
      <c r="CU1635" s="69"/>
      <c r="CV1635" s="69"/>
      <c r="CW1635" s="69"/>
      <c r="CX1635" s="69"/>
      <c r="CY1635" s="69"/>
      <c r="CZ1635" s="69"/>
    </row>
    <row r="1636" spans="2:104">
      <c r="B1636" s="69"/>
      <c r="C1636" s="69"/>
      <c r="D1636" s="67"/>
      <c r="E1636" s="69"/>
      <c r="F1636" s="68"/>
      <c r="G1636" s="67"/>
      <c r="H1636" s="69"/>
      <c r="I1636" s="69"/>
      <c r="J1636" s="69"/>
      <c r="K1636" s="69"/>
      <c r="L1636" s="69"/>
      <c r="M1636" s="69"/>
      <c r="N1636" s="69"/>
      <c r="O1636" s="69"/>
      <c r="P1636" s="69"/>
      <c r="Q1636" s="69"/>
      <c r="R1636" s="69"/>
      <c r="S1636" s="80"/>
      <c r="T1636" s="80"/>
      <c r="U1636" s="80"/>
      <c r="V1636" s="80"/>
      <c r="W1636" s="80"/>
      <c r="X1636" s="80"/>
      <c r="Y1636" s="80"/>
      <c r="Z1636" s="80"/>
      <c r="AA1636" s="80"/>
      <c r="AB1636" s="80"/>
      <c r="AC1636" s="80"/>
      <c r="AD1636" s="80"/>
      <c r="AE1636" s="69"/>
      <c r="AF1636" s="69"/>
      <c r="AG1636" s="69"/>
      <c r="AH1636" s="80"/>
      <c r="AI1636" s="80"/>
      <c r="AJ1636" s="69"/>
      <c r="AK1636" s="69"/>
      <c r="AL1636" s="80"/>
      <c r="AM1636" s="80"/>
      <c r="AN1636" s="69"/>
      <c r="AO1636" s="69"/>
      <c r="AP1636" s="80"/>
      <c r="AQ1636" s="80"/>
      <c r="AR1636" s="69"/>
      <c r="AS1636" s="69"/>
      <c r="AT1636" s="80"/>
      <c r="AU1636" s="80"/>
      <c r="AV1636" s="69"/>
      <c r="AW1636" s="69"/>
      <c r="AX1636" s="80"/>
      <c r="AY1636" s="80"/>
      <c r="AZ1636" s="69"/>
      <c r="BA1636" s="69"/>
      <c r="BB1636" s="80"/>
      <c r="BC1636" s="80"/>
      <c r="BD1636" s="69"/>
      <c r="BE1636" s="69"/>
      <c r="BF1636" s="80"/>
      <c r="BG1636" s="80"/>
      <c r="BH1636" s="69"/>
      <c r="BI1636" s="69"/>
      <c r="BJ1636" s="80"/>
      <c r="BK1636" s="80"/>
      <c r="BL1636" s="69"/>
      <c r="BM1636" s="69"/>
      <c r="BN1636" s="80"/>
      <c r="BO1636" s="80"/>
      <c r="BP1636" s="69"/>
      <c r="BQ1636" s="69"/>
      <c r="BR1636" s="80"/>
      <c r="BS1636" s="80"/>
      <c r="BT1636" s="69"/>
      <c r="BU1636" s="69"/>
      <c r="BV1636" s="80"/>
      <c r="BW1636" s="80"/>
      <c r="BX1636" s="69"/>
      <c r="BY1636" s="69"/>
      <c r="BZ1636" s="80"/>
      <c r="CA1636" s="80"/>
      <c r="CB1636" s="69"/>
      <c r="CC1636" s="69"/>
      <c r="CD1636" s="80"/>
      <c r="CE1636" s="80"/>
      <c r="CF1636" s="69"/>
      <c r="CG1636" s="69"/>
      <c r="CH1636" s="69"/>
      <c r="CI1636" s="69"/>
      <c r="CJ1636" s="69"/>
      <c r="CK1636" s="69"/>
      <c r="CL1636" s="68"/>
      <c r="CM1636" s="67"/>
      <c r="CN1636" s="67"/>
      <c r="CO1636" s="69"/>
      <c r="CP1636" s="68"/>
      <c r="CQ1636" s="67"/>
      <c r="CR1636" s="67"/>
      <c r="CS1636" s="69"/>
      <c r="CT1636" s="81"/>
      <c r="CU1636" s="69"/>
      <c r="CV1636" s="69"/>
      <c r="CW1636" s="69"/>
      <c r="CX1636" s="69"/>
      <c r="CY1636" s="69"/>
      <c r="CZ1636" s="69"/>
    </row>
    <row r="1637" spans="2:104">
      <c r="B1637" s="69"/>
      <c r="C1637" s="69"/>
      <c r="D1637" s="67"/>
      <c r="E1637" s="69"/>
      <c r="F1637" s="68"/>
      <c r="G1637" s="67"/>
      <c r="H1637" s="69"/>
      <c r="I1637" s="69"/>
      <c r="J1637" s="69"/>
      <c r="K1637" s="69"/>
      <c r="L1637" s="69"/>
      <c r="M1637" s="69"/>
      <c r="N1637" s="69"/>
      <c r="O1637" s="69"/>
      <c r="P1637" s="69"/>
      <c r="Q1637" s="69"/>
      <c r="R1637" s="69"/>
      <c r="S1637" s="80"/>
      <c r="T1637" s="80"/>
      <c r="U1637" s="80"/>
      <c r="V1637" s="80"/>
      <c r="W1637" s="80"/>
      <c r="X1637" s="80"/>
      <c r="Y1637" s="80"/>
      <c r="Z1637" s="80"/>
      <c r="AA1637" s="80"/>
      <c r="AB1637" s="80"/>
      <c r="AC1637" s="80"/>
      <c r="AD1637" s="80"/>
      <c r="AE1637" s="69"/>
      <c r="AF1637" s="69"/>
      <c r="AG1637" s="69"/>
      <c r="AH1637" s="80"/>
      <c r="AI1637" s="80"/>
      <c r="AJ1637" s="69"/>
      <c r="AK1637" s="69"/>
      <c r="AL1637" s="80"/>
      <c r="AM1637" s="80"/>
      <c r="AN1637" s="69"/>
      <c r="AO1637" s="69"/>
      <c r="AP1637" s="80"/>
      <c r="AQ1637" s="80"/>
      <c r="AR1637" s="69"/>
      <c r="AS1637" s="69"/>
      <c r="AT1637" s="80"/>
      <c r="AU1637" s="80"/>
      <c r="AV1637" s="69"/>
      <c r="AW1637" s="69"/>
      <c r="AX1637" s="80"/>
      <c r="AY1637" s="80"/>
      <c r="AZ1637" s="69"/>
      <c r="BA1637" s="69"/>
      <c r="BB1637" s="80"/>
      <c r="BC1637" s="80"/>
      <c r="BD1637" s="69"/>
      <c r="BE1637" s="69"/>
      <c r="BF1637" s="80"/>
      <c r="BG1637" s="80"/>
      <c r="BH1637" s="69"/>
      <c r="BI1637" s="69"/>
      <c r="BJ1637" s="80"/>
      <c r="BK1637" s="80"/>
      <c r="BL1637" s="69"/>
      <c r="BM1637" s="69"/>
      <c r="BN1637" s="80"/>
      <c r="BO1637" s="80"/>
      <c r="BP1637" s="69"/>
      <c r="BQ1637" s="69"/>
      <c r="BR1637" s="80"/>
      <c r="BS1637" s="80"/>
      <c r="BT1637" s="69"/>
      <c r="BU1637" s="69"/>
      <c r="BV1637" s="80"/>
      <c r="BW1637" s="80"/>
      <c r="BX1637" s="69"/>
      <c r="BY1637" s="69"/>
      <c r="BZ1637" s="80"/>
      <c r="CA1637" s="80"/>
      <c r="CB1637" s="69"/>
      <c r="CC1637" s="69"/>
      <c r="CD1637" s="80"/>
      <c r="CE1637" s="80"/>
      <c r="CF1637" s="69"/>
      <c r="CG1637" s="69"/>
      <c r="CH1637" s="69"/>
      <c r="CI1637" s="69"/>
      <c r="CJ1637" s="69"/>
      <c r="CK1637" s="69"/>
      <c r="CL1637" s="68"/>
      <c r="CM1637" s="67"/>
      <c r="CN1637" s="67"/>
      <c r="CO1637" s="69"/>
      <c r="CP1637" s="68"/>
      <c r="CQ1637" s="67"/>
      <c r="CR1637" s="67"/>
      <c r="CS1637" s="69"/>
      <c r="CT1637" s="81"/>
      <c r="CU1637" s="69"/>
      <c r="CV1637" s="69"/>
      <c r="CW1637" s="69"/>
      <c r="CX1637" s="69"/>
      <c r="CY1637" s="69"/>
      <c r="CZ1637" s="69"/>
    </row>
    <row r="1638" spans="2:104">
      <c r="B1638" s="69"/>
      <c r="C1638" s="69"/>
      <c r="D1638" s="67"/>
      <c r="E1638" s="69"/>
      <c r="F1638" s="68"/>
      <c r="G1638" s="67"/>
      <c r="H1638" s="69"/>
      <c r="I1638" s="69"/>
      <c r="J1638" s="69"/>
      <c r="K1638" s="69"/>
      <c r="L1638" s="69"/>
      <c r="M1638" s="69"/>
      <c r="N1638" s="69"/>
      <c r="O1638" s="69"/>
      <c r="P1638" s="69"/>
      <c r="Q1638" s="69"/>
      <c r="R1638" s="69"/>
      <c r="S1638" s="80"/>
      <c r="T1638" s="80"/>
      <c r="U1638" s="80"/>
      <c r="V1638" s="80"/>
      <c r="W1638" s="80"/>
      <c r="X1638" s="80"/>
      <c r="Y1638" s="80"/>
      <c r="Z1638" s="80"/>
      <c r="AA1638" s="80"/>
      <c r="AB1638" s="80"/>
      <c r="AC1638" s="80"/>
      <c r="AD1638" s="80"/>
      <c r="AE1638" s="69"/>
      <c r="AF1638" s="69"/>
      <c r="AG1638" s="69"/>
      <c r="AH1638" s="80"/>
      <c r="AI1638" s="80"/>
      <c r="AJ1638" s="69"/>
      <c r="AK1638" s="69"/>
      <c r="AL1638" s="80"/>
      <c r="AM1638" s="80"/>
      <c r="AN1638" s="69"/>
      <c r="AO1638" s="69"/>
      <c r="AP1638" s="80"/>
      <c r="AQ1638" s="80"/>
      <c r="AR1638" s="69"/>
      <c r="AS1638" s="69"/>
      <c r="AT1638" s="80"/>
      <c r="AU1638" s="80"/>
      <c r="AV1638" s="69"/>
      <c r="AW1638" s="69"/>
      <c r="AX1638" s="80"/>
      <c r="AY1638" s="80"/>
      <c r="AZ1638" s="69"/>
      <c r="BA1638" s="69"/>
      <c r="BB1638" s="80"/>
      <c r="BC1638" s="80"/>
      <c r="BD1638" s="69"/>
      <c r="BE1638" s="69"/>
      <c r="BF1638" s="80"/>
      <c r="BG1638" s="80"/>
      <c r="BH1638" s="69"/>
      <c r="BI1638" s="69"/>
      <c r="BJ1638" s="80"/>
      <c r="BK1638" s="80"/>
      <c r="BL1638" s="69"/>
      <c r="BM1638" s="69"/>
      <c r="BN1638" s="80"/>
      <c r="BO1638" s="80"/>
      <c r="BP1638" s="69"/>
      <c r="BQ1638" s="69"/>
      <c r="BR1638" s="80"/>
      <c r="BS1638" s="80"/>
      <c r="BT1638" s="69"/>
      <c r="BU1638" s="69"/>
      <c r="BV1638" s="80"/>
      <c r="BW1638" s="80"/>
      <c r="BX1638" s="69"/>
      <c r="BY1638" s="69"/>
      <c r="BZ1638" s="80"/>
      <c r="CA1638" s="80"/>
      <c r="CB1638" s="69"/>
      <c r="CC1638" s="69"/>
      <c r="CD1638" s="80"/>
      <c r="CE1638" s="80"/>
      <c r="CF1638" s="69"/>
      <c r="CG1638" s="69"/>
      <c r="CH1638" s="69"/>
      <c r="CI1638" s="69"/>
      <c r="CJ1638" s="69"/>
      <c r="CK1638" s="69"/>
      <c r="CL1638" s="68"/>
      <c r="CM1638" s="67"/>
      <c r="CN1638" s="67"/>
      <c r="CO1638" s="69"/>
      <c r="CP1638" s="68"/>
      <c r="CQ1638" s="67"/>
      <c r="CR1638" s="67"/>
      <c r="CS1638" s="69"/>
      <c r="CT1638" s="81"/>
      <c r="CU1638" s="69"/>
      <c r="CV1638" s="69"/>
      <c r="CW1638" s="69"/>
      <c r="CX1638" s="69"/>
      <c r="CY1638" s="69"/>
      <c r="CZ1638" s="69"/>
    </row>
    <row r="1639" spans="2:104">
      <c r="B1639" s="69"/>
      <c r="C1639" s="69"/>
      <c r="D1639" s="67"/>
      <c r="E1639" s="69"/>
      <c r="F1639" s="68"/>
      <c r="G1639" s="67"/>
      <c r="H1639" s="69"/>
      <c r="I1639" s="69"/>
      <c r="J1639" s="69"/>
      <c r="K1639" s="69"/>
      <c r="L1639" s="69"/>
      <c r="M1639" s="69"/>
      <c r="N1639" s="69"/>
      <c r="O1639" s="69"/>
      <c r="P1639" s="69"/>
      <c r="Q1639" s="69"/>
      <c r="R1639" s="69"/>
      <c r="S1639" s="80"/>
      <c r="T1639" s="80"/>
      <c r="U1639" s="80"/>
      <c r="V1639" s="80"/>
      <c r="W1639" s="80"/>
      <c r="X1639" s="80"/>
      <c r="Y1639" s="80"/>
      <c r="Z1639" s="80"/>
      <c r="AA1639" s="80"/>
      <c r="AB1639" s="80"/>
      <c r="AC1639" s="80"/>
      <c r="AD1639" s="80"/>
      <c r="AE1639" s="69"/>
      <c r="AF1639" s="69"/>
      <c r="AG1639" s="69"/>
      <c r="AH1639" s="80"/>
      <c r="AI1639" s="80"/>
      <c r="AJ1639" s="69"/>
      <c r="AK1639" s="69"/>
      <c r="AL1639" s="80"/>
      <c r="AM1639" s="80"/>
      <c r="AN1639" s="69"/>
      <c r="AO1639" s="69"/>
      <c r="AP1639" s="80"/>
      <c r="AQ1639" s="80"/>
      <c r="AR1639" s="69"/>
      <c r="AS1639" s="69"/>
      <c r="AT1639" s="80"/>
      <c r="AU1639" s="80"/>
      <c r="AV1639" s="69"/>
      <c r="AW1639" s="69"/>
      <c r="AX1639" s="80"/>
      <c r="AY1639" s="80"/>
      <c r="AZ1639" s="69"/>
      <c r="BA1639" s="69"/>
      <c r="BB1639" s="80"/>
      <c r="BC1639" s="80"/>
      <c r="BD1639" s="69"/>
      <c r="BE1639" s="69"/>
      <c r="BF1639" s="80"/>
      <c r="BG1639" s="80"/>
      <c r="BH1639" s="69"/>
      <c r="BI1639" s="69"/>
      <c r="BJ1639" s="80"/>
      <c r="BK1639" s="80"/>
      <c r="BL1639" s="69"/>
      <c r="BM1639" s="69"/>
      <c r="BN1639" s="80"/>
      <c r="BO1639" s="80"/>
      <c r="BP1639" s="69"/>
      <c r="BQ1639" s="69"/>
      <c r="BR1639" s="80"/>
      <c r="BS1639" s="80"/>
      <c r="BT1639" s="69"/>
      <c r="BU1639" s="69"/>
      <c r="BV1639" s="80"/>
      <c r="BW1639" s="80"/>
      <c r="BX1639" s="69"/>
      <c r="BY1639" s="69"/>
      <c r="BZ1639" s="80"/>
      <c r="CA1639" s="80"/>
      <c r="CB1639" s="69"/>
      <c r="CC1639" s="69"/>
      <c r="CD1639" s="80"/>
      <c r="CE1639" s="80"/>
      <c r="CF1639" s="69"/>
      <c r="CG1639" s="69"/>
      <c r="CH1639" s="69"/>
      <c r="CI1639" s="69"/>
      <c r="CJ1639" s="69"/>
      <c r="CK1639" s="69"/>
      <c r="CL1639" s="68"/>
      <c r="CM1639" s="67"/>
      <c r="CN1639" s="67"/>
      <c r="CO1639" s="69"/>
      <c r="CP1639" s="68"/>
      <c r="CQ1639" s="67"/>
      <c r="CR1639" s="67"/>
      <c r="CS1639" s="69"/>
      <c r="CT1639" s="81"/>
      <c r="CU1639" s="69"/>
      <c r="CV1639" s="69"/>
      <c r="CW1639" s="69"/>
      <c r="CX1639" s="69"/>
      <c r="CY1639" s="69"/>
      <c r="CZ1639" s="69"/>
    </row>
    <row r="1640" spans="2:104">
      <c r="B1640" s="69"/>
      <c r="C1640" s="69"/>
      <c r="D1640" s="67"/>
      <c r="E1640" s="69"/>
      <c r="F1640" s="68"/>
      <c r="G1640" s="67"/>
      <c r="H1640" s="69"/>
      <c r="I1640" s="69"/>
      <c r="J1640" s="69"/>
      <c r="K1640" s="69"/>
      <c r="L1640" s="69"/>
      <c r="M1640" s="69"/>
      <c r="N1640" s="69"/>
      <c r="O1640" s="69"/>
      <c r="P1640" s="69"/>
      <c r="Q1640" s="69"/>
      <c r="R1640" s="69"/>
      <c r="S1640" s="80"/>
      <c r="T1640" s="80"/>
      <c r="U1640" s="80"/>
      <c r="V1640" s="80"/>
      <c r="W1640" s="80"/>
      <c r="X1640" s="80"/>
      <c r="Y1640" s="80"/>
      <c r="Z1640" s="80"/>
      <c r="AA1640" s="80"/>
      <c r="AB1640" s="80"/>
      <c r="AC1640" s="80"/>
      <c r="AD1640" s="80"/>
      <c r="AE1640" s="69"/>
      <c r="AF1640" s="69"/>
      <c r="AG1640" s="69"/>
      <c r="AH1640" s="80"/>
      <c r="AI1640" s="80"/>
      <c r="AJ1640" s="69"/>
      <c r="AK1640" s="69"/>
      <c r="AL1640" s="80"/>
      <c r="AM1640" s="80"/>
      <c r="AN1640" s="69"/>
      <c r="AO1640" s="69"/>
      <c r="AP1640" s="80"/>
      <c r="AQ1640" s="80"/>
      <c r="AR1640" s="69"/>
      <c r="AS1640" s="69"/>
      <c r="AT1640" s="80"/>
      <c r="AU1640" s="80"/>
      <c r="AV1640" s="69"/>
      <c r="AW1640" s="69"/>
      <c r="AX1640" s="80"/>
      <c r="AY1640" s="80"/>
      <c r="AZ1640" s="69"/>
      <c r="BA1640" s="69"/>
      <c r="BB1640" s="80"/>
      <c r="BC1640" s="80"/>
      <c r="BD1640" s="69"/>
      <c r="BE1640" s="69"/>
      <c r="BF1640" s="80"/>
      <c r="BG1640" s="80"/>
      <c r="BH1640" s="69"/>
      <c r="BI1640" s="69"/>
      <c r="BJ1640" s="80"/>
      <c r="BK1640" s="80"/>
      <c r="BL1640" s="69"/>
      <c r="BM1640" s="69"/>
      <c r="BN1640" s="80"/>
      <c r="BO1640" s="80"/>
      <c r="BP1640" s="69"/>
      <c r="BQ1640" s="69"/>
      <c r="BR1640" s="80"/>
      <c r="BS1640" s="80"/>
      <c r="BT1640" s="69"/>
      <c r="BU1640" s="69"/>
      <c r="BV1640" s="80"/>
      <c r="BW1640" s="80"/>
      <c r="BX1640" s="69"/>
      <c r="BY1640" s="69"/>
      <c r="BZ1640" s="80"/>
      <c r="CA1640" s="80"/>
      <c r="CB1640" s="69"/>
      <c r="CC1640" s="69"/>
      <c r="CD1640" s="80"/>
      <c r="CE1640" s="80"/>
      <c r="CF1640" s="69"/>
      <c r="CG1640" s="69"/>
      <c r="CH1640" s="69"/>
      <c r="CI1640" s="69"/>
      <c r="CJ1640" s="69"/>
      <c r="CK1640" s="69"/>
      <c r="CL1640" s="68"/>
      <c r="CM1640" s="67"/>
      <c r="CN1640" s="67"/>
      <c r="CO1640" s="69"/>
      <c r="CP1640" s="68"/>
      <c r="CQ1640" s="67"/>
      <c r="CR1640" s="67"/>
      <c r="CS1640" s="69"/>
      <c r="CT1640" s="81"/>
      <c r="CU1640" s="69"/>
      <c r="CV1640" s="69"/>
      <c r="CW1640" s="69"/>
      <c r="CX1640" s="69"/>
      <c r="CY1640" s="69"/>
      <c r="CZ1640" s="69"/>
    </row>
    <row r="1641" spans="2:104">
      <c r="B1641" s="69"/>
      <c r="C1641" s="69"/>
      <c r="D1641" s="67"/>
      <c r="E1641" s="69"/>
      <c r="F1641" s="68"/>
      <c r="G1641" s="67"/>
      <c r="H1641" s="69"/>
      <c r="I1641" s="69"/>
      <c r="J1641" s="69"/>
      <c r="K1641" s="69"/>
      <c r="L1641" s="69"/>
      <c r="M1641" s="69"/>
      <c r="N1641" s="69"/>
      <c r="O1641" s="69"/>
      <c r="P1641" s="69"/>
      <c r="Q1641" s="69"/>
      <c r="R1641" s="69"/>
      <c r="S1641" s="80"/>
      <c r="T1641" s="80"/>
      <c r="U1641" s="80"/>
      <c r="V1641" s="80"/>
      <c r="W1641" s="80"/>
      <c r="X1641" s="80"/>
      <c r="Y1641" s="80"/>
      <c r="Z1641" s="80"/>
      <c r="AA1641" s="80"/>
      <c r="AB1641" s="80"/>
      <c r="AC1641" s="80"/>
      <c r="AD1641" s="80"/>
      <c r="AE1641" s="69"/>
      <c r="AF1641" s="69"/>
      <c r="AG1641" s="69"/>
      <c r="AH1641" s="80"/>
      <c r="AI1641" s="80"/>
      <c r="AJ1641" s="69"/>
      <c r="AK1641" s="69"/>
      <c r="AL1641" s="80"/>
      <c r="AM1641" s="80"/>
      <c r="AN1641" s="69"/>
      <c r="AO1641" s="69"/>
      <c r="AP1641" s="80"/>
      <c r="AQ1641" s="80"/>
      <c r="AR1641" s="69"/>
      <c r="AS1641" s="69"/>
      <c r="AT1641" s="80"/>
      <c r="AU1641" s="80"/>
      <c r="AV1641" s="69"/>
      <c r="AW1641" s="69"/>
      <c r="AX1641" s="80"/>
      <c r="AY1641" s="80"/>
      <c r="AZ1641" s="69"/>
      <c r="BA1641" s="69"/>
      <c r="BB1641" s="80"/>
      <c r="BC1641" s="80"/>
      <c r="BD1641" s="69"/>
      <c r="BE1641" s="69"/>
      <c r="BF1641" s="80"/>
      <c r="BG1641" s="80"/>
      <c r="BH1641" s="69"/>
      <c r="BI1641" s="69"/>
      <c r="BJ1641" s="80"/>
      <c r="BK1641" s="80"/>
      <c r="BL1641" s="69"/>
      <c r="BM1641" s="69"/>
      <c r="BN1641" s="80"/>
      <c r="BO1641" s="80"/>
      <c r="BP1641" s="69"/>
      <c r="BQ1641" s="69"/>
      <c r="BR1641" s="80"/>
      <c r="BS1641" s="80"/>
      <c r="BT1641" s="69"/>
      <c r="BU1641" s="69"/>
      <c r="BV1641" s="80"/>
      <c r="BW1641" s="80"/>
      <c r="BX1641" s="69"/>
      <c r="BY1641" s="69"/>
      <c r="BZ1641" s="80"/>
      <c r="CA1641" s="80"/>
      <c r="CB1641" s="69"/>
      <c r="CC1641" s="69"/>
      <c r="CD1641" s="80"/>
      <c r="CE1641" s="80"/>
      <c r="CF1641" s="69"/>
      <c r="CG1641" s="69"/>
      <c r="CH1641" s="69"/>
      <c r="CI1641" s="69"/>
      <c r="CJ1641" s="69"/>
      <c r="CK1641" s="69"/>
      <c r="CL1641" s="68"/>
      <c r="CM1641" s="67"/>
      <c r="CN1641" s="67"/>
      <c r="CO1641" s="69"/>
      <c r="CP1641" s="68"/>
      <c r="CQ1641" s="67"/>
      <c r="CR1641" s="67"/>
      <c r="CS1641" s="69"/>
      <c r="CT1641" s="81"/>
      <c r="CU1641" s="69"/>
      <c r="CV1641" s="69"/>
      <c r="CW1641" s="69"/>
      <c r="CX1641" s="69"/>
      <c r="CY1641" s="69"/>
      <c r="CZ1641" s="69"/>
    </row>
    <row r="1642" spans="2:104">
      <c r="B1642" s="69"/>
      <c r="C1642" s="69"/>
      <c r="D1642" s="67"/>
      <c r="E1642" s="69"/>
      <c r="F1642" s="68"/>
      <c r="G1642" s="67"/>
      <c r="H1642" s="69"/>
      <c r="I1642" s="69"/>
      <c r="J1642" s="69"/>
      <c r="K1642" s="69"/>
      <c r="L1642" s="69"/>
      <c r="M1642" s="69"/>
      <c r="N1642" s="69"/>
      <c r="O1642" s="69"/>
      <c r="P1642" s="69"/>
      <c r="Q1642" s="69"/>
      <c r="R1642" s="69"/>
      <c r="S1642" s="80"/>
      <c r="T1642" s="80"/>
      <c r="U1642" s="80"/>
      <c r="V1642" s="80"/>
      <c r="W1642" s="80"/>
      <c r="X1642" s="80"/>
      <c r="Y1642" s="80"/>
      <c r="Z1642" s="80"/>
      <c r="AA1642" s="80"/>
      <c r="AB1642" s="80"/>
      <c r="AC1642" s="80"/>
      <c r="AD1642" s="80"/>
      <c r="AE1642" s="69"/>
      <c r="AF1642" s="69"/>
      <c r="AG1642" s="69"/>
      <c r="AH1642" s="80"/>
      <c r="AI1642" s="80"/>
      <c r="AJ1642" s="69"/>
      <c r="AK1642" s="69"/>
      <c r="AL1642" s="80"/>
      <c r="AM1642" s="80"/>
      <c r="AN1642" s="69"/>
      <c r="AO1642" s="69"/>
      <c r="AP1642" s="80"/>
      <c r="AQ1642" s="80"/>
      <c r="AR1642" s="69"/>
      <c r="AS1642" s="69"/>
      <c r="AT1642" s="80"/>
      <c r="AU1642" s="80"/>
      <c r="AV1642" s="69"/>
      <c r="AW1642" s="69"/>
      <c r="AX1642" s="80"/>
      <c r="AY1642" s="80"/>
      <c r="AZ1642" s="69"/>
      <c r="BA1642" s="69"/>
      <c r="BB1642" s="80"/>
      <c r="BC1642" s="80"/>
      <c r="BD1642" s="69"/>
      <c r="BE1642" s="69"/>
      <c r="BF1642" s="80"/>
      <c r="BG1642" s="80"/>
      <c r="BH1642" s="69"/>
      <c r="BI1642" s="69"/>
      <c r="BJ1642" s="80"/>
      <c r="BK1642" s="80"/>
      <c r="BL1642" s="69"/>
      <c r="BM1642" s="69"/>
      <c r="BN1642" s="80"/>
      <c r="BO1642" s="80"/>
      <c r="BP1642" s="69"/>
      <c r="BQ1642" s="69"/>
      <c r="BR1642" s="80"/>
      <c r="BS1642" s="80"/>
      <c r="BT1642" s="69"/>
      <c r="BU1642" s="69"/>
      <c r="BV1642" s="80"/>
      <c r="BW1642" s="80"/>
      <c r="BX1642" s="69"/>
      <c r="BY1642" s="69"/>
      <c r="BZ1642" s="80"/>
      <c r="CA1642" s="80"/>
      <c r="CB1642" s="69"/>
      <c r="CC1642" s="69"/>
      <c r="CD1642" s="80"/>
      <c r="CE1642" s="80"/>
      <c r="CF1642" s="69"/>
      <c r="CG1642" s="69"/>
      <c r="CH1642" s="69"/>
      <c r="CI1642" s="69"/>
      <c r="CJ1642" s="69"/>
      <c r="CK1642" s="69"/>
      <c r="CL1642" s="68"/>
      <c r="CM1642" s="67"/>
      <c r="CN1642" s="67"/>
      <c r="CO1642" s="69"/>
      <c r="CP1642" s="68"/>
      <c r="CQ1642" s="67"/>
      <c r="CR1642" s="67"/>
      <c r="CS1642" s="69"/>
      <c r="CT1642" s="81"/>
      <c r="CU1642" s="69"/>
      <c r="CV1642" s="69"/>
      <c r="CW1642" s="69"/>
      <c r="CX1642" s="69"/>
      <c r="CY1642" s="69"/>
      <c r="CZ1642" s="69"/>
    </row>
    <row r="1643" spans="2:104">
      <c r="B1643" s="69"/>
      <c r="C1643" s="69"/>
      <c r="D1643" s="67"/>
      <c r="E1643" s="69"/>
      <c r="F1643" s="68"/>
      <c r="G1643" s="67"/>
      <c r="H1643" s="69"/>
      <c r="I1643" s="69"/>
      <c r="J1643" s="69"/>
      <c r="K1643" s="69"/>
      <c r="L1643" s="69"/>
      <c r="M1643" s="69"/>
      <c r="N1643" s="69"/>
      <c r="O1643" s="69"/>
      <c r="P1643" s="69"/>
      <c r="Q1643" s="69"/>
      <c r="R1643" s="69"/>
      <c r="S1643" s="80"/>
      <c r="T1643" s="80"/>
      <c r="U1643" s="80"/>
      <c r="V1643" s="80"/>
      <c r="W1643" s="80"/>
      <c r="X1643" s="80"/>
      <c r="Y1643" s="80"/>
      <c r="Z1643" s="80"/>
      <c r="AA1643" s="80"/>
      <c r="AB1643" s="80"/>
      <c r="AC1643" s="80"/>
      <c r="AD1643" s="80"/>
      <c r="AE1643" s="69"/>
      <c r="AF1643" s="69"/>
      <c r="AG1643" s="69"/>
      <c r="AH1643" s="80"/>
      <c r="AI1643" s="80"/>
      <c r="AJ1643" s="69"/>
      <c r="AK1643" s="69"/>
      <c r="AL1643" s="80"/>
      <c r="AM1643" s="80"/>
      <c r="AN1643" s="69"/>
      <c r="AO1643" s="69"/>
      <c r="AP1643" s="80"/>
      <c r="AQ1643" s="80"/>
      <c r="AR1643" s="69"/>
      <c r="AS1643" s="69"/>
      <c r="AT1643" s="80"/>
      <c r="AU1643" s="80"/>
      <c r="AV1643" s="69"/>
      <c r="AW1643" s="69"/>
      <c r="AX1643" s="80"/>
      <c r="AY1643" s="80"/>
      <c r="AZ1643" s="69"/>
      <c r="BA1643" s="69"/>
      <c r="BB1643" s="80"/>
      <c r="BC1643" s="80"/>
      <c r="BD1643" s="69"/>
      <c r="BE1643" s="69"/>
      <c r="BF1643" s="80"/>
      <c r="BG1643" s="80"/>
      <c r="BH1643" s="69"/>
      <c r="BI1643" s="69"/>
      <c r="BJ1643" s="80"/>
      <c r="BK1643" s="80"/>
      <c r="BL1643" s="69"/>
      <c r="BM1643" s="69"/>
      <c r="BN1643" s="80"/>
      <c r="BO1643" s="80"/>
      <c r="BP1643" s="69"/>
      <c r="BQ1643" s="69"/>
      <c r="BR1643" s="80"/>
      <c r="BS1643" s="80"/>
      <c r="BT1643" s="69"/>
      <c r="BU1643" s="69"/>
      <c r="BV1643" s="80"/>
      <c r="BW1643" s="80"/>
      <c r="BX1643" s="69"/>
      <c r="BY1643" s="69"/>
      <c r="BZ1643" s="80"/>
      <c r="CA1643" s="80"/>
      <c r="CB1643" s="69"/>
      <c r="CC1643" s="69"/>
      <c r="CD1643" s="80"/>
      <c r="CE1643" s="80"/>
      <c r="CF1643" s="69"/>
      <c r="CG1643" s="69"/>
      <c r="CH1643" s="69"/>
      <c r="CI1643" s="69"/>
      <c r="CJ1643" s="69"/>
      <c r="CK1643" s="69"/>
      <c r="CL1643" s="68"/>
      <c r="CM1643" s="67"/>
      <c r="CN1643" s="67"/>
      <c r="CO1643" s="69"/>
      <c r="CP1643" s="68"/>
      <c r="CQ1643" s="67"/>
      <c r="CR1643" s="67"/>
      <c r="CS1643" s="69"/>
      <c r="CT1643" s="81"/>
      <c r="CU1643" s="69"/>
      <c r="CV1643" s="69"/>
      <c r="CW1643" s="69"/>
      <c r="CX1643" s="69"/>
      <c r="CY1643" s="69"/>
      <c r="CZ1643" s="69"/>
    </row>
    <row r="1644" spans="2:104">
      <c r="B1644" s="69"/>
      <c r="C1644" s="69"/>
      <c r="D1644" s="67"/>
      <c r="E1644" s="69"/>
      <c r="F1644" s="68"/>
      <c r="G1644" s="67"/>
      <c r="H1644" s="69"/>
      <c r="I1644" s="69"/>
      <c r="J1644" s="69"/>
      <c r="K1644" s="69"/>
      <c r="L1644" s="69"/>
      <c r="M1644" s="69"/>
      <c r="N1644" s="69"/>
      <c r="O1644" s="69"/>
      <c r="P1644" s="69"/>
      <c r="Q1644" s="69"/>
      <c r="R1644" s="69"/>
      <c r="S1644" s="80"/>
      <c r="T1644" s="80"/>
      <c r="U1644" s="80"/>
      <c r="V1644" s="80"/>
      <c r="W1644" s="80"/>
      <c r="X1644" s="80"/>
      <c r="Y1644" s="80"/>
      <c r="Z1644" s="80"/>
      <c r="AA1644" s="80"/>
      <c r="AB1644" s="80"/>
      <c r="AC1644" s="80"/>
      <c r="AD1644" s="80"/>
      <c r="AE1644" s="69"/>
      <c r="AF1644" s="69"/>
      <c r="AG1644" s="69"/>
      <c r="AH1644" s="80"/>
      <c r="AI1644" s="80"/>
      <c r="AJ1644" s="69"/>
      <c r="AK1644" s="69"/>
      <c r="AL1644" s="80"/>
      <c r="AM1644" s="80"/>
      <c r="AN1644" s="69"/>
      <c r="AO1644" s="69"/>
      <c r="AP1644" s="80"/>
      <c r="AQ1644" s="80"/>
      <c r="AR1644" s="69"/>
      <c r="AS1644" s="69"/>
      <c r="AT1644" s="80"/>
      <c r="AU1644" s="80"/>
      <c r="AV1644" s="69"/>
      <c r="AW1644" s="69"/>
      <c r="AX1644" s="80"/>
      <c r="AY1644" s="80"/>
      <c r="AZ1644" s="69"/>
      <c r="BA1644" s="69"/>
      <c r="BB1644" s="80"/>
      <c r="BC1644" s="80"/>
      <c r="BD1644" s="69"/>
      <c r="BE1644" s="69"/>
      <c r="BF1644" s="80"/>
      <c r="BG1644" s="80"/>
      <c r="BH1644" s="69"/>
      <c r="BI1644" s="69"/>
      <c r="BJ1644" s="80"/>
      <c r="BK1644" s="80"/>
      <c r="BL1644" s="69"/>
      <c r="BM1644" s="69"/>
      <c r="BN1644" s="80"/>
      <c r="BO1644" s="80"/>
      <c r="BP1644" s="69"/>
      <c r="BQ1644" s="69"/>
      <c r="BR1644" s="80"/>
      <c r="BS1644" s="80"/>
      <c r="BT1644" s="69"/>
      <c r="BU1644" s="69"/>
      <c r="BV1644" s="80"/>
      <c r="BW1644" s="80"/>
      <c r="BX1644" s="69"/>
      <c r="BY1644" s="69"/>
      <c r="BZ1644" s="80"/>
      <c r="CA1644" s="80"/>
      <c r="CB1644" s="69"/>
      <c r="CC1644" s="69"/>
      <c r="CD1644" s="80"/>
      <c r="CE1644" s="80"/>
      <c r="CF1644" s="69"/>
      <c r="CG1644" s="69"/>
      <c r="CH1644" s="69"/>
      <c r="CI1644" s="69"/>
      <c r="CJ1644" s="69"/>
      <c r="CK1644" s="69"/>
      <c r="CL1644" s="68"/>
      <c r="CM1644" s="67"/>
      <c r="CN1644" s="67"/>
      <c r="CO1644" s="69"/>
      <c r="CP1644" s="68"/>
      <c r="CQ1644" s="67"/>
      <c r="CR1644" s="67"/>
      <c r="CS1644" s="69"/>
      <c r="CT1644" s="81"/>
      <c r="CU1644" s="69"/>
      <c r="CV1644" s="69"/>
      <c r="CW1644" s="69"/>
      <c r="CX1644" s="69"/>
      <c r="CY1644" s="69"/>
      <c r="CZ1644" s="69"/>
    </row>
    <row r="1645" spans="2:104">
      <c r="B1645" s="69"/>
      <c r="C1645" s="69"/>
      <c r="D1645" s="67"/>
      <c r="E1645" s="69"/>
      <c r="F1645" s="68"/>
      <c r="G1645" s="67"/>
      <c r="H1645" s="69"/>
      <c r="I1645" s="69"/>
      <c r="J1645" s="69"/>
      <c r="K1645" s="69"/>
      <c r="L1645" s="69"/>
      <c r="M1645" s="69"/>
      <c r="N1645" s="69"/>
      <c r="O1645" s="69"/>
      <c r="P1645" s="69"/>
      <c r="Q1645" s="69"/>
      <c r="R1645" s="69"/>
      <c r="S1645" s="80"/>
      <c r="T1645" s="80"/>
      <c r="U1645" s="80"/>
      <c r="V1645" s="80"/>
      <c r="W1645" s="80"/>
      <c r="X1645" s="80"/>
      <c r="Y1645" s="80"/>
      <c r="Z1645" s="80"/>
      <c r="AA1645" s="80"/>
      <c r="AB1645" s="80"/>
      <c r="AC1645" s="80"/>
      <c r="AD1645" s="80"/>
      <c r="AE1645" s="69"/>
      <c r="AF1645" s="69"/>
      <c r="AG1645" s="69"/>
      <c r="AH1645" s="80"/>
      <c r="AI1645" s="80"/>
      <c r="AJ1645" s="69"/>
      <c r="AK1645" s="69"/>
      <c r="AL1645" s="80"/>
      <c r="AM1645" s="80"/>
      <c r="AN1645" s="69"/>
      <c r="AO1645" s="69"/>
      <c r="AP1645" s="80"/>
      <c r="AQ1645" s="80"/>
      <c r="AR1645" s="69"/>
      <c r="AS1645" s="69"/>
      <c r="AT1645" s="80"/>
      <c r="AU1645" s="80"/>
      <c r="AV1645" s="69"/>
      <c r="AW1645" s="69"/>
      <c r="AX1645" s="80"/>
      <c r="AY1645" s="80"/>
      <c r="AZ1645" s="69"/>
      <c r="BA1645" s="69"/>
      <c r="BB1645" s="80"/>
      <c r="BC1645" s="80"/>
      <c r="BD1645" s="69"/>
      <c r="BE1645" s="69"/>
      <c r="BF1645" s="80"/>
      <c r="BG1645" s="80"/>
      <c r="BH1645" s="69"/>
      <c r="BI1645" s="69"/>
      <c r="BJ1645" s="80"/>
      <c r="BK1645" s="80"/>
      <c r="BL1645" s="69"/>
      <c r="BM1645" s="69"/>
      <c r="BN1645" s="80"/>
      <c r="BO1645" s="80"/>
      <c r="BP1645" s="69"/>
      <c r="BQ1645" s="69"/>
      <c r="BR1645" s="80"/>
      <c r="BS1645" s="80"/>
      <c r="BT1645" s="69"/>
      <c r="BU1645" s="69"/>
      <c r="BV1645" s="80"/>
      <c r="BW1645" s="80"/>
      <c r="BX1645" s="69"/>
      <c r="BY1645" s="69"/>
      <c r="BZ1645" s="80"/>
      <c r="CA1645" s="80"/>
      <c r="CB1645" s="69"/>
      <c r="CC1645" s="69"/>
      <c r="CD1645" s="80"/>
      <c r="CE1645" s="80"/>
      <c r="CF1645" s="69"/>
      <c r="CG1645" s="69"/>
      <c r="CH1645" s="69"/>
      <c r="CI1645" s="69"/>
      <c r="CJ1645" s="69"/>
      <c r="CK1645" s="69"/>
      <c r="CL1645" s="68"/>
      <c r="CM1645" s="67"/>
      <c r="CN1645" s="67"/>
      <c r="CO1645" s="69"/>
      <c r="CP1645" s="68"/>
      <c r="CQ1645" s="67"/>
      <c r="CR1645" s="67"/>
      <c r="CS1645" s="69"/>
      <c r="CT1645" s="81"/>
      <c r="CU1645" s="69"/>
      <c r="CV1645" s="69"/>
      <c r="CW1645" s="69"/>
      <c r="CX1645" s="69"/>
      <c r="CY1645" s="69"/>
      <c r="CZ1645" s="69"/>
    </row>
    <row r="1646" spans="2:104">
      <c r="B1646" s="69"/>
      <c r="C1646" s="69"/>
      <c r="D1646" s="67"/>
      <c r="E1646" s="69"/>
      <c r="F1646" s="68"/>
      <c r="G1646" s="67"/>
      <c r="H1646" s="69"/>
      <c r="I1646" s="69"/>
      <c r="J1646" s="69"/>
      <c r="K1646" s="69"/>
      <c r="L1646" s="69"/>
      <c r="M1646" s="69"/>
      <c r="N1646" s="69"/>
      <c r="O1646" s="69"/>
      <c r="P1646" s="69"/>
      <c r="Q1646" s="69"/>
      <c r="R1646" s="69"/>
      <c r="S1646" s="80"/>
      <c r="T1646" s="80"/>
      <c r="U1646" s="80"/>
      <c r="V1646" s="80"/>
      <c r="W1646" s="80"/>
      <c r="X1646" s="80"/>
      <c r="Y1646" s="80"/>
      <c r="Z1646" s="80"/>
      <c r="AA1646" s="80"/>
      <c r="AB1646" s="80"/>
      <c r="AC1646" s="80"/>
      <c r="AD1646" s="80"/>
      <c r="AE1646" s="69"/>
      <c r="AF1646" s="69"/>
      <c r="AG1646" s="69"/>
      <c r="AH1646" s="80"/>
      <c r="AI1646" s="80"/>
      <c r="AJ1646" s="69"/>
      <c r="AK1646" s="69"/>
      <c r="AL1646" s="80"/>
      <c r="AM1646" s="80"/>
      <c r="AN1646" s="69"/>
      <c r="AO1646" s="69"/>
      <c r="AP1646" s="80"/>
      <c r="AQ1646" s="80"/>
      <c r="AR1646" s="69"/>
      <c r="AS1646" s="69"/>
      <c r="AT1646" s="80"/>
      <c r="AU1646" s="80"/>
      <c r="AV1646" s="69"/>
      <c r="AW1646" s="69"/>
      <c r="AX1646" s="80"/>
      <c r="AY1646" s="80"/>
      <c r="AZ1646" s="69"/>
      <c r="BA1646" s="69"/>
      <c r="BB1646" s="80"/>
      <c r="BC1646" s="80"/>
      <c r="BD1646" s="69"/>
      <c r="BE1646" s="69"/>
      <c r="BF1646" s="80"/>
      <c r="BG1646" s="80"/>
      <c r="BH1646" s="69"/>
      <c r="BI1646" s="69"/>
      <c r="BJ1646" s="80"/>
      <c r="BK1646" s="80"/>
      <c r="BL1646" s="69"/>
      <c r="BM1646" s="69"/>
      <c r="BN1646" s="80"/>
      <c r="BO1646" s="80"/>
      <c r="BP1646" s="69"/>
      <c r="BQ1646" s="69"/>
      <c r="BR1646" s="80"/>
      <c r="BS1646" s="80"/>
      <c r="BT1646" s="69"/>
      <c r="BU1646" s="69"/>
      <c r="BV1646" s="80"/>
      <c r="BW1646" s="80"/>
      <c r="BX1646" s="69"/>
      <c r="BY1646" s="69"/>
      <c r="BZ1646" s="80"/>
      <c r="CA1646" s="80"/>
      <c r="CB1646" s="69"/>
      <c r="CC1646" s="69"/>
      <c r="CD1646" s="80"/>
      <c r="CE1646" s="80"/>
      <c r="CF1646" s="69"/>
      <c r="CG1646" s="69"/>
      <c r="CH1646" s="69"/>
      <c r="CI1646" s="69"/>
      <c r="CJ1646" s="69"/>
      <c r="CK1646" s="69"/>
      <c r="CL1646" s="68"/>
      <c r="CM1646" s="67"/>
      <c r="CN1646" s="67"/>
      <c r="CO1646" s="69"/>
      <c r="CP1646" s="68"/>
      <c r="CQ1646" s="67"/>
      <c r="CR1646" s="67"/>
      <c r="CS1646" s="69"/>
      <c r="CT1646" s="81"/>
      <c r="CU1646" s="69"/>
      <c r="CV1646" s="69"/>
      <c r="CW1646" s="69"/>
      <c r="CX1646" s="69"/>
      <c r="CY1646" s="69"/>
      <c r="CZ1646" s="69"/>
    </row>
    <row r="1647" spans="2:104">
      <c r="B1647" s="69"/>
      <c r="C1647" s="69"/>
      <c r="D1647" s="67"/>
      <c r="E1647" s="69"/>
      <c r="F1647" s="68"/>
      <c r="G1647" s="67"/>
      <c r="H1647" s="69"/>
      <c r="I1647" s="69"/>
      <c r="J1647" s="69"/>
      <c r="K1647" s="69"/>
      <c r="L1647" s="69"/>
      <c r="M1647" s="69"/>
      <c r="N1647" s="69"/>
      <c r="O1647" s="69"/>
      <c r="P1647" s="69"/>
      <c r="Q1647" s="69"/>
      <c r="R1647" s="69"/>
      <c r="S1647" s="80"/>
      <c r="T1647" s="80"/>
      <c r="U1647" s="80"/>
      <c r="V1647" s="80"/>
      <c r="W1647" s="80"/>
      <c r="X1647" s="80"/>
      <c r="Y1647" s="80"/>
      <c r="Z1647" s="80"/>
      <c r="AA1647" s="80"/>
      <c r="AB1647" s="80"/>
      <c r="AC1647" s="80"/>
      <c r="AD1647" s="80"/>
      <c r="AE1647" s="69"/>
      <c r="AF1647" s="69"/>
      <c r="AG1647" s="69"/>
      <c r="AH1647" s="80"/>
      <c r="AI1647" s="80"/>
      <c r="AJ1647" s="69"/>
      <c r="AK1647" s="69"/>
      <c r="AL1647" s="80"/>
      <c r="AM1647" s="80"/>
      <c r="AN1647" s="69"/>
      <c r="AO1647" s="69"/>
      <c r="AP1647" s="80"/>
      <c r="AQ1647" s="80"/>
      <c r="AR1647" s="69"/>
      <c r="AS1647" s="69"/>
      <c r="AT1647" s="80"/>
      <c r="AU1647" s="80"/>
      <c r="AV1647" s="69"/>
      <c r="AW1647" s="69"/>
      <c r="AX1647" s="80"/>
      <c r="AY1647" s="80"/>
      <c r="AZ1647" s="69"/>
      <c r="BA1647" s="69"/>
      <c r="BB1647" s="80"/>
      <c r="BC1647" s="80"/>
      <c r="BD1647" s="69"/>
      <c r="BE1647" s="69"/>
      <c r="BF1647" s="80"/>
      <c r="BG1647" s="80"/>
      <c r="BH1647" s="69"/>
      <c r="BI1647" s="69"/>
      <c r="BJ1647" s="80"/>
      <c r="BK1647" s="80"/>
      <c r="BL1647" s="69"/>
      <c r="BM1647" s="69"/>
      <c r="BN1647" s="80"/>
      <c r="BO1647" s="80"/>
      <c r="BP1647" s="69"/>
      <c r="BQ1647" s="69"/>
      <c r="BR1647" s="80"/>
      <c r="BS1647" s="80"/>
      <c r="BT1647" s="69"/>
      <c r="BU1647" s="69"/>
      <c r="BV1647" s="80"/>
      <c r="BW1647" s="80"/>
      <c r="BX1647" s="69"/>
      <c r="BY1647" s="69"/>
      <c r="BZ1647" s="80"/>
      <c r="CA1647" s="80"/>
      <c r="CB1647" s="69"/>
      <c r="CC1647" s="69"/>
      <c r="CD1647" s="80"/>
      <c r="CE1647" s="80"/>
      <c r="CF1647" s="69"/>
      <c r="CG1647" s="69"/>
      <c r="CH1647" s="69"/>
      <c r="CI1647" s="69"/>
      <c r="CJ1647" s="69"/>
      <c r="CK1647" s="69"/>
      <c r="CL1647" s="68"/>
      <c r="CM1647" s="67"/>
      <c r="CN1647" s="67"/>
      <c r="CO1647" s="69"/>
      <c r="CP1647" s="68"/>
      <c r="CQ1647" s="67"/>
      <c r="CR1647" s="67"/>
      <c r="CS1647" s="69"/>
      <c r="CT1647" s="81"/>
      <c r="CU1647" s="69"/>
      <c r="CV1647" s="69"/>
      <c r="CW1647" s="69"/>
      <c r="CX1647" s="69"/>
      <c r="CY1647" s="69"/>
      <c r="CZ1647" s="69"/>
    </row>
    <row r="1648" spans="2:104">
      <c r="B1648" s="69"/>
      <c r="C1648" s="69"/>
      <c r="D1648" s="67"/>
      <c r="E1648" s="69"/>
      <c r="F1648" s="68"/>
      <c r="G1648" s="67"/>
      <c r="H1648" s="69"/>
      <c r="I1648" s="69"/>
      <c r="J1648" s="69"/>
      <c r="K1648" s="69"/>
      <c r="L1648" s="69"/>
      <c r="M1648" s="69"/>
      <c r="N1648" s="69"/>
      <c r="O1648" s="69"/>
      <c r="P1648" s="69"/>
      <c r="Q1648" s="69"/>
      <c r="R1648" s="69"/>
      <c r="S1648" s="80"/>
      <c r="T1648" s="80"/>
      <c r="U1648" s="80"/>
      <c r="V1648" s="80"/>
      <c r="W1648" s="80"/>
      <c r="X1648" s="80"/>
      <c r="Y1648" s="80"/>
      <c r="Z1648" s="80"/>
      <c r="AA1648" s="80"/>
      <c r="AB1648" s="80"/>
      <c r="AC1648" s="80"/>
      <c r="AD1648" s="80"/>
      <c r="AE1648" s="69"/>
      <c r="AF1648" s="69"/>
      <c r="AG1648" s="69"/>
      <c r="AH1648" s="80"/>
      <c r="AI1648" s="80"/>
      <c r="AJ1648" s="69"/>
      <c r="AK1648" s="69"/>
      <c r="AL1648" s="80"/>
      <c r="AM1648" s="80"/>
      <c r="AN1648" s="69"/>
      <c r="AO1648" s="69"/>
      <c r="AP1648" s="80"/>
      <c r="AQ1648" s="80"/>
      <c r="AR1648" s="69"/>
      <c r="AS1648" s="69"/>
      <c r="AT1648" s="80"/>
      <c r="AU1648" s="80"/>
      <c r="AV1648" s="69"/>
      <c r="AW1648" s="69"/>
      <c r="AX1648" s="80"/>
      <c r="AY1648" s="80"/>
      <c r="AZ1648" s="69"/>
      <c r="BA1648" s="69"/>
      <c r="BB1648" s="80"/>
      <c r="BC1648" s="80"/>
      <c r="BD1648" s="69"/>
      <c r="BE1648" s="69"/>
      <c r="BF1648" s="80"/>
      <c r="BG1648" s="80"/>
      <c r="BH1648" s="69"/>
      <c r="BI1648" s="69"/>
      <c r="BJ1648" s="80"/>
      <c r="BK1648" s="80"/>
      <c r="BL1648" s="69"/>
      <c r="BM1648" s="69"/>
      <c r="BN1648" s="80"/>
      <c r="BO1648" s="80"/>
      <c r="BP1648" s="69"/>
      <c r="BQ1648" s="69"/>
      <c r="BR1648" s="80"/>
      <c r="BS1648" s="80"/>
      <c r="BT1648" s="69"/>
      <c r="BU1648" s="69"/>
      <c r="BV1648" s="80"/>
      <c r="BW1648" s="80"/>
      <c r="BX1648" s="69"/>
      <c r="BY1648" s="69"/>
      <c r="BZ1648" s="80"/>
      <c r="CA1648" s="80"/>
      <c r="CB1648" s="69"/>
      <c r="CC1648" s="69"/>
      <c r="CD1648" s="80"/>
      <c r="CE1648" s="80"/>
      <c r="CF1648" s="69"/>
      <c r="CG1648" s="69"/>
      <c r="CH1648" s="69"/>
      <c r="CI1648" s="69"/>
      <c r="CJ1648" s="69"/>
      <c r="CK1648" s="69"/>
      <c r="CL1648" s="68"/>
      <c r="CM1648" s="67"/>
      <c r="CN1648" s="67"/>
      <c r="CO1648" s="69"/>
      <c r="CP1648" s="68"/>
      <c r="CQ1648" s="67"/>
      <c r="CR1648" s="67"/>
      <c r="CS1648" s="69"/>
      <c r="CT1648" s="81"/>
      <c r="CU1648" s="69"/>
      <c r="CV1648" s="69"/>
      <c r="CW1648" s="69"/>
      <c r="CX1648" s="69"/>
      <c r="CY1648" s="69"/>
      <c r="CZ1648" s="69"/>
    </row>
    <row r="1649" spans="2:104">
      <c r="B1649" s="69"/>
      <c r="C1649" s="69"/>
      <c r="D1649" s="67"/>
      <c r="E1649" s="69"/>
      <c r="F1649" s="68"/>
      <c r="G1649" s="67"/>
      <c r="H1649" s="69"/>
      <c r="I1649" s="69"/>
      <c r="J1649" s="69"/>
      <c r="K1649" s="69"/>
      <c r="L1649" s="69"/>
      <c r="M1649" s="69"/>
      <c r="N1649" s="69"/>
      <c r="O1649" s="69"/>
      <c r="P1649" s="69"/>
      <c r="Q1649" s="69"/>
      <c r="R1649" s="69"/>
      <c r="S1649" s="80"/>
      <c r="T1649" s="80"/>
      <c r="U1649" s="80"/>
      <c r="V1649" s="80"/>
      <c r="W1649" s="80"/>
      <c r="X1649" s="80"/>
      <c r="Y1649" s="80"/>
      <c r="Z1649" s="80"/>
      <c r="AA1649" s="80"/>
      <c r="AB1649" s="80"/>
      <c r="AC1649" s="80"/>
      <c r="AD1649" s="80"/>
      <c r="AE1649" s="69"/>
      <c r="AF1649" s="69"/>
      <c r="AG1649" s="69"/>
      <c r="AH1649" s="80"/>
      <c r="AI1649" s="80"/>
      <c r="AJ1649" s="69"/>
      <c r="AK1649" s="69"/>
      <c r="AL1649" s="80"/>
      <c r="AM1649" s="80"/>
      <c r="AN1649" s="69"/>
      <c r="AO1649" s="69"/>
      <c r="AP1649" s="80"/>
      <c r="AQ1649" s="80"/>
      <c r="AR1649" s="69"/>
      <c r="AS1649" s="69"/>
      <c r="AT1649" s="80"/>
      <c r="AU1649" s="80"/>
      <c r="AV1649" s="69"/>
      <c r="AW1649" s="69"/>
      <c r="AX1649" s="80"/>
      <c r="AY1649" s="80"/>
      <c r="AZ1649" s="69"/>
      <c r="BA1649" s="69"/>
      <c r="BB1649" s="80"/>
      <c r="BC1649" s="80"/>
      <c r="BD1649" s="69"/>
      <c r="BE1649" s="69"/>
      <c r="BF1649" s="80"/>
      <c r="BG1649" s="80"/>
      <c r="BH1649" s="69"/>
      <c r="BI1649" s="69"/>
      <c r="BJ1649" s="80"/>
      <c r="BK1649" s="80"/>
      <c r="BL1649" s="69"/>
      <c r="BM1649" s="69"/>
      <c r="BN1649" s="80"/>
      <c r="BO1649" s="80"/>
      <c r="BP1649" s="69"/>
      <c r="BQ1649" s="69"/>
      <c r="BR1649" s="80"/>
      <c r="BS1649" s="80"/>
      <c r="BT1649" s="69"/>
      <c r="BU1649" s="69"/>
      <c r="BV1649" s="80"/>
      <c r="BW1649" s="80"/>
      <c r="BX1649" s="69"/>
      <c r="BY1649" s="69"/>
      <c r="BZ1649" s="80"/>
      <c r="CA1649" s="80"/>
      <c r="CB1649" s="69"/>
      <c r="CC1649" s="69"/>
      <c r="CD1649" s="80"/>
      <c r="CE1649" s="80"/>
      <c r="CF1649" s="69"/>
      <c r="CG1649" s="69"/>
      <c r="CH1649" s="69"/>
      <c r="CI1649" s="69"/>
      <c r="CJ1649" s="69"/>
      <c r="CK1649" s="69"/>
      <c r="CL1649" s="68"/>
      <c r="CM1649" s="67"/>
      <c r="CN1649" s="67"/>
      <c r="CO1649" s="69"/>
      <c r="CP1649" s="68"/>
      <c r="CQ1649" s="67"/>
      <c r="CR1649" s="67"/>
      <c r="CS1649" s="69"/>
      <c r="CT1649" s="81"/>
      <c r="CU1649" s="69"/>
      <c r="CV1649" s="69"/>
      <c r="CW1649" s="69"/>
      <c r="CX1649" s="69"/>
      <c r="CY1649" s="69"/>
      <c r="CZ1649" s="69"/>
    </row>
    <row r="1650" spans="2:104">
      <c r="B1650" s="69"/>
      <c r="C1650" s="69"/>
      <c r="D1650" s="67"/>
      <c r="E1650" s="69"/>
      <c r="F1650" s="68"/>
      <c r="G1650" s="67"/>
      <c r="H1650" s="69"/>
      <c r="I1650" s="69"/>
      <c r="J1650" s="69"/>
      <c r="K1650" s="69"/>
      <c r="L1650" s="69"/>
      <c r="M1650" s="69"/>
      <c r="N1650" s="69"/>
      <c r="O1650" s="69"/>
      <c r="P1650" s="69"/>
      <c r="Q1650" s="69"/>
      <c r="R1650" s="69"/>
      <c r="S1650" s="80"/>
      <c r="T1650" s="80"/>
      <c r="U1650" s="80"/>
      <c r="V1650" s="80"/>
      <c r="W1650" s="80"/>
      <c r="X1650" s="80"/>
      <c r="Y1650" s="80"/>
      <c r="Z1650" s="80"/>
      <c r="AA1650" s="80"/>
      <c r="AB1650" s="80"/>
      <c r="AC1650" s="80"/>
      <c r="AD1650" s="80"/>
      <c r="AE1650" s="69"/>
      <c r="AF1650" s="69"/>
      <c r="AG1650" s="69"/>
      <c r="AH1650" s="80"/>
      <c r="AI1650" s="80"/>
      <c r="AJ1650" s="69"/>
      <c r="AK1650" s="69"/>
      <c r="AL1650" s="80"/>
      <c r="AM1650" s="80"/>
      <c r="AN1650" s="69"/>
      <c r="AO1650" s="69"/>
      <c r="AP1650" s="80"/>
      <c r="AQ1650" s="80"/>
      <c r="AR1650" s="69"/>
      <c r="AS1650" s="69"/>
      <c r="AT1650" s="80"/>
      <c r="AU1650" s="80"/>
      <c r="AV1650" s="69"/>
      <c r="AW1650" s="69"/>
      <c r="AX1650" s="80"/>
      <c r="AY1650" s="80"/>
      <c r="AZ1650" s="69"/>
      <c r="BA1650" s="69"/>
      <c r="BB1650" s="80"/>
      <c r="BC1650" s="80"/>
      <c r="BD1650" s="69"/>
      <c r="BE1650" s="69"/>
      <c r="BF1650" s="80"/>
      <c r="BG1650" s="80"/>
      <c r="BH1650" s="69"/>
      <c r="BI1650" s="69"/>
      <c r="BJ1650" s="80"/>
      <c r="BK1650" s="80"/>
      <c r="BL1650" s="69"/>
      <c r="BM1650" s="69"/>
      <c r="BN1650" s="80"/>
      <c r="BO1650" s="80"/>
      <c r="BP1650" s="69"/>
      <c r="BQ1650" s="69"/>
      <c r="BR1650" s="80"/>
      <c r="BS1650" s="80"/>
      <c r="BT1650" s="69"/>
      <c r="BU1650" s="69"/>
      <c r="BV1650" s="80"/>
      <c r="BW1650" s="80"/>
      <c r="BX1650" s="69"/>
      <c r="BY1650" s="69"/>
      <c r="BZ1650" s="80"/>
      <c r="CA1650" s="80"/>
      <c r="CB1650" s="69"/>
      <c r="CC1650" s="69"/>
      <c r="CD1650" s="80"/>
      <c r="CE1650" s="80"/>
      <c r="CF1650" s="69"/>
      <c r="CG1650" s="69"/>
      <c r="CH1650" s="69"/>
      <c r="CI1650" s="69"/>
      <c r="CJ1650" s="69"/>
      <c r="CK1650" s="69"/>
      <c r="CL1650" s="68"/>
      <c r="CM1650" s="67"/>
      <c r="CN1650" s="67"/>
      <c r="CO1650" s="69"/>
      <c r="CP1650" s="68"/>
      <c r="CQ1650" s="67"/>
      <c r="CR1650" s="67"/>
      <c r="CS1650" s="69"/>
      <c r="CT1650" s="81"/>
      <c r="CU1650" s="69"/>
      <c r="CV1650" s="69"/>
      <c r="CW1650" s="69"/>
      <c r="CX1650" s="69"/>
      <c r="CY1650" s="69"/>
      <c r="CZ1650" s="69"/>
    </row>
    <row r="1651" spans="2:104">
      <c r="B1651" s="69"/>
      <c r="C1651" s="69"/>
      <c r="D1651" s="67"/>
      <c r="E1651" s="69"/>
      <c r="F1651" s="68"/>
      <c r="G1651" s="67"/>
      <c r="H1651" s="69"/>
      <c r="I1651" s="69"/>
      <c r="J1651" s="69"/>
      <c r="K1651" s="69"/>
      <c r="L1651" s="69"/>
      <c r="M1651" s="69"/>
      <c r="N1651" s="69"/>
      <c r="O1651" s="69"/>
      <c r="P1651" s="69"/>
      <c r="Q1651" s="69"/>
      <c r="R1651" s="69"/>
      <c r="S1651" s="80"/>
      <c r="T1651" s="80"/>
      <c r="U1651" s="80"/>
      <c r="V1651" s="80"/>
      <c r="W1651" s="80"/>
      <c r="X1651" s="80"/>
      <c r="Y1651" s="80"/>
      <c r="Z1651" s="80"/>
      <c r="AA1651" s="80"/>
      <c r="AB1651" s="80"/>
      <c r="AC1651" s="80"/>
      <c r="AD1651" s="80"/>
      <c r="AE1651" s="69"/>
      <c r="AF1651" s="69"/>
      <c r="AG1651" s="69"/>
      <c r="AH1651" s="80"/>
      <c r="AI1651" s="80"/>
      <c r="AJ1651" s="69"/>
      <c r="AK1651" s="69"/>
      <c r="AL1651" s="80"/>
      <c r="AM1651" s="80"/>
      <c r="AN1651" s="69"/>
      <c r="AO1651" s="69"/>
      <c r="AP1651" s="80"/>
      <c r="AQ1651" s="80"/>
      <c r="AR1651" s="69"/>
      <c r="AS1651" s="69"/>
      <c r="AT1651" s="80"/>
      <c r="AU1651" s="80"/>
      <c r="AV1651" s="69"/>
      <c r="AW1651" s="69"/>
      <c r="AX1651" s="80"/>
      <c r="AY1651" s="80"/>
      <c r="AZ1651" s="69"/>
      <c r="BA1651" s="69"/>
      <c r="BB1651" s="80"/>
      <c r="BC1651" s="80"/>
      <c r="BD1651" s="69"/>
      <c r="BE1651" s="69"/>
      <c r="BF1651" s="80"/>
      <c r="BG1651" s="80"/>
      <c r="BH1651" s="69"/>
      <c r="BI1651" s="69"/>
      <c r="BJ1651" s="80"/>
      <c r="BK1651" s="80"/>
      <c r="BL1651" s="69"/>
      <c r="BM1651" s="69"/>
      <c r="BN1651" s="80"/>
      <c r="BO1651" s="80"/>
      <c r="BP1651" s="69"/>
      <c r="BQ1651" s="69"/>
      <c r="BR1651" s="80"/>
      <c r="BS1651" s="80"/>
      <c r="BT1651" s="69"/>
      <c r="BU1651" s="69"/>
      <c r="BV1651" s="80"/>
      <c r="BW1651" s="80"/>
      <c r="BX1651" s="69"/>
      <c r="BY1651" s="69"/>
      <c r="BZ1651" s="80"/>
      <c r="CA1651" s="80"/>
      <c r="CB1651" s="69"/>
      <c r="CC1651" s="69"/>
      <c r="CD1651" s="80"/>
      <c r="CE1651" s="80"/>
      <c r="CF1651" s="69"/>
      <c r="CG1651" s="69"/>
      <c r="CH1651" s="69"/>
      <c r="CI1651" s="69"/>
      <c r="CJ1651" s="69"/>
      <c r="CK1651" s="69"/>
      <c r="CL1651" s="68"/>
      <c r="CM1651" s="67"/>
      <c r="CN1651" s="67"/>
      <c r="CO1651" s="69"/>
      <c r="CP1651" s="68"/>
      <c r="CQ1651" s="67"/>
      <c r="CR1651" s="67"/>
      <c r="CS1651" s="69"/>
      <c r="CT1651" s="81"/>
      <c r="CU1651" s="69"/>
      <c r="CV1651" s="69"/>
      <c r="CW1651" s="69"/>
      <c r="CX1651" s="69"/>
      <c r="CY1651" s="69"/>
      <c r="CZ1651" s="69"/>
    </row>
    <row r="1652" spans="2:104">
      <c r="B1652" s="69"/>
      <c r="C1652" s="69"/>
      <c r="D1652" s="67"/>
      <c r="E1652" s="69"/>
      <c r="F1652" s="68"/>
      <c r="G1652" s="67"/>
      <c r="H1652" s="69"/>
      <c r="I1652" s="69"/>
      <c r="J1652" s="69"/>
      <c r="K1652" s="69"/>
      <c r="L1652" s="69"/>
      <c r="M1652" s="69"/>
      <c r="N1652" s="69"/>
      <c r="O1652" s="69"/>
      <c r="P1652" s="69"/>
      <c r="Q1652" s="69"/>
      <c r="R1652" s="69"/>
      <c r="S1652" s="80"/>
      <c r="T1652" s="80"/>
      <c r="U1652" s="80"/>
      <c r="V1652" s="80"/>
      <c r="W1652" s="80"/>
      <c r="X1652" s="80"/>
      <c r="Y1652" s="80"/>
      <c r="Z1652" s="80"/>
      <c r="AA1652" s="80"/>
      <c r="AB1652" s="80"/>
      <c r="AC1652" s="80"/>
      <c r="AD1652" s="80"/>
      <c r="AE1652" s="69"/>
      <c r="AF1652" s="69"/>
      <c r="AG1652" s="69"/>
      <c r="AH1652" s="80"/>
      <c r="AI1652" s="80"/>
      <c r="AJ1652" s="69"/>
      <c r="AK1652" s="69"/>
      <c r="AL1652" s="80"/>
      <c r="AM1652" s="80"/>
      <c r="AN1652" s="69"/>
      <c r="AO1652" s="69"/>
      <c r="AP1652" s="80"/>
      <c r="AQ1652" s="80"/>
      <c r="AR1652" s="69"/>
      <c r="AS1652" s="69"/>
      <c r="AT1652" s="80"/>
      <c r="AU1652" s="80"/>
      <c r="AV1652" s="69"/>
      <c r="AW1652" s="69"/>
      <c r="AX1652" s="80"/>
      <c r="AY1652" s="80"/>
      <c r="AZ1652" s="69"/>
      <c r="BA1652" s="69"/>
      <c r="BB1652" s="80"/>
      <c r="BC1652" s="80"/>
      <c r="BD1652" s="69"/>
      <c r="BE1652" s="69"/>
      <c r="BF1652" s="80"/>
      <c r="BG1652" s="80"/>
      <c r="BH1652" s="69"/>
      <c r="BI1652" s="69"/>
      <c r="BJ1652" s="80"/>
      <c r="BK1652" s="80"/>
      <c r="BL1652" s="69"/>
      <c r="BM1652" s="69"/>
      <c r="BN1652" s="80"/>
      <c r="BO1652" s="80"/>
      <c r="BP1652" s="69"/>
      <c r="BQ1652" s="69"/>
      <c r="BR1652" s="80"/>
      <c r="BS1652" s="80"/>
      <c r="BT1652" s="69"/>
      <c r="BU1652" s="69"/>
      <c r="BV1652" s="80"/>
      <c r="BW1652" s="80"/>
      <c r="BX1652" s="69"/>
      <c r="BY1652" s="69"/>
      <c r="BZ1652" s="80"/>
      <c r="CA1652" s="80"/>
      <c r="CB1652" s="69"/>
      <c r="CC1652" s="69"/>
      <c r="CD1652" s="80"/>
      <c r="CE1652" s="80"/>
      <c r="CF1652" s="69"/>
      <c r="CG1652" s="69"/>
      <c r="CH1652" s="69"/>
      <c r="CI1652" s="69"/>
      <c r="CJ1652" s="69"/>
      <c r="CK1652" s="69"/>
      <c r="CL1652" s="68"/>
      <c r="CM1652" s="67"/>
      <c r="CN1652" s="67"/>
      <c r="CO1652" s="69"/>
      <c r="CP1652" s="68"/>
      <c r="CQ1652" s="67"/>
      <c r="CR1652" s="67"/>
      <c r="CS1652" s="69"/>
      <c r="CT1652" s="81"/>
      <c r="CU1652" s="69"/>
      <c r="CV1652" s="69"/>
      <c r="CW1652" s="69"/>
      <c r="CX1652" s="69"/>
      <c r="CY1652" s="69"/>
      <c r="CZ1652" s="69"/>
    </row>
    <row r="1653" spans="2:104">
      <c r="B1653" s="69"/>
      <c r="C1653" s="69"/>
      <c r="D1653" s="67"/>
      <c r="E1653" s="69"/>
      <c r="F1653" s="68"/>
      <c r="G1653" s="67"/>
      <c r="H1653" s="69"/>
      <c r="I1653" s="69"/>
      <c r="J1653" s="69"/>
      <c r="K1653" s="69"/>
      <c r="L1653" s="69"/>
      <c r="M1653" s="69"/>
      <c r="N1653" s="69"/>
      <c r="O1653" s="69"/>
      <c r="P1653" s="69"/>
      <c r="Q1653" s="69"/>
      <c r="R1653" s="69"/>
      <c r="S1653" s="80"/>
      <c r="T1653" s="80"/>
      <c r="U1653" s="80"/>
      <c r="V1653" s="80"/>
      <c r="W1653" s="80"/>
      <c r="X1653" s="80"/>
      <c r="Y1653" s="80"/>
      <c r="Z1653" s="80"/>
      <c r="AA1653" s="80"/>
      <c r="AB1653" s="80"/>
      <c r="AC1653" s="80"/>
      <c r="AD1653" s="80"/>
      <c r="AE1653" s="69"/>
      <c r="AF1653" s="69"/>
      <c r="AG1653" s="69"/>
      <c r="AH1653" s="80"/>
      <c r="AI1653" s="80"/>
      <c r="AJ1653" s="69"/>
      <c r="AK1653" s="69"/>
      <c r="AL1653" s="80"/>
      <c r="AM1653" s="80"/>
      <c r="AN1653" s="69"/>
      <c r="AO1653" s="69"/>
      <c r="AP1653" s="80"/>
      <c r="AQ1653" s="80"/>
      <c r="AR1653" s="69"/>
      <c r="AS1653" s="69"/>
      <c r="AT1653" s="80"/>
      <c r="AU1653" s="80"/>
      <c r="AV1653" s="69"/>
      <c r="AW1653" s="69"/>
      <c r="AX1653" s="80"/>
      <c r="AY1653" s="80"/>
      <c r="AZ1653" s="69"/>
      <c r="BA1653" s="69"/>
      <c r="BB1653" s="80"/>
      <c r="BC1653" s="80"/>
      <c r="BD1653" s="69"/>
      <c r="BE1653" s="69"/>
      <c r="BF1653" s="80"/>
      <c r="BG1653" s="80"/>
      <c r="BH1653" s="69"/>
      <c r="BI1653" s="69"/>
      <c r="BJ1653" s="80"/>
      <c r="BK1653" s="80"/>
      <c r="BL1653" s="69"/>
      <c r="BM1653" s="69"/>
      <c r="BN1653" s="80"/>
      <c r="BO1653" s="80"/>
      <c r="BP1653" s="69"/>
      <c r="BQ1653" s="69"/>
      <c r="BR1653" s="80"/>
      <c r="BS1653" s="80"/>
      <c r="BT1653" s="69"/>
      <c r="BU1653" s="69"/>
      <c r="BV1653" s="80"/>
      <c r="BW1653" s="80"/>
      <c r="BX1653" s="69"/>
      <c r="BY1653" s="69"/>
      <c r="BZ1653" s="80"/>
      <c r="CA1653" s="80"/>
      <c r="CB1653" s="69"/>
      <c r="CC1653" s="69"/>
      <c r="CD1653" s="80"/>
      <c r="CE1653" s="80"/>
      <c r="CF1653" s="69"/>
      <c r="CG1653" s="69"/>
      <c r="CH1653" s="69"/>
      <c r="CI1653" s="69"/>
      <c r="CJ1653" s="69"/>
      <c r="CK1653" s="69"/>
      <c r="CL1653" s="68"/>
      <c r="CM1653" s="67"/>
      <c r="CN1653" s="67"/>
      <c r="CO1653" s="69"/>
      <c r="CP1653" s="68"/>
      <c r="CQ1653" s="67"/>
      <c r="CR1653" s="67"/>
      <c r="CS1653" s="69"/>
      <c r="CT1653" s="81"/>
      <c r="CU1653" s="69"/>
      <c r="CV1653" s="69"/>
      <c r="CW1653" s="69"/>
      <c r="CX1653" s="69"/>
      <c r="CY1653" s="69"/>
      <c r="CZ1653" s="69"/>
    </row>
    <row r="1654" spans="2:104">
      <c r="B1654" s="69"/>
      <c r="C1654" s="69"/>
      <c r="D1654" s="67"/>
      <c r="E1654" s="69"/>
      <c r="F1654" s="68"/>
      <c r="G1654" s="67"/>
      <c r="H1654" s="69"/>
      <c r="I1654" s="69"/>
      <c r="J1654" s="69"/>
      <c r="K1654" s="69"/>
      <c r="L1654" s="69"/>
      <c r="M1654" s="69"/>
      <c r="N1654" s="69"/>
      <c r="O1654" s="69"/>
      <c r="P1654" s="69"/>
      <c r="Q1654" s="69"/>
      <c r="R1654" s="69"/>
      <c r="S1654" s="80"/>
      <c r="T1654" s="80"/>
      <c r="U1654" s="80"/>
      <c r="V1654" s="80"/>
      <c r="W1654" s="80"/>
      <c r="X1654" s="80"/>
      <c r="Y1654" s="80"/>
      <c r="Z1654" s="80"/>
      <c r="AA1654" s="80"/>
      <c r="AB1654" s="80"/>
      <c r="AC1654" s="80"/>
      <c r="AD1654" s="80"/>
      <c r="AE1654" s="69"/>
      <c r="AF1654" s="69"/>
      <c r="AG1654" s="69"/>
      <c r="AH1654" s="80"/>
      <c r="AI1654" s="80"/>
      <c r="AJ1654" s="69"/>
      <c r="AK1654" s="69"/>
      <c r="AL1654" s="80"/>
      <c r="AM1654" s="80"/>
      <c r="AN1654" s="69"/>
      <c r="AO1654" s="69"/>
      <c r="AP1654" s="80"/>
      <c r="AQ1654" s="80"/>
      <c r="AR1654" s="69"/>
      <c r="AS1654" s="69"/>
      <c r="AT1654" s="80"/>
      <c r="AU1654" s="80"/>
      <c r="AV1654" s="69"/>
      <c r="AW1654" s="69"/>
      <c r="AX1654" s="80"/>
      <c r="AY1654" s="80"/>
      <c r="AZ1654" s="69"/>
      <c r="BA1654" s="69"/>
      <c r="BB1654" s="80"/>
      <c r="BC1654" s="80"/>
      <c r="BD1654" s="69"/>
      <c r="BE1654" s="69"/>
      <c r="BF1654" s="80"/>
      <c r="BG1654" s="80"/>
      <c r="BH1654" s="69"/>
      <c r="BI1654" s="69"/>
      <c r="BJ1654" s="80"/>
      <c r="BK1654" s="80"/>
      <c r="BL1654" s="69"/>
      <c r="BM1654" s="69"/>
      <c r="BN1654" s="80"/>
      <c r="BO1654" s="80"/>
      <c r="BP1654" s="69"/>
      <c r="BQ1654" s="69"/>
      <c r="BR1654" s="80"/>
      <c r="BS1654" s="80"/>
      <c r="BT1654" s="69"/>
      <c r="BU1654" s="69"/>
      <c r="BV1654" s="80"/>
      <c r="BW1654" s="80"/>
      <c r="BX1654" s="69"/>
      <c r="BY1654" s="69"/>
      <c r="BZ1654" s="80"/>
      <c r="CA1654" s="80"/>
      <c r="CB1654" s="69"/>
      <c r="CC1654" s="69"/>
      <c r="CD1654" s="80"/>
      <c r="CE1654" s="80"/>
      <c r="CF1654" s="69"/>
      <c r="CG1654" s="69"/>
      <c r="CH1654" s="69"/>
      <c r="CI1654" s="69"/>
      <c r="CJ1654" s="69"/>
      <c r="CK1654" s="69"/>
      <c r="CL1654" s="68"/>
      <c r="CM1654" s="67"/>
      <c r="CN1654" s="67"/>
      <c r="CO1654" s="69"/>
      <c r="CP1654" s="68"/>
      <c r="CQ1654" s="67"/>
      <c r="CR1654" s="67"/>
      <c r="CS1654" s="69"/>
      <c r="CT1654" s="81"/>
      <c r="CU1654" s="69"/>
      <c r="CV1654" s="69"/>
      <c r="CW1654" s="69"/>
      <c r="CX1654" s="69"/>
      <c r="CY1654" s="69"/>
      <c r="CZ1654" s="69"/>
    </row>
    <row r="1655" spans="2:104">
      <c r="B1655" s="69"/>
      <c r="C1655" s="69"/>
      <c r="D1655" s="67"/>
      <c r="E1655" s="69"/>
      <c r="F1655" s="68"/>
      <c r="G1655" s="67"/>
      <c r="H1655" s="69"/>
      <c r="I1655" s="69"/>
      <c r="J1655" s="69"/>
      <c r="K1655" s="69"/>
      <c r="L1655" s="69"/>
      <c r="M1655" s="69"/>
      <c r="N1655" s="69"/>
      <c r="O1655" s="69"/>
      <c r="P1655" s="69"/>
      <c r="Q1655" s="69"/>
      <c r="R1655" s="69"/>
      <c r="S1655" s="80"/>
      <c r="T1655" s="80"/>
      <c r="U1655" s="80"/>
      <c r="V1655" s="80"/>
      <c r="W1655" s="80"/>
      <c r="X1655" s="80"/>
      <c r="Y1655" s="80"/>
      <c r="Z1655" s="80"/>
      <c r="AA1655" s="80"/>
      <c r="AB1655" s="80"/>
      <c r="AC1655" s="80"/>
      <c r="AD1655" s="80"/>
      <c r="AE1655" s="69"/>
      <c r="AF1655" s="69"/>
      <c r="AG1655" s="69"/>
      <c r="AH1655" s="80"/>
      <c r="AI1655" s="80"/>
      <c r="AJ1655" s="69"/>
      <c r="AK1655" s="69"/>
      <c r="AL1655" s="80"/>
      <c r="AM1655" s="80"/>
      <c r="AN1655" s="69"/>
      <c r="AO1655" s="69"/>
      <c r="AP1655" s="80"/>
      <c r="AQ1655" s="80"/>
      <c r="AR1655" s="69"/>
      <c r="AS1655" s="69"/>
      <c r="AT1655" s="80"/>
      <c r="AU1655" s="80"/>
      <c r="AV1655" s="69"/>
      <c r="AW1655" s="69"/>
      <c r="AX1655" s="80"/>
      <c r="AY1655" s="80"/>
      <c r="AZ1655" s="69"/>
      <c r="BA1655" s="69"/>
      <c r="BB1655" s="80"/>
      <c r="BC1655" s="80"/>
      <c r="BD1655" s="69"/>
      <c r="BE1655" s="69"/>
      <c r="BF1655" s="80"/>
      <c r="BG1655" s="80"/>
      <c r="BH1655" s="69"/>
      <c r="BI1655" s="69"/>
      <c r="BJ1655" s="80"/>
      <c r="BK1655" s="80"/>
      <c r="BL1655" s="69"/>
      <c r="BM1655" s="69"/>
      <c r="BN1655" s="80"/>
      <c r="BO1655" s="80"/>
      <c r="BP1655" s="69"/>
      <c r="BQ1655" s="69"/>
      <c r="BR1655" s="80"/>
      <c r="BS1655" s="80"/>
      <c r="BT1655" s="69"/>
      <c r="BU1655" s="69"/>
      <c r="BV1655" s="80"/>
      <c r="BW1655" s="80"/>
      <c r="BX1655" s="69"/>
      <c r="BY1655" s="69"/>
      <c r="BZ1655" s="80"/>
      <c r="CA1655" s="80"/>
      <c r="CB1655" s="69"/>
      <c r="CC1655" s="69"/>
      <c r="CD1655" s="80"/>
      <c r="CE1655" s="80"/>
      <c r="CF1655" s="69"/>
      <c r="CG1655" s="69"/>
      <c r="CH1655" s="69"/>
      <c r="CI1655" s="69"/>
      <c r="CJ1655" s="69"/>
      <c r="CK1655" s="69"/>
      <c r="CL1655" s="68"/>
      <c r="CM1655" s="67"/>
      <c r="CN1655" s="67"/>
      <c r="CO1655" s="69"/>
      <c r="CP1655" s="68"/>
      <c r="CQ1655" s="67"/>
      <c r="CR1655" s="67"/>
      <c r="CS1655" s="69"/>
      <c r="CT1655" s="81"/>
      <c r="CU1655" s="69"/>
      <c r="CV1655" s="69"/>
      <c r="CW1655" s="69"/>
      <c r="CX1655" s="69"/>
      <c r="CY1655" s="69"/>
      <c r="CZ1655" s="69"/>
    </row>
    <row r="1656" spans="2:104">
      <c r="B1656" s="69"/>
      <c r="C1656" s="69"/>
      <c r="D1656" s="67"/>
      <c r="E1656" s="69"/>
      <c r="F1656" s="68"/>
      <c r="G1656" s="67"/>
      <c r="H1656" s="69"/>
      <c r="I1656" s="69"/>
      <c r="J1656" s="69"/>
      <c r="K1656" s="69"/>
      <c r="L1656" s="69"/>
      <c r="M1656" s="69"/>
      <c r="N1656" s="69"/>
      <c r="O1656" s="69"/>
      <c r="P1656" s="69"/>
      <c r="Q1656" s="69"/>
      <c r="R1656" s="69"/>
      <c r="S1656" s="80"/>
      <c r="T1656" s="80"/>
      <c r="U1656" s="80"/>
      <c r="V1656" s="80"/>
      <c r="W1656" s="80"/>
      <c r="X1656" s="80"/>
      <c r="Y1656" s="80"/>
      <c r="Z1656" s="80"/>
      <c r="AA1656" s="80"/>
      <c r="AB1656" s="80"/>
      <c r="AC1656" s="80"/>
      <c r="AD1656" s="80"/>
      <c r="AE1656" s="69"/>
      <c r="AF1656" s="69"/>
      <c r="AG1656" s="69"/>
      <c r="AH1656" s="80"/>
      <c r="AI1656" s="80"/>
      <c r="AJ1656" s="69"/>
      <c r="AK1656" s="69"/>
      <c r="AL1656" s="80"/>
      <c r="AM1656" s="80"/>
      <c r="AN1656" s="69"/>
      <c r="AO1656" s="69"/>
      <c r="AP1656" s="80"/>
      <c r="AQ1656" s="80"/>
      <c r="AR1656" s="69"/>
      <c r="AS1656" s="69"/>
      <c r="AT1656" s="80"/>
      <c r="AU1656" s="80"/>
      <c r="AV1656" s="69"/>
      <c r="AW1656" s="69"/>
      <c r="AX1656" s="80"/>
      <c r="AY1656" s="80"/>
      <c r="AZ1656" s="69"/>
      <c r="BA1656" s="69"/>
      <c r="BB1656" s="80"/>
      <c r="BC1656" s="80"/>
      <c r="BD1656" s="69"/>
      <c r="BE1656" s="69"/>
      <c r="BF1656" s="80"/>
      <c r="BG1656" s="80"/>
      <c r="BH1656" s="69"/>
      <c r="BI1656" s="69"/>
      <c r="BJ1656" s="80"/>
      <c r="BK1656" s="80"/>
      <c r="BL1656" s="69"/>
      <c r="BM1656" s="69"/>
      <c r="BN1656" s="80"/>
      <c r="BO1656" s="80"/>
      <c r="BP1656" s="69"/>
      <c r="BQ1656" s="69"/>
      <c r="BR1656" s="80"/>
      <c r="BS1656" s="80"/>
      <c r="BT1656" s="69"/>
      <c r="BU1656" s="69"/>
      <c r="BV1656" s="80"/>
      <c r="BW1656" s="80"/>
      <c r="BX1656" s="69"/>
      <c r="BY1656" s="69"/>
      <c r="BZ1656" s="80"/>
      <c r="CA1656" s="80"/>
      <c r="CB1656" s="69"/>
      <c r="CC1656" s="69"/>
      <c r="CD1656" s="80"/>
      <c r="CE1656" s="80"/>
      <c r="CF1656" s="69"/>
      <c r="CG1656" s="69"/>
      <c r="CH1656" s="69"/>
      <c r="CI1656" s="69"/>
      <c r="CJ1656" s="69"/>
      <c r="CK1656" s="69"/>
      <c r="CL1656" s="68"/>
      <c r="CM1656" s="67"/>
      <c r="CN1656" s="67"/>
      <c r="CO1656" s="69"/>
      <c r="CP1656" s="68"/>
      <c r="CQ1656" s="67"/>
      <c r="CR1656" s="67"/>
      <c r="CS1656" s="69"/>
      <c r="CT1656" s="81"/>
      <c r="CU1656" s="69"/>
      <c r="CV1656" s="69"/>
      <c r="CW1656" s="69"/>
      <c r="CX1656" s="69"/>
      <c r="CY1656" s="69"/>
      <c r="CZ1656" s="69"/>
    </row>
    <row r="1657" spans="2:104">
      <c r="B1657" s="69"/>
      <c r="C1657" s="69"/>
      <c r="D1657" s="67"/>
      <c r="E1657" s="69"/>
      <c r="F1657" s="68"/>
      <c r="G1657" s="67"/>
      <c r="H1657" s="69"/>
      <c r="I1657" s="69"/>
      <c r="J1657" s="69"/>
      <c r="K1657" s="69"/>
      <c r="L1657" s="69"/>
      <c r="M1657" s="69"/>
      <c r="N1657" s="69"/>
      <c r="O1657" s="69"/>
      <c r="P1657" s="69"/>
      <c r="Q1657" s="69"/>
      <c r="R1657" s="69"/>
      <c r="S1657" s="80"/>
      <c r="T1657" s="80"/>
      <c r="U1657" s="80"/>
      <c r="V1657" s="80"/>
      <c r="W1657" s="80"/>
      <c r="X1657" s="80"/>
      <c r="Y1657" s="80"/>
      <c r="Z1657" s="80"/>
      <c r="AA1657" s="80"/>
      <c r="AB1657" s="80"/>
      <c r="AC1657" s="80"/>
      <c r="AD1657" s="80"/>
      <c r="AE1657" s="69"/>
      <c r="AF1657" s="69"/>
      <c r="AG1657" s="69"/>
      <c r="AH1657" s="80"/>
      <c r="AI1657" s="80"/>
      <c r="AJ1657" s="69"/>
      <c r="AK1657" s="69"/>
      <c r="AL1657" s="80"/>
      <c r="AM1657" s="80"/>
      <c r="AN1657" s="69"/>
      <c r="AO1657" s="69"/>
      <c r="AP1657" s="80"/>
      <c r="AQ1657" s="80"/>
      <c r="AR1657" s="69"/>
      <c r="AS1657" s="69"/>
      <c r="AT1657" s="80"/>
      <c r="AU1657" s="80"/>
      <c r="AV1657" s="69"/>
      <c r="AW1657" s="69"/>
      <c r="AX1657" s="80"/>
      <c r="AY1657" s="80"/>
      <c r="AZ1657" s="69"/>
      <c r="BA1657" s="69"/>
      <c r="BB1657" s="80"/>
      <c r="BC1657" s="80"/>
      <c r="BD1657" s="69"/>
      <c r="BE1657" s="69"/>
      <c r="BF1657" s="80"/>
      <c r="BG1657" s="80"/>
      <c r="BH1657" s="69"/>
      <c r="BI1657" s="69"/>
      <c r="BJ1657" s="80"/>
      <c r="BK1657" s="80"/>
      <c r="BL1657" s="69"/>
      <c r="BM1657" s="69"/>
      <c r="BN1657" s="80"/>
      <c r="BO1657" s="80"/>
      <c r="BP1657" s="69"/>
      <c r="BQ1657" s="69"/>
      <c r="BR1657" s="80"/>
      <c r="BS1657" s="80"/>
      <c r="BT1657" s="69"/>
      <c r="BU1657" s="69"/>
      <c r="BV1657" s="80"/>
      <c r="BW1657" s="80"/>
      <c r="BX1657" s="69"/>
      <c r="BY1657" s="69"/>
      <c r="BZ1657" s="80"/>
      <c r="CA1657" s="80"/>
      <c r="CB1657" s="69"/>
      <c r="CC1657" s="69"/>
      <c r="CD1657" s="80"/>
      <c r="CE1657" s="80"/>
      <c r="CF1657" s="69"/>
      <c r="CG1657" s="69"/>
      <c r="CH1657" s="69"/>
      <c r="CI1657" s="69"/>
      <c r="CJ1657" s="69"/>
      <c r="CK1657" s="69"/>
      <c r="CL1657" s="68"/>
      <c r="CM1657" s="67"/>
      <c r="CN1657" s="67"/>
      <c r="CO1657" s="69"/>
      <c r="CP1657" s="68"/>
      <c r="CQ1657" s="67"/>
      <c r="CR1657" s="67"/>
      <c r="CS1657" s="69"/>
      <c r="CT1657" s="81"/>
      <c r="CU1657" s="69"/>
      <c r="CV1657" s="69"/>
      <c r="CW1657" s="69"/>
      <c r="CX1657" s="69"/>
      <c r="CY1657" s="69"/>
      <c r="CZ1657" s="69"/>
    </row>
    <row r="1658" spans="2:104">
      <c r="B1658" s="69"/>
      <c r="C1658" s="69"/>
      <c r="D1658" s="67"/>
      <c r="E1658" s="69"/>
      <c r="F1658" s="68"/>
      <c r="G1658" s="67"/>
      <c r="H1658" s="69"/>
      <c r="I1658" s="69"/>
      <c r="J1658" s="69"/>
      <c r="K1658" s="69"/>
      <c r="L1658" s="69"/>
      <c r="M1658" s="69"/>
      <c r="N1658" s="69"/>
      <c r="O1658" s="69"/>
      <c r="P1658" s="69"/>
      <c r="Q1658" s="69"/>
      <c r="R1658" s="69"/>
      <c r="S1658" s="80"/>
      <c r="T1658" s="80"/>
      <c r="U1658" s="80"/>
      <c r="V1658" s="80"/>
      <c r="W1658" s="80"/>
      <c r="X1658" s="80"/>
      <c r="Y1658" s="80"/>
      <c r="Z1658" s="80"/>
      <c r="AA1658" s="80"/>
      <c r="AB1658" s="80"/>
      <c r="AC1658" s="80"/>
      <c r="AD1658" s="80"/>
      <c r="AE1658" s="69"/>
      <c r="AF1658" s="69"/>
      <c r="AG1658" s="69"/>
      <c r="AH1658" s="80"/>
      <c r="AI1658" s="80"/>
      <c r="AJ1658" s="69"/>
      <c r="AK1658" s="69"/>
      <c r="AL1658" s="80"/>
      <c r="AM1658" s="80"/>
      <c r="AN1658" s="69"/>
      <c r="AO1658" s="69"/>
      <c r="AP1658" s="80"/>
      <c r="AQ1658" s="80"/>
      <c r="AR1658" s="69"/>
      <c r="AS1658" s="69"/>
      <c r="AT1658" s="80"/>
      <c r="AU1658" s="80"/>
      <c r="AV1658" s="69"/>
      <c r="AW1658" s="69"/>
      <c r="AX1658" s="80"/>
      <c r="AY1658" s="80"/>
      <c r="AZ1658" s="69"/>
      <c r="BA1658" s="69"/>
      <c r="BB1658" s="80"/>
      <c r="BC1658" s="80"/>
      <c r="BD1658" s="69"/>
      <c r="BE1658" s="69"/>
      <c r="BF1658" s="80"/>
      <c r="BG1658" s="80"/>
      <c r="BH1658" s="69"/>
      <c r="BI1658" s="69"/>
      <c r="BJ1658" s="80"/>
      <c r="BK1658" s="80"/>
      <c r="BL1658" s="69"/>
      <c r="BM1658" s="69"/>
      <c r="BN1658" s="80"/>
      <c r="BO1658" s="80"/>
      <c r="BP1658" s="69"/>
      <c r="BQ1658" s="69"/>
      <c r="BR1658" s="80"/>
      <c r="BS1658" s="80"/>
      <c r="BT1658" s="69"/>
      <c r="BU1658" s="69"/>
      <c r="BV1658" s="80"/>
      <c r="BW1658" s="80"/>
      <c r="BX1658" s="69"/>
      <c r="BY1658" s="69"/>
      <c r="BZ1658" s="80"/>
      <c r="CA1658" s="80"/>
      <c r="CB1658" s="69"/>
      <c r="CC1658" s="69"/>
      <c r="CD1658" s="80"/>
      <c r="CE1658" s="80"/>
      <c r="CF1658" s="69"/>
      <c r="CG1658" s="69"/>
      <c r="CH1658" s="69"/>
      <c r="CI1658" s="69"/>
      <c r="CJ1658" s="69"/>
      <c r="CK1658" s="69"/>
      <c r="CL1658" s="68"/>
      <c r="CM1658" s="67"/>
      <c r="CN1658" s="67"/>
      <c r="CO1658" s="69"/>
      <c r="CP1658" s="68"/>
      <c r="CQ1658" s="67"/>
      <c r="CR1658" s="67"/>
      <c r="CS1658" s="69"/>
      <c r="CT1658" s="81"/>
      <c r="CU1658" s="69"/>
      <c r="CV1658" s="69"/>
      <c r="CW1658" s="69"/>
      <c r="CX1658" s="69"/>
      <c r="CY1658" s="69"/>
      <c r="CZ1658" s="69"/>
    </row>
    <row r="1659" spans="2:104">
      <c r="B1659" s="69"/>
      <c r="C1659" s="69"/>
      <c r="D1659" s="67"/>
      <c r="E1659" s="69"/>
      <c r="F1659" s="68"/>
      <c r="G1659" s="67"/>
      <c r="H1659" s="69"/>
      <c r="I1659" s="69"/>
      <c r="J1659" s="69"/>
      <c r="K1659" s="69"/>
      <c r="L1659" s="69"/>
      <c r="M1659" s="69"/>
      <c r="N1659" s="69"/>
      <c r="O1659" s="69"/>
      <c r="P1659" s="69"/>
      <c r="Q1659" s="69"/>
      <c r="R1659" s="69"/>
      <c r="S1659" s="80"/>
      <c r="T1659" s="80"/>
      <c r="U1659" s="80"/>
      <c r="V1659" s="80"/>
      <c r="W1659" s="80"/>
      <c r="X1659" s="80"/>
      <c r="Y1659" s="80"/>
      <c r="Z1659" s="80"/>
      <c r="AA1659" s="80"/>
      <c r="AB1659" s="80"/>
      <c r="AC1659" s="80"/>
      <c r="AD1659" s="80"/>
      <c r="AE1659" s="69"/>
      <c r="AF1659" s="69"/>
      <c r="AG1659" s="69"/>
      <c r="AH1659" s="80"/>
      <c r="AI1659" s="80"/>
      <c r="AJ1659" s="69"/>
      <c r="AK1659" s="69"/>
      <c r="AL1659" s="80"/>
      <c r="AM1659" s="80"/>
      <c r="AN1659" s="69"/>
      <c r="AO1659" s="69"/>
      <c r="AP1659" s="80"/>
      <c r="AQ1659" s="80"/>
      <c r="AR1659" s="69"/>
      <c r="AS1659" s="69"/>
      <c r="AT1659" s="80"/>
      <c r="AU1659" s="80"/>
      <c r="AV1659" s="69"/>
      <c r="AW1659" s="69"/>
      <c r="AX1659" s="80"/>
      <c r="AY1659" s="80"/>
      <c r="AZ1659" s="69"/>
      <c r="BA1659" s="69"/>
      <c r="BB1659" s="80"/>
      <c r="BC1659" s="80"/>
      <c r="BD1659" s="69"/>
      <c r="BE1659" s="69"/>
      <c r="BF1659" s="80"/>
      <c r="BG1659" s="80"/>
      <c r="BH1659" s="69"/>
      <c r="BI1659" s="69"/>
      <c r="BJ1659" s="80"/>
      <c r="BK1659" s="80"/>
      <c r="BL1659" s="69"/>
      <c r="BM1659" s="69"/>
      <c r="BN1659" s="80"/>
      <c r="BO1659" s="80"/>
      <c r="BP1659" s="69"/>
      <c r="BQ1659" s="69"/>
      <c r="BR1659" s="80"/>
      <c r="BS1659" s="80"/>
      <c r="BT1659" s="69"/>
      <c r="BU1659" s="69"/>
      <c r="BV1659" s="80"/>
      <c r="BW1659" s="80"/>
      <c r="BX1659" s="69"/>
      <c r="BY1659" s="69"/>
      <c r="BZ1659" s="80"/>
      <c r="CA1659" s="80"/>
      <c r="CB1659" s="69"/>
      <c r="CC1659" s="69"/>
      <c r="CD1659" s="80"/>
      <c r="CE1659" s="80"/>
      <c r="CF1659" s="69"/>
      <c r="CG1659" s="69"/>
      <c r="CH1659" s="69"/>
      <c r="CI1659" s="69"/>
      <c r="CJ1659" s="69"/>
      <c r="CK1659" s="69"/>
      <c r="CL1659" s="68"/>
      <c r="CM1659" s="67"/>
      <c r="CN1659" s="67"/>
      <c r="CO1659" s="69"/>
      <c r="CP1659" s="68"/>
      <c r="CQ1659" s="67"/>
      <c r="CR1659" s="67"/>
      <c r="CS1659" s="69"/>
      <c r="CT1659" s="81"/>
      <c r="CU1659" s="69"/>
      <c r="CV1659" s="69"/>
      <c r="CW1659" s="69"/>
      <c r="CX1659" s="69"/>
      <c r="CY1659" s="69"/>
      <c r="CZ1659" s="69"/>
    </row>
    <row r="1660" spans="2:104">
      <c r="B1660" s="69"/>
      <c r="C1660" s="69"/>
      <c r="D1660" s="67"/>
      <c r="E1660" s="69"/>
      <c r="F1660" s="68"/>
      <c r="G1660" s="67"/>
      <c r="H1660" s="69"/>
      <c r="I1660" s="69"/>
      <c r="J1660" s="69"/>
      <c r="K1660" s="69"/>
      <c r="L1660" s="69"/>
      <c r="M1660" s="69"/>
      <c r="N1660" s="69"/>
      <c r="O1660" s="69"/>
      <c r="P1660" s="69"/>
      <c r="Q1660" s="69"/>
      <c r="R1660" s="69"/>
      <c r="S1660" s="80"/>
      <c r="T1660" s="80"/>
      <c r="U1660" s="80"/>
      <c r="V1660" s="80"/>
      <c r="W1660" s="80"/>
      <c r="X1660" s="80"/>
      <c r="Y1660" s="80"/>
      <c r="Z1660" s="80"/>
      <c r="AA1660" s="80"/>
      <c r="AB1660" s="80"/>
      <c r="AC1660" s="80"/>
      <c r="AD1660" s="80"/>
      <c r="AE1660" s="69"/>
      <c r="AF1660" s="69"/>
      <c r="AG1660" s="69"/>
      <c r="AH1660" s="80"/>
      <c r="AI1660" s="80"/>
      <c r="AJ1660" s="69"/>
      <c r="AK1660" s="69"/>
      <c r="AL1660" s="80"/>
      <c r="AM1660" s="80"/>
      <c r="AN1660" s="69"/>
      <c r="AO1660" s="69"/>
      <c r="AP1660" s="80"/>
      <c r="AQ1660" s="80"/>
      <c r="AR1660" s="69"/>
      <c r="AS1660" s="69"/>
      <c r="AT1660" s="80"/>
      <c r="AU1660" s="80"/>
      <c r="AV1660" s="69"/>
      <c r="AW1660" s="69"/>
      <c r="AX1660" s="80"/>
      <c r="AY1660" s="80"/>
      <c r="AZ1660" s="69"/>
      <c r="BA1660" s="69"/>
      <c r="BB1660" s="80"/>
      <c r="BC1660" s="80"/>
      <c r="BD1660" s="69"/>
      <c r="BE1660" s="69"/>
      <c r="BF1660" s="80"/>
      <c r="BG1660" s="80"/>
      <c r="BH1660" s="69"/>
      <c r="BI1660" s="69"/>
      <c r="BJ1660" s="80"/>
      <c r="BK1660" s="80"/>
      <c r="BL1660" s="69"/>
      <c r="BM1660" s="69"/>
      <c r="BN1660" s="80"/>
      <c r="BO1660" s="80"/>
      <c r="BP1660" s="69"/>
      <c r="BQ1660" s="69"/>
      <c r="BR1660" s="80"/>
      <c r="BS1660" s="80"/>
      <c r="BT1660" s="69"/>
      <c r="BU1660" s="69"/>
      <c r="BV1660" s="80"/>
      <c r="BW1660" s="80"/>
      <c r="BX1660" s="69"/>
      <c r="BY1660" s="69"/>
      <c r="BZ1660" s="80"/>
      <c r="CA1660" s="80"/>
      <c r="CB1660" s="69"/>
      <c r="CC1660" s="69"/>
      <c r="CD1660" s="80"/>
      <c r="CE1660" s="80"/>
      <c r="CF1660" s="69"/>
      <c r="CG1660" s="69"/>
      <c r="CH1660" s="69"/>
      <c r="CI1660" s="69"/>
      <c r="CJ1660" s="69"/>
      <c r="CK1660" s="69"/>
      <c r="CL1660" s="68"/>
      <c r="CM1660" s="67"/>
      <c r="CN1660" s="67"/>
      <c r="CO1660" s="69"/>
      <c r="CP1660" s="68"/>
      <c r="CQ1660" s="67"/>
      <c r="CR1660" s="67"/>
      <c r="CS1660" s="69"/>
      <c r="CT1660" s="81"/>
      <c r="CU1660" s="69"/>
      <c r="CV1660" s="69"/>
      <c r="CW1660" s="69"/>
      <c r="CX1660" s="69"/>
      <c r="CY1660" s="69"/>
      <c r="CZ1660" s="69"/>
    </row>
    <row r="1661" spans="2:104">
      <c r="B1661" s="69"/>
      <c r="C1661" s="69"/>
      <c r="D1661" s="67"/>
      <c r="E1661" s="69"/>
      <c r="F1661" s="68"/>
      <c r="G1661" s="67"/>
      <c r="H1661" s="69"/>
      <c r="I1661" s="69"/>
      <c r="J1661" s="69"/>
      <c r="K1661" s="69"/>
      <c r="L1661" s="69"/>
      <c r="M1661" s="69"/>
      <c r="N1661" s="69"/>
      <c r="O1661" s="69"/>
      <c r="P1661" s="69"/>
      <c r="Q1661" s="69"/>
      <c r="R1661" s="69"/>
      <c r="S1661" s="80"/>
      <c r="T1661" s="80"/>
      <c r="U1661" s="80"/>
      <c r="V1661" s="80"/>
      <c r="W1661" s="80"/>
      <c r="X1661" s="80"/>
      <c r="Y1661" s="80"/>
      <c r="Z1661" s="80"/>
      <c r="AA1661" s="80"/>
      <c r="AB1661" s="80"/>
      <c r="AC1661" s="80"/>
      <c r="AD1661" s="80"/>
      <c r="AE1661" s="69"/>
      <c r="AF1661" s="69"/>
      <c r="AG1661" s="69"/>
      <c r="AH1661" s="80"/>
      <c r="AI1661" s="80"/>
      <c r="AJ1661" s="69"/>
      <c r="AK1661" s="69"/>
      <c r="AL1661" s="80"/>
      <c r="AM1661" s="80"/>
      <c r="AN1661" s="69"/>
      <c r="AO1661" s="69"/>
      <c r="AP1661" s="80"/>
      <c r="AQ1661" s="80"/>
      <c r="AR1661" s="69"/>
      <c r="AS1661" s="69"/>
      <c r="AT1661" s="80"/>
      <c r="AU1661" s="80"/>
      <c r="AV1661" s="69"/>
      <c r="AW1661" s="69"/>
      <c r="AX1661" s="80"/>
      <c r="AY1661" s="80"/>
      <c r="AZ1661" s="69"/>
      <c r="BA1661" s="69"/>
      <c r="BB1661" s="80"/>
      <c r="BC1661" s="80"/>
      <c r="BD1661" s="69"/>
      <c r="BE1661" s="69"/>
      <c r="BF1661" s="80"/>
      <c r="BG1661" s="80"/>
      <c r="BH1661" s="69"/>
      <c r="BI1661" s="69"/>
      <c r="BJ1661" s="80"/>
      <c r="BK1661" s="80"/>
      <c r="BL1661" s="69"/>
      <c r="BM1661" s="69"/>
      <c r="BN1661" s="80"/>
      <c r="BO1661" s="80"/>
      <c r="BP1661" s="69"/>
      <c r="BQ1661" s="69"/>
      <c r="BR1661" s="80"/>
      <c r="BS1661" s="80"/>
      <c r="BT1661" s="69"/>
      <c r="BU1661" s="69"/>
      <c r="BV1661" s="80"/>
      <c r="BW1661" s="80"/>
      <c r="BX1661" s="69"/>
      <c r="BY1661" s="69"/>
      <c r="BZ1661" s="80"/>
      <c r="CA1661" s="80"/>
      <c r="CB1661" s="69"/>
      <c r="CC1661" s="69"/>
      <c r="CD1661" s="80"/>
      <c r="CE1661" s="80"/>
      <c r="CF1661" s="69"/>
      <c r="CG1661" s="69"/>
      <c r="CH1661" s="69"/>
      <c r="CI1661" s="69"/>
      <c r="CJ1661" s="69"/>
      <c r="CK1661" s="69"/>
      <c r="CL1661" s="68"/>
      <c r="CM1661" s="67"/>
      <c r="CN1661" s="67"/>
      <c r="CO1661" s="69"/>
      <c r="CP1661" s="68"/>
      <c r="CQ1661" s="67"/>
      <c r="CR1661" s="67"/>
      <c r="CS1661" s="69"/>
      <c r="CT1661" s="81"/>
      <c r="CU1661" s="69"/>
      <c r="CV1661" s="69"/>
      <c r="CW1661" s="69"/>
      <c r="CX1661" s="69"/>
      <c r="CY1661" s="69"/>
      <c r="CZ1661" s="69"/>
    </row>
    <row r="1662" spans="2:104">
      <c r="B1662" s="69"/>
      <c r="C1662" s="69"/>
      <c r="D1662" s="67"/>
      <c r="E1662" s="69"/>
      <c r="F1662" s="68"/>
      <c r="G1662" s="67"/>
      <c r="H1662" s="69"/>
      <c r="I1662" s="69"/>
      <c r="J1662" s="69"/>
      <c r="K1662" s="69"/>
      <c r="L1662" s="69"/>
      <c r="M1662" s="69"/>
      <c r="N1662" s="69"/>
      <c r="O1662" s="69"/>
      <c r="P1662" s="69"/>
      <c r="Q1662" s="69"/>
      <c r="R1662" s="69"/>
      <c r="S1662" s="80"/>
      <c r="T1662" s="80"/>
      <c r="U1662" s="80"/>
      <c r="V1662" s="80"/>
      <c r="W1662" s="80"/>
      <c r="X1662" s="80"/>
      <c r="Y1662" s="80"/>
      <c r="Z1662" s="80"/>
      <c r="AA1662" s="80"/>
      <c r="AB1662" s="80"/>
      <c r="AC1662" s="80"/>
      <c r="AD1662" s="80"/>
      <c r="AE1662" s="69"/>
      <c r="AF1662" s="69"/>
      <c r="AG1662" s="69"/>
      <c r="AH1662" s="80"/>
      <c r="AI1662" s="80"/>
      <c r="AJ1662" s="69"/>
      <c r="AK1662" s="69"/>
      <c r="AL1662" s="80"/>
      <c r="AM1662" s="80"/>
      <c r="AN1662" s="69"/>
      <c r="AO1662" s="69"/>
      <c r="AP1662" s="80"/>
      <c r="AQ1662" s="80"/>
      <c r="AR1662" s="69"/>
      <c r="AS1662" s="69"/>
      <c r="AT1662" s="80"/>
      <c r="AU1662" s="80"/>
      <c r="AV1662" s="69"/>
      <c r="AW1662" s="69"/>
      <c r="AX1662" s="80"/>
      <c r="AY1662" s="80"/>
      <c r="AZ1662" s="69"/>
      <c r="BA1662" s="69"/>
      <c r="BB1662" s="80"/>
      <c r="BC1662" s="80"/>
      <c r="BD1662" s="69"/>
      <c r="BE1662" s="69"/>
      <c r="BF1662" s="80"/>
      <c r="BG1662" s="80"/>
      <c r="BH1662" s="69"/>
      <c r="BI1662" s="69"/>
      <c r="BJ1662" s="80"/>
      <c r="BK1662" s="80"/>
      <c r="BL1662" s="69"/>
      <c r="BM1662" s="69"/>
      <c r="BN1662" s="80"/>
      <c r="BO1662" s="80"/>
      <c r="BP1662" s="69"/>
      <c r="BQ1662" s="69"/>
      <c r="BR1662" s="80"/>
      <c r="BS1662" s="80"/>
      <c r="BT1662" s="69"/>
      <c r="BU1662" s="69"/>
      <c r="BV1662" s="80"/>
      <c r="BW1662" s="80"/>
      <c r="BX1662" s="69"/>
      <c r="BY1662" s="69"/>
      <c r="BZ1662" s="80"/>
      <c r="CA1662" s="80"/>
      <c r="CB1662" s="69"/>
      <c r="CC1662" s="69"/>
      <c r="CD1662" s="80"/>
      <c r="CE1662" s="80"/>
      <c r="CF1662" s="69"/>
      <c r="CG1662" s="69"/>
      <c r="CH1662" s="69"/>
      <c r="CI1662" s="69"/>
      <c r="CJ1662" s="69"/>
      <c r="CK1662" s="69"/>
      <c r="CL1662" s="68"/>
      <c r="CM1662" s="67"/>
      <c r="CN1662" s="67"/>
      <c r="CO1662" s="69"/>
      <c r="CP1662" s="68"/>
      <c r="CQ1662" s="67"/>
      <c r="CR1662" s="67"/>
      <c r="CS1662" s="69"/>
      <c r="CT1662" s="81"/>
      <c r="CU1662" s="69"/>
      <c r="CV1662" s="69"/>
      <c r="CW1662" s="69"/>
      <c r="CX1662" s="69"/>
      <c r="CY1662" s="69"/>
      <c r="CZ1662" s="69"/>
    </row>
    <row r="1663" spans="2:104">
      <c r="B1663" s="69"/>
      <c r="C1663" s="69"/>
      <c r="D1663" s="67"/>
      <c r="E1663" s="69"/>
      <c r="F1663" s="68"/>
      <c r="G1663" s="67"/>
      <c r="H1663" s="69"/>
      <c r="I1663" s="69"/>
      <c r="J1663" s="69"/>
      <c r="K1663" s="69"/>
      <c r="L1663" s="69"/>
      <c r="M1663" s="69"/>
      <c r="N1663" s="69"/>
      <c r="O1663" s="69"/>
      <c r="P1663" s="69"/>
      <c r="Q1663" s="69"/>
      <c r="R1663" s="69"/>
      <c r="S1663" s="80"/>
      <c r="T1663" s="80"/>
      <c r="U1663" s="80"/>
      <c r="V1663" s="80"/>
      <c r="W1663" s="80"/>
      <c r="X1663" s="80"/>
      <c r="Y1663" s="80"/>
      <c r="Z1663" s="80"/>
      <c r="AA1663" s="80"/>
      <c r="AB1663" s="80"/>
      <c r="AC1663" s="80"/>
      <c r="AD1663" s="80"/>
      <c r="AE1663" s="69"/>
      <c r="AF1663" s="69"/>
      <c r="AG1663" s="69"/>
      <c r="AH1663" s="80"/>
      <c r="AI1663" s="80"/>
      <c r="AJ1663" s="69"/>
      <c r="AK1663" s="69"/>
      <c r="AL1663" s="80"/>
      <c r="AM1663" s="80"/>
      <c r="AN1663" s="69"/>
      <c r="AO1663" s="69"/>
      <c r="AP1663" s="80"/>
      <c r="AQ1663" s="80"/>
      <c r="AR1663" s="69"/>
      <c r="AS1663" s="69"/>
      <c r="AT1663" s="80"/>
      <c r="AU1663" s="80"/>
      <c r="AV1663" s="69"/>
      <c r="AW1663" s="69"/>
      <c r="AX1663" s="80"/>
      <c r="AY1663" s="80"/>
      <c r="AZ1663" s="69"/>
      <c r="BA1663" s="69"/>
      <c r="BB1663" s="80"/>
      <c r="BC1663" s="80"/>
      <c r="BD1663" s="69"/>
      <c r="BE1663" s="69"/>
      <c r="BF1663" s="80"/>
      <c r="BG1663" s="80"/>
      <c r="BH1663" s="69"/>
      <c r="BI1663" s="69"/>
      <c r="BJ1663" s="80"/>
      <c r="BK1663" s="80"/>
      <c r="BL1663" s="69"/>
      <c r="BM1663" s="69"/>
      <c r="BN1663" s="80"/>
      <c r="BO1663" s="80"/>
      <c r="BP1663" s="69"/>
      <c r="BQ1663" s="69"/>
      <c r="BR1663" s="80"/>
      <c r="BS1663" s="80"/>
      <c r="BT1663" s="69"/>
      <c r="BU1663" s="69"/>
      <c r="BV1663" s="80"/>
      <c r="BW1663" s="80"/>
      <c r="BX1663" s="69"/>
      <c r="BY1663" s="69"/>
      <c r="BZ1663" s="80"/>
      <c r="CA1663" s="80"/>
      <c r="CB1663" s="69"/>
      <c r="CC1663" s="69"/>
      <c r="CD1663" s="80"/>
      <c r="CE1663" s="80"/>
      <c r="CF1663" s="69"/>
      <c r="CG1663" s="69"/>
      <c r="CH1663" s="69"/>
      <c r="CI1663" s="69"/>
      <c r="CJ1663" s="69"/>
      <c r="CK1663" s="69"/>
      <c r="CL1663" s="68"/>
      <c r="CM1663" s="67"/>
      <c r="CN1663" s="67"/>
      <c r="CO1663" s="69"/>
      <c r="CP1663" s="68"/>
      <c r="CQ1663" s="67"/>
      <c r="CR1663" s="67"/>
      <c r="CS1663" s="69"/>
      <c r="CT1663" s="81"/>
      <c r="CU1663" s="69"/>
      <c r="CV1663" s="69"/>
      <c r="CW1663" s="69"/>
      <c r="CX1663" s="69"/>
      <c r="CY1663" s="69"/>
      <c r="CZ1663" s="69"/>
    </row>
    <row r="1664" spans="2:104">
      <c r="B1664" s="69"/>
      <c r="C1664" s="69"/>
      <c r="D1664" s="67"/>
      <c r="E1664" s="69"/>
      <c r="F1664" s="68"/>
      <c r="G1664" s="67"/>
      <c r="H1664" s="69"/>
      <c r="I1664" s="69"/>
      <c r="J1664" s="69"/>
      <c r="K1664" s="69"/>
      <c r="L1664" s="69"/>
      <c r="M1664" s="69"/>
      <c r="N1664" s="69"/>
      <c r="O1664" s="69"/>
      <c r="P1664" s="69"/>
      <c r="Q1664" s="69"/>
      <c r="R1664" s="69"/>
      <c r="S1664" s="80"/>
      <c r="T1664" s="80"/>
      <c r="U1664" s="80"/>
      <c r="V1664" s="80"/>
      <c r="W1664" s="80"/>
      <c r="X1664" s="80"/>
      <c r="Y1664" s="80"/>
      <c r="Z1664" s="80"/>
      <c r="AA1664" s="80"/>
      <c r="AB1664" s="80"/>
      <c r="AC1664" s="80"/>
      <c r="AD1664" s="80"/>
      <c r="AE1664" s="69"/>
      <c r="AF1664" s="69"/>
      <c r="AG1664" s="69"/>
      <c r="AH1664" s="80"/>
      <c r="AI1664" s="80"/>
      <c r="AJ1664" s="69"/>
      <c r="AK1664" s="69"/>
      <c r="AL1664" s="80"/>
      <c r="AM1664" s="80"/>
      <c r="AN1664" s="69"/>
      <c r="AO1664" s="69"/>
      <c r="AP1664" s="80"/>
      <c r="AQ1664" s="80"/>
      <c r="AR1664" s="69"/>
      <c r="AS1664" s="69"/>
      <c r="AT1664" s="80"/>
      <c r="AU1664" s="80"/>
      <c r="AV1664" s="69"/>
      <c r="AW1664" s="69"/>
      <c r="AX1664" s="80"/>
      <c r="AY1664" s="80"/>
      <c r="AZ1664" s="69"/>
      <c r="BA1664" s="69"/>
      <c r="BB1664" s="80"/>
      <c r="BC1664" s="80"/>
      <c r="BD1664" s="69"/>
      <c r="BE1664" s="69"/>
      <c r="BF1664" s="80"/>
      <c r="BG1664" s="80"/>
      <c r="BH1664" s="69"/>
      <c r="BI1664" s="69"/>
      <c r="BJ1664" s="80"/>
      <c r="BK1664" s="80"/>
      <c r="BL1664" s="69"/>
      <c r="BM1664" s="69"/>
      <c r="BN1664" s="80"/>
      <c r="BO1664" s="80"/>
      <c r="BP1664" s="69"/>
      <c r="BQ1664" s="69"/>
      <c r="BR1664" s="80"/>
      <c r="BS1664" s="80"/>
      <c r="BT1664" s="69"/>
      <c r="BU1664" s="69"/>
      <c r="BV1664" s="80"/>
      <c r="BW1664" s="80"/>
      <c r="BX1664" s="69"/>
      <c r="BY1664" s="69"/>
      <c r="BZ1664" s="80"/>
      <c r="CA1664" s="80"/>
      <c r="CB1664" s="69"/>
      <c r="CC1664" s="69"/>
      <c r="CD1664" s="80"/>
      <c r="CE1664" s="80"/>
      <c r="CF1664" s="69"/>
      <c r="CG1664" s="69"/>
      <c r="CH1664" s="69"/>
      <c r="CI1664" s="69"/>
      <c r="CJ1664" s="69"/>
      <c r="CK1664" s="69"/>
      <c r="CL1664" s="68"/>
      <c r="CM1664" s="67"/>
      <c r="CN1664" s="67"/>
      <c r="CO1664" s="69"/>
      <c r="CP1664" s="68"/>
      <c r="CQ1664" s="67"/>
      <c r="CR1664" s="67"/>
      <c r="CS1664" s="69"/>
      <c r="CT1664" s="81"/>
      <c r="CU1664" s="69"/>
      <c r="CV1664" s="69"/>
      <c r="CW1664" s="69"/>
      <c r="CX1664" s="69"/>
      <c r="CY1664" s="69"/>
      <c r="CZ1664" s="69"/>
    </row>
    <row r="1665" spans="2:104">
      <c r="B1665" s="69"/>
      <c r="C1665" s="69"/>
      <c r="D1665" s="67"/>
      <c r="E1665" s="69"/>
      <c r="F1665" s="68"/>
      <c r="G1665" s="67"/>
      <c r="H1665" s="69"/>
      <c r="I1665" s="69"/>
      <c r="J1665" s="69"/>
      <c r="K1665" s="69"/>
      <c r="L1665" s="69"/>
      <c r="M1665" s="69"/>
      <c r="N1665" s="69"/>
      <c r="O1665" s="69"/>
      <c r="P1665" s="69"/>
      <c r="Q1665" s="69"/>
      <c r="R1665" s="69"/>
      <c r="S1665" s="80"/>
      <c r="T1665" s="80"/>
      <c r="U1665" s="80"/>
      <c r="V1665" s="80"/>
      <c r="W1665" s="80"/>
      <c r="X1665" s="80"/>
      <c r="Y1665" s="80"/>
      <c r="Z1665" s="80"/>
      <c r="AA1665" s="80"/>
      <c r="AB1665" s="80"/>
      <c r="AC1665" s="80"/>
      <c r="AD1665" s="80"/>
      <c r="AE1665" s="69"/>
      <c r="AF1665" s="69"/>
      <c r="AG1665" s="69"/>
      <c r="AH1665" s="80"/>
      <c r="AI1665" s="80"/>
      <c r="AJ1665" s="69"/>
      <c r="AK1665" s="69"/>
      <c r="AL1665" s="80"/>
      <c r="AM1665" s="80"/>
      <c r="AN1665" s="69"/>
      <c r="AO1665" s="69"/>
      <c r="AP1665" s="80"/>
      <c r="AQ1665" s="80"/>
      <c r="AR1665" s="69"/>
      <c r="AS1665" s="69"/>
      <c r="AT1665" s="80"/>
      <c r="AU1665" s="80"/>
      <c r="AV1665" s="69"/>
      <c r="AW1665" s="69"/>
      <c r="AX1665" s="80"/>
      <c r="AY1665" s="80"/>
      <c r="AZ1665" s="69"/>
      <c r="BA1665" s="69"/>
      <c r="BB1665" s="80"/>
      <c r="BC1665" s="80"/>
      <c r="BD1665" s="69"/>
      <c r="BE1665" s="69"/>
      <c r="BF1665" s="80"/>
      <c r="BG1665" s="80"/>
      <c r="BH1665" s="69"/>
      <c r="BI1665" s="69"/>
      <c r="BJ1665" s="80"/>
      <c r="BK1665" s="80"/>
      <c r="BL1665" s="69"/>
      <c r="BM1665" s="69"/>
      <c r="BN1665" s="80"/>
      <c r="BO1665" s="80"/>
      <c r="BP1665" s="69"/>
      <c r="BQ1665" s="69"/>
      <c r="BR1665" s="80"/>
      <c r="BS1665" s="80"/>
      <c r="BT1665" s="69"/>
      <c r="BU1665" s="69"/>
      <c r="BV1665" s="80"/>
      <c r="BW1665" s="80"/>
      <c r="BX1665" s="69"/>
      <c r="BY1665" s="69"/>
      <c r="BZ1665" s="80"/>
      <c r="CA1665" s="80"/>
      <c r="CB1665" s="69"/>
      <c r="CC1665" s="69"/>
      <c r="CD1665" s="80"/>
      <c r="CE1665" s="80"/>
      <c r="CF1665" s="69"/>
      <c r="CG1665" s="69"/>
      <c r="CH1665" s="69"/>
      <c r="CI1665" s="69"/>
      <c r="CJ1665" s="69"/>
      <c r="CK1665" s="69"/>
      <c r="CL1665" s="68"/>
      <c r="CM1665" s="67"/>
      <c r="CN1665" s="67"/>
      <c r="CO1665" s="69"/>
      <c r="CP1665" s="68"/>
      <c r="CQ1665" s="67"/>
      <c r="CR1665" s="67"/>
      <c r="CS1665" s="69"/>
      <c r="CT1665" s="81"/>
      <c r="CU1665" s="69"/>
      <c r="CV1665" s="69"/>
      <c r="CW1665" s="69"/>
      <c r="CX1665" s="69"/>
      <c r="CY1665" s="69"/>
      <c r="CZ1665" s="69"/>
    </row>
    <row r="1666" spans="2:104">
      <c r="B1666" s="69"/>
      <c r="C1666" s="69"/>
      <c r="D1666" s="67"/>
      <c r="E1666" s="69"/>
      <c r="F1666" s="68"/>
      <c r="G1666" s="67"/>
      <c r="H1666" s="69"/>
      <c r="I1666" s="69"/>
      <c r="J1666" s="69"/>
      <c r="K1666" s="69"/>
      <c r="L1666" s="69"/>
      <c r="M1666" s="69"/>
      <c r="N1666" s="69"/>
      <c r="O1666" s="69"/>
      <c r="P1666" s="69"/>
      <c r="Q1666" s="69"/>
      <c r="R1666" s="69"/>
      <c r="S1666" s="80"/>
      <c r="T1666" s="80"/>
      <c r="U1666" s="80"/>
      <c r="V1666" s="80"/>
      <c r="W1666" s="80"/>
      <c r="X1666" s="80"/>
      <c r="Y1666" s="80"/>
      <c r="Z1666" s="80"/>
      <c r="AA1666" s="80"/>
      <c r="AB1666" s="80"/>
      <c r="AC1666" s="80"/>
      <c r="AD1666" s="80"/>
      <c r="AE1666" s="69"/>
      <c r="AF1666" s="69"/>
      <c r="AG1666" s="69"/>
      <c r="AH1666" s="80"/>
      <c r="AI1666" s="80"/>
      <c r="AJ1666" s="69"/>
      <c r="AK1666" s="69"/>
      <c r="AL1666" s="80"/>
      <c r="AM1666" s="80"/>
      <c r="AN1666" s="69"/>
      <c r="AO1666" s="69"/>
      <c r="AP1666" s="80"/>
      <c r="AQ1666" s="80"/>
      <c r="AR1666" s="69"/>
      <c r="AS1666" s="69"/>
      <c r="AT1666" s="80"/>
      <c r="AU1666" s="80"/>
      <c r="AV1666" s="69"/>
      <c r="AW1666" s="69"/>
      <c r="AX1666" s="80"/>
      <c r="AY1666" s="80"/>
      <c r="AZ1666" s="69"/>
      <c r="BA1666" s="69"/>
      <c r="BB1666" s="80"/>
      <c r="BC1666" s="80"/>
      <c r="BD1666" s="69"/>
      <c r="BE1666" s="69"/>
      <c r="BF1666" s="80"/>
      <c r="BG1666" s="80"/>
      <c r="BH1666" s="69"/>
      <c r="BI1666" s="69"/>
      <c r="BJ1666" s="80"/>
      <c r="BK1666" s="80"/>
      <c r="BL1666" s="69"/>
      <c r="BM1666" s="69"/>
      <c r="BN1666" s="80"/>
      <c r="BO1666" s="80"/>
      <c r="BP1666" s="69"/>
      <c r="BQ1666" s="69"/>
      <c r="BR1666" s="80"/>
      <c r="BS1666" s="80"/>
      <c r="BT1666" s="69"/>
      <c r="BU1666" s="69"/>
      <c r="BV1666" s="80"/>
      <c r="BW1666" s="80"/>
      <c r="BX1666" s="69"/>
      <c r="BY1666" s="69"/>
      <c r="BZ1666" s="80"/>
      <c r="CA1666" s="80"/>
      <c r="CB1666" s="69"/>
      <c r="CC1666" s="69"/>
      <c r="CD1666" s="80"/>
      <c r="CE1666" s="80"/>
      <c r="CF1666" s="69"/>
      <c r="CG1666" s="69"/>
      <c r="CH1666" s="69"/>
      <c r="CI1666" s="69"/>
      <c r="CJ1666" s="69"/>
      <c r="CK1666" s="69"/>
      <c r="CL1666" s="68"/>
      <c r="CM1666" s="67"/>
      <c r="CN1666" s="67"/>
      <c r="CO1666" s="69"/>
      <c r="CP1666" s="68"/>
      <c r="CQ1666" s="67"/>
      <c r="CR1666" s="67"/>
      <c r="CS1666" s="69"/>
      <c r="CT1666" s="81"/>
      <c r="CU1666" s="69"/>
      <c r="CV1666" s="69"/>
      <c r="CW1666" s="69"/>
      <c r="CX1666" s="69"/>
      <c r="CY1666" s="69"/>
      <c r="CZ1666" s="69"/>
    </row>
    <row r="1667" spans="2:104">
      <c r="B1667" s="69"/>
      <c r="C1667" s="69"/>
      <c r="D1667" s="67"/>
      <c r="E1667" s="69"/>
      <c r="F1667" s="68"/>
      <c r="G1667" s="67"/>
      <c r="H1667" s="69"/>
      <c r="I1667" s="69"/>
      <c r="J1667" s="69"/>
      <c r="K1667" s="69"/>
      <c r="L1667" s="69"/>
      <c r="M1667" s="69"/>
      <c r="N1667" s="69"/>
      <c r="O1667" s="69"/>
      <c r="P1667" s="69"/>
      <c r="Q1667" s="69"/>
      <c r="R1667" s="69"/>
      <c r="S1667" s="80"/>
      <c r="T1667" s="80"/>
      <c r="U1667" s="80"/>
      <c r="V1667" s="80"/>
      <c r="W1667" s="80"/>
      <c r="X1667" s="80"/>
      <c r="Y1667" s="80"/>
      <c r="Z1667" s="80"/>
      <c r="AA1667" s="80"/>
      <c r="AB1667" s="80"/>
      <c r="AC1667" s="80"/>
      <c r="AD1667" s="80"/>
      <c r="AE1667" s="69"/>
      <c r="AF1667" s="69"/>
      <c r="AG1667" s="69"/>
      <c r="AH1667" s="80"/>
      <c r="AI1667" s="80"/>
      <c r="AJ1667" s="69"/>
      <c r="AK1667" s="69"/>
      <c r="AL1667" s="80"/>
      <c r="AM1667" s="80"/>
      <c r="AN1667" s="69"/>
      <c r="AO1667" s="69"/>
      <c r="AP1667" s="80"/>
      <c r="AQ1667" s="80"/>
      <c r="AR1667" s="69"/>
      <c r="AS1667" s="69"/>
      <c r="AT1667" s="80"/>
      <c r="AU1667" s="80"/>
      <c r="AV1667" s="69"/>
      <c r="AW1667" s="69"/>
      <c r="AX1667" s="80"/>
      <c r="AY1667" s="80"/>
      <c r="AZ1667" s="69"/>
      <c r="BA1667" s="69"/>
      <c r="BB1667" s="80"/>
      <c r="BC1667" s="80"/>
      <c r="BD1667" s="69"/>
      <c r="BE1667" s="69"/>
      <c r="BF1667" s="80"/>
      <c r="BG1667" s="80"/>
      <c r="BH1667" s="69"/>
      <c r="BI1667" s="69"/>
      <c r="BJ1667" s="80"/>
      <c r="BK1667" s="80"/>
      <c r="BL1667" s="69"/>
      <c r="BM1667" s="69"/>
      <c r="BN1667" s="80"/>
      <c r="BO1667" s="80"/>
      <c r="BP1667" s="69"/>
      <c r="BQ1667" s="69"/>
      <c r="BR1667" s="80"/>
      <c r="BS1667" s="80"/>
      <c r="BT1667" s="69"/>
      <c r="BU1667" s="69"/>
      <c r="BV1667" s="80"/>
      <c r="BW1667" s="80"/>
      <c r="BX1667" s="69"/>
      <c r="BY1667" s="69"/>
      <c r="BZ1667" s="80"/>
      <c r="CA1667" s="80"/>
      <c r="CB1667" s="69"/>
      <c r="CC1667" s="69"/>
      <c r="CD1667" s="80"/>
      <c r="CE1667" s="80"/>
      <c r="CF1667" s="69"/>
      <c r="CG1667" s="69"/>
      <c r="CH1667" s="69"/>
      <c r="CI1667" s="69"/>
      <c r="CJ1667" s="69"/>
      <c r="CK1667" s="69"/>
      <c r="CL1667" s="68"/>
      <c r="CM1667" s="67"/>
      <c r="CN1667" s="67"/>
      <c r="CO1667" s="69"/>
      <c r="CP1667" s="68"/>
      <c r="CQ1667" s="67"/>
      <c r="CR1667" s="67"/>
      <c r="CS1667" s="69"/>
      <c r="CT1667" s="81"/>
      <c r="CU1667" s="69"/>
      <c r="CV1667" s="69"/>
      <c r="CW1667" s="69"/>
      <c r="CX1667" s="69"/>
      <c r="CY1667" s="69"/>
      <c r="CZ1667" s="69"/>
    </row>
    <row r="1668" spans="2:104">
      <c r="B1668" s="69"/>
      <c r="C1668" s="69"/>
      <c r="D1668" s="67"/>
      <c r="E1668" s="69"/>
      <c r="F1668" s="68"/>
      <c r="G1668" s="67"/>
      <c r="H1668" s="69"/>
      <c r="I1668" s="69"/>
      <c r="J1668" s="69"/>
      <c r="K1668" s="69"/>
      <c r="L1668" s="69"/>
      <c r="M1668" s="69"/>
      <c r="N1668" s="69"/>
      <c r="O1668" s="69"/>
      <c r="P1668" s="69"/>
      <c r="Q1668" s="69"/>
      <c r="R1668" s="69"/>
      <c r="S1668" s="80"/>
      <c r="T1668" s="80"/>
      <c r="U1668" s="80"/>
      <c r="V1668" s="80"/>
      <c r="W1668" s="80"/>
      <c r="X1668" s="80"/>
      <c r="Y1668" s="80"/>
      <c r="Z1668" s="80"/>
      <c r="AA1668" s="80"/>
      <c r="AB1668" s="80"/>
      <c r="AC1668" s="80"/>
      <c r="AD1668" s="80"/>
      <c r="AE1668" s="69"/>
      <c r="AF1668" s="69"/>
      <c r="AG1668" s="69"/>
      <c r="AH1668" s="80"/>
      <c r="AI1668" s="80"/>
      <c r="AJ1668" s="69"/>
      <c r="AK1668" s="69"/>
      <c r="AL1668" s="80"/>
      <c r="AM1668" s="80"/>
      <c r="AN1668" s="69"/>
      <c r="AO1668" s="69"/>
      <c r="AP1668" s="80"/>
      <c r="AQ1668" s="80"/>
      <c r="AR1668" s="69"/>
      <c r="AS1668" s="69"/>
      <c r="AT1668" s="80"/>
      <c r="AU1668" s="80"/>
      <c r="AV1668" s="69"/>
      <c r="AW1668" s="69"/>
      <c r="AX1668" s="80"/>
      <c r="AY1668" s="80"/>
      <c r="AZ1668" s="69"/>
      <c r="BA1668" s="69"/>
      <c r="BB1668" s="80"/>
      <c r="BC1668" s="80"/>
      <c r="BD1668" s="69"/>
      <c r="BE1668" s="69"/>
      <c r="BF1668" s="80"/>
      <c r="BG1668" s="80"/>
      <c r="BH1668" s="69"/>
      <c r="BI1668" s="69"/>
      <c r="BJ1668" s="80"/>
      <c r="BK1668" s="80"/>
      <c r="BL1668" s="69"/>
      <c r="BM1668" s="69"/>
      <c r="BN1668" s="80"/>
      <c r="BO1668" s="80"/>
      <c r="BP1668" s="69"/>
      <c r="BQ1668" s="69"/>
      <c r="BR1668" s="80"/>
      <c r="BS1668" s="80"/>
      <c r="BT1668" s="69"/>
      <c r="BU1668" s="69"/>
      <c r="BV1668" s="80"/>
      <c r="BW1668" s="80"/>
      <c r="BX1668" s="69"/>
      <c r="BY1668" s="69"/>
      <c r="BZ1668" s="80"/>
      <c r="CA1668" s="80"/>
      <c r="CB1668" s="69"/>
      <c r="CC1668" s="69"/>
      <c r="CD1668" s="80"/>
      <c r="CE1668" s="80"/>
      <c r="CF1668" s="69"/>
      <c r="CG1668" s="69"/>
      <c r="CH1668" s="69"/>
      <c r="CI1668" s="69"/>
      <c r="CJ1668" s="69"/>
      <c r="CK1668" s="69"/>
      <c r="CL1668" s="68"/>
      <c r="CM1668" s="67"/>
      <c r="CN1668" s="67"/>
      <c r="CO1668" s="69"/>
      <c r="CP1668" s="68"/>
      <c r="CQ1668" s="67"/>
      <c r="CR1668" s="67"/>
      <c r="CS1668" s="69"/>
      <c r="CT1668" s="81"/>
      <c r="CU1668" s="69"/>
      <c r="CV1668" s="69"/>
      <c r="CW1668" s="69"/>
      <c r="CX1668" s="69"/>
      <c r="CY1668" s="69"/>
      <c r="CZ1668" s="69"/>
    </row>
    <row r="1669" spans="2:104">
      <c r="B1669" s="69"/>
      <c r="C1669" s="69"/>
      <c r="D1669" s="67"/>
      <c r="E1669" s="69"/>
      <c r="F1669" s="68"/>
      <c r="G1669" s="67"/>
      <c r="H1669" s="69"/>
      <c r="I1669" s="69"/>
      <c r="J1669" s="69"/>
      <c r="K1669" s="69"/>
      <c r="L1669" s="69"/>
      <c r="M1669" s="69"/>
      <c r="N1669" s="69"/>
      <c r="O1669" s="69"/>
      <c r="P1669" s="69"/>
      <c r="Q1669" s="69"/>
      <c r="R1669" s="69"/>
      <c r="S1669" s="80"/>
      <c r="T1669" s="80"/>
      <c r="U1669" s="80"/>
      <c r="V1669" s="80"/>
      <c r="W1669" s="80"/>
      <c r="X1669" s="80"/>
      <c r="Y1669" s="80"/>
      <c r="Z1669" s="80"/>
      <c r="AA1669" s="80"/>
      <c r="AB1669" s="80"/>
      <c r="AC1669" s="80"/>
      <c r="AD1669" s="80"/>
      <c r="AE1669" s="69"/>
      <c r="AF1669" s="69"/>
      <c r="AG1669" s="69"/>
      <c r="AH1669" s="80"/>
      <c r="AI1669" s="80"/>
      <c r="AJ1669" s="69"/>
      <c r="AK1669" s="69"/>
      <c r="AL1669" s="80"/>
      <c r="AM1669" s="80"/>
      <c r="AN1669" s="69"/>
      <c r="AO1669" s="69"/>
      <c r="AP1669" s="80"/>
      <c r="AQ1669" s="80"/>
      <c r="AR1669" s="69"/>
      <c r="AS1669" s="69"/>
      <c r="AT1669" s="80"/>
      <c r="AU1669" s="80"/>
      <c r="AV1669" s="69"/>
      <c r="AW1669" s="69"/>
      <c r="AX1669" s="80"/>
      <c r="AY1669" s="80"/>
      <c r="AZ1669" s="69"/>
      <c r="BA1669" s="69"/>
      <c r="BB1669" s="80"/>
      <c r="BC1669" s="80"/>
      <c r="BD1669" s="69"/>
      <c r="BE1669" s="69"/>
      <c r="BF1669" s="80"/>
      <c r="BG1669" s="80"/>
      <c r="BH1669" s="69"/>
      <c r="BI1669" s="69"/>
      <c r="BJ1669" s="80"/>
      <c r="BK1669" s="80"/>
      <c r="BL1669" s="69"/>
      <c r="BM1669" s="69"/>
      <c r="BN1669" s="80"/>
      <c r="BO1669" s="80"/>
      <c r="BP1669" s="69"/>
      <c r="BQ1669" s="69"/>
      <c r="BR1669" s="80"/>
      <c r="BS1669" s="80"/>
      <c r="BT1669" s="69"/>
      <c r="BU1669" s="69"/>
      <c r="BV1669" s="80"/>
      <c r="BW1669" s="80"/>
      <c r="BX1669" s="69"/>
      <c r="BY1669" s="69"/>
      <c r="BZ1669" s="80"/>
      <c r="CA1669" s="80"/>
      <c r="CB1669" s="69"/>
      <c r="CC1669" s="69"/>
      <c r="CD1669" s="80"/>
      <c r="CE1669" s="80"/>
      <c r="CF1669" s="69"/>
      <c r="CG1669" s="69"/>
      <c r="CH1669" s="69"/>
      <c r="CI1669" s="69"/>
      <c r="CJ1669" s="69"/>
      <c r="CK1669" s="69"/>
      <c r="CL1669" s="68"/>
      <c r="CM1669" s="67"/>
      <c r="CN1669" s="67"/>
      <c r="CO1669" s="69"/>
      <c r="CP1669" s="68"/>
      <c r="CQ1669" s="67"/>
      <c r="CR1669" s="67"/>
      <c r="CS1669" s="69"/>
      <c r="CT1669" s="81"/>
      <c r="CU1669" s="69"/>
      <c r="CV1669" s="69"/>
      <c r="CW1669" s="69"/>
      <c r="CX1669" s="69"/>
      <c r="CY1669" s="69"/>
      <c r="CZ1669" s="69"/>
    </row>
    <row r="1670" spans="2:104">
      <c r="B1670" s="69"/>
      <c r="C1670" s="69"/>
      <c r="D1670" s="67"/>
      <c r="E1670" s="69"/>
      <c r="F1670" s="68"/>
      <c r="G1670" s="67"/>
      <c r="H1670" s="69"/>
      <c r="I1670" s="69"/>
      <c r="J1670" s="69"/>
      <c r="K1670" s="69"/>
      <c r="L1670" s="69"/>
      <c r="M1670" s="69"/>
      <c r="N1670" s="69"/>
      <c r="O1670" s="69"/>
      <c r="P1670" s="69"/>
      <c r="Q1670" s="69"/>
      <c r="R1670" s="69"/>
      <c r="S1670" s="80"/>
      <c r="T1670" s="80"/>
      <c r="U1670" s="80"/>
      <c r="V1670" s="80"/>
      <c r="W1670" s="80"/>
      <c r="X1670" s="80"/>
      <c r="Y1670" s="80"/>
      <c r="Z1670" s="80"/>
      <c r="AA1670" s="80"/>
      <c r="AB1670" s="80"/>
      <c r="AC1670" s="80"/>
      <c r="AD1670" s="80"/>
      <c r="AE1670" s="69"/>
      <c r="AF1670" s="69"/>
      <c r="AG1670" s="69"/>
      <c r="AH1670" s="80"/>
      <c r="AI1670" s="80"/>
      <c r="AJ1670" s="69"/>
      <c r="AK1670" s="69"/>
      <c r="AL1670" s="80"/>
      <c r="AM1670" s="80"/>
      <c r="AN1670" s="69"/>
      <c r="AO1670" s="69"/>
      <c r="AP1670" s="80"/>
      <c r="AQ1670" s="80"/>
      <c r="AR1670" s="69"/>
      <c r="AS1670" s="69"/>
      <c r="AT1670" s="80"/>
      <c r="AU1670" s="80"/>
      <c r="AV1670" s="69"/>
      <c r="AW1670" s="69"/>
      <c r="AX1670" s="80"/>
      <c r="AY1670" s="80"/>
      <c r="AZ1670" s="69"/>
      <c r="BA1670" s="69"/>
      <c r="BB1670" s="80"/>
      <c r="BC1670" s="80"/>
      <c r="BD1670" s="69"/>
      <c r="BE1670" s="69"/>
      <c r="BF1670" s="80"/>
      <c r="BG1670" s="80"/>
      <c r="BH1670" s="69"/>
      <c r="BI1670" s="69"/>
      <c r="BJ1670" s="80"/>
      <c r="BK1670" s="80"/>
      <c r="BL1670" s="69"/>
      <c r="BM1670" s="69"/>
      <c r="BN1670" s="80"/>
      <c r="BO1670" s="80"/>
      <c r="BP1670" s="69"/>
      <c r="BQ1670" s="69"/>
      <c r="BR1670" s="80"/>
      <c r="BS1670" s="80"/>
      <c r="BT1670" s="69"/>
      <c r="BU1670" s="69"/>
      <c r="BV1670" s="80"/>
      <c r="BW1670" s="80"/>
      <c r="BX1670" s="69"/>
      <c r="BY1670" s="69"/>
      <c r="BZ1670" s="80"/>
      <c r="CA1670" s="80"/>
      <c r="CB1670" s="69"/>
      <c r="CC1670" s="69"/>
      <c r="CD1670" s="80"/>
      <c r="CE1670" s="80"/>
      <c r="CF1670" s="69"/>
      <c r="CG1670" s="69"/>
      <c r="CH1670" s="69"/>
      <c r="CI1670" s="69"/>
      <c r="CJ1670" s="69"/>
      <c r="CK1670" s="69"/>
      <c r="CL1670" s="68"/>
      <c r="CM1670" s="67"/>
      <c r="CN1670" s="67"/>
      <c r="CO1670" s="69"/>
      <c r="CP1670" s="68"/>
      <c r="CQ1670" s="67"/>
      <c r="CR1670" s="67"/>
      <c r="CS1670" s="69"/>
      <c r="CT1670" s="81"/>
      <c r="CU1670" s="69"/>
      <c r="CV1670" s="69"/>
      <c r="CW1670" s="69"/>
      <c r="CX1670" s="69"/>
      <c r="CY1670" s="69"/>
      <c r="CZ1670" s="69"/>
    </row>
    <row r="1671" spans="2:104">
      <c r="B1671" s="69"/>
      <c r="C1671" s="69"/>
      <c r="D1671" s="67"/>
      <c r="E1671" s="69"/>
      <c r="F1671" s="68"/>
      <c r="G1671" s="67"/>
      <c r="H1671" s="69"/>
      <c r="I1671" s="69"/>
      <c r="J1671" s="69"/>
      <c r="K1671" s="69"/>
      <c r="L1671" s="69"/>
      <c r="M1671" s="69"/>
      <c r="N1671" s="69"/>
      <c r="O1671" s="69"/>
      <c r="P1671" s="69"/>
      <c r="Q1671" s="69"/>
      <c r="R1671" s="69"/>
      <c r="S1671" s="80"/>
      <c r="T1671" s="80"/>
      <c r="U1671" s="80"/>
      <c r="V1671" s="80"/>
      <c r="W1671" s="80"/>
      <c r="X1671" s="80"/>
      <c r="Y1671" s="80"/>
      <c r="Z1671" s="80"/>
      <c r="AA1671" s="80"/>
      <c r="AB1671" s="80"/>
      <c r="AC1671" s="80"/>
      <c r="AD1671" s="80"/>
      <c r="AE1671" s="69"/>
      <c r="AF1671" s="69"/>
      <c r="AG1671" s="69"/>
      <c r="AH1671" s="80"/>
      <c r="AI1671" s="80"/>
      <c r="AJ1671" s="69"/>
      <c r="AK1671" s="69"/>
      <c r="AL1671" s="80"/>
      <c r="AM1671" s="80"/>
      <c r="AN1671" s="69"/>
      <c r="AO1671" s="69"/>
      <c r="AP1671" s="80"/>
      <c r="AQ1671" s="80"/>
      <c r="AR1671" s="69"/>
      <c r="AS1671" s="69"/>
      <c r="AT1671" s="80"/>
      <c r="AU1671" s="80"/>
      <c r="AV1671" s="69"/>
      <c r="AW1671" s="69"/>
      <c r="AX1671" s="80"/>
      <c r="AY1671" s="80"/>
      <c r="AZ1671" s="69"/>
      <c r="BA1671" s="69"/>
      <c r="BB1671" s="80"/>
      <c r="BC1671" s="80"/>
      <c r="BD1671" s="69"/>
      <c r="BE1671" s="69"/>
      <c r="BF1671" s="80"/>
      <c r="BG1671" s="80"/>
      <c r="BH1671" s="69"/>
      <c r="BI1671" s="69"/>
      <c r="BJ1671" s="80"/>
      <c r="BK1671" s="80"/>
      <c r="BL1671" s="69"/>
      <c r="BM1671" s="69"/>
      <c r="BN1671" s="80"/>
      <c r="BO1671" s="80"/>
      <c r="BP1671" s="69"/>
      <c r="BQ1671" s="69"/>
      <c r="BR1671" s="80"/>
      <c r="BS1671" s="80"/>
      <c r="BT1671" s="69"/>
      <c r="BU1671" s="69"/>
      <c r="BV1671" s="80"/>
      <c r="BW1671" s="80"/>
      <c r="BX1671" s="69"/>
      <c r="BY1671" s="69"/>
      <c r="BZ1671" s="80"/>
      <c r="CA1671" s="80"/>
      <c r="CB1671" s="69"/>
      <c r="CC1671" s="69"/>
      <c r="CD1671" s="80"/>
      <c r="CE1671" s="80"/>
      <c r="CF1671" s="69"/>
      <c r="CG1671" s="69"/>
      <c r="CH1671" s="69"/>
      <c r="CI1671" s="69"/>
      <c r="CJ1671" s="69"/>
      <c r="CK1671" s="69"/>
      <c r="CL1671" s="68"/>
      <c r="CM1671" s="67"/>
      <c r="CN1671" s="67"/>
      <c r="CO1671" s="69"/>
      <c r="CP1671" s="68"/>
      <c r="CQ1671" s="67"/>
      <c r="CR1671" s="67"/>
      <c r="CS1671" s="69"/>
      <c r="CT1671" s="81"/>
      <c r="CU1671" s="69"/>
      <c r="CV1671" s="69"/>
      <c r="CW1671" s="69"/>
      <c r="CX1671" s="69"/>
      <c r="CY1671" s="69"/>
      <c r="CZ1671" s="69"/>
    </row>
    <row r="1672" spans="2:104">
      <c r="B1672" s="69"/>
      <c r="C1672" s="69"/>
      <c r="D1672" s="67"/>
      <c r="E1672" s="69"/>
      <c r="F1672" s="68"/>
      <c r="G1672" s="67"/>
      <c r="H1672" s="69"/>
      <c r="I1672" s="69"/>
      <c r="J1672" s="69"/>
      <c r="K1672" s="69"/>
      <c r="L1672" s="69"/>
      <c r="M1672" s="69"/>
      <c r="N1672" s="69"/>
      <c r="O1672" s="69"/>
      <c r="P1672" s="69"/>
      <c r="Q1672" s="69"/>
      <c r="R1672" s="69"/>
      <c r="S1672" s="80"/>
      <c r="T1672" s="80"/>
      <c r="U1672" s="80"/>
      <c r="V1672" s="80"/>
      <c r="W1672" s="80"/>
      <c r="X1672" s="80"/>
      <c r="Y1672" s="80"/>
      <c r="Z1672" s="80"/>
      <c r="AA1672" s="80"/>
      <c r="AB1672" s="80"/>
      <c r="AC1672" s="80"/>
      <c r="AD1672" s="80"/>
      <c r="AE1672" s="69"/>
      <c r="AF1672" s="69"/>
      <c r="AG1672" s="69"/>
      <c r="AH1672" s="80"/>
      <c r="AI1672" s="80"/>
      <c r="AJ1672" s="69"/>
      <c r="AK1672" s="69"/>
      <c r="AL1672" s="80"/>
      <c r="AM1672" s="80"/>
      <c r="AN1672" s="69"/>
      <c r="AO1672" s="69"/>
      <c r="AP1672" s="80"/>
      <c r="AQ1672" s="80"/>
      <c r="AR1672" s="69"/>
      <c r="AS1672" s="69"/>
      <c r="AT1672" s="80"/>
      <c r="AU1672" s="80"/>
      <c r="AV1672" s="69"/>
      <c r="AW1672" s="69"/>
      <c r="AX1672" s="80"/>
      <c r="AY1672" s="80"/>
      <c r="AZ1672" s="69"/>
      <c r="BA1672" s="69"/>
      <c r="BB1672" s="80"/>
      <c r="BC1672" s="80"/>
      <c r="BD1672" s="69"/>
      <c r="BE1672" s="69"/>
      <c r="BF1672" s="80"/>
      <c r="BG1672" s="80"/>
      <c r="BH1672" s="69"/>
      <c r="BI1672" s="69"/>
      <c r="BJ1672" s="80"/>
      <c r="BK1672" s="80"/>
      <c r="BL1672" s="69"/>
      <c r="BM1672" s="69"/>
      <c r="BN1672" s="80"/>
      <c r="BO1672" s="80"/>
      <c r="BP1672" s="69"/>
      <c r="BQ1672" s="69"/>
      <c r="BR1672" s="80"/>
      <c r="BS1672" s="80"/>
      <c r="BT1672" s="69"/>
      <c r="BU1672" s="69"/>
      <c r="BV1672" s="80"/>
      <c r="BW1672" s="80"/>
      <c r="BX1672" s="69"/>
      <c r="BY1672" s="69"/>
      <c r="BZ1672" s="80"/>
      <c r="CA1672" s="80"/>
      <c r="CB1672" s="69"/>
      <c r="CC1672" s="69"/>
      <c r="CD1672" s="80"/>
      <c r="CE1672" s="80"/>
      <c r="CF1672" s="69"/>
      <c r="CG1672" s="69"/>
      <c r="CH1672" s="69"/>
      <c r="CI1672" s="69"/>
      <c r="CJ1672" s="69"/>
      <c r="CK1672" s="69"/>
      <c r="CL1672" s="68"/>
      <c r="CM1672" s="67"/>
      <c r="CN1672" s="67"/>
      <c r="CO1672" s="69"/>
      <c r="CP1672" s="68"/>
      <c r="CQ1672" s="67"/>
      <c r="CR1672" s="67"/>
      <c r="CS1672" s="69"/>
      <c r="CT1672" s="81"/>
      <c r="CU1672" s="69"/>
      <c r="CV1672" s="69"/>
      <c r="CW1672" s="69"/>
      <c r="CX1672" s="69"/>
      <c r="CY1672" s="69"/>
      <c r="CZ1672" s="69"/>
    </row>
    <row r="1673" spans="2:104">
      <c r="B1673" s="69"/>
      <c r="C1673" s="69"/>
      <c r="D1673" s="67"/>
      <c r="E1673" s="69"/>
      <c r="F1673" s="68"/>
      <c r="G1673" s="67"/>
      <c r="H1673" s="69"/>
      <c r="I1673" s="69"/>
      <c r="J1673" s="69"/>
      <c r="K1673" s="69"/>
      <c r="L1673" s="69"/>
      <c r="M1673" s="69"/>
      <c r="N1673" s="69"/>
      <c r="O1673" s="69"/>
      <c r="P1673" s="69"/>
      <c r="Q1673" s="69"/>
      <c r="R1673" s="69"/>
      <c r="S1673" s="80"/>
      <c r="T1673" s="80"/>
      <c r="U1673" s="80"/>
      <c r="V1673" s="80"/>
      <c r="W1673" s="80"/>
      <c r="X1673" s="80"/>
      <c r="Y1673" s="80"/>
      <c r="Z1673" s="80"/>
      <c r="AA1673" s="80"/>
      <c r="AB1673" s="80"/>
      <c r="AC1673" s="80"/>
      <c r="AD1673" s="80"/>
      <c r="AE1673" s="69"/>
      <c r="AF1673" s="69"/>
      <c r="AG1673" s="69"/>
      <c r="AH1673" s="80"/>
      <c r="AI1673" s="80"/>
      <c r="AJ1673" s="69"/>
      <c r="AK1673" s="69"/>
      <c r="AL1673" s="80"/>
      <c r="AM1673" s="80"/>
      <c r="AN1673" s="69"/>
      <c r="AO1673" s="69"/>
      <c r="AP1673" s="80"/>
      <c r="AQ1673" s="80"/>
      <c r="AR1673" s="69"/>
      <c r="AS1673" s="69"/>
      <c r="AT1673" s="80"/>
      <c r="AU1673" s="80"/>
      <c r="AV1673" s="69"/>
      <c r="AW1673" s="69"/>
      <c r="AX1673" s="80"/>
      <c r="AY1673" s="80"/>
      <c r="AZ1673" s="69"/>
      <c r="BA1673" s="69"/>
      <c r="BB1673" s="80"/>
      <c r="BC1673" s="80"/>
      <c r="BD1673" s="69"/>
      <c r="BE1673" s="69"/>
      <c r="BF1673" s="80"/>
      <c r="BG1673" s="80"/>
      <c r="BH1673" s="69"/>
      <c r="BI1673" s="69"/>
      <c r="BJ1673" s="80"/>
      <c r="BK1673" s="80"/>
      <c r="BL1673" s="69"/>
      <c r="BM1673" s="69"/>
      <c r="BN1673" s="80"/>
      <c r="BO1673" s="80"/>
      <c r="BP1673" s="69"/>
      <c r="BQ1673" s="69"/>
      <c r="BR1673" s="80"/>
      <c r="BS1673" s="80"/>
      <c r="BT1673" s="69"/>
      <c r="BU1673" s="69"/>
      <c r="BV1673" s="80"/>
      <c r="BW1673" s="80"/>
      <c r="BX1673" s="69"/>
      <c r="BY1673" s="69"/>
      <c r="BZ1673" s="80"/>
      <c r="CA1673" s="80"/>
      <c r="CB1673" s="69"/>
      <c r="CC1673" s="69"/>
      <c r="CD1673" s="80"/>
      <c r="CE1673" s="80"/>
      <c r="CF1673" s="69"/>
      <c r="CG1673" s="69"/>
      <c r="CH1673" s="69"/>
      <c r="CI1673" s="69"/>
      <c r="CJ1673" s="69"/>
      <c r="CK1673" s="69"/>
      <c r="CL1673" s="68"/>
      <c r="CM1673" s="67"/>
      <c r="CN1673" s="67"/>
      <c r="CO1673" s="69"/>
      <c r="CP1673" s="68"/>
      <c r="CQ1673" s="67"/>
      <c r="CR1673" s="67"/>
      <c r="CS1673" s="69"/>
      <c r="CT1673" s="81"/>
      <c r="CU1673" s="69"/>
      <c r="CV1673" s="69"/>
      <c r="CW1673" s="69"/>
      <c r="CX1673" s="69"/>
      <c r="CY1673" s="69"/>
      <c r="CZ1673" s="69"/>
    </row>
    <row r="1674" spans="2:104">
      <c r="B1674" s="69"/>
      <c r="C1674" s="69"/>
      <c r="D1674" s="67"/>
      <c r="E1674" s="69"/>
      <c r="F1674" s="68"/>
      <c r="G1674" s="67"/>
      <c r="H1674" s="69"/>
      <c r="I1674" s="69"/>
      <c r="J1674" s="69"/>
      <c r="K1674" s="69"/>
      <c r="L1674" s="69"/>
      <c r="M1674" s="69"/>
      <c r="N1674" s="69"/>
      <c r="O1674" s="69"/>
      <c r="P1674" s="69"/>
      <c r="Q1674" s="69"/>
      <c r="R1674" s="69"/>
      <c r="S1674" s="80"/>
      <c r="T1674" s="80"/>
      <c r="U1674" s="80"/>
      <c r="V1674" s="80"/>
      <c r="W1674" s="80"/>
      <c r="X1674" s="80"/>
      <c r="Y1674" s="80"/>
      <c r="Z1674" s="80"/>
      <c r="AA1674" s="80"/>
      <c r="AB1674" s="80"/>
      <c r="AC1674" s="80"/>
      <c r="AD1674" s="80"/>
      <c r="AE1674" s="69"/>
      <c r="AF1674" s="69"/>
      <c r="AG1674" s="69"/>
      <c r="AH1674" s="80"/>
      <c r="AI1674" s="80"/>
      <c r="AJ1674" s="69"/>
      <c r="AK1674" s="69"/>
      <c r="AL1674" s="80"/>
      <c r="AM1674" s="80"/>
      <c r="AN1674" s="69"/>
      <c r="AO1674" s="69"/>
      <c r="AP1674" s="80"/>
      <c r="AQ1674" s="80"/>
      <c r="AR1674" s="69"/>
      <c r="AS1674" s="69"/>
      <c r="AT1674" s="80"/>
      <c r="AU1674" s="80"/>
      <c r="AV1674" s="69"/>
      <c r="AW1674" s="69"/>
      <c r="AX1674" s="80"/>
      <c r="AY1674" s="80"/>
      <c r="AZ1674" s="69"/>
      <c r="BA1674" s="69"/>
      <c r="BB1674" s="80"/>
      <c r="BC1674" s="80"/>
      <c r="BD1674" s="69"/>
      <c r="BE1674" s="69"/>
      <c r="BF1674" s="80"/>
      <c r="BG1674" s="80"/>
      <c r="BH1674" s="69"/>
      <c r="BI1674" s="69"/>
      <c r="BJ1674" s="80"/>
      <c r="BK1674" s="80"/>
      <c r="BL1674" s="69"/>
      <c r="BM1674" s="69"/>
      <c r="BN1674" s="80"/>
      <c r="BO1674" s="80"/>
      <c r="BP1674" s="69"/>
      <c r="BQ1674" s="69"/>
      <c r="BR1674" s="80"/>
      <c r="BS1674" s="80"/>
      <c r="BT1674" s="69"/>
      <c r="BU1674" s="69"/>
      <c r="BV1674" s="80"/>
      <c r="BW1674" s="80"/>
      <c r="BX1674" s="69"/>
      <c r="BY1674" s="69"/>
      <c r="BZ1674" s="80"/>
      <c r="CA1674" s="80"/>
      <c r="CB1674" s="69"/>
      <c r="CC1674" s="69"/>
      <c r="CD1674" s="80"/>
      <c r="CE1674" s="80"/>
      <c r="CF1674" s="69"/>
      <c r="CG1674" s="69"/>
      <c r="CH1674" s="69"/>
      <c r="CI1674" s="69"/>
      <c r="CJ1674" s="69"/>
      <c r="CK1674" s="69"/>
      <c r="CL1674" s="68"/>
      <c r="CM1674" s="67"/>
      <c r="CN1674" s="67"/>
      <c r="CO1674" s="69"/>
      <c r="CP1674" s="68"/>
      <c r="CQ1674" s="67"/>
      <c r="CR1674" s="67"/>
      <c r="CS1674" s="69"/>
      <c r="CT1674" s="81"/>
      <c r="CU1674" s="69"/>
      <c r="CV1674" s="69"/>
      <c r="CW1674" s="69"/>
      <c r="CX1674" s="69"/>
      <c r="CY1674" s="69"/>
      <c r="CZ1674" s="69"/>
    </row>
    <row r="1675" spans="2:104">
      <c r="B1675" s="69"/>
      <c r="C1675" s="69"/>
      <c r="D1675" s="67"/>
      <c r="E1675" s="69"/>
      <c r="F1675" s="68"/>
      <c r="G1675" s="67"/>
      <c r="H1675" s="69"/>
      <c r="I1675" s="69"/>
      <c r="J1675" s="69"/>
      <c r="K1675" s="69"/>
      <c r="L1675" s="69"/>
      <c r="M1675" s="69"/>
      <c r="N1675" s="69"/>
      <c r="O1675" s="69"/>
      <c r="P1675" s="69"/>
      <c r="Q1675" s="69"/>
      <c r="R1675" s="69"/>
      <c r="S1675" s="80"/>
      <c r="T1675" s="80"/>
      <c r="U1675" s="80"/>
      <c r="V1675" s="80"/>
      <c r="W1675" s="80"/>
      <c r="X1675" s="80"/>
      <c r="Y1675" s="80"/>
      <c r="Z1675" s="80"/>
      <c r="AA1675" s="80"/>
      <c r="AB1675" s="80"/>
      <c r="AC1675" s="80"/>
      <c r="AD1675" s="80"/>
      <c r="AE1675" s="69"/>
      <c r="AF1675" s="69"/>
      <c r="AG1675" s="69"/>
      <c r="AH1675" s="80"/>
      <c r="AI1675" s="80"/>
      <c r="AJ1675" s="69"/>
      <c r="AK1675" s="69"/>
      <c r="AL1675" s="80"/>
      <c r="AM1675" s="80"/>
      <c r="AN1675" s="69"/>
      <c r="AO1675" s="69"/>
      <c r="AP1675" s="80"/>
      <c r="AQ1675" s="80"/>
      <c r="AR1675" s="69"/>
      <c r="AS1675" s="69"/>
      <c r="AT1675" s="80"/>
      <c r="AU1675" s="80"/>
      <c r="AV1675" s="69"/>
      <c r="AW1675" s="69"/>
      <c r="AX1675" s="80"/>
      <c r="AY1675" s="80"/>
      <c r="AZ1675" s="69"/>
      <c r="BA1675" s="69"/>
      <c r="BB1675" s="80"/>
      <c r="BC1675" s="80"/>
      <c r="BD1675" s="69"/>
      <c r="BE1675" s="69"/>
      <c r="BF1675" s="80"/>
      <c r="BG1675" s="80"/>
      <c r="BH1675" s="69"/>
      <c r="BI1675" s="69"/>
      <c r="BJ1675" s="80"/>
      <c r="BK1675" s="80"/>
      <c r="BL1675" s="69"/>
      <c r="BM1675" s="69"/>
      <c r="BN1675" s="80"/>
      <c r="BO1675" s="80"/>
      <c r="BP1675" s="69"/>
      <c r="BQ1675" s="69"/>
      <c r="BR1675" s="80"/>
      <c r="BS1675" s="80"/>
      <c r="BT1675" s="69"/>
      <c r="BU1675" s="69"/>
      <c r="BV1675" s="80"/>
      <c r="BW1675" s="80"/>
      <c r="BX1675" s="69"/>
      <c r="BY1675" s="69"/>
      <c r="BZ1675" s="80"/>
      <c r="CA1675" s="80"/>
      <c r="CB1675" s="69"/>
      <c r="CC1675" s="69"/>
      <c r="CD1675" s="80"/>
      <c r="CE1675" s="80"/>
      <c r="CF1675" s="69"/>
      <c r="CG1675" s="69"/>
      <c r="CH1675" s="69"/>
      <c r="CI1675" s="69"/>
      <c r="CJ1675" s="69"/>
      <c r="CK1675" s="69"/>
      <c r="CL1675" s="68"/>
      <c r="CM1675" s="67"/>
      <c r="CN1675" s="67"/>
      <c r="CO1675" s="69"/>
      <c r="CP1675" s="68"/>
      <c r="CQ1675" s="67"/>
      <c r="CR1675" s="67"/>
      <c r="CS1675" s="69"/>
      <c r="CT1675" s="81"/>
      <c r="CU1675" s="69"/>
      <c r="CV1675" s="69"/>
      <c r="CW1675" s="69"/>
      <c r="CX1675" s="69"/>
      <c r="CY1675" s="69"/>
      <c r="CZ1675" s="69"/>
    </row>
    <row r="1676" spans="2:104">
      <c r="B1676" s="69"/>
      <c r="C1676" s="69"/>
      <c r="D1676" s="67"/>
      <c r="E1676" s="69"/>
      <c r="F1676" s="68"/>
      <c r="G1676" s="67"/>
      <c r="H1676" s="69"/>
      <c r="I1676" s="69"/>
      <c r="J1676" s="69"/>
      <c r="K1676" s="69"/>
      <c r="L1676" s="69"/>
      <c r="M1676" s="69"/>
      <c r="N1676" s="69"/>
      <c r="O1676" s="69"/>
      <c r="P1676" s="69"/>
      <c r="Q1676" s="69"/>
      <c r="R1676" s="69"/>
      <c r="S1676" s="80"/>
      <c r="T1676" s="80"/>
      <c r="U1676" s="80"/>
      <c r="V1676" s="80"/>
      <c r="W1676" s="80"/>
      <c r="X1676" s="80"/>
      <c r="Y1676" s="80"/>
      <c r="Z1676" s="80"/>
      <c r="AA1676" s="80"/>
      <c r="AB1676" s="80"/>
      <c r="AC1676" s="80"/>
      <c r="AD1676" s="80"/>
      <c r="AE1676" s="69"/>
      <c r="AF1676" s="69"/>
      <c r="AG1676" s="69"/>
      <c r="AH1676" s="80"/>
      <c r="AI1676" s="80"/>
      <c r="AJ1676" s="69"/>
      <c r="AK1676" s="69"/>
      <c r="AL1676" s="80"/>
      <c r="AM1676" s="80"/>
      <c r="AN1676" s="69"/>
      <c r="AO1676" s="69"/>
      <c r="AP1676" s="80"/>
      <c r="AQ1676" s="80"/>
      <c r="AR1676" s="69"/>
      <c r="AS1676" s="69"/>
      <c r="AT1676" s="80"/>
      <c r="AU1676" s="80"/>
      <c r="AV1676" s="69"/>
      <c r="AW1676" s="69"/>
      <c r="AX1676" s="80"/>
      <c r="AY1676" s="80"/>
      <c r="AZ1676" s="69"/>
      <c r="BA1676" s="69"/>
      <c r="BB1676" s="80"/>
      <c r="BC1676" s="80"/>
      <c r="BD1676" s="69"/>
      <c r="BE1676" s="69"/>
      <c r="BF1676" s="80"/>
      <c r="BG1676" s="80"/>
      <c r="BH1676" s="69"/>
      <c r="BI1676" s="69"/>
      <c r="BJ1676" s="80"/>
      <c r="BK1676" s="80"/>
      <c r="BL1676" s="69"/>
      <c r="BM1676" s="69"/>
      <c r="BN1676" s="80"/>
      <c r="BO1676" s="80"/>
      <c r="BP1676" s="69"/>
      <c r="BQ1676" s="69"/>
      <c r="BR1676" s="80"/>
      <c r="BS1676" s="80"/>
      <c r="BT1676" s="69"/>
      <c r="BU1676" s="69"/>
      <c r="BV1676" s="80"/>
      <c r="BW1676" s="80"/>
      <c r="BX1676" s="69"/>
      <c r="BY1676" s="69"/>
      <c r="BZ1676" s="80"/>
      <c r="CA1676" s="80"/>
      <c r="CB1676" s="69"/>
      <c r="CC1676" s="69"/>
      <c r="CD1676" s="80"/>
      <c r="CE1676" s="80"/>
      <c r="CF1676" s="69"/>
      <c r="CG1676" s="69"/>
      <c r="CH1676" s="69"/>
      <c r="CI1676" s="69"/>
      <c r="CJ1676" s="69"/>
      <c r="CK1676" s="69"/>
      <c r="CL1676" s="68"/>
      <c r="CM1676" s="67"/>
      <c r="CN1676" s="67"/>
      <c r="CO1676" s="69"/>
      <c r="CP1676" s="68"/>
      <c r="CQ1676" s="67"/>
      <c r="CR1676" s="67"/>
      <c r="CS1676" s="69"/>
      <c r="CT1676" s="81"/>
      <c r="CU1676" s="69"/>
      <c r="CV1676" s="69"/>
      <c r="CW1676" s="69"/>
      <c r="CX1676" s="69"/>
      <c r="CY1676" s="69"/>
      <c r="CZ1676" s="69"/>
    </row>
    <row r="1677" spans="2:104">
      <c r="B1677" s="69"/>
      <c r="C1677" s="69"/>
      <c r="D1677" s="67"/>
      <c r="E1677" s="69"/>
      <c r="F1677" s="68"/>
      <c r="G1677" s="67"/>
      <c r="H1677" s="69"/>
      <c r="I1677" s="69"/>
      <c r="J1677" s="69"/>
      <c r="K1677" s="69"/>
      <c r="L1677" s="69"/>
      <c r="M1677" s="69"/>
      <c r="N1677" s="69"/>
      <c r="O1677" s="69"/>
      <c r="P1677" s="69"/>
      <c r="Q1677" s="69"/>
      <c r="R1677" s="69"/>
      <c r="S1677" s="80"/>
      <c r="T1677" s="80"/>
      <c r="U1677" s="80"/>
      <c r="V1677" s="80"/>
      <c r="W1677" s="80"/>
      <c r="X1677" s="80"/>
      <c r="Y1677" s="80"/>
      <c r="Z1677" s="80"/>
      <c r="AA1677" s="80"/>
      <c r="AB1677" s="80"/>
      <c r="AC1677" s="80"/>
      <c r="AD1677" s="80"/>
      <c r="AE1677" s="69"/>
      <c r="AF1677" s="69"/>
      <c r="AG1677" s="69"/>
      <c r="AH1677" s="80"/>
      <c r="AI1677" s="80"/>
      <c r="AJ1677" s="69"/>
      <c r="AK1677" s="69"/>
      <c r="AL1677" s="80"/>
      <c r="AM1677" s="80"/>
      <c r="AN1677" s="69"/>
      <c r="AO1677" s="69"/>
      <c r="AP1677" s="80"/>
      <c r="AQ1677" s="80"/>
      <c r="AR1677" s="69"/>
      <c r="AS1677" s="69"/>
      <c r="AT1677" s="80"/>
      <c r="AU1677" s="80"/>
      <c r="AV1677" s="69"/>
      <c r="AW1677" s="69"/>
      <c r="AX1677" s="80"/>
      <c r="AY1677" s="80"/>
      <c r="AZ1677" s="69"/>
      <c r="BA1677" s="69"/>
      <c r="BB1677" s="80"/>
      <c r="BC1677" s="80"/>
      <c r="BD1677" s="69"/>
      <c r="BE1677" s="69"/>
      <c r="BF1677" s="80"/>
      <c r="BG1677" s="80"/>
      <c r="BH1677" s="69"/>
      <c r="BI1677" s="69"/>
      <c r="BJ1677" s="80"/>
      <c r="BK1677" s="80"/>
      <c r="BL1677" s="69"/>
      <c r="BM1677" s="69"/>
      <c r="BN1677" s="80"/>
      <c r="BO1677" s="80"/>
      <c r="BP1677" s="69"/>
      <c r="BQ1677" s="69"/>
      <c r="BR1677" s="80"/>
      <c r="BS1677" s="80"/>
      <c r="BT1677" s="69"/>
      <c r="BU1677" s="69"/>
      <c r="BV1677" s="80"/>
      <c r="BW1677" s="80"/>
      <c r="BX1677" s="69"/>
      <c r="BY1677" s="69"/>
      <c r="BZ1677" s="80"/>
      <c r="CA1677" s="80"/>
      <c r="CB1677" s="69"/>
      <c r="CC1677" s="69"/>
      <c r="CD1677" s="80"/>
      <c r="CE1677" s="80"/>
      <c r="CF1677" s="69"/>
      <c r="CG1677" s="69"/>
      <c r="CH1677" s="69"/>
      <c r="CI1677" s="69"/>
      <c r="CJ1677" s="69"/>
      <c r="CK1677" s="69"/>
      <c r="CL1677" s="68"/>
      <c r="CM1677" s="67"/>
      <c r="CN1677" s="67"/>
      <c r="CO1677" s="69"/>
      <c r="CP1677" s="68"/>
      <c r="CQ1677" s="67"/>
      <c r="CR1677" s="67"/>
      <c r="CS1677" s="69"/>
      <c r="CT1677" s="81"/>
      <c r="CU1677" s="69"/>
      <c r="CV1677" s="69"/>
      <c r="CW1677" s="69"/>
      <c r="CX1677" s="69"/>
      <c r="CY1677" s="69"/>
      <c r="CZ1677" s="69"/>
    </row>
    <row r="1678" spans="2:104">
      <c r="B1678" s="69"/>
      <c r="C1678" s="69"/>
      <c r="D1678" s="67"/>
      <c r="E1678" s="69"/>
      <c r="F1678" s="68"/>
      <c r="G1678" s="67"/>
      <c r="H1678" s="69"/>
      <c r="I1678" s="69"/>
      <c r="J1678" s="69"/>
      <c r="K1678" s="69"/>
      <c r="L1678" s="69"/>
      <c r="M1678" s="69"/>
      <c r="N1678" s="69"/>
      <c r="O1678" s="69"/>
      <c r="P1678" s="69"/>
      <c r="Q1678" s="69"/>
      <c r="R1678" s="69"/>
      <c r="S1678" s="80"/>
      <c r="T1678" s="80"/>
      <c r="U1678" s="80"/>
      <c r="V1678" s="80"/>
      <c r="W1678" s="80"/>
      <c r="X1678" s="80"/>
      <c r="Y1678" s="80"/>
      <c r="Z1678" s="80"/>
      <c r="AA1678" s="80"/>
      <c r="AB1678" s="80"/>
      <c r="AC1678" s="80"/>
      <c r="AD1678" s="80"/>
      <c r="AE1678" s="69"/>
      <c r="AF1678" s="69"/>
      <c r="AG1678" s="69"/>
      <c r="AH1678" s="80"/>
      <c r="AI1678" s="80"/>
      <c r="AJ1678" s="69"/>
      <c r="AK1678" s="69"/>
      <c r="AL1678" s="80"/>
      <c r="AM1678" s="80"/>
      <c r="AN1678" s="69"/>
      <c r="AO1678" s="69"/>
      <c r="AP1678" s="80"/>
      <c r="AQ1678" s="80"/>
      <c r="AR1678" s="69"/>
      <c r="AS1678" s="69"/>
      <c r="AT1678" s="80"/>
      <c r="AU1678" s="80"/>
      <c r="AV1678" s="69"/>
      <c r="AW1678" s="69"/>
      <c r="AX1678" s="80"/>
      <c r="AY1678" s="80"/>
      <c r="AZ1678" s="69"/>
      <c r="BA1678" s="69"/>
      <c r="BB1678" s="80"/>
      <c r="BC1678" s="80"/>
      <c r="BD1678" s="69"/>
      <c r="BE1678" s="69"/>
      <c r="BF1678" s="80"/>
      <c r="BG1678" s="80"/>
      <c r="BH1678" s="69"/>
      <c r="BI1678" s="69"/>
      <c r="BJ1678" s="80"/>
      <c r="BK1678" s="80"/>
      <c r="BL1678" s="69"/>
      <c r="BM1678" s="69"/>
      <c r="BN1678" s="80"/>
      <c r="BO1678" s="80"/>
      <c r="BP1678" s="69"/>
      <c r="BQ1678" s="69"/>
      <c r="BR1678" s="80"/>
      <c r="BS1678" s="80"/>
      <c r="BT1678" s="69"/>
      <c r="BU1678" s="69"/>
      <c r="BV1678" s="80"/>
      <c r="BW1678" s="80"/>
      <c r="BX1678" s="69"/>
      <c r="BY1678" s="69"/>
      <c r="BZ1678" s="80"/>
      <c r="CA1678" s="80"/>
      <c r="CB1678" s="69"/>
      <c r="CC1678" s="69"/>
      <c r="CD1678" s="80"/>
      <c r="CE1678" s="80"/>
      <c r="CF1678" s="69"/>
      <c r="CG1678" s="69"/>
      <c r="CH1678" s="69"/>
      <c r="CI1678" s="69"/>
      <c r="CJ1678" s="69"/>
      <c r="CK1678" s="69"/>
      <c r="CL1678" s="68"/>
      <c r="CM1678" s="67"/>
      <c r="CN1678" s="67"/>
      <c r="CO1678" s="69"/>
      <c r="CP1678" s="68"/>
      <c r="CQ1678" s="67"/>
      <c r="CR1678" s="67"/>
      <c r="CS1678" s="69"/>
      <c r="CT1678" s="81"/>
      <c r="CU1678" s="69"/>
      <c r="CV1678" s="69"/>
      <c r="CW1678" s="69"/>
      <c r="CX1678" s="69"/>
      <c r="CY1678" s="69"/>
      <c r="CZ1678" s="69"/>
    </row>
    <row r="1679" spans="2:104">
      <c r="B1679" s="69"/>
      <c r="C1679" s="69"/>
      <c r="D1679" s="67"/>
      <c r="E1679" s="69"/>
      <c r="F1679" s="68"/>
      <c r="G1679" s="67"/>
      <c r="H1679" s="69"/>
      <c r="I1679" s="69"/>
      <c r="J1679" s="69"/>
      <c r="K1679" s="69"/>
      <c r="L1679" s="69"/>
      <c r="M1679" s="69"/>
      <c r="N1679" s="69"/>
      <c r="O1679" s="69"/>
      <c r="P1679" s="69"/>
      <c r="Q1679" s="69"/>
      <c r="R1679" s="69"/>
      <c r="S1679" s="80"/>
      <c r="T1679" s="80"/>
      <c r="U1679" s="80"/>
      <c r="V1679" s="80"/>
      <c r="W1679" s="80"/>
      <c r="X1679" s="80"/>
      <c r="Y1679" s="80"/>
      <c r="Z1679" s="80"/>
      <c r="AA1679" s="80"/>
      <c r="AB1679" s="80"/>
      <c r="AC1679" s="80"/>
      <c r="AD1679" s="80"/>
      <c r="AE1679" s="69"/>
      <c r="AF1679" s="69"/>
      <c r="AG1679" s="69"/>
      <c r="AH1679" s="80"/>
      <c r="AI1679" s="80"/>
      <c r="AJ1679" s="69"/>
      <c r="AK1679" s="69"/>
      <c r="AL1679" s="80"/>
      <c r="AM1679" s="80"/>
      <c r="AN1679" s="69"/>
      <c r="AO1679" s="69"/>
      <c r="AP1679" s="80"/>
      <c r="AQ1679" s="80"/>
      <c r="AR1679" s="69"/>
      <c r="AS1679" s="69"/>
      <c r="AT1679" s="80"/>
      <c r="AU1679" s="80"/>
      <c r="AV1679" s="69"/>
      <c r="AW1679" s="69"/>
      <c r="AX1679" s="80"/>
      <c r="AY1679" s="80"/>
      <c r="AZ1679" s="69"/>
      <c r="BA1679" s="69"/>
      <c r="BB1679" s="80"/>
      <c r="BC1679" s="80"/>
      <c r="BD1679" s="69"/>
      <c r="BE1679" s="69"/>
      <c r="BF1679" s="80"/>
      <c r="BG1679" s="80"/>
      <c r="BH1679" s="69"/>
      <c r="BI1679" s="69"/>
      <c r="BJ1679" s="80"/>
      <c r="BK1679" s="80"/>
      <c r="BL1679" s="69"/>
      <c r="BM1679" s="69"/>
      <c r="BN1679" s="80"/>
      <c r="BO1679" s="80"/>
      <c r="BP1679" s="69"/>
      <c r="BQ1679" s="69"/>
      <c r="BR1679" s="80"/>
      <c r="BS1679" s="80"/>
      <c r="BT1679" s="69"/>
      <c r="BU1679" s="69"/>
      <c r="BV1679" s="80"/>
      <c r="BW1679" s="80"/>
      <c r="BX1679" s="69"/>
      <c r="BY1679" s="69"/>
      <c r="BZ1679" s="80"/>
      <c r="CA1679" s="80"/>
      <c r="CB1679" s="69"/>
      <c r="CC1679" s="69"/>
      <c r="CD1679" s="80"/>
      <c r="CE1679" s="80"/>
      <c r="CF1679" s="69"/>
      <c r="CG1679" s="69"/>
      <c r="CH1679" s="69"/>
      <c r="CI1679" s="69"/>
      <c r="CJ1679" s="69"/>
      <c r="CK1679" s="69"/>
      <c r="CL1679" s="68"/>
      <c r="CM1679" s="67"/>
      <c r="CN1679" s="67"/>
      <c r="CO1679" s="69"/>
      <c r="CP1679" s="68"/>
      <c r="CQ1679" s="67"/>
      <c r="CR1679" s="67"/>
      <c r="CS1679" s="69"/>
      <c r="CT1679" s="81"/>
      <c r="CU1679" s="69"/>
      <c r="CV1679" s="69"/>
      <c r="CW1679" s="69"/>
      <c r="CX1679" s="69"/>
      <c r="CY1679" s="69"/>
      <c r="CZ1679" s="69"/>
    </row>
    <row r="1680" spans="2:104">
      <c r="B1680" s="69"/>
      <c r="C1680" s="69"/>
      <c r="D1680" s="67"/>
      <c r="E1680" s="69"/>
      <c r="F1680" s="68"/>
      <c r="G1680" s="67"/>
      <c r="H1680" s="69"/>
      <c r="I1680" s="69"/>
      <c r="J1680" s="69"/>
      <c r="K1680" s="69"/>
      <c r="L1680" s="69"/>
      <c r="M1680" s="69"/>
      <c r="N1680" s="69"/>
      <c r="O1680" s="69"/>
      <c r="P1680" s="69"/>
      <c r="Q1680" s="69"/>
      <c r="R1680" s="69"/>
      <c r="S1680" s="80"/>
      <c r="T1680" s="80"/>
      <c r="U1680" s="80"/>
      <c r="V1680" s="80"/>
      <c r="W1680" s="80"/>
      <c r="X1680" s="80"/>
      <c r="Y1680" s="80"/>
      <c r="Z1680" s="80"/>
      <c r="AA1680" s="80"/>
      <c r="AB1680" s="80"/>
      <c r="AC1680" s="80"/>
      <c r="AD1680" s="80"/>
      <c r="AE1680" s="69"/>
      <c r="AF1680" s="69"/>
      <c r="AG1680" s="69"/>
      <c r="AH1680" s="80"/>
      <c r="AI1680" s="80"/>
      <c r="AJ1680" s="69"/>
      <c r="AK1680" s="69"/>
      <c r="AL1680" s="80"/>
      <c r="AM1680" s="80"/>
      <c r="AN1680" s="69"/>
      <c r="AO1680" s="69"/>
      <c r="AP1680" s="80"/>
      <c r="AQ1680" s="80"/>
      <c r="AR1680" s="69"/>
      <c r="AS1680" s="69"/>
      <c r="AT1680" s="80"/>
      <c r="AU1680" s="80"/>
      <c r="AV1680" s="69"/>
      <c r="AW1680" s="69"/>
      <c r="AX1680" s="80"/>
      <c r="AY1680" s="80"/>
      <c r="AZ1680" s="69"/>
      <c r="BA1680" s="69"/>
      <c r="BB1680" s="80"/>
      <c r="BC1680" s="80"/>
      <c r="BD1680" s="69"/>
      <c r="BE1680" s="69"/>
      <c r="BF1680" s="80"/>
      <c r="BG1680" s="80"/>
      <c r="BH1680" s="69"/>
      <c r="BI1680" s="69"/>
      <c r="BJ1680" s="80"/>
      <c r="BK1680" s="80"/>
      <c r="BL1680" s="69"/>
      <c r="BM1680" s="69"/>
      <c r="BN1680" s="80"/>
      <c r="BO1680" s="80"/>
      <c r="BP1680" s="69"/>
      <c r="BQ1680" s="69"/>
      <c r="BR1680" s="80"/>
      <c r="BS1680" s="80"/>
      <c r="BT1680" s="69"/>
      <c r="BU1680" s="69"/>
      <c r="BV1680" s="80"/>
      <c r="BW1680" s="80"/>
      <c r="BX1680" s="69"/>
      <c r="BY1680" s="69"/>
      <c r="BZ1680" s="80"/>
      <c r="CA1680" s="80"/>
      <c r="CB1680" s="69"/>
      <c r="CC1680" s="69"/>
      <c r="CD1680" s="80"/>
      <c r="CE1680" s="80"/>
      <c r="CF1680" s="69"/>
      <c r="CG1680" s="69"/>
      <c r="CH1680" s="69"/>
      <c r="CI1680" s="69"/>
      <c r="CJ1680" s="69"/>
      <c r="CK1680" s="69"/>
      <c r="CL1680" s="68"/>
      <c r="CM1680" s="67"/>
      <c r="CN1680" s="67"/>
      <c r="CO1680" s="69"/>
      <c r="CP1680" s="68"/>
      <c r="CQ1680" s="67"/>
      <c r="CR1680" s="67"/>
      <c r="CS1680" s="69"/>
      <c r="CT1680" s="81"/>
      <c r="CU1680" s="69"/>
      <c r="CV1680" s="69"/>
      <c r="CW1680" s="69"/>
      <c r="CX1680" s="69"/>
      <c r="CY1680" s="69"/>
      <c r="CZ1680" s="69"/>
    </row>
    <row r="1681" spans="2:104">
      <c r="B1681" s="69"/>
      <c r="C1681" s="69"/>
      <c r="D1681" s="67"/>
      <c r="E1681" s="69"/>
      <c r="F1681" s="68"/>
      <c r="G1681" s="67"/>
      <c r="H1681" s="69"/>
      <c r="I1681" s="69"/>
      <c r="J1681" s="69"/>
      <c r="K1681" s="69"/>
      <c r="L1681" s="69"/>
      <c r="M1681" s="69"/>
      <c r="N1681" s="69"/>
      <c r="O1681" s="69"/>
      <c r="P1681" s="69"/>
      <c r="Q1681" s="69"/>
      <c r="R1681" s="69"/>
      <c r="S1681" s="80"/>
      <c r="T1681" s="80"/>
      <c r="U1681" s="80"/>
      <c r="V1681" s="80"/>
      <c r="W1681" s="80"/>
      <c r="X1681" s="80"/>
      <c r="Y1681" s="80"/>
      <c r="Z1681" s="80"/>
      <c r="AA1681" s="80"/>
      <c r="AB1681" s="80"/>
      <c r="AC1681" s="80"/>
      <c r="AD1681" s="80"/>
      <c r="AE1681" s="69"/>
      <c r="AF1681" s="69"/>
      <c r="AG1681" s="69"/>
      <c r="AH1681" s="80"/>
      <c r="AI1681" s="80"/>
      <c r="AJ1681" s="69"/>
      <c r="AK1681" s="69"/>
      <c r="AL1681" s="80"/>
      <c r="AM1681" s="80"/>
      <c r="AN1681" s="69"/>
      <c r="AO1681" s="69"/>
      <c r="AP1681" s="80"/>
      <c r="AQ1681" s="80"/>
      <c r="AR1681" s="69"/>
      <c r="AS1681" s="69"/>
      <c r="AT1681" s="80"/>
      <c r="AU1681" s="80"/>
      <c r="AV1681" s="69"/>
      <c r="AW1681" s="69"/>
      <c r="AX1681" s="80"/>
      <c r="AY1681" s="80"/>
      <c r="AZ1681" s="69"/>
      <c r="BA1681" s="69"/>
      <c r="BB1681" s="80"/>
      <c r="BC1681" s="80"/>
      <c r="BD1681" s="69"/>
      <c r="BE1681" s="69"/>
      <c r="BF1681" s="80"/>
      <c r="BG1681" s="80"/>
      <c r="BH1681" s="69"/>
      <c r="BI1681" s="69"/>
      <c r="BJ1681" s="80"/>
      <c r="BK1681" s="80"/>
      <c r="BL1681" s="69"/>
      <c r="BM1681" s="69"/>
      <c r="BN1681" s="80"/>
      <c r="BO1681" s="80"/>
      <c r="BP1681" s="69"/>
      <c r="BQ1681" s="69"/>
      <c r="BR1681" s="80"/>
      <c r="BS1681" s="80"/>
      <c r="BT1681" s="69"/>
      <c r="BU1681" s="69"/>
      <c r="BV1681" s="80"/>
      <c r="BW1681" s="80"/>
      <c r="BX1681" s="69"/>
      <c r="BY1681" s="69"/>
      <c r="BZ1681" s="80"/>
      <c r="CA1681" s="80"/>
      <c r="CB1681" s="69"/>
      <c r="CC1681" s="69"/>
      <c r="CD1681" s="80"/>
      <c r="CE1681" s="80"/>
      <c r="CF1681" s="69"/>
      <c r="CG1681" s="69"/>
      <c r="CH1681" s="69"/>
      <c r="CI1681" s="69"/>
      <c r="CJ1681" s="69"/>
      <c r="CK1681" s="69"/>
      <c r="CL1681" s="68"/>
      <c r="CM1681" s="67"/>
      <c r="CN1681" s="67"/>
      <c r="CO1681" s="69"/>
      <c r="CP1681" s="68"/>
      <c r="CQ1681" s="67"/>
      <c r="CR1681" s="67"/>
      <c r="CS1681" s="69"/>
      <c r="CT1681" s="81"/>
      <c r="CU1681" s="69"/>
      <c r="CV1681" s="69"/>
      <c r="CW1681" s="69"/>
      <c r="CX1681" s="69"/>
      <c r="CY1681" s="69"/>
      <c r="CZ1681" s="69"/>
    </row>
    <row r="1682" spans="2:104">
      <c r="B1682" s="69"/>
      <c r="C1682" s="69"/>
      <c r="D1682" s="67"/>
      <c r="E1682" s="69"/>
      <c r="F1682" s="68"/>
      <c r="G1682" s="67"/>
      <c r="H1682" s="69"/>
      <c r="I1682" s="69"/>
      <c r="J1682" s="69"/>
      <c r="K1682" s="69"/>
      <c r="L1682" s="69"/>
      <c r="M1682" s="69"/>
      <c r="N1682" s="69"/>
      <c r="O1682" s="69"/>
      <c r="P1682" s="69"/>
      <c r="Q1682" s="69"/>
      <c r="R1682" s="69"/>
      <c r="S1682" s="80"/>
      <c r="T1682" s="80"/>
      <c r="U1682" s="80"/>
      <c r="V1682" s="80"/>
      <c r="W1682" s="80"/>
      <c r="X1682" s="80"/>
      <c r="Y1682" s="80"/>
      <c r="Z1682" s="80"/>
      <c r="AA1682" s="80"/>
      <c r="AB1682" s="80"/>
      <c r="AC1682" s="80"/>
      <c r="AD1682" s="80"/>
      <c r="AE1682" s="69"/>
      <c r="AF1682" s="69"/>
      <c r="AG1682" s="69"/>
      <c r="AH1682" s="80"/>
      <c r="AI1682" s="80"/>
      <c r="AJ1682" s="69"/>
      <c r="AK1682" s="69"/>
      <c r="AL1682" s="80"/>
      <c r="AM1682" s="80"/>
      <c r="AN1682" s="69"/>
      <c r="AO1682" s="69"/>
      <c r="AP1682" s="80"/>
      <c r="AQ1682" s="80"/>
      <c r="AR1682" s="69"/>
      <c r="AS1682" s="69"/>
      <c r="AT1682" s="80"/>
      <c r="AU1682" s="80"/>
      <c r="AV1682" s="69"/>
      <c r="AW1682" s="69"/>
      <c r="AX1682" s="80"/>
      <c r="AY1682" s="80"/>
      <c r="AZ1682" s="69"/>
      <c r="BA1682" s="69"/>
      <c r="BB1682" s="80"/>
      <c r="BC1682" s="80"/>
      <c r="BD1682" s="69"/>
      <c r="BE1682" s="69"/>
      <c r="BF1682" s="80"/>
      <c r="BG1682" s="80"/>
      <c r="BH1682" s="69"/>
      <c r="BI1682" s="69"/>
      <c r="BJ1682" s="80"/>
      <c r="BK1682" s="80"/>
      <c r="BL1682" s="69"/>
      <c r="BM1682" s="69"/>
      <c r="BN1682" s="80"/>
      <c r="BO1682" s="80"/>
      <c r="BP1682" s="69"/>
      <c r="BQ1682" s="69"/>
      <c r="BR1682" s="80"/>
      <c r="BS1682" s="80"/>
      <c r="BT1682" s="69"/>
      <c r="BU1682" s="69"/>
      <c r="BV1682" s="80"/>
      <c r="BW1682" s="80"/>
      <c r="BX1682" s="69"/>
      <c r="BY1682" s="69"/>
      <c r="BZ1682" s="80"/>
      <c r="CA1682" s="80"/>
      <c r="CB1682" s="69"/>
      <c r="CC1682" s="69"/>
      <c r="CD1682" s="80"/>
      <c r="CE1682" s="80"/>
      <c r="CF1682" s="69"/>
      <c r="CG1682" s="69"/>
      <c r="CH1682" s="69"/>
      <c r="CI1682" s="69"/>
      <c r="CJ1682" s="69"/>
      <c r="CK1682" s="69"/>
      <c r="CL1682" s="68"/>
      <c r="CM1682" s="67"/>
      <c r="CN1682" s="67"/>
      <c r="CO1682" s="69"/>
      <c r="CP1682" s="68"/>
      <c r="CQ1682" s="67"/>
      <c r="CR1682" s="67"/>
      <c r="CS1682" s="69"/>
      <c r="CT1682" s="81"/>
      <c r="CU1682" s="69"/>
      <c r="CV1682" s="69"/>
      <c r="CW1682" s="69"/>
      <c r="CX1682" s="69"/>
      <c r="CY1682" s="69"/>
      <c r="CZ1682" s="69"/>
    </row>
    <row r="1683" spans="2:104">
      <c r="B1683" s="69"/>
      <c r="C1683" s="69"/>
      <c r="D1683" s="67"/>
      <c r="E1683" s="69"/>
      <c r="F1683" s="68"/>
      <c r="G1683" s="67"/>
      <c r="H1683" s="69"/>
      <c r="I1683" s="69"/>
      <c r="J1683" s="69"/>
      <c r="K1683" s="69"/>
      <c r="L1683" s="69"/>
      <c r="M1683" s="69"/>
      <c r="N1683" s="69"/>
      <c r="O1683" s="69"/>
      <c r="P1683" s="69"/>
      <c r="Q1683" s="69"/>
      <c r="R1683" s="69"/>
      <c r="S1683" s="80"/>
      <c r="T1683" s="80"/>
      <c r="U1683" s="80"/>
      <c r="V1683" s="80"/>
      <c r="W1683" s="80"/>
      <c r="X1683" s="80"/>
      <c r="Y1683" s="80"/>
      <c r="Z1683" s="80"/>
      <c r="AA1683" s="80"/>
      <c r="AB1683" s="80"/>
      <c r="AC1683" s="80"/>
      <c r="AD1683" s="80"/>
      <c r="AE1683" s="69"/>
      <c r="AF1683" s="69"/>
      <c r="AG1683" s="69"/>
      <c r="AH1683" s="80"/>
      <c r="AI1683" s="80"/>
      <c r="AJ1683" s="69"/>
      <c r="AK1683" s="69"/>
      <c r="AL1683" s="80"/>
      <c r="AM1683" s="80"/>
      <c r="AN1683" s="69"/>
      <c r="AO1683" s="69"/>
      <c r="AP1683" s="80"/>
      <c r="AQ1683" s="80"/>
      <c r="AR1683" s="69"/>
      <c r="AS1683" s="69"/>
      <c r="AT1683" s="80"/>
      <c r="AU1683" s="80"/>
      <c r="AV1683" s="69"/>
      <c r="AW1683" s="69"/>
      <c r="AX1683" s="80"/>
      <c r="AY1683" s="80"/>
      <c r="AZ1683" s="69"/>
      <c r="BA1683" s="69"/>
      <c r="BB1683" s="80"/>
      <c r="BC1683" s="80"/>
      <c r="BD1683" s="69"/>
      <c r="BE1683" s="69"/>
      <c r="BF1683" s="80"/>
      <c r="BG1683" s="80"/>
      <c r="BH1683" s="69"/>
      <c r="BI1683" s="69"/>
      <c r="BJ1683" s="80"/>
      <c r="BK1683" s="80"/>
      <c r="BL1683" s="69"/>
      <c r="BM1683" s="69"/>
      <c r="BN1683" s="80"/>
      <c r="BO1683" s="80"/>
      <c r="BP1683" s="69"/>
      <c r="BQ1683" s="69"/>
      <c r="BR1683" s="80"/>
      <c r="BS1683" s="80"/>
      <c r="BT1683" s="69"/>
      <c r="BU1683" s="69"/>
      <c r="BV1683" s="80"/>
      <c r="BW1683" s="80"/>
      <c r="BX1683" s="69"/>
      <c r="BY1683" s="69"/>
      <c r="BZ1683" s="80"/>
      <c r="CA1683" s="80"/>
      <c r="CB1683" s="69"/>
      <c r="CC1683" s="69"/>
      <c r="CD1683" s="80"/>
      <c r="CE1683" s="80"/>
      <c r="CF1683" s="69"/>
      <c r="CG1683" s="69"/>
      <c r="CH1683" s="69"/>
      <c r="CI1683" s="69"/>
      <c r="CJ1683" s="69"/>
      <c r="CK1683" s="69"/>
      <c r="CL1683" s="68"/>
      <c r="CM1683" s="67"/>
      <c r="CN1683" s="67"/>
      <c r="CO1683" s="69"/>
      <c r="CP1683" s="68"/>
      <c r="CQ1683" s="67"/>
      <c r="CR1683" s="67"/>
      <c r="CS1683" s="69"/>
      <c r="CT1683" s="81"/>
      <c r="CU1683" s="69"/>
      <c r="CV1683" s="69"/>
      <c r="CW1683" s="69"/>
      <c r="CX1683" s="69"/>
      <c r="CY1683" s="69"/>
      <c r="CZ1683" s="69"/>
    </row>
    <row r="1684" spans="2:104">
      <c r="B1684" s="69"/>
      <c r="C1684" s="69"/>
      <c r="D1684" s="67"/>
      <c r="E1684" s="69"/>
      <c r="F1684" s="68"/>
      <c r="G1684" s="67"/>
      <c r="H1684" s="69"/>
      <c r="I1684" s="69"/>
      <c r="J1684" s="69"/>
      <c r="K1684" s="69"/>
      <c r="L1684" s="69"/>
      <c r="M1684" s="69"/>
      <c r="N1684" s="69"/>
      <c r="O1684" s="69"/>
      <c r="P1684" s="69"/>
      <c r="Q1684" s="69"/>
      <c r="R1684" s="69"/>
      <c r="S1684" s="80"/>
      <c r="T1684" s="80"/>
      <c r="U1684" s="80"/>
      <c r="V1684" s="80"/>
      <c r="W1684" s="80"/>
      <c r="X1684" s="80"/>
      <c r="Y1684" s="80"/>
      <c r="Z1684" s="80"/>
      <c r="AA1684" s="80"/>
      <c r="AB1684" s="80"/>
      <c r="AC1684" s="80"/>
      <c r="AD1684" s="80"/>
      <c r="AE1684" s="69"/>
      <c r="AF1684" s="69"/>
      <c r="AG1684" s="69"/>
      <c r="AH1684" s="80"/>
      <c r="AI1684" s="80"/>
      <c r="AJ1684" s="69"/>
      <c r="AK1684" s="69"/>
      <c r="AL1684" s="80"/>
      <c r="AM1684" s="80"/>
      <c r="AN1684" s="69"/>
      <c r="AO1684" s="69"/>
      <c r="AP1684" s="80"/>
      <c r="AQ1684" s="80"/>
      <c r="AR1684" s="69"/>
      <c r="AS1684" s="69"/>
      <c r="AT1684" s="80"/>
      <c r="AU1684" s="80"/>
      <c r="AV1684" s="69"/>
      <c r="AW1684" s="69"/>
      <c r="AX1684" s="80"/>
      <c r="AY1684" s="80"/>
      <c r="AZ1684" s="69"/>
      <c r="BA1684" s="69"/>
      <c r="BB1684" s="80"/>
      <c r="BC1684" s="80"/>
      <c r="BD1684" s="69"/>
      <c r="BE1684" s="69"/>
      <c r="BF1684" s="80"/>
      <c r="BG1684" s="80"/>
      <c r="BH1684" s="69"/>
      <c r="BI1684" s="69"/>
      <c r="BJ1684" s="80"/>
      <c r="BK1684" s="80"/>
      <c r="BL1684" s="69"/>
      <c r="BM1684" s="69"/>
      <c r="BN1684" s="80"/>
      <c r="BO1684" s="80"/>
      <c r="BP1684" s="69"/>
      <c r="BQ1684" s="69"/>
      <c r="BR1684" s="80"/>
      <c r="BS1684" s="80"/>
      <c r="BT1684" s="69"/>
      <c r="BU1684" s="69"/>
      <c r="BV1684" s="80"/>
      <c r="BW1684" s="80"/>
      <c r="BX1684" s="69"/>
      <c r="BY1684" s="69"/>
      <c r="BZ1684" s="80"/>
      <c r="CA1684" s="80"/>
      <c r="CB1684" s="69"/>
      <c r="CC1684" s="69"/>
      <c r="CD1684" s="80"/>
      <c r="CE1684" s="80"/>
      <c r="CF1684" s="69"/>
      <c r="CG1684" s="69"/>
      <c r="CH1684" s="69"/>
      <c r="CI1684" s="69"/>
      <c r="CJ1684" s="69"/>
      <c r="CK1684" s="69"/>
      <c r="CL1684" s="68"/>
      <c r="CM1684" s="67"/>
      <c r="CN1684" s="67"/>
      <c r="CO1684" s="69"/>
      <c r="CP1684" s="68"/>
      <c r="CQ1684" s="67"/>
      <c r="CR1684" s="67"/>
      <c r="CS1684" s="69"/>
      <c r="CT1684" s="81"/>
      <c r="CU1684" s="69"/>
      <c r="CV1684" s="69"/>
      <c r="CW1684" s="69"/>
      <c r="CX1684" s="69"/>
      <c r="CY1684" s="69"/>
      <c r="CZ1684" s="69"/>
    </row>
    <row r="1685" spans="2:104">
      <c r="B1685" s="69"/>
      <c r="C1685" s="69"/>
      <c r="D1685" s="67"/>
      <c r="E1685" s="69"/>
      <c r="F1685" s="68"/>
      <c r="G1685" s="67"/>
      <c r="H1685" s="69"/>
      <c r="I1685" s="69"/>
      <c r="J1685" s="69"/>
      <c r="K1685" s="69"/>
      <c r="L1685" s="69"/>
      <c r="M1685" s="69"/>
      <c r="N1685" s="69"/>
      <c r="O1685" s="69"/>
      <c r="P1685" s="69"/>
      <c r="Q1685" s="69"/>
      <c r="R1685" s="69"/>
      <c r="S1685" s="80"/>
      <c r="T1685" s="80"/>
      <c r="U1685" s="80"/>
      <c r="V1685" s="80"/>
      <c r="W1685" s="80"/>
      <c r="X1685" s="80"/>
      <c r="Y1685" s="80"/>
      <c r="Z1685" s="80"/>
      <c r="AA1685" s="80"/>
      <c r="AB1685" s="80"/>
      <c r="AC1685" s="80"/>
      <c r="AD1685" s="80"/>
      <c r="AE1685" s="69"/>
      <c r="AF1685" s="69"/>
      <c r="AG1685" s="69"/>
      <c r="AH1685" s="80"/>
      <c r="AI1685" s="80"/>
      <c r="AJ1685" s="69"/>
      <c r="AK1685" s="69"/>
      <c r="AL1685" s="80"/>
      <c r="AM1685" s="80"/>
      <c r="AN1685" s="69"/>
      <c r="AO1685" s="69"/>
      <c r="AP1685" s="80"/>
      <c r="AQ1685" s="80"/>
      <c r="AR1685" s="69"/>
      <c r="AS1685" s="69"/>
      <c r="AT1685" s="80"/>
      <c r="AU1685" s="80"/>
      <c r="AV1685" s="69"/>
      <c r="AW1685" s="69"/>
      <c r="AX1685" s="80"/>
      <c r="AY1685" s="80"/>
      <c r="AZ1685" s="69"/>
      <c r="BA1685" s="69"/>
      <c r="BB1685" s="80"/>
      <c r="BC1685" s="80"/>
      <c r="BD1685" s="69"/>
      <c r="BE1685" s="69"/>
      <c r="BF1685" s="80"/>
      <c r="BG1685" s="80"/>
      <c r="BH1685" s="69"/>
      <c r="BI1685" s="69"/>
      <c r="BJ1685" s="80"/>
      <c r="BK1685" s="80"/>
      <c r="BL1685" s="69"/>
      <c r="BM1685" s="69"/>
      <c r="BN1685" s="80"/>
      <c r="BO1685" s="80"/>
      <c r="BP1685" s="69"/>
      <c r="BQ1685" s="69"/>
      <c r="BR1685" s="80"/>
      <c r="BS1685" s="80"/>
      <c r="BT1685" s="69"/>
      <c r="BU1685" s="69"/>
      <c r="BV1685" s="80"/>
      <c r="BW1685" s="80"/>
      <c r="BX1685" s="69"/>
      <c r="BY1685" s="69"/>
      <c r="BZ1685" s="80"/>
      <c r="CA1685" s="80"/>
      <c r="CB1685" s="69"/>
      <c r="CC1685" s="69"/>
      <c r="CD1685" s="80"/>
      <c r="CE1685" s="80"/>
      <c r="CF1685" s="69"/>
      <c r="CG1685" s="69"/>
      <c r="CH1685" s="69"/>
      <c r="CI1685" s="69"/>
      <c r="CJ1685" s="69"/>
      <c r="CK1685" s="69"/>
      <c r="CL1685" s="68"/>
      <c r="CM1685" s="67"/>
      <c r="CN1685" s="67"/>
      <c r="CO1685" s="69"/>
      <c r="CP1685" s="68"/>
      <c r="CQ1685" s="67"/>
      <c r="CR1685" s="67"/>
      <c r="CS1685" s="69"/>
      <c r="CT1685" s="81"/>
      <c r="CU1685" s="69"/>
      <c r="CV1685" s="69"/>
      <c r="CW1685" s="69"/>
      <c r="CX1685" s="69"/>
      <c r="CY1685" s="69"/>
      <c r="CZ1685" s="69"/>
    </row>
    <row r="1686" spans="2:104">
      <c r="B1686" s="69"/>
      <c r="C1686" s="69"/>
      <c r="D1686" s="67"/>
      <c r="E1686" s="69"/>
      <c r="F1686" s="68"/>
      <c r="G1686" s="67"/>
      <c r="H1686" s="69"/>
      <c r="I1686" s="69"/>
      <c r="J1686" s="69"/>
      <c r="K1686" s="69"/>
      <c r="L1686" s="69"/>
      <c r="M1686" s="69"/>
      <c r="N1686" s="69"/>
      <c r="O1686" s="69"/>
      <c r="P1686" s="69"/>
      <c r="Q1686" s="69"/>
      <c r="R1686" s="69"/>
      <c r="S1686" s="80"/>
      <c r="T1686" s="80"/>
      <c r="U1686" s="80"/>
      <c r="V1686" s="80"/>
      <c r="W1686" s="80"/>
      <c r="X1686" s="80"/>
      <c r="Y1686" s="80"/>
      <c r="Z1686" s="80"/>
      <c r="AA1686" s="80"/>
      <c r="AB1686" s="80"/>
      <c r="AC1686" s="80"/>
      <c r="AD1686" s="80"/>
      <c r="AE1686" s="69"/>
      <c r="AF1686" s="69"/>
      <c r="AG1686" s="69"/>
      <c r="AH1686" s="80"/>
      <c r="AI1686" s="80"/>
      <c r="AJ1686" s="69"/>
      <c r="AK1686" s="69"/>
      <c r="AL1686" s="80"/>
      <c r="AM1686" s="80"/>
      <c r="AN1686" s="69"/>
      <c r="AO1686" s="69"/>
      <c r="AP1686" s="80"/>
      <c r="AQ1686" s="80"/>
      <c r="AR1686" s="69"/>
      <c r="AS1686" s="69"/>
      <c r="AT1686" s="80"/>
      <c r="AU1686" s="80"/>
      <c r="AV1686" s="69"/>
      <c r="AW1686" s="69"/>
      <c r="AX1686" s="80"/>
      <c r="AY1686" s="80"/>
      <c r="AZ1686" s="69"/>
      <c r="BA1686" s="69"/>
      <c r="BB1686" s="80"/>
      <c r="BC1686" s="80"/>
      <c r="BD1686" s="69"/>
      <c r="BE1686" s="69"/>
      <c r="BF1686" s="80"/>
      <c r="BG1686" s="80"/>
      <c r="BH1686" s="69"/>
      <c r="BI1686" s="69"/>
      <c r="BJ1686" s="80"/>
      <c r="BK1686" s="80"/>
      <c r="BL1686" s="69"/>
      <c r="BM1686" s="69"/>
      <c r="BN1686" s="80"/>
      <c r="BO1686" s="80"/>
      <c r="BP1686" s="69"/>
      <c r="BQ1686" s="69"/>
      <c r="BR1686" s="80"/>
      <c r="BS1686" s="80"/>
      <c r="BT1686" s="69"/>
      <c r="BU1686" s="69"/>
      <c r="BV1686" s="80"/>
      <c r="BW1686" s="80"/>
      <c r="BX1686" s="69"/>
      <c r="BY1686" s="69"/>
      <c r="BZ1686" s="80"/>
      <c r="CA1686" s="80"/>
      <c r="CB1686" s="69"/>
      <c r="CC1686" s="69"/>
      <c r="CD1686" s="80"/>
      <c r="CE1686" s="80"/>
      <c r="CF1686" s="69"/>
      <c r="CG1686" s="69"/>
      <c r="CH1686" s="69"/>
      <c r="CI1686" s="69"/>
      <c r="CJ1686" s="69"/>
      <c r="CK1686" s="69"/>
      <c r="CL1686" s="68"/>
      <c r="CM1686" s="67"/>
      <c r="CN1686" s="67"/>
      <c r="CO1686" s="69"/>
      <c r="CP1686" s="68"/>
      <c r="CQ1686" s="67"/>
      <c r="CR1686" s="67"/>
      <c r="CS1686" s="69"/>
      <c r="CT1686" s="81"/>
      <c r="CU1686" s="69"/>
      <c r="CV1686" s="69"/>
      <c r="CW1686" s="69"/>
      <c r="CX1686" s="69"/>
      <c r="CY1686" s="69"/>
      <c r="CZ1686" s="69"/>
    </row>
    <row r="1687" spans="2:104">
      <c r="B1687" s="69"/>
      <c r="C1687" s="69"/>
      <c r="D1687" s="67"/>
      <c r="E1687" s="69"/>
      <c r="F1687" s="68"/>
      <c r="G1687" s="67"/>
      <c r="H1687" s="69"/>
      <c r="I1687" s="69"/>
      <c r="J1687" s="69"/>
      <c r="K1687" s="69"/>
      <c r="L1687" s="69"/>
      <c r="M1687" s="69"/>
      <c r="N1687" s="69"/>
      <c r="O1687" s="69"/>
      <c r="P1687" s="69"/>
      <c r="Q1687" s="69"/>
      <c r="R1687" s="69"/>
      <c r="S1687" s="80"/>
      <c r="T1687" s="80"/>
      <c r="U1687" s="80"/>
      <c r="V1687" s="80"/>
      <c r="W1687" s="80"/>
      <c r="X1687" s="80"/>
      <c r="Y1687" s="80"/>
      <c r="Z1687" s="80"/>
      <c r="AA1687" s="80"/>
      <c r="AB1687" s="80"/>
      <c r="AC1687" s="80"/>
      <c r="AD1687" s="80"/>
      <c r="AE1687" s="69"/>
      <c r="AF1687" s="69"/>
      <c r="AG1687" s="69"/>
      <c r="AH1687" s="80"/>
      <c r="AI1687" s="80"/>
      <c r="AJ1687" s="69"/>
      <c r="AK1687" s="69"/>
      <c r="AL1687" s="80"/>
      <c r="AM1687" s="80"/>
      <c r="AN1687" s="69"/>
      <c r="AO1687" s="69"/>
      <c r="AP1687" s="80"/>
      <c r="AQ1687" s="80"/>
      <c r="AR1687" s="69"/>
      <c r="AS1687" s="69"/>
      <c r="AT1687" s="80"/>
      <c r="AU1687" s="80"/>
      <c r="AV1687" s="69"/>
      <c r="AW1687" s="69"/>
      <c r="AX1687" s="80"/>
      <c r="AY1687" s="80"/>
      <c r="AZ1687" s="69"/>
      <c r="BA1687" s="69"/>
      <c r="BB1687" s="80"/>
      <c r="BC1687" s="80"/>
      <c r="BD1687" s="69"/>
      <c r="BE1687" s="69"/>
      <c r="BF1687" s="80"/>
      <c r="BG1687" s="80"/>
      <c r="BH1687" s="69"/>
      <c r="BI1687" s="69"/>
      <c r="BJ1687" s="80"/>
      <c r="BK1687" s="80"/>
      <c r="BL1687" s="69"/>
      <c r="BM1687" s="69"/>
      <c r="BN1687" s="80"/>
      <c r="BO1687" s="80"/>
      <c r="BP1687" s="69"/>
      <c r="BQ1687" s="69"/>
      <c r="BR1687" s="80"/>
      <c r="BS1687" s="80"/>
      <c r="BT1687" s="69"/>
      <c r="BU1687" s="69"/>
      <c r="BV1687" s="80"/>
      <c r="BW1687" s="80"/>
      <c r="BX1687" s="69"/>
      <c r="BY1687" s="69"/>
      <c r="BZ1687" s="80"/>
      <c r="CA1687" s="80"/>
      <c r="CB1687" s="69"/>
      <c r="CC1687" s="69"/>
      <c r="CD1687" s="80"/>
      <c r="CE1687" s="80"/>
      <c r="CF1687" s="69"/>
      <c r="CG1687" s="69"/>
      <c r="CH1687" s="69"/>
      <c r="CI1687" s="69"/>
      <c r="CJ1687" s="69"/>
      <c r="CK1687" s="69"/>
      <c r="CL1687" s="68"/>
      <c r="CM1687" s="67"/>
      <c r="CN1687" s="67"/>
      <c r="CO1687" s="69"/>
      <c r="CP1687" s="68"/>
      <c r="CQ1687" s="67"/>
      <c r="CR1687" s="67"/>
      <c r="CS1687" s="69"/>
      <c r="CT1687" s="81"/>
      <c r="CU1687" s="69"/>
      <c r="CV1687" s="69"/>
      <c r="CW1687" s="69"/>
      <c r="CX1687" s="69"/>
      <c r="CY1687" s="69"/>
      <c r="CZ1687" s="69"/>
    </row>
    <row r="1688" spans="2:104">
      <c r="B1688" s="69"/>
      <c r="C1688" s="69"/>
      <c r="D1688" s="67"/>
      <c r="E1688" s="69"/>
      <c r="F1688" s="68"/>
      <c r="G1688" s="67"/>
      <c r="H1688" s="69"/>
      <c r="I1688" s="69"/>
      <c r="J1688" s="69"/>
      <c r="K1688" s="69"/>
      <c r="L1688" s="69"/>
      <c r="M1688" s="69"/>
      <c r="N1688" s="69"/>
      <c r="O1688" s="69"/>
      <c r="P1688" s="69"/>
      <c r="Q1688" s="69"/>
      <c r="R1688" s="69"/>
      <c r="S1688" s="80"/>
      <c r="T1688" s="80"/>
      <c r="U1688" s="80"/>
      <c r="V1688" s="80"/>
      <c r="W1688" s="80"/>
      <c r="X1688" s="80"/>
      <c r="Y1688" s="80"/>
      <c r="Z1688" s="80"/>
      <c r="AA1688" s="80"/>
      <c r="AB1688" s="80"/>
      <c r="AC1688" s="80"/>
      <c r="AD1688" s="80"/>
      <c r="AE1688" s="69"/>
      <c r="AF1688" s="69"/>
      <c r="AG1688" s="69"/>
      <c r="AH1688" s="80"/>
      <c r="AI1688" s="80"/>
      <c r="AJ1688" s="69"/>
      <c r="AK1688" s="69"/>
      <c r="AL1688" s="80"/>
      <c r="AM1688" s="80"/>
      <c r="AN1688" s="69"/>
      <c r="AO1688" s="69"/>
      <c r="AP1688" s="80"/>
      <c r="AQ1688" s="80"/>
      <c r="AR1688" s="69"/>
      <c r="AS1688" s="69"/>
      <c r="AT1688" s="80"/>
      <c r="AU1688" s="80"/>
      <c r="AV1688" s="69"/>
      <c r="AW1688" s="69"/>
      <c r="AX1688" s="80"/>
      <c r="AY1688" s="80"/>
      <c r="AZ1688" s="69"/>
      <c r="BA1688" s="69"/>
      <c r="BB1688" s="80"/>
      <c r="BC1688" s="80"/>
      <c r="BD1688" s="69"/>
      <c r="BE1688" s="69"/>
      <c r="BF1688" s="80"/>
      <c r="BG1688" s="80"/>
      <c r="BH1688" s="69"/>
      <c r="BI1688" s="69"/>
      <c r="BJ1688" s="80"/>
      <c r="BK1688" s="80"/>
      <c r="BL1688" s="69"/>
      <c r="BM1688" s="69"/>
      <c r="BN1688" s="80"/>
      <c r="BO1688" s="80"/>
      <c r="BP1688" s="69"/>
      <c r="BQ1688" s="69"/>
      <c r="BR1688" s="80"/>
      <c r="BS1688" s="80"/>
      <c r="BT1688" s="69"/>
      <c r="BU1688" s="69"/>
      <c r="BV1688" s="80"/>
      <c r="BW1688" s="80"/>
      <c r="BX1688" s="69"/>
      <c r="BY1688" s="69"/>
      <c r="BZ1688" s="80"/>
      <c r="CA1688" s="80"/>
      <c r="CB1688" s="69"/>
      <c r="CC1688" s="69"/>
      <c r="CD1688" s="80"/>
      <c r="CE1688" s="80"/>
      <c r="CF1688" s="69"/>
      <c r="CG1688" s="69"/>
      <c r="CH1688" s="69"/>
      <c r="CI1688" s="69"/>
      <c r="CJ1688" s="69"/>
      <c r="CK1688" s="69"/>
      <c r="CL1688" s="68"/>
      <c r="CM1688" s="67"/>
      <c r="CN1688" s="67"/>
      <c r="CO1688" s="69"/>
      <c r="CP1688" s="68"/>
      <c r="CQ1688" s="67"/>
      <c r="CR1688" s="67"/>
      <c r="CS1688" s="69"/>
      <c r="CT1688" s="81"/>
      <c r="CU1688" s="69"/>
      <c r="CV1688" s="69"/>
      <c r="CW1688" s="69"/>
      <c r="CX1688" s="69"/>
      <c r="CY1688" s="69"/>
      <c r="CZ1688" s="69"/>
    </row>
    <row r="1689" spans="2:104">
      <c r="B1689" s="69"/>
      <c r="C1689" s="69"/>
      <c r="D1689" s="67"/>
      <c r="E1689" s="69"/>
      <c r="F1689" s="68"/>
      <c r="G1689" s="67"/>
      <c r="H1689" s="69"/>
      <c r="I1689" s="69"/>
      <c r="J1689" s="69"/>
      <c r="K1689" s="69"/>
      <c r="L1689" s="69"/>
      <c r="M1689" s="69"/>
      <c r="N1689" s="69"/>
      <c r="O1689" s="69"/>
      <c r="P1689" s="69"/>
      <c r="Q1689" s="69"/>
      <c r="R1689" s="69"/>
      <c r="S1689" s="80"/>
      <c r="T1689" s="80"/>
      <c r="U1689" s="80"/>
      <c r="V1689" s="80"/>
      <c r="W1689" s="80"/>
      <c r="X1689" s="80"/>
      <c r="Y1689" s="80"/>
      <c r="Z1689" s="80"/>
      <c r="AA1689" s="80"/>
      <c r="AB1689" s="80"/>
      <c r="AC1689" s="80"/>
      <c r="AD1689" s="80"/>
      <c r="AE1689" s="69"/>
      <c r="AF1689" s="69"/>
      <c r="AG1689" s="69"/>
      <c r="AH1689" s="80"/>
      <c r="AI1689" s="80"/>
      <c r="AJ1689" s="69"/>
      <c r="AK1689" s="69"/>
      <c r="AL1689" s="80"/>
      <c r="AM1689" s="80"/>
      <c r="AN1689" s="69"/>
      <c r="AO1689" s="69"/>
      <c r="AP1689" s="80"/>
      <c r="AQ1689" s="80"/>
      <c r="AR1689" s="69"/>
      <c r="AS1689" s="69"/>
      <c r="AT1689" s="80"/>
      <c r="AU1689" s="80"/>
      <c r="AV1689" s="69"/>
      <c r="AW1689" s="69"/>
      <c r="AX1689" s="80"/>
      <c r="AY1689" s="80"/>
      <c r="AZ1689" s="69"/>
      <c r="BA1689" s="69"/>
      <c r="BB1689" s="80"/>
      <c r="BC1689" s="80"/>
      <c r="BD1689" s="69"/>
      <c r="BE1689" s="69"/>
      <c r="BF1689" s="80"/>
      <c r="BG1689" s="80"/>
      <c r="BH1689" s="69"/>
      <c r="BI1689" s="69"/>
      <c r="BJ1689" s="80"/>
      <c r="BK1689" s="80"/>
      <c r="BL1689" s="69"/>
      <c r="BM1689" s="69"/>
      <c r="BN1689" s="80"/>
      <c r="BO1689" s="80"/>
      <c r="BP1689" s="69"/>
      <c r="BQ1689" s="69"/>
      <c r="BR1689" s="80"/>
      <c r="BS1689" s="80"/>
      <c r="BT1689" s="69"/>
      <c r="BU1689" s="69"/>
      <c r="BV1689" s="80"/>
      <c r="BW1689" s="80"/>
      <c r="BX1689" s="69"/>
      <c r="BY1689" s="69"/>
      <c r="BZ1689" s="80"/>
      <c r="CA1689" s="80"/>
      <c r="CB1689" s="69"/>
      <c r="CC1689" s="69"/>
      <c r="CD1689" s="80"/>
      <c r="CE1689" s="80"/>
      <c r="CF1689" s="69"/>
      <c r="CG1689" s="69"/>
      <c r="CH1689" s="69"/>
      <c r="CI1689" s="69"/>
      <c r="CJ1689" s="69"/>
      <c r="CK1689" s="69"/>
      <c r="CL1689" s="68"/>
      <c r="CM1689" s="67"/>
      <c r="CN1689" s="67"/>
      <c r="CO1689" s="69"/>
      <c r="CP1689" s="68"/>
      <c r="CQ1689" s="67"/>
      <c r="CR1689" s="67"/>
      <c r="CS1689" s="69"/>
      <c r="CT1689" s="81"/>
      <c r="CU1689" s="69"/>
      <c r="CV1689" s="69"/>
      <c r="CW1689" s="69"/>
      <c r="CX1689" s="69"/>
      <c r="CY1689" s="69"/>
      <c r="CZ1689" s="69"/>
    </row>
    <row r="1690" spans="2:104">
      <c r="B1690" s="69"/>
      <c r="C1690" s="69"/>
      <c r="D1690" s="67"/>
      <c r="E1690" s="69"/>
      <c r="F1690" s="68"/>
      <c r="G1690" s="67"/>
      <c r="H1690" s="69"/>
      <c r="I1690" s="69"/>
      <c r="J1690" s="69"/>
      <c r="K1690" s="69"/>
      <c r="L1690" s="69"/>
      <c r="M1690" s="69"/>
      <c r="N1690" s="69"/>
      <c r="O1690" s="69"/>
      <c r="P1690" s="69"/>
      <c r="Q1690" s="69"/>
      <c r="R1690" s="69"/>
      <c r="S1690" s="80"/>
      <c r="T1690" s="80"/>
      <c r="U1690" s="80"/>
      <c r="V1690" s="80"/>
      <c r="W1690" s="80"/>
      <c r="X1690" s="80"/>
      <c r="Y1690" s="80"/>
      <c r="Z1690" s="80"/>
      <c r="AA1690" s="80"/>
      <c r="AB1690" s="80"/>
      <c r="AC1690" s="80"/>
      <c r="AD1690" s="80"/>
      <c r="AE1690" s="69"/>
      <c r="AF1690" s="69"/>
      <c r="AG1690" s="69"/>
      <c r="AH1690" s="80"/>
      <c r="AI1690" s="80"/>
      <c r="AJ1690" s="69"/>
      <c r="AK1690" s="69"/>
      <c r="AL1690" s="80"/>
      <c r="AM1690" s="80"/>
      <c r="AN1690" s="69"/>
      <c r="AO1690" s="69"/>
      <c r="AP1690" s="80"/>
      <c r="AQ1690" s="80"/>
      <c r="AR1690" s="69"/>
      <c r="AS1690" s="69"/>
      <c r="AT1690" s="80"/>
      <c r="AU1690" s="80"/>
      <c r="AV1690" s="69"/>
      <c r="AW1690" s="69"/>
      <c r="AX1690" s="80"/>
      <c r="AY1690" s="80"/>
      <c r="AZ1690" s="69"/>
      <c r="BA1690" s="69"/>
      <c r="BB1690" s="80"/>
      <c r="BC1690" s="80"/>
      <c r="BD1690" s="69"/>
      <c r="BE1690" s="69"/>
      <c r="BF1690" s="80"/>
      <c r="BG1690" s="80"/>
      <c r="BH1690" s="69"/>
      <c r="BI1690" s="69"/>
      <c r="BJ1690" s="80"/>
      <c r="BK1690" s="80"/>
      <c r="BL1690" s="69"/>
      <c r="BM1690" s="69"/>
      <c r="BN1690" s="80"/>
      <c r="BO1690" s="80"/>
      <c r="BP1690" s="69"/>
      <c r="BQ1690" s="69"/>
      <c r="BR1690" s="80"/>
      <c r="BS1690" s="80"/>
      <c r="BT1690" s="69"/>
      <c r="BU1690" s="69"/>
      <c r="BV1690" s="80"/>
      <c r="BW1690" s="80"/>
      <c r="BX1690" s="69"/>
      <c r="BY1690" s="69"/>
      <c r="BZ1690" s="80"/>
      <c r="CA1690" s="80"/>
      <c r="CB1690" s="69"/>
      <c r="CC1690" s="69"/>
      <c r="CD1690" s="80"/>
      <c r="CE1690" s="80"/>
      <c r="CF1690" s="69"/>
      <c r="CG1690" s="69"/>
      <c r="CH1690" s="69"/>
      <c r="CI1690" s="69"/>
      <c r="CJ1690" s="69"/>
      <c r="CK1690" s="69"/>
      <c r="CL1690" s="68"/>
      <c r="CM1690" s="67"/>
      <c r="CN1690" s="67"/>
      <c r="CO1690" s="69"/>
      <c r="CP1690" s="68"/>
      <c r="CQ1690" s="67"/>
      <c r="CR1690" s="67"/>
      <c r="CS1690" s="69"/>
      <c r="CT1690" s="81"/>
      <c r="CU1690" s="69"/>
      <c r="CV1690" s="69"/>
      <c r="CW1690" s="69"/>
      <c r="CX1690" s="69"/>
      <c r="CY1690" s="69"/>
      <c r="CZ1690" s="69"/>
    </row>
    <row r="1691" spans="2:104">
      <c r="B1691" s="69"/>
      <c r="C1691" s="69"/>
      <c r="D1691" s="67"/>
      <c r="E1691" s="69"/>
      <c r="F1691" s="68"/>
      <c r="G1691" s="67"/>
      <c r="H1691" s="69"/>
      <c r="I1691" s="69"/>
      <c r="J1691" s="69"/>
      <c r="K1691" s="69"/>
      <c r="L1691" s="69"/>
      <c r="M1691" s="69"/>
      <c r="N1691" s="69"/>
      <c r="O1691" s="69"/>
      <c r="P1691" s="69"/>
      <c r="Q1691" s="69"/>
      <c r="R1691" s="69"/>
      <c r="S1691" s="80"/>
      <c r="T1691" s="80"/>
      <c r="U1691" s="80"/>
      <c r="V1691" s="80"/>
      <c r="W1691" s="80"/>
      <c r="X1691" s="80"/>
      <c r="Y1691" s="80"/>
      <c r="Z1691" s="80"/>
      <c r="AA1691" s="80"/>
      <c r="AB1691" s="80"/>
      <c r="AC1691" s="80"/>
      <c r="AD1691" s="80"/>
      <c r="AE1691" s="69"/>
      <c r="AF1691" s="69"/>
      <c r="AG1691" s="69"/>
      <c r="AH1691" s="80"/>
      <c r="AI1691" s="80"/>
      <c r="AJ1691" s="69"/>
      <c r="AK1691" s="69"/>
      <c r="AL1691" s="80"/>
      <c r="AM1691" s="80"/>
      <c r="AN1691" s="69"/>
      <c r="AO1691" s="69"/>
      <c r="AP1691" s="80"/>
      <c r="AQ1691" s="80"/>
      <c r="AR1691" s="69"/>
      <c r="AS1691" s="69"/>
      <c r="AT1691" s="80"/>
      <c r="AU1691" s="80"/>
      <c r="AV1691" s="69"/>
      <c r="AW1691" s="69"/>
      <c r="AX1691" s="80"/>
      <c r="AY1691" s="80"/>
      <c r="AZ1691" s="69"/>
      <c r="BA1691" s="69"/>
      <c r="BB1691" s="80"/>
      <c r="BC1691" s="80"/>
      <c r="BD1691" s="69"/>
      <c r="BE1691" s="69"/>
      <c r="BF1691" s="80"/>
      <c r="BG1691" s="80"/>
      <c r="BH1691" s="69"/>
      <c r="BI1691" s="69"/>
      <c r="BJ1691" s="80"/>
      <c r="BK1691" s="80"/>
      <c r="BL1691" s="69"/>
      <c r="BM1691" s="69"/>
      <c r="BN1691" s="80"/>
      <c r="BO1691" s="80"/>
      <c r="BP1691" s="69"/>
      <c r="BQ1691" s="69"/>
      <c r="BR1691" s="80"/>
      <c r="BS1691" s="80"/>
      <c r="BT1691" s="69"/>
      <c r="BU1691" s="69"/>
      <c r="BV1691" s="80"/>
      <c r="BW1691" s="80"/>
      <c r="BX1691" s="69"/>
      <c r="BY1691" s="69"/>
      <c r="BZ1691" s="80"/>
      <c r="CA1691" s="80"/>
      <c r="CB1691" s="69"/>
      <c r="CC1691" s="69"/>
      <c r="CD1691" s="80"/>
      <c r="CE1691" s="80"/>
      <c r="CF1691" s="69"/>
      <c r="CG1691" s="69"/>
      <c r="CH1691" s="69"/>
      <c r="CI1691" s="69"/>
      <c r="CJ1691" s="69"/>
      <c r="CK1691" s="69"/>
      <c r="CL1691" s="68"/>
      <c r="CM1691" s="67"/>
      <c r="CN1691" s="67"/>
      <c r="CO1691" s="69"/>
      <c r="CP1691" s="68"/>
      <c r="CQ1691" s="67"/>
      <c r="CR1691" s="67"/>
      <c r="CS1691" s="69"/>
      <c r="CT1691" s="81"/>
      <c r="CU1691" s="69"/>
      <c r="CV1691" s="69"/>
      <c r="CW1691" s="69"/>
      <c r="CX1691" s="69"/>
      <c r="CY1691" s="69"/>
      <c r="CZ1691" s="69"/>
    </row>
    <row r="1692" spans="2:104">
      <c r="B1692" s="69"/>
      <c r="C1692" s="69"/>
      <c r="D1692" s="67"/>
      <c r="E1692" s="69"/>
      <c r="F1692" s="68"/>
      <c r="G1692" s="67"/>
      <c r="H1692" s="69"/>
      <c r="I1692" s="69"/>
      <c r="J1692" s="69"/>
      <c r="K1692" s="69"/>
      <c r="L1692" s="69"/>
      <c r="M1692" s="69"/>
      <c r="N1692" s="69"/>
      <c r="O1692" s="69"/>
      <c r="P1692" s="69"/>
      <c r="Q1692" s="69"/>
      <c r="R1692" s="69"/>
      <c r="S1692" s="80"/>
      <c r="T1692" s="80"/>
      <c r="U1692" s="80"/>
      <c r="V1692" s="80"/>
      <c r="W1692" s="80"/>
      <c r="X1692" s="80"/>
      <c r="Y1692" s="80"/>
      <c r="Z1692" s="80"/>
      <c r="AA1692" s="80"/>
      <c r="AB1692" s="80"/>
      <c r="AC1692" s="80"/>
      <c r="AD1692" s="80"/>
      <c r="AE1692" s="69"/>
      <c r="AF1692" s="69"/>
      <c r="AG1692" s="69"/>
      <c r="AH1692" s="80"/>
      <c r="AI1692" s="80"/>
      <c r="AJ1692" s="69"/>
      <c r="AK1692" s="69"/>
      <c r="AL1692" s="80"/>
      <c r="AM1692" s="80"/>
      <c r="AN1692" s="69"/>
      <c r="AO1692" s="69"/>
      <c r="AP1692" s="80"/>
      <c r="AQ1692" s="80"/>
      <c r="AR1692" s="69"/>
      <c r="AS1692" s="69"/>
      <c r="AT1692" s="80"/>
      <c r="AU1692" s="80"/>
      <c r="AV1692" s="69"/>
      <c r="AW1692" s="69"/>
      <c r="AX1692" s="80"/>
      <c r="AY1692" s="80"/>
      <c r="AZ1692" s="69"/>
      <c r="BA1692" s="69"/>
      <c r="BB1692" s="80"/>
      <c r="BC1692" s="80"/>
      <c r="BD1692" s="69"/>
      <c r="BE1692" s="69"/>
      <c r="BF1692" s="80"/>
      <c r="BG1692" s="80"/>
      <c r="BH1692" s="69"/>
      <c r="BI1692" s="69"/>
      <c r="BJ1692" s="80"/>
      <c r="BK1692" s="80"/>
      <c r="BL1692" s="69"/>
      <c r="BM1692" s="69"/>
      <c r="BN1692" s="80"/>
      <c r="BO1692" s="80"/>
      <c r="BP1692" s="69"/>
      <c r="BQ1692" s="69"/>
      <c r="BR1692" s="80"/>
      <c r="BS1692" s="80"/>
      <c r="BT1692" s="69"/>
      <c r="BU1692" s="69"/>
      <c r="BV1692" s="80"/>
      <c r="BW1692" s="80"/>
      <c r="BX1692" s="69"/>
      <c r="BY1692" s="69"/>
      <c r="BZ1692" s="80"/>
      <c r="CA1692" s="80"/>
      <c r="CB1692" s="69"/>
      <c r="CC1692" s="69"/>
      <c r="CD1692" s="80"/>
      <c r="CE1692" s="80"/>
      <c r="CF1692" s="69"/>
      <c r="CG1692" s="69"/>
      <c r="CH1692" s="69"/>
      <c r="CI1692" s="69"/>
      <c r="CJ1692" s="69"/>
      <c r="CK1692" s="69"/>
      <c r="CL1692" s="68"/>
      <c r="CM1692" s="67"/>
      <c r="CN1692" s="67"/>
      <c r="CO1692" s="69"/>
      <c r="CP1692" s="68"/>
      <c r="CQ1692" s="67"/>
      <c r="CR1692" s="67"/>
      <c r="CS1692" s="69"/>
      <c r="CT1692" s="81"/>
      <c r="CU1692" s="69"/>
      <c r="CV1692" s="69"/>
      <c r="CW1692" s="69"/>
      <c r="CX1692" s="69"/>
      <c r="CY1692" s="69"/>
      <c r="CZ1692" s="69"/>
    </row>
    <row r="1693" spans="2:104">
      <c r="B1693" s="69"/>
      <c r="C1693" s="69"/>
      <c r="D1693" s="67"/>
      <c r="E1693" s="69"/>
      <c r="F1693" s="68"/>
      <c r="G1693" s="67"/>
      <c r="H1693" s="69"/>
      <c r="I1693" s="69"/>
      <c r="J1693" s="69"/>
      <c r="K1693" s="69"/>
      <c r="L1693" s="69"/>
      <c r="M1693" s="69"/>
      <c r="N1693" s="69"/>
      <c r="O1693" s="69"/>
      <c r="P1693" s="69"/>
      <c r="Q1693" s="69"/>
      <c r="R1693" s="69"/>
      <c r="S1693" s="80"/>
      <c r="T1693" s="80"/>
      <c r="U1693" s="80"/>
      <c r="V1693" s="80"/>
      <c r="W1693" s="80"/>
      <c r="X1693" s="80"/>
      <c r="Y1693" s="80"/>
      <c r="Z1693" s="80"/>
      <c r="AA1693" s="80"/>
      <c r="AB1693" s="80"/>
      <c r="AC1693" s="80"/>
      <c r="AD1693" s="80"/>
      <c r="AE1693" s="69"/>
      <c r="AF1693" s="69"/>
      <c r="AG1693" s="69"/>
      <c r="AH1693" s="80"/>
      <c r="AI1693" s="80"/>
      <c r="AJ1693" s="69"/>
      <c r="AK1693" s="69"/>
      <c r="AL1693" s="80"/>
      <c r="AM1693" s="80"/>
      <c r="AN1693" s="69"/>
      <c r="AO1693" s="69"/>
      <c r="AP1693" s="80"/>
      <c r="AQ1693" s="80"/>
      <c r="AR1693" s="69"/>
      <c r="AS1693" s="69"/>
      <c r="AT1693" s="80"/>
      <c r="AU1693" s="80"/>
      <c r="AV1693" s="69"/>
      <c r="AW1693" s="69"/>
      <c r="AX1693" s="80"/>
      <c r="AY1693" s="80"/>
      <c r="AZ1693" s="69"/>
      <c r="BA1693" s="69"/>
      <c r="BB1693" s="80"/>
      <c r="BC1693" s="80"/>
      <c r="BD1693" s="69"/>
      <c r="BE1693" s="69"/>
      <c r="BF1693" s="80"/>
      <c r="BG1693" s="80"/>
      <c r="BH1693" s="69"/>
      <c r="BI1693" s="69"/>
      <c r="BJ1693" s="80"/>
      <c r="BK1693" s="80"/>
      <c r="BL1693" s="69"/>
      <c r="BM1693" s="69"/>
      <c r="BN1693" s="80"/>
      <c r="BO1693" s="80"/>
      <c r="BP1693" s="69"/>
      <c r="BQ1693" s="69"/>
      <c r="BR1693" s="80"/>
      <c r="BS1693" s="80"/>
      <c r="BT1693" s="69"/>
      <c r="BU1693" s="69"/>
      <c r="BV1693" s="80"/>
      <c r="BW1693" s="80"/>
      <c r="BX1693" s="69"/>
      <c r="BY1693" s="69"/>
      <c r="BZ1693" s="80"/>
      <c r="CA1693" s="80"/>
      <c r="CB1693" s="69"/>
      <c r="CC1693" s="69"/>
      <c r="CD1693" s="80"/>
      <c r="CE1693" s="80"/>
      <c r="CF1693" s="69"/>
      <c r="CG1693" s="69"/>
      <c r="CH1693" s="69"/>
      <c r="CI1693" s="69"/>
      <c r="CJ1693" s="69"/>
      <c r="CK1693" s="69"/>
      <c r="CL1693" s="68"/>
      <c r="CM1693" s="67"/>
      <c r="CN1693" s="67"/>
      <c r="CO1693" s="69"/>
      <c r="CP1693" s="68"/>
      <c r="CQ1693" s="67"/>
      <c r="CR1693" s="67"/>
      <c r="CS1693" s="69"/>
      <c r="CT1693" s="81"/>
      <c r="CU1693" s="69"/>
      <c r="CV1693" s="69"/>
      <c r="CW1693" s="69"/>
      <c r="CX1693" s="69"/>
      <c r="CY1693" s="69"/>
      <c r="CZ1693" s="69"/>
    </row>
    <row r="1694" spans="2:104">
      <c r="B1694" s="69"/>
      <c r="C1694" s="69"/>
      <c r="D1694" s="67"/>
      <c r="E1694" s="69"/>
      <c r="F1694" s="68"/>
      <c r="G1694" s="67"/>
      <c r="H1694" s="69"/>
      <c r="I1694" s="69"/>
      <c r="J1694" s="69"/>
      <c r="K1694" s="69"/>
      <c r="L1694" s="69"/>
      <c r="M1694" s="69"/>
      <c r="N1694" s="69"/>
      <c r="O1694" s="69"/>
      <c r="P1694" s="69"/>
      <c r="Q1694" s="69"/>
      <c r="R1694" s="69"/>
      <c r="S1694" s="80"/>
      <c r="T1694" s="80"/>
      <c r="U1694" s="80"/>
      <c r="V1694" s="80"/>
      <c r="W1694" s="80"/>
      <c r="X1694" s="80"/>
      <c r="Y1694" s="80"/>
      <c r="Z1694" s="80"/>
      <c r="AA1694" s="80"/>
      <c r="AB1694" s="80"/>
      <c r="AC1694" s="80"/>
      <c r="AD1694" s="80"/>
      <c r="AE1694" s="69"/>
      <c r="AF1694" s="69"/>
      <c r="AG1694" s="69"/>
      <c r="AH1694" s="80"/>
      <c r="AI1694" s="80"/>
      <c r="AJ1694" s="69"/>
      <c r="AK1694" s="69"/>
      <c r="AL1694" s="80"/>
      <c r="AM1694" s="80"/>
      <c r="AN1694" s="69"/>
      <c r="AO1694" s="69"/>
      <c r="AP1694" s="80"/>
      <c r="AQ1694" s="80"/>
      <c r="AR1694" s="69"/>
      <c r="AS1694" s="69"/>
      <c r="AT1694" s="80"/>
      <c r="AU1694" s="80"/>
      <c r="AV1694" s="69"/>
      <c r="AW1694" s="69"/>
      <c r="AX1694" s="80"/>
      <c r="AY1694" s="80"/>
      <c r="AZ1694" s="69"/>
      <c r="BA1694" s="69"/>
      <c r="BB1694" s="80"/>
      <c r="BC1694" s="80"/>
      <c r="BD1694" s="69"/>
      <c r="BE1694" s="69"/>
      <c r="BF1694" s="80"/>
      <c r="BG1694" s="80"/>
      <c r="BH1694" s="69"/>
      <c r="BI1694" s="69"/>
      <c r="BJ1694" s="80"/>
      <c r="BK1694" s="80"/>
      <c r="BL1694" s="69"/>
      <c r="BM1694" s="69"/>
      <c r="BN1694" s="80"/>
      <c r="BO1694" s="80"/>
      <c r="BP1694" s="69"/>
      <c r="BQ1694" s="69"/>
      <c r="BR1694" s="80"/>
      <c r="BS1694" s="80"/>
      <c r="BT1694" s="69"/>
      <c r="BU1694" s="69"/>
      <c r="BV1694" s="80"/>
      <c r="BW1694" s="80"/>
      <c r="BX1694" s="69"/>
      <c r="BY1694" s="69"/>
      <c r="BZ1694" s="80"/>
      <c r="CA1694" s="80"/>
      <c r="CB1694" s="69"/>
      <c r="CC1694" s="69"/>
      <c r="CD1694" s="80"/>
      <c r="CE1694" s="80"/>
      <c r="CF1694" s="69"/>
      <c r="CG1694" s="69"/>
      <c r="CH1694" s="69"/>
      <c r="CI1694" s="69"/>
      <c r="CJ1694" s="69"/>
      <c r="CK1694" s="69"/>
      <c r="CL1694" s="68"/>
      <c r="CM1694" s="67"/>
      <c r="CN1694" s="67"/>
      <c r="CO1694" s="69"/>
      <c r="CP1694" s="68"/>
      <c r="CQ1694" s="67"/>
      <c r="CR1694" s="67"/>
      <c r="CS1694" s="69"/>
      <c r="CT1694" s="81"/>
      <c r="CU1694" s="69"/>
      <c r="CV1694" s="69"/>
      <c r="CW1694" s="69"/>
      <c r="CX1694" s="69"/>
      <c r="CY1694" s="69"/>
      <c r="CZ1694" s="69"/>
    </row>
    <row r="1695" spans="2:104">
      <c r="B1695" s="69"/>
      <c r="C1695" s="69"/>
      <c r="D1695" s="67"/>
      <c r="E1695" s="69"/>
      <c r="F1695" s="68"/>
      <c r="G1695" s="67"/>
      <c r="H1695" s="69"/>
      <c r="I1695" s="69"/>
      <c r="J1695" s="69"/>
      <c r="K1695" s="69"/>
      <c r="L1695" s="69"/>
      <c r="M1695" s="69"/>
      <c r="N1695" s="69"/>
      <c r="O1695" s="69"/>
      <c r="P1695" s="69"/>
      <c r="Q1695" s="69"/>
      <c r="R1695" s="69"/>
      <c r="S1695" s="80"/>
      <c r="T1695" s="80"/>
      <c r="U1695" s="80"/>
      <c r="V1695" s="80"/>
      <c r="W1695" s="80"/>
      <c r="X1695" s="80"/>
      <c r="Y1695" s="80"/>
      <c r="Z1695" s="80"/>
      <c r="AA1695" s="80"/>
      <c r="AB1695" s="80"/>
      <c r="AC1695" s="80"/>
      <c r="AD1695" s="80"/>
      <c r="AE1695" s="69"/>
      <c r="AF1695" s="69"/>
      <c r="AG1695" s="69"/>
      <c r="AH1695" s="80"/>
      <c r="AI1695" s="80"/>
      <c r="AJ1695" s="69"/>
      <c r="AK1695" s="69"/>
      <c r="AL1695" s="80"/>
      <c r="AM1695" s="80"/>
      <c r="AN1695" s="69"/>
      <c r="AO1695" s="69"/>
      <c r="AP1695" s="80"/>
      <c r="AQ1695" s="80"/>
      <c r="AR1695" s="69"/>
      <c r="AS1695" s="69"/>
      <c r="AT1695" s="80"/>
      <c r="AU1695" s="80"/>
      <c r="AV1695" s="69"/>
      <c r="AW1695" s="69"/>
      <c r="AX1695" s="80"/>
      <c r="AY1695" s="80"/>
      <c r="AZ1695" s="69"/>
      <c r="BA1695" s="69"/>
      <c r="BB1695" s="80"/>
      <c r="BC1695" s="80"/>
      <c r="BD1695" s="69"/>
      <c r="BE1695" s="69"/>
      <c r="BF1695" s="80"/>
      <c r="BG1695" s="80"/>
      <c r="BH1695" s="69"/>
      <c r="BI1695" s="69"/>
      <c r="BJ1695" s="80"/>
      <c r="BK1695" s="80"/>
      <c r="BL1695" s="69"/>
      <c r="BM1695" s="69"/>
      <c r="BN1695" s="80"/>
      <c r="BO1695" s="80"/>
      <c r="BP1695" s="69"/>
      <c r="BQ1695" s="69"/>
      <c r="BR1695" s="80"/>
      <c r="BS1695" s="80"/>
      <c r="BT1695" s="69"/>
      <c r="BU1695" s="69"/>
      <c r="BV1695" s="80"/>
      <c r="BW1695" s="80"/>
      <c r="BX1695" s="69"/>
      <c r="BY1695" s="69"/>
      <c r="BZ1695" s="80"/>
      <c r="CA1695" s="80"/>
      <c r="CB1695" s="69"/>
      <c r="CC1695" s="69"/>
      <c r="CD1695" s="80"/>
      <c r="CE1695" s="80"/>
      <c r="CF1695" s="69"/>
      <c r="CG1695" s="69"/>
      <c r="CH1695" s="69"/>
      <c r="CI1695" s="69"/>
      <c r="CJ1695" s="69"/>
      <c r="CK1695" s="69"/>
      <c r="CL1695" s="68"/>
      <c r="CM1695" s="67"/>
      <c r="CN1695" s="67"/>
      <c r="CO1695" s="69"/>
      <c r="CP1695" s="68"/>
      <c r="CQ1695" s="67"/>
      <c r="CR1695" s="67"/>
      <c r="CS1695" s="69"/>
      <c r="CT1695" s="81"/>
      <c r="CU1695" s="69"/>
      <c r="CV1695" s="69"/>
      <c r="CW1695" s="69"/>
      <c r="CX1695" s="69"/>
      <c r="CY1695" s="69"/>
      <c r="CZ1695" s="69"/>
    </row>
    <row r="1696" spans="2:104">
      <c r="B1696" s="69"/>
      <c r="C1696" s="69"/>
      <c r="D1696" s="67"/>
      <c r="E1696" s="69"/>
      <c r="F1696" s="68"/>
      <c r="G1696" s="67"/>
      <c r="H1696" s="69"/>
      <c r="I1696" s="69"/>
      <c r="J1696" s="69"/>
      <c r="K1696" s="69"/>
      <c r="L1696" s="69"/>
      <c r="M1696" s="69"/>
      <c r="N1696" s="69"/>
      <c r="O1696" s="69"/>
      <c r="P1696" s="69"/>
      <c r="Q1696" s="69"/>
      <c r="R1696" s="69"/>
      <c r="S1696" s="80"/>
      <c r="T1696" s="80"/>
      <c r="U1696" s="80"/>
      <c r="V1696" s="80"/>
      <c r="W1696" s="80"/>
      <c r="X1696" s="80"/>
      <c r="Y1696" s="80"/>
      <c r="Z1696" s="80"/>
      <c r="AA1696" s="80"/>
      <c r="AB1696" s="80"/>
      <c r="AC1696" s="80"/>
      <c r="AD1696" s="80"/>
      <c r="AE1696" s="69"/>
      <c r="AF1696" s="69"/>
      <c r="AG1696" s="69"/>
      <c r="AH1696" s="80"/>
      <c r="AI1696" s="80"/>
      <c r="AJ1696" s="69"/>
      <c r="AK1696" s="69"/>
      <c r="AL1696" s="80"/>
      <c r="AM1696" s="80"/>
      <c r="AN1696" s="69"/>
      <c r="AO1696" s="69"/>
      <c r="AP1696" s="80"/>
      <c r="AQ1696" s="80"/>
      <c r="AR1696" s="69"/>
      <c r="AS1696" s="69"/>
      <c r="AT1696" s="80"/>
      <c r="AU1696" s="80"/>
      <c r="AV1696" s="69"/>
      <c r="AW1696" s="69"/>
      <c r="AX1696" s="80"/>
      <c r="AY1696" s="80"/>
      <c r="AZ1696" s="69"/>
      <c r="BA1696" s="69"/>
      <c r="BB1696" s="80"/>
      <c r="BC1696" s="80"/>
      <c r="BD1696" s="69"/>
      <c r="BE1696" s="69"/>
      <c r="BF1696" s="80"/>
      <c r="BG1696" s="80"/>
      <c r="BH1696" s="69"/>
      <c r="BI1696" s="69"/>
      <c r="BJ1696" s="80"/>
      <c r="BK1696" s="80"/>
      <c r="BL1696" s="69"/>
      <c r="BM1696" s="69"/>
      <c r="BN1696" s="80"/>
      <c r="BO1696" s="80"/>
      <c r="BP1696" s="69"/>
      <c r="BQ1696" s="69"/>
      <c r="BR1696" s="80"/>
      <c r="BS1696" s="80"/>
      <c r="BT1696" s="69"/>
      <c r="BU1696" s="69"/>
      <c r="BV1696" s="80"/>
      <c r="BW1696" s="80"/>
      <c r="BX1696" s="69"/>
      <c r="BY1696" s="69"/>
      <c r="BZ1696" s="80"/>
      <c r="CA1696" s="80"/>
      <c r="CB1696" s="69"/>
      <c r="CC1696" s="69"/>
      <c r="CD1696" s="80"/>
      <c r="CE1696" s="80"/>
      <c r="CF1696" s="69"/>
      <c r="CG1696" s="69"/>
      <c r="CH1696" s="69"/>
      <c r="CI1696" s="69"/>
      <c r="CJ1696" s="69"/>
      <c r="CK1696" s="69"/>
      <c r="CL1696" s="68"/>
      <c r="CM1696" s="67"/>
      <c r="CN1696" s="67"/>
      <c r="CO1696" s="69"/>
      <c r="CP1696" s="68"/>
      <c r="CQ1696" s="67"/>
      <c r="CR1696" s="67"/>
      <c r="CS1696" s="69"/>
      <c r="CT1696" s="81"/>
      <c r="CU1696" s="69"/>
      <c r="CV1696" s="69"/>
      <c r="CW1696" s="69"/>
      <c r="CX1696" s="69"/>
      <c r="CY1696" s="69"/>
      <c r="CZ1696" s="69"/>
    </row>
    <row r="1697" spans="2:104">
      <c r="B1697" s="69"/>
      <c r="C1697" s="69"/>
      <c r="D1697" s="67"/>
      <c r="E1697" s="69"/>
      <c r="F1697" s="68"/>
      <c r="G1697" s="67"/>
      <c r="H1697" s="69"/>
      <c r="I1697" s="69"/>
      <c r="J1697" s="69"/>
      <c r="K1697" s="69"/>
      <c r="L1697" s="69"/>
      <c r="M1697" s="69"/>
      <c r="N1697" s="69"/>
      <c r="O1697" s="69"/>
      <c r="P1697" s="69"/>
      <c r="Q1697" s="69"/>
      <c r="R1697" s="69"/>
      <c r="S1697" s="80"/>
      <c r="T1697" s="80"/>
      <c r="U1697" s="80"/>
      <c r="V1697" s="80"/>
      <c r="W1697" s="80"/>
      <c r="X1697" s="80"/>
      <c r="Y1697" s="80"/>
      <c r="Z1697" s="80"/>
      <c r="AA1697" s="80"/>
      <c r="AB1697" s="80"/>
      <c r="AC1697" s="80"/>
      <c r="AD1697" s="80"/>
      <c r="AE1697" s="69"/>
      <c r="AF1697" s="69"/>
      <c r="AG1697" s="69"/>
      <c r="AH1697" s="80"/>
      <c r="AI1697" s="80"/>
      <c r="AJ1697" s="69"/>
      <c r="AK1697" s="69"/>
      <c r="AL1697" s="80"/>
      <c r="AM1697" s="80"/>
      <c r="AN1697" s="69"/>
      <c r="AO1697" s="69"/>
      <c r="AP1697" s="80"/>
      <c r="AQ1697" s="80"/>
      <c r="AR1697" s="69"/>
      <c r="AS1697" s="69"/>
      <c r="AT1697" s="80"/>
      <c r="AU1697" s="80"/>
      <c r="AV1697" s="69"/>
      <c r="AW1697" s="69"/>
      <c r="AX1697" s="80"/>
      <c r="AY1697" s="80"/>
      <c r="AZ1697" s="69"/>
      <c r="BA1697" s="69"/>
      <c r="BB1697" s="80"/>
      <c r="BC1697" s="80"/>
      <c r="BD1697" s="69"/>
      <c r="BE1697" s="69"/>
      <c r="BF1697" s="80"/>
      <c r="BG1697" s="80"/>
      <c r="BH1697" s="69"/>
      <c r="BI1697" s="69"/>
      <c r="BJ1697" s="80"/>
      <c r="BK1697" s="80"/>
      <c r="BL1697" s="69"/>
      <c r="BM1697" s="69"/>
      <c r="BN1697" s="80"/>
      <c r="BO1697" s="80"/>
      <c r="BP1697" s="69"/>
      <c r="BQ1697" s="69"/>
      <c r="BR1697" s="80"/>
      <c r="BS1697" s="80"/>
      <c r="BT1697" s="69"/>
      <c r="BU1697" s="69"/>
      <c r="BV1697" s="80"/>
      <c r="BW1697" s="80"/>
      <c r="BX1697" s="69"/>
      <c r="BY1697" s="69"/>
      <c r="BZ1697" s="80"/>
      <c r="CA1697" s="80"/>
      <c r="CB1697" s="69"/>
      <c r="CC1697" s="69"/>
      <c r="CD1697" s="80"/>
      <c r="CE1697" s="80"/>
      <c r="CF1697" s="69"/>
      <c r="CG1697" s="69"/>
      <c r="CH1697" s="69"/>
      <c r="CI1697" s="69"/>
      <c r="CJ1697" s="69"/>
      <c r="CK1697" s="69"/>
      <c r="CL1697" s="68"/>
      <c r="CM1697" s="67"/>
      <c r="CN1697" s="67"/>
      <c r="CO1697" s="69"/>
      <c r="CP1697" s="68"/>
      <c r="CQ1697" s="67"/>
      <c r="CR1697" s="67"/>
      <c r="CS1697" s="69"/>
      <c r="CT1697" s="81"/>
      <c r="CU1697" s="69"/>
      <c r="CV1697" s="69"/>
      <c r="CW1697" s="69"/>
      <c r="CX1697" s="69"/>
      <c r="CY1697" s="69"/>
      <c r="CZ1697" s="69"/>
    </row>
    <row r="1698" spans="2:104">
      <c r="B1698" s="69"/>
      <c r="C1698" s="69"/>
      <c r="D1698" s="67"/>
      <c r="E1698" s="69"/>
      <c r="F1698" s="68"/>
      <c r="G1698" s="67"/>
      <c r="H1698" s="69"/>
      <c r="I1698" s="69"/>
      <c r="J1698" s="69"/>
      <c r="K1698" s="69"/>
      <c r="L1698" s="69"/>
      <c r="M1698" s="69"/>
      <c r="N1698" s="69"/>
      <c r="O1698" s="69"/>
      <c r="P1698" s="69"/>
      <c r="Q1698" s="69"/>
      <c r="R1698" s="69"/>
      <c r="S1698" s="80"/>
      <c r="T1698" s="80"/>
      <c r="U1698" s="80"/>
      <c r="V1698" s="80"/>
      <c r="W1698" s="80"/>
      <c r="X1698" s="80"/>
      <c r="Y1698" s="80"/>
      <c r="Z1698" s="80"/>
      <c r="AA1698" s="80"/>
      <c r="AB1698" s="80"/>
      <c r="AC1698" s="80"/>
      <c r="AD1698" s="80"/>
      <c r="AE1698" s="69"/>
      <c r="AF1698" s="69"/>
      <c r="AG1698" s="69"/>
      <c r="AH1698" s="80"/>
      <c r="AI1698" s="80"/>
      <c r="AJ1698" s="69"/>
      <c r="AK1698" s="69"/>
      <c r="AL1698" s="80"/>
      <c r="AM1698" s="80"/>
      <c r="AN1698" s="69"/>
      <c r="AO1698" s="69"/>
      <c r="AP1698" s="80"/>
      <c r="AQ1698" s="80"/>
      <c r="AR1698" s="69"/>
      <c r="AS1698" s="69"/>
      <c r="AT1698" s="80"/>
      <c r="AU1698" s="80"/>
      <c r="AV1698" s="69"/>
      <c r="AW1698" s="69"/>
      <c r="AX1698" s="80"/>
      <c r="AY1698" s="80"/>
      <c r="AZ1698" s="69"/>
      <c r="BA1698" s="69"/>
      <c r="BB1698" s="80"/>
      <c r="BC1698" s="80"/>
      <c r="BD1698" s="69"/>
      <c r="BE1698" s="69"/>
      <c r="BF1698" s="80"/>
      <c r="BG1698" s="80"/>
      <c r="BH1698" s="69"/>
      <c r="BI1698" s="69"/>
      <c r="BJ1698" s="80"/>
      <c r="BK1698" s="80"/>
      <c r="BL1698" s="69"/>
      <c r="BM1698" s="69"/>
      <c r="BN1698" s="80"/>
      <c r="BO1698" s="80"/>
      <c r="BP1698" s="69"/>
      <c r="BQ1698" s="69"/>
      <c r="BR1698" s="80"/>
      <c r="BS1698" s="80"/>
      <c r="BT1698" s="69"/>
      <c r="BU1698" s="69"/>
      <c r="BV1698" s="80"/>
      <c r="BW1698" s="80"/>
      <c r="BX1698" s="69"/>
      <c r="BY1698" s="69"/>
      <c r="BZ1698" s="80"/>
      <c r="CA1698" s="80"/>
      <c r="CB1698" s="69"/>
      <c r="CC1698" s="69"/>
      <c r="CD1698" s="80"/>
      <c r="CE1698" s="80"/>
      <c r="CF1698" s="69"/>
      <c r="CG1698" s="69"/>
      <c r="CH1698" s="69"/>
      <c r="CI1698" s="69"/>
      <c r="CJ1698" s="69"/>
      <c r="CK1698" s="69"/>
      <c r="CL1698" s="68"/>
      <c r="CM1698" s="67"/>
      <c r="CN1698" s="67"/>
      <c r="CO1698" s="69"/>
      <c r="CP1698" s="68"/>
      <c r="CQ1698" s="67"/>
      <c r="CR1698" s="67"/>
      <c r="CS1698" s="69"/>
      <c r="CT1698" s="81"/>
      <c r="CU1698" s="69"/>
      <c r="CV1698" s="69"/>
      <c r="CW1698" s="69"/>
      <c r="CX1698" s="69"/>
      <c r="CY1698" s="69"/>
      <c r="CZ1698" s="69"/>
    </row>
    <row r="1699" spans="2:104">
      <c r="B1699" s="69"/>
      <c r="C1699" s="69"/>
      <c r="D1699" s="67"/>
      <c r="E1699" s="69"/>
      <c r="F1699" s="68"/>
      <c r="G1699" s="67"/>
      <c r="H1699" s="69"/>
      <c r="I1699" s="69"/>
      <c r="J1699" s="69"/>
      <c r="K1699" s="69"/>
      <c r="L1699" s="69"/>
      <c r="M1699" s="69"/>
      <c r="N1699" s="69"/>
      <c r="O1699" s="69"/>
      <c r="P1699" s="69"/>
      <c r="Q1699" s="69"/>
      <c r="R1699" s="69"/>
      <c r="S1699" s="80"/>
      <c r="T1699" s="80"/>
      <c r="U1699" s="80"/>
      <c r="V1699" s="80"/>
      <c r="W1699" s="80"/>
      <c r="X1699" s="80"/>
      <c r="Y1699" s="80"/>
      <c r="Z1699" s="80"/>
      <c r="AA1699" s="80"/>
      <c r="AB1699" s="80"/>
      <c r="AC1699" s="80"/>
      <c r="AD1699" s="80"/>
      <c r="AE1699" s="69"/>
      <c r="AF1699" s="69"/>
      <c r="AG1699" s="69"/>
      <c r="AH1699" s="80"/>
      <c r="AI1699" s="80"/>
      <c r="AJ1699" s="69"/>
      <c r="AK1699" s="69"/>
      <c r="AL1699" s="80"/>
      <c r="AM1699" s="80"/>
      <c r="AN1699" s="69"/>
      <c r="AO1699" s="69"/>
      <c r="AP1699" s="80"/>
      <c r="AQ1699" s="80"/>
      <c r="AR1699" s="69"/>
      <c r="AS1699" s="69"/>
      <c r="AT1699" s="80"/>
      <c r="AU1699" s="80"/>
      <c r="AV1699" s="69"/>
      <c r="AW1699" s="69"/>
      <c r="AX1699" s="80"/>
      <c r="AY1699" s="80"/>
      <c r="AZ1699" s="69"/>
      <c r="BA1699" s="69"/>
      <c r="BB1699" s="80"/>
      <c r="BC1699" s="80"/>
      <c r="BD1699" s="69"/>
      <c r="BE1699" s="69"/>
      <c r="BF1699" s="80"/>
      <c r="BG1699" s="80"/>
      <c r="BH1699" s="69"/>
      <c r="BI1699" s="69"/>
      <c r="BJ1699" s="80"/>
      <c r="BK1699" s="80"/>
      <c r="BL1699" s="69"/>
      <c r="BM1699" s="69"/>
      <c r="BN1699" s="80"/>
      <c r="BO1699" s="80"/>
      <c r="BP1699" s="69"/>
      <c r="BQ1699" s="69"/>
      <c r="BR1699" s="80"/>
      <c r="BS1699" s="80"/>
      <c r="BT1699" s="69"/>
      <c r="BU1699" s="69"/>
      <c r="BV1699" s="80"/>
      <c r="BW1699" s="80"/>
      <c r="BX1699" s="69"/>
      <c r="BY1699" s="69"/>
      <c r="BZ1699" s="80"/>
      <c r="CA1699" s="80"/>
      <c r="CB1699" s="69"/>
      <c r="CC1699" s="69"/>
      <c r="CD1699" s="80"/>
      <c r="CE1699" s="80"/>
      <c r="CF1699" s="69"/>
      <c r="CG1699" s="69"/>
      <c r="CH1699" s="69"/>
      <c r="CI1699" s="69"/>
      <c r="CJ1699" s="69"/>
      <c r="CK1699" s="69"/>
      <c r="CL1699" s="68"/>
      <c r="CM1699" s="67"/>
      <c r="CN1699" s="67"/>
      <c r="CO1699" s="69"/>
      <c r="CP1699" s="68"/>
      <c r="CQ1699" s="67"/>
      <c r="CR1699" s="67"/>
      <c r="CS1699" s="69"/>
      <c r="CT1699" s="81"/>
      <c r="CU1699" s="69"/>
      <c r="CV1699" s="69"/>
      <c r="CW1699" s="69"/>
      <c r="CX1699" s="69"/>
      <c r="CY1699" s="69"/>
      <c r="CZ1699" s="69"/>
    </row>
    <row r="1700" spans="2:104">
      <c r="B1700" s="69"/>
      <c r="C1700" s="69"/>
      <c r="D1700" s="67"/>
      <c r="E1700" s="69"/>
      <c r="F1700" s="68"/>
      <c r="G1700" s="67"/>
      <c r="H1700" s="69"/>
      <c r="I1700" s="69"/>
      <c r="J1700" s="69"/>
      <c r="K1700" s="69"/>
      <c r="L1700" s="69"/>
      <c r="M1700" s="69"/>
      <c r="N1700" s="69"/>
      <c r="O1700" s="69"/>
      <c r="P1700" s="69"/>
      <c r="Q1700" s="69"/>
      <c r="R1700" s="69"/>
      <c r="S1700" s="80"/>
      <c r="T1700" s="80"/>
      <c r="U1700" s="80"/>
      <c r="V1700" s="80"/>
      <c r="W1700" s="80"/>
      <c r="X1700" s="80"/>
      <c r="Y1700" s="80"/>
      <c r="Z1700" s="80"/>
      <c r="AA1700" s="80"/>
      <c r="AB1700" s="80"/>
      <c r="AC1700" s="80"/>
      <c r="AD1700" s="80"/>
      <c r="AE1700" s="69"/>
      <c r="AF1700" s="69"/>
      <c r="AG1700" s="69"/>
      <c r="AH1700" s="80"/>
      <c r="AI1700" s="80"/>
      <c r="AJ1700" s="69"/>
      <c r="AK1700" s="69"/>
      <c r="AL1700" s="80"/>
      <c r="AM1700" s="80"/>
      <c r="AN1700" s="69"/>
      <c r="AO1700" s="69"/>
      <c r="AP1700" s="80"/>
      <c r="AQ1700" s="80"/>
      <c r="AR1700" s="69"/>
      <c r="AS1700" s="69"/>
      <c r="AT1700" s="80"/>
      <c r="AU1700" s="80"/>
      <c r="AV1700" s="69"/>
      <c r="AW1700" s="69"/>
      <c r="AX1700" s="80"/>
      <c r="AY1700" s="80"/>
      <c r="AZ1700" s="69"/>
      <c r="BA1700" s="69"/>
      <c r="BB1700" s="80"/>
      <c r="BC1700" s="80"/>
      <c r="BD1700" s="69"/>
      <c r="BE1700" s="69"/>
      <c r="BF1700" s="80"/>
      <c r="BG1700" s="80"/>
      <c r="BH1700" s="69"/>
      <c r="BI1700" s="69"/>
      <c r="BJ1700" s="80"/>
      <c r="BK1700" s="80"/>
      <c r="BL1700" s="69"/>
      <c r="BM1700" s="69"/>
      <c r="BN1700" s="80"/>
      <c r="BO1700" s="80"/>
      <c r="BP1700" s="69"/>
      <c r="BQ1700" s="69"/>
      <c r="BR1700" s="80"/>
      <c r="BS1700" s="80"/>
      <c r="BT1700" s="69"/>
      <c r="BU1700" s="69"/>
      <c r="BV1700" s="80"/>
      <c r="BW1700" s="80"/>
      <c r="BX1700" s="69"/>
      <c r="BY1700" s="69"/>
      <c r="BZ1700" s="80"/>
      <c r="CA1700" s="80"/>
      <c r="CB1700" s="69"/>
      <c r="CC1700" s="69"/>
      <c r="CD1700" s="80"/>
      <c r="CE1700" s="80"/>
      <c r="CF1700" s="69"/>
      <c r="CG1700" s="69"/>
      <c r="CH1700" s="69"/>
      <c r="CI1700" s="69"/>
      <c r="CJ1700" s="69"/>
      <c r="CK1700" s="69"/>
      <c r="CL1700" s="68"/>
      <c r="CM1700" s="67"/>
      <c r="CN1700" s="67"/>
      <c r="CO1700" s="69"/>
      <c r="CP1700" s="68"/>
      <c r="CQ1700" s="67"/>
      <c r="CR1700" s="67"/>
      <c r="CS1700" s="69"/>
      <c r="CT1700" s="81"/>
      <c r="CU1700" s="69"/>
      <c r="CV1700" s="69"/>
      <c r="CW1700" s="69"/>
      <c r="CX1700" s="69"/>
      <c r="CY1700" s="69"/>
      <c r="CZ1700" s="69"/>
    </row>
    <row r="1701" spans="2:104">
      <c r="B1701" s="69"/>
      <c r="C1701" s="69"/>
      <c r="D1701" s="67"/>
      <c r="E1701" s="69"/>
      <c r="F1701" s="68"/>
      <c r="G1701" s="67"/>
      <c r="H1701" s="69"/>
      <c r="I1701" s="69"/>
      <c r="J1701" s="69"/>
      <c r="K1701" s="69"/>
      <c r="L1701" s="69"/>
      <c r="M1701" s="69"/>
      <c r="N1701" s="69"/>
      <c r="O1701" s="69"/>
      <c r="P1701" s="69"/>
      <c r="Q1701" s="69"/>
      <c r="R1701" s="69"/>
      <c r="S1701" s="80"/>
      <c r="T1701" s="80"/>
      <c r="U1701" s="80"/>
      <c r="V1701" s="80"/>
      <c r="W1701" s="80"/>
      <c r="X1701" s="80"/>
      <c r="Y1701" s="80"/>
      <c r="Z1701" s="80"/>
      <c r="AA1701" s="80"/>
      <c r="AB1701" s="80"/>
      <c r="AC1701" s="80"/>
      <c r="AD1701" s="80"/>
      <c r="AE1701" s="69"/>
      <c r="AF1701" s="69"/>
      <c r="AG1701" s="69"/>
      <c r="AH1701" s="80"/>
      <c r="AI1701" s="80"/>
      <c r="AJ1701" s="69"/>
      <c r="AK1701" s="69"/>
      <c r="AL1701" s="80"/>
      <c r="AM1701" s="80"/>
      <c r="AN1701" s="69"/>
      <c r="AO1701" s="69"/>
      <c r="AP1701" s="80"/>
      <c r="AQ1701" s="80"/>
      <c r="AR1701" s="69"/>
      <c r="AS1701" s="69"/>
      <c r="AT1701" s="80"/>
      <c r="AU1701" s="80"/>
      <c r="AV1701" s="69"/>
      <c r="AW1701" s="69"/>
      <c r="AX1701" s="80"/>
      <c r="AY1701" s="80"/>
      <c r="AZ1701" s="69"/>
      <c r="BA1701" s="69"/>
      <c r="BB1701" s="80"/>
      <c r="BC1701" s="80"/>
      <c r="BD1701" s="69"/>
      <c r="BE1701" s="69"/>
      <c r="BF1701" s="80"/>
      <c r="BG1701" s="80"/>
      <c r="BH1701" s="69"/>
      <c r="BI1701" s="69"/>
      <c r="BJ1701" s="80"/>
      <c r="BK1701" s="80"/>
      <c r="BL1701" s="69"/>
      <c r="BM1701" s="69"/>
      <c r="BN1701" s="80"/>
      <c r="BO1701" s="80"/>
      <c r="BP1701" s="69"/>
      <c r="BQ1701" s="69"/>
      <c r="BR1701" s="80"/>
      <c r="BS1701" s="80"/>
      <c r="BT1701" s="69"/>
      <c r="BU1701" s="69"/>
      <c r="BV1701" s="80"/>
      <c r="BW1701" s="80"/>
      <c r="BX1701" s="69"/>
      <c r="BY1701" s="69"/>
      <c r="BZ1701" s="80"/>
      <c r="CA1701" s="80"/>
      <c r="CB1701" s="69"/>
      <c r="CC1701" s="69"/>
      <c r="CD1701" s="80"/>
      <c r="CE1701" s="80"/>
      <c r="CF1701" s="69"/>
      <c r="CG1701" s="69"/>
      <c r="CH1701" s="69"/>
      <c r="CI1701" s="69"/>
      <c r="CJ1701" s="69"/>
      <c r="CK1701" s="69"/>
      <c r="CL1701" s="68"/>
      <c r="CM1701" s="67"/>
      <c r="CN1701" s="67"/>
      <c r="CO1701" s="69"/>
      <c r="CP1701" s="68"/>
      <c r="CQ1701" s="67"/>
      <c r="CR1701" s="67"/>
      <c r="CS1701" s="69"/>
      <c r="CT1701" s="81"/>
      <c r="CU1701" s="69"/>
      <c r="CV1701" s="69"/>
      <c r="CW1701" s="69"/>
      <c r="CX1701" s="69"/>
      <c r="CY1701" s="69"/>
      <c r="CZ1701" s="69"/>
    </row>
    <row r="1702" spans="2:104">
      <c r="B1702" s="69"/>
      <c r="C1702" s="69"/>
      <c r="D1702" s="67"/>
      <c r="E1702" s="69"/>
      <c r="F1702" s="68"/>
      <c r="G1702" s="67"/>
      <c r="H1702" s="69"/>
      <c r="I1702" s="69"/>
      <c r="J1702" s="69"/>
      <c r="K1702" s="69"/>
      <c r="L1702" s="69"/>
      <c r="M1702" s="69"/>
      <c r="N1702" s="69"/>
      <c r="O1702" s="69"/>
      <c r="P1702" s="69"/>
      <c r="Q1702" s="69"/>
      <c r="R1702" s="69"/>
      <c r="S1702" s="80"/>
      <c r="T1702" s="80"/>
      <c r="U1702" s="80"/>
      <c r="V1702" s="80"/>
      <c r="W1702" s="80"/>
      <c r="X1702" s="80"/>
      <c r="Y1702" s="80"/>
      <c r="Z1702" s="80"/>
      <c r="AA1702" s="80"/>
      <c r="AB1702" s="80"/>
      <c r="AC1702" s="80"/>
      <c r="AD1702" s="80"/>
      <c r="AE1702" s="69"/>
      <c r="AF1702" s="69"/>
      <c r="AG1702" s="69"/>
      <c r="AH1702" s="80"/>
      <c r="AI1702" s="80"/>
      <c r="AJ1702" s="69"/>
      <c r="AK1702" s="69"/>
      <c r="AL1702" s="80"/>
      <c r="AM1702" s="80"/>
      <c r="AN1702" s="69"/>
      <c r="AO1702" s="69"/>
      <c r="AP1702" s="80"/>
      <c r="AQ1702" s="80"/>
      <c r="AR1702" s="69"/>
      <c r="AS1702" s="69"/>
      <c r="AT1702" s="80"/>
      <c r="AU1702" s="80"/>
      <c r="AV1702" s="69"/>
      <c r="AW1702" s="69"/>
      <c r="AX1702" s="80"/>
      <c r="AY1702" s="80"/>
      <c r="AZ1702" s="69"/>
      <c r="BA1702" s="69"/>
      <c r="BB1702" s="80"/>
      <c r="BC1702" s="80"/>
      <c r="BD1702" s="69"/>
      <c r="BE1702" s="69"/>
      <c r="BF1702" s="80"/>
      <c r="BG1702" s="80"/>
      <c r="BH1702" s="69"/>
      <c r="BI1702" s="69"/>
      <c r="BJ1702" s="80"/>
      <c r="BK1702" s="80"/>
      <c r="BL1702" s="69"/>
      <c r="BM1702" s="69"/>
      <c r="BN1702" s="80"/>
      <c r="BO1702" s="80"/>
      <c r="BP1702" s="69"/>
      <c r="BQ1702" s="69"/>
      <c r="BR1702" s="80"/>
      <c r="BS1702" s="80"/>
      <c r="BT1702" s="69"/>
      <c r="BU1702" s="69"/>
      <c r="BV1702" s="80"/>
      <c r="BW1702" s="80"/>
      <c r="BX1702" s="69"/>
      <c r="BY1702" s="69"/>
      <c r="BZ1702" s="80"/>
      <c r="CA1702" s="80"/>
      <c r="CB1702" s="69"/>
      <c r="CC1702" s="69"/>
      <c r="CD1702" s="80"/>
      <c r="CE1702" s="80"/>
      <c r="CF1702" s="69"/>
      <c r="CG1702" s="69"/>
      <c r="CH1702" s="69"/>
      <c r="CI1702" s="69"/>
      <c r="CJ1702" s="69"/>
      <c r="CK1702" s="69"/>
      <c r="CL1702" s="68"/>
      <c r="CM1702" s="67"/>
      <c r="CN1702" s="67"/>
      <c r="CO1702" s="69"/>
      <c r="CP1702" s="68"/>
      <c r="CQ1702" s="67"/>
      <c r="CR1702" s="67"/>
      <c r="CS1702" s="69"/>
      <c r="CT1702" s="81"/>
      <c r="CU1702" s="69"/>
      <c r="CV1702" s="69"/>
      <c r="CW1702" s="69"/>
      <c r="CX1702" s="69"/>
      <c r="CY1702" s="69"/>
      <c r="CZ1702" s="69"/>
    </row>
    <row r="1703" spans="2:104">
      <c r="B1703" s="69"/>
      <c r="C1703" s="69"/>
      <c r="D1703" s="67"/>
      <c r="E1703" s="69"/>
      <c r="F1703" s="68"/>
      <c r="G1703" s="67"/>
      <c r="H1703" s="69"/>
      <c r="I1703" s="69"/>
      <c r="J1703" s="69"/>
      <c r="K1703" s="69"/>
      <c r="L1703" s="69"/>
      <c r="M1703" s="69"/>
      <c r="N1703" s="69"/>
      <c r="O1703" s="69"/>
      <c r="P1703" s="69"/>
      <c r="Q1703" s="69"/>
      <c r="R1703" s="69"/>
      <c r="S1703" s="80"/>
      <c r="T1703" s="80"/>
      <c r="U1703" s="80"/>
      <c r="V1703" s="80"/>
      <c r="W1703" s="80"/>
      <c r="X1703" s="80"/>
      <c r="Y1703" s="80"/>
      <c r="Z1703" s="80"/>
      <c r="AA1703" s="80"/>
      <c r="AB1703" s="80"/>
      <c r="AC1703" s="80"/>
      <c r="AD1703" s="80"/>
      <c r="AE1703" s="69"/>
      <c r="AF1703" s="69"/>
      <c r="AG1703" s="69"/>
      <c r="AH1703" s="80"/>
      <c r="AI1703" s="80"/>
      <c r="AJ1703" s="69"/>
      <c r="AK1703" s="69"/>
      <c r="AL1703" s="80"/>
      <c r="AM1703" s="80"/>
      <c r="AN1703" s="69"/>
      <c r="AO1703" s="69"/>
      <c r="AP1703" s="80"/>
      <c r="AQ1703" s="80"/>
      <c r="AR1703" s="69"/>
      <c r="AS1703" s="69"/>
      <c r="AT1703" s="80"/>
      <c r="AU1703" s="80"/>
      <c r="AV1703" s="69"/>
      <c r="AW1703" s="69"/>
      <c r="AX1703" s="80"/>
      <c r="AY1703" s="80"/>
      <c r="AZ1703" s="69"/>
      <c r="BA1703" s="69"/>
      <c r="BB1703" s="80"/>
      <c r="BC1703" s="80"/>
      <c r="BD1703" s="69"/>
      <c r="BE1703" s="69"/>
      <c r="BF1703" s="80"/>
      <c r="BG1703" s="80"/>
      <c r="BH1703" s="69"/>
      <c r="BI1703" s="69"/>
      <c r="BJ1703" s="80"/>
      <c r="BK1703" s="80"/>
      <c r="BL1703" s="69"/>
      <c r="BM1703" s="69"/>
      <c r="BN1703" s="80"/>
      <c r="BO1703" s="80"/>
      <c r="BP1703" s="69"/>
      <c r="BQ1703" s="69"/>
      <c r="BR1703" s="80"/>
      <c r="BS1703" s="80"/>
      <c r="BT1703" s="69"/>
      <c r="BU1703" s="69"/>
      <c r="BV1703" s="80"/>
      <c r="BW1703" s="80"/>
      <c r="BX1703" s="69"/>
      <c r="BY1703" s="69"/>
      <c r="BZ1703" s="80"/>
      <c r="CA1703" s="80"/>
      <c r="CB1703" s="69"/>
      <c r="CC1703" s="69"/>
      <c r="CD1703" s="80"/>
      <c r="CE1703" s="80"/>
      <c r="CF1703" s="69"/>
      <c r="CG1703" s="69"/>
      <c r="CH1703" s="69"/>
      <c r="CI1703" s="69"/>
      <c r="CJ1703" s="69"/>
      <c r="CK1703" s="69"/>
      <c r="CL1703" s="68"/>
      <c r="CM1703" s="67"/>
      <c r="CN1703" s="67"/>
      <c r="CO1703" s="69"/>
      <c r="CP1703" s="68"/>
      <c r="CQ1703" s="67"/>
      <c r="CR1703" s="67"/>
      <c r="CS1703" s="69"/>
      <c r="CT1703" s="81"/>
      <c r="CU1703" s="69"/>
      <c r="CV1703" s="69"/>
      <c r="CW1703" s="69"/>
      <c r="CX1703" s="69"/>
      <c r="CY1703" s="69"/>
      <c r="CZ1703" s="69"/>
    </row>
    <row r="1704" spans="2:104">
      <c r="B1704" s="69"/>
      <c r="C1704" s="69"/>
      <c r="D1704" s="67"/>
      <c r="E1704" s="69"/>
      <c r="F1704" s="68"/>
      <c r="G1704" s="67"/>
      <c r="H1704" s="69"/>
      <c r="I1704" s="69"/>
      <c r="J1704" s="69"/>
      <c r="K1704" s="69"/>
      <c r="L1704" s="69"/>
      <c r="M1704" s="69"/>
      <c r="N1704" s="69"/>
      <c r="O1704" s="69"/>
      <c r="P1704" s="69"/>
      <c r="Q1704" s="69"/>
      <c r="R1704" s="69"/>
      <c r="S1704" s="80"/>
      <c r="T1704" s="80"/>
      <c r="U1704" s="80"/>
      <c r="V1704" s="80"/>
      <c r="W1704" s="80"/>
      <c r="X1704" s="80"/>
      <c r="Y1704" s="80"/>
      <c r="Z1704" s="80"/>
      <c r="AA1704" s="80"/>
      <c r="AB1704" s="80"/>
      <c r="AC1704" s="80"/>
      <c r="AD1704" s="80"/>
      <c r="AE1704" s="69"/>
      <c r="AF1704" s="69"/>
      <c r="AG1704" s="69"/>
      <c r="AH1704" s="80"/>
      <c r="AI1704" s="80"/>
      <c r="AJ1704" s="69"/>
      <c r="AK1704" s="69"/>
      <c r="AL1704" s="80"/>
      <c r="AM1704" s="80"/>
      <c r="AN1704" s="69"/>
      <c r="AO1704" s="69"/>
      <c r="AP1704" s="80"/>
      <c r="AQ1704" s="80"/>
      <c r="AR1704" s="69"/>
      <c r="AS1704" s="69"/>
      <c r="AT1704" s="80"/>
      <c r="AU1704" s="80"/>
      <c r="AV1704" s="69"/>
      <c r="AW1704" s="69"/>
      <c r="AX1704" s="80"/>
      <c r="AY1704" s="80"/>
      <c r="AZ1704" s="69"/>
      <c r="BA1704" s="69"/>
      <c r="BB1704" s="80"/>
      <c r="BC1704" s="80"/>
      <c r="BD1704" s="69"/>
      <c r="BE1704" s="69"/>
      <c r="BF1704" s="80"/>
      <c r="BG1704" s="80"/>
      <c r="BH1704" s="69"/>
      <c r="BI1704" s="69"/>
      <c r="BJ1704" s="80"/>
      <c r="BK1704" s="80"/>
      <c r="BL1704" s="69"/>
      <c r="BM1704" s="69"/>
      <c r="BN1704" s="80"/>
      <c r="BO1704" s="80"/>
      <c r="BP1704" s="69"/>
      <c r="BQ1704" s="69"/>
      <c r="BR1704" s="80"/>
      <c r="BS1704" s="80"/>
      <c r="BT1704" s="69"/>
      <c r="BU1704" s="69"/>
      <c r="BV1704" s="80"/>
      <c r="BW1704" s="80"/>
      <c r="BX1704" s="69"/>
      <c r="BY1704" s="69"/>
      <c r="BZ1704" s="80"/>
      <c r="CA1704" s="80"/>
      <c r="CB1704" s="69"/>
      <c r="CC1704" s="69"/>
      <c r="CD1704" s="80"/>
      <c r="CE1704" s="80"/>
      <c r="CF1704" s="69"/>
      <c r="CG1704" s="69"/>
      <c r="CH1704" s="69"/>
      <c r="CI1704" s="69"/>
      <c r="CJ1704" s="69"/>
      <c r="CK1704" s="69"/>
      <c r="CL1704" s="68"/>
      <c r="CM1704" s="67"/>
      <c r="CN1704" s="67"/>
      <c r="CO1704" s="69"/>
      <c r="CP1704" s="68"/>
      <c r="CQ1704" s="67"/>
      <c r="CR1704" s="67"/>
      <c r="CS1704" s="69"/>
      <c r="CT1704" s="81"/>
      <c r="CU1704" s="69"/>
      <c r="CV1704" s="69"/>
      <c r="CW1704" s="69"/>
      <c r="CX1704" s="69"/>
      <c r="CY1704" s="69"/>
      <c r="CZ1704" s="69"/>
    </row>
    <row r="1705" spans="2:104">
      <c r="B1705" s="69"/>
      <c r="C1705" s="69"/>
      <c r="D1705" s="67"/>
      <c r="E1705" s="69"/>
      <c r="F1705" s="68"/>
      <c r="G1705" s="67"/>
      <c r="H1705" s="69"/>
      <c r="I1705" s="69"/>
      <c r="J1705" s="69"/>
      <c r="K1705" s="69"/>
      <c r="L1705" s="69"/>
      <c r="M1705" s="69"/>
      <c r="N1705" s="69"/>
      <c r="O1705" s="69"/>
      <c r="P1705" s="69"/>
      <c r="Q1705" s="69"/>
      <c r="R1705" s="69"/>
      <c r="S1705" s="80"/>
      <c r="T1705" s="80"/>
      <c r="U1705" s="80"/>
      <c r="V1705" s="80"/>
      <c r="W1705" s="80"/>
      <c r="X1705" s="80"/>
      <c r="Y1705" s="80"/>
      <c r="Z1705" s="80"/>
      <c r="AA1705" s="80"/>
      <c r="AB1705" s="80"/>
      <c r="AC1705" s="80"/>
      <c r="AD1705" s="80"/>
      <c r="AE1705" s="69"/>
      <c r="AF1705" s="69"/>
      <c r="AG1705" s="69"/>
      <c r="AH1705" s="80"/>
      <c r="AI1705" s="80"/>
      <c r="AJ1705" s="69"/>
      <c r="AK1705" s="69"/>
      <c r="AL1705" s="80"/>
      <c r="AM1705" s="80"/>
      <c r="AN1705" s="69"/>
      <c r="AO1705" s="69"/>
      <c r="AP1705" s="80"/>
      <c r="AQ1705" s="80"/>
      <c r="AR1705" s="69"/>
      <c r="AS1705" s="69"/>
      <c r="AT1705" s="80"/>
      <c r="AU1705" s="80"/>
      <c r="AV1705" s="69"/>
      <c r="AW1705" s="69"/>
      <c r="AX1705" s="80"/>
      <c r="AY1705" s="80"/>
      <c r="AZ1705" s="69"/>
      <c r="BA1705" s="69"/>
      <c r="BB1705" s="80"/>
      <c r="BC1705" s="80"/>
      <c r="BD1705" s="69"/>
      <c r="BE1705" s="69"/>
      <c r="BF1705" s="80"/>
      <c r="BG1705" s="80"/>
      <c r="BH1705" s="69"/>
      <c r="BI1705" s="69"/>
      <c r="BJ1705" s="80"/>
      <c r="BK1705" s="80"/>
      <c r="BL1705" s="69"/>
      <c r="BM1705" s="69"/>
      <c r="BN1705" s="80"/>
      <c r="BO1705" s="80"/>
      <c r="BP1705" s="69"/>
      <c r="BQ1705" s="69"/>
      <c r="BR1705" s="80"/>
      <c r="BS1705" s="80"/>
      <c r="BT1705" s="69"/>
      <c r="BU1705" s="69"/>
      <c r="BV1705" s="80"/>
      <c r="BW1705" s="80"/>
      <c r="BX1705" s="69"/>
      <c r="BY1705" s="69"/>
      <c r="BZ1705" s="80"/>
      <c r="CA1705" s="80"/>
      <c r="CB1705" s="69"/>
      <c r="CC1705" s="69"/>
      <c r="CD1705" s="80"/>
      <c r="CE1705" s="80"/>
      <c r="CF1705" s="69"/>
      <c r="CG1705" s="69"/>
      <c r="CH1705" s="69"/>
      <c r="CI1705" s="69"/>
      <c r="CJ1705" s="69"/>
      <c r="CK1705" s="69"/>
      <c r="CL1705" s="68"/>
      <c r="CM1705" s="67"/>
      <c r="CN1705" s="67"/>
      <c r="CO1705" s="69"/>
      <c r="CP1705" s="68"/>
      <c r="CQ1705" s="67"/>
      <c r="CR1705" s="67"/>
      <c r="CS1705" s="69"/>
      <c r="CT1705" s="81"/>
      <c r="CU1705" s="69"/>
      <c r="CV1705" s="69"/>
      <c r="CW1705" s="69"/>
      <c r="CX1705" s="69"/>
      <c r="CY1705" s="69"/>
      <c r="CZ1705" s="69"/>
    </row>
    <row r="1706" spans="2:104">
      <c r="B1706" s="69"/>
      <c r="C1706" s="69"/>
      <c r="D1706" s="67"/>
      <c r="E1706" s="69"/>
      <c r="F1706" s="68"/>
      <c r="G1706" s="67"/>
      <c r="H1706" s="69"/>
      <c r="I1706" s="69"/>
      <c r="J1706" s="69"/>
      <c r="K1706" s="69"/>
      <c r="L1706" s="69"/>
      <c r="M1706" s="69"/>
      <c r="N1706" s="69"/>
      <c r="O1706" s="69"/>
      <c r="P1706" s="69"/>
      <c r="Q1706" s="69"/>
      <c r="R1706" s="69"/>
      <c r="S1706" s="80"/>
      <c r="T1706" s="80"/>
      <c r="U1706" s="80"/>
      <c r="V1706" s="80"/>
      <c r="W1706" s="80"/>
      <c r="X1706" s="80"/>
      <c r="Y1706" s="80"/>
      <c r="Z1706" s="80"/>
      <c r="AA1706" s="80"/>
      <c r="AB1706" s="80"/>
      <c r="AC1706" s="80"/>
      <c r="AD1706" s="80"/>
      <c r="AE1706" s="69"/>
      <c r="AF1706" s="69"/>
      <c r="AG1706" s="69"/>
      <c r="AH1706" s="80"/>
      <c r="AI1706" s="80"/>
      <c r="AJ1706" s="69"/>
      <c r="AK1706" s="69"/>
      <c r="AL1706" s="80"/>
      <c r="AM1706" s="80"/>
      <c r="AN1706" s="69"/>
      <c r="AO1706" s="69"/>
      <c r="AP1706" s="80"/>
      <c r="AQ1706" s="80"/>
      <c r="AR1706" s="69"/>
      <c r="AS1706" s="69"/>
      <c r="AT1706" s="80"/>
      <c r="AU1706" s="80"/>
      <c r="AV1706" s="69"/>
      <c r="AW1706" s="69"/>
      <c r="AX1706" s="80"/>
      <c r="AY1706" s="80"/>
      <c r="AZ1706" s="69"/>
      <c r="BA1706" s="69"/>
      <c r="BB1706" s="80"/>
      <c r="BC1706" s="80"/>
      <c r="BD1706" s="69"/>
      <c r="BE1706" s="69"/>
      <c r="BF1706" s="80"/>
      <c r="BG1706" s="80"/>
      <c r="BH1706" s="69"/>
      <c r="BI1706" s="69"/>
      <c r="BJ1706" s="80"/>
      <c r="BK1706" s="80"/>
      <c r="BL1706" s="69"/>
      <c r="BM1706" s="69"/>
      <c r="BN1706" s="80"/>
      <c r="BO1706" s="80"/>
      <c r="BP1706" s="69"/>
      <c r="BQ1706" s="69"/>
      <c r="BR1706" s="80"/>
      <c r="BS1706" s="80"/>
      <c r="BT1706" s="69"/>
      <c r="BU1706" s="69"/>
      <c r="BV1706" s="80"/>
      <c r="BW1706" s="80"/>
      <c r="BX1706" s="69"/>
      <c r="BY1706" s="69"/>
      <c r="BZ1706" s="80"/>
      <c r="CA1706" s="80"/>
      <c r="CB1706" s="69"/>
      <c r="CC1706" s="69"/>
      <c r="CD1706" s="80"/>
      <c r="CE1706" s="80"/>
      <c r="CF1706" s="69"/>
      <c r="CG1706" s="69"/>
      <c r="CH1706" s="69"/>
      <c r="CI1706" s="69"/>
      <c r="CJ1706" s="69"/>
      <c r="CK1706" s="69"/>
      <c r="CL1706" s="68"/>
      <c r="CM1706" s="67"/>
      <c r="CN1706" s="67"/>
      <c r="CO1706" s="69"/>
      <c r="CP1706" s="68"/>
      <c r="CQ1706" s="67"/>
      <c r="CR1706" s="67"/>
      <c r="CS1706" s="69"/>
      <c r="CT1706" s="81"/>
      <c r="CU1706" s="69"/>
      <c r="CV1706" s="69"/>
      <c r="CW1706" s="69"/>
      <c r="CX1706" s="69"/>
      <c r="CY1706" s="69"/>
      <c r="CZ1706" s="69"/>
    </row>
    <row r="1707" spans="2:104">
      <c r="B1707" s="69"/>
      <c r="C1707" s="69"/>
      <c r="D1707" s="67"/>
      <c r="E1707" s="69"/>
      <c r="F1707" s="68"/>
      <c r="G1707" s="67"/>
      <c r="H1707" s="69"/>
      <c r="I1707" s="69"/>
      <c r="J1707" s="69"/>
      <c r="K1707" s="69"/>
      <c r="L1707" s="69"/>
      <c r="M1707" s="69"/>
      <c r="N1707" s="69"/>
      <c r="O1707" s="69"/>
      <c r="P1707" s="69"/>
      <c r="Q1707" s="69"/>
      <c r="R1707" s="69"/>
      <c r="S1707" s="80"/>
      <c r="T1707" s="80"/>
      <c r="U1707" s="80"/>
      <c r="V1707" s="80"/>
      <c r="W1707" s="80"/>
      <c r="X1707" s="80"/>
      <c r="Y1707" s="80"/>
      <c r="Z1707" s="80"/>
      <c r="AA1707" s="80"/>
      <c r="AB1707" s="80"/>
      <c r="AC1707" s="80"/>
      <c r="AD1707" s="80"/>
      <c r="AE1707" s="69"/>
      <c r="AF1707" s="69"/>
      <c r="AG1707" s="69"/>
      <c r="AH1707" s="80"/>
      <c r="AI1707" s="80"/>
      <c r="AJ1707" s="69"/>
      <c r="AK1707" s="69"/>
      <c r="AL1707" s="80"/>
      <c r="AM1707" s="80"/>
      <c r="AN1707" s="69"/>
      <c r="AO1707" s="69"/>
      <c r="AP1707" s="80"/>
      <c r="AQ1707" s="80"/>
      <c r="AR1707" s="69"/>
      <c r="AS1707" s="69"/>
      <c r="AT1707" s="80"/>
      <c r="AU1707" s="80"/>
      <c r="AV1707" s="69"/>
      <c r="AW1707" s="69"/>
      <c r="AX1707" s="80"/>
      <c r="AY1707" s="80"/>
      <c r="AZ1707" s="69"/>
      <c r="BA1707" s="69"/>
      <c r="BB1707" s="80"/>
      <c r="BC1707" s="80"/>
      <c r="BD1707" s="69"/>
      <c r="BE1707" s="69"/>
      <c r="BF1707" s="80"/>
      <c r="BG1707" s="80"/>
      <c r="BH1707" s="69"/>
      <c r="BI1707" s="69"/>
      <c r="BJ1707" s="80"/>
      <c r="BK1707" s="80"/>
      <c r="BL1707" s="69"/>
      <c r="BM1707" s="69"/>
      <c r="BN1707" s="80"/>
      <c r="BO1707" s="80"/>
      <c r="BP1707" s="69"/>
      <c r="BQ1707" s="69"/>
      <c r="BR1707" s="80"/>
      <c r="BS1707" s="80"/>
      <c r="BT1707" s="69"/>
      <c r="BU1707" s="69"/>
      <c r="BV1707" s="80"/>
      <c r="BW1707" s="80"/>
      <c r="BX1707" s="69"/>
      <c r="BY1707" s="69"/>
      <c r="BZ1707" s="80"/>
      <c r="CA1707" s="80"/>
      <c r="CB1707" s="69"/>
      <c r="CC1707" s="69"/>
      <c r="CD1707" s="80"/>
      <c r="CE1707" s="80"/>
      <c r="CF1707" s="69"/>
      <c r="CG1707" s="69"/>
      <c r="CH1707" s="69"/>
      <c r="CI1707" s="69"/>
      <c r="CJ1707" s="69"/>
      <c r="CK1707" s="69"/>
      <c r="CL1707" s="68"/>
      <c r="CM1707" s="67"/>
      <c r="CN1707" s="67"/>
      <c r="CO1707" s="69"/>
      <c r="CP1707" s="68"/>
      <c r="CQ1707" s="67"/>
      <c r="CR1707" s="67"/>
      <c r="CS1707" s="69"/>
      <c r="CT1707" s="81"/>
      <c r="CU1707" s="69"/>
      <c r="CV1707" s="69"/>
      <c r="CW1707" s="69"/>
      <c r="CX1707" s="69"/>
      <c r="CY1707" s="69"/>
      <c r="CZ1707" s="69"/>
    </row>
    <row r="1708" spans="2:104">
      <c r="B1708" s="69"/>
      <c r="C1708" s="69"/>
      <c r="D1708" s="67"/>
      <c r="E1708" s="69"/>
      <c r="F1708" s="68"/>
      <c r="G1708" s="67"/>
      <c r="H1708" s="69"/>
      <c r="I1708" s="69"/>
      <c r="J1708" s="69"/>
      <c r="K1708" s="69"/>
      <c r="L1708" s="69"/>
      <c r="M1708" s="69"/>
      <c r="N1708" s="69"/>
      <c r="O1708" s="69"/>
      <c r="P1708" s="69"/>
      <c r="Q1708" s="69"/>
      <c r="R1708" s="69"/>
      <c r="S1708" s="80"/>
      <c r="T1708" s="80"/>
      <c r="U1708" s="80"/>
      <c r="V1708" s="80"/>
      <c r="W1708" s="80"/>
      <c r="X1708" s="80"/>
      <c r="Y1708" s="80"/>
      <c r="Z1708" s="80"/>
      <c r="AA1708" s="80"/>
      <c r="AB1708" s="80"/>
      <c r="AC1708" s="80"/>
      <c r="AD1708" s="80"/>
      <c r="AE1708" s="69"/>
      <c r="AF1708" s="69"/>
      <c r="AG1708" s="69"/>
      <c r="AH1708" s="80"/>
      <c r="AI1708" s="80"/>
      <c r="AJ1708" s="69"/>
      <c r="AK1708" s="69"/>
      <c r="AL1708" s="80"/>
      <c r="AM1708" s="80"/>
      <c r="AN1708" s="69"/>
      <c r="AO1708" s="69"/>
      <c r="AP1708" s="80"/>
      <c r="AQ1708" s="80"/>
      <c r="AR1708" s="69"/>
      <c r="AS1708" s="69"/>
      <c r="AT1708" s="80"/>
      <c r="AU1708" s="80"/>
      <c r="AV1708" s="69"/>
      <c r="AW1708" s="69"/>
      <c r="AX1708" s="80"/>
      <c r="AY1708" s="80"/>
      <c r="AZ1708" s="69"/>
      <c r="BA1708" s="69"/>
      <c r="BB1708" s="80"/>
      <c r="BC1708" s="80"/>
      <c r="BD1708" s="69"/>
      <c r="BE1708" s="69"/>
      <c r="BF1708" s="80"/>
      <c r="BG1708" s="80"/>
      <c r="BH1708" s="69"/>
      <c r="BI1708" s="69"/>
      <c r="BJ1708" s="80"/>
      <c r="BK1708" s="80"/>
      <c r="BL1708" s="69"/>
      <c r="BM1708" s="69"/>
      <c r="BN1708" s="80"/>
      <c r="BO1708" s="80"/>
      <c r="BP1708" s="69"/>
      <c r="BQ1708" s="69"/>
      <c r="BR1708" s="80"/>
      <c r="BS1708" s="80"/>
      <c r="BT1708" s="69"/>
      <c r="BU1708" s="69"/>
      <c r="BV1708" s="80"/>
      <c r="BW1708" s="80"/>
      <c r="BX1708" s="69"/>
      <c r="BY1708" s="69"/>
      <c r="BZ1708" s="80"/>
      <c r="CA1708" s="80"/>
      <c r="CB1708" s="69"/>
      <c r="CC1708" s="69"/>
      <c r="CD1708" s="80"/>
      <c r="CE1708" s="80"/>
      <c r="CF1708" s="69"/>
      <c r="CG1708" s="69"/>
      <c r="CH1708" s="69"/>
      <c r="CI1708" s="69"/>
      <c r="CJ1708" s="69"/>
      <c r="CK1708" s="69"/>
      <c r="CL1708" s="68"/>
      <c r="CM1708" s="67"/>
      <c r="CN1708" s="67"/>
      <c r="CO1708" s="69"/>
      <c r="CP1708" s="68"/>
      <c r="CQ1708" s="67"/>
      <c r="CR1708" s="67"/>
      <c r="CS1708" s="69"/>
      <c r="CT1708" s="81"/>
      <c r="CU1708" s="69"/>
      <c r="CV1708" s="69"/>
      <c r="CW1708" s="69"/>
      <c r="CX1708" s="69"/>
      <c r="CY1708" s="69"/>
      <c r="CZ1708" s="69"/>
    </row>
    <row r="1709" spans="2:104">
      <c r="B1709" s="69"/>
      <c r="C1709" s="69"/>
      <c r="D1709" s="67"/>
      <c r="E1709" s="69"/>
      <c r="F1709" s="68"/>
      <c r="G1709" s="67"/>
      <c r="H1709" s="69"/>
      <c r="I1709" s="69"/>
      <c r="J1709" s="69"/>
      <c r="K1709" s="69"/>
      <c r="L1709" s="69"/>
      <c r="M1709" s="69"/>
      <c r="N1709" s="69"/>
      <c r="O1709" s="69"/>
      <c r="P1709" s="69"/>
      <c r="Q1709" s="69"/>
      <c r="R1709" s="69"/>
      <c r="S1709" s="80"/>
      <c r="T1709" s="80"/>
      <c r="U1709" s="80"/>
      <c r="V1709" s="80"/>
      <c r="W1709" s="80"/>
      <c r="X1709" s="80"/>
      <c r="Y1709" s="80"/>
      <c r="Z1709" s="80"/>
      <c r="AA1709" s="80"/>
      <c r="AB1709" s="80"/>
      <c r="AC1709" s="80"/>
      <c r="AD1709" s="80"/>
      <c r="AE1709" s="69"/>
      <c r="AF1709" s="69"/>
      <c r="AG1709" s="69"/>
      <c r="AH1709" s="80"/>
      <c r="AI1709" s="80"/>
      <c r="AJ1709" s="69"/>
      <c r="AK1709" s="69"/>
      <c r="AL1709" s="80"/>
      <c r="AM1709" s="80"/>
      <c r="AN1709" s="69"/>
      <c r="AO1709" s="69"/>
      <c r="AP1709" s="80"/>
      <c r="AQ1709" s="80"/>
      <c r="AR1709" s="69"/>
      <c r="AS1709" s="69"/>
      <c r="AT1709" s="80"/>
      <c r="AU1709" s="80"/>
      <c r="AV1709" s="69"/>
      <c r="AW1709" s="69"/>
      <c r="AX1709" s="80"/>
      <c r="AY1709" s="80"/>
      <c r="AZ1709" s="69"/>
      <c r="BA1709" s="69"/>
      <c r="BB1709" s="80"/>
      <c r="BC1709" s="80"/>
      <c r="BD1709" s="69"/>
      <c r="BE1709" s="69"/>
      <c r="BF1709" s="80"/>
      <c r="BG1709" s="80"/>
      <c r="BH1709" s="69"/>
      <c r="BI1709" s="69"/>
      <c r="BJ1709" s="80"/>
      <c r="BK1709" s="80"/>
      <c r="BL1709" s="69"/>
      <c r="BM1709" s="69"/>
      <c r="BN1709" s="80"/>
      <c r="BO1709" s="80"/>
      <c r="BP1709" s="69"/>
      <c r="BQ1709" s="69"/>
      <c r="BR1709" s="80"/>
      <c r="BS1709" s="80"/>
      <c r="BT1709" s="69"/>
      <c r="BU1709" s="69"/>
      <c r="BV1709" s="80"/>
      <c r="BW1709" s="80"/>
      <c r="BX1709" s="69"/>
      <c r="BY1709" s="69"/>
      <c r="BZ1709" s="80"/>
      <c r="CA1709" s="80"/>
      <c r="CB1709" s="69"/>
      <c r="CC1709" s="69"/>
      <c r="CD1709" s="80"/>
      <c r="CE1709" s="80"/>
      <c r="CF1709" s="69"/>
      <c r="CG1709" s="69"/>
      <c r="CH1709" s="69"/>
      <c r="CI1709" s="69"/>
      <c r="CJ1709" s="69"/>
      <c r="CK1709" s="69"/>
      <c r="CL1709" s="68"/>
      <c r="CM1709" s="67"/>
      <c r="CN1709" s="67"/>
      <c r="CO1709" s="69"/>
      <c r="CP1709" s="68"/>
      <c r="CQ1709" s="67"/>
      <c r="CR1709" s="67"/>
      <c r="CS1709" s="69"/>
      <c r="CT1709" s="81"/>
      <c r="CU1709" s="69"/>
      <c r="CV1709" s="69"/>
      <c r="CW1709" s="69"/>
      <c r="CX1709" s="69"/>
      <c r="CY1709" s="69"/>
      <c r="CZ1709" s="69"/>
    </row>
    <row r="1710" spans="2:104">
      <c r="B1710" s="69"/>
      <c r="C1710" s="69"/>
      <c r="D1710" s="67"/>
      <c r="E1710" s="69"/>
      <c r="F1710" s="68"/>
      <c r="G1710" s="67"/>
      <c r="H1710" s="69"/>
      <c r="I1710" s="69"/>
      <c r="J1710" s="69"/>
      <c r="K1710" s="69"/>
      <c r="L1710" s="69"/>
      <c r="M1710" s="69"/>
      <c r="N1710" s="69"/>
      <c r="O1710" s="69"/>
      <c r="P1710" s="69"/>
      <c r="Q1710" s="69"/>
      <c r="R1710" s="69"/>
      <c r="S1710" s="80"/>
      <c r="T1710" s="80"/>
      <c r="U1710" s="80"/>
      <c r="V1710" s="80"/>
      <c r="W1710" s="80"/>
      <c r="X1710" s="80"/>
      <c r="Y1710" s="80"/>
      <c r="Z1710" s="80"/>
      <c r="AA1710" s="80"/>
      <c r="AB1710" s="80"/>
      <c r="AC1710" s="80"/>
      <c r="AD1710" s="80"/>
      <c r="AE1710" s="69"/>
      <c r="AF1710" s="69"/>
      <c r="AG1710" s="69"/>
      <c r="AH1710" s="80"/>
      <c r="AI1710" s="80"/>
      <c r="AJ1710" s="69"/>
      <c r="AK1710" s="69"/>
      <c r="AL1710" s="80"/>
      <c r="AM1710" s="80"/>
      <c r="AN1710" s="69"/>
      <c r="AO1710" s="69"/>
      <c r="AP1710" s="80"/>
      <c r="AQ1710" s="80"/>
      <c r="AR1710" s="69"/>
      <c r="AS1710" s="69"/>
      <c r="AT1710" s="80"/>
      <c r="AU1710" s="80"/>
      <c r="AV1710" s="69"/>
      <c r="AW1710" s="69"/>
      <c r="AX1710" s="80"/>
      <c r="AY1710" s="80"/>
      <c r="AZ1710" s="69"/>
      <c r="BA1710" s="69"/>
      <c r="BB1710" s="80"/>
      <c r="BC1710" s="80"/>
      <c r="BD1710" s="69"/>
      <c r="BE1710" s="69"/>
      <c r="BF1710" s="80"/>
      <c r="BG1710" s="80"/>
      <c r="BH1710" s="69"/>
      <c r="BI1710" s="69"/>
      <c r="BJ1710" s="80"/>
      <c r="BK1710" s="80"/>
      <c r="BL1710" s="69"/>
      <c r="BM1710" s="69"/>
      <c r="BN1710" s="80"/>
      <c r="BO1710" s="80"/>
      <c r="BP1710" s="69"/>
      <c r="BQ1710" s="69"/>
      <c r="BR1710" s="80"/>
      <c r="BS1710" s="80"/>
      <c r="BT1710" s="69"/>
      <c r="BU1710" s="69"/>
      <c r="BV1710" s="80"/>
      <c r="BW1710" s="80"/>
      <c r="BX1710" s="69"/>
      <c r="BY1710" s="69"/>
      <c r="BZ1710" s="80"/>
      <c r="CA1710" s="80"/>
      <c r="CB1710" s="69"/>
      <c r="CC1710" s="69"/>
      <c r="CD1710" s="80"/>
      <c r="CE1710" s="80"/>
      <c r="CF1710" s="69"/>
      <c r="CG1710" s="69"/>
      <c r="CH1710" s="69"/>
      <c r="CI1710" s="69"/>
      <c r="CJ1710" s="69"/>
      <c r="CK1710" s="69"/>
      <c r="CL1710" s="68"/>
      <c r="CM1710" s="67"/>
      <c r="CN1710" s="67"/>
      <c r="CO1710" s="69"/>
      <c r="CP1710" s="68"/>
      <c r="CQ1710" s="67"/>
      <c r="CR1710" s="67"/>
      <c r="CS1710" s="69"/>
      <c r="CT1710" s="81"/>
      <c r="CU1710" s="69"/>
      <c r="CV1710" s="69"/>
      <c r="CW1710" s="69"/>
      <c r="CX1710" s="69"/>
      <c r="CY1710" s="69"/>
      <c r="CZ1710" s="69"/>
    </row>
    <row r="1711" spans="2:104">
      <c r="B1711" s="69"/>
      <c r="C1711" s="69"/>
      <c r="D1711" s="67"/>
      <c r="E1711" s="69"/>
      <c r="F1711" s="68"/>
      <c r="G1711" s="67"/>
      <c r="H1711" s="69"/>
      <c r="I1711" s="69"/>
      <c r="J1711" s="69"/>
      <c r="K1711" s="69"/>
      <c r="L1711" s="69"/>
      <c r="M1711" s="69"/>
      <c r="N1711" s="69"/>
      <c r="O1711" s="69"/>
      <c r="P1711" s="69"/>
      <c r="Q1711" s="69"/>
      <c r="R1711" s="69"/>
      <c r="S1711" s="80"/>
      <c r="T1711" s="80"/>
      <c r="U1711" s="80"/>
      <c r="V1711" s="80"/>
      <c r="W1711" s="80"/>
      <c r="X1711" s="80"/>
      <c r="Y1711" s="80"/>
      <c r="Z1711" s="80"/>
      <c r="AA1711" s="80"/>
      <c r="AB1711" s="80"/>
      <c r="AC1711" s="80"/>
      <c r="AD1711" s="80"/>
      <c r="AE1711" s="69"/>
      <c r="AF1711" s="69"/>
      <c r="AG1711" s="69"/>
      <c r="AH1711" s="80"/>
      <c r="AI1711" s="80"/>
      <c r="AJ1711" s="69"/>
      <c r="AK1711" s="69"/>
      <c r="AL1711" s="80"/>
      <c r="AM1711" s="80"/>
      <c r="AN1711" s="69"/>
      <c r="AO1711" s="69"/>
      <c r="AP1711" s="80"/>
      <c r="AQ1711" s="80"/>
      <c r="AR1711" s="69"/>
      <c r="AS1711" s="69"/>
      <c r="AT1711" s="80"/>
      <c r="AU1711" s="80"/>
      <c r="AV1711" s="69"/>
      <c r="AW1711" s="69"/>
      <c r="AX1711" s="80"/>
      <c r="AY1711" s="80"/>
      <c r="AZ1711" s="69"/>
      <c r="BA1711" s="69"/>
      <c r="BB1711" s="80"/>
      <c r="BC1711" s="80"/>
      <c r="BD1711" s="69"/>
      <c r="BE1711" s="69"/>
      <c r="BF1711" s="80"/>
      <c r="BG1711" s="80"/>
      <c r="BH1711" s="69"/>
      <c r="BI1711" s="69"/>
      <c r="BJ1711" s="80"/>
      <c r="BK1711" s="80"/>
      <c r="BL1711" s="69"/>
      <c r="BM1711" s="69"/>
      <c r="BN1711" s="80"/>
      <c r="BO1711" s="80"/>
      <c r="BP1711" s="69"/>
      <c r="BQ1711" s="69"/>
      <c r="BR1711" s="80"/>
      <c r="BS1711" s="80"/>
      <c r="BT1711" s="69"/>
      <c r="BU1711" s="69"/>
      <c r="BV1711" s="80"/>
      <c r="BW1711" s="80"/>
      <c r="BX1711" s="69"/>
      <c r="BY1711" s="69"/>
      <c r="BZ1711" s="80"/>
      <c r="CA1711" s="80"/>
      <c r="CB1711" s="69"/>
      <c r="CC1711" s="69"/>
      <c r="CD1711" s="80"/>
      <c r="CE1711" s="80"/>
      <c r="CF1711" s="69"/>
      <c r="CG1711" s="69"/>
      <c r="CH1711" s="69"/>
      <c r="CI1711" s="69"/>
      <c r="CJ1711" s="69"/>
      <c r="CK1711" s="69"/>
      <c r="CL1711" s="68"/>
      <c r="CM1711" s="67"/>
      <c r="CN1711" s="67"/>
      <c r="CO1711" s="69"/>
      <c r="CP1711" s="68"/>
      <c r="CQ1711" s="67"/>
      <c r="CR1711" s="67"/>
      <c r="CS1711" s="69"/>
      <c r="CT1711" s="81"/>
      <c r="CU1711" s="69"/>
      <c r="CV1711" s="69"/>
      <c r="CW1711" s="69"/>
      <c r="CX1711" s="69"/>
      <c r="CY1711" s="69"/>
      <c r="CZ1711" s="69"/>
    </row>
    <row r="1712" spans="2:104">
      <c r="B1712" s="69"/>
      <c r="C1712" s="69"/>
      <c r="D1712" s="67"/>
      <c r="E1712" s="69"/>
      <c r="F1712" s="68"/>
      <c r="G1712" s="67"/>
      <c r="H1712" s="69"/>
      <c r="I1712" s="69"/>
      <c r="J1712" s="69"/>
      <c r="K1712" s="69"/>
      <c r="L1712" s="69"/>
      <c r="M1712" s="69"/>
      <c r="N1712" s="69"/>
      <c r="O1712" s="69"/>
      <c r="P1712" s="69"/>
      <c r="Q1712" s="69"/>
      <c r="R1712" s="69"/>
      <c r="S1712" s="80"/>
      <c r="T1712" s="80"/>
      <c r="U1712" s="80"/>
      <c r="V1712" s="80"/>
      <c r="W1712" s="80"/>
      <c r="X1712" s="80"/>
      <c r="Y1712" s="80"/>
      <c r="Z1712" s="80"/>
      <c r="AA1712" s="80"/>
      <c r="AB1712" s="80"/>
      <c r="AC1712" s="80"/>
      <c r="AD1712" s="80"/>
      <c r="AE1712" s="69"/>
      <c r="AF1712" s="69"/>
      <c r="AG1712" s="69"/>
      <c r="AH1712" s="80"/>
      <c r="AI1712" s="80"/>
      <c r="AJ1712" s="69"/>
      <c r="AK1712" s="69"/>
      <c r="AL1712" s="80"/>
      <c r="AM1712" s="80"/>
      <c r="AN1712" s="69"/>
      <c r="AO1712" s="69"/>
      <c r="AP1712" s="80"/>
      <c r="AQ1712" s="80"/>
      <c r="AR1712" s="69"/>
      <c r="AS1712" s="69"/>
      <c r="AT1712" s="80"/>
      <c r="AU1712" s="80"/>
      <c r="AV1712" s="69"/>
      <c r="AW1712" s="69"/>
      <c r="AX1712" s="80"/>
      <c r="AY1712" s="80"/>
      <c r="AZ1712" s="69"/>
      <c r="BA1712" s="69"/>
      <c r="BB1712" s="80"/>
      <c r="BC1712" s="80"/>
      <c r="BD1712" s="69"/>
      <c r="BE1712" s="69"/>
      <c r="BF1712" s="80"/>
      <c r="BG1712" s="80"/>
      <c r="BH1712" s="69"/>
      <c r="BI1712" s="69"/>
      <c r="BJ1712" s="80"/>
      <c r="BK1712" s="80"/>
      <c r="BL1712" s="69"/>
      <c r="BM1712" s="69"/>
      <c r="BN1712" s="80"/>
      <c r="BO1712" s="80"/>
      <c r="BP1712" s="69"/>
      <c r="BQ1712" s="69"/>
      <c r="BR1712" s="80"/>
      <c r="BS1712" s="80"/>
      <c r="BT1712" s="69"/>
      <c r="BU1712" s="69"/>
      <c r="BV1712" s="80"/>
      <c r="BW1712" s="80"/>
      <c r="BX1712" s="69"/>
      <c r="BY1712" s="69"/>
      <c r="BZ1712" s="80"/>
      <c r="CA1712" s="80"/>
      <c r="CB1712" s="69"/>
      <c r="CC1712" s="69"/>
      <c r="CD1712" s="80"/>
      <c r="CE1712" s="80"/>
      <c r="CF1712" s="69"/>
      <c r="CG1712" s="69"/>
      <c r="CH1712" s="69"/>
      <c r="CI1712" s="69"/>
      <c r="CJ1712" s="69"/>
      <c r="CK1712" s="69"/>
      <c r="CL1712" s="68"/>
      <c r="CM1712" s="67"/>
      <c r="CN1712" s="67"/>
      <c r="CO1712" s="69"/>
      <c r="CP1712" s="68"/>
      <c r="CQ1712" s="67"/>
      <c r="CR1712" s="67"/>
      <c r="CS1712" s="69"/>
      <c r="CT1712" s="81"/>
      <c r="CU1712" s="69"/>
      <c r="CV1712" s="69"/>
      <c r="CW1712" s="69"/>
      <c r="CX1712" s="69"/>
      <c r="CY1712" s="69"/>
      <c r="CZ1712" s="69"/>
    </row>
    <row r="1713" spans="2:104">
      <c r="B1713" s="69"/>
      <c r="C1713" s="69"/>
      <c r="D1713" s="67"/>
      <c r="E1713" s="69"/>
      <c r="F1713" s="68"/>
      <c r="G1713" s="67"/>
      <c r="H1713" s="69"/>
      <c r="I1713" s="69"/>
      <c r="J1713" s="69"/>
      <c r="K1713" s="69"/>
      <c r="L1713" s="69"/>
      <c r="M1713" s="69"/>
      <c r="N1713" s="69"/>
      <c r="O1713" s="69"/>
      <c r="P1713" s="69"/>
      <c r="Q1713" s="69"/>
      <c r="R1713" s="69"/>
      <c r="S1713" s="80"/>
      <c r="T1713" s="80"/>
      <c r="U1713" s="80"/>
      <c r="V1713" s="80"/>
      <c r="W1713" s="80"/>
      <c r="X1713" s="80"/>
      <c r="Y1713" s="80"/>
      <c r="Z1713" s="80"/>
      <c r="AA1713" s="80"/>
      <c r="AB1713" s="80"/>
      <c r="AC1713" s="80"/>
      <c r="AD1713" s="80"/>
      <c r="AE1713" s="69"/>
      <c r="AF1713" s="69"/>
      <c r="AG1713" s="69"/>
      <c r="AH1713" s="80"/>
      <c r="AI1713" s="80"/>
      <c r="AJ1713" s="69"/>
      <c r="AK1713" s="69"/>
      <c r="AL1713" s="80"/>
      <c r="AM1713" s="80"/>
      <c r="AN1713" s="69"/>
      <c r="AO1713" s="69"/>
      <c r="AP1713" s="80"/>
      <c r="AQ1713" s="80"/>
      <c r="AR1713" s="69"/>
      <c r="AS1713" s="69"/>
      <c r="AT1713" s="80"/>
      <c r="AU1713" s="80"/>
      <c r="AV1713" s="69"/>
      <c r="AW1713" s="69"/>
      <c r="AX1713" s="80"/>
      <c r="AY1713" s="80"/>
      <c r="AZ1713" s="69"/>
      <c r="BA1713" s="69"/>
      <c r="BB1713" s="80"/>
      <c r="BC1713" s="80"/>
      <c r="BD1713" s="69"/>
      <c r="BE1713" s="69"/>
      <c r="BF1713" s="80"/>
      <c r="BG1713" s="80"/>
      <c r="BH1713" s="69"/>
      <c r="BI1713" s="69"/>
      <c r="BJ1713" s="80"/>
      <c r="BK1713" s="80"/>
      <c r="BL1713" s="69"/>
      <c r="BM1713" s="69"/>
      <c r="BN1713" s="80"/>
      <c r="BO1713" s="80"/>
      <c r="BP1713" s="69"/>
      <c r="BQ1713" s="69"/>
      <c r="BR1713" s="80"/>
      <c r="BS1713" s="80"/>
      <c r="BT1713" s="69"/>
      <c r="BU1713" s="69"/>
      <c r="BV1713" s="80"/>
      <c r="BW1713" s="80"/>
      <c r="BX1713" s="69"/>
      <c r="BY1713" s="69"/>
      <c r="BZ1713" s="80"/>
      <c r="CA1713" s="80"/>
      <c r="CB1713" s="69"/>
      <c r="CC1713" s="69"/>
      <c r="CD1713" s="80"/>
      <c r="CE1713" s="80"/>
      <c r="CF1713" s="69"/>
      <c r="CG1713" s="69"/>
      <c r="CH1713" s="69"/>
      <c r="CI1713" s="69"/>
      <c r="CJ1713" s="69"/>
      <c r="CK1713" s="69"/>
      <c r="CL1713" s="68"/>
      <c r="CM1713" s="67"/>
      <c r="CN1713" s="67"/>
      <c r="CO1713" s="69"/>
      <c r="CP1713" s="68"/>
      <c r="CQ1713" s="67"/>
      <c r="CR1713" s="67"/>
      <c r="CS1713" s="69"/>
      <c r="CT1713" s="81"/>
      <c r="CU1713" s="69"/>
      <c r="CV1713" s="69"/>
      <c r="CW1713" s="69"/>
      <c r="CX1713" s="69"/>
      <c r="CY1713" s="69"/>
      <c r="CZ1713" s="69"/>
    </row>
    <row r="1714" spans="2:104">
      <c r="B1714" s="69"/>
      <c r="C1714" s="69"/>
      <c r="D1714" s="67"/>
      <c r="E1714" s="69"/>
      <c r="F1714" s="68"/>
      <c r="G1714" s="67"/>
      <c r="H1714" s="69"/>
      <c r="I1714" s="69"/>
      <c r="J1714" s="69"/>
      <c r="K1714" s="69"/>
      <c r="L1714" s="69"/>
      <c r="M1714" s="69"/>
      <c r="N1714" s="69"/>
      <c r="O1714" s="69"/>
      <c r="P1714" s="69"/>
      <c r="Q1714" s="69"/>
      <c r="R1714" s="69"/>
      <c r="S1714" s="80"/>
      <c r="T1714" s="80"/>
      <c r="U1714" s="80"/>
      <c r="V1714" s="80"/>
      <c r="W1714" s="80"/>
      <c r="X1714" s="80"/>
      <c r="Y1714" s="80"/>
      <c r="Z1714" s="80"/>
      <c r="AA1714" s="80"/>
      <c r="AB1714" s="80"/>
      <c r="AC1714" s="80"/>
      <c r="AD1714" s="80"/>
      <c r="AE1714" s="69"/>
      <c r="AF1714" s="69"/>
      <c r="AG1714" s="69"/>
      <c r="AH1714" s="80"/>
      <c r="AI1714" s="80"/>
      <c r="AJ1714" s="69"/>
      <c r="AK1714" s="69"/>
      <c r="AL1714" s="80"/>
      <c r="AM1714" s="80"/>
      <c r="AN1714" s="69"/>
      <c r="AO1714" s="69"/>
      <c r="AP1714" s="80"/>
      <c r="AQ1714" s="80"/>
      <c r="AR1714" s="69"/>
      <c r="AS1714" s="69"/>
      <c r="AT1714" s="80"/>
      <c r="AU1714" s="80"/>
      <c r="AV1714" s="69"/>
      <c r="AW1714" s="69"/>
      <c r="AX1714" s="80"/>
      <c r="AY1714" s="80"/>
      <c r="AZ1714" s="69"/>
      <c r="BA1714" s="69"/>
      <c r="BB1714" s="80"/>
      <c r="BC1714" s="80"/>
      <c r="BD1714" s="69"/>
      <c r="BE1714" s="69"/>
      <c r="BF1714" s="80"/>
      <c r="BG1714" s="80"/>
      <c r="BH1714" s="69"/>
      <c r="BI1714" s="69"/>
      <c r="BJ1714" s="80"/>
      <c r="BK1714" s="80"/>
      <c r="BL1714" s="69"/>
      <c r="BM1714" s="69"/>
      <c r="BN1714" s="80"/>
      <c r="BO1714" s="80"/>
      <c r="BP1714" s="69"/>
      <c r="BQ1714" s="69"/>
      <c r="BR1714" s="80"/>
      <c r="BS1714" s="80"/>
      <c r="BT1714" s="69"/>
      <c r="BU1714" s="69"/>
      <c r="BV1714" s="80"/>
      <c r="BW1714" s="80"/>
      <c r="BX1714" s="69"/>
      <c r="BY1714" s="69"/>
      <c r="BZ1714" s="80"/>
      <c r="CA1714" s="80"/>
      <c r="CB1714" s="69"/>
      <c r="CC1714" s="69"/>
      <c r="CD1714" s="80"/>
      <c r="CE1714" s="80"/>
      <c r="CF1714" s="69"/>
      <c r="CG1714" s="69"/>
      <c r="CH1714" s="69"/>
      <c r="CI1714" s="69"/>
      <c r="CJ1714" s="69"/>
      <c r="CK1714" s="69"/>
      <c r="CL1714" s="68"/>
      <c r="CM1714" s="67"/>
      <c r="CN1714" s="67"/>
      <c r="CO1714" s="69"/>
      <c r="CP1714" s="68"/>
      <c r="CQ1714" s="67"/>
      <c r="CR1714" s="67"/>
      <c r="CS1714" s="69"/>
      <c r="CT1714" s="81"/>
      <c r="CU1714" s="69"/>
      <c r="CV1714" s="69"/>
      <c r="CW1714" s="69"/>
      <c r="CX1714" s="69"/>
      <c r="CY1714" s="69"/>
      <c r="CZ1714" s="69"/>
    </row>
    <row r="1715" spans="2:104">
      <c r="B1715" s="69"/>
      <c r="C1715" s="69"/>
      <c r="D1715" s="67"/>
      <c r="E1715" s="69"/>
      <c r="F1715" s="68"/>
      <c r="G1715" s="67"/>
      <c r="H1715" s="69"/>
      <c r="I1715" s="69"/>
      <c r="J1715" s="69"/>
      <c r="K1715" s="69"/>
      <c r="L1715" s="69"/>
      <c r="M1715" s="69"/>
      <c r="N1715" s="69"/>
      <c r="O1715" s="69"/>
      <c r="P1715" s="69"/>
      <c r="Q1715" s="69"/>
      <c r="R1715" s="69"/>
      <c r="S1715" s="80"/>
      <c r="T1715" s="80"/>
      <c r="U1715" s="80"/>
      <c r="V1715" s="80"/>
      <c r="W1715" s="80"/>
      <c r="X1715" s="80"/>
      <c r="Y1715" s="80"/>
      <c r="Z1715" s="80"/>
      <c r="AA1715" s="80"/>
      <c r="AB1715" s="80"/>
      <c r="AC1715" s="80"/>
      <c r="AD1715" s="80"/>
      <c r="AE1715" s="69"/>
      <c r="AF1715" s="69"/>
      <c r="AG1715" s="69"/>
      <c r="AH1715" s="80"/>
      <c r="AI1715" s="80"/>
      <c r="AJ1715" s="69"/>
      <c r="AK1715" s="69"/>
      <c r="AL1715" s="80"/>
      <c r="AM1715" s="80"/>
      <c r="AN1715" s="69"/>
      <c r="AO1715" s="69"/>
      <c r="AP1715" s="80"/>
      <c r="AQ1715" s="80"/>
      <c r="AR1715" s="69"/>
      <c r="AS1715" s="69"/>
      <c r="AT1715" s="80"/>
      <c r="AU1715" s="80"/>
      <c r="AV1715" s="69"/>
      <c r="AW1715" s="69"/>
      <c r="AX1715" s="80"/>
      <c r="AY1715" s="80"/>
      <c r="AZ1715" s="69"/>
      <c r="BA1715" s="69"/>
      <c r="BB1715" s="80"/>
      <c r="BC1715" s="80"/>
      <c r="BD1715" s="69"/>
      <c r="BE1715" s="69"/>
      <c r="BF1715" s="80"/>
      <c r="BG1715" s="80"/>
      <c r="BH1715" s="69"/>
      <c r="BI1715" s="69"/>
      <c r="BJ1715" s="80"/>
      <c r="BK1715" s="80"/>
      <c r="BL1715" s="69"/>
      <c r="BM1715" s="69"/>
      <c r="BN1715" s="80"/>
      <c r="BO1715" s="80"/>
      <c r="BP1715" s="69"/>
      <c r="BQ1715" s="69"/>
      <c r="BR1715" s="80"/>
      <c r="BS1715" s="80"/>
      <c r="BT1715" s="69"/>
      <c r="BU1715" s="69"/>
      <c r="BV1715" s="80"/>
      <c r="BW1715" s="80"/>
      <c r="BX1715" s="69"/>
      <c r="BY1715" s="69"/>
      <c r="BZ1715" s="80"/>
      <c r="CA1715" s="80"/>
      <c r="CB1715" s="69"/>
      <c r="CC1715" s="69"/>
      <c r="CD1715" s="80"/>
      <c r="CE1715" s="80"/>
      <c r="CF1715" s="69"/>
      <c r="CG1715" s="69"/>
      <c r="CH1715" s="69"/>
      <c r="CI1715" s="69"/>
      <c r="CJ1715" s="69"/>
      <c r="CK1715" s="69"/>
      <c r="CL1715" s="68"/>
      <c r="CM1715" s="67"/>
      <c r="CN1715" s="67"/>
      <c r="CO1715" s="69"/>
      <c r="CP1715" s="68"/>
      <c r="CQ1715" s="67"/>
      <c r="CR1715" s="67"/>
      <c r="CS1715" s="69"/>
      <c r="CT1715" s="81"/>
      <c r="CU1715" s="69"/>
      <c r="CV1715" s="69"/>
      <c r="CW1715" s="69"/>
      <c r="CX1715" s="69"/>
      <c r="CY1715" s="69"/>
      <c r="CZ1715" s="69"/>
    </row>
    <row r="1716" spans="2:104">
      <c r="B1716" s="69"/>
      <c r="C1716" s="69"/>
      <c r="D1716" s="67"/>
      <c r="E1716" s="69"/>
      <c r="F1716" s="68"/>
      <c r="G1716" s="67"/>
      <c r="H1716" s="69"/>
      <c r="I1716" s="69"/>
      <c r="J1716" s="69"/>
      <c r="K1716" s="69"/>
      <c r="L1716" s="69"/>
      <c r="M1716" s="69"/>
      <c r="N1716" s="69"/>
      <c r="O1716" s="69"/>
      <c r="P1716" s="69"/>
      <c r="Q1716" s="69"/>
      <c r="R1716" s="69"/>
      <c r="S1716" s="80"/>
      <c r="T1716" s="80"/>
      <c r="U1716" s="80"/>
      <c r="V1716" s="80"/>
      <c r="W1716" s="80"/>
      <c r="X1716" s="80"/>
      <c r="Y1716" s="80"/>
      <c r="Z1716" s="80"/>
      <c r="AA1716" s="80"/>
      <c r="AB1716" s="80"/>
      <c r="AC1716" s="80"/>
      <c r="AD1716" s="80"/>
      <c r="AE1716" s="69"/>
      <c r="AF1716" s="69"/>
      <c r="AG1716" s="69"/>
      <c r="AH1716" s="80"/>
      <c r="AI1716" s="80"/>
      <c r="AJ1716" s="69"/>
      <c r="AK1716" s="69"/>
      <c r="AL1716" s="80"/>
      <c r="AM1716" s="80"/>
      <c r="AN1716" s="69"/>
      <c r="AO1716" s="69"/>
      <c r="AP1716" s="80"/>
      <c r="AQ1716" s="80"/>
      <c r="AR1716" s="69"/>
      <c r="AS1716" s="69"/>
      <c r="AT1716" s="80"/>
      <c r="AU1716" s="80"/>
      <c r="AV1716" s="69"/>
      <c r="AW1716" s="69"/>
      <c r="AX1716" s="80"/>
      <c r="AY1716" s="80"/>
      <c r="AZ1716" s="69"/>
      <c r="BA1716" s="69"/>
      <c r="BB1716" s="80"/>
      <c r="BC1716" s="80"/>
      <c r="BD1716" s="69"/>
      <c r="BE1716" s="69"/>
      <c r="BF1716" s="80"/>
      <c r="BG1716" s="80"/>
      <c r="BH1716" s="69"/>
      <c r="BI1716" s="69"/>
      <c r="BJ1716" s="80"/>
      <c r="BK1716" s="80"/>
      <c r="BL1716" s="69"/>
      <c r="BM1716" s="69"/>
      <c r="BN1716" s="80"/>
      <c r="BO1716" s="80"/>
      <c r="BP1716" s="69"/>
      <c r="BQ1716" s="69"/>
      <c r="BR1716" s="80"/>
      <c r="BS1716" s="80"/>
      <c r="BT1716" s="69"/>
      <c r="BU1716" s="69"/>
      <c r="BV1716" s="80"/>
      <c r="BW1716" s="80"/>
      <c r="BX1716" s="69"/>
      <c r="BY1716" s="69"/>
      <c r="BZ1716" s="80"/>
      <c r="CA1716" s="80"/>
      <c r="CB1716" s="69"/>
      <c r="CC1716" s="69"/>
      <c r="CD1716" s="80"/>
      <c r="CE1716" s="80"/>
      <c r="CF1716" s="69"/>
      <c r="CG1716" s="69"/>
      <c r="CH1716" s="69"/>
      <c r="CI1716" s="69"/>
      <c r="CJ1716" s="69"/>
      <c r="CK1716" s="69"/>
      <c r="CL1716" s="68"/>
      <c r="CM1716" s="67"/>
      <c r="CN1716" s="67"/>
      <c r="CO1716" s="69"/>
      <c r="CP1716" s="68"/>
      <c r="CQ1716" s="67"/>
      <c r="CR1716" s="67"/>
      <c r="CS1716" s="69"/>
      <c r="CT1716" s="81"/>
      <c r="CU1716" s="69"/>
      <c r="CV1716" s="69"/>
      <c r="CW1716" s="69"/>
      <c r="CX1716" s="69"/>
      <c r="CY1716" s="69"/>
      <c r="CZ1716" s="69"/>
    </row>
    <row r="1717" spans="2:104">
      <c r="B1717" s="69"/>
      <c r="C1717" s="69"/>
      <c r="D1717" s="67"/>
      <c r="E1717" s="69"/>
      <c r="F1717" s="68"/>
      <c r="G1717" s="67"/>
      <c r="H1717" s="69"/>
      <c r="I1717" s="69"/>
      <c r="J1717" s="69"/>
      <c r="K1717" s="69"/>
      <c r="L1717" s="69"/>
      <c r="M1717" s="69"/>
      <c r="N1717" s="69"/>
      <c r="O1717" s="69"/>
      <c r="P1717" s="69"/>
      <c r="Q1717" s="69"/>
      <c r="R1717" s="69"/>
      <c r="S1717" s="80"/>
      <c r="T1717" s="80"/>
      <c r="U1717" s="80"/>
      <c r="V1717" s="80"/>
      <c r="W1717" s="80"/>
      <c r="X1717" s="80"/>
      <c r="Y1717" s="80"/>
      <c r="Z1717" s="80"/>
      <c r="AA1717" s="80"/>
      <c r="AB1717" s="80"/>
      <c r="AC1717" s="80"/>
      <c r="AD1717" s="80"/>
      <c r="AE1717" s="69"/>
      <c r="AF1717" s="69"/>
      <c r="AG1717" s="69"/>
      <c r="AH1717" s="80"/>
      <c r="AI1717" s="80"/>
      <c r="AJ1717" s="69"/>
      <c r="AK1717" s="69"/>
      <c r="AL1717" s="80"/>
      <c r="AM1717" s="80"/>
      <c r="AN1717" s="69"/>
      <c r="AO1717" s="69"/>
      <c r="AP1717" s="80"/>
      <c r="AQ1717" s="80"/>
      <c r="AR1717" s="69"/>
      <c r="AS1717" s="69"/>
      <c r="AT1717" s="80"/>
      <c r="AU1717" s="80"/>
      <c r="AV1717" s="69"/>
      <c r="AW1717" s="69"/>
      <c r="AX1717" s="80"/>
      <c r="AY1717" s="80"/>
      <c r="AZ1717" s="69"/>
      <c r="BA1717" s="69"/>
      <c r="BB1717" s="80"/>
      <c r="BC1717" s="80"/>
      <c r="BD1717" s="69"/>
      <c r="BE1717" s="69"/>
      <c r="BF1717" s="80"/>
      <c r="BG1717" s="80"/>
      <c r="BH1717" s="69"/>
      <c r="BI1717" s="69"/>
      <c r="BJ1717" s="80"/>
      <c r="BK1717" s="80"/>
      <c r="BL1717" s="69"/>
      <c r="BM1717" s="69"/>
      <c r="BN1717" s="80"/>
      <c r="BO1717" s="80"/>
      <c r="BP1717" s="69"/>
      <c r="BQ1717" s="69"/>
      <c r="BR1717" s="80"/>
      <c r="BS1717" s="80"/>
      <c r="BT1717" s="69"/>
      <c r="BU1717" s="69"/>
      <c r="BV1717" s="80"/>
      <c r="BW1717" s="80"/>
      <c r="BX1717" s="69"/>
      <c r="BY1717" s="69"/>
      <c r="BZ1717" s="80"/>
      <c r="CA1717" s="80"/>
      <c r="CB1717" s="69"/>
      <c r="CC1717" s="69"/>
      <c r="CD1717" s="80"/>
      <c r="CE1717" s="80"/>
      <c r="CF1717" s="69"/>
      <c r="CG1717" s="69"/>
      <c r="CH1717" s="69"/>
      <c r="CI1717" s="69"/>
      <c r="CJ1717" s="69"/>
      <c r="CK1717" s="69"/>
      <c r="CL1717" s="68"/>
      <c r="CM1717" s="67"/>
      <c r="CN1717" s="67"/>
      <c r="CO1717" s="69"/>
      <c r="CP1717" s="68"/>
      <c r="CQ1717" s="67"/>
      <c r="CR1717" s="67"/>
      <c r="CS1717" s="69"/>
      <c r="CT1717" s="81"/>
      <c r="CU1717" s="69"/>
      <c r="CV1717" s="69"/>
      <c r="CW1717" s="69"/>
      <c r="CX1717" s="69"/>
      <c r="CY1717" s="69"/>
      <c r="CZ1717" s="69"/>
    </row>
    <row r="1718" spans="2:104">
      <c r="B1718" s="69"/>
      <c r="C1718" s="69"/>
      <c r="D1718" s="67"/>
      <c r="E1718" s="69"/>
      <c r="F1718" s="68"/>
      <c r="G1718" s="67"/>
      <c r="H1718" s="69"/>
      <c r="I1718" s="69"/>
      <c r="J1718" s="69"/>
      <c r="K1718" s="69"/>
      <c r="L1718" s="69"/>
      <c r="M1718" s="69"/>
      <c r="N1718" s="69"/>
      <c r="O1718" s="69"/>
      <c r="P1718" s="69"/>
      <c r="Q1718" s="69"/>
      <c r="R1718" s="69"/>
      <c r="S1718" s="80"/>
      <c r="T1718" s="80"/>
      <c r="U1718" s="80"/>
      <c r="V1718" s="80"/>
      <c r="W1718" s="80"/>
      <c r="X1718" s="80"/>
      <c r="Y1718" s="80"/>
      <c r="Z1718" s="80"/>
      <c r="AA1718" s="80"/>
      <c r="AB1718" s="80"/>
      <c r="AC1718" s="80"/>
      <c r="AD1718" s="80"/>
      <c r="AE1718" s="69"/>
      <c r="AF1718" s="69"/>
      <c r="AG1718" s="69"/>
      <c r="AH1718" s="80"/>
      <c r="AI1718" s="80"/>
      <c r="AJ1718" s="69"/>
      <c r="AK1718" s="69"/>
      <c r="AL1718" s="80"/>
      <c r="AM1718" s="80"/>
      <c r="AN1718" s="69"/>
      <c r="AO1718" s="69"/>
      <c r="AP1718" s="80"/>
      <c r="AQ1718" s="80"/>
      <c r="AR1718" s="69"/>
      <c r="AS1718" s="69"/>
      <c r="AT1718" s="80"/>
      <c r="AU1718" s="80"/>
      <c r="AV1718" s="69"/>
      <c r="AW1718" s="69"/>
      <c r="AX1718" s="80"/>
      <c r="AY1718" s="80"/>
      <c r="AZ1718" s="69"/>
      <c r="BA1718" s="69"/>
      <c r="BB1718" s="80"/>
      <c r="BC1718" s="80"/>
      <c r="BD1718" s="69"/>
      <c r="BE1718" s="69"/>
      <c r="BF1718" s="80"/>
      <c r="BG1718" s="80"/>
      <c r="BH1718" s="69"/>
      <c r="BI1718" s="69"/>
      <c r="BJ1718" s="80"/>
      <c r="BK1718" s="80"/>
      <c r="BL1718" s="69"/>
      <c r="BM1718" s="69"/>
      <c r="BN1718" s="80"/>
      <c r="BO1718" s="80"/>
      <c r="BP1718" s="69"/>
      <c r="BQ1718" s="69"/>
      <c r="BR1718" s="80"/>
      <c r="BS1718" s="80"/>
      <c r="BT1718" s="69"/>
      <c r="BU1718" s="69"/>
      <c r="BV1718" s="80"/>
      <c r="BW1718" s="80"/>
      <c r="BX1718" s="69"/>
      <c r="BY1718" s="69"/>
      <c r="BZ1718" s="80"/>
      <c r="CA1718" s="80"/>
      <c r="CB1718" s="69"/>
      <c r="CC1718" s="69"/>
      <c r="CD1718" s="80"/>
      <c r="CE1718" s="80"/>
      <c r="CF1718" s="69"/>
      <c r="CG1718" s="69"/>
      <c r="CH1718" s="69"/>
      <c r="CI1718" s="69"/>
      <c r="CJ1718" s="69"/>
      <c r="CK1718" s="69"/>
      <c r="CL1718" s="68"/>
      <c r="CM1718" s="67"/>
      <c r="CN1718" s="67"/>
      <c r="CO1718" s="69"/>
      <c r="CP1718" s="68"/>
      <c r="CQ1718" s="67"/>
      <c r="CR1718" s="67"/>
      <c r="CS1718" s="69"/>
      <c r="CT1718" s="81"/>
      <c r="CU1718" s="69"/>
      <c r="CV1718" s="69"/>
      <c r="CW1718" s="69"/>
      <c r="CX1718" s="69"/>
      <c r="CY1718" s="69"/>
      <c r="CZ1718" s="69"/>
    </row>
    <row r="1719" spans="2:104">
      <c r="B1719" s="69"/>
      <c r="C1719" s="69"/>
      <c r="D1719" s="67"/>
      <c r="E1719" s="69"/>
      <c r="F1719" s="68"/>
      <c r="G1719" s="67"/>
      <c r="H1719" s="69"/>
      <c r="I1719" s="69"/>
      <c r="J1719" s="69"/>
      <c r="K1719" s="69"/>
      <c r="L1719" s="69"/>
      <c r="M1719" s="69"/>
      <c r="N1719" s="69"/>
      <c r="O1719" s="69"/>
      <c r="P1719" s="69"/>
      <c r="Q1719" s="69"/>
      <c r="R1719" s="69"/>
      <c r="S1719" s="80"/>
      <c r="T1719" s="80"/>
      <c r="U1719" s="80"/>
      <c r="V1719" s="80"/>
      <c r="W1719" s="80"/>
      <c r="X1719" s="80"/>
      <c r="Y1719" s="80"/>
      <c r="Z1719" s="80"/>
      <c r="AA1719" s="80"/>
      <c r="AB1719" s="80"/>
      <c r="AC1719" s="80"/>
      <c r="AD1719" s="80"/>
      <c r="AE1719" s="69"/>
      <c r="AF1719" s="69"/>
      <c r="AG1719" s="69"/>
      <c r="AH1719" s="80"/>
      <c r="AI1719" s="80"/>
      <c r="AJ1719" s="69"/>
      <c r="AK1719" s="69"/>
      <c r="AL1719" s="80"/>
      <c r="AM1719" s="80"/>
      <c r="AN1719" s="69"/>
      <c r="AO1719" s="69"/>
      <c r="AP1719" s="80"/>
      <c r="AQ1719" s="80"/>
      <c r="AR1719" s="69"/>
      <c r="AS1719" s="69"/>
      <c r="AT1719" s="80"/>
      <c r="AU1719" s="80"/>
      <c r="AV1719" s="69"/>
      <c r="AW1719" s="69"/>
      <c r="AX1719" s="80"/>
      <c r="AY1719" s="80"/>
      <c r="AZ1719" s="69"/>
      <c r="BA1719" s="69"/>
      <c r="BB1719" s="80"/>
      <c r="BC1719" s="80"/>
      <c r="BD1719" s="69"/>
      <c r="BE1719" s="69"/>
      <c r="BF1719" s="80"/>
      <c r="BG1719" s="80"/>
      <c r="BH1719" s="69"/>
      <c r="BI1719" s="69"/>
      <c r="BJ1719" s="80"/>
      <c r="BK1719" s="80"/>
      <c r="BL1719" s="69"/>
      <c r="BM1719" s="69"/>
      <c r="BN1719" s="80"/>
      <c r="BO1719" s="80"/>
      <c r="BP1719" s="69"/>
      <c r="BQ1719" s="69"/>
      <c r="BR1719" s="80"/>
      <c r="BS1719" s="80"/>
      <c r="BT1719" s="69"/>
      <c r="BU1719" s="69"/>
      <c r="BV1719" s="80"/>
      <c r="BW1719" s="80"/>
      <c r="BX1719" s="69"/>
      <c r="BY1719" s="69"/>
      <c r="BZ1719" s="80"/>
      <c r="CA1719" s="80"/>
      <c r="CB1719" s="69"/>
      <c r="CC1719" s="69"/>
      <c r="CD1719" s="80"/>
      <c r="CE1719" s="80"/>
      <c r="CF1719" s="69"/>
      <c r="CG1719" s="69"/>
      <c r="CH1719" s="69"/>
      <c r="CI1719" s="69"/>
      <c r="CJ1719" s="69"/>
      <c r="CK1719" s="69"/>
      <c r="CL1719" s="68"/>
      <c r="CM1719" s="67"/>
      <c r="CN1719" s="67"/>
      <c r="CO1719" s="69"/>
      <c r="CP1719" s="68"/>
      <c r="CQ1719" s="67"/>
      <c r="CR1719" s="67"/>
      <c r="CS1719" s="69"/>
      <c r="CT1719" s="81"/>
      <c r="CU1719" s="69"/>
      <c r="CV1719" s="69"/>
      <c r="CW1719" s="69"/>
      <c r="CX1719" s="69"/>
      <c r="CY1719" s="69"/>
      <c r="CZ1719" s="69"/>
    </row>
    <row r="1720" spans="2:104">
      <c r="B1720" s="69"/>
      <c r="C1720" s="69"/>
      <c r="D1720" s="67"/>
      <c r="E1720" s="69"/>
      <c r="F1720" s="68"/>
      <c r="G1720" s="67"/>
      <c r="H1720" s="69"/>
      <c r="I1720" s="69"/>
      <c r="J1720" s="69"/>
      <c r="K1720" s="69"/>
      <c r="L1720" s="69"/>
      <c r="M1720" s="69"/>
      <c r="N1720" s="69"/>
      <c r="O1720" s="69"/>
      <c r="P1720" s="69"/>
      <c r="Q1720" s="69"/>
      <c r="R1720" s="69"/>
      <c r="S1720" s="80"/>
      <c r="T1720" s="80"/>
      <c r="U1720" s="80"/>
      <c r="V1720" s="80"/>
      <c r="W1720" s="80"/>
      <c r="X1720" s="80"/>
      <c r="Y1720" s="80"/>
      <c r="Z1720" s="80"/>
      <c r="AA1720" s="80"/>
      <c r="AB1720" s="80"/>
      <c r="AC1720" s="80"/>
      <c r="AD1720" s="80"/>
      <c r="AE1720" s="69"/>
      <c r="AF1720" s="69"/>
      <c r="AG1720" s="69"/>
      <c r="AH1720" s="80"/>
      <c r="AI1720" s="80"/>
      <c r="AJ1720" s="69"/>
      <c r="AK1720" s="69"/>
      <c r="AL1720" s="80"/>
      <c r="AM1720" s="80"/>
      <c r="AN1720" s="69"/>
      <c r="AO1720" s="69"/>
      <c r="AP1720" s="80"/>
      <c r="AQ1720" s="80"/>
      <c r="AR1720" s="69"/>
      <c r="AS1720" s="69"/>
      <c r="AT1720" s="80"/>
      <c r="AU1720" s="80"/>
      <c r="AV1720" s="69"/>
      <c r="AW1720" s="69"/>
      <c r="AX1720" s="80"/>
      <c r="AY1720" s="80"/>
      <c r="AZ1720" s="69"/>
      <c r="BA1720" s="69"/>
      <c r="BB1720" s="80"/>
      <c r="BC1720" s="80"/>
      <c r="BD1720" s="69"/>
      <c r="BE1720" s="69"/>
      <c r="BF1720" s="80"/>
      <c r="BG1720" s="80"/>
      <c r="BH1720" s="69"/>
      <c r="BI1720" s="69"/>
      <c r="BJ1720" s="80"/>
      <c r="BK1720" s="80"/>
      <c r="BL1720" s="69"/>
      <c r="BM1720" s="69"/>
      <c r="BN1720" s="80"/>
      <c r="BO1720" s="80"/>
      <c r="BP1720" s="69"/>
      <c r="BQ1720" s="69"/>
      <c r="BR1720" s="80"/>
      <c r="BS1720" s="80"/>
      <c r="BT1720" s="69"/>
      <c r="BU1720" s="69"/>
      <c r="BV1720" s="80"/>
      <c r="BW1720" s="80"/>
      <c r="BX1720" s="69"/>
      <c r="BY1720" s="69"/>
      <c r="BZ1720" s="80"/>
      <c r="CA1720" s="80"/>
      <c r="CB1720" s="69"/>
      <c r="CC1720" s="69"/>
      <c r="CD1720" s="80"/>
      <c r="CE1720" s="80"/>
      <c r="CF1720" s="69"/>
      <c r="CG1720" s="69"/>
      <c r="CH1720" s="69"/>
      <c r="CI1720" s="69"/>
      <c r="CJ1720" s="69"/>
      <c r="CK1720" s="69"/>
      <c r="CL1720" s="68"/>
      <c r="CM1720" s="67"/>
      <c r="CN1720" s="67"/>
      <c r="CO1720" s="69"/>
      <c r="CP1720" s="68"/>
      <c r="CQ1720" s="67"/>
      <c r="CR1720" s="67"/>
      <c r="CS1720" s="69"/>
      <c r="CT1720" s="81"/>
      <c r="CU1720" s="69"/>
      <c r="CV1720" s="69"/>
      <c r="CW1720" s="69"/>
      <c r="CX1720" s="69"/>
      <c r="CY1720" s="69"/>
      <c r="CZ1720" s="69"/>
    </row>
    <row r="1721" spans="2:104">
      <c r="B1721" s="69"/>
      <c r="C1721" s="69"/>
      <c r="D1721" s="67"/>
      <c r="E1721" s="69"/>
      <c r="F1721" s="68"/>
      <c r="G1721" s="67"/>
      <c r="H1721" s="69"/>
      <c r="I1721" s="69"/>
      <c r="J1721" s="69"/>
      <c r="K1721" s="69"/>
      <c r="L1721" s="69"/>
      <c r="M1721" s="69"/>
      <c r="N1721" s="69"/>
      <c r="O1721" s="69"/>
      <c r="P1721" s="69"/>
      <c r="Q1721" s="69"/>
      <c r="R1721" s="69"/>
      <c r="S1721" s="80"/>
      <c r="T1721" s="80"/>
      <c r="U1721" s="80"/>
      <c r="V1721" s="80"/>
      <c r="W1721" s="80"/>
      <c r="X1721" s="80"/>
      <c r="Y1721" s="80"/>
      <c r="Z1721" s="80"/>
      <c r="AA1721" s="80"/>
      <c r="AB1721" s="80"/>
      <c r="AC1721" s="80"/>
      <c r="AD1721" s="80"/>
      <c r="AE1721" s="69"/>
      <c r="AF1721" s="69"/>
      <c r="AG1721" s="69"/>
      <c r="AH1721" s="80"/>
      <c r="AI1721" s="80"/>
      <c r="AJ1721" s="69"/>
      <c r="AK1721" s="69"/>
      <c r="AL1721" s="80"/>
      <c r="AM1721" s="80"/>
      <c r="AN1721" s="69"/>
      <c r="AO1721" s="69"/>
      <c r="AP1721" s="80"/>
      <c r="AQ1721" s="80"/>
      <c r="AR1721" s="69"/>
      <c r="AS1721" s="69"/>
      <c r="AT1721" s="80"/>
      <c r="AU1721" s="80"/>
      <c r="AV1721" s="69"/>
      <c r="AW1721" s="69"/>
      <c r="AX1721" s="80"/>
      <c r="AY1721" s="80"/>
      <c r="AZ1721" s="69"/>
      <c r="BA1721" s="69"/>
      <c r="BB1721" s="80"/>
      <c r="BC1721" s="80"/>
      <c r="BD1721" s="69"/>
      <c r="BE1721" s="69"/>
      <c r="BF1721" s="80"/>
      <c r="BG1721" s="80"/>
      <c r="BH1721" s="69"/>
      <c r="BI1721" s="69"/>
      <c r="BJ1721" s="80"/>
      <c r="BK1721" s="80"/>
      <c r="BL1721" s="69"/>
      <c r="BM1721" s="69"/>
      <c r="BN1721" s="80"/>
      <c r="BO1721" s="80"/>
      <c r="BP1721" s="69"/>
      <c r="BQ1721" s="69"/>
      <c r="BR1721" s="80"/>
      <c r="BS1721" s="80"/>
      <c r="BT1721" s="69"/>
      <c r="BU1721" s="69"/>
      <c r="BV1721" s="80"/>
      <c r="BW1721" s="80"/>
      <c r="BX1721" s="69"/>
      <c r="BY1721" s="69"/>
      <c r="BZ1721" s="80"/>
      <c r="CA1721" s="80"/>
      <c r="CB1721" s="69"/>
      <c r="CC1721" s="69"/>
      <c r="CD1721" s="80"/>
      <c r="CE1721" s="80"/>
      <c r="CF1721" s="69"/>
      <c r="CG1721" s="69"/>
      <c r="CH1721" s="69"/>
      <c r="CI1721" s="69"/>
      <c r="CJ1721" s="69"/>
      <c r="CK1721" s="69"/>
      <c r="CL1721" s="68"/>
      <c r="CM1721" s="67"/>
      <c r="CN1721" s="67"/>
      <c r="CO1721" s="69"/>
      <c r="CP1721" s="68"/>
      <c r="CQ1721" s="67"/>
      <c r="CR1721" s="67"/>
      <c r="CS1721" s="69"/>
      <c r="CT1721" s="81"/>
      <c r="CU1721" s="69"/>
      <c r="CV1721" s="69"/>
      <c r="CW1721" s="69"/>
      <c r="CX1721" s="69"/>
      <c r="CY1721" s="69"/>
      <c r="CZ1721" s="69"/>
    </row>
    <row r="1722" spans="2:104">
      <c r="B1722" s="69"/>
      <c r="C1722" s="69"/>
      <c r="D1722" s="67"/>
      <c r="E1722" s="69"/>
      <c r="F1722" s="68"/>
      <c r="G1722" s="67"/>
      <c r="H1722" s="69"/>
      <c r="I1722" s="69"/>
      <c r="J1722" s="69"/>
      <c r="K1722" s="69"/>
      <c r="L1722" s="69"/>
      <c r="M1722" s="69"/>
      <c r="N1722" s="69"/>
      <c r="O1722" s="69"/>
      <c r="P1722" s="69"/>
      <c r="Q1722" s="69"/>
      <c r="R1722" s="69"/>
      <c r="S1722" s="80"/>
      <c r="T1722" s="80"/>
      <c r="U1722" s="80"/>
      <c r="V1722" s="80"/>
      <c r="W1722" s="80"/>
      <c r="X1722" s="80"/>
      <c r="Y1722" s="80"/>
      <c r="Z1722" s="80"/>
      <c r="AA1722" s="80"/>
      <c r="AB1722" s="80"/>
      <c r="AC1722" s="80"/>
      <c r="AD1722" s="80"/>
      <c r="AE1722" s="69"/>
      <c r="AF1722" s="69"/>
      <c r="AG1722" s="69"/>
      <c r="AH1722" s="80"/>
      <c r="AI1722" s="80"/>
      <c r="AJ1722" s="69"/>
      <c r="AK1722" s="69"/>
      <c r="AL1722" s="80"/>
      <c r="AM1722" s="80"/>
      <c r="AN1722" s="69"/>
      <c r="AO1722" s="69"/>
      <c r="AP1722" s="80"/>
      <c r="AQ1722" s="80"/>
      <c r="AR1722" s="69"/>
      <c r="AS1722" s="69"/>
      <c r="AT1722" s="80"/>
      <c r="AU1722" s="80"/>
      <c r="AV1722" s="69"/>
      <c r="AW1722" s="69"/>
      <c r="AX1722" s="80"/>
      <c r="AY1722" s="80"/>
      <c r="AZ1722" s="69"/>
      <c r="BA1722" s="69"/>
      <c r="BB1722" s="80"/>
      <c r="BC1722" s="80"/>
      <c r="BD1722" s="69"/>
      <c r="BE1722" s="69"/>
      <c r="BF1722" s="80"/>
      <c r="BG1722" s="80"/>
      <c r="BH1722" s="69"/>
      <c r="BI1722" s="69"/>
      <c r="BJ1722" s="80"/>
      <c r="BK1722" s="80"/>
      <c r="BL1722" s="69"/>
      <c r="BM1722" s="69"/>
      <c r="BN1722" s="80"/>
      <c r="BO1722" s="80"/>
      <c r="BP1722" s="69"/>
      <c r="BQ1722" s="69"/>
      <c r="BR1722" s="80"/>
      <c r="BS1722" s="80"/>
      <c r="BT1722" s="69"/>
      <c r="BU1722" s="69"/>
      <c r="BV1722" s="80"/>
      <c r="BW1722" s="80"/>
      <c r="BX1722" s="69"/>
      <c r="BY1722" s="69"/>
      <c r="BZ1722" s="80"/>
      <c r="CA1722" s="80"/>
      <c r="CB1722" s="69"/>
      <c r="CC1722" s="69"/>
      <c r="CD1722" s="80"/>
      <c r="CE1722" s="80"/>
      <c r="CF1722" s="69"/>
      <c r="CG1722" s="69"/>
      <c r="CH1722" s="69"/>
      <c r="CI1722" s="69"/>
      <c r="CJ1722" s="69"/>
      <c r="CK1722" s="69"/>
      <c r="CL1722" s="68"/>
      <c r="CM1722" s="67"/>
      <c r="CN1722" s="67"/>
      <c r="CO1722" s="69"/>
      <c r="CP1722" s="68"/>
      <c r="CQ1722" s="67"/>
      <c r="CR1722" s="67"/>
      <c r="CS1722" s="69"/>
      <c r="CT1722" s="81"/>
      <c r="CU1722" s="69"/>
      <c r="CV1722" s="69"/>
      <c r="CW1722" s="69"/>
      <c r="CX1722" s="69"/>
      <c r="CY1722" s="69"/>
      <c r="CZ1722" s="69"/>
    </row>
    <row r="1723" spans="2:104">
      <c r="B1723" s="69"/>
      <c r="C1723" s="69"/>
      <c r="D1723" s="67"/>
      <c r="E1723" s="69"/>
      <c r="F1723" s="68"/>
      <c r="G1723" s="67"/>
      <c r="H1723" s="69"/>
      <c r="I1723" s="69"/>
      <c r="J1723" s="69"/>
      <c r="K1723" s="69"/>
      <c r="L1723" s="69"/>
      <c r="M1723" s="69"/>
      <c r="N1723" s="69"/>
      <c r="O1723" s="69"/>
      <c r="P1723" s="69"/>
      <c r="Q1723" s="69"/>
      <c r="R1723" s="69"/>
      <c r="S1723" s="80"/>
      <c r="T1723" s="80"/>
      <c r="U1723" s="80"/>
      <c r="V1723" s="80"/>
      <c r="W1723" s="80"/>
      <c r="X1723" s="80"/>
      <c r="Y1723" s="80"/>
      <c r="Z1723" s="80"/>
      <c r="AA1723" s="80"/>
      <c r="AB1723" s="80"/>
      <c r="AC1723" s="80"/>
      <c r="AD1723" s="80"/>
      <c r="AE1723" s="69"/>
      <c r="AF1723" s="69"/>
      <c r="AG1723" s="69"/>
      <c r="AH1723" s="80"/>
      <c r="AI1723" s="80"/>
      <c r="AJ1723" s="69"/>
      <c r="AK1723" s="69"/>
      <c r="AL1723" s="80"/>
      <c r="AM1723" s="80"/>
      <c r="AN1723" s="69"/>
      <c r="AO1723" s="69"/>
      <c r="AP1723" s="80"/>
      <c r="AQ1723" s="80"/>
      <c r="AR1723" s="69"/>
      <c r="AS1723" s="69"/>
      <c r="AT1723" s="80"/>
      <c r="AU1723" s="80"/>
      <c r="AV1723" s="69"/>
      <c r="AW1723" s="69"/>
      <c r="AX1723" s="80"/>
      <c r="AY1723" s="80"/>
      <c r="AZ1723" s="69"/>
      <c r="BA1723" s="69"/>
      <c r="BB1723" s="80"/>
      <c r="BC1723" s="80"/>
      <c r="BD1723" s="69"/>
      <c r="BE1723" s="69"/>
      <c r="BF1723" s="80"/>
      <c r="BG1723" s="80"/>
      <c r="BH1723" s="69"/>
      <c r="BI1723" s="69"/>
      <c r="BJ1723" s="80"/>
      <c r="BK1723" s="80"/>
      <c r="BL1723" s="69"/>
      <c r="BM1723" s="69"/>
      <c r="BN1723" s="80"/>
      <c r="BO1723" s="80"/>
      <c r="BP1723" s="69"/>
      <c r="BQ1723" s="69"/>
      <c r="BR1723" s="80"/>
      <c r="BS1723" s="80"/>
      <c r="BT1723" s="69"/>
      <c r="BU1723" s="69"/>
      <c r="BV1723" s="80"/>
      <c r="BW1723" s="80"/>
      <c r="BX1723" s="69"/>
      <c r="BY1723" s="69"/>
      <c r="BZ1723" s="80"/>
      <c r="CA1723" s="80"/>
      <c r="CB1723" s="69"/>
      <c r="CC1723" s="69"/>
      <c r="CD1723" s="80"/>
      <c r="CE1723" s="80"/>
      <c r="CF1723" s="69"/>
      <c r="CG1723" s="69"/>
      <c r="CH1723" s="69"/>
      <c r="CI1723" s="69"/>
      <c r="CJ1723" s="69"/>
      <c r="CK1723" s="69"/>
      <c r="CL1723" s="68"/>
      <c r="CM1723" s="67"/>
      <c r="CN1723" s="67"/>
      <c r="CO1723" s="69"/>
      <c r="CP1723" s="68"/>
      <c r="CQ1723" s="67"/>
      <c r="CR1723" s="67"/>
      <c r="CS1723" s="69"/>
      <c r="CT1723" s="81"/>
      <c r="CU1723" s="69"/>
      <c r="CV1723" s="69"/>
      <c r="CW1723" s="69"/>
      <c r="CX1723" s="69"/>
      <c r="CY1723" s="69"/>
      <c r="CZ1723" s="69"/>
    </row>
    <row r="1724" spans="2:104">
      <c r="B1724" s="69"/>
      <c r="C1724" s="69"/>
      <c r="D1724" s="67"/>
      <c r="E1724" s="69"/>
      <c r="F1724" s="68"/>
      <c r="G1724" s="67"/>
      <c r="H1724" s="69"/>
      <c r="I1724" s="69"/>
      <c r="J1724" s="69"/>
      <c r="K1724" s="69"/>
      <c r="L1724" s="69"/>
      <c r="M1724" s="69"/>
      <c r="N1724" s="69"/>
      <c r="O1724" s="69"/>
      <c r="P1724" s="69"/>
      <c r="Q1724" s="69"/>
      <c r="R1724" s="69"/>
      <c r="S1724" s="80"/>
      <c r="T1724" s="80"/>
      <c r="U1724" s="80"/>
      <c r="V1724" s="80"/>
      <c r="W1724" s="80"/>
      <c r="X1724" s="80"/>
      <c r="Y1724" s="80"/>
      <c r="Z1724" s="80"/>
      <c r="AA1724" s="80"/>
      <c r="AB1724" s="80"/>
      <c r="AC1724" s="80"/>
      <c r="AD1724" s="80"/>
      <c r="AE1724" s="69"/>
      <c r="AF1724" s="69"/>
      <c r="AG1724" s="69"/>
      <c r="AH1724" s="80"/>
      <c r="AI1724" s="80"/>
      <c r="AJ1724" s="69"/>
      <c r="AK1724" s="69"/>
      <c r="AL1724" s="80"/>
      <c r="AM1724" s="80"/>
      <c r="AN1724" s="69"/>
      <c r="AO1724" s="69"/>
      <c r="AP1724" s="80"/>
      <c r="AQ1724" s="80"/>
      <c r="AR1724" s="69"/>
      <c r="AS1724" s="69"/>
      <c r="AT1724" s="80"/>
      <c r="AU1724" s="80"/>
      <c r="AV1724" s="69"/>
      <c r="AW1724" s="69"/>
      <c r="AX1724" s="80"/>
      <c r="AY1724" s="80"/>
      <c r="AZ1724" s="69"/>
      <c r="BA1724" s="69"/>
      <c r="BB1724" s="80"/>
      <c r="BC1724" s="80"/>
      <c r="BD1724" s="69"/>
      <c r="BE1724" s="69"/>
      <c r="BF1724" s="80"/>
      <c r="BG1724" s="80"/>
      <c r="BH1724" s="69"/>
      <c r="BI1724" s="69"/>
      <c r="BJ1724" s="80"/>
      <c r="BK1724" s="80"/>
      <c r="BL1724" s="69"/>
      <c r="BM1724" s="69"/>
      <c r="BN1724" s="80"/>
      <c r="BO1724" s="80"/>
      <c r="BP1724" s="69"/>
      <c r="BQ1724" s="69"/>
      <c r="BR1724" s="80"/>
      <c r="BS1724" s="80"/>
      <c r="BT1724" s="69"/>
      <c r="BU1724" s="69"/>
      <c r="BV1724" s="80"/>
      <c r="BW1724" s="80"/>
      <c r="BX1724" s="69"/>
      <c r="BY1724" s="69"/>
      <c r="BZ1724" s="80"/>
      <c r="CA1724" s="80"/>
      <c r="CB1724" s="69"/>
      <c r="CC1724" s="69"/>
      <c r="CD1724" s="80"/>
      <c r="CE1724" s="80"/>
      <c r="CF1724" s="69"/>
      <c r="CG1724" s="69"/>
      <c r="CH1724" s="69"/>
      <c r="CI1724" s="69"/>
      <c r="CJ1724" s="69"/>
      <c r="CK1724" s="69"/>
      <c r="CL1724" s="68"/>
      <c r="CM1724" s="67"/>
      <c r="CN1724" s="67"/>
      <c r="CO1724" s="69"/>
      <c r="CP1724" s="68"/>
      <c r="CQ1724" s="67"/>
      <c r="CR1724" s="67"/>
      <c r="CS1724" s="69"/>
      <c r="CT1724" s="81"/>
      <c r="CU1724" s="69"/>
      <c r="CV1724" s="69"/>
      <c r="CW1724" s="69"/>
      <c r="CX1724" s="69"/>
      <c r="CY1724" s="69"/>
      <c r="CZ1724" s="69"/>
    </row>
    <row r="1725" spans="2:104">
      <c r="B1725" s="69"/>
      <c r="C1725" s="69"/>
      <c r="D1725" s="67"/>
      <c r="E1725" s="69"/>
      <c r="F1725" s="68"/>
      <c r="G1725" s="67"/>
      <c r="H1725" s="69"/>
      <c r="I1725" s="69"/>
      <c r="J1725" s="69"/>
      <c r="K1725" s="69"/>
      <c r="L1725" s="69"/>
      <c r="M1725" s="69"/>
      <c r="N1725" s="69"/>
      <c r="O1725" s="69"/>
      <c r="P1725" s="69"/>
      <c r="Q1725" s="69"/>
      <c r="R1725" s="69"/>
      <c r="S1725" s="80"/>
      <c r="T1725" s="80"/>
      <c r="U1725" s="80"/>
      <c r="V1725" s="80"/>
      <c r="W1725" s="80"/>
      <c r="X1725" s="80"/>
      <c r="Y1725" s="80"/>
      <c r="Z1725" s="80"/>
      <c r="AA1725" s="80"/>
      <c r="AB1725" s="80"/>
      <c r="AC1725" s="80"/>
      <c r="AD1725" s="80"/>
      <c r="AE1725" s="69"/>
      <c r="AF1725" s="69"/>
      <c r="AG1725" s="69"/>
      <c r="AH1725" s="80"/>
      <c r="AI1725" s="80"/>
      <c r="AJ1725" s="69"/>
      <c r="AK1725" s="69"/>
      <c r="AL1725" s="80"/>
      <c r="AM1725" s="80"/>
      <c r="AN1725" s="69"/>
      <c r="AO1725" s="69"/>
      <c r="AP1725" s="80"/>
      <c r="AQ1725" s="80"/>
      <c r="AR1725" s="69"/>
      <c r="AS1725" s="69"/>
      <c r="AT1725" s="80"/>
      <c r="AU1725" s="80"/>
      <c r="AV1725" s="69"/>
      <c r="AW1725" s="69"/>
      <c r="AX1725" s="80"/>
      <c r="AY1725" s="80"/>
      <c r="AZ1725" s="69"/>
      <c r="BA1725" s="69"/>
      <c r="BB1725" s="80"/>
      <c r="BC1725" s="80"/>
      <c r="BD1725" s="69"/>
      <c r="BE1725" s="69"/>
      <c r="BF1725" s="80"/>
      <c r="BG1725" s="80"/>
      <c r="BH1725" s="69"/>
      <c r="BI1725" s="69"/>
      <c r="BJ1725" s="80"/>
      <c r="BK1725" s="80"/>
      <c r="BL1725" s="69"/>
      <c r="BM1725" s="69"/>
      <c r="BN1725" s="80"/>
      <c r="BO1725" s="80"/>
      <c r="BP1725" s="69"/>
      <c r="BQ1725" s="69"/>
      <c r="BR1725" s="80"/>
      <c r="BS1725" s="80"/>
      <c r="BT1725" s="69"/>
      <c r="BU1725" s="69"/>
      <c r="BV1725" s="80"/>
      <c r="BW1725" s="80"/>
      <c r="BX1725" s="69"/>
      <c r="BY1725" s="69"/>
      <c r="BZ1725" s="80"/>
      <c r="CA1725" s="80"/>
      <c r="CB1725" s="69"/>
      <c r="CC1725" s="69"/>
      <c r="CD1725" s="80"/>
      <c r="CE1725" s="80"/>
      <c r="CF1725" s="69"/>
      <c r="CG1725" s="69"/>
      <c r="CH1725" s="69"/>
      <c r="CI1725" s="69"/>
      <c r="CJ1725" s="69"/>
      <c r="CK1725" s="69"/>
      <c r="CL1725" s="68"/>
      <c r="CM1725" s="67"/>
      <c r="CN1725" s="67"/>
      <c r="CO1725" s="69"/>
      <c r="CP1725" s="68"/>
      <c r="CQ1725" s="67"/>
      <c r="CR1725" s="67"/>
      <c r="CS1725" s="69"/>
      <c r="CT1725" s="81"/>
      <c r="CU1725" s="69"/>
      <c r="CV1725" s="69"/>
      <c r="CW1725" s="69"/>
      <c r="CX1725" s="69"/>
      <c r="CY1725" s="69"/>
      <c r="CZ1725" s="69"/>
    </row>
    <row r="1726" spans="2:104">
      <c r="B1726" s="69"/>
      <c r="C1726" s="69"/>
      <c r="D1726" s="67"/>
      <c r="E1726" s="69"/>
      <c r="F1726" s="68"/>
      <c r="G1726" s="67"/>
      <c r="H1726" s="69"/>
      <c r="I1726" s="69"/>
      <c r="J1726" s="69"/>
      <c r="K1726" s="69"/>
      <c r="L1726" s="69"/>
      <c r="M1726" s="69"/>
      <c r="N1726" s="69"/>
      <c r="O1726" s="69"/>
      <c r="P1726" s="69"/>
      <c r="Q1726" s="69"/>
      <c r="R1726" s="69"/>
      <c r="S1726" s="80"/>
      <c r="T1726" s="80"/>
      <c r="U1726" s="80"/>
      <c r="V1726" s="80"/>
      <c r="W1726" s="80"/>
      <c r="X1726" s="80"/>
      <c r="Y1726" s="80"/>
      <c r="Z1726" s="80"/>
      <c r="AA1726" s="80"/>
      <c r="AB1726" s="80"/>
      <c r="AC1726" s="80"/>
      <c r="AD1726" s="80"/>
      <c r="AE1726" s="69"/>
      <c r="AF1726" s="69"/>
      <c r="AG1726" s="69"/>
      <c r="AH1726" s="80"/>
      <c r="AI1726" s="80"/>
      <c r="AJ1726" s="69"/>
      <c r="AK1726" s="69"/>
      <c r="AL1726" s="80"/>
      <c r="AM1726" s="80"/>
      <c r="AN1726" s="69"/>
      <c r="AO1726" s="69"/>
      <c r="AP1726" s="80"/>
      <c r="AQ1726" s="80"/>
      <c r="AR1726" s="69"/>
      <c r="AS1726" s="69"/>
      <c r="AT1726" s="80"/>
      <c r="AU1726" s="80"/>
      <c r="AV1726" s="69"/>
      <c r="AW1726" s="69"/>
      <c r="AX1726" s="80"/>
      <c r="AY1726" s="80"/>
      <c r="AZ1726" s="69"/>
      <c r="BA1726" s="69"/>
      <c r="BB1726" s="80"/>
      <c r="BC1726" s="80"/>
      <c r="BD1726" s="69"/>
      <c r="BE1726" s="69"/>
      <c r="BF1726" s="80"/>
      <c r="BG1726" s="80"/>
      <c r="BH1726" s="69"/>
      <c r="BI1726" s="69"/>
      <c r="BJ1726" s="80"/>
      <c r="BK1726" s="80"/>
      <c r="BL1726" s="69"/>
      <c r="BM1726" s="69"/>
      <c r="BN1726" s="80"/>
      <c r="BO1726" s="80"/>
      <c r="BP1726" s="69"/>
      <c r="BQ1726" s="69"/>
      <c r="BR1726" s="80"/>
      <c r="BS1726" s="80"/>
      <c r="BT1726" s="69"/>
      <c r="BU1726" s="69"/>
      <c r="BV1726" s="80"/>
      <c r="BW1726" s="80"/>
      <c r="BX1726" s="69"/>
      <c r="BY1726" s="69"/>
      <c r="BZ1726" s="80"/>
      <c r="CA1726" s="80"/>
      <c r="CB1726" s="69"/>
      <c r="CC1726" s="69"/>
      <c r="CD1726" s="80"/>
      <c r="CE1726" s="80"/>
      <c r="CF1726" s="69"/>
      <c r="CG1726" s="69"/>
      <c r="CH1726" s="69"/>
      <c r="CI1726" s="69"/>
      <c r="CJ1726" s="69"/>
      <c r="CK1726" s="69"/>
      <c r="CL1726" s="68"/>
      <c r="CM1726" s="67"/>
      <c r="CN1726" s="67"/>
      <c r="CO1726" s="69"/>
      <c r="CP1726" s="68"/>
      <c r="CQ1726" s="67"/>
      <c r="CR1726" s="67"/>
      <c r="CS1726" s="69"/>
      <c r="CT1726" s="81"/>
      <c r="CU1726" s="69"/>
      <c r="CV1726" s="69"/>
      <c r="CW1726" s="69"/>
      <c r="CX1726" s="69"/>
      <c r="CY1726" s="69"/>
      <c r="CZ1726" s="69"/>
    </row>
    <row r="1727" spans="2:104">
      <c r="B1727" s="69"/>
      <c r="C1727" s="69"/>
      <c r="D1727" s="67"/>
      <c r="E1727" s="69"/>
      <c r="F1727" s="68"/>
      <c r="G1727" s="67"/>
      <c r="H1727" s="69"/>
      <c r="I1727" s="69"/>
      <c r="J1727" s="69"/>
      <c r="K1727" s="69"/>
      <c r="L1727" s="69"/>
      <c r="M1727" s="69"/>
      <c r="N1727" s="69"/>
      <c r="O1727" s="69"/>
      <c r="P1727" s="69"/>
      <c r="Q1727" s="69"/>
      <c r="R1727" s="69"/>
      <c r="S1727" s="80"/>
      <c r="T1727" s="80"/>
      <c r="U1727" s="80"/>
      <c r="V1727" s="80"/>
      <c r="W1727" s="80"/>
      <c r="X1727" s="80"/>
      <c r="Y1727" s="80"/>
      <c r="Z1727" s="80"/>
      <c r="AA1727" s="80"/>
      <c r="AB1727" s="80"/>
      <c r="AC1727" s="80"/>
      <c r="AD1727" s="80"/>
      <c r="AE1727" s="69"/>
      <c r="AF1727" s="69"/>
      <c r="AG1727" s="69"/>
      <c r="AH1727" s="80"/>
      <c r="AI1727" s="80"/>
      <c r="AJ1727" s="69"/>
      <c r="AK1727" s="69"/>
      <c r="AL1727" s="80"/>
      <c r="AM1727" s="80"/>
      <c r="AN1727" s="69"/>
      <c r="AO1727" s="69"/>
      <c r="AP1727" s="80"/>
      <c r="AQ1727" s="80"/>
      <c r="AR1727" s="69"/>
      <c r="AS1727" s="69"/>
      <c r="AT1727" s="80"/>
      <c r="AU1727" s="80"/>
      <c r="AV1727" s="69"/>
      <c r="AW1727" s="69"/>
      <c r="AX1727" s="80"/>
      <c r="AY1727" s="80"/>
      <c r="AZ1727" s="69"/>
      <c r="BA1727" s="69"/>
      <c r="BB1727" s="80"/>
      <c r="BC1727" s="80"/>
      <c r="BD1727" s="69"/>
      <c r="BE1727" s="69"/>
      <c r="BF1727" s="80"/>
      <c r="BG1727" s="80"/>
      <c r="BH1727" s="69"/>
      <c r="BI1727" s="69"/>
      <c r="BJ1727" s="80"/>
      <c r="BK1727" s="80"/>
      <c r="BL1727" s="69"/>
      <c r="BM1727" s="69"/>
      <c r="BN1727" s="80"/>
      <c r="BO1727" s="80"/>
      <c r="BP1727" s="69"/>
      <c r="BQ1727" s="69"/>
      <c r="BR1727" s="80"/>
      <c r="BS1727" s="80"/>
      <c r="BT1727" s="69"/>
      <c r="BU1727" s="69"/>
      <c r="BV1727" s="80"/>
      <c r="BW1727" s="80"/>
      <c r="BX1727" s="69"/>
      <c r="BY1727" s="69"/>
      <c r="BZ1727" s="80"/>
      <c r="CA1727" s="80"/>
      <c r="CB1727" s="69"/>
      <c r="CC1727" s="69"/>
      <c r="CD1727" s="80"/>
      <c r="CE1727" s="80"/>
      <c r="CF1727" s="69"/>
      <c r="CG1727" s="69"/>
      <c r="CH1727" s="69"/>
      <c r="CI1727" s="69"/>
      <c r="CJ1727" s="69"/>
      <c r="CK1727" s="69"/>
      <c r="CL1727" s="68"/>
      <c r="CM1727" s="67"/>
      <c r="CN1727" s="67"/>
      <c r="CO1727" s="69"/>
      <c r="CP1727" s="68"/>
      <c r="CQ1727" s="67"/>
      <c r="CR1727" s="67"/>
      <c r="CS1727" s="69"/>
      <c r="CT1727" s="81"/>
      <c r="CU1727" s="69"/>
      <c r="CV1727" s="69"/>
      <c r="CW1727" s="69"/>
      <c r="CX1727" s="69"/>
      <c r="CY1727" s="69"/>
      <c r="CZ1727" s="69"/>
    </row>
    <row r="1728" spans="2:104">
      <c r="B1728" s="69"/>
      <c r="C1728" s="69"/>
      <c r="D1728" s="67"/>
      <c r="E1728" s="69"/>
      <c r="F1728" s="68"/>
      <c r="G1728" s="67"/>
      <c r="H1728" s="69"/>
      <c r="I1728" s="69"/>
      <c r="J1728" s="69"/>
      <c r="K1728" s="69"/>
      <c r="L1728" s="69"/>
      <c r="M1728" s="69"/>
      <c r="N1728" s="69"/>
      <c r="O1728" s="69"/>
      <c r="P1728" s="69"/>
      <c r="Q1728" s="69"/>
      <c r="R1728" s="69"/>
      <c r="S1728" s="80"/>
      <c r="T1728" s="80"/>
      <c r="U1728" s="80"/>
      <c r="V1728" s="80"/>
      <c r="W1728" s="80"/>
      <c r="X1728" s="80"/>
      <c r="Y1728" s="80"/>
      <c r="Z1728" s="80"/>
      <c r="AA1728" s="80"/>
      <c r="AB1728" s="80"/>
      <c r="AC1728" s="80"/>
      <c r="AD1728" s="80"/>
      <c r="AE1728" s="69"/>
      <c r="AF1728" s="69"/>
      <c r="AG1728" s="69"/>
      <c r="AH1728" s="80"/>
      <c r="AI1728" s="80"/>
      <c r="AJ1728" s="69"/>
      <c r="AK1728" s="69"/>
      <c r="AL1728" s="80"/>
      <c r="AM1728" s="80"/>
      <c r="AN1728" s="69"/>
      <c r="AO1728" s="69"/>
      <c r="AP1728" s="80"/>
      <c r="AQ1728" s="80"/>
      <c r="AR1728" s="69"/>
      <c r="AS1728" s="69"/>
      <c r="AT1728" s="80"/>
      <c r="AU1728" s="80"/>
      <c r="AV1728" s="69"/>
      <c r="AW1728" s="69"/>
      <c r="AX1728" s="80"/>
      <c r="AY1728" s="80"/>
      <c r="AZ1728" s="69"/>
      <c r="BA1728" s="69"/>
      <c r="BB1728" s="80"/>
      <c r="BC1728" s="80"/>
      <c r="BD1728" s="69"/>
      <c r="BE1728" s="69"/>
      <c r="BF1728" s="80"/>
      <c r="BG1728" s="80"/>
      <c r="BH1728" s="69"/>
      <c r="BI1728" s="69"/>
      <c r="BJ1728" s="80"/>
      <c r="BK1728" s="80"/>
      <c r="BL1728" s="69"/>
      <c r="BM1728" s="69"/>
      <c r="BN1728" s="80"/>
      <c r="BO1728" s="80"/>
      <c r="BP1728" s="69"/>
      <c r="BQ1728" s="69"/>
      <c r="BR1728" s="80"/>
      <c r="BS1728" s="80"/>
      <c r="BT1728" s="69"/>
      <c r="BU1728" s="69"/>
      <c r="BV1728" s="80"/>
      <c r="BW1728" s="80"/>
      <c r="BX1728" s="69"/>
      <c r="BY1728" s="69"/>
      <c r="BZ1728" s="80"/>
      <c r="CA1728" s="80"/>
      <c r="CB1728" s="69"/>
      <c r="CC1728" s="69"/>
      <c r="CD1728" s="80"/>
      <c r="CE1728" s="80"/>
      <c r="CF1728" s="69"/>
      <c r="CG1728" s="69"/>
      <c r="CH1728" s="69"/>
      <c r="CI1728" s="69"/>
      <c r="CJ1728" s="69"/>
      <c r="CK1728" s="69"/>
      <c r="CL1728" s="68"/>
      <c r="CM1728" s="67"/>
      <c r="CN1728" s="67"/>
      <c r="CO1728" s="69"/>
      <c r="CP1728" s="68"/>
      <c r="CQ1728" s="67"/>
      <c r="CR1728" s="67"/>
      <c r="CS1728" s="69"/>
      <c r="CT1728" s="81"/>
      <c r="CU1728" s="69"/>
      <c r="CV1728" s="69"/>
      <c r="CW1728" s="69"/>
      <c r="CX1728" s="69"/>
      <c r="CY1728" s="69"/>
      <c r="CZ1728" s="69"/>
    </row>
    <row r="1729" spans="2:104">
      <c r="B1729" s="69"/>
      <c r="C1729" s="69"/>
      <c r="D1729" s="67"/>
      <c r="E1729" s="69"/>
      <c r="F1729" s="68"/>
      <c r="G1729" s="67"/>
      <c r="H1729" s="69"/>
      <c r="I1729" s="69"/>
      <c r="J1729" s="69"/>
      <c r="K1729" s="69"/>
      <c r="L1729" s="69"/>
      <c r="M1729" s="69"/>
      <c r="N1729" s="69"/>
      <c r="O1729" s="69"/>
      <c r="P1729" s="69"/>
      <c r="Q1729" s="69"/>
      <c r="R1729" s="69"/>
      <c r="S1729" s="80"/>
      <c r="T1729" s="80"/>
      <c r="U1729" s="80"/>
      <c r="V1729" s="80"/>
      <c r="W1729" s="80"/>
      <c r="X1729" s="80"/>
      <c r="Y1729" s="80"/>
      <c r="Z1729" s="80"/>
      <c r="AA1729" s="80"/>
      <c r="AB1729" s="80"/>
      <c r="AC1729" s="80"/>
      <c r="AD1729" s="80"/>
      <c r="AE1729" s="69"/>
      <c r="AF1729" s="69"/>
      <c r="AG1729" s="69"/>
      <c r="AH1729" s="80"/>
      <c r="AI1729" s="80"/>
      <c r="AJ1729" s="69"/>
      <c r="AK1729" s="69"/>
      <c r="AL1729" s="80"/>
      <c r="AM1729" s="80"/>
      <c r="AN1729" s="69"/>
      <c r="AO1729" s="69"/>
      <c r="AP1729" s="80"/>
      <c r="AQ1729" s="80"/>
      <c r="AR1729" s="69"/>
      <c r="AS1729" s="69"/>
      <c r="AT1729" s="80"/>
      <c r="AU1729" s="80"/>
      <c r="AV1729" s="69"/>
      <c r="AW1729" s="69"/>
      <c r="AX1729" s="80"/>
      <c r="AY1729" s="80"/>
      <c r="AZ1729" s="69"/>
      <c r="BA1729" s="69"/>
      <c r="BB1729" s="80"/>
      <c r="BC1729" s="80"/>
      <c r="BD1729" s="69"/>
      <c r="BE1729" s="69"/>
      <c r="BF1729" s="80"/>
      <c r="BG1729" s="80"/>
      <c r="BH1729" s="69"/>
      <c r="BI1729" s="69"/>
      <c r="BJ1729" s="80"/>
      <c r="BK1729" s="80"/>
      <c r="BL1729" s="69"/>
      <c r="BM1729" s="69"/>
      <c r="BN1729" s="80"/>
      <c r="BO1729" s="80"/>
      <c r="BP1729" s="69"/>
      <c r="BQ1729" s="69"/>
      <c r="BR1729" s="80"/>
      <c r="BS1729" s="80"/>
      <c r="BT1729" s="69"/>
      <c r="BU1729" s="69"/>
      <c r="BV1729" s="80"/>
      <c r="BW1729" s="80"/>
      <c r="BX1729" s="69"/>
      <c r="BY1729" s="69"/>
      <c r="BZ1729" s="80"/>
      <c r="CA1729" s="80"/>
      <c r="CB1729" s="69"/>
      <c r="CC1729" s="69"/>
      <c r="CD1729" s="80"/>
      <c r="CE1729" s="80"/>
      <c r="CF1729" s="69"/>
      <c r="CG1729" s="69"/>
      <c r="CH1729" s="69"/>
      <c r="CI1729" s="69"/>
      <c r="CJ1729" s="69"/>
      <c r="CK1729" s="69"/>
      <c r="CL1729" s="68"/>
      <c r="CM1729" s="67"/>
      <c r="CN1729" s="67"/>
      <c r="CO1729" s="69"/>
      <c r="CP1729" s="68"/>
      <c r="CQ1729" s="67"/>
      <c r="CR1729" s="67"/>
      <c r="CS1729" s="69"/>
      <c r="CT1729" s="81"/>
      <c r="CU1729" s="69"/>
      <c r="CV1729" s="69"/>
      <c r="CW1729" s="69"/>
      <c r="CX1729" s="69"/>
      <c r="CY1729" s="69"/>
      <c r="CZ1729" s="69"/>
    </row>
    <row r="1730" spans="2:104">
      <c r="B1730" s="69"/>
      <c r="C1730" s="69"/>
      <c r="D1730" s="67"/>
      <c r="E1730" s="69"/>
      <c r="F1730" s="68"/>
      <c r="G1730" s="67"/>
      <c r="H1730" s="69"/>
      <c r="I1730" s="69"/>
      <c r="J1730" s="69"/>
      <c r="K1730" s="69"/>
      <c r="L1730" s="69"/>
      <c r="M1730" s="69"/>
      <c r="N1730" s="69"/>
      <c r="O1730" s="69"/>
      <c r="P1730" s="69"/>
      <c r="Q1730" s="69"/>
      <c r="R1730" s="69"/>
      <c r="S1730" s="80"/>
      <c r="T1730" s="80"/>
      <c r="U1730" s="80"/>
      <c r="V1730" s="80"/>
      <c r="W1730" s="80"/>
      <c r="X1730" s="80"/>
      <c r="Y1730" s="80"/>
      <c r="Z1730" s="80"/>
      <c r="AA1730" s="80"/>
      <c r="AB1730" s="80"/>
      <c r="AC1730" s="80"/>
      <c r="AD1730" s="80"/>
      <c r="AE1730" s="69"/>
      <c r="AF1730" s="69"/>
      <c r="AG1730" s="69"/>
      <c r="AH1730" s="80"/>
      <c r="AI1730" s="80"/>
      <c r="AJ1730" s="69"/>
      <c r="AK1730" s="69"/>
      <c r="AL1730" s="80"/>
      <c r="AM1730" s="80"/>
      <c r="AN1730" s="69"/>
      <c r="AO1730" s="69"/>
      <c r="AP1730" s="80"/>
      <c r="AQ1730" s="80"/>
      <c r="AR1730" s="69"/>
      <c r="AS1730" s="69"/>
      <c r="AT1730" s="80"/>
      <c r="AU1730" s="80"/>
      <c r="AV1730" s="69"/>
      <c r="AW1730" s="69"/>
      <c r="AX1730" s="80"/>
      <c r="AY1730" s="80"/>
      <c r="AZ1730" s="69"/>
      <c r="BA1730" s="69"/>
      <c r="BB1730" s="80"/>
      <c r="BC1730" s="80"/>
      <c r="BD1730" s="69"/>
      <c r="BE1730" s="69"/>
      <c r="BF1730" s="80"/>
      <c r="BG1730" s="80"/>
      <c r="BH1730" s="69"/>
      <c r="BI1730" s="69"/>
      <c r="BJ1730" s="80"/>
      <c r="BK1730" s="80"/>
      <c r="BL1730" s="69"/>
      <c r="BM1730" s="69"/>
      <c r="BN1730" s="80"/>
      <c r="BO1730" s="80"/>
      <c r="BP1730" s="69"/>
      <c r="BQ1730" s="69"/>
      <c r="BR1730" s="80"/>
      <c r="BS1730" s="80"/>
      <c r="BT1730" s="69"/>
      <c r="BU1730" s="69"/>
      <c r="BV1730" s="80"/>
      <c r="BW1730" s="80"/>
      <c r="BX1730" s="69"/>
      <c r="BY1730" s="69"/>
      <c r="BZ1730" s="80"/>
      <c r="CA1730" s="80"/>
      <c r="CB1730" s="69"/>
      <c r="CC1730" s="69"/>
      <c r="CD1730" s="80"/>
      <c r="CE1730" s="80"/>
      <c r="CF1730" s="69"/>
      <c r="CG1730" s="69"/>
      <c r="CH1730" s="69"/>
      <c r="CI1730" s="69"/>
      <c r="CJ1730" s="69"/>
      <c r="CK1730" s="69"/>
      <c r="CL1730" s="68"/>
      <c r="CM1730" s="67"/>
      <c r="CN1730" s="67"/>
      <c r="CO1730" s="69"/>
      <c r="CP1730" s="68"/>
      <c r="CQ1730" s="67"/>
      <c r="CR1730" s="67"/>
      <c r="CS1730" s="69"/>
      <c r="CT1730" s="81"/>
      <c r="CU1730" s="69"/>
      <c r="CV1730" s="69"/>
      <c r="CW1730" s="69"/>
      <c r="CX1730" s="69"/>
      <c r="CY1730" s="69"/>
      <c r="CZ1730" s="69"/>
    </row>
    <row r="1731" spans="2:104">
      <c r="B1731" s="69"/>
      <c r="C1731" s="69"/>
      <c r="D1731" s="67"/>
      <c r="E1731" s="69"/>
      <c r="F1731" s="68"/>
      <c r="G1731" s="67"/>
      <c r="H1731" s="69"/>
      <c r="I1731" s="69"/>
      <c r="J1731" s="69"/>
      <c r="K1731" s="69"/>
      <c r="L1731" s="69"/>
      <c r="M1731" s="69"/>
      <c r="N1731" s="69"/>
      <c r="O1731" s="69"/>
      <c r="P1731" s="69"/>
      <c r="Q1731" s="69"/>
      <c r="R1731" s="69"/>
      <c r="S1731" s="80"/>
      <c r="T1731" s="80"/>
      <c r="U1731" s="80"/>
      <c r="V1731" s="80"/>
      <c r="W1731" s="80"/>
      <c r="X1731" s="80"/>
      <c r="Y1731" s="80"/>
      <c r="Z1731" s="80"/>
      <c r="AA1731" s="80"/>
      <c r="AB1731" s="80"/>
      <c r="AC1731" s="80"/>
      <c r="AD1731" s="80"/>
      <c r="AE1731" s="69"/>
      <c r="AF1731" s="69"/>
      <c r="AG1731" s="69"/>
      <c r="AH1731" s="80"/>
      <c r="AI1731" s="80"/>
      <c r="AJ1731" s="69"/>
      <c r="AK1731" s="69"/>
      <c r="AL1731" s="80"/>
      <c r="AM1731" s="80"/>
      <c r="AN1731" s="69"/>
      <c r="AO1731" s="69"/>
      <c r="AP1731" s="80"/>
      <c r="AQ1731" s="80"/>
      <c r="AR1731" s="69"/>
      <c r="AS1731" s="69"/>
      <c r="AT1731" s="80"/>
      <c r="AU1731" s="80"/>
      <c r="AV1731" s="69"/>
      <c r="AW1731" s="69"/>
      <c r="AX1731" s="80"/>
      <c r="AY1731" s="80"/>
      <c r="AZ1731" s="69"/>
      <c r="BA1731" s="69"/>
      <c r="BB1731" s="80"/>
      <c r="BC1731" s="80"/>
      <c r="BD1731" s="69"/>
      <c r="BE1731" s="69"/>
      <c r="BF1731" s="80"/>
      <c r="BG1731" s="80"/>
      <c r="BH1731" s="69"/>
      <c r="BI1731" s="69"/>
      <c r="BJ1731" s="80"/>
      <c r="BK1731" s="80"/>
      <c r="BL1731" s="69"/>
      <c r="BM1731" s="69"/>
      <c r="BN1731" s="80"/>
      <c r="BO1731" s="80"/>
      <c r="BP1731" s="69"/>
      <c r="BQ1731" s="69"/>
      <c r="BR1731" s="80"/>
      <c r="BS1731" s="80"/>
      <c r="BT1731" s="69"/>
      <c r="BU1731" s="69"/>
      <c r="BV1731" s="80"/>
      <c r="BW1731" s="80"/>
      <c r="BX1731" s="69"/>
      <c r="BY1731" s="69"/>
      <c r="BZ1731" s="80"/>
      <c r="CA1731" s="80"/>
      <c r="CB1731" s="69"/>
      <c r="CC1731" s="69"/>
      <c r="CD1731" s="80"/>
      <c r="CE1731" s="80"/>
      <c r="CF1731" s="69"/>
      <c r="CG1731" s="69"/>
      <c r="CH1731" s="69"/>
      <c r="CI1731" s="69"/>
      <c r="CJ1731" s="69"/>
      <c r="CK1731" s="69"/>
      <c r="CL1731" s="68"/>
      <c r="CM1731" s="67"/>
      <c r="CN1731" s="67"/>
      <c r="CO1731" s="69"/>
      <c r="CP1731" s="68"/>
      <c r="CQ1731" s="67"/>
      <c r="CR1731" s="67"/>
      <c r="CS1731" s="69"/>
      <c r="CT1731" s="81"/>
      <c r="CU1731" s="69"/>
      <c r="CV1731" s="69"/>
      <c r="CW1731" s="69"/>
      <c r="CX1731" s="69"/>
      <c r="CY1731" s="69"/>
      <c r="CZ1731" s="69"/>
    </row>
    <row r="1732" spans="2:104">
      <c r="B1732" s="69"/>
      <c r="C1732" s="69"/>
      <c r="D1732" s="67"/>
      <c r="E1732" s="69"/>
      <c r="F1732" s="68"/>
      <c r="G1732" s="67"/>
      <c r="H1732" s="69"/>
      <c r="I1732" s="69"/>
      <c r="J1732" s="69"/>
      <c r="K1732" s="69"/>
      <c r="L1732" s="69"/>
      <c r="M1732" s="69"/>
      <c r="N1732" s="69"/>
      <c r="O1732" s="69"/>
      <c r="P1732" s="69"/>
      <c r="Q1732" s="69"/>
      <c r="R1732" s="69"/>
      <c r="S1732" s="80"/>
      <c r="T1732" s="80"/>
      <c r="U1732" s="80"/>
      <c r="V1732" s="80"/>
      <c r="W1732" s="80"/>
      <c r="X1732" s="80"/>
      <c r="Y1732" s="80"/>
      <c r="Z1732" s="80"/>
      <c r="AA1732" s="80"/>
      <c r="AB1732" s="80"/>
      <c r="AC1732" s="80"/>
      <c r="AD1732" s="80"/>
      <c r="AE1732" s="69"/>
      <c r="AF1732" s="69"/>
      <c r="AG1732" s="69"/>
      <c r="AH1732" s="80"/>
      <c r="AI1732" s="80"/>
      <c r="AJ1732" s="69"/>
      <c r="AK1732" s="69"/>
      <c r="AL1732" s="80"/>
      <c r="AM1732" s="80"/>
      <c r="AN1732" s="69"/>
      <c r="AO1732" s="69"/>
      <c r="AP1732" s="80"/>
      <c r="AQ1732" s="80"/>
      <c r="AR1732" s="69"/>
      <c r="AS1732" s="69"/>
      <c r="AT1732" s="80"/>
      <c r="AU1732" s="80"/>
      <c r="AV1732" s="69"/>
      <c r="AW1732" s="69"/>
      <c r="AX1732" s="80"/>
      <c r="AY1732" s="80"/>
      <c r="AZ1732" s="69"/>
      <c r="BA1732" s="69"/>
      <c r="BB1732" s="80"/>
      <c r="BC1732" s="80"/>
      <c r="BD1732" s="69"/>
      <c r="BE1732" s="69"/>
      <c r="BF1732" s="80"/>
      <c r="BG1732" s="80"/>
      <c r="BH1732" s="69"/>
      <c r="BI1732" s="69"/>
      <c r="BJ1732" s="80"/>
      <c r="BK1732" s="80"/>
      <c r="BL1732" s="69"/>
      <c r="BM1732" s="69"/>
      <c r="BN1732" s="80"/>
      <c r="BO1732" s="80"/>
      <c r="BP1732" s="69"/>
      <c r="BQ1732" s="69"/>
      <c r="BR1732" s="80"/>
      <c r="BS1732" s="80"/>
      <c r="BT1732" s="69"/>
      <c r="BU1732" s="69"/>
      <c r="BV1732" s="80"/>
      <c r="BW1732" s="80"/>
      <c r="BX1732" s="69"/>
      <c r="BY1732" s="69"/>
      <c r="BZ1732" s="80"/>
      <c r="CA1732" s="80"/>
      <c r="CB1732" s="69"/>
      <c r="CC1732" s="69"/>
      <c r="CD1732" s="80"/>
      <c r="CE1732" s="80"/>
      <c r="CF1732" s="69"/>
      <c r="CG1732" s="69"/>
      <c r="CH1732" s="69"/>
      <c r="CI1732" s="69"/>
      <c r="CJ1732" s="69"/>
      <c r="CK1732" s="69"/>
      <c r="CL1732" s="68"/>
      <c r="CM1732" s="67"/>
      <c r="CN1732" s="67"/>
      <c r="CO1732" s="69"/>
      <c r="CP1732" s="68"/>
      <c r="CQ1732" s="67"/>
      <c r="CR1732" s="67"/>
      <c r="CS1732" s="69"/>
      <c r="CT1732" s="81"/>
      <c r="CU1732" s="69"/>
      <c r="CV1732" s="69"/>
      <c r="CW1732" s="69"/>
      <c r="CX1732" s="69"/>
      <c r="CY1732" s="69"/>
      <c r="CZ1732" s="69"/>
    </row>
    <row r="1733" spans="2:104">
      <c r="B1733" s="69"/>
      <c r="C1733" s="69"/>
      <c r="D1733" s="67"/>
      <c r="E1733" s="69"/>
      <c r="F1733" s="68"/>
      <c r="G1733" s="67"/>
      <c r="H1733" s="69"/>
      <c r="I1733" s="69"/>
      <c r="J1733" s="69"/>
      <c r="K1733" s="69"/>
      <c r="L1733" s="69"/>
      <c r="M1733" s="69"/>
      <c r="N1733" s="69"/>
      <c r="O1733" s="69"/>
      <c r="P1733" s="69"/>
      <c r="Q1733" s="69"/>
      <c r="R1733" s="69"/>
      <c r="S1733" s="80"/>
      <c r="T1733" s="80"/>
      <c r="U1733" s="80"/>
      <c r="V1733" s="80"/>
      <c r="W1733" s="80"/>
      <c r="X1733" s="80"/>
      <c r="Y1733" s="80"/>
      <c r="Z1733" s="80"/>
      <c r="AA1733" s="80"/>
      <c r="AB1733" s="80"/>
      <c r="AC1733" s="80"/>
      <c r="AD1733" s="80"/>
      <c r="AE1733" s="69"/>
      <c r="AF1733" s="69"/>
      <c r="AG1733" s="69"/>
      <c r="AH1733" s="80"/>
      <c r="AI1733" s="80"/>
      <c r="AJ1733" s="69"/>
      <c r="AK1733" s="69"/>
      <c r="AL1733" s="80"/>
      <c r="AM1733" s="80"/>
      <c r="AN1733" s="69"/>
      <c r="AO1733" s="69"/>
      <c r="AP1733" s="80"/>
      <c r="AQ1733" s="80"/>
      <c r="AR1733" s="69"/>
      <c r="AS1733" s="69"/>
      <c r="AT1733" s="80"/>
      <c r="AU1733" s="80"/>
      <c r="AV1733" s="69"/>
      <c r="AW1733" s="69"/>
      <c r="AX1733" s="80"/>
      <c r="AY1733" s="80"/>
      <c r="AZ1733" s="69"/>
      <c r="BA1733" s="69"/>
      <c r="BB1733" s="80"/>
      <c r="BC1733" s="80"/>
      <c r="BD1733" s="69"/>
      <c r="BE1733" s="69"/>
      <c r="BF1733" s="80"/>
      <c r="BG1733" s="80"/>
      <c r="BH1733" s="69"/>
      <c r="BI1733" s="69"/>
      <c r="BJ1733" s="80"/>
      <c r="BK1733" s="80"/>
      <c r="BL1733" s="69"/>
      <c r="BM1733" s="69"/>
      <c r="BN1733" s="80"/>
      <c r="BO1733" s="80"/>
      <c r="BP1733" s="69"/>
      <c r="BQ1733" s="69"/>
      <c r="BR1733" s="80"/>
      <c r="BS1733" s="80"/>
      <c r="BT1733" s="69"/>
      <c r="BU1733" s="69"/>
      <c r="BV1733" s="80"/>
      <c r="BW1733" s="80"/>
      <c r="BX1733" s="69"/>
      <c r="BY1733" s="69"/>
      <c r="BZ1733" s="80"/>
      <c r="CA1733" s="80"/>
      <c r="CB1733" s="69"/>
      <c r="CC1733" s="69"/>
      <c r="CD1733" s="80"/>
      <c r="CE1733" s="80"/>
      <c r="CF1733" s="69"/>
      <c r="CG1733" s="69"/>
      <c r="CH1733" s="69"/>
      <c r="CI1733" s="69"/>
      <c r="CJ1733" s="69"/>
      <c r="CK1733" s="69"/>
      <c r="CL1733" s="68"/>
      <c r="CM1733" s="67"/>
      <c r="CN1733" s="67"/>
      <c r="CO1733" s="69"/>
      <c r="CP1733" s="68"/>
      <c r="CQ1733" s="67"/>
      <c r="CR1733" s="67"/>
      <c r="CS1733" s="69"/>
      <c r="CT1733" s="81"/>
      <c r="CU1733" s="69"/>
      <c r="CV1733" s="69"/>
      <c r="CW1733" s="69"/>
      <c r="CX1733" s="69"/>
      <c r="CY1733" s="69"/>
      <c r="CZ1733" s="69"/>
    </row>
    <row r="1734" spans="2:104">
      <c r="B1734" s="69"/>
      <c r="C1734" s="69"/>
      <c r="D1734" s="67"/>
      <c r="E1734" s="69"/>
      <c r="F1734" s="68"/>
      <c r="G1734" s="67"/>
      <c r="H1734" s="69"/>
      <c r="I1734" s="69"/>
      <c r="J1734" s="69"/>
      <c r="K1734" s="69"/>
      <c r="L1734" s="69"/>
      <c r="M1734" s="69"/>
      <c r="N1734" s="69"/>
      <c r="O1734" s="69"/>
      <c r="P1734" s="69"/>
      <c r="Q1734" s="69"/>
      <c r="R1734" s="69"/>
      <c r="S1734" s="80"/>
      <c r="T1734" s="80"/>
      <c r="U1734" s="80"/>
      <c r="V1734" s="80"/>
      <c r="W1734" s="80"/>
      <c r="X1734" s="80"/>
      <c r="Y1734" s="80"/>
      <c r="Z1734" s="80"/>
      <c r="AA1734" s="80"/>
      <c r="AB1734" s="80"/>
      <c r="AC1734" s="80"/>
      <c r="AD1734" s="80"/>
      <c r="AE1734" s="69"/>
      <c r="AF1734" s="69"/>
      <c r="AG1734" s="69"/>
      <c r="AH1734" s="80"/>
      <c r="AI1734" s="80"/>
      <c r="AJ1734" s="69"/>
      <c r="AK1734" s="69"/>
      <c r="AL1734" s="80"/>
      <c r="AM1734" s="80"/>
      <c r="AN1734" s="69"/>
      <c r="AO1734" s="69"/>
      <c r="AP1734" s="80"/>
      <c r="AQ1734" s="80"/>
      <c r="AR1734" s="69"/>
      <c r="AS1734" s="69"/>
      <c r="AT1734" s="80"/>
      <c r="AU1734" s="80"/>
      <c r="AV1734" s="69"/>
      <c r="AW1734" s="69"/>
      <c r="AX1734" s="80"/>
      <c r="AY1734" s="80"/>
      <c r="AZ1734" s="69"/>
      <c r="BA1734" s="69"/>
      <c r="BB1734" s="80"/>
      <c r="BC1734" s="80"/>
      <c r="BD1734" s="69"/>
      <c r="BE1734" s="69"/>
      <c r="BF1734" s="80"/>
      <c r="BG1734" s="80"/>
      <c r="BH1734" s="69"/>
      <c r="BI1734" s="69"/>
      <c r="BJ1734" s="80"/>
      <c r="BK1734" s="80"/>
      <c r="BL1734" s="69"/>
      <c r="BM1734" s="69"/>
      <c r="BN1734" s="80"/>
      <c r="BO1734" s="80"/>
      <c r="BP1734" s="69"/>
      <c r="BQ1734" s="69"/>
      <c r="BR1734" s="80"/>
      <c r="BS1734" s="80"/>
      <c r="BT1734" s="69"/>
      <c r="BU1734" s="69"/>
      <c r="BV1734" s="80"/>
      <c r="BW1734" s="80"/>
      <c r="BX1734" s="69"/>
      <c r="BY1734" s="69"/>
      <c r="BZ1734" s="80"/>
      <c r="CA1734" s="80"/>
      <c r="CB1734" s="69"/>
      <c r="CC1734" s="69"/>
      <c r="CD1734" s="80"/>
      <c r="CE1734" s="80"/>
      <c r="CF1734" s="69"/>
      <c r="CG1734" s="69"/>
      <c r="CH1734" s="69"/>
      <c r="CI1734" s="69"/>
      <c r="CJ1734" s="69"/>
      <c r="CK1734" s="69"/>
      <c r="CL1734" s="68"/>
      <c r="CM1734" s="67"/>
      <c r="CN1734" s="67"/>
      <c r="CO1734" s="69"/>
      <c r="CP1734" s="68"/>
      <c r="CQ1734" s="67"/>
      <c r="CR1734" s="67"/>
      <c r="CS1734" s="69"/>
      <c r="CT1734" s="81"/>
      <c r="CU1734" s="69"/>
      <c r="CV1734" s="69"/>
      <c r="CW1734" s="69"/>
      <c r="CX1734" s="69"/>
      <c r="CY1734" s="69"/>
      <c r="CZ1734" s="69"/>
    </row>
    <row r="1735" spans="2:104">
      <c r="B1735" s="69"/>
      <c r="C1735" s="69"/>
      <c r="D1735" s="67"/>
      <c r="E1735" s="69"/>
      <c r="F1735" s="68"/>
      <c r="G1735" s="67"/>
      <c r="H1735" s="69"/>
      <c r="I1735" s="69"/>
      <c r="J1735" s="69"/>
      <c r="K1735" s="69"/>
      <c r="L1735" s="69"/>
      <c r="M1735" s="69"/>
      <c r="N1735" s="69"/>
      <c r="O1735" s="69"/>
      <c r="P1735" s="69"/>
      <c r="Q1735" s="69"/>
      <c r="R1735" s="69"/>
      <c r="S1735" s="80"/>
      <c r="T1735" s="80"/>
      <c r="U1735" s="80"/>
      <c r="V1735" s="80"/>
      <c r="W1735" s="80"/>
      <c r="X1735" s="80"/>
      <c r="Y1735" s="80"/>
      <c r="Z1735" s="80"/>
      <c r="AA1735" s="80"/>
      <c r="AB1735" s="80"/>
      <c r="AC1735" s="80"/>
      <c r="AD1735" s="80"/>
      <c r="AE1735" s="69"/>
      <c r="AF1735" s="69"/>
      <c r="AG1735" s="69"/>
      <c r="AH1735" s="80"/>
      <c r="AI1735" s="80"/>
      <c r="AJ1735" s="69"/>
      <c r="AK1735" s="69"/>
      <c r="AL1735" s="80"/>
      <c r="AM1735" s="80"/>
      <c r="AN1735" s="69"/>
      <c r="AO1735" s="69"/>
      <c r="AP1735" s="80"/>
      <c r="AQ1735" s="80"/>
      <c r="AR1735" s="69"/>
      <c r="AS1735" s="69"/>
      <c r="AT1735" s="80"/>
      <c r="AU1735" s="80"/>
      <c r="AV1735" s="69"/>
      <c r="AW1735" s="69"/>
      <c r="AX1735" s="80"/>
      <c r="AY1735" s="80"/>
      <c r="AZ1735" s="69"/>
      <c r="BA1735" s="69"/>
      <c r="BB1735" s="80"/>
      <c r="BC1735" s="80"/>
      <c r="BD1735" s="69"/>
      <c r="BE1735" s="69"/>
      <c r="BF1735" s="80"/>
      <c r="BG1735" s="80"/>
      <c r="BH1735" s="69"/>
      <c r="BI1735" s="69"/>
      <c r="BJ1735" s="80"/>
      <c r="BK1735" s="80"/>
      <c r="BL1735" s="69"/>
      <c r="BM1735" s="69"/>
      <c r="BN1735" s="80"/>
      <c r="BO1735" s="80"/>
      <c r="BP1735" s="69"/>
      <c r="BQ1735" s="69"/>
      <c r="BR1735" s="80"/>
      <c r="BS1735" s="80"/>
      <c r="BT1735" s="69"/>
      <c r="BU1735" s="69"/>
      <c r="BV1735" s="80"/>
      <c r="BW1735" s="80"/>
      <c r="BX1735" s="69"/>
      <c r="BY1735" s="69"/>
      <c r="BZ1735" s="80"/>
      <c r="CA1735" s="80"/>
      <c r="CB1735" s="69"/>
      <c r="CC1735" s="69"/>
      <c r="CD1735" s="80"/>
      <c r="CE1735" s="80"/>
      <c r="CF1735" s="69"/>
      <c r="CG1735" s="69"/>
      <c r="CH1735" s="69"/>
      <c r="CI1735" s="69"/>
      <c r="CJ1735" s="69"/>
      <c r="CK1735" s="69"/>
      <c r="CL1735" s="68"/>
      <c r="CM1735" s="67"/>
      <c r="CN1735" s="67"/>
      <c r="CO1735" s="69"/>
      <c r="CP1735" s="68"/>
      <c r="CQ1735" s="67"/>
      <c r="CR1735" s="67"/>
      <c r="CS1735" s="69"/>
      <c r="CT1735" s="81"/>
      <c r="CU1735" s="69"/>
      <c r="CV1735" s="69"/>
      <c r="CW1735" s="69"/>
      <c r="CX1735" s="69"/>
      <c r="CY1735" s="69"/>
      <c r="CZ1735" s="69"/>
    </row>
    <row r="1736" spans="2:104">
      <c r="B1736" s="69"/>
      <c r="C1736" s="69"/>
      <c r="D1736" s="67"/>
      <c r="E1736" s="69"/>
      <c r="F1736" s="68"/>
      <c r="G1736" s="67"/>
      <c r="H1736" s="69"/>
      <c r="I1736" s="69"/>
      <c r="J1736" s="69"/>
      <c r="K1736" s="69"/>
      <c r="L1736" s="69"/>
      <c r="M1736" s="69"/>
      <c r="N1736" s="69"/>
      <c r="O1736" s="69"/>
      <c r="P1736" s="69"/>
      <c r="Q1736" s="69"/>
      <c r="R1736" s="69"/>
      <c r="S1736" s="80"/>
      <c r="T1736" s="80"/>
      <c r="U1736" s="80"/>
      <c r="V1736" s="80"/>
      <c r="W1736" s="80"/>
      <c r="X1736" s="80"/>
      <c r="Y1736" s="80"/>
      <c r="Z1736" s="80"/>
      <c r="AA1736" s="80"/>
      <c r="AB1736" s="80"/>
      <c r="AC1736" s="80"/>
      <c r="AD1736" s="80"/>
      <c r="AE1736" s="69"/>
      <c r="AF1736" s="69"/>
      <c r="AG1736" s="69"/>
      <c r="AH1736" s="80"/>
      <c r="AI1736" s="80"/>
      <c r="AJ1736" s="69"/>
      <c r="AK1736" s="69"/>
      <c r="AL1736" s="80"/>
      <c r="AM1736" s="80"/>
      <c r="AN1736" s="69"/>
      <c r="AO1736" s="69"/>
      <c r="AP1736" s="80"/>
      <c r="AQ1736" s="80"/>
      <c r="AR1736" s="69"/>
      <c r="AS1736" s="69"/>
      <c r="AT1736" s="80"/>
      <c r="AU1736" s="80"/>
      <c r="AV1736" s="69"/>
      <c r="AW1736" s="69"/>
      <c r="AX1736" s="80"/>
      <c r="AY1736" s="80"/>
      <c r="AZ1736" s="69"/>
      <c r="BA1736" s="69"/>
      <c r="BB1736" s="80"/>
      <c r="BC1736" s="80"/>
      <c r="BD1736" s="69"/>
      <c r="BE1736" s="69"/>
      <c r="BF1736" s="80"/>
      <c r="BG1736" s="80"/>
      <c r="BH1736" s="69"/>
      <c r="BI1736" s="69"/>
      <c r="BJ1736" s="80"/>
      <c r="BK1736" s="80"/>
      <c r="BL1736" s="69"/>
      <c r="BM1736" s="69"/>
      <c r="BN1736" s="80"/>
      <c r="BO1736" s="80"/>
      <c r="BP1736" s="69"/>
      <c r="BQ1736" s="69"/>
      <c r="BR1736" s="80"/>
      <c r="BS1736" s="80"/>
      <c r="BT1736" s="69"/>
      <c r="BU1736" s="69"/>
      <c r="BV1736" s="80"/>
      <c r="BW1736" s="80"/>
      <c r="BX1736" s="69"/>
      <c r="BY1736" s="69"/>
      <c r="BZ1736" s="80"/>
      <c r="CA1736" s="80"/>
      <c r="CB1736" s="69"/>
      <c r="CC1736" s="69"/>
      <c r="CD1736" s="80"/>
      <c r="CE1736" s="80"/>
      <c r="CF1736" s="69"/>
      <c r="CG1736" s="69"/>
      <c r="CH1736" s="69"/>
      <c r="CI1736" s="69"/>
      <c r="CJ1736" s="69"/>
      <c r="CK1736" s="69"/>
      <c r="CL1736" s="68"/>
      <c r="CM1736" s="67"/>
      <c r="CN1736" s="67"/>
      <c r="CO1736" s="69"/>
      <c r="CP1736" s="68"/>
      <c r="CQ1736" s="67"/>
      <c r="CR1736" s="67"/>
      <c r="CS1736" s="69"/>
      <c r="CT1736" s="81"/>
      <c r="CU1736" s="69"/>
      <c r="CV1736" s="69"/>
      <c r="CW1736" s="69"/>
      <c r="CX1736" s="69"/>
      <c r="CY1736" s="69"/>
      <c r="CZ1736" s="69"/>
    </row>
    <row r="1737" spans="2:104">
      <c r="B1737" s="69"/>
      <c r="C1737" s="69"/>
      <c r="D1737" s="67"/>
      <c r="E1737" s="69"/>
      <c r="F1737" s="68"/>
      <c r="G1737" s="67"/>
      <c r="H1737" s="69"/>
      <c r="I1737" s="69"/>
      <c r="J1737" s="69"/>
      <c r="K1737" s="69"/>
      <c r="L1737" s="69"/>
      <c r="M1737" s="69"/>
      <c r="N1737" s="69"/>
      <c r="O1737" s="69"/>
      <c r="P1737" s="69"/>
      <c r="Q1737" s="69"/>
      <c r="R1737" s="69"/>
      <c r="S1737" s="80"/>
      <c r="T1737" s="80"/>
      <c r="U1737" s="80"/>
      <c r="V1737" s="80"/>
      <c r="W1737" s="80"/>
      <c r="X1737" s="80"/>
      <c r="Y1737" s="80"/>
      <c r="Z1737" s="80"/>
      <c r="AA1737" s="80"/>
      <c r="AB1737" s="80"/>
      <c r="AC1737" s="80"/>
      <c r="AD1737" s="80"/>
      <c r="AE1737" s="69"/>
      <c r="AF1737" s="69"/>
      <c r="AG1737" s="69"/>
      <c r="AH1737" s="80"/>
      <c r="AI1737" s="80"/>
      <c r="AJ1737" s="69"/>
      <c r="AK1737" s="69"/>
      <c r="AL1737" s="80"/>
      <c r="AM1737" s="80"/>
      <c r="AN1737" s="69"/>
      <c r="AO1737" s="69"/>
      <c r="AP1737" s="80"/>
      <c r="AQ1737" s="80"/>
      <c r="AR1737" s="69"/>
      <c r="AS1737" s="69"/>
      <c r="AT1737" s="80"/>
      <c r="AU1737" s="80"/>
      <c r="AV1737" s="69"/>
      <c r="AW1737" s="69"/>
      <c r="AX1737" s="80"/>
      <c r="AY1737" s="80"/>
      <c r="AZ1737" s="69"/>
      <c r="BA1737" s="69"/>
      <c r="BB1737" s="80"/>
      <c r="BC1737" s="80"/>
      <c r="BD1737" s="69"/>
      <c r="BE1737" s="69"/>
      <c r="BF1737" s="80"/>
      <c r="BG1737" s="80"/>
      <c r="BH1737" s="69"/>
      <c r="BI1737" s="69"/>
      <c r="BJ1737" s="80"/>
      <c r="BK1737" s="80"/>
      <c r="BL1737" s="69"/>
      <c r="BM1737" s="69"/>
      <c r="BN1737" s="80"/>
      <c r="BO1737" s="80"/>
      <c r="BP1737" s="69"/>
      <c r="BQ1737" s="69"/>
      <c r="BR1737" s="80"/>
      <c r="BS1737" s="80"/>
      <c r="BT1737" s="69"/>
      <c r="BU1737" s="69"/>
      <c r="BV1737" s="80"/>
      <c r="BW1737" s="80"/>
      <c r="BX1737" s="69"/>
      <c r="BY1737" s="69"/>
      <c r="BZ1737" s="80"/>
      <c r="CA1737" s="80"/>
      <c r="CB1737" s="69"/>
      <c r="CC1737" s="69"/>
      <c r="CD1737" s="80"/>
      <c r="CE1737" s="80"/>
      <c r="CF1737" s="69"/>
      <c r="CG1737" s="69"/>
      <c r="CH1737" s="69"/>
      <c r="CI1737" s="69"/>
      <c r="CJ1737" s="69"/>
      <c r="CK1737" s="69"/>
      <c r="CL1737" s="68"/>
      <c r="CM1737" s="67"/>
      <c r="CN1737" s="67"/>
      <c r="CO1737" s="69"/>
      <c r="CP1737" s="68"/>
      <c r="CQ1737" s="67"/>
      <c r="CR1737" s="67"/>
      <c r="CS1737" s="69"/>
      <c r="CT1737" s="81"/>
      <c r="CU1737" s="69"/>
      <c r="CV1737" s="69"/>
      <c r="CW1737" s="69"/>
      <c r="CX1737" s="69"/>
      <c r="CY1737" s="69"/>
      <c r="CZ1737" s="69"/>
    </row>
    <row r="1738" spans="2:104">
      <c r="B1738" s="69"/>
      <c r="C1738" s="69"/>
      <c r="D1738" s="67"/>
      <c r="E1738" s="69"/>
      <c r="F1738" s="68"/>
      <c r="G1738" s="67"/>
      <c r="H1738" s="69"/>
      <c r="I1738" s="69"/>
      <c r="J1738" s="69"/>
      <c r="K1738" s="69"/>
      <c r="L1738" s="69"/>
      <c r="M1738" s="69"/>
      <c r="N1738" s="69"/>
      <c r="O1738" s="69"/>
      <c r="P1738" s="69"/>
      <c r="Q1738" s="69"/>
      <c r="R1738" s="69"/>
      <c r="S1738" s="80"/>
      <c r="T1738" s="80"/>
      <c r="U1738" s="80"/>
      <c r="V1738" s="80"/>
      <c r="W1738" s="80"/>
      <c r="X1738" s="80"/>
      <c r="Y1738" s="80"/>
      <c r="Z1738" s="80"/>
      <c r="AA1738" s="80"/>
      <c r="AB1738" s="80"/>
      <c r="AC1738" s="80"/>
      <c r="AD1738" s="80"/>
      <c r="AE1738" s="69"/>
      <c r="AF1738" s="69"/>
      <c r="AG1738" s="69"/>
      <c r="AH1738" s="80"/>
      <c r="AI1738" s="80"/>
      <c r="AJ1738" s="69"/>
      <c r="AK1738" s="69"/>
      <c r="AL1738" s="80"/>
      <c r="AM1738" s="80"/>
      <c r="AN1738" s="69"/>
      <c r="AO1738" s="69"/>
      <c r="AP1738" s="80"/>
      <c r="AQ1738" s="80"/>
      <c r="AR1738" s="69"/>
      <c r="AS1738" s="69"/>
      <c r="AT1738" s="80"/>
      <c r="AU1738" s="80"/>
      <c r="AV1738" s="69"/>
      <c r="AW1738" s="69"/>
      <c r="AX1738" s="80"/>
      <c r="AY1738" s="80"/>
      <c r="AZ1738" s="69"/>
      <c r="BA1738" s="69"/>
      <c r="BB1738" s="80"/>
      <c r="BC1738" s="80"/>
      <c r="BD1738" s="69"/>
      <c r="BE1738" s="69"/>
      <c r="BF1738" s="80"/>
      <c r="BG1738" s="80"/>
      <c r="BH1738" s="69"/>
      <c r="BI1738" s="69"/>
      <c r="BJ1738" s="80"/>
      <c r="BK1738" s="80"/>
      <c r="BL1738" s="69"/>
      <c r="BM1738" s="69"/>
      <c r="BN1738" s="80"/>
      <c r="BO1738" s="80"/>
      <c r="BP1738" s="69"/>
      <c r="BQ1738" s="69"/>
      <c r="BR1738" s="80"/>
      <c r="BS1738" s="80"/>
      <c r="BT1738" s="69"/>
      <c r="BU1738" s="69"/>
      <c r="BV1738" s="80"/>
      <c r="BW1738" s="80"/>
      <c r="BX1738" s="69"/>
      <c r="BY1738" s="69"/>
      <c r="BZ1738" s="80"/>
      <c r="CA1738" s="80"/>
      <c r="CB1738" s="69"/>
      <c r="CC1738" s="69"/>
      <c r="CD1738" s="80"/>
      <c r="CE1738" s="80"/>
      <c r="CF1738" s="69"/>
      <c r="CG1738" s="69"/>
      <c r="CH1738" s="69"/>
      <c r="CI1738" s="69"/>
      <c r="CJ1738" s="69"/>
      <c r="CK1738" s="69"/>
      <c r="CL1738" s="68"/>
      <c r="CM1738" s="67"/>
      <c r="CN1738" s="67"/>
      <c r="CO1738" s="69"/>
      <c r="CP1738" s="68"/>
      <c r="CQ1738" s="67"/>
      <c r="CR1738" s="67"/>
      <c r="CS1738" s="69"/>
      <c r="CT1738" s="81"/>
      <c r="CU1738" s="69"/>
      <c r="CV1738" s="69"/>
      <c r="CW1738" s="69"/>
      <c r="CX1738" s="69"/>
      <c r="CY1738" s="69"/>
      <c r="CZ1738" s="69"/>
    </row>
    <row r="1739" spans="2:104">
      <c r="B1739" s="69"/>
      <c r="C1739" s="69"/>
      <c r="D1739" s="67"/>
      <c r="E1739" s="69"/>
      <c r="F1739" s="68"/>
      <c r="G1739" s="67"/>
      <c r="H1739" s="69"/>
      <c r="I1739" s="69"/>
      <c r="J1739" s="69"/>
      <c r="K1739" s="69"/>
      <c r="L1739" s="69"/>
      <c r="M1739" s="69"/>
      <c r="N1739" s="69"/>
      <c r="O1739" s="69"/>
      <c r="P1739" s="69"/>
      <c r="Q1739" s="69"/>
      <c r="R1739" s="69"/>
      <c r="S1739" s="80"/>
      <c r="T1739" s="80"/>
      <c r="U1739" s="80"/>
      <c r="V1739" s="80"/>
      <c r="W1739" s="80"/>
      <c r="X1739" s="80"/>
      <c r="Y1739" s="80"/>
      <c r="Z1739" s="80"/>
      <c r="AA1739" s="80"/>
      <c r="AB1739" s="80"/>
      <c r="AC1739" s="80"/>
      <c r="AD1739" s="80"/>
      <c r="AE1739" s="69"/>
      <c r="AF1739" s="69"/>
      <c r="AG1739" s="69"/>
      <c r="AH1739" s="80"/>
      <c r="AI1739" s="80"/>
      <c r="AJ1739" s="69"/>
      <c r="AK1739" s="69"/>
      <c r="AL1739" s="80"/>
      <c r="AM1739" s="80"/>
      <c r="AN1739" s="69"/>
      <c r="AO1739" s="69"/>
      <c r="AP1739" s="80"/>
      <c r="AQ1739" s="80"/>
      <c r="AR1739" s="69"/>
      <c r="AS1739" s="69"/>
      <c r="AT1739" s="80"/>
      <c r="AU1739" s="80"/>
      <c r="AV1739" s="69"/>
      <c r="AW1739" s="69"/>
      <c r="AX1739" s="80"/>
      <c r="AY1739" s="80"/>
      <c r="AZ1739" s="69"/>
      <c r="BA1739" s="69"/>
      <c r="BB1739" s="80"/>
      <c r="BC1739" s="80"/>
      <c r="BD1739" s="69"/>
      <c r="BE1739" s="69"/>
      <c r="BF1739" s="80"/>
      <c r="BG1739" s="80"/>
      <c r="BH1739" s="69"/>
      <c r="BI1739" s="69"/>
      <c r="BJ1739" s="80"/>
      <c r="BK1739" s="80"/>
      <c r="BL1739" s="69"/>
      <c r="BM1739" s="69"/>
      <c r="BN1739" s="80"/>
      <c r="BO1739" s="80"/>
      <c r="BP1739" s="69"/>
      <c r="BQ1739" s="69"/>
      <c r="BR1739" s="80"/>
      <c r="BS1739" s="80"/>
      <c r="BT1739" s="69"/>
      <c r="BU1739" s="69"/>
      <c r="BV1739" s="80"/>
      <c r="BW1739" s="80"/>
      <c r="BX1739" s="69"/>
      <c r="BY1739" s="69"/>
      <c r="BZ1739" s="80"/>
      <c r="CA1739" s="80"/>
      <c r="CB1739" s="69"/>
      <c r="CC1739" s="69"/>
      <c r="CD1739" s="80"/>
      <c r="CE1739" s="80"/>
      <c r="CF1739" s="69"/>
      <c r="CG1739" s="69"/>
      <c r="CH1739" s="69"/>
      <c r="CI1739" s="69"/>
      <c r="CJ1739" s="69"/>
      <c r="CK1739" s="69"/>
      <c r="CL1739" s="68"/>
      <c r="CM1739" s="67"/>
      <c r="CN1739" s="67"/>
      <c r="CO1739" s="69"/>
      <c r="CP1739" s="68"/>
      <c r="CQ1739" s="67"/>
      <c r="CR1739" s="67"/>
      <c r="CS1739" s="69"/>
      <c r="CT1739" s="81"/>
      <c r="CU1739" s="69"/>
      <c r="CV1739" s="69"/>
      <c r="CW1739" s="69"/>
      <c r="CX1739" s="69"/>
      <c r="CY1739" s="69"/>
      <c r="CZ1739" s="69"/>
    </row>
    <row r="1740" spans="2:104">
      <c r="B1740" s="69"/>
      <c r="C1740" s="69"/>
      <c r="D1740" s="67"/>
      <c r="E1740" s="69"/>
      <c r="F1740" s="68"/>
      <c r="G1740" s="67"/>
      <c r="H1740" s="69"/>
      <c r="I1740" s="69"/>
      <c r="J1740" s="69"/>
      <c r="K1740" s="69"/>
      <c r="L1740" s="69"/>
      <c r="M1740" s="69"/>
      <c r="N1740" s="69"/>
      <c r="O1740" s="69"/>
      <c r="P1740" s="69"/>
      <c r="Q1740" s="69"/>
      <c r="R1740" s="69"/>
      <c r="S1740" s="80"/>
      <c r="T1740" s="80"/>
      <c r="U1740" s="80"/>
      <c r="V1740" s="80"/>
      <c r="W1740" s="80"/>
      <c r="X1740" s="80"/>
      <c r="Y1740" s="80"/>
      <c r="Z1740" s="80"/>
      <c r="AA1740" s="80"/>
      <c r="AB1740" s="80"/>
      <c r="AC1740" s="80"/>
      <c r="AD1740" s="80"/>
      <c r="AE1740" s="69"/>
      <c r="AF1740" s="69"/>
      <c r="AG1740" s="69"/>
      <c r="AH1740" s="80"/>
      <c r="AI1740" s="80"/>
      <c r="AJ1740" s="69"/>
      <c r="AK1740" s="69"/>
      <c r="AL1740" s="80"/>
      <c r="AM1740" s="80"/>
      <c r="AN1740" s="69"/>
      <c r="AO1740" s="69"/>
      <c r="AP1740" s="80"/>
      <c r="AQ1740" s="80"/>
      <c r="AR1740" s="69"/>
      <c r="AS1740" s="69"/>
      <c r="AT1740" s="80"/>
      <c r="AU1740" s="80"/>
      <c r="AV1740" s="69"/>
      <c r="AW1740" s="69"/>
      <c r="AX1740" s="80"/>
      <c r="AY1740" s="80"/>
      <c r="AZ1740" s="69"/>
      <c r="BA1740" s="69"/>
      <c r="BB1740" s="80"/>
      <c r="BC1740" s="80"/>
      <c r="BD1740" s="69"/>
      <c r="BE1740" s="69"/>
      <c r="BF1740" s="80"/>
      <c r="BG1740" s="80"/>
      <c r="BH1740" s="69"/>
      <c r="BI1740" s="69"/>
      <c r="BJ1740" s="80"/>
      <c r="BK1740" s="80"/>
      <c r="BL1740" s="69"/>
      <c r="BM1740" s="69"/>
      <c r="BN1740" s="80"/>
      <c r="BO1740" s="80"/>
      <c r="BP1740" s="69"/>
      <c r="BQ1740" s="69"/>
      <c r="BR1740" s="80"/>
      <c r="BS1740" s="80"/>
      <c r="BT1740" s="69"/>
      <c r="BU1740" s="69"/>
      <c r="BV1740" s="80"/>
      <c r="BW1740" s="80"/>
      <c r="BX1740" s="69"/>
      <c r="BY1740" s="69"/>
      <c r="BZ1740" s="80"/>
      <c r="CA1740" s="80"/>
      <c r="CB1740" s="69"/>
      <c r="CC1740" s="69"/>
      <c r="CD1740" s="80"/>
      <c r="CE1740" s="80"/>
      <c r="CF1740" s="69"/>
      <c r="CG1740" s="69"/>
      <c r="CH1740" s="69"/>
      <c r="CI1740" s="69"/>
      <c r="CJ1740" s="69"/>
      <c r="CK1740" s="69"/>
      <c r="CL1740" s="68"/>
      <c r="CM1740" s="67"/>
      <c r="CN1740" s="67"/>
      <c r="CO1740" s="69"/>
      <c r="CP1740" s="68"/>
      <c r="CQ1740" s="67"/>
      <c r="CR1740" s="67"/>
      <c r="CS1740" s="69"/>
      <c r="CT1740" s="81"/>
      <c r="CU1740" s="69"/>
      <c r="CV1740" s="69"/>
      <c r="CW1740" s="69"/>
      <c r="CX1740" s="69"/>
      <c r="CY1740" s="69"/>
      <c r="CZ1740" s="69"/>
    </row>
    <row r="1741" spans="2:104">
      <c r="B1741" s="69"/>
      <c r="C1741" s="69"/>
      <c r="D1741" s="67"/>
      <c r="E1741" s="69"/>
      <c r="F1741" s="68"/>
      <c r="G1741" s="67"/>
      <c r="H1741" s="69"/>
      <c r="I1741" s="69"/>
      <c r="J1741" s="69"/>
      <c r="K1741" s="69"/>
      <c r="L1741" s="69"/>
      <c r="M1741" s="69"/>
      <c r="N1741" s="69"/>
      <c r="O1741" s="69"/>
      <c r="P1741" s="69"/>
      <c r="Q1741" s="69"/>
      <c r="R1741" s="69"/>
      <c r="S1741" s="80"/>
      <c r="T1741" s="80"/>
      <c r="U1741" s="80"/>
      <c r="V1741" s="80"/>
      <c r="W1741" s="80"/>
      <c r="X1741" s="80"/>
      <c r="Y1741" s="80"/>
      <c r="Z1741" s="80"/>
      <c r="AA1741" s="80"/>
      <c r="AB1741" s="80"/>
      <c r="AC1741" s="80"/>
      <c r="AD1741" s="80"/>
      <c r="AE1741" s="69"/>
      <c r="AF1741" s="69"/>
      <c r="AG1741" s="69"/>
      <c r="AH1741" s="80"/>
      <c r="AI1741" s="80"/>
      <c r="AJ1741" s="69"/>
      <c r="AK1741" s="69"/>
      <c r="AL1741" s="80"/>
      <c r="AM1741" s="80"/>
      <c r="AN1741" s="69"/>
      <c r="AO1741" s="69"/>
      <c r="AP1741" s="80"/>
      <c r="AQ1741" s="80"/>
      <c r="AR1741" s="69"/>
      <c r="AS1741" s="69"/>
      <c r="AT1741" s="80"/>
      <c r="AU1741" s="80"/>
      <c r="AV1741" s="69"/>
      <c r="AW1741" s="69"/>
      <c r="AX1741" s="80"/>
      <c r="AY1741" s="80"/>
      <c r="AZ1741" s="69"/>
      <c r="BA1741" s="69"/>
      <c r="BB1741" s="80"/>
      <c r="BC1741" s="80"/>
      <c r="BD1741" s="69"/>
      <c r="BE1741" s="69"/>
      <c r="BF1741" s="80"/>
      <c r="BG1741" s="80"/>
      <c r="BH1741" s="69"/>
      <c r="BI1741" s="69"/>
      <c r="BJ1741" s="80"/>
      <c r="BK1741" s="80"/>
      <c r="BL1741" s="69"/>
      <c r="BM1741" s="69"/>
      <c r="BN1741" s="80"/>
      <c r="BO1741" s="80"/>
      <c r="BP1741" s="69"/>
      <c r="BQ1741" s="69"/>
      <c r="BR1741" s="80"/>
      <c r="BS1741" s="80"/>
      <c r="BT1741" s="69"/>
      <c r="BU1741" s="69"/>
      <c r="BV1741" s="80"/>
      <c r="BW1741" s="80"/>
      <c r="BX1741" s="69"/>
      <c r="BY1741" s="69"/>
      <c r="BZ1741" s="80"/>
      <c r="CA1741" s="80"/>
      <c r="CB1741" s="69"/>
      <c r="CC1741" s="69"/>
      <c r="CD1741" s="80"/>
      <c r="CE1741" s="80"/>
      <c r="CF1741" s="69"/>
      <c r="CG1741" s="69"/>
      <c r="CH1741" s="69"/>
      <c r="CI1741" s="69"/>
      <c r="CJ1741" s="69"/>
      <c r="CK1741" s="69"/>
      <c r="CL1741" s="68"/>
      <c r="CM1741" s="67"/>
      <c r="CN1741" s="67"/>
      <c r="CO1741" s="69"/>
      <c r="CP1741" s="68"/>
      <c r="CQ1741" s="67"/>
      <c r="CR1741" s="67"/>
      <c r="CS1741" s="69"/>
      <c r="CT1741" s="81"/>
      <c r="CU1741" s="69"/>
      <c r="CV1741" s="69"/>
      <c r="CW1741" s="69"/>
      <c r="CX1741" s="69"/>
      <c r="CY1741" s="69"/>
      <c r="CZ1741" s="69"/>
    </row>
    <row r="1742" spans="2:104">
      <c r="B1742" s="69"/>
      <c r="C1742" s="69"/>
      <c r="D1742" s="67"/>
      <c r="E1742" s="69"/>
      <c r="F1742" s="68"/>
      <c r="G1742" s="67"/>
      <c r="H1742" s="69"/>
      <c r="I1742" s="69"/>
      <c r="J1742" s="69"/>
      <c r="K1742" s="69"/>
      <c r="L1742" s="69"/>
      <c r="M1742" s="69"/>
      <c r="N1742" s="69"/>
      <c r="O1742" s="69"/>
      <c r="P1742" s="69"/>
      <c r="Q1742" s="69"/>
      <c r="R1742" s="69"/>
      <c r="S1742" s="80"/>
      <c r="T1742" s="80"/>
      <c r="U1742" s="80"/>
      <c r="V1742" s="80"/>
      <c r="W1742" s="80"/>
      <c r="X1742" s="80"/>
      <c r="Y1742" s="80"/>
      <c r="Z1742" s="80"/>
      <c r="AA1742" s="80"/>
      <c r="AB1742" s="80"/>
      <c r="AC1742" s="80"/>
      <c r="AD1742" s="80"/>
      <c r="AE1742" s="69"/>
      <c r="AF1742" s="69"/>
      <c r="AG1742" s="69"/>
      <c r="AH1742" s="80"/>
      <c r="AI1742" s="80"/>
      <c r="AJ1742" s="69"/>
      <c r="AK1742" s="69"/>
      <c r="AL1742" s="80"/>
      <c r="AM1742" s="80"/>
      <c r="AN1742" s="69"/>
      <c r="AO1742" s="69"/>
      <c r="AP1742" s="80"/>
      <c r="AQ1742" s="80"/>
      <c r="AR1742" s="69"/>
      <c r="AS1742" s="69"/>
      <c r="AT1742" s="80"/>
      <c r="AU1742" s="80"/>
      <c r="AV1742" s="69"/>
      <c r="AW1742" s="69"/>
      <c r="AX1742" s="80"/>
      <c r="AY1742" s="80"/>
      <c r="AZ1742" s="69"/>
      <c r="BA1742" s="69"/>
      <c r="BB1742" s="80"/>
      <c r="BC1742" s="80"/>
      <c r="BD1742" s="69"/>
      <c r="BE1742" s="69"/>
      <c r="BF1742" s="80"/>
      <c r="BG1742" s="80"/>
      <c r="BH1742" s="69"/>
      <c r="BI1742" s="69"/>
      <c r="BJ1742" s="80"/>
      <c r="BK1742" s="80"/>
      <c r="BL1742" s="69"/>
      <c r="BM1742" s="69"/>
      <c r="BN1742" s="80"/>
      <c r="BO1742" s="80"/>
      <c r="BP1742" s="69"/>
      <c r="BQ1742" s="69"/>
      <c r="BR1742" s="80"/>
      <c r="BS1742" s="80"/>
      <c r="BT1742" s="69"/>
      <c r="BU1742" s="69"/>
      <c r="BV1742" s="80"/>
      <c r="BW1742" s="80"/>
      <c r="BX1742" s="69"/>
      <c r="BY1742" s="69"/>
      <c r="BZ1742" s="80"/>
      <c r="CA1742" s="80"/>
      <c r="CB1742" s="69"/>
      <c r="CC1742" s="69"/>
      <c r="CD1742" s="80"/>
      <c r="CE1742" s="80"/>
      <c r="CF1742" s="69"/>
      <c r="CG1742" s="69"/>
      <c r="CH1742" s="69"/>
      <c r="CI1742" s="69"/>
      <c r="CJ1742" s="69"/>
      <c r="CK1742" s="69"/>
      <c r="CL1742" s="68"/>
      <c r="CM1742" s="67"/>
      <c r="CN1742" s="67"/>
      <c r="CO1742" s="69"/>
      <c r="CP1742" s="68"/>
      <c r="CQ1742" s="67"/>
      <c r="CR1742" s="67"/>
      <c r="CS1742" s="69"/>
      <c r="CT1742" s="81"/>
      <c r="CU1742" s="69"/>
      <c r="CV1742" s="69"/>
      <c r="CW1742" s="69"/>
      <c r="CX1742" s="69"/>
      <c r="CY1742" s="69"/>
      <c r="CZ1742" s="69"/>
    </row>
    <row r="1743" spans="2:104">
      <c r="B1743" s="69"/>
      <c r="C1743" s="69"/>
      <c r="D1743" s="67"/>
      <c r="E1743" s="69"/>
      <c r="F1743" s="68"/>
      <c r="G1743" s="67"/>
      <c r="H1743" s="69"/>
      <c r="I1743" s="69"/>
      <c r="J1743" s="69"/>
      <c r="K1743" s="69"/>
      <c r="L1743" s="69"/>
      <c r="M1743" s="69"/>
      <c r="N1743" s="69"/>
      <c r="O1743" s="69"/>
      <c r="P1743" s="69"/>
      <c r="Q1743" s="69"/>
      <c r="R1743" s="69"/>
      <c r="S1743" s="80"/>
      <c r="T1743" s="80"/>
      <c r="U1743" s="80"/>
      <c r="V1743" s="80"/>
      <c r="W1743" s="80"/>
      <c r="X1743" s="80"/>
      <c r="Y1743" s="80"/>
      <c r="Z1743" s="80"/>
      <c r="AA1743" s="80"/>
      <c r="AB1743" s="80"/>
      <c r="AC1743" s="80"/>
      <c r="AD1743" s="80"/>
      <c r="AE1743" s="69"/>
      <c r="AF1743" s="69"/>
      <c r="AG1743" s="69"/>
      <c r="AH1743" s="80"/>
      <c r="AI1743" s="80"/>
      <c r="AJ1743" s="69"/>
      <c r="AK1743" s="69"/>
      <c r="AL1743" s="80"/>
      <c r="AM1743" s="80"/>
      <c r="AN1743" s="69"/>
      <c r="AO1743" s="69"/>
      <c r="AP1743" s="80"/>
      <c r="AQ1743" s="80"/>
      <c r="AR1743" s="69"/>
      <c r="AS1743" s="69"/>
      <c r="AT1743" s="80"/>
      <c r="AU1743" s="80"/>
      <c r="AV1743" s="69"/>
      <c r="AW1743" s="69"/>
      <c r="AX1743" s="80"/>
      <c r="AY1743" s="80"/>
      <c r="AZ1743" s="69"/>
      <c r="BA1743" s="69"/>
      <c r="BB1743" s="80"/>
      <c r="BC1743" s="80"/>
      <c r="BD1743" s="69"/>
      <c r="BE1743" s="69"/>
      <c r="BF1743" s="80"/>
      <c r="BG1743" s="80"/>
      <c r="BH1743" s="69"/>
      <c r="BI1743" s="69"/>
      <c r="BJ1743" s="80"/>
      <c r="BK1743" s="80"/>
      <c r="BL1743" s="69"/>
      <c r="BM1743" s="69"/>
      <c r="BN1743" s="80"/>
      <c r="BO1743" s="80"/>
      <c r="BP1743" s="69"/>
      <c r="BQ1743" s="69"/>
      <c r="BR1743" s="80"/>
      <c r="BS1743" s="80"/>
      <c r="BT1743" s="69"/>
      <c r="BU1743" s="69"/>
      <c r="BV1743" s="80"/>
      <c r="BW1743" s="80"/>
      <c r="BX1743" s="69"/>
      <c r="BY1743" s="69"/>
      <c r="BZ1743" s="80"/>
      <c r="CA1743" s="80"/>
      <c r="CB1743" s="69"/>
      <c r="CC1743" s="69"/>
      <c r="CD1743" s="80"/>
      <c r="CE1743" s="80"/>
      <c r="CF1743" s="69"/>
      <c r="CG1743" s="69"/>
      <c r="CH1743" s="69"/>
      <c r="CI1743" s="69"/>
      <c r="CJ1743" s="69"/>
      <c r="CK1743" s="69"/>
      <c r="CL1743" s="68"/>
      <c r="CM1743" s="67"/>
      <c r="CN1743" s="67"/>
      <c r="CO1743" s="69"/>
      <c r="CP1743" s="68"/>
      <c r="CQ1743" s="67"/>
      <c r="CR1743" s="67"/>
      <c r="CS1743" s="69"/>
      <c r="CT1743" s="81"/>
      <c r="CU1743" s="69"/>
      <c r="CV1743" s="69"/>
      <c r="CW1743" s="69"/>
      <c r="CX1743" s="69"/>
      <c r="CY1743" s="69"/>
      <c r="CZ1743" s="69"/>
    </row>
    <row r="1744" spans="2:104">
      <c r="B1744" s="69"/>
      <c r="C1744" s="69"/>
      <c r="D1744" s="67"/>
      <c r="E1744" s="69"/>
      <c r="F1744" s="68"/>
      <c r="G1744" s="67"/>
      <c r="H1744" s="69"/>
      <c r="I1744" s="69"/>
      <c r="J1744" s="69"/>
      <c r="K1744" s="69"/>
      <c r="L1744" s="69"/>
      <c r="M1744" s="69"/>
      <c r="N1744" s="69"/>
      <c r="O1744" s="69"/>
      <c r="P1744" s="69"/>
      <c r="Q1744" s="69"/>
      <c r="R1744" s="69"/>
      <c r="S1744" s="80"/>
      <c r="T1744" s="80"/>
      <c r="U1744" s="80"/>
      <c r="V1744" s="80"/>
      <c r="W1744" s="80"/>
      <c r="X1744" s="80"/>
      <c r="Y1744" s="80"/>
      <c r="Z1744" s="80"/>
      <c r="AA1744" s="80"/>
      <c r="AB1744" s="80"/>
      <c r="AC1744" s="80"/>
      <c r="AD1744" s="80"/>
      <c r="AE1744" s="69"/>
      <c r="AF1744" s="69"/>
      <c r="AG1744" s="69"/>
      <c r="AH1744" s="80"/>
      <c r="AI1744" s="80"/>
      <c r="AJ1744" s="69"/>
      <c r="AK1744" s="69"/>
      <c r="AL1744" s="80"/>
      <c r="AM1744" s="80"/>
      <c r="AN1744" s="69"/>
      <c r="AO1744" s="69"/>
      <c r="AP1744" s="80"/>
      <c r="AQ1744" s="80"/>
      <c r="AR1744" s="69"/>
      <c r="AS1744" s="69"/>
      <c r="AT1744" s="80"/>
      <c r="AU1744" s="80"/>
      <c r="AV1744" s="69"/>
      <c r="AW1744" s="69"/>
      <c r="AX1744" s="80"/>
      <c r="AY1744" s="80"/>
      <c r="AZ1744" s="69"/>
      <c r="BA1744" s="69"/>
      <c r="BB1744" s="80"/>
      <c r="BC1744" s="80"/>
      <c r="BD1744" s="69"/>
      <c r="BE1744" s="69"/>
      <c r="BF1744" s="80"/>
      <c r="BG1744" s="80"/>
      <c r="BH1744" s="69"/>
      <c r="BI1744" s="69"/>
      <c r="BJ1744" s="80"/>
      <c r="BK1744" s="80"/>
      <c r="BL1744" s="69"/>
      <c r="BM1744" s="69"/>
      <c r="BN1744" s="80"/>
      <c r="BO1744" s="80"/>
      <c r="BP1744" s="69"/>
      <c r="BQ1744" s="69"/>
      <c r="BR1744" s="80"/>
      <c r="BS1744" s="80"/>
      <c r="BT1744" s="69"/>
      <c r="BU1744" s="69"/>
      <c r="BV1744" s="80"/>
      <c r="BW1744" s="80"/>
      <c r="BX1744" s="69"/>
      <c r="BY1744" s="69"/>
      <c r="BZ1744" s="80"/>
      <c r="CA1744" s="80"/>
      <c r="CB1744" s="69"/>
      <c r="CC1744" s="69"/>
      <c r="CD1744" s="80"/>
      <c r="CE1744" s="80"/>
      <c r="CF1744" s="69"/>
      <c r="CG1744" s="69"/>
      <c r="CH1744" s="69"/>
      <c r="CI1744" s="69"/>
      <c r="CJ1744" s="69"/>
      <c r="CK1744" s="69"/>
      <c r="CL1744" s="68"/>
      <c r="CM1744" s="67"/>
      <c r="CN1744" s="67"/>
      <c r="CO1744" s="69"/>
      <c r="CP1744" s="68"/>
      <c r="CQ1744" s="67"/>
      <c r="CR1744" s="67"/>
      <c r="CS1744" s="69"/>
      <c r="CT1744" s="81"/>
      <c r="CU1744" s="69"/>
      <c r="CV1744" s="69"/>
      <c r="CW1744" s="69"/>
      <c r="CX1744" s="69"/>
      <c r="CY1744" s="69"/>
      <c r="CZ1744" s="69"/>
    </row>
    <row r="1745" spans="2:104">
      <c r="B1745" s="69"/>
      <c r="C1745" s="69"/>
      <c r="D1745" s="67"/>
      <c r="E1745" s="69"/>
      <c r="F1745" s="68"/>
      <c r="G1745" s="67"/>
      <c r="H1745" s="69"/>
      <c r="I1745" s="69"/>
      <c r="J1745" s="69"/>
      <c r="K1745" s="69"/>
      <c r="L1745" s="69"/>
      <c r="M1745" s="69"/>
      <c r="N1745" s="69"/>
      <c r="O1745" s="69"/>
      <c r="P1745" s="69"/>
      <c r="Q1745" s="69"/>
      <c r="R1745" s="69"/>
      <c r="S1745" s="80"/>
      <c r="T1745" s="80"/>
      <c r="U1745" s="80"/>
      <c r="V1745" s="80"/>
      <c r="W1745" s="80"/>
      <c r="X1745" s="80"/>
      <c r="Y1745" s="80"/>
      <c r="Z1745" s="80"/>
      <c r="AA1745" s="80"/>
      <c r="AB1745" s="80"/>
      <c r="AC1745" s="80"/>
      <c r="AD1745" s="80"/>
      <c r="AE1745" s="69"/>
      <c r="AF1745" s="69"/>
      <c r="AG1745" s="69"/>
      <c r="AH1745" s="80"/>
      <c r="AI1745" s="80"/>
      <c r="AJ1745" s="69"/>
      <c r="AK1745" s="69"/>
      <c r="AL1745" s="80"/>
      <c r="AM1745" s="80"/>
      <c r="AN1745" s="69"/>
      <c r="AO1745" s="69"/>
      <c r="AP1745" s="80"/>
      <c r="AQ1745" s="80"/>
      <c r="AR1745" s="69"/>
      <c r="AS1745" s="69"/>
      <c r="AT1745" s="80"/>
      <c r="AU1745" s="80"/>
      <c r="AV1745" s="69"/>
      <c r="AW1745" s="69"/>
      <c r="AX1745" s="80"/>
      <c r="AY1745" s="80"/>
      <c r="AZ1745" s="69"/>
      <c r="BA1745" s="69"/>
      <c r="BB1745" s="80"/>
      <c r="BC1745" s="80"/>
      <c r="BD1745" s="69"/>
      <c r="BE1745" s="69"/>
      <c r="BF1745" s="80"/>
      <c r="BG1745" s="80"/>
      <c r="BH1745" s="69"/>
      <c r="BI1745" s="69"/>
      <c r="BJ1745" s="80"/>
      <c r="BK1745" s="80"/>
      <c r="BL1745" s="69"/>
      <c r="BM1745" s="69"/>
      <c r="BN1745" s="80"/>
      <c r="BO1745" s="80"/>
      <c r="BP1745" s="69"/>
      <c r="BQ1745" s="69"/>
      <c r="BR1745" s="80"/>
      <c r="BS1745" s="80"/>
      <c r="BT1745" s="69"/>
      <c r="BU1745" s="69"/>
      <c r="BV1745" s="80"/>
      <c r="BW1745" s="80"/>
      <c r="BX1745" s="69"/>
      <c r="BY1745" s="69"/>
      <c r="BZ1745" s="80"/>
      <c r="CA1745" s="80"/>
      <c r="CB1745" s="69"/>
      <c r="CC1745" s="69"/>
      <c r="CD1745" s="80"/>
      <c r="CE1745" s="80"/>
      <c r="CF1745" s="69"/>
      <c r="CG1745" s="69"/>
      <c r="CH1745" s="69"/>
      <c r="CI1745" s="69"/>
      <c r="CJ1745" s="69"/>
      <c r="CK1745" s="69"/>
      <c r="CL1745" s="68"/>
      <c r="CM1745" s="67"/>
      <c r="CN1745" s="67"/>
      <c r="CO1745" s="69"/>
      <c r="CP1745" s="68"/>
      <c r="CQ1745" s="67"/>
      <c r="CR1745" s="67"/>
      <c r="CS1745" s="69"/>
      <c r="CT1745" s="81"/>
      <c r="CU1745" s="69"/>
      <c r="CV1745" s="69"/>
      <c r="CW1745" s="69"/>
      <c r="CX1745" s="69"/>
      <c r="CY1745" s="69"/>
      <c r="CZ1745" s="69"/>
    </row>
    <row r="1746" spans="2:104">
      <c r="B1746" s="69"/>
      <c r="C1746" s="69"/>
      <c r="D1746" s="67"/>
      <c r="E1746" s="69"/>
      <c r="F1746" s="68"/>
      <c r="G1746" s="67"/>
      <c r="H1746" s="69"/>
      <c r="I1746" s="69"/>
      <c r="J1746" s="69"/>
      <c r="K1746" s="69"/>
      <c r="L1746" s="69"/>
      <c r="M1746" s="69"/>
      <c r="N1746" s="69"/>
      <c r="O1746" s="69"/>
      <c r="P1746" s="69"/>
      <c r="Q1746" s="69"/>
      <c r="R1746" s="69"/>
      <c r="S1746" s="80"/>
      <c r="T1746" s="80"/>
      <c r="U1746" s="80"/>
      <c r="V1746" s="80"/>
      <c r="W1746" s="80"/>
      <c r="X1746" s="80"/>
      <c r="Y1746" s="80"/>
      <c r="Z1746" s="80"/>
      <c r="AA1746" s="80"/>
      <c r="AB1746" s="80"/>
      <c r="AC1746" s="80"/>
      <c r="AD1746" s="80"/>
      <c r="AE1746" s="69"/>
      <c r="AF1746" s="69"/>
      <c r="AG1746" s="69"/>
      <c r="AH1746" s="80"/>
      <c r="AI1746" s="80"/>
      <c r="AJ1746" s="69"/>
      <c r="AK1746" s="69"/>
      <c r="AL1746" s="80"/>
      <c r="AM1746" s="80"/>
      <c r="AN1746" s="69"/>
      <c r="AO1746" s="69"/>
      <c r="AP1746" s="80"/>
      <c r="AQ1746" s="80"/>
      <c r="AR1746" s="69"/>
      <c r="AS1746" s="69"/>
      <c r="AT1746" s="80"/>
      <c r="AU1746" s="80"/>
      <c r="AV1746" s="69"/>
      <c r="AW1746" s="69"/>
      <c r="AX1746" s="80"/>
      <c r="AY1746" s="80"/>
      <c r="AZ1746" s="69"/>
      <c r="BA1746" s="69"/>
      <c r="BB1746" s="80"/>
      <c r="BC1746" s="80"/>
      <c r="BD1746" s="69"/>
      <c r="BE1746" s="69"/>
      <c r="BF1746" s="80"/>
      <c r="BG1746" s="80"/>
      <c r="BH1746" s="69"/>
      <c r="BI1746" s="69"/>
      <c r="BJ1746" s="80"/>
      <c r="BK1746" s="80"/>
      <c r="BL1746" s="69"/>
      <c r="BM1746" s="69"/>
      <c r="BN1746" s="80"/>
      <c r="BO1746" s="80"/>
      <c r="BP1746" s="69"/>
      <c r="BQ1746" s="69"/>
      <c r="BR1746" s="80"/>
      <c r="BS1746" s="80"/>
      <c r="BT1746" s="69"/>
      <c r="BU1746" s="69"/>
      <c r="BV1746" s="80"/>
      <c r="BW1746" s="80"/>
      <c r="BX1746" s="69"/>
      <c r="BY1746" s="69"/>
      <c r="BZ1746" s="80"/>
      <c r="CA1746" s="80"/>
      <c r="CB1746" s="69"/>
      <c r="CC1746" s="69"/>
      <c r="CD1746" s="80"/>
      <c r="CE1746" s="80"/>
      <c r="CF1746" s="69"/>
      <c r="CG1746" s="69"/>
      <c r="CH1746" s="69"/>
      <c r="CI1746" s="69"/>
      <c r="CJ1746" s="69"/>
      <c r="CK1746" s="69"/>
      <c r="CL1746" s="68"/>
      <c r="CM1746" s="67"/>
      <c r="CN1746" s="67"/>
      <c r="CO1746" s="69"/>
      <c r="CP1746" s="68"/>
      <c r="CQ1746" s="67"/>
      <c r="CR1746" s="67"/>
      <c r="CS1746" s="69"/>
      <c r="CT1746" s="81"/>
      <c r="CU1746" s="69"/>
      <c r="CV1746" s="69"/>
      <c r="CW1746" s="69"/>
      <c r="CX1746" s="69"/>
      <c r="CY1746" s="69"/>
      <c r="CZ1746" s="69"/>
    </row>
    <row r="1747" spans="2:104">
      <c r="B1747" s="69"/>
      <c r="C1747" s="69"/>
      <c r="D1747" s="67"/>
      <c r="E1747" s="69"/>
      <c r="F1747" s="68"/>
      <c r="G1747" s="67"/>
      <c r="H1747" s="69"/>
      <c r="I1747" s="69"/>
      <c r="J1747" s="69"/>
      <c r="K1747" s="69"/>
      <c r="L1747" s="69"/>
      <c r="M1747" s="69"/>
      <c r="N1747" s="69"/>
      <c r="O1747" s="69"/>
      <c r="P1747" s="69"/>
      <c r="Q1747" s="69"/>
      <c r="R1747" s="69"/>
      <c r="S1747" s="80"/>
      <c r="T1747" s="80"/>
      <c r="U1747" s="80"/>
      <c r="V1747" s="80"/>
      <c r="W1747" s="80"/>
      <c r="X1747" s="80"/>
      <c r="Y1747" s="80"/>
      <c r="Z1747" s="80"/>
      <c r="AA1747" s="80"/>
      <c r="AB1747" s="80"/>
      <c r="AC1747" s="80"/>
      <c r="AD1747" s="80"/>
      <c r="AE1747" s="69"/>
      <c r="AF1747" s="69"/>
      <c r="AG1747" s="69"/>
      <c r="AH1747" s="80"/>
      <c r="AI1747" s="80"/>
      <c r="AJ1747" s="69"/>
      <c r="AK1747" s="69"/>
      <c r="AL1747" s="80"/>
      <c r="AM1747" s="80"/>
      <c r="AN1747" s="69"/>
      <c r="AO1747" s="69"/>
      <c r="AP1747" s="80"/>
      <c r="AQ1747" s="80"/>
      <c r="AR1747" s="69"/>
      <c r="AS1747" s="69"/>
      <c r="AT1747" s="80"/>
      <c r="AU1747" s="80"/>
      <c r="AV1747" s="69"/>
      <c r="AW1747" s="69"/>
      <c r="AX1747" s="80"/>
      <c r="AY1747" s="80"/>
      <c r="AZ1747" s="69"/>
      <c r="BA1747" s="69"/>
      <c r="BB1747" s="80"/>
      <c r="BC1747" s="80"/>
      <c r="BD1747" s="69"/>
      <c r="BE1747" s="69"/>
      <c r="BF1747" s="80"/>
      <c r="BG1747" s="80"/>
      <c r="BH1747" s="69"/>
      <c r="BI1747" s="69"/>
      <c r="BJ1747" s="80"/>
      <c r="BK1747" s="80"/>
      <c r="BL1747" s="69"/>
      <c r="BM1747" s="69"/>
      <c r="BN1747" s="80"/>
      <c r="BO1747" s="80"/>
      <c r="BP1747" s="69"/>
      <c r="BQ1747" s="69"/>
      <c r="BR1747" s="80"/>
      <c r="BS1747" s="80"/>
      <c r="BT1747" s="69"/>
      <c r="BU1747" s="69"/>
      <c r="BV1747" s="80"/>
      <c r="BW1747" s="80"/>
      <c r="BX1747" s="69"/>
      <c r="BY1747" s="69"/>
      <c r="BZ1747" s="80"/>
      <c r="CA1747" s="80"/>
      <c r="CB1747" s="69"/>
      <c r="CC1747" s="69"/>
      <c r="CD1747" s="80"/>
      <c r="CE1747" s="80"/>
      <c r="CF1747" s="69"/>
      <c r="CG1747" s="69"/>
      <c r="CH1747" s="69"/>
      <c r="CI1747" s="69"/>
      <c r="CJ1747" s="69"/>
      <c r="CK1747" s="69"/>
      <c r="CL1747" s="68"/>
      <c r="CM1747" s="67"/>
      <c r="CN1747" s="67"/>
      <c r="CO1747" s="69"/>
      <c r="CP1747" s="68"/>
      <c r="CQ1747" s="67"/>
      <c r="CR1747" s="67"/>
      <c r="CS1747" s="69"/>
      <c r="CT1747" s="81"/>
      <c r="CU1747" s="69"/>
      <c r="CV1747" s="69"/>
      <c r="CW1747" s="69"/>
      <c r="CX1747" s="69"/>
      <c r="CY1747" s="69"/>
      <c r="CZ1747" s="69"/>
    </row>
    <row r="1748" spans="2:104">
      <c r="B1748" s="69"/>
      <c r="C1748" s="69"/>
      <c r="D1748" s="67"/>
      <c r="E1748" s="69"/>
      <c r="F1748" s="68"/>
      <c r="G1748" s="67"/>
      <c r="H1748" s="69"/>
      <c r="I1748" s="69"/>
      <c r="J1748" s="69"/>
      <c r="K1748" s="69"/>
      <c r="L1748" s="69"/>
      <c r="M1748" s="69"/>
      <c r="N1748" s="69"/>
      <c r="O1748" s="69"/>
      <c r="P1748" s="69"/>
      <c r="Q1748" s="69"/>
      <c r="R1748" s="69"/>
      <c r="S1748" s="80"/>
      <c r="T1748" s="80"/>
      <c r="U1748" s="80"/>
      <c r="V1748" s="80"/>
      <c r="W1748" s="80"/>
      <c r="X1748" s="80"/>
      <c r="Y1748" s="80"/>
      <c r="Z1748" s="80"/>
      <c r="AA1748" s="80"/>
      <c r="AB1748" s="80"/>
      <c r="AC1748" s="80"/>
      <c r="AD1748" s="80"/>
      <c r="AE1748" s="69"/>
      <c r="AF1748" s="69"/>
      <c r="AG1748" s="69"/>
      <c r="AH1748" s="80"/>
      <c r="AI1748" s="80"/>
      <c r="AJ1748" s="69"/>
      <c r="AK1748" s="69"/>
      <c r="AL1748" s="80"/>
      <c r="AM1748" s="80"/>
      <c r="AN1748" s="69"/>
      <c r="AO1748" s="69"/>
      <c r="AP1748" s="80"/>
      <c r="AQ1748" s="80"/>
      <c r="AR1748" s="69"/>
      <c r="AS1748" s="69"/>
      <c r="AT1748" s="80"/>
      <c r="AU1748" s="80"/>
      <c r="AV1748" s="69"/>
      <c r="AW1748" s="69"/>
      <c r="AX1748" s="80"/>
      <c r="AY1748" s="80"/>
      <c r="AZ1748" s="69"/>
      <c r="BA1748" s="69"/>
      <c r="BB1748" s="80"/>
      <c r="BC1748" s="80"/>
      <c r="BD1748" s="69"/>
      <c r="BE1748" s="69"/>
      <c r="BF1748" s="80"/>
      <c r="BG1748" s="80"/>
      <c r="BH1748" s="69"/>
      <c r="BI1748" s="69"/>
      <c r="BJ1748" s="80"/>
      <c r="BK1748" s="80"/>
      <c r="BL1748" s="69"/>
      <c r="BM1748" s="69"/>
      <c r="BN1748" s="80"/>
      <c r="BO1748" s="80"/>
      <c r="BP1748" s="69"/>
      <c r="BQ1748" s="69"/>
      <c r="BR1748" s="80"/>
      <c r="BS1748" s="80"/>
      <c r="BT1748" s="69"/>
      <c r="BU1748" s="69"/>
      <c r="BV1748" s="80"/>
      <c r="BW1748" s="80"/>
      <c r="BX1748" s="69"/>
      <c r="BY1748" s="69"/>
      <c r="BZ1748" s="80"/>
      <c r="CA1748" s="80"/>
      <c r="CB1748" s="69"/>
      <c r="CC1748" s="69"/>
      <c r="CD1748" s="80"/>
      <c r="CE1748" s="80"/>
      <c r="CF1748" s="69"/>
      <c r="CG1748" s="69"/>
      <c r="CH1748" s="69"/>
      <c r="CI1748" s="69"/>
      <c r="CJ1748" s="69"/>
      <c r="CK1748" s="69"/>
      <c r="CL1748" s="68"/>
      <c r="CM1748" s="67"/>
      <c r="CN1748" s="67"/>
      <c r="CO1748" s="69"/>
      <c r="CP1748" s="68"/>
      <c r="CQ1748" s="67"/>
      <c r="CR1748" s="67"/>
      <c r="CS1748" s="69"/>
      <c r="CT1748" s="81"/>
      <c r="CU1748" s="69"/>
      <c r="CV1748" s="69"/>
      <c r="CW1748" s="69"/>
      <c r="CX1748" s="69"/>
      <c r="CY1748" s="69"/>
      <c r="CZ1748" s="69"/>
    </row>
    <row r="1749" spans="2:104">
      <c r="B1749" s="69"/>
      <c r="C1749" s="69"/>
      <c r="D1749" s="67"/>
      <c r="E1749" s="69"/>
      <c r="F1749" s="68"/>
      <c r="G1749" s="67"/>
      <c r="H1749" s="69"/>
      <c r="I1749" s="69"/>
      <c r="J1749" s="69"/>
      <c r="K1749" s="69"/>
      <c r="L1749" s="69"/>
      <c r="M1749" s="69"/>
      <c r="N1749" s="69"/>
      <c r="O1749" s="69"/>
      <c r="P1749" s="69"/>
      <c r="Q1749" s="69"/>
      <c r="R1749" s="69"/>
      <c r="S1749" s="80"/>
      <c r="T1749" s="80"/>
      <c r="U1749" s="80"/>
      <c r="V1749" s="80"/>
      <c r="W1749" s="80"/>
      <c r="X1749" s="80"/>
      <c r="Y1749" s="80"/>
      <c r="Z1749" s="80"/>
      <c r="AA1749" s="80"/>
      <c r="AB1749" s="80"/>
      <c r="AC1749" s="80"/>
      <c r="AD1749" s="80"/>
      <c r="AE1749" s="69"/>
      <c r="AF1749" s="69"/>
      <c r="AG1749" s="69"/>
      <c r="AH1749" s="80"/>
      <c r="AI1749" s="80"/>
      <c r="AJ1749" s="69"/>
      <c r="AK1749" s="69"/>
      <c r="AL1749" s="80"/>
      <c r="AM1749" s="80"/>
      <c r="AN1749" s="69"/>
      <c r="AO1749" s="69"/>
      <c r="AP1749" s="80"/>
      <c r="AQ1749" s="80"/>
      <c r="AR1749" s="69"/>
      <c r="AS1749" s="69"/>
      <c r="AT1749" s="80"/>
      <c r="AU1749" s="80"/>
      <c r="AV1749" s="69"/>
      <c r="AW1749" s="69"/>
      <c r="AX1749" s="80"/>
      <c r="AY1749" s="80"/>
      <c r="AZ1749" s="69"/>
      <c r="BA1749" s="69"/>
      <c r="BB1749" s="80"/>
      <c r="BC1749" s="80"/>
      <c r="BD1749" s="69"/>
      <c r="BE1749" s="69"/>
      <c r="BF1749" s="80"/>
      <c r="BG1749" s="80"/>
      <c r="BH1749" s="69"/>
      <c r="BI1749" s="69"/>
      <c r="BJ1749" s="80"/>
      <c r="BK1749" s="80"/>
      <c r="BL1749" s="69"/>
      <c r="BM1749" s="69"/>
      <c r="BN1749" s="80"/>
      <c r="BO1749" s="80"/>
      <c r="BP1749" s="69"/>
      <c r="BQ1749" s="69"/>
      <c r="BR1749" s="80"/>
      <c r="BS1749" s="80"/>
      <c r="BT1749" s="69"/>
      <c r="BU1749" s="69"/>
      <c r="BV1749" s="80"/>
      <c r="BW1749" s="80"/>
      <c r="BX1749" s="69"/>
      <c r="BY1749" s="69"/>
      <c r="BZ1749" s="80"/>
      <c r="CA1749" s="80"/>
      <c r="CB1749" s="69"/>
      <c r="CC1749" s="69"/>
      <c r="CD1749" s="80"/>
      <c r="CE1749" s="80"/>
      <c r="CF1749" s="69"/>
      <c r="CG1749" s="69"/>
      <c r="CH1749" s="69"/>
      <c r="CI1749" s="69"/>
      <c r="CJ1749" s="69"/>
      <c r="CK1749" s="69"/>
      <c r="CL1749" s="68"/>
      <c r="CM1749" s="67"/>
      <c r="CN1749" s="67"/>
      <c r="CO1749" s="69"/>
      <c r="CP1749" s="68"/>
      <c r="CQ1749" s="67"/>
      <c r="CR1749" s="67"/>
      <c r="CS1749" s="69"/>
      <c r="CT1749" s="81"/>
      <c r="CU1749" s="69"/>
      <c r="CV1749" s="69"/>
      <c r="CW1749" s="69"/>
      <c r="CX1749" s="69"/>
      <c r="CY1749" s="69"/>
      <c r="CZ1749" s="69"/>
    </row>
    <row r="1750" spans="2:104">
      <c r="B1750" s="69"/>
      <c r="C1750" s="69"/>
      <c r="D1750" s="67"/>
      <c r="E1750" s="69"/>
      <c r="F1750" s="68"/>
      <c r="G1750" s="67"/>
      <c r="H1750" s="69"/>
      <c r="I1750" s="69"/>
      <c r="J1750" s="69"/>
      <c r="K1750" s="69"/>
      <c r="L1750" s="69"/>
      <c r="M1750" s="69"/>
      <c r="N1750" s="69"/>
      <c r="O1750" s="69"/>
      <c r="P1750" s="69"/>
      <c r="Q1750" s="69"/>
      <c r="R1750" s="69"/>
      <c r="S1750" s="80"/>
      <c r="T1750" s="80"/>
      <c r="U1750" s="80"/>
      <c r="V1750" s="80"/>
      <c r="W1750" s="80"/>
      <c r="X1750" s="80"/>
      <c r="Y1750" s="80"/>
      <c r="Z1750" s="80"/>
      <c r="AA1750" s="80"/>
      <c r="AB1750" s="80"/>
      <c r="AC1750" s="80"/>
      <c r="AD1750" s="80"/>
      <c r="AE1750" s="69"/>
      <c r="AF1750" s="69"/>
      <c r="AG1750" s="69"/>
      <c r="AH1750" s="80"/>
      <c r="AI1750" s="80"/>
      <c r="AJ1750" s="69"/>
      <c r="AK1750" s="69"/>
      <c r="AL1750" s="80"/>
      <c r="AM1750" s="80"/>
      <c r="AN1750" s="69"/>
      <c r="AO1750" s="69"/>
      <c r="AP1750" s="80"/>
      <c r="AQ1750" s="80"/>
      <c r="AR1750" s="69"/>
      <c r="AS1750" s="69"/>
      <c r="AT1750" s="80"/>
      <c r="AU1750" s="80"/>
      <c r="AV1750" s="69"/>
      <c r="AW1750" s="69"/>
      <c r="AX1750" s="80"/>
      <c r="AY1750" s="80"/>
      <c r="AZ1750" s="69"/>
      <c r="BA1750" s="69"/>
      <c r="BB1750" s="80"/>
      <c r="BC1750" s="80"/>
      <c r="BD1750" s="69"/>
      <c r="BE1750" s="69"/>
      <c r="BF1750" s="80"/>
      <c r="BG1750" s="80"/>
      <c r="BH1750" s="69"/>
      <c r="BI1750" s="69"/>
      <c r="BJ1750" s="80"/>
      <c r="BK1750" s="80"/>
      <c r="BL1750" s="69"/>
      <c r="BM1750" s="69"/>
      <c r="BN1750" s="80"/>
      <c r="BO1750" s="80"/>
      <c r="BP1750" s="69"/>
      <c r="BQ1750" s="69"/>
      <c r="BR1750" s="80"/>
      <c r="BS1750" s="80"/>
      <c r="BT1750" s="69"/>
      <c r="BU1750" s="69"/>
      <c r="BV1750" s="80"/>
      <c r="BW1750" s="80"/>
      <c r="BX1750" s="69"/>
      <c r="BY1750" s="69"/>
      <c r="BZ1750" s="80"/>
      <c r="CA1750" s="80"/>
      <c r="CB1750" s="69"/>
      <c r="CC1750" s="69"/>
      <c r="CD1750" s="80"/>
      <c r="CE1750" s="80"/>
      <c r="CF1750" s="69"/>
      <c r="CG1750" s="69"/>
      <c r="CH1750" s="69"/>
      <c r="CI1750" s="69"/>
      <c r="CJ1750" s="69"/>
      <c r="CK1750" s="69"/>
      <c r="CL1750" s="68"/>
      <c r="CM1750" s="67"/>
      <c r="CN1750" s="67"/>
      <c r="CO1750" s="69"/>
      <c r="CP1750" s="68"/>
      <c r="CQ1750" s="67"/>
      <c r="CR1750" s="67"/>
      <c r="CS1750" s="69"/>
      <c r="CT1750" s="81"/>
      <c r="CU1750" s="69"/>
      <c r="CV1750" s="69"/>
      <c r="CW1750" s="69"/>
      <c r="CX1750" s="69"/>
      <c r="CY1750" s="69"/>
      <c r="CZ1750" s="69"/>
    </row>
    <row r="1751" spans="2:104">
      <c r="B1751" s="69"/>
      <c r="C1751" s="69"/>
      <c r="D1751" s="67"/>
      <c r="E1751" s="69"/>
      <c r="F1751" s="68"/>
      <c r="G1751" s="67"/>
      <c r="H1751" s="69"/>
      <c r="I1751" s="69"/>
      <c r="J1751" s="69"/>
      <c r="K1751" s="69"/>
      <c r="L1751" s="69"/>
      <c r="M1751" s="69"/>
      <c r="N1751" s="69"/>
      <c r="O1751" s="69"/>
      <c r="P1751" s="69"/>
      <c r="Q1751" s="69"/>
      <c r="R1751" s="69"/>
      <c r="S1751" s="80"/>
      <c r="T1751" s="80"/>
      <c r="U1751" s="80"/>
      <c r="V1751" s="80"/>
      <c r="W1751" s="80"/>
      <c r="X1751" s="80"/>
      <c r="Y1751" s="80"/>
      <c r="Z1751" s="80"/>
      <c r="AA1751" s="80"/>
      <c r="AB1751" s="80"/>
      <c r="AC1751" s="80"/>
      <c r="AD1751" s="80"/>
      <c r="AE1751" s="69"/>
      <c r="AF1751" s="69"/>
      <c r="AG1751" s="69"/>
      <c r="AH1751" s="80"/>
      <c r="AI1751" s="80"/>
      <c r="AJ1751" s="69"/>
      <c r="AK1751" s="69"/>
      <c r="AL1751" s="80"/>
      <c r="AM1751" s="80"/>
      <c r="AN1751" s="69"/>
      <c r="AO1751" s="69"/>
      <c r="AP1751" s="80"/>
      <c r="AQ1751" s="80"/>
      <c r="AR1751" s="69"/>
      <c r="AS1751" s="69"/>
      <c r="AT1751" s="80"/>
      <c r="AU1751" s="80"/>
      <c r="AV1751" s="69"/>
      <c r="AW1751" s="69"/>
      <c r="AX1751" s="80"/>
      <c r="AY1751" s="80"/>
      <c r="AZ1751" s="69"/>
      <c r="BA1751" s="69"/>
      <c r="BB1751" s="80"/>
      <c r="BC1751" s="80"/>
      <c r="BD1751" s="69"/>
      <c r="BE1751" s="69"/>
      <c r="BF1751" s="80"/>
      <c r="BG1751" s="80"/>
      <c r="BH1751" s="69"/>
      <c r="BI1751" s="69"/>
      <c r="BJ1751" s="80"/>
      <c r="BK1751" s="80"/>
      <c r="BL1751" s="69"/>
      <c r="BM1751" s="69"/>
      <c r="BN1751" s="80"/>
      <c r="BO1751" s="80"/>
      <c r="BP1751" s="69"/>
      <c r="BQ1751" s="69"/>
      <c r="BR1751" s="80"/>
      <c r="BS1751" s="80"/>
      <c r="BT1751" s="69"/>
      <c r="BU1751" s="69"/>
      <c r="BV1751" s="80"/>
      <c r="BW1751" s="80"/>
      <c r="BX1751" s="69"/>
      <c r="BY1751" s="69"/>
      <c r="BZ1751" s="80"/>
      <c r="CA1751" s="80"/>
      <c r="CB1751" s="69"/>
      <c r="CC1751" s="69"/>
      <c r="CD1751" s="80"/>
      <c r="CE1751" s="80"/>
      <c r="CF1751" s="69"/>
      <c r="CG1751" s="69"/>
      <c r="CH1751" s="69"/>
      <c r="CI1751" s="69"/>
      <c r="CJ1751" s="69"/>
      <c r="CK1751" s="69"/>
      <c r="CL1751" s="68"/>
      <c r="CM1751" s="67"/>
      <c r="CN1751" s="67"/>
      <c r="CO1751" s="69"/>
      <c r="CP1751" s="68"/>
      <c r="CQ1751" s="67"/>
      <c r="CR1751" s="67"/>
      <c r="CS1751" s="69"/>
      <c r="CT1751" s="81"/>
      <c r="CU1751" s="69"/>
      <c r="CV1751" s="69"/>
      <c r="CW1751" s="69"/>
      <c r="CX1751" s="69"/>
      <c r="CY1751" s="69"/>
      <c r="CZ1751" s="69"/>
    </row>
    <row r="1752" spans="2:104">
      <c r="B1752" s="69"/>
      <c r="C1752" s="69"/>
      <c r="D1752" s="67"/>
      <c r="E1752" s="69"/>
      <c r="F1752" s="68"/>
      <c r="G1752" s="67"/>
      <c r="H1752" s="69"/>
      <c r="I1752" s="69"/>
      <c r="J1752" s="69"/>
      <c r="K1752" s="69"/>
      <c r="L1752" s="69"/>
      <c r="M1752" s="69"/>
      <c r="N1752" s="69"/>
      <c r="O1752" s="69"/>
      <c r="P1752" s="69"/>
      <c r="Q1752" s="69"/>
      <c r="R1752" s="69"/>
      <c r="S1752" s="80"/>
      <c r="T1752" s="80"/>
      <c r="U1752" s="80"/>
      <c r="V1752" s="80"/>
      <c r="W1752" s="80"/>
      <c r="X1752" s="80"/>
      <c r="Y1752" s="80"/>
      <c r="Z1752" s="80"/>
      <c r="AA1752" s="80"/>
      <c r="AB1752" s="80"/>
      <c r="AC1752" s="80"/>
      <c r="AD1752" s="80"/>
      <c r="AE1752" s="69"/>
      <c r="AF1752" s="69"/>
      <c r="AG1752" s="69"/>
      <c r="AH1752" s="80"/>
      <c r="AI1752" s="80"/>
      <c r="AJ1752" s="69"/>
      <c r="AK1752" s="69"/>
      <c r="AL1752" s="80"/>
      <c r="AM1752" s="80"/>
      <c r="AN1752" s="69"/>
      <c r="AO1752" s="69"/>
      <c r="AP1752" s="80"/>
      <c r="AQ1752" s="80"/>
      <c r="AR1752" s="69"/>
      <c r="AS1752" s="69"/>
      <c r="AT1752" s="80"/>
      <c r="AU1752" s="80"/>
      <c r="AV1752" s="69"/>
      <c r="AW1752" s="69"/>
      <c r="AX1752" s="80"/>
      <c r="AY1752" s="80"/>
      <c r="AZ1752" s="69"/>
      <c r="BA1752" s="69"/>
      <c r="BB1752" s="80"/>
      <c r="BC1752" s="80"/>
      <c r="BD1752" s="69"/>
      <c r="BE1752" s="69"/>
      <c r="BF1752" s="80"/>
      <c r="BG1752" s="80"/>
      <c r="BH1752" s="69"/>
      <c r="BI1752" s="69"/>
      <c r="BJ1752" s="80"/>
      <c r="BK1752" s="80"/>
      <c r="BL1752" s="69"/>
      <c r="BM1752" s="69"/>
      <c r="BN1752" s="80"/>
      <c r="BO1752" s="80"/>
      <c r="BP1752" s="69"/>
      <c r="BQ1752" s="69"/>
      <c r="BR1752" s="80"/>
      <c r="BS1752" s="80"/>
      <c r="BT1752" s="69"/>
      <c r="BU1752" s="69"/>
      <c r="BV1752" s="80"/>
      <c r="BW1752" s="80"/>
      <c r="BX1752" s="69"/>
      <c r="BY1752" s="69"/>
      <c r="BZ1752" s="80"/>
      <c r="CA1752" s="80"/>
      <c r="CB1752" s="69"/>
      <c r="CC1752" s="69"/>
      <c r="CD1752" s="80"/>
      <c r="CE1752" s="80"/>
      <c r="CF1752" s="69"/>
      <c r="CG1752" s="69"/>
      <c r="CH1752" s="69"/>
      <c r="CI1752" s="69"/>
      <c r="CJ1752" s="69"/>
      <c r="CK1752" s="69"/>
      <c r="CL1752" s="68"/>
      <c r="CM1752" s="67"/>
      <c r="CN1752" s="67"/>
      <c r="CO1752" s="69"/>
      <c r="CP1752" s="68"/>
      <c r="CQ1752" s="67"/>
      <c r="CR1752" s="67"/>
      <c r="CS1752" s="69"/>
      <c r="CT1752" s="81"/>
      <c r="CU1752" s="69"/>
      <c r="CV1752" s="69"/>
      <c r="CW1752" s="69"/>
      <c r="CX1752" s="69"/>
      <c r="CY1752" s="69"/>
      <c r="CZ1752" s="69"/>
    </row>
    <row r="1753" spans="2:104">
      <c r="B1753" s="69"/>
      <c r="C1753" s="69"/>
      <c r="D1753" s="67"/>
      <c r="E1753" s="69"/>
      <c r="F1753" s="68"/>
      <c r="G1753" s="67"/>
      <c r="H1753" s="69"/>
      <c r="I1753" s="69"/>
      <c r="J1753" s="69"/>
      <c r="K1753" s="69"/>
      <c r="L1753" s="69"/>
      <c r="M1753" s="69"/>
      <c r="N1753" s="69"/>
      <c r="O1753" s="69"/>
      <c r="P1753" s="69"/>
      <c r="Q1753" s="69"/>
      <c r="R1753" s="69"/>
      <c r="S1753" s="80"/>
      <c r="T1753" s="80"/>
      <c r="U1753" s="80"/>
      <c r="V1753" s="80"/>
      <c r="W1753" s="80"/>
      <c r="X1753" s="80"/>
      <c r="Y1753" s="80"/>
      <c r="Z1753" s="80"/>
      <c r="AA1753" s="80"/>
      <c r="AB1753" s="80"/>
      <c r="AC1753" s="80"/>
      <c r="AD1753" s="80"/>
      <c r="AE1753" s="69"/>
      <c r="AF1753" s="69"/>
      <c r="AG1753" s="69"/>
      <c r="AH1753" s="80"/>
      <c r="AI1753" s="80"/>
      <c r="AJ1753" s="69"/>
      <c r="AK1753" s="69"/>
      <c r="AL1753" s="80"/>
      <c r="AM1753" s="80"/>
      <c r="AN1753" s="69"/>
      <c r="AO1753" s="69"/>
      <c r="AP1753" s="80"/>
      <c r="AQ1753" s="80"/>
      <c r="AR1753" s="69"/>
      <c r="AS1753" s="69"/>
      <c r="AT1753" s="80"/>
      <c r="AU1753" s="80"/>
      <c r="AV1753" s="69"/>
      <c r="AW1753" s="69"/>
      <c r="AX1753" s="80"/>
      <c r="AY1753" s="80"/>
      <c r="AZ1753" s="69"/>
      <c r="BA1753" s="69"/>
      <c r="BB1753" s="80"/>
      <c r="BC1753" s="80"/>
      <c r="BD1753" s="69"/>
      <c r="BE1753" s="69"/>
      <c r="BF1753" s="80"/>
      <c r="BG1753" s="80"/>
      <c r="BH1753" s="69"/>
      <c r="BI1753" s="69"/>
      <c r="BJ1753" s="80"/>
      <c r="BK1753" s="80"/>
      <c r="BL1753" s="69"/>
      <c r="BM1753" s="69"/>
      <c r="BN1753" s="80"/>
      <c r="BO1753" s="80"/>
      <c r="BP1753" s="69"/>
      <c r="BQ1753" s="69"/>
      <c r="BR1753" s="80"/>
      <c r="BS1753" s="80"/>
      <c r="BT1753" s="69"/>
      <c r="BU1753" s="69"/>
      <c r="BV1753" s="80"/>
      <c r="BW1753" s="80"/>
      <c r="BX1753" s="69"/>
      <c r="BY1753" s="69"/>
      <c r="BZ1753" s="80"/>
      <c r="CA1753" s="80"/>
      <c r="CB1753" s="69"/>
      <c r="CC1753" s="69"/>
      <c r="CD1753" s="80"/>
      <c r="CE1753" s="80"/>
      <c r="CF1753" s="69"/>
      <c r="CG1753" s="69"/>
      <c r="CH1753" s="69"/>
      <c r="CI1753" s="69"/>
      <c r="CJ1753" s="69"/>
      <c r="CK1753" s="69"/>
      <c r="CL1753" s="68"/>
      <c r="CM1753" s="67"/>
      <c r="CN1753" s="67"/>
      <c r="CO1753" s="69"/>
      <c r="CP1753" s="68"/>
      <c r="CQ1753" s="67"/>
      <c r="CR1753" s="67"/>
      <c r="CS1753" s="69"/>
      <c r="CT1753" s="81"/>
      <c r="CU1753" s="69"/>
      <c r="CV1753" s="69"/>
      <c r="CW1753" s="69"/>
      <c r="CX1753" s="69"/>
      <c r="CY1753" s="69"/>
      <c r="CZ1753" s="69"/>
    </row>
    <row r="1754" spans="2:104">
      <c r="B1754" s="69"/>
      <c r="C1754" s="69"/>
      <c r="D1754" s="67"/>
      <c r="E1754" s="69"/>
      <c r="F1754" s="68"/>
      <c r="G1754" s="67"/>
      <c r="H1754" s="69"/>
      <c r="I1754" s="69"/>
      <c r="J1754" s="69"/>
      <c r="K1754" s="69"/>
      <c r="L1754" s="69"/>
      <c r="M1754" s="69"/>
      <c r="N1754" s="69"/>
      <c r="O1754" s="69"/>
      <c r="P1754" s="69"/>
      <c r="Q1754" s="69"/>
      <c r="R1754" s="69"/>
      <c r="S1754" s="80"/>
      <c r="T1754" s="80"/>
      <c r="U1754" s="80"/>
      <c r="V1754" s="80"/>
      <c r="W1754" s="80"/>
      <c r="X1754" s="80"/>
      <c r="Y1754" s="80"/>
      <c r="Z1754" s="80"/>
      <c r="AA1754" s="80"/>
      <c r="AB1754" s="80"/>
      <c r="AC1754" s="80"/>
      <c r="AD1754" s="80"/>
      <c r="AE1754" s="69"/>
      <c r="AF1754" s="69"/>
      <c r="AG1754" s="69"/>
      <c r="AH1754" s="80"/>
      <c r="AI1754" s="80"/>
      <c r="AJ1754" s="69"/>
      <c r="AK1754" s="69"/>
      <c r="AL1754" s="80"/>
      <c r="AM1754" s="80"/>
      <c r="AN1754" s="69"/>
      <c r="AO1754" s="69"/>
      <c r="AP1754" s="80"/>
      <c r="AQ1754" s="80"/>
      <c r="AR1754" s="69"/>
      <c r="AS1754" s="69"/>
      <c r="AT1754" s="80"/>
      <c r="AU1754" s="80"/>
      <c r="AV1754" s="69"/>
      <c r="AW1754" s="69"/>
      <c r="AX1754" s="80"/>
      <c r="AY1754" s="80"/>
      <c r="AZ1754" s="69"/>
      <c r="BA1754" s="69"/>
      <c r="BB1754" s="80"/>
      <c r="BC1754" s="80"/>
      <c r="BD1754" s="69"/>
      <c r="BE1754" s="69"/>
      <c r="BF1754" s="80"/>
      <c r="BG1754" s="80"/>
      <c r="BH1754" s="69"/>
      <c r="BI1754" s="69"/>
      <c r="BJ1754" s="80"/>
      <c r="BK1754" s="80"/>
      <c r="BL1754" s="69"/>
      <c r="BM1754" s="69"/>
      <c r="BN1754" s="80"/>
      <c r="BO1754" s="80"/>
      <c r="BP1754" s="69"/>
      <c r="BQ1754" s="69"/>
      <c r="BR1754" s="80"/>
      <c r="BS1754" s="80"/>
      <c r="BT1754" s="69"/>
      <c r="BU1754" s="69"/>
      <c r="BV1754" s="80"/>
      <c r="BW1754" s="80"/>
      <c r="BX1754" s="69"/>
      <c r="BY1754" s="69"/>
      <c r="BZ1754" s="80"/>
      <c r="CA1754" s="80"/>
      <c r="CB1754" s="69"/>
      <c r="CC1754" s="69"/>
      <c r="CD1754" s="80"/>
      <c r="CE1754" s="80"/>
      <c r="CF1754" s="69"/>
      <c r="CG1754" s="69"/>
      <c r="CH1754" s="69"/>
      <c r="CI1754" s="69"/>
      <c r="CJ1754" s="69"/>
      <c r="CK1754" s="69"/>
      <c r="CL1754" s="68"/>
      <c r="CM1754" s="67"/>
      <c r="CN1754" s="67"/>
      <c r="CO1754" s="68"/>
      <c r="CP1754" s="68"/>
      <c r="CQ1754" s="67"/>
      <c r="CR1754" s="67"/>
      <c r="CS1754" s="69"/>
      <c r="CT1754" s="81"/>
      <c r="CU1754" s="69"/>
      <c r="CV1754" s="69"/>
      <c r="CW1754" s="69"/>
      <c r="CX1754" s="69"/>
      <c r="CY1754" s="69"/>
      <c r="CZ1754" s="69"/>
    </row>
    <row r="1755" spans="2:104">
      <c r="B1755" s="69"/>
      <c r="C1755" s="69"/>
      <c r="D1755" s="67"/>
      <c r="E1755" s="69"/>
      <c r="F1755" s="68"/>
      <c r="G1755" s="67"/>
      <c r="H1755" s="69"/>
      <c r="I1755" s="69"/>
      <c r="J1755" s="69"/>
      <c r="K1755" s="69"/>
      <c r="L1755" s="69"/>
      <c r="M1755" s="69"/>
      <c r="N1755" s="69"/>
      <c r="O1755" s="69"/>
      <c r="P1755" s="69"/>
      <c r="Q1755" s="69"/>
      <c r="R1755" s="69"/>
      <c r="S1755" s="80"/>
      <c r="T1755" s="80"/>
      <c r="U1755" s="80"/>
      <c r="V1755" s="80"/>
      <c r="W1755" s="80"/>
      <c r="X1755" s="80"/>
      <c r="Y1755" s="80"/>
      <c r="Z1755" s="80"/>
      <c r="AA1755" s="80"/>
      <c r="AB1755" s="80"/>
      <c r="AC1755" s="80"/>
      <c r="AD1755" s="80"/>
      <c r="AE1755" s="69"/>
      <c r="AF1755" s="69"/>
      <c r="AG1755" s="69"/>
      <c r="AH1755" s="80"/>
      <c r="AI1755" s="80"/>
      <c r="AJ1755" s="69"/>
      <c r="AK1755" s="69"/>
      <c r="AL1755" s="80"/>
      <c r="AM1755" s="80"/>
      <c r="AN1755" s="69"/>
      <c r="AO1755" s="69"/>
      <c r="AP1755" s="80"/>
      <c r="AQ1755" s="80"/>
      <c r="AR1755" s="69"/>
      <c r="AS1755" s="69"/>
      <c r="AT1755" s="80"/>
      <c r="AU1755" s="80"/>
      <c r="AV1755" s="69"/>
      <c r="AW1755" s="69"/>
      <c r="AX1755" s="80"/>
      <c r="AY1755" s="80"/>
      <c r="AZ1755" s="69"/>
      <c r="BA1755" s="69"/>
      <c r="BB1755" s="80"/>
      <c r="BC1755" s="80"/>
      <c r="BD1755" s="69"/>
      <c r="BE1755" s="69"/>
      <c r="BF1755" s="80"/>
      <c r="BG1755" s="80"/>
      <c r="BH1755" s="69"/>
      <c r="BI1755" s="69"/>
      <c r="BJ1755" s="80"/>
      <c r="BK1755" s="80"/>
      <c r="BL1755" s="69"/>
      <c r="BM1755" s="69"/>
      <c r="BN1755" s="80"/>
      <c r="BO1755" s="80"/>
      <c r="BP1755" s="69"/>
      <c r="BQ1755" s="69"/>
      <c r="BR1755" s="80"/>
      <c r="BS1755" s="80"/>
      <c r="BT1755" s="69"/>
      <c r="BU1755" s="69"/>
      <c r="BV1755" s="80"/>
      <c r="BW1755" s="80"/>
      <c r="BX1755" s="69"/>
      <c r="BY1755" s="69"/>
      <c r="BZ1755" s="80"/>
      <c r="CA1755" s="80"/>
      <c r="CB1755" s="69"/>
      <c r="CC1755" s="69"/>
      <c r="CD1755" s="80"/>
      <c r="CE1755" s="80"/>
      <c r="CF1755" s="69"/>
      <c r="CG1755" s="69"/>
      <c r="CH1755" s="69"/>
      <c r="CI1755" s="69"/>
      <c r="CJ1755" s="69"/>
      <c r="CK1755" s="69"/>
      <c r="CL1755" s="68"/>
      <c r="CM1755" s="67"/>
      <c r="CN1755" s="67"/>
      <c r="CO1755" s="68"/>
      <c r="CP1755" s="68"/>
      <c r="CQ1755" s="67"/>
      <c r="CR1755" s="67"/>
      <c r="CS1755" s="69"/>
      <c r="CT1755" s="81"/>
      <c r="CU1755" s="69"/>
      <c r="CV1755" s="69"/>
      <c r="CW1755" s="69"/>
      <c r="CX1755" s="69"/>
      <c r="CY1755" s="69"/>
      <c r="CZ1755" s="69"/>
    </row>
    <row r="1756" spans="2:104">
      <c r="B1756" s="69"/>
      <c r="C1756" s="69"/>
      <c r="D1756" s="67"/>
      <c r="E1756" s="69"/>
      <c r="F1756" s="68"/>
      <c r="G1756" s="67"/>
      <c r="H1756" s="69"/>
      <c r="I1756" s="69"/>
      <c r="J1756" s="69"/>
      <c r="K1756" s="69"/>
      <c r="L1756" s="69"/>
      <c r="M1756" s="69"/>
      <c r="N1756" s="69"/>
      <c r="O1756" s="69"/>
      <c r="P1756" s="69"/>
      <c r="Q1756" s="69"/>
      <c r="R1756" s="69"/>
      <c r="S1756" s="80"/>
      <c r="T1756" s="80"/>
      <c r="U1756" s="80"/>
      <c r="V1756" s="80"/>
      <c r="W1756" s="80"/>
      <c r="X1756" s="80"/>
      <c r="Y1756" s="80"/>
      <c r="Z1756" s="80"/>
      <c r="AA1756" s="80"/>
      <c r="AB1756" s="80"/>
      <c r="AC1756" s="80"/>
      <c r="AD1756" s="80"/>
      <c r="AE1756" s="69"/>
      <c r="AF1756" s="69"/>
      <c r="AG1756" s="69"/>
      <c r="AH1756" s="80"/>
      <c r="AI1756" s="80"/>
      <c r="AJ1756" s="69"/>
      <c r="AK1756" s="69"/>
      <c r="AL1756" s="80"/>
      <c r="AM1756" s="80"/>
      <c r="AN1756" s="69"/>
      <c r="AO1756" s="69"/>
      <c r="AP1756" s="80"/>
      <c r="AQ1756" s="80"/>
      <c r="AR1756" s="69"/>
      <c r="AS1756" s="69"/>
      <c r="AT1756" s="80"/>
      <c r="AU1756" s="80"/>
      <c r="AV1756" s="69"/>
      <c r="AW1756" s="69"/>
      <c r="AX1756" s="80"/>
      <c r="AY1756" s="80"/>
      <c r="AZ1756" s="69"/>
      <c r="BA1756" s="69"/>
      <c r="BB1756" s="80"/>
      <c r="BC1756" s="80"/>
      <c r="BD1756" s="69"/>
      <c r="BE1756" s="69"/>
      <c r="BF1756" s="80"/>
      <c r="BG1756" s="80"/>
      <c r="BH1756" s="69"/>
      <c r="BI1756" s="69"/>
      <c r="BJ1756" s="80"/>
      <c r="BK1756" s="80"/>
      <c r="BL1756" s="69"/>
      <c r="BM1756" s="69"/>
      <c r="BN1756" s="80"/>
      <c r="BO1756" s="80"/>
      <c r="BP1756" s="69"/>
      <c r="BQ1756" s="69"/>
      <c r="BR1756" s="80"/>
      <c r="BS1756" s="80"/>
      <c r="BT1756" s="69"/>
      <c r="BU1756" s="69"/>
      <c r="BV1756" s="80"/>
      <c r="BW1756" s="80"/>
      <c r="BX1756" s="69"/>
      <c r="BY1756" s="69"/>
      <c r="BZ1756" s="80"/>
      <c r="CA1756" s="80"/>
      <c r="CB1756" s="69"/>
      <c r="CC1756" s="69"/>
      <c r="CD1756" s="80"/>
      <c r="CE1756" s="80"/>
      <c r="CF1756" s="69"/>
      <c r="CG1756" s="69"/>
      <c r="CH1756" s="69"/>
      <c r="CI1756" s="69"/>
      <c r="CJ1756" s="69"/>
      <c r="CK1756" s="69"/>
      <c r="CL1756" s="68"/>
      <c r="CM1756" s="67"/>
      <c r="CN1756" s="67"/>
      <c r="CO1756" s="68"/>
      <c r="CP1756" s="68"/>
      <c r="CQ1756" s="67"/>
      <c r="CR1756" s="67"/>
      <c r="CS1756" s="69"/>
      <c r="CT1756" s="81"/>
      <c r="CU1756" s="69"/>
      <c r="CV1756" s="69"/>
      <c r="CW1756" s="69"/>
      <c r="CX1756" s="69"/>
      <c r="CY1756" s="69"/>
      <c r="CZ1756" s="69"/>
    </row>
    <row r="1757" spans="2:104">
      <c r="B1757" s="69"/>
      <c r="C1757" s="69"/>
      <c r="D1757" s="67"/>
      <c r="E1757" s="69"/>
      <c r="F1757" s="68"/>
      <c r="G1757" s="67"/>
      <c r="H1757" s="69"/>
      <c r="I1757" s="69"/>
      <c r="J1757" s="69"/>
      <c r="K1757" s="69"/>
      <c r="L1757" s="69"/>
      <c r="M1757" s="69"/>
      <c r="N1757" s="69"/>
      <c r="O1757" s="69"/>
      <c r="P1757" s="69"/>
      <c r="Q1757" s="69"/>
      <c r="R1757" s="69"/>
      <c r="S1757" s="80"/>
      <c r="T1757" s="80"/>
      <c r="U1757" s="80"/>
      <c r="V1757" s="80"/>
      <c r="W1757" s="80"/>
      <c r="X1757" s="80"/>
      <c r="Y1757" s="80"/>
      <c r="Z1757" s="80"/>
      <c r="AA1757" s="80"/>
      <c r="AB1757" s="80"/>
      <c r="AC1757" s="80"/>
      <c r="AD1757" s="80"/>
      <c r="AE1757" s="69"/>
      <c r="AF1757" s="69"/>
      <c r="AG1757" s="69"/>
      <c r="AH1757" s="80"/>
      <c r="AI1757" s="80"/>
      <c r="AJ1757" s="69"/>
      <c r="AK1757" s="69"/>
      <c r="AL1757" s="80"/>
      <c r="AM1757" s="80"/>
      <c r="AN1757" s="69"/>
      <c r="AO1757" s="69"/>
      <c r="AP1757" s="80"/>
      <c r="AQ1757" s="80"/>
      <c r="AR1757" s="69"/>
      <c r="AS1757" s="69"/>
      <c r="AT1757" s="80"/>
      <c r="AU1757" s="80"/>
      <c r="AV1757" s="69"/>
      <c r="AW1757" s="69"/>
      <c r="AX1757" s="80"/>
      <c r="AY1757" s="80"/>
      <c r="AZ1757" s="69"/>
      <c r="BA1757" s="69"/>
      <c r="BB1757" s="80"/>
      <c r="BC1757" s="80"/>
      <c r="BD1757" s="69"/>
      <c r="BE1757" s="69"/>
      <c r="BF1757" s="80"/>
      <c r="BG1757" s="80"/>
      <c r="BH1757" s="69"/>
      <c r="BI1757" s="69"/>
      <c r="BJ1757" s="80"/>
      <c r="BK1757" s="80"/>
      <c r="BL1757" s="69"/>
      <c r="BM1757" s="69"/>
      <c r="BN1757" s="80"/>
      <c r="BO1757" s="80"/>
      <c r="BP1757" s="69"/>
      <c r="BQ1757" s="69"/>
      <c r="BR1757" s="80"/>
      <c r="BS1757" s="80"/>
      <c r="BT1757" s="69"/>
      <c r="BU1757" s="69"/>
      <c r="BV1757" s="80"/>
      <c r="BW1757" s="80"/>
      <c r="BX1757" s="69"/>
      <c r="BY1757" s="69"/>
      <c r="BZ1757" s="80"/>
      <c r="CA1757" s="80"/>
      <c r="CB1757" s="69"/>
      <c r="CC1757" s="69"/>
      <c r="CD1757" s="80"/>
      <c r="CE1757" s="80"/>
      <c r="CF1757" s="69"/>
      <c r="CG1757" s="69"/>
      <c r="CH1757" s="69"/>
      <c r="CI1757" s="69"/>
      <c r="CJ1757" s="69"/>
      <c r="CK1757" s="69"/>
      <c r="CL1757" s="68"/>
      <c r="CM1757" s="67"/>
      <c r="CN1757" s="67"/>
      <c r="CO1757" s="68"/>
      <c r="CP1757" s="68"/>
      <c r="CQ1757" s="67"/>
      <c r="CR1757" s="67"/>
      <c r="CS1757" s="69"/>
      <c r="CT1757" s="81"/>
      <c r="CU1757" s="69"/>
      <c r="CV1757" s="69"/>
      <c r="CW1757" s="69"/>
      <c r="CX1757" s="69"/>
      <c r="CY1757" s="69"/>
      <c r="CZ1757" s="69"/>
    </row>
    <row r="1758" spans="2:104">
      <c r="B1758" s="69"/>
      <c r="C1758" s="69"/>
      <c r="D1758" s="67"/>
      <c r="E1758" s="69"/>
      <c r="F1758" s="68"/>
      <c r="G1758" s="67"/>
      <c r="H1758" s="69"/>
      <c r="I1758" s="69"/>
      <c r="J1758" s="69"/>
      <c r="K1758" s="69"/>
      <c r="L1758" s="69"/>
      <c r="M1758" s="69"/>
      <c r="N1758" s="69"/>
      <c r="O1758" s="69"/>
      <c r="P1758" s="69"/>
      <c r="Q1758" s="69"/>
      <c r="R1758" s="69"/>
      <c r="S1758" s="80"/>
      <c r="T1758" s="80"/>
      <c r="U1758" s="80"/>
      <c r="V1758" s="80"/>
      <c r="W1758" s="80"/>
      <c r="X1758" s="80"/>
      <c r="Y1758" s="80"/>
      <c r="Z1758" s="80"/>
      <c r="AA1758" s="80"/>
      <c r="AB1758" s="80"/>
      <c r="AC1758" s="80"/>
      <c r="AD1758" s="80"/>
      <c r="AE1758" s="69"/>
      <c r="AF1758" s="69"/>
      <c r="AG1758" s="69"/>
      <c r="AH1758" s="80"/>
      <c r="AI1758" s="80"/>
      <c r="AJ1758" s="69"/>
      <c r="AK1758" s="69"/>
      <c r="AL1758" s="80"/>
      <c r="AM1758" s="80"/>
      <c r="AN1758" s="69"/>
      <c r="AO1758" s="69"/>
      <c r="AP1758" s="80"/>
      <c r="AQ1758" s="80"/>
      <c r="AR1758" s="69"/>
      <c r="AS1758" s="69"/>
      <c r="AT1758" s="80"/>
      <c r="AU1758" s="80"/>
      <c r="AV1758" s="69"/>
      <c r="AW1758" s="69"/>
      <c r="AX1758" s="80"/>
      <c r="AY1758" s="80"/>
      <c r="AZ1758" s="69"/>
      <c r="BA1758" s="69"/>
      <c r="BB1758" s="80"/>
      <c r="BC1758" s="80"/>
      <c r="BD1758" s="69"/>
      <c r="BE1758" s="69"/>
      <c r="BF1758" s="80"/>
      <c r="BG1758" s="80"/>
      <c r="BH1758" s="69"/>
      <c r="BI1758" s="69"/>
      <c r="BJ1758" s="80"/>
      <c r="BK1758" s="80"/>
      <c r="BL1758" s="69"/>
      <c r="BM1758" s="69"/>
      <c r="BN1758" s="80"/>
      <c r="BO1758" s="80"/>
      <c r="BP1758" s="69"/>
      <c r="BQ1758" s="69"/>
      <c r="BR1758" s="80"/>
      <c r="BS1758" s="80"/>
      <c r="BT1758" s="69"/>
      <c r="BU1758" s="69"/>
      <c r="BV1758" s="80"/>
      <c r="BW1758" s="80"/>
      <c r="BX1758" s="69"/>
      <c r="BY1758" s="69"/>
      <c r="BZ1758" s="80"/>
      <c r="CA1758" s="80"/>
      <c r="CB1758" s="69"/>
      <c r="CC1758" s="69"/>
      <c r="CD1758" s="80"/>
      <c r="CE1758" s="80"/>
      <c r="CF1758" s="69"/>
      <c r="CG1758" s="69"/>
      <c r="CH1758" s="69"/>
      <c r="CI1758" s="69"/>
      <c r="CJ1758" s="69"/>
      <c r="CK1758" s="69"/>
      <c r="CL1758" s="68"/>
      <c r="CM1758" s="67"/>
      <c r="CN1758" s="67"/>
      <c r="CO1758" s="68"/>
      <c r="CP1758" s="68"/>
      <c r="CQ1758" s="67"/>
      <c r="CR1758" s="67"/>
      <c r="CS1758" s="69"/>
      <c r="CT1758" s="81"/>
      <c r="CU1758" s="69"/>
      <c r="CV1758" s="69"/>
      <c r="CW1758" s="69"/>
      <c r="CX1758" s="69"/>
      <c r="CY1758" s="69"/>
      <c r="CZ1758" s="69"/>
    </row>
    <row r="1759" spans="2:104">
      <c r="B1759" s="69"/>
      <c r="C1759" s="69"/>
      <c r="D1759" s="67"/>
      <c r="E1759" s="69"/>
      <c r="F1759" s="68"/>
      <c r="G1759" s="67"/>
      <c r="H1759" s="69"/>
      <c r="I1759" s="69"/>
      <c r="J1759" s="69"/>
      <c r="K1759" s="69"/>
      <c r="L1759" s="69"/>
      <c r="M1759" s="69"/>
      <c r="N1759" s="69"/>
      <c r="O1759" s="69"/>
      <c r="P1759" s="69"/>
      <c r="Q1759" s="69"/>
      <c r="R1759" s="69"/>
      <c r="S1759" s="80"/>
      <c r="T1759" s="80"/>
      <c r="U1759" s="80"/>
      <c r="V1759" s="80"/>
      <c r="W1759" s="80"/>
      <c r="X1759" s="80"/>
      <c r="Y1759" s="80"/>
      <c r="Z1759" s="80"/>
      <c r="AA1759" s="80"/>
      <c r="AB1759" s="80"/>
      <c r="AC1759" s="80"/>
      <c r="AD1759" s="80"/>
      <c r="AE1759" s="69"/>
      <c r="AF1759" s="69"/>
      <c r="AG1759" s="69"/>
      <c r="AH1759" s="80"/>
      <c r="AI1759" s="80"/>
      <c r="AJ1759" s="69"/>
      <c r="AK1759" s="69"/>
      <c r="AL1759" s="80"/>
      <c r="AM1759" s="80"/>
      <c r="AN1759" s="69"/>
      <c r="AO1759" s="69"/>
      <c r="AP1759" s="80"/>
      <c r="AQ1759" s="80"/>
      <c r="AR1759" s="69"/>
      <c r="AS1759" s="69"/>
      <c r="AT1759" s="80"/>
      <c r="AU1759" s="80"/>
      <c r="AV1759" s="69"/>
      <c r="AW1759" s="69"/>
      <c r="AX1759" s="80"/>
      <c r="AY1759" s="80"/>
      <c r="AZ1759" s="69"/>
      <c r="BA1759" s="69"/>
      <c r="BB1759" s="80"/>
      <c r="BC1759" s="80"/>
      <c r="BD1759" s="69"/>
      <c r="BE1759" s="69"/>
      <c r="BF1759" s="80"/>
      <c r="BG1759" s="80"/>
      <c r="BH1759" s="69"/>
      <c r="BI1759" s="69"/>
      <c r="BJ1759" s="80"/>
      <c r="BK1759" s="80"/>
      <c r="BL1759" s="69"/>
      <c r="BM1759" s="69"/>
      <c r="BN1759" s="80"/>
      <c r="BO1759" s="80"/>
      <c r="BP1759" s="69"/>
      <c r="BQ1759" s="69"/>
      <c r="BR1759" s="80"/>
      <c r="BS1759" s="80"/>
      <c r="BT1759" s="69"/>
      <c r="BU1759" s="69"/>
      <c r="BV1759" s="80"/>
      <c r="BW1759" s="80"/>
      <c r="BX1759" s="69"/>
      <c r="BY1759" s="69"/>
      <c r="BZ1759" s="80"/>
      <c r="CA1759" s="80"/>
      <c r="CB1759" s="69"/>
      <c r="CC1759" s="69"/>
      <c r="CD1759" s="80"/>
      <c r="CE1759" s="80"/>
      <c r="CF1759" s="69"/>
      <c r="CG1759" s="69"/>
      <c r="CH1759" s="69"/>
      <c r="CI1759" s="69"/>
      <c r="CJ1759" s="69"/>
      <c r="CK1759" s="69"/>
      <c r="CL1759" s="68"/>
      <c r="CM1759" s="67"/>
      <c r="CN1759" s="67"/>
      <c r="CO1759" s="68"/>
      <c r="CP1759" s="68"/>
      <c r="CQ1759" s="67"/>
      <c r="CR1759" s="67"/>
      <c r="CS1759" s="69"/>
      <c r="CT1759" s="81"/>
      <c r="CU1759" s="69"/>
      <c r="CV1759" s="69"/>
      <c r="CW1759" s="69"/>
      <c r="CX1759" s="69"/>
      <c r="CY1759" s="69"/>
      <c r="CZ1759" s="69"/>
    </row>
    <row r="1760" spans="2:104">
      <c r="B1760" s="69"/>
      <c r="C1760" s="69"/>
      <c r="D1760" s="67"/>
      <c r="E1760" s="69"/>
      <c r="F1760" s="68"/>
      <c r="G1760" s="67"/>
      <c r="H1760" s="69"/>
      <c r="I1760" s="69"/>
      <c r="J1760" s="69"/>
      <c r="K1760" s="69"/>
      <c r="L1760" s="69"/>
      <c r="M1760" s="69"/>
      <c r="N1760" s="69"/>
      <c r="O1760" s="69"/>
      <c r="P1760" s="69"/>
      <c r="Q1760" s="69"/>
      <c r="R1760" s="69"/>
      <c r="S1760" s="80"/>
      <c r="T1760" s="80"/>
      <c r="U1760" s="80"/>
      <c r="V1760" s="80"/>
      <c r="W1760" s="80"/>
      <c r="X1760" s="80"/>
      <c r="Y1760" s="80"/>
      <c r="Z1760" s="80"/>
      <c r="AA1760" s="80"/>
      <c r="AB1760" s="80"/>
      <c r="AC1760" s="80"/>
      <c r="AD1760" s="80"/>
      <c r="AE1760" s="69"/>
      <c r="AF1760" s="69"/>
      <c r="AG1760" s="69"/>
      <c r="AH1760" s="80"/>
      <c r="AI1760" s="80"/>
      <c r="AJ1760" s="69"/>
      <c r="AK1760" s="69"/>
      <c r="AL1760" s="80"/>
      <c r="AM1760" s="80"/>
      <c r="AN1760" s="69"/>
      <c r="AO1760" s="69"/>
      <c r="AP1760" s="80"/>
      <c r="AQ1760" s="80"/>
      <c r="AR1760" s="69"/>
      <c r="AS1760" s="69"/>
      <c r="AT1760" s="80"/>
      <c r="AU1760" s="80"/>
      <c r="AV1760" s="69"/>
      <c r="AW1760" s="69"/>
      <c r="AX1760" s="80"/>
      <c r="AY1760" s="80"/>
      <c r="AZ1760" s="69"/>
      <c r="BA1760" s="69"/>
      <c r="BB1760" s="80"/>
      <c r="BC1760" s="80"/>
      <c r="BD1760" s="69"/>
      <c r="BE1760" s="69"/>
      <c r="BF1760" s="80"/>
      <c r="BG1760" s="80"/>
      <c r="BH1760" s="69"/>
      <c r="BI1760" s="69"/>
      <c r="BJ1760" s="80"/>
      <c r="BK1760" s="80"/>
      <c r="BL1760" s="69"/>
      <c r="BM1760" s="69"/>
      <c r="BN1760" s="80"/>
      <c r="BO1760" s="80"/>
      <c r="BP1760" s="69"/>
      <c r="BQ1760" s="69"/>
      <c r="BR1760" s="80"/>
      <c r="BS1760" s="80"/>
      <c r="BT1760" s="69"/>
      <c r="BU1760" s="69"/>
      <c r="BV1760" s="80"/>
      <c r="BW1760" s="80"/>
      <c r="BX1760" s="69"/>
      <c r="BY1760" s="69"/>
      <c r="BZ1760" s="80"/>
      <c r="CA1760" s="80"/>
      <c r="CB1760" s="69"/>
      <c r="CC1760" s="69"/>
      <c r="CD1760" s="80"/>
      <c r="CE1760" s="80"/>
      <c r="CF1760" s="69"/>
      <c r="CG1760" s="69"/>
      <c r="CH1760" s="69"/>
      <c r="CI1760" s="69"/>
      <c r="CJ1760" s="69"/>
      <c r="CK1760" s="69"/>
      <c r="CL1760" s="68"/>
      <c r="CM1760" s="67"/>
      <c r="CN1760" s="67"/>
      <c r="CO1760" s="68"/>
      <c r="CP1760" s="68"/>
      <c r="CQ1760" s="67"/>
      <c r="CR1760" s="67"/>
      <c r="CS1760" s="69"/>
      <c r="CT1760" s="81"/>
      <c r="CU1760" s="69"/>
      <c r="CV1760" s="69"/>
      <c r="CW1760" s="69"/>
      <c r="CX1760" s="69"/>
      <c r="CY1760" s="69"/>
      <c r="CZ1760" s="69"/>
    </row>
    <row r="1761" spans="2:104">
      <c r="B1761" s="69"/>
      <c r="C1761" s="69"/>
      <c r="D1761" s="67"/>
      <c r="E1761" s="69"/>
      <c r="F1761" s="68"/>
      <c r="G1761" s="67"/>
      <c r="H1761" s="69"/>
      <c r="I1761" s="69"/>
      <c r="J1761" s="69"/>
      <c r="K1761" s="69"/>
      <c r="L1761" s="69"/>
      <c r="M1761" s="69"/>
      <c r="N1761" s="69"/>
      <c r="O1761" s="69"/>
      <c r="P1761" s="69"/>
      <c r="Q1761" s="69"/>
      <c r="R1761" s="69"/>
      <c r="S1761" s="80"/>
      <c r="T1761" s="80"/>
      <c r="U1761" s="80"/>
      <c r="V1761" s="80"/>
      <c r="W1761" s="80"/>
      <c r="X1761" s="80"/>
      <c r="Y1761" s="80"/>
      <c r="Z1761" s="80"/>
      <c r="AA1761" s="80"/>
      <c r="AB1761" s="80"/>
      <c r="AC1761" s="80"/>
      <c r="AD1761" s="80"/>
      <c r="AE1761" s="69"/>
      <c r="AF1761" s="69"/>
      <c r="AG1761" s="69"/>
      <c r="AH1761" s="80"/>
      <c r="AI1761" s="80"/>
      <c r="AJ1761" s="69"/>
      <c r="AK1761" s="69"/>
      <c r="AL1761" s="80"/>
      <c r="AM1761" s="80"/>
      <c r="AN1761" s="69"/>
      <c r="AO1761" s="69"/>
      <c r="AP1761" s="80"/>
      <c r="AQ1761" s="80"/>
      <c r="AR1761" s="69"/>
      <c r="AS1761" s="69"/>
      <c r="AT1761" s="80"/>
      <c r="AU1761" s="80"/>
      <c r="AV1761" s="69"/>
      <c r="AW1761" s="69"/>
      <c r="AX1761" s="80"/>
      <c r="AY1761" s="80"/>
      <c r="AZ1761" s="69"/>
      <c r="BA1761" s="69"/>
      <c r="BB1761" s="80"/>
      <c r="BC1761" s="80"/>
      <c r="BD1761" s="69"/>
      <c r="BE1761" s="69"/>
      <c r="BF1761" s="80"/>
      <c r="BG1761" s="80"/>
      <c r="BH1761" s="69"/>
      <c r="BI1761" s="69"/>
      <c r="BJ1761" s="80"/>
      <c r="BK1761" s="80"/>
      <c r="BL1761" s="69"/>
      <c r="BM1761" s="69"/>
      <c r="BN1761" s="80"/>
      <c r="BO1761" s="80"/>
      <c r="BP1761" s="69"/>
      <c r="BQ1761" s="69"/>
      <c r="BR1761" s="80"/>
      <c r="BS1761" s="80"/>
      <c r="BT1761" s="69"/>
      <c r="BU1761" s="69"/>
      <c r="BV1761" s="80"/>
      <c r="BW1761" s="80"/>
      <c r="BX1761" s="69"/>
      <c r="BY1761" s="69"/>
      <c r="BZ1761" s="80"/>
      <c r="CA1761" s="80"/>
      <c r="CB1761" s="69"/>
      <c r="CC1761" s="69"/>
      <c r="CD1761" s="80"/>
      <c r="CE1761" s="80"/>
      <c r="CF1761" s="69"/>
      <c r="CG1761" s="69"/>
      <c r="CH1761" s="69"/>
      <c r="CI1761" s="69"/>
      <c r="CJ1761" s="69"/>
      <c r="CK1761" s="69"/>
      <c r="CL1761" s="68"/>
      <c r="CM1761" s="67"/>
      <c r="CN1761" s="67"/>
      <c r="CO1761" s="68"/>
      <c r="CP1761" s="68"/>
      <c r="CQ1761" s="67"/>
      <c r="CR1761" s="67"/>
      <c r="CS1761" s="69"/>
      <c r="CT1761" s="81"/>
      <c r="CU1761" s="69"/>
      <c r="CV1761" s="69"/>
      <c r="CW1761" s="69"/>
      <c r="CX1761" s="69"/>
      <c r="CY1761" s="69"/>
      <c r="CZ1761" s="69"/>
    </row>
    <row r="1762" spans="2:104">
      <c r="B1762" s="69"/>
      <c r="C1762" s="69"/>
      <c r="D1762" s="67"/>
      <c r="E1762" s="69"/>
      <c r="F1762" s="68"/>
      <c r="G1762" s="67"/>
      <c r="H1762" s="69"/>
      <c r="I1762" s="69"/>
      <c r="J1762" s="69"/>
      <c r="K1762" s="69"/>
      <c r="L1762" s="69"/>
      <c r="M1762" s="69"/>
      <c r="N1762" s="69"/>
      <c r="O1762" s="69"/>
      <c r="P1762" s="69"/>
      <c r="Q1762" s="69"/>
      <c r="R1762" s="69"/>
      <c r="S1762" s="80"/>
      <c r="T1762" s="80"/>
      <c r="U1762" s="80"/>
      <c r="V1762" s="80"/>
      <c r="W1762" s="80"/>
      <c r="X1762" s="80"/>
      <c r="Y1762" s="80"/>
      <c r="Z1762" s="80"/>
      <c r="AA1762" s="80"/>
      <c r="AB1762" s="80"/>
      <c r="AC1762" s="80"/>
      <c r="AD1762" s="80"/>
      <c r="AE1762" s="69"/>
      <c r="AF1762" s="69"/>
      <c r="AG1762" s="69"/>
      <c r="AH1762" s="80"/>
      <c r="AI1762" s="80"/>
      <c r="AJ1762" s="69"/>
      <c r="AK1762" s="69"/>
      <c r="AL1762" s="80"/>
      <c r="AM1762" s="80"/>
      <c r="AN1762" s="69"/>
      <c r="AO1762" s="69"/>
      <c r="AP1762" s="80"/>
      <c r="AQ1762" s="80"/>
      <c r="AR1762" s="69"/>
      <c r="AS1762" s="69"/>
      <c r="AT1762" s="80"/>
      <c r="AU1762" s="80"/>
      <c r="AV1762" s="69"/>
      <c r="AW1762" s="69"/>
      <c r="AX1762" s="80"/>
      <c r="AY1762" s="80"/>
      <c r="AZ1762" s="69"/>
      <c r="BA1762" s="69"/>
      <c r="BB1762" s="80"/>
      <c r="BC1762" s="80"/>
      <c r="BD1762" s="69"/>
      <c r="BE1762" s="69"/>
      <c r="BF1762" s="80"/>
      <c r="BG1762" s="80"/>
      <c r="BH1762" s="69"/>
      <c r="BI1762" s="69"/>
      <c r="BJ1762" s="80"/>
      <c r="BK1762" s="80"/>
      <c r="BL1762" s="69"/>
      <c r="BM1762" s="69"/>
      <c r="BN1762" s="80"/>
      <c r="BO1762" s="80"/>
      <c r="BP1762" s="69"/>
      <c r="BQ1762" s="69"/>
      <c r="BR1762" s="80"/>
      <c r="BS1762" s="80"/>
      <c r="BT1762" s="69"/>
      <c r="BU1762" s="69"/>
      <c r="BV1762" s="80"/>
      <c r="BW1762" s="80"/>
      <c r="BX1762" s="69"/>
      <c r="BY1762" s="69"/>
      <c r="BZ1762" s="80"/>
      <c r="CA1762" s="80"/>
      <c r="CB1762" s="69"/>
      <c r="CC1762" s="69"/>
      <c r="CD1762" s="80"/>
      <c r="CE1762" s="80"/>
      <c r="CF1762" s="69"/>
      <c r="CG1762" s="69"/>
      <c r="CH1762" s="69"/>
      <c r="CI1762" s="69"/>
      <c r="CJ1762" s="69"/>
      <c r="CK1762" s="69"/>
      <c r="CL1762" s="68"/>
      <c r="CM1762" s="67"/>
      <c r="CN1762" s="67"/>
      <c r="CO1762" s="68"/>
      <c r="CP1762" s="68"/>
      <c r="CQ1762" s="67"/>
      <c r="CR1762" s="67"/>
      <c r="CS1762" s="69"/>
      <c r="CT1762" s="81"/>
      <c r="CU1762" s="69"/>
      <c r="CV1762" s="69"/>
      <c r="CW1762" s="69"/>
      <c r="CX1762" s="69"/>
      <c r="CY1762" s="69"/>
      <c r="CZ1762" s="69"/>
    </row>
    <row r="1763" spans="2:104">
      <c r="B1763" s="69"/>
      <c r="C1763" s="69"/>
      <c r="D1763" s="67"/>
      <c r="E1763" s="69"/>
      <c r="F1763" s="68"/>
      <c r="G1763" s="67"/>
      <c r="H1763" s="69"/>
      <c r="I1763" s="69"/>
      <c r="J1763" s="69"/>
      <c r="K1763" s="69"/>
      <c r="L1763" s="69"/>
      <c r="M1763" s="69"/>
      <c r="N1763" s="69"/>
      <c r="O1763" s="69"/>
      <c r="P1763" s="69"/>
      <c r="Q1763" s="69"/>
      <c r="R1763" s="69"/>
      <c r="S1763" s="80"/>
      <c r="T1763" s="80"/>
      <c r="U1763" s="80"/>
      <c r="V1763" s="80"/>
      <c r="W1763" s="80"/>
      <c r="X1763" s="80"/>
      <c r="Y1763" s="80"/>
      <c r="Z1763" s="80"/>
      <c r="AA1763" s="80"/>
      <c r="AB1763" s="80"/>
      <c r="AC1763" s="80"/>
      <c r="AD1763" s="80"/>
      <c r="AE1763" s="69"/>
      <c r="AF1763" s="69"/>
      <c r="AG1763" s="69"/>
      <c r="AH1763" s="80"/>
      <c r="AI1763" s="80"/>
      <c r="AJ1763" s="69"/>
      <c r="AK1763" s="69"/>
      <c r="AL1763" s="80"/>
      <c r="AM1763" s="80"/>
      <c r="AN1763" s="69"/>
      <c r="AO1763" s="69"/>
      <c r="AP1763" s="80"/>
      <c r="AQ1763" s="80"/>
      <c r="AR1763" s="69"/>
      <c r="AS1763" s="69"/>
      <c r="AT1763" s="80"/>
      <c r="AU1763" s="80"/>
      <c r="AV1763" s="69"/>
      <c r="AW1763" s="69"/>
      <c r="AX1763" s="80"/>
      <c r="AY1763" s="80"/>
      <c r="AZ1763" s="69"/>
      <c r="BA1763" s="69"/>
      <c r="BB1763" s="80"/>
      <c r="BC1763" s="80"/>
      <c r="BD1763" s="69"/>
      <c r="BE1763" s="69"/>
      <c r="BF1763" s="80"/>
      <c r="BG1763" s="80"/>
      <c r="BH1763" s="69"/>
      <c r="BI1763" s="69"/>
      <c r="BJ1763" s="80"/>
      <c r="BK1763" s="80"/>
      <c r="BL1763" s="69"/>
      <c r="BM1763" s="69"/>
      <c r="BN1763" s="80"/>
      <c r="BO1763" s="80"/>
      <c r="BP1763" s="69"/>
      <c r="BQ1763" s="69"/>
      <c r="BR1763" s="80"/>
      <c r="BS1763" s="80"/>
      <c r="BT1763" s="69"/>
      <c r="BU1763" s="69"/>
      <c r="BV1763" s="80"/>
      <c r="BW1763" s="80"/>
      <c r="BX1763" s="69"/>
      <c r="BY1763" s="69"/>
      <c r="BZ1763" s="80"/>
      <c r="CA1763" s="80"/>
      <c r="CB1763" s="69"/>
      <c r="CC1763" s="69"/>
      <c r="CD1763" s="80"/>
      <c r="CE1763" s="80"/>
      <c r="CF1763" s="69"/>
      <c r="CG1763" s="69"/>
      <c r="CH1763" s="69"/>
      <c r="CI1763" s="69"/>
      <c r="CJ1763" s="69"/>
      <c r="CK1763" s="69"/>
      <c r="CL1763" s="68"/>
      <c r="CM1763" s="67"/>
      <c r="CN1763" s="67"/>
      <c r="CO1763" s="68"/>
      <c r="CP1763" s="68"/>
      <c r="CQ1763" s="67"/>
      <c r="CR1763" s="67"/>
      <c r="CS1763" s="69"/>
      <c r="CT1763" s="81"/>
      <c r="CU1763" s="69"/>
      <c r="CV1763" s="69"/>
      <c r="CW1763" s="69"/>
      <c r="CX1763" s="69"/>
      <c r="CY1763" s="69"/>
      <c r="CZ1763" s="69"/>
    </row>
    <row r="1764" spans="2:104">
      <c r="B1764" s="69"/>
      <c r="C1764" s="69"/>
      <c r="D1764" s="67"/>
      <c r="E1764" s="69"/>
      <c r="F1764" s="68"/>
      <c r="G1764" s="67"/>
      <c r="H1764" s="69"/>
      <c r="I1764" s="69"/>
      <c r="J1764" s="69"/>
      <c r="K1764" s="69"/>
      <c r="L1764" s="69"/>
      <c r="M1764" s="69"/>
      <c r="N1764" s="69"/>
      <c r="O1764" s="69"/>
      <c r="P1764" s="69"/>
      <c r="Q1764" s="69"/>
      <c r="R1764" s="69"/>
      <c r="S1764" s="80"/>
      <c r="T1764" s="80"/>
      <c r="U1764" s="80"/>
      <c r="V1764" s="80"/>
      <c r="W1764" s="80"/>
      <c r="X1764" s="80"/>
      <c r="Y1764" s="80"/>
      <c r="Z1764" s="80"/>
      <c r="AA1764" s="80"/>
      <c r="AB1764" s="80"/>
      <c r="AC1764" s="80"/>
      <c r="AD1764" s="80"/>
      <c r="AE1764" s="69"/>
      <c r="AF1764" s="69"/>
      <c r="AG1764" s="69"/>
      <c r="AH1764" s="80"/>
      <c r="AI1764" s="80"/>
      <c r="AJ1764" s="69"/>
      <c r="AK1764" s="69"/>
      <c r="AL1764" s="80"/>
      <c r="AM1764" s="80"/>
      <c r="AN1764" s="69"/>
      <c r="AO1764" s="69"/>
      <c r="AP1764" s="80"/>
      <c r="AQ1764" s="80"/>
      <c r="AR1764" s="69"/>
      <c r="AS1764" s="69"/>
      <c r="AT1764" s="80"/>
      <c r="AU1764" s="80"/>
      <c r="AV1764" s="69"/>
      <c r="AW1764" s="69"/>
      <c r="AX1764" s="80"/>
      <c r="AY1764" s="80"/>
      <c r="AZ1764" s="69"/>
      <c r="BA1764" s="69"/>
      <c r="BB1764" s="80"/>
      <c r="BC1764" s="80"/>
      <c r="BD1764" s="69"/>
      <c r="BE1764" s="69"/>
      <c r="BF1764" s="80"/>
      <c r="BG1764" s="80"/>
      <c r="BH1764" s="69"/>
      <c r="BI1764" s="69"/>
      <c r="BJ1764" s="80"/>
      <c r="BK1764" s="80"/>
      <c r="BL1764" s="69"/>
      <c r="BM1764" s="69"/>
      <c r="BN1764" s="80"/>
      <c r="BO1764" s="80"/>
      <c r="BP1764" s="69"/>
      <c r="BQ1764" s="69"/>
      <c r="BR1764" s="80"/>
      <c r="BS1764" s="80"/>
      <c r="BT1764" s="69"/>
      <c r="BU1764" s="69"/>
      <c r="BV1764" s="80"/>
      <c r="BW1764" s="80"/>
      <c r="BX1764" s="69"/>
      <c r="BY1764" s="69"/>
      <c r="BZ1764" s="80"/>
      <c r="CA1764" s="80"/>
      <c r="CB1764" s="69"/>
      <c r="CC1764" s="69"/>
      <c r="CD1764" s="80"/>
      <c r="CE1764" s="80"/>
      <c r="CF1764" s="69"/>
      <c r="CG1764" s="69"/>
      <c r="CH1764" s="69"/>
      <c r="CI1764" s="69"/>
      <c r="CJ1764" s="69"/>
      <c r="CK1764" s="69"/>
      <c r="CL1764" s="68"/>
      <c r="CM1764" s="67"/>
      <c r="CN1764" s="67"/>
      <c r="CO1764" s="68"/>
      <c r="CP1764" s="68"/>
      <c r="CQ1764" s="67"/>
      <c r="CR1764" s="67"/>
      <c r="CS1764" s="69"/>
      <c r="CT1764" s="81"/>
      <c r="CU1764" s="69"/>
      <c r="CV1764" s="69"/>
      <c r="CW1764" s="69"/>
      <c r="CX1764" s="69"/>
      <c r="CY1764" s="69"/>
      <c r="CZ1764" s="69"/>
    </row>
    <row r="1765" spans="2:104">
      <c r="B1765" s="69"/>
      <c r="C1765" s="69"/>
      <c r="D1765" s="67"/>
      <c r="E1765" s="69"/>
      <c r="F1765" s="68"/>
      <c r="G1765" s="67"/>
      <c r="H1765" s="69"/>
      <c r="I1765" s="69"/>
      <c r="J1765" s="69"/>
      <c r="K1765" s="69"/>
      <c r="L1765" s="69"/>
      <c r="M1765" s="69"/>
      <c r="N1765" s="69"/>
      <c r="O1765" s="69"/>
      <c r="P1765" s="69"/>
      <c r="Q1765" s="69"/>
      <c r="R1765" s="69"/>
      <c r="S1765" s="80"/>
      <c r="T1765" s="80"/>
      <c r="U1765" s="80"/>
      <c r="V1765" s="80"/>
      <c r="W1765" s="80"/>
      <c r="X1765" s="80"/>
      <c r="Y1765" s="80"/>
      <c r="Z1765" s="80"/>
      <c r="AA1765" s="80"/>
      <c r="AB1765" s="80"/>
      <c r="AC1765" s="80"/>
      <c r="AD1765" s="80"/>
      <c r="AE1765" s="69"/>
      <c r="AF1765" s="69"/>
      <c r="AG1765" s="69"/>
      <c r="AH1765" s="80"/>
      <c r="AI1765" s="80"/>
      <c r="AJ1765" s="69"/>
      <c r="AK1765" s="69"/>
      <c r="AL1765" s="80"/>
      <c r="AM1765" s="80"/>
      <c r="AN1765" s="69"/>
      <c r="AO1765" s="69"/>
      <c r="AP1765" s="80"/>
      <c r="AQ1765" s="80"/>
      <c r="AR1765" s="69"/>
      <c r="AS1765" s="69"/>
      <c r="AT1765" s="80"/>
      <c r="AU1765" s="80"/>
      <c r="AV1765" s="69"/>
      <c r="AW1765" s="69"/>
      <c r="AX1765" s="80"/>
      <c r="AY1765" s="80"/>
      <c r="AZ1765" s="69"/>
      <c r="BA1765" s="69"/>
      <c r="BB1765" s="80"/>
      <c r="BC1765" s="80"/>
      <c r="BD1765" s="69"/>
      <c r="BE1765" s="69"/>
      <c r="BF1765" s="80"/>
      <c r="BG1765" s="80"/>
      <c r="BH1765" s="69"/>
      <c r="BI1765" s="69"/>
      <c r="BJ1765" s="80"/>
      <c r="BK1765" s="80"/>
      <c r="BL1765" s="69"/>
      <c r="BM1765" s="69"/>
      <c r="BN1765" s="80"/>
      <c r="BO1765" s="80"/>
      <c r="BP1765" s="69"/>
      <c r="BQ1765" s="69"/>
      <c r="BR1765" s="80"/>
      <c r="BS1765" s="80"/>
      <c r="BT1765" s="69"/>
      <c r="BU1765" s="69"/>
      <c r="BV1765" s="80"/>
      <c r="BW1765" s="80"/>
      <c r="BX1765" s="69"/>
      <c r="BY1765" s="69"/>
      <c r="BZ1765" s="80"/>
      <c r="CA1765" s="80"/>
      <c r="CB1765" s="69"/>
      <c r="CC1765" s="69"/>
      <c r="CD1765" s="80"/>
      <c r="CE1765" s="80"/>
      <c r="CF1765" s="69"/>
      <c r="CG1765" s="69"/>
      <c r="CH1765" s="69"/>
      <c r="CI1765" s="69"/>
      <c r="CJ1765" s="69"/>
      <c r="CK1765" s="69"/>
      <c r="CL1765" s="68"/>
      <c r="CM1765" s="67"/>
      <c r="CN1765" s="67"/>
      <c r="CO1765" s="68"/>
      <c r="CP1765" s="68"/>
      <c r="CQ1765" s="67"/>
      <c r="CR1765" s="67"/>
      <c r="CS1765" s="69"/>
      <c r="CT1765" s="81"/>
      <c r="CU1765" s="69"/>
      <c r="CV1765" s="69"/>
      <c r="CW1765" s="69"/>
      <c r="CX1765" s="69"/>
      <c r="CY1765" s="69"/>
      <c r="CZ1765" s="69"/>
    </row>
    <row r="1766" spans="2:104">
      <c r="B1766" s="69"/>
      <c r="C1766" s="69"/>
      <c r="D1766" s="67"/>
      <c r="E1766" s="69"/>
      <c r="F1766" s="68"/>
      <c r="G1766" s="67"/>
      <c r="H1766" s="69"/>
      <c r="I1766" s="69"/>
      <c r="J1766" s="69"/>
      <c r="K1766" s="69"/>
      <c r="L1766" s="69"/>
      <c r="M1766" s="69"/>
      <c r="N1766" s="69"/>
      <c r="O1766" s="69"/>
      <c r="P1766" s="69"/>
      <c r="Q1766" s="69"/>
      <c r="R1766" s="69"/>
      <c r="S1766" s="80"/>
      <c r="T1766" s="80"/>
      <c r="U1766" s="80"/>
      <c r="V1766" s="80"/>
      <c r="W1766" s="80"/>
      <c r="X1766" s="80"/>
      <c r="Y1766" s="80"/>
      <c r="Z1766" s="80"/>
      <c r="AA1766" s="80"/>
      <c r="AB1766" s="80"/>
      <c r="AC1766" s="80"/>
      <c r="AD1766" s="80"/>
      <c r="AE1766" s="69"/>
      <c r="AF1766" s="69"/>
      <c r="AG1766" s="69"/>
      <c r="AH1766" s="80"/>
      <c r="AI1766" s="80"/>
      <c r="AJ1766" s="69"/>
      <c r="AK1766" s="69"/>
      <c r="AL1766" s="80"/>
      <c r="AM1766" s="80"/>
      <c r="AN1766" s="69"/>
      <c r="AO1766" s="69"/>
      <c r="AP1766" s="80"/>
      <c r="AQ1766" s="80"/>
      <c r="AR1766" s="69"/>
      <c r="AS1766" s="69"/>
      <c r="AT1766" s="80"/>
      <c r="AU1766" s="80"/>
      <c r="AV1766" s="69"/>
      <c r="AW1766" s="69"/>
      <c r="AX1766" s="80"/>
      <c r="AY1766" s="80"/>
      <c r="AZ1766" s="69"/>
      <c r="BA1766" s="69"/>
      <c r="BB1766" s="80"/>
      <c r="BC1766" s="80"/>
      <c r="BD1766" s="69"/>
      <c r="BE1766" s="69"/>
      <c r="BF1766" s="80"/>
      <c r="BG1766" s="80"/>
      <c r="BH1766" s="69"/>
      <c r="BI1766" s="69"/>
      <c r="BJ1766" s="80"/>
      <c r="BK1766" s="80"/>
      <c r="BL1766" s="69"/>
      <c r="BM1766" s="69"/>
      <c r="BN1766" s="80"/>
      <c r="BO1766" s="80"/>
      <c r="BP1766" s="69"/>
      <c r="BQ1766" s="69"/>
      <c r="BR1766" s="80"/>
      <c r="BS1766" s="80"/>
      <c r="BT1766" s="69"/>
      <c r="BU1766" s="69"/>
      <c r="BV1766" s="80"/>
      <c r="BW1766" s="80"/>
      <c r="BX1766" s="69"/>
      <c r="BY1766" s="69"/>
      <c r="BZ1766" s="80"/>
      <c r="CA1766" s="80"/>
      <c r="CB1766" s="69"/>
      <c r="CC1766" s="69"/>
      <c r="CD1766" s="80"/>
      <c r="CE1766" s="80"/>
      <c r="CF1766" s="69"/>
      <c r="CG1766" s="69"/>
      <c r="CH1766" s="69"/>
      <c r="CI1766" s="69"/>
      <c r="CJ1766" s="69"/>
      <c r="CK1766" s="69"/>
      <c r="CL1766" s="68"/>
      <c r="CM1766" s="67"/>
      <c r="CN1766" s="67"/>
      <c r="CO1766" s="68"/>
      <c r="CP1766" s="68"/>
      <c r="CQ1766" s="67"/>
      <c r="CR1766" s="67"/>
      <c r="CS1766" s="69"/>
      <c r="CT1766" s="81"/>
      <c r="CU1766" s="69"/>
      <c r="CV1766" s="69"/>
      <c r="CW1766" s="69"/>
      <c r="CX1766" s="69"/>
      <c r="CY1766" s="69"/>
      <c r="CZ1766" s="69"/>
    </row>
    <row r="1767" spans="2:104">
      <c r="B1767" s="69"/>
      <c r="C1767" s="69"/>
      <c r="D1767" s="67"/>
      <c r="E1767" s="69"/>
      <c r="F1767" s="68"/>
      <c r="G1767" s="67"/>
      <c r="H1767" s="69"/>
      <c r="I1767" s="69"/>
      <c r="J1767" s="69"/>
      <c r="K1767" s="69"/>
      <c r="L1767" s="69"/>
      <c r="M1767" s="69"/>
      <c r="N1767" s="69"/>
      <c r="O1767" s="69"/>
      <c r="P1767" s="69"/>
      <c r="Q1767" s="69"/>
      <c r="R1767" s="69"/>
      <c r="S1767" s="80"/>
      <c r="T1767" s="80"/>
      <c r="U1767" s="80"/>
      <c r="V1767" s="80"/>
      <c r="W1767" s="80"/>
      <c r="X1767" s="80"/>
      <c r="Y1767" s="80"/>
      <c r="Z1767" s="80"/>
      <c r="AA1767" s="80"/>
      <c r="AB1767" s="80"/>
      <c r="AC1767" s="80"/>
      <c r="AD1767" s="80"/>
      <c r="AE1767" s="69"/>
      <c r="AF1767" s="69"/>
      <c r="AG1767" s="69"/>
      <c r="AH1767" s="80"/>
      <c r="AI1767" s="80"/>
      <c r="AJ1767" s="69"/>
      <c r="AK1767" s="69"/>
      <c r="AL1767" s="80"/>
      <c r="AM1767" s="80"/>
      <c r="AN1767" s="69"/>
      <c r="AO1767" s="69"/>
      <c r="AP1767" s="80"/>
      <c r="AQ1767" s="80"/>
      <c r="AR1767" s="69"/>
      <c r="AS1767" s="69"/>
      <c r="AT1767" s="80"/>
      <c r="AU1767" s="80"/>
      <c r="AV1767" s="69"/>
      <c r="AW1767" s="69"/>
      <c r="AX1767" s="80"/>
      <c r="AY1767" s="80"/>
      <c r="AZ1767" s="69"/>
      <c r="BA1767" s="69"/>
      <c r="BB1767" s="80"/>
      <c r="BC1767" s="80"/>
      <c r="BD1767" s="69"/>
      <c r="BE1767" s="69"/>
      <c r="BF1767" s="80"/>
      <c r="BG1767" s="80"/>
      <c r="BH1767" s="69"/>
      <c r="BI1767" s="69"/>
      <c r="BJ1767" s="80"/>
      <c r="BK1767" s="80"/>
      <c r="BL1767" s="69"/>
      <c r="BM1767" s="69"/>
      <c r="BN1767" s="80"/>
      <c r="BO1767" s="80"/>
      <c r="BP1767" s="69"/>
      <c r="BQ1767" s="69"/>
      <c r="BR1767" s="80"/>
      <c r="BS1767" s="80"/>
      <c r="BT1767" s="69"/>
      <c r="BU1767" s="69"/>
      <c r="BV1767" s="80"/>
      <c r="BW1767" s="80"/>
      <c r="BX1767" s="69"/>
      <c r="BY1767" s="69"/>
      <c r="BZ1767" s="80"/>
      <c r="CA1767" s="80"/>
      <c r="CB1767" s="69"/>
      <c r="CC1767" s="69"/>
      <c r="CD1767" s="80"/>
      <c r="CE1767" s="80"/>
      <c r="CF1767" s="69"/>
      <c r="CG1767" s="69"/>
      <c r="CH1767" s="69"/>
      <c r="CI1767" s="69"/>
      <c r="CJ1767" s="69"/>
      <c r="CK1767" s="69"/>
      <c r="CL1767" s="68"/>
      <c r="CM1767" s="67"/>
      <c r="CN1767" s="67"/>
      <c r="CO1767" s="68"/>
      <c r="CP1767" s="68"/>
      <c r="CQ1767" s="67"/>
      <c r="CR1767" s="67"/>
      <c r="CS1767" s="69"/>
      <c r="CT1767" s="81"/>
      <c r="CU1767" s="69"/>
      <c r="CV1767" s="69"/>
      <c r="CW1767" s="69"/>
      <c r="CX1767" s="69"/>
      <c r="CY1767" s="69"/>
      <c r="CZ1767" s="69"/>
    </row>
    <row r="1768" spans="2:104">
      <c r="B1768" s="69"/>
      <c r="C1768" s="69"/>
      <c r="D1768" s="67"/>
      <c r="E1768" s="69"/>
      <c r="F1768" s="68"/>
      <c r="G1768" s="67"/>
      <c r="H1768" s="69"/>
      <c r="I1768" s="69"/>
      <c r="J1768" s="69"/>
      <c r="K1768" s="69"/>
      <c r="L1768" s="69"/>
      <c r="M1768" s="69"/>
      <c r="N1768" s="69"/>
      <c r="O1768" s="69"/>
      <c r="P1768" s="69"/>
      <c r="Q1768" s="69"/>
      <c r="R1768" s="69"/>
      <c r="S1768" s="80"/>
      <c r="T1768" s="80"/>
      <c r="U1768" s="80"/>
      <c r="V1768" s="80"/>
      <c r="W1768" s="80"/>
      <c r="X1768" s="80"/>
      <c r="Y1768" s="80"/>
      <c r="Z1768" s="80"/>
      <c r="AA1768" s="80"/>
      <c r="AB1768" s="80"/>
      <c r="AC1768" s="80"/>
      <c r="AD1768" s="80"/>
      <c r="AE1768" s="69"/>
      <c r="AF1768" s="69"/>
      <c r="AG1768" s="69"/>
      <c r="AH1768" s="80"/>
      <c r="AI1768" s="80"/>
      <c r="AJ1768" s="69"/>
      <c r="AK1768" s="69"/>
      <c r="AL1768" s="80"/>
      <c r="AM1768" s="80"/>
      <c r="AN1768" s="69"/>
      <c r="AO1768" s="69"/>
      <c r="AP1768" s="80"/>
      <c r="AQ1768" s="80"/>
      <c r="AR1768" s="69"/>
      <c r="AS1768" s="69"/>
      <c r="AT1768" s="80"/>
      <c r="AU1768" s="80"/>
      <c r="AV1768" s="69"/>
      <c r="AW1768" s="69"/>
      <c r="AX1768" s="80"/>
      <c r="AY1768" s="80"/>
      <c r="AZ1768" s="69"/>
      <c r="BA1768" s="69"/>
      <c r="BB1768" s="80"/>
      <c r="BC1768" s="80"/>
      <c r="BD1768" s="69"/>
      <c r="BE1768" s="69"/>
      <c r="BF1768" s="80"/>
      <c r="BG1768" s="80"/>
      <c r="BH1768" s="69"/>
      <c r="BI1768" s="69"/>
      <c r="BJ1768" s="80"/>
      <c r="BK1768" s="80"/>
      <c r="BL1768" s="69"/>
      <c r="BM1768" s="69"/>
      <c r="BN1768" s="80"/>
      <c r="BO1768" s="80"/>
      <c r="BP1768" s="69"/>
      <c r="BQ1768" s="69"/>
      <c r="BR1768" s="80"/>
      <c r="BS1768" s="80"/>
      <c r="BT1768" s="69"/>
      <c r="BU1768" s="69"/>
      <c r="BV1768" s="80"/>
      <c r="BW1768" s="80"/>
      <c r="BX1768" s="69"/>
      <c r="BY1768" s="69"/>
      <c r="BZ1768" s="80"/>
      <c r="CA1768" s="80"/>
      <c r="CB1768" s="69"/>
      <c r="CC1768" s="69"/>
      <c r="CD1768" s="80"/>
      <c r="CE1768" s="80"/>
      <c r="CF1768" s="69"/>
      <c r="CG1768" s="69"/>
      <c r="CH1768" s="69"/>
      <c r="CI1768" s="69"/>
      <c r="CJ1768" s="69"/>
      <c r="CK1768" s="69"/>
      <c r="CL1768" s="68"/>
      <c r="CM1768" s="67"/>
      <c r="CN1768" s="67"/>
      <c r="CO1768" s="68"/>
      <c r="CP1768" s="68"/>
      <c r="CQ1768" s="67"/>
      <c r="CR1768" s="67"/>
      <c r="CS1768" s="69"/>
      <c r="CT1768" s="81"/>
      <c r="CU1768" s="69"/>
      <c r="CV1768" s="69"/>
      <c r="CW1768" s="69"/>
      <c r="CX1768" s="69"/>
      <c r="CY1768" s="69"/>
      <c r="CZ1768" s="69"/>
    </row>
    <row r="1769" spans="2:104">
      <c r="B1769" s="69"/>
      <c r="C1769" s="69"/>
      <c r="D1769" s="67"/>
      <c r="E1769" s="69"/>
      <c r="F1769" s="68"/>
      <c r="G1769" s="67"/>
      <c r="H1769" s="69"/>
      <c r="I1769" s="69"/>
      <c r="J1769" s="69"/>
      <c r="K1769" s="69"/>
      <c r="L1769" s="69"/>
      <c r="M1769" s="69"/>
      <c r="N1769" s="69"/>
      <c r="O1769" s="69"/>
      <c r="P1769" s="69"/>
      <c r="Q1769" s="69"/>
      <c r="R1769" s="69"/>
      <c r="S1769" s="80"/>
      <c r="T1769" s="80"/>
      <c r="U1769" s="80"/>
      <c r="V1769" s="80"/>
      <c r="W1769" s="80"/>
      <c r="X1769" s="80"/>
      <c r="Y1769" s="80"/>
      <c r="Z1769" s="80"/>
      <c r="AA1769" s="80"/>
      <c r="AB1769" s="80"/>
      <c r="AC1769" s="80"/>
      <c r="AD1769" s="80"/>
      <c r="AE1769" s="69"/>
      <c r="AF1769" s="69"/>
      <c r="AG1769" s="69"/>
      <c r="AH1769" s="80"/>
      <c r="AI1769" s="80"/>
      <c r="AJ1769" s="69"/>
      <c r="AK1769" s="69"/>
      <c r="AL1769" s="80"/>
      <c r="AM1769" s="80"/>
      <c r="AN1769" s="69"/>
      <c r="AO1769" s="69"/>
      <c r="AP1769" s="80"/>
      <c r="AQ1769" s="80"/>
      <c r="AR1769" s="69"/>
      <c r="AS1769" s="69"/>
      <c r="AT1769" s="80"/>
      <c r="AU1769" s="80"/>
      <c r="AV1769" s="69"/>
      <c r="AW1769" s="69"/>
      <c r="AX1769" s="80"/>
      <c r="AY1769" s="80"/>
      <c r="AZ1769" s="69"/>
      <c r="BA1769" s="69"/>
      <c r="BB1769" s="80"/>
      <c r="BC1769" s="80"/>
      <c r="BD1769" s="69"/>
      <c r="BE1769" s="69"/>
      <c r="BF1769" s="80"/>
      <c r="BG1769" s="80"/>
      <c r="BH1769" s="69"/>
      <c r="BI1769" s="69"/>
      <c r="BJ1769" s="80"/>
      <c r="BK1769" s="80"/>
      <c r="BL1769" s="69"/>
      <c r="BM1769" s="69"/>
      <c r="BN1769" s="80"/>
      <c r="BO1769" s="80"/>
      <c r="BP1769" s="69"/>
      <c r="BQ1769" s="69"/>
      <c r="BR1769" s="80"/>
      <c r="BS1769" s="80"/>
      <c r="BT1769" s="69"/>
      <c r="BU1769" s="69"/>
      <c r="BV1769" s="80"/>
      <c r="BW1769" s="80"/>
      <c r="BX1769" s="69"/>
      <c r="BY1769" s="69"/>
      <c r="BZ1769" s="80"/>
      <c r="CA1769" s="80"/>
      <c r="CB1769" s="69"/>
      <c r="CC1769" s="69"/>
      <c r="CD1769" s="80"/>
      <c r="CE1769" s="80"/>
      <c r="CF1769" s="69"/>
      <c r="CG1769" s="69"/>
      <c r="CH1769" s="69"/>
      <c r="CI1769" s="69"/>
      <c r="CJ1769" s="69"/>
      <c r="CK1769" s="69"/>
      <c r="CL1769" s="68"/>
      <c r="CM1769" s="67"/>
      <c r="CN1769" s="67"/>
      <c r="CO1769" s="68"/>
      <c r="CP1769" s="68"/>
      <c r="CQ1769" s="67"/>
      <c r="CR1769" s="67"/>
      <c r="CS1769" s="69"/>
      <c r="CT1769" s="81"/>
      <c r="CU1769" s="69"/>
      <c r="CV1769" s="69"/>
      <c r="CW1769" s="69"/>
      <c r="CX1769" s="69"/>
      <c r="CY1769" s="69"/>
      <c r="CZ1769" s="69"/>
    </row>
    <row r="1770" spans="2:104">
      <c r="B1770" s="69"/>
      <c r="C1770" s="69"/>
      <c r="D1770" s="67"/>
      <c r="E1770" s="69"/>
      <c r="F1770" s="68"/>
      <c r="G1770" s="67"/>
      <c r="H1770" s="69"/>
      <c r="I1770" s="69"/>
      <c r="J1770" s="69"/>
      <c r="K1770" s="69"/>
      <c r="L1770" s="69"/>
      <c r="M1770" s="69"/>
      <c r="N1770" s="69"/>
      <c r="O1770" s="69"/>
      <c r="P1770" s="69"/>
      <c r="Q1770" s="69"/>
      <c r="R1770" s="69"/>
      <c r="S1770" s="80"/>
      <c r="T1770" s="80"/>
      <c r="U1770" s="80"/>
      <c r="V1770" s="80"/>
      <c r="W1770" s="80"/>
      <c r="X1770" s="80"/>
      <c r="Y1770" s="80"/>
      <c r="Z1770" s="80"/>
      <c r="AA1770" s="80"/>
      <c r="AB1770" s="80"/>
      <c r="AC1770" s="80"/>
      <c r="AD1770" s="80"/>
      <c r="AE1770" s="69"/>
      <c r="AF1770" s="69"/>
      <c r="AG1770" s="69"/>
      <c r="AH1770" s="80"/>
      <c r="AI1770" s="80"/>
      <c r="AJ1770" s="69"/>
      <c r="AK1770" s="69"/>
      <c r="AL1770" s="80"/>
      <c r="AM1770" s="80"/>
      <c r="AN1770" s="69"/>
      <c r="AO1770" s="69"/>
      <c r="AP1770" s="80"/>
      <c r="AQ1770" s="80"/>
      <c r="AR1770" s="69"/>
      <c r="AS1770" s="69"/>
      <c r="AT1770" s="80"/>
      <c r="AU1770" s="80"/>
      <c r="AV1770" s="69"/>
      <c r="AW1770" s="69"/>
      <c r="AX1770" s="80"/>
      <c r="AY1770" s="80"/>
      <c r="AZ1770" s="69"/>
      <c r="BA1770" s="69"/>
      <c r="BB1770" s="80"/>
      <c r="BC1770" s="80"/>
      <c r="BD1770" s="69"/>
      <c r="BE1770" s="69"/>
      <c r="BF1770" s="80"/>
      <c r="BG1770" s="80"/>
      <c r="BH1770" s="69"/>
      <c r="BI1770" s="69"/>
      <c r="BJ1770" s="80"/>
      <c r="BK1770" s="80"/>
      <c r="BL1770" s="69"/>
      <c r="BM1770" s="69"/>
      <c r="BN1770" s="80"/>
      <c r="BO1770" s="80"/>
      <c r="BP1770" s="69"/>
      <c r="BQ1770" s="69"/>
      <c r="BR1770" s="80"/>
      <c r="BS1770" s="80"/>
      <c r="BT1770" s="69"/>
      <c r="BU1770" s="69"/>
      <c r="BV1770" s="80"/>
      <c r="BW1770" s="80"/>
      <c r="BX1770" s="69"/>
      <c r="BY1770" s="69"/>
      <c r="BZ1770" s="80"/>
      <c r="CA1770" s="80"/>
      <c r="CB1770" s="69"/>
      <c r="CC1770" s="69"/>
      <c r="CD1770" s="80"/>
      <c r="CE1770" s="80"/>
      <c r="CF1770" s="69"/>
      <c r="CG1770" s="69"/>
      <c r="CH1770" s="69"/>
      <c r="CI1770" s="69"/>
      <c r="CJ1770" s="69"/>
      <c r="CK1770" s="69"/>
      <c r="CL1770" s="68"/>
      <c r="CM1770" s="67"/>
      <c r="CN1770" s="67"/>
      <c r="CO1770" s="68"/>
      <c r="CP1770" s="68"/>
      <c r="CQ1770" s="67"/>
      <c r="CR1770" s="67"/>
      <c r="CS1770" s="69"/>
      <c r="CT1770" s="81"/>
      <c r="CU1770" s="69"/>
      <c r="CV1770" s="69"/>
      <c r="CW1770" s="69"/>
      <c r="CX1770" s="69"/>
      <c r="CY1770" s="69"/>
      <c r="CZ1770" s="69"/>
    </row>
    <row r="1771" spans="2:104">
      <c r="B1771" s="69"/>
      <c r="C1771" s="69"/>
      <c r="D1771" s="67"/>
      <c r="E1771" s="69"/>
      <c r="F1771" s="68"/>
      <c r="G1771" s="67"/>
      <c r="H1771" s="69"/>
      <c r="I1771" s="69"/>
      <c r="J1771" s="69"/>
      <c r="K1771" s="69"/>
      <c r="L1771" s="69"/>
      <c r="M1771" s="69"/>
      <c r="N1771" s="69"/>
      <c r="O1771" s="69"/>
      <c r="P1771" s="69"/>
      <c r="Q1771" s="69"/>
      <c r="R1771" s="69"/>
      <c r="S1771" s="80"/>
      <c r="T1771" s="80"/>
      <c r="U1771" s="80"/>
      <c r="V1771" s="80"/>
      <c r="W1771" s="80"/>
      <c r="X1771" s="80"/>
      <c r="Y1771" s="80"/>
      <c r="Z1771" s="80"/>
      <c r="AA1771" s="80"/>
      <c r="AB1771" s="80"/>
      <c r="AC1771" s="80"/>
      <c r="AD1771" s="80"/>
      <c r="AE1771" s="69"/>
      <c r="AF1771" s="69"/>
      <c r="AG1771" s="69"/>
      <c r="AH1771" s="80"/>
      <c r="AI1771" s="80"/>
      <c r="AJ1771" s="69"/>
      <c r="AK1771" s="69"/>
      <c r="AL1771" s="80"/>
      <c r="AM1771" s="80"/>
      <c r="AN1771" s="69"/>
      <c r="AO1771" s="69"/>
      <c r="AP1771" s="80"/>
      <c r="AQ1771" s="80"/>
      <c r="AR1771" s="69"/>
      <c r="AS1771" s="69"/>
      <c r="AT1771" s="80"/>
      <c r="AU1771" s="80"/>
      <c r="AV1771" s="69"/>
      <c r="AW1771" s="69"/>
      <c r="AX1771" s="80"/>
      <c r="AY1771" s="80"/>
      <c r="AZ1771" s="69"/>
      <c r="BA1771" s="69"/>
      <c r="BB1771" s="80"/>
      <c r="BC1771" s="80"/>
      <c r="BD1771" s="69"/>
      <c r="BE1771" s="69"/>
      <c r="BF1771" s="80"/>
      <c r="BG1771" s="80"/>
      <c r="BH1771" s="69"/>
      <c r="BI1771" s="69"/>
      <c r="BJ1771" s="80"/>
      <c r="BK1771" s="80"/>
      <c r="BL1771" s="69"/>
      <c r="BM1771" s="69"/>
      <c r="BN1771" s="80"/>
      <c r="BO1771" s="80"/>
      <c r="BP1771" s="69"/>
      <c r="BQ1771" s="69"/>
      <c r="BR1771" s="80"/>
      <c r="BS1771" s="80"/>
      <c r="BT1771" s="69"/>
      <c r="BU1771" s="69"/>
      <c r="BV1771" s="80"/>
      <c r="BW1771" s="80"/>
      <c r="BX1771" s="69"/>
      <c r="BY1771" s="69"/>
      <c r="BZ1771" s="80"/>
      <c r="CA1771" s="80"/>
      <c r="CB1771" s="69"/>
      <c r="CC1771" s="69"/>
      <c r="CD1771" s="80"/>
      <c r="CE1771" s="80"/>
      <c r="CF1771" s="69"/>
      <c r="CG1771" s="69"/>
      <c r="CH1771" s="69"/>
      <c r="CI1771" s="69"/>
      <c r="CJ1771" s="69"/>
      <c r="CK1771" s="69"/>
      <c r="CL1771" s="68"/>
      <c r="CM1771" s="67"/>
      <c r="CN1771" s="67"/>
      <c r="CO1771" s="68"/>
      <c r="CP1771" s="68"/>
      <c r="CQ1771" s="67"/>
      <c r="CR1771" s="67"/>
      <c r="CS1771" s="69"/>
      <c r="CT1771" s="81"/>
      <c r="CU1771" s="69"/>
      <c r="CV1771" s="69"/>
      <c r="CW1771" s="69"/>
      <c r="CX1771" s="69"/>
      <c r="CY1771" s="69"/>
      <c r="CZ1771" s="69"/>
    </row>
    <row r="1772" spans="2:104">
      <c r="B1772" s="69"/>
      <c r="C1772" s="69"/>
      <c r="D1772" s="67"/>
      <c r="E1772" s="69"/>
      <c r="F1772" s="68"/>
      <c r="G1772" s="67"/>
      <c r="H1772" s="69"/>
      <c r="I1772" s="69"/>
      <c r="J1772" s="69"/>
      <c r="K1772" s="69"/>
      <c r="L1772" s="69"/>
      <c r="M1772" s="69"/>
      <c r="N1772" s="69"/>
      <c r="O1772" s="69"/>
      <c r="P1772" s="69"/>
      <c r="Q1772" s="69"/>
      <c r="R1772" s="69"/>
      <c r="S1772" s="80"/>
      <c r="T1772" s="80"/>
      <c r="U1772" s="80"/>
      <c r="V1772" s="80"/>
      <c r="W1772" s="80"/>
      <c r="X1772" s="80"/>
      <c r="Y1772" s="80"/>
      <c r="Z1772" s="80"/>
      <c r="AA1772" s="80"/>
      <c r="AB1772" s="80"/>
      <c r="AC1772" s="80"/>
      <c r="AD1772" s="80"/>
      <c r="AE1772" s="69"/>
      <c r="AF1772" s="69"/>
      <c r="AG1772" s="69"/>
      <c r="AH1772" s="80"/>
      <c r="AI1772" s="80"/>
      <c r="AJ1772" s="69"/>
      <c r="AK1772" s="69"/>
      <c r="AL1772" s="80"/>
      <c r="AM1772" s="80"/>
      <c r="AN1772" s="69"/>
      <c r="AO1772" s="69"/>
      <c r="AP1772" s="80"/>
      <c r="AQ1772" s="80"/>
      <c r="AR1772" s="69"/>
      <c r="AS1772" s="69"/>
      <c r="AT1772" s="80"/>
      <c r="AU1772" s="80"/>
      <c r="AV1772" s="69"/>
      <c r="AW1772" s="69"/>
      <c r="AX1772" s="80"/>
      <c r="AY1772" s="80"/>
      <c r="AZ1772" s="69"/>
      <c r="BA1772" s="69"/>
      <c r="BB1772" s="80"/>
      <c r="BC1772" s="80"/>
      <c r="BD1772" s="69"/>
      <c r="BE1772" s="69"/>
      <c r="BF1772" s="80"/>
      <c r="BG1772" s="80"/>
      <c r="BH1772" s="69"/>
      <c r="BI1772" s="69"/>
      <c r="BJ1772" s="80"/>
      <c r="BK1772" s="80"/>
      <c r="BL1772" s="69"/>
      <c r="BM1772" s="69"/>
      <c r="BN1772" s="80"/>
      <c r="BO1772" s="80"/>
      <c r="BP1772" s="69"/>
      <c r="BQ1772" s="69"/>
      <c r="BR1772" s="80"/>
      <c r="BS1772" s="80"/>
      <c r="BT1772" s="69"/>
      <c r="BU1772" s="69"/>
      <c r="BV1772" s="80"/>
      <c r="BW1772" s="80"/>
      <c r="BX1772" s="69"/>
      <c r="BY1772" s="69"/>
      <c r="BZ1772" s="80"/>
      <c r="CA1772" s="80"/>
      <c r="CB1772" s="69"/>
      <c r="CC1772" s="69"/>
      <c r="CD1772" s="80"/>
      <c r="CE1772" s="80"/>
      <c r="CF1772" s="69"/>
      <c r="CG1772" s="69"/>
      <c r="CH1772" s="69"/>
      <c r="CI1772" s="69"/>
      <c r="CJ1772" s="69"/>
      <c r="CK1772" s="69"/>
      <c r="CL1772" s="68"/>
      <c r="CM1772" s="67"/>
      <c r="CN1772" s="67"/>
      <c r="CO1772" s="68"/>
      <c r="CP1772" s="68"/>
      <c r="CQ1772" s="67"/>
      <c r="CR1772" s="67"/>
      <c r="CS1772" s="69"/>
      <c r="CT1772" s="81"/>
      <c r="CU1772" s="69"/>
      <c r="CV1772" s="69"/>
      <c r="CW1772" s="69"/>
      <c r="CX1772" s="69"/>
      <c r="CY1772" s="69"/>
      <c r="CZ1772" s="69"/>
    </row>
    <row r="1773" spans="2:104">
      <c r="B1773" s="69"/>
      <c r="C1773" s="69"/>
      <c r="D1773" s="67"/>
      <c r="E1773" s="69"/>
      <c r="F1773" s="68"/>
      <c r="G1773" s="67"/>
      <c r="H1773" s="69"/>
      <c r="I1773" s="69"/>
      <c r="J1773" s="69"/>
      <c r="K1773" s="69"/>
      <c r="L1773" s="69"/>
      <c r="M1773" s="69"/>
      <c r="N1773" s="69"/>
      <c r="O1773" s="69"/>
      <c r="P1773" s="69"/>
      <c r="Q1773" s="69"/>
      <c r="R1773" s="69"/>
      <c r="S1773" s="80"/>
      <c r="T1773" s="80"/>
      <c r="U1773" s="80"/>
      <c r="V1773" s="80"/>
      <c r="W1773" s="80"/>
      <c r="X1773" s="80"/>
      <c r="Y1773" s="80"/>
      <c r="Z1773" s="80"/>
      <c r="AA1773" s="80"/>
      <c r="AB1773" s="80"/>
      <c r="AC1773" s="80"/>
      <c r="AD1773" s="80"/>
      <c r="AE1773" s="69"/>
      <c r="AF1773" s="69"/>
      <c r="AG1773" s="69"/>
      <c r="AH1773" s="80"/>
      <c r="AI1773" s="80"/>
      <c r="AJ1773" s="69"/>
      <c r="AK1773" s="69"/>
      <c r="AL1773" s="80"/>
      <c r="AM1773" s="80"/>
      <c r="AN1773" s="69"/>
      <c r="AO1773" s="69"/>
      <c r="AP1773" s="80"/>
      <c r="AQ1773" s="80"/>
      <c r="AR1773" s="69"/>
      <c r="AS1773" s="69"/>
      <c r="AT1773" s="80"/>
      <c r="AU1773" s="80"/>
      <c r="AV1773" s="69"/>
      <c r="AW1773" s="69"/>
      <c r="AX1773" s="80"/>
      <c r="AY1773" s="80"/>
      <c r="AZ1773" s="69"/>
      <c r="BA1773" s="69"/>
      <c r="BB1773" s="80"/>
      <c r="BC1773" s="80"/>
      <c r="BD1773" s="69"/>
      <c r="BE1773" s="69"/>
      <c r="BF1773" s="80"/>
      <c r="BG1773" s="80"/>
      <c r="BH1773" s="69"/>
      <c r="BI1773" s="69"/>
      <c r="BJ1773" s="80"/>
      <c r="BK1773" s="80"/>
      <c r="BL1773" s="69"/>
      <c r="BM1773" s="69"/>
      <c r="BN1773" s="80"/>
      <c r="BO1773" s="80"/>
      <c r="BP1773" s="69"/>
      <c r="BQ1773" s="69"/>
      <c r="BR1773" s="80"/>
      <c r="BS1773" s="80"/>
      <c r="BT1773" s="69"/>
      <c r="BU1773" s="69"/>
      <c r="BV1773" s="80"/>
      <c r="BW1773" s="80"/>
      <c r="BX1773" s="69"/>
      <c r="BY1773" s="69"/>
      <c r="BZ1773" s="80"/>
      <c r="CA1773" s="80"/>
      <c r="CB1773" s="69"/>
      <c r="CC1773" s="69"/>
      <c r="CD1773" s="80"/>
      <c r="CE1773" s="80"/>
      <c r="CF1773" s="69"/>
      <c r="CG1773" s="69"/>
      <c r="CH1773" s="69"/>
      <c r="CI1773" s="69"/>
      <c r="CJ1773" s="69"/>
      <c r="CK1773" s="69"/>
      <c r="CL1773" s="68"/>
      <c r="CM1773" s="67"/>
      <c r="CN1773" s="67"/>
      <c r="CO1773" s="68"/>
      <c r="CP1773" s="68"/>
      <c r="CQ1773" s="67"/>
      <c r="CR1773" s="67"/>
      <c r="CS1773" s="69"/>
      <c r="CT1773" s="81"/>
      <c r="CU1773" s="69"/>
      <c r="CV1773" s="69"/>
      <c r="CW1773" s="69"/>
      <c r="CX1773" s="69"/>
      <c r="CY1773" s="69"/>
      <c r="CZ1773" s="69"/>
    </row>
    <row r="1774" spans="2:104">
      <c r="B1774" s="69"/>
      <c r="C1774" s="69"/>
      <c r="D1774" s="67"/>
      <c r="E1774" s="69"/>
      <c r="F1774" s="68"/>
      <c r="G1774" s="67"/>
      <c r="H1774" s="69"/>
      <c r="I1774" s="69"/>
      <c r="J1774" s="69"/>
      <c r="K1774" s="69"/>
      <c r="L1774" s="69"/>
      <c r="M1774" s="69"/>
      <c r="N1774" s="69"/>
      <c r="O1774" s="69"/>
      <c r="P1774" s="69"/>
      <c r="Q1774" s="69"/>
      <c r="R1774" s="69"/>
      <c r="S1774" s="80"/>
      <c r="T1774" s="80"/>
      <c r="U1774" s="80"/>
      <c r="V1774" s="80"/>
      <c r="W1774" s="80"/>
      <c r="X1774" s="80"/>
      <c r="Y1774" s="80"/>
      <c r="Z1774" s="80"/>
      <c r="AA1774" s="80"/>
      <c r="AB1774" s="80"/>
      <c r="AC1774" s="80"/>
      <c r="AD1774" s="80"/>
      <c r="AE1774" s="69"/>
      <c r="AF1774" s="69"/>
      <c r="AG1774" s="69"/>
      <c r="AH1774" s="80"/>
      <c r="AI1774" s="80"/>
      <c r="AJ1774" s="69"/>
      <c r="AK1774" s="69"/>
      <c r="AL1774" s="80"/>
      <c r="AM1774" s="80"/>
      <c r="AN1774" s="69"/>
      <c r="AO1774" s="69"/>
      <c r="AP1774" s="80"/>
      <c r="AQ1774" s="80"/>
      <c r="AR1774" s="69"/>
      <c r="AS1774" s="69"/>
      <c r="AT1774" s="80"/>
      <c r="AU1774" s="80"/>
      <c r="AV1774" s="69"/>
      <c r="AW1774" s="69"/>
      <c r="AX1774" s="80"/>
      <c r="AY1774" s="80"/>
      <c r="AZ1774" s="69"/>
      <c r="BA1774" s="69"/>
      <c r="BB1774" s="80"/>
      <c r="BC1774" s="80"/>
      <c r="BD1774" s="69"/>
      <c r="BE1774" s="69"/>
      <c r="BF1774" s="80"/>
      <c r="BG1774" s="80"/>
      <c r="BH1774" s="69"/>
      <c r="BI1774" s="69"/>
      <c r="BJ1774" s="80"/>
      <c r="BK1774" s="80"/>
      <c r="BL1774" s="69"/>
      <c r="BM1774" s="69"/>
      <c r="BN1774" s="80"/>
      <c r="BO1774" s="80"/>
      <c r="BP1774" s="69"/>
      <c r="BQ1774" s="69"/>
      <c r="BR1774" s="80"/>
      <c r="BS1774" s="80"/>
      <c r="BT1774" s="69"/>
      <c r="BU1774" s="69"/>
      <c r="BV1774" s="80"/>
      <c r="BW1774" s="80"/>
      <c r="BX1774" s="69"/>
      <c r="BY1774" s="69"/>
      <c r="BZ1774" s="80"/>
      <c r="CA1774" s="80"/>
      <c r="CB1774" s="69"/>
      <c r="CC1774" s="69"/>
      <c r="CD1774" s="80"/>
      <c r="CE1774" s="80"/>
      <c r="CF1774" s="69"/>
      <c r="CG1774" s="69"/>
      <c r="CH1774" s="69"/>
      <c r="CI1774" s="69"/>
      <c r="CJ1774" s="69"/>
      <c r="CK1774" s="69"/>
      <c r="CL1774" s="68"/>
      <c r="CM1774" s="67"/>
      <c r="CN1774" s="67"/>
      <c r="CO1774" s="68"/>
      <c r="CP1774" s="68"/>
      <c r="CQ1774" s="67"/>
      <c r="CR1774" s="67"/>
      <c r="CS1774" s="69"/>
      <c r="CT1774" s="81"/>
      <c r="CU1774" s="69"/>
      <c r="CV1774" s="69"/>
      <c r="CW1774" s="69"/>
      <c r="CX1774" s="69"/>
      <c r="CY1774" s="69"/>
      <c r="CZ1774" s="69"/>
    </row>
    <row r="1775" spans="2:104">
      <c r="B1775" s="69"/>
      <c r="C1775" s="69"/>
      <c r="D1775" s="67"/>
      <c r="E1775" s="69"/>
      <c r="F1775" s="68"/>
      <c r="G1775" s="67"/>
      <c r="H1775" s="69"/>
      <c r="I1775" s="69"/>
      <c r="J1775" s="69"/>
      <c r="K1775" s="69"/>
      <c r="L1775" s="69"/>
      <c r="M1775" s="69"/>
      <c r="N1775" s="69"/>
      <c r="O1775" s="69"/>
      <c r="P1775" s="69"/>
      <c r="Q1775" s="69"/>
      <c r="R1775" s="69"/>
      <c r="S1775" s="80"/>
      <c r="T1775" s="80"/>
      <c r="U1775" s="80"/>
      <c r="V1775" s="80"/>
      <c r="W1775" s="80"/>
      <c r="X1775" s="80"/>
      <c r="Y1775" s="80"/>
      <c r="Z1775" s="80"/>
      <c r="AA1775" s="80"/>
      <c r="AB1775" s="80"/>
      <c r="AC1775" s="80"/>
      <c r="AD1775" s="80"/>
      <c r="AE1775" s="69"/>
      <c r="AF1775" s="69"/>
      <c r="AG1775" s="69"/>
      <c r="AH1775" s="80"/>
      <c r="AI1775" s="80"/>
      <c r="AJ1775" s="69"/>
      <c r="AK1775" s="69"/>
      <c r="AL1775" s="80"/>
      <c r="AM1775" s="80"/>
      <c r="AN1775" s="69"/>
      <c r="AO1775" s="69"/>
      <c r="AP1775" s="80"/>
      <c r="AQ1775" s="80"/>
      <c r="AR1775" s="69"/>
      <c r="AS1775" s="69"/>
      <c r="AT1775" s="80"/>
      <c r="AU1775" s="80"/>
      <c r="AV1775" s="69"/>
      <c r="AW1775" s="69"/>
      <c r="AX1775" s="80"/>
      <c r="AY1775" s="80"/>
      <c r="AZ1775" s="69"/>
      <c r="BA1775" s="69"/>
      <c r="BB1775" s="80"/>
      <c r="BC1775" s="80"/>
      <c r="BD1775" s="69"/>
      <c r="BE1775" s="69"/>
      <c r="BF1775" s="80"/>
      <c r="BG1775" s="80"/>
      <c r="BH1775" s="69"/>
      <c r="BI1775" s="69"/>
      <c r="BJ1775" s="80"/>
      <c r="BK1775" s="80"/>
      <c r="BL1775" s="69"/>
      <c r="BM1775" s="69"/>
      <c r="BN1775" s="80"/>
      <c r="BO1775" s="80"/>
      <c r="BP1775" s="69"/>
      <c r="BQ1775" s="69"/>
      <c r="BR1775" s="80"/>
      <c r="BS1775" s="80"/>
      <c r="BT1775" s="69"/>
      <c r="BU1775" s="69"/>
      <c r="BV1775" s="80"/>
      <c r="BW1775" s="80"/>
      <c r="BX1775" s="69"/>
      <c r="BY1775" s="69"/>
      <c r="BZ1775" s="80"/>
      <c r="CA1775" s="80"/>
      <c r="CB1775" s="69"/>
      <c r="CC1775" s="69"/>
      <c r="CD1775" s="80"/>
      <c r="CE1775" s="80"/>
      <c r="CF1775" s="69"/>
      <c r="CG1775" s="69"/>
      <c r="CH1775" s="69"/>
      <c r="CI1775" s="69"/>
      <c r="CJ1775" s="69"/>
      <c r="CK1775" s="69"/>
      <c r="CL1775" s="68"/>
      <c r="CM1775" s="67"/>
      <c r="CN1775" s="67"/>
      <c r="CO1775" s="68"/>
      <c r="CP1775" s="68"/>
      <c r="CQ1775" s="67"/>
      <c r="CR1775" s="67"/>
      <c r="CS1775" s="69"/>
      <c r="CT1775" s="81"/>
      <c r="CU1775" s="69"/>
      <c r="CV1775" s="69"/>
      <c r="CW1775" s="69"/>
      <c r="CX1775" s="69"/>
      <c r="CY1775" s="69"/>
      <c r="CZ1775" s="69"/>
    </row>
    <row r="1776" spans="2:104">
      <c r="B1776" s="69"/>
      <c r="C1776" s="69"/>
      <c r="D1776" s="67"/>
      <c r="E1776" s="69"/>
      <c r="F1776" s="68"/>
      <c r="G1776" s="67"/>
      <c r="H1776" s="69"/>
      <c r="I1776" s="69"/>
      <c r="J1776" s="69"/>
      <c r="K1776" s="69"/>
      <c r="L1776" s="69"/>
      <c r="M1776" s="69"/>
      <c r="N1776" s="69"/>
      <c r="O1776" s="69"/>
      <c r="P1776" s="69"/>
      <c r="Q1776" s="69"/>
      <c r="R1776" s="69"/>
      <c r="S1776" s="80"/>
      <c r="T1776" s="80"/>
      <c r="U1776" s="80"/>
      <c r="V1776" s="80"/>
      <c r="W1776" s="80"/>
      <c r="X1776" s="80"/>
      <c r="Y1776" s="80"/>
      <c r="Z1776" s="80"/>
      <c r="AA1776" s="80"/>
      <c r="AB1776" s="80"/>
      <c r="AC1776" s="80"/>
      <c r="AD1776" s="80"/>
      <c r="AE1776" s="69"/>
      <c r="AF1776" s="69"/>
      <c r="AG1776" s="69"/>
      <c r="AH1776" s="80"/>
      <c r="AI1776" s="80"/>
      <c r="AJ1776" s="69"/>
      <c r="AK1776" s="69"/>
      <c r="AL1776" s="80"/>
      <c r="AM1776" s="80"/>
      <c r="AN1776" s="69"/>
      <c r="AO1776" s="69"/>
      <c r="AP1776" s="80"/>
      <c r="AQ1776" s="80"/>
      <c r="AR1776" s="69"/>
      <c r="AS1776" s="69"/>
      <c r="AT1776" s="80"/>
      <c r="AU1776" s="80"/>
      <c r="AV1776" s="69"/>
      <c r="AW1776" s="69"/>
      <c r="AX1776" s="80"/>
      <c r="AY1776" s="80"/>
      <c r="AZ1776" s="69"/>
      <c r="BA1776" s="69"/>
      <c r="BB1776" s="80"/>
      <c r="BC1776" s="80"/>
      <c r="BD1776" s="69"/>
      <c r="BE1776" s="69"/>
      <c r="BF1776" s="80"/>
      <c r="BG1776" s="80"/>
      <c r="BH1776" s="69"/>
      <c r="BI1776" s="69"/>
      <c r="BJ1776" s="80"/>
      <c r="BK1776" s="80"/>
      <c r="BL1776" s="69"/>
      <c r="BM1776" s="69"/>
      <c r="BN1776" s="80"/>
      <c r="BO1776" s="80"/>
      <c r="BP1776" s="69"/>
      <c r="BQ1776" s="69"/>
      <c r="BR1776" s="80"/>
      <c r="BS1776" s="80"/>
      <c r="BT1776" s="69"/>
      <c r="BU1776" s="69"/>
      <c r="BV1776" s="80"/>
      <c r="BW1776" s="80"/>
      <c r="BX1776" s="69"/>
      <c r="BY1776" s="69"/>
      <c r="BZ1776" s="80"/>
      <c r="CA1776" s="80"/>
      <c r="CB1776" s="69"/>
      <c r="CC1776" s="69"/>
      <c r="CD1776" s="80"/>
      <c r="CE1776" s="80"/>
      <c r="CF1776" s="69"/>
      <c r="CG1776" s="69"/>
      <c r="CH1776" s="69"/>
      <c r="CI1776" s="69"/>
      <c r="CJ1776" s="69"/>
      <c r="CK1776" s="69"/>
      <c r="CL1776" s="68"/>
      <c r="CM1776" s="67"/>
      <c r="CN1776" s="67"/>
      <c r="CO1776" s="68"/>
      <c r="CP1776" s="68"/>
      <c r="CQ1776" s="67"/>
      <c r="CR1776" s="67"/>
      <c r="CS1776" s="69"/>
      <c r="CT1776" s="81"/>
      <c r="CU1776" s="69"/>
      <c r="CV1776" s="69"/>
      <c r="CW1776" s="69"/>
      <c r="CX1776" s="69"/>
      <c r="CY1776" s="69"/>
      <c r="CZ1776" s="69"/>
    </row>
    <row r="1777" spans="2:104">
      <c r="B1777" s="69"/>
      <c r="C1777" s="69"/>
      <c r="D1777" s="67"/>
      <c r="E1777" s="69"/>
      <c r="F1777" s="68"/>
      <c r="G1777" s="67"/>
      <c r="H1777" s="69"/>
      <c r="I1777" s="69"/>
      <c r="J1777" s="69"/>
      <c r="K1777" s="69"/>
      <c r="L1777" s="69"/>
      <c r="M1777" s="69"/>
      <c r="N1777" s="69"/>
      <c r="O1777" s="69"/>
      <c r="P1777" s="69"/>
      <c r="Q1777" s="69"/>
      <c r="R1777" s="69"/>
      <c r="S1777" s="80"/>
      <c r="T1777" s="80"/>
      <c r="U1777" s="80"/>
      <c r="V1777" s="80"/>
      <c r="W1777" s="80"/>
      <c r="X1777" s="80"/>
      <c r="Y1777" s="80"/>
      <c r="Z1777" s="80"/>
      <c r="AA1777" s="80"/>
      <c r="AB1777" s="80"/>
      <c r="AC1777" s="80"/>
      <c r="AD1777" s="80"/>
      <c r="AE1777" s="69"/>
      <c r="AF1777" s="69"/>
      <c r="AG1777" s="69"/>
      <c r="AH1777" s="80"/>
      <c r="AI1777" s="80"/>
      <c r="AJ1777" s="69"/>
      <c r="AK1777" s="69"/>
      <c r="AL1777" s="80"/>
      <c r="AM1777" s="80"/>
      <c r="AN1777" s="69"/>
      <c r="AO1777" s="69"/>
      <c r="AP1777" s="80"/>
      <c r="AQ1777" s="80"/>
      <c r="AR1777" s="69"/>
      <c r="AS1777" s="69"/>
      <c r="AT1777" s="80"/>
      <c r="AU1777" s="80"/>
      <c r="AV1777" s="69"/>
      <c r="AW1777" s="69"/>
      <c r="AX1777" s="80"/>
      <c r="AY1777" s="80"/>
      <c r="AZ1777" s="69"/>
      <c r="BA1777" s="69"/>
      <c r="BB1777" s="80"/>
      <c r="BC1777" s="80"/>
      <c r="BD1777" s="69"/>
      <c r="BE1777" s="69"/>
      <c r="BF1777" s="80"/>
      <c r="BG1777" s="80"/>
      <c r="BH1777" s="69"/>
      <c r="BI1777" s="69"/>
      <c r="BJ1777" s="80"/>
      <c r="BK1777" s="80"/>
      <c r="BL1777" s="69"/>
      <c r="BM1777" s="69"/>
      <c r="BN1777" s="80"/>
      <c r="BO1777" s="80"/>
      <c r="BP1777" s="69"/>
      <c r="BQ1777" s="69"/>
      <c r="BR1777" s="80"/>
      <c r="BS1777" s="80"/>
      <c r="BT1777" s="69"/>
      <c r="BU1777" s="69"/>
      <c r="BV1777" s="80"/>
      <c r="BW1777" s="80"/>
      <c r="BX1777" s="69"/>
      <c r="BY1777" s="69"/>
      <c r="BZ1777" s="80"/>
      <c r="CA1777" s="80"/>
      <c r="CB1777" s="69"/>
      <c r="CC1777" s="69"/>
      <c r="CD1777" s="80"/>
      <c r="CE1777" s="80"/>
      <c r="CF1777" s="69"/>
      <c r="CG1777" s="69"/>
      <c r="CH1777" s="69"/>
      <c r="CI1777" s="69"/>
      <c r="CJ1777" s="69"/>
      <c r="CK1777" s="69"/>
      <c r="CL1777" s="68"/>
      <c r="CM1777" s="67"/>
      <c r="CN1777" s="67"/>
      <c r="CO1777" s="68"/>
      <c r="CP1777" s="68"/>
      <c r="CQ1777" s="67"/>
      <c r="CR1777" s="67"/>
      <c r="CS1777" s="69"/>
      <c r="CT1777" s="81"/>
      <c r="CU1777" s="69"/>
      <c r="CV1777" s="69"/>
      <c r="CW1777" s="69"/>
      <c r="CX1777" s="69"/>
      <c r="CY1777" s="69"/>
      <c r="CZ1777" s="69"/>
    </row>
    <row r="1778" spans="2:104">
      <c r="B1778" s="69"/>
      <c r="C1778" s="69"/>
      <c r="D1778" s="67"/>
      <c r="E1778" s="69"/>
      <c r="F1778" s="68"/>
      <c r="G1778" s="67"/>
      <c r="H1778" s="69"/>
      <c r="I1778" s="69"/>
      <c r="J1778" s="69"/>
      <c r="K1778" s="69"/>
      <c r="L1778" s="69"/>
      <c r="M1778" s="69"/>
      <c r="N1778" s="69"/>
      <c r="O1778" s="69"/>
      <c r="P1778" s="69"/>
      <c r="Q1778" s="69"/>
      <c r="R1778" s="69"/>
      <c r="S1778" s="80"/>
      <c r="T1778" s="80"/>
      <c r="U1778" s="80"/>
      <c r="V1778" s="80"/>
      <c r="W1778" s="80"/>
      <c r="X1778" s="80"/>
      <c r="Y1778" s="80"/>
      <c r="Z1778" s="80"/>
      <c r="AA1778" s="80"/>
      <c r="AB1778" s="80"/>
      <c r="AC1778" s="80"/>
      <c r="AD1778" s="80"/>
      <c r="AE1778" s="69"/>
      <c r="AF1778" s="69"/>
      <c r="AG1778" s="69"/>
      <c r="AH1778" s="80"/>
      <c r="AI1778" s="80"/>
      <c r="AJ1778" s="69"/>
      <c r="AK1778" s="69"/>
      <c r="AL1778" s="80"/>
      <c r="AM1778" s="80"/>
      <c r="AN1778" s="69"/>
      <c r="AO1778" s="69"/>
      <c r="AP1778" s="80"/>
      <c r="AQ1778" s="80"/>
      <c r="AR1778" s="69"/>
      <c r="AS1778" s="69"/>
      <c r="AT1778" s="80"/>
      <c r="AU1778" s="80"/>
      <c r="AV1778" s="69"/>
      <c r="AW1778" s="69"/>
      <c r="AX1778" s="80"/>
      <c r="AY1778" s="80"/>
      <c r="AZ1778" s="69"/>
      <c r="BA1778" s="69"/>
      <c r="BB1778" s="80"/>
      <c r="BC1778" s="80"/>
      <c r="BD1778" s="69"/>
      <c r="BE1778" s="69"/>
      <c r="BF1778" s="80"/>
      <c r="BG1778" s="80"/>
      <c r="BH1778" s="69"/>
      <c r="BI1778" s="69"/>
      <c r="BJ1778" s="80"/>
      <c r="BK1778" s="80"/>
      <c r="BL1778" s="69"/>
      <c r="BM1778" s="69"/>
      <c r="BN1778" s="80"/>
      <c r="BO1778" s="80"/>
      <c r="BP1778" s="69"/>
      <c r="BQ1778" s="69"/>
      <c r="BR1778" s="80"/>
      <c r="BS1778" s="80"/>
      <c r="BT1778" s="69"/>
      <c r="BU1778" s="69"/>
      <c r="BV1778" s="80"/>
      <c r="BW1778" s="80"/>
      <c r="BX1778" s="69"/>
      <c r="BY1778" s="69"/>
      <c r="BZ1778" s="80"/>
      <c r="CA1778" s="80"/>
      <c r="CB1778" s="69"/>
      <c r="CC1778" s="69"/>
      <c r="CD1778" s="80"/>
      <c r="CE1778" s="80"/>
      <c r="CF1778" s="69"/>
      <c r="CG1778" s="69"/>
      <c r="CH1778" s="69"/>
      <c r="CI1778" s="69"/>
      <c r="CJ1778" s="69"/>
      <c r="CK1778" s="69"/>
      <c r="CL1778" s="68"/>
      <c r="CM1778" s="67"/>
      <c r="CN1778" s="67"/>
      <c r="CO1778" s="68"/>
      <c r="CP1778" s="68"/>
      <c r="CQ1778" s="67"/>
      <c r="CR1778" s="67"/>
      <c r="CS1778" s="69"/>
      <c r="CT1778" s="81"/>
      <c r="CU1778" s="69"/>
      <c r="CV1778" s="69"/>
      <c r="CW1778" s="69"/>
      <c r="CX1778" s="69"/>
      <c r="CY1778" s="69"/>
      <c r="CZ1778" s="69"/>
    </row>
    <row r="1779" spans="2:104">
      <c r="B1779" s="69"/>
      <c r="C1779" s="69"/>
      <c r="D1779" s="67"/>
      <c r="E1779" s="69"/>
      <c r="F1779" s="68"/>
      <c r="G1779" s="67"/>
      <c r="H1779" s="69"/>
      <c r="I1779" s="69"/>
      <c r="J1779" s="69"/>
      <c r="K1779" s="69"/>
      <c r="L1779" s="69"/>
      <c r="M1779" s="69"/>
      <c r="N1779" s="69"/>
      <c r="O1779" s="69"/>
      <c r="P1779" s="69"/>
      <c r="Q1779" s="69"/>
      <c r="R1779" s="69"/>
      <c r="S1779" s="80"/>
      <c r="T1779" s="80"/>
      <c r="U1779" s="80"/>
      <c r="V1779" s="80"/>
      <c r="W1779" s="80"/>
      <c r="X1779" s="80"/>
      <c r="Y1779" s="80"/>
      <c r="Z1779" s="80"/>
      <c r="AA1779" s="80"/>
      <c r="AB1779" s="80"/>
      <c r="AC1779" s="80"/>
      <c r="AD1779" s="80"/>
      <c r="AE1779" s="69"/>
      <c r="AF1779" s="69"/>
      <c r="AG1779" s="69"/>
      <c r="AH1779" s="80"/>
      <c r="AI1779" s="80"/>
      <c r="AJ1779" s="69"/>
      <c r="AK1779" s="69"/>
      <c r="AL1779" s="80"/>
      <c r="AM1779" s="80"/>
      <c r="AN1779" s="69"/>
      <c r="AO1779" s="69"/>
      <c r="AP1779" s="80"/>
      <c r="AQ1779" s="80"/>
      <c r="AR1779" s="69"/>
      <c r="AS1779" s="69"/>
      <c r="AT1779" s="80"/>
      <c r="AU1779" s="80"/>
      <c r="AV1779" s="69"/>
      <c r="AW1779" s="69"/>
      <c r="AX1779" s="80"/>
      <c r="AY1779" s="80"/>
      <c r="AZ1779" s="69"/>
      <c r="BA1779" s="69"/>
      <c r="BB1779" s="80"/>
      <c r="BC1779" s="80"/>
      <c r="BD1779" s="69"/>
      <c r="BE1779" s="69"/>
      <c r="BF1779" s="80"/>
      <c r="BG1779" s="80"/>
      <c r="BH1779" s="69"/>
      <c r="BI1779" s="69"/>
      <c r="BJ1779" s="80"/>
      <c r="BK1779" s="80"/>
      <c r="BL1779" s="69"/>
      <c r="BM1779" s="69"/>
      <c r="BN1779" s="80"/>
      <c r="BO1779" s="80"/>
      <c r="BP1779" s="69"/>
      <c r="BQ1779" s="69"/>
      <c r="BR1779" s="80"/>
      <c r="BS1779" s="80"/>
      <c r="BT1779" s="69"/>
      <c r="BU1779" s="69"/>
      <c r="BV1779" s="80"/>
      <c r="BW1779" s="80"/>
      <c r="BX1779" s="69"/>
      <c r="BY1779" s="69"/>
      <c r="BZ1779" s="80"/>
      <c r="CA1779" s="80"/>
      <c r="CB1779" s="69"/>
      <c r="CC1779" s="69"/>
      <c r="CD1779" s="80"/>
      <c r="CE1779" s="80"/>
      <c r="CF1779" s="69"/>
      <c r="CG1779" s="69"/>
      <c r="CH1779" s="69"/>
      <c r="CI1779" s="69"/>
      <c r="CJ1779" s="69"/>
      <c r="CK1779" s="69"/>
      <c r="CL1779" s="68"/>
      <c r="CM1779" s="67"/>
      <c r="CN1779" s="67"/>
      <c r="CO1779" s="68"/>
      <c r="CP1779" s="68"/>
      <c r="CQ1779" s="67"/>
      <c r="CR1779" s="67"/>
      <c r="CS1779" s="69"/>
      <c r="CT1779" s="81"/>
      <c r="CU1779" s="69"/>
      <c r="CV1779" s="69"/>
      <c r="CW1779" s="69"/>
      <c r="CX1779" s="69"/>
      <c r="CY1779" s="69"/>
      <c r="CZ1779" s="69"/>
    </row>
    <row r="1780" spans="2:104">
      <c r="B1780" s="69"/>
      <c r="C1780" s="69"/>
      <c r="D1780" s="67"/>
      <c r="E1780" s="69"/>
      <c r="F1780" s="68"/>
      <c r="G1780" s="67"/>
      <c r="H1780" s="69"/>
      <c r="I1780" s="69"/>
      <c r="J1780" s="69"/>
      <c r="K1780" s="69"/>
      <c r="L1780" s="69"/>
      <c r="M1780" s="69"/>
      <c r="N1780" s="69"/>
      <c r="O1780" s="69"/>
      <c r="P1780" s="69"/>
      <c r="Q1780" s="69"/>
      <c r="R1780" s="69"/>
      <c r="S1780" s="80"/>
      <c r="T1780" s="80"/>
      <c r="U1780" s="80"/>
      <c r="V1780" s="80"/>
      <c r="W1780" s="80"/>
      <c r="X1780" s="80"/>
      <c r="Y1780" s="80"/>
      <c r="Z1780" s="80"/>
      <c r="AA1780" s="80"/>
      <c r="AB1780" s="80"/>
      <c r="AC1780" s="80"/>
      <c r="AD1780" s="80"/>
      <c r="AE1780" s="69"/>
      <c r="AF1780" s="69"/>
      <c r="AG1780" s="69"/>
      <c r="AH1780" s="80"/>
      <c r="AI1780" s="80"/>
      <c r="AJ1780" s="69"/>
      <c r="AK1780" s="69"/>
      <c r="AL1780" s="80"/>
      <c r="AM1780" s="80"/>
      <c r="AN1780" s="69"/>
      <c r="AO1780" s="69"/>
      <c r="AP1780" s="80"/>
      <c r="AQ1780" s="80"/>
      <c r="AR1780" s="69"/>
      <c r="AS1780" s="69"/>
      <c r="AT1780" s="80"/>
      <c r="AU1780" s="80"/>
      <c r="AV1780" s="69"/>
      <c r="AW1780" s="69"/>
      <c r="AX1780" s="80"/>
      <c r="AY1780" s="80"/>
      <c r="AZ1780" s="69"/>
      <c r="BA1780" s="69"/>
      <c r="BB1780" s="80"/>
      <c r="BC1780" s="80"/>
      <c r="BD1780" s="69"/>
      <c r="BE1780" s="69"/>
      <c r="BF1780" s="80"/>
      <c r="BG1780" s="80"/>
      <c r="BH1780" s="69"/>
      <c r="BI1780" s="69"/>
      <c r="BJ1780" s="80"/>
      <c r="BK1780" s="80"/>
      <c r="BL1780" s="69"/>
      <c r="BM1780" s="69"/>
      <c r="BN1780" s="80"/>
      <c r="BO1780" s="80"/>
      <c r="BP1780" s="69"/>
      <c r="BQ1780" s="69"/>
      <c r="BR1780" s="80"/>
      <c r="BS1780" s="80"/>
      <c r="BT1780" s="69"/>
      <c r="BU1780" s="69"/>
      <c r="BV1780" s="80"/>
      <c r="BW1780" s="80"/>
      <c r="BX1780" s="69"/>
      <c r="BY1780" s="69"/>
      <c r="BZ1780" s="80"/>
      <c r="CA1780" s="80"/>
      <c r="CB1780" s="69"/>
      <c r="CC1780" s="69"/>
      <c r="CD1780" s="80"/>
      <c r="CE1780" s="80"/>
      <c r="CF1780" s="69"/>
      <c r="CG1780" s="69"/>
      <c r="CH1780" s="69"/>
      <c r="CI1780" s="69"/>
      <c r="CJ1780" s="69"/>
      <c r="CK1780" s="69"/>
      <c r="CL1780" s="68"/>
      <c r="CM1780" s="67"/>
      <c r="CN1780" s="67"/>
      <c r="CO1780" s="68"/>
      <c r="CP1780" s="68"/>
      <c r="CQ1780" s="67"/>
      <c r="CR1780" s="67"/>
      <c r="CS1780" s="69"/>
      <c r="CT1780" s="81"/>
      <c r="CU1780" s="69"/>
      <c r="CV1780" s="69"/>
      <c r="CW1780" s="69"/>
      <c r="CX1780" s="69"/>
      <c r="CY1780" s="69"/>
      <c r="CZ1780" s="69"/>
    </row>
    <row r="1781" spans="2:104">
      <c r="B1781" s="69"/>
      <c r="C1781" s="69"/>
      <c r="D1781" s="67"/>
      <c r="E1781" s="69"/>
      <c r="F1781" s="68"/>
      <c r="G1781" s="67"/>
      <c r="H1781" s="69"/>
      <c r="I1781" s="69"/>
      <c r="J1781" s="69"/>
      <c r="K1781" s="69"/>
      <c r="L1781" s="69"/>
      <c r="M1781" s="69"/>
      <c r="N1781" s="69"/>
      <c r="O1781" s="69"/>
      <c r="P1781" s="69"/>
      <c r="Q1781" s="69"/>
      <c r="R1781" s="69"/>
      <c r="S1781" s="80"/>
      <c r="T1781" s="80"/>
      <c r="U1781" s="80"/>
      <c r="V1781" s="80"/>
      <c r="W1781" s="80"/>
      <c r="X1781" s="80"/>
      <c r="Y1781" s="80"/>
      <c r="Z1781" s="80"/>
      <c r="AA1781" s="80"/>
      <c r="AB1781" s="80"/>
      <c r="AC1781" s="80"/>
      <c r="AD1781" s="80"/>
      <c r="AE1781" s="69"/>
      <c r="AF1781" s="69"/>
      <c r="AG1781" s="69"/>
      <c r="AH1781" s="80"/>
      <c r="AI1781" s="80"/>
      <c r="AJ1781" s="69"/>
      <c r="AK1781" s="69"/>
      <c r="AL1781" s="80"/>
      <c r="AM1781" s="80"/>
      <c r="AN1781" s="69"/>
      <c r="AO1781" s="69"/>
      <c r="AP1781" s="80"/>
      <c r="AQ1781" s="80"/>
      <c r="AR1781" s="69"/>
      <c r="AS1781" s="69"/>
      <c r="AT1781" s="80"/>
      <c r="AU1781" s="80"/>
      <c r="AV1781" s="69"/>
      <c r="AW1781" s="69"/>
      <c r="AX1781" s="80"/>
      <c r="AY1781" s="80"/>
      <c r="AZ1781" s="69"/>
      <c r="BA1781" s="69"/>
      <c r="BB1781" s="80"/>
      <c r="BC1781" s="80"/>
      <c r="BD1781" s="69"/>
      <c r="BE1781" s="69"/>
      <c r="BF1781" s="80"/>
      <c r="BG1781" s="80"/>
      <c r="BH1781" s="69"/>
      <c r="BI1781" s="69"/>
      <c r="BJ1781" s="80"/>
      <c r="BK1781" s="80"/>
      <c r="BL1781" s="69"/>
      <c r="BM1781" s="69"/>
      <c r="BN1781" s="80"/>
      <c r="BO1781" s="80"/>
      <c r="BP1781" s="69"/>
      <c r="BQ1781" s="69"/>
      <c r="BR1781" s="80"/>
      <c r="BS1781" s="80"/>
      <c r="BT1781" s="69"/>
      <c r="BU1781" s="69"/>
      <c r="BV1781" s="80"/>
      <c r="BW1781" s="80"/>
      <c r="BX1781" s="69"/>
      <c r="BY1781" s="69"/>
      <c r="BZ1781" s="80"/>
      <c r="CA1781" s="80"/>
      <c r="CB1781" s="69"/>
      <c r="CC1781" s="69"/>
      <c r="CD1781" s="80"/>
      <c r="CE1781" s="80"/>
      <c r="CF1781" s="69"/>
      <c r="CG1781" s="69"/>
      <c r="CH1781" s="69"/>
      <c r="CI1781" s="69"/>
      <c r="CJ1781" s="69"/>
      <c r="CK1781" s="69"/>
      <c r="CL1781" s="68"/>
      <c r="CM1781" s="67"/>
      <c r="CN1781" s="67"/>
      <c r="CO1781" s="68"/>
      <c r="CP1781" s="68"/>
      <c r="CQ1781" s="67"/>
      <c r="CR1781" s="67"/>
      <c r="CS1781" s="69"/>
      <c r="CT1781" s="81"/>
      <c r="CU1781" s="69"/>
      <c r="CV1781" s="69"/>
      <c r="CW1781" s="69"/>
      <c r="CX1781" s="69"/>
      <c r="CY1781" s="69"/>
      <c r="CZ1781" s="69"/>
    </row>
    <row r="1782" spans="2:104">
      <c r="B1782" s="69"/>
      <c r="C1782" s="69"/>
      <c r="D1782" s="67"/>
      <c r="E1782" s="69"/>
      <c r="F1782" s="68"/>
      <c r="G1782" s="67"/>
      <c r="H1782" s="69"/>
      <c r="I1782" s="69"/>
      <c r="J1782" s="69"/>
      <c r="K1782" s="69"/>
      <c r="L1782" s="69"/>
      <c r="M1782" s="69"/>
      <c r="N1782" s="69"/>
      <c r="O1782" s="69"/>
      <c r="P1782" s="69"/>
      <c r="Q1782" s="69"/>
      <c r="R1782" s="69"/>
      <c r="S1782" s="80"/>
      <c r="T1782" s="80"/>
      <c r="U1782" s="80"/>
      <c r="V1782" s="80"/>
      <c r="W1782" s="80"/>
      <c r="X1782" s="80"/>
      <c r="Y1782" s="80"/>
      <c r="Z1782" s="80"/>
      <c r="AA1782" s="80"/>
      <c r="AB1782" s="80"/>
      <c r="AC1782" s="80"/>
      <c r="AD1782" s="80"/>
      <c r="AE1782" s="69"/>
      <c r="AF1782" s="69"/>
      <c r="AG1782" s="69"/>
      <c r="AH1782" s="80"/>
      <c r="AI1782" s="80"/>
      <c r="AJ1782" s="69"/>
      <c r="AK1782" s="69"/>
      <c r="AL1782" s="80"/>
      <c r="AM1782" s="80"/>
      <c r="AN1782" s="69"/>
      <c r="AO1782" s="69"/>
      <c r="AP1782" s="80"/>
      <c r="AQ1782" s="80"/>
      <c r="AR1782" s="69"/>
      <c r="AS1782" s="69"/>
      <c r="AT1782" s="80"/>
      <c r="AU1782" s="80"/>
      <c r="AV1782" s="69"/>
      <c r="AW1782" s="69"/>
      <c r="AX1782" s="80"/>
      <c r="AY1782" s="80"/>
      <c r="AZ1782" s="69"/>
      <c r="BA1782" s="69"/>
      <c r="BB1782" s="80"/>
      <c r="BC1782" s="80"/>
      <c r="BD1782" s="69"/>
      <c r="BE1782" s="69"/>
      <c r="BF1782" s="80"/>
      <c r="BG1782" s="80"/>
      <c r="BH1782" s="69"/>
      <c r="BI1782" s="69"/>
      <c r="BJ1782" s="80"/>
      <c r="BK1782" s="80"/>
      <c r="BL1782" s="69"/>
      <c r="BM1782" s="69"/>
      <c r="BN1782" s="80"/>
      <c r="BO1782" s="80"/>
      <c r="BP1782" s="69"/>
      <c r="BQ1782" s="69"/>
      <c r="BR1782" s="80"/>
      <c r="BS1782" s="80"/>
      <c r="BT1782" s="69"/>
      <c r="BU1782" s="69"/>
      <c r="BV1782" s="80"/>
      <c r="BW1782" s="80"/>
      <c r="BX1782" s="69"/>
      <c r="BY1782" s="69"/>
      <c r="BZ1782" s="80"/>
      <c r="CA1782" s="80"/>
      <c r="CB1782" s="69"/>
      <c r="CC1782" s="69"/>
      <c r="CD1782" s="80"/>
      <c r="CE1782" s="80"/>
      <c r="CF1782" s="69"/>
      <c r="CG1782" s="69"/>
      <c r="CH1782" s="69"/>
      <c r="CI1782" s="69"/>
      <c r="CJ1782" s="69"/>
      <c r="CK1782" s="69"/>
      <c r="CL1782" s="68"/>
      <c r="CM1782" s="67"/>
      <c r="CN1782" s="67"/>
      <c r="CO1782" s="68"/>
      <c r="CP1782" s="68"/>
      <c r="CQ1782" s="67"/>
      <c r="CR1782" s="67"/>
      <c r="CS1782" s="69"/>
      <c r="CT1782" s="81"/>
      <c r="CU1782" s="69"/>
      <c r="CV1782" s="69"/>
      <c r="CW1782" s="69"/>
      <c r="CX1782" s="69"/>
      <c r="CY1782" s="69"/>
      <c r="CZ1782" s="69"/>
    </row>
    <row r="1783" spans="2:104">
      <c r="B1783" s="69"/>
      <c r="C1783" s="69"/>
      <c r="D1783" s="67"/>
      <c r="E1783" s="69"/>
      <c r="F1783" s="68"/>
      <c r="G1783" s="67"/>
      <c r="H1783" s="69"/>
      <c r="I1783" s="69"/>
      <c r="J1783" s="69"/>
      <c r="K1783" s="69"/>
      <c r="L1783" s="69"/>
      <c r="M1783" s="69"/>
      <c r="N1783" s="69"/>
      <c r="O1783" s="69"/>
      <c r="P1783" s="69"/>
      <c r="Q1783" s="69"/>
      <c r="R1783" s="69"/>
      <c r="S1783" s="80"/>
      <c r="T1783" s="80"/>
      <c r="U1783" s="80"/>
      <c r="V1783" s="80"/>
      <c r="W1783" s="80"/>
      <c r="X1783" s="80"/>
      <c r="Y1783" s="80"/>
      <c r="Z1783" s="80"/>
      <c r="AA1783" s="80"/>
      <c r="AB1783" s="80"/>
      <c r="AC1783" s="80"/>
      <c r="AD1783" s="80"/>
      <c r="AE1783" s="69"/>
      <c r="AF1783" s="69"/>
      <c r="AG1783" s="69"/>
      <c r="AH1783" s="80"/>
      <c r="AI1783" s="80"/>
      <c r="AJ1783" s="69"/>
      <c r="AK1783" s="69"/>
      <c r="AL1783" s="80"/>
      <c r="AM1783" s="80"/>
      <c r="AN1783" s="69"/>
      <c r="AO1783" s="69"/>
      <c r="AP1783" s="80"/>
      <c r="AQ1783" s="80"/>
      <c r="AR1783" s="69"/>
      <c r="AS1783" s="69"/>
      <c r="AT1783" s="80"/>
      <c r="AU1783" s="80"/>
      <c r="AV1783" s="69"/>
      <c r="AW1783" s="69"/>
      <c r="AX1783" s="80"/>
      <c r="AY1783" s="80"/>
      <c r="AZ1783" s="69"/>
      <c r="BA1783" s="69"/>
      <c r="BB1783" s="80"/>
      <c r="BC1783" s="80"/>
      <c r="BD1783" s="69"/>
      <c r="BE1783" s="69"/>
      <c r="BF1783" s="80"/>
      <c r="BG1783" s="80"/>
      <c r="BH1783" s="69"/>
      <c r="BI1783" s="69"/>
      <c r="BJ1783" s="80"/>
      <c r="BK1783" s="80"/>
      <c r="BL1783" s="69"/>
      <c r="BM1783" s="69"/>
      <c r="BN1783" s="80"/>
      <c r="BO1783" s="80"/>
      <c r="BP1783" s="69"/>
      <c r="BQ1783" s="69"/>
      <c r="BR1783" s="80"/>
      <c r="BS1783" s="80"/>
      <c r="BT1783" s="69"/>
      <c r="BU1783" s="69"/>
      <c r="BV1783" s="80"/>
      <c r="BW1783" s="80"/>
      <c r="BX1783" s="69"/>
      <c r="BY1783" s="69"/>
      <c r="BZ1783" s="80"/>
      <c r="CA1783" s="80"/>
      <c r="CB1783" s="69"/>
      <c r="CC1783" s="69"/>
      <c r="CD1783" s="80"/>
      <c r="CE1783" s="80"/>
      <c r="CF1783" s="69"/>
      <c r="CG1783" s="69"/>
      <c r="CH1783" s="69"/>
      <c r="CI1783" s="69"/>
      <c r="CJ1783" s="69"/>
      <c r="CK1783" s="69"/>
      <c r="CL1783" s="68"/>
      <c r="CM1783" s="67"/>
      <c r="CN1783" s="67"/>
      <c r="CO1783" s="68"/>
      <c r="CP1783" s="68"/>
      <c r="CQ1783" s="67"/>
      <c r="CR1783" s="67"/>
      <c r="CS1783" s="69"/>
      <c r="CT1783" s="81"/>
      <c r="CU1783" s="69"/>
      <c r="CV1783" s="69"/>
      <c r="CW1783" s="69"/>
      <c r="CX1783" s="69"/>
      <c r="CY1783" s="69"/>
      <c r="CZ1783" s="69"/>
    </row>
    <row r="1784" spans="2:104">
      <c r="B1784" s="69"/>
      <c r="C1784" s="69"/>
      <c r="D1784" s="67"/>
      <c r="E1784" s="69"/>
      <c r="F1784" s="68"/>
      <c r="G1784" s="67"/>
      <c r="H1784" s="69"/>
      <c r="I1784" s="69"/>
      <c r="J1784" s="69"/>
      <c r="K1784" s="69"/>
      <c r="L1784" s="69"/>
      <c r="M1784" s="69"/>
      <c r="N1784" s="69"/>
      <c r="O1784" s="69"/>
      <c r="P1784" s="69"/>
      <c r="Q1784" s="69"/>
      <c r="R1784" s="69"/>
      <c r="S1784" s="80"/>
      <c r="T1784" s="80"/>
      <c r="U1784" s="80"/>
      <c r="V1784" s="80"/>
      <c r="W1784" s="80"/>
      <c r="X1784" s="80"/>
      <c r="Y1784" s="80"/>
      <c r="Z1784" s="80"/>
      <c r="AA1784" s="80"/>
      <c r="AB1784" s="80"/>
      <c r="AC1784" s="80"/>
      <c r="AD1784" s="80"/>
      <c r="AE1784" s="69"/>
      <c r="AF1784" s="69"/>
      <c r="AG1784" s="69"/>
      <c r="AH1784" s="80"/>
      <c r="AI1784" s="80"/>
      <c r="AJ1784" s="69"/>
      <c r="AK1784" s="69"/>
      <c r="AL1784" s="80"/>
      <c r="AM1784" s="80"/>
      <c r="AN1784" s="69"/>
      <c r="AO1784" s="69"/>
      <c r="AP1784" s="80"/>
      <c r="AQ1784" s="80"/>
      <c r="AR1784" s="69"/>
      <c r="AS1784" s="69"/>
      <c r="AT1784" s="80"/>
      <c r="AU1784" s="80"/>
      <c r="AV1784" s="69"/>
      <c r="AW1784" s="69"/>
      <c r="AX1784" s="80"/>
      <c r="AY1784" s="80"/>
      <c r="AZ1784" s="69"/>
      <c r="BA1784" s="69"/>
      <c r="BB1784" s="80"/>
      <c r="BC1784" s="80"/>
      <c r="BD1784" s="69"/>
      <c r="BE1784" s="69"/>
      <c r="BF1784" s="80"/>
      <c r="BG1784" s="80"/>
      <c r="BH1784" s="69"/>
      <c r="BI1784" s="69"/>
      <c r="BJ1784" s="80"/>
      <c r="BK1784" s="80"/>
      <c r="BL1784" s="69"/>
      <c r="BM1784" s="69"/>
      <c r="BN1784" s="80"/>
      <c r="BO1784" s="80"/>
      <c r="BP1784" s="69"/>
      <c r="BQ1784" s="69"/>
      <c r="BR1784" s="80"/>
      <c r="BS1784" s="80"/>
      <c r="BT1784" s="69"/>
      <c r="BU1784" s="69"/>
      <c r="BV1784" s="80"/>
      <c r="BW1784" s="80"/>
      <c r="BX1784" s="69"/>
      <c r="BY1784" s="69"/>
      <c r="BZ1784" s="80"/>
      <c r="CA1784" s="80"/>
      <c r="CB1784" s="69"/>
      <c r="CC1784" s="69"/>
      <c r="CD1784" s="80"/>
      <c r="CE1784" s="80"/>
      <c r="CF1784" s="69"/>
      <c r="CG1784" s="69"/>
      <c r="CH1784" s="69"/>
      <c r="CI1784" s="69"/>
      <c r="CJ1784" s="69"/>
      <c r="CK1784" s="69"/>
      <c r="CL1784" s="68"/>
      <c r="CM1784" s="67"/>
      <c r="CN1784" s="67"/>
      <c r="CO1784" s="68"/>
      <c r="CP1784" s="68"/>
      <c r="CQ1784" s="67"/>
      <c r="CR1784" s="67"/>
      <c r="CS1784" s="69"/>
      <c r="CT1784" s="81"/>
      <c r="CU1784" s="69"/>
      <c r="CV1784" s="69"/>
      <c r="CW1784" s="69"/>
      <c r="CX1784" s="69"/>
      <c r="CY1784" s="69"/>
      <c r="CZ1784" s="69"/>
    </row>
    <row r="1785" spans="2:104">
      <c r="B1785" s="69"/>
      <c r="C1785" s="69"/>
      <c r="D1785" s="67"/>
      <c r="E1785" s="69"/>
      <c r="F1785" s="68"/>
      <c r="G1785" s="67"/>
      <c r="H1785" s="69"/>
      <c r="I1785" s="69"/>
      <c r="J1785" s="69"/>
      <c r="K1785" s="69"/>
      <c r="L1785" s="69"/>
      <c r="M1785" s="69"/>
      <c r="N1785" s="69"/>
      <c r="O1785" s="69"/>
      <c r="P1785" s="69"/>
      <c r="Q1785" s="69"/>
      <c r="R1785" s="69"/>
      <c r="S1785" s="80"/>
      <c r="T1785" s="80"/>
      <c r="U1785" s="80"/>
      <c r="V1785" s="80"/>
      <c r="W1785" s="80"/>
      <c r="X1785" s="80"/>
      <c r="Y1785" s="80"/>
      <c r="Z1785" s="80"/>
      <c r="AA1785" s="80"/>
      <c r="AB1785" s="80"/>
      <c r="AC1785" s="80"/>
      <c r="AD1785" s="80"/>
      <c r="AE1785" s="69"/>
      <c r="AF1785" s="69"/>
      <c r="AG1785" s="69"/>
      <c r="AH1785" s="80"/>
      <c r="AI1785" s="80"/>
      <c r="AJ1785" s="69"/>
      <c r="AK1785" s="69"/>
      <c r="AL1785" s="80"/>
      <c r="AM1785" s="80"/>
      <c r="AN1785" s="69"/>
      <c r="AO1785" s="69"/>
      <c r="AP1785" s="80"/>
      <c r="AQ1785" s="80"/>
      <c r="AR1785" s="69"/>
      <c r="AS1785" s="69"/>
      <c r="AT1785" s="80"/>
      <c r="AU1785" s="80"/>
      <c r="AV1785" s="69"/>
      <c r="AW1785" s="69"/>
      <c r="AX1785" s="80"/>
      <c r="AY1785" s="80"/>
      <c r="AZ1785" s="69"/>
      <c r="BA1785" s="69"/>
      <c r="BB1785" s="80"/>
      <c r="BC1785" s="80"/>
      <c r="BD1785" s="69"/>
      <c r="BE1785" s="69"/>
      <c r="BF1785" s="80"/>
      <c r="BG1785" s="80"/>
      <c r="BH1785" s="69"/>
      <c r="BI1785" s="69"/>
      <c r="BJ1785" s="80"/>
      <c r="BK1785" s="80"/>
      <c r="BL1785" s="69"/>
      <c r="BM1785" s="69"/>
      <c r="BN1785" s="80"/>
      <c r="BO1785" s="80"/>
      <c r="BP1785" s="69"/>
      <c r="BQ1785" s="69"/>
      <c r="BR1785" s="80"/>
      <c r="BS1785" s="80"/>
      <c r="BT1785" s="69"/>
      <c r="BU1785" s="69"/>
      <c r="BV1785" s="80"/>
      <c r="BW1785" s="80"/>
      <c r="BX1785" s="69"/>
      <c r="BY1785" s="69"/>
      <c r="BZ1785" s="80"/>
      <c r="CA1785" s="80"/>
      <c r="CB1785" s="69"/>
      <c r="CC1785" s="69"/>
      <c r="CD1785" s="80"/>
      <c r="CE1785" s="80"/>
      <c r="CF1785" s="69"/>
      <c r="CG1785" s="69"/>
      <c r="CH1785" s="69"/>
      <c r="CI1785" s="69"/>
      <c r="CJ1785" s="69"/>
      <c r="CK1785" s="69"/>
      <c r="CL1785" s="68"/>
      <c r="CM1785" s="67"/>
      <c r="CN1785" s="67"/>
      <c r="CO1785" s="68"/>
      <c r="CP1785" s="68"/>
      <c r="CQ1785" s="67"/>
      <c r="CR1785" s="67"/>
      <c r="CS1785" s="69"/>
      <c r="CT1785" s="81"/>
      <c r="CU1785" s="69"/>
      <c r="CV1785" s="69"/>
      <c r="CW1785" s="69"/>
      <c r="CX1785" s="69"/>
      <c r="CY1785" s="69"/>
      <c r="CZ1785" s="69"/>
    </row>
    <row r="1786" spans="2:104">
      <c r="B1786" s="69"/>
      <c r="C1786" s="69"/>
      <c r="D1786" s="67"/>
      <c r="E1786" s="69"/>
      <c r="F1786" s="68"/>
      <c r="G1786" s="67"/>
      <c r="H1786" s="69"/>
      <c r="I1786" s="69"/>
      <c r="J1786" s="69"/>
      <c r="K1786" s="69"/>
      <c r="L1786" s="69"/>
      <c r="M1786" s="69"/>
      <c r="N1786" s="69"/>
      <c r="O1786" s="69"/>
      <c r="P1786" s="69"/>
      <c r="Q1786" s="69"/>
      <c r="R1786" s="69"/>
      <c r="S1786" s="80"/>
      <c r="T1786" s="80"/>
      <c r="U1786" s="80"/>
      <c r="V1786" s="80"/>
      <c r="W1786" s="80"/>
      <c r="X1786" s="80"/>
      <c r="Y1786" s="80"/>
      <c r="Z1786" s="80"/>
      <c r="AA1786" s="80"/>
      <c r="AB1786" s="80"/>
      <c r="AC1786" s="80"/>
      <c r="AD1786" s="80"/>
      <c r="AE1786" s="69"/>
      <c r="AF1786" s="69"/>
      <c r="AG1786" s="69"/>
      <c r="AH1786" s="80"/>
      <c r="AI1786" s="80"/>
      <c r="AJ1786" s="69"/>
      <c r="AK1786" s="69"/>
      <c r="AL1786" s="80"/>
      <c r="AM1786" s="80"/>
      <c r="AN1786" s="69"/>
      <c r="AO1786" s="69"/>
      <c r="AP1786" s="80"/>
      <c r="AQ1786" s="80"/>
      <c r="AR1786" s="69"/>
      <c r="AS1786" s="69"/>
      <c r="AT1786" s="80"/>
      <c r="AU1786" s="80"/>
      <c r="AV1786" s="69"/>
      <c r="AW1786" s="69"/>
      <c r="AX1786" s="80"/>
      <c r="AY1786" s="80"/>
      <c r="AZ1786" s="69"/>
      <c r="BA1786" s="69"/>
      <c r="BB1786" s="80"/>
      <c r="BC1786" s="80"/>
      <c r="BD1786" s="69"/>
      <c r="BE1786" s="69"/>
      <c r="BF1786" s="80"/>
      <c r="BG1786" s="80"/>
      <c r="BH1786" s="69"/>
      <c r="BI1786" s="69"/>
      <c r="BJ1786" s="80"/>
      <c r="BK1786" s="80"/>
      <c r="BL1786" s="69"/>
      <c r="BM1786" s="69"/>
      <c r="BN1786" s="80"/>
      <c r="BO1786" s="80"/>
      <c r="BP1786" s="69"/>
      <c r="BQ1786" s="69"/>
      <c r="BR1786" s="80"/>
      <c r="BS1786" s="80"/>
      <c r="BT1786" s="69"/>
      <c r="BU1786" s="69"/>
      <c r="BV1786" s="80"/>
      <c r="BW1786" s="80"/>
      <c r="BX1786" s="69"/>
      <c r="BY1786" s="69"/>
      <c r="BZ1786" s="80"/>
      <c r="CA1786" s="80"/>
      <c r="CB1786" s="69"/>
      <c r="CC1786" s="69"/>
      <c r="CD1786" s="80"/>
      <c r="CE1786" s="80"/>
      <c r="CF1786" s="69"/>
      <c r="CG1786" s="69"/>
      <c r="CH1786" s="69"/>
      <c r="CI1786" s="69"/>
      <c r="CJ1786" s="69"/>
      <c r="CK1786" s="69"/>
      <c r="CL1786" s="68"/>
      <c r="CM1786" s="67"/>
      <c r="CN1786" s="67"/>
      <c r="CO1786" s="68"/>
      <c r="CP1786" s="68"/>
      <c r="CQ1786" s="67"/>
      <c r="CR1786" s="67"/>
      <c r="CS1786" s="69"/>
      <c r="CT1786" s="81"/>
      <c r="CU1786" s="69"/>
      <c r="CV1786" s="69"/>
      <c r="CW1786" s="69"/>
      <c r="CX1786" s="69"/>
      <c r="CY1786" s="69"/>
      <c r="CZ1786" s="69"/>
    </row>
    <row r="1787" spans="2:104">
      <c r="B1787" s="69"/>
      <c r="C1787" s="69"/>
      <c r="D1787" s="67"/>
      <c r="E1787" s="69"/>
      <c r="F1787" s="68"/>
      <c r="G1787" s="67"/>
      <c r="H1787" s="69"/>
      <c r="I1787" s="69"/>
      <c r="J1787" s="69"/>
      <c r="K1787" s="69"/>
      <c r="L1787" s="69"/>
      <c r="M1787" s="69"/>
      <c r="N1787" s="69"/>
      <c r="O1787" s="69"/>
      <c r="P1787" s="69"/>
      <c r="Q1787" s="69"/>
      <c r="R1787" s="69"/>
      <c r="S1787" s="80"/>
      <c r="T1787" s="80"/>
      <c r="U1787" s="80"/>
      <c r="V1787" s="80"/>
      <c r="W1787" s="80"/>
      <c r="X1787" s="80"/>
      <c r="Y1787" s="80"/>
      <c r="Z1787" s="80"/>
      <c r="AA1787" s="80"/>
      <c r="AB1787" s="80"/>
      <c r="AC1787" s="80"/>
      <c r="AD1787" s="80"/>
      <c r="AE1787" s="69"/>
      <c r="AF1787" s="69"/>
      <c r="AG1787" s="69"/>
      <c r="AH1787" s="80"/>
      <c r="AI1787" s="80"/>
      <c r="AJ1787" s="69"/>
      <c r="AK1787" s="69"/>
      <c r="AL1787" s="80"/>
      <c r="AM1787" s="80"/>
      <c r="AN1787" s="69"/>
      <c r="AO1787" s="69"/>
      <c r="AP1787" s="80"/>
      <c r="AQ1787" s="80"/>
      <c r="AR1787" s="69"/>
      <c r="AS1787" s="69"/>
      <c r="AT1787" s="80"/>
      <c r="AU1787" s="80"/>
      <c r="AV1787" s="69"/>
      <c r="AW1787" s="69"/>
      <c r="AX1787" s="80"/>
      <c r="AY1787" s="80"/>
      <c r="AZ1787" s="69"/>
      <c r="BA1787" s="69"/>
      <c r="BB1787" s="80"/>
      <c r="BC1787" s="80"/>
      <c r="BD1787" s="69"/>
      <c r="BE1787" s="69"/>
      <c r="BF1787" s="80"/>
      <c r="BG1787" s="80"/>
      <c r="BH1787" s="69"/>
      <c r="BI1787" s="69"/>
      <c r="BJ1787" s="80"/>
      <c r="BK1787" s="80"/>
      <c r="BL1787" s="69"/>
      <c r="BM1787" s="69"/>
      <c r="BN1787" s="80"/>
      <c r="BO1787" s="80"/>
      <c r="BP1787" s="69"/>
      <c r="BQ1787" s="69"/>
      <c r="BR1787" s="80"/>
      <c r="BS1787" s="80"/>
      <c r="BT1787" s="69"/>
      <c r="BU1787" s="69"/>
      <c r="BV1787" s="80"/>
      <c r="BW1787" s="80"/>
      <c r="BX1787" s="69"/>
      <c r="BY1787" s="69"/>
      <c r="BZ1787" s="80"/>
      <c r="CA1787" s="80"/>
      <c r="CB1787" s="69"/>
      <c r="CC1787" s="69"/>
      <c r="CD1787" s="80"/>
      <c r="CE1787" s="80"/>
      <c r="CF1787" s="69"/>
      <c r="CG1787" s="69"/>
      <c r="CH1787" s="69"/>
      <c r="CI1787" s="69"/>
      <c r="CJ1787" s="69"/>
      <c r="CK1787" s="69"/>
      <c r="CL1787" s="68"/>
      <c r="CM1787" s="67"/>
      <c r="CN1787" s="67"/>
      <c r="CO1787" s="68"/>
      <c r="CP1787" s="68"/>
      <c r="CQ1787" s="67"/>
      <c r="CR1787" s="67"/>
      <c r="CS1787" s="69"/>
      <c r="CT1787" s="81"/>
      <c r="CU1787" s="69"/>
      <c r="CV1787" s="69"/>
      <c r="CW1787" s="69"/>
      <c r="CX1787" s="69"/>
      <c r="CY1787" s="69"/>
      <c r="CZ1787" s="69"/>
    </row>
    <row r="1788" spans="2:104">
      <c r="B1788" s="69"/>
      <c r="C1788" s="69"/>
      <c r="D1788" s="67"/>
      <c r="E1788" s="69"/>
      <c r="F1788" s="68"/>
      <c r="G1788" s="67"/>
      <c r="H1788" s="69"/>
      <c r="I1788" s="69"/>
      <c r="J1788" s="69"/>
      <c r="K1788" s="69"/>
      <c r="L1788" s="69"/>
      <c r="M1788" s="69"/>
      <c r="N1788" s="69"/>
      <c r="O1788" s="69"/>
      <c r="P1788" s="69"/>
      <c r="Q1788" s="69"/>
      <c r="R1788" s="69"/>
      <c r="S1788" s="80"/>
      <c r="T1788" s="80"/>
      <c r="U1788" s="80"/>
      <c r="V1788" s="80"/>
      <c r="W1788" s="80"/>
      <c r="X1788" s="80"/>
      <c r="Y1788" s="80"/>
      <c r="Z1788" s="80"/>
      <c r="AA1788" s="80"/>
      <c r="AB1788" s="80"/>
      <c r="AC1788" s="80"/>
      <c r="AD1788" s="80"/>
      <c r="AE1788" s="69"/>
      <c r="AF1788" s="69"/>
      <c r="AG1788" s="69"/>
      <c r="AH1788" s="80"/>
      <c r="AI1788" s="80"/>
      <c r="AJ1788" s="69"/>
      <c r="AK1788" s="69"/>
      <c r="AL1788" s="80"/>
      <c r="AM1788" s="80"/>
      <c r="AN1788" s="69"/>
      <c r="AO1788" s="69"/>
      <c r="AP1788" s="80"/>
      <c r="AQ1788" s="80"/>
      <c r="AR1788" s="69"/>
      <c r="AS1788" s="69"/>
      <c r="AT1788" s="80"/>
      <c r="AU1788" s="80"/>
      <c r="AV1788" s="69"/>
      <c r="AW1788" s="69"/>
      <c r="AX1788" s="80"/>
      <c r="AY1788" s="80"/>
      <c r="AZ1788" s="69"/>
      <c r="BA1788" s="69"/>
      <c r="BB1788" s="80"/>
      <c r="BC1788" s="80"/>
      <c r="BD1788" s="69"/>
      <c r="BE1788" s="69"/>
      <c r="BF1788" s="80"/>
      <c r="BG1788" s="80"/>
      <c r="BH1788" s="69"/>
      <c r="BI1788" s="69"/>
      <c r="BJ1788" s="80"/>
      <c r="BK1788" s="80"/>
      <c r="BL1788" s="69"/>
      <c r="BM1788" s="69"/>
      <c r="BN1788" s="80"/>
      <c r="BO1788" s="80"/>
      <c r="BP1788" s="69"/>
      <c r="BQ1788" s="69"/>
      <c r="BR1788" s="80"/>
      <c r="BS1788" s="80"/>
      <c r="BT1788" s="69"/>
      <c r="BU1788" s="69"/>
      <c r="BV1788" s="80"/>
      <c r="BW1788" s="80"/>
      <c r="BX1788" s="69"/>
      <c r="BY1788" s="69"/>
      <c r="BZ1788" s="80"/>
      <c r="CA1788" s="80"/>
      <c r="CB1788" s="69"/>
      <c r="CC1788" s="69"/>
      <c r="CD1788" s="80"/>
      <c r="CE1788" s="80"/>
      <c r="CF1788" s="69"/>
      <c r="CG1788" s="69"/>
      <c r="CH1788" s="69"/>
      <c r="CI1788" s="69"/>
      <c r="CJ1788" s="69"/>
      <c r="CK1788" s="69"/>
      <c r="CL1788" s="68"/>
      <c r="CM1788" s="67"/>
      <c r="CN1788" s="67"/>
      <c r="CO1788" s="68"/>
      <c r="CP1788" s="68"/>
      <c r="CQ1788" s="67"/>
      <c r="CR1788" s="67"/>
      <c r="CS1788" s="69"/>
      <c r="CT1788" s="81"/>
      <c r="CU1788" s="69"/>
      <c r="CV1788" s="69"/>
      <c r="CW1788" s="69"/>
      <c r="CX1788" s="69"/>
      <c r="CY1788" s="69"/>
      <c r="CZ1788" s="69"/>
    </row>
    <row r="1789" spans="2:104">
      <c r="B1789" s="69"/>
      <c r="C1789" s="69"/>
      <c r="D1789" s="67"/>
      <c r="E1789" s="69"/>
      <c r="F1789" s="68"/>
      <c r="G1789" s="67"/>
      <c r="H1789" s="69"/>
      <c r="I1789" s="69"/>
      <c r="J1789" s="69"/>
      <c r="K1789" s="69"/>
      <c r="L1789" s="69"/>
      <c r="M1789" s="69"/>
      <c r="N1789" s="69"/>
      <c r="O1789" s="69"/>
      <c r="P1789" s="69"/>
      <c r="Q1789" s="69"/>
      <c r="R1789" s="69"/>
      <c r="S1789" s="80"/>
      <c r="T1789" s="80"/>
      <c r="U1789" s="80"/>
      <c r="V1789" s="80"/>
      <c r="W1789" s="80"/>
      <c r="X1789" s="80"/>
      <c r="Y1789" s="80"/>
      <c r="Z1789" s="80"/>
      <c r="AA1789" s="80"/>
      <c r="AB1789" s="80"/>
      <c r="AC1789" s="80"/>
      <c r="AD1789" s="80"/>
      <c r="AE1789" s="69"/>
      <c r="AF1789" s="69"/>
      <c r="AG1789" s="69"/>
      <c r="AH1789" s="80"/>
      <c r="AI1789" s="80"/>
      <c r="AJ1789" s="69"/>
      <c r="AK1789" s="69"/>
      <c r="AL1789" s="80"/>
      <c r="AM1789" s="80"/>
      <c r="AN1789" s="69"/>
      <c r="AO1789" s="69"/>
      <c r="AP1789" s="80"/>
      <c r="AQ1789" s="80"/>
      <c r="AR1789" s="69"/>
      <c r="AS1789" s="69"/>
      <c r="AT1789" s="80"/>
      <c r="AU1789" s="80"/>
      <c r="AV1789" s="69"/>
      <c r="AW1789" s="69"/>
      <c r="AX1789" s="80"/>
      <c r="AY1789" s="80"/>
      <c r="AZ1789" s="69"/>
      <c r="BA1789" s="69"/>
      <c r="BB1789" s="80"/>
      <c r="BC1789" s="80"/>
      <c r="BD1789" s="69"/>
      <c r="BE1789" s="69"/>
      <c r="BF1789" s="80"/>
      <c r="BG1789" s="80"/>
      <c r="BH1789" s="69"/>
      <c r="BI1789" s="69"/>
      <c r="BJ1789" s="80"/>
      <c r="BK1789" s="80"/>
      <c r="BL1789" s="69"/>
      <c r="BM1789" s="69"/>
      <c r="BN1789" s="80"/>
      <c r="BO1789" s="80"/>
      <c r="BP1789" s="69"/>
      <c r="BQ1789" s="69"/>
      <c r="BR1789" s="80"/>
      <c r="BS1789" s="80"/>
      <c r="BT1789" s="69"/>
      <c r="BU1789" s="69"/>
      <c r="BV1789" s="80"/>
      <c r="BW1789" s="80"/>
      <c r="BX1789" s="69"/>
      <c r="BY1789" s="69"/>
      <c r="BZ1789" s="80"/>
      <c r="CA1789" s="80"/>
      <c r="CB1789" s="69"/>
      <c r="CC1789" s="69"/>
      <c r="CD1789" s="80"/>
      <c r="CE1789" s="80"/>
      <c r="CF1789" s="69"/>
      <c r="CG1789" s="69"/>
      <c r="CH1789" s="69"/>
      <c r="CI1789" s="69"/>
      <c r="CJ1789" s="69"/>
      <c r="CK1789" s="69"/>
      <c r="CL1789" s="68"/>
      <c r="CM1789" s="67"/>
      <c r="CN1789" s="67"/>
      <c r="CO1789" s="68"/>
      <c r="CP1789" s="68"/>
      <c r="CQ1789" s="67"/>
      <c r="CR1789" s="67"/>
      <c r="CS1789" s="69"/>
      <c r="CT1789" s="81"/>
      <c r="CU1789" s="69"/>
      <c r="CV1789" s="69"/>
      <c r="CW1789" s="69"/>
      <c r="CX1789" s="69"/>
      <c r="CY1789" s="69"/>
      <c r="CZ1789" s="69"/>
    </row>
    <row r="1790" spans="2:104">
      <c r="B1790" s="69"/>
      <c r="C1790" s="69"/>
      <c r="D1790" s="67"/>
      <c r="E1790" s="69"/>
      <c r="F1790" s="68"/>
      <c r="G1790" s="67"/>
      <c r="H1790" s="69"/>
      <c r="I1790" s="69"/>
      <c r="J1790" s="69"/>
      <c r="K1790" s="69"/>
      <c r="L1790" s="69"/>
      <c r="M1790" s="69"/>
      <c r="N1790" s="69"/>
      <c r="O1790" s="69"/>
      <c r="P1790" s="69"/>
      <c r="Q1790" s="69"/>
      <c r="R1790" s="69"/>
      <c r="S1790" s="80"/>
      <c r="T1790" s="80"/>
      <c r="U1790" s="80"/>
      <c r="V1790" s="80"/>
      <c r="W1790" s="80"/>
      <c r="X1790" s="80"/>
      <c r="Y1790" s="80"/>
      <c r="Z1790" s="80"/>
      <c r="AA1790" s="80"/>
      <c r="AB1790" s="80"/>
      <c r="AC1790" s="80"/>
      <c r="AD1790" s="80"/>
      <c r="AE1790" s="69"/>
      <c r="AF1790" s="69"/>
      <c r="AG1790" s="69"/>
      <c r="AH1790" s="80"/>
      <c r="AI1790" s="80"/>
      <c r="AJ1790" s="69"/>
      <c r="AK1790" s="69"/>
      <c r="AL1790" s="80"/>
      <c r="AM1790" s="80"/>
      <c r="AN1790" s="69"/>
      <c r="AO1790" s="69"/>
      <c r="AP1790" s="80"/>
      <c r="AQ1790" s="80"/>
      <c r="AR1790" s="69"/>
      <c r="AS1790" s="69"/>
      <c r="AT1790" s="80"/>
      <c r="AU1790" s="80"/>
      <c r="AV1790" s="69"/>
      <c r="AW1790" s="69"/>
      <c r="AX1790" s="80"/>
      <c r="AY1790" s="80"/>
      <c r="AZ1790" s="69"/>
      <c r="BA1790" s="69"/>
      <c r="BB1790" s="80"/>
      <c r="BC1790" s="80"/>
      <c r="BD1790" s="69"/>
      <c r="BE1790" s="69"/>
      <c r="BF1790" s="80"/>
      <c r="BG1790" s="80"/>
      <c r="BH1790" s="69"/>
      <c r="BI1790" s="69"/>
      <c r="BJ1790" s="80"/>
      <c r="BK1790" s="80"/>
      <c r="BL1790" s="69"/>
      <c r="BM1790" s="69"/>
      <c r="BN1790" s="80"/>
      <c r="BO1790" s="80"/>
      <c r="BP1790" s="69"/>
      <c r="BQ1790" s="69"/>
      <c r="BR1790" s="80"/>
      <c r="BS1790" s="80"/>
      <c r="BT1790" s="69"/>
      <c r="BU1790" s="69"/>
      <c r="BV1790" s="80"/>
      <c r="BW1790" s="80"/>
      <c r="BX1790" s="69"/>
      <c r="BY1790" s="69"/>
      <c r="BZ1790" s="80"/>
      <c r="CA1790" s="80"/>
      <c r="CB1790" s="69"/>
      <c r="CC1790" s="69"/>
      <c r="CD1790" s="80"/>
      <c r="CE1790" s="80"/>
      <c r="CF1790" s="69"/>
      <c r="CG1790" s="69"/>
      <c r="CH1790" s="69"/>
      <c r="CI1790" s="69"/>
      <c r="CJ1790" s="69"/>
      <c r="CK1790" s="69"/>
      <c r="CL1790" s="68"/>
      <c r="CM1790" s="67"/>
      <c r="CN1790" s="67"/>
      <c r="CO1790" s="68"/>
      <c r="CP1790" s="68"/>
      <c r="CQ1790" s="67"/>
      <c r="CR1790" s="67"/>
      <c r="CS1790" s="69"/>
      <c r="CT1790" s="81"/>
      <c r="CU1790" s="69"/>
      <c r="CV1790" s="69"/>
      <c r="CW1790" s="69"/>
      <c r="CX1790" s="69"/>
      <c r="CY1790" s="69"/>
      <c r="CZ1790" s="69"/>
    </row>
    <row r="1791" spans="2:104">
      <c r="B1791" s="69"/>
      <c r="C1791" s="69"/>
      <c r="D1791" s="67"/>
      <c r="E1791" s="69"/>
      <c r="F1791" s="68"/>
      <c r="G1791" s="67"/>
      <c r="H1791" s="69"/>
      <c r="I1791" s="69"/>
      <c r="J1791" s="69"/>
      <c r="K1791" s="69"/>
      <c r="L1791" s="69"/>
      <c r="M1791" s="69"/>
      <c r="N1791" s="69"/>
      <c r="O1791" s="69"/>
      <c r="P1791" s="69"/>
      <c r="Q1791" s="69"/>
      <c r="R1791" s="69"/>
      <c r="S1791" s="80"/>
      <c r="T1791" s="80"/>
      <c r="U1791" s="80"/>
      <c r="V1791" s="80"/>
      <c r="W1791" s="80"/>
      <c r="X1791" s="80"/>
      <c r="Y1791" s="80"/>
      <c r="Z1791" s="80"/>
      <c r="AA1791" s="80"/>
      <c r="AB1791" s="80"/>
      <c r="AC1791" s="80"/>
      <c r="AD1791" s="80"/>
      <c r="AE1791" s="69"/>
      <c r="AF1791" s="69"/>
      <c r="AG1791" s="69"/>
      <c r="AH1791" s="80"/>
      <c r="AI1791" s="80"/>
      <c r="AJ1791" s="69"/>
      <c r="AK1791" s="69"/>
      <c r="AL1791" s="80"/>
      <c r="AM1791" s="80"/>
      <c r="AN1791" s="69"/>
      <c r="AO1791" s="69"/>
      <c r="AP1791" s="80"/>
      <c r="AQ1791" s="80"/>
      <c r="AR1791" s="69"/>
      <c r="AS1791" s="69"/>
      <c r="AT1791" s="80"/>
      <c r="AU1791" s="80"/>
      <c r="AV1791" s="69"/>
      <c r="AW1791" s="69"/>
      <c r="AX1791" s="80"/>
      <c r="AY1791" s="80"/>
      <c r="AZ1791" s="69"/>
      <c r="BA1791" s="69"/>
      <c r="BB1791" s="80"/>
      <c r="BC1791" s="80"/>
      <c r="BD1791" s="69"/>
      <c r="BE1791" s="69"/>
      <c r="BF1791" s="80"/>
      <c r="BG1791" s="80"/>
      <c r="BH1791" s="69"/>
      <c r="BI1791" s="69"/>
      <c r="BJ1791" s="80"/>
      <c r="BK1791" s="80"/>
      <c r="BL1791" s="69"/>
      <c r="BM1791" s="69"/>
      <c r="BN1791" s="80"/>
      <c r="BO1791" s="80"/>
      <c r="BP1791" s="69"/>
      <c r="BQ1791" s="69"/>
      <c r="BR1791" s="80"/>
      <c r="BS1791" s="80"/>
      <c r="BT1791" s="69"/>
      <c r="BU1791" s="69"/>
      <c r="BV1791" s="80"/>
      <c r="BW1791" s="80"/>
      <c r="BX1791" s="69"/>
      <c r="BY1791" s="69"/>
      <c r="BZ1791" s="80"/>
      <c r="CA1791" s="80"/>
      <c r="CB1791" s="69"/>
      <c r="CC1791" s="69"/>
      <c r="CD1791" s="80"/>
      <c r="CE1791" s="80"/>
      <c r="CF1791" s="69"/>
      <c r="CG1791" s="69"/>
      <c r="CH1791" s="69"/>
      <c r="CI1791" s="69"/>
      <c r="CJ1791" s="69"/>
      <c r="CK1791" s="69"/>
      <c r="CL1791" s="68"/>
      <c r="CM1791" s="67"/>
      <c r="CN1791" s="67"/>
      <c r="CO1791" s="68"/>
      <c r="CP1791" s="68"/>
      <c r="CQ1791" s="67"/>
      <c r="CR1791" s="67"/>
      <c r="CS1791" s="69"/>
      <c r="CT1791" s="81"/>
      <c r="CU1791" s="69"/>
      <c r="CV1791" s="69"/>
      <c r="CW1791" s="69"/>
      <c r="CX1791" s="69"/>
      <c r="CY1791" s="69"/>
      <c r="CZ1791" s="69"/>
    </row>
    <row r="1792" spans="2:104">
      <c r="B1792" s="69"/>
      <c r="C1792" s="69"/>
      <c r="D1792" s="67"/>
      <c r="E1792" s="69"/>
      <c r="F1792" s="68"/>
      <c r="G1792" s="67"/>
      <c r="H1792" s="69"/>
      <c r="I1792" s="69"/>
      <c r="J1792" s="69"/>
      <c r="K1792" s="69"/>
      <c r="L1792" s="69"/>
      <c r="M1792" s="69"/>
      <c r="N1792" s="69"/>
      <c r="O1792" s="69"/>
      <c r="P1792" s="69"/>
      <c r="Q1792" s="69"/>
      <c r="R1792" s="69"/>
      <c r="S1792" s="80"/>
      <c r="T1792" s="80"/>
      <c r="U1792" s="80"/>
      <c r="V1792" s="80"/>
      <c r="W1792" s="80"/>
      <c r="X1792" s="80"/>
      <c r="Y1792" s="80"/>
      <c r="Z1792" s="80"/>
      <c r="AA1792" s="80"/>
      <c r="AB1792" s="80"/>
      <c r="AC1792" s="80"/>
      <c r="AD1792" s="80"/>
      <c r="AE1792" s="69"/>
      <c r="AF1792" s="69"/>
      <c r="AG1792" s="69"/>
      <c r="AH1792" s="80"/>
      <c r="AI1792" s="80"/>
      <c r="AJ1792" s="69"/>
      <c r="AK1792" s="69"/>
      <c r="AL1792" s="80"/>
      <c r="AM1792" s="80"/>
      <c r="AN1792" s="69"/>
      <c r="AO1792" s="69"/>
      <c r="AP1792" s="80"/>
      <c r="AQ1792" s="80"/>
      <c r="AR1792" s="69"/>
      <c r="AS1792" s="69"/>
      <c r="AT1792" s="80"/>
      <c r="AU1792" s="80"/>
      <c r="AV1792" s="69"/>
      <c r="AW1792" s="69"/>
      <c r="AX1792" s="80"/>
      <c r="AY1792" s="80"/>
      <c r="AZ1792" s="69"/>
      <c r="BA1792" s="69"/>
      <c r="BB1792" s="80"/>
      <c r="BC1792" s="80"/>
      <c r="BD1792" s="69"/>
      <c r="BE1792" s="69"/>
      <c r="BF1792" s="80"/>
      <c r="BG1792" s="80"/>
      <c r="BH1792" s="69"/>
      <c r="BI1792" s="69"/>
      <c r="BJ1792" s="80"/>
      <c r="BK1792" s="80"/>
      <c r="BL1792" s="69"/>
      <c r="BM1792" s="69"/>
      <c r="BN1792" s="80"/>
      <c r="BO1792" s="80"/>
      <c r="BP1792" s="69"/>
      <c r="BQ1792" s="69"/>
      <c r="BR1792" s="80"/>
      <c r="BS1792" s="80"/>
      <c r="BT1792" s="69"/>
      <c r="BU1792" s="69"/>
      <c r="BV1792" s="80"/>
      <c r="BW1792" s="80"/>
      <c r="BX1792" s="69"/>
      <c r="BY1792" s="69"/>
      <c r="BZ1792" s="80"/>
      <c r="CA1792" s="80"/>
      <c r="CB1792" s="69"/>
      <c r="CC1792" s="69"/>
      <c r="CD1792" s="80"/>
      <c r="CE1792" s="80"/>
      <c r="CF1792" s="69"/>
      <c r="CG1792" s="69"/>
      <c r="CH1792" s="69"/>
      <c r="CI1792" s="69"/>
      <c r="CJ1792" s="69"/>
      <c r="CK1792" s="69"/>
      <c r="CL1792" s="68"/>
      <c r="CM1792" s="67"/>
      <c r="CN1792" s="67"/>
      <c r="CO1792" s="68"/>
      <c r="CP1792" s="68"/>
      <c r="CQ1792" s="67"/>
      <c r="CR1792" s="67"/>
      <c r="CS1792" s="69"/>
      <c r="CT1792" s="81"/>
      <c r="CU1792" s="69"/>
      <c r="CV1792" s="69"/>
      <c r="CW1792" s="69"/>
      <c r="CX1792" s="69"/>
      <c r="CY1792" s="69"/>
      <c r="CZ1792" s="69"/>
    </row>
    <row r="1793" spans="2:104">
      <c r="B1793" s="69"/>
      <c r="C1793" s="69"/>
      <c r="D1793" s="67"/>
      <c r="E1793" s="69"/>
      <c r="F1793" s="68"/>
      <c r="G1793" s="67"/>
      <c r="H1793" s="69"/>
      <c r="I1793" s="69"/>
      <c r="J1793" s="69"/>
      <c r="K1793" s="69"/>
      <c r="L1793" s="69"/>
      <c r="M1793" s="69"/>
      <c r="N1793" s="69"/>
      <c r="O1793" s="69"/>
      <c r="P1793" s="69"/>
      <c r="Q1793" s="69"/>
      <c r="R1793" s="69"/>
      <c r="S1793" s="80"/>
      <c r="T1793" s="80"/>
      <c r="U1793" s="80"/>
      <c r="V1793" s="80"/>
      <c r="W1793" s="80"/>
      <c r="X1793" s="80"/>
      <c r="Y1793" s="80"/>
      <c r="Z1793" s="80"/>
      <c r="AA1793" s="80"/>
      <c r="AB1793" s="80"/>
      <c r="AC1793" s="80"/>
      <c r="AD1793" s="80"/>
      <c r="AE1793" s="69"/>
      <c r="AF1793" s="69"/>
      <c r="AG1793" s="69"/>
      <c r="AH1793" s="80"/>
      <c r="AI1793" s="80"/>
      <c r="AJ1793" s="69"/>
      <c r="AK1793" s="69"/>
      <c r="AL1793" s="80"/>
      <c r="AM1793" s="80"/>
      <c r="AN1793" s="69"/>
      <c r="AO1793" s="69"/>
      <c r="AP1793" s="80"/>
      <c r="AQ1793" s="80"/>
      <c r="AR1793" s="69"/>
      <c r="AS1793" s="69"/>
      <c r="AT1793" s="80"/>
      <c r="AU1793" s="80"/>
      <c r="AV1793" s="69"/>
      <c r="AW1793" s="69"/>
      <c r="AX1793" s="80"/>
      <c r="AY1793" s="80"/>
      <c r="AZ1793" s="69"/>
      <c r="BA1793" s="69"/>
      <c r="BB1793" s="80"/>
      <c r="BC1793" s="80"/>
      <c r="BD1793" s="69"/>
      <c r="BE1793" s="69"/>
      <c r="BF1793" s="80"/>
      <c r="BG1793" s="80"/>
      <c r="BH1793" s="69"/>
      <c r="BI1793" s="69"/>
      <c r="BJ1793" s="80"/>
      <c r="BK1793" s="80"/>
      <c r="BL1793" s="69"/>
      <c r="BM1793" s="69"/>
      <c r="BN1793" s="80"/>
      <c r="BO1793" s="80"/>
      <c r="BP1793" s="69"/>
      <c r="BQ1793" s="69"/>
      <c r="BR1793" s="80"/>
      <c r="BS1793" s="80"/>
      <c r="BT1793" s="69"/>
      <c r="BU1793" s="69"/>
      <c r="BV1793" s="80"/>
      <c r="BW1793" s="80"/>
      <c r="BX1793" s="69"/>
      <c r="BY1793" s="69"/>
      <c r="BZ1793" s="80"/>
      <c r="CA1793" s="80"/>
      <c r="CB1793" s="69"/>
      <c r="CC1793" s="69"/>
      <c r="CD1793" s="80"/>
      <c r="CE1793" s="80"/>
      <c r="CF1793" s="69"/>
      <c r="CG1793" s="69"/>
      <c r="CH1793" s="69"/>
      <c r="CI1793" s="69"/>
      <c r="CJ1793" s="69"/>
      <c r="CK1793" s="69"/>
      <c r="CL1793" s="68"/>
      <c r="CM1793" s="67"/>
      <c r="CN1793" s="67"/>
      <c r="CO1793" s="68"/>
      <c r="CP1793" s="68"/>
      <c r="CQ1793" s="67"/>
      <c r="CR1793" s="67"/>
      <c r="CS1793" s="69"/>
      <c r="CT1793" s="81"/>
      <c r="CU1793" s="69"/>
      <c r="CV1793" s="69"/>
      <c r="CW1793" s="69"/>
      <c r="CX1793" s="69"/>
      <c r="CY1793" s="69"/>
      <c r="CZ1793" s="69"/>
    </row>
    <row r="1794" spans="2:104">
      <c r="B1794" s="69"/>
      <c r="C1794" s="69"/>
      <c r="D1794" s="67"/>
      <c r="E1794" s="69"/>
      <c r="F1794" s="68"/>
      <c r="G1794" s="67"/>
      <c r="H1794" s="69"/>
      <c r="I1794" s="69"/>
      <c r="J1794" s="69"/>
      <c r="K1794" s="69"/>
      <c r="L1794" s="69"/>
      <c r="M1794" s="69"/>
      <c r="N1794" s="69"/>
      <c r="O1794" s="69"/>
      <c r="P1794" s="69"/>
      <c r="Q1794" s="69"/>
      <c r="R1794" s="69"/>
      <c r="S1794" s="80"/>
      <c r="T1794" s="80"/>
      <c r="U1794" s="80"/>
      <c r="V1794" s="80"/>
      <c r="W1794" s="80"/>
      <c r="X1794" s="80"/>
      <c r="Y1794" s="80"/>
      <c r="Z1794" s="80"/>
      <c r="AA1794" s="80"/>
      <c r="AB1794" s="80"/>
      <c r="AC1794" s="80"/>
      <c r="AD1794" s="80"/>
      <c r="AE1794" s="69"/>
      <c r="AF1794" s="69"/>
      <c r="AG1794" s="69"/>
      <c r="AH1794" s="80"/>
      <c r="AI1794" s="80"/>
      <c r="AJ1794" s="69"/>
      <c r="AK1794" s="69"/>
      <c r="AL1794" s="80"/>
      <c r="AM1794" s="80"/>
      <c r="AN1794" s="69"/>
      <c r="AO1794" s="69"/>
      <c r="AP1794" s="80"/>
      <c r="AQ1794" s="80"/>
      <c r="AR1794" s="69"/>
      <c r="AS1794" s="69"/>
      <c r="AT1794" s="80"/>
      <c r="AU1794" s="80"/>
      <c r="AV1794" s="69"/>
      <c r="AW1794" s="69"/>
      <c r="AX1794" s="80"/>
      <c r="AY1794" s="80"/>
      <c r="AZ1794" s="69"/>
      <c r="BA1794" s="69"/>
      <c r="BB1794" s="80"/>
      <c r="BC1794" s="80"/>
      <c r="BD1794" s="69"/>
      <c r="BE1794" s="69"/>
      <c r="BF1794" s="80"/>
      <c r="BG1794" s="80"/>
      <c r="BH1794" s="69"/>
      <c r="BI1794" s="69"/>
      <c r="BJ1794" s="80"/>
      <c r="BK1794" s="80"/>
      <c r="BL1794" s="69"/>
      <c r="BM1794" s="69"/>
      <c r="BN1794" s="80"/>
      <c r="BO1794" s="80"/>
      <c r="BP1794" s="69"/>
      <c r="BQ1794" s="69"/>
      <c r="BR1794" s="80"/>
      <c r="BS1794" s="80"/>
      <c r="BT1794" s="69"/>
      <c r="BU1794" s="69"/>
      <c r="BV1794" s="80"/>
      <c r="BW1794" s="80"/>
      <c r="BX1794" s="69"/>
      <c r="BY1794" s="69"/>
      <c r="BZ1794" s="80"/>
      <c r="CA1794" s="80"/>
      <c r="CB1794" s="69"/>
      <c r="CC1794" s="69"/>
      <c r="CD1794" s="80"/>
      <c r="CE1794" s="80"/>
      <c r="CF1794" s="69"/>
      <c r="CG1794" s="69"/>
      <c r="CH1794" s="69"/>
      <c r="CI1794" s="69"/>
      <c r="CJ1794" s="69"/>
      <c r="CK1794" s="69"/>
      <c r="CL1794" s="68"/>
      <c r="CM1794" s="67"/>
      <c r="CN1794" s="67"/>
      <c r="CO1794" s="68"/>
      <c r="CP1794" s="68"/>
      <c r="CQ1794" s="67"/>
      <c r="CR1794" s="67"/>
      <c r="CS1794" s="69"/>
      <c r="CT1794" s="81"/>
      <c r="CU1794" s="69"/>
      <c r="CV1794" s="69"/>
      <c r="CW1794" s="69"/>
      <c r="CX1794" s="69"/>
      <c r="CY1794" s="69"/>
      <c r="CZ1794" s="69"/>
    </row>
    <row r="1795" spans="2:104">
      <c r="B1795" s="69"/>
      <c r="C1795" s="69"/>
      <c r="D1795" s="67"/>
      <c r="E1795" s="69"/>
      <c r="F1795" s="68"/>
      <c r="G1795" s="67"/>
      <c r="H1795" s="69"/>
      <c r="I1795" s="69"/>
      <c r="J1795" s="69"/>
      <c r="K1795" s="69"/>
      <c r="L1795" s="69"/>
      <c r="M1795" s="69"/>
      <c r="N1795" s="69"/>
      <c r="O1795" s="69"/>
      <c r="P1795" s="69"/>
      <c r="Q1795" s="69"/>
      <c r="R1795" s="69"/>
      <c r="S1795" s="80"/>
      <c r="T1795" s="80"/>
      <c r="U1795" s="80"/>
      <c r="V1795" s="80"/>
      <c r="W1795" s="80"/>
      <c r="X1795" s="80"/>
      <c r="Y1795" s="80"/>
      <c r="Z1795" s="80"/>
      <c r="AA1795" s="80"/>
      <c r="AB1795" s="80"/>
      <c r="AC1795" s="80"/>
      <c r="AD1795" s="80"/>
      <c r="AE1795" s="69"/>
      <c r="AF1795" s="69"/>
      <c r="AG1795" s="69"/>
      <c r="AH1795" s="80"/>
      <c r="AI1795" s="80"/>
      <c r="AJ1795" s="69"/>
      <c r="AK1795" s="69"/>
      <c r="AL1795" s="80"/>
      <c r="AM1795" s="80"/>
      <c r="AN1795" s="69"/>
      <c r="AO1795" s="69"/>
      <c r="AP1795" s="80"/>
      <c r="AQ1795" s="80"/>
      <c r="AR1795" s="69"/>
      <c r="AS1795" s="69"/>
      <c r="AT1795" s="80"/>
      <c r="AU1795" s="80"/>
      <c r="AV1795" s="69"/>
      <c r="AW1795" s="69"/>
      <c r="AX1795" s="80"/>
      <c r="AY1795" s="80"/>
      <c r="AZ1795" s="69"/>
      <c r="BA1795" s="69"/>
      <c r="BB1795" s="80"/>
      <c r="BC1795" s="80"/>
      <c r="BD1795" s="69"/>
      <c r="BE1795" s="69"/>
      <c r="BF1795" s="80"/>
      <c r="BG1795" s="80"/>
      <c r="BH1795" s="69"/>
      <c r="BI1795" s="69"/>
      <c r="BJ1795" s="80"/>
      <c r="BK1795" s="80"/>
      <c r="BL1795" s="69"/>
      <c r="BM1795" s="69"/>
      <c r="BN1795" s="80"/>
      <c r="BO1795" s="80"/>
      <c r="BP1795" s="69"/>
      <c r="BQ1795" s="69"/>
      <c r="BR1795" s="80"/>
      <c r="BS1795" s="80"/>
      <c r="BT1795" s="69"/>
      <c r="BU1795" s="69"/>
      <c r="BV1795" s="80"/>
      <c r="BW1795" s="80"/>
      <c r="BX1795" s="69"/>
      <c r="BY1795" s="69"/>
      <c r="BZ1795" s="80"/>
      <c r="CA1795" s="80"/>
      <c r="CB1795" s="69"/>
      <c r="CC1795" s="69"/>
      <c r="CD1795" s="80"/>
      <c r="CE1795" s="80"/>
      <c r="CF1795" s="69"/>
      <c r="CG1795" s="69"/>
      <c r="CH1795" s="69"/>
      <c r="CI1795" s="69"/>
      <c r="CJ1795" s="69"/>
      <c r="CK1795" s="69"/>
      <c r="CL1795" s="68"/>
      <c r="CM1795" s="67"/>
      <c r="CN1795" s="67"/>
      <c r="CO1795" s="68"/>
      <c r="CP1795" s="68"/>
      <c r="CQ1795" s="67"/>
      <c r="CR1795" s="67"/>
      <c r="CS1795" s="69"/>
      <c r="CT1795" s="81"/>
      <c r="CU1795" s="69"/>
      <c r="CV1795" s="69"/>
      <c r="CW1795" s="69"/>
      <c r="CX1795" s="69"/>
      <c r="CY1795" s="69"/>
      <c r="CZ1795" s="69"/>
    </row>
    <row r="1796" spans="2:104">
      <c r="B1796" s="69"/>
      <c r="C1796" s="69"/>
      <c r="D1796" s="67"/>
      <c r="E1796" s="69"/>
      <c r="F1796" s="68"/>
      <c r="G1796" s="67"/>
      <c r="H1796" s="69"/>
      <c r="I1796" s="69"/>
      <c r="J1796" s="69"/>
      <c r="K1796" s="69"/>
      <c r="L1796" s="69"/>
      <c r="M1796" s="69"/>
      <c r="N1796" s="69"/>
      <c r="O1796" s="69"/>
      <c r="P1796" s="69"/>
      <c r="Q1796" s="69"/>
      <c r="R1796" s="69"/>
      <c r="S1796" s="80"/>
      <c r="T1796" s="80"/>
      <c r="U1796" s="80"/>
      <c r="V1796" s="80"/>
      <c r="W1796" s="80"/>
      <c r="X1796" s="80"/>
      <c r="Y1796" s="80"/>
      <c r="Z1796" s="80"/>
      <c r="AA1796" s="80"/>
      <c r="AB1796" s="80"/>
      <c r="AC1796" s="80"/>
      <c r="AD1796" s="80"/>
      <c r="AE1796" s="69"/>
      <c r="AF1796" s="69"/>
      <c r="AG1796" s="69"/>
      <c r="AH1796" s="80"/>
      <c r="AI1796" s="80"/>
      <c r="AJ1796" s="69"/>
      <c r="AK1796" s="69"/>
      <c r="AL1796" s="80"/>
      <c r="AM1796" s="80"/>
      <c r="AN1796" s="69"/>
      <c r="AO1796" s="69"/>
      <c r="AP1796" s="80"/>
      <c r="AQ1796" s="80"/>
      <c r="AR1796" s="69"/>
      <c r="AS1796" s="69"/>
      <c r="AT1796" s="80"/>
      <c r="AU1796" s="80"/>
      <c r="AV1796" s="69"/>
      <c r="AW1796" s="69"/>
      <c r="AX1796" s="80"/>
      <c r="AY1796" s="80"/>
      <c r="AZ1796" s="69"/>
      <c r="BA1796" s="69"/>
      <c r="BB1796" s="80"/>
      <c r="BC1796" s="80"/>
      <c r="BD1796" s="69"/>
      <c r="BE1796" s="69"/>
      <c r="BF1796" s="80"/>
      <c r="BG1796" s="80"/>
      <c r="BH1796" s="69"/>
      <c r="BI1796" s="69"/>
      <c r="BJ1796" s="80"/>
      <c r="BK1796" s="80"/>
      <c r="BL1796" s="69"/>
      <c r="BM1796" s="69"/>
      <c r="BN1796" s="80"/>
      <c r="BO1796" s="80"/>
      <c r="BP1796" s="69"/>
      <c r="BQ1796" s="69"/>
      <c r="BR1796" s="80"/>
      <c r="BS1796" s="80"/>
      <c r="BT1796" s="69"/>
      <c r="BU1796" s="69"/>
      <c r="BV1796" s="80"/>
      <c r="BW1796" s="80"/>
      <c r="BX1796" s="69"/>
      <c r="BY1796" s="69"/>
      <c r="BZ1796" s="80"/>
      <c r="CA1796" s="80"/>
      <c r="CB1796" s="69"/>
      <c r="CC1796" s="69"/>
      <c r="CD1796" s="80"/>
      <c r="CE1796" s="80"/>
      <c r="CF1796" s="69"/>
      <c r="CG1796" s="69"/>
      <c r="CH1796" s="69"/>
      <c r="CI1796" s="69"/>
      <c r="CJ1796" s="69"/>
      <c r="CK1796" s="69"/>
      <c r="CL1796" s="68"/>
      <c r="CM1796" s="67"/>
      <c r="CN1796" s="67"/>
      <c r="CO1796" s="68"/>
      <c r="CP1796" s="68"/>
      <c r="CQ1796" s="67"/>
      <c r="CR1796" s="67"/>
      <c r="CS1796" s="69"/>
      <c r="CT1796" s="81"/>
      <c r="CU1796" s="69"/>
      <c r="CV1796" s="69"/>
      <c r="CW1796" s="69"/>
      <c r="CX1796" s="69"/>
      <c r="CY1796" s="69"/>
      <c r="CZ1796" s="69"/>
    </row>
    <row r="1797" spans="2:104">
      <c r="B1797" s="69"/>
      <c r="C1797" s="69"/>
      <c r="D1797" s="67"/>
      <c r="E1797" s="69"/>
      <c r="F1797" s="68"/>
      <c r="G1797" s="67"/>
      <c r="H1797" s="69"/>
      <c r="I1797" s="69"/>
      <c r="J1797" s="69"/>
      <c r="K1797" s="69"/>
      <c r="L1797" s="69"/>
      <c r="M1797" s="69"/>
      <c r="N1797" s="69"/>
      <c r="O1797" s="69"/>
      <c r="P1797" s="69"/>
      <c r="Q1797" s="69"/>
      <c r="R1797" s="69"/>
      <c r="S1797" s="80"/>
      <c r="T1797" s="80"/>
      <c r="U1797" s="80"/>
      <c r="V1797" s="80"/>
      <c r="W1797" s="80"/>
      <c r="X1797" s="80"/>
      <c r="Y1797" s="80"/>
      <c r="Z1797" s="80"/>
      <c r="AA1797" s="80"/>
      <c r="AB1797" s="80"/>
      <c r="AC1797" s="80"/>
      <c r="AD1797" s="80"/>
      <c r="AE1797" s="69"/>
      <c r="AF1797" s="69"/>
      <c r="AG1797" s="69"/>
      <c r="AH1797" s="80"/>
      <c r="AI1797" s="80"/>
      <c r="AJ1797" s="69"/>
      <c r="AK1797" s="69"/>
      <c r="AL1797" s="80"/>
      <c r="AM1797" s="80"/>
      <c r="AN1797" s="69"/>
      <c r="AO1797" s="69"/>
      <c r="AP1797" s="80"/>
      <c r="AQ1797" s="80"/>
      <c r="AR1797" s="69"/>
      <c r="AS1797" s="69"/>
      <c r="AT1797" s="80"/>
      <c r="AU1797" s="80"/>
      <c r="AV1797" s="69"/>
      <c r="AW1797" s="69"/>
      <c r="AX1797" s="80"/>
      <c r="AY1797" s="80"/>
      <c r="AZ1797" s="69"/>
      <c r="BA1797" s="69"/>
      <c r="BB1797" s="80"/>
      <c r="BC1797" s="80"/>
      <c r="BD1797" s="69"/>
      <c r="BE1797" s="69"/>
      <c r="BF1797" s="80"/>
      <c r="BG1797" s="80"/>
      <c r="BH1797" s="69"/>
      <c r="BI1797" s="69"/>
      <c r="BJ1797" s="80"/>
      <c r="BK1797" s="80"/>
      <c r="BL1797" s="69"/>
      <c r="BM1797" s="69"/>
      <c r="BN1797" s="80"/>
      <c r="BO1797" s="80"/>
      <c r="BP1797" s="69"/>
      <c r="BQ1797" s="69"/>
      <c r="BR1797" s="80"/>
      <c r="BS1797" s="80"/>
      <c r="BT1797" s="69"/>
      <c r="BU1797" s="69"/>
      <c r="BV1797" s="80"/>
      <c r="BW1797" s="80"/>
      <c r="BX1797" s="69"/>
      <c r="BY1797" s="69"/>
      <c r="BZ1797" s="80"/>
      <c r="CA1797" s="80"/>
      <c r="CB1797" s="69"/>
      <c r="CC1797" s="69"/>
      <c r="CD1797" s="80"/>
      <c r="CE1797" s="80"/>
      <c r="CF1797" s="69"/>
      <c r="CG1797" s="69"/>
      <c r="CH1797" s="69"/>
      <c r="CI1797" s="69"/>
      <c r="CJ1797" s="69"/>
      <c r="CK1797" s="69"/>
      <c r="CL1797" s="68"/>
      <c r="CM1797" s="67"/>
      <c r="CN1797" s="67"/>
      <c r="CO1797" s="68"/>
      <c r="CP1797" s="68"/>
      <c r="CQ1797" s="67"/>
      <c r="CR1797" s="67"/>
      <c r="CS1797" s="69"/>
      <c r="CT1797" s="81"/>
      <c r="CU1797" s="69"/>
      <c r="CV1797" s="69"/>
      <c r="CW1797" s="69"/>
      <c r="CX1797" s="69"/>
      <c r="CY1797" s="69"/>
      <c r="CZ1797" s="69"/>
    </row>
    <row r="1798" spans="2:104">
      <c r="B1798" s="69"/>
      <c r="C1798" s="69"/>
      <c r="D1798" s="67"/>
      <c r="E1798" s="69"/>
      <c r="F1798" s="68"/>
      <c r="G1798" s="67"/>
      <c r="H1798" s="69"/>
      <c r="I1798" s="69"/>
      <c r="J1798" s="69"/>
      <c r="K1798" s="69"/>
      <c r="L1798" s="69"/>
      <c r="M1798" s="69"/>
      <c r="N1798" s="69"/>
      <c r="O1798" s="69"/>
      <c r="P1798" s="69"/>
      <c r="Q1798" s="69"/>
      <c r="R1798" s="69"/>
      <c r="S1798" s="80"/>
      <c r="T1798" s="80"/>
      <c r="U1798" s="80"/>
      <c r="V1798" s="80"/>
      <c r="W1798" s="80"/>
      <c r="X1798" s="80"/>
      <c r="Y1798" s="80"/>
      <c r="Z1798" s="80"/>
      <c r="AA1798" s="80"/>
      <c r="AB1798" s="80"/>
      <c r="AC1798" s="80"/>
      <c r="AD1798" s="80"/>
      <c r="AE1798" s="69"/>
      <c r="AF1798" s="69"/>
      <c r="AG1798" s="69"/>
      <c r="AH1798" s="80"/>
      <c r="AI1798" s="80"/>
      <c r="AJ1798" s="69"/>
      <c r="AK1798" s="69"/>
      <c r="AL1798" s="80"/>
      <c r="AM1798" s="80"/>
      <c r="AN1798" s="69"/>
      <c r="AO1798" s="69"/>
      <c r="AP1798" s="80"/>
      <c r="AQ1798" s="80"/>
      <c r="AR1798" s="69"/>
      <c r="AS1798" s="69"/>
      <c r="AT1798" s="80"/>
      <c r="AU1798" s="80"/>
      <c r="AV1798" s="69"/>
      <c r="AW1798" s="69"/>
      <c r="AX1798" s="80"/>
      <c r="AY1798" s="80"/>
      <c r="AZ1798" s="69"/>
      <c r="BA1798" s="69"/>
      <c r="BB1798" s="80"/>
      <c r="BC1798" s="80"/>
      <c r="BD1798" s="69"/>
      <c r="BE1798" s="69"/>
      <c r="BF1798" s="80"/>
      <c r="BG1798" s="80"/>
      <c r="BH1798" s="69"/>
      <c r="BI1798" s="69"/>
      <c r="BJ1798" s="80"/>
      <c r="BK1798" s="80"/>
      <c r="BL1798" s="69"/>
      <c r="BM1798" s="69"/>
      <c r="BN1798" s="80"/>
      <c r="BO1798" s="80"/>
      <c r="BP1798" s="69"/>
      <c r="BQ1798" s="69"/>
      <c r="BR1798" s="80"/>
      <c r="BS1798" s="80"/>
      <c r="BT1798" s="69"/>
      <c r="BU1798" s="69"/>
      <c r="BV1798" s="80"/>
      <c r="BW1798" s="80"/>
      <c r="BX1798" s="69"/>
      <c r="BY1798" s="69"/>
      <c r="BZ1798" s="80"/>
      <c r="CA1798" s="80"/>
      <c r="CB1798" s="69"/>
      <c r="CC1798" s="69"/>
      <c r="CD1798" s="80"/>
      <c r="CE1798" s="80"/>
      <c r="CF1798" s="69"/>
      <c r="CG1798" s="69"/>
      <c r="CH1798" s="69"/>
      <c r="CI1798" s="69"/>
      <c r="CJ1798" s="69"/>
      <c r="CK1798" s="69"/>
      <c r="CL1798" s="68"/>
      <c r="CM1798" s="67"/>
      <c r="CN1798" s="67"/>
      <c r="CO1798" s="68"/>
      <c r="CP1798" s="68"/>
      <c r="CQ1798" s="67"/>
      <c r="CR1798" s="67"/>
      <c r="CS1798" s="69"/>
      <c r="CT1798" s="81"/>
      <c r="CU1798" s="69"/>
      <c r="CV1798" s="69"/>
      <c r="CW1798" s="69"/>
      <c r="CX1798" s="69"/>
      <c r="CY1798" s="69"/>
      <c r="CZ1798" s="69"/>
    </row>
    <row r="1799" spans="2:104">
      <c r="B1799" s="69"/>
      <c r="C1799" s="69"/>
      <c r="D1799" s="67"/>
      <c r="E1799" s="69"/>
      <c r="F1799" s="68"/>
      <c r="G1799" s="67"/>
      <c r="H1799" s="69"/>
      <c r="I1799" s="69"/>
      <c r="J1799" s="69"/>
      <c r="K1799" s="69"/>
      <c r="L1799" s="69"/>
      <c r="M1799" s="69"/>
      <c r="N1799" s="69"/>
      <c r="O1799" s="69"/>
      <c r="P1799" s="69"/>
      <c r="Q1799" s="69"/>
      <c r="R1799" s="69"/>
      <c r="S1799" s="80"/>
      <c r="T1799" s="80"/>
      <c r="U1799" s="80"/>
      <c r="V1799" s="80"/>
      <c r="W1799" s="80"/>
      <c r="X1799" s="80"/>
      <c r="Y1799" s="80"/>
      <c r="Z1799" s="80"/>
      <c r="AA1799" s="80"/>
      <c r="AB1799" s="80"/>
      <c r="AC1799" s="80"/>
      <c r="AD1799" s="80"/>
      <c r="AE1799" s="69"/>
      <c r="AF1799" s="69"/>
      <c r="AG1799" s="69"/>
      <c r="AH1799" s="80"/>
      <c r="AI1799" s="80"/>
      <c r="AJ1799" s="69"/>
      <c r="AK1799" s="69"/>
      <c r="AL1799" s="80"/>
      <c r="AM1799" s="80"/>
      <c r="AN1799" s="69"/>
      <c r="AO1799" s="69"/>
      <c r="AP1799" s="80"/>
      <c r="AQ1799" s="80"/>
      <c r="AR1799" s="69"/>
      <c r="AS1799" s="69"/>
      <c r="AT1799" s="80"/>
      <c r="AU1799" s="80"/>
      <c r="AV1799" s="69"/>
      <c r="AW1799" s="69"/>
      <c r="AX1799" s="80"/>
      <c r="AY1799" s="80"/>
      <c r="AZ1799" s="69"/>
      <c r="BA1799" s="69"/>
      <c r="BB1799" s="80"/>
      <c r="BC1799" s="80"/>
      <c r="BD1799" s="69"/>
      <c r="BE1799" s="69"/>
      <c r="BF1799" s="80"/>
      <c r="BG1799" s="80"/>
      <c r="BH1799" s="69"/>
      <c r="BI1799" s="69"/>
      <c r="BJ1799" s="80"/>
      <c r="BK1799" s="80"/>
      <c r="BL1799" s="69"/>
      <c r="BM1799" s="69"/>
      <c r="BN1799" s="80"/>
      <c r="BO1799" s="80"/>
      <c r="BP1799" s="69"/>
      <c r="BQ1799" s="69"/>
      <c r="BR1799" s="80"/>
      <c r="BS1799" s="80"/>
      <c r="BT1799" s="69"/>
      <c r="BU1799" s="69"/>
      <c r="BV1799" s="80"/>
      <c r="BW1799" s="80"/>
      <c r="BX1799" s="69"/>
      <c r="BY1799" s="69"/>
      <c r="BZ1799" s="80"/>
      <c r="CA1799" s="80"/>
      <c r="CB1799" s="69"/>
      <c r="CC1799" s="69"/>
      <c r="CD1799" s="80"/>
      <c r="CE1799" s="80"/>
      <c r="CF1799" s="69"/>
      <c r="CG1799" s="69"/>
      <c r="CH1799" s="69"/>
      <c r="CI1799" s="69"/>
      <c r="CJ1799" s="69"/>
      <c r="CK1799" s="69"/>
      <c r="CL1799" s="68"/>
      <c r="CM1799" s="67"/>
      <c r="CN1799" s="67"/>
      <c r="CO1799" s="68"/>
      <c r="CP1799" s="68"/>
      <c r="CQ1799" s="67"/>
      <c r="CR1799" s="67"/>
      <c r="CS1799" s="69"/>
      <c r="CT1799" s="81"/>
      <c r="CU1799" s="69"/>
      <c r="CV1799" s="69"/>
      <c r="CW1799" s="69"/>
      <c r="CX1799" s="69"/>
      <c r="CY1799" s="69"/>
      <c r="CZ1799" s="69"/>
    </row>
    <row r="1800" spans="2:104">
      <c r="B1800" s="69"/>
      <c r="C1800" s="69"/>
      <c r="D1800" s="67"/>
      <c r="E1800" s="69"/>
      <c r="F1800" s="68"/>
      <c r="G1800" s="67"/>
      <c r="H1800" s="69"/>
      <c r="I1800" s="69"/>
      <c r="J1800" s="69"/>
      <c r="K1800" s="69"/>
      <c r="L1800" s="69"/>
      <c r="M1800" s="69"/>
      <c r="N1800" s="69"/>
      <c r="O1800" s="69"/>
      <c r="P1800" s="69"/>
      <c r="Q1800" s="69"/>
      <c r="R1800" s="69"/>
      <c r="S1800" s="80"/>
      <c r="T1800" s="80"/>
      <c r="U1800" s="80"/>
      <c r="V1800" s="80"/>
      <c r="W1800" s="80"/>
      <c r="X1800" s="80"/>
      <c r="Y1800" s="80"/>
      <c r="Z1800" s="80"/>
      <c r="AA1800" s="80"/>
      <c r="AB1800" s="80"/>
      <c r="AC1800" s="80"/>
      <c r="AD1800" s="80"/>
      <c r="AE1800" s="69"/>
      <c r="AF1800" s="69"/>
      <c r="AG1800" s="69"/>
      <c r="AH1800" s="80"/>
      <c r="AI1800" s="80"/>
      <c r="AJ1800" s="69"/>
      <c r="AK1800" s="69"/>
      <c r="AL1800" s="80"/>
      <c r="AM1800" s="80"/>
      <c r="AN1800" s="69"/>
      <c r="AO1800" s="69"/>
      <c r="AP1800" s="80"/>
      <c r="AQ1800" s="80"/>
      <c r="AR1800" s="69"/>
      <c r="AS1800" s="69"/>
      <c r="AT1800" s="80"/>
      <c r="AU1800" s="80"/>
      <c r="AV1800" s="69"/>
      <c r="AW1800" s="69"/>
      <c r="AX1800" s="80"/>
      <c r="AY1800" s="80"/>
      <c r="AZ1800" s="69"/>
      <c r="BA1800" s="69"/>
      <c r="BB1800" s="80"/>
      <c r="BC1800" s="80"/>
      <c r="BD1800" s="69"/>
      <c r="BE1800" s="69"/>
      <c r="BF1800" s="80"/>
      <c r="BG1800" s="80"/>
      <c r="BH1800" s="69"/>
      <c r="BI1800" s="69"/>
      <c r="BJ1800" s="80"/>
      <c r="BK1800" s="80"/>
      <c r="BL1800" s="69"/>
      <c r="BM1800" s="69"/>
      <c r="BN1800" s="80"/>
      <c r="BO1800" s="80"/>
      <c r="BP1800" s="69"/>
      <c r="BQ1800" s="69"/>
      <c r="BR1800" s="80"/>
      <c r="BS1800" s="80"/>
      <c r="BT1800" s="69"/>
      <c r="BU1800" s="69"/>
      <c r="BV1800" s="80"/>
      <c r="BW1800" s="80"/>
      <c r="BX1800" s="69"/>
      <c r="BY1800" s="69"/>
      <c r="BZ1800" s="80"/>
      <c r="CA1800" s="80"/>
      <c r="CB1800" s="69"/>
      <c r="CC1800" s="69"/>
      <c r="CD1800" s="80"/>
      <c r="CE1800" s="80"/>
      <c r="CF1800" s="69"/>
      <c r="CG1800" s="69"/>
      <c r="CH1800" s="69"/>
      <c r="CI1800" s="69"/>
      <c r="CJ1800" s="69"/>
      <c r="CK1800" s="69"/>
      <c r="CL1800" s="68"/>
      <c r="CM1800" s="67"/>
      <c r="CN1800" s="67"/>
      <c r="CO1800" s="68"/>
      <c r="CP1800" s="68"/>
      <c r="CQ1800" s="67"/>
      <c r="CR1800" s="67"/>
      <c r="CS1800" s="69"/>
      <c r="CT1800" s="81"/>
      <c r="CU1800" s="69"/>
      <c r="CV1800" s="69"/>
      <c r="CW1800" s="69"/>
      <c r="CX1800" s="69"/>
      <c r="CY1800" s="69"/>
      <c r="CZ1800" s="69"/>
    </row>
    <row r="1801" spans="2:104">
      <c r="B1801" s="69"/>
      <c r="C1801" s="69"/>
      <c r="D1801" s="67"/>
      <c r="E1801" s="69"/>
      <c r="F1801" s="68"/>
      <c r="G1801" s="67"/>
      <c r="H1801" s="69"/>
      <c r="I1801" s="69"/>
      <c r="J1801" s="69"/>
      <c r="K1801" s="69"/>
      <c r="L1801" s="69"/>
      <c r="M1801" s="69"/>
      <c r="N1801" s="69"/>
      <c r="O1801" s="69"/>
      <c r="P1801" s="69"/>
      <c r="Q1801" s="69"/>
      <c r="R1801" s="69"/>
      <c r="S1801" s="80"/>
      <c r="T1801" s="80"/>
      <c r="U1801" s="80"/>
      <c r="V1801" s="80"/>
      <c r="W1801" s="80"/>
      <c r="X1801" s="80"/>
      <c r="Y1801" s="80"/>
      <c r="Z1801" s="80"/>
      <c r="AA1801" s="80"/>
      <c r="AB1801" s="80"/>
      <c r="AC1801" s="80"/>
      <c r="AD1801" s="80"/>
      <c r="AE1801" s="69"/>
      <c r="AF1801" s="69"/>
      <c r="AG1801" s="69"/>
      <c r="AH1801" s="80"/>
      <c r="AI1801" s="80"/>
      <c r="AJ1801" s="69"/>
      <c r="AK1801" s="69"/>
      <c r="AL1801" s="80"/>
      <c r="AM1801" s="80"/>
      <c r="AN1801" s="69"/>
      <c r="AO1801" s="69"/>
      <c r="AP1801" s="80"/>
      <c r="AQ1801" s="80"/>
      <c r="AR1801" s="69"/>
      <c r="AS1801" s="69"/>
      <c r="AT1801" s="80"/>
      <c r="AU1801" s="80"/>
      <c r="AV1801" s="69"/>
      <c r="AW1801" s="69"/>
      <c r="AX1801" s="80"/>
      <c r="AY1801" s="80"/>
      <c r="AZ1801" s="69"/>
      <c r="BA1801" s="69"/>
      <c r="BB1801" s="80"/>
      <c r="BC1801" s="80"/>
      <c r="BD1801" s="69"/>
      <c r="BE1801" s="69"/>
      <c r="BF1801" s="80"/>
      <c r="BG1801" s="80"/>
      <c r="BH1801" s="69"/>
      <c r="BI1801" s="69"/>
      <c r="BJ1801" s="80"/>
      <c r="BK1801" s="80"/>
      <c r="BL1801" s="69"/>
      <c r="BM1801" s="69"/>
      <c r="BN1801" s="80"/>
      <c r="BO1801" s="80"/>
      <c r="BP1801" s="69"/>
      <c r="BQ1801" s="69"/>
      <c r="BR1801" s="80"/>
      <c r="BS1801" s="80"/>
      <c r="BT1801" s="69"/>
      <c r="BU1801" s="69"/>
      <c r="BV1801" s="80"/>
      <c r="BW1801" s="80"/>
      <c r="BX1801" s="69"/>
      <c r="BY1801" s="69"/>
      <c r="BZ1801" s="80"/>
      <c r="CA1801" s="80"/>
      <c r="CB1801" s="69"/>
      <c r="CC1801" s="69"/>
      <c r="CD1801" s="80"/>
      <c r="CE1801" s="80"/>
      <c r="CF1801" s="69"/>
      <c r="CG1801" s="69"/>
      <c r="CH1801" s="69"/>
      <c r="CI1801" s="69"/>
      <c r="CJ1801" s="69"/>
      <c r="CK1801" s="69"/>
      <c r="CL1801" s="68"/>
      <c r="CM1801" s="67"/>
      <c r="CN1801" s="67"/>
      <c r="CO1801" s="68"/>
      <c r="CP1801" s="68"/>
      <c r="CQ1801" s="67"/>
      <c r="CR1801" s="67"/>
      <c r="CS1801" s="69"/>
      <c r="CT1801" s="81"/>
      <c r="CU1801" s="69"/>
      <c r="CV1801" s="69"/>
      <c r="CW1801" s="69"/>
      <c r="CX1801" s="69"/>
      <c r="CY1801" s="69"/>
      <c r="CZ1801" s="69"/>
    </row>
    <row r="1802" spans="2:104">
      <c r="B1802" s="69"/>
      <c r="C1802" s="69"/>
      <c r="D1802" s="67"/>
      <c r="E1802" s="69"/>
      <c r="F1802" s="68"/>
      <c r="G1802" s="67"/>
      <c r="H1802" s="69"/>
      <c r="I1802" s="69"/>
      <c r="J1802" s="69"/>
      <c r="K1802" s="69"/>
      <c r="L1802" s="69"/>
      <c r="M1802" s="69"/>
      <c r="N1802" s="69"/>
      <c r="O1802" s="69"/>
      <c r="P1802" s="69"/>
      <c r="Q1802" s="69"/>
      <c r="R1802" s="69"/>
      <c r="S1802" s="80"/>
      <c r="T1802" s="80"/>
      <c r="U1802" s="80"/>
      <c r="V1802" s="80"/>
      <c r="W1802" s="80"/>
      <c r="X1802" s="80"/>
      <c r="Y1802" s="80"/>
      <c r="Z1802" s="80"/>
      <c r="AA1802" s="80"/>
      <c r="AB1802" s="80"/>
      <c r="AC1802" s="80"/>
      <c r="AD1802" s="80"/>
      <c r="AE1802" s="69"/>
      <c r="AF1802" s="69"/>
      <c r="AG1802" s="69"/>
      <c r="AH1802" s="80"/>
      <c r="AI1802" s="80"/>
      <c r="AJ1802" s="69"/>
      <c r="AK1802" s="69"/>
      <c r="AL1802" s="80"/>
      <c r="AM1802" s="80"/>
      <c r="AN1802" s="69"/>
      <c r="AO1802" s="69"/>
      <c r="AP1802" s="80"/>
      <c r="AQ1802" s="80"/>
      <c r="AR1802" s="69"/>
      <c r="AS1802" s="69"/>
      <c r="AT1802" s="80"/>
      <c r="AU1802" s="80"/>
      <c r="AV1802" s="69"/>
      <c r="AW1802" s="69"/>
      <c r="AX1802" s="80"/>
      <c r="AY1802" s="80"/>
      <c r="AZ1802" s="69"/>
      <c r="BA1802" s="69"/>
      <c r="BB1802" s="80"/>
      <c r="BC1802" s="80"/>
      <c r="BD1802" s="69"/>
      <c r="BE1802" s="69"/>
      <c r="BF1802" s="80"/>
      <c r="BG1802" s="80"/>
      <c r="BH1802" s="69"/>
      <c r="BI1802" s="69"/>
      <c r="BJ1802" s="80"/>
      <c r="BK1802" s="80"/>
      <c r="BL1802" s="69"/>
      <c r="BM1802" s="69"/>
      <c r="BN1802" s="80"/>
      <c r="BO1802" s="80"/>
      <c r="BP1802" s="69"/>
      <c r="BQ1802" s="69"/>
      <c r="BR1802" s="80"/>
      <c r="BS1802" s="80"/>
      <c r="BT1802" s="69"/>
      <c r="BU1802" s="69"/>
      <c r="BV1802" s="80"/>
      <c r="BW1802" s="80"/>
      <c r="BX1802" s="69"/>
      <c r="BY1802" s="69"/>
      <c r="BZ1802" s="80"/>
      <c r="CA1802" s="80"/>
      <c r="CB1802" s="69"/>
      <c r="CC1802" s="69"/>
      <c r="CD1802" s="80"/>
      <c r="CE1802" s="80"/>
      <c r="CF1802" s="69"/>
      <c r="CG1802" s="69"/>
      <c r="CH1802" s="69"/>
      <c r="CI1802" s="69"/>
      <c r="CJ1802" s="69"/>
      <c r="CK1802" s="69"/>
      <c r="CL1802" s="68"/>
      <c r="CM1802" s="67"/>
      <c r="CN1802" s="67"/>
      <c r="CO1802" s="68"/>
      <c r="CP1802" s="68"/>
      <c r="CQ1802" s="67"/>
      <c r="CR1802" s="67"/>
      <c r="CS1802" s="69"/>
      <c r="CT1802" s="81"/>
      <c r="CU1802" s="69"/>
      <c r="CV1802" s="69"/>
      <c r="CW1802" s="69"/>
      <c r="CX1802" s="69"/>
      <c r="CY1802" s="69"/>
      <c r="CZ1802" s="69"/>
    </row>
    <row r="1803" spans="2:104">
      <c r="B1803" s="69"/>
      <c r="C1803" s="69"/>
      <c r="D1803" s="67"/>
      <c r="E1803" s="69"/>
      <c r="F1803" s="68"/>
      <c r="G1803" s="67"/>
      <c r="H1803" s="69"/>
      <c r="I1803" s="69"/>
      <c r="J1803" s="69"/>
      <c r="K1803" s="69"/>
      <c r="L1803" s="69"/>
      <c r="M1803" s="69"/>
      <c r="N1803" s="69"/>
      <c r="O1803" s="69"/>
      <c r="P1803" s="69"/>
      <c r="Q1803" s="69"/>
      <c r="R1803" s="69"/>
      <c r="S1803" s="80"/>
      <c r="T1803" s="80"/>
      <c r="U1803" s="80"/>
      <c r="V1803" s="80"/>
      <c r="W1803" s="80"/>
      <c r="X1803" s="80"/>
      <c r="Y1803" s="80"/>
      <c r="Z1803" s="80"/>
      <c r="AA1803" s="80"/>
      <c r="AB1803" s="80"/>
      <c r="AC1803" s="80"/>
      <c r="AD1803" s="80"/>
      <c r="AE1803" s="69"/>
      <c r="AF1803" s="69"/>
      <c r="AG1803" s="69"/>
      <c r="AH1803" s="80"/>
      <c r="AI1803" s="80"/>
      <c r="AJ1803" s="69"/>
      <c r="AK1803" s="69"/>
      <c r="AL1803" s="80"/>
      <c r="AM1803" s="80"/>
      <c r="AN1803" s="69"/>
      <c r="AO1803" s="69"/>
      <c r="AP1803" s="80"/>
      <c r="AQ1803" s="80"/>
      <c r="AR1803" s="69"/>
      <c r="AS1803" s="69"/>
      <c r="AT1803" s="80"/>
      <c r="AU1803" s="80"/>
      <c r="AV1803" s="69"/>
      <c r="AW1803" s="69"/>
      <c r="AX1803" s="80"/>
      <c r="AY1803" s="80"/>
      <c r="AZ1803" s="69"/>
      <c r="BA1803" s="69"/>
      <c r="BB1803" s="80"/>
      <c r="BC1803" s="80"/>
      <c r="BD1803" s="69"/>
      <c r="BE1803" s="69"/>
      <c r="BF1803" s="80"/>
      <c r="BG1803" s="80"/>
      <c r="BH1803" s="69"/>
      <c r="BI1803" s="69"/>
      <c r="BJ1803" s="80"/>
      <c r="BK1803" s="80"/>
      <c r="BL1803" s="69"/>
      <c r="BM1803" s="69"/>
      <c r="BN1803" s="80"/>
      <c r="BO1803" s="80"/>
      <c r="BP1803" s="69"/>
      <c r="BQ1803" s="69"/>
      <c r="BR1803" s="80"/>
      <c r="BS1803" s="80"/>
      <c r="BT1803" s="69"/>
      <c r="BU1803" s="69"/>
      <c r="BV1803" s="80"/>
      <c r="BW1803" s="80"/>
      <c r="BX1803" s="69"/>
      <c r="BY1803" s="69"/>
      <c r="BZ1803" s="80"/>
      <c r="CA1803" s="80"/>
      <c r="CB1803" s="69"/>
      <c r="CC1803" s="69"/>
      <c r="CD1803" s="80"/>
      <c r="CE1803" s="80"/>
      <c r="CF1803" s="69"/>
      <c r="CG1803" s="69"/>
      <c r="CH1803" s="69"/>
      <c r="CI1803" s="69"/>
      <c r="CJ1803" s="69"/>
      <c r="CK1803" s="69"/>
      <c r="CL1803" s="68"/>
      <c r="CM1803" s="67"/>
      <c r="CN1803" s="67"/>
      <c r="CO1803" s="68"/>
      <c r="CP1803" s="68"/>
      <c r="CQ1803" s="67"/>
      <c r="CR1803" s="67"/>
      <c r="CS1803" s="69"/>
      <c r="CT1803" s="81"/>
      <c r="CU1803" s="69"/>
      <c r="CV1803" s="69"/>
      <c r="CW1803" s="69"/>
      <c r="CX1803" s="69"/>
      <c r="CY1803" s="69"/>
      <c r="CZ1803" s="69"/>
    </row>
    <row r="1804" spans="2:104">
      <c r="B1804" s="69"/>
      <c r="C1804" s="69"/>
      <c r="D1804" s="67"/>
      <c r="E1804" s="69"/>
      <c r="F1804" s="68"/>
      <c r="G1804" s="67"/>
      <c r="H1804" s="69"/>
      <c r="I1804" s="69"/>
      <c r="J1804" s="69"/>
      <c r="K1804" s="69"/>
      <c r="L1804" s="69"/>
      <c r="M1804" s="69"/>
      <c r="N1804" s="69"/>
      <c r="O1804" s="69"/>
      <c r="P1804" s="69"/>
      <c r="Q1804" s="69"/>
      <c r="R1804" s="69"/>
      <c r="S1804" s="80"/>
      <c r="T1804" s="80"/>
      <c r="U1804" s="80"/>
      <c r="V1804" s="80"/>
      <c r="W1804" s="80"/>
      <c r="X1804" s="80"/>
      <c r="Y1804" s="80"/>
      <c r="Z1804" s="80"/>
      <c r="AA1804" s="80"/>
      <c r="AB1804" s="80"/>
      <c r="AC1804" s="80"/>
      <c r="AD1804" s="80"/>
      <c r="AE1804" s="69"/>
      <c r="AF1804" s="69"/>
      <c r="AG1804" s="69"/>
      <c r="AH1804" s="80"/>
      <c r="AI1804" s="80"/>
      <c r="AJ1804" s="69"/>
      <c r="AK1804" s="69"/>
      <c r="AL1804" s="80"/>
      <c r="AM1804" s="80"/>
      <c r="AN1804" s="69"/>
      <c r="AO1804" s="69"/>
      <c r="AP1804" s="80"/>
      <c r="AQ1804" s="80"/>
      <c r="AR1804" s="69"/>
      <c r="AS1804" s="69"/>
      <c r="AT1804" s="80"/>
      <c r="AU1804" s="80"/>
      <c r="AV1804" s="69"/>
      <c r="AW1804" s="69"/>
      <c r="AX1804" s="80"/>
      <c r="AY1804" s="80"/>
      <c r="AZ1804" s="69"/>
      <c r="BA1804" s="69"/>
      <c r="BB1804" s="80"/>
      <c r="BC1804" s="80"/>
      <c r="BD1804" s="69"/>
      <c r="BE1804" s="69"/>
      <c r="BF1804" s="80"/>
      <c r="BG1804" s="80"/>
      <c r="BH1804" s="69"/>
      <c r="BI1804" s="69"/>
      <c r="BJ1804" s="80"/>
      <c r="BK1804" s="80"/>
      <c r="BL1804" s="69"/>
      <c r="BM1804" s="69"/>
      <c r="BN1804" s="80"/>
      <c r="BO1804" s="80"/>
      <c r="BP1804" s="69"/>
      <c r="BQ1804" s="69"/>
      <c r="BR1804" s="80"/>
      <c r="BS1804" s="80"/>
      <c r="BT1804" s="69"/>
      <c r="BU1804" s="69"/>
      <c r="BV1804" s="80"/>
      <c r="BW1804" s="80"/>
      <c r="BX1804" s="69"/>
      <c r="BY1804" s="69"/>
      <c r="BZ1804" s="80"/>
      <c r="CA1804" s="80"/>
      <c r="CB1804" s="69"/>
      <c r="CC1804" s="69"/>
      <c r="CD1804" s="80"/>
      <c r="CE1804" s="80"/>
      <c r="CF1804" s="69"/>
      <c r="CG1804" s="69"/>
      <c r="CH1804" s="69"/>
      <c r="CI1804" s="69"/>
      <c r="CJ1804" s="69"/>
      <c r="CK1804" s="69"/>
      <c r="CL1804" s="68"/>
      <c r="CM1804" s="67"/>
      <c r="CN1804" s="67"/>
      <c r="CO1804" s="68"/>
      <c r="CP1804" s="68"/>
      <c r="CQ1804" s="67"/>
      <c r="CR1804" s="67"/>
      <c r="CS1804" s="69"/>
      <c r="CT1804" s="81"/>
      <c r="CU1804" s="69"/>
      <c r="CV1804" s="69"/>
      <c r="CW1804" s="69"/>
      <c r="CX1804" s="69"/>
      <c r="CY1804" s="69"/>
      <c r="CZ1804" s="69"/>
    </row>
    <row r="1805" spans="2:104">
      <c r="B1805" s="69"/>
      <c r="C1805" s="69"/>
      <c r="D1805" s="67"/>
      <c r="E1805" s="69"/>
      <c r="F1805" s="68"/>
      <c r="G1805" s="67"/>
      <c r="H1805" s="69"/>
      <c r="I1805" s="69"/>
      <c r="J1805" s="69"/>
      <c r="K1805" s="69"/>
      <c r="L1805" s="69"/>
      <c r="M1805" s="69"/>
      <c r="N1805" s="69"/>
      <c r="O1805" s="69"/>
      <c r="P1805" s="69"/>
      <c r="Q1805" s="69"/>
      <c r="R1805" s="69"/>
      <c r="S1805" s="80"/>
      <c r="T1805" s="80"/>
      <c r="U1805" s="80"/>
      <c r="V1805" s="80"/>
      <c r="W1805" s="80"/>
      <c r="X1805" s="80"/>
      <c r="Y1805" s="80"/>
      <c r="Z1805" s="80"/>
      <c r="AA1805" s="80"/>
      <c r="AB1805" s="80"/>
      <c r="AC1805" s="80"/>
      <c r="AD1805" s="80"/>
      <c r="AE1805" s="69"/>
      <c r="AF1805" s="69"/>
      <c r="AG1805" s="69"/>
      <c r="AH1805" s="80"/>
      <c r="AI1805" s="80"/>
      <c r="AJ1805" s="69"/>
      <c r="AK1805" s="69"/>
      <c r="AL1805" s="80"/>
      <c r="AM1805" s="80"/>
      <c r="AN1805" s="69"/>
      <c r="AO1805" s="69"/>
      <c r="AP1805" s="80"/>
      <c r="AQ1805" s="80"/>
      <c r="AR1805" s="69"/>
      <c r="AS1805" s="69"/>
      <c r="AT1805" s="80"/>
      <c r="AU1805" s="80"/>
      <c r="AV1805" s="69"/>
      <c r="AW1805" s="69"/>
      <c r="AX1805" s="80"/>
      <c r="AY1805" s="80"/>
      <c r="AZ1805" s="69"/>
      <c r="BA1805" s="69"/>
      <c r="BB1805" s="80"/>
      <c r="BC1805" s="80"/>
      <c r="BD1805" s="69"/>
      <c r="BE1805" s="69"/>
      <c r="BF1805" s="80"/>
      <c r="BG1805" s="80"/>
      <c r="BH1805" s="69"/>
      <c r="BI1805" s="69"/>
      <c r="BJ1805" s="80"/>
      <c r="BK1805" s="80"/>
      <c r="BL1805" s="69"/>
      <c r="BM1805" s="69"/>
      <c r="BN1805" s="80"/>
      <c r="BO1805" s="80"/>
      <c r="BP1805" s="69"/>
      <c r="BQ1805" s="69"/>
      <c r="BR1805" s="80"/>
      <c r="BS1805" s="80"/>
      <c r="BT1805" s="69"/>
      <c r="BU1805" s="69"/>
      <c r="BV1805" s="80"/>
      <c r="BW1805" s="80"/>
      <c r="BX1805" s="69"/>
      <c r="BY1805" s="69"/>
      <c r="BZ1805" s="80"/>
      <c r="CA1805" s="80"/>
      <c r="CB1805" s="69"/>
      <c r="CC1805" s="69"/>
      <c r="CD1805" s="80"/>
      <c r="CE1805" s="80"/>
      <c r="CF1805" s="69"/>
      <c r="CG1805" s="69"/>
      <c r="CH1805" s="69"/>
      <c r="CI1805" s="69"/>
      <c r="CJ1805" s="69"/>
      <c r="CK1805" s="69"/>
      <c r="CL1805" s="68"/>
      <c r="CM1805" s="67"/>
      <c r="CN1805" s="67"/>
      <c r="CO1805" s="68"/>
      <c r="CP1805" s="68"/>
      <c r="CQ1805" s="67"/>
      <c r="CR1805" s="67"/>
      <c r="CS1805" s="69"/>
      <c r="CT1805" s="81"/>
      <c r="CU1805" s="69"/>
      <c r="CV1805" s="69"/>
      <c r="CW1805" s="69"/>
      <c r="CX1805" s="69"/>
      <c r="CY1805" s="69"/>
      <c r="CZ1805" s="69"/>
    </row>
    <row r="1806" spans="2:104">
      <c r="B1806" s="69"/>
      <c r="C1806" s="69"/>
      <c r="D1806" s="67"/>
      <c r="E1806" s="69"/>
      <c r="F1806" s="68"/>
      <c r="G1806" s="67"/>
      <c r="H1806" s="69"/>
      <c r="I1806" s="69"/>
      <c r="J1806" s="69"/>
      <c r="K1806" s="69"/>
      <c r="L1806" s="69"/>
      <c r="M1806" s="69"/>
      <c r="N1806" s="69"/>
      <c r="O1806" s="69"/>
      <c r="P1806" s="69"/>
      <c r="Q1806" s="69"/>
      <c r="R1806" s="69"/>
      <c r="S1806" s="80"/>
      <c r="T1806" s="80"/>
      <c r="U1806" s="80"/>
      <c r="V1806" s="80"/>
      <c r="W1806" s="80"/>
      <c r="X1806" s="80"/>
      <c r="Y1806" s="80"/>
      <c r="Z1806" s="80"/>
      <c r="AA1806" s="80"/>
      <c r="AB1806" s="80"/>
      <c r="AC1806" s="80"/>
      <c r="AD1806" s="80"/>
      <c r="AE1806" s="69"/>
      <c r="AF1806" s="69"/>
      <c r="AG1806" s="69"/>
      <c r="AH1806" s="80"/>
      <c r="AI1806" s="80"/>
      <c r="AJ1806" s="69"/>
      <c r="AK1806" s="69"/>
      <c r="AL1806" s="80"/>
      <c r="AM1806" s="80"/>
      <c r="AN1806" s="69"/>
      <c r="AO1806" s="69"/>
      <c r="AP1806" s="80"/>
      <c r="AQ1806" s="80"/>
      <c r="AR1806" s="69"/>
      <c r="AS1806" s="69"/>
      <c r="AT1806" s="80"/>
      <c r="AU1806" s="80"/>
      <c r="AV1806" s="69"/>
      <c r="AW1806" s="69"/>
      <c r="AX1806" s="80"/>
      <c r="AY1806" s="80"/>
      <c r="AZ1806" s="69"/>
      <c r="BA1806" s="69"/>
      <c r="BB1806" s="80"/>
      <c r="BC1806" s="80"/>
      <c r="BD1806" s="69"/>
      <c r="BE1806" s="69"/>
      <c r="BF1806" s="80"/>
      <c r="BG1806" s="80"/>
      <c r="BH1806" s="69"/>
      <c r="BI1806" s="69"/>
      <c r="BJ1806" s="80"/>
      <c r="BK1806" s="80"/>
      <c r="BL1806" s="69"/>
      <c r="BM1806" s="69"/>
      <c r="BN1806" s="80"/>
      <c r="BO1806" s="80"/>
      <c r="BP1806" s="69"/>
      <c r="BQ1806" s="69"/>
      <c r="BR1806" s="80"/>
      <c r="BS1806" s="80"/>
      <c r="BT1806" s="69"/>
      <c r="BU1806" s="69"/>
      <c r="BV1806" s="80"/>
      <c r="BW1806" s="80"/>
      <c r="BX1806" s="69"/>
      <c r="BY1806" s="69"/>
      <c r="BZ1806" s="80"/>
      <c r="CA1806" s="80"/>
      <c r="CB1806" s="69"/>
      <c r="CC1806" s="69"/>
      <c r="CD1806" s="80"/>
      <c r="CE1806" s="80"/>
      <c r="CF1806" s="69"/>
      <c r="CG1806" s="69"/>
      <c r="CH1806" s="69"/>
      <c r="CI1806" s="69"/>
      <c r="CJ1806" s="69"/>
      <c r="CK1806" s="69"/>
      <c r="CL1806" s="68"/>
      <c r="CM1806" s="67"/>
      <c r="CN1806" s="67"/>
      <c r="CO1806" s="68"/>
      <c r="CP1806" s="68"/>
      <c r="CQ1806" s="67"/>
      <c r="CR1806" s="67"/>
      <c r="CS1806" s="69"/>
      <c r="CT1806" s="81"/>
      <c r="CU1806" s="69"/>
      <c r="CV1806" s="69"/>
      <c r="CW1806" s="69"/>
      <c r="CX1806" s="69"/>
      <c r="CY1806" s="69"/>
      <c r="CZ1806" s="69"/>
    </row>
    <row r="1807" spans="2:104">
      <c r="B1807" s="69"/>
      <c r="C1807" s="69"/>
      <c r="D1807" s="67"/>
      <c r="E1807" s="69"/>
      <c r="F1807" s="68"/>
      <c r="G1807" s="67"/>
      <c r="H1807" s="69"/>
      <c r="I1807" s="69"/>
      <c r="J1807" s="69"/>
      <c r="K1807" s="69"/>
      <c r="L1807" s="69"/>
      <c r="M1807" s="69"/>
      <c r="N1807" s="69"/>
      <c r="O1807" s="69"/>
      <c r="P1807" s="69"/>
      <c r="Q1807" s="69"/>
      <c r="R1807" s="69"/>
      <c r="S1807" s="80"/>
      <c r="T1807" s="80"/>
      <c r="U1807" s="80"/>
      <c r="V1807" s="80"/>
      <c r="W1807" s="80"/>
      <c r="X1807" s="80"/>
      <c r="Y1807" s="80"/>
      <c r="Z1807" s="80"/>
      <c r="AA1807" s="80"/>
      <c r="AB1807" s="80"/>
      <c r="AC1807" s="80"/>
      <c r="AD1807" s="80"/>
      <c r="AE1807" s="69"/>
      <c r="AF1807" s="69"/>
      <c r="AG1807" s="69"/>
      <c r="AH1807" s="80"/>
      <c r="AI1807" s="80"/>
      <c r="AJ1807" s="69"/>
      <c r="AK1807" s="69"/>
      <c r="AL1807" s="80"/>
      <c r="AM1807" s="80"/>
      <c r="AN1807" s="69"/>
      <c r="AO1807" s="69"/>
      <c r="AP1807" s="80"/>
      <c r="AQ1807" s="80"/>
      <c r="AR1807" s="69"/>
      <c r="AS1807" s="69"/>
      <c r="AT1807" s="80"/>
      <c r="AU1807" s="80"/>
      <c r="AV1807" s="69"/>
      <c r="AW1807" s="69"/>
      <c r="AX1807" s="80"/>
      <c r="AY1807" s="80"/>
      <c r="AZ1807" s="69"/>
      <c r="BA1807" s="69"/>
      <c r="BB1807" s="80"/>
      <c r="BC1807" s="80"/>
      <c r="BD1807" s="69"/>
      <c r="BE1807" s="69"/>
      <c r="BF1807" s="80"/>
      <c r="BG1807" s="80"/>
      <c r="BH1807" s="69"/>
      <c r="BI1807" s="69"/>
      <c r="BJ1807" s="80"/>
      <c r="BK1807" s="80"/>
      <c r="BL1807" s="69"/>
      <c r="BM1807" s="69"/>
      <c r="BN1807" s="80"/>
      <c r="BO1807" s="80"/>
      <c r="BP1807" s="69"/>
      <c r="BQ1807" s="69"/>
      <c r="BR1807" s="80"/>
      <c r="BS1807" s="80"/>
      <c r="BT1807" s="69"/>
      <c r="BU1807" s="69"/>
      <c r="BV1807" s="80"/>
      <c r="BW1807" s="80"/>
      <c r="BX1807" s="69"/>
      <c r="BY1807" s="69"/>
      <c r="BZ1807" s="80"/>
      <c r="CA1807" s="80"/>
      <c r="CB1807" s="69"/>
      <c r="CC1807" s="69"/>
      <c r="CD1807" s="80"/>
      <c r="CE1807" s="80"/>
      <c r="CF1807" s="69"/>
      <c r="CG1807" s="69"/>
      <c r="CH1807" s="69"/>
      <c r="CI1807" s="69"/>
      <c r="CJ1807" s="69"/>
      <c r="CK1807" s="69"/>
      <c r="CL1807" s="68"/>
      <c r="CM1807" s="67"/>
      <c r="CN1807" s="67"/>
      <c r="CO1807" s="68"/>
      <c r="CP1807" s="68"/>
      <c r="CQ1807" s="67"/>
      <c r="CR1807" s="67"/>
      <c r="CS1807" s="69"/>
      <c r="CT1807" s="81"/>
      <c r="CU1807" s="69"/>
      <c r="CV1807" s="69"/>
      <c r="CW1807" s="69"/>
      <c r="CX1807" s="69"/>
      <c r="CY1807" s="69"/>
      <c r="CZ1807" s="69"/>
    </row>
    <row r="1808" spans="2:104">
      <c r="B1808" s="69"/>
      <c r="C1808" s="69"/>
      <c r="D1808" s="67"/>
      <c r="E1808" s="69"/>
      <c r="F1808" s="68"/>
      <c r="G1808" s="67"/>
      <c r="H1808" s="69"/>
      <c r="I1808" s="69"/>
      <c r="J1808" s="69"/>
      <c r="K1808" s="69"/>
      <c r="L1808" s="69"/>
      <c r="M1808" s="69"/>
      <c r="N1808" s="69"/>
      <c r="O1808" s="69"/>
      <c r="P1808" s="69"/>
      <c r="Q1808" s="69"/>
      <c r="R1808" s="69"/>
      <c r="S1808" s="80"/>
      <c r="T1808" s="80"/>
      <c r="U1808" s="80"/>
      <c r="V1808" s="80"/>
      <c r="W1808" s="80"/>
      <c r="X1808" s="80"/>
      <c r="Y1808" s="80"/>
      <c r="Z1808" s="80"/>
      <c r="AA1808" s="80"/>
      <c r="AB1808" s="80"/>
      <c r="AC1808" s="80"/>
      <c r="AD1808" s="80"/>
      <c r="AE1808" s="69"/>
      <c r="AF1808" s="69"/>
      <c r="AG1808" s="69"/>
      <c r="AH1808" s="80"/>
      <c r="AI1808" s="80"/>
      <c r="AJ1808" s="69"/>
      <c r="AK1808" s="69"/>
      <c r="AL1808" s="80"/>
      <c r="AM1808" s="80"/>
      <c r="AN1808" s="69"/>
      <c r="AO1808" s="69"/>
      <c r="AP1808" s="80"/>
      <c r="AQ1808" s="80"/>
      <c r="AR1808" s="69"/>
      <c r="AS1808" s="69"/>
      <c r="AT1808" s="80"/>
      <c r="AU1808" s="80"/>
      <c r="AV1808" s="69"/>
      <c r="AW1808" s="69"/>
      <c r="AX1808" s="80"/>
      <c r="AY1808" s="80"/>
      <c r="AZ1808" s="69"/>
      <c r="BA1808" s="69"/>
      <c r="BB1808" s="80"/>
      <c r="BC1808" s="80"/>
      <c r="BD1808" s="69"/>
      <c r="BE1808" s="69"/>
      <c r="BF1808" s="80"/>
      <c r="BG1808" s="80"/>
      <c r="BH1808" s="69"/>
      <c r="BI1808" s="69"/>
      <c r="BJ1808" s="80"/>
      <c r="BK1808" s="80"/>
      <c r="BL1808" s="69"/>
      <c r="BM1808" s="69"/>
      <c r="BN1808" s="80"/>
      <c r="BO1808" s="80"/>
      <c r="BP1808" s="69"/>
      <c r="BQ1808" s="69"/>
      <c r="BR1808" s="80"/>
      <c r="BS1808" s="80"/>
      <c r="BT1808" s="69"/>
      <c r="BU1808" s="69"/>
      <c r="BV1808" s="80"/>
      <c r="BW1808" s="80"/>
      <c r="BX1808" s="69"/>
      <c r="BY1808" s="69"/>
      <c r="BZ1808" s="80"/>
      <c r="CA1808" s="80"/>
      <c r="CB1808" s="69"/>
      <c r="CC1808" s="69"/>
      <c r="CD1808" s="80"/>
      <c r="CE1808" s="80"/>
      <c r="CF1808" s="69"/>
      <c r="CG1808" s="69"/>
      <c r="CH1808" s="69"/>
      <c r="CI1808" s="69"/>
      <c r="CJ1808" s="69"/>
      <c r="CK1808" s="69"/>
      <c r="CL1808" s="68"/>
      <c r="CM1808" s="67"/>
      <c r="CN1808" s="67"/>
      <c r="CO1808" s="68"/>
      <c r="CP1808" s="68"/>
      <c r="CQ1808" s="67"/>
      <c r="CR1808" s="67"/>
      <c r="CS1808" s="69"/>
      <c r="CT1808" s="81"/>
      <c r="CU1808" s="69"/>
      <c r="CV1808" s="69"/>
      <c r="CW1808" s="69"/>
      <c r="CX1808" s="69"/>
      <c r="CY1808" s="69"/>
      <c r="CZ1808" s="69"/>
    </row>
    <row r="1809" spans="2:104">
      <c r="B1809" s="69"/>
      <c r="C1809" s="69"/>
      <c r="D1809" s="67"/>
      <c r="E1809" s="69"/>
      <c r="F1809" s="68"/>
      <c r="G1809" s="67"/>
      <c r="H1809" s="69"/>
      <c r="I1809" s="69"/>
      <c r="J1809" s="69"/>
      <c r="K1809" s="69"/>
      <c r="L1809" s="69"/>
      <c r="M1809" s="69"/>
      <c r="N1809" s="69"/>
      <c r="O1809" s="69"/>
      <c r="P1809" s="69"/>
      <c r="Q1809" s="69"/>
      <c r="R1809" s="69"/>
      <c r="S1809" s="80"/>
      <c r="T1809" s="80"/>
      <c r="U1809" s="80"/>
      <c r="V1809" s="80"/>
      <c r="W1809" s="80"/>
      <c r="X1809" s="80"/>
      <c r="Y1809" s="80"/>
      <c r="Z1809" s="80"/>
      <c r="AA1809" s="80"/>
      <c r="AB1809" s="80"/>
      <c r="AC1809" s="80"/>
      <c r="AD1809" s="80"/>
      <c r="AE1809" s="69"/>
      <c r="AF1809" s="69"/>
      <c r="AG1809" s="69"/>
      <c r="AH1809" s="80"/>
      <c r="AI1809" s="80"/>
      <c r="AJ1809" s="69"/>
      <c r="AK1809" s="69"/>
      <c r="AL1809" s="80"/>
      <c r="AM1809" s="80"/>
      <c r="AN1809" s="69"/>
      <c r="AO1809" s="69"/>
      <c r="AP1809" s="80"/>
      <c r="AQ1809" s="80"/>
      <c r="AR1809" s="69"/>
      <c r="AS1809" s="69"/>
      <c r="AT1809" s="80"/>
      <c r="AU1809" s="80"/>
      <c r="AV1809" s="69"/>
      <c r="AW1809" s="69"/>
      <c r="AX1809" s="80"/>
      <c r="AY1809" s="80"/>
      <c r="AZ1809" s="69"/>
      <c r="BA1809" s="69"/>
      <c r="BB1809" s="80"/>
      <c r="BC1809" s="80"/>
      <c r="BD1809" s="69"/>
      <c r="BE1809" s="69"/>
      <c r="BF1809" s="80"/>
      <c r="BG1809" s="80"/>
      <c r="BH1809" s="69"/>
      <c r="BI1809" s="69"/>
      <c r="BJ1809" s="80"/>
      <c r="BK1809" s="80"/>
      <c r="BL1809" s="69"/>
      <c r="BM1809" s="69"/>
      <c r="BN1809" s="80"/>
      <c r="BO1809" s="80"/>
      <c r="BP1809" s="69"/>
      <c r="BQ1809" s="69"/>
      <c r="BR1809" s="80"/>
      <c r="BS1809" s="80"/>
      <c r="BT1809" s="69"/>
      <c r="BU1809" s="69"/>
      <c r="BV1809" s="80"/>
      <c r="BW1809" s="80"/>
      <c r="BX1809" s="69"/>
      <c r="BY1809" s="69"/>
      <c r="BZ1809" s="80"/>
      <c r="CA1809" s="80"/>
      <c r="CB1809" s="69"/>
      <c r="CC1809" s="69"/>
      <c r="CD1809" s="80"/>
      <c r="CE1809" s="80"/>
      <c r="CF1809" s="69"/>
      <c r="CG1809" s="69"/>
      <c r="CH1809" s="69"/>
      <c r="CI1809" s="69"/>
      <c r="CJ1809" s="69"/>
      <c r="CK1809" s="69"/>
      <c r="CL1809" s="68"/>
      <c r="CM1809" s="67"/>
      <c r="CN1809" s="67"/>
      <c r="CO1809" s="68"/>
      <c r="CP1809" s="68"/>
      <c r="CQ1809" s="67"/>
      <c r="CR1809" s="67"/>
      <c r="CS1809" s="69"/>
      <c r="CT1809" s="81"/>
      <c r="CU1809" s="69"/>
      <c r="CV1809" s="69"/>
      <c r="CW1809" s="69"/>
      <c r="CX1809" s="69"/>
      <c r="CY1809" s="69"/>
      <c r="CZ1809" s="69"/>
    </row>
    <row r="1810" spans="2:104">
      <c r="B1810" s="69"/>
      <c r="C1810" s="69"/>
      <c r="D1810" s="67"/>
      <c r="E1810" s="69"/>
      <c r="F1810" s="68"/>
      <c r="G1810" s="67"/>
      <c r="H1810" s="69"/>
      <c r="I1810" s="69"/>
      <c r="J1810" s="69"/>
      <c r="K1810" s="69"/>
      <c r="L1810" s="69"/>
      <c r="M1810" s="69"/>
      <c r="N1810" s="69"/>
      <c r="O1810" s="69"/>
      <c r="P1810" s="69"/>
      <c r="Q1810" s="69"/>
      <c r="R1810" s="69"/>
      <c r="S1810" s="80"/>
      <c r="T1810" s="80"/>
      <c r="U1810" s="80"/>
      <c r="V1810" s="80"/>
      <c r="W1810" s="80"/>
      <c r="X1810" s="80"/>
      <c r="Y1810" s="80"/>
      <c r="Z1810" s="80"/>
      <c r="AA1810" s="80"/>
      <c r="AB1810" s="80"/>
      <c r="AC1810" s="80"/>
      <c r="AD1810" s="80"/>
      <c r="AE1810" s="69"/>
      <c r="AF1810" s="69"/>
      <c r="AG1810" s="69"/>
      <c r="AH1810" s="80"/>
      <c r="AI1810" s="80"/>
      <c r="AJ1810" s="69"/>
      <c r="AK1810" s="69"/>
      <c r="AL1810" s="80"/>
      <c r="AM1810" s="80"/>
      <c r="AN1810" s="69"/>
      <c r="AO1810" s="69"/>
      <c r="AP1810" s="80"/>
      <c r="AQ1810" s="80"/>
      <c r="AR1810" s="69"/>
      <c r="AS1810" s="69"/>
      <c r="AT1810" s="80"/>
      <c r="AU1810" s="80"/>
      <c r="AV1810" s="69"/>
      <c r="AW1810" s="69"/>
      <c r="AX1810" s="80"/>
      <c r="AY1810" s="80"/>
      <c r="AZ1810" s="69"/>
      <c r="BA1810" s="69"/>
      <c r="BB1810" s="80"/>
      <c r="BC1810" s="80"/>
      <c r="BD1810" s="69"/>
      <c r="BE1810" s="69"/>
      <c r="BF1810" s="80"/>
      <c r="BG1810" s="80"/>
      <c r="BH1810" s="69"/>
      <c r="BI1810" s="69"/>
      <c r="BJ1810" s="80"/>
      <c r="BK1810" s="80"/>
      <c r="BL1810" s="69"/>
      <c r="BM1810" s="69"/>
      <c r="BN1810" s="80"/>
      <c r="BO1810" s="80"/>
      <c r="BP1810" s="69"/>
      <c r="BQ1810" s="69"/>
      <c r="BR1810" s="80"/>
      <c r="BS1810" s="80"/>
      <c r="BT1810" s="69"/>
      <c r="BU1810" s="69"/>
      <c r="BV1810" s="80"/>
      <c r="BW1810" s="80"/>
      <c r="BX1810" s="69"/>
      <c r="BY1810" s="69"/>
      <c r="BZ1810" s="80"/>
      <c r="CA1810" s="80"/>
      <c r="CB1810" s="69"/>
      <c r="CC1810" s="69"/>
      <c r="CD1810" s="80"/>
      <c r="CE1810" s="80"/>
      <c r="CF1810" s="69"/>
      <c r="CG1810" s="69"/>
      <c r="CH1810" s="69"/>
      <c r="CI1810" s="69"/>
      <c r="CJ1810" s="69"/>
      <c r="CK1810" s="69"/>
      <c r="CL1810" s="68"/>
      <c r="CM1810" s="67"/>
      <c r="CN1810" s="67"/>
      <c r="CO1810" s="68"/>
      <c r="CP1810" s="68"/>
      <c r="CQ1810" s="67"/>
      <c r="CR1810" s="67"/>
      <c r="CS1810" s="69"/>
      <c r="CT1810" s="81"/>
      <c r="CU1810" s="69"/>
      <c r="CV1810" s="69"/>
      <c r="CW1810" s="69"/>
      <c r="CX1810" s="69"/>
      <c r="CY1810" s="69"/>
      <c r="CZ1810" s="69"/>
    </row>
    <row r="1811" spans="2:104">
      <c r="B1811" s="69"/>
      <c r="C1811" s="69"/>
      <c r="D1811" s="67"/>
      <c r="E1811" s="69"/>
      <c r="F1811" s="68"/>
      <c r="G1811" s="67"/>
      <c r="H1811" s="69"/>
      <c r="I1811" s="69"/>
      <c r="J1811" s="69"/>
      <c r="K1811" s="69"/>
      <c r="L1811" s="69"/>
      <c r="M1811" s="69"/>
      <c r="N1811" s="69"/>
      <c r="O1811" s="69"/>
      <c r="P1811" s="69"/>
      <c r="Q1811" s="69"/>
      <c r="R1811" s="69"/>
      <c r="S1811" s="80"/>
      <c r="T1811" s="80"/>
      <c r="U1811" s="80"/>
      <c r="V1811" s="80"/>
      <c r="W1811" s="80"/>
      <c r="X1811" s="80"/>
      <c r="Y1811" s="80"/>
      <c r="Z1811" s="80"/>
      <c r="AA1811" s="80"/>
      <c r="AB1811" s="80"/>
      <c r="AC1811" s="80"/>
      <c r="AD1811" s="80"/>
      <c r="AE1811" s="69"/>
      <c r="AF1811" s="69"/>
      <c r="AG1811" s="69"/>
      <c r="AH1811" s="80"/>
      <c r="AI1811" s="80"/>
      <c r="AJ1811" s="69"/>
      <c r="AK1811" s="69"/>
      <c r="AL1811" s="80"/>
      <c r="AM1811" s="80"/>
      <c r="AN1811" s="69"/>
      <c r="AO1811" s="69"/>
      <c r="AP1811" s="80"/>
      <c r="AQ1811" s="80"/>
      <c r="AR1811" s="69"/>
      <c r="AS1811" s="69"/>
      <c r="AT1811" s="80"/>
      <c r="AU1811" s="80"/>
      <c r="AV1811" s="69"/>
      <c r="AW1811" s="69"/>
      <c r="AX1811" s="80"/>
      <c r="AY1811" s="80"/>
      <c r="AZ1811" s="69"/>
      <c r="BA1811" s="69"/>
      <c r="BB1811" s="80"/>
      <c r="BC1811" s="80"/>
      <c r="BD1811" s="69"/>
      <c r="BE1811" s="69"/>
      <c r="BF1811" s="80"/>
      <c r="BG1811" s="80"/>
      <c r="BH1811" s="69"/>
      <c r="BI1811" s="69"/>
      <c r="BJ1811" s="80"/>
      <c r="BK1811" s="80"/>
      <c r="BL1811" s="69"/>
      <c r="BM1811" s="69"/>
      <c r="BN1811" s="80"/>
      <c r="BO1811" s="80"/>
      <c r="BP1811" s="69"/>
      <c r="BQ1811" s="69"/>
      <c r="BR1811" s="80"/>
      <c r="BS1811" s="80"/>
      <c r="BT1811" s="69"/>
      <c r="BU1811" s="69"/>
      <c r="BV1811" s="80"/>
      <c r="BW1811" s="80"/>
      <c r="BX1811" s="69"/>
      <c r="BY1811" s="69"/>
      <c r="BZ1811" s="80"/>
      <c r="CA1811" s="80"/>
      <c r="CB1811" s="69"/>
      <c r="CC1811" s="69"/>
      <c r="CD1811" s="80"/>
      <c r="CE1811" s="80"/>
      <c r="CF1811" s="69"/>
      <c r="CG1811" s="69"/>
      <c r="CH1811" s="69"/>
      <c r="CI1811" s="69"/>
      <c r="CJ1811" s="69"/>
      <c r="CK1811" s="69"/>
      <c r="CL1811" s="68"/>
      <c r="CM1811" s="67"/>
      <c r="CN1811" s="67"/>
      <c r="CO1811" s="68"/>
      <c r="CP1811" s="68"/>
      <c r="CQ1811" s="67"/>
      <c r="CR1811" s="67"/>
      <c r="CS1811" s="69"/>
      <c r="CT1811" s="81"/>
      <c r="CU1811" s="69"/>
      <c r="CV1811" s="69"/>
      <c r="CW1811" s="69"/>
      <c r="CX1811" s="69"/>
      <c r="CY1811" s="69"/>
      <c r="CZ1811" s="69"/>
    </row>
    <row r="1812" spans="2:104">
      <c r="B1812" s="69"/>
      <c r="C1812" s="69"/>
      <c r="D1812" s="67"/>
      <c r="E1812" s="69"/>
      <c r="F1812" s="68"/>
      <c r="G1812" s="67"/>
      <c r="H1812" s="69"/>
      <c r="I1812" s="69"/>
      <c r="J1812" s="69"/>
      <c r="K1812" s="69"/>
      <c r="L1812" s="69"/>
      <c r="M1812" s="69"/>
      <c r="N1812" s="69"/>
      <c r="O1812" s="69"/>
      <c r="P1812" s="69"/>
      <c r="Q1812" s="69"/>
      <c r="R1812" s="69"/>
      <c r="S1812" s="80"/>
      <c r="T1812" s="80"/>
      <c r="U1812" s="80"/>
      <c r="V1812" s="80"/>
      <c r="W1812" s="80"/>
      <c r="X1812" s="80"/>
      <c r="Y1812" s="80"/>
      <c r="Z1812" s="80"/>
      <c r="AA1812" s="80"/>
      <c r="AB1812" s="80"/>
      <c r="AC1812" s="80"/>
      <c r="AD1812" s="80"/>
      <c r="AE1812" s="69"/>
      <c r="AF1812" s="69"/>
      <c r="AG1812" s="69"/>
      <c r="AH1812" s="80"/>
      <c r="AI1812" s="80"/>
      <c r="AJ1812" s="69"/>
      <c r="AK1812" s="69"/>
      <c r="AL1812" s="80"/>
      <c r="AM1812" s="80"/>
      <c r="AN1812" s="69"/>
      <c r="AO1812" s="69"/>
      <c r="AP1812" s="80"/>
      <c r="AQ1812" s="80"/>
      <c r="AR1812" s="69"/>
      <c r="AS1812" s="69"/>
      <c r="AT1812" s="80"/>
      <c r="AU1812" s="80"/>
      <c r="AV1812" s="69"/>
      <c r="AW1812" s="69"/>
      <c r="AX1812" s="80"/>
      <c r="AY1812" s="80"/>
      <c r="AZ1812" s="69"/>
      <c r="BA1812" s="69"/>
      <c r="BB1812" s="80"/>
      <c r="BC1812" s="80"/>
      <c r="BD1812" s="69"/>
      <c r="BE1812" s="69"/>
      <c r="BF1812" s="80"/>
      <c r="BG1812" s="80"/>
      <c r="BH1812" s="69"/>
      <c r="BI1812" s="69"/>
      <c r="BJ1812" s="80"/>
      <c r="BK1812" s="80"/>
      <c r="BL1812" s="69"/>
      <c r="BM1812" s="69"/>
      <c r="BN1812" s="80"/>
      <c r="BO1812" s="80"/>
      <c r="BP1812" s="69"/>
      <c r="BQ1812" s="69"/>
      <c r="BR1812" s="80"/>
      <c r="BS1812" s="80"/>
      <c r="BT1812" s="69"/>
      <c r="BU1812" s="69"/>
      <c r="BV1812" s="80"/>
      <c r="BW1812" s="80"/>
      <c r="BX1812" s="69"/>
      <c r="BY1812" s="69"/>
      <c r="BZ1812" s="80"/>
      <c r="CA1812" s="80"/>
      <c r="CB1812" s="69"/>
      <c r="CC1812" s="69"/>
      <c r="CD1812" s="80"/>
      <c r="CE1812" s="80"/>
      <c r="CF1812" s="69"/>
      <c r="CG1812" s="69"/>
      <c r="CH1812" s="69"/>
      <c r="CI1812" s="69"/>
      <c r="CJ1812" s="69"/>
      <c r="CK1812" s="69"/>
      <c r="CL1812" s="68"/>
      <c r="CM1812" s="67"/>
      <c r="CN1812" s="67"/>
      <c r="CO1812" s="68"/>
      <c r="CP1812" s="68"/>
      <c r="CQ1812" s="67"/>
      <c r="CR1812" s="67"/>
      <c r="CS1812" s="69"/>
      <c r="CT1812" s="81"/>
      <c r="CU1812" s="69"/>
      <c r="CV1812" s="69"/>
      <c r="CW1812" s="69"/>
      <c r="CX1812" s="69"/>
      <c r="CY1812" s="69"/>
      <c r="CZ1812" s="69"/>
    </row>
    <row r="1813" spans="2:104">
      <c r="B1813" s="69"/>
      <c r="C1813" s="69"/>
      <c r="D1813" s="67"/>
      <c r="E1813" s="69"/>
      <c r="F1813" s="68"/>
      <c r="G1813" s="67"/>
      <c r="H1813" s="69"/>
      <c r="I1813" s="69"/>
      <c r="J1813" s="69"/>
      <c r="K1813" s="69"/>
      <c r="L1813" s="69"/>
      <c r="M1813" s="69"/>
      <c r="N1813" s="69"/>
      <c r="O1813" s="69"/>
      <c r="P1813" s="69"/>
      <c r="Q1813" s="69"/>
      <c r="R1813" s="69"/>
      <c r="S1813" s="80"/>
      <c r="T1813" s="80"/>
      <c r="U1813" s="80"/>
      <c r="V1813" s="80"/>
      <c r="W1813" s="80"/>
      <c r="X1813" s="80"/>
      <c r="Y1813" s="80"/>
      <c r="Z1813" s="80"/>
      <c r="AA1813" s="80"/>
      <c r="AB1813" s="80"/>
      <c r="AC1813" s="80"/>
      <c r="AD1813" s="80"/>
      <c r="AE1813" s="69"/>
      <c r="AF1813" s="69"/>
      <c r="AG1813" s="69"/>
      <c r="AH1813" s="80"/>
      <c r="AI1813" s="80"/>
      <c r="AJ1813" s="69"/>
      <c r="AK1813" s="69"/>
      <c r="AL1813" s="80"/>
      <c r="AM1813" s="80"/>
      <c r="AN1813" s="69"/>
      <c r="AO1813" s="69"/>
      <c r="AP1813" s="80"/>
      <c r="AQ1813" s="80"/>
      <c r="AR1813" s="69"/>
      <c r="AS1813" s="69"/>
      <c r="AT1813" s="80"/>
      <c r="AU1813" s="80"/>
      <c r="AV1813" s="69"/>
      <c r="AW1813" s="69"/>
      <c r="AX1813" s="80"/>
      <c r="AY1813" s="80"/>
      <c r="AZ1813" s="69"/>
      <c r="BA1813" s="69"/>
      <c r="BB1813" s="80"/>
      <c r="BC1813" s="80"/>
      <c r="BD1813" s="69"/>
      <c r="BE1813" s="69"/>
      <c r="BF1813" s="80"/>
      <c r="BG1813" s="80"/>
      <c r="BH1813" s="69"/>
      <c r="BI1813" s="69"/>
      <c r="BJ1813" s="80"/>
      <c r="BK1813" s="80"/>
      <c r="BL1813" s="69"/>
      <c r="BM1813" s="69"/>
      <c r="BN1813" s="80"/>
      <c r="BO1813" s="80"/>
      <c r="BP1813" s="69"/>
      <c r="BQ1813" s="69"/>
      <c r="BR1813" s="80"/>
      <c r="BS1813" s="80"/>
      <c r="BT1813" s="69"/>
      <c r="BU1813" s="69"/>
      <c r="BV1813" s="80"/>
      <c r="BW1813" s="80"/>
      <c r="BX1813" s="69"/>
      <c r="BY1813" s="69"/>
      <c r="BZ1813" s="80"/>
      <c r="CA1813" s="80"/>
      <c r="CB1813" s="69"/>
      <c r="CC1813" s="69"/>
      <c r="CD1813" s="80"/>
      <c r="CE1813" s="80"/>
      <c r="CF1813" s="69"/>
      <c r="CG1813" s="69"/>
      <c r="CH1813" s="69"/>
      <c r="CI1813" s="69"/>
      <c r="CJ1813" s="69"/>
      <c r="CK1813" s="69"/>
      <c r="CL1813" s="68"/>
      <c r="CM1813" s="67"/>
      <c r="CN1813" s="67"/>
      <c r="CO1813" s="68"/>
      <c r="CP1813" s="68"/>
      <c r="CQ1813" s="67"/>
      <c r="CR1813" s="67"/>
      <c r="CS1813" s="69"/>
      <c r="CT1813" s="81"/>
      <c r="CU1813" s="69"/>
      <c r="CV1813" s="69"/>
      <c r="CW1813" s="69"/>
      <c r="CX1813" s="69"/>
      <c r="CY1813" s="69"/>
      <c r="CZ1813" s="69"/>
    </row>
    <row r="1814" spans="2:104">
      <c r="B1814" s="69"/>
      <c r="C1814" s="69"/>
      <c r="D1814" s="67"/>
      <c r="E1814" s="69"/>
      <c r="F1814" s="68"/>
      <c r="G1814" s="67"/>
      <c r="H1814" s="69"/>
      <c r="I1814" s="69"/>
      <c r="J1814" s="69"/>
      <c r="K1814" s="69"/>
      <c r="L1814" s="69"/>
      <c r="M1814" s="69"/>
      <c r="N1814" s="69"/>
      <c r="O1814" s="69"/>
      <c r="P1814" s="69"/>
      <c r="Q1814" s="69"/>
      <c r="R1814" s="69"/>
      <c r="S1814" s="80"/>
      <c r="T1814" s="80"/>
      <c r="U1814" s="80"/>
      <c r="V1814" s="80"/>
      <c r="W1814" s="80"/>
      <c r="X1814" s="80"/>
      <c r="Y1814" s="80"/>
      <c r="Z1814" s="80"/>
      <c r="AA1814" s="80"/>
      <c r="AB1814" s="80"/>
      <c r="AC1814" s="80"/>
      <c r="AD1814" s="80"/>
      <c r="AE1814" s="69"/>
      <c r="AF1814" s="69"/>
      <c r="AG1814" s="69"/>
      <c r="AH1814" s="80"/>
      <c r="AI1814" s="80"/>
      <c r="AJ1814" s="69"/>
      <c r="AK1814" s="69"/>
      <c r="AL1814" s="80"/>
      <c r="AM1814" s="80"/>
      <c r="AN1814" s="69"/>
      <c r="AO1814" s="69"/>
      <c r="AP1814" s="80"/>
      <c r="AQ1814" s="80"/>
      <c r="AR1814" s="69"/>
      <c r="AS1814" s="69"/>
      <c r="AT1814" s="80"/>
      <c r="AU1814" s="80"/>
      <c r="AV1814" s="69"/>
      <c r="AW1814" s="69"/>
      <c r="AX1814" s="80"/>
      <c r="AY1814" s="80"/>
      <c r="AZ1814" s="69"/>
      <c r="BA1814" s="69"/>
      <c r="BB1814" s="80"/>
      <c r="BC1814" s="80"/>
      <c r="BD1814" s="69"/>
      <c r="BE1814" s="69"/>
      <c r="BF1814" s="80"/>
      <c r="BG1814" s="80"/>
      <c r="BH1814" s="69"/>
      <c r="BI1814" s="69"/>
      <c r="BJ1814" s="80"/>
      <c r="BK1814" s="80"/>
      <c r="BL1814" s="69"/>
      <c r="BM1814" s="69"/>
      <c r="BN1814" s="80"/>
      <c r="BO1814" s="80"/>
      <c r="BP1814" s="69"/>
      <c r="BQ1814" s="69"/>
      <c r="BR1814" s="80"/>
      <c r="BS1814" s="80"/>
      <c r="BT1814" s="69"/>
      <c r="BU1814" s="69"/>
      <c r="BV1814" s="80"/>
      <c r="BW1814" s="80"/>
      <c r="BX1814" s="69"/>
      <c r="BY1814" s="69"/>
      <c r="BZ1814" s="80"/>
      <c r="CA1814" s="80"/>
      <c r="CB1814" s="69"/>
      <c r="CC1814" s="69"/>
      <c r="CD1814" s="80"/>
      <c r="CE1814" s="80"/>
      <c r="CF1814" s="69"/>
      <c r="CG1814" s="69"/>
      <c r="CH1814" s="69"/>
      <c r="CI1814" s="69"/>
      <c r="CJ1814" s="69"/>
      <c r="CK1814" s="69"/>
      <c r="CL1814" s="68"/>
      <c r="CM1814" s="67"/>
      <c r="CN1814" s="67"/>
      <c r="CO1814" s="68"/>
      <c r="CP1814" s="68"/>
      <c r="CQ1814" s="67"/>
      <c r="CR1814" s="67"/>
      <c r="CS1814" s="69"/>
      <c r="CT1814" s="81"/>
      <c r="CU1814" s="69"/>
      <c r="CV1814" s="69"/>
      <c r="CW1814" s="69"/>
      <c r="CX1814" s="69"/>
      <c r="CY1814" s="69"/>
      <c r="CZ1814" s="69"/>
    </row>
    <row r="1815" spans="2:104">
      <c r="B1815" s="69"/>
      <c r="C1815" s="69"/>
      <c r="D1815" s="67"/>
      <c r="E1815" s="69"/>
      <c r="F1815" s="68"/>
      <c r="G1815" s="67"/>
      <c r="H1815" s="69"/>
      <c r="I1815" s="69"/>
      <c r="J1815" s="69"/>
      <c r="K1815" s="69"/>
      <c r="L1815" s="69"/>
      <c r="M1815" s="69"/>
      <c r="N1815" s="69"/>
      <c r="O1815" s="69"/>
      <c r="P1815" s="69"/>
      <c r="Q1815" s="69"/>
      <c r="R1815" s="69"/>
      <c r="S1815" s="80"/>
      <c r="T1815" s="80"/>
      <c r="U1815" s="80"/>
      <c r="V1815" s="80"/>
      <c r="W1815" s="80"/>
      <c r="X1815" s="80"/>
      <c r="Y1815" s="80"/>
      <c r="Z1815" s="80"/>
      <c r="AA1815" s="80"/>
      <c r="AB1815" s="80"/>
      <c r="AC1815" s="80"/>
      <c r="AD1815" s="80"/>
      <c r="AE1815" s="69"/>
      <c r="AF1815" s="69"/>
      <c r="AG1815" s="69"/>
      <c r="AH1815" s="80"/>
      <c r="AI1815" s="80"/>
      <c r="AJ1815" s="69"/>
      <c r="AK1815" s="69"/>
      <c r="AL1815" s="80"/>
      <c r="AM1815" s="80"/>
      <c r="AN1815" s="69"/>
      <c r="AO1815" s="69"/>
      <c r="AP1815" s="80"/>
      <c r="AQ1815" s="80"/>
      <c r="AR1815" s="69"/>
      <c r="AS1815" s="69"/>
      <c r="AT1815" s="80"/>
      <c r="AU1815" s="80"/>
      <c r="AV1815" s="69"/>
      <c r="AW1815" s="69"/>
      <c r="AX1815" s="80"/>
      <c r="AY1815" s="80"/>
      <c r="AZ1815" s="69"/>
      <c r="BA1815" s="69"/>
      <c r="BB1815" s="80"/>
      <c r="BC1815" s="80"/>
      <c r="BD1815" s="69"/>
      <c r="BE1815" s="69"/>
      <c r="BF1815" s="80"/>
      <c r="BG1815" s="80"/>
      <c r="BH1815" s="69"/>
      <c r="BI1815" s="69"/>
      <c r="BJ1815" s="80"/>
      <c r="BK1815" s="80"/>
      <c r="BL1815" s="69"/>
      <c r="BM1815" s="69"/>
      <c r="BN1815" s="80"/>
      <c r="BO1815" s="80"/>
      <c r="BP1815" s="69"/>
      <c r="BQ1815" s="69"/>
      <c r="BR1815" s="80"/>
      <c r="BS1815" s="80"/>
      <c r="BT1815" s="69"/>
      <c r="BU1815" s="69"/>
      <c r="BV1815" s="80"/>
      <c r="BW1815" s="80"/>
      <c r="BX1815" s="69"/>
      <c r="BY1815" s="69"/>
      <c r="BZ1815" s="80"/>
      <c r="CA1815" s="80"/>
      <c r="CB1815" s="69"/>
      <c r="CC1815" s="69"/>
      <c r="CD1815" s="80"/>
      <c r="CE1815" s="80"/>
      <c r="CF1815" s="69"/>
      <c r="CG1815" s="69"/>
      <c r="CH1815" s="69"/>
      <c r="CI1815" s="69"/>
      <c r="CJ1815" s="69"/>
      <c r="CK1815" s="69"/>
      <c r="CL1815" s="68"/>
      <c r="CM1815" s="67"/>
      <c r="CN1815" s="67"/>
      <c r="CO1815" s="68"/>
      <c r="CP1815" s="68"/>
      <c r="CQ1815" s="67"/>
      <c r="CR1815" s="67"/>
      <c r="CS1815" s="69"/>
      <c r="CT1815" s="81"/>
      <c r="CU1815" s="69"/>
      <c r="CV1815" s="69"/>
      <c r="CW1815" s="69"/>
      <c r="CX1815" s="69"/>
      <c r="CY1815" s="69"/>
      <c r="CZ1815" s="69"/>
    </row>
    <row r="1816" spans="2:104">
      <c r="B1816" s="69"/>
      <c r="C1816" s="69"/>
      <c r="D1816" s="67"/>
      <c r="E1816" s="69"/>
      <c r="F1816" s="68"/>
      <c r="G1816" s="67"/>
      <c r="H1816" s="69"/>
      <c r="I1816" s="69"/>
      <c r="J1816" s="69"/>
      <c r="K1816" s="69"/>
      <c r="L1816" s="69"/>
      <c r="M1816" s="69"/>
      <c r="N1816" s="69"/>
      <c r="O1816" s="69"/>
      <c r="P1816" s="69"/>
      <c r="Q1816" s="69"/>
      <c r="R1816" s="69"/>
      <c r="S1816" s="80"/>
      <c r="T1816" s="80"/>
      <c r="U1816" s="80"/>
      <c r="V1816" s="80"/>
      <c r="W1816" s="80"/>
      <c r="X1816" s="80"/>
      <c r="Y1816" s="80"/>
      <c r="Z1816" s="80"/>
      <c r="AA1816" s="80"/>
      <c r="AB1816" s="80"/>
      <c r="AC1816" s="80"/>
      <c r="AD1816" s="80"/>
      <c r="AE1816" s="69"/>
      <c r="AF1816" s="69"/>
      <c r="AG1816" s="69"/>
      <c r="AH1816" s="80"/>
      <c r="AI1816" s="80"/>
      <c r="AJ1816" s="69"/>
      <c r="AK1816" s="69"/>
      <c r="AL1816" s="80"/>
      <c r="AM1816" s="80"/>
      <c r="AN1816" s="69"/>
      <c r="AO1816" s="69"/>
      <c r="AP1816" s="80"/>
      <c r="AQ1816" s="80"/>
      <c r="AR1816" s="69"/>
      <c r="AS1816" s="69"/>
      <c r="AT1816" s="80"/>
      <c r="AU1816" s="80"/>
      <c r="AV1816" s="69"/>
      <c r="AW1816" s="69"/>
      <c r="AX1816" s="80"/>
      <c r="AY1816" s="80"/>
      <c r="AZ1816" s="69"/>
      <c r="BA1816" s="69"/>
      <c r="BB1816" s="80"/>
      <c r="BC1816" s="80"/>
      <c r="BD1816" s="69"/>
      <c r="BE1816" s="69"/>
      <c r="BF1816" s="80"/>
      <c r="BG1816" s="80"/>
      <c r="BH1816" s="69"/>
      <c r="BI1816" s="69"/>
      <c r="BJ1816" s="80"/>
      <c r="BK1816" s="80"/>
      <c r="BL1816" s="69"/>
      <c r="BM1816" s="69"/>
      <c r="BN1816" s="80"/>
      <c r="BO1816" s="80"/>
      <c r="BP1816" s="69"/>
      <c r="BQ1816" s="69"/>
      <c r="BR1816" s="80"/>
      <c r="BS1816" s="80"/>
      <c r="BT1816" s="69"/>
      <c r="BU1816" s="69"/>
      <c r="BV1816" s="80"/>
      <c r="BW1816" s="80"/>
      <c r="BX1816" s="69"/>
      <c r="BY1816" s="69"/>
      <c r="BZ1816" s="80"/>
      <c r="CA1816" s="80"/>
      <c r="CB1816" s="69"/>
      <c r="CC1816" s="69"/>
      <c r="CD1816" s="80"/>
      <c r="CE1816" s="80"/>
      <c r="CF1816" s="69"/>
      <c r="CG1816" s="69"/>
      <c r="CH1816" s="69"/>
      <c r="CI1816" s="69"/>
      <c r="CJ1816" s="69"/>
      <c r="CK1816" s="69"/>
      <c r="CL1816" s="68"/>
      <c r="CM1816" s="67"/>
      <c r="CN1816" s="67"/>
      <c r="CO1816" s="68"/>
      <c r="CP1816" s="68"/>
      <c r="CQ1816" s="67"/>
      <c r="CR1816" s="67"/>
      <c r="CS1816" s="69"/>
      <c r="CT1816" s="81"/>
      <c r="CU1816" s="69"/>
      <c r="CV1816" s="69"/>
      <c r="CW1816" s="69"/>
      <c r="CX1816" s="69"/>
      <c r="CY1816" s="69"/>
      <c r="CZ1816" s="69"/>
    </row>
    <row r="1817" spans="2:104">
      <c r="B1817" s="69"/>
      <c r="C1817" s="69"/>
      <c r="D1817" s="67"/>
      <c r="E1817" s="69"/>
      <c r="F1817" s="68"/>
      <c r="G1817" s="67"/>
      <c r="H1817" s="69"/>
      <c r="I1817" s="69"/>
      <c r="J1817" s="69"/>
      <c r="K1817" s="69"/>
      <c r="L1817" s="69"/>
      <c r="M1817" s="69"/>
      <c r="N1817" s="69"/>
      <c r="O1817" s="69"/>
      <c r="P1817" s="69"/>
      <c r="Q1817" s="69"/>
      <c r="R1817" s="69"/>
      <c r="S1817" s="80"/>
      <c r="T1817" s="80"/>
      <c r="U1817" s="80"/>
      <c r="V1817" s="80"/>
      <c r="W1817" s="80"/>
      <c r="X1817" s="80"/>
      <c r="Y1817" s="80"/>
      <c r="Z1817" s="80"/>
      <c r="AA1817" s="80"/>
      <c r="AB1817" s="80"/>
      <c r="AC1817" s="80"/>
      <c r="AD1817" s="80"/>
      <c r="AE1817" s="69"/>
      <c r="AF1817" s="69"/>
      <c r="AG1817" s="69"/>
      <c r="AH1817" s="80"/>
      <c r="AI1817" s="80"/>
      <c r="AJ1817" s="69"/>
      <c r="AK1817" s="69"/>
      <c r="AL1817" s="80"/>
      <c r="AM1817" s="80"/>
      <c r="AN1817" s="69"/>
      <c r="AO1817" s="69"/>
      <c r="AP1817" s="80"/>
      <c r="AQ1817" s="80"/>
      <c r="AR1817" s="69"/>
      <c r="AS1817" s="69"/>
      <c r="AT1817" s="80"/>
      <c r="AU1817" s="80"/>
      <c r="AV1817" s="69"/>
      <c r="AW1817" s="69"/>
      <c r="AX1817" s="80"/>
      <c r="AY1817" s="80"/>
      <c r="AZ1817" s="69"/>
      <c r="BA1817" s="69"/>
      <c r="BB1817" s="80"/>
      <c r="BC1817" s="80"/>
      <c r="BD1817" s="69"/>
      <c r="BE1817" s="69"/>
      <c r="BF1817" s="80"/>
      <c r="BG1817" s="80"/>
      <c r="BH1817" s="69"/>
      <c r="BI1817" s="69"/>
      <c r="BJ1817" s="80"/>
      <c r="BK1817" s="80"/>
      <c r="BL1817" s="69"/>
      <c r="BM1817" s="69"/>
      <c r="BN1817" s="80"/>
      <c r="BO1817" s="80"/>
      <c r="BP1817" s="69"/>
      <c r="BQ1817" s="69"/>
      <c r="BR1817" s="80"/>
      <c r="BS1817" s="80"/>
      <c r="BT1817" s="69"/>
      <c r="BU1817" s="69"/>
      <c r="BV1817" s="80"/>
      <c r="BW1817" s="80"/>
      <c r="BX1817" s="69"/>
      <c r="BY1817" s="69"/>
      <c r="BZ1817" s="80"/>
      <c r="CA1817" s="80"/>
      <c r="CB1817" s="69"/>
      <c r="CC1817" s="69"/>
      <c r="CD1817" s="80"/>
      <c r="CE1817" s="80"/>
      <c r="CF1817" s="69"/>
      <c r="CG1817" s="69"/>
      <c r="CH1817" s="69"/>
      <c r="CI1817" s="69"/>
      <c r="CJ1817" s="69"/>
      <c r="CK1817" s="69"/>
      <c r="CL1817" s="68"/>
      <c r="CM1817" s="67"/>
      <c r="CN1817" s="67"/>
      <c r="CO1817" s="68"/>
      <c r="CP1817" s="68"/>
      <c r="CQ1817" s="67"/>
      <c r="CR1817" s="67"/>
      <c r="CS1817" s="69"/>
      <c r="CT1817" s="81"/>
      <c r="CU1817" s="69"/>
      <c r="CV1817" s="69"/>
      <c r="CW1817" s="69"/>
      <c r="CX1817" s="69"/>
      <c r="CY1817" s="69"/>
      <c r="CZ1817" s="69"/>
    </row>
    <row r="1818" spans="2:104">
      <c r="B1818" s="69"/>
      <c r="C1818" s="69"/>
      <c r="D1818" s="67"/>
      <c r="E1818" s="69"/>
      <c r="F1818" s="68"/>
      <c r="G1818" s="67"/>
      <c r="H1818" s="69"/>
      <c r="I1818" s="69"/>
      <c r="J1818" s="69"/>
      <c r="K1818" s="69"/>
      <c r="L1818" s="69"/>
      <c r="M1818" s="69"/>
      <c r="N1818" s="69"/>
      <c r="O1818" s="69"/>
      <c r="P1818" s="69"/>
      <c r="Q1818" s="69"/>
      <c r="R1818" s="69"/>
      <c r="S1818" s="80"/>
      <c r="T1818" s="80"/>
      <c r="U1818" s="80"/>
      <c r="V1818" s="80"/>
      <c r="W1818" s="80"/>
      <c r="X1818" s="80"/>
      <c r="Y1818" s="80"/>
      <c r="Z1818" s="80"/>
      <c r="AA1818" s="80"/>
      <c r="AB1818" s="80"/>
      <c r="AC1818" s="80"/>
      <c r="AD1818" s="80"/>
      <c r="AE1818" s="69"/>
      <c r="AF1818" s="69"/>
      <c r="AG1818" s="69"/>
      <c r="AH1818" s="80"/>
      <c r="AI1818" s="80"/>
      <c r="AJ1818" s="69"/>
      <c r="AK1818" s="69"/>
      <c r="AL1818" s="80"/>
      <c r="AM1818" s="80"/>
      <c r="AN1818" s="69"/>
      <c r="AO1818" s="69"/>
      <c r="AP1818" s="80"/>
      <c r="AQ1818" s="80"/>
      <c r="AR1818" s="69"/>
      <c r="AS1818" s="69"/>
      <c r="AT1818" s="80"/>
      <c r="AU1818" s="80"/>
      <c r="AV1818" s="69"/>
      <c r="AW1818" s="69"/>
      <c r="AX1818" s="80"/>
      <c r="AY1818" s="80"/>
      <c r="AZ1818" s="69"/>
      <c r="BA1818" s="69"/>
      <c r="BB1818" s="80"/>
      <c r="BC1818" s="80"/>
      <c r="BD1818" s="69"/>
      <c r="BE1818" s="69"/>
      <c r="BF1818" s="80"/>
      <c r="BG1818" s="80"/>
      <c r="BH1818" s="69"/>
      <c r="BI1818" s="69"/>
      <c r="BJ1818" s="80"/>
      <c r="BK1818" s="80"/>
      <c r="BL1818" s="69"/>
      <c r="BM1818" s="69"/>
      <c r="BN1818" s="80"/>
      <c r="BO1818" s="80"/>
      <c r="BP1818" s="69"/>
      <c r="BQ1818" s="69"/>
      <c r="BR1818" s="80"/>
      <c r="BS1818" s="80"/>
      <c r="BT1818" s="69"/>
      <c r="BU1818" s="69"/>
      <c r="BV1818" s="80"/>
      <c r="BW1818" s="80"/>
      <c r="BX1818" s="69"/>
      <c r="BY1818" s="69"/>
      <c r="BZ1818" s="80"/>
      <c r="CA1818" s="80"/>
      <c r="CB1818" s="69"/>
      <c r="CC1818" s="69"/>
      <c r="CD1818" s="80"/>
      <c r="CE1818" s="80"/>
      <c r="CF1818" s="69"/>
      <c r="CG1818" s="69"/>
      <c r="CH1818" s="69"/>
      <c r="CI1818" s="69"/>
      <c r="CJ1818" s="69"/>
      <c r="CK1818" s="69"/>
      <c r="CL1818" s="68"/>
      <c r="CM1818" s="67"/>
      <c r="CN1818" s="67"/>
      <c r="CO1818" s="68"/>
      <c r="CP1818" s="68"/>
      <c r="CQ1818" s="67"/>
      <c r="CR1818" s="67"/>
      <c r="CS1818" s="69"/>
      <c r="CT1818" s="81"/>
      <c r="CU1818" s="69"/>
      <c r="CV1818" s="69"/>
      <c r="CW1818" s="69"/>
      <c r="CX1818" s="69"/>
      <c r="CY1818" s="69"/>
      <c r="CZ1818" s="69"/>
    </row>
    <row r="1819" spans="2:104">
      <c r="B1819" s="69"/>
      <c r="C1819" s="69"/>
      <c r="D1819" s="67"/>
      <c r="E1819" s="69"/>
      <c r="F1819" s="68"/>
      <c r="G1819" s="67"/>
      <c r="H1819" s="69"/>
      <c r="I1819" s="69"/>
      <c r="J1819" s="69"/>
      <c r="K1819" s="69"/>
      <c r="L1819" s="69"/>
      <c r="M1819" s="69"/>
      <c r="N1819" s="69"/>
      <c r="O1819" s="69"/>
      <c r="P1819" s="69"/>
      <c r="Q1819" s="69"/>
      <c r="R1819" s="69"/>
      <c r="S1819" s="80"/>
      <c r="T1819" s="80"/>
      <c r="U1819" s="80"/>
      <c r="V1819" s="80"/>
      <c r="W1819" s="80"/>
      <c r="X1819" s="80"/>
      <c r="Y1819" s="80"/>
      <c r="Z1819" s="80"/>
      <c r="AA1819" s="80"/>
      <c r="AB1819" s="80"/>
      <c r="AC1819" s="80"/>
      <c r="AD1819" s="80"/>
      <c r="AE1819" s="69"/>
      <c r="AF1819" s="69"/>
      <c r="AG1819" s="69"/>
      <c r="AH1819" s="80"/>
      <c r="AI1819" s="80"/>
      <c r="AJ1819" s="69"/>
      <c r="AK1819" s="69"/>
      <c r="AL1819" s="80"/>
      <c r="AM1819" s="80"/>
      <c r="AN1819" s="69"/>
      <c r="AO1819" s="69"/>
      <c r="AP1819" s="80"/>
      <c r="AQ1819" s="80"/>
      <c r="AR1819" s="69"/>
      <c r="AS1819" s="69"/>
      <c r="AT1819" s="80"/>
      <c r="AU1819" s="80"/>
      <c r="AV1819" s="69"/>
      <c r="AW1819" s="69"/>
      <c r="AX1819" s="80"/>
      <c r="AY1819" s="80"/>
      <c r="AZ1819" s="69"/>
      <c r="BA1819" s="69"/>
      <c r="BB1819" s="80"/>
      <c r="BC1819" s="80"/>
      <c r="BD1819" s="69"/>
      <c r="BE1819" s="69"/>
      <c r="BF1819" s="80"/>
      <c r="BG1819" s="80"/>
      <c r="BH1819" s="69"/>
      <c r="BI1819" s="69"/>
      <c r="BJ1819" s="80"/>
      <c r="BK1819" s="80"/>
      <c r="BL1819" s="69"/>
      <c r="BM1819" s="69"/>
      <c r="BN1819" s="80"/>
      <c r="BO1819" s="80"/>
      <c r="BP1819" s="69"/>
      <c r="BQ1819" s="69"/>
      <c r="BR1819" s="80"/>
      <c r="BS1819" s="80"/>
      <c r="BT1819" s="69"/>
      <c r="BU1819" s="69"/>
      <c r="BV1819" s="80"/>
      <c r="BW1819" s="80"/>
      <c r="BX1819" s="69"/>
      <c r="BY1819" s="69"/>
      <c r="BZ1819" s="80"/>
      <c r="CA1819" s="80"/>
      <c r="CB1819" s="69"/>
      <c r="CC1819" s="69"/>
      <c r="CD1819" s="80"/>
      <c r="CE1819" s="80"/>
      <c r="CF1819" s="69"/>
      <c r="CG1819" s="69"/>
      <c r="CH1819" s="69"/>
      <c r="CI1819" s="69"/>
      <c r="CJ1819" s="69"/>
      <c r="CK1819" s="69"/>
      <c r="CL1819" s="68"/>
      <c r="CM1819" s="67"/>
      <c r="CN1819" s="67"/>
      <c r="CO1819" s="68"/>
      <c r="CP1819" s="68"/>
      <c r="CQ1819" s="67"/>
      <c r="CR1819" s="67"/>
      <c r="CS1819" s="69"/>
      <c r="CT1819" s="81"/>
      <c r="CU1819" s="69"/>
      <c r="CV1819" s="69"/>
      <c r="CW1819" s="69"/>
      <c r="CX1819" s="69"/>
      <c r="CY1819" s="69"/>
      <c r="CZ1819" s="69"/>
    </row>
    <row r="1820" spans="2:104">
      <c r="B1820" s="69"/>
      <c r="C1820" s="69"/>
      <c r="D1820" s="67"/>
      <c r="E1820" s="69"/>
      <c r="F1820" s="68"/>
      <c r="G1820" s="67"/>
      <c r="H1820" s="69"/>
      <c r="I1820" s="69"/>
      <c r="J1820" s="69"/>
      <c r="K1820" s="69"/>
      <c r="L1820" s="69"/>
      <c r="M1820" s="69"/>
      <c r="N1820" s="69"/>
      <c r="O1820" s="69"/>
      <c r="P1820" s="69"/>
      <c r="Q1820" s="69"/>
      <c r="R1820" s="69"/>
      <c r="S1820" s="80"/>
      <c r="T1820" s="80"/>
      <c r="U1820" s="80"/>
      <c r="V1820" s="80"/>
      <c r="W1820" s="80"/>
      <c r="X1820" s="80"/>
      <c r="Y1820" s="80"/>
      <c r="Z1820" s="80"/>
      <c r="AA1820" s="80"/>
      <c r="AB1820" s="80"/>
      <c r="AC1820" s="80"/>
      <c r="AD1820" s="80"/>
      <c r="AE1820" s="69"/>
      <c r="AF1820" s="69"/>
      <c r="AG1820" s="69"/>
      <c r="AH1820" s="80"/>
      <c r="AI1820" s="80"/>
      <c r="AJ1820" s="69"/>
      <c r="AK1820" s="69"/>
      <c r="AL1820" s="80"/>
      <c r="AM1820" s="80"/>
      <c r="AN1820" s="69"/>
      <c r="AO1820" s="69"/>
      <c r="AP1820" s="80"/>
      <c r="AQ1820" s="80"/>
      <c r="AR1820" s="69"/>
      <c r="AS1820" s="69"/>
      <c r="AT1820" s="80"/>
      <c r="AU1820" s="80"/>
      <c r="AV1820" s="69"/>
      <c r="AW1820" s="69"/>
      <c r="AX1820" s="80"/>
      <c r="AY1820" s="80"/>
      <c r="AZ1820" s="69"/>
      <c r="BA1820" s="69"/>
      <c r="BB1820" s="80"/>
      <c r="BC1820" s="80"/>
      <c r="BD1820" s="69"/>
      <c r="BE1820" s="69"/>
      <c r="BF1820" s="80"/>
      <c r="BG1820" s="80"/>
      <c r="BH1820" s="69"/>
      <c r="BI1820" s="69"/>
      <c r="BJ1820" s="80"/>
      <c r="BK1820" s="80"/>
      <c r="BL1820" s="69"/>
      <c r="BM1820" s="69"/>
      <c r="BN1820" s="80"/>
      <c r="BO1820" s="80"/>
      <c r="BP1820" s="69"/>
      <c r="BQ1820" s="69"/>
      <c r="BR1820" s="80"/>
      <c r="BS1820" s="80"/>
      <c r="BT1820" s="69"/>
      <c r="BU1820" s="69"/>
      <c r="BV1820" s="80"/>
      <c r="BW1820" s="80"/>
      <c r="BX1820" s="69"/>
      <c r="BY1820" s="69"/>
      <c r="BZ1820" s="80"/>
      <c r="CA1820" s="80"/>
      <c r="CB1820" s="69"/>
      <c r="CC1820" s="69"/>
      <c r="CD1820" s="80"/>
      <c r="CE1820" s="80"/>
      <c r="CF1820" s="69"/>
      <c r="CG1820" s="69"/>
      <c r="CH1820" s="69"/>
      <c r="CI1820" s="69"/>
      <c r="CJ1820" s="69"/>
      <c r="CK1820" s="69"/>
      <c r="CL1820" s="68"/>
      <c r="CM1820" s="67"/>
      <c r="CN1820" s="67"/>
      <c r="CO1820" s="68"/>
      <c r="CP1820" s="68"/>
      <c r="CQ1820" s="67"/>
      <c r="CR1820" s="67"/>
      <c r="CS1820" s="69"/>
      <c r="CT1820" s="81"/>
      <c r="CU1820" s="69"/>
      <c r="CV1820" s="69"/>
      <c r="CW1820" s="69"/>
      <c r="CX1820" s="69"/>
      <c r="CY1820" s="69"/>
      <c r="CZ1820" s="69"/>
    </row>
    <row r="1821" spans="2:104">
      <c r="B1821" s="69"/>
      <c r="C1821" s="69"/>
      <c r="D1821" s="67"/>
      <c r="E1821" s="69"/>
      <c r="F1821" s="68"/>
      <c r="G1821" s="67"/>
      <c r="H1821" s="69"/>
      <c r="I1821" s="69"/>
      <c r="J1821" s="69"/>
      <c r="K1821" s="69"/>
      <c r="L1821" s="69"/>
      <c r="M1821" s="69"/>
      <c r="N1821" s="69"/>
      <c r="O1821" s="69"/>
      <c r="P1821" s="69"/>
      <c r="Q1821" s="69"/>
      <c r="R1821" s="69"/>
      <c r="S1821" s="80"/>
      <c r="T1821" s="80"/>
      <c r="U1821" s="80"/>
      <c r="V1821" s="80"/>
      <c r="W1821" s="80"/>
      <c r="X1821" s="80"/>
      <c r="Y1821" s="80"/>
      <c r="Z1821" s="80"/>
      <c r="AA1821" s="80"/>
      <c r="AB1821" s="80"/>
      <c r="AC1821" s="80"/>
      <c r="AD1821" s="80"/>
      <c r="AE1821" s="69"/>
      <c r="AF1821" s="69"/>
      <c r="AG1821" s="69"/>
      <c r="AH1821" s="80"/>
      <c r="AI1821" s="80"/>
      <c r="AJ1821" s="69"/>
      <c r="AK1821" s="69"/>
      <c r="AL1821" s="80"/>
      <c r="AM1821" s="80"/>
      <c r="AN1821" s="69"/>
      <c r="AO1821" s="69"/>
      <c r="AP1821" s="80"/>
      <c r="AQ1821" s="80"/>
      <c r="AR1821" s="69"/>
      <c r="AS1821" s="69"/>
      <c r="AT1821" s="80"/>
      <c r="AU1821" s="80"/>
      <c r="AV1821" s="69"/>
      <c r="AW1821" s="69"/>
      <c r="AX1821" s="80"/>
      <c r="AY1821" s="80"/>
      <c r="AZ1821" s="69"/>
      <c r="BA1821" s="69"/>
      <c r="BB1821" s="80"/>
      <c r="BC1821" s="80"/>
      <c r="BD1821" s="69"/>
      <c r="BE1821" s="69"/>
      <c r="BF1821" s="80"/>
      <c r="BG1821" s="80"/>
      <c r="BH1821" s="69"/>
      <c r="BI1821" s="69"/>
      <c r="BJ1821" s="80"/>
      <c r="BK1821" s="80"/>
      <c r="BL1821" s="69"/>
      <c r="BM1821" s="69"/>
      <c r="BN1821" s="80"/>
      <c r="BO1821" s="80"/>
      <c r="BP1821" s="69"/>
      <c r="BQ1821" s="69"/>
      <c r="BR1821" s="80"/>
      <c r="BS1821" s="80"/>
      <c r="BT1821" s="69"/>
      <c r="BU1821" s="69"/>
      <c r="BV1821" s="80"/>
      <c r="BW1821" s="80"/>
      <c r="BX1821" s="69"/>
      <c r="BY1821" s="69"/>
      <c r="BZ1821" s="80"/>
      <c r="CA1821" s="80"/>
      <c r="CB1821" s="69"/>
      <c r="CC1821" s="69"/>
      <c r="CD1821" s="80"/>
      <c r="CE1821" s="80"/>
      <c r="CF1821" s="69"/>
      <c r="CG1821" s="69"/>
      <c r="CH1821" s="69"/>
      <c r="CI1821" s="69"/>
      <c r="CJ1821" s="69"/>
      <c r="CK1821" s="69"/>
      <c r="CL1821" s="68"/>
      <c r="CM1821" s="67"/>
      <c r="CN1821" s="67"/>
      <c r="CO1821" s="68"/>
      <c r="CP1821" s="68"/>
      <c r="CQ1821" s="67"/>
      <c r="CR1821" s="67"/>
      <c r="CS1821" s="69"/>
      <c r="CT1821" s="81"/>
      <c r="CU1821" s="69"/>
      <c r="CV1821" s="69"/>
      <c r="CW1821" s="69"/>
      <c r="CX1821" s="69"/>
      <c r="CY1821" s="69"/>
      <c r="CZ1821" s="69"/>
    </row>
    <row r="1822" spans="2:104">
      <c r="B1822" s="69"/>
      <c r="C1822" s="69"/>
      <c r="D1822" s="67"/>
      <c r="E1822" s="69"/>
      <c r="F1822" s="68"/>
      <c r="G1822" s="67"/>
      <c r="H1822" s="69"/>
      <c r="I1822" s="69"/>
      <c r="J1822" s="69"/>
      <c r="K1822" s="69"/>
      <c r="L1822" s="69"/>
      <c r="M1822" s="69"/>
      <c r="N1822" s="69"/>
      <c r="O1822" s="69"/>
      <c r="P1822" s="69"/>
      <c r="Q1822" s="69"/>
      <c r="R1822" s="69"/>
      <c r="S1822" s="80"/>
      <c r="T1822" s="80"/>
      <c r="U1822" s="80"/>
      <c r="V1822" s="80"/>
      <c r="W1822" s="80"/>
      <c r="X1822" s="80"/>
      <c r="Y1822" s="80"/>
      <c r="Z1822" s="80"/>
      <c r="AA1822" s="80"/>
      <c r="AB1822" s="80"/>
      <c r="AC1822" s="80"/>
      <c r="AD1822" s="80"/>
      <c r="AE1822" s="69"/>
      <c r="AF1822" s="69"/>
      <c r="AG1822" s="69"/>
      <c r="AH1822" s="80"/>
      <c r="AI1822" s="80"/>
      <c r="AJ1822" s="69"/>
      <c r="AK1822" s="69"/>
      <c r="AL1822" s="80"/>
      <c r="AM1822" s="80"/>
      <c r="AN1822" s="69"/>
      <c r="AO1822" s="69"/>
      <c r="AP1822" s="80"/>
      <c r="AQ1822" s="80"/>
      <c r="AR1822" s="69"/>
      <c r="AS1822" s="69"/>
      <c r="AT1822" s="80"/>
      <c r="AU1822" s="80"/>
      <c r="AV1822" s="69"/>
      <c r="AW1822" s="69"/>
      <c r="AX1822" s="80"/>
      <c r="AY1822" s="80"/>
      <c r="AZ1822" s="69"/>
      <c r="BA1822" s="69"/>
      <c r="BB1822" s="80"/>
      <c r="BC1822" s="80"/>
      <c r="BD1822" s="69"/>
      <c r="BE1822" s="69"/>
      <c r="BF1822" s="80"/>
      <c r="BG1822" s="80"/>
      <c r="BH1822" s="69"/>
      <c r="BI1822" s="69"/>
      <c r="BJ1822" s="80"/>
      <c r="BK1822" s="80"/>
      <c r="BL1822" s="69"/>
      <c r="BM1822" s="69"/>
      <c r="BN1822" s="80"/>
      <c r="BO1822" s="80"/>
      <c r="BP1822" s="69"/>
      <c r="BQ1822" s="69"/>
      <c r="BR1822" s="80"/>
      <c r="BS1822" s="80"/>
      <c r="BT1822" s="69"/>
      <c r="BU1822" s="69"/>
      <c r="BV1822" s="80"/>
      <c r="BW1822" s="80"/>
      <c r="BX1822" s="69"/>
      <c r="BY1822" s="69"/>
      <c r="BZ1822" s="80"/>
      <c r="CA1822" s="80"/>
      <c r="CB1822" s="69"/>
      <c r="CC1822" s="69"/>
      <c r="CD1822" s="80"/>
      <c r="CE1822" s="80"/>
      <c r="CF1822" s="69"/>
      <c r="CG1822" s="69"/>
      <c r="CH1822" s="69"/>
      <c r="CI1822" s="69"/>
      <c r="CJ1822" s="69"/>
      <c r="CK1822" s="69"/>
      <c r="CL1822" s="68"/>
      <c r="CM1822" s="67"/>
      <c r="CN1822" s="67"/>
      <c r="CO1822" s="68"/>
      <c r="CP1822" s="68"/>
      <c r="CQ1822" s="67"/>
      <c r="CR1822" s="67"/>
      <c r="CS1822" s="69"/>
      <c r="CT1822" s="81"/>
      <c r="CU1822" s="69"/>
      <c r="CV1822" s="69"/>
      <c r="CW1822" s="69"/>
      <c r="CX1822" s="69"/>
      <c r="CY1822" s="69"/>
      <c r="CZ1822" s="69"/>
    </row>
    <row r="1823" spans="2:104">
      <c r="B1823" s="69"/>
      <c r="C1823" s="69"/>
      <c r="D1823" s="67"/>
      <c r="E1823" s="69"/>
      <c r="F1823" s="68"/>
      <c r="G1823" s="67"/>
      <c r="H1823" s="69"/>
      <c r="I1823" s="69"/>
      <c r="J1823" s="69"/>
      <c r="K1823" s="69"/>
      <c r="L1823" s="69"/>
      <c r="M1823" s="69"/>
      <c r="N1823" s="69"/>
      <c r="O1823" s="69"/>
      <c r="P1823" s="69"/>
      <c r="Q1823" s="69"/>
      <c r="R1823" s="69"/>
      <c r="S1823" s="80"/>
      <c r="T1823" s="80"/>
      <c r="U1823" s="80"/>
      <c r="V1823" s="80"/>
      <c r="W1823" s="80"/>
      <c r="X1823" s="80"/>
      <c r="Y1823" s="80"/>
      <c r="Z1823" s="80"/>
      <c r="AA1823" s="80"/>
      <c r="AB1823" s="80"/>
      <c r="AC1823" s="80"/>
      <c r="AD1823" s="80"/>
      <c r="AE1823" s="69"/>
      <c r="AF1823" s="69"/>
      <c r="AG1823" s="69"/>
      <c r="AH1823" s="80"/>
      <c r="AI1823" s="80"/>
      <c r="AJ1823" s="69"/>
      <c r="AK1823" s="69"/>
      <c r="AL1823" s="80"/>
      <c r="AM1823" s="80"/>
      <c r="AN1823" s="69"/>
      <c r="AO1823" s="69"/>
      <c r="AP1823" s="80"/>
      <c r="AQ1823" s="80"/>
      <c r="AR1823" s="69"/>
      <c r="AS1823" s="69"/>
      <c r="AT1823" s="80"/>
      <c r="AU1823" s="80"/>
      <c r="AV1823" s="69"/>
      <c r="AW1823" s="69"/>
      <c r="AX1823" s="80"/>
      <c r="AY1823" s="80"/>
      <c r="AZ1823" s="69"/>
      <c r="BA1823" s="69"/>
      <c r="BB1823" s="80"/>
      <c r="BC1823" s="80"/>
      <c r="BD1823" s="69"/>
      <c r="BE1823" s="69"/>
      <c r="BF1823" s="80"/>
      <c r="BG1823" s="80"/>
      <c r="BH1823" s="69"/>
      <c r="BI1823" s="69"/>
      <c r="BJ1823" s="80"/>
      <c r="BK1823" s="80"/>
      <c r="BL1823" s="69"/>
      <c r="BM1823" s="69"/>
      <c r="BN1823" s="80"/>
      <c r="BO1823" s="80"/>
      <c r="BP1823" s="69"/>
      <c r="BQ1823" s="69"/>
      <c r="BR1823" s="80"/>
      <c r="BS1823" s="80"/>
      <c r="BT1823" s="69"/>
      <c r="BU1823" s="69"/>
      <c r="BV1823" s="80"/>
      <c r="BW1823" s="80"/>
      <c r="BX1823" s="69"/>
      <c r="BY1823" s="69"/>
      <c r="BZ1823" s="80"/>
      <c r="CA1823" s="80"/>
      <c r="CB1823" s="69"/>
      <c r="CC1823" s="69"/>
      <c r="CD1823" s="80"/>
      <c r="CE1823" s="80"/>
      <c r="CF1823" s="69"/>
      <c r="CG1823" s="69"/>
      <c r="CH1823" s="69"/>
      <c r="CI1823" s="69"/>
      <c r="CJ1823" s="69"/>
      <c r="CK1823" s="69"/>
      <c r="CL1823" s="68"/>
      <c r="CM1823" s="67"/>
      <c r="CN1823" s="67"/>
      <c r="CO1823" s="68"/>
      <c r="CP1823" s="68"/>
      <c r="CQ1823" s="67"/>
      <c r="CR1823" s="67"/>
      <c r="CS1823" s="69"/>
      <c r="CT1823" s="81"/>
      <c r="CU1823" s="69"/>
      <c r="CV1823" s="69"/>
      <c r="CW1823" s="69"/>
      <c r="CX1823" s="69"/>
      <c r="CY1823" s="69"/>
      <c r="CZ1823" s="69"/>
    </row>
    <row r="1824" spans="2:104">
      <c r="B1824" s="69"/>
      <c r="C1824" s="69"/>
      <c r="D1824" s="67"/>
      <c r="E1824" s="69"/>
      <c r="F1824" s="68"/>
      <c r="G1824" s="67"/>
      <c r="H1824" s="69"/>
      <c r="I1824" s="69"/>
      <c r="J1824" s="69"/>
      <c r="K1824" s="69"/>
      <c r="L1824" s="69"/>
      <c r="M1824" s="69"/>
      <c r="N1824" s="69"/>
      <c r="O1824" s="69"/>
      <c r="P1824" s="69"/>
      <c r="Q1824" s="69"/>
      <c r="R1824" s="69"/>
      <c r="S1824" s="80"/>
      <c r="T1824" s="80"/>
      <c r="U1824" s="80"/>
      <c r="V1824" s="80"/>
      <c r="W1824" s="80"/>
      <c r="X1824" s="80"/>
      <c r="Y1824" s="80"/>
      <c r="Z1824" s="80"/>
      <c r="AA1824" s="80"/>
      <c r="AB1824" s="80"/>
      <c r="AC1824" s="80"/>
      <c r="AD1824" s="80"/>
      <c r="AE1824" s="69"/>
      <c r="AF1824" s="69"/>
      <c r="AG1824" s="69"/>
      <c r="AH1824" s="80"/>
      <c r="AI1824" s="80"/>
      <c r="AJ1824" s="69"/>
      <c r="AK1824" s="69"/>
      <c r="AL1824" s="80"/>
      <c r="AM1824" s="80"/>
      <c r="AN1824" s="69"/>
      <c r="AO1824" s="69"/>
      <c r="AP1824" s="80"/>
      <c r="AQ1824" s="80"/>
      <c r="AR1824" s="69"/>
      <c r="AS1824" s="69"/>
      <c r="AT1824" s="80"/>
      <c r="AU1824" s="80"/>
      <c r="AV1824" s="69"/>
      <c r="AW1824" s="69"/>
      <c r="AX1824" s="80"/>
      <c r="AY1824" s="80"/>
      <c r="AZ1824" s="69"/>
      <c r="BA1824" s="69"/>
      <c r="BB1824" s="80"/>
      <c r="BC1824" s="80"/>
      <c r="BD1824" s="69"/>
      <c r="BE1824" s="69"/>
      <c r="BF1824" s="80"/>
      <c r="BG1824" s="80"/>
      <c r="BH1824" s="69"/>
      <c r="BI1824" s="69"/>
      <c r="BJ1824" s="80"/>
      <c r="BK1824" s="80"/>
      <c r="BL1824" s="69"/>
      <c r="BM1824" s="69"/>
      <c r="BN1824" s="80"/>
      <c r="BO1824" s="80"/>
      <c r="BP1824" s="69"/>
      <c r="BQ1824" s="69"/>
      <c r="BR1824" s="80"/>
      <c r="BS1824" s="80"/>
      <c r="BT1824" s="69"/>
      <c r="BU1824" s="69"/>
      <c r="BV1824" s="80"/>
      <c r="BW1824" s="80"/>
      <c r="BX1824" s="69"/>
      <c r="BY1824" s="69"/>
      <c r="BZ1824" s="80"/>
      <c r="CA1824" s="80"/>
      <c r="CB1824" s="69"/>
      <c r="CC1824" s="69"/>
      <c r="CD1824" s="80"/>
      <c r="CE1824" s="80"/>
      <c r="CF1824" s="69"/>
      <c r="CG1824" s="69"/>
      <c r="CH1824" s="69"/>
      <c r="CI1824" s="69"/>
      <c r="CJ1824" s="69"/>
      <c r="CK1824" s="69"/>
      <c r="CL1824" s="68"/>
      <c r="CM1824" s="67"/>
      <c r="CN1824" s="67"/>
      <c r="CO1824" s="68"/>
      <c r="CP1824" s="68"/>
      <c r="CQ1824" s="67"/>
      <c r="CR1824" s="67"/>
      <c r="CS1824" s="69"/>
      <c r="CT1824" s="81"/>
      <c r="CU1824" s="69"/>
      <c r="CV1824" s="69"/>
      <c r="CW1824" s="69"/>
      <c r="CX1824" s="69"/>
      <c r="CY1824" s="69"/>
      <c r="CZ1824" s="69"/>
    </row>
    <row r="1825" spans="2:104">
      <c r="B1825" s="69"/>
      <c r="C1825" s="69"/>
      <c r="D1825" s="67"/>
      <c r="E1825" s="69"/>
      <c r="F1825" s="68"/>
      <c r="G1825" s="67"/>
      <c r="H1825" s="69"/>
      <c r="I1825" s="69"/>
      <c r="J1825" s="69"/>
      <c r="K1825" s="69"/>
      <c r="L1825" s="69"/>
      <c r="M1825" s="69"/>
      <c r="N1825" s="69"/>
      <c r="O1825" s="69"/>
      <c r="P1825" s="69"/>
      <c r="Q1825" s="69"/>
      <c r="R1825" s="69"/>
      <c r="S1825" s="80"/>
      <c r="T1825" s="80"/>
      <c r="U1825" s="80"/>
      <c r="V1825" s="80"/>
      <c r="W1825" s="80"/>
      <c r="X1825" s="80"/>
      <c r="Y1825" s="80"/>
      <c r="Z1825" s="80"/>
      <c r="AA1825" s="80"/>
      <c r="AB1825" s="80"/>
      <c r="AC1825" s="80"/>
      <c r="AD1825" s="80"/>
      <c r="AE1825" s="69"/>
      <c r="AF1825" s="69"/>
      <c r="AG1825" s="69"/>
      <c r="AH1825" s="80"/>
      <c r="AI1825" s="80"/>
      <c r="AJ1825" s="69"/>
      <c r="AK1825" s="69"/>
      <c r="AL1825" s="80"/>
      <c r="AM1825" s="80"/>
      <c r="AN1825" s="69"/>
      <c r="AO1825" s="69"/>
      <c r="AP1825" s="80"/>
      <c r="AQ1825" s="80"/>
      <c r="AR1825" s="69"/>
      <c r="AS1825" s="69"/>
      <c r="AT1825" s="80"/>
      <c r="AU1825" s="80"/>
      <c r="AV1825" s="69"/>
      <c r="AW1825" s="69"/>
      <c r="AX1825" s="80"/>
      <c r="AY1825" s="80"/>
      <c r="AZ1825" s="69"/>
      <c r="BA1825" s="69"/>
      <c r="BB1825" s="80"/>
      <c r="BC1825" s="80"/>
      <c r="BD1825" s="69"/>
      <c r="BE1825" s="69"/>
      <c r="BF1825" s="80"/>
      <c r="BG1825" s="80"/>
      <c r="BH1825" s="69"/>
      <c r="BI1825" s="69"/>
      <c r="BJ1825" s="80"/>
      <c r="BK1825" s="80"/>
      <c r="BL1825" s="69"/>
      <c r="BM1825" s="69"/>
      <c r="BN1825" s="80"/>
      <c r="BO1825" s="80"/>
      <c r="BP1825" s="69"/>
      <c r="BQ1825" s="69"/>
      <c r="BR1825" s="80"/>
      <c r="BS1825" s="80"/>
      <c r="BT1825" s="69"/>
      <c r="BU1825" s="69"/>
      <c r="BV1825" s="80"/>
      <c r="BW1825" s="80"/>
      <c r="BX1825" s="69"/>
      <c r="BY1825" s="69"/>
      <c r="BZ1825" s="80"/>
      <c r="CA1825" s="80"/>
      <c r="CB1825" s="69"/>
      <c r="CC1825" s="69"/>
      <c r="CD1825" s="80"/>
      <c r="CE1825" s="80"/>
      <c r="CF1825" s="69"/>
      <c r="CG1825" s="69"/>
      <c r="CH1825" s="69"/>
      <c r="CI1825" s="69"/>
      <c r="CJ1825" s="69"/>
      <c r="CK1825" s="69"/>
      <c r="CL1825" s="68"/>
      <c r="CM1825" s="67"/>
      <c r="CN1825" s="67"/>
      <c r="CO1825" s="68"/>
      <c r="CP1825" s="68"/>
      <c r="CQ1825" s="67"/>
      <c r="CR1825" s="67"/>
      <c r="CS1825" s="69"/>
      <c r="CT1825" s="81"/>
      <c r="CU1825" s="69"/>
      <c r="CV1825" s="69"/>
      <c r="CW1825" s="69"/>
      <c r="CX1825" s="69"/>
      <c r="CY1825" s="69"/>
      <c r="CZ1825" s="69"/>
    </row>
    <row r="1826" spans="2:104">
      <c r="B1826" s="69"/>
      <c r="C1826" s="69"/>
      <c r="D1826" s="67"/>
      <c r="E1826" s="69"/>
      <c r="F1826" s="68"/>
      <c r="G1826" s="67"/>
      <c r="H1826" s="69"/>
      <c r="I1826" s="69"/>
      <c r="J1826" s="69"/>
      <c r="K1826" s="69"/>
      <c r="L1826" s="69"/>
      <c r="M1826" s="69"/>
      <c r="N1826" s="69"/>
      <c r="O1826" s="69"/>
      <c r="P1826" s="69"/>
      <c r="Q1826" s="69"/>
      <c r="R1826" s="69"/>
      <c r="S1826" s="80"/>
      <c r="T1826" s="80"/>
      <c r="U1826" s="80"/>
      <c r="V1826" s="80"/>
      <c r="W1826" s="80"/>
      <c r="X1826" s="80"/>
      <c r="Y1826" s="80"/>
      <c r="Z1826" s="80"/>
      <c r="AA1826" s="80"/>
      <c r="AB1826" s="80"/>
      <c r="AC1826" s="80"/>
      <c r="AD1826" s="80"/>
      <c r="AE1826" s="69"/>
      <c r="AF1826" s="69"/>
      <c r="AG1826" s="69"/>
      <c r="AH1826" s="80"/>
      <c r="AI1826" s="80"/>
      <c r="AJ1826" s="69"/>
      <c r="AK1826" s="69"/>
      <c r="AL1826" s="80"/>
      <c r="AM1826" s="80"/>
      <c r="AN1826" s="69"/>
      <c r="AO1826" s="69"/>
      <c r="AP1826" s="80"/>
      <c r="AQ1826" s="80"/>
      <c r="AR1826" s="69"/>
      <c r="AS1826" s="69"/>
      <c r="AT1826" s="80"/>
      <c r="AU1826" s="80"/>
      <c r="AV1826" s="69"/>
      <c r="AW1826" s="69"/>
      <c r="AX1826" s="80"/>
      <c r="AY1826" s="80"/>
      <c r="AZ1826" s="69"/>
      <c r="BA1826" s="69"/>
      <c r="BB1826" s="80"/>
      <c r="BC1826" s="80"/>
      <c r="BD1826" s="69"/>
      <c r="BE1826" s="69"/>
      <c r="BF1826" s="80"/>
      <c r="BG1826" s="80"/>
      <c r="BH1826" s="69"/>
      <c r="BI1826" s="69"/>
      <c r="BJ1826" s="80"/>
      <c r="BK1826" s="80"/>
      <c r="BL1826" s="69"/>
      <c r="BM1826" s="69"/>
      <c r="BN1826" s="80"/>
      <c r="BO1826" s="80"/>
      <c r="BP1826" s="69"/>
      <c r="BQ1826" s="69"/>
      <c r="BR1826" s="80"/>
      <c r="BS1826" s="80"/>
      <c r="BT1826" s="69"/>
      <c r="BU1826" s="69"/>
      <c r="BV1826" s="80"/>
      <c r="BW1826" s="80"/>
      <c r="BX1826" s="69"/>
      <c r="BY1826" s="69"/>
      <c r="BZ1826" s="80"/>
      <c r="CA1826" s="80"/>
      <c r="CB1826" s="69"/>
      <c r="CC1826" s="69"/>
      <c r="CD1826" s="80"/>
      <c r="CE1826" s="80"/>
      <c r="CF1826" s="69"/>
      <c r="CG1826" s="69"/>
      <c r="CH1826" s="69"/>
      <c r="CI1826" s="69"/>
      <c r="CJ1826" s="69"/>
      <c r="CK1826" s="69"/>
      <c r="CL1826" s="68"/>
      <c r="CM1826" s="67"/>
      <c r="CN1826" s="67"/>
      <c r="CO1826" s="68"/>
      <c r="CP1826" s="68"/>
      <c r="CQ1826" s="67"/>
      <c r="CR1826" s="67"/>
      <c r="CS1826" s="69"/>
      <c r="CT1826" s="81"/>
      <c r="CU1826" s="69"/>
      <c r="CV1826" s="69"/>
      <c r="CW1826" s="69"/>
      <c r="CX1826" s="69"/>
      <c r="CY1826" s="69"/>
      <c r="CZ1826" s="69"/>
    </row>
    <row r="1827" spans="2:104">
      <c r="B1827" s="69"/>
      <c r="C1827" s="69"/>
      <c r="D1827" s="67"/>
      <c r="E1827" s="69"/>
      <c r="F1827" s="68"/>
      <c r="G1827" s="67"/>
      <c r="H1827" s="69"/>
      <c r="I1827" s="69"/>
      <c r="J1827" s="69"/>
      <c r="K1827" s="69"/>
      <c r="L1827" s="69"/>
      <c r="M1827" s="69"/>
      <c r="N1827" s="69"/>
      <c r="O1827" s="69"/>
      <c r="P1827" s="69"/>
      <c r="Q1827" s="69"/>
      <c r="R1827" s="69"/>
      <c r="S1827" s="80"/>
      <c r="T1827" s="80"/>
      <c r="U1827" s="80"/>
      <c r="V1827" s="80"/>
      <c r="W1827" s="80"/>
      <c r="X1827" s="80"/>
      <c r="Y1827" s="80"/>
      <c r="Z1827" s="80"/>
      <c r="AA1827" s="80"/>
      <c r="AB1827" s="80"/>
      <c r="AC1827" s="80"/>
      <c r="AD1827" s="80"/>
      <c r="AE1827" s="69"/>
      <c r="AF1827" s="69"/>
      <c r="AG1827" s="69"/>
      <c r="AH1827" s="80"/>
      <c r="AI1827" s="80"/>
      <c r="AJ1827" s="69"/>
      <c r="AK1827" s="69"/>
      <c r="AL1827" s="80"/>
      <c r="AM1827" s="80"/>
      <c r="AN1827" s="69"/>
      <c r="AO1827" s="69"/>
      <c r="AP1827" s="80"/>
      <c r="AQ1827" s="80"/>
      <c r="AR1827" s="69"/>
      <c r="AS1827" s="69"/>
      <c r="AT1827" s="80"/>
      <c r="AU1827" s="80"/>
      <c r="AV1827" s="69"/>
      <c r="AW1827" s="69"/>
      <c r="AX1827" s="80"/>
      <c r="AY1827" s="80"/>
      <c r="AZ1827" s="69"/>
      <c r="BA1827" s="69"/>
      <c r="BB1827" s="80"/>
      <c r="BC1827" s="80"/>
      <c r="BD1827" s="69"/>
      <c r="BE1827" s="69"/>
      <c r="BF1827" s="80"/>
      <c r="BG1827" s="80"/>
      <c r="BH1827" s="69"/>
      <c r="BI1827" s="69"/>
      <c r="BJ1827" s="80"/>
      <c r="BK1827" s="80"/>
      <c r="BL1827" s="69"/>
      <c r="BM1827" s="69"/>
      <c r="BN1827" s="80"/>
      <c r="BO1827" s="80"/>
      <c r="BP1827" s="69"/>
      <c r="BQ1827" s="69"/>
      <c r="BR1827" s="80"/>
      <c r="BS1827" s="80"/>
      <c r="BT1827" s="69"/>
      <c r="BU1827" s="69"/>
      <c r="BV1827" s="80"/>
      <c r="BW1827" s="80"/>
      <c r="BX1827" s="69"/>
      <c r="BY1827" s="69"/>
      <c r="BZ1827" s="80"/>
      <c r="CA1827" s="80"/>
      <c r="CB1827" s="69"/>
      <c r="CC1827" s="69"/>
      <c r="CD1827" s="80"/>
      <c r="CE1827" s="80"/>
      <c r="CF1827" s="69"/>
      <c r="CG1827" s="69"/>
      <c r="CH1827" s="69"/>
      <c r="CI1827" s="69"/>
      <c r="CJ1827" s="69"/>
      <c r="CK1827" s="69"/>
      <c r="CL1827" s="68"/>
      <c r="CM1827" s="67"/>
      <c r="CN1827" s="67"/>
      <c r="CO1827" s="68"/>
      <c r="CP1827" s="68"/>
      <c r="CQ1827" s="67"/>
      <c r="CR1827" s="67"/>
      <c r="CS1827" s="69"/>
      <c r="CT1827" s="81"/>
      <c r="CU1827" s="69"/>
      <c r="CV1827" s="69"/>
      <c r="CW1827" s="69"/>
      <c r="CX1827" s="69"/>
      <c r="CY1827" s="69"/>
      <c r="CZ1827" s="69"/>
    </row>
    <row r="1828" spans="2:104">
      <c r="B1828" s="69"/>
      <c r="C1828" s="69"/>
      <c r="D1828" s="67"/>
      <c r="E1828" s="69"/>
      <c r="F1828" s="68"/>
      <c r="G1828" s="67"/>
      <c r="H1828" s="69"/>
      <c r="I1828" s="69"/>
      <c r="J1828" s="69"/>
      <c r="K1828" s="69"/>
      <c r="L1828" s="69"/>
      <c r="M1828" s="69"/>
      <c r="N1828" s="69"/>
      <c r="O1828" s="69"/>
      <c r="P1828" s="69"/>
      <c r="Q1828" s="69"/>
      <c r="R1828" s="69"/>
      <c r="S1828" s="80"/>
      <c r="T1828" s="80"/>
      <c r="U1828" s="80"/>
      <c r="V1828" s="80"/>
      <c r="W1828" s="80"/>
      <c r="X1828" s="80"/>
      <c r="Y1828" s="80"/>
      <c r="Z1828" s="80"/>
      <c r="AA1828" s="80"/>
      <c r="AB1828" s="80"/>
      <c r="AC1828" s="80"/>
      <c r="AD1828" s="80"/>
      <c r="AE1828" s="69"/>
      <c r="AF1828" s="69"/>
      <c r="AG1828" s="69"/>
      <c r="AH1828" s="80"/>
      <c r="AI1828" s="80"/>
      <c r="AJ1828" s="69"/>
      <c r="AK1828" s="69"/>
      <c r="AL1828" s="80"/>
      <c r="AM1828" s="80"/>
      <c r="AN1828" s="69"/>
      <c r="AO1828" s="69"/>
      <c r="AP1828" s="80"/>
      <c r="AQ1828" s="80"/>
      <c r="AR1828" s="69"/>
      <c r="AS1828" s="69"/>
      <c r="AT1828" s="80"/>
      <c r="AU1828" s="80"/>
      <c r="AV1828" s="69"/>
      <c r="AW1828" s="69"/>
      <c r="AX1828" s="80"/>
      <c r="AY1828" s="80"/>
      <c r="AZ1828" s="69"/>
      <c r="BA1828" s="69"/>
      <c r="BB1828" s="80"/>
      <c r="BC1828" s="80"/>
      <c r="BD1828" s="69"/>
      <c r="BE1828" s="69"/>
      <c r="BF1828" s="80"/>
      <c r="BG1828" s="80"/>
      <c r="BH1828" s="69"/>
      <c r="BI1828" s="69"/>
      <c r="BJ1828" s="80"/>
      <c r="BK1828" s="80"/>
      <c r="BL1828" s="69"/>
      <c r="BM1828" s="69"/>
      <c r="BN1828" s="80"/>
      <c r="BO1828" s="80"/>
      <c r="BP1828" s="69"/>
      <c r="BQ1828" s="69"/>
      <c r="BR1828" s="80"/>
      <c r="BS1828" s="80"/>
      <c r="BT1828" s="69"/>
      <c r="BU1828" s="69"/>
      <c r="BV1828" s="80"/>
      <c r="BW1828" s="80"/>
      <c r="BX1828" s="69"/>
      <c r="BY1828" s="69"/>
      <c r="BZ1828" s="80"/>
      <c r="CA1828" s="80"/>
      <c r="CB1828" s="69"/>
      <c r="CC1828" s="69"/>
      <c r="CD1828" s="80"/>
      <c r="CE1828" s="80"/>
      <c r="CF1828" s="69"/>
      <c r="CG1828" s="69"/>
      <c r="CH1828" s="69"/>
      <c r="CI1828" s="69"/>
      <c r="CJ1828" s="69"/>
      <c r="CK1828" s="69"/>
      <c r="CL1828" s="68"/>
      <c r="CM1828" s="67"/>
      <c r="CN1828" s="67"/>
      <c r="CO1828" s="68"/>
      <c r="CP1828" s="68"/>
      <c r="CQ1828" s="67"/>
      <c r="CR1828" s="67"/>
      <c r="CS1828" s="69"/>
      <c r="CT1828" s="81"/>
      <c r="CU1828" s="69"/>
      <c r="CV1828" s="69"/>
      <c r="CW1828" s="69"/>
      <c r="CX1828" s="69"/>
      <c r="CY1828" s="69"/>
      <c r="CZ1828" s="69"/>
    </row>
    <row r="1829" spans="2:104">
      <c r="B1829" s="69"/>
      <c r="C1829" s="69"/>
      <c r="D1829" s="67"/>
      <c r="E1829" s="69"/>
      <c r="F1829" s="68"/>
      <c r="G1829" s="67"/>
      <c r="H1829" s="69"/>
      <c r="I1829" s="69"/>
      <c r="J1829" s="69"/>
      <c r="K1829" s="69"/>
      <c r="L1829" s="69"/>
      <c r="M1829" s="69"/>
      <c r="N1829" s="69"/>
      <c r="O1829" s="69"/>
      <c r="P1829" s="69"/>
      <c r="Q1829" s="69"/>
      <c r="R1829" s="69"/>
      <c r="S1829" s="80"/>
      <c r="T1829" s="80"/>
      <c r="U1829" s="80"/>
      <c r="V1829" s="80"/>
      <c r="W1829" s="80"/>
      <c r="X1829" s="80"/>
      <c r="Y1829" s="80"/>
      <c r="Z1829" s="80"/>
      <c r="AA1829" s="80"/>
      <c r="AB1829" s="80"/>
      <c r="AC1829" s="80"/>
      <c r="AD1829" s="80"/>
      <c r="AE1829" s="69"/>
      <c r="AF1829" s="69"/>
      <c r="AG1829" s="69"/>
      <c r="AH1829" s="80"/>
      <c r="AI1829" s="80"/>
      <c r="AJ1829" s="69"/>
      <c r="AK1829" s="69"/>
      <c r="AL1829" s="80"/>
      <c r="AM1829" s="80"/>
      <c r="AN1829" s="69"/>
      <c r="AO1829" s="69"/>
      <c r="AP1829" s="80"/>
      <c r="AQ1829" s="80"/>
      <c r="AR1829" s="69"/>
      <c r="AS1829" s="69"/>
      <c r="AT1829" s="80"/>
      <c r="AU1829" s="80"/>
      <c r="AV1829" s="69"/>
      <c r="AW1829" s="69"/>
      <c r="AX1829" s="80"/>
      <c r="AY1829" s="80"/>
      <c r="AZ1829" s="69"/>
      <c r="BA1829" s="69"/>
      <c r="BB1829" s="80"/>
      <c r="BC1829" s="80"/>
      <c r="BD1829" s="69"/>
      <c r="BE1829" s="69"/>
      <c r="BF1829" s="80"/>
      <c r="BG1829" s="80"/>
      <c r="BH1829" s="69"/>
      <c r="BI1829" s="69"/>
      <c r="BJ1829" s="80"/>
      <c r="BK1829" s="80"/>
      <c r="BL1829" s="69"/>
      <c r="BM1829" s="69"/>
      <c r="BN1829" s="80"/>
      <c r="BO1829" s="80"/>
      <c r="BP1829" s="69"/>
      <c r="BQ1829" s="69"/>
      <c r="BR1829" s="80"/>
      <c r="BS1829" s="80"/>
      <c r="BT1829" s="69"/>
      <c r="BU1829" s="69"/>
      <c r="BV1829" s="80"/>
      <c r="BW1829" s="80"/>
      <c r="BX1829" s="69"/>
      <c r="BY1829" s="69"/>
      <c r="BZ1829" s="80"/>
      <c r="CA1829" s="80"/>
      <c r="CB1829" s="69"/>
      <c r="CC1829" s="69"/>
      <c r="CD1829" s="80"/>
      <c r="CE1829" s="80"/>
      <c r="CF1829" s="69"/>
      <c r="CG1829" s="69"/>
      <c r="CH1829" s="69"/>
      <c r="CI1829" s="69"/>
      <c r="CJ1829" s="69"/>
      <c r="CK1829" s="69"/>
      <c r="CL1829" s="68"/>
      <c r="CM1829" s="67"/>
      <c r="CN1829" s="67"/>
      <c r="CO1829" s="68"/>
      <c r="CP1829" s="68"/>
      <c r="CQ1829" s="67"/>
      <c r="CR1829" s="67"/>
      <c r="CS1829" s="69"/>
      <c r="CT1829" s="81"/>
      <c r="CU1829" s="69"/>
      <c r="CV1829" s="69"/>
      <c r="CW1829" s="69"/>
      <c r="CX1829" s="69"/>
      <c r="CY1829" s="69"/>
      <c r="CZ1829" s="69"/>
    </row>
    <row r="1830" spans="2:104">
      <c r="B1830" s="69"/>
      <c r="C1830" s="69"/>
      <c r="D1830" s="67"/>
      <c r="E1830" s="69"/>
      <c r="F1830" s="68"/>
      <c r="G1830" s="67"/>
      <c r="H1830" s="69"/>
      <c r="I1830" s="69"/>
      <c r="J1830" s="69"/>
      <c r="K1830" s="69"/>
      <c r="L1830" s="69"/>
      <c r="M1830" s="69"/>
      <c r="N1830" s="69"/>
      <c r="O1830" s="69"/>
      <c r="P1830" s="69"/>
      <c r="Q1830" s="69"/>
      <c r="R1830" s="69"/>
      <c r="S1830" s="80"/>
      <c r="T1830" s="80"/>
      <c r="U1830" s="80"/>
      <c r="V1830" s="80"/>
      <c r="W1830" s="80"/>
      <c r="X1830" s="80"/>
      <c r="Y1830" s="80"/>
      <c r="Z1830" s="80"/>
      <c r="AA1830" s="80"/>
      <c r="AB1830" s="80"/>
      <c r="AC1830" s="80"/>
      <c r="AD1830" s="80"/>
      <c r="AE1830" s="69"/>
      <c r="AF1830" s="69"/>
      <c r="AG1830" s="69"/>
      <c r="AH1830" s="80"/>
      <c r="AI1830" s="80"/>
      <c r="AJ1830" s="69"/>
      <c r="AK1830" s="69"/>
      <c r="AL1830" s="80"/>
      <c r="AM1830" s="80"/>
      <c r="AN1830" s="69"/>
      <c r="AO1830" s="69"/>
      <c r="AP1830" s="80"/>
      <c r="AQ1830" s="80"/>
      <c r="AR1830" s="69"/>
      <c r="AS1830" s="69"/>
      <c r="AT1830" s="80"/>
      <c r="AU1830" s="80"/>
      <c r="AV1830" s="69"/>
      <c r="AW1830" s="69"/>
      <c r="AX1830" s="80"/>
      <c r="AY1830" s="80"/>
      <c r="AZ1830" s="69"/>
      <c r="BA1830" s="69"/>
      <c r="BB1830" s="80"/>
      <c r="BC1830" s="80"/>
      <c r="BD1830" s="69"/>
      <c r="BE1830" s="69"/>
      <c r="BF1830" s="80"/>
      <c r="BG1830" s="80"/>
      <c r="BH1830" s="69"/>
      <c r="BI1830" s="69"/>
      <c r="BJ1830" s="80"/>
      <c r="BK1830" s="80"/>
      <c r="BL1830" s="69"/>
      <c r="BM1830" s="69"/>
      <c r="BN1830" s="80"/>
      <c r="BO1830" s="80"/>
      <c r="BP1830" s="69"/>
      <c r="BQ1830" s="69"/>
      <c r="BR1830" s="80"/>
      <c r="BS1830" s="80"/>
      <c r="BT1830" s="69"/>
      <c r="BU1830" s="69"/>
      <c r="BV1830" s="80"/>
      <c r="BW1830" s="80"/>
      <c r="BX1830" s="69"/>
      <c r="BY1830" s="69"/>
      <c r="BZ1830" s="80"/>
      <c r="CA1830" s="80"/>
      <c r="CB1830" s="69"/>
      <c r="CC1830" s="69"/>
      <c r="CD1830" s="80"/>
      <c r="CE1830" s="80"/>
      <c r="CF1830" s="69"/>
      <c r="CG1830" s="69"/>
      <c r="CH1830" s="69"/>
      <c r="CI1830" s="69"/>
      <c r="CJ1830" s="69"/>
      <c r="CK1830" s="69"/>
      <c r="CL1830" s="68"/>
      <c r="CM1830" s="67"/>
      <c r="CN1830" s="67"/>
      <c r="CO1830" s="68"/>
      <c r="CP1830" s="68"/>
      <c r="CQ1830" s="67"/>
      <c r="CR1830" s="67"/>
      <c r="CS1830" s="69"/>
      <c r="CT1830" s="81"/>
      <c r="CU1830" s="69"/>
      <c r="CV1830" s="69"/>
      <c r="CW1830" s="69"/>
      <c r="CX1830" s="69"/>
      <c r="CY1830" s="69"/>
      <c r="CZ1830" s="69"/>
    </row>
    <row r="1831" spans="2:104">
      <c r="B1831" s="69"/>
      <c r="C1831" s="69"/>
      <c r="D1831" s="67"/>
      <c r="E1831" s="69"/>
      <c r="F1831" s="68"/>
      <c r="G1831" s="67"/>
      <c r="H1831" s="69"/>
      <c r="I1831" s="69"/>
      <c r="J1831" s="69"/>
      <c r="K1831" s="69"/>
      <c r="L1831" s="69"/>
      <c r="M1831" s="69"/>
      <c r="N1831" s="69"/>
      <c r="O1831" s="69"/>
      <c r="P1831" s="69"/>
      <c r="Q1831" s="69"/>
      <c r="R1831" s="69"/>
      <c r="S1831" s="80"/>
      <c r="T1831" s="80"/>
      <c r="U1831" s="80"/>
      <c r="V1831" s="80"/>
      <c r="W1831" s="80"/>
      <c r="X1831" s="80"/>
      <c r="Y1831" s="80"/>
      <c r="Z1831" s="80"/>
      <c r="AA1831" s="80"/>
      <c r="AB1831" s="80"/>
      <c r="AC1831" s="80"/>
      <c r="AD1831" s="80"/>
      <c r="AE1831" s="69"/>
      <c r="AF1831" s="69"/>
      <c r="AG1831" s="69"/>
      <c r="AH1831" s="80"/>
      <c r="AI1831" s="80"/>
      <c r="AJ1831" s="69"/>
      <c r="AK1831" s="69"/>
      <c r="AL1831" s="80"/>
      <c r="AM1831" s="80"/>
      <c r="AN1831" s="69"/>
      <c r="AO1831" s="69"/>
      <c r="AP1831" s="80"/>
      <c r="AQ1831" s="80"/>
      <c r="AR1831" s="69"/>
      <c r="AS1831" s="69"/>
      <c r="AT1831" s="80"/>
      <c r="AU1831" s="80"/>
      <c r="AV1831" s="69"/>
      <c r="AW1831" s="69"/>
      <c r="AX1831" s="80"/>
      <c r="AY1831" s="80"/>
      <c r="AZ1831" s="69"/>
      <c r="BA1831" s="69"/>
      <c r="BB1831" s="80"/>
      <c r="BC1831" s="80"/>
      <c r="BD1831" s="69"/>
      <c r="BE1831" s="69"/>
      <c r="BF1831" s="80"/>
      <c r="BG1831" s="80"/>
      <c r="BH1831" s="69"/>
      <c r="BI1831" s="69"/>
      <c r="BJ1831" s="80"/>
      <c r="BK1831" s="80"/>
      <c r="BL1831" s="69"/>
      <c r="BM1831" s="69"/>
      <c r="BN1831" s="80"/>
      <c r="BO1831" s="80"/>
      <c r="BP1831" s="69"/>
      <c r="BQ1831" s="69"/>
      <c r="BR1831" s="80"/>
      <c r="BS1831" s="80"/>
      <c r="BT1831" s="69"/>
      <c r="BU1831" s="69"/>
      <c r="BV1831" s="80"/>
      <c r="BW1831" s="80"/>
      <c r="BX1831" s="69"/>
      <c r="BY1831" s="69"/>
      <c r="BZ1831" s="80"/>
      <c r="CA1831" s="80"/>
      <c r="CB1831" s="69"/>
      <c r="CC1831" s="69"/>
      <c r="CD1831" s="80"/>
      <c r="CE1831" s="80"/>
      <c r="CF1831" s="69"/>
      <c r="CG1831" s="69"/>
      <c r="CH1831" s="69"/>
      <c r="CI1831" s="69"/>
      <c r="CJ1831" s="69"/>
      <c r="CK1831" s="69"/>
      <c r="CL1831" s="68"/>
      <c r="CM1831" s="67"/>
      <c r="CN1831" s="67"/>
      <c r="CO1831" s="68"/>
      <c r="CP1831" s="68"/>
      <c r="CQ1831" s="67"/>
      <c r="CR1831" s="67"/>
      <c r="CS1831" s="69"/>
      <c r="CT1831" s="81"/>
      <c r="CU1831" s="69"/>
      <c r="CV1831" s="69"/>
      <c r="CW1831" s="69"/>
      <c r="CX1831" s="69"/>
      <c r="CY1831" s="69"/>
      <c r="CZ1831" s="69"/>
    </row>
    <row r="1832" spans="2:104">
      <c r="B1832" s="69"/>
      <c r="C1832" s="69"/>
      <c r="D1832" s="67"/>
      <c r="E1832" s="69"/>
      <c r="F1832" s="68"/>
      <c r="G1832" s="67"/>
      <c r="H1832" s="69"/>
      <c r="I1832" s="69"/>
      <c r="J1832" s="69"/>
      <c r="K1832" s="69"/>
      <c r="L1832" s="69"/>
      <c r="M1832" s="69"/>
      <c r="N1832" s="69"/>
      <c r="O1832" s="69"/>
      <c r="P1832" s="69"/>
      <c r="Q1832" s="69"/>
      <c r="R1832" s="69"/>
      <c r="S1832" s="80"/>
      <c r="T1832" s="80"/>
      <c r="U1832" s="80"/>
      <c r="V1832" s="80"/>
      <c r="W1832" s="80"/>
      <c r="X1832" s="80"/>
      <c r="Y1832" s="80"/>
      <c r="Z1832" s="80"/>
      <c r="AA1832" s="80"/>
      <c r="AB1832" s="80"/>
      <c r="AC1832" s="80"/>
      <c r="AD1832" s="80"/>
      <c r="AE1832" s="69"/>
      <c r="AF1832" s="69"/>
      <c r="AG1832" s="69"/>
      <c r="AH1832" s="80"/>
      <c r="AI1832" s="80"/>
      <c r="AJ1832" s="69"/>
      <c r="AK1832" s="69"/>
      <c r="AL1832" s="80"/>
      <c r="AM1832" s="80"/>
      <c r="AN1832" s="69"/>
      <c r="AO1832" s="69"/>
      <c r="AP1832" s="80"/>
      <c r="AQ1832" s="80"/>
      <c r="AR1832" s="69"/>
      <c r="AS1832" s="69"/>
      <c r="AT1832" s="80"/>
      <c r="AU1832" s="80"/>
      <c r="AV1832" s="69"/>
      <c r="AW1832" s="69"/>
      <c r="AX1832" s="80"/>
      <c r="AY1832" s="80"/>
      <c r="AZ1832" s="69"/>
      <c r="BA1832" s="69"/>
      <c r="BB1832" s="80"/>
      <c r="BC1832" s="80"/>
      <c r="BD1832" s="69"/>
      <c r="BE1832" s="69"/>
      <c r="BF1832" s="80"/>
      <c r="BG1832" s="80"/>
      <c r="BH1832" s="69"/>
      <c r="BI1832" s="69"/>
      <c r="BJ1832" s="80"/>
      <c r="BK1832" s="80"/>
      <c r="BL1832" s="69"/>
      <c r="BM1832" s="69"/>
      <c r="BN1832" s="80"/>
      <c r="BO1832" s="80"/>
      <c r="BP1832" s="69"/>
      <c r="BQ1832" s="69"/>
      <c r="BR1832" s="80"/>
      <c r="BS1832" s="80"/>
      <c r="BT1832" s="69"/>
      <c r="BU1832" s="69"/>
      <c r="BV1832" s="80"/>
      <c r="BW1832" s="80"/>
      <c r="BX1832" s="69"/>
      <c r="BY1832" s="69"/>
      <c r="BZ1832" s="80"/>
      <c r="CA1832" s="80"/>
      <c r="CB1832" s="69"/>
      <c r="CC1832" s="69"/>
      <c r="CD1832" s="80"/>
      <c r="CE1832" s="80"/>
      <c r="CF1832" s="69"/>
      <c r="CG1832" s="69"/>
      <c r="CH1832" s="69"/>
      <c r="CI1832" s="69"/>
      <c r="CJ1832" s="69"/>
      <c r="CK1832" s="69"/>
      <c r="CL1832" s="68"/>
      <c r="CM1832" s="67"/>
      <c r="CN1832" s="67"/>
      <c r="CO1832" s="68"/>
      <c r="CP1832" s="68"/>
      <c r="CQ1832" s="67"/>
      <c r="CR1832" s="67"/>
      <c r="CS1832" s="69"/>
      <c r="CT1832" s="81"/>
      <c r="CU1832" s="69"/>
      <c r="CV1832" s="69"/>
      <c r="CW1832" s="69"/>
      <c r="CX1832" s="69"/>
      <c r="CY1832" s="69"/>
      <c r="CZ1832" s="69"/>
    </row>
    <row r="1833" spans="2:104">
      <c r="B1833" s="69"/>
      <c r="C1833" s="69"/>
      <c r="D1833" s="67"/>
      <c r="E1833" s="69"/>
      <c r="F1833" s="68"/>
      <c r="G1833" s="67"/>
      <c r="H1833" s="69"/>
      <c r="I1833" s="69"/>
      <c r="J1833" s="69"/>
      <c r="K1833" s="69"/>
      <c r="L1833" s="69"/>
      <c r="M1833" s="69"/>
      <c r="N1833" s="69"/>
      <c r="O1833" s="69"/>
      <c r="P1833" s="69"/>
      <c r="Q1833" s="69"/>
      <c r="R1833" s="69"/>
      <c r="S1833" s="80"/>
      <c r="T1833" s="80"/>
      <c r="U1833" s="80"/>
      <c r="V1833" s="80"/>
      <c r="W1833" s="80"/>
      <c r="X1833" s="80"/>
      <c r="Y1833" s="80"/>
      <c r="Z1833" s="80"/>
      <c r="AA1833" s="80"/>
      <c r="AB1833" s="80"/>
      <c r="AC1833" s="80"/>
      <c r="AD1833" s="80"/>
      <c r="AE1833" s="69"/>
      <c r="AF1833" s="69"/>
      <c r="AG1833" s="69"/>
      <c r="AH1833" s="80"/>
      <c r="AI1833" s="80"/>
      <c r="AJ1833" s="69"/>
      <c r="AK1833" s="69"/>
      <c r="AL1833" s="80"/>
      <c r="AM1833" s="80"/>
      <c r="AN1833" s="69"/>
      <c r="AO1833" s="69"/>
      <c r="AP1833" s="80"/>
      <c r="AQ1833" s="80"/>
      <c r="AR1833" s="69"/>
      <c r="AS1833" s="69"/>
      <c r="AT1833" s="80"/>
      <c r="AU1833" s="80"/>
      <c r="AV1833" s="69"/>
      <c r="AW1833" s="69"/>
      <c r="AX1833" s="80"/>
      <c r="AY1833" s="80"/>
      <c r="AZ1833" s="69"/>
      <c r="BA1833" s="69"/>
      <c r="BB1833" s="80"/>
      <c r="BC1833" s="80"/>
      <c r="BD1833" s="69"/>
      <c r="BE1833" s="69"/>
      <c r="BF1833" s="80"/>
      <c r="BG1833" s="80"/>
      <c r="BH1833" s="69"/>
      <c r="BI1833" s="69"/>
      <c r="BJ1833" s="80"/>
      <c r="BK1833" s="80"/>
      <c r="BL1833" s="69"/>
      <c r="BM1833" s="69"/>
      <c r="BN1833" s="80"/>
      <c r="BO1833" s="80"/>
      <c r="BP1833" s="69"/>
      <c r="BQ1833" s="69"/>
      <c r="BR1833" s="80"/>
      <c r="BS1833" s="80"/>
      <c r="BT1833" s="69"/>
      <c r="BU1833" s="69"/>
      <c r="BV1833" s="80"/>
      <c r="BW1833" s="80"/>
      <c r="BX1833" s="69"/>
      <c r="BY1833" s="69"/>
      <c r="BZ1833" s="80"/>
      <c r="CA1833" s="80"/>
      <c r="CB1833" s="69"/>
      <c r="CC1833" s="69"/>
      <c r="CD1833" s="80"/>
      <c r="CE1833" s="80"/>
      <c r="CF1833" s="69"/>
      <c r="CG1833" s="69"/>
      <c r="CH1833" s="69"/>
      <c r="CI1833" s="69"/>
      <c r="CJ1833" s="69"/>
      <c r="CK1833" s="69"/>
      <c r="CL1833" s="68"/>
      <c r="CM1833" s="67"/>
      <c r="CN1833" s="67"/>
      <c r="CO1833" s="68"/>
      <c r="CP1833" s="68"/>
      <c r="CQ1833" s="67"/>
      <c r="CR1833" s="67"/>
      <c r="CS1833" s="69"/>
      <c r="CT1833" s="81"/>
      <c r="CU1833" s="69"/>
      <c r="CV1833" s="69"/>
      <c r="CW1833" s="69"/>
      <c r="CX1833" s="69"/>
      <c r="CY1833" s="69"/>
      <c r="CZ1833" s="69"/>
    </row>
    <row r="1834" spans="2:104">
      <c r="B1834" s="69"/>
      <c r="C1834" s="69"/>
      <c r="D1834" s="67"/>
      <c r="E1834" s="69"/>
      <c r="F1834" s="68"/>
      <c r="G1834" s="67"/>
      <c r="H1834" s="69"/>
      <c r="I1834" s="69"/>
      <c r="J1834" s="69"/>
      <c r="K1834" s="69"/>
      <c r="L1834" s="69"/>
      <c r="M1834" s="69"/>
      <c r="N1834" s="69"/>
      <c r="O1834" s="69"/>
      <c r="P1834" s="69"/>
      <c r="Q1834" s="69"/>
      <c r="R1834" s="69"/>
      <c r="S1834" s="80"/>
      <c r="T1834" s="80"/>
      <c r="U1834" s="80"/>
      <c r="V1834" s="80"/>
      <c r="W1834" s="80"/>
      <c r="X1834" s="80"/>
      <c r="Y1834" s="80"/>
      <c r="Z1834" s="80"/>
      <c r="AA1834" s="80"/>
      <c r="AB1834" s="80"/>
      <c r="AC1834" s="80"/>
      <c r="AD1834" s="80"/>
      <c r="AE1834" s="69"/>
      <c r="AF1834" s="69"/>
      <c r="AG1834" s="69"/>
      <c r="AH1834" s="80"/>
      <c r="AI1834" s="80"/>
      <c r="AJ1834" s="69"/>
      <c r="AK1834" s="69"/>
      <c r="AL1834" s="80"/>
      <c r="AM1834" s="80"/>
      <c r="AN1834" s="69"/>
      <c r="AO1834" s="69"/>
      <c r="AP1834" s="80"/>
      <c r="AQ1834" s="80"/>
      <c r="AR1834" s="69"/>
      <c r="AS1834" s="69"/>
      <c r="AT1834" s="80"/>
      <c r="AU1834" s="80"/>
      <c r="AV1834" s="69"/>
      <c r="AW1834" s="69"/>
      <c r="AX1834" s="80"/>
      <c r="AY1834" s="80"/>
      <c r="AZ1834" s="69"/>
      <c r="BA1834" s="69"/>
      <c r="BB1834" s="80"/>
      <c r="BC1834" s="80"/>
      <c r="BD1834" s="69"/>
      <c r="BE1834" s="69"/>
      <c r="BF1834" s="80"/>
      <c r="BG1834" s="80"/>
      <c r="BH1834" s="69"/>
      <c r="BI1834" s="69"/>
      <c r="BJ1834" s="80"/>
      <c r="BK1834" s="80"/>
      <c r="BL1834" s="69"/>
      <c r="BM1834" s="69"/>
      <c r="BN1834" s="80"/>
      <c r="BO1834" s="80"/>
      <c r="BP1834" s="69"/>
      <c r="BQ1834" s="69"/>
      <c r="BR1834" s="80"/>
      <c r="BS1834" s="80"/>
      <c r="BT1834" s="69"/>
      <c r="BU1834" s="69"/>
      <c r="BV1834" s="80"/>
      <c r="BW1834" s="80"/>
      <c r="BX1834" s="69"/>
      <c r="BY1834" s="69"/>
      <c r="BZ1834" s="80"/>
      <c r="CA1834" s="80"/>
      <c r="CB1834" s="69"/>
      <c r="CC1834" s="69"/>
      <c r="CD1834" s="80"/>
      <c r="CE1834" s="80"/>
      <c r="CF1834" s="69"/>
      <c r="CG1834" s="69"/>
      <c r="CH1834" s="69"/>
      <c r="CI1834" s="69"/>
      <c r="CJ1834" s="69"/>
      <c r="CK1834" s="69"/>
      <c r="CL1834" s="68"/>
      <c r="CM1834" s="67"/>
      <c r="CN1834" s="67"/>
      <c r="CO1834" s="68"/>
      <c r="CP1834" s="68"/>
      <c r="CQ1834" s="67"/>
      <c r="CR1834" s="67"/>
      <c r="CS1834" s="69"/>
      <c r="CT1834" s="81"/>
      <c r="CU1834" s="69"/>
      <c r="CV1834" s="69"/>
      <c r="CW1834" s="69"/>
      <c r="CX1834" s="69"/>
      <c r="CY1834" s="69"/>
      <c r="CZ1834" s="69"/>
    </row>
    <row r="1835" spans="2:104">
      <c r="B1835" s="69"/>
      <c r="C1835" s="69"/>
      <c r="D1835" s="67"/>
      <c r="E1835" s="69"/>
      <c r="F1835" s="68"/>
      <c r="G1835" s="67"/>
      <c r="H1835" s="69"/>
      <c r="I1835" s="69"/>
      <c r="J1835" s="69"/>
      <c r="K1835" s="69"/>
      <c r="L1835" s="69"/>
      <c r="M1835" s="69"/>
      <c r="N1835" s="69"/>
      <c r="O1835" s="69"/>
      <c r="P1835" s="69"/>
      <c r="Q1835" s="69"/>
      <c r="R1835" s="69"/>
      <c r="S1835" s="80"/>
      <c r="T1835" s="80"/>
      <c r="U1835" s="80"/>
      <c r="V1835" s="80"/>
      <c r="W1835" s="80"/>
      <c r="X1835" s="80"/>
      <c r="Y1835" s="80"/>
      <c r="Z1835" s="80"/>
      <c r="AA1835" s="80"/>
      <c r="AB1835" s="80"/>
      <c r="AC1835" s="80"/>
      <c r="AD1835" s="80"/>
      <c r="AE1835" s="69"/>
      <c r="AF1835" s="69"/>
      <c r="AG1835" s="69"/>
      <c r="AH1835" s="80"/>
      <c r="AI1835" s="80"/>
      <c r="AJ1835" s="69"/>
      <c r="AK1835" s="69"/>
      <c r="AL1835" s="80"/>
      <c r="AM1835" s="80"/>
      <c r="AN1835" s="69"/>
      <c r="AO1835" s="69"/>
      <c r="AP1835" s="80"/>
      <c r="AQ1835" s="80"/>
      <c r="AR1835" s="69"/>
      <c r="AS1835" s="69"/>
      <c r="AT1835" s="80"/>
      <c r="AU1835" s="80"/>
      <c r="AV1835" s="69"/>
      <c r="AW1835" s="69"/>
      <c r="AX1835" s="80"/>
      <c r="AY1835" s="80"/>
      <c r="AZ1835" s="69"/>
      <c r="BA1835" s="69"/>
      <c r="BB1835" s="80"/>
      <c r="BC1835" s="80"/>
      <c r="BD1835" s="69"/>
      <c r="BE1835" s="69"/>
      <c r="BF1835" s="80"/>
      <c r="BG1835" s="80"/>
      <c r="BH1835" s="69"/>
      <c r="BI1835" s="69"/>
      <c r="BJ1835" s="80"/>
      <c r="BK1835" s="80"/>
      <c r="BL1835" s="69"/>
      <c r="BM1835" s="69"/>
      <c r="BN1835" s="80"/>
      <c r="BO1835" s="80"/>
      <c r="BP1835" s="69"/>
      <c r="BQ1835" s="69"/>
      <c r="BR1835" s="80"/>
      <c r="BS1835" s="80"/>
      <c r="BT1835" s="69"/>
      <c r="BU1835" s="69"/>
      <c r="BV1835" s="80"/>
      <c r="BW1835" s="80"/>
      <c r="BX1835" s="69"/>
      <c r="BY1835" s="69"/>
      <c r="BZ1835" s="80"/>
      <c r="CA1835" s="80"/>
      <c r="CB1835" s="69"/>
      <c r="CC1835" s="69"/>
      <c r="CD1835" s="80"/>
      <c r="CE1835" s="80"/>
      <c r="CF1835" s="69"/>
      <c r="CG1835" s="69"/>
      <c r="CH1835" s="69"/>
      <c r="CI1835" s="69"/>
      <c r="CJ1835" s="69"/>
      <c r="CK1835" s="69"/>
      <c r="CL1835" s="68"/>
      <c r="CM1835" s="67"/>
      <c r="CN1835" s="67"/>
      <c r="CO1835" s="68"/>
      <c r="CP1835" s="68"/>
      <c r="CQ1835" s="67"/>
      <c r="CR1835" s="67"/>
      <c r="CS1835" s="69"/>
      <c r="CT1835" s="81"/>
      <c r="CU1835" s="69"/>
      <c r="CV1835" s="69"/>
      <c r="CW1835" s="69"/>
      <c r="CX1835" s="69"/>
      <c r="CY1835" s="69"/>
      <c r="CZ1835" s="69"/>
    </row>
    <row r="1836" spans="2:104">
      <c r="B1836" s="69"/>
      <c r="C1836" s="69"/>
      <c r="D1836" s="67"/>
      <c r="E1836" s="69"/>
      <c r="F1836" s="68"/>
      <c r="G1836" s="67"/>
      <c r="H1836" s="69"/>
      <c r="I1836" s="69"/>
      <c r="J1836" s="69"/>
      <c r="K1836" s="69"/>
      <c r="L1836" s="69"/>
      <c r="M1836" s="69"/>
      <c r="N1836" s="69"/>
      <c r="O1836" s="69"/>
      <c r="P1836" s="69"/>
      <c r="Q1836" s="69"/>
      <c r="R1836" s="69"/>
      <c r="S1836" s="80"/>
      <c r="T1836" s="80"/>
      <c r="U1836" s="80"/>
      <c r="V1836" s="80"/>
      <c r="W1836" s="80"/>
      <c r="X1836" s="80"/>
      <c r="Y1836" s="80"/>
      <c r="Z1836" s="80"/>
      <c r="AA1836" s="80"/>
      <c r="AB1836" s="80"/>
      <c r="AC1836" s="80"/>
      <c r="AD1836" s="80"/>
      <c r="AE1836" s="69"/>
      <c r="AF1836" s="69"/>
      <c r="AG1836" s="69"/>
      <c r="AH1836" s="80"/>
      <c r="AI1836" s="80"/>
      <c r="AJ1836" s="69"/>
      <c r="AK1836" s="69"/>
      <c r="AL1836" s="80"/>
      <c r="AM1836" s="80"/>
      <c r="AN1836" s="69"/>
      <c r="AO1836" s="69"/>
      <c r="AP1836" s="80"/>
      <c r="AQ1836" s="80"/>
      <c r="AR1836" s="69"/>
      <c r="AS1836" s="69"/>
      <c r="AT1836" s="80"/>
      <c r="AU1836" s="80"/>
      <c r="AV1836" s="69"/>
      <c r="AW1836" s="69"/>
      <c r="AX1836" s="80"/>
      <c r="AY1836" s="80"/>
      <c r="AZ1836" s="69"/>
      <c r="BA1836" s="69"/>
      <c r="BB1836" s="80"/>
      <c r="BC1836" s="80"/>
      <c r="BD1836" s="69"/>
      <c r="BE1836" s="69"/>
      <c r="BF1836" s="80"/>
      <c r="BG1836" s="80"/>
      <c r="BH1836" s="69"/>
      <c r="BI1836" s="69"/>
      <c r="BJ1836" s="80"/>
      <c r="BK1836" s="80"/>
      <c r="BL1836" s="69"/>
      <c r="BM1836" s="69"/>
      <c r="BN1836" s="80"/>
      <c r="BO1836" s="80"/>
      <c r="BP1836" s="69"/>
      <c r="BQ1836" s="69"/>
      <c r="BR1836" s="80"/>
      <c r="BS1836" s="80"/>
      <c r="BT1836" s="69"/>
      <c r="BU1836" s="69"/>
      <c r="BV1836" s="80"/>
      <c r="BW1836" s="80"/>
      <c r="BX1836" s="69"/>
      <c r="BY1836" s="69"/>
      <c r="BZ1836" s="80"/>
      <c r="CA1836" s="80"/>
      <c r="CB1836" s="69"/>
      <c r="CC1836" s="69"/>
      <c r="CD1836" s="80"/>
      <c r="CE1836" s="80"/>
      <c r="CF1836" s="69"/>
      <c r="CG1836" s="69"/>
      <c r="CH1836" s="69"/>
      <c r="CI1836" s="69"/>
      <c r="CJ1836" s="69"/>
      <c r="CK1836" s="69"/>
      <c r="CL1836" s="68"/>
      <c r="CM1836" s="67"/>
      <c r="CN1836" s="67"/>
      <c r="CO1836" s="68"/>
      <c r="CP1836" s="68"/>
      <c r="CQ1836" s="67"/>
      <c r="CR1836" s="67"/>
      <c r="CS1836" s="69"/>
      <c r="CT1836" s="81"/>
      <c r="CU1836" s="69"/>
      <c r="CV1836" s="69"/>
      <c r="CW1836" s="69"/>
      <c r="CX1836" s="69"/>
      <c r="CY1836" s="69"/>
      <c r="CZ1836" s="69"/>
    </row>
    <row r="1837" spans="2:104">
      <c r="B1837" s="69"/>
      <c r="C1837" s="69"/>
      <c r="D1837" s="67"/>
      <c r="E1837" s="69"/>
      <c r="F1837" s="68"/>
      <c r="G1837" s="67"/>
      <c r="H1837" s="69"/>
      <c r="I1837" s="69"/>
      <c r="J1837" s="69"/>
      <c r="K1837" s="69"/>
      <c r="L1837" s="69"/>
      <c r="M1837" s="69"/>
      <c r="N1837" s="69"/>
      <c r="O1837" s="69"/>
      <c r="P1837" s="69"/>
      <c r="Q1837" s="69"/>
      <c r="R1837" s="69"/>
      <c r="S1837" s="80"/>
      <c r="T1837" s="80"/>
      <c r="U1837" s="80"/>
      <c r="V1837" s="80"/>
      <c r="W1837" s="80"/>
      <c r="X1837" s="80"/>
      <c r="Y1837" s="80"/>
      <c r="Z1837" s="80"/>
      <c r="AA1837" s="80"/>
      <c r="AB1837" s="80"/>
      <c r="AC1837" s="80"/>
      <c r="AD1837" s="80"/>
      <c r="AE1837" s="69"/>
      <c r="AF1837" s="69"/>
      <c r="AG1837" s="69"/>
      <c r="AH1837" s="80"/>
      <c r="AI1837" s="80"/>
      <c r="AJ1837" s="69"/>
      <c r="AK1837" s="69"/>
      <c r="AL1837" s="80"/>
      <c r="AM1837" s="80"/>
      <c r="AN1837" s="69"/>
      <c r="AO1837" s="69"/>
      <c r="AP1837" s="80"/>
      <c r="AQ1837" s="80"/>
      <c r="AR1837" s="69"/>
      <c r="AS1837" s="69"/>
      <c r="AT1837" s="80"/>
      <c r="AU1837" s="80"/>
      <c r="AV1837" s="69"/>
      <c r="AW1837" s="69"/>
      <c r="AX1837" s="80"/>
      <c r="AY1837" s="80"/>
      <c r="AZ1837" s="69"/>
      <c r="BA1837" s="69"/>
      <c r="BB1837" s="80"/>
      <c r="BC1837" s="80"/>
      <c r="BD1837" s="69"/>
      <c r="BE1837" s="69"/>
      <c r="BF1837" s="80"/>
      <c r="BG1837" s="80"/>
      <c r="BH1837" s="69"/>
      <c r="BI1837" s="69"/>
      <c r="BJ1837" s="80"/>
      <c r="BK1837" s="80"/>
      <c r="BL1837" s="69"/>
      <c r="BM1837" s="69"/>
      <c r="BN1837" s="80"/>
      <c r="BO1837" s="80"/>
      <c r="BP1837" s="69"/>
      <c r="BQ1837" s="69"/>
      <c r="BR1837" s="80"/>
      <c r="BS1837" s="80"/>
      <c r="BT1837" s="69"/>
      <c r="BU1837" s="69"/>
      <c r="BV1837" s="80"/>
      <c r="BW1837" s="80"/>
      <c r="BX1837" s="69"/>
      <c r="BY1837" s="69"/>
      <c r="BZ1837" s="80"/>
      <c r="CA1837" s="80"/>
      <c r="CB1837" s="69"/>
      <c r="CC1837" s="69"/>
      <c r="CD1837" s="80"/>
      <c r="CE1837" s="80"/>
      <c r="CF1837" s="69"/>
      <c r="CG1837" s="69"/>
      <c r="CH1837" s="69"/>
      <c r="CI1837" s="69"/>
      <c r="CJ1837" s="69"/>
      <c r="CK1837" s="69"/>
      <c r="CL1837" s="68"/>
      <c r="CM1837" s="67"/>
      <c r="CN1837" s="67"/>
      <c r="CO1837" s="68"/>
      <c r="CP1837" s="68"/>
      <c r="CQ1837" s="67"/>
      <c r="CR1837" s="67"/>
      <c r="CS1837" s="69"/>
      <c r="CT1837" s="81"/>
      <c r="CU1837" s="69"/>
      <c r="CV1837" s="69"/>
      <c r="CW1837" s="69"/>
      <c r="CX1837" s="69"/>
      <c r="CY1837" s="69"/>
      <c r="CZ1837" s="69"/>
    </row>
    <row r="1838" spans="2:104">
      <c r="B1838" s="69"/>
      <c r="C1838" s="69"/>
      <c r="D1838" s="67"/>
      <c r="E1838" s="69"/>
      <c r="F1838" s="68"/>
      <c r="G1838" s="67"/>
      <c r="H1838" s="69"/>
      <c r="I1838" s="69"/>
      <c r="J1838" s="69"/>
      <c r="K1838" s="69"/>
      <c r="L1838" s="69"/>
      <c r="M1838" s="69"/>
      <c r="N1838" s="69"/>
      <c r="O1838" s="69"/>
      <c r="P1838" s="69"/>
      <c r="Q1838" s="69"/>
      <c r="R1838" s="69"/>
      <c r="S1838" s="80"/>
      <c r="T1838" s="80"/>
      <c r="U1838" s="80"/>
      <c r="V1838" s="80"/>
      <c r="W1838" s="80"/>
      <c r="X1838" s="80"/>
      <c r="Y1838" s="80"/>
      <c r="Z1838" s="80"/>
      <c r="AA1838" s="80"/>
      <c r="AB1838" s="80"/>
      <c r="AC1838" s="80"/>
      <c r="AD1838" s="80"/>
      <c r="AE1838" s="69"/>
      <c r="AF1838" s="69"/>
      <c r="AG1838" s="69"/>
      <c r="AH1838" s="80"/>
      <c r="AI1838" s="80"/>
      <c r="AJ1838" s="69"/>
      <c r="AK1838" s="69"/>
      <c r="AL1838" s="80"/>
      <c r="AM1838" s="80"/>
      <c r="AN1838" s="69"/>
      <c r="AO1838" s="69"/>
      <c r="AP1838" s="80"/>
      <c r="AQ1838" s="80"/>
      <c r="AR1838" s="69"/>
      <c r="AS1838" s="69"/>
      <c r="AT1838" s="80"/>
      <c r="AU1838" s="80"/>
      <c r="AV1838" s="69"/>
      <c r="AW1838" s="69"/>
      <c r="AX1838" s="80"/>
      <c r="AY1838" s="80"/>
      <c r="AZ1838" s="69"/>
      <c r="BA1838" s="69"/>
      <c r="BB1838" s="80"/>
      <c r="BC1838" s="80"/>
      <c r="BD1838" s="69"/>
      <c r="BE1838" s="69"/>
      <c r="BF1838" s="80"/>
      <c r="BG1838" s="80"/>
      <c r="BH1838" s="69"/>
      <c r="BI1838" s="69"/>
      <c r="BJ1838" s="80"/>
      <c r="BK1838" s="80"/>
      <c r="BL1838" s="69"/>
      <c r="BM1838" s="69"/>
      <c r="BN1838" s="80"/>
      <c r="BO1838" s="80"/>
      <c r="BP1838" s="69"/>
      <c r="BQ1838" s="69"/>
      <c r="BR1838" s="80"/>
      <c r="BS1838" s="80"/>
      <c r="BT1838" s="69"/>
      <c r="BU1838" s="69"/>
      <c r="BV1838" s="80"/>
      <c r="BW1838" s="80"/>
      <c r="BX1838" s="69"/>
      <c r="BY1838" s="69"/>
      <c r="BZ1838" s="80"/>
      <c r="CA1838" s="80"/>
      <c r="CB1838" s="69"/>
      <c r="CC1838" s="69"/>
      <c r="CD1838" s="80"/>
      <c r="CE1838" s="80"/>
      <c r="CF1838" s="69"/>
      <c r="CG1838" s="69"/>
      <c r="CH1838" s="69"/>
      <c r="CI1838" s="69"/>
      <c r="CJ1838" s="69"/>
      <c r="CK1838" s="69"/>
      <c r="CL1838" s="68"/>
      <c r="CM1838" s="67"/>
      <c r="CN1838" s="67"/>
      <c r="CO1838" s="68"/>
      <c r="CP1838" s="68"/>
      <c r="CQ1838" s="67"/>
      <c r="CR1838" s="67"/>
      <c r="CS1838" s="69"/>
      <c r="CT1838" s="81"/>
      <c r="CU1838" s="69"/>
      <c r="CV1838" s="69"/>
      <c r="CW1838" s="69"/>
      <c r="CX1838" s="69"/>
      <c r="CY1838" s="69"/>
      <c r="CZ1838" s="69"/>
    </row>
    <row r="1839" spans="2:104">
      <c r="B1839" s="69"/>
      <c r="C1839" s="69"/>
      <c r="D1839" s="67"/>
      <c r="E1839" s="69"/>
      <c r="F1839" s="68"/>
      <c r="G1839" s="67"/>
      <c r="H1839" s="69"/>
      <c r="I1839" s="69"/>
      <c r="J1839" s="69"/>
      <c r="K1839" s="69"/>
      <c r="L1839" s="69"/>
      <c r="M1839" s="69"/>
      <c r="N1839" s="69"/>
      <c r="O1839" s="69"/>
      <c r="P1839" s="69"/>
      <c r="Q1839" s="69"/>
      <c r="R1839" s="69"/>
      <c r="S1839" s="80"/>
      <c r="T1839" s="80"/>
      <c r="U1839" s="80"/>
      <c r="V1839" s="80"/>
      <c r="W1839" s="80"/>
      <c r="X1839" s="80"/>
      <c r="Y1839" s="80"/>
      <c r="Z1839" s="80"/>
      <c r="AA1839" s="80"/>
      <c r="AB1839" s="80"/>
      <c r="AC1839" s="80"/>
      <c r="AD1839" s="80"/>
      <c r="AE1839" s="69"/>
      <c r="AF1839" s="69"/>
      <c r="AG1839" s="69"/>
      <c r="AH1839" s="80"/>
      <c r="AI1839" s="80"/>
      <c r="AJ1839" s="69"/>
      <c r="AK1839" s="69"/>
      <c r="AL1839" s="80"/>
      <c r="AM1839" s="80"/>
      <c r="AN1839" s="69"/>
      <c r="AO1839" s="69"/>
      <c r="AP1839" s="80"/>
      <c r="AQ1839" s="80"/>
      <c r="AR1839" s="69"/>
      <c r="AS1839" s="69"/>
      <c r="AT1839" s="80"/>
      <c r="AU1839" s="80"/>
      <c r="AV1839" s="69"/>
      <c r="AW1839" s="69"/>
      <c r="AX1839" s="80"/>
      <c r="AY1839" s="80"/>
      <c r="AZ1839" s="69"/>
      <c r="BA1839" s="69"/>
      <c r="BB1839" s="80"/>
      <c r="BC1839" s="80"/>
      <c r="BD1839" s="69"/>
      <c r="BE1839" s="69"/>
      <c r="BF1839" s="80"/>
      <c r="BG1839" s="80"/>
      <c r="BH1839" s="69"/>
      <c r="BI1839" s="69"/>
      <c r="BJ1839" s="80"/>
      <c r="BK1839" s="80"/>
      <c r="BL1839" s="69"/>
      <c r="BM1839" s="69"/>
      <c r="BN1839" s="80"/>
      <c r="BO1839" s="80"/>
      <c r="BP1839" s="69"/>
      <c r="BQ1839" s="69"/>
      <c r="BR1839" s="80"/>
      <c r="BS1839" s="80"/>
      <c r="BT1839" s="69"/>
      <c r="BU1839" s="69"/>
      <c r="BV1839" s="80"/>
      <c r="BW1839" s="80"/>
      <c r="BX1839" s="69"/>
      <c r="BY1839" s="69"/>
      <c r="BZ1839" s="80"/>
      <c r="CA1839" s="80"/>
      <c r="CB1839" s="69"/>
      <c r="CC1839" s="69"/>
      <c r="CD1839" s="80"/>
      <c r="CE1839" s="80"/>
      <c r="CF1839" s="69"/>
      <c r="CG1839" s="69"/>
      <c r="CH1839" s="69"/>
      <c r="CI1839" s="69"/>
      <c r="CJ1839" s="69"/>
      <c r="CK1839" s="69"/>
      <c r="CL1839" s="68"/>
      <c r="CM1839" s="67"/>
      <c r="CN1839" s="67"/>
      <c r="CO1839" s="68"/>
      <c r="CP1839" s="68"/>
      <c r="CQ1839" s="67"/>
      <c r="CR1839" s="67"/>
      <c r="CS1839" s="69"/>
      <c r="CT1839" s="81"/>
      <c r="CU1839" s="69"/>
      <c r="CV1839" s="69"/>
      <c r="CW1839" s="69"/>
      <c r="CX1839" s="69"/>
      <c r="CY1839" s="69"/>
      <c r="CZ1839" s="69"/>
    </row>
    <row r="1840" spans="2:104">
      <c r="B1840" s="69"/>
      <c r="C1840" s="69"/>
      <c r="D1840" s="67"/>
      <c r="E1840" s="69"/>
      <c r="F1840" s="68"/>
      <c r="G1840" s="67"/>
      <c r="H1840" s="69"/>
      <c r="I1840" s="69"/>
      <c r="J1840" s="69"/>
      <c r="K1840" s="69"/>
      <c r="L1840" s="69"/>
      <c r="M1840" s="69"/>
      <c r="N1840" s="69"/>
      <c r="O1840" s="69"/>
      <c r="P1840" s="69"/>
      <c r="Q1840" s="69"/>
      <c r="R1840" s="69"/>
      <c r="S1840" s="80"/>
      <c r="T1840" s="80"/>
      <c r="U1840" s="80"/>
      <c r="V1840" s="80"/>
      <c r="W1840" s="80"/>
      <c r="X1840" s="80"/>
      <c r="Y1840" s="80"/>
      <c r="Z1840" s="80"/>
      <c r="AA1840" s="80"/>
      <c r="AB1840" s="80"/>
      <c r="AC1840" s="80"/>
      <c r="AD1840" s="80"/>
      <c r="AE1840" s="69"/>
      <c r="AF1840" s="69"/>
      <c r="AG1840" s="69"/>
      <c r="AH1840" s="80"/>
      <c r="AI1840" s="80"/>
      <c r="AJ1840" s="69"/>
      <c r="AK1840" s="69"/>
      <c r="AL1840" s="80"/>
      <c r="AM1840" s="80"/>
      <c r="AN1840" s="69"/>
      <c r="AO1840" s="69"/>
      <c r="AP1840" s="80"/>
      <c r="AQ1840" s="80"/>
      <c r="AR1840" s="69"/>
      <c r="AS1840" s="69"/>
      <c r="AT1840" s="80"/>
      <c r="AU1840" s="80"/>
      <c r="AV1840" s="69"/>
      <c r="AW1840" s="69"/>
      <c r="AX1840" s="80"/>
      <c r="AY1840" s="80"/>
      <c r="AZ1840" s="69"/>
      <c r="BA1840" s="69"/>
      <c r="BB1840" s="80"/>
      <c r="BC1840" s="80"/>
      <c r="BD1840" s="69"/>
      <c r="BE1840" s="69"/>
      <c r="BF1840" s="80"/>
      <c r="BG1840" s="80"/>
      <c r="BH1840" s="69"/>
      <c r="BI1840" s="69"/>
      <c r="BJ1840" s="80"/>
      <c r="BK1840" s="80"/>
      <c r="BL1840" s="69"/>
      <c r="BM1840" s="69"/>
      <c r="BN1840" s="80"/>
      <c r="BO1840" s="80"/>
      <c r="BP1840" s="69"/>
      <c r="BQ1840" s="69"/>
      <c r="BR1840" s="80"/>
      <c r="BS1840" s="80"/>
      <c r="BT1840" s="69"/>
      <c r="BU1840" s="69"/>
      <c r="BV1840" s="80"/>
      <c r="BW1840" s="80"/>
      <c r="BX1840" s="69"/>
      <c r="BY1840" s="69"/>
      <c r="BZ1840" s="80"/>
      <c r="CA1840" s="80"/>
      <c r="CB1840" s="69"/>
      <c r="CC1840" s="69"/>
      <c r="CD1840" s="80"/>
      <c r="CE1840" s="80"/>
      <c r="CF1840" s="69"/>
      <c r="CG1840" s="69"/>
      <c r="CH1840" s="69"/>
      <c r="CI1840" s="69"/>
      <c r="CJ1840" s="69"/>
      <c r="CK1840" s="69"/>
      <c r="CL1840" s="68"/>
      <c r="CM1840" s="67"/>
      <c r="CN1840" s="67"/>
      <c r="CO1840" s="68"/>
      <c r="CP1840" s="68"/>
      <c r="CQ1840" s="67"/>
      <c r="CR1840" s="67"/>
      <c r="CS1840" s="69"/>
      <c r="CT1840" s="81"/>
      <c r="CU1840" s="69"/>
      <c r="CV1840" s="69"/>
      <c r="CW1840" s="69"/>
      <c r="CX1840" s="69"/>
      <c r="CY1840" s="69"/>
      <c r="CZ1840" s="69"/>
    </row>
    <row r="1841" spans="2:104">
      <c r="B1841" s="69"/>
      <c r="C1841" s="69"/>
      <c r="D1841" s="67"/>
      <c r="E1841" s="69"/>
      <c r="F1841" s="68"/>
      <c r="G1841" s="67"/>
      <c r="H1841" s="69"/>
      <c r="I1841" s="69"/>
      <c r="J1841" s="69"/>
      <c r="K1841" s="69"/>
      <c r="L1841" s="69"/>
      <c r="M1841" s="69"/>
      <c r="N1841" s="69"/>
      <c r="O1841" s="69"/>
      <c r="P1841" s="69"/>
      <c r="Q1841" s="69"/>
      <c r="R1841" s="69"/>
      <c r="S1841" s="80"/>
      <c r="T1841" s="80"/>
      <c r="U1841" s="80"/>
      <c r="V1841" s="80"/>
      <c r="W1841" s="80"/>
      <c r="X1841" s="80"/>
      <c r="Y1841" s="80"/>
      <c r="Z1841" s="80"/>
      <c r="AA1841" s="80"/>
      <c r="AB1841" s="80"/>
      <c r="AC1841" s="80"/>
      <c r="AD1841" s="80"/>
      <c r="AE1841" s="69"/>
      <c r="AF1841" s="69"/>
      <c r="AG1841" s="69"/>
      <c r="AH1841" s="80"/>
      <c r="AI1841" s="80"/>
      <c r="AJ1841" s="69"/>
      <c r="AK1841" s="69"/>
      <c r="AL1841" s="80"/>
      <c r="AM1841" s="80"/>
      <c r="AN1841" s="69"/>
      <c r="AO1841" s="69"/>
      <c r="AP1841" s="80"/>
      <c r="AQ1841" s="80"/>
      <c r="AR1841" s="69"/>
      <c r="AS1841" s="69"/>
      <c r="AT1841" s="80"/>
      <c r="AU1841" s="80"/>
      <c r="AV1841" s="69"/>
      <c r="AW1841" s="69"/>
      <c r="AX1841" s="80"/>
      <c r="AY1841" s="80"/>
      <c r="AZ1841" s="69"/>
      <c r="BA1841" s="69"/>
      <c r="BB1841" s="80"/>
      <c r="BC1841" s="80"/>
      <c r="BD1841" s="69"/>
      <c r="BE1841" s="69"/>
      <c r="BF1841" s="80"/>
      <c r="BG1841" s="80"/>
      <c r="BH1841" s="69"/>
      <c r="BI1841" s="69"/>
      <c r="BJ1841" s="80"/>
      <c r="BK1841" s="80"/>
      <c r="BL1841" s="69"/>
      <c r="BM1841" s="69"/>
      <c r="BN1841" s="80"/>
      <c r="BO1841" s="80"/>
      <c r="BP1841" s="69"/>
      <c r="BQ1841" s="69"/>
      <c r="BR1841" s="80"/>
      <c r="BS1841" s="80"/>
      <c r="BT1841" s="69"/>
      <c r="BU1841" s="69"/>
      <c r="BV1841" s="80"/>
      <c r="BW1841" s="80"/>
      <c r="BX1841" s="69"/>
      <c r="BY1841" s="69"/>
      <c r="BZ1841" s="80"/>
      <c r="CA1841" s="80"/>
      <c r="CB1841" s="69"/>
      <c r="CC1841" s="69"/>
      <c r="CD1841" s="80"/>
      <c r="CE1841" s="80"/>
      <c r="CF1841" s="69"/>
      <c r="CG1841" s="69"/>
      <c r="CH1841" s="69"/>
      <c r="CI1841" s="69"/>
      <c r="CJ1841" s="69"/>
      <c r="CK1841" s="69"/>
      <c r="CL1841" s="68"/>
      <c r="CM1841" s="67"/>
      <c r="CN1841" s="67"/>
      <c r="CO1841" s="68"/>
      <c r="CP1841" s="68"/>
      <c r="CQ1841" s="67"/>
      <c r="CR1841" s="67"/>
      <c r="CS1841" s="69"/>
      <c r="CT1841" s="81"/>
      <c r="CU1841" s="69"/>
      <c r="CV1841" s="69"/>
      <c r="CW1841" s="69"/>
      <c r="CX1841" s="69"/>
      <c r="CY1841" s="69"/>
      <c r="CZ1841" s="69"/>
    </row>
    <row r="1842" spans="2:104">
      <c r="B1842" s="69"/>
      <c r="C1842" s="69"/>
      <c r="D1842" s="67"/>
      <c r="E1842" s="69"/>
      <c r="F1842" s="68"/>
      <c r="G1842" s="67"/>
      <c r="H1842" s="69"/>
      <c r="I1842" s="69"/>
      <c r="J1842" s="69"/>
      <c r="K1842" s="69"/>
      <c r="L1842" s="69"/>
      <c r="M1842" s="69"/>
      <c r="N1842" s="69"/>
      <c r="O1842" s="69"/>
      <c r="P1842" s="69"/>
      <c r="Q1842" s="69"/>
      <c r="R1842" s="69"/>
      <c r="S1842" s="80"/>
      <c r="T1842" s="80"/>
      <c r="U1842" s="80"/>
      <c r="V1842" s="80"/>
      <c r="W1842" s="80"/>
      <c r="X1842" s="80"/>
      <c r="Y1842" s="80"/>
      <c r="Z1842" s="80"/>
      <c r="AA1842" s="80"/>
      <c r="AB1842" s="80"/>
      <c r="AC1842" s="80"/>
      <c r="AD1842" s="80"/>
      <c r="AE1842" s="69"/>
      <c r="AF1842" s="69"/>
      <c r="AG1842" s="69"/>
      <c r="AH1842" s="80"/>
      <c r="AI1842" s="80"/>
      <c r="AJ1842" s="69"/>
      <c r="AK1842" s="69"/>
      <c r="AL1842" s="80"/>
      <c r="AM1842" s="80"/>
      <c r="AN1842" s="69"/>
      <c r="AO1842" s="69"/>
      <c r="AP1842" s="80"/>
      <c r="AQ1842" s="80"/>
      <c r="AR1842" s="69"/>
      <c r="AS1842" s="69"/>
      <c r="AT1842" s="80"/>
      <c r="AU1842" s="80"/>
      <c r="AV1842" s="69"/>
      <c r="AW1842" s="69"/>
      <c r="AX1842" s="80"/>
      <c r="AY1842" s="80"/>
      <c r="AZ1842" s="69"/>
      <c r="BA1842" s="69"/>
      <c r="BB1842" s="80"/>
      <c r="BC1842" s="80"/>
      <c r="BD1842" s="69"/>
      <c r="BE1842" s="69"/>
      <c r="BF1842" s="80"/>
      <c r="BG1842" s="80"/>
      <c r="BH1842" s="69"/>
      <c r="BI1842" s="69"/>
      <c r="BJ1842" s="80"/>
      <c r="BK1842" s="80"/>
      <c r="BL1842" s="69"/>
      <c r="BM1842" s="69"/>
      <c r="BN1842" s="80"/>
      <c r="BO1842" s="80"/>
      <c r="BP1842" s="69"/>
      <c r="BQ1842" s="69"/>
      <c r="BR1842" s="80"/>
      <c r="BS1842" s="80"/>
      <c r="BT1842" s="69"/>
      <c r="BU1842" s="69"/>
      <c r="BV1842" s="80"/>
      <c r="BW1842" s="80"/>
      <c r="BX1842" s="69"/>
      <c r="BY1842" s="69"/>
      <c r="BZ1842" s="80"/>
      <c r="CA1842" s="80"/>
      <c r="CB1842" s="69"/>
      <c r="CC1842" s="69"/>
      <c r="CD1842" s="80"/>
      <c r="CE1842" s="80"/>
      <c r="CF1842" s="69"/>
      <c r="CG1842" s="69"/>
      <c r="CH1842" s="69"/>
      <c r="CI1842" s="69"/>
      <c r="CJ1842" s="69"/>
      <c r="CK1842" s="69"/>
      <c r="CL1842" s="68"/>
      <c r="CM1842" s="67"/>
      <c r="CN1842" s="67"/>
      <c r="CO1842" s="68"/>
      <c r="CP1842" s="68"/>
      <c r="CQ1842" s="67"/>
      <c r="CR1842" s="67"/>
      <c r="CS1842" s="69"/>
      <c r="CT1842" s="81"/>
      <c r="CU1842" s="69"/>
      <c r="CV1842" s="69"/>
      <c r="CW1842" s="69"/>
      <c r="CX1842" s="69"/>
      <c r="CY1842" s="69"/>
      <c r="CZ1842" s="69"/>
    </row>
    <row r="1843" spans="2:104">
      <c r="B1843" s="69"/>
      <c r="C1843" s="69"/>
      <c r="D1843" s="67"/>
      <c r="E1843" s="69"/>
      <c r="F1843" s="68"/>
      <c r="G1843" s="67"/>
      <c r="H1843" s="69"/>
      <c r="I1843" s="69"/>
      <c r="J1843" s="69"/>
      <c r="K1843" s="69"/>
      <c r="L1843" s="69"/>
      <c r="M1843" s="69"/>
      <c r="N1843" s="69"/>
      <c r="O1843" s="69"/>
      <c r="P1843" s="69"/>
      <c r="Q1843" s="69"/>
      <c r="R1843" s="69"/>
      <c r="S1843" s="80"/>
      <c r="T1843" s="80"/>
      <c r="U1843" s="80"/>
      <c r="V1843" s="80"/>
      <c r="W1843" s="80"/>
      <c r="X1843" s="80"/>
      <c r="Y1843" s="80"/>
      <c r="Z1843" s="80"/>
      <c r="AA1843" s="80"/>
      <c r="AB1843" s="80"/>
      <c r="AC1843" s="80"/>
      <c r="AD1843" s="80"/>
      <c r="AE1843" s="69"/>
      <c r="AF1843" s="69"/>
      <c r="AG1843" s="69"/>
      <c r="AH1843" s="80"/>
      <c r="AI1843" s="80"/>
      <c r="AJ1843" s="69"/>
      <c r="AK1843" s="69"/>
      <c r="AL1843" s="80"/>
      <c r="AM1843" s="80"/>
      <c r="AN1843" s="69"/>
      <c r="AO1843" s="69"/>
      <c r="AP1843" s="80"/>
      <c r="AQ1843" s="80"/>
      <c r="AR1843" s="69"/>
      <c r="AS1843" s="69"/>
      <c r="AT1843" s="80"/>
      <c r="AU1843" s="80"/>
      <c r="AV1843" s="69"/>
      <c r="AW1843" s="69"/>
      <c r="AX1843" s="80"/>
      <c r="AY1843" s="80"/>
      <c r="AZ1843" s="69"/>
      <c r="BA1843" s="69"/>
      <c r="BB1843" s="80"/>
      <c r="BC1843" s="80"/>
      <c r="BD1843" s="69"/>
      <c r="BE1843" s="69"/>
      <c r="BF1843" s="80"/>
      <c r="BG1843" s="80"/>
      <c r="BH1843" s="69"/>
      <c r="BI1843" s="69"/>
      <c r="BJ1843" s="80"/>
      <c r="BK1843" s="80"/>
      <c r="BL1843" s="69"/>
      <c r="BM1843" s="69"/>
      <c r="BN1843" s="80"/>
      <c r="BO1843" s="80"/>
      <c r="BP1843" s="69"/>
      <c r="BQ1843" s="69"/>
      <c r="BR1843" s="80"/>
      <c r="BS1843" s="80"/>
      <c r="BT1843" s="69"/>
      <c r="BU1843" s="69"/>
      <c r="BV1843" s="80"/>
      <c r="BW1843" s="80"/>
      <c r="BX1843" s="69"/>
      <c r="BY1843" s="69"/>
      <c r="BZ1843" s="80"/>
      <c r="CA1843" s="80"/>
      <c r="CB1843" s="69"/>
      <c r="CC1843" s="69"/>
      <c r="CD1843" s="80"/>
      <c r="CE1843" s="80"/>
      <c r="CF1843" s="69"/>
      <c r="CG1843" s="69"/>
      <c r="CH1843" s="69"/>
      <c r="CI1843" s="69"/>
      <c r="CJ1843" s="69"/>
      <c r="CK1843" s="69"/>
      <c r="CL1843" s="68"/>
      <c r="CM1843" s="67"/>
      <c r="CN1843" s="67"/>
      <c r="CO1843" s="68"/>
      <c r="CP1843" s="68"/>
      <c r="CQ1843" s="67"/>
      <c r="CR1843" s="67"/>
      <c r="CS1843" s="69"/>
      <c r="CT1843" s="81"/>
      <c r="CU1843" s="69"/>
      <c r="CV1843" s="69"/>
      <c r="CW1843" s="69"/>
      <c r="CX1843" s="69"/>
      <c r="CY1843" s="69"/>
      <c r="CZ1843" s="69"/>
    </row>
    <row r="1844" spans="2:104">
      <c r="B1844" s="69"/>
      <c r="C1844" s="69"/>
      <c r="D1844" s="67"/>
      <c r="E1844" s="69"/>
      <c r="F1844" s="68"/>
      <c r="G1844" s="67"/>
      <c r="H1844" s="69"/>
      <c r="I1844" s="69"/>
      <c r="J1844" s="69"/>
      <c r="K1844" s="69"/>
      <c r="L1844" s="69"/>
      <c r="M1844" s="69"/>
      <c r="N1844" s="69"/>
      <c r="O1844" s="69"/>
      <c r="P1844" s="69"/>
      <c r="Q1844" s="69"/>
      <c r="R1844" s="69"/>
      <c r="S1844" s="80"/>
      <c r="T1844" s="80"/>
      <c r="U1844" s="80"/>
      <c r="V1844" s="80"/>
      <c r="W1844" s="80"/>
      <c r="X1844" s="80"/>
      <c r="Y1844" s="80"/>
      <c r="Z1844" s="80"/>
      <c r="AA1844" s="80"/>
      <c r="AB1844" s="80"/>
      <c r="AC1844" s="80"/>
      <c r="AD1844" s="80"/>
      <c r="AE1844" s="69"/>
      <c r="AF1844" s="69"/>
      <c r="AG1844" s="69"/>
      <c r="AH1844" s="80"/>
      <c r="AI1844" s="80"/>
      <c r="AJ1844" s="69"/>
      <c r="AK1844" s="69"/>
      <c r="AL1844" s="80"/>
      <c r="AM1844" s="80"/>
      <c r="AN1844" s="69"/>
      <c r="AO1844" s="69"/>
      <c r="AP1844" s="80"/>
      <c r="AQ1844" s="80"/>
      <c r="AR1844" s="69"/>
      <c r="AS1844" s="69"/>
      <c r="AT1844" s="80"/>
      <c r="AU1844" s="80"/>
      <c r="AV1844" s="69"/>
      <c r="AW1844" s="69"/>
      <c r="AX1844" s="80"/>
      <c r="AY1844" s="80"/>
      <c r="AZ1844" s="69"/>
      <c r="BA1844" s="69"/>
      <c r="BB1844" s="80"/>
      <c r="BC1844" s="80"/>
      <c r="BD1844" s="69"/>
      <c r="BE1844" s="69"/>
      <c r="BF1844" s="80"/>
      <c r="BG1844" s="80"/>
      <c r="BH1844" s="69"/>
      <c r="BI1844" s="69"/>
      <c r="BJ1844" s="80"/>
      <c r="BK1844" s="80"/>
      <c r="BL1844" s="69"/>
      <c r="BM1844" s="69"/>
      <c r="BN1844" s="80"/>
      <c r="BO1844" s="80"/>
      <c r="BP1844" s="69"/>
      <c r="BQ1844" s="69"/>
      <c r="BR1844" s="80"/>
      <c r="BS1844" s="80"/>
      <c r="BT1844" s="69"/>
      <c r="BU1844" s="69"/>
      <c r="BV1844" s="80"/>
      <c r="BW1844" s="80"/>
      <c r="BX1844" s="69"/>
      <c r="BY1844" s="69"/>
      <c r="BZ1844" s="80"/>
      <c r="CA1844" s="80"/>
      <c r="CB1844" s="69"/>
      <c r="CC1844" s="69"/>
      <c r="CD1844" s="80"/>
      <c r="CE1844" s="80"/>
      <c r="CF1844" s="69"/>
      <c r="CG1844" s="69"/>
      <c r="CH1844" s="69"/>
      <c r="CI1844" s="69"/>
      <c r="CJ1844" s="69"/>
      <c r="CK1844" s="69"/>
      <c r="CL1844" s="68"/>
      <c r="CM1844" s="67"/>
      <c r="CN1844" s="67"/>
      <c r="CO1844" s="68"/>
      <c r="CP1844" s="68"/>
      <c r="CQ1844" s="67"/>
      <c r="CR1844" s="67"/>
      <c r="CS1844" s="69"/>
      <c r="CT1844" s="81"/>
      <c r="CU1844" s="69"/>
      <c r="CV1844" s="69"/>
      <c r="CW1844" s="69"/>
      <c r="CX1844" s="69"/>
      <c r="CY1844" s="69"/>
      <c r="CZ1844" s="69"/>
    </row>
    <row r="1845" spans="2:104">
      <c r="B1845" s="69"/>
      <c r="C1845" s="69"/>
      <c r="D1845" s="67"/>
      <c r="E1845" s="69"/>
      <c r="F1845" s="68"/>
      <c r="G1845" s="67"/>
      <c r="H1845" s="69"/>
      <c r="I1845" s="69"/>
      <c r="J1845" s="69"/>
      <c r="K1845" s="69"/>
      <c r="L1845" s="69"/>
      <c r="M1845" s="69"/>
      <c r="N1845" s="69"/>
      <c r="O1845" s="69"/>
      <c r="P1845" s="69"/>
      <c r="Q1845" s="69"/>
      <c r="R1845" s="69"/>
      <c r="S1845" s="80"/>
      <c r="T1845" s="80"/>
      <c r="U1845" s="80"/>
      <c r="V1845" s="80"/>
      <c r="W1845" s="80"/>
      <c r="X1845" s="80"/>
      <c r="Y1845" s="80"/>
      <c r="Z1845" s="80"/>
      <c r="AA1845" s="80"/>
      <c r="AB1845" s="80"/>
      <c r="AC1845" s="80"/>
      <c r="AD1845" s="80"/>
      <c r="AE1845" s="69"/>
      <c r="AF1845" s="69"/>
      <c r="AG1845" s="69"/>
      <c r="AH1845" s="80"/>
      <c r="AI1845" s="80"/>
      <c r="AJ1845" s="69"/>
      <c r="AK1845" s="69"/>
      <c r="AL1845" s="80"/>
      <c r="AM1845" s="80"/>
      <c r="AN1845" s="69"/>
      <c r="AO1845" s="69"/>
      <c r="AP1845" s="80"/>
      <c r="AQ1845" s="80"/>
      <c r="AR1845" s="69"/>
      <c r="AS1845" s="69"/>
      <c r="AT1845" s="80"/>
      <c r="AU1845" s="80"/>
      <c r="AV1845" s="69"/>
      <c r="AW1845" s="69"/>
      <c r="AX1845" s="80"/>
      <c r="AY1845" s="80"/>
      <c r="AZ1845" s="69"/>
      <c r="BA1845" s="69"/>
      <c r="BB1845" s="80"/>
      <c r="BC1845" s="80"/>
      <c r="BD1845" s="69"/>
      <c r="BE1845" s="69"/>
      <c r="BF1845" s="80"/>
      <c r="BG1845" s="80"/>
      <c r="BH1845" s="69"/>
      <c r="BI1845" s="69"/>
      <c r="BJ1845" s="80"/>
      <c r="BK1845" s="80"/>
      <c r="BL1845" s="69"/>
      <c r="BM1845" s="69"/>
      <c r="BN1845" s="80"/>
      <c r="BO1845" s="80"/>
      <c r="BP1845" s="69"/>
      <c r="BQ1845" s="69"/>
      <c r="BR1845" s="80"/>
      <c r="BS1845" s="80"/>
      <c r="BT1845" s="69"/>
      <c r="BU1845" s="69"/>
      <c r="BV1845" s="80"/>
      <c r="BW1845" s="80"/>
      <c r="BX1845" s="69"/>
      <c r="BY1845" s="69"/>
      <c r="BZ1845" s="80"/>
      <c r="CA1845" s="80"/>
      <c r="CB1845" s="69"/>
      <c r="CC1845" s="69"/>
      <c r="CD1845" s="80"/>
      <c r="CE1845" s="80"/>
      <c r="CF1845" s="69"/>
      <c r="CG1845" s="69"/>
      <c r="CH1845" s="69"/>
      <c r="CI1845" s="69"/>
      <c r="CJ1845" s="69"/>
      <c r="CK1845" s="69"/>
      <c r="CL1845" s="68"/>
      <c r="CM1845" s="67"/>
      <c r="CN1845" s="67"/>
      <c r="CO1845" s="68"/>
      <c r="CP1845" s="68"/>
      <c r="CQ1845" s="67"/>
      <c r="CR1845" s="67"/>
      <c r="CS1845" s="69"/>
      <c r="CT1845" s="81"/>
      <c r="CU1845" s="69"/>
      <c r="CV1845" s="69"/>
      <c r="CW1845" s="69"/>
      <c r="CX1845" s="69"/>
      <c r="CY1845" s="69"/>
      <c r="CZ1845" s="69"/>
    </row>
    <row r="1846" spans="2:104">
      <c r="B1846" s="69"/>
      <c r="C1846" s="69"/>
      <c r="D1846" s="67"/>
      <c r="E1846" s="69"/>
      <c r="F1846" s="68"/>
      <c r="G1846" s="67"/>
      <c r="H1846" s="69"/>
      <c r="I1846" s="69"/>
      <c r="J1846" s="69"/>
      <c r="K1846" s="69"/>
      <c r="L1846" s="69"/>
      <c r="M1846" s="69"/>
      <c r="N1846" s="69"/>
      <c r="O1846" s="69"/>
      <c r="P1846" s="69"/>
      <c r="Q1846" s="69"/>
      <c r="R1846" s="69"/>
      <c r="S1846" s="80"/>
      <c r="T1846" s="80"/>
      <c r="U1846" s="80"/>
      <c r="V1846" s="80"/>
      <c r="W1846" s="80"/>
      <c r="X1846" s="80"/>
      <c r="Y1846" s="80"/>
      <c r="Z1846" s="80"/>
      <c r="AA1846" s="80"/>
      <c r="AB1846" s="80"/>
      <c r="AC1846" s="80"/>
      <c r="AD1846" s="80"/>
      <c r="AE1846" s="69"/>
      <c r="AF1846" s="69"/>
      <c r="AG1846" s="69"/>
      <c r="AH1846" s="80"/>
      <c r="AI1846" s="80"/>
      <c r="AJ1846" s="69"/>
      <c r="AK1846" s="69"/>
      <c r="AL1846" s="80"/>
      <c r="AM1846" s="80"/>
      <c r="AN1846" s="69"/>
      <c r="AO1846" s="69"/>
      <c r="AP1846" s="80"/>
      <c r="AQ1846" s="80"/>
      <c r="AR1846" s="69"/>
      <c r="AS1846" s="69"/>
      <c r="AT1846" s="80"/>
      <c r="AU1846" s="80"/>
      <c r="AV1846" s="69"/>
      <c r="AW1846" s="69"/>
      <c r="AX1846" s="80"/>
      <c r="AY1846" s="80"/>
      <c r="AZ1846" s="69"/>
      <c r="BA1846" s="69"/>
      <c r="BB1846" s="80"/>
      <c r="BC1846" s="80"/>
      <c r="BD1846" s="69"/>
      <c r="BE1846" s="69"/>
      <c r="BF1846" s="80"/>
      <c r="BG1846" s="80"/>
      <c r="BH1846" s="69"/>
      <c r="BI1846" s="69"/>
      <c r="BJ1846" s="80"/>
      <c r="BK1846" s="80"/>
      <c r="BL1846" s="69"/>
      <c r="BM1846" s="69"/>
      <c r="BN1846" s="80"/>
      <c r="BO1846" s="80"/>
      <c r="BP1846" s="69"/>
      <c r="BQ1846" s="69"/>
      <c r="BR1846" s="80"/>
      <c r="BS1846" s="80"/>
      <c r="BT1846" s="69"/>
      <c r="BU1846" s="69"/>
      <c r="BV1846" s="80"/>
      <c r="BW1846" s="80"/>
      <c r="BX1846" s="69"/>
      <c r="BY1846" s="69"/>
      <c r="BZ1846" s="80"/>
      <c r="CA1846" s="80"/>
      <c r="CB1846" s="69"/>
      <c r="CC1846" s="69"/>
      <c r="CD1846" s="80"/>
      <c r="CE1846" s="80"/>
      <c r="CF1846" s="69"/>
      <c r="CG1846" s="69"/>
      <c r="CH1846" s="69"/>
      <c r="CI1846" s="69"/>
      <c r="CJ1846" s="69"/>
      <c r="CK1846" s="69"/>
      <c r="CL1846" s="68"/>
      <c r="CM1846" s="67"/>
      <c r="CN1846" s="67"/>
      <c r="CO1846" s="68"/>
      <c r="CP1846" s="68"/>
      <c r="CQ1846" s="67"/>
      <c r="CR1846" s="67"/>
      <c r="CS1846" s="69"/>
      <c r="CT1846" s="81"/>
      <c r="CU1846" s="69"/>
      <c r="CV1846" s="69"/>
      <c r="CW1846" s="69"/>
      <c r="CX1846" s="69"/>
      <c r="CY1846" s="69"/>
      <c r="CZ1846" s="69"/>
    </row>
    <row r="1847" spans="2:104">
      <c r="B1847" s="69"/>
      <c r="C1847" s="69"/>
      <c r="D1847" s="67"/>
      <c r="E1847" s="69"/>
      <c r="F1847" s="68"/>
      <c r="G1847" s="67"/>
      <c r="H1847" s="69"/>
      <c r="I1847" s="69"/>
      <c r="J1847" s="69"/>
      <c r="K1847" s="69"/>
      <c r="L1847" s="69"/>
      <c r="M1847" s="69"/>
      <c r="N1847" s="69"/>
      <c r="O1847" s="69"/>
      <c r="P1847" s="69"/>
      <c r="Q1847" s="69"/>
      <c r="R1847" s="69"/>
      <c r="S1847" s="80"/>
      <c r="T1847" s="80"/>
      <c r="U1847" s="80"/>
      <c r="V1847" s="80"/>
      <c r="W1847" s="80"/>
      <c r="X1847" s="80"/>
      <c r="Y1847" s="80"/>
      <c r="Z1847" s="80"/>
      <c r="AA1847" s="80"/>
      <c r="AB1847" s="80"/>
      <c r="AC1847" s="80"/>
      <c r="AD1847" s="80"/>
      <c r="AE1847" s="69"/>
      <c r="AF1847" s="69"/>
      <c r="AG1847" s="69"/>
      <c r="AH1847" s="80"/>
      <c r="AI1847" s="80"/>
      <c r="AJ1847" s="69"/>
      <c r="AK1847" s="69"/>
      <c r="AL1847" s="80"/>
      <c r="AM1847" s="80"/>
      <c r="AN1847" s="69"/>
      <c r="AO1847" s="69"/>
      <c r="AP1847" s="80"/>
      <c r="AQ1847" s="80"/>
      <c r="AR1847" s="69"/>
      <c r="AS1847" s="69"/>
      <c r="AT1847" s="80"/>
      <c r="AU1847" s="80"/>
      <c r="AV1847" s="69"/>
      <c r="AW1847" s="69"/>
      <c r="AX1847" s="80"/>
      <c r="AY1847" s="80"/>
      <c r="AZ1847" s="69"/>
      <c r="BA1847" s="69"/>
      <c r="BB1847" s="80"/>
      <c r="BC1847" s="80"/>
      <c r="BD1847" s="69"/>
      <c r="BE1847" s="69"/>
      <c r="BF1847" s="80"/>
      <c r="BG1847" s="80"/>
      <c r="BH1847" s="69"/>
      <c r="BI1847" s="69"/>
      <c r="BJ1847" s="80"/>
      <c r="BK1847" s="80"/>
      <c r="BL1847" s="69"/>
      <c r="BM1847" s="69"/>
      <c r="BN1847" s="80"/>
      <c r="BO1847" s="80"/>
      <c r="BP1847" s="69"/>
      <c r="BQ1847" s="69"/>
      <c r="BR1847" s="80"/>
      <c r="BS1847" s="80"/>
      <c r="BT1847" s="69"/>
      <c r="BU1847" s="69"/>
      <c r="BV1847" s="80"/>
      <c r="BW1847" s="80"/>
      <c r="BX1847" s="69"/>
      <c r="BY1847" s="69"/>
      <c r="BZ1847" s="80"/>
      <c r="CA1847" s="80"/>
      <c r="CB1847" s="69"/>
      <c r="CC1847" s="69"/>
      <c r="CD1847" s="80"/>
      <c r="CE1847" s="80"/>
      <c r="CF1847" s="69"/>
      <c r="CG1847" s="69"/>
      <c r="CH1847" s="69"/>
      <c r="CI1847" s="69"/>
      <c r="CJ1847" s="69"/>
      <c r="CK1847" s="69"/>
      <c r="CL1847" s="68"/>
      <c r="CM1847" s="67"/>
      <c r="CN1847" s="67"/>
      <c r="CO1847" s="68"/>
      <c r="CP1847" s="68"/>
      <c r="CQ1847" s="67"/>
      <c r="CR1847" s="67"/>
      <c r="CS1847" s="69"/>
      <c r="CT1847" s="81"/>
      <c r="CU1847" s="69"/>
      <c r="CV1847" s="69"/>
      <c r="CW1847" s="69"/>
      <c r="CX1847" s="69"/>
      <c r="CY1847" s="69"/>
      <c r="CZ1847" s="69"/>
    </row>
    <row r="1848" spans="2:104">
      <c r="B1848" s="69"/>
      <c r="C1848" s="69"/>
      <c r="D1848" s="67"/>
      <c r="E1848" s="69"/>
      <c r="F1848" s="68"/>
      <c r="G1848" s="67"/>
      <c r="H1848" s="69"/>
      <c r="I1848" s="69"/>
      <c r="J1848" s="69"/>
      <c r="K1848" s="69"/>
      <c r="L1848" s="69"/>
      <c r="M1848" s="69"/>
      <c r="N1848" s="69"/>
      <c r="O1848" s="69"/>
      <c r="P1848" s="69"/>
      <c r="Q1848" s="69"/>
      <c r="R1848" s="69"/>
      <c r="S1848" s="80"/>
      <c r="T1848" s="80"/>
      <c r="U1848" s="80"/>
      <c r="V1848" s="80"/>
      <c r="W1848" s="80"/>
      <c r="X1848" s="80"/>
      <c r="Y1848" s="80"/>
      <c r="Z1848" s="80"/>
      <c r="AA1848" s="80"/>
      <c r="AB1848" s="80"/>
      <c r="AC1848" s="80"/>
      <c r="AD1848" s="80"/>
      <c r="AE1848" s="69"/>
      <c r="AF1848" s="69"/>
      <c r="AG1848" s="69"/>
      <c r="AH1848" s="80"/>
      <c r="AI1848" s="80"/>
      <c r="AJ1848" s="69"/>
      <c r="AK1848" s="69"/>
      <c r="AL1848" s="80"/>
      <c r="AM1848" s="80"/>
      <c r="AN1848" s="69"/>
      <c r="AO1848" s="69"/>
      <c r="AP1848" s="80"/>
      <c r="AQ1848" s="80"/>
      <c r="AR1848" s="69"/>
      <c r="AS1848" s="69"/>
      <c r="AT1848" s="80"/>
      <c r="AU1848" s="80"/>
      <c r="AV1848" s="69"/>
      <c r="AW1848" s="69"/>
      <c r="AX1848" s="80"/>
      <c r="AY1848" s="80"/>
      <c r="AZ1848" s="69"/>
      <c r="BA1848" s="69"/>
      <c r="BB1848" s="80"/>
      <c r="BC1848" s="80"/>
      <c r="BD1848" s="69"/>
      <c r="BE1848" s="69"/>
      <c r="BF1848" s="80"/>
      <c r="BG1848" s="80"/>
      <c r="BH1848" s="69"/>
      <c r="BI1848" s="69"/>
      <c r="BJ1848" s="80"/>
      <c r="BK1848" s="80"/>
      <c r="BL1848" s="69"/>
      <c r="BM1848" s="69"/>
      <c r="BN1848" s="80"/>
      <c r="BO1848" s="80"/>
      <c r="BP1848" s="69"/>
      <c r="BQ1848" s="69"/>
      <c r="BR1848" s="80"/>
      <c r="BS1848" s="80"/>
      <c r="BT1848" s="69"/>
      <c r="BU1848" s="69"/>
      <c r="BV1848" s="80"/>
      <c r="BW1848" s="80"/>
      <c r="BX1848" s="69"/>
      <c r="BY1848" s="69"/>
      <c r="BZ1848" s="80"/>
      <c r="CA1848" s="80"/>
      <c r="CB1848" s="69"/>
      <c r="CC1848" s="69"/>
      <c r="CD1848" s="80"/>
      <c r="CE1848" s="80"/>
      <c r="CF1848" s="69"/>
      <c r="CG1848" s="69"/>
      <c r="CH1848" s="69"/>
      <c r="CI1848" s="69"/>
      <c r="CJ1848" s="69"/>
      <c r="CK1848" s="69"/>
      <c r="CL1848" s="68"/>
      <c r="CM1848" s="67"/>
      <c r="CN1848" s="67"/>
      <c r="CO1848" s="68"/>
      <c r="CP1848" s="68"/>
      <c r="CQ1848" s="67"/>
      <c r="CR1848" s="67"/>
      <c r="CS1848" s="69"/>
      <c r="CT1848" s="81"/>
      <c r="CU1848" s="69"/>
      <c r="CV1848" s="69"/>
      <c r="CW1848" s="69"/>
      <c r="CX1848" s="69"/>
      <c r="CY1848" s="69"/>
      <c r="CZ1848" s="69"/>
    </row>
    <row r="1849" spans="2:104">
      <c r="B1849" s="69"/>
      <c r="C1849" s="69"/>
      <c r="D1849" s="67"/>
      <c r="E1849" s="69"/>
      <c r="F1849" s="68"/>
      <c r="G1849" s="67"/>
      <c r="H1849" s="69"/>
      <c r="I1849" s="69"/>
      <c r="J1849" s="69"/>
      <c r="K1849" s="69"/>
      <c r="L1849" s="69"/>
      <c r="M1849" s="69"/>
      <c r="N1849" s="69"/>
      <c r="O1849" s="69"/>
      <c r="P1849" s="69"/>
      <c r="Q1849" s="69"/>
      <c r="R1849" s="69"/>
      <c r="S1849" s="80"/>
      <c r="T1849" s="80"/>
      <c r="U1849" s="80"/>
      <c r="V1849" s="80"/>
      <c r="W1849" s="80"/>
      <c r="X1849" s="80"/>
      <c r="Y1849" s="80"/>
      <c r="Z1849" s="80"/>
      <c r="AA1849" s="80"/>
      <c r="AB1849" s="80"/>
      <c r="AC1849" s="80"/>
      <c r="AD1849" s="80"/>
      <c r="AE1849" s="69"/>
      <c r="AF1849" s="69"/>
      <c r="AG1849" s="69"/>
      <c r="AH1849" s="80"/>
      <c r="AI1849" s="80"/>
      <c r="AJ1849" s="69"/>
      <c r="AK1849" s="69"/>
      <c r="AL1849" s="80"/>
      <c r="AM1849" s="80"/>
      <c r="AN1849" s="69"/>
      <c r="AO1849" s="69"/>
      <c r="AP1849" s="80"/>
      <c r="AQ1849" s="80"/>
      <c r="AR1849" s="69"/>
      <c r="AS1849" s="69"/>
      <c r="AT1849" s="80"/>
      <c r="AU1849" s="80"/>
      <c r="AV1849" s="69"/>
      <c r="AW1849" s="69"/>
      <c r="AX1849" s="80"/>
      <c r="AY1849" s="80"/>
      <c r="AZ1849" s="69"/>
      <c r="BA1849" s="69"/>
      <c r="BB1849" s="80"/>
      <c r="BC1849" s="80"/>
      <c r="BD1849" s="69"/>
      <c r="BE1849" s="69"/>
      <c r="BF1849" s="80"/>
      <c r="BG1849" s="80"/>
      <c r="BH1849" s="69"/>
      <c r="BI1849" s="69"/>
      <c r="BJ1849" s="80"/>
      <c r="BK1849" s="80"/>
      <c r="BL1849" s="69"/>
      <c r="BM1849" s="69"/>
      <c r="BN1849" s="80"/>
      <c r="BO1849" s="80"/>
      <c r="BP1849" s="69"/>
      <c r="BQ1849" s="69"/>
      <c r="BR1849" s="80"/>
      <c r="BS1849" s="80"/>
      <c r="BT1849" s="69"/>
      <c r="BU1849" s="69"/>
      <c r="BV1849" s="80"/>
      <c r="BW1849" s="80"/>
      <c r="BX1849" s="69"/>
      <c r="BY1849" s="69"/>
      <c r="BZ1849" s="80"/>
      <c r="CA1849" s="80"/>
      <c r="CB1849" s="69"/>
      <c r="CC1849" s="69"/>
      <c r="CD1849" s="80"/>
      <c r="CE1849" s="80"/>
      <c r="CF1849" s="69"/>
      <c r="CG1849" s="69"/>
      <c r="CH1849" s="69"/>
      <c r="CI1849" s="69"/>
      <c r="CJ1849" s="69"/>
      <c r="CK1849" s="69"/>
      <c r="CL1849" s="68"/>
      <c r="CM1849" s="67"/>
      <c r="CN1849" s="67"/>
      <c r="CO1849" s="68"/>
      <c r="CP1849" s="68"/>
      <c r="CQ1849" s="67"/>
      <c r="CR1849" s="67"/>
      <c r="CS1849" s="69"/>
      <c r="CT1849" s="81"/>
      <c r="CU1849" s="69"/>
      <c r="CV1849" s="69"/>
      <c r="CW1849" s="69"/>
      <c r="CX1849" s="69"/>
      <c r="CY1849" s="69"/>
      <c r="CZ1849" s="69"/>
    </row>
    <row r="1850" spans="2:104">
      <c r="B1850" s="69"/>
      <c r="C1850" s="69"/>
      <c r="D1850" s="67"/>
      <c r="E1850" s="69"/>
      <c r="F1850" s="68"/>
      <c r="G1850" s="67"/>
      <c r="H1850" s="69"/>
      <c r="I1850" s="69"/>
      <c r="J1850" s="69"/>
      <c r="K1850" s="69"/>
      <c r="L1850" s="69"/>
      <c r="M1850" s="69"/>
      <c r="N1850" s="69"/>
      <c r="O1850" s="69"/>
      <c r="P1850" s="69"/>
      <c r="Q1850" s="69"/>
      <c r="R1850" s="69"/>
      <c r="S1850" s="80"/>
      <c r="T1850" s="80"/>
      <c r="U1850" s="80"/>
      <c r="V1850" s="80"/>
      <c r="W1850" s="80"/>
      <c r="X1850" s="80"/>
      <c r="Y1850" s="80"/>
      <c r="Z1850" s="80"/>
      <c r="AA1850" s="80"/>
      <c r="AB1850" s="80"/>
      <c r="AC1850" s="80"/>
      <c r="AD1850" s="80"/>
      <c r="AE1850" s="69"/>
      <c r="AF1850" s="69"/>
      <c r="AG1850" s="69"/>
      <c r="AH1850" s="80"/>
      <c r="AI1850" s="80"/>
      <c r="AJ1850" s="69"/>
      <c r="AK1850" s="69"/>
      <c r="AL1850" s="80"/>
      <c r="AM1850" s="80"/>
      <c r="AN1850" s="69"/>
      <c r="AO1850" s="69"/>
      <c r="AP1850" s="80"/>
      <c r="AQ1850" s="80"/>
      <c r="AR1850" s="69"/>
      <c r="AS1850" s="69"/>
      <c r="AT1850" s="80"/>
      <c r="AU1850" s="80"/>
      <c r="AV1850" s="69"/>
      <c r="AW1850" s="69"/>
      <c r="AX1850" s="80"/>
      <c r="AY1850" s="80"/>
      <c r="AZ1850" s="69"/>
      <c r="BA1850" s="69"/>
      <c r="BB1850" s="80"/>
      <c r="BC1850" s="80"/>
      <c r="BD1850" s="69"/>
      <c r="BE1850" s="69"/>
      <c r="BF1850" s="80"/>
      <c r="BG1850" s="80"/>
      <c r="BH1850" s="69"/>
      <c r="BI1850" s="69"/>
      <c r="BJ1850" s="80"/>
      <c r="BK1850" s="80"/>
      <c r="BL1850" s="69"/>
      <c r="BM1850" s="69"/>
      <c r="BN1850" s="80"/>
      <c r="BO1850" s="80"/>
      <c r="BP1850" s="69"/>
      <c r="BQ1850" s="69"/>
      <c r="BR1850" s="80"/>
      <c r="BS1850" s="80"/>
      <c r="BT1850" s="69"/>
      <c r="BU1850" s="69"/>
      <c r="BV1850" s="80"/>
      <c r="BW1850" s="80"/>
      <c r="BX1850" s="69"/>
      <c r="BY1850" s="69"/>
      <c r="BZ1850" s="80"/>
      <c r="CA1850" s="80"/>
      <c r="CB1850" s="69"/>
      <c r="CC1850" s="69"/>
      <c r="CD1850" s="80"/>
      <c r="CE1850" s="80"/>
      <c r="CF1850" s="69"/>
      <c r="CG1850" s="69"/>
      <c r="CH1850" s="69"/>
      <c r="CI1850" s="69"/>
      <c r="CJ1850" s="69"/>
      <c r="CK1850" s="69"/>
      <c r="CL1850" s="68"/>
      <c r="CM1850" s="67"/>
      <c r="CN1850" s="67"/>
      <c r="CO1850" s="68"/>
      <c r="CP1850" s="68"/>
      <c r="CQ1850" s="67"/>
      <c r="CR1850" s="67"/>
      <c r="CS1850" s="69"/>
      <c r="CT1850" s="81"/>
      <c r="CU1850" s="69"/>
      <c r="CV1850" s="69"/>
      <c r="CW1850" s="69"/>
      <c r="CX1850" s="69"/>
      <c r="CY1850" s="69"/>
      <c r="CZ1850" s="69"/>
    </row>
    <row r="1851" spans="2:104">
      <c r="B1851" s="69"/>
      <c r="C1851" s="69"/>
      <c r="D1851" s="67"/>
      <c r="E1851" s="69"/>
      <c r="F1851" s="68"/>
      <c r="G1851" s="67"/>
      <c r="H1851" s="69"/>
      <c r="I1851" s="69"/>
      <c r="J1851" s="69"/>
      <c r="K1851" s="69"/>
      <c r="L1851" s="69"/>
      <c r="M1851" s="69"/>
      <c r="N1851" s="69"/>
      <c r="O1851" s="69"/>
      <c r="P1851" s="69"/>
      <c r="Q1851" s="69"/>
      <c r="R1851" s="69"/>
      <c r="S1851" s="80"/>
      <c r="T1851" s="80"/>
      <c r="U1851" s="80"/>
      <c r="V1851" s="80"/>
      <c r="W1851" s="80"/>
      <c r="X1851" s="80"/>
      <c r="Y1851" s="80"/>
      <c r="Z1851" s="80"/>
      <c r="AA1851" s="80"/>
      <c r="AB1851" s="80"/>
      <c r="AC1851" s="80"/>
      <c r="AD1851" s="80"/>
      <c r="AE1851" s="69"/>
      <c r="AF1851" s="69"/>
      <c r="AG1851" s="69"/>
      <c r="AH1851" s="80"/>
      <c r="AI1851" s="80"/>
      <c r="AJ1851" s="69"/>
      <c r="AK1851" s="69"/>
      <c r="AL1851" s="80"/>
      <c r="AM1851" s="80"/>
      <c r="AN1851" s="69"/>
      <c r="AO1851" s="69"/>
      <c r="AP1851" s="80"/>
      <c r="AQ1851" s="80"/>
      <c r="AR1851" s="69"/>
      <c r="AS1851" s="69"/>
      <c r="AT1851" s="80"/>
      <c r="AU1851" s="80"/>
      <c r="AV1851" s="69"/>
      <c r="AW1851" s="69"/>
      <c r="AX1851" s="80"/>
      <c r="AY1851" s="80"/>
      <c r="AZ1851" s="69"/>
      <c r="BA1851" s="69"/>
      <c r="BB1851" s="80"/>
      <c r="BC1851" s="80"/>
      <c r="BD1851" s="69"/>
      <c r="BE1851" s="69"/>
      <c r="BF1851" s="80"/>
      <c r="BG1851" s="80"/>
      <c r="BH1851" s="69"/>
      <c r="BI1851" s="69"/>
      <c r="BJ1851" s="80"/>
      <c r="BK1851" s="80"/>
      <c r="BL1851" s="69"/>
      <c r="BM1851" s="69"/>
      <c r="BN1851" s="80"/>
      <c r="BO1851" s="80"/>
      <c r="BP1851" s="69"/>
      <c r="BQ1851" s="69"/>
      <c r="BR1851" s="80"/>
      <c r="BS1851" s="80"/>
      <c r="BT1851" s="69"/>
      <c r="BU1851" s="69"/>
      <c r="BV1851" s="80"/>
      <c r="BW1851" s="80"/>
      <c r="BX1851" s="69"/>
      <c r="BY1851" s="69"/>
      <c r="BZ1851" s="80"/>
      <c r="CA1851" s="80"/>
      <c r="CB1851" s="69"/>
      <c r="CC1851" s="69"/>
      <c r="CD1851" s="80"/>
      <c r="CE1851" s="80"/>
      <c r="CF1851" s="69"/>
      <c r="CG1851" s="69"/>
      <c r="CH1851" s="69"/>
      <c r="CI1851" s="69"/>
      <c r="CJ1851" s="69"/>
      <c r="CK1851" s="69"/>
      <c r="CL1851" s="68"/>
      <c r="CM1851" s="67"/>
      <c r="CN1851" s="67"/>
      <c r="CO1851" s="68"/>
      <c r="CP1851" s="68"/>
      <c r="CQ1851" s="67"/>
      <c r="CR1851" s="67"/>
      <c r="CS1851" s="69"/>
      <c r="CT1851" s="81"/>
      <c r="CU1851" s="69"/>
      <c r="CV1851" s="69"/>
      <c r="CW1851" s="69"/>
      <c r="CX1851" s="69"/>
      <c r="CY1851" s="69"/>
      <c r="CZ1851" s="69"/>
    </row>
    <row r="1852" spans="2:104">
      <c r="B1852" s="69"/>
      <c r="C1852" s="69"/>
      <c r="D1852" s="67"/>
      <c r="E1852" s="69"/>
      <c r="F1852" s="68"/>
      <c r="G1852" s="67"/>
      <c r="H1852" s="69"/>
      <c r="I1852" s="69"/>
      <c r="J1852" s="69"/>
      <c r="K1852" s="69"/>
      <c r="L1852" s="69"/>
      <c r="M1852" s="69"/>
      <c r="N1852" s="69"/>
      <c r="O1852" s="69"/>
      <c r="P1852" s="69"/>
      <c r="Q1852" s="69"/>
      <c r="R1852" s="69"/>
      <c r="S1852" s="80"/>
      <c r="T1852" s="80"/>
      <c r="U1852" s="80"/>
      <c r="V1852" s="80"/>
      <c r="W1852" s="80"/>
      <c r="X1852" s="80"/>
      <c r="Y1852" s="80"/>
      <c r="Z1852" s="80"/>
      <c r="AA1852" s="80"/>
      <c r="AB1852" s="80"/>
      <c r="AC1852" s="80"/>
      <c r="AD1852" s="80"/>
      <c r="AE1852" s="69"/>
      <c r="AF1852" s="69"/>
      <c r="AG1852" s="69"/>
      <c r="AH1852" s="80"/>
      <c r="AI1852" s="80"/>
      <c r="AJ1852" s="69"/>
      <c r="AK1852" s="69"/>
      <c r="AL1852" s="80"/>
      <c r="AM1852" s="80"/>
      <c r="AN1852" s="69"/>
      <c r="AO1852" s="69"/>
      <c r="AP1852" s="80"/>
      <c r="AQ1852" s="80"/>
      <c r="AR1852" s="69"/>
      <c r="AS1852" s="69"/>
      <c r="AT1852" s="80"/>
      <c r="AU1852" s="80"/>
      <c r="AV1852" s="69"/>
      <c r="AW1852" s="69"/>
      <c r="AX1852" s="80"/>
      <c r="AY1852" s="80"/>
      <c r="AZ1852" s="69"/>
      <c r="BA1852" s="69"/>
      <c r="BB1852" s="80"/>
      <c r="BC1852" s="80"/>
      <c r="BD1852" s="69"/>
      <c r="BE1852" s="69"/>
      <c r="BF1852" s="80"/>
      <c r="BG1852" s="80"/>
      <c r="BH1852" s="69"/>
      <c r="BI1852" s="69"/>
      <c r="BJ1852" s="80"/>
      <c r="BK1852" s="80"/>
      <c r="BL1852" s="69"/>
      <c r="BM1852" s="69"/>
      <c r="BN1852" s="80"/>
      <c r="BO1852" s="80"/>
      <c r="BP1852" s="69"/>
      <c r="BQ1852" s="69"/>
      <c r="BR1852" s="80"/>
      <c r="BS1852" s="80"/>
      <c r="BT1852" s="69"/>
      <c r="BU1852" s="69"/>
      <c r="BV1852" s="80"/>
      <c r="BW1852" s="80"/>
      <c r="BX1852" s="69"/>
      <c r="BY1852" s="69"/>
      <c r="BZ1852" s="80"/>
      <c r="CA1852" s="80"/>
      <c r="CB1852" s="69"/>
      <c r="CC1852" s="69"/>
      <c r="CD1852" s="80"/>
      <c r="CE1852" s="80"/>
      <c r="CF1852" s="69"/>
      <c r="CG1852" s="69"/>
      <c r="CH1852" s="69"/>
      <c r="CI1852" s="69"/>
      <c r="CJ1852" s="69"/>
      <c r="CK1852" s="69"/>
      <c r="CL1852" s="68"/>
      <c r="CM1852" s="67"/>
      <c r="CN1852" s="67"/>
      <c r="CO1852" s="68"/>
      <c r="CP1852" s="68"/>
      <c r="CQ1852" s="67"/>
      <c r="CR1852" s="67"/>
      <c r="CS1852" s="69"/>
      <c r="CT1852" s="81"/>
      <c r="CU1852" s="69"/>
      <c r="CV1852" s="69"/>
      <c r="CW1852" s="69"/>
      <c r="CX1852" s="69"/>
      <c r="CY1852" s="69"/>
      <c r="CZ1852" s="69"/>
    </row>
    <row r="1853" spans="2:104">
      <c r="B1853" s="69"/>
      <c r="C1853" s="69"/>
      <c r="D1853" s="67"/>
      <c r="E1853" s="69"/>
      <c r="F1853" s="68"/>
      <c r="G1853" s="67"/>
      <c r="H1853" s="69"/>
      <c r="I1853" s="69"/>
      <c r="J1853" s="69"/>
      <c r="K1853" s="69"/>
      <c r="L1853" s="69"/>
      <c r="M1853" s="69"/>
      <c r="N1853" s="69"/>
      <c r="O1853" s="69"/>
      <c r="P1853" s="69"/>
      <c r="Q1853" s="69"/>
      <c r="R1853" s="69"/>
      <c r="S1853" s="80"/>
      <c r="T1853" s="80"/>
      <c r="U1853" s="80"/>
      <c r="V1853" s="80"/>
      <c r="W1853" s="80"/>
      <c r="X1853" s="80"/>
      <c r="Y1853" s="80"/>
      <c r="Z1853" s="80"/>
      <c r="AA1853" s="80"/>
      <c r="AB1853" s="80"/>
      <c r="AC1853" s="80"/>
      <c r="AD1853" s="80"/>
      <c r="AE1853" s="69"/>
      <c r="AF1853" s="69"/>
      <c r="AG1853" s="69"/>
      <c r="AH1853" s="80"/>
      <c r="AI1853" s="80"/>
      <c r="AJ1853" s="69"/>
      <c r="AK1853" s="69"/>
      <c r="AL1853" s="80"/>
      <c r="AM1853" s="80"/>
      <c r="AN1853" s="69"/>
      <c r="AO1853" s="69"/>
      <c r="AP1853" s="80"/>
      <c r="AQ1853" s="80"/>
      <c r="AR1853" s="69"/>
      <c r="AS1853" s="69"/>
      <c r="AT1853" s="80"/>
      <c r="AU1853" s="80"/>
      <c r="AV1853" s="69"/>
      <c r="AW1853" s="69"/>
      <c r="AX1853" s="80"/>
      <c r="AY1853" s="80"/>
      <c r="AZ1853" s="69"/>
      <c r="BA1853" s="69"/>
      <c r="BB1853" s="80"/>
      <c r="BC1853" s="80"/>
      <c r="BD1853" s="69"/>
      <c r="BE1853" s="69"/>
      <c r="BF1853" s="80"/>
      <c r="BG1853" s="80"/>
      <c r="BH1853" s="69"/>
      <c r="BI1853" s="69"/>
      <c r="BJ1853" s="80"/>
      <c r="BK1853" s="80"/>
      <c r="BL1853" s="69"/>
      <c r="BM1853" s="69"/>
      <c r="BN1853" s="80"/>
      <c r="BO1853" s="80"/>
      <c r="BP1853" s="69"/>
      <c r="BQ1853" s="69"/>
      <c r="BR1853" s="80"/>
      <c r="BS1853" s="80"/>
      <c r="BT1853" s="69"/>
      <c r="BU1853" s="69"/>
      <c r="BV1853" s="80"/>
      <c r="BW1853" s="80"/>
      <c r="BX1853" s="69"/>
      <c r="BY1853" s="69"/>
      <c r="BZ1853" s="80"/>
      <c r="CA1853" s="80"/>
      <c r="CB1853" s="69"/>
      <c r="CC1853" s="69"/>
      <c r="CD1853" s="80"/>
      <c r="CE1853" s="80"/>
      <c r="CF1853" s="69"/>
      <c r="CG1853" s="69"/>
      <c r="CH1853" s="69"/>
      <c r="CI1853" s="69"/>
      <c r="CJ1853" s="69"/>
      <c r="CK1853" s="69"/>
      <c r="CL1853" s="68"/>
      <c r="CM1853" s="67"/>
      <c r="CN1853" s="67"/>
      <c r="CO1853" s="68"/>
      <c r="CP1853" s="68"/>
      <c r="CQ1853" s="67"/>
      <c r="CR1853" s="67"/>
      <c r="CS1853" s="69"/>
      <c r="CT1853" s="81"/>
      <c r="CU1853" s="69"/>
      <c r="CV1853" s="69"/>
      <c r="CW1853" s="69"/>
      <c r="CX1853" s="69"/>
      <c r="CY1853" s="69"/>
      <c r="CZ1853" s="69"/>
    </row>
    <row r="1854" spans="2:104">
      <c r="B1854" s="69"/>
      <c r="C1854" s="69"/>
      <c r="D1854" s="67"/>
      <c r="E1854" s="69"/>
      <c r="F1854" s="68"/>
      <c r="G1854" s="67"/>
      <c r="H1854" s="69"/>
      <c r="I1854" s="69"/>
      <c r="J1854" s="69"/>
      <c r="K1854" s="69"/>
      <c r="L1854" s="69"/>
      <c r="M1854" s="69"/>
      <c r="N1854" s="69"/>
      <c r="O1854" s="69"/>
      <c r="P1854" s="69"/>
      <c r="Q1854" s="69"/>
      <c r="R1854" s="69"/>
      <c r="S1854" s="80"/>
      <c r="T1854" s="80"/>
      <c r="U1854" s="80"/>
      <c r="V1854" s="80"/>
      <c r="W1854" s="80"/>
      <c r="X1854" s="80"/>
      <c r="Y1854" s="80"/>
      <c r="Z1854" s="80"/>
      <c r="AA1854" s="80"/>
      <c r="AB1854" s="80"/>
      <c r="AC1854" s="80"/>
      <c r="AD1854" s="80"/>
      <c r="AE1854" s="69"/>
      <c r="AF1854" s="69"/>
      <c r="AG1854" s="69"/>
      <c r="AH1854" s="80"/>
      <c r="AI1854" s="80"/>
      <c r="AJ1854" s="69"/>
      <c r="AK1854" s="69"/>
      <c r="AL1854" s="80"/>
      <c r="AM1854" s="80"/>
      <c r="AN1854" s="69"/>
      <c r="AO1854" s="69"/>
      <c r="AP1854" s="80"/>
      <c r="AQ1854" s="80"/>
      <c r="AR1854" s="69"/>
      <c r="AS1854" s="69"/>
      <c r="AT1854" s="80"/>
      <c r="AU1854" s="80"/>
      <c r="AV1854" s="69"/>
      <c r="AW1854" s="69"/>
      <c r="AX1854" s="80"/>
      <c r="AY1854" s="80"/>
      <c r="AZ1854" s="69"/>
      <c r="BA1854" s="69"/>
      <c r="BB1854" s="80"/>
      <c r="BC1854" s="80"/>
      <c r="BD1854" s="69"/>
      <c r="BE1854" s="69"/>
      <c r="BF1854" s="80"/>
      <c r="BG1854" s="80"/>
      <c r="BH1854" s="69"/>
      <c r="BI1854" s="69"/>
      <c r="BJ1854" s="80"/>
      <c r="BK1854" s="80"/>
      <c r="BL1854" s="69"/>
      <c r="BM1854" s="69"/>
      <c r="BN1854" s="80"/>
      <c r="BO1854" s="80"/>
      <c r="BP1854" s="69"/>
      <c r="BQ1854" s="69"/>
      <c r="BR1854" s="80"/>
      <c r="BS1854" s="80"/>
      <c r="BT1854" s="69"/>
      <c r="BU1854" s="69"/>
      <c r="BV1854" s="80"/>
      <c r="BW1854" s="80"/>
      <c r="BX1854" s="69"/>
      <c r="BY1854" s="69"/>
      <c r="BZ1854" s="80"/>
      <c r="CA1854" s="80"/>
      <c r="CB1854" s="69"/>
      <c r="CC1854" s="69"/>
      <c r="CD1854" s="80"/>
      <c r="CE1854" s="80"/>
      <c r="CF1854" s="69"/>
      <c r="CG1854" s="69"/>
      <c r="CH1854" s="69"/>
      <c r="CI1854" s="69"/>
      <c r="CJ1854" s="69"/>
      <c r="CK1854" s="69"/>
      <c r="CL1854" s="68"/>
      <c r="CM1854" s="67"/>
      <c r="CN1854" s="67"/>
      <c r="CO1854" s="68"/>
      <c r="CP1854" s="68"/>
      <c r="CQ1854" s="67"/>
      <c r="CR1854" s="67"/>
      <c r="CS1854" s="69"/>
      <c r="CT1854" s="81"/>
      <c r="CU1854" s="69"/>
      <c r="CV1854" s="69"/>
      <c r="CW1854" s="69"/>
      <c r="CX1854" s="69"/>
      <c r="CY1854" s="69"/>
      <c r="CZ1854" s="69"/>
    </row>
    <row r="1855" spans="2:104">
      <c r="B1855" s="69"/>
      <c r="C1855" s="69"/>
      <c r="D1855" s="67"/>
      <c r="E1855" s="69"/>
      <c r="F1855" s="68"/>
      <c r="G1855" s="67"/>
      <c r="H1855" s="69"/>
      <c r="I1855" s="69"/>
      <c r="J1855" s="69"/>
      <c r="K1855" s="69"/>
      <c r="L1855" s="69"/>
      <c r="M1855" s="69"/>
      <c r="N1855" s="69"/>
      <c r="O1855" s="69"/>
      <c r="P1855" s="69"/>
      <c r="Q1855" s="69"/>
      <c r="R1855" s="69"/>
      <c r="S1855" s="80"/>
      <c r="T1855" s="80"/>
      <c r="U1855" s="80"/>
      <c r="V1855" s="80"/>
      <c r="W1855" s="80"/>
      <c r="X1855" s="80"/>
      <c r="Y1855" s="80"/>
      <c r="Z1855" s="80"/>
      <c r="AA1855" s="80"/>
      <c r="AB1855" s="80"/>
      <c r="AC1855" s="80"/>
      <c r="AD1855" s="80"/>
      <c r="AE1855" s="69"/>
      <c r="AF1855" s="69"/>
      <c r="AG1855" s="69"/>
      <c r="AH1855" s="80"/>
      <c r="AI1855" s="80"/>
      <c r="AJ1855" s="69"/>
      <c r="AK1855" s="69"/>
      <c r="AL1855" s="80"/>
      <c r="AM1855" s="80"/>
      <c r="AN1855" s="69"/>
      <c r="AO1855" s="69"/>
      <c r="AP1855" s="80"/>
      <c r="AQ1855" s="80"/>
      <c r="AR1855" s="69"/>
      <c r="AS1855" s="69"/>
      <c r="AT1855" s="80"/>
      <c r="AU1855" s="80"/>
      <c r="AV1855" s="69"/>
      <c r="AW1855" s="69"/>
      <c r="AX1855" s="80"/>
      <c r="AY1855" s="80"/>
      <c r="AZ1855" s="69"/>
      <c r="BA1855" s="69"/>
      <c r="BB1855" s="80"/>
      <c r="BC1855" s="80"/>
      <c r="BD1855" s="69"/>
      <c r="BE1855" s="69"/>
      <c r="BF1855" s="80"/>
      <c r="BG1855" s="80"/>
      <c r="BH1855" s="69"/>
      <c r="BI1855" s="69"/>
      <c r="BJ1855" s="80"/>
      <c r="BK1855" s="80"/>
      <c r="BL1855" s="69"/>
      <c r="BM1855" s="69"/>
      <c r="BN1855" s="80"/>
      <c r="BO1855" s="80"/>
      <c r="BP1855" s="69"/>
      <c r="BQ1855" s="69"/>
      <c r="BR1855" s="80"/>
      <c r="BS1855" s="80"/>
      <c r="BT1855" s="69"/>
      <c r="BU1855" s="69"/>
      <c r="BV1855" s="80"/>
      <c r="BW1855" s="80"/>
      <c r="BX1855" s="69"/>
      <c r="BY1855" s="69"/>
      <c r="BZ1855" s="80"/>
      <c r="CA1855" s="80"/>
      <c r="CB1855" s="69"/>
      <c r="CC1855" s="69"/>
      <c r="CD1855" s="80"/>
      <c r="CE1855" s="80"/>
      <c r="CF1855" s="69"/>
      <c r="CG1855" s="69"/>
      <c r="CH1855" s="69"/>
      <c r="CI1855" s="69"/>
      <c r="CJ1855" s="69"/>
      <c r="CK1855" s="69"/>
      <c r="CL1855" s="68"/>
      <c r="CM1855" s="67"/>
      <c r="CN1855" s="67"/>
      <c r="CO1855" s="68"/>
      <c r="CP1855" s="68"/>
      <c r="CQ1855" s="67"/>
      <c r="CR1855" s="67"/>
      <c r="CS1855" s="69"/>
      <c r="CT1855" s="81"/>
      <c r="CU1855" s="69"/>
      <c r="CV1855" s="69"/>
      <c r="CW1855" s="69"/>
      <c r="CX1855" s="69"/>
      <c r="CY1855" s="69"/>
      <c r="CZ1855" s="69"/>
    </row>
    <row r="1856" spans="2:104">
      <c r="B1856" s="69"/>
      <c r="C1856" s="69"/>
      <c r="D1856" s="67"/>
      <c r="E1856" s="69"/>
      <c r="F1856" s="68"/>
      <c r="G1856" s="67"/>
      <c r="H1856" s="69"/>
      <c r="I1856" s="69"/>
      <c r="J1856" s="69"/>
      <c r="K1856" s="69"/>
      <c r="L1856" s="69"/>
      <c r="M1856" s="69"/>
      <c r="N1856" s="69"/>
      <c r="O1856" s="69"/>
      <c r="P1856" s="69"/>
      <c r="Q1856" s="69"/>
      <c r="R1856" s="69"/>
      <c r="S1856" s="80"/>
      <c r="T1856" s="80"/>
      <c r="U1856" s="80"/>
      <c r="V1856" s="80"/>
      <c r="W1856" s="80"/>
      <c r="X1856" s="80"/>
      <c r="Y1856" s="80"/>
      <c r="Z1856" s="80"/>
      <c r="AA1856" s="80"/>
      <c r="AB1856" s="80"/>
      <c r="AC1856" s="80"/>
      <c r="AD1856" s="80"/>
      <c r="AE1856" s="69"/>
      <c r="AF1856" s="69"/>
      <c r="AG1856" s="69"/>
      <c r="AH1856" s="80"/>
      <c r="AI1856" s="80"/>
      <c r="AJ1856" s="69"/>
      <c r="AK1856" s="69"/>
      <c r="AL1856" s="80"/>
      <c r="AM1856" s="80"/>
      <c r="AN1856" s="69"/>
      <c r="AO1856" s="69"/>
      <c r="AP1856" s="80"/>
      <c r="AQ1856" s="80"/>
      <c r="AR1856" s="69"/>
      <c r="AS1856" s="69"/>
      <c r="AT1856" s="80"/>
      <c r="AU1856" s="80"/>
      <c r="AV1856" s="69"/>
      <c r="AW1856" s="69"/>
      <c r="AX1856" s="80"/>
      <c r="AY1856" s="80"/>
      <c r="AZ1856" s="69"/>
      <c r="BA1856" s="69"/>
      <c r="BB1856" s="80"/>
      <c r="BC1856" s="80"/>
      <c r="BD1856" s="69"/>
      <c r="BE1856" s="69"/>
      <c r="BF1856" s="80"/>
      <c r="BG1856" s="80"/>
      <c r="BH1856" s="69"/>
      <c r="BI1856" s="69"/>
      <c r="BJ1856" s="80"/>
      <c r="BK1856" s="80"/>
      <c r="BL1856" s="69"/>
      <c r="BM1856" s="69"/>
      <c r="BN1856" s="80"/>
      <c r="BO1856" s="80"/>
      <c r="BP1856" s="69"/>
      <c r="BQ1856" s="69"/>
      <c r="BR1856" s="80"/>
      <c r="BS1856" s="80"/>
      <c r="BT1856" s="69"/>
      <c r="BU1856" s="69"/>
      <c r="BV1856" s="80"/>
      <c r="BW1856" s="80"/>
      <c r="BX1856" s="69"/>
      <c r="BY1856" s="69"/>
      <c r="BZ1856" s="80"/>
      <c r="CA1856" s="80"/>
      <c r="CB1856" s="69"/>
      <c r="CC1856" s="69"/>
      <c r="CD1856" s="80"/>
      <c r="CE1856" s="80"/>
      <c r="CF1856" s="69"/>
      <c r="CG1856" s="69"/>
      <c r="CH1856" s="69"/>
      <c r="CI1856" s="69"/>
      <c r="CJ1856" s="69"/>
      <c r="CK1856" s="69"/>
      <c r="CL1856" s="68"/>
      <c r="CM1856" s="67"/>
      <c r="CN1856" s="67"/>
      <c r="CO1856" s="68"/>
      <c r="CP1856" s="68"/>
      <c r="CQ1856" s="67"/>
      <c r="CR1856" s="67"/>
      <c r="CS1856" s="69"/>
      <c r="CT1856" s="81"/>
      <c r="CU1856" s="69"/>
      <c r="CV1856" s="69"/>
      <c r="CW1856" s="69"/>
      <c r="CX1856" s="69"/>
      <c r="CY1856" s="69"/>
      <c r="CZ1856" s="69"/>
    </row>
    <row r="1857" spans="2:104">
      <c r="B1857" s="69"/>
      <c r="C1857" s="69"/>
      <c r="D1857" s="67"/>
      <c r="E1857" s="69"/>
      <c r="F1857" s="68"/>
      <c r="G1857" s="67"/>
      <c r="H1857" s="69"/>
      <c r="I1857" s="69"/>
      <c r="J1857" s="69"/>
      <c r="K1857" s="69"/>
      <c r="L1857" s="69"/>
      <c r="M1857" s="69"/>
      <c r="N1857" s="69"/>
      <c r="O1857" s="69"/>
      <c r="P1857" s="69"/>
      <c r="Q1857" s="69"/>
      <c r="R1857" s="69"/>
      <c r="S1857" s="80"/>
      <c r="T1857" s="80"/>
      <c r="U1857" s="80"/>
      <c r="V1857" s="80"/>
      <c r="W1857" s="80"/>
      <c r="X1857" s="80"/>
      <c r="Y1857" s="80"/>
      <c r="Z1857" s="80"/>
      <c r="AA1857" s="80"/>
      <c r="AB1857" s="80"/>
      <c r="AC1857" s="80"/>
      <c r="AD1857" s="80"/>
      <c r="AE1857" s="69"/>
      <c r="AF1857" s="69"/>
      <c r="AG1857" s="69"/>
      <c r="AH1857" s="80"/>
      <c r="AI1857" s="80"/>
      <c r="AJ1857" s="69"/>
      <c r="AK1857" s="69"/>
      <c r="AL1857" s="80"/>
      <c r="AM1857" s="80"/>
      <c r="AN1857" s="69"/>
      <c r="AO1857" s="69"/>
      <c r="AP1857" s="80"/>
      <c r="AQ1857" s="80"/>
      <c r="AR1857" s="69"/>
      <c r="AS1857" s="69"/>
      <c r="AT1857" s="80"/>
      <c r="AU1857" s="80"/>
      <c r="AV1857" s="69"/>
      <c r="AW1857" s="69"/>
      <c r="AX1857" s="80"/>
      <c r="AY1857" s="80"/>
      <c r="AZ1857" s="69"/>
      <c r="BA1857" s="69"/>
      <c r="BB1857" s="80"/>
      <c r="BC1857" s="80"/>
      <c r="BD1857" s="69"/>
      <c r="BE1857" s="69"/>
      <c r="BF1857" s="80"/>
      <c r="BG1857" s="80"/>
      <c r="BH1857" s="69"/>
      <c r="BI1857" s="69"/>
      <c r="BJ1857" s="80"/>
      <c r="BK1857" s="80"/>
      <c r="BL1857" s="69"/>
      <c r="BM1857" s="69"/>
      <c r="BN1857" s="80"/>
      <c r="BO1857" s="80"/>
      <c r="BP1857" s="69"/>
      <c r="BQ1857" s="69"/>
      <c r="BR1857" s="80"/>
      <c r="BS1857" s="80"/>
      <c r="BT1857" s="69"/>
      <c r="BU1857" s="69"/>
      <c r="BV1857" s="80"/>
      <c r="BW1857" s="80"/>
      <c r="BX1857" s="69"/>
      <c r="BY1857" s="69"/>
      <c r="BZ1857" s="80"/>
      <c r="CA1857" s="80"/>
      <c r="CB1857" s="69"/>
      <c r="CC1857" s="69"/>
      <c r="CD1857" s="80"/>
      <c r="CE1857" s="80"/>
      <c r="CF1857" s="69"/>
      <c r="CG1857" s="69"/>
      <c r="CH1857" s="69"/>
      <c r="CI1857" s="69"/>
      <c r="CJ1857" s="69"/>
      <c r="CK1857" s="69"/>
      <c r="CL1857" s="68"/>
      <c r="CM1857" s="67"/>
      <c r="CN1857" s="67"/>
      <c r="CO1857" s="68"/>
      <c r="CP1857" s="68"/>
      <c r="CQ1857" s="67"/>
      <c r="CR1857" s="67"/>
      <c r="CS1857" s="69"/>
      <c r="CT1857" s="81"/>
      <c r="CU1857" s="69"/>
      <c r="CV1857" s="69"/>
      <c r="CW1857" s="69"/>
      <c r="CX1857" s="69"/>
      <c r="CY1857" s="69"/>
      <c r="CZ1857" s="69"/>
    </row>
    <row r="1858" spans="2:104">
      <c r="B1858" s="69"/>
      <c r="C1858" s="69"/>
      <c r="D1858" s="67"/>
      <c r="E1858" s="69"/>
      <c r="F1858" s="68"/>
      <c r="G1858" s="67"/>
      <c r="H1858" s="69"/>
      <c r="I1858" s="69"/>
      <c r="J1858" s="69"/>
      <c r="K1858" s="69"/>
      <c r="L1858" s="69"/>
      <c r="M1858" s="69"/>
      <c r="N1858" s="69"/>
      <c r="O1858" s="69"/>
      <c r="P1858" s="69"/>
      <c r="Q1858" s="69"/>
      <c r="R1858" s="69"/>
      <c r="S1858" s="80"/>
      <c r="T1858" s="80"/>
      <c r="U1858" s="80"/>
      <c r="V1858" s="80"/>
      <c r="W1858" s="80"/>
      <c r="X1858" s="80"/>
      <c r="Y1858" s="80"/>
      <c r="Z1858" s="80"/>
      <c r="AA1858" s="80"/>
      <c r="AB1858" s="80"/>
      <c r="AC1858" s="80"/>
      <c r="AD1858" s="80"/>
      <c r="AE1858" s="69"/>
      <c r="AF1858" s="69"/>
      <c r="AG1858" s="69"/>
      <c r="AH1858" s="80"/>
      <c r="AI1858" s="80"/>
      <c r="AJ1858" s="69"/>
      <c r="AK1858" s="69"/>
      <c r="AL1858" s="80"/>
      <c r="AM1858" s="80"/>
      <c r="AN1858" s="69"/>
      <c r="AO1858" s="69"/>
      <c r="AP1858" s="80"/>
      <c r="AQ1858" s="80"/>
      <c r="AR1858" s="69"/>
      <c r="AS1858" s="69"/>
      <c r="AT1858" s="80"/>
      <c r="AU1858" s="80"/>
      <c r="AV1858" s="69"/>
      <c r="AW1858" s="69"/>
      <c r="AX1858" s="80"/>
      <c r="AY1858" s="80"/>
      <c r="AZ1858" s="69"/>
      <c r="BA1858" s="69"/>
      <c r="BB1858" s="80"/>
      <c r="BC1858" s="80"/>
      <c r="BD1858" s="69"/>
      <c r="BE1858" s="69"/>
      <c r="BF1858" s="80"/>
      <c r="BG1858" s="80"/>
      <c r="BH1858" s="69"/>
      <c r="BI1858" s="69"/>
      <c r="BJ1858" s="80"/>
      <c r="BK1858" s="80"/>
      <c r="BL1858" s="69"/>
      <c r="BM1858" s="69"/>
      <c r="BN1858" s="80"/>
      <c r="BO1858" s="80"/>
      <c r="BP1858" s="69"/>
      <c r="BQ1858" s="69"/>
      <c r="BR1858" s="80"/>
      <c r="BS1858" s="80"/>
      <c r="BT1858" s="69"/>
      <c r="BU1858" s="69"/>
      <c r="BV1858" s="80"/>
      <c r="BW1858" s="80"/>
      <c r="BX1858" s="69"/>
      <c r="BY1858" s="69"/>
      <c r="BZ1858" s="80"/>
      <c r="CA1858" s="80"/>
      <c r="CB1858" s="69"/>
      <c r="CC1858" s="69"/>
      <c r="CD1858" s="80"/>
      <c r="CE1858" s="80"/>
      <c r="CF1858" s="69"/>
      <c r="CG1858" s="69"/>
      <c r="CH1858" s="69"/>
      <c r="CI1858" s="69"/>
      <c r="CJ1858" s="69"/>
      <c r="CK1858" s="69"/>
      <c r="CL1858" s="68"/>
      <c r="CM1858" s="67"/>
      <c r="CN1858" s="67"/>
      <c r="CO1858" s="68"/>
      <c r="CP1858" s="68"/>
      <c r="CQ1858" s="67"/>
      <c r="CR1858" s="67"/>
      <c r="CS1858" s="69"/>
      <c r="CT1858" s="81"/>
      <c r="CU1858" s="69"/>
      <c r="CV1858" s="69"/>
      <c r="CW1858" s="69"/>
      <c r="CX1858" s="69"/>
      <c r="CY1858" s="69"/>
      <c r="CZ1858" s="69"/>
    </row>
    <row r="1859" spans="2:104">
      <c r="B1859" s="69"/>
      <c r="C1859" s="69"/>
      <c r="D1859" s="67"/>
      <c r="E1859" s="69"/>
      <c r="F1859" s="68"/>
      <c r="G1859" s="67"/>
      <c r="H1859" s="69"/>
      <c r="I1859" s="69"/>
      <c r="J1859" s="69"/>
      <c r="K1859" s="69"/>
      <c r="L1859" s="69"/>
      <c r="M1859" s="69"/>
      <c r="N1859" s="69"/>
      <c r="O1859" s="69"/>
      <c r="P1859" s="69"/>
      <c r="Q1859" s="69"/>
      <c r="R1859" s="69"/>
      <c r="S1859" s="80"/>
      <c r="T1859" s="80"/>
      <c r="U1859" s="80"/>
      <c r="V1859" s="80"/>
      <c r="W1859" s="80"/>
      <c r="X1859" s="80"/>
      <c r="Y1859" s="80"/>
      <c r="Z1859" s="80"/>
      <c r="AA1859" s="80"/>
      <c r="AB1859" s="80"/>
      <c r="AC1859" s="80"/>
      <c r="AD1859" s="80"/>
      <c r="AE1859" s="69"/>
      <c r="AF1859" s="69"/>
      <c r="AG1859" s="69"/>
      <c r="AH1859" s="80"/>
      <c r="AI1859" s="80"/>
      <c r="AJ1859" s="69"/>
      <c r="AK1859" s="69"/>
      <c r="AL1859" s="80"/>
      <c r="AM1859" s="80"/>
      <c r="AN1859" s="69"/>
      <c r="AO1859" s="69"/>
      <c r="AP1859" s="80"/>
      <c r="AQ1859" s="80"/>
      <c r="AR1859" s="69"/>
      <c r="AS1859" s="69"/>
      <c r="AT1859" s="80"/>
      <c r="AU1859" s="80"/>
      <c r="AV1859" s="69"/>
      <c r="AW1859" s="69"/>
      <c r="AX1859" s="80"/>
      <c r="AY1859" s="80"/>
      <c r="AZ1859" s="69"/>
      <c r="BA1859" s="69"/>
      <c r="BB1859" s="80"/>
      <c r="BC1859" s="80"/>
      <c r="BD1859" s="69"/>
      <c r="BE1859" s="69"/>
      <c r="BF1859" s="80"/>
      <c r="BG1859" s="80"/>
      <c r="BH1859" s="69"/>
      <c r="BI1859" s="69"/>
      <c r="BJ1859" s="80"/>
      <c r="BK1859" s="80"/>
      <c r="BL1859" s="69"/>
      <c r="BM1859" s="69"/>
      <c r="BN1859" s="80"/>
      <c r="BO1859" s="80"/>
      <c r="BP1859" s="69"/>
      <c r="BQ1859" s="69"/>
      <c r="BR1859" s="80"/>
      <c r="BS1859" s="80"/>
      <c r="BT1859" s="69"/>
      <c r="BU1859" s="69"/>
      <c r="BV1859" s="80"/>
      <c r="BW1859" s="80"/>
      <c r="BX1859" s="69"/>
      <c r="BY1859" s="69"/>
      <c r="BZ1859" s="80"/>
      <c r="CA1859" s="80"/>
      <c r="CB1859" s="69"/>
      <c r="CC1859" s="69"/>
      <c r="CD1859" s="80"/>
      <c r="CE1859" s="80"/>
      <c r="CF1859" s="69"/>
      <c r="CG1859" s="69"/>
      <c r="CH1859" s="69"/>
      <c r="CI1859" s="69"/>
      <c r="CJ1859" s="69"/>
      <c r="CK1859" s="69"/>
      <c r="CL1859" s="68"/>
      <c r="CM1859" s="67"/>
      <c r="CN1859" s="67"/>
      <c r="CO1859" s="68"/>
      <c r="CP1859" s="68"/>
      <c r="CQ1859" s="67"/>
      <c r="CR1859" s="67"/>
      <c r="CS1859" s="69"/>
      <c r="CT1859" s="81"/>
      <c r="CU1859" s="69"/>
      <c r="CV1859" s="69"/>
      <c r="CW1859" s="69"/>
      <c r="CX1859" s="69"/>
      <c r="CY1859" s="69"/>
      <c r="CZ1859" s="69"/>
    </row>
    <row r="1860" spans="2:104">
      <c r="B1860" s="69"/>
      <c r="C1860" s="69"/>
      <c r="D1860" s="67"/>
      <c r="E1860" s="69"/>
      <c r="F1860" s="68"/>
      <c r="G1860" s="67"/>
      <c r="H1860" s="69"/>
      <c r="I1860" s="69"/>
      <c r="J1860" s="69"/>
      <c r="K1860" s="69"/>
      <c r="L1860" s="69"/>
      <c r="M1860" s="69"/>
      <c r="N1860" s="69"/>
      <c r="O1860" s="69"/>
      <c r="P1860" s="69"/>
      <c r="Q1860" s="69"/>
      <c r="R1860" s="69"/>
      <c r="S1860" s="80"/>
      <c r="T1860" s="80"/>
      <c r="U1860" s="80"/>
      <c r="V1860" s="80"/>
      <c r="W1860" s="80"/>
      <c r="X1860" s="80"/>
      <c r="Y1860" s="80"/>
      <c r="Z1860" s="80"/>
      <c r="AA1860" s="80"/>
      <c r="AB1860" s="80"/>
      <c r="AC1860" s="80"/>
      <c r="AD1860" s="80"/>
      <c r="AE1860" s="69"/>
      <c r="AF1860" s="69"/>
      <c r="AG1860" s="69"/>
      <c r="AH1860" s="80"/>
      <c r="AI1860" s="80"/>
      <c r="AJ1860" s="69"/>
      <c r="AK1860" s="69"/>
      <c r="AL1860" s="80"/>
      <c r="AM1860" s="80"/>
      <c r="AN1860" s="69"/>
      <c r="AO1860" s="69"/>
      <c r="AP1860" s="80"/>
      <c r="AQ1860" s="80"/>
      <c r="AR1860" s="69"/>
      <c r="AS1860" s="69"/>
      <c r="AT1860" s="80"/>
      <c r="AU1860" s="80"/>
      <c r="AV1860" s="69"/>
      <c r="AW1860" s="69"/>
      <c r="AX1860" s="80"/>
      <c r="AY1860" s="80"/>
      <c r="AZ1860" s="69"/>
      <c r="BA1860" s="69"/>
      <c r="BB1860" s="80"/>
      <c r="BC1860" s="80"/>
      <c r="BD1860" s="69"/>
      <c r="BE1860" s="69"/>
      <c r="BF1860" s="80"/>
      <c r="BG1860" s="80"/>
      <c r="BH1860" s="69"/>
      <c r="BI1860" s="69"/>
      <c r="BJ1860" s="80"/>
      <c r="BK1860" s="80"/>
      <c r="BL1860" s="69"/>
      <c r="BM1860" s="69"/>
      <c r="BN1860" s="80"/>
      <c r="BO1860" s="80"/>
      <c r="BP1860" s="69"/>
      <c r="BQ1860" s="69"/>
      <c r="BR1860" s="80"/>
      <c r="BS1860" s="80"/>
      <c r="BT1860" s="69"/>
      <c r="BU1860" s="69"/>
      <c r="BV1860" s="80"/>
      <c r="BW1860" s="80"/>
      <c r="BX1860" s="69"/>
      <c r="BY1860" s="69"/>
      <c r="BZ1860" s="80"/>
      <c r="CA1860" s="80"/>
      <c r="CB1860" s="69"/>
      <c r="CC1860" s="69"/>
      <c r="CD1860" s="80"/>
      <c r="CE1860" s="80"/>
      <c r="CF1860" s="69"/>
      <c r="CG1860" s="69"/>
      <c r="CH1860" s="69"/>
      <c r="CI1860" s="69"/>
      <c r="CJ1860" s="69"/>
      <c r="CK1860" s="69"/>
      <c r="CL1860" s="68"/>
      <c r="CM1860" s="67"/>
      <c r="CN1860" s="67"/>
      <c r="CO1860" s="68"/>
      <c r="CP1860" s="68"/>
      <c r="CQ1860" s="67"/>
      <c r="CR1860" s="67"/>
      <c r="CS1860" s="69"/>
      <c r="CT1860" s="81"/>
      <c r="CU1860" s="69"/>
      <c r="CV1860" s="69"/>
      <c r="CW1860" s="69"/>
      <c r="CX1860" s="69"/>
      <c r="CY1860" s="69"/>
      <c r="CZ1860" s="69"/>
    </row>
    <row r="1861" spans="2:104">
      <c r="B1861" s="69"/>
      <c r="C1861" s="69"/>
      <c r="D1861" s="67"/>
      <c r="E1861" s="69"/>
      <c r="F1861" s="68"/>
      <c r="G1861" s="67"/>
      <c r="H1861" s="69"/>
      <c r="I1861" s="69"/>
      <c r="J1861" s="69"/>
      <c r="K1861" s="69"/>
      <c r="L1861" s="69"/>
      <c r="M1861" s="69"/>
      <c r="N1861" s="69"/>
      <c r="O1861" s="69"/>
      <c r="P1861" s="69"/>
      <c r="Q1861" s="69"/>
      <c r="R1861" s="69"/>
      <c r="S1861" s="80"/>
      <c r="T1861" s="80"/>
      <c r="U1861" s="80"/>
      <c r="V1861" s="80"/>
      <c r="W1861" s="80"/>
      <c r="X1861" s="80"/>
      <c r="Y1861" s="80"/>
      <c r="Z1861" s="80"/>
      <c r="AA1861" s="80"/>
      <c r="AB1861" s="80"/>
      <c r="AC1861" s="80"/>
      <c r="AD1861" s="80"/>
      <c r="AE1861" s="69"/>
      <c r="AF1861" s="69"/>
      <c r="AG1861" s="69"/>
      <c r="AH1861" s="80"/>
      <c r="AI1861" s="80"/>
      <c r="AJ1861" s="69"/>
      <c r="AK1861" s="69"/>
      <c r="AL1861" s="80"/>
      <c r="AM1861" s="80"/>
      <c r="AN1861" s="69"/>
      <c r="AO1861" s="69"/>
      <c r="AP1861" s="80"/>
      <c r="AQ1861" s="80"/>
      <c r="AR1861" s="69"/>
      <c r="AS1861" s="69"/>
      <c r="AT1861" s="80"/>
      <c r="AU1861" s="80"/>
      <c r="AV1861" s="69"/>
      <c r="AW1861" s="69"/>
      <c r="AX1861" s="80"/>
      <c r="AY1861" s="80"/>
      <c r="AZ1861" s="69"/>
      <c r="BA1861" s="69"/>
      <c r="BB1861" s="80"/>
      <c r="BC1861" s="80"/>
      <c r="BD1861" s="69"/>
      <c r="BE1861" s="69"/>
      <c r="BF1861" s="80"/>
      <c r="BG1861" s="80"/>
      <c r="BH1861" s="69"/>
      <c r="BI1861" s="69"/>
      <c r="BJ1861" s="80"/>
      <c r="BK1861" s="80"/>
      <c r="BL1861" s="69"/>
      <c r="BM1861" s="69"/>
      <c r="BN1861" s="80"/>
      <c r="BO1861" s="80"/>
      <c r="BP1861" s="69"/>
      <c r="BQ1861" s="69"/>
      <c r="BR1861" s="80"/>
      <c r="BS1861" s="80"/>
      <c r="BT1861" s="69"/>
      <c r="BU1861" s="69"/>
      <c r="BV1861" s="80"/>
      <c r="BW1861" s="80"/>
      <c r="BX1861" s="69"/>
      <c r="BY1861" s="69"/>
      <c r="BZ1861" s="80"/>
      <c r="CA1861" s="80"/>
      <c r="CB1861" s="69"/>
      <c r="CC1861" s="69"/>
      <c r="CD1861" s="80"/>
      <c r="CE1861" s="80"/>
      <c r="CF1861" s="69"/>
      <c r="CG1861" s="69"/>
      <c r="CH1861" s="69"/>
      <c r="CI1861" s="69"/>
      <c r="CJ1861" s="69"/>
      <c r="CK1861" s="69"/>
      <c r="CL1861" s="68"/>
      <c r="CM1861" s="67"/>
      <c r="CN1861" s="67"/>
      <c r="CO1861" s="68"/>
      <c r="CP1861" s="68"/>
      <c r="CQ1861" s="67"/>
      <c r="CR1861" s="67"/>
      <c r="CS1861" s="69"/>
      <c r="CT1861" s="81"/>
      <c r="CU1861" s="69"/>
      <c r="CV1861" s="69"/>
      <c r="CW1861" s="69"/>
      <c r="CX1861" s="69"/>
      <c r="CY1861" s="69"/>
      <c r="CZ1861" s="69"/>
    </row>
    <row r="1862" spans="2:104">
      <c r="B1862" s="69"/>
      <c r="C1862" s="69"/>
      <c r="D1862" s="67"/>
      <c r="E1862" s="69"/>
      <c r="F1862" s="68"/>
      <c r="G1862" s="67"/>
      <c r="H1862" s="69"/>
      <c r="I1862" s="69"/>
      <c r="J1862" s="69"/>
      <c r="K1862" s="69"/>
      <c r="L1862" s="69"/>
      <c r="M1862" s="69"/>
      <c r="N1862" s="69"/>
      <c r="O1862" s="69"/>
      <c r="P1862" s="69"/>
      <c r="Q1862" s="69"/>
      <c r="R1862" s="69"/>
      <c r="S1862" s="80"/>
      <c r="T1862" s="80"/>
      <c r="U1862" s="80"/>
      <c r="V1862" s="80"/>
      <c r="W1862" s="80"/>
      <c r="X1862" s="80"/>
      <c r="Y1862" s="80"/>
      <c r="Z1862" s="80"/>
      <c r="AA1862" s="80"/>
      <c r="AB1862" s="80"/>
      <c r="AC1862" s="80"/>
      <c r="AD1862" s="80"/>
      <c r="AE1862" s="69"/>
      <c r="AF1862" s="69"/>
      <c r="AG1862" s="69"/>
      <c r="AH1862" s="80"/>
      <c r="AI1862" s="80"/>
      <c r="AJ1862" s="69"/>
      <c r="AK1862" s="69"/>
      <c r="AL1862" s="80"/>
      <c r="AM1862" s="80"/>
      <c r="AN1862" s="69"/>
      <c r="AO1862" s="69"/>
      <c r="AP1862" s="80"/>
      <c r="AQ1862" s="80"/>
      <c r="AR1862" s="69"/>
      <c r="AS1862" s="69"/>
      <c r="AT1862" s="80"/>
      <c r="AU1862" s="80"/>
      <c r="AV1862" s="69"/>
      <c r="AW1862" s="69"/>
      <c r="AX1862" s="80"/>
      <c r="AY1862" s="80"/>
      <c r="AZ1862" s="69"/>
      <c r="BA1862" s="69"/>
      <c r="BB1862" s="80"/>
      <c r="BC1862" s="80"/>
      <c r="BD1862" s="69"/>
      <c r="BE1862" s="69"/>
      <c r="BF1862" s="80"/>
      <c r="BG1862" s="80"/>
      <c r="BH1862" s="69"/>
      <c r="BI1862" s="69"/>
      <c r="BJ1862" s="80"/>
      <c r="BK1862" s="80"/>
      <c r="BL1862" s="69"/>
      <c r="BM1862" s="69"/>
      <c r="BN1862" s="80"/>
      <c r="BO1862" s="80"/>
      <c r="BP1862" s="69"/>
      <c r="BQ1862" s="69"/>
      <c r="BR1862" s="80"/>
      <c r="BS1862" s="80"/>
      <c r="BT1862" s="69"/>
      <c r="BU1862" s="69"/>
      <c r="BV1862" s="80"/>
      <c r="BW1862" s="80"/>
      <c r="BX1862" s="69"/>
      <c r="BY1862" s="69"/>
      <c r="BZ1862" s="80"/>
      <c r="CA1862" s="80"/>
      <c r="CB1862" s="69"/>
      <c r="CC1862" s="69"/>
      <c r="CD1862" s="80"/>
      <c r="CE1862" s="80"/>
      <c r="CF1862" s="69"/>
      <c r="CG1862" s="69"/>
      <c r="CH1862" s="69"/>
      <c r="CI1862" s="69"/>
      <c r="CJ1862" s="69"/>
      <c r="CK1862" s="69"/>
      <c r="CL1862" s="68"/>
      <c r="CM1862" s="67"/>
      <c r="CN1862" s="67"/>
      <c r="CO1862" s="68"/>
      <c r="CP1862" s="68"/>
      <c r="CQ1862" s="67"/>
      <c r="CR1862" s="67"/>
      <c r="CS1862" s="69"/>
      <c r="CT1862" s="81"/>
      <c r="CU1862" s="69"/>
      <c r="CV1862" s="69"/>
      <c r="CW1862" s="69"/>
      <c r="CX1862" s="69"/>
      <c r="CY1862" s="69"/>
      <c r="CZ1862" s="69"/>
    </row>
    <row r="1863" spans="2:104">
      <c r="B1863" s="69"/>
      <c r="C1863" s="69"/>
      <c r="D1863" s="67"/>
      <c r="E1863" s="69"/>
      <c r="F1863" s="68"/>
      <c r="G1863" s="67"/>
      <c r="H1863" s="69"/>
      <c r="I1863" s="69"/>
      <c r="J1863" s="69"/>
      <c r="K1863" s="69"/>
      <c r="L1863" s="69"/>
      <c r="M1863" s="69"/>
      <c r="N1863" s="69"/>
      <c r="O1863" s="69"/>
      <c r="P1863" s="69"/>
      <c r="Q1863" s="69"/>
      <c r="R1863" s="69"/>
      <c r="S1863" s="80"/>
      <c r="T1863" s="80"/>
      <c r="U1863" s="80"/>
      <c r="V1863" s="80"/>
      <c r="W1863" s="80"/>
      <c r="X1863" s="80"/>
      <c r="Y1863" s="80"/>
      <c r="Z1863" s="80"/>
      <c r="AA1863" s="80"/>
      <c r="AB1863" s="80"/>
      <c r="AC1863" s="80"/>
      <c r="AD1863" s="80"/>
      <c r="AE1863" s="69"/>
      <c r="AF1863" s="69"/>
      <c r="AG1863" s="69"/>
      <c r="AH1863" s="80"/>
      <c r="AI1863" s="80"/>
      <c r="AJ1863" s="69"/>
      <c r="AK1863" s="69"/>
      <c r="AL1863" s="80"/>
      <c r="AM1863" s="80"/>
      <c r="AN1863" s="69"/>
      <c r="AO1863" s="69"/>
      <c r="AP1863" s="80"/>
      <c r="AQ1863" s="80"/>
      <c r="AR1863" s="69"/>
      <c r="AS1863" s="69"/>
      <c r="AT1863" s="80"/>
      <c r="AU1863" s="80"/>
      <c r="AV1863" s="69"/>
      <c r="AW1863" s="69"/>
      <c r="AX1863" s="80"/>
      <c r="AY1863" s="80"/>
      <c r="AZ1863" s="69"/>
      <c r="BA1863" s="69"/>
      <c r="BB1863" s="80"/>
      <c r="BC1863" s="80"/>
      <c r="BD1863" s="69"/>
      <c r="BE1863" s="69"/>
      <c r="BF1863" s="80"/>
      <c r="BG1863" s="80"/>
      <c r="BH1863" s="69"/>
      <c r="BI1863" s="69"/>
      <c r="BJ1863" s="80"/>
      <c r="BK1863" s="80"/>
      <c r="BL1863" s="69"/>
      <c r="BM1863" s="69"/>
      <c r="BN1863" s="80"/>
      <c r="BO1863" s="80"/>
      <c r="BP1863" s="69"/>
      <c r="BQ1863" s="69"/>
      <c r="BR1863" s="80"/>
      <c r="BS1863" s="80"/>
      <c r="BT1863" s="69"/>
      <c r="BU1863" s="69"/>
      <c r="BV1863" s="80"/>
      <c r="BW1863" s="80"/>
      <c r="BX1863" s="69"/>
      <c r="BY1863" s="69"/>
      <c r="BZ1863" s="80"/>
      <c r="CA1863" s="80"/>
      <c r="CB1863" s="69"/>
      <c r="CC1863" s="69"/>
      <c r="CD1863" s="80"/>
      <c r="CE1863" s="80"/>
      <c r="CF1863" s="69"/>
      <c r="CG1863" s="69"/>
      <c r="CH1863" s="69"/>
      <c r="CI1863" s="69"/>
      <c r="CJ1863" s="69"/>
      <c r="CK1863" s="69"/>
      <c r="CL1863" s="68"/>
      <c r="CM1863" s="67"/>
      <c r="CN1863" s="67"/>
      <c r="CO1863" s="68"/>
      <c r="CP1863" s="68"/>
      <c r="CQ1863" s="67"/>
      <c r="CR1863" s="67"/>
      <c r="CS1863" s="69"/>
      <c r="CT1863" s="81"/>
      <c r="CU1863" s="69"/>
      <c r="CV1863" s="69"/>
      <c r="CW1863" s="69"/>
      <c r="CX1863" s="69"/>
      <c r="CY1863" s="69"/>
      <c r="CZ1863" s="69"/>
    </row>
    <row r="1864" spans="2:104">
      <c r="B1864" s="69"/>
      <c r="C1864" s="69"/>
      <c r="D1864" s="67"/>
      <c r="E1864" s="69"/>
      <c r="F1864" s="68"/>
      <c r="G1864" s="67"/>
      <c r="H1864" s="69"/>
      <c r="I1864" s="69"/>
      <c r="J1864" s="69"/>
      <c r="K1864" s="69"/>
      <c r="L1864" s="69"/>
      <c r="M1864" s="69"/>
      <c r="N1864" s="69"/>
      <c r="O1864" s="69"/>
      <c r="P1864" s="69"/>
      <c r="Q1864" s="69"/>
      <c r="R1864" s="69"/>
      <c r="S1864" s="80"/>
      <c r="T1864" s="80"/>
      <c r="U1864" s="80"/>
      <c r="V1864" s="80"/>
      <c r="W1864" s="80"/>
      <c r="X1864" s="80"/>
      <c r="Y1864" s="80"/>
      <c r="Z1864" s="80"/>
      <c r="AA1864" s="80"/>
      <c r="AB1864" s="80"/>
      <c r="AC1864" s="80"/>
      <c r="AD1864" s="80"/>
      <c r="AE1864" s="69"/>
      <c r="AF1864" s="69"/>
      <c r="AG1864" s="69"/>
      <c r="AH1864" s="80"/>
      <c r="AI1864" s="80"/>
      <c r="AJ1864" s="69"/>
      <c r="AK1864" s="69"/>
      <c r="AL1864" s="80"/>
      <c r="AM1864" s="80"/>
      <c r="AN1864" s="69"/>
      <c r="AO1864" s="69"/>
      <c r="AP1864" s="80"/>
      <c r="AQ1864" s="80"/>
      <c r="AR1864" s="69"/>
      <c r="AS1864" s="69"/>
      <c r="AT1864" s="80"/>
      <c r="AU1864" s="80"/>
      <c r="AV1864" s="69"/>
      <c r="AW1864" s="69"/>
      <c r="AX1864" s="80"/>
      <c r="AY1864" s="80"/>
      <c r="AZ1864" s="69"/>
      <c r="BA1864" s="69"/>
      <c r="BB1864" s="80"/>
      <c r="BC1864" s="80"/>
      <c r="BD1864" s="69"/>
      <c r="BE1864" s="69"/>
      <c r="BF1864" s="80"/>
      <c r="BG1864" s="80"/>
      <c r="BH1864" s="69"/>
      <c r="BI1864" s="69"/>
      <c r="BJ1864" s="80"/>
      <c r="BK1864" s="80"/>
      <c r="BL1864" s="69"/>
      <c r="BM1864" s="69"/>
      <c r="BN1864" s="80"/>
      <c r="BO1864" s="80"/>
      <c r="BP1864" s="69"/>
      <c r="BQ1864" s="69"/>
      <c r="BR1864" s="80"/>
      <c r="BS1864" s="80"/>
      <c r="BT1864" s="69"/>
      <c r="BU1864" s="69"/>
      <c r="BV1864" s="80"/>
      <c r="BW1864" s="80"/>
      <c r="BX1864" s="69"/>
      <c r="BY1864" s="69"/>
      <c r="BZ1864" s="80"/>
      <c r="CA1864" s="80"/>
      <c r="CB1864" s="69"/>
      <c r="CC1864" s="69"/>
      <c r="CD1864" s="80"/>
      <c r="CE1864" s="80"/>
      <c r="CF1864" s="69"/>
      <c r="CG1864" s="69"/>
      <c r="CH1864" s="69"/>
      <c r="CI1864" s="69"/>
      <c r="CJ1864" s="69"/>
      <c r="CK1864" s="69"/>
      <c r="CL1864" s="68"/>
      <c r="CM1864" s="67"/>
      <c r="CN1864" s="67"/>
      <c r="CO1864" s="68"/>
      <c r="CP1864" s="68"/>
      <c r="CQ1864" s="67"/>
      <c r="CR1864" s="67"/>
      <c r="CS1864" s="69"/>
      <c r="CT1864" s="81"/>
      <c r="CU1864" s="69"/>
      <c r="CV1864" s="69"/>
      <c r="CW1864" s="69"/>
      <c r="CX1864" s="69"/>
      <c r="CY1864" s="69"/>
      <c r="CZ1864" s="69"/>
    </row>
    <row r="1865" spans="2:104">
      <c r="B1865" s="69"/>
      <c r="C1865" s="69"/>
      <c r="D1865" s="67"/>
      <c r="E1865" s="69"/>
      <c r="F1865" s="68"/>
      <c r="G1865" s="67"/>
      <c r="H1865" s="69"/>
      <c r="I1865" s="69"/>
      <c r="J1865" s="69"/>
      <c r="K1865" s="69"/>
      <c r="L1865" s="69"/>
      <c r="M1865" s="69"/>
      <c r="N1865" s="69"/>
      <c r="O1865" s="69"/>
      <c r="P1865" s="69"/>
      <c r="Q1865" s="69"/>
      <c r="R1865" s="69"/>
      <c r="S1865" s="80"/>
      <c r="T1865" s="80"/>
      <c r="U1865" s="80"/>
      <c r="V1865" s="80"/>
      <c r="W1865" s="80"/>
      <c r="X1865" s="80"/>
      <c r="Y1865" s="80"/>
      <c r="Z1865" s="80"/>
      <c r="AA1865" s="80"/>
      <c r="AB1865" s="80"/>
      <c r="AC1865" s="80"/>
      <c r="AD1865" s="80"/>
      <c r="AE1865" s="69"/>
      <c r="AF1865" s="69"/>
      <c r="AG1865" s="69"/>
      <c r="AH1865" s="80"/>
      <c r="AI1865" s="80"/>
      <c r="AJ1865" s="69"/>
      <c r="AK1865" s="69"/>
      <c r="AL1865" s="80"/>
      <c r="AM1865" s="80"/>
      <c r="AN1865" s="69"/>
      <c r="AO1865" s="69"/>
      <c r="AP1865" s="80"/>
      <c r="AQ1865" s="80"/>
      <c r="AR1865" s="69"/>
      <c r="AS1865" s="69"/>
      <c r="AT1865" s="80"/>
      <c r="AU1865" s="80"/>
      <c r="AV1865" s="69"/>
      <c r="AW1865" s="69"/>
      <c r="AX1865" s="80"/>
      <c r="AY1865" s="80"/>
      <c r="AZ1865" s="69"/>
      <c r="BA1865" s="69"/>
      <c r="BB1865" s="80"/>
      <c r="BC1865" s="80"/>
      <c r="BD1865" s="69"/>
      <c r="BE1865" s="69"/>
      <c r="BF1865" s="80"/>
      <c r="BG1865" s="80"/>
      <c r="BH1865" s="69"/>
      <c r="BI1865" s="69"/>
      <c r="BJ1865" s="80"/>
      <c r="BK1865" s="80"/>
      <c r="BL1865" s="69"/>
      <c r="BM1865" s="69"/>
      <c r="BN1865" s="80"/>
      <c r="BO1865" s="80"/>
      <c r="BP1865" s="69"/>
      <c r="BQ1865" s="69"/>
      <c r="BR1865" s="80"/>
      <c r="BS1865" s="80"/>
      <c r="BT1865" s="69"/>
      <c r="BU1865" s="69"/>
      <c r="BV1865" s="80"/>
      <c r="BW1865" s="80"/>
      <c r="BX1865" s="69"/>
      <c r="BY1865" s="69"/>
      <c r="BZ1865" s="80"/>
      <c r="CA1865" s="80"/>
      <c r="CB1865" s="69"/>
      <c r="CC1865" s="69"/>
      <c r="CD1865" s="80"/>
      <c r="CE1865" s="80"/>
      <c r="CF1865" s="69"/>
      <c r="CG1865" s="69"/>
      <c r="CH1865" s="69"/>
      <c r="CI1865" s="69"/>
      <c r="CJ1865" s="69"/>
      <c r="CK1865" s="69"/>
      <c r="CL1865" s="68"/>
      <c r="CM1865" s="67"/>
      <c r="CN1865" s="67"/>
      <c r="CO1865" s="68"/>
      <c r="CP1865" s="68"/>
      <c r="CQ1865" s="67"/>
      <c r="CR1865" s="67"/>
      <c r="CS1865" s="69"/>
      <c r="CT1865" s="81"/>
      <c r="CU1865" s="69"/>
      <c r="CV1865" s="69"/>
      <c r="CW1865" s="69"/>
      <c r="CX1865" s="69"/>
      <c r="CY1865" s="69"/>
      <c r="CZ1865" s="69"/>
    </row>
    <row r="1866" spans="2:104">
      <c r="B1866" s="69"/>
      <c r="C1866" s="69"/>
      <c r="D1866" s="67"/>
      <c r="E1866" s="69"/>
      <c r="F1866" s="68"/>
      <c r="G1866" s="67"/>
      <c r="H1866" s="69"/>
      <c r="I1866" s="69"/>
      <c r="J1866" s="69"/>
      <c r="K1866" s="69"/>
      <c r="L1866" s="69"/>
      <c r="M1866" s="69"/>
      <c r="N1866" s="69"/>
      <c r="O1866" s="69"/>
      <c r="P1866" s="69"/>
      <c r="Q1866" s="69"/>
      <c r="R1866" s="69"/>
      <c r="S1866" s="80"/>
      <c r="T1866" s="80"/>
      <c r="U1866" s="80"/>
      <c r="V1866" s="80"/>
      <c r="W1866" s="80"/>
      <c r="X1866" s="80"/>
      <c r="Y1866" s="80"/>
      <c r="Z1866" s="80"/>
      <c r="AA1866" s="80"/>
      <c r="AB1866" s="80"/>
      <c r="AC1866" s="80"/>
      <c r="AD1866" s="80"/>
      <c r="AE1866" s="69"/>
      <c r="AF1866" s="69"/>
      <c r="AG1866" s="69"/>
      <c r="AH1866" s="80"/>
      <c r="AI1866" s="80"/>
      <c r="AJ1866" s="69"/>
      <c r="AK1866" s="69"/>
      <c r="AL1866" s="80"/>
      <c r="AM1866" s="80"/>
      <c r="AN1866" s="69"/>
      <c r="AO1866" s="69"/>
      <c r="AP1866" s="80"/>
      <c r="AQ1866" s="80"/>
      <c r="AR1866" s="69"/>
      <c r="AS1866" s="69"/>
      <c r="AT1866" s="80"/>
      <c r="AU1866" s="80"/>
      <c r="AV1866" s="69"/>
      <c r="AW1866" s="69"/>
      <c r="AX1866" s="80"/>
      <c r="AY1866" s="80"/>
      <c r="AZ1866" s="69"/>
      <c r="BA1866" s="69"/>
      <c r="BB1866" s="80"/>
      <c r="BC1866" s="80"/>
      <c r="BD1866" s="69"/>
      <c r="BE1866" s="69"/>
      <c r="BF1866" s="80"/>
      <c r="BG1866" s="80"/>
      <c r="BH1866" s="69"/>
      <c r="BI1866" s="69"/>
      <c r="BJ1866" s="80"/>
      <c r="BK1866" s="80"/>
      <c r="BL1866" s="69"/>
      <c r="BM1866" s="69"/>
      <c r="BN1866" s="80"/>
      <c r="BO1866" s="80"/>
      <c r="BP1866" s="69"/>
      <c r="BQ1866" s="69"/>
      <c r="BR1866" s="80"/>
      <c r="BS1866" s="80"/>
      <c r="BT1866" s="69"/>
      <c r="BU1866" s="69"/>
      <c r="BV1866" s="80"/>
      <c r="BW1866" s="80"/>
      <c r="BX1866" s="69"/>
      <c r="BY1866" s="69"/>
      <c r="BZ1866" s="80"/>
      <c r="CA1866" s="80"/>
      <c r="CB1866" s="69"/>
      <c r="CC1866" s="69"/>
      <c r="CD1866" s="80"/>
      <c r="CE1866" s="80"/>
      <c r="CF1866" s="69"/>
      <c r="CG1866" s="69"/>
      <c r="CH1866" s="69"/>
      <c r="CI1866" s="69"/>
      <c r="CJ1866" s="69"/>
      <c r="CK1866" s="69"/>
      <c r="CL1866" s="68"/>
      <c r="CM1866" s="67"/>
      <c r="CN1866" s="67"/>
      <c r="CO1866" s="68"/>
      <c r="CP1866" s="68"/>
      <c r="CQ1866" s="67"/>
      <c r="CR1866" s="67"/>
      <c r="CS1866" s="69"/>
      <c r="CT1866" s="81"/>
      <c r="CU1866" s="69"/>
      <c r="CV1866" s="69"/>
      <c r="CW1866" s="69"/>
      <c r="CX1866" s="69"/>
      <c r="CY1866" s="69"/>
      <c r="CZ1866" s="69"/>
    </row>
    <row r="1867" spans="2:104">
      <c r="B1867" s="69"/>
      <c r="C1867" s="69"/>
      <c r="D1867" s="67"/>
      <c r="E1867" s="69"/>
      <c r="F1867" s="68"/>
      <c r="G1867" s="67"/>
      <c r="H1867" s="69"/>
      <c r="I1867" s="69"/>
      <c r="J1867" s="69"/>
      <c r="K1867" s="69"/>
      <c r="L1867" s="69"/>
      <c r="M1867" s="69"/>
      <c r="N1867" s="69"/>
      <c r="O1867" s="69"/>
      <c r="P1867" s="69"/>
      <c r="Q1867" s="69"/>
      <c r="R1867" s="69"/>
      <c r="S1867" s="80"/>
      <c r="T1867" s="80"/>
      <c r="U1867" s="80"/>
      <c r="V1867" s="80"/>
      <c r="W1867" s="80"/>
      <c r="X1867" s="80"/>
      <c r="Y1867" s="80"/>
      <c r="Z1867" s="80"/>
      <c r="AA1867" s="80"/>
      <c r="AB1867" s="80"/>
      <c r="AC1867" s="80"/>
      <c r="AD1867" s="80"/>
      <c r="AE1867" s="69"/>
      <c r="AF1867" s="69"/>
      <c r="AG1867" s="69"/>
      <c r="AH1867" s="80"/>
      <c r="AI1867" s="80"/>
      <c r="AJ1867" s="69"/>
      <c r="AK1867" s="69"/>
      <c r="AL1867" s="80"/>
      <c r="AM1867" s="80"/>
      <c r="AN1867" s="69"/>
      <c r="AO1867" s="69"/>
      <c r="AP1867" s="80"/>
      <c r="AQ1867" s="80"/>
      <c r="AR1867" s="69"/>
      <c r="AS1867" s="69"/>
      <c r="AT1867" s="80"/>
      <c r="AU1867" s="80"/>
      <c r="AV1867" s="69"/>
      <c r="AW1867" s="69"/>
      <c r="AX1867" s="80"/>
      <c r="AY1867" s="80"/>
      <c r="AZ1867" s="69"/>
      <c r="BA1867" s="69"/>
      <c r="BB1867" s="80"/>
      <c r="BC1867" s="80"/>
      <c r="BD1867" s="69"/>
      <c r="BE1867" s="69"/>
      <c r="BF1867" s="80"/>
      <c r="BG1867" s="80"/>
      <c r="BH1867" s="69"/>
      <c r="BI1867" s="69"/>
      <c r="BJ1867" s="80"/>
      <c r="BK1867" s="80"/>
      <c r="BL1867" s="69"/>
      <c r="BM1867" s="69"/>
      <c r="BN1867" s="80"/>
      <c r="BO1867" s="80"/>
      <c r="BP1867" s="69"/>
      <c r="BQ1867" s="69"/>
      <c r="BR1867" s="80"/>
      <c r="BS1867" s="80"/>
      <c r="BT1867" s="69"/>
      <c r="BU1867" s="69"/>
      <c r="BV1867" s="80"/>
      <c r="BW1867" s="80"/>
      <c r="BX1867" s="69"/>
      <c r="BY1867" s="69"/>
      <c r="BZ1867" s="80"/>
      <c r="CA1867" s="80"/>
      <c r="CB1867" s="69"/>
      <c r="CC1867" s="69"/>
      <c r="CD1867" s="80"/>
      <c r="CE1867" s="80"/>
      <c r="CF1867" s="69"/>
      <c r="CG1867" s="69"/>
      <c r="CH1867" s="69"/>
      <c r="CI1867" s="69"/>
      <c r="CJ1867" s="69"/>
      <c r="CK1867" s="69"/>
      <c r="CL1867" s="68"/>
      <c r="CM1867" s="67"/>
      <c r="CN1867" s="67"/>
      <c r="CO1867" s="68"/>
      <c r="CP1867" s="68"/>
      <c r="CQ1867" s="67"/>
      <c r="CR1867" s="67"/>
      <c r="CS1867" s="69"/>
      <c r="CT1867" s="81"/>
      <c r="CU1867" s="69"/>
      <c r="CV1867" s="69"/>
      <c r="CW1867" s="69"/>
      <c r="CX1867" s="69"/>
      <c r="CY1867" s="69"/>
      <c r="CZ1867" s="69"/>
    </row>
    <row r="1868" spans="2:104">
      <c r="B1868" s="69"/>
      <c r="C1868" s="69"/>
      <c r="D1868" s="67"/>
      <c r="E1868" s="69"/>
      <c r="F1868" s="68"/>
      <c r="G1868" s="67"/>
      <c r="H1868" s="69"/>
      <c r="I1868" s="69"/>
      <c r="J1868" s="69"/>
      <c r="K1868" s="69"/>
      <c r="L1868" s="69"/>
      <c r="M1868" s="69"/>
      <c r="N1868" s="69"/>
      <c r="O1868" s="69"/>
      <c r="P1868" s="69"/>
      <c r="Q1868" s="69"/>
      <c r="R1868" s="69"/>
      <c r="S1868" s="80"/>
      <c r="T1868" s="80"/>
      <c r="U1868" s="80"/>
      <c r="V1868" s="80"/>
      <c r="W1868" s="80"/>
      <c r="X1868" s="80"/>
      <c r="Y1868" s="80"/>
      <c r="Z1868" s="80"/>
      <c r="AA1868" s="80"/>
      <c r="AB1868" s="80"/>
      <c r="AC1868" s="80"/>
      <c r="AD1868" s="80"/>
      <c r="AE1868" s="69"/>
      <c r="AF1868" s="69"/>
      <c r="AG1868" s="69"/>
      <c r="AH1868" s="80"/>
      <c r="AI1868" s="80"/>
      <c r="AJ1868" s="69"/>
      <c r="AK1868" s="69"/>
      <c r="AL1868" s="80"/>
      <c r="AM1868" s="80"/>
      <c r="AN1868" s="69"/>
      <c r="AO1868" s="69"/>
      <c r="AP1868" s="80"/>
      <c r="AQ1868" s="80"/>
      <c r="AR1868" s="69"/>
      <c r="AS1868" s="69"/>
      <c r="AT1868" s="80"/>
      <c r="AU1868" s="80"/>
      <c r="AV1868" s="69"/>
      <c r="AW1868" s="69"/>
      <c r="AX1868" s="80"/>
      <c r="AY1868" s="80"/>
      <c r="AZ1868" s="69"/>
      <c r="BA1868" s="69"/>
      <c r="BB1868" s="80"/>
      <c r="BC1868" s="80"/>
      <c r="BD1868" s="69"/>
      <c r="BE1868" s="69"/>
      <c r="BF1868" s="80"/>
      <c r="BG1868" s="80"/>
      <c r="BH1868" s="69"/>
      <c r="BI1868" s="69"/>
      <c r="BJ1868" s="80"/>
      <c r="BK1868" s="80"/>
      <c r="BL1868" s="69"/>
      <c r="BM1868" s="69"/>
      <c r="BN1868" s="80"/>
      <c r="BO1868" s="80"/>
      <c r="BP1868" s="69"/>
      <c r="BQ1868" s="69"/>
      <c r="BR1868" s="80"/>
      <c r="BS1868" s="80"/>
      <c r="BT1868" s="69"/>
      <c r="BU1868" s="69"/>
      <c r="BV1868" s="80"/>
      <c r="BW1868" s="80"/>
      <c r="BX1868" s="69"/>
      <c r="BY1868" s="69"/>
      <c r="BZ1868" s="80"/>
      <c r="CA1868" s="80"/>
      <c r="CB1868" s="69"/>
      <c r="CC1868" s="69"/>
      <c r="CD1868" s="80"/>
      <c r="CE1868" s="80"/>
      <c r="CF1868" s="69"/>
      <c r="CG1868" s="69"/>
      <c r="CH1868" s="69"/>
      <c r="CI1868" s="69"/>
      <c r="CJ1868" s="69"/>
      <c r="CK1868" s="69"/>
      <c r="CL1868" s="68"/>
      <c r="CM1868" s="67"/>
      <c r="CN1868" s="67"/>
      <c r="CO1868" s="68"/>
      <c r="CP1868" s="68"/>
      <c r="CQ1868" s="67"/>
      <c r="CR1868" s="67"/>
      <c r="CS1868" s="69"/>
      <c r="CT1868" s="81"/>
      <c r="CU1868" s="69"/>
      <c r="CV1868" s="69"/>
      <c r="CW1868" s="69"/>
      <c r="CX1868" s="69"/>
      <c r="CY1868" s="69"/>
      <c r="CZ1868" s="69"/>
    </row>
    <row r="1869" spans="2:104">
      <c r="B1869" s="69"/>
      <c r="C1869" s="69"/>
      <c r="D1869" s="67"/>
      <c r="E1869" s="69"/>
      <c r="F1869" s="68"/>
      <c r="G1869" s="67"/>
      <c r="H1869" s="69"/>
      <c r="I1869" s="69"/>
      <c r="J1869" s="69"/>
      <c r="K1869" s="69"/>
      <c r="L1869" s="69"/>
      <c r="M1869" s="69"/>
      <c r="N1869" s="69"/>
      <c r="O1869" s="69"/>
      <c r="P1869" s="69"/>
      <c r="Q1869" s="69"/>
      <c r="R1869" s="69"/>
      <c r="S1869" s="80"/>
      <c r="T1869" s="80"/>
      <c r="U1869" s="80"/>
      <c r="V1869" s="80"/>
      <c r="W1869" s="80"/>
      <c r="X1869" s="80"/>
      <c r="Y1869" s="80"/>
      <c r="Z1869" s="80"/>
      <c r="AA1869" s="80"/>
      <c r="AB1869" s="80"/>
      <c r="AC1869" s="80"/>
      <c r="AD1869" s="80"/>
      <c r="AE1869" s="69"/>
      <c r="AF1869" s="69"/>
      <c r="AG1869" s="69"/>
      <c r="AH1869" s="80"/>
      <c r="AI1869" s="80"/>
      <c r="AJ1869" s="69"/>
      <c r="AK1869" s="69"/>
      <c r="AL1869" s="80"/>
      <c r="AM1869" s="80"/>
      <c r="AN1869" s="69"/>
      <c r="AO1869" s="69"/>
      <c r="AP1869" s="80"/>
      <c r="AQ1869" s="80"/>
      <c r="AR1869" s="69"/>
      <c r="AS1869" s="69"/>
      <c r="AT1869" s="80"/>
      <c r="AU1869" s="80"/>
      <c r="AV1869" s="69"/>
      <c r="AW1869" s="69"/>
      <c r="AX1869" s="80"/>
      <c r="AY1869" s="80"/>
      <c r="AZ1869" s="69"/>
      <c r="BA1869" s="69"/>
      <c r="BB1869" s="80"/>
      <c r="BC1869" s="80"/>
      <c r="BD1869" s="69"/>
      <c r="BE1869" s="69"/>
      <c r="BF1869" s="80"/>
      <c r="BG1869" s="80"/>
      <c r="BH1869" s="69"/>
      <c r="BI1869" s="69"/>
      <c r="BJ1869" s="80"/>
      <c r="BK1869" s="80"/>
      <c r="BL1869" s="69"/>
      <c r="BM1869" s="69"/>
      <c r="BN1869" s="80"/>
      <c r="BO1869" s="80"/>
      <c r="BP1869" s="69"/>
      <c r="BQ1869" s="69"/>
      <c r="BR1869" s="80"/>
      <c r="BS1869" s="80"/>
      <c r="BT1869" s="69"/>
      <c r="BU1869" s="69"/>
      <c r="BV1869" s="80"/>
      <c r="BW1869" s="80"/>
      <c r="BX1869" s="69"/>
      <c r="BY1869" s="69"/>
      <c r="BZ1869" s="80"/>
      <c r="CA1869" s="80"/>
      <c r="CB1869" s="69"/>
      <c r="CC1869" s="69"/>
      <c r="CD1869" s="80"/>
      <c r="CE1869" s="80"/>
      <c r="CF1869" s="69"/>
      <c r="CG1869" s="69"/>
      <c r="CH1869" s="69"/>
      <c r="CI1869" s="69"/>
      <c r="CJ1869" s="69"/>
      <c r="CK1869" s="69"/>
      <c r="CL1869" s="68"/>
      <c r="CM1869" s="67"/>
      <c r="CN1869" s="67"/>
      <c r="CO1869" s="68"/>
      <c r="CP1869" s="68"/>
      <c r="CQ1869" s="67"/>
      <c r="CR1869" s="67"/>
      <c r="CS1869" s="69"/>
      <c r="CT1869" s="81"/>
      <c r="CU1869" s="69"/>
      <c r="CV1869" s="69"/>
      <c r="CW1869" s="69"/>
      <c r="CX1869" s="69"/>
      <c r="CY1869" s="69"/>
      <c r="CZ1869" s="69"/>
    </row>
    <row r="1870" spans="2:104">
      <c r="B1870" s="69"/>
      <c r="C1870" s="69"/>
      <c r="D1870" s="67"/>
      <c r="E1870" s="69"/>
      <c r="F1870" s="68"/>
      <c r="G1870" s="67"/>
      <c r="H1870" s="69"/>
      <c r="I1870" s="69"/>
      <c r="J1870" s="69"/>
      <c r="K1870" s="69"/>
      <c r="L1870" s="69"/>
      <c r="M1870" s="69"/>
      <c r="N1870" s="69"/>
      <c r="O1870" s="69"/>
      <c r="P1870" s="69"/>
      <c r="Q1870" s="69"/>
      <c r="R1870" s="69"/>
      <c r="S1870" s="80"/>
      <c r="T1870" s="80"/>
      <c r="U1870" s="80"/>
      <c r="V1870" s="80"/>
      <c r="W1870" s="80"/>
      <c r="X1870" s="80"/>
      <c r="Y1870" s="80"/>
      <c r="Z1870" s="80"/>
      <c r="AA1870" s="80"/>
      <c r="AB1870" s="80"/>
      <c r="AC1870" s="80"/>
      <c r="AD1870" s="80"/>
      <c r="AE1870" s="69"/>
      <c r="AF1870" s="69"/>
      <c r="AG1870" s="69"/>
      <c r="AH1870" s="80"/>
      <c r="AI1870" s="80"/>
      <c r="AJ1870" s="69"/>
      <c r="AK1870" s="69"/>
      <c r="AL1870" s="80"/>
      <c r="AM1870" s="80"/>
      <c r="AN1870" s="69"/>
      <c r="AO1870" s="69"/>
      <c r="AP1870" s="80"/>
      <c r="AQ1870" s="80"/>
      <c r="AR1870" s="69"/>
      <c r="AS1870" s="69"/>
      <c r="AT1870" s="80"/>
      <c r="AU1870" s="80"/>
      <c r="AV1870" s="69"/>
      <c r="AW1870" s="69"/>
      <c r="AX1870" s="80"/>
      <c r="AY1870" s="80"/>
      <c r="AZ1870" s="69"/>
      <c r="BA1870" s="69"/>
      <c r="BB1870" s="80"/>
      <c r="BC1870" s="80"/>
      <c r="BD1870" s="69"/>
      <c r="BE1870" s="69"/>
      <c r="BF1870" s="80"/>
      <c r="BG1870" s="80"/>
      <c r="BH1870" s="69"/>
      <c r="BI1870" s="69"/>
      <c r="BJ1870" s="80"/>
      <c r="BK1870" s="80"/>
      <c r="BL1870" s="69"/>
      <c r="BM1870" s="69"/>
      <c r="BN1870" s="80"/>
      <c r="BO1870" s="80"/>
      <c r="BP1870" s="69"/>
      <c r="BQ1870" s="69"/>
      <c r="BR1870" s="80"/>
      <c r="BS1870" s="80"/>
      <c r="BT1870" s="69"/>
      <c r="BU1870" s="69"/>
      <c r="BV1870" s="80"/>
      <c r="BW1870" s="80"/>
      <c r="BX1870" s="69"/>
      <c r="BY1870" s="69"/>
      <c r="BZ1870" s="80"/>
      <c r="CA1870" s="80"/>
      <c r="CB1870" s="69"/>
      <c r="CC1870" s="69"/>
      <c r="CD1870" s="80"/>
      <c r="CE1870" s="80"/>
      <c r="CF1870" s="69"/>
      <c r="CG1870" s="69"/>
      <c r="CH1870" s="69"/>
      <c r="CI1870" s="69"/>
      <c r="CJ1870" s="69"/>
      <c r="CK1870" s="69"/>
      <c r="CL1870" s="68"/>
      <c r="CM1870" s="67"/>
      <c r="CN1870" s="67"/>
      <c r="CO1870" s="68"/>
      <c r="CP1870" s="68"/>
      <c r="CQ1870" s="67"/>
      <c r="CR1870" s="67"/>
      <c r="CS1870" s="69"/>
      <c r="CT1870" s="81"/>
      <c r="CU1870" s="69"/>
      <c r="CV1870" s="69"/>
      <c r="CW1870" s="69"/>
      <c r="CX1870" s="69"/>
      <c r="CY1870" s="69"/>
      <c r="CZ1870" s="69"/>
    </row>
    <row r="1871" spans="2:104">
      <c r="B1871" s="69"/>
      <c r="C1871" s="69"/>
      <c r="D1871" s="67"/>
      <c r="E1871" s="69"/>
      <c r="F1871" s="68"/>
      <c r="G1871" s="67"/>
      <c r="H1871" s="69"/>
      <c r="I1871" s="69"/>
      <c r="J1871" s="69"/>
      <c r="K1871" s="69"/>
      <c r="L1871" s="69"/>
      <c r="M1871" s="69"/>
      <c r="N1871" s="69"/>
      <c r="O1871" s="69"/>
      <c r="P1871" s="69"/>
      <c r="Q1871" s="69"/>
      <c r="R1871" s="69"/>
      <c r="S1871" s="80"/>
      <c r="T1871" s="80"/>
      <c r="U1871" s="80"/>
      <c r="V1871" s="80"/>
      <c r="W1871" s="80"/>
      <c r="X1871" s="80"/>
      <c r="Y1871" s="80"/>
      <c r="Z1871" s="80"/>
      <c r="AA1871" s="80"/>
      <c r="AB1871" s="80"/>
      <c r="AC1871" s="80"/>
      <c r="AD1871" s="80"/>
      <c r="AE1871" s="69"/>
      <c r="AF1871" s="69"/>
      <c r="AG1871" s="69"/>
      <c r="AH1871" s="80"/>
      <c r="AI1871" s="80"/>
      <c r="AJ1871" s="69"/>
      <c r="AK1871" s="69"/>
      <c r="AL1871" s="80"/>
      <c r="AM1871" s="80"/>
      <c r="AN1871" s="69"/>
      <c r="AO1871" s="69"/>
      <c r="AP1871" s="80"/>
      <c r="AQ1871" s="80"/>
      <c r="AR1871" s="69"/>
      <c r="AS1871" s="69"/>
      <c r="AT1871" s="80"/>
      <c r="AU1871" s="80"/>
      <c r="AV1871" s="69"/>
      <c r="AW1871" s="69"/>
      <c r="AX1871" s="80"/>
      <c r="AY1871" s="80"/>
      <c r="AZ1871" s="69"/>
      <c r="BA1871" s="69"/>
      <c r="BB1871" s="80"/>
      <c r="BC1871" s="80"/>
      <c r="BD1871" s="69"/>
      <c r="BE1871" s="69"/>
      <c r="BF1871" s="80"/>
      <c r="BG1871" s="80"/>
      <c r="BH1871" s="69"/>
      <c r="BI1871" s="69"/>
      <c r="BJ1871" s="80"/>
      <c r="BK1871" s="80"/>
      <c r="BL1871" s="69"/>
      <c r="BM1871" s="69"/>
      <c r="BN1871" s="80"/>
      <c r="BO1871" s="80"/>
      <c r="BP1871" s="69"/>
      <c r="BQ1871" s="69"/>
      <c r="BR1871" s="80"/>
      <c r="BS1871" s="80"/>
      <c r="BT1871" s="69"/>
      <c r="BU1871" s="69"/>
      <c r="BV1871" s="80"/>
      <c r="BW1871" s="80"/>
      <c r="BX1871" s="69"/>
      <c r="BY1871" s="69"/>
      <c r="BZ1871" s="80"/>
      <c r="CA1871" s="80"/>
      <c r="CB1871" s="69"/>
      <c r="CC1871" s="69"/>
      <c r="CD1871" s="80"/>
      <c r="CE1871" s="80"/>
      <c r="CF1871" s="69"/>
      <c r="CG1871" s="69"/>
      <c r="CH1871" s="69"/>
      <c r="CI1871" s="69"/>
      <c r="CJ1871" s="69"/>
      <c r="CK1871" s="69"/>
      <c r="CL1871" s="68"/>
      <c r="CM1871" s="67"/>
      <c r="CN1871" s="67"/>
      <c r="CO1871" s="68"/>
      <c r="CP1871" s="68"/>
      <c r="CQ1871" s="67"/>
      <c r="CR1871" s="67"/>
      <c r="CS1871" s="69"/>
      <c r="CT1871" s="81"/>
      <c r="CU1871" s="69"/>
      <c r="CV1871" s="69"/>
      <c r="CW1871" s="69"/>
      <c r="CX1871" s="69"/>
      <c r="CY1871" s="69"/>
      <c r="CZ1871" s="69"/>
    </row>
    <row r="1872" spans="2:104">
      <c r="B1872" s="69"/>
      <c r="C1872" s="69"/>
      <c r="D1872" s="67"/>
      <c r="E1872" s="69"/>
      <c r="F1872" s="68"/>
      <c r="G1872" s="67"/>
      <c r="H1872" s="69"/>
      <c r="I1872" s="69"/>
      <c r="J1872" s="69"/>
      <c r="K1872" s="69"/>
      <c r="L1872" s="69"/>
      <c r="M1872" s="69"/>
      <c r="N1872" s="69"/>
      <c r="O1872" s="69"/>
      <c r="P1872" s="69"/>
      <c r="Q1872" s="69"/>
      <c r="R1872" s="69"/>
      <c r="S1872" s="80"/>
      <c r="T1872" s="80"/>
      <c r="U1872" s="80"/>
      <c r="V1872" s="80"/>
      <c r="W1872" s="80"/>
      <c r="X1872" s="80"/>
      <c r="Y1872" s="80"/>
      <c r="Z1872" s="80"/>
      <c r="AA1872" s="80"/>
      <c r="AB1872" s="80"/>
      <c r="AC1872" s="80"/>
      <c r="AD1872" s="80"/>
      <c r="AE1872" s="69"/>
      <c r="AF1872" s="69"/>
      <c r="AG1872" s="69"/>
      <c r="AH1872" s="80"/>
      <c r="AI1872" s="80"/>
      <c r="AJ1872" s="69"/>
      <c r="AK1872" s="69"/>
      <c r="AL1872" s="80"/>
      <c r="AM1872" s="80"/>
      <c r="AN1872" s="69"/>
      <c r="AO1872" s="69"/>
      <c r="AP1872" s="80"/>
      <c r="AQ1872" s="80"/>
      <c r="AR1872" s="69"/>
      <c r="AS1872" s="69"/>
      <c r="AT1872" s="80"/>
      <c r="AU1872" s="80"/>
      <c r="AV1872" s="69"/>
      <c r="AW1872" s="69"/>
      <c r="AX1872" s="80"/>
      <c r="AY1872" s="80"/>
      <c r="AZ1872" s="69"/>
      <c r="BA1872" s="69"/>
      <c r="BB1872" s="80"/>
      <c r="BC1872" s="80"/>
      <c r="BD1872" s="69"/>
      <c r="BE1872" s="69"/>
      <c r="BF1872" s="80"/>
      <c r="BG1872" s="80"/>
      <c r="BH1872" s="69"/>
      <c r="BI1872" s="69"/>
      <c r="BJ1872" s="80"/>
      <c r="BK1872" s="80"/>
      <c r="BL1872" s="69"/>
      <c r="BM1872" s="69"/>
      <c r="BN1872" s="80"/>
      <c r="BO1872" s="80"/>
      <c r="BP1872" s="69"/>
      <c r="BQ1872" s="69"/>
      <c r="BR1872" s="80"/>
      <c r="BS1872" s="80"/>
      <c r="BT1872" s="69"/>
      <c r="BU1872" s="69"/>
      <c r="BV1872" s="80"/>
      <c r="BW1872" s="80"/>
      <c r="BX1872" s="69"/>
      <c r="BY1872" s="69"/>
      <c r="BZ1872" s="80"/>
      <c r="CA1872" s="80"/>
      <c r="CB1872" s="69"/>
      <c r="CC1872" s="69"/>
      <c r="CD1872" s="80"/>
      <c r="CE1872" s="80"/>
      <c r="CF1872" s="69"/>
      <c r="CG1872" s="69"/>
      <c r="CH1872" s="69"/>
      <c r="CI1872" s="69"/>
      <c r="CJ1872" s="69"/>
      <c r="CK1872" s="69"/>
      <c r="CL1872" s="68"/>
      <c r="CM1872" s="67"/>
      <c r="CN1872" s="67"/>
      <c r="CO1872" s="68"/>
      <c r="CP1872" s="68"/>
      <c r="CQ1872" s="67"/>
      <c r="CR1872" s="67"/>
      <c r="CS1872" s="69"/>
      <c r="CT1872" s="81"/>
      <c r="CU1872" s="69"/>
      <c r="CV1872" s="69"/>
      <c r="CW1872" s="69"/>
      <c r="CX1872" s="69"/>
      <c r="CY1872" s="69"/>
      <c r="CZ1872" s="69"/>
    </row>
    <row r="1873" spans="2:104">
      <c r="B1873" s="69"/>
      <c r="C1873" s="69"/>
      <c r="D1873" s="67"/>
      <c r="E1873" s="69"/>
      <c r="F1873" s="68"/>
      <c r="G1873" s="67"/>
      <c r="H1873" s="69"/>
      <c r="I1873" s="69"/>
      <c r="J1873" s="69"/>
      <c r="K1873" s="69"/>
      <c r="L1873" s="69"/>
      <c r="M1873" s="69"/>
      <c r="N1873" s="69"/>
      <c r="O1873" s="69"/>
      <c r="P1873" s="69"/>
      <c r="Q1873" s="69"/>
      <c r="R1873" s="69"/>
      <c r="S1873" s="80"/>
      <c r="T1873" s="80"/>
      <c r="U1873" s="80"/>
      <c r="V1873" s="80"/>
      <c r="W1873" s="80"/>
      <c r="X1873" s="80"/>
      <c r="Y1873" s="80"/>
      <c r="Z1873" s="80"/>
      <c r="AA1873" s="80"/>
      <c r="AB1873" s="80"/>
      <c r="AC1873" s="80"/>
      <c r="AD1873" s="80"/>
      <c r="AE1873" s="69"/>
      <c r="AF1873" s="69"/>
      <c r="AG1873" s="69"/>
      <c r="AH1873" s="80"/>
      <c r="AI1873" s="80"/>
      <c r="AJ1873" s="69"/>
      <c r="AK1873" s="69"/>
      <c r="AL1873" s="80"/>
      <c r="AM1873" s="80"/>
      <c r="AN1873" s="69"/>
      <c r="AO1873" s="69"/>
      <c r="AP1873" s="80"/>
      <c r="AQ1873" s="80"/>
      <c r="AR1873" s="69"/>
      <c r="AS1873" s="69"/>
      <c r="AT1873" s="80"/>
      <c r="AU1873" s="80"/>
      <c r="AV1873" s="69"/>
      <c r="AW1873" s="69"/>
      <c r="AX1873" s="80"/>
      <c r="AY1873" s="80"/>
      <c r="AZ1873" s="69"/>
      <c r="BA1873" s="69"/>
      <c r="BB1873" s="80"/>
      <c r="BC1873" s="80"/>
      <c r="BD1873" s="69"/>
      <c r="BE1873" s="69"/>
      <c r="BF1873" s="80"/>
      <c r="BG1873" s="80"/>
      <c r="BH1873" s="69"/>
      <c r="BI1873" s="69"/>
      <c r="BJ1873" s="80"/>
      <c r="BK1873" s="80"/>
      <c r="BL1873" s="69"/>
      <c r="BM1873" s="69"/>
      <c r="BN1873" s="80"/>
      <c r="BO1873" s="80"/>
      <c r="BP1873" s="69"/>
      <c r="BQ1873" s="69"/>
      <c r="BR1873" s="80"/>
      <c r="BS1873" s="80"/>
      <c r="BT1873" s="69"/>
      <c r="BU1873" s="69"/>
      <c r="BV1873" s="80"/>
      <c r="BW1873" s="80"/>
      <c r="BX1873" s="69"/>
      <c r="BY1873" s="69"/>
      <c r="BZ1873" s="80"/>
      <c r="CA1873" s="80"/>
      <c r="CB1873" s="69"/>
      <c r="CC1873" s="69"/>
      <c r="CD1873" s="80"/>
      <c r="CE1873" s="80"/>
      <c r="CF1873" s="69"/>
      <c r="CG1873" s="69"/>
      <c r="CH1873" s="69"/>
      <c r="CI1873" s="69"/>
      <c r="CJ1873" s="69"/>
      <c r="CK1873" s="69"/>
      <c r="CL1873" s="68"/>
      <c r="CM1873" s="67"/>
      <c r="CN1873" s="67"/>
      <c r="CO1873" s="68"/>
      <c r="CP1873" s="68"/>
      <c r="CQ1873" s="67"/>
      <c r="CR1873" s="67"/>
      <c r="CS1873" s="69"/>
      <c r="CT1873" s="81"/>
      <c r="CU1873" s="69"/>
      <c r="CV1873" s="69"/>
      <c r="CW1873" s="69"/>
      <c r="CX1873" s="69"/>
      <c r="CY1873" s="69"/>
      <c r="CZ1873" s="69"/>
    </row>
    <row r="1874" spans="2:104">
      <c r="B1874" s="69"/>
      <c r="C1874" s="69"/>
      <c r="D1874" s="67"/>
      <c r="E1874" s="69"/>
      <c r="F1874" s="68"/>
      <c r="G1874" s="67"/>
      <c r="H1874" s="69"/>
      <c r="I1874" s="69"/>
      <c r="J1874" s="69"/>
      <c r="K1874" s="69"/>
      <c r="L1874" s="69"/>
      <c r="M1874" s="69"/>
      <c r="N1874" s="69"/>
      <c r="O1874" s="69"/>
      <c r="P1874" s="69"/>
      <c r="Q1874" s="69"/>
      <c r="R1874" s="69"/>
      <c r="S1874" s="80"/>
      <c r="T1874" s="80"/>
      <c r="U1874" s="80"/>
      <c r="V1874" s="80"/>
      <c r="W1874" s="80"/>
      <c r="X1874" s="80"/>
      <c r="Y1874" s="80"/>
      <c r="Z1874" s="80"/>
      <c r="AA1874" s="80"/>
      <c r="AB1874" s="80"/>
      <c r="AC1874" s="80"/>
      <c r="AD1874" s="80"/>
      <c r="AE1874" s="69"/>
      <c r="AF1874" s="69"/>
      <c r="AG1874" s="69"/>
      <c r="AH1874" s="80"/>
      <c r="AI1874" s="80"/>
      <c r="AJ1874" s="69"/>
      <c r="AK1874" s="69"/>
      <c r="AL1874" s="80"/>
      <c r="AM1874" s="80"/>
      <c r="AN1874" s="69"/>
      <c r="AO1874" s="69"/>
      <c r="AP1874" s="80"/>
      <c r="AQ1874" s="80"/>
      <c r="AR1874" s="69"/>
      <c r="AS1874" s="69"/>
      <c r="AT1874" s="80"/>
      <c r="AU1874" s="80"/>
      <c r="AV1874" s="69"/>
      <c r="AW1874" s="69"/>
      <c r="AX1874" s="80"/>
      <c r="AY1874" s="80"/>
      <c r="AZ1874" s="69"/>
      <c r="BA1874" s="69"/>
      <c r="BB1874" s="80"/>
      <c r="BC1874" s="80"/>
      <c r="BD1874" s="69"/>
      <c r="BE1874" s="69"/>
      <c r="BF1874" s="80"/>
      <c r="BG1874" s="80"/>
      <c r="BH1874" s="69"/>
      <c r="BI1874" s="69"/>
      <c r="BJ1874" s="80"/>
      <c r="BK1874" s="80"/>
      <c r="BL1874" s="69"/>
      <c r="BM1874" s="69"/>
      <c r="BN1874" s="80"/>
      <c r="BO1874" s="80"/>
      <c r="BP1874" s="69"/>
      <c r="BQ1874" s="69"/>
      <c r="BR1874" s="80"/>
      <c r="BS1874" s="80"/>
      <c r="BT1874" s="69"/>
      <c r="BU1874" s="69"/>
      <c r="BV1874" s="80"/>
      <c r="BW1874" s="80"/>
      <c r="BX1874" s="69"/>
      <c r="BY1874" s="69"/>
      <c r="BZ1874" s="80"/>
      <c r="CA1874" s="80"/>
      <c r="CB1874" s="69"/>
      <c r="CC1874" s="69"/>
      <c r="CD1874" s="80"/>
      <c r="CE1874" s="80"/>
      <c r="CF1874" s="69"/>
      <c r="CG1874" s="69"/>
      <c r="CH1874" s="69"/>
      <c r="CI1874" s="69"/>
      <c r="CJ1874" s="69"/>
      <c r="CK1874" s="69"/>
      <c r="CL1874" s="68"/>
      <c r="CM1874" s="67"/>
      <c r="CN1874" s="67"/>
      <c r="CO1874" s="68"/>
      <c r="CP1874" s="68"/>
      <c r="CQ1874" s="67"/>
      <c r="CR1874" s="67"/>
      <c r="CS1874" s="69"/>
      <c r="CT1874" s="81"/>
      <c r="CU1874" s="69"/>
      <c r="CV1874" s="69"/>
      <c r="CW1874" s="69"/>
      <c r="CX1874" s="69"/>
      <c r="CY1874" s="69"/>
      <c r="CZ1874" s="69"/>
    </row>
    <row r="1875" spans="2:104">
      <c r="B1875" s="69"/>
      <c r="C1875" s="69"/>
      <c r="D1875" s="67"/>
      <c r="E1875" s="69"/>
      <c r="F1875" s="68"/>
      <c r="G1875" s="67"/>
      <c r="H1875" s="69"/>
      <c r="I1875" s="69"/>
      <c r="J1875" s="69"/>
      <c r="K1875" s="69"/>
      <c r="L1875" s="69"/>
      <c r="M1875" s="69"/>
      <c r="N1875" s="69"/>
      <c r="O1875" s="69"/>
      <c r="P1875" s="69"/>
      <c r="Q1875" s="69"/>
      <c r="R1875" s="69"/>
      <c r="S1875" s="80"/>
      <c r="T1875" s="80"/>
      <c r="U1875" s="80"/>
      <c r="V1875" s="80"/>
      <c r="W1875" s="80"/>
      <c r="X1875" s="80"/>
      <c r="Y1875" s="80"/>
      <c r="Z1875" s="80"/>
      <c r="AA1875" s="80"/>
      <c r="AB1875" s="80"/>
      <c r="AC1875" s="80"/>
      <c r="AD1875" s="80"/>
      <c r="AE1875" s="69"/>
      <c r="AF1875" s="69"/>
      <c r="AG1875" s="69"/>
      <c r="AH1875" s="80"/>
      <c r="AI1875" s="80"/>
      <c r="AJ1875" s="69"/>
      <c r="AK1875" s="69"/>
      <c r="AL1875" s="80"/>
      <c r="AM1875" s="80"/>
      <c r="AN1875" s="69"/>
      <c r="AO1875" s="69"/>
      <c r="AP1875" s="80"/>
      <c r="AQ1875" s="80"/>
      <c r="AR1875" s="69"/>
      <c r="AS1875" s="69"/>
      <c r="AT1875" s="80"/>
      <c r="AU1875" s="80"/>
      <c r="AV1875" s="69"/>
      <c r="AW1875" s="69"/>
      <c r="AX1875" s="80"/>
      <c r="AY1875" s="80"/>
      <c r="AZ1875" s="69"/>
      <c r="BA1875" s="69"/>
      <c r="BB1875" s="80"/>
      <c r="BC1875" s="80"/>
      <c r="BD1875" s="69"/>
      <c r="BE1875" s="69"/>
      <c r="BF1875" s="80"/>
      <c r="BG1875" s="80"/>
      <c r="BH1875" s="69"/>
      <c r="BI1875" s="69"/>
      <c r="BJ1875" s="80"/>
      <c r="BK1875" s="80"/>
      <c r="BL1875" s="69"/>
      <c r="BM1875" s="69"/>
      <c r="BN1875" s="80"/>
      <c r="BO1875" s="80"/>
      <c r="BP1875" s="69"/>
      <c r="BQ1875" s="69"/>
      <c r="BR1875" s="80"/>
      <c r="BS1875" s="80"/>
      <c r="BT1875" s="69"/>
      <c r="BU1875" s="69"/>
      <c r="BV1875" s="80"/>
      <c r="BW1875" s="80"/>
      <c r="BX1875" s="69"/>
      <c r="BY1875" s="69"/>
      <c r="BZ1875" s="80"/>
      <c r="CA1875" s="80"/>
      <c r="CB1875" s="69"/>
      <c r="CC1875" s="69"/>
      <c r="CD1875" s="80"/>
      <c r="CE1875" s="80"/>
      <c r="CF1875" s="69"/>
      <c r="CG1875" s="69"/>
      <c r="CH1875" s="69"/>
      <c r="CI1875" s="69"/>
      <c r="CJ1875" s="69"/>
      <c r="CK1875" s="69"/>
      <c r="CL1875" s="68"/>
      <c r="CM1875" s="67"/>
      <c r="CN1875" s="67"/>
      <c r="CO1875" s="68"/>
      <c r="CP1875" s="68"/>
      <c r="CQ1875" s="67"/>
      <c r="CR1875" s="67"/>
      <c r="CS1875" s="69"/>
      <c r="CT1875" s="81"/>
      <c r="CU1875" s="69"/>
      <c r="CV1875" s="69"/>
      <c r="CW1875" s="69"/>
      <c r="CX1875" s="69"/>
      <c r="CY1875" s="69"/>
      <c r="CZ1875" s="69"/>
    </row>
    <row r="1876" spans="2:104">
      <c r="B1876" s="69"/>
      <c r="C1876" s="69"/>
      <c r="D1876" s="67"/>
      <c r="E1876" s="69"/>
      <c r="F1876" s="68"/>
      <c r="G1876" s="67"/>
      <c r="H1876" s="69"/>
      <c r="I1876" s="69"/>
      <c r="J1876" s="69"/>
      <c r="K1876" s="69"/>
      <c r="L1876" s="69"/>
      <c r="M1876" s="69"/>
      <c r="N1876" s="69"/>
      <c r="O1876" s="69"/>
      <c r="P1876" s="69"/>
      <c r="Q1876" s="69"/>
      <c r="R1876" s="69"/>
      <c r="S1876" s="80"/>
      <c r="T1876" s="80"/>
      <c r="U1876" s="80"/>
      <c r="V1876" s="80"/>
      <c r="W1876" s="80"/>
      <c r="X1876" s="80"/>
      <c r="Y1876" s="80"/>
      <c r="Z1876" s="80"/>
      <c r="AA1876" s="80"/>
      <c r="AB1876" s="80"/>
      <c r="AC1876" s="80"/>
      <c r="AD1876" s="80"/>
      <c r="AE1876" s="69"/>
      <c r="AF1876" s="69"/>
      <c r="AG1876" s="69"/>
      <c r="AH1876" s="80"/>
      <c r="AI1876" s="80"/>
      <c r="AJ1876" s="69"/>
      <c r="AK1876" s="69"/>
      <c r="AL1876" s="80"/>
      <c r="AM1876" s="80"/>
      <c r="AN1876" s="69"/>
      <c r="AO1876" s="69"/>
      <c r="AP1876" s="80"/>
      <c r="AQ1876" s="80"/>
      <c r="AR1876" s="69"/>
      <c r="AS1876" s="69"/>
      <c r="AT1876" s="80"/>
      <c r="AU1876" s="80"/>
      <c r="AV1876" s="69"/>
      <c r="AW1876" s="69"/>
      <c r="AX1876" s="80"/>
      <c r="AY1876" s="80"/>
      <c r="AZ1876" s="69"/>
      <c r="BA1876" s="69"/>
      <c r="BB1876" s="80"/>
      <c r="BC1876" s="80"/>
      <c r="BD1876" s="69"/>
      <c r="BE1876" s="69"/>
      <c r="BF1876" s="80"/>
      <c r="BG1876" s="80"/>
      <c r="BH1876" s="69"/>
      <c r="BI1876" s="69"/>
      <c r="BJ1876" s="80"/>
      <c r="BK1876" s="80"/>
      <c r="BL1876" s="69"/>
      <c r="BM1876" s="69"/>
      <c r="BN1876" s="80"/>
      <c r="BO1876" s="80"/>
      <c r="BP1876" s="69"/>
      <c r="BQ1876" s="69"/>
      <c r="BR1876" s="80"/>
      <c r="BS1876" s="80"/>
      <c r="BT1876" s="69"/>
      <c r="BU1876" s="69"/>
      <c r="BV1876" s="80"/>
      <c r="BW1876" s="80"/>
      <c r="BX1876" s="69"/>
      <c r="BY1876" s="69"/>
      <c r="BZ1876" s="80"/>
      <c r="CA1876" s="80"/>
      <c r="CB1876" s="69"/>
      <c r="CC1876" s="69"/>
      <c r="CD1876" s="80"/>
      <c r="CE1876" s="80"/>
      <c r="CF1876" s="69"/>
      <c r="CG1876" s="69"/>
      <c r="CH1876" s="69"/>
      <c r="CI1876" s="69"/>
      <c r="CJ1876" s="69"/>
      <c r="CK1876" s="69"/>
      <c r="CL1876" s="68"/>
      <c r="CM1876" s="67"/>
      <c r="CN1876" s="67"/>
      <c r="CO1876" s="68"/>
      <c r="CP1876" s="68"/>
      <c r="CQ1876" s="67"/>
      <c r="CR1876" s="67"/>
      <c r="CS1876" s="69"/>
      <c r="CT1876" s="81"/>
      <c r="CU1876" s="69"/>
      <c r="CV1876" s="69"/>
      <c r="CW1876" s="69"/>
      <c r="CX1876" s="69"/>
      <c r="CY1876" s="69"/>
      <c r="CZ1876" s="69"/>
    </row>
    <row r="1877" spans="2:104">
      <c r="B1877" s="69"/>
      <c r="C1877" s="69"/>
      <c r="D1877" s="67"/>
      <c r="E1877" s="69"/>
      <c r="F1877" s="68"/>
      <c r="G1877" s="67"/>
      <c r="H1877" s="69"/>
      <c r="I1877" s="69"/>
      <c r="J1877" s="69"/>
      <c r="K1877" s="69"/>
      <c r="L1877" s="69"/>
      <c r="M1877" s="69"/>
      <c r="N1877" s="69"/>
      <c r="O1877" s="69"/>
      <c r="P1877" s="69"/>
      <c r="Q1877" s="69"/>
      <c r="R1877" s="69"/>
      <c r="S1877" s="80"/>
      <c r="T1877" s="80"/>
      <c r="U1877" s="80"/>
      <c r="V1877" s="80"/>
      <c r="W1877" s="80"/>
      <c r="X1877" s="80"/>
      <c r="Y1877" s="80"/>
      <c r="Z1877" s="80"/>
      <c r="AA1877" s="80"/>
      <c r="AB1877" s="80"/>
      <c r="AC1877" s="80"/>
      <c r="AD1877" s="80"/>
      <c r="AE1877" s="69"/>
      <c r="AF1877" s="69"/>
      <c r="AG1877" s="69"/>
      <c r="AH1877" s="80"/>
      <c r="AI1877" s="80"/>
      <c r="AJ1877" s="69"/>
      <c r="AK1877" s="69"/>
      <c r="AL1877" s="80"/>
      <c r="AM1877" s="80"/>
      <c r="AN1877" s="69"/>
      <c r="AO1877" s="69"/>
      <c r="AP1877" s="80"/>
      <c r="AQ1877" s="80"/>
      <c r="AR1877" s="69"/>
      <c r="AS1877" s="69"/>
      <c r="AT1877" s="80"/>
      <c r="AU1877" s="80"/>
      <c r="AV1877" s="69"/>
      <c r="AW1877" s="69"/>
      <c r="AX1877" s="80"/>
      <c r="AY1877" s="80"/>
      <c r="AZ1877" s="69"/>
      <c r="BA1877" s="69"/>
      <c r="BB1877" s="80"/>
      <c r="BC1877" s="80"/>
      <c r="BD1877" s="69"/>
      <c r="BE1877" s="69"/>
      <c r="BF1877" s="80"/>
      <c r="BG1877" s="80"/>
      <c r="BH1877" s="69"/>
      <c r="BI1877" s="69"/>
      <c r="BJ1877" s="80"/>
      <c r="BK1877" s="80"/>
      <c r="BL1877" s="69"/>
      <c r="BM1877" s="69"/>
      <c r="BN1877" s="80"/>
      <c r="BO1877" s="80"/>
      <c r="BP1877" s="69"/>
      <c r="BQ1877" s="69"/>
      <c r="BR1877" s="80"/>
      <c r="BS1877" s="80"/>
      <c r="BT1877" s="69"/>
      <c r="BU1877" s="69"/>
      <c r="BV1877" s="80"/>
      <c r="BW1877" s="80"/>
      <c r="BX1877" s="69"/>
      <c r="BY1877" s="69"/>
      <c r="BZ1877" s="80"/>
      <c r="CA1877" s="80"/>
      <c r="CB1877" s="69"/>
      <c r="CC1877" s="69"/>
      <c r="CD1877" s="80"/>
      <c r="CE1877" s="80"/>
      <c r="CF1877" s="69"/>
      <c r="CG1877" s="69"/>
      <c r="CH1877" s="69"/>
      <c r="CI1877" s="69"/>
      <c r="CJ1877" s="69"/>
      <c r="CK1877" s="69"/>
      <c r="CL1877" s="68"/>
      <c r="CM1877" s="67"/>
      <c r="CN1877" s="67"/>
      <c r="CO1877" s="68"/>
      <c r="CP1877" s="68"/>
      <c r="CQ1877" s="67"/>
      <c r="CR1877" s="67"/>
      <c r="CS1877" s="69"/>
      <c r="CT1877" s="81"/>
      <c r="CU1877" s="69"/>
      <c r="CV1877" s="69"/>
      <c r="CW1877" s="69"/>
      <c r="CX1877" s="69"/>
      <c r="CY1877" s="69"/>
      <c r="CZ1877" s="69"/>
    </row>
    <row r="1878" spans="2:104">
      <c r="B1878" s="69"/>
      <c r="C1878" s="69"/>
      <c r="D1878" s="67"/>
      <c r="E1878" s="69"/>
      <c r="F1878" s="68"/>
      <c r="G1878" s="67"/>
      <c r="H1878" s="69"/>
      <c r="I1878" s="69"/>
      <c r="J1878" s="69"/>
      <c r="K1878" s="69"/>
      <c r="L1878" s="69"/>
      <c r="M1878" s="69"/>
      <c r="N1878" s="69"/>
      <c r="O1878" s="69"/>
      <c r="P1878" s="69"/>
      <c r="Q1878" s="69"/>
      <c r="R1878" s="69"/>
      <c r="S1878" s="80"/>
      <c r="T1878" s="80"/>
      <c r="U1878" s="80"/>
      <c r="V1878" s="80"/>
      <c r="W1878" s="80"/>
      <c r="X1878" s="80"/>
      <c r="Y1878" s="80"/>
      <c r="Z1878" s="80"/>
      <c r="AA1878" s="80"/>
      <c r="AB1878" s="80"/>
      <c r="AC1878" s="80"/>
      <c r="AD1878" s="80"/>
      <c r="AE1878" s="69"/>
      <c r="AF1878" s="69"/>
      <c r="AG1878" s="69"/>
      <c r="AH1878" s="80"/>
      <c r="AI1878" s="80"/>
      <c r="AJ1878" s="69"/>
      <c r="AK1878" s="69"/>
      <c r="AL1878" s="80"/>
      <c r="AM1878" s="80"/>
      <c r="AN1878" s="69"/>
      <c r="AO1878" s="69"/>
      <c r="AP1878" s="80"/>
      <c r="AQ1878" s="80"/>
      <c r="AR1878" s="69"/>
      <c r="AS1878" s="69"/>
      <c r="AT1878" s="80"/>
      <c r="AU1878" s="80"/>
      <c r="AV1878" s="69"/>
      <c r="AW1878" s="69"/>
      <c r="AX1878" s="80"/>
      <c r="AY1878" s="80"/>
      <c r="AZ1878" s="69"/>
      <c r="BA1878" s="69"/>
      <c r="BB1878" s="80"/>
      <c r="BC1878" s="80"/>
      <c r="BD1878" s="69"/>
      <c r="BE1878" s="69"/>
      <c r="BF1878" s="80"/>
      <c r="BG1878" s="80"/>
      <c r="BH1878" s="69"/>
      <c r="BI1878" s="69"/>
      <c r="BJ1878" s="80"/>
      <c r="BK1878" s="80"/>
      <c r="BL1878" s="69"/>
      <c r="BM1878" s="69"/>
      <c r="BN1878" s="80"/>
      <c r="BO1878" s="80"/>
      <c r="BP1878" s="69"/>
      <c r="BQ1878" s="69"/>
      <c r="BR1878" s="80"/>
      <c r="BS1878" s="80"/>
      <c r="BT1878" s="69"/>
      <c r="BU1878" s="69"/>
      <c r="BV1878" s="80"/>
      <c r="BW1878" s="80"/>
      <c r="BX1878" s="69"/>
      <c r="BY1878" s="69"/>
      <c r="BZ1878" s="80"/>
      <c r="CA1878" s="80"/>
      <c r="CB1878" s="69"/>
      <c r="CC1878" s="69"/>
      <c r="CD1878" s="80"/>
      <c r="CE1878" s="80"/>
      <c r="CF1878" s="69"/>
      <c r="CG1878" s="69"/>
      <c r="CH1878" s="69"/>
      <c r="CI1878" s="69"/>
      <c r="CJ1878" s="69"/>
      <c r="CK1878" s="69"/>
      <c r="CL1878" s="68"/>
      <c r="CM1878" s="67"/>
      <c r="CN1878" s="67"/>
      <c r="CO1878" s="68"/>
      <c r="CP1878" s="68"/>
      <c r="CQ1878" s="67"/>
      <c r="CR1878" s="67"/>
      <c r="CS1878" s="69"/>
      <c r="CT1878" s="81"/>
      <c r="CU1878" s="69"/>
      <c r="CV1878" s="69"/>
      <c r="CW1878" s="69"/>
      <c r="CX1878" s="69"/>
      <c r="CY1878" s="69"/>
      <c r="CZ1878" s="69"/>
    </row>
    <row r="1879" spans="2:104">
      <c r="B1879" s="69"/>
      <c r="C1879" s="69"/>
      <c r="D1879" s="67"/>
      <c r="E1879" s="69"/>
      <c r="F1879" s="68"/>
      <c r="G1879" s="67"/>
      <c r="H1879" s="69"/>
      <c r="I1879" s="69"/>
      <c r="J1879" s="69"/>
      <c r="K1879" s="69"/>
      <c r="L1879" s="69"/>
      <c r="M1879" s="69"/>
      <c r="N1879" s="69"/>
      <c r="O1879" s="69"/>
      <c r="P1879" s="69"/>
      <c r="Q1879" s="69"/>
      <c r="R1879" s="69"/>
      <c r="S1879" s="80"/>
      <c r="T1879" s="80"/>
      <c r="U1879" s="80"/>
      <c r="V1879" s="80"/>
      <c r="W1879" s="80"/>
      <c r="X1879" s="80"/>
      <c r="Y1879" s="80"/>
      <c r="Z1879" s="80"/>
      <c r="AA1879" s="80"/>
      <c r="AB1879" s="80"/>
      <c r="AC1879" s="80"/>
      <c r="AD1879" s="80"/>
      <c r="AE1879" s="69"/>
      <c r="AF1879" s="69"/>
      <c r="AG1879" s="69"/>
      <c r="AH1879" s="80"/>
      <c r="AI1879" s="80"/>
      <c r="AJ1879" s="69"/>
      <c r="AK1879" s="69"/>
      <c r="AL1879" s="80"/>
      <c r="AM1879" s="80"/>
      <c r="AN1879" s="69"/>
      <c r="AO1879" s="69"/>
      <c r="AP1879" s="80"/>
      <c r="AQ1879" s="80"/>
      <c r="AR1879" s="69"/>
      <c r="AS1879" s="69"/>
      <c r="AT1879" s="80"/>
      <c r="AU1879" s="80"/>
      <c r="AV1879" s="69"/>
      <c r="AW1879" s="69"/>
      <c r="AX1879" s="80"/>
      <c r="AY1879" s="80"/>
      <c r="AZ1879" s="69"/>
      <c r="BA1879" s="69"/>
      <c r="BB1879" s="80"/>
      <c r="BC1879" s="80"/>
      <c r="BD1879" s="69"/>
      <c r="BE1879" s="69"/>
      <c r="BF1879" s="80"/>
      <c r="BG1879" s="80"/>
      <c r="BH1879" s="69"/>
      <c r="BI1879" s="69"/>
      <c r="BJ1879" s="80"/>
      <c r="BK1879" s="80"/>
      <c r="BL1879" s="69"/>
      <c r="BM1879" s="69"/>
      <c r="BN1879" s="80"/>
      <c r="BO1879" s="80"/>
      <c r="BP1879" s="69"/>
      <c r="BQ1879" s="69"/>
      <c r="BR1879" s="80"/>
      <c r="BS1879" s="80"/>
      <c r="BT1879" s="69"/>
      <c r="BU1879" s="69"/>
      <c r="BV1879" s="80"/>
      <c r="BW1879" s="80"/>
      <c r="BX1879" s="69"/>
      <c r="BY1879" s="69"/>
      <c r="BZ1879" s="80"/>
      <c r="CA1879" s="80"/>
      <c r="CB1879" s="69"/>
      <c r="CC1879" s="69"/>
      <c r="CD1879" s="80"/>
      <c r="CE1879" s="80"/>
      <c r="CF1879" s="69"/>
      <c r="CG1879" s="69"/>
      <c r="CH1879" s="69"/>
      <c r="CI1879" s="69"/>
      <c r="CJ1879" s="69"/>
      <c r="CK1879" s="69"/>
      <c r="CL1879" s="68"/>
      <c r="CM1879" s="67"/>
      <c r="CN1879" s="67"/>
      <c r="CO1879" s="68"/>
      <c r="CP1879" s="68"/>
      <c r="CQ1879" s="67"/>
      <c r="CR1879" s="67"/>
      <c r="CS1879" s="69"/>
      <c r="CT1879" s="81"/>
      <c r="CU1879" s="69"/>
      <c r="CV1879" s="69"/>
      <c r="CW1879" s="69"/>
      <c r="CX1879" s="69"/>
      <c r="CY1879" s="69"/>
      <c r="CZ1879" s="69"/>
    </row>
    <row r="1880" spans="2:104">
      <c r="B1880" s="69"/>
      <c r="C1880" s="69"/>
      <c r="D1880" s="67"/>
      <c r="E1880" s="69"/>
      <c r="F1880" s="68"/>
      <c r="G1880" s="67"/>
      <c r="H1880" s="69"/>
      <c r="I1880" s="69"/>
      <c r="J1880" s="69"/>
      <c r="K1880" s="69"/>
      <c r="L1880" s="69"/>
      <c r="M1880" s="69"/>
      <c r="N1880" s="69"/>
      <c r="O1880" s="69"/>
      <c r="P1880" s="69"/>
      <c r="Q1880" s="69"/>
      <c r="R1880" s="69"/>
      <c r="S1880" s="80"/>
      <c r="T1880" s="80"/>
      <c r="U1880" s="80"/>
      <c r="V1880" s="80"/>
      <c r="W1880" s="80"/>
      <c r="X1880" s="80"/>
      <c r="Y1880" s="80"/>
      <c r="Z1880" s="80"/>
      <c r="AA1880" s="80"/>
      <c r="AB1880" s="80"/>
      <c r="AC1880" s="80"/>
      <c r="AD1880" s="80"/>
      <c r="AE1880" s="69"/>
      <c r="AF1880" s="69"/>
      <c r="AG1880" s="69"/>
      <c r="AH1880" s="80"/>
      <c r="AI1880" s="80"/>
      <c r="AJ1880" s="69"/>
      <c r="AK1880" s="69"/>
      <c r="AL1880" s="80"/>
      <c r="AM1880" s="80"/>
      <c r="AN1880" s="69"/>
      <c r="AO1880" s="69"/>
      <c r="AP1880" s="80"/>
      <c r="AQ1880" s="80"/>
      <c r="AR1880" s="69"/>
      <c r="AS1880" s="69"/>
      <c r="AT1880" s="80"/>
      <c r="AU1880" s="80"/>
      <c r="AV1880" s="69"/>
      <c r="AW1880" s="69"/>
      <c r="AX1880" s="80"/>
      <c r="AY1880" s="80"/>
      <c r="AZ1880" s="69"/>
      <c r="BA1880" s="69"/>
      <c r="BB1880" s="80"/>
      <c r="BC1880" s="80"/>
      <c r="BD1880" s="69"/>
      <c r="BE1880" s="69"/>
      <c r="BF1880" s="80"/>
      <c r="BG1880" s="80"/>
      <c r="BH1880" s="69"/>
      <c r="BI1880" s="69"/>
      <c r="BJ1880" s="80"/>
      <c r="BK1880" s="80"/>
      <c r="BL1880" s="69"/>
      <c r="BM1880" s="69"/>
      <c r="BN1880" s="80"/>
      <c r="BO1880" s="80"/>
      <c r="BP1880" s="69"/>
      <c r="BQ1880" s="69"/>
      <c r="BR1880" s="80"/>
      <c r="BS1880" s="80"/>
      <c r="BT1880" s="69"/>
      <c r="BU1880" s="69"/>
      <c r="BV1880" s="80"/>
      <c r="BW1880" s="80"/>
      <c r="BX1880" s="69"/>
      <c r="BY1880" s="69"/>
      <c r="BZ1880" s="80"/>
      <c r="CA1880" s="80"/>
      <c r="CB1880" s="69"/>
      <c r="CC1880" s="69"/>
      <c r="CD1880" s="80"/>
      <c r="CE1880" s="80"/>
      <c r="CF1880" s="69"/>
      <c r="CG1880" s="69"/>
      <c r="CH1880" s="69"/>
      <c r="CI1880" s="69"/>
      <c r="CJ1880" s="69"/>
      <c r="CK1880" s="69"/>
      <c r="CL1880" s="68"/>
      <c r="CM1880" s="67"/>
      <c r="CN1880" s="67"/>
      <c r="CO1880" s="68"/>
      <c r="CP1880" s="68"/>
      <c r="CQ1880" s="67"/>
      <c r="CR1880" s="67"/>
      <c r="CS1880" s="69"/>
      <c r="CT1880" s="81"/>
      <c r="CU1880" s="69"/>
      <c r="CV1880" s="69"/>
      <c r="CW1880" s="69"/>
      <c r="CX1880" s="69"/>
      <c r="CY1880" s="69"/>
      <c r="CZ1880" s="69"/>
    </row>
    <row r="1881" spans="2:104">
      <c r="B1881" s="69"/>
      <c r="C1881" s="69"/>
      <c r="D1881" s="67"/>
      <c r="E1881" s="69"/>
      <c r="F1881" s="68"/>
      <c r="G1881" s="67"/>
      <c r="H1881" s="69"/>
      <c r="I1881" s="69"/>
      <c r="J1881" s="69"/>
      <c r="K1881" s="69"/>
      <c r="L1881" s="69"/>
      <c r="M1881" s="69"/>
      <c r="N1881" s="69"/>
      <c r="O1881" s="69"/>
      <c r="P1881" s="69"/>
      <c r="Q1881" s="69"/>
      <c r="R1881" s="69"/>
      <c r="S1881" s="80"/>
      <c r="T1881" s="80"/>
      <c r="U1881" s="80"/>
      <c r="V1881" s="80"/>
      <c r="W1881" s="80"/>
      <c r="X1881" s="80"/>
      <c r="Y1881" s="80"/>
      <c r="Z1881" s="80"/>
      <c r="AA1881" s="80"/>
      <c r="AB1881" s="80"/>
      <c r="AC1881" s="80"/>
      <c r="AD1881" s="80"/>
      <c r="AE1881" s="69"/>
      <c r="AF1881" s="69"/>
      <c r="AG1881" s="69"/>
      <c r="AH1881" s="80"/>
      <c r="AI1881" s="80"/>
      <c r="AJ1881" s="69"/>
      <c r="AK1881" s="69"/>
      <c r="AL1881" s="80"/>
      <c r="AM1881" s="80"/>
      <c r="AN1881" s="69"/>
      <c r="AO1881" s="69"/>
      <c r="AP1881" s="80"/>
      <c r="AQ1881" s="80"/>
      <c r="AR1881" s="69"/>
      <c r="AS1881" s="69"/>
      <c r="AT1881" s="80"/>
      <c r="AU1881" s="80"/>
      <c r="AV1881" s="69"/>
      <c r="AW1881" s="69"/>
      <c r="AX1881" s="80"/>
      <c r="AY1881" s="80"/>
      <c r="AZ1881" s="69"/>
      <c r="BA1881" s="69"/>
      <c r="BB1881" s="80"/>
      <c r="BC1881" s="80"/>
      <c r="BD1881" s="69"/>
      <c r="BE1881" s="69"/>
      <c r="BF1881" s="80"/>
      <c r="BG1881" s="80"/>
      <c r="BH1881" s="69"/>
      <c r="BI1881" s="69"/>
      <c r="BJ1881" s="80"/>
      <c r="BK1881" s="80"/>
      <c r="BL1881" s="69"/>
      <c r="BM1881" s="69"/>
      <c r="BN1881" s="80"/>
      <c r="BO1881" s="80"/>
      <c r="BP1881" s="69"/>
      <c r="BQ1881" s="69"/>
      <c r="BR1881" s="80"/>
      <c r="BS1881" s="80"/>
      <c r="BT1881" s="69"/>
      <c r="BU1881" s="69"/>
      <c r="BV1881" s="80"/>
      <c r="BW1881" s="80"/>
      <c r="BX1881" s="69"/>
      <c r="BY1881" s="69"/>
      <c r="BZ1881" s="80"/>
      <c r="CA1881" s="80"/>
      <c r="CB1881" s="69"/>
      <c r="CC1881" s="69"/>
      <c r="CD1881" s="80"/>
      <c r="CE1881" s="80"/>
      <c r="CF1881" s="69"/>
      <c r="CG1881" s="69"/>
      <c r="CH1881" s="69"/>
      <c r="CI1881" s="69"/>
      <c r="CJ1881" s="69"/>
      <c r="CK1881" s="69"/>
      <c r="CL1881" s="68"/>
      <c r="CM1881" s="67"/>
      <c r="CN1881" s="67"/>
      <c r="CO1881" s="68"/>
      <c r="CP1881" s="68"/>
      <c r="CQ1881" s="67"/>
      <c r="CR1881" s="67"/>
      <c r="CS1881" s="69"/>
      <c r="CT1881" s="81"/>
      <c r="CU1881" s="69"/>
      <c r="CV1881" s="69"/>
      <c r="CW1881" s="69"/>
      <c r="CX1881" s="69"/>
      <c r="CY1881" s="69"/>
      <c r="CZ1881" s="69"/>
    </row>
    <row r="1882" spans="2:104">
      <c r="B1882" s="69"/>
      <c r="C1882" s="69"/>
      <c r="D1882" s="67"/>
      <c r="E1882" s="69"/>
      <c r="F1882" s="68"/>
      <c r="G1882" s="67"/>
      <c r="H1882" s="69"/>
      <c r="I1882" s="69"/>
      <c r="J1882" s="69"/>
      <c r="K1882" s="69"/>
      <c r="L1882" s="69"/>
      <c r="M1882" s="69"/>
      <c r="N1882" s="69"/>
      <c r="O1882" s="69"/>
      <c r="P1882" s="69"/>
      <c r="Q1882" s="69"/>
      <c r="R1882" s="69"/>
      <c r="S1882" s="80"/>
      <c r="T1882" s="80"/>
      <c r="U1882" s="80"/>
      <c r="V1882" s="80"/>
      <c r="W1882" s="80"/>
      <c r="X1882" s="80"/>
      <c r="Y1882" s="80"/>
      <c r="Z1882" s="80"/>
      <c r="AA1882" s="80"/>
      <c r="AB1882" s="80"/>
      <c r="AC1882" s="80"/>
      <c r="AD1882" s="80"/>
      <c r="AE1882" s="69"/>
      <c r="AF1882" s="69"/>
      <c r="AG1882" s="69"/>
      <c r="AH1882" s="80"/>
      <c r="AI1882" s="80"/>
      <c r="AJ1882" s="69"/>
      <c r="AK1882" s="69"/>
      <c r="AL1882" s="80"/>
      <c r="AM1882" s="80"/>
      <c r="AN1882" s="69"/>
      <c r="AO1882" s="69"/>
      <c r="AP1882" s="80"/>
      <c r="AQ1882" s="80"/>
      <c r="AR1882" s="69"/>
      <c r="AS1882" s="69"/>
      <c r="AT1882" s="80"/>
      <c r="AU1882" s="80"/>
      <c r="AV1882" s="69"/>
      <c r="AW1882" s="69"/>
      <c r="AX1882" s="80"/>
      <c r="AY1882" s="80"/>
      <c r="AZ1882" s="69"/>
      <c r="BA1882" s="69"/>
      <c r="BB1882" s="80"/>
      <c r="BC1882" s="80"/>
      <c r="BD1882" s="69"/>
      <c r="BE1882" s="69"/>
      <c r="BF1882" s="80"/>
      <c r="BG1882" s="80"/>
      <c r="BH1882" s="69"/>
      <c r="BI1882" s="69"/>
      <c r="BJ1882" s="80"/>
      <c r="BK1882" s="80"/>
      <c r="BL1882" s="69"/>
      <c r="BM1882" s="69"/>
      <c r="BN1882" s="80"/>
      <c r="BO1882" s="80"/>
      <c r="BP1882" s="69"/>
      <c r="BQ1882" s="69"/>
      <c r="BR1882" s="80"/>
      <c r="BS1882" s="80"/>
      <c r="BT1882" s="69"/>
      <c r="BU1882" s="69"/>
      <c r="BV1882" s="80"/>
      <c r="BW1882" s="80"/>
      <c r="BX1882" s="69"/>
      <c r="BY1882" s="69"/>
      <c r="BZ1882" s="80"/>
      <c r="CA1882" s="80"/>
      <c r="CB1882" s="69"/>
      <c r="CC1882" s="69"/>
      <c r="CD1882" s="80"/>
      <c r="CE1882" s="80"/>
      <c r="CF1882" s="69"/>
      <c r="CG1882" s="69"/>
      <c r="CH1882" s="69"/>
      <c r="CI1882" s="69"/>
      <c r="CJ1882" s="69"/>
      <c r="CK1882" s="69"/>
      <c r="CL1882" s="68"/>
      <c r="CM1882" s="67"/>
      <c r="CN1882" s="67"/>
      <c r="CO1882" s="68"/>
      <c r="CP1882" s="68"/>
      <c r="CQ1882" s="67"/>
      <c r="CR1882" s="67"/>
      <c r="CS1882" s="69"/>
      <c r="CT1882" s="81"/>
      <c r="CU1882" s="69"/>
      <c r="CV1882" s="69"/>
      <c r="CW1882" s="69"/>
      <c r="CX1882" s="69"/>
      <c r="CY1882" s="69"/>
      <c r="CZ1882" s="69"/>
    </row>
    <row r="1883" spans="2:104">
      <c r="B1883" s="69"/>
      <c r="C1883" s="69"/>
      <c r="D1883" s="67"/>
      <c r="E1883" s="69"/>
      <c r="F1883" s="68"/>
      <c r="G1883" s="67"/>
      <c r="H1883" s="69"/>
      <c r="I1883" s="69"/>
      <c r="J1883" s="69"/>
      <c r="K1883" s="69"/>
      <c r="L1883" s="69"/>
      <c r="M1883" s="69"/>
      <c r="N1883" s="69"/>
      <c r="O1883" s="69"/>
      <c r="P1883" s="69"/>
      <c r="Q1883" s="69"/>
      <c r="R1883" s="69"/>
      <c r="S1883" s="80"/>
      <c r="T1883" s="80"/>
      <c r="U1883" s="80"/>
      <c r="V1883" s="80"/>
      <c r="W1883" s="80"/>
      <c r="X1883" s="80"/>
      <c r="Y1883" s="80"/>
      <c r="Z1883" s="80"/>
      <c r="AA1883" s="80"/>
      <c r="AB1883" s="80"/>
      <c r="AC1883" s="80"/>
      <c r="AD1883" s="80"/>
      <c r="AE1883" s="69"/>
      <c r="AF1883" s="69"/>
      <c r="AG1883" s="69"/>
      <c r="AH1883" s="80"/>
      <c r="AI1883" s="80"/>
      <c r="AJ1883" s="69"/>
      <c r="AK1883" s="69"/>
      <c r="AL1883" s="80"/>
      <c r="AM1883" s="80"/>
      <c r="AN1883" s="69"/>
      <c r="AO1883" s="69"/>
      <c r="AP1883" s="80"/>
      <c r="AQ1883" s="80"/>
      <c r="AR1883" s="69"/>
      <c r="AS1883" s="69"/>
      <c r="AT1883" s="80"/>
      <c r="AU1883" s="80"/>
      <c r="AV1883" s="69"/>
      <c r="AW1883" s="69"/>
      <c r="AX1883" s="80"/>
      <c r="AY1883" s="80"/>
      <c r="AZ1883" s="69"/>
      <c r="BA1883" s="69"/>
      <c r="BB1883" s="80"/>
      <c r="BC1883" s="80"/>
      <c r="BD1883" s="69"/>
      <c r="BE1883" s="69"/>
      <c r="BF1883" s="80"/>
      <c r="BG1883" s="80"/>
      <c r="BH1883" s="69"/>
      <c r="BI1883" s="69"/>
      <c r="BJ1883" s="80"/>
      <c r="BK1883" s="80"/>
      <c r="BL1883" s="69"/>
      <c r="BM1883" s="69"/>
      <c r="BN1883" s="80"/>
      <c r="BO1883" s="80"/>
      <c r="BP1883" s="69"/>
      <c r="BQ1883" s="69"/>
      <c r="BR1883" s="80"/>
      <c r="BS1883" s="80"/>
      <c r="BT1883" s="69"/>
      <c r="BU1883" s="69"/>
      <c r="BV1883" s="80"/>
      <c r="BW1883" s="80"/>
      <c r="BX1883" s="69"/>
      <c r="BY1883" s="69"/>
      <c r="BZ1883" s="80"/>
      <c r="CA1883" s="80"/>
      <c r="CB1883" s="69"/>
      <c r="CC1883" s="69"/>
      <c r="CD1883" s="80"/>
      <c r="CE1883" s="80"/>
      <c r="CF1883" s="69"/>
      <c r="CG1883" s="69"/>
      <c r="CH1883" s="69"/>
      <c r="CI1883" s="69"/>
      <c r="CJ1883" s="69"/>
      <c r="CK1883" s="69"/>
      <c r="CL1883" s="68"/>
      <c r="CM1883" s="67"/>
      <c r="CN1883" s="67"/>
      <c r="CO1883" s="68"/>
      <c r="CP1883" s="68"/>
      <c r="CQ1883" s="67"/>
      <c r="CR1883" s="67"/>
      <c r="CS1883" s="69"/>
      <c r="CT1883" s="81"/>
      <c r="CU1883" s="69"/>
      <c r="CV1883" s="69"/>
      <c r="CW1883" s="69"/>
      <c r="CX1883" s="69"/>
      <c r="CY1883" s="69"/>
      <c r="CZ1883" s="69"/>
    </row>
    <row r="1884" spans="2:104">
      <c r="B1884" s="69"/>
      <c r="C1884" s="69"/>
      <c r="D1884" s="67"/>
      <c r="E1884" s="69"/>
      <c r="F1884" s="68"/>
      <c r="G1884" s="67"/>
      <c r="H1884" s="69"/>
      <c r="I1884" s="69"/>
      <c r="J1884" s="69"/>
      <c r="K1884" s="69"/>
      <c r="L1884" s="69"/>
      <c r="M1884" s="69"/>
      <c r="N1884" s="69"/>
      <c r="O1884" s="69"/>
      <c r="P1884" s="69"/>
      <c r="Q1884" s="69"/>
      <c r="R1884" s="69"/>
      <c r="S1884" s="80"/>
      <c r="T1884" s="80"/>
      <c r="U1884" s="80"/>
      <c r="V1884" s="80"/>
      <c r="W1884" s="80"/>
      <c r="X1884" s="80"/>
      <c r="Y1884" s="80"/>
      <c r="Z1884" s="80"/>
      <c r="AA1884" s="80"/>
      <c r="AB1884" s="80"/>
      <c r="AC1884" s="80"/>
      <c r="AD1884" s="80"/>
      <c r="AE1884" s="69"/>
      <c r="AF1884" s="69"/>
      <c r="AG1884" s="69"/>
      <c r="AH1884" s="80"/>
      <c r="AI1884" s="80"/>
      <c r="AJ1884" s="69"/>
      <c r="AK1884" s="69"/>
      <c r="AL1884" s="80"/>
      <c r="AM1884" s="80"/>
      <c r="AN1884" s="69"/>
      <c r="AO1884" s="69"/>
      <c r="AP1884" s="80"/>
      <c r="AQ1884" s="80"/>
      <c r="AR1884" s="69"/>
      <c r="AS1884" s="69"/>
      <c r="AT1884" s="80"/>
      <c r="AU1884" s="80"/>
      <c r="AV1884" s="69"/>
      <c r="AW1884" s="69"/>
      <c r="AX1884" s="80"/>
      <c r="AY1884" s="80"/>
      <c r="AZ1884" s="69"/>
      <c r="BA1884" s="69"/>
      <c r="BB1884" s="80"/>
      <c r="BC1884" s="80"/>
      <c r="BD1884" s="69"/>
      <c r="BE1884" s="69"/>
      <c r="BF1884" s="80"/>
      <c r="BG1884" s="80"/>
      <c r="BH1884" s="69"/>
      <c r="BI1884" s="69"/>
      <c r="BJ1884" s="80"/>
      <c r="BK1884" s="80"/>
      <c r="BL1884" s="69"/>
      <c r="BM1884" s="69"/>
      <c r="BN1884" s="80"/>
      <c r="BO1884" s="80"/>
      <c r="BP1884" s="69"/>
      <c r="BQ1884" s="69"/>
      <c r="BR1884" s="80"/>
      <c r="BS1884" s="80"/>
      <c r="BT1884" s="69"/>
      <c r="BU1884" s="69"/>
      <c r="BV1884" s="80"/>
      <c r="BW1884" s="80"/>
      <c r="BX1884" s="69"/>
      <c r="BY1884" s="69"/>
      <c r="BZ1884" s="80"/>
      <c r="CA1884" s="80"/>
      <c r="CB1884" s="69"/>
      <c r="CC1884" s="69"/>
      <c r="CD1884" s="80"/>
      <c r="CE1884" s="80"/>
      <c r="CF1884" s="69"/>
      <c r="CG1884" s="69"/>
      <c r="CH1884" s="69"/>
      <c r="CI1884" s="69"/>
      <c r="CJ1884" s="69"/>
      <c r="CK1884" s="69"/>
      <c r="CL1884" s="68"/>
      <c r="CM1884" s="67"/>
      <c r="CN1884" s="67"/>
      <c r="CO1884" s="68"/>
      <c r="CP1884" s="68"/>
      <c r="CQ1884" s="67"/>
      <c r="CR1884" s="67"/>
      <c r="CS1884" s="69"/>
      <c r="CT1884" s="81"/>
      <c r="CU1884" s="69"/>
      <c r="CV1884" s="69"/>
      <c r="CW1884" s="69"/>
      <c r="CX1884" s="69"/>
      <c r="CY1884" s="69"/>
      <c r="CZ1884" s="69"/>
    </row>
    <row r="1885" spans="2:104">
      <c r="B1885" s="69"/>
      <c r="C1885" s="69"/>
      <c r="D1885" s="67"/>
      <c r="E1885" s="69"/>
      <c r="F1885" s="68"/>
      <c r="G1885" s="67"/>
      <c r="H1885" s="69"/>
      <c r="I1885" s="69"/>
      <c r="J1885" s="69"/>
      <c r="K1885" s="69"/>
      <c r="L1885" s="69"/>
      <c r="M1885" s="69"/>
      <c r="N1885" s="69"/>
      <c r="O1885" s="69"/>
      <c r="P1885" s="69"/>
      <c r="Q1885" s="69"/>
      <c r="R1885" s="69"/>
      <c r="S1885" s="80"/>
      <c r="T1885" s="80"/>
      <c r="U1885" s="80"/>
      <c r="V1885" s="80"/>
      <c r="W1885" s="80"/>
      <c r="X1885" s="80"/>
      <c r="Y1885" s="80"/>
      <c r="Z1885" s="80"/>
      <c r="AA1885" s="80"/>
      <c r="AB1885" s="80"/>
      <c r="AC1885" s="80"/>
      <c r="AD1885" s="80"/>
      <c r="AE1885" s="69"/>
      <c r="AF1885" s="69"/>
      <c r="AG1885" s="69"/>
      <c r="AH1885" s="80"/>
      <c r="AI1885" s="80"/>
      <c r="AJ1885" s="69"/>
      <c r="AK1885" s="69"/>
      <c r="AL1885" s="80"/>
      <c r="AM1885" s="80"/>
      <c r="AN1885" s="69"/>
      <c r="AO1885" s="69"/>
      <c r="AP1885" s="80"/>
      <c r="AQ1885" s="80"/>
      <c r="AR1885" s="69"/>
      <c r="AS1885" s="69"/>
      <c r="AT1885" s="80"/>
      <c r="AU1885" s="80"/>
      <c r="AV1885" s="69"/>
      <c r="AW1885" s="69"/>
      <c r="AX1885" s="80"/>
      <c r="AY1885" s="80"/>
      <c r="AZ1885" s="69"/>
      <c r="BA1885" s="69"/>
      <c r="BB1885" s="80"/>
      <c r="BC1885" s="80"/>
      <c r="BD1885" s="69"/>
      <c r="BE1885" s="69"/>
      <c r="BF1885" s="80"/>
      <c r="BG1885" s="80"/>
      <c r="BH1885" s="69"/>
      <c r="BI1885" s="69"/>
      <c r="BJ1885" s="80"/>
      <c r="BK1885" s="80"/>
      <c r="BL1885" s="69"/>
      <c r="BM1885" s="69"/>
      <c r="BN1885" s="80"/>
      <c r="BO1885" s="80"/>
      <c r="BP1885" s="69"/>
      <c r="BQ1885" s="69"/>
      <c r="BR1885" s="80"/>
      <c r="BS1885" s="80"/>
      <c r="BT1885" s="69"/>
      <c r="BU1885" s="69"/>
      <c r="BV1885" s="80"/>
      <c r="BW1885" s="80"/>
      <c r="BX1885" s="69"/>
      <c r="BY1885" s="69"/>
      <c r="BZ1885" s="80"/>
      <c r="CA1885" s="80"/>
      <c r="CB1885" s="69"/>
      <c r="CC1885" s="69"/>
      <c r="CD1885" s="80"/>
      <c r="CE1885" s="80"/>
      <c r="CF1885" s="69"/>
      <c r="CG1885" s="69"/>
      <c r="CH1885" s="69"/>
      <c r="CI1885" s="69"/>
      <c r="CJ1885" s="69"/>
      <c r="CK1885" s="69"/>
      <c r="CL1885" s="68"/>
      <c r="CM1885" s="67"/>
      <c r="CN1885" s="67"/>
      <c r="CO1885" s="68"/>
      <c r="CP1885" s="68"/>
      <c r="CQ1885" s="67"/>
      <c r="CR1885" s="67"/>
      <c r="CS1885" s="69"/>
      <c r="CT1885" s="81"/>
      <c r="CU1885" s="69"/>
      <c r="CV1885" s="69"/>
      <c r="CW1885" s="69"/>
      <c r="CX1885" s="69"/>
      <c r="CY1885" s="69"/>
      <c r="CZ1885" s="69"/>
    </row>
    <row r="1886" spans="2:104">
      <c r="B1886" s="69"/>
      <c r="C1886" s="69"/>
      <c r="D1886" s="67"/>
      <c r="E1886" s="69"/>
      <c r="F1886" s="68"/>
      <c r="G1886" s="67"/>
      <c r="H1886" s="69"/>
      <c r="I1886" s="69"/>
      <c r="J1886" s="69"/>
      <c r="K1886" s="69"/>
      <c r="L1886" s="69"/>
      <c r="M1886" s="69"/>
      <c r="N1886" s="69"/>
      <c r="O1886" s="69"/>
      <c r="P1886" s="69"/>
      <c r="Q1886" s="69"/>
      <c r="R1886" s="69"/>
      <c r="S1886" s="80"/>
      <c r="T1886" s="80"/>
      <c r="U1886" s="80"/>
      <c r="V1886" s="80"/>
      <c r="W1886" s="80"/>
      <c r="X1886" s="80"/>
      <c r="Y1886" s="80"/>
      <c r="Z1886" s="80"/>
      <c r="AA1886" s="80"/>
      <c r="AB1886" s="80"/>
      <c r="AC1886" s="80"/>
      <c r="AD1886" s="80"/>
      <c r="AE1886" s="69"/>
      <c r="AF1886" s="69"/>
      <c r="AG1886" s="69"/>
      <c r="AH1886" s="80"/>
      <c r="AI1886" s="80"/>
      <c r="AJ1886" s="69"/>
      <c r="AK1886" s="69"/>
      <c r="AL1886" s="80"/>
      <c r="AM1886" s="80"/>
      <c r="AN1886" s="69"/>
      <c r="AO1886" s="69"/>
      <c r="AP1886" s="80"/>
      <c r="AQ1886" s="80"/>
      <c r="AR1886" s="69"/>
      <c r="AS1886" s="69"/>
      <c r="AT1886" s="80"/>
      <c r="AU1886" s="80"/>
      <c r="AV1886" s="69"/>
      <c r="AW1886" s="69"/>
      <c r="AX1886" s="80"/>
      <c r="AY1886" s="80"/>
      <c r="AZ1886" s="69"/>
      <c r="BA1886" s="69"/>
      <c r="BB1886" s="80"/>
      <c r="BC1886" s="80"/>
      <c r="BD1886" s="69"/>
      <c r="BE1886" s="69"/>
      <c r="BF1886" s="80"/>
      <c r="BG1886" s="80"/>
      <c r="BH1886" s="69"/>
      <c r="BI1886" s="69"/>
      <c r="BJ1886" s="80"/>
      <c r="BK1886" s="80"/>
      <c r="BL1886" s="69"/>
      <c r="BM1886" s="69"/>
      <c r="BN1886" s="80"/>
      <c r="BO1886" s="80"/>
      <c r="BP1886" s="69"/>
      <c r="BQ1886" s="69"/>
      <c r="BR1886" s="80"/>
      <c r="BS1886" s="80"/>
      <c r="BT1886" s="69"/>
      <c r="BU1886" s="69"/>
      <c r="BV1886" s="80"/>
      <c r="BW1886" s="80"/>
      <c r="BX1886" s="69"/>
      <c r="BY1886" s="69"/>
      <c r="BZ1886" s="80"/>
      <c r="CA1886" s="80"/>
      <c r="CB1886" s="69"/>
      <c r="CC1886" s="69"/>
      <c r="CD1886" s="80"/>
      <c r="CE1886" s="80"/>
      <c r="CF1886" s="69"/>
      <c r="CG1886" s="69"/>
      <c r="CH1886" s="69"/>
      <c r="CI1886" s="69"/>
      <c r="CJ1886" s="69"/>
      <c r="CK1886" s="69"/>
      <c r="CL1886" s="68"/>
      <c r="CM1886" s="67"/>
      <c r="CN1886" s="67"/>
      <c r="CO1886" s="68"/>
      <c r="CP1886" s="68"/>
      <c r="CQ1886" s="67"/>
      <c r="CR1886" s="67"/>
      <c r="CS1886" s="69"/>
      <c r="CT1886" s="81"/>
      <c r="CU1886" s="69"/>
      <c r="CV1886" s="69"/>
      <c r="CW1886" s="69"/>
      <c r="CX1886" s="69"/>
      <c r="CY1886" s="69"/>
      <c r="CZ1886" s="69"/>
    </row>
    <row r="1887" spans="2:104">
      <c r="B1887" s="69"/>
      <c r="C1887" s="69"/>
      <c r="D1887" s="67"/>
      <c r="E1887" s="69"/>
      <c r="F1887" s="68"/>
      <c r="G1887" s="67"/>
      <c r="H1887" s="69"/>
      <c r="I1887" s="69"/>
      <c r="J1887" s="69"/>
      <c r="K1887" s="69"/>
      <c r="L1887" s="69"/>
      <c r="M1887" s="69"/>
      <c r="N1887" s="69"/>
      <c r="O1887" s="69"/>
      <c r="P1887" s="69"/>
      <c r="Q1887" s="69"/>
      <c r="R1887" s="69"/>
      <c r="S1887" s="80"/>
      <c r="T1887" s="80"/>
      <c r="U1887" s="80"/>
      <c r="V1887" s="80"/>
      <c r="W1887" s="80"/>
      <c r="X1887" s="80"/>
      <c r="Y1887" s="80"/>
      <c r="Z1887" s="80"/>
      <c r="AA1887" s="80"/>
      <c r="AB1887" s="80"/>
      <c r="AC1887" s="80"/>
      <c r="AD1887" s="80"/>
      <c r="AE1887" s="69"/>
      <c r="AF1887" s="69"/>
      <c r="AG1887" s="69"/>
      <c r="AH1887" s="80"/>
      <c r="AI1887" s="80"/>
      <c r="AJ1887" s="69"/>
      <c r="AK1887" s="69"/>
      <c r="AL1887" s="80"/>
      <c r="AM1887" s="80"/>
      <c r="AN1887" s="69"/>
      <c r="AO1887" s="69"/>
      <c r="AP1887" s="80"/>
      <c r="AQ1887" s="80"/>
      <c r="AR1887" s="69"/>
      <c r="AS1887" s="69"/>
      <c r="AT1887" s="80"/>
      <c r="AU1887" s="80"/>
      <c r="AV1887" s="69"/>
      <c r="AW1887" s="69"/>
      <c r="AX1887" s="80"/>
      <c r="AY1887" s="80"/>
      <c r="AZ1887" s="69"/>
      <c r="BA1887" s="69"/>
      <c r="BB1887" s="80"/>
      <c r="BC1887" s="80"/>
      <c r="BD1887" s="69"/>
      <c r="BE1887" s="69"/>
      <c r="BF1887" s="80"/>
      <c r="BG1887" s="80"/>
      <c r="BH1887" s="69"/>
      <c r="BI1887" s="69"/>
      <c r="BJ1887" s="80"/>
      <c r="BK1887" s="80"/>
      <c r="BL1887" s="69"/>
      <c r="BM1887" s="69"/>
      <c r="BN1887" s="80"/>
      <c r="BO1887" s="80"/>
      <c r="BP1887" s="69"/>
      <c r="BQ1887" s="69"/>
      <c r="BR1887" s="80"/>
      <c r="BS1887" s="80"/>
      <c r="BT1887" s="69"/>
      <c r="BU1887" s="69"/>
      <c r="BV1887" s="80"/>
      <c r="BW1887" s="80"/>
      <c r="BX1887" s="69"/>
      <c r="BY1887" s="69"/>
      <c r="BZ1887" s="80"/>
      <c r="CA1887" s="80"/>
      <c r="CB1887" s="69"/>
      <c r="CC1887" s="69"/>
      <c r="CD1887" s="80"/>
      <c r="CE1887" s="80"/>
      <c r="CF1887" s="69"/>
      <c r="CG1887" s="69"/>
      <c r="CH1887" s="69"/>
      <c r="CI1887" s="69"/>
      <c r="CJ1887" s="69"/>
      <c r="CK1887" s="69"/>
      <c r="CL1887" s="68"/>
      <c r="CM1887" s="67"/>
      <c r="CN1887" s="67"/>
      <c r="CO1887" s="68"/>
      <c r="CP1887" s="68"/>
      <c r="CQ1887" s="67"/>
      <c r="CR1887" s="67"/>
      <c r="CS1887" s="69"/>
      <c r="CT1887" s="81"/>
      <c r="CU1887" s="69"/>
      <c r="CV1887" s="69"/>
      <c r="CW1887" s="69"/>
      <c r="CX1887" s="69"/>
      <c r="CY1887" s="69"/>
      <c r="CZ1887" s="69"/>
    </row>
    <row r="1888" spans="2:104">
      <c r="B1888" s="69"/>
      <c r="C1888" s="69"/>
      <c r="D1888" s="67"/>
      <c r="E1888" s="69"/>
      <c r="F1888" s="68"/>
      <c r="G1888" s="67"/>
      <c r="H1888" s="69"/>
      <c r="I1888" s="69"/>
      <c r="J1888" s="69"/>
      <c r="K1888" s="69"/>
      <c r="L1888" s="69"/>
      <c r="M1888" s="69"/>
      <c r="N1888" s="69"/>
      <c r="O1888" s="69"/>
      <c r="P1888" s="69"/>
      <c r="Q1888" s="69"/>
      <c r="R1888" s="69"/>
      <c r="S1888" s="80"/>
      <c r="T1888" s="80"/>
      <c r="U1888" s="80"/>
      <c r="V1888" s="80"/>
      <c r="W1888" s="80"/>
      <c r="X1888" s="80"/>
      <c r="Y1888" s="80"/>
      <c r="Z1888" s="80"/>
      <c r="AA1888" s="80"/>
      <c r="AB1888" s="80"/>
      <c r="AC1888" s="80"/>
      <c r="AD1888" s="80"/>
      <c r="AE1888" s="69"/>
      <c r="AF1888" s="69"/>
      <c r="AG1888" s="69"/>
      <c r="AH1888" s="80"/>
      <c r="AI1888" s="80"/>
      <c r="AJ1888" s="69"/>
      <c r="AK1888" s="69"/>
      <c r="AL1888" s="80"/>
      <c r="AM1888" s="80"/>
      <c r="AN1888" s="69"/>
      <c r="AO1888" s="69"/>
      <c r="AP1888" s="80"/>
      <c r="AQ1888" s="80"/>
      <c r="AR1888" s="69"/>
      <c r="AS1888" s="69"/>
      <c r="AT1888" s="80"/>
      <c r="AU1888" s="80"/>
      <c r="AV1888" s="69"/>
      <c r="AW1888" s="69"/>
      <c r="AX1888" s="80"/>
      <c r="AY1888" s="80"/>
      <c r="AZ1888" s="69"/>
      <c r="BA1888" s="69"/>
      <c r="BB1888" s="80"/>
      <c r="BC1888" s="80"/>
      <c r="BD1888" s="69"/>
      <c r="BE1888" s="69"/>
      <c r="BF1888" s="80"/>
      <c r="BG1888" s="80"/>
      <c r="BH1888" s="69"/>
      <c r="BI1888" s="69"/>
      <c r="BJ1888" s="80"/>
      <c r="BK1888" s="80"/>
      <c r="BL1888" s="69"/>
      <c r="BM1888" s="69"/>
      <c r="BN1888" s="80"/>
      <c r="BO1888" s="80"/>
      <c r="BP1888" s="69"/>
      <c r="BQ1888" s="69"/>
      <c r="BR1888" s="80"/>
      <c r="BS1888" s="80"/>
      <c r="BT1888" s="69"/>
      <c r="BU1888" s="69"/>
      <c r="BV1888" s="80"/>
      <c r="BW1888" s="80"/>
      <c r="BX1888" s="69"/>
      <c r="BY1888" s="69"/>
      <c r="BZ1888" s="80"/>
      <c r="CA1888" s="80"/>
      <c r="CB1888" s="69"/>
      <c r="CC1888" s="69"/>
      <c r="CD1888" s="80"/>
      <c r="CE1888" s="80"/>
      <c r="CF1888" s="69"/>
      <c r="CG1888" s="69"/>
      <c r="CH1888" s="69"/>
      <c r="CI1888" s="69"/>
      <c r="CJ1888" s="69"/>
      <c r="CK1888" s="69"/>
      <c r="CL1888" s="68"/>
      <c r="CM1888" s="67"/>
      <c r="CN1888" s="67"/>
      <c r="CO1888" s="68"/>
      <c r="CP1888" s="68"/>
      <c r="CQ1888" s="67"/>
      <c r="CR1888" s="67"/>
      <c r="CS1888" s="69"/>
      <c r="CT1888" s="81"/>
      <c r="CU1888" s="69"/>
      <c r="CV1888" s="69"/>
      <c r="CW1888" s="69"/>
      <c r="CX1888" s="69"/>
      <c r="CY1888" s="69"/>
      <c r="CZ1888" s="69"/>
    </row>
    <row r="1889" spans="2:104">
      <c r="B1889" s="69"/>
      <c r="C1889" s="69"/>
      <c r="D1889" s="67"/>
      <c r="E1889" s="69"/>
      <c r="F1889" s="68"/>
      <c r="G1889" s="67"/>
      <c r="H1889" s="69"/>
      <c r="I1889" s="69"/>
      <c r="J1889" s="69"/>
      <c r="K1889" s="69"/>
      <c r="L1889" s="69"/>
      <c r="M1889" s="69"/>
      <c r="N1889" s="69"/>
      <c r="O1889" s="69"/>
      <c r="P1889" s="69"/>
      <c r="Q1889" s="69"/>
      <c r="R1889" s="69"/>
      <c r="S1889" s="80"/>
      <c r="T1889" s="80"/>
      <c r="U1889" s="80"/>
      <c r="V1889" s="80"/>
      <c r="W1889" s="80"/>
      <c r="X1889" s="80"/>
      <c r="Y1889" s="80"/>
      <c r="Z1889" s="80"/>
      <c r="AA1889" s="80"/>
      <c r="AB1889" s="80"/>
      <c r="AC1889" s="80"/>
      <c r="AD1889" s="80"/>
      <c r="AE1889" s="69"/>
      <c r="AF1889" s="69"/>
      <c r="AG1889" s="69"/>
      <c r="AH1889" s="80"/>
      <c r="AI1889" s="80"/>
      <c r="AJ1889" s="69"/>
      <c r="AK1889" s="69"/>
      <c r="AL1889" s="80"/>
      <c r="AM1889" s="80"/>
      <c r="AN1889" s="69"/>
      <c r="AO1889" s="69"/>
      <c r="AP1889" s="80"/>
      <c r="AQ1889" s="80"/>
      <c r="AR1889" s="69"/>
      <c r="AS1889" s="69"/>
      <c r="AT1889" s="80"/>
      <c r="AU1889" s="80"/>
      <c r="AV1889" s="69"/>
      <c r="AW1889" s="69"/>
      <c r="AX1889" s="80"/>
      <c r="AY1889" s="80"/>
      <c r="AZ1889" s="69"/>
      <c r="BA1889" s="69"/>
      <c r="BB1889" s="80"/>
      <c r="BC1889" s="80"/>
      <c r="BD1889" s="69"/>
      <c r="BE1889" s="69"/>
      <c r="BF1889" s="80"/>
      <c r="BG1889" s="80"/>
      <c r="BH1889" s="69"/>
      <c r="BI1889" s="69"/>
      <c r="BJ1889" s="80"/>
      <c r="BK1889" s="80"/>
      <c r="BL1889" s="69"/>
      <c r="BM1889" s="69"/>
      <c r="BN1889" s="80"/>
      <c r="BO1889" s="80"/>
      <c r="BP1889" s="69"/>
      <c r="BQ1889" s="69"/>
      <c r="BR1889" s="80"/>
      <c r="BS1889" s="80"/>
      <c r="BT1889" s="69"/>
      <c r="BU1889" s="69"/>
      <c r="BV1889" s="80"/>
      <c r="BW1889" s="80"/>
      <c r="BX1889" s="69"/>
      <c r="BY1889" s="69"/>
      <c r="BZ1889" s="80"/>
      <c r="CA1889" s="80"/>
      <c r="CB1889" s="69"/>
      <c r="CC1889" s="69"/>
      <c r="CD1889" s="80"/>
      <c r="CE1889" s="80"/>
      <c r="CF1889" s="69"/>
      <c r="CG1889" s="69"/>
      <c r="CH1889" s="69"/>
      <c r="CI1889" s="69"/>
      <c r="CJ1889" s="69"/>
      <c r="CK1889" s="69"/>
      <c r="CL1889" s="68"/>
      <c r="CM1889" s="67"/>
      <c r="CN1889" s="67"/>
      <c r="CO1889" s="68"/>
      <c r="CP1889" s="68"/>
      <c r="CQ1889" s="67"/>
      <c r="CR1889" s="67"/>
      <c r="CS1889" s="69"/>
      <c r="CT1889" s="81"/>
      <c r="CU1889" s="69"/>
      <c r="CV1889" s="69"/>
      <c r="CW1889" s="69"/>
      <c r="CX1889" s="69"/>
      <c r="CY1889" s="69"/>
      <c r="CZ1889" s="69"/>
    </row>
    <row r="1890" spans="2:104">
      <c r="B1890" s="69"/>
      <c r="C1890" s="69"/>
      <c r="D1890" s="67"/>
      <c r="E1890" s="69"/>
      <c r="F1890" s="68"/>
      <c r="G1890" s="67"/>
      <c r="H1890" s="69"/>
      <c r="I1890" s="69"/>
      <c r="J1890" s="69"/>
      <c r="K1890" s="69"/>
      <c r="L1890" s="69"/>
      <c r="M1890" s="69"/>
      <c r="N1890" s="69"/>
      <c r="O1890" s="69"/>
      <c r="P1890" s="69"/>
      <c r="Q1890" s="69"/>
      <c r="R1890" s="69"/>
      <c r="S1890" s="80"/>
      <c r="T1890" s="80"/>
      <c r="U1890" s="80"/>
      <c r="V1890" s="80"/>
      <c r="W1890" s="80"/>
      <c r="X1890" s="80"/>
      <c r="Y1890" s="80"/>
      <c r="Z1890" s="80"/>
      <c r="AA1890" s="80"/>
      <c r="AB1890" s="80"/>
      <c r="AC1890" s="80"/>
      <c r="AD1890" s="80"/>
      <c r="AE1890" s="69"/>
      <c r="AF1890" s="69"/>
      <c r="AG1890" s="69"/>
      <c r="AH1890" s="80"/>
      <c r="AI1890" s="80"/>
      <c r="AJ1890" s="69"/>
      <c r="AK1890" s="69"/>
      <c r="AL1890" s="80"/>
      <c r="AM1890" s="80"/>
      <c r="AN1890" s="69"/>
      <c r="AO1890" s="69"/>
      <c r="AP1890" s="80"/>
      <c r="AQ1890" s="80"/>
      <c r="AR1890" s="69"/>
      <c r="AS1890" s="69"/>
      <c r="AT1890" s="80"/>
      <c r="AU1890" s="80"/>
      <c r="AV1890" s="69"/>
      <c r="AW1890" s="69"/>
      <c r="AX1890" s="80"/>
      <c r="AY1890" s="80"/>
      <c r="AZ1890" s="69"/>
      <c r="BA1890" s="69"/>
      <c r="BB1890" s="80"/>
      <c r="BC1890" s="80"/>
      <c r="BD1890" s="69"/>
      <c r="BE1890" s="69"/>
      <c r="BF1890" s="80"/>
      <c r="BG1890" s="80"/>
      <c r="BH1890" s="69"/>
      <c r="BI1890" s="69"/>
      <c r="BJ1890" s="80"/>
      <c r="BK1890" s="80"/>
      <c r="BL1890" s="69"/>
      <c r="BM1890" s="69"/>
      <c r="BN1890" s="80"/>
      <c r="BO1890" s="80"/>
      <c r="BP1890" s="69"/>
      <c r="BQ1890" s="69"/>
      <c r="BR1890" s="80"/>
      <c r="BS1890" s="80"/>
      <c r="BT1890" s="69"/>
      <c r="BU1890" s="69"/>
      <c r="BV1890" s="80"/>
      <c r="BW1890" s="80"/>
      <c r="BX1890" s="69"/>
      <c r="BY1890" s="69"/>
      <c r="BZ1890" s="80"/>
      <c r="CA1890" s="80"/>
      <c r="CB1890" s="69"/>
      <c r="CC1890" s="69"/>
      <c r="CD1890" s="80"/>
      <c r="CE1890" s="80"/>
      <c r="CF1890" s="69"/>
      <c r="CG1890" s="69"/>
      <c r="CH1890" s="69"/>
      <c r="CI1890" s="69"/>
      <c r="CJ1890" s="69"/>
      <c r="CK1890" s="69"/>
      <c r="CL1890" s="68"/>
      <c r="CM1890" s="67"/>
      <c r="CN1890" s="67"/>
      <c r="CO1890" s="68"/>
      <c r="CP1890" s="68"/>
      <c r="CQ1890" s="67"/>
      <c r="CR1890" s="67"/>
      <c r="CS1890" s="69"/>
      <c r="CT1890" s="81"/>
      <c r="CU1890" s="69"/>
      <c r="CV1890" s="69"/>
      <c r="CW1890" s="69"/>
      <c r="CX1890" s="69"/>
      <c r="CY1890" s="69"/>
      <c r="CZ1890" s="69"/>
    </row>
    <row r="1891" spans="2:104">
      <c r="B1891" s="69"/>
      <c r="C1891" s="69"/>
      <c r="D1891" s="67"/>
      <c r="E1891" s="69"/>
      <c r="F1891" s="68"/>
      <c r="G1891" s="67"/>
      <c r="H1891" s="69"/>
      <c r="I1891" s="69"/>
      <c r="J1891" s="69"/>
      <c r="K1891" s="69"/>
      <c r="L1891" s="69"/>
      <c r="M1891" s="69"/>
      <c r="N1891" s="69"/>
      <c r="O1891" s="69"/>
      <c r="P1891" s="69"/>
      <c r="Q1891" s="69"/>
      <c r="R1891" s="69"/>
      <c r="S1891" s="80"/>
      <c r="T1891" s="80"/>
      <c r="U1891" s="80"/>
      <c r="V1891" s="80"/>
      <c r="W1891" s="80"/>
      <c r="X1891" s="80"/>
      <c r="Y1891" s="80"/>
      <c r="Z1891" s="80"/>
      <c r="AA1891" s="80"/>
      <c r="AB1891" s="80"/>
      <c r="AC1891" s="80"/>
      <c r="AD1891" s="80"/>
      <c r="AE1891" s="69"/>
      <c r="AF1891" s="69"/>
      <c r="AG1891" s="69"/>
      <c r="AH1891" s="80"/>
      <c r="AI1891" s="80"/>
      <c r="AJ1891" s="69"/>
      <c r="AK1891" s="69"/>
      <c r="AL1891" s="80"/>
      <c r="AM1891" s="80"/>
      <c r="AN1891" s="69"/>
      <c r="AO1891" s="69"/>
      <c r="AP1891" s="80"/>
      <c r="AQ1891" s="80"/>
      <c r="AR1891" s="69"/>
      <c r="AS1891" s="69"/>
      <c r="AT1891" s="80"/>
      <c r="AU1891" s="80"/>
      <c r="AV1891" s="69"/>
      <c r="AW1891" s="69"/>
      <c r="AX1891" s="80"/>
      <c r="AY1891" s="80"/>
      <c r="AZ1891" s="69"/>
      <c r="BA1891" s="69"/>
      <c r="BB1891" s="80"/>
      <c r="BC1891" s="80"/>
      <c r="BD1891" s="69"/>
      <c r="BE1891" s="69"/>
      <c r="BF1891" s="80"/>
      <c r="BG1891" s="80"/>
      <c r="BH1891" s="69"/>
      <c r="BI1891" s="69"/>
      <c r="BJ1891" s="80"/>
      <c r="BK1891" s="80"/>
      <c r="BL1891" s="69"/>
      <c r="BM1891" s="69"/>
      <c r="BN1891" s="80"/>
      <c r="BO1891" s="80"/>
      <c r="BP1891" s="69"/>
      <c r="BQ1891" s="69"/>
      <c r="BR1891" s="80"/>
      <c r="BS1891" s="80"/>
      <c r="BT1891" s="69"/>
      <c r="BU1891" s="69"/>
      <c r="BV1891" s="80"/>
      <c r="BW1891" s="80"/>
      <c r="BX1891" s="69"/>
      <c r="BY1891" s="69"/>
      <c r="BZ1891" s="80"/>
      <c r="CA1891" s="80"/>
      <c r="CB1891" s="69"/>
      <c r="CC1891" s="69"/>
      <c r="CD1891" s="80"/>
      <c r="CE1891" s="80"/>
      <c r="CF1891" s="69"/>
      <c r="CG1891" s="69"/>
      <c r="CH1891" s="69"/>
      <c r="CI1891" s="69"/>
      <c r="CJ1891" s="69"/>
      <c r="CK1891" s="69"/>
      <c r="CL1891" s="68"/>
      <c r="CM1891" s="67"/>
      <c r="CN1891" s="67"/>
      <c r="CO1891" s="68"/>
      <c r="CP1891" s="68"/>
      <c r="CQ1891" s="67"/>
      <c r="CR1891" s="67"/>
      <c r="CS1891" s="69"/>
      <c r="CT1891" s="81"/>
      <c r="CU1891" s="69"/>
      <c r="CV1891" s="69"/>
      <c r="CW1891" s="69"/>
      <c r="CX1891" s="69"/>
      <c r="CY1891" s="69"/>
      <c r="CZ1891" s="69"/>
    </row>
    <row r="1892" spans="2:104">
      <c r="B1892" s="69"/>
      <c r="C1892" s="69"/>
      <c r="D1892" s="67"/>
      <c r="E1892" s="69"/>
      <c r="F1892" s="68"/>
      <c r="G1892" s="67"/>
      <c r="H1892" s="69"/>
      <c r="I1892" s="69"/>
      <c r="J1892" s="69"/>
      <c r="K1892" s="69"/>
      <c r="L1892" s="69"/>
      <c r="M1892" s="69"/>
      <c r="N1892" s="69"/>
      <c r="O1892" s="69"/>
      <c r="P1892" s="69"/>
      <c r="Q1892" s="69"/>
      <c r="R1892" s="69"/>
      <c r="S1892" s="80"/>
      <c r="T1892" s="80"/>
      <c r="U1892" s="80"/>
      <c r="V1892" s="80"/>
      <c r="W1892" s="80"/>
      <c r="X1892" s="80"/>
      <c r="Y1892" s="80"/>
      <c r="Z1892" s="80"/>
      <c r="AA1892" s="80"/>
      <c r="AB1892" s="80"/>
      <c r="AC1892" s="80"/>
      <c r="AD1892" s="80"/>
      <c r="AE1892" s="69"/>
      <c r="AF1892" s="69"/>
      <c r="AG1892" s="69"/>
      <c r="AH1892" s="80"/>
      <c r="AI1892" s="80"/>
      <c r="AJ1892" s="69"/>
      <c r="AK1892" s="69"/>
      <c r="AL1892" s="80"/>
      <c r="AM1892" s="80"/>
      <c r="AN1892" s="69"/>
      <c r="AO1892" s="69"/>
      <c r="AP1892" s="80"/>
      <c r="AQ1892" s="80"/>
      <c r="AR1892" s="69"/>
      <c r="AS1892" s="69"/>
      <c r="AT1892" s="80"/>
      <c r="AU1892" s="80"/>
      <c r="AV1892" s="69"/>
      <c r="AW1892" s="69"/>
      <c r="AX1892" s="80"/>
      <c r="AY1892" s="80"/>
      <c r="AZ1892" s="69"/>
      <c r="BA1892" s="69"/>
      <c r="BB1892" s="80"/>
      <c r="BC1892" s="80"/>
      <c r="BD1892" s="69"/>
      <c r="BE1892" s="69"/>
      <c r="BF1892" s="80"/>
      <c r="BG1892" s="80"/>
      <c r="BH1892" s="69"/>
      <c r="BI1892" s="69"/>
      <c r="BJ1892" s="80"/>
      <c r="BK1892" s="80"/>
      <c r="BL1892" s="69"/>
      <c r="BM1892" s="69"/>
      <c r="BN1892" s="80"/>
      <c r="BO1892" s="80"/>
      <c r="BP1892" s="69"/>
      <c r="BQ1892" s="69"/>
      <c r="BR1892" s="80"/>
      <c r="BS1892" s="80"/>
      <c r="BT1892" s="69"/>
      <c r="BU1892" s="69"/>
      <c r="BV1892" s="80"/>
      <c r="BW1892" s="80"/>
      <c r="BX1892" s="69"/>
      <c r="BY1892" s="69"/>
      <c r="BZ1892" s="80"/>
      <c r="CA1892" s="80"/>
      <c r="CB1892" s="69"/>
      <c r="CC1892" s="69"/>
      <c r="CD1892" s="80"/>
      <c r="CE1892" s="80"/>
      <c r="CF1892" s="69"/>
      <c r="CG1892" s="69"/>
      <c r="CH1892" s="69"/>
      <c r="CI1892" s="69"/>
      <c r="CJ1892" s="69"/>
      <c r="CK1892" s="69"/>
      <c r="CL1892" s="68"/>
      <c r="CM1892" s="67"/>
      <c r="CN1892" s="67"/>
      <c r="CO1892" s="68"/>
      <c r="CP1892" s="68"/>
      <c r="CQ1892" s="67"/>
      <c r="CR1892" s="67"/>
      <c r="CS1892" s="69"/>
      <c r="CT1892" s="81"/>
      <c r="CU1892" s="69"/>
      <c r="CV1892" s="69"/>
      <c r="CW1892" s="69"/>
      <c r="CX1892" s="69"/>
      <c r="CY1892" s="69"/>
      <c r="CZ1892" s="69"/>
    </row>
    <row r="1893" spans="2:104">
      <c r="B1893" s="69"/>
      <c r="C1893" s="69"/>
      <c r="D1893" s="67"/>
      <c r="E1893" s="69"/>
      <c r="F1893" s="68"/>
      <c r="G1893" s="67"/>
      <c r="H1893" s="69"/>
      <c r="I1893" s="69"/>
      <c r="J1893" s="69"/>
      <c r="K1893" s="69"/>
      <c r="L1893" s="69"/>
      <c r="M1893" s="69"/>
      <c r="N1893" s="69"/>
      <c r="O1893" s="69"/>
      <c r="P1893" s="69"/>
      <c r="Q1893" s="69"/>
      <c r="R1893" s="69"/>
      <c r="S1893" s="80"/>
      <c r="T1893" s="80"/>
      <c r="U1893" s="80"/>
      <c r="V1893" s="80"/>
      <c r="W1893" s="80"/>
      <c r="X1893" s="80"/>
      <c r="Y1893" s="80"/>
      <c r="Z1893" s="80"/>
      <c r="AA1893" s="80"/>
      <c r="AB1893" s="80"/>
      <c r="AC1893" s="80"/>
      <c r="AD1893" s="80"/>
      <c r="AE1893" s="69"/>
      <c r="AF1893" s="69"/>
      <c r="AG1893" s="69"/>
      <c r="AH1893" s="80"/>
      <c r="AI1893" s="80"/>
      <c r="AJ1893" s="69"/>
      <c r="AK1893" s="69"/>
      <c r="AL1893" s="80"/>
      <c r="AM1893" s="80"/>
      <c r="AN1893" s="69"/>
      <c r="AO1893" s="69"/>
      <c r="AP1893" s="80"/>
      <c r="AQ1893" s="80"/>
      <c r="AR1893" s="69"/>
      <c r="AS1893" s="69"/>
      <c r="AT1893" s="80"/>
      <c r="AU1893" s="80"/>
      <c r="AV1893" s="69"/>
      <c r="AW1893" s="69"/>
      <c r="AX1893" s="80"/>
      <c r="AY1893" s="80"/>
      <c r="AZ1893" s="69"/>
      <c r="BA1893" s="69"/>
      <c r="BB1893" s="80"/>
      <c r="BC1893" s="80"/>
      <c r="BD1893" s="69"/>
      <c r="BE1893" s="69"/>
      <c r="BF1893" s="80"/>
      <c r="BG1893" s="80"/>
      <c r="BH1893" s="69"/>
      <c r="BI1893" s="69"/>
      <c r="BJ1893" s="80"/>
      <c r="BK1893" s="80"/>
      <c r="BL1893" s="69"/>
      <c r="BM1893" s="69"/>
      <c r="BN1893" s="80"/>
      <c r="BO1893" s="80"/>
      <c r="BP1893" s="69"/>
      <c r="BQ1893" s="69"/>
      <c r="BR1893" s="80"/>
      <c r="BS1893" s="80"/>
      <c r="BT1893" s="69"/>
      <c r="BU1893" s="69"/>
      <c r="BV1893" s="80"/>
      <c r="BW1893" s="80"/>
      <c r="BX1893" s="69"/>
      <c r="BY1893" s="69"/>
      <c r="BZ1893" s="80"/>
      <c r="CA1893" s="80"/>
      <c r="CB1893" s="69"/>
      <c r="CC1893" s="69"/>
      <c r="CD1893" s="80"/>
      <c r="CE1893" s="80"/>
      <c r="CF1893" s="69"/>
      <c r="CG1893" s="69"/>
      <c r="CH1893" s="69"/>
      <c r="CI1893" s="69"/>
      <c r="CJ1893" s="69"/>
      <c r="CK1893" s="69"/>
      <c r="CL1893" s="68"/>
      <c r="CM1893" s="67"/>
      <c r="CN1893" s="67"/>
      <c r="CO1893" s="68"/>
      <c r="CP1893" s="68"/>
      <c r="CQ1893" s="67"/>
      <c r="CR1893" s="67"/>
      <c r="CS1893" s="69"/>
      <c r="CT1893" s="81"/>
      <c r="CU1893" s="69"/>
      <c r="CV1893" s="69"/>
      <c r="CW1893" s="69"/>
      <c r="CX1893" s="69"/>
      <c r="CY1893" s="69"/>
      <c r="CZ1893" s="69"/>
    </row>
    <row r="1894" spans="2:104">
      <c r="B1894" s="69"/>
      <c r="C1894" s="69"/>
      <c r="D1894" s="67"/>
      <c r="E1894" s="69"/>
      <c r="F1894" s="68"/>
      <c r="G1894" s="67"/>
      <c r="H1894" s="69"/>
      <c r="I1894" s="69"/>
      <c r="J1894" s="69"/>
      <c r="K1894" s="69"/>
      <c r="L1894" s="69"/>
      <c r="M1894" s="69"/>
      <c r="N1894" s="69"/>
      <c r="O1894" s="69"/>
      <c r="P1894" s="69"/>
      <c r="Q1894" s="69"/>
      <c r="R1894" s="69"/>
      <c r="S1894" s="80"/>
      <c r="T1894" s="80"/>
      <c r="U1894" s="80"/>
      <c r="V1894" s="80"/>
      <c r="W1894" s="80"/>
      <c r="X1894" s="80"/>
      <c r="Y1894" s="80"/>
      <c r="Z1894" s="80"/>
      <c r="AA1894" s="80"/>
      <c r="AB1894" s="80"/>
      <c r="AC1894" s="80"/>
      <c r="AD1894" s="80"/>
      <c r="AE1894" s="69"/>
      <c r="AF1894" s="69"/>
      <c r="AG1894" s="69"/>
      <c r="AH1894" s="80"/>
      <c r="AI1894" s="80"/>
      <c r="AJ1894" s="69"/>
      <c r="AK1894" s="69"/>
      <c r="AL1894" s="80"/>
      <c r="AM1894" s="80"/>
      <c r="AN1894" s="69"/>
      <c r="AO1894" s="69"/>
      <c r="AP1894" s="80"/>
      <c r="AQ1894" s="80"/>
      <c r="AR1894" s="69"/>
      <c r="AS1894" s="69"/>
      <c r="AT1894" s="80"/>
      <c r="AU1894" s="80"/>
      <c r="AV1894" s="69"/>
      <c r="AW1894" s="69"/>
      <c r="AX1894" s="80"/>
      <c r="AY1894" s="80"/>
      <c r="AZ1894" s="69"/>
      <c r="BA1894" s="69"/>
      <c r="BB1894" s="80"/>
      <c r="BC1894" s="80"/>
      <c r="BD1894" s="69"/>
      <c r="BE1894" s="69"/>
      <c r="BF1894" s="80"/>
      <c r="BG1894" s="80"/>
      <c r="BH1894" s="69"/>
      <c r="BI1894" s="69"/>
      <c r="BJ1894" s="80"/>
      <c r="BK1894" s="80"/>
      <c r="BL1894" s="69"/>
      <c r="BM1894" s="69"/>
      <c r="BN1894" s="80"/>
      <c r="BO1894" s="80"/>
      <c r="BP1894" s="69"/>
      <c r="BQ1894" s="69"/>
      <c r="BR1894" s="80"/>
      <c r="BS1894" s="80"/>
      <c r="BT1894" s="69"/>
      <c r="BU1894" s="69"/>
      <c r="BV1894" s="80"/>
      <c r="BW1894" s="80"/>
      <c r="BX1894" s="69"/>
      <c r="BY1894" s="69"/>
      <c r="BZ1894" s="80"/>
      <c r="CA1894" s="80"/>
      <c r="CB1894" s="69"/>
      <c r="CC1894" s="69"/>
      <c r="CD1894" s="80"/>
      <c r="CE1894" s="80"/>
      <c r="CF1894" s="69"/>
      <c r="CG1894" s="69"/>
      <c r="CH1894" s="69"/>
      <c r="CI1894" s="69"/>
      <c r="CJ1894" s="69"/>
      <c r="CK1894" s="69"/>
      <c r="CL1894" s="68"/>
      <c r="CM1894" s="67"/>
      <c r="CN1894" s="67"/>
      <c r="CO1894" s="68"/>
      <c r="CP1894" s="68"/>
      <c r="CQ1894" s="67"/>
      <c r="CR1894" s="67"/>
      <c r="CS1894" s="69"/>
      <c r="CT1894" s="81"/>
      <c r="CU1894" s="69"/>
      <c r="CV1894" s="69"/>
      <c r="CW1894" s="69"/>
      <c r="CX1894" s="69"/>
      <c r="CY1894" s="69"/>
      <c r="CZ1894" s="69"/>
    </row>
    <row r="1895" spans="2:104">
      <c r="B1895" s="69"/>
      <c r="C1895" s="69"/>
      <c r="D1895" s="67"/>
      <c r="E1895" s="69"/>
      <c r="F1895" s="68"/>
      <c r="G1895" s="67"/>
      <c r="H1895" s="69"/>
      <c r="I1895" s="69"/>
      <c r="J1895" s="69"/>
      <c r="K1895" s="69"/>
      <c r="L1895" s="69"/>
      <c r="M1895" s="69"/>
      <c r="N1895" s="69"/>
      <c r="O1895" s="69"/>
      <c r="P1895" s="69"/>
      <c r="Q1895" s="69"/>
      <c r="R1895" s="69"/>
      <c r="S1895" s="80"/>
      <c r="T1895" s="80"/>
      <c r="U1895" s="80"/>
      <c r="V1895" s="80"/>
      <c r="W1895" s="80"/>
      <c r="X1895" s="80"/>
      <c r="Y1895" s="80"/>
      <c r="Z1895" s="80"/>
      <c r="AA1895" s="80"/>
      <c r="AB1895" s="80"/>
      <c r="AC1895" s="80"/>
      <c r="AD1895" s="80"/>
      <c r="AE1895" s="69"/>
      <c r="AF1895" s="69"/>
      <c r="AG1895" s="69"/>
      <c r="AH1895" s="80"/>
      <c r="AI1895" s="80"/>
      <c r="AJ1895" s="69"/>
      <c r="AK1895" s="69"/>
      <c r="AL1895" s="80"/>
      <c r="AM1895" s="80"/>
      <c r="AN1895" s="69"/>
      <c r="AO1895" s="69"/>
      <c r="AP1895" s="80"/>
      <c r="AQ1895" s="80"/>
      <c r="AR1895" s="69"/>
      <c r="AS1895" s="69"/>
      <c r="AT1895" s="80"/>
      <c r="AU1895" s="80"/>
      <c r="AV1895" s="69"/>
      <c r="AW1895" s="69"/>
      <c r="AX1895" s="80"/>
      <c r="AY1895" s="80"/>
      <c r="AZ1895" s="69"/>
      <c r="BA1895" s="69"/>
      <c r="BB1895" s="80"/>
      <c r="BC1895" s="80"/>
      <c r="BD1895" s="69"/>
      <c r="BE1895" s="69"/>
      <c r="BF1895" s="80"/>
      <c r="BG1895" s="80"/>
      <c r="BH1895" s="69"/>
      <c r="BI1895" s="69"/>
      <c r="BJ1895" s="80"/>
      <c r="BK1895" s="80"/>
      <c r="BL1895" s="69"/>
      <c r="BM1895" s="69"/>
      <c r="BN1895" s="80"/>
      <c r="BO1895" s="80"/>
      <c r="BP1895" s="69"/>
      <c r="BQ1895" s="69"/>
      <c r="BR1895" s="80"/>
      <c r="BS1895" s="80"/>
      <c r="BT1895" s="69"/>
      <c r="BU1895" s="69"/>
      <c r="BV1895" s="80"/>
      <c r="BW1895" s="80"/>
      <c r="BX1895" s="69"/>
      <c r="BY1895" s="69"/>
      <c r="BZ1895" s="80"/>
      <c r="CA1895" s="80"/>
      <c r="CB1895" s="69"/>
      <c r="CC1895" s="69"/>
      <c r="CD1895" s="80"/>
      <c r="CE1895" s="80"/>
      <c r="CF1895" s="69"/>
      <c r="CG1895" s="69"/>
      <c r="CH1895" s="69"/>
      <c r="CI1895" s="69"/>
      <c r="CJ1895" s="69"/>
      <c r="CK1895" s="69"/>
      <c r="CL1895" s="68"/>
      <c r="CM1895" s="67"/>
      <c r="CN1895" s="67"/>
      <c r="CO1895" s="68"/>
      <c r="CP1895" s="68"/>
      <c r="CQ1895" s="67"/>
      <c r="CR1895" s="67"/>
      <c r="CS1895" s="69"/>
      <c r="CT1895" s="81"/>
      <c r="CU1895" s="69"/>
      <c r="CV1895" s="69"/>
      <c r="CW1895" s="69"/>
      <c r="CX1895" s="69"/>
      <c r="CY1895" s="69"/>
      <c r="CZ1895" s="69"/>
    </row>
    <row r="1896" spans="2:104">
      <c r="B1896" s="69"/>
      <c r="C1896" s="69"/>
      <c r="D1896" s="67"/>
      <c r="E1896" s="69"/>
      <c r="F1896" s="68"/>
      <c r="G1896" s="67"/>
      <c r="H1896" s="69"/>
      <c r="I1896" s="69"/>
      <c r="J1896" s="69"/>
      <c r="K1896" s="69"/>
      <c r="L1896" s="69"/>
      <c r="M1896" s="69"/>
      <c r="N1896" s="69"/>
      <c r="O1896" s="69"/>
      <c r="P1896" s="69"/>
      <c r="Q1896" s="69"/>
      <c r="R1896" s="69"/>
      <c r="S1896" s="80"/>
      <c r="T1896" s="80"/>
      <c r="U1896" s="80"/>
      <c r="V1896" s="80"/>
      <c r="W1896" s="80"/>
      <c r="X1896" s="80"/>
      <c r="Y1896" s="80"/>
      <c r="Z1896" s="80"/>
      <c r="AA1896" s="80"/>
      <c r="AB1896" s="80"/>
      <c r="AC1896" s="80"/>
      <c r="AD1896" s="80"/>
      <c r="AE1896" s="69"/>
      <c r="AF1896" s="69"/>
      <c r="AG1896" s="69"/>
      <c r="AH1896" s="80"/>
      <c r="AI1896" s="80"/>
      <c r="AJ1896" s="69"/>
      <c r="AK1896" s="69"/>
      <c r="AL1896" s="80"/>
      <c r="AM1896" s="80"/>
      <c r="AN1896" s="69"/>
      <c r="AO1896" s="69"/>
      <c r="AP1896" s="80"/>
      <c r="AQ1896" s="80"/>
      <c r="AR1896" s="69"/>
      <c r="AS1896" s="69"/>
      <c r="AT1896" s="80"/>
      <c r="AU1896" s="80"/>
      <c r="AV1896" s="69"/>
      <c r="AW1896" s="69"/>
      <c r="AX1896" s="80"/>
      <c r="AY1896" s="80"/>
      <c r="AZ1896" s="69"/>
      <c r="BA1896" s="69"/>
      <c r="BB1896" s="80"/>
      <c r="BC1896" s="80"/>
      <c r="BD1896" s="69"/>
      <c r="BE1896" s="69"/>
      <c r="BF1896" s="80"/>
      <c r="BG1896" s="80"/>
      <c r="BH1896" s="69"/>
      <c r="BI1896" s="69"/>
      <c r="BJ1896" s="80"/>
      <c r="BK1896" s="80"/>
      <c r="BL1896" s="69"/>
      <c r="BM1896" s="69"/>
      <c r="BN1896" s="80"/>
      <c r="BO1896" s="80"/>
      <c r="BP1896" s="69"/>
      <c r="BQ1896" s="69"/>
      <c r="BR1896" s="80"/>
      <c r="BS1896" s="80"/>
      <c r="BT1896" s="69"/>
      <c r="BU1896" s="69"/>
      <c r="BV1896" s="80"/>
      <c r="BW1896" s="80"/>
      <c r="BX1896" s="69"/>
      <c r="BY1896" s="69"/>
      <c r="BZ1896" s="80"/>
      <c r="CA1896" s="80"/>
      <c r="CB1896" s="69"/>
      <c r="CC1896" s="69"/>
      <c r="CD1896" s="80"/>
      <c r="CE1896" s="80"/>
      <c r="CF1896" s="69"/>
      <c r="CG1896" s="69"/>
      <c r="CH1896" s="69"/>
      <c r="CI1896" s="69"/>
      <c r="CJ1896" s="69"/>
      <c r="CK1896" s="69"/>
      <c r="CL1896" s="68"/>
      <c r="CM1896" s="67"/>
      <c r="CN1896" s="67"/>
      <c r="CO1896" s="68"/>
      <c r="CP1896" s="68"/>
      <c r="CQ1896" s="67"/>
      <c r="CR1896" s="67"/>
      <c r="CS1896" s="69"/>
      <c r="CT1896" s="81"/>
      <c r="CU1896" s="69"/>
      <c r="CV1896" s="69"/>
      <c r="CW1896" s="69"/>
      <c r="CX1896" s="69"/>
      <c r="CY1896" s="69"/>
      <c r="CZ1896" s="69"/>
    </row>
    <row r="1897" spans="2:104">
      <c r="B1897" s="69"/>
      <c r="C1897" s="69"/>
      <c r="D1897" s="67"/>
      <c r="E1897" s="69"/>
      <c r="F1897" s="68"/>
      <c r="G1897" s="67"/>
      <c r="H1897" s="69"/>
      <c r="I1897" s="69"/>
      <c r="J1897" s="69"/>
      <c r="K1897" s="69"/>
      <c r="L1897" s="69"/>
      <c r="M1897" s="69"/>
      <c r="N1897" s="69"/>
      <c r="O1897" s="69"/>
      <c r="P1897" s="69"/>
      <c r="Q1897" s="69"/>
      <c r="R1897" s="69"/>
      <c r="S1897" s="80"/>
      <c r="T1897" s="80"/>
      <c r="U1897" s="80"/>
      <c r="V1897" s="80"/>
      <c r="W1897" s="80"/>
      <c r="X1897" s="80"/>
      <c r="Y1897" s="80"/>
      <c r="Z1897" s="80"/>
      <c r="AA1897" s="80"/>
      <c r="AB1897" s="80"/>
      <c r="AC1897" s="80"/>
      <c r="AD1897" s="80"/>
      <c r="AE1897" s="69"/>
      <c r="AF1897" s="69"/>
      <c r="AG1897" s="69"/>
      <c r="AH1897" s="80"/>
      <c r="AI1897" s="80"/>
      <c r="AJ1897" s="69"/>
      <c r="AK1897" s="69"/>
      <c r="AL1897" s="80"/>
      <c r="AM1897" s="80"/>
      <c r="AN1897" s="69"/>
      <c r="AO1897" s="69"/>
      <c r="AP1897" s="80"/>
      <c r="AQ1897" s="80"/>
      <c r="AR1897" s="69"/>
      <c r="AS1897" s="69"/>
      <c r="AT1897" s="80"/>
      <c r="AU1897" s="80"/>
      <c r="AV1897" s="69"/>
      <c r="AW1897" s="69"/>
      <c r="AX1897" s="80"/>
      <c r="AY1897" s="80"/>
      <c r="AZ1897" s="69"/>
      <c r="BA1897" s="69"/>
      <c r="BB1897" s="80"/>
      <c r="BC1897" s="80"/>
      <c r="BD1897" s="69"/>
      <c r="BE1897" s="69"/>
      <c r="BF1897" s="80"/>
      <c r="BG1897" s="80"/>
      <c r="BH1897" s="69"/>
      <c r="BI1897" s="69"/>
      <c r="BJ1897" s="80"/>
      <c r="BK1897" s="80"/>
      <c r="BL1897" s="69"/>
      <c r="BM1897" s="69"/>
      <c r="BN1897" s="80"/>
      <c r="BO1897" s="80"/>
      <c r="BP1897" s="69"/>
      <c r="BQ1897" s="69"/>
      <c r="BR1897" s="80"/>
      <c r="BS1897" s="80"/>
      <c r="BT1897" s="69"/>
      <c r="BU1897" s="69"/>
      <c r="BV1897" s="80"/>
      <c r="BW1897" s="80"/>
      <c r="BX1897" s="69"/>
      <c r="BY1897" s="69"/>
      <c r="BZ1897" s="80"/>
      <c r="CA1897" s="80"/>
      <c r="CB1897" s="69"/>
      <c r="CC1897" s="69"/>
      <c r="CD1897" s="80"/>
      <c r="CE1897" s="80"/>
      <c r="CF1897" s="69"/>
      <c r="CG1897" s="69"/>
      <c r="CH1897" s="69"/>
      <c r="CI1897" s="69"/>
      <c r="CJ1897" s="69"/>
      <c r="CK1897" s="69"/>
      <c r="CL1897" s="68"/>
      <c r="CM1897" s="67"/>
      <c r="CN1897" s="67"/>
      <c r="CO1897" s="68"/>
      <c r="CP1897" s="68"/>
      <c r="CQ1897" s="67"/>
      <c r="CR1897" s="67"/>
      <c r="CS1897" s="69"/>
      <c r="CT1897" s="81"/>
      <c r="CU1897" s="69"/>
      <c r="CV1897" s="69"/>
      <c r="CW1897" s="69"/>
      <c r="CX1897" s="69"/>
      <c r="CY1897" s="69"/>
      <c r="CZ1897" s="69"/>
    </row>
    <row r="1898" spans="2:104">
      <c r="B1898" s="69"/>
      <c r="C1898" s="69"/>
      <c r="D1898" s="67"/>
      <c r="E1898" s="69"/>
      <c r="F1898" s="68"/>
      <c r="G1898" s="67"/>
      <c r="H1898" s="69"/>
      <c r="I1898" s="69"/>
      <c r="J1898" s="69"/>
      <c r="K1898" s="69"/>
      <c r="L1898" s="69"/>
      <c r="M1898" s="69"/>
      <c r="N1898" s="69"/>
      <c r="O1898" s="69"/>
      <c r="P1898" s="69"/>
      <c r="Q1898" s="69"/>
      <c r="R1898" s="69"/>
      <c r="S1898" s="80"/>
      <c r="T1898" s="80"/>
      <c r="U1898" s="80"/>
      <c r="V1898" s="80"/>
      <c r="W1898" s="80"/>
      <c r="X1898" s="80"/>
      <c r="Y1898" s="80"/>
      <c r="Z1898" s="80"/>
      <c r="AA1898" s="80"/>
      <c r="AB1898" s="80"/>
      <c r="AC1898" s="80"/>
      <c r="AD1898" s="80"/>
      <c r="AE1898" s="69"/>
      <c r="AF1898" s="69"/>
      <c r="AG1898" s="69"/>
      <c r="AH1898" s="80"/>
      <c r="AI1898" s="80"/>
      <c r="AJ1898" s="69"/>
      <c r="AK1898" s="69"/>
      <c r="AL1898" s="80"/>
      <c r="AM1898" s="80"/>
      <c r="AN1898" s="69"/>
      <c r="AO1898" s="69"/>
      <c r="AP1898" s="80"/>
      <c r="AQ1898" s="80"/>
      <c r="AR1898" s="69"/>
      <c r="AS1898" s="69"/>
      <c r="AT1898" s="80"/>
      <c r="AU1898" s="80"/>
      <c r="AV1898" s="69"/>
      <c r="AW1898" s="69"/>
      <c r="AX1898" s="80"/>
      <c r="AY1898" s="80"/>
      <c r="AZ1898" s="69"/>
      <c r="BA1898" s="69"/>
      <c r="BB1898" s="80"/>
      <c r="BC1898" s="80"/>
      <c r="BD1898" s="69"/>
      <c r="BE1898" s="69"/>
      <c r="BF1898" s="80"/>
      <c r="BG1898" s="80"/>
      <c r="BH1898" s="69"/>
      <c r="BI1898" s="69"/>
      <c r="BJ1898" s="80"/>
      <c r="BK1898" s="80"/>
      <c r="BL1898" s="69"/>
      <c r="BM1898" s="69"/>
      <c r="BN1898" s="80"/>
      <c r="BO1898" s="80"/>
      <c r="BP1898" s="69"/>
      <c r="BQ1898" s="69"/>
      <c r="BR1898" s="80"/>
      <c r="BS1898" s="80"/>
      <c r="BT1898" s="69"/>
      <c r="BU1898" s="69"/>
      <c r="BV1898" s="80"/>
      <c r="BW1898" s="80"/>
      <c r="BX1898" s="69"/>
      <c r="BY1898" s="69"/>
      <c r="BZ1898" s="80"/>
      <c r="CA1898" s="80"/>
      <c r="CB1898" s="69"/>
      <c r="CC1898" s="69"/>
      <c r="CD1898" s="80"/>
      <c r="CE1898" s="80"/>
      <c r="CF1898" s="69"/>
      <c r="CG1898" s="69"/>
      <c r="CH1898" s="69"/>
      <c r="CI1898" s="69"/>
      <c r="CJ1898" s="69"/>
      <c r="CK1898" s="69"/>
      <c r="CL1898" s="68"/>
      <c r="CM1898" s="67"/>
      <c r="CN1898" s="67"/>
      <c r="CO1898" s="68"/>
      <c r="CP1898" s="68"/>
      <c r="CQ1898" s="67"/>
      <c r="CR1898" s="67"/>
      <c r="CS1898" s="69"/>
      <c r="CT1898" s="81"/>
      <c r="CU1898" s="69"/>
      <c r="CV1898" s="69"/>
      <c r="CW1898" s="69"/>
      <c r="CX1898" s="69"/>
      <c r="CY1898" s="69"/>
      <c r="CZ1898" s="69"/>
    </row>
    <row r="1899" spans="2:104">
      <c r="B1899" s="69"/>
      <c r="C1899" s="69"/>
      <c r="D1899" s="67"/>
      <c r="E1899" s="69"/>
      <c r="F1899" s="68"/>
      <c r="G1899" s="67"/>
      <c r="H1899" s="69"/>
      <c r="I1899" s="69"/>
      <c r="J1899" s="69"/>
      <c r="K1899" s="69"/>
      <c r="L1899" s="69"/>
      <c r="M1899" s="69"/>
      <c r="N1899" s="69"/>
      <c r="O1899" s="69"/>
      <c r="P1899" s="69"/>
      <c r="Q1899" s="69"/>
      <c r="R1899" s="69"/>
      <c r="S1899" s="80"/>
      <c r="T1899" s="80"/>
      <c r="U1899" s="80"/>
      <c r="V1899" s="80"/>
      <c r="W1899" s="80"/>
      <c r="X1899" s="80"/>
      <c r="Y1899" s="80"/>
      <c r="Z1899" s="80"/>
      <c r="AA1899" s="80"/>
      <c r="AB1899" s="80"/>
      <c r="AC1899" s="80"/>
      <c r="AD1899" s="80"/>
      <c r="AE1899" s="69"/>
      <c r="AF1899" s="69"/>
      <c r="AG1899" s="69"/>
      <c r="AH1899" s="80"/>
      <c r="AI1899" s="80"/>
      <c r="AJ1899" s="69"/>
      <c r="AK1899" s="69"/>
      <c r="AL1899" s="80"/>
      <c r="AM1899" s="80"/>
      <c r="AN1899" s="69"/>
      <c r="AO1899" s="69"/>
      <c r="AP1899" s="80"/>
      <c r="AQ1899" s="80"/>
      <c r="AR1899" s="69"/>
      <c r="AS1899" s="69"/>
      <c r="AT1899" s="80"/>
      <c r="AU1899" s="80"/>
      <c r="AV1899" s="69"/>
      <c r="AW1899" s="69"/>
      <c r="AX1899" s="80"/>
      <c r="AY1899" s="80"/>
      <c r="AZ1899" s="69"/>
      <c r="BA1899" s="69"/>
      <c r="BB1899" s="80"/>
      <c r="BC1899" s="80"/>
      <c r="BD1899" s="69"/>
      <c r="BE1899" s="69"/>
      <c r="BF1899" s="80"/>
      <c r="BG1899" s="80"/>
      <c r="BH1899" s="69"/>
      <c r="BI1899" s="69"/>
      <c r="BJ1899" s="80"/>
      <c r="BK1899" s="80"/>
      <c r="BL1899" s="69"/>
      <c r="BM1899" s="69"/>
      <c r="BN1899" s="80"/>
      <c r="BO1899" s="80"/>
      <c r="BP1899" s="69"/>
      <c r="BQ1899" s="69"/>
      <c r="BR1899" s="80"/>
      <c r="BS1899" s="80"/>
      <c r="BT1899" s="69"/>
      <c r="BU1899" s="69"/>
      <c r="BV1899" s="80"/>
      <c r="BW1899" s="80"/>
      <c r="BX1899" s="69"/>
      <c r="BY1899" s="69"/>
      <c r="BZ1899" s="80"/>
      <c r="CA1899" s="80"/>
      <c r="CB1899" s="69"/>
      <c r="CC1899" s="69"/>
      <c r="CD1899" s="80"/>
      <c r="CE1899" s="80"/>
      <c r="CF1899" s="69"/>
      <c r="CG1899" s="69"/>
      <c r="CH1899" s="69"/>
      <c r="CI1899" s="69"/>
      <c r="CJ1899" s="69"/>
      <c r="CK1899" s="69"/>
      <c r="CL1899" s="68"/>
      <c r="CM1899" s="67"/>
      <c r="CN1899" s="67"/>
      <c r="CO1899" s="68"/>
      <c r="CP1899" s="68"/>
      <c r="CQ1899" s="67"/>
      <c r="CR1899" s="67"/>
      <c r="CS1899" s="69"/>
      <c r="CT1899" s="81"/>
      <c r="CU1899" s="69"/>
      <c r="CV1899" s="69"/>
      <c r="CW1899" s="69"/>
      <c r="CX1899" s="69"/>
      <c r="CY1899" s="69"/>
      <c r="CZ1899" s="69"/>
    </row>
    <row r="1900" spans="2:104">
      <c r="B1900" s="69"/>
      <c r="C1900" s="69"/>
      <c r="D1900" s="67"/>
      <c r="E1900" s="69"/>
      <c r="F1900" s="68"/>
      <c r="G1900" s="67"/>
      <c r="H1900" s="69"/>
      <c r="I1900" s="69"/>
      <c r="J1900" s="69"/>
      <c r="K1900" s="69"/>
      <c r="L1900" s="69"/>
      <c r="M1900" s="69"/>
      <c r="N1900" s="69"/>
      <c r="O1900" s="69"/>
      <c r="P1900" s="69"/>
      <c r="Q1900" s="69"/>
      <c r="R1900" s="69"/>
      <c r="S1900" s="80"/>
      <c r="T1900" s="80"/>
      <c r="U1900" s="80"/>
      <c r="V1900" s="80"/>
      <c r="W1900" s="80"/>
      <c r="X1900" s="80"/>
      <c r="Y1900" s="80"/>
      <c r="Z1900" s="80"/>
      <c r="AA1900" s="80"/>
      <c r="AB1900" s="80"/>
      <c r="AC1900" s="80"/>
      <c r="AD1900" s="80"/>
      <c r="AE1900" s="69"/>
      <c r="AF1900" s="69"/>
      <c r="AG1900" s="69"/>
      <c r="AH1900" s="80"/>
      <c r="AI1900" s="80"/>
      <c r="AJ1900" s="69"/>
      <c r="AK1900" s="69"/>
      <c r="AL1900" s="80"/>
      <c r="AM1900" s="80"/>
      <c r="AN1900" s="69"/>
      <c r="AO1900" s="69"/>
      <c r="AP1900" s="80"/>
      <c r="AQ1900" s="80"/>
      <c r="AR1900" s="69"/>
      <c r="AS1900" s="69"/>
      <c r="AT1900" s="80"/>
      <c r="AU1900" s="80"/>
      <c r="AV1900" s="69"/>
      <c r="AW1900" s="69"/>
      <c r="AX1900" s="80"/>
      <c r="AY1900" s="80"/>
      <c r="AZ1900" s="69"/>
      <c r="BA1900" s="69"/>
      <c r="BB1900" s="80"/>
      <c r="BC1900" s="80"/>
      <c r="BD1900" s="69"/>
      <c r="BE1900" s="69"/>
      <c r="BF1900" s="80"/>
      <c r="BG1900" s="80"/>
      <c r="BH1900" s="69"/>
      <c r="BI1900" s="69"/>
      <c r="BJ1900" s="80"/>
      <c r="BK1900" s="80"/>
      <c r="BL1900" s="69"/>
      <c r="BM1900" s="69"/>
      <c r="BN1900" s="80"/>
      <c r="BO1900" s="80"/>
      <c r="BP1900" s="69"/>
      <c r="BQ1900" s="69"/>
      <c r="BR1900" s="80"/>
      <c r="BS1900" s="80"/>
      <c r="BT1900" s="69"/>
      <c r="BU1900" s="69"/>
      <c r="BV1900" s="80"/>
      <c r="BW1900" s="80"/>
      <c r="BX1900" s="69"/>
      <c r="BY1900" s="69"/>
      <c r="BZ1900" s="80"/>
      <c r="CA1900" s="80"/>
      <c r="CB1900" s="69"/>
      <c r="CC1900" s="69"/>
      <c r="CD1900" s="80"/>
      <c r="CE1900" s="80"/>
      <c r="CF1900" s="69"/>
      <c r="CG1900" s="69"/>
      <c r="CH1900" s="69"/>
      <c r="CI1900" s="69"/>
      <c r="CJ1900" s="69"/>
      <c r="CK1900" s="69"/>
      <c r="CL1900" s="68"/>
      <c r="CM1900" s="67"/>
      <c r="CN1900" s="67"/>
      <c r="CO1900" s="68"/>
      <c r="CP1900" s="68"/>
      <c r="CQ1900" s="67"/>
      <c r="CR1900" s="67"/>
      <c r="CS1900" s="69"/>
      <c r="CT1900" s="81"/>
      <c r="CU1900" s="69"/>
      <c r="CV1900" s="69"/>
      <c r="CW1900" s="69"/>
      <c r="CX1900" s="69"/>
      <c r="CY1900" s="69"/>
      <c r="CZ1900" s="69"/>
    </row>
    <row r="1901" spans="2:104">
      <c r="B1901" s="69"/>
      <c r="C1901" s="69"/>
      <c r="D1901" s="67"/>
      <c r="E1901" s="69"/>
      <c r="F1901" s="68"/>
      <c r="G1901" s="67"/>
      <c r="H1901" s="69"/>
      <c r="I1901" s="69"/>
      <c r="J1901" s="69"/>
      <c r="K1901" s="69"/>
      <c r="L1901" s="69"/>
      <c r="M1901" s="69"/>
      <c r="N1901" s="69"/>
      <c r="O1901" s="69"/>
      <c r="P1901" s="69"/>
      <c r="Q1901" s="69"/>
      <c r="R1901" s="69"/>
      <c r="S1901" s="80"/>
      <c r="T1901" s="80"/>
      <c r="U1901" s="80"/>
      <c r="V1901" s="80"/>
      <c r="W1901" s="80"/>
      <c r="X1901" s="80"/>
      <c r="Y1901" s="80"/>
      <c r="Z1901" s="80"/>
      <c r="AA1901" s="80"/>
      <c r="AB1901" s="80"/>
      <c r="AC1901" s="80"/>
      <c r="AD1901" s="80"/>
      <c r="AE1901" s="69"/>
      <c r="AF1901" s="69"/>
      <c r="AG1901" s="69"/>
      <c r="AH1901" s="80"/>
      <c r="AI1901" s="80"/>
      <c r="AJ1901" s="69"/>
      <c r="AK1901" s="69"/>
      <c r="AL1901" s="80"/>
      <c r="AM1901" s="80"/>
      <c r="AN1901" s="69"/>
      <c r="AO1901" s="69"/>
      <c r="AP1901" s="80"/>
      <c r="AQ1901" s="80"/>
      <c r="AR1901" s="69"/>
      <c r="AS1901" s="69"/>
      <c r="AT1901" s="80"/>
      <c r="AU1901" s="80"/>
      <c r="AV1901" s="69"/>
      <c r="AW1901" s="69"/>
      <c r="AX1901" s="80"/>
      <c r="AY1901" s="80"/>
      <c r="AZ1901" s="69"/>
      <c r="BA1901" s="69"/>
      <c r="BB1901" s="80"/>
      <c r="BC1901" s="80"/>
      <c r="BD1901" s="69"/>
      <c r="BE1901" s="69"/>
      <c r="BF1901" s="80"/>
      <c r="BG1901" s="80"/>
      <c r="BH1901" s="69"/>
      <c r="BI1901" s="69"/>
      <c r="BJ1901" s="80"/>
      <c r="BK1901" s="80"/>
      <c r="BL1901" s="69"/>
      <c r="BM1901" s="69"/>
      <c r="BN1901" s="80"/>
      <c r="BO1901" s="80"/>
      <c r="BP1901" s="69"/>
      <c r="BQ1901" s="69"/>
      <c r="BR1901" s="80"/>
      <c r="BS1901" s="80"/>
      <c r="BT1901" s="69"/>
      <c r="BU1901" s="69"/>
      <c r="BV1901" s="80"/>
      <c r="BW1901" s="80"/>
      <c r="BX1901" s="69"/>
      <c r="BY1901" s="69"/>
      <c r="BZ1901" s="80"/>
      <c r="CA1901" s="80"/>
      <c r="CB1901" s="69"/>
      <c r="CC1901" s="69"/>
      <c r="CD1901" s="80"/>
      <c r="CE1901" s="80"/>
      <c r="CF1901" s="69"/>
      <c r="CG1901" s="69"/>
      <c r="CH1901" s="69"/>
      <c r="CI1901" s="69"/>
      <c r="CJ1901" s="69"/>
      <c r="CK1901" s="69"/>
      <c r="CL1901" s="68"/>
      <c r="CM1901" s="67"/>
      <c r="CN1901" s="67"/>
      <c r="CO1901" s="68"/>
      <c r="CP1901" s="68"/>
      <c r="CQ1901" s="67"/>
      <c r="CR1901" s="67"/>
      <c r="CS1901" s="69"/>
      <c r="CT1901" s="81"/>
      <c r="CU1901" s="69"/>
      <c r="CV1901" s="69"/>
      <c r="CW1901" s="69"/>
      <c r="CX1901" s="69"/>
      <c r="CY1901" s="69"/>
      <c r="CZ1901" s="69"/>
    </row>
    <row r="1902" spans="2:104">
      <c r="B1902" s="69"/>
      <c r="C1902" s="69"/>
      <c r="D1902" s="67"/>
      <c r="E1902" s="69"/>
      <c r="F1902" s="68"/>
      <c r="G1902" s="67"/>
      <c r="H1902" s="69"/>
      <c r="I1902" s="69"/>
      <c r="J1902" s="69"/>
      <c r="K1902" s="69"/>
      <c r="L1902" s="69"/>
      <c r="M1902" s="69"/>
      <c r="N1902" s="69"/>
      <c r="O1902" s="69"/>
      <c r="P1902" s="69"/>
      <c r="Q1902" s="69"/>
      <c r="R1902" s="69"/>
      <c r="S1902" s="80"/>
      <c r="T1902" s="80"/>
      <c r="U1902" s="80"/>
      <c r="V1902" s="80"/>
      <c r="W1902" s="80"/>
      <c r="X1902" s="80"/>
      <c r="Y1902" s="80"/>
      <c r="Z1902" s="80"/>
      <c r="AA1902" s="80"/>
      <c r="AB1902" s="80"/>
      <c r="AC1902" s="80"/>
      <c r="AD1902" s="80"/>
      <c r="AE1902" s="69"/>
      <c r="AF1902" s="69"/>
      <c r="AG1902" s="69"/>
      <c r="AH1902" s="80"/>
      <c r="AI1902" s="80"/>
      <c r="AJ1902" s="69"/>
      <c r="AK1902" s="69"/>
      <c r="AL1902" s="80"/>
      <c r="AM1902" s="80"/>
      <c r="AN1902" s="69"/>
      <c r="AO1902" s="69"/>
      <c r="AP1902" s="80"/>
      <c r="AQ1902" s="80"/>
      <c r="AR1902" s="69"/>
      <c r="AS1902" s="69"/>
      <c r="AT1902" s="80"/>
      <c r="AU1902" s="80"/>
      <c r="AV1902" s="69"/>
      <c r="AW1902" s="69"/>
      <c r="AX1902" s="80"/>
      <c r="AY1902" s="80"/>
      <c r="AZ1902" s="69"/>
      <c r="BA1902" s="69"/>
      <c r="BB1902" s="80"/>
      <c r="BC1902" s="80"/>
      <c r="BD1902" s="69"/>
      <c r="BE1902" s="69"/>
      <c r="BF1902" s="80"/>
      <c r="BG1902" s="80"/>
      <c r="BH1902" s="69"/>
      <c r="BI1902" s="69"/>
      <c r="BJ1902" s="80"/>
      <c r="BK1902" s="80"/>
      <c r="BL1902" s="69"/>
      <c r="BM1902" s="69"/>
      <c r="BN1902" s="80"/>
      <c r="BO1902" s="80"/>
      <c r="BP1902" s="69"/>
      <c r="BQ1902" s="69"/>
      <c r="BR1902" s="80"/>
      <c r="BS1902" s="80"/>
      <c r="BT1902" s="69"/>
      <c r="BU1902" s="69"/>
      <c r="BV1902" s="80"/>
      <c r="BW1902" s="80"/>
      <c r="BX1902" s="69"/>
      <c r="BY1902" s="69"/>
      <c r="BZ1902" s="80"/>
      <c r="CA1902" s="80"/>
      <c r="CB1902" s="69"/>
      <c r="CC1902" s="69"/>
      <c r="CD1902" s="80"/>
      <c r="CE1902" s="80"/>
      <c r="CF1902" s="69"/>
      <c r="CG1902" s="69"/>
      <c r="CH1902" s="69"/>
      <c r="CI1902" s="69"/>
      <c r="CJ1902" s="69"/>
      <c r="CK1902" s="69"/>
      <c r="CL1902" s="68"/>
      <c r="CM1902" s="67"/>
      <c r="CN1902" s="67"/>
      <c r="CO1902" s="68"/>
      <c r="CP1902" s="68"/>
      <c r="CQ1902" s="67"/>
      <c r="CR1902" s="67"/>
      <c r="CS1902" s="69"/>
      <c r="CT1902" s="81"/>
      <c r="CU1902" s="69"/>
      <c r="CV1902" s="69"/>
      <c r="CW1902" s="69"/>
      <c r="CX1902" s="69"/>
      <c r="CY1902" s="69"/>
      <c r="CZ1902" s="69"/>
    </row>
    <row r="1903" spans="2:104">
      <c r="B1903" s="69"/>
      <c r="C1903" s="69"/>
      <c r="D1903" s="67"/>
      <c r="E1903" s="69"/>
      <c r="F1903" s="68"/>
      <c r="G1903" s="67"/>
      <c r="H1903" s="69"/>
      <c r="I1903" s="69"/>
      <c r="J1903" s="69"/>
      <c r="K1903" s="69"/>
      <c r="L1903" s="69"/>
      <c r="M1903" s="69"/>
      <c r="N1903" s="69"/>
      <c r="O1903" s="69"/>
      <c r="P1903" s="69"/>
      <c r="Q1903" s="69"/>
      <c r="R1903" s="69"/>
      <c r="S1903" s="80"/>
      <c r="T1903" s="80"/>
      <c r="U1903" s="80"/>
      <c r="V1903" s="80"/>
      <c r="W1903" s="80"/>
      <c r="X1903" s="80"/>
      <c r="Y1903" s="80"/>
      <c r="Z1903" s="80"/>
      <c r="AA1903" s="80"/>
      <c r="AB1903" s="80"/>
      <c r="AC1903" s="80"/>
      <c r="AD1903" s="80"/>
      <c r="AE1903" s="69"/>
      <c r="AF1903" s="69"/>
      <c r="AG1903" s="69"/>
      <c r="AH1903" s="80"/>
      <c r="AI1903" s="80"/>
      <c r="AJ1903" s="69"/>
      <c r="AK1903" s="69"/>
      <c r="AL1903" s="80"/>
      <c r="AM1903" s="80"/>
      <c r="AN1903" s="69"/>
      <c r="AO1903" s="69"/>
      <c r="AP1903" s="80"/>
      <c r="AQ1903" s="80"/>
      <c r="AR1903" s="69"/>
      <c r="AS1903" s="69"/>
      <c r="AT1903" s="80"/>
      <c r="AU1903" s="80"/>
      <c r="AV1903" s="69"/>
      <c r="AW1903" s="69"/>
      <c r="AX1903" s="80"/>
      <c r="AY1903" s="80"/>
      <c r="AZ1903" s="69"/>
      <c r="BA1903" s="69"/>
      <c r="BB1903" s="80"/>
      <c r="BC1903" s="80"/>
      <c r="BD1903" s="69"/>
      <c r="BE1903" s="69"/>
      <c r="BF1903" s="80"/>
      <c r="BG1903" s="80"/>
      <c r="BH1903" s="69"/>
      <c r="BI1903" s="69"/>
      <c r="BJ1903" s="80"/>
      <c r="BK1903" s="80"/>
      <c r="BL1903" s="69"/>
      <c r="BM1903" s="69"/>
      <c r="BN1903" s="80"/>
      <c r="BO1903" s="80"/>
      <c r="BP1903" s="69"/>
      <c r="BQ1903" s="69"/>
      <c r="BR1903" s="80"/>
      <c r="BS1903" s="80"/>
      <c r="BT1903" s="69"/>
      <c r="BU1903" s="69"/>
      <c r="BV1903" s="80"/>
      <c r="BW1903" s="80"/>
      <c r="BX1903" s="69"/>
      <c r="BY1903" s="69"/>
      <c r="BZ1903" s="80"/>
      <c r="CA1903" s="80"/>
      <c r="CB1903" s="69"/>
      <c r="CC1903" s="69"/>
      <c r="CD1903" s="80"/>
      <c r="CE1903" s="80"/>
      <c r="CF1903" s="69"/>
      <c r="CG1903" s="69"/>
      <c r="CH1903" s="69"/>
      <c r="CI1903" s="69"/>
      <c r="CJ1903" s="69"/>
      <c r="CK1903" s="69"/>
      <c r="CL1903" s="68"/>
      <c r="CM1903" s="67"/>
      <c r="CN1903" s="67"/>
      <c r="CO1903" s="68"/>
      <c r="CP1903" s="68"/>
      <c r="CQ1903" s="67"/>
      <c r="CR1903" s="67"/>
      <c r="CS1903" s="69"/>
      <c r="CT1903" s="81"/>
      <c r="CU1903" s="69"/>
      <c r="CV1903" s="69"/>
      <c r="CW1903" s="69"/>
      <c r="CX1903" s="69"/>
      <c r="CY1903" s="69"/>
      <c r="CZ1903" s="69"/>
    </row>
    <row r="1904" spans="2:104">
      <c r="B1904" s="69"/>
      <c r="C1904" s="69"/>
      <c r="D1904" s="67"/>
      <c r="E1904" s="69"/>
      <c r="F1904" s="68"/>
      <c r="G1904" s="67"/>
      <c r="H1904" s="69"/>
      <c r="I1904" s="69"/>
      <c r="J1904" s="69"/>
      <c r="K1904" s="69"/>
      <c r="L1904" s="69"/>
      <c r="M1904" s="69"/>
      <c r="N1904" s="69"/>
      <c r="O1904" s="69"/>
      <c r="P1904" s="69"/>
      <c r="Q1904" s="69"/>
      <c r="R1904" s="69"/>
      <c r="S1904" s="80"/>
      <c r="T1904" s="80"/>
      <c r="U1904" s="80"/>
      <c r="V1904" s="80"/>
      <c r="W1904" s="80"/>
      <c r="X1904" s="80"/>
      <c r="Y1904" s="80"/>
      <c r="Z1904" s="80"/>
      <c r="AA1904" s="80"/>
      <c r="AB1904" s="80"/>
      <c r="AC1904" s="80"/>
      <c r="AD1904" s="80"/>
      <c r="AE1904" s="69"/>
      <c r="AF1904" s="69"/>
      <c r="AG1904" s="69"/>
      <c r="AH1904" s="80"/>
      <c r="AI1904" s="80"/>
      <c r="AJ1904" s="69"/>
      <c r="AK1904" s="69"/>
      <c r="AL1904" s="80"/>
      <c r="AM1904" s="80"/>
      <c r="AN1904" s="69"/>
      <c r="AO1904" s="69"/>
      <c r="AP1904" s="80"/>
      <c r="AQ1904" s="80"/>
      <c r="AR1904" s="69"/>
      <c r="AS1904" s="69"/>
      <c r="AT1904" s="80"/>
      <c r="AU1904" s="80"/>
      <c r="AV1904" s="69"/>
      <c r="AW1904" s="69"/>
      <c r="AX1904" s="80"/>
      <c r="AY1904" s="80"/>
      <c r="AZ1904" s="69"/>
      <c r="BA1904" s="69"/>
      <c r="BB1904" s="80"/>
      <c r="BC1904" s="80"/>
      <c r="BD1904" s="69"/>
      <c r="BE1904" s="69"/>
      <c r="BF1904" s="80"/>
      <c r="BG1904" s="80"/>
      <c r="BH1904" s="69"/>
      <c r="BI1904" s="69"/>
      <c r="BJ1904" s="80"/>
      <c r="BK1904" s="80"/>
      <c r="BL1904" s="69"/>
      <c r="BM1904" s="69"/>
      <c r="BN1904" s="80"/>
      <c r="BO1904" s="80"/>
      <c r="BP1904" s="69"/>
      <c r="BQ1904" s="69"/>
      <c r="BR1904" s="80"/>
      <c r="BS1904" s="80"/>
      <c r="BT1904" s="69"/>
      <c r="BU1904" s="69"/>
      <c r="BV1904" s="80"/>
      <c r="BW1904" s="80"/>
      <c r="BX1904" s="69"/>
      <c r="BY1904" s="69"/>
      <c r="BZ1904" s="80"/>
      <c r="CA1904" s="80"/>
      <c r="CB1904" s="69"/>
      <c r="CC1904" s="69"/>
      <c r="CD1904" s="80"/>
      <c r="CE1904" s="80"/>
      <c r="CF1904" s="69"/>
      <c r="CG1904" s="69"/>
      <c r="CH1904" s="69"/>
      <c r="CI1904" s="69"/>
      <c r="CJ1904" s="69"/>
      <c r="CK1904" s="69"/>
      <c r="CL1904" s="68"/>
      <c r="CM1904" s="67"/>
      <c r="CN1904" s="67"/>
      <c r="CO1904" s="68"/>
      <c r="CP1904" s="68"/>
      <c r="CQ1904" s="67"/>
      <c r="CR1904" s="67"/>
      <c r="CS1904" s="69"/>
      <c r="CT1904" s="81"/>
      <c r="CU1904" s="69"/>
      <c r="CV1904" s="69"/>
      <c r="CW1904" s="69"/>
      <c r="CX1904" s="69"/>
      <c r="CY1904" s="69"/>
      <c r="CZ1904" s="69"/>
    </row>
    <row r="1905" spans="2:104">
      <c r="B1905" s="69"/>
      <c r="C1905" s="69"/>
      <c r="D1905" s="67"/>
      <c r="E1905" s="69"/>
      <c r="F1905" s="68"/>
      <c r="G1905" s="67"/>
      <c r="H1905" s="69"/>
      <c r="I1905" s="69"/>
      <c r="J1905" s="69"/>
      <c r="K1905" s="69"/>
      <c r="L1905" s="69"/>
      <c r="M1905" s="69"/>
      <c r="N1905" s="69"/>
      <c r="O1905" s="69"/>
      <c r="P1905" s="69"/>
      <c r="Q1905" s="69"/>
      <c r="R1905" s="69"/>
      <c r="S1905" s="80"/>
      <c r="T1905" s="80"/>
      <c r="U1905" s="80"/>
      <c r="V1905" s="80"/>
      <c r="W1905" s="80"/>
      <c r="X1905" s="80"/>
      <c r="Y1905" s="80"/>
      <c r="Z1905" s="80"/>
      <c r="AA1905" s="80"/>
      <c r="AB1905" s="80"/>
      <c r="AC1905" s="80"/>
      <c r="AD1905" s="80"/>
      <c r="AE1905" s="69"/>
      <c r="AF1905" s="69"/>
      <c r="AG1905" s="69"/>
      <c r="AH1905" s="80"/>
      <c r="AI1905" s="80"/>
      <c r="AJ1905" s="69"/>
      <c r="AK1905" s="69"/>
      <c r="AL1905" s="80"/>
      <c r="AM1905" s="80"/>
      <c r="AN1905" s="69"/>
      <c r="AO1905" s="69"/>
      <c r="AP1905" s="80"/>
      <c r="AQ1905" s="80"/>
      <c r="AR1905" s="69"/>
      <c r="AS1905" s="69"/>
      <c r="AT1905" s="80"/>
      <c r="AU1905" s="80"/>
      <c r="AV1905" s="69"/>
      <c r="AW1905" s="69"/>
      <c r="AX1905" s="80"/>
      <c r="AY1905" s="80"/>
      <c r="AZ1905" s="69"/>
      <c r="BA1905" s="69"/>
      <c r="BB1905" s="80"/>
      <c r="BC1905" s="80"/>
      <c r="BD1905" s="69"/>
      <c r="BE1905" s="69"/>
      <c r="BF1905" s="80"/>
      <c r="BG1905" s="80"/>
      <c r="BH1905" s="69"/>
      <c r="BI1905" s="69"/>
      <c r="BJ1905" s="80"/>
      <c r="BK1905" s="80"/>
      <c r="BL1905" s="69"/>
      <c r="BM1905" s="69"/>
      <c r="BN1905" s="80"/>
      <c r="BO1905" s="80"/>
      <c r="BP1905" s="69"/>
      <c r="BQ1905" s="69"/>
      <c r="BR1905" s="80"/>
      <c r="BS1905" s="80"/>
      <c r="BT1905" s="69"/>
      <c r="BU1905" s="69"/>
      <c r="BV1905" s="80"/>
      <c r="BW1905" s="80"/>
      <c r="BX1905" s="69"/>
      <c r="BY1905" s="69"/>
      <c r="BZ1905" s="80"/>
      <c r="CA1905" s="80"/>
      <c r="CB1905" s="69"/>
      <c r="CC1905" s="69"/>
      <c r="CD1905" s="80"/>
      <c r="CE1905" s="80"/>
      <c r="CF1905" s="69"/>
      <c r="CG1905" s="69"/>
      <c r="CH1905" s="69"/>
      <c r="CI1905" s="69"/>
      <c r="CJ1905" s="69"/>
      <c r="CK1905" s="69"/>
      <c r="CL1905" s="68"/>
      <c r="CM1905" s="67"/>
      <c r="CN1905" s="67"/>
      <c r="CO1905" s="68"/>
      <c r="CP1905" s="68"/>
      <c r="CQ1905" s="67"/>
      <c r="CR1905" s="67"/>
      <c r="CS1905" s="69"/>
      <c r="CT1905" s="81"/>
      <c r="CU1905" s="69"/>
      <c r="CV1905" s="69"/>
      <c r="CW1905" s="69"/>
      <c r="CX1905" s="69"/>
      <c r="CY1905" s="69"/>
      <c r="CZ1905" s="69"/>
    </row>
    <row r="1906" spans="2:104">
      <c r="B1906" s="69"/>
      <c r="C1906" s="69"/>
      <c r="D1906" s="67"/>
      <c r="E1906" s="69"/>
      <c r="F1906" s="68"/>
      <c r="G1906" s="67"/>
      <c r="H1906" s="69"/>
      <c r="I1906" s="69"/>
      <c r="J1906" s="69"/>
      <c r="K1906" s="69"/>
      <c r="L1906" s="69"/>
      <c r="M1906" s="69"/>
      <c r="N1906" s="69"/>
      <c r="O1906" s="69"/>
      <c r="P1906" s="69"/>
      <c r="Q1906" s="69"/>
      <c r="R1906" s="69"/>
      <c r="S1906" s="80"/>
      <c r="T1906" s="80"/>
      <c r="U1906" s="80"/>
      <c r="V1906" s="80"/>
      <c r="W1906" s="80"/>
      <c r="X1906" s="80"/>
      <c r="Y1906" s="80"/>
      <c r="Z1906" s="80"/>
      <c r="AA1906" s="80"/>
      <c r="AB1906" s="80"/>
      <c r="AC1906" s="80"/>
      <c r="AD1906" s="80"/>
      <c r="AE1906" s="69"/>
      <c r="AF1906" s="69"/>
      <c r="AG1906" s="69"/>
      <c r="AH1906" s="80"/>
      <c r="AI1906" s="80"/>
      <c r="AJ1906" s="69"/>
      <c r="AK1906" s="69"/>
      <c r="AL1906" s="80"/>
      <c r="AM1906" s="80"/>
      <c r="AN1906" s="69"/>
      <c r="AO1906" s="69"/>
      <c r="AP1906" s="80"/>
      <c r="AQ1906" s="80"/>
      <c r="AR1906" s="69"/>
      <c r="AS1906" s="69"/>
      <c r="AT1906" s="80"/>
      <c r="AU1906" s="80"/>
      <c r="AV1906" s="69"/>
      <c r="AW1906" s="69"/>
      <c r="AX1906" s="80"/>
      <c r="AY1906" s="80"/>
      <c r="AZ1906" s="69"/>
      <c r="BA1906" s="69"/>
      <c r="BB1906" s="80"/>
      <c r="BC1906" s="80"/>
      <c r="BD1906" s="69"/>
      <c r="BE1906" s="69"/>
      <c r="BF1906" s="80"/>
      <c r="BG1906" s="80"/>
      <c r="BH1906" s="69"/>
      <c r="BI1906" s="69"/>
      <c r="BJ1906" s="80"/>
      <c r="BK1906" s="80"/>
      <c r="BL1906" s="69"/>
      <c r="BM1906" s="69"/>
      <c r="BN1906" s="80"/>
      <c r="BO1906" s="80"/>
      <c r="BP1906" s="69"/>
      <c r="BQ1906" s="69"/>
      <c r="BR1906" s="80"/>
      <c r="BS1906" s="80"/>
      <c r="BT1906" s="69"/>
      <c r="BU1906" s="69"/>
      <c r="BV1906" s="80"/>
      <c r="BW1906" s="80"/>
      <c r="BX1906" s="69"/>
      <c r="BY1906" s="69"/>
      <c r="BZ1906" s="80"/>
      <c r="CA1906" s="80"/>
      <c r="CB1906" s="69"/>
      <c r="CC1906" s="69"/>
      <c r="CD1906" s="80"/>
      <c r="CE1906" s="80"/>
      <c r="CF1906" s="69"/>
      <c r="CG1906" s="69"/>
      <c r="CH1906" s="69"/>
      <c r="CI1906" s="69"/>
      <c r="CJ1906" s="69"/>
      <c r="CK1906" s="69"/>
      <c r="CL1906" s="68"/>
      <c r="CM1906" s="67"/>
      <c r="CN1906" s="67"/>
      <c r="CO1906" s="68"/>
      <c r="CP1906" s="68"/>
      <c r="CQ1906" s="67"/>
      <c r="CR1906" s="67"/>
      <c r="CS1906" s="69"/>
      <c r="CT1906" s="81"/>
      <c r="CU1906" s="69"/>
      <c r="CV1906" s="69"/>
      <c r="CW1906" s="69"/>
      <c r="CX1906" s="69"/>
      <c r="CY1906" s="69"/>
      <c r="CZ1906" s="69"/>
    </row>
    <row r="1907" spans="2:104">
      <c r="B1907" s="69"/>
      <c r="C1907" s="69"/>
      <c r="D1907" s="67"/>
      <c r="E1907" s="69"/>
      <c r="F1907" s="68"/>
      <c r="G1907" s="67"/>
      <c r="H1907" s="69"/>
      <c r="I1907" s="69"/>
      <c r="J1907" s="69"/>
      <c r="K1907" s="69"/>
      <c r="L1907" s="69"/>
      <c r="M1907" s="69"/>
      <c r="N1907" s="69"/>
      <c r="O1907" s="69"/>
      <c r="P1907" s="69"/>
      <c r="Q1907" s="69"/>
      <c r="R1907" s="69"/>
      <c r="S1907" s="80"/>
      <c r="T1907" s="80"/>
      <c r="U1907" s="80"/>
      <c r="V1907" s="80"/>
      <c r="W1907" s="80"/>
      <c r="X1907" s="80"/>
      <c r="Y1907" s="80"/>
      <c r="Z1907" s="80"/>
      <c r="AA1907" s="80"/>
      <c r="AB1907" s="80"/>
      <c r="AC1907" s="80"/>
      <c r="AD1907" s="80"/>
      <c r="AE1907" s="69"/>
      <c r="AF1907" s="69"/>
      <c r="AG1907" s="69"/>
      <c r="AH1907" s="80"/>
      <c r="AI1907" s="80"/>
      <c r="AJ1907" s="69"/>
      <c r="AK1907" s="69"/>
      <c r="AL1907" s="80"/>
      <c r="AM1907" s="80"/>
      <c r="AN1907" s="69"/>
      <c r="AO1907" s="69"/>
      <c r="AP1907" s="80"/>
      <c r="AQ1907" s="80"/>
      <c r="AR1907" s="69"/>
      <c r="AS1907" s="69"/>
      <c r="AT1907" s="80"/>
      <c r="AU1907" s="80"/>
      <c r="AV1907" s="69"/>
      <c r="AW1907" s="69"/>
      <c r="AX1907" s="80"/>
      <c r="AY1907" s="80"/>
      <c r="AZ1907" s="69"/>
      <c r="BA1907" s="69"/>
      <c r="BB1907" s="80"/>
      <c r="BC1907" s="80"/>
      <c r="BD1907" s="69"/>
      <c r="BE1907" s="69"/>
      <c r="BF1907" s="80"/>
      <c r="BG1907" s="80"/>
      <c r="BH1907" s="69"/>
      <c r="BI1907" s="69"/>
      <c r="BJ1907" s="80"/>
      <c r="BK1907" s="80"/>
      <c r="BL1907" s="69"/>
      <c r="BM1907" s="69"/>
      <c r="BN1907" s="80"/>
      <c r="BO1907" s="80"/>
      <c r="BP1907" s="69"/>
      <c r="BQ1907" s="69"/>
      <c r="BR1907" s="80"/>
      <c r="BS1907" s="80"/>
      <c r="BT1907" s="69"/>
      <c r="BU1907" s="69"/>
      <c r="BV1907" s="80"/>
      <c r="BW1907" s="80"/>
      <c r="BX1907" s="69"/>
      <c r="BY1907" s="69"/>
      <c r="BZ1907" s="80"/>
      <c r="CA1907" s="80"/>
      <c r="CB1907" s="69"/>
      <c r="CC1907" s="69"/>
      <c r="CD1907" s="80"/>
      <c r="CE1907" s="80"/>
      <c r="CF1907" s="69"/>
      <c r="CG1907" s="69"/>
      <c r="CH1907" s="69"/>
      <c r="CI1907" s="69"/>
      <c r="CJ1907" s="69"/>
      <c r="CK1907" s="69"/>
      <c r="CL1907" s="68"/>
      <c r="CM1907" s="67"/>
      <c r="CN1907" s="67"/>
      <c r="CO1907" s="68"/>
      <c r="CP1907" s="68"/>
      <c r="CQ1907" s="67"/>
      <c r="CR1907" s="67"/>
      <c r="CS1907" s="69"/>
      <c r="CT1907" s="81"/>
      <c r="CU1907" s="69"/>
      <c r="CV1907" s="69"/>
      <c r="CW1907" s="69"/>
      <c r="CX1907" s="69"/>
      <c r="CY1907" s="69"/>
      <c r="CZ1907" s="69"/>
    </row>
    <row r="1908" spans="2:104">
      <c r="B1908" s="69"/>
      <c r="C1908" s="69"/>
      <c r="D1908" s="67"/>
      <c r="E1908" s="69"/>
      <c r="F1908" s="68"/>
      <c r="G1908" s="67"/>
      <c r="H1908" s="69"/>
      <c r="I1908" s="69"/>
      <c r="J1908" s="69"/>
      <c r="K1908" s="69"/>
      <c r="L1908" s="69"/>
      <c r="M1908" s="69"/>
      <c r="N1908" s="69"/>
      <c r="O1908" s="69"/>
      <c r="P1908" s="69"/>
      <c r="Q1908" s="69"/>
      <c r="R1908" s="69"/>
      <c r="S1908" s="80"/>
      <c r="T1908" s="80"/>
      <c r="U1908" s="80"/>
      <c r="V1908" s="80"/>
      <c r="W1908" s="80"/>
      <c r="X1908" s="80"/>
      <c r="Y1908" s="80"/>
      <c r="Z1908" s="80"/>
      <c r="AA1908" s="80"/>
      <c r="AB1908" s="80"/>
      <c r="AC1908" s="80"/>
      <c r="AD1908" s="80"/>
      <c r="AE1908" s="69"/>
      <c r="AF1908" s="69"/>
      <c r="AG1908" s="69"/>
      <c r="AH1908" s="80"/>
      <c r="AI1908" s="80"/>
      <c r="AJ1908" s="69"/>
      <c r="AK1908" s="69"/>
      <c r="AL1908" s="80"/>
      <c r="AM1908" s="80"/>
      <c r="AN1908" s="69"/>
      <c r="AO1908" s="69"/>
      <c r="AP1908" s="80"/>
      <c r="AQ1908" s="80"/>
      <c r="AR1908" s="69"/>
      <c r="AS1908" s="69"/>
      <c r="AT1908" s="80"/>
      <c r="AU1908" s="80"/>
      <c r="AV1908" s="69"/>
      <c r="AW1908" s="69"/>
      <c r="AX1908" s="80"/>
      <c r="AY1908" s="80"/>
      <c r="AZ1908" s="69"/>
      <c r="BA1908" s="69"/>
      <c r="BB1908" s="80"/>
      <c r="BC1908" s="80"/>
      <c r="BD1908" s="69"/>
      <c r="BE1908" s="69"/>
      <c r="BF1908" s="80"/>
      <c r="BG1908" s="80"/>
      <c r="BH1908" s="69"/>
      <c r="BI1908" s="69"/>
      <c r="BJ1908" s="80"/>
      <c r="BK1908" s="80"/>
      <c r="BL1908" s="69"/>
      <c r="BM1908" s="69"/>
      <c r="BN1908" s="80"/>
      <c r="BO1908" s="80"/>
      <c r="BP1908" s="69"/>
      <c r="BQ1908" s="69"/>
      <c r="BR1908" s="80"/>
      <c r="BS1908" s="80"/>
      <c r="BT1908" s="69"/>
      <c r="BU1908" s="69"/>
      <c r="BV1908" s="80"/>
      <c r="BW1908" s="80"/>
      <c r="BX1908" s="69"/>
      <c r="BY1908" s="69"/>
      <c r="BZ1908" s="80"/>
      <c r="CA1908" s="80"/>
      <c r="CB1908" s="69"/>
      <c r="CC1908" s="69"/>
      <c r="CD1908" s="80"/>
      <c r="CE1908" s="80"/>
      <c r="CF1908" s="69"/>
      <c r="CG1908" s="69"/>
      <c r="CH1908" s="69"/>
      <c r="CI1908" s="69"/>
      <c r="CJ1908" s="69"/>
      <c r="CK1908" s="69"/>
      <c r="CL1908" s="68"/>
      <c r="CM1908" s="67"/>
      <c r="CN1908" s="67"/>
      <c r="CO1908" s="68"/>
      <c r="CP1908" s="68"/>
      <c r="CQ1908" s="67"/>
      <c r="CR1908" s="67"/>
      <c r="CS1908" s="69"/>
      <c r="CT1908" s="81"/>
      <c r="CU1908" s="69"/>
      <c r="CV1908" s="69"/>
      <c r="CW1908" s="69"/>
      <c r="CX1908" s="69"/>
      <c r="CY1908" s="69"/>
      <c r="CZ1908" s="69"/>
    </row>
    <row r="1909" spans="2:104">
      <c r="B1909" s="69"/>
      <c r="C1909" s="69"/>
      <c r="D1909" s="67"/>
      <c r="E1909" s="69"/>
      <c r="F1909" s="68"/>
      <c r="G1909" s="67"/>
      <c r="H1909" s="69"/>
      <c r="I1909" s="69"/>
      <c r="J1909" s="69"/>
      <c r="K1909" s="69"/>
      <c r="L1909" s="69"/>
      <c r="M1909" s="69"/>
      <c r="N1909" s="69"/>
      <c r="O1909" s="69"/>
      <c r="P1909" s="69"/>
      <c r="Q1909" s="69"/>
      <c r="R1909" s="69"/>
      <c r="S1909" s="80"/>
      <c r="T1909" s="80"/>
      <c r="U1909" s="80"/>
      <c r="V1909" s="80"/>
      <c r="W1909" s="80"/>
      <c r="X1909" s="80"/>
      <c r="Y1909" s="80"/>
      <c r="Z1909" s="80"/>
      <c r="AA1909" s="80"/>
      <c r="AB1909" s="80"/>
      <c r="AC1909" s="80"/>
      <c r="AD1909" s="80"/>
      <c r="AE1909" s="69"/>
      <c r="AF1909" s="69"/>
      <c r="AG1909" s="69"/>
      <c r="AH1909" s="80"/>
      <c r="AI1909" s="80"/>
      <c r="AJ1909" s="69"/>
      <c r="AK1909" s="69"/>
      <c r="AL1909" s="80"/>
      <c r="AM1909" s="80"/>
      <c r="AN1909" s="69"/>
      <c r="AO1909" s="69"/>
      <c r="AP1909" s="80"/>
      <c r="AQ1909" s="80"/>
      <c r="AR1909" s="69"/>
      <c r="AS1909" s="69"/>
      <c r="AT1909" s="80"/>
      <c r="AU1909" s="80"/>
      <c r="AV1909" s="69"/>
      <c r="AW1909" s="69"/>
      <c r="AX1909" s="80"/>
      <c r="AY1909" s="80"/>
      <c r="AZ1909" s="69"/>
      <c r="BA1909" s="69"/>
      <c r="BB1909" s="80"/>
      <c r="BC1909" s="80"/>
      <c r="BD1909" s="69"/>
      <c r="BE1909" s="69"/>
      <c r="BF1909" s="80"/>
      <c r="BG1909" s="80"/>
      <c r="BH1909" s="69"/>
      <c r="BI1909" s="69"/>
      <c r="BJ1909" s="80"/>
      <c r="BK1909" s="80"/>
      <c r="BL1909" s="69"/>
      <c r="BM1909" s="69"/>
      <c r="BN1909" s="80"/>
      <c r="BO1909" s="80"/>
      <c r="BP1909" s="69"/>
      <c r="BQ1909" s="69"/>
      <c r="BR1909" s="80"/>
      <c r="BS1909" s="80"/>
      <c r="BT1909" s="69"/>
      <c r="BU1909" s="69"/>
      <c r="BV1909" s="80"/>
      <c r="BW1909" s="80"/>
      <c r="BX1909" s="69"/>
      <c r="BY1909" s="69"/>
      <c r="BZ1909" s="80"/>
      <c r="CA1909" s="80"/>
      <c r="CB1909" s="69"/>
      <c r="CC1909" s="69"/>
      <c r="CD1909" s="80"/>
      <c r="CE1909" s="80"/>
      <c r="CF1909" s="69"/>
      <c r="CG1909" s="69"/>
      <c r="CH1909" s="69"/>
      <c r="CI1909" s="69"/>
      <c r="CJ1909" s="69"/>
      <c r="CK1909" s="69"/>
      <c r="CL1909" s="68"/>
      <c r="CM1909" s="67"/>
      <c r="CN1909" s="67"/>
      <c r="CO1909" s="68"/>
      <c r="CP1909" s="68"/>
      <c r="CQ1909" s="67"/>
      <c r="CR1909" s="67"/>
      <c r="CS1909" s="69"/>
      <c r="CT1909" s="81"/>
      <c r="CU1909" s="69"/>
      <c r="CV1909" s="69"/>
      <c r="CW1909" s="69"/>
      <c r="CX1909" s="69"/>
      <c r="CY1909" s="69"/>
      <c r="CZ1909" s="69"/>
    </row>
    <row r="1910" spans="2:104">
      <c r="B1910" s="69"/>
      <c r="C1910" s="69"/>
      <c r="D1910" s="67"/>
      <c r="E1910" s="69"/>
      <c r="F1910" s="68"/>
      <c r="G1910" s="67"/>
      <c r="H1910" s="69"/>
      <c r="I1910" s="69"/>
      <c r="J1910" s="69"/>
      <c r="K1910" s="69"/>
      <c r="L1910" s="69"/>
      <c r="M1910" s="69"/>
      <c r="N1910" s="69"/>
      <c r="O1910" s="69"/>
      <c r="P1910" s="69"/>
      <c r="Q1910" s="69"/>
      <c r="R1910" s="69"/>
      <c r="S1910" s="80"/>
      <c r="T1910" s="80"/>
      <c r="U1910" s="80"/>
      <c r="V1910" s="80"/>
      <c r="W1910" s="80"/>
      <c r="X1910" s="80"/>
      <c r="Y1910" s="80"/>
      <c r="Z1910" s="80"/>
      <c r="AA1910" s="80"/>
      <c r="AB1910" s="80"/>
      <c r="AC1910" s="80"/>
      <c r="AD1910" s="80"/>
      <c r="AE1910" s="69"/>
      <c r="AF1910" s="69"/>
      <c r="AG1910" s="69"/>
      <c r="AH1910" s="80"/>
      <c r="AI1910" s="80"/>
      <c r="AJ1910" s="69"/>
      <c r="AK1910" s="69"/>
      <c r="AL1910" s="80"/>
      <c r="AM1910" s="80"/>
      <c r="AN1910" s="69"/>
      <c r="AO1910" s="69"/>
      <c r="AP1910" s="80"/>
      <c r="AQ1910" s="80"/>
      <c r="AR1910" s="69"/>
      <c r="AS1910" s="69"/>
      <c r="AT1910" s="80"/>
      <c r="AU1910" s="80"/>
      <c r="AV1910" s="69"/>
      <c r="AW1910" s="69"/>
      <c r="AX1910" s="80"/>
      <c r="AY1910" s="80"/>
      <c r="AZ1910" s="69"/>
      <c r="BA1910" s="69"/>
      <c r="BB1910" s="80"/>
      <c r="BC1910" s="80"/>
      <c r="BD1910" s="69"/>
      <c r="BE1910" s="69"/>
      <c r="BF1910" s="80"/>
      <c r="BG1910" s="80"/>
      <c r="BH1910" s="69"/>
      <c r="BI1910" s="69"/>
      <c r="BJ1910" s="80"/>
      <c r="BK1910" s="80"/>
      <c r="BL1910" s="69"/>
      <c r="BM1910" s="69"/>
      <c r="BN1910" s="80"/>
      <c r="BO1910" s="80"/>
      <c r="BP1910" s="69"/>
      <c r="BQ1910" s="69"/>
      <c r="BR1910" s="80"/>
      <c r="BS1910" s="80"/>
      <c r="BT1910" s="69"/>
      <c r="BU1910" s="69"/>
      <c r="BV1910" s="80"/>
      <c r="BW1910" s="80"/>
      <c r="BX1910" s="69"/>
      <c r="BY1910" s="69"/>
      <c r="BZ1910" s="80"/>
      <c r="CA1910" s="80"/>
      <c r="CB1910" s="69"/>
      <c r="CC1910" s="69"/>
      <c r="CD1910" s="80"/>
      <c r="CE1910" s="80"/>
      <c r="CF1910" s="69"/>
      <c r="CG1910" s="69"/>
      <c r="CH1910" s="69"/>
      <c r="CI1910" s="69"/>
      <c r="CJ1910" s="69"/>
      <c r="CK1910" s="69"/>
      <c r="CL1910" s="68"/>
      <c r="CM1910" s="67"/>
      <c r="CN1910" s="67"/>
      <c r="CO1910" s="68"/>
      <c r="CP1910" s="68"/>
      <c r="CQ1910" s="67"/>
      <c r="CR1910" s="67"/>
      <c r="CS1910" s="69"/>
      <c r="CT1910" s="81"/>
      <c r="CU1910" s="69"/>
      <c r="CV1910" s="69"/>
      <c r="CW1910" s="69"/>
      <c r="CX1910" s="69"/>
      <c r="CY1910" s="69"/>
      <c r="CZ1910" s="69"/>
    </row>
    <row r="1911" spans="2:104">
      <c r="B1911" s="69"/>
      <c r="C1911" s="69"/>
      <c r="D1911" s="67"/>
      <c r="E1911" s="69"/>
      <c r="F1911" s="68"/>
      <c r="G1911" s="67"/>
      <c r="H1911" s="69"/>
      <c r="I1911" s="69"/>
      <c r="J1911" s="69"/>
      <c r="K1911" s="69"/>
      <c r="L1911" s="69"/>
      <c r="M1911" s="69"/>
      <c r="N1911" s="69"/>
      <c r="O1911" s="69"/>
      <c r="P1911" s="69"/>
      <c r="Q1911" s="69"/>
      <c r="R1911" s="69"/>
      <c r="S1911" s="80"/>
      <c r="T1911" s="80"/>
      <c r="U1911" s="80"/>
      <c r="V1911" s="80"/>
      <c r="W1911" s="80"/>
      <c r="X1911" s="80"/>
      <c r="Y1911" s="80"/>
      <c r="Z1911" s="80"/>
      <c r="AA1911" s="80"/>
      <c r="AB1911" s="80"/>
      <c r="AC1911" s="80"/>
      <c r="AD1911" s="80"/>
      <c r="AE1911" s="69"/>
      <c r="AF1911" s="69"/>
      <c r="AG1911" s="69"/>
      <c r="AH1911" s="80"/>
      <c r="AI1911" s="80"/>
      <c r="AJ1911" s="69"/>
      <c r="AK1911" s="69"/>
      <c r="AL1911" s="80"/>
      <c r="AM1911" s="80"/>
      <c r="AN1911" s="69"/>
      <c r="AO1911" s="69"/>
      <c r="AP1911" s="80"/>
      <c r="AQ1911" s="80"/>
      <c r="AR1911" s="69"/>
      <c r="AS1911" s="69"/>
      <c r="AT1911" s="80"/>
      <c r="AU1911" s="80"/>
      <c r="AV1911" s="69"/>
      <c r="AW1911" s="69"/>
      <c r="AX1911" s="80"/>
      <c r="AY1911" s="80"/>
      <c r="AZ1911" s="69"/>
      <c r="BA1911" s="69"/>
      <c r="BB1911" s="80"/>
      <c r="BC1911" s="80"/>
      <c r="BD1911" s="69"/>
      <c r="BE1911" s="69"/>
      <c r="BF1911" s="80"/>
      <c r="BG1911" s="80"/>
      <c r="BH1911" s="69"/>
      <c r="BI1911" s="69"/>
      <c r="BJ1911" s="80"/>
      <c r="BK1911" s="80"/>
      <c r="BL1911" s="69"/>
      <c r="BM1911" s="69"/>
      <c r="BN1911" s="80"/>
      <c r="BO1911" s="80"/>
      <c r="BP1911" s="69"/>
      <c r="BQ1911" s="69"/>
      <c r="BR1911" s="80"/>
      <c r="BS1911" s="80"/>
      <c r="BT1911" s="69"/>
      <c r="BU1911" s="69"/>
      <c r="BV1911" s="80"/>
      <c r="BW1911" s="80"/>
      <c r="BX1911" s="69"/>
      <c r="BY1911" s="69"/>
      <c r="BZ1911" s="80"/>
      <c r="CA1911" s="80"/>
      <c r="CB1911" s="69"/>
      <c r="CC1911" s="69"/>
      <c r="CD1911" s="80"/>
      <c r="CE1911" s="80"/>
      <c r="CF1911" s="69"/>
      <c r="CG1911" s="69"/>
      <c r="CH1911" s="69"/>
      <c r="CI1911" s="69"/>
      <c r="CJ1911" s="69"/>
      <c r="CK1911" s="69"/>
      <c r="CL1911" s="68"/>
      <c r="CM1911" s="67"/>
      <c r="CN1911" s="67"/>
      <c r="CO1911" s="68"/>
      <c r="CP1911" s="68"/>
      <c r="CQ1911" s="67"/>
      <c r="CR1911" s="67"/>
      <c r="CS1911" s="69"/>
      <c r="CT1911" s="81"/>
      <c r="CU1911" s="69"/>
      <c r="CV1911" s="69"/>
      <c r="CW1911" s="69"/>
      <c r="CX1911" s="69"/>
      <c r="CY1911" s="69"/>
      <c r="CZ1911" s="69"/>
    </row>
    <row r="1912" spans="2:104">
      <c r="B1912" s="69"/>
      <c r="C1912" s="69"/>
      <c r="D1912" s="67"/>
      <c r="E1912" s="69"/>
      <c r="F1912" s="68"/>
      <c r="G1912" s="67"/>
      <c r="H1912" s="69"/>
      <c r="I1912" s="69"/>
      <c r="J1912" s="69"/>
      <c r="K1912" s="69"/>
      <c r="L1912" s="69"/>
      <c r="M1912" s="69"/>
      <c r="N1912" s="69"/>
      <c r="O1912" s="69"/>
      <c r="P1912" s="69"/>
      <c r="Q1912" s="69"/>
      <c r="R1912" s="69"/>
      <c r="S1912" s="80"/>
      <c r="T1912" s="80"/>
      <c r="U1912" s="80"/>
      <c r="V1912" s="80"/>
      <c r="W1912" s="80"/>
      <c r="X1912" s="80"/>
      <c r="Y1912" s="80"/>
      <c r="Z1912" s="80"/>
      <c r="AA1912" s="80"/>
      <c r="AB1912" s="80"/>
      <c r="AC1912" s="80"/>
      <c r="AD1912" s="80"/>
      <c r="AE1912" s="69"/>
      <c r="AF1912" s="69"/>
      <c r="AG1912" s="69"/>
      <c r="AH1912" s="80"/>
      <c r="AI1912" s="80"/>
      <c r="AJ1912" s="69"/>
      <c r="AK1912" s="69"/>
      <c r="AL1912" s="80"/>
      <c r="AM1912" s="80"/>
      <c r="AN1912" s="69"/>
      <c r="AO1912" s="69"/>
      <c r="AP1912" s="80"/>
      <c r="AQ1912" s="80"/>
      <c r="AR1912" s="69"/>
      <c r="AS1912" s="69"/>
      <c r="AT1912" s="80"/>
      <c r="AU1912" s="80"/>
      <c r="AV1912" s="69"/>
      <c r="AW1912" s="69"/>
      <c r="AX1912" s="80"/>
      <c r="AY1912" s="80"/>
      <c r="AZ1912" s="69"/>
      <c r="BA1912" s="69"/>
      <c r="BB1912" s="80"/>
      <c r="BC1912" s="80"/>
      <c r="BD1912" s="69"/>
      <c r="BE1912" s="69"/>
      <c r="BF1912" s="80"/>
      <c r="BG1912" s="80"/>
      <c r="BH1912" s="69"/>
      <c r="BI1912" s="69"/>
      <c r="BJ1912" s="80"/>
      <c r="BK1912" s="80"/>
      <c r="BL1912" s="69"/>
      <c r="BM1912" s="69"/>
      <c r="BN1912" s="80"/>
      <c r="BO1912" s="80"/>
      <c r="BP1912" s="69"/>
      <c r="BQ1912" s="69"/>
      <c r="BR1912" s="80"/>
      <c r="BS1912" s="80"/>
      <c r="BT1912" s="69"/>
      <c r="BU1912" s="69"/>
      <c r="BV1912" s="80"/>
      <c r="BW1912" s="80"/>
      <c r="BX1912" s="69"/>
      <c r="BY1912" s="69"/>
      <c r="BZ1912" s="80"/>
      <c r="CA1912" s="80"/>
      <c r="CB1912" s="69"/>
      <c r="CC1912" s="69"/>
      <c r="CD1912" s="80"/>
      <c r="CE1912" s="80"/>
      <c r="CF1912" s="69"/>
      <c r="CG1912" s="69"/>
      <c r="CH1912" s="69"/>
      <c r="CI1912" s="69"/>
      <c r="CJ1912" s="69"/>
      <c r="CK1912" s="69"/>
      <c r="CL1912" s="68"/>
      <c r="CM1912" s="67"/>
      <c r="CN1912" s="67"/>
      <c r="CO1912" s="68"/>
      <c r="CP1912" s="68"/>
      <c r="CQ1912" s="67"/>
      <c r="CR1912" s="67"/>
      <c r="CS1912" s="69"/>
      <c r="CT1912" s="81"/>
      <c r="CU1912" s="69"/>
      <c r="CV1912" s="69"/>
      <c r="CW1912" s="69"/>
      <c r="CX1912" s="69"/>
      <c r="CY1912" s="69"/>
      <c r="CZ1912" s="69"/>
    </row>
    <row r="1913" spans="2:104">
      <c r="B1913" s="69"/>
      <c r="C1913" s="69"/>
      <c r="D1913" s="67"/>
      <c r="E1913" s="69"/>
      <c r="F1913" s="68"/>
      <c r="G1913" s="67"/>
      <c r="H1913" s="69"/>
      <c r="I1913" s="69"/>
      <c r="J1913" s="69"/>
      <c r="K1913" s="69"/>
      <c r="L1913" s="69"/>
      <c r="M1913" s="69"/>
      <c r="N1913" s="69"/>
      <c r="O1913" s="69"/>
      <c r="P1913" s="69"/>
      <c r="Q1913" s="69"/>
      <c r="R1913" s="69"/>
      <c r="S1913" s="80"/>
      <c r="T1913" s="80"/>
      <c r="U1913" s="80"/>
      <c r="V1913" s="80"/>
      <c r="W1913" s="80"/>
      <c r="X1913" s="80"/>
      <c r="Y1913" s="80"/>
      <c r="Z1913" s="80"/>
      <c r="AA1913" s="80"/>
      <c r="AB1913" s="80"/>
      <c r="AC1913" s="80"/>
      <c r="AD1913" s="80"/>
      <c r="AE1913" s="69"/>
      <c r="AF1913" s="69"/>
      <c r="AG1913" s="69"/>
      <c r="AH1913" s="80"/>
      <c r="AI1913" s="80"/>
      <c r="AJ1913" s="69"/>
      <c r="AK1913" s="69"/>
      <c r="AL1913" s="80"/>
      <c r="AM1913" s="80"/>
      <c r="AN1913" s="69"/>
      <c r="AO1913" s="69"/>
      <c r="AP1913" s="80"/>
      <c r="AQ1913" s="80"/>
      <c r="AR1913" s="69"/>
      <c r="AS1913" s="69"/>
      <c r="AT1913" s="80"/>
      <c r="AU1913" s="80"/>
      <c r="AV1913" s="69"/>
      <c r="AW1913" s="69"/>
      <c r="AX1913" s="80"/>
      <c r="AY1913" s="80"/>
      <c r="AZ1913" s="69"/>
      <c r="BA1913" s="69"/>
      <c r="BB1913" s="80"/>
      <c r="BC1913" s="80"/>
      <c r="BD1913" s="69"/>
      <c r="BE1913" s="69"/>
      <c r="BF1913" s="80"/>
      <c r="BG1913" s="80"/>
      <c r="BH1913" s="69"/>
      <c r="BI1913" s="69"/>
      <c r="BJ1913" s="80"/>
      <c r="BK1913" s="80"/>
      <c r="BL1913" s="69"/>
      <c r="BM1913" s="69"/>
      <c r="BN1913" s="80"/>
      <c r="BO1913" s="80"/>
      <c r="BP1913" s="69"/>
      <c r="BQ1913" s="69"/>
      <c r="BR1913" s="80"/>
      <c r="BS1913" s="80"/>
      <c r="BT1913" s="69"/>
      <c r="BU1913" s="69"/>
      <c r="BV1913" s="80"/>
      <c r="BW1913" s="80"/>
      <c r="BX1913" s="69"/>
      <c r="BY1913" s="69"/>
      <c r="BZ1913" s="80"/>
      <c r="CA1913" s="80"/>
      <c r="CB1913" s="69"/>
      <c r="CC1913" s="69"/>
      <c r="CD1913" s="80"/>
      <c r="CE1913" s="80"/>
      <c r="CF1913" s="69"/>
      <c r="CG1913" s="69"/>
      <c r="CH1913" s="69"/>
      <c r="CI1913" s="69"/>
      <c r="CJ1913" s="69"/>
      <c r="CK1913" s="69"/>
      <c r="CL1913" s="68"/>
      <c r="CM1913" s="67"/>
      <c r="CN1913" s="67"/>
      <c r="CO1913" s="68"/>
      <c r="CP1913" s="68"/>
      <c r="CQ1913" s="67"/>
      <c r="CR1913" s="67"/>
      <c r="CS1913" s="69"/>
      <c r="CT1913" s="81"/>
      <c r="CU1913" s="69"/>
      <c r="CV1913" s="69"/>
      <c r="CW1913" s="69"/>
      <c r="CX1913" s="69"/>
      <c r="CY1913" s="69"/>
      <c r="CZ1913" s="69"/>
    </row>
    <row r="1914" spans="2:104">
      <c r="B1914" s="69"/>
      <c r="C1914" s="69"/>
      <c r="D1914" s="67"/>
      <c r="E1914" s="69"/>
      <c r="F1914" s="68"/>
      <c r="G1914" s="67"/>
      <c r="H1914" s="69"/>
      <c r="I1914" s="69"/>
      <c r="J1914" s="69"/>
      <c r="K1914" s="69"/>
      <c r="L1914" s="69"/>
      <c r="M1914" s="69"/>
      <c r="N1914" s="69"/>
      <c r="O1914" s="69"/>
      <c r="P1914" s="69"/>
      <c r="Q1914" s="69"/>
      <c r="R1914" s="69"/>
      <c r="S1914" s="80"/>
      <c r="T1914" s="80"/>
      <c r="U1914" s="80"/>
      <c r="V1914" s="80"/>
      <c r="W1914" s="80"/>
      <c r="X1914" s="80"/>
      <c r="Y1914" s="80"/>
      <c r="Z1914" s="80"/>
      <c r="AA1914" s="80"/>
      <c r="AB1914" s="80"/>
      <c r="AC1914" s="80"/>
      <c r="AD1914" s="80"/>
      <c r="AE1914" s="69"/>
      <c r="AF1914" s="69"/>
      <c r="AG1914" s="69"/>
      <c r="AH1914" s="80"/>
      <c r="AI1914" s="80"/>
      <c r="AJ1914" s="69"/>
      <c r="AK1914" s="69"/>
      <c r="AL1914" s="80"/>
      <c r="AM1914" s="80"/>
      <c r="AN1914" s="69"/>
      <c r="AO1914" s="69"/>
      <c r="AP1914" s="80"/>
      <c r="AQ1914" s="80"/>
      <c r="AR1914" s="69"/>
      <c r="AS1914" s="69"/>
      <c r="AT1914" s="80"/>
      <c r="AU1914" s="80"/>
      <c r="AV1914" s="69"/>
      <c r="AW1914" s="69"/>
      <c r="AX1914" s="80"/>
      <c r="AY1914" s="80"/>
      <c r="AZ1914" s="69"/>
      <c r="BA1914" s="69"/>
      <c r="BB1914" s="80"/>
      <c r="BC1914" s="80"/>
      <c r="BD1914" s="69"/>
      <c r="BE1914" s="69"/>
      <c r="BF1914" s="80"/>
      <c r="BG1914" s="80"/>
      <c r="BH1914" s="69"/>
      <c r="BI1914" s="69"/>
      <c r="BJ1914" s="80"/>
      <c r="BK1914" s="80"/>
      <c r="BL1914" s="69"/>
      <c r="BM1914" s="69"/>
      <c r="BN1914" s="80"/>
      <c r="BO1914" s="80"/>
      <c r="BP1914" s="69"/>
      <c r="BQ1914" s="69"/>
      <c r="BR1914" s="80"/>
      <c r="BS1914" s="80"/>
      <c r="BT1914" s="69"/>
      <c r="BU1914" s="69"/>
      <c r="BV1914" s="80"/>
      <c r="BW1914" s="80"/>
      <c r="BX1914" s="69"/>
      <c r="BY1914" s="69"/>
      <c r="BZ1914" s="80"/>
      <c r="CA1914" s="80"/>
      <c r="CB1914" s="69"/>
      <c r="CC1914" s="69"/>
      <c r="CD1914" s="80"/>
      <c r="CE1914" s="80"/>
      <c r="CF1914" s="69"/>
      <c r="CG1914" s="69"/>
      <c r="CH1914" s="69"/>
      <c r="CI1914" s="69"/>
      <c r="CJ1914" s="69"/>
      <c r="CK1914" s="69"/>
      <c r="CL1914" s="68"/>
      <c r="CM1914" s="67"/>
      <c r="CN1914" s="67"/>
      <c r="CO1914" s="68"/>
      <c r="CP1914" s="68"/>
      <c r="CQ1914" s="67"/>
      <c r="CR1914" s="67"/>
      <c r="CS1914" s="69"/>
      <c r="CT1914" s="81"/>
      <c r="CU1914" s="69"/>
      <c r="CV1914" s="69"/>
      <c r="CW1914" s="69"/>
      <c r="CX1914" s="69"/>
      <c r="CY1914" s="69"/>
      <c r="CZ1914" s="69"/>
    </row>
    <row r="1915" spans="2:104">
      <c r="B1915" s="69"/>
      <c r="C1915" s="69"/>
      <c r="D1915" s="67"/>
      <c r="E1915" s="69"/>
      <c r="F1915" s="68"/>
      <c r="G1915" s="67"/>
      <c r="H1915" s="69"/>
      <c r="I1915" s="69"/>
      <c r="J1915" s="69"/>
      <c r="K1915" s="69"/>
      <c r="L1915" s="69"/>
      <c r="M1915" s="69"/>
      <c r="N1915" s="69"/>
      <c r="O1915" s="69"/>
      <c r="P1915" s="69"/>
      <c r="Q1915" s="69"/>
      <c r="R1915" s="69"/>
      <c r="S1915" s="80"/>
      <c r="T1915" s="80"/>
      <c r="U1915" s="80"/>
      <c r="V1915" s="80"/>
      <c r="W1915" s="80"/>
      <c r="X1915" s="80"/>
      <c r="Y1915" s="80"/>
      <c r="Z1915" s="80"/>
      <c r="AA1915" s="80"/>
      <c r="AB1915" s="80"/>
      <c r="AC1915" s="80"/>
      <c r="AD1915" s="80"/>
      <c r="AE1915" s="69"/>
      <c r="AF1915" s="69"/>
      <c r="AG1915" s="69"/>
      <c r="AH1915" s="80"/>
      <c r="AI1915" s="80"/>
      <c r="AJ1915" s="69"/>
      <c r="AK1915" s="69"/>
      <c r="AL1915" s="80"/>
      <c r="AM1915" s="80"/>
      <c r="AN1915" s="69"/>
      <c r="AO1915" s="69"/>
      <c r="AP1915" s="80"/>
      <c r="AQ1915" s="80"/>
      <c r="AR1915" s="69"/>
      <c r="AS1915" s="69"/>
      <c r="AT1915" s="80"/>
      <c r="AU1915" s="80"/>
      <c r="AV1915" s="69"/>
      <c r="AW1915" s="69"/>
      <c r="AX1915" s="80"/>
      <c r="AY1915" s="80"/>
      <c r="AZ1915" s="69"/>
      <c r="BA1915" s="69"/>
      <c r="BB1915" s="80"/>
      <c r="BC1915" s="80"/>
      <c r="BD1915" s="69"/>
      <c r="BE1915" s="69"/>
      <c r="BF1915" s="80"/>
      <c r="BG1915" s="80"/>
      <c r="BH1915" s="69"/>
      <c r="BI1915" s="69"/>
      <c r="BJ1915" s="80"/>
      <c r="BK1915" s="80"/>
      <c r="BL1915" s="69"/>
      <c r="BM1915" s="69"/>
      <c r="BN1915" s="80"/>
      <c r="BO1915" s="80"/>
      <c r="BP1915" s="69"/>
      <c r="BQ1915" s="69"/>
      <c r="BR1915" s="80"/>
      <c r="BS1915" s="80"/>
      <c r="BT1915" s="69"/>
      <c r="BU1915" s="69"/>
      <c r="BV1915" s="80"/>
      <c r="BW1915" s="80"/>
      <c r="BX1915" s="69"/>
      <c r="BY1915" s="69"/>
      <c r="BZ1915" s="80"/>
      <c r="CA1915" s="80"/>
      <c r="CB1915" s="69"/>
      <c r="CC1915" s="69"/>
      <c r="CD1915" s="80"/>
      <c r="CE1915" s="80"/>
      <c r="CF1915" s="69"/>
      <c r="CG1915" s="69"/>
      <c r="CH1915" s="69"/>
      <c r="CI1915" s="69"/>
      <c r="CJ1915" s="69"/>
      <c r="CK1915" s="69"/>
      <c r="CL1915" s="68"/>
      <c r="CM1915" s="67"/>
      <c r="CN1915" s="67"/>
      <c r="CO1915" s="68"/>
      <c r="CP1915" s="68"/>
      <c r="CQ1915" s="67"/>
      <c r="CR1915" s="67"/>
      <c r="CS1915" s="69"/>
      <c r="CT1915" s="81"/>
      <c r="CU1915" s="69"/>
      <c r="CV1915" s="69"/>
      <c r="CW1915" s="69"/>
      <c r="CX1915" s="69"/>
      <c r="CY1915" s="69"/>
      <c r="CZ1915" s="69"/>
    </row>
    <row r="1916" spans="2:104">
      <c r="B1916" s="69"/>
      <c r="C1916" s="69"/>
      <c r="D1916" s="67"/>
      <c r="E1916" s="69"/>
      <c r="F1916" s="68"/>
      <c r="G1916" s="67"/>
      <c r="H1916" s="69"/>
      <c r="I1916" s="69"/>
      <c r="J1916" s="69"/>
      <c r="K1916" s="69"/>
      <c r="L1916" s="69"/>
      <c r="M1916" s="69"/>
      <c r="N1916" s="69"/>
      <c r="O1916" s="69"/>
      <c r="P1916" s="69"/>
      <c r="Q1916" s="69"/>
      <c r="R1916" s="69"/>
      <c r="S1916" s="80"/>
      <c r="T1916" s="80"/>
      <c r="U1916" s="80"/>
      <c r="V1916" s="80"/>
      <c r="W1916" s="80"/>
      <c r="X1916" s="80"/>
      <c r="Y1916" s="80"/>
      <c r="Z1916" s="80"/>
      <c r="AA1916" s="80"/>
      <c r="AB1916" s="80"/>
      <c r="AC1916" s="80"/>
      <c r="AD1916" s="80"/>
      <c r="AE1916" s="69"/>
      <c r="AF1916" s="69"/>
      <c r="AG1916" s="69"/>
      <c r="AH1916" s="80"/>
      <c r="AI1916" s="80"/>
      <c r="AJ1916" s="69"/>
      <c r="AK1916" s="69"/>
      <c r="AL1916" s="80"/>
      <c r="AM1916" s="80"/>
      <c r="AN1916" s="69"/>
      <c r="AO1916" s="69"/>
      <c r="AP1916" s="80"/>
      <c r="AQ1916" s="80"/>
      <c r="AR1916" s="69"/>
      <c r="AS1916" s="69"/>
      <c r="AT1916" s="80"/>
      <c r="AU1916" s="80"/>
      <c r="AV1916" s="69"/>
      <c r="AW1916" s="69"/>
      <c r="AX1916" s="80"/>
      <c r="AY1916" s="80"/>
      <c r="AZ1916" s="69"/>
      <c r="BA1916" s="69"/>
      <c r="BB1916" s="80"/>
      <c r="BC1916" s="80"/>
      <c r="BD1916" s="69"/>
      <c r="BE1916" s="69"/>
      <c r="BF1916" s="80"/>
      <c r="BG1916" s="80"/>
      <c r="BH1916" s="69"/>
      <c r="BI1916" s="69"/>
      <c r="BJ1916" s="80"/>
      <c r="BK1916" s="80"/>
      <c r="BL1916" s="69"/>
      <c r="BM1916" s="69"/>
      <c r="BN1916" s="80"/>
      <c r="BO1916" s="80"/>
      <c r="BP1916" s="69"/>
      <c r="BQ1916" s="69"/>
      <c r="BR1916" s="80"/>
      <c r="BS1916" s="80"/>
      <c r="BT1916" s="69"/>
      <c r="BU1916" s="69"/>
      <c r="BV1916" s="80"/>
      <c r="BW1916" s="80"/>
      <c r="BX1916" s="69"/>
      <c r="BY1916" s="69"/>
      <c r="BZ1916" s="80"/>
      <c r="CA1916" s="80"/>
      <c r="CB1916" s="69"/>
      <c r="CC1916" s="69"/>
      <c r="CD1916" s="80"/>
      <c r="CE1916" s="80"/>
      <c r="CF1916" s="69"/>
      <c r="CG1916" s="69"/>
      <c r="CH1916" s="69"/>
      <c r="CI1916" s="69"/>
      <c r="CJ1916" s="69"/>
      <c r="CK1916" s="69"/>
      <c r="CL1916" s="68"/>
      <c r="CM1916" s="67"/>
      <c r="CN1916" s="67"/>
      <c r="CO1916" s="68"/>
      <c r="CP1916" s="68"/>
      <c r="CQ1916" s="67"/>
      <c r="CR1916" s="67"/>
      <c r="CS1916" s="69"/>
      <c r="CT1916" s="81"/>
      <c r="CU1916" s="69"/>
      <c r="CV1916" s="69"/>
      <c r="CW1916" s="69"/>
      <c r="CX1916" s="69"/>
      <c r="CY1916" s="69"/>
      <c r="CZ1916" s="69"/>
    </row>
    <row r="1917" spans="2:104">
      <c r="B1917" s="69"/>
      <c r="C1917" s="69"/>
      <c r="D1917" s="67"/>
      <c r="E1917" s="69"/>
      <c r="F1917" s="68"/>
      <c r="G1917" s="67"/>
      <c r="H1917" s="69"/>
      <c r="I1917" s="69"/>
      <c r="J1917" s="69"/>
      <c r="K1917" s="69"/>
      <c r="L1917" s="69"/>
      <c r="M1917" s="69"/>
      <c r="N1917" s="69"/>
      <c r="O1917" s="69"/>
      <c r="P1917" s="69"/>
      <c r="Q1917" s="69"/>
      <c r="R1917" s="69"/>
      <c r="S1917" s="80"/>
      <c r="T1917" s="80"/>
      <c r="U1917" s="80"/>
      <c r="V1917" s="80"/>
      <c r="W1917" s="80"/>
      <c r="X1917" s="80"/>
      <c r="Y1917" s="80"/>
      <c r="Z1917" s="80"/>
      <c r="AA1917" s="80"/>
      <c r="AB1917" s="80"/>
      <c r="AC1917" s="80"/>
      <c r="AD1917" s="80"/>
      <c r="AE1917" s="69"/>
      <c r="AF1917" s="69"/>
      <c r="AG1917" s="69"/>
      <c r="AH1917" s="80"/>
      <c r="AI1917" s="80"/>
      <c r="AJ1917" s="69"/>
      <c r="AK1917" s="69"/>
      <c r="AL1917" s="80"/>
      <c r="AM1917" s="80"/>
      <c r="AN1917" s="69"/>
      <c r="AO1917" s="69"/>
      <c r="AP1917" s="80"/>
      <c r="AQ1917" s="80"/>
      <c r="AR1917" s="69"/>
      <c r="AS1917" s="69"/>
      <c r="AT1917" s="80"/>
      <c r="AU1917" s="80"/>
      <c r="AV1917" s="69"/>
      <c r="AW1917" s="69"/>
      <c r="AX1917" s="80"/>
      <c r="AY1917" s="80"/>
      <c r="AZ1917" s="69"/>
      <c r="BA1917" s="69"/>
      <c r="BB1917" s="80"/>
      <c r="BC1917" s="80"/>
      <c r="BD1917" s="69"/>
      <c r="BE1917" s="69"/>
      <c r="BF1917" s="80"/>
      <c r="BG1917" s="80"/>
      <c r="BH1917" s="69"/>
      <c r="BI1917" s="69"/>
      <c r="BJ1917" s="80"/>
      <c r="BK1917" s="80"/>
      <c r="BL1917" s="69"/>
      <c r="BM1917" s="69"/>
      <c r="BN1917" s="80"/>
      <c r="BO1917" s="80"/>
      <c r="BP1917" s="69"/>
      <c r="BQ1917" s="69"/>
      <c r="BR1917" s="80"/>
      <c r="BS1917" s="80"/>
      <c r="BT1917" s="69"/>
      <c r="BU1917" s="69"/>
      <c r="BV1917" s="80"/>
      <c r="BW1917" s="80"/>
      <c r="BX1917" s="69"/>
      <c r="BY1917" s="69"/>
      <c r="BZ1917" s="80"/>
      <c r="CA1917" s="80"/>
      <c r="CB1917" s="69"/>
      <c r="CC1917" s="69"/>
      <c r="CD1917" s="80"/>
      <c r="CE1917" s="80"/>
      <c r="CF1917" s="69"/>
      <c r="CG1917" s="69"/>
      <c r="CH1917" s="69"/>
      <c r="CI1917" s="69"/>
      <c r="CJ1917" s="69"/>
      <c r="CK1917" s="69"/>
      <c r="CL1917" s="68"/>
      <c r="CM1917" s="67"/>
      <c r="CN1917" s="67"/>
      <c r="CO1917" s="68"/>
      <c r="CP1917" s="68"/>
      <c r="CQ1917" s="67"/>
      <c r="CR1917" s="67"/>
      <c r="CS1917" s="69"/>
      <c r="CT1917" s="81"/>
      <c r="CU1917" s="69"/>
      <c r="CV1917" s="69"/>
      <c r="CW1917" s="69"/>
      <c r="CX1917" s="69"/>
      <c r="CY1917" s="69"/>
      <c r="CZ1917" s="69"/>
    </row>
    <row r="1918" spans="2:104">
      <c r="B1918" s="69"/>
      <c r="C1918" s="69"/>
      <c r="D1918" s="67"/>
      <c r="E1918" s="69"/>
      <c r="F1918" s="68"/>
      <c r="G1918" s="67"/>
      <c r="H1918" s="69"/>
      <c r="I1918" s="69"/>
      <c r="J1918" s="69"/>
      <c r="K1918" s="69"/>
      <c r="L1918" s="69"/>
      <c r="M1918" s="69"/>
      <c r="N1918" s="69"/>
      <c r="O1918" s="69"/>
      <c r="P1918" s="69"/>
      <c r="Q1918" s="69"/>
      <c r="R1918" s="69"/>
      <c r="S1918" s="80"/>
      <c r="T1918" s="80"/>
      <c r="U1918" s="80"/>
      <c r="V1918" s="80"/>
      <c r="W1918" s="80"/>
      <c r="X1918" s="80"/>
      <c r="Y1918" s="80"/>
      <c r="Z1918" s="80"/>
      <c r="AA1918" s="80"/>
      <c r="AB1918" s="80"/>
      <c r="AC1918" s="80"/>
      <c r="AD1918" s="80"/>
      <c r="AE1918" s="69"/>
      <c r="AF1918" s="69"/>
      <c r="AG1918" s="69"/>
      <c r="AH1918" s="80"/>
      <c r="AI1918" s="80"/>
      <c r="AJ1918" s="69"/>
      <c r="AK1918" s="69"/>
      <c r="AL1918" s="80"/>
      <c r="AM1918" s="80"/>
      <c r="AN1918" s="69"/>
      <c r="AO1918" s="69"/>
      <c r="AP1918" s="80"/>
      <c r="AQ1918" s="80"/>
      <c r="AR1918" s="69"/>
      <c r="AS1918" s="69"/>
      <c r="AT1918" s="80"/>
      <c r="AU1918" s="80"/>
      <c r="AV1918" s="69"/>
      <c r="AW1918" s="69"/>
      <c r="AX1918" s="80"/>
      <c r="AY1918" s="80"/>
      <c r="AZ1918" s="69"/>
      <c r="BA1918" s="69"/>
      <c r="BB1918" s="80"/>
      <c r="BC1918" s="80"/>
      <c r="BD1918" s="69"/>
      <c r="BE1918" s="69"/>
      <c r="BF1918" s="80"/>
      <c r="BG1918" s="80"/>
      <c r="BH1918" s="69"/>
      <c r="BI1918" s="69"/>
      <c r="BJ1918" s="80"/>
      <c r="BK1918" s="80"/>
      <c r="BL1918" s="69"/>
      <c r="BM1918" s="69"/>
      <c r="BN1918" s="80"/>
      <c r="BO1918" s="80"/>
      <c r="BP1918" s="69"/>
      <c r="BQ1918" s="69"/>
      <c r="BR1918" s="80"/>
      <c r="BS1918" s="80"/>
      <c r="BT1918" s="69"/>
      <c r="BU1918" s="69"/>
      <c r="BV1918" s="80"/>
      <c r="BW1918" s="80"/>
      <c r="BX1918" s="69"/>
      <c r="BY1918" s="69"/>
      <c r="BZ1918" s="80"/>
      <c r="CA1918" s="80"/>
      <c r="CB1918" s="69"/>
      <c r="CC1918" s="69"/>
      <c r="CD1918" s="80"/>
      <c r="CE1918" s="80"/>
      <c r="CF1918" s="69"/>
      <c r="CG1918" s="69"/>
      <c r="CH1918" s="69"/>
      <c r="CI1918" s="69"/>
      <c r="CJ1918" s="69"/>
      <c r="CK1918" s="69"/>
      <c r="CL1918" s="68"/>
      <c r="CM1918" s="67"/>
      <c r="CN1918" s="67"/>
      <c r="CO1918" s="68"/>
      <c r="CP1918" s="68"/>
      <c r="CQ1918" s="67"/>
      <c r="CR1918" s="67"/>
      <c r="CS1918" s="69"/>
      <c r="CT1918" s="81"/>
      <c r="CU1918" s="69"/>
      <c r="CV1918" s="69"/>
      <c r="CW1918" s="69"/>
      <c r="CX1918" s="69"/>
      <c r="CY1918" s="69"/>
      <c r="CZ1918" s="69"/>
    </row>
    <row r="1919" spans="2:104">
      <c r="B1919" s="69"/>
      <c r="C1919" s="69"/>
      <c r="D1919" s="67"/>
      <c r="E1919" s="69"/>
      <c r="F1919" s="68"/>
      <c r="G1919" s="67"/>
      <c r="H1919" s="69"/>
      <c r="I1919" s="69"/>
      <c r="J1919" s="69"/>
      <c r="K1919" s="69"/>
      <c r="L1919" s="69"/>
      <c r="M1919" s="69"/>
      <c r="N1919" s="69"/>
      <c r="O1919" s="69"/>
      <c r="P1919" s="69"/>
      <c r="Q1919" s="69"/>
      <c r="R1919" s="69"/>
      <c r="S1919" s="80"/>
      <c r="T1919" s="80"/>
      <c r="U1919" s="80"/>
      <c r="V1919" s="80"/>
      <c r="W1919" s="80"/>
      <c r="X1919" s="80"/>
      <c r="Y1919" s="80"/>
      <c r="Z1919" s="80"/>
      <c r="AA1919" s="80"/>
      <c r="AB1919" s="80"/>
      <c r="AC1919" s="80"/>
      <c r="AD1919" s="80"/>
      <c r="AE1919" s="69"/>
      <c r="AF1919" s="69"/>
      <c r="AG1919" s="69"/>
      <c r="AH1919" s="80"/>
      <c r="AI1919" s="80"/>
      <c r="AJ1919" s="69"/>
      <c r="AK1919" s="69"/>
      <c r="AL1919" s="80"/>
      <c r="AM1919" s="80"/>
      <c r="AN1919" s="69"/>
      <c r="AO1919" s="69"/>
      <c r="AP1919" s="80"/>
      <c r="AQ1919" s="80"/>
      <c r="AR1919" s="69"/>
      <c r="AS1919" s="69"/>
      <c r="AT1919" s="80"/>
      <c r="AU1919" s="80"/>
      <c r="AV1919" s="69"/>
      <c r="AW1919" s="69"/>
      <c r="AX1919" s="80"/>
      <c r="AY1919" s="80"/>
      <c r="AZ1919" s="69"/>
      <c r="BA1919" s="69"/>
      <c r="BB1919" s="80"/>
      <c r="BC1919" s="80"/>
      <c r="BD1919" s="69"/>
      <c r="BE1919" s="69"/>
      <c r="BF1919" s="80"/>
      <c r="BG1919" s="80"/>
      <c r="BH1919" s="69"/>
      <c r="BI1919" s="69"/>
      <c r="BJ1919" s="80"/>
      <c r="BK1919" s="80"/>
      <c r="BL1919" s="69"/>
      <c r="BM1919" s="69"/>
      <c r="BN1919" s="80"/>
      <c r="BO1919" s="80"/>
      <c r="BP1919" s="69"/>
      <c r="BQ1919" s="69"/>
      <c r="BR1919" s="80"/>
      <c r="BS1919" s="80"/>
      <c r="BT1919" s="69"/>
      <c r="BU1919" s="69"/>
      <c r="BV1919" s="80"/>
      <c r="BW1919" s="80"/>
      <c r="BX1919" s="69"/>
      <c r="BY1919" s="69"/>
      <c r="BZ1919" s="80"/>
      <c r="CA1919" s="80"/>
      <c r="CB1919" s="69"/>
      <c r="CC1919" s="69"/>
      <c r="CD1919" s="80"/>
      <c r="CE1919" s="80"/>
      <c r="CF1919" s="69"/>
      <c r="CG1919" s="69"/>
      <c r="CH1919" s="69"/>
      <c r="CI1919" s="69"/>
      <c r="CJ1919" s="69"/>
      <c r="CK1919" s="69"/>
      <c r="CL1919" s="68"/>
      <c r="CM1919" s="67"/>
      <c r="CN1919" s="67"/>
      <c r="CO1919" s="68"/>
      <c r="CP1919" s="68"/>
      <c r="CQ1919" s="67"/>
      <c r="CR1919" s="67"/>
      <c r="CS1919" s="69"/>
      <c r="CT1919" s="81"/>
      <c r="CU1919" s="69"/>
      <c r="CV1919" s="69"/>
      <c r="CW1919" s="69"/>
      <c r="CX1919" s="69"/>
      <c r="CY1919" s="69"/>
      <c r="CZ1919" s="69"/>
    </row>
    <row r="1920" spans="2:104">
      <c r="B1920" s="69"/>
      <c r="C1920" s="69"/>
      <c r="D1920" s="67"/>
      <c r="E1920" s="69"/>
      <c r="F1920" s="68"/>
      <c r="G1920" s="67"/>
      <c r="H1920" s="69"/>
      <c r="I1920" s="69"/>
      <c r="J1920" s="69"/>
      <c r="K1920" s="69"/>
      <c r="L1920" s="69"/>
      <c r="M1920" s="69"/>
      <c r="N1920" s="69"/>
      <c r="O1920" s="69"/>
      <c r="P1920" s="69"/>
      <c r="Q1920" s="69"/>
      <c r="R1920" s="69"/>
      <c r="S1920" s="80"/>
      <c r="T1920" s="80"/>
      <c r="U1920" s="80"/>
      <c r="V1920" s="80"/>
      <c r="W1920" s="80"/>
      <c r="X1920" s="80"/>
      <c r="Y1920" s="80"/>
      <c r="Z1920" s="80"/>
      <c r="AA1920" s="80"/>
      <c r="AB1920" s="80"/>
      <c r="AC1920" s="80"/>
      <c r="AD1920" s="80"/>
      <c r="AE1920" s="69"/>
      <c r="AF1920" s="69"/>
      <c r="AG1920" s="69"/>
      <c r="AH1920" s="80"/>
      <c r="AI1920" s="80"/>
      <c r="AJ1920" s="69"/>
      <c r="AK1920" s="69"/>
      <c r="AL1920" s="80"/>
      <c r="AM1920" s="80"/>
      <c r="AN1920" s="69"/>
      <c r="AO1920" s="69"/>
      <c r="AP1920" s="80"/>
      <c r="AQ1920" s="80"/>
      <c r="AR1920" s="69"/>
      <c r="AS1920" s="69"/>
      <c r="AT1920" s="80"/>
      <c r="AU1920" s="80"/>
      <c r="AV1920" s="69"/>
      <c r="AW1920" s="69"/>
      <c r="AX1920" s="80"/>
      <c r="AY1920" s="80"/>
      <c r="AZ1920" s="69"/>
      <c r="BA1920" s="69"/>
      <c r="BB1920" s="80"/>
      <c r="BC1920" s="80"/>
      <c r="BD1920" s="69"/>
      <c r="BE1920" s="69"/>
      <c r="BF1920" s="80"/>
      <c r="BG1920" s="80"/>
      <c r="BH1920" s="69"/>
      <c r="BI1920" s="69"/>
      <c r="BJ1920" s="80"/>
      <c r="BK1920" s="80"/>
      <c r="BL1920" s="69"/>
      <c r="BM1920" s="69"/>
      <c r="BN1920" s="80"/>
      <c r="BO1920" s="80"/>
      <c r="BP1920" s="69"/>
      <c r="BQ1920" s="69"/>
      <c r="BR1920" s="80"/>
      <c r="BS1920" s="80"/>
      <c r="BT1920" s="69"/>
      <c r="BU1920" s="69"/>
      <c r="BV1920" s="80"/>
      <c r="BW1920" s="80"/>
      <c r="BX1920" s="69"/>
      <c r="BY1920" s="69"/>
      <c r="BZ1920" s="80"/>
      <c r="CA1920" s="80"/>
      <c r="CB1920" s="69"/>
      <c r="CC1920" s="69"/>
      <c r="CD1920" s="80"/>
      <c r="CE1920" s="80"/>
      <c r="CF1920" s="69"/>
      <c r="CG1920" s="69"/>
      <c r="CH1920" s="69"/>
      <c r="CI1920" s="69"/>
      <c r="CJ1920" s="69"/>
      <c r="CK1920" s="69"/>
      <c r="CL1920" s="68"/>
      <c r="CM1920" s="67"/>
      <c r="CN1920" s="67"/>
      <c r="CO1920" s="68"/>
      <c r="CP1920" s="68"/>
      <c r="CQ1920" s="67"/>
      <c r="CR1920" s="67"/>
      <c r="CS1920" s="69"/>
      <c r="CT1920" s="81"/>
      <c r="CU1920" s="69"/>
      <c r="CV1920" s="69"/>
      <c r="CW1920" s="69"/>
      <c r="CX1920" s="69"/>
      <c r="CY1920" s="69"/>
      <c r="CZ1920" s="69"/>
    </row>
    <row r="1921" spans="2:104">
      <c r="B1921" s="69"/>
      <c r="C1921" s="69"/>
      <c r="D1921" s="67"/>
      <c r="E1921" s="69"/>
      <c r="F1921" s="68"/>
      <c r="G1921" s="67"/>
      <c r="H1921" s="69"/>
      <c r="I1921" s="69"/>
      <c r="J1921" s="69"/>
      <c r="K1921" s="69"/>
      <c r="L1921" s="69"/>
      <c r="M1921" s="69"/>
      <c r="N1921" s="69"/>
      <c r="O1921" s="69"/>
      <c r="P1921" s="69"/>
      <c r="Q1921" s="69"/>
      <c r="R1921" s="69"/>
      <c r="S1921" s="80"/>
      <c r="T1921" s="80"/>
      <c r="U1921" s="80"/>
      <c r="V1921" s="80"/>
      <c r="W1921" s="80"/>
      <c r="X1921" s="80"/>
      <c r="Y1921" s="80"/>
      <c r="Z1921" s="80"/>
      <c r="AA1921" s="80"/>
      <c r="AB1921" s="80"/>
      <c r="AC1921" s="80"/>
      <c r="AD1921" s="80"/>
      <c r="AE1921" s="69"/>
      <c r="AF1921" s="69"/>
      <c r="AG1921" s="69"/>
      <c r="AH1921" s="80"/>
      <c r="AI1921" s="80"/>
      <c r="AJ1921" s="69"/>
      <c r="AK1921" s="69"/>
      <c r="AL1921" s="80"/>
      <c r="AM1921" s="80"/>
      <c r="AN1921" s="69"/>
      <c r="AO1921" s="69"/>
      <c r="AP1921" s="80"/>
      <c r="AQ1921" s="80"/>
      <c r="AR1921" s="69"/>
      <c r="AS1921" s="69"/>
      <c r="AT1921" s="80"/>
      <c r="AU1921" s="80"/>
      <c r="AV1921" s="69"/>
      <c r="AW1921" s="69"/>
      <c r="AX1921" s="80"/>
      <c r="AY1921" s="80"/>
      <c r="AZ1921" s="69"/>
      <c r="BA1921" s="69"/>
      <c r="BB1921" s="80"/>
      <c r="BC1921" s="80"/>
      <c r="BD1921" s="69"/>
      <c r="BE1921" s="69"/>
      <c r="BF1921" s="80"/>
      <c r="BG1921" s="80"/>
      <c r="BH1921" s="69"/>
      <c r="BI1921" s="69"/>
      <c r="BJ1921" s="80"/>
      <c r="BK1921" s="80"/>
      <c r="BL1921" s="69"/>
      <c r="BM1921" s="69"/>
      <c r="BN1921" s="80"/>
      <c r="BO1921" s="80"/>
      <c r="BP1921" s="69"/>
      <c r="BQ1921" s="69"/>
      <c r="BR1921" s="80"/>
      <c r="BS1921" s="80"/>
      <c r="BT1921" s="69"/>
      <c r="BU1921" s="69"/>
      <c r="BV1921" s="80"/>
      <c r="BW1921" s="80"/>
      <c r="BX1921" s="69"/>
      <c r="BY1921" s="69"/>
      <c r="BZ1921" s="80"/>
      <c r="CA1921" s="80"/>
      <c r="CB1921" s="69"/>
      <c r="CC1921" s="69"/>
      <c r="CD1921" s="80"/>
      <c r="CE1921" s="80"/>
      <c r="CF1921" s="69"/>
      <c r="CG1921" s="69"/>
      <c r="CH1921" s="69"/>
      <c r="CI1921" s="69"/>
      <c r="CJ1921" s="69"/>
      <c r="CK1921" s="69"/>
      <c r="CL1921" s="68"/>
      <c r="CM1921" s="67"/>
      <c r="CN1921" s="67"/>
      <c r="CO1921" s="68"/>
      <c r="CP1921" s="68"/>
      <c r="CQ1921" s="67"/>
      <c r="CR1921" s="67"/>
      <c r="CS1921" s="69"/>
      <c r="CT1921" s="81"/>
      <c r="CU1921" s="69"/>
      <c r="CV1921" s="69"/>
      <c r="CW1921" s="69"/>
      <c r="CX1921" s="69"/>
      <c r="CY1921" s="69"/>
      <c r="CZ1921" s="69"/>
    </row>
    <row r="1922" spans="2:104">
      <c r="B1922" s="69"/>
      <c r="C1922" s="69"/>
      <c r="D1922" s="67"/>
      <c r="E1922" s="69"/>
      <c r="F1922" s="68"/>
      <c r="G1922" s="67"/>
      <c r="H1922" s="69"/>
      <c r="I1922" s="69"/>
      <c r="J1922" s="69"/>
      <c r="K1922" s="69"/>
      <c r="L1922" s="69"/>
      <c r="M1922" s="69"/>
      <c r="N1922" s="69"/>
      <c r="O1922" s="69"/>
      <c r="P1922" s="69"/>
      <c r="Q1922" s="69"/>
      <c r="R1922" s="69"/>
      <c r="S1922" s="80"/>
      <c r="T1922" s="80"/>
      <c r="U1922" s="80"/>
      <c r="V1922" s="80"/>
      <c r="W1922" s="80"/>
      <c r="X1922" s="80"/>
      <c r="Y1922" s="80"/>
      <c r="Z1922" s="80"/>
      <c r="AA1922" s="80"/>
      <c r="AB1922" s="80"/>
      <c r="AC1922" s="80"/>
      <c r="AD1922" s="80"/>
      <c r="AE1922" s="69"/>
      <c r="AF1922" s="69"/>
      <c r="AG1922" s="69"/>
      <c r="AH1922" s="80"/>
      <c r="AI1922" s="80"/>
      <c r="AJ1922" s="69"/>
      <c r="AK1922" s="69"/>
      <c r="AL1922" s="80"/>
      <c r="AM1922" s="80"/>
      <c r="AN1922" s="69"/>
      <c r="AO1922" s="69"/>
      <c r="AP1922" s="80"/>
      <c r="AQ1922" s="80"/>
      <c r="AR1922" s="69"/>
      <c r="AS1922" s="69"/>
      <c r="AT1922" s="80"/>
      <c r="AU1922" s="80"/>
      <c r="AV1922" s="69"/>
      <c r="AW1922" s="69"/>
      <c r="AX1922" s="80"/>
      <c r="AY1922" s="80"/>
      <c r="AZ1922" s="69"/>
      <c r="BA1922" s="69"/>
      <c r="BB1922" s="80"/>
      <c r="BC1922" s="80"/>
      <c r="BD1922" s="69"/>
      <c r="BE1922" s="69"/>
      <c r="BF1922" s="80"/>
      <c r="BG1922" s="80"/>
      <c r="BH1922" s="69"/>
      <c r="BI1922" s="69"/>
      <c r="BJ1922" s="80"/>
      <c r="BK1922" s="80"/>
      <c r="BL1922" s="69"/>
      <c r="BM1922" s="69"/>
      <c r="BN1922" s="80"/>
      <c r="BO1922" s="80"/>
      <c r="BP1922" s="69"/>
      <c r="BQ1922" s="69"/>
      <c r="BR1922" s="80"/>
      <c r="BS1922" s="80"/>
      <c r="BT1922" s="69"/>
      <c r="BU1922" s="69"/>
      <c r="BV1922" s="80"/>
      <c r="BW1922" s="80"/>
      <c r="BX1922" s="69"/>
      <c r="BY1922" s="69"/>
      <c r="BZ1922" s="80"/>
      <c r="CA1922" s="80"/>
      <c r="CB1922" s="69"/>
      <c r="CC1922" s="69"/>
      <c r="CD1922" s="80"/>
      <c r="CE1922" s="80"/>
      <c r="CF1922" s="69"/>
      <c r="CG1922" s="69"/>
      <c r="CH1922" s="69"/>
      <c r="CI1922" s="69"/>
      <c r="CJ1922" s="69"/>
      <c r="CK1922" s="69"/>
      <c r="CL1922" s="68"/>
      <c r="CM1922" s="67"/>
      <c r="CN1922" s="67"/>
      <c r="CO1922" s="68"/>
      <c r="CP1922" s="68"/>
      <c r="CQ1922" s="67"/>
      <c r="CR1922" s="67"/>
      <c r="CS1922" s="69"/>
      <c r="CT1922" s="81"/>
      <c r="CU1922" s="69"/>
      <c r="CV1922" s="69"/>
      <c r="CW1922" s="69"/>
      <c r="CX1922" s="69"/>
      <c r="CY1922" s="69"/>
      <c r="CZ1922" s="69"/>
    </row>
    <row r="1923" spans="2:104">
      <c r="B1923" s="69"/>
      <c r="C1923" s="69"/>
      <c r="D1923" s="67"/>
      <c r="E1923" s="69"/>
      <c r="F1923" s="68"/>
      <c r="G1923" s="67"/>
      <c r="H1923" s="69"/>
      <c r="I1923" s="69"/>
      <c r="J1923" s="69"/>
      <c r="K1923" s="69"/>
      <c r="L1923" s="69"/>
      <c r="M1923" s="69"/>
      <c r="N1923" s="69"/>
      <c r="O1923" s="69"/>
      <c r="P1923" s="69"/>
      <c r="Q1923" s="69"/>
      <c r="R1923" s="69"/>
      <c r="S1923" s="80"/>
      <c r="T1923" s="80"/>
      <c r="U1923" s="80"/>
      <c r="V1923" s="80"/>
      <c r="W1923" s="80"/>
      <c r="X1923" s="80"/>
      <c r="Y1923" s="80"/>
      <c r="Z1923" s="80"/>
      <c r="AA1923" s="80"/>
      <c r="AB1923" s="80"/>
      <c r="AC1923" s="80"/>
      <c r="AD1923" s="80"/>
      <c r="AE1923" s="69"/>
      <c r="AF1923" s="69"/>
      <c r="AG1923" s="69"/>
      <c r="AH1923" s="80"/>
      <c r="AI1923" s="80"/>
      <c r="AJ1923" s="69"/>
      <c r="AK1923" s="69"/>
      <c r="AL1923" s="80"/>
      <c r="AM1923" s="80"/>
      <c r="AN1923" s="69"/>
      <c r="AO1923" s="69"/>
      <c r="AP1923" s="80"/>
      <c r="AQ1923" s="80"/>
      <c r="AR1923" s="69"/>
      <c r="AS1923" s="69"/>
      <c r="AT1923" s="80"/>
      <c r="AU1923" s="80"/>
      <c r="AV1923" s="69"/>
      <c r="AW1923" s="69"/>
      <c r="AX1923" s="80"/>
      <c r="AY1923" s="80"/>
      <c r="AZ1923" s="69"/>
      <c r="BA1923" s="69"/>
      <c r="BB1923" s="80"/>
      <c r="BC1923" s="80"/>
      <c r="BD1923" s="69"/>
      <c r="BE1923" s="69"/>
      <c r="BF1923" s="80"/>
      <c r="BG1923" s="80"/>
      <c r="BH1923" s="69"/>
      <c r="BI1923" s="69"/>
      <c r="BJ1923" s="80"/>
      <c r="BK1923" s="80"/>
      <c r="BL1923" s="69"/>
      <c r="BM1923" s="69"/>
      <c r="BN1923" s="80"/>
      <c r="BO1923" s="80"/>
      <c r="BP1923" s="69"/>
      <c r="BQ1923" s="69"/>
      <c r="BR1923" s="80"/>
      <c r="BS1923" s="80"/>
      <c r="BT1923" s="69"/>
      <c r="BU1923" s="69"/>
      <c r="BV1923" s="80"/>
      <c r="BW1923" s="80"/>
      <c r="BX1923" s="69"/>
      <c r="BY1923" s="69"/>
      <c r="BZ1923" s="80"/>
      <c r="CA1923" s="80"/>
      <c r="CB1923" s="69"/>
      <c r="CC1923" s="69"/>
      <c r="CD1923" s="80"/>
      <c r="CE1923" s="80"/>
      <c r="CF1923" s="69"/>
      <c r="CG1923" s="69"/>
      <c r="CH1923" s="69"/>
      <c r="CI1923" s="69"/>
      <c r="CJ1923" s="69"/>
      <c r="CK1923" s="69"/>
      <c r="CL1923" s="68"/>
      <c r="CM1923" s="67"/>
      <c r="CN1923" s="67"/>
      <c r="CO1923" s="68"/>
      <c r="CP1923" s="68"/>
      <c r="CQ1923" s="67"/>
      <c r="CR1923" s="67"/>
      <c r="CS1923" s="69"/>
      <c r="CT1923" s="81"/>
      <c r="CU1923" s="69"/>
      <c r="CV1923" s="69"/>
      <c r="CW1923" s="69"/>
      <c r="CX1923" s="69"/>
      <c r="CY1923" s="69"/>
      <c r="CZ1923" s="69"/>
    </row>
    <row r="1924" spans="2:104">
      <c r="B1924" s="69"/>
      <c r="C1924" s="69"/>
      <c r="D1924" s="67"/>
      <c r="E1924" s="69"/>
      <c r="F1924" s="68"/>
      <c r="G1924" s="67"/>
      <c r="H1924" s="69"/>
      <c r="I1924" s="69"/>
      <c r="J1924" s="69"/>
      <c r="K1924" s="69"/>
      <c r="L1924" s="69"/>
      <c r="M1924" s="69"/>
      <c r="N1924" s="69"/>
      <c r="O1924" s="69"/>
      <c r="P1924" s="69"/>
      <c r="Q1924" s="69"/>
      <c r="R1924" s="69"/>
      <c r="S1924" s="80"/>
      <c r="T1924" s="80"/>
      <c r="U1924" s="80"/>
      <c r="V1924" s="80"/>
      <c r="W1924" s="80"/>
      <c r="X1924" s="80"/>
      <c r="Y1924" s="80"/>
      <c r="Z1924" s="80"/>
      <c r="AA1924" s="80"/>
      <c r="AB1924" s="80"/>
      <c r="AC1924" s="80"/>
      <c r="AD1924" s="80"/>
      <c r="AE1924" s="69"/>
      <c r="AF1924" s="69"/>
      <c r="AG1924" s="69"/>
      <c r="AH1924" s="80"/>
      <c r="AI1924" s="80"/>
      <c r="AJ1924" s="69"/>
      <c r="AK1924" s="69"/>
      <c r="AL1924" s="80"/>
      <c r="AM1924" s="80"/>
      <c r="AN1924" s="69"/>
      <c r="AO1924" s="69"/>
      <c r="AP1924" s="80"/>
      <c r="AQ1924" s="80"/>
      <c r="AR1924" s="69"/>
      <c r="AS1924" s="69"/>
      <c r="AT1924" s="80"/>
      <c r="AU1924" s="80"/>
      <c r="AV1924" s="69"/>
      <c r="AW1924" s="69"/>
      <c r="AX1924" s="80"/>
      <c r="AY1924" s="80"/>
      <c r="AZ1924" s="69"/>
      <c r="BA1924" s="69"/>
      <c r="BB1924" s="80"/>
      <c r="BC1924" s="80"/>
      <c r="BD1924" s="69"/>
      <c r="BE1924" s="69"/>
      <c r="BF1924" s="80"/>
      <c r="BG1924" s="80"/>
      <c r="BH1924" s="69"/>
      <c r="BI1924" s="69"/>
      <c r="BJ1924" s="80"/>
      <c r="BK1924" s="80"/>
      <c r="BL1924" s="69"/>
      <c r="BM1924" s="69"/>
      <c r="BN1924" s="80"/>
      <c r="BO1924" s="80"/>
      <c r="BP1924" s="69"/>
      <c r="BQ1924" s="69"/>
      <c r="BR1924" s="80"/>
      <c r="BS1924" s="80"/>
      <c r="BT1924" s="69"/>
      <c r="BU1924" s="69"/>
      <c r="BV1924" s="80"/>
      <c r="BW1924" s="80"/>
      <c r="BX1924" s="69"/>
      <c r="BY1924" s="69"/>
      <c r="BZ1924" s="80"/>
      <c r="CA1924" s="80"/>
      <c r="CB1924" s="69"/>
      <c r="CC1924" s="69"/>
      <c r="CD1924" s="80"/>
      <c r="CE1924" s="80"/>
      <c r="CF1924" s="69"/>
      <c r="CG1924" s="69"/>
      <c r="CH1924" s="69"/>
      <c r="CI1924" s="69"/>
      <c r="CJ1924" s="69"/>
      <c r="CK1924" s="69"/>
      <c r="CL1924" s="68"/>
      <c r="CM1924" s="67"/>
      <c r="CN1924" s="67"/>
      <c r="CO1924" s="68"/>
      <c r="CP1924" s="68"/>
      <c r="CQ1924" s="67"/>
      <c r="CR1924" s="67"/>
      <c r="CS1924" s="69"/>
      <c r="CT1924" s="81"/>
      <c r="CU1924" s="69"/>
      <c r="CV1924" s="69"/>
      <c r="CW1924" s="69"/>
      <c r="CX1924" s="69"/>
      <c r="CY1924" s="69"/>
      <c r="CZ1924" s="69"/>
    </row>
    <row r="1925" spans="2:104">
      <c r="B1925" s="69"/>
      <c r="C1925" s="69"/>
      <c r="D1925" s="67"/>
      <c r="E1925" s="69"/>
      <c r="F1925" s="68"/>
      <c r="G1925" s="67"/>
      <c r="H1925" s="69"/>
      <c r="I1925" s="69"/>
      <c r="J1925" s="69"/>
      <c r="K1925" s="69"/>
      <c r="L1925" s="69"/>
      <c r="M1925" s="69"/>
      <c r="N1925" s="69"/>
      <c r="O1925" s="69"/>
      <c r="P1925" s="69"/>
      <c r="Q1925" s="69"/>
      <c r="R1925" s="69"/>
      <c r="S1925" s="80"/>
      <c r="T1925" s="80"/>
      <c r="U1925" s="80"/>
      <c r="V1925" s="80"/>
      <c r="W1925" s="80"/>
      <c r="X1925" s="80"/>
      <c r="Y1925" s="80"/>
      <c r="Z1925" s="80"/>
      <c r="AA1925" s="80"/>
      <c r="AB1925" s="80"/>
      <c r="AC1925" s="80"/>
      <c r="AD1925" s="80"/>
      <c r="AE1925" s="69"/>
      <c r="AF1925" s="69"/>
      <c r="AG1925" s="69"/>
      <c r="AH1925" s="80"/>
      <c r="AI1925" s="80"/>
      <c r="AJ1925" s="69"/>
      <c r="AK1925" s="69"/>
      <c r="AL1925" s="80"/>
      <c r="AM1925" s="80"/>
      <c r="AN1925" s="69"/>
      <c r="AO1925" s="69"/>
      <c r="AP1925" s="80"/>
      <c r="AQ1925" s="80"/>
      <c r="AR1925" s="69"/>
      <c r="AS1925" s="69"/>
      <c r="AT1925" s="80"/>
      <c r="AU1925" s="80"/>
      <c r="AV1925" s="69"/>
      <c r="AW1925" s="69"/>
      <c r="AX1925" s="80"/>
      <c r="AY1925" s="80"/>
      <c r="AZ1925" s="69"/>
      <c r="BA1925" s="69"/>
      <c r="BB1925" s="80"/>
      <c r="BC1925" s="80"/>
      <c r="BD1925" s="69"/>
      <c r="BE1925" s="69"/>
      <c r="BF1925" s="80"/>
      <c r="BG1925" s="80"/>
      <c r="BH1925" s="69"/>
      <c r="BI1925" s="69"/>
      <c r="BJ1925" s="80"/>
      <c r="BK1925" s="80"/>
      <c r="BL1925" s="69"/>
      <c r="BM1925" s="69"/>
      <c r="BN1925" s="80"/>
      <c r="BO1925" s="80"/>
      <c r="BP1925" s="69"/>
      <c r="BQ1925" s="69"/>
      <c r="BR1925" s="80"/>
      <c r="BS1925" s="80"/>
      <c r="BT1925" s="69"/>
      <c r="BU1925" s="69"/>
      <c r="BV1925" s="80"/>
      <c r="BW1925" s="80"/>
      <c r="BX1925" s="69"/>
      <c r="BY1925" s="69"/>
      <c r="BZ1925" s="80"/>
      <c r="CA1925" s="80"/>
      <c r="CB1925" s="69"/>
      <c r="CC1925" s="69"/>
      <c r="CD1925" s="80"/>
      <c r="CE1925" s="80"/>
      <c r="CF1925" s="69"/>
      <c r="CG1925" s="69"/>
      <c r="CH1925" s="69"/>
      <c r="CI1925" s="69"/>
      <c r="CJ1925" s="69"/>
      <c r="CK1925" s="69"/>
      <c r="CL1925" s="68"/>
      <c r="CM1925" s="67"/>
      <c r="CN1925" s="67"/>
      <c r="CO1925" s="68"/>
      <c r="CP1925" s="68"/>
      <c r="CQ1925" s="67"/>
      <c r="CR1925" s="67"/>
      <c r="CS1925" s="69"/>
      <c r="CT1925" s="81"/>
      <c r="CU1925" s="69"/>
      <c r="CV1925" s="69"/>
      <c r="CW1925" s="69"/>
      <c r="CX1925" s="69"/>
      <c r="CY1925" s="69"/>
      <c r="CZ1925" s="69"/>
    </row>
    <row r="1926" spans="2:104">
      <c r="B1926" s="69"/>
      <c r="C1926" s="69"/>
      <c r="D1926" s="67"/>
      <c r="E1926" s="69"/>
      <c r="F1926" s="68"/>
      <c r="G1926" s="67"/>
      <c r="H1926" s="69"/>
      <c r="I1926" s="69"/>
      <c r="J1926" s="69"/>
      <c r="K1926" s="69"/>
      <c r="L1926" s="69"/>
      <c r="M1926" s="69"/>
      <c r="N1926" s="69"/>
      <c r="O1926" s="69"/>
      <c r="P1926" s="69"/>
      <c r="Q1926" s="69"/>
      <c r="R1926" s="69"/>
      <c r="S1926" s="80"/>
      <c r="T1926" s="80"/>
      <c r="U1926" s="80"/>
      <c r="V1926" s="80"/>
      <c r="W1926" s="80"/>
      <c r="X1926" s="80"/>
      <c r="Y1926" s="80"/>
      <c r="Z1926" s="80"/>
      <c r="AA1926" s="80"/>
      <c r="AB1926" s="80"/>
      <c r="AC1926" s="80"/>
      <c r="AD1926" s="80"/>
      <c r="AE1926" s="69"/>
      <c r="AF1926" s="69"/>
      <c r="AG1926" s="69"/>
      <c r="AH1926" s="80"/>
      <c r="AI1926" s="80"/>
      <c r="AJ1926" s="69"/>
      <c r="AK1926" s="69"/>
      <c r="AL1926" s="80"/>
      <c r="AM1926" s="80"/>
      <c r="AN1926" s="69"/>
      <c r="AO1926" s="69"/>
      <c r="AP1926" s="80"/>
      <c r="AQ1926" s="80"/>
      <c r="AR1926" s="69"/>
      <c r="AS1926" s="69"/>
      <c r="AT1926" s="80"/>
      <c r="AU1926" s="80"/>
      <c r="AV1926" s="69"/>
      <c r="AW1926" s="69"/>
      <c r="AX1926" s="80"/>
      <c r="AY1926" s="80"/>
      <c r="AZ1926" s="69"/>
      <c r="BA1926" s="69"/>
      <c r="BB1926" s="80"/>
      <c r="BC1926" s="80"/>
      <c r="BD1926" s="69"/>
      <c r="BE1926" s="69"/>
      <c r="BF1926" s="80"/>
      <c r="BG1926" s="80"/>
      <c r="BH1926" s="69"/>
      <c r="BI1926" s="69"/>
      <c r="BJ1926" s="80"/>
      <c r="BK1926" s="80"/>
      <c r="BL1926" s="69"/>
      <c r="BM1926" s="69"/>
      <c r="BN1926" s="80"/>
      <c r="BO1926" s="80"/>
      <c r="BP1926" s="69"/>
      <c r="BQ1926" s="69"/>
      <c r="BR1926" s="80"/>
      <c r="BS1926" s="80"/>
      <c r="BT1926" s="69"/>
      <c r="BU1926" s="69"/>
      <c r="BV1926" s="80"/>
      <c r="BW1926" s="80"/>
      <c r="BX1926" s="69"/>
      <c r="BY1926" s="69"/>
      <c r="BZ1926" s="80"/>
      <c r="CA1926" s="80"/>
      <c r="CB1926" s="69"/>
      <c r="CC1926" s="69"/>
      <c r="CD1926" s="80"/>
      <c r="CE1926" s="80"/>
      <c r="CF1926" s="69"/>
      <c r="CG1926" s="69"/>
      <c r="CH1926" s="69"/>
      <c r="CI1926" s="69"/>
      <c r="CJ1926" s="69"/>
      <c r="CK1926" s="69"/>
      <c r="CL1926" s="68"/>
      <c r="CM1926" s="67"/>
      <c r="CN1926" s="67"/>
      <c r="CO1926" s="68"/>
      <c r="CP1926" s="68"/>
      <c r="CQ1926" s="67"/>
      <c r="CR1926" s="67"/>
      <c r="CS1926" s="69"/>
      <c r="CT1926" s="81"/>
      <c r="CU1926" s="69"/>
      <c r="CV1926" s="69"/>
      <c r="CW1926" s="69"/>
      <c r="CX1926" s="69"/>
      <c r="CY1926" s="69"/>
      <c r="CZ1926" s="69"/>
    </row>
    <row r="1927" spans="2:104">
      <c r="B1927" s="69"/>
      <c r="C1927" s="69"/>
      <c r="D1927" s="67"/>
      <c r="E1927" s="69"/>
      <c r="F1927" s="68"/>
      <c r="G1927" s="67"/>
      <c r="H1927" s="69"/>
      <c r="I1927" s="69"/>
      <c r="J1927" s="69"/>
      <c r="K1927" s="69"/>
      <c r="L1927" s="69"/>
      <c r="M1927" s="69"/>
      <c r="N1927" s="69"/>
      <c r="O1927" s="69"/>
      <c r="P1927" s="69"/>
      <c r="Q1927" s="69"/>
      <c r="R1927" s="69"/>
      <c r="S1927" s="80"/>
      <c r="T1927" s="80"/>
      <c r="U1927" s="80"/>
      <c r="V1927" s="80"/>
      <c r="W1927" s="80"/>
      <c r="X1927" s="80"/>
      <c r="Y1927" s="80"/>
      <c r="Z1927" s="80"/>
      <c r="AA1927" s="80"/>
      <c r="AB1927" s="80"/>
      <c r="AC1927" s="80"/>
      <c r="AD1927" s="80"/>
      <c r="AE1927" s="69"/>
      <c r="AF1927" s="69"/>
      <c r="AG1927" s="69"/>
      <c r="AH1927" s="80"/>
      <c r="AI1927" s="80"/>
      <c r="AJ1927" s="69"/>
      <c r="AK1927" s="69"/>
      <c r="AL1927" s="80"/>
      <c r="AM1927" s="80"/>
      <c r="AN1927" s="69"/>
      <c r="AO1927" s="69"/>
      <c r="AP1927" s="80"/>
      <c r="AQ1927" s="80"/>
      <c r="AR1927" s="69"/>
      <c r="AS1927" s="69"/>
      <c r="AT1927" s="80"/>
      <c r="AU1927" s="80"/>
      <c r="AV1927" s="69"/>
      <c r="AW1927" s="69"/>
      <c r="AX1927" s="80"/>
      <c r="AY1927" s="80"/>
      <c r="AZ1927" s="69"/>
      <c r="BA1927" s="69"/>
      <c r="BB1927" s="80"/>
      <c r="BC1927" s="80"/>
      <c r="BD1927" s="69"/>
      <c r="BE1927" s="69"/>
      <c r="BF1927" s="80"/>
      <c r="BG1927" s="80"/>
      <c r="BH1927" s="69"/>
      <c r="BI1927" s="69"/>
      <c r="BJ1927" s="80"/>
      <c r="BK1927" s="80"/>
      <c r="BL1927" s="69"/>
      <c r="BM1927" s="69"/>
      <c r="BN1927" s="80"/>
      <c r="BO1927" s="80"/>
      <c r="BP1927" s="69"/>
      <c r="BQ1927" s="69"/>
      <c r="BR1927" s="80"/>
      <c r="BS1927" s="80"/>
      <c r="BT1927" s="69"/>
      <c r="BU1927" s="69"/>
      <c r="BV1927" s="80"/>
      <c r="BW1927" s="80"/>
      <c r="BX1927" s="69"/>
      <c r="BY1927" s="69"/>
      <c r="BZ1927" s="80"/>
      <c r="CA1927" s="80"/>
      <c r="CB1927" s="69"/>
      <c r="CC1927" s="69"/>
      <c r="CD1927" s="80"/>
      <c r="CE1927" s="80"/>
      <c r="CF1927" s="69"/>
      <c r="CG1927" s="69"/>
      <c r="CH1927" s="69"/>
      <c r="CI1927" s="69"/>
      <c r="CJ1927" s="69"/>
      <c r="CK1927" s="69"/>
      <c r="CL1927" s="68"/>
      <c r="CM1927" s="67"/>
      <c r="CN1927" s="67"/>
      <c r="CO1927" s="68"/>
      <c r="CP1927" s="68"/>
      <c r="CQ1927" s="67"/>
      <c r="CR1927" s="67"/>
      <c r="CS1927" s="69"/>
      <c r="CT1927" s="81"/>
      <c r="CU1927" s="69"/>
      <c r="CV1927" s="69"/>
      <c r="CW1927" s="69"/>
      <c r="CX1927" s="69"/>
      <c r="CY1927" s="69"/>
      <c r="CZ1927" s="69"/>
    </row>
    <row r="1928" spans="2:104">
      <c r="B1928" s="69"/>
      <c r="C1928" s="69"/>
      <c r="D1928" s="67"/>
      <c r="E1928" s="69"/>
      <c r="F1928" s="68"/>
      <c r="G1928" s="67"/>
      <c r="H1928" s="69"/>
      <c r="I1928" s="69"/>
      <c r="J1928" s="69"/>
      <c r="K1928" s="69"/>
      <c r="L1928" s="69"/>
      <c r="M1928" s="69"/>
      <c r="N1928" s="69"/>
      <c r="O1928" s="69"/>
      <c r="P1928" s="69"/>
      <c r="Q1928" s="69"/>
      <c r="R1928" s="69"/>
      <c r="S1928" s="80"/>
      <c r="T1928" s="80"/>
      <c r="U1928" s="80"/>
      <c r="V1928" s="80"/>
      <c r="W1928" s="80"/>
      <c r="X1928" s="80"/>
      <c r="Y1928" s="80"/>
      <c r="Z1928" s="80"/>
      <c r="AA1928" s="80"/>
      <c r="AB1928" s="80"/>
      <c r="AC1928" s="80"/>
      <c r="AD1928" s="80"/>
      <c r="AE1928" s="69"/>
      <c r="AF1928" s="69"/>
      <c r="AG1928" s="69"/>
      <c r="AH1928" s="80"/>
      <c r="AI1928" s="80"/>
      <c r="AJ1928" s="69"/>
      <c r="AK1928" s="69"/>
      <c r="AL1928" s="80"/>
      <c r="AM1928" s="80"/>
      <c r="AN1928" s="69"/>
      <c r="AO1928" s="69"/>
      <c r="AP1928" s="80"/>
      <c r="AQ1928" s="80"/>
      <c r="AR1928" s="69"/>
      <c r="AS1928" s="69"/>
      <c r="AT1928" s="80"/>
      <c r="AU1928" s="80"/>
      <c r="AV1928" s="69"/>
      <c r="AW1928" s="69"/>
      <c r="AX1928" s="80"/>
      <c r="AY1928" s="80"/>
      <c r="AZ1928" s="69"/>
      <c r="BA1928" s="69"/>
      <c r="BB1928" s="80"/>
      <c r="BC1928" s="80"/>
      <c r="BD1928" s="69"/>
      <c r="BE1928" s="69"/>
      <c r="BF1928" s="80"/>
      <c r="BG1928" s="80"/>
      <c r="BH1928" s="69"/>
      <c r="BI1928" s="69"/>
      <c r="BJ1928" s="80"/>
      <c r="BK1928" s="80"/>
      <c r="BL1928" s="69"/>
      <c r="BM1928" s="69"/>
      <c r="BN1928" s="80"/>
      <c r="BO1928" s="80"/>
      <c r="BP1928" s="69"/>
      <c r="BQ1928" s="69"/>
      <c r="BR1928" s="80"/>
      <c r="BS1928" s="80"/>
      <c r="BT1928" s="69"/>
      <c r="BU1928" s="69"/>
      <c r="BV1928" s="80"/>
      <c r="BW1928" s="80"/>
      <c r="BX1928" s="69"/>
      <c r="BY1928" s="69"/>
      <c r="BZ1928" s="80"/>
      <c r="CA1928" s="80"/>
      <c r="CB1928" s="69"/>
      <c r="CC1928" s="69"/>
      <c r="CD1928" s="80"/>
      <c r="CE1928" s="80"/>
      <c r="CF1928" s="69"/>
      <c r="CG1928" s="69"/>
      <c r="CH1928" s="69"/>
      <c r="CI1928" s="69"/>
      <c r="CJ1928" s="69"/>
      <c r="CK1928" s="69"/>
      <c r="CL1928" s="68"/>
      <c r="CM1928" s="67"/>
      <c r="CN1928" s="67"/>
      <c r="CO1928" s="68"/>
      <c r="CP1928" s="68"/>
      <c r="CQ1928" s="67"/>
      <c r="CR1928" s="67"/>
      <c r="CS1928" s="69"/>
      <c r="CT1928" s="81"/>
      <c r="CU1928" s="69"/>
      <c r="CV1928" s="69"/>
      <c r="CW1928" s="69"/>
      <c r="CX1928" s="69"/>
      <c r="CY1928" s="69"/>
      <c r="CZ1928" s="69"/>
    </row>
    <row r="1929" spans="2:104">
      <c r="B1929" s="69"/>
      <c r="C1929" s="69"/>
      <c r="D1929" s="67"/>
      <c r="E1929" s="69"/>
      <c r="F1929" s="68"/>
      <c r="G1929" s="67"/>
      <c r="H1929" s="69"/>
      <c r="I1929" s="69"/>
      <c r="J1929" s="69"/>
      <c r="K1929" s="69"/>
      <c r="L1929" s="69"/>
      <c r="M1929" s="69"/>
      <c r="N1929" s="69"/>
      <c r="O1929" s="69"/>
      <c r="P1929" s="69"/>
      <c r="Q1929" s="69"/>
      <c r="R1929" s="69"/>
      <c r="S1929" s="80"/>
      <c r="T1929" s="80"/>
      <c r="U1929" s="80"/>
      <c r="V1929" s="80"/>
      <c r="W1929" s="80"/>
      <c r="X1929" s="80"/>
      <c r="Y1929" s="80"/>
      <c r="Z1929" s="80"/>
      <c r="AA1929" s="80"/>
      <c r="AB1929" s="80"/>
      <c r="AC1929" s="80"/>
      <c r="AD1929" s="80"/>
      <c r="AE1929" s="69"/>
      <c r="AF1929" s="69"/>
      <c r="AG1929" s="69"/>
      <c r="AH1929" s="80"/>
      <c r="AI1929" s="80"/>
      <c r="AJ1929" s="69"/>
      <c r="AK1929" s="69"/>
      <c r="AL1929" s="80"/>
      <c r="AM1929" s="80"/>
      <c r="AN1929" s="69"/>
      <c r="AO1929" s="69"/>
      <c r="AP1929" s="80"/>
      <c r="AQ1929" s="80"/>
      <c r="AR1929" s="69"/>
      <c r="AS1929" s="69"/>
      <c r="AT1929" s="80"/>
      <c r="AU1929" s="80"/>
      <c r="AV1929" s="69"/>
      <c r="AW1929" s="69"/>
      <c r="AX1929" s="80"/>
      <c r="AY1929" s="80"/>
      <c r="AZ1929" s="69"/>
      <c r="BA1929" s="69"/>
      <c r="BB1929" s="80"/>
      <c r="BC1929" s="80"/>
      <c r="BD1929" s="69"/>
      <c r="BE1929" s="69"/>
      <c r="BF1929" s="80"/>
      <c r="BG1929" s="80"/>
      <c r="BH1929" s="69"/>
      <c r="BI1929" s="69"/>
      <c r="BJ1929" s="80"/>
      <c r="BK1929" s="80"/>
      <c r="BL1929" s="69"/>
      <c r="BM1929" s="69"/>
      <c r="BN1929" s="80"/>
      <c r="BO1929" s="80"/>
      <c r="BP1929" s="69"/>
      <c r="BQ1929" s="69"/>
      <c r="BR1929" s="80"/>
      <c r="BS1929" s="80"/>
      <c r="BT1929" s="69"/>
      <c r="BU1929" s="69"/>
      <c r="BV1929" s="80"/>
      <c r="BW1929" s="80"/>
      <c r="BX1929" s="69"/>
      <c r="BY1929" s="69"/>
      <c r="BZ1929" s="80"/>
      <c r="CA1929" s="80"/>
      <c r="CB1929" s="69"/>
      <c r="CC1929" s="69"/>
      <c r="CD1929" s="80"/>
      <c r="CE1929" s="80"/>
      <c r="CF1929" s="69"/>
      <c r="CG1929" s="69"/>
      <c r="CH1929" s="69"/>
      <c r="CI1929" s="69"/>
      <c r="CJ1929" s="69"/>
      <c r="CK1929" s="69"/>
      <c r="CL1929" s="68"/>
      <c r="CM1929" s="67"/>
      <c r="CN1929" s="67"/>
      <c r="CO1929" s="68"/>
      <c r="CP1929" s="68"/>
      <c r="CQ1929" s="67"/>
      <c r="CR1929" s="67"/>
      <c r="CS1929" s="69"/>
      <c r="CT1929" s="81"/>
      <c r="CU1929" s="69"/>
      <c r="CV1929" s="69"/>
      <c r="CW1929" s="69"/>
      <c r="CX1929" s="69"/>
      <c r="CY1929" s="69"/>
      <c r="CZ1929" s="69"/>
    </row>
    <row r="1930" spans="2:104">
      <c r="B1930" s="69"/>
      <c r="C1930" s="69"/>
      <c r="D1930" s="67"/>
      <c r="E1930" s="69"/>
      <c r="F1930" s="68"/>
      <c r="G1930" s="67"/>
      <c r="H1930" s="69"/>
      <c r="I1930" s="69"/>
      <c r="J1930" s="69"/>
      <c r="K1930" s="69"/>
      <c r="L1930" s="69"/>
      <c r="M1930" s="69"/>
      <c r="N1930" s="69"/>
      <c r="O1930" s="69"/>
      <c r="P1930" s="69"/>
      <c r="Q1930" s="69"/>
      <c r="R1930" s="69"/>
      <c r="S1930" s="80"/>
      <c r="T1930" s="80"/>
      <c r="U1930" s="80"/>
      <c r="V1930" s="80"/>
      <c r="W1930" s="80"/>
      <c r="X1930" s="80"/>
      <c r="Y1930" s="80"/>
      <c r="Z1930" s="80"/>
      <c r="AA1930" s="80"/>
      <c r="AB1930" s="80"/>
      <c r="AC1930" s="80"/>
      <c r="AD1930" s="80"/>
      <c r="AE1930" s="69"/>
      <c r="AF1930" s="69"/>
      <c r="AG1930" s="69"/>
      <c r="AH1930" s="80"/>
      <c r="AI1930" s="80"/>
      <c r="AJ1930" s="69"/>
      <c r="AK1930" s="69"/>
      <c r="AL1930" s="80"/>
      <c r="AM1930" s="80"/>
      <c r="AN1930" s="69"/>
      <c r="AO1930" s="69"/>
      <c r="AP1930" s="80"/>
      <c r="AQ1930" s="80"/>
      <c r="AR1930" s="69"/>
      <c r="AS1930" s="69"/>
      <c r="AT1930" s="80"/>
      <c r="AU1930" s="80"/>
      <c r="AV1930" s="69"/>
      <c r="AW1930" s="69"/>
      <c r="AX1930" s="80"/>
      <c r="AY1930" s="80"/>
      <c r="AZ1930" s="69"/>
      <c r="BA1930" s="69"/>
      <c r="BB1930" s="80"/>
      <c r="BC1930" s="80"/>
      <c r="BD1930" s="69"/>
      <c r="BE1930" s="69"/>
      <c r="BF1930" s="80"/>
      <c r="BG1930" s="80"/>
      <c r="BH1930" s="69"/>
      <c r="BI1930" s="69"/>
      <c r="BJ1930" s="80"/>
      <c r="BK1930" s="80"/>
      <c r="BL1930" s="69"/>
      <c r="BM1930" s="69"/>
      <c r="BN1930" s="80"/>
      <c r="BO1930" s="80"/>
      <c r="BP1930" s="69"/>
      <c r="BQ1930" s="69"/>
      <c r="BR1930" s="80"/>
      <c r="BS1930" s="80"/>
      <c r="BT1930" s="69"/>
      <c r="BU1930" s="69"/>
      <c r="BV1930" s="80"/>
      <c r="BW1930" s="80"/>
      <c r="BX1930" s="69"/>
      <c r="BY1930" s="69"/>
      <c r="BZ1930" s="80"/>
      <c r="CA1930" s="80"/>
      <c r="CB1930" s="69"/>
      <c r="CC1930" s="69"/>
      <c r="CD1930" s="80"/>
      <c r="CE1930" s="80"/>
      <c r="CF1930" s="69"/>
      <c r="CG1930" s="69"/>
      <c r="CH1930" s="69"/>
      <c r="CI1930" s="69"/>
      <c r="CJ1930" s="69"/>
      <c r="CK1930" s="69"/>
      <c r="CL1930" s="68"/>
      <c r="CM1930" s="67"/>
      <c r="CN1930" s="67"/>
      <c r="CO1930" s="68"/>
      <c r="CP1930" s="68"/>
      <c r="CQ1930" s="67"/>
      <c r="CR1930" s="67"/>
      <c r="CS1930" s="69"/>
      <c r="CT1930" s="81"/>
      <c r="CU1930" s="69"/>
      <c r="CV1930" s="69"/>
      <c r="CW1930" s="69"/>
      <c r="CX1930" s="69"/>
      <c r="CY1930" s="69"/>
      <c r="CZ1930" s="69"/>
    </row>
    <row r="1931" spans="2:104">
      <c r="B1931" s="69"/>
      <c r="C1931" s="69"/>
      <c r="D1931" s="67"/>
      <c r="E1931" s="69"/>
      <c r="F1931" s="68"/>
      <c r="G1931" s="67"/>
      <c r="H1931" s="69"/>
      <c r="I1931" s="69"/>
      <c r="J1931" s="69"/>
      <c r="K1931" s="69"/>
      <c r="L1931" s="69"/>
      <c r="M1931" s="69"/>
      <c r="N1931" s="69"/>
      <c r="O1931" s="69"/>
      <c r="P1931" s="69"/>
      <c r="Q1931" s="69"/>
      <c r="R1931" s="69"/>
      <c r="S1931" s="80"/>
      <c r="T1931" s="80"/>
      <c r="U1931" s="80"/>
      <c r="V1931" s="80"/>
      <c r="W1931" s="80"/>
      <c r="X1931" s="80"/>
      <c r="Y1931" s="80"/>
      <c r="Z1931" s="80"/>
      <c r="AA1931" s="80"/>
      <c r="AB1931" s="80"/>
      <c r="AC1931" s="80"/>
      <c r="AD1931" s="80"/>
      <c r="AE1931" s="69"/>
      <c r="AF1931" s="69"/>
      <c r="AG1931" s="69"/>
      <c r="AH1931" s="80"/>
      <c r="AI1931" s="80"/>
      <c r="AJ1931" s="69"/>
      <c r="AK1931" s="69"/>
      <c r="AL1931" s="80"/>
      <c r="AM1931" s="80"/>
      <c r="AN1931" s="69"/>
      <c r="AO1931" s="69"/>
      <c r="AP1931" s="80"/>
      <c r="AQ1931" s="80"/>
      <c r="AR1931" s="69"/>
      <c r="AS1931" s="69"/>
      <c r="AT1931" s="80"/>
      <c r="AU1931" s="80"/>
      <c r="AV1931" s="69"/>
      <c r="AW1931" s="69"/>
      <c r="AX1931" s="80"/>
      <c r="AY1931" s="80"/>
      <c r="AZ1931" s="69"/>
      <c r="BA1931" s="69"/>
      <c r="BB1931" s="80"/>
      <c r="BC1931" s="80"/>
      <c r="BD1931" s="69"/>
      <c r="BE1931" s="69"/>
      <c r="BF1931" s="80"/>
      <c r="BG1931" s="80"/>
      <c r="BH1931" s="69"/>
      <c r="BI1931" s="69"/>
      <c r="BJ1931" s="80"/>
      <c r="BK1931" s="80"/>
      <c r="BL1931" s="69"/>
      <c r="BM1931" s="69"/>
      <c r="BN1931" s="80"/>
      <c r="BO1931" s="80"/>
      <c r="BP1931" s="69"/>
      <c r="BQ1931" s="69"/>
      <c r="BR1931" s="80"/>
      <c r="BS1931" s="80"/>
      <c r="BT1931" s="69"/>
      <c r="BU1931" s="69"/>
      <c r="BV1931" s="80"/>
      <c r="BW1931" s="80"/>
      <c r="BX1931" s="69"/>
      <c r="BY1931" s="69"/>
      <c r="BZ1931" s="80"/>
      <c r="CA1931" s="80"/>
      <c r="CB1931" s="69"/>
      <c r="CC1931" s="69"/>
      <c r="CD1931" s="80"/>
      <c r="CE1931" s="80"/>
      <c r="CF1931" s="69"/>
      <c r="CG1931" s="69"/>
      <c r="CH1931" s="69"/>
      <c r="CI1931" s="69"/>
      <c r="CJ1931" s="69"/>
      <c r="CK1931" s="69"/>
      <c r="CL1931" s="68"/>
      <c r="CM1931" s="67"/>
      <c r="CN1931" s="67"/>
      <c r="CO1931" s="68"/>
      <c r="CP1931" s="68"/>
      <c r="CQ1931" s="67"/>
      <c r="CR1931" s="67"/>
      <c r="CS1931" s="69"/>
      <c r="CT1931" s="81"/>
      <c r="CU1931" s="69"/>
      <c r="CV1931" s="69"/>
      <c r="CW1931" s="69"/>
      <c r="CX1931" s="69"/>
      <c r="CY1931" s="69"/>
      <c r="CZ1931" s="69"/>
    </row>
    <row r="1932" spans="2:104">
      <c r="B1932" s="69"/>
      <c r="C1932" s="69"/>
      <c r="D1932" s="67"/>
      <c r="E1932" s="69"/>
      <c r="F1932" s="68"/>
      <c r="G1932" s="67"/>
      <c r="H1932" s="69"/>
      <c r="I1932" s="69"/>
      <c r="J1932" s="69"/>
      <c r="K1932" s="69"/>
      <c r="L1932" s="69"/>
      <c r="M1932" s="69"/>
      <c r="N1932" s="69"/>
      <c r="O1932" s="69"/>
      <c r="P1932" s="69"/>
      <c r="Q1932" s="69"/>
      <c r="R1932" s="69"/>
      <c r="S1932" s="80"/>
      <c r="T1932" s="80"/>
      <c r="U1932" s="80"/>
      <c r="V1932" s="80"/>
      <c r="W1932" s="80"/>
      <c r="X1932" s="80"/>
      <c r="Y1932" s="80"/>
      <c r="Z1932" s="80"/>
      <c r="AA1932" s="80"/>
      <c r="AB1932" s="80"/>
      <c r="AC1932" s="80"/>
      <c r="AD1932" s="80"/>
      <c r="AE1932" s="69"/>
      <c r="AF1932" s="69"/>
      <c r="AG1932" s="69"/>
      <c r="AH1932" s="80"/>
      <c r="AI1932" s="80"/>
      <c r="AJ1932" s="69"/>
      <c r="AK1932" s="69"/>
      <c r="AL1932" s="80"/>
      <c r="AM1932" s="80"/>
      <c r="AN1932" s="69"/>
      <c r="AO1932" s="69"/>
      <c r="AP1932" s="80"/>
      <c r="AQ1932" s="80"/>
      <c r="AR1932" s="69"/>
      <c r="AS1932" s="69"/>
      <c r="AT1932" s="80"/>
      <c r="AU1932" s="80"/>
      <c r="AV1932" s="69"/>
      <c r="AW1932" s="69"/>
      <c r="AX1932" s="80"/>
      <c r="AY1932" s="80"/>
      <c r="AZ1932" s="69"/>
      <c r="BA1932" s="69"/>
      <c r="BB1932" s="80"/>
      <c r="BC1932" s="80"/>
      <c r="BD1932" s="69"/>
      <c r="BE1932" s="69"/>
      <c r="BF1932" s="80"/>
      <c r="BG1932" s="80"/>
      <c r="BH1932" s="69"/>
      <c r="BI1932" s="69"/>
      <c r="BJ1932" s="80"/>
      <c r="BK1932" s="80"/>
      <c r="BL1932" s="69"/>
      <c r="BM1932" s="69"/>
      <c r="BN1932" s="80"/>
      <c r="BO1932" s="80"/>
      <c r="BP1932" s="69"/>
      <c r="BQ1932" s="69"/>
      <c r="BR1932" s="80"/>
      <c r="BS1932" s="80"/>
      <c r="BT1932" s="69"/>
      <c r="BU1932" s="69"/>
      <c r="BV1932" s="80"/>
      <c r="BW1932" s="80"/>
      <c r="BX1932" s="69"/>
      <c r="BY1932" s="69"/>
      <c r="BZ1932" s="80"/>
      <c r="CA1932" s="80"/>
      <c r="CB1932" s="69"/>
      <c r="CC1932" s="69"/>
      <c r="CD1932" s="80"/>
      <c r="CE1932" s="80"/>
      <c r="CF1932" s="69"/>
      <c r="CG1932" s="69"/>
      <c r="CH1932" s="69"/>
      <c r="CI1932" s="69"/>
      <c r="CJ1932" s="69"/>
      <c r="CK1932" s="69"/>
      <c r="CL1932" s="68"/>
      <c r="CM1932" s="67"/>
      <c r="CN1932" s="67"/>
      <c r="CO1932" s="68"/>
      <c r="CP1932" s="68"/>
      <c r="CQ1932" s="67"/>
      <c r="CR1932" s="67"/>
      <c r="CS1932" s="69"/>
      <c r="CT1932" s="81"/>
      <c r="CU1932" s="69"/>
      <c r="CV1932" s="69"/>
      <c r="CW1932" s="69"/>
      <c r="CX1932" s="69"/>
      <c r="CY1932" s="69"/>
      <c r="CZ1932" s="69"/>
    </row>
    <row r="1933" spans="2:104">
      <c r="B1933" s="69"/>
      <c r="C1933" s="69"/>
      <c r="D1933" s="67"/>
      <c r="E1933" s="69"/>
      <c r="F1933" s="68"/>
      <c r="G1933" s="67"/>
      <c r="H1933" s="69"/>
      <c r="I1933" s="69"/>
      <c r="J1933" s="69"/>
      <c r="K1933" s="69"/>
      <c r="L1933" s="69"/>
      <c r="M1933" s="69"/>
      <c r="N1933" s="69"/>
      <c r="O1933" s="69"/>
      <c r="P1933" s="69"/>
      <c r="Q1933" s="69"/>
      <c r="R1933" s="69"/>
      <c r="S1933" s="80"/>
      <c r="T1933" s="80"/>
      <c r="U1933" s="80"/>
      <c r="V1933" s="80"/>
      <c r="W1933" s="80"/>
      <c r="X1933" s="80"/>
      <c r="Y1933" s="80"/>
      <c r="Z1933" s="80"/>
      <c r="AA1933" s="80"/>
      <c r="AB1933" s="80"/>
      <c r="AC1933" s="80"/>
      <c r="AD1933" s="80"/>
      <c r="AE1933" s="69"/>
      <c r="AF1933" s="69"/>
      <c r="AG1933" s="69"/>
      <c r="AH1933" s="80"/>
      <c r="AI1933" s="80"/>
      <c r="AJ1933" s="69"/>
      <c r="AK1933" s="69"/>
      <c r="AL1933" s="80"/>
      <c r="AM1933" s="80"/>
      <c r="AN1933" s="69"/>
      <c r="AO1933" s="69"/>
      <c r="AP1933" s="80"/>
      <c r="AQ1933" s="80"/>
      <c r="AR1933" s="69"/>
      <c r="AS1933" s="69"/>
      <c r="AT1933" s="80"/>
      <c r="AU1933" s="80"/>
      <c r="AV1933" s="69"/>
      <c r="AW1933" s="69"/>
      <c r="AX1933" s="80"/>
      <c r="AY1933" s="80"/>
      <c r="AZ1933" s="69"/>
      <c r="BA1933" s="69"/>
      <c r="BB1933" s="80"/>
      <c r="BC1933" s="80"/>
      <c r="BD1933" s="69"/>
      <c r="BE1933" s="69"/>
      <c r="BF1933" s="80"/>
      <c r="BG1933" s="80"/>
      <c r="BH1933" s="69"/>
      <c r="BI1933" s="69"/>
      <c r="BJ1933" s="80"/>
      <c r="BK1933" s="80"/>
      <c r="BL1933" s="69"/>
      <c r="BM1933" s="69"/>
      <c r="BN1933" s="80"/>
      <c r="BO1933" s="80"/>
      <c r="BP1933" s="69"/>
      <c r="BQ1933" s="69"/>
      <c r="BR1933" s="80"/>
      <c r="BS1933" s="80"/>
      <c r="BT1933" s="69"/>
      <c r="BU1933" s="69"/>
      <c r="BV1933" s="80"/>
      <c r="BW1933" s="80"/>
      <c r="BX1933" s="69"/>
      <c r="BY1933" s="69"/>
      <c r="BZ1933" s="80"/>
      <c r="CA1933" s="80"/>
      <c r="CB1933" s="69"/>
      <c r="CC1933" s="69"/>
      <c r="CD1933" s="80"/>
      <c r="CE1933" s="80"/>
      <c r="CF1933" s="69"/>
      <c r="CG1933" s="69"/>
      <c r="CH1933" s="69"/>
      <c r="CI1933" s="69"/>
      <c r="CJ1933" s="69"/>
      <c r="CK1933" s="69"/>
      <c r="CL1933" s="68"/>
      <c r="CM1933" s="67"/>
      <c r="CN1933" s="67"/>
      <c r="CO1933" s="68"/>
      <c r="CP1933" s="68"/>
      <c r="CQ1933" s="67"/>
      <c r="CR1933" s="67"/>
      <c r="CS1933" s="69"/>
      <c r="CT1933" s="81"/>
      <c r="CU1933" s="69"/>
      <c r="CV1933" s="69"/>
      <c r="CW1933" s="69"/>
      <c r="CX1933" s="69"/>
      <c r="CY1933" s="69"/>
      <c r="CZ1933" s="69"/>
    </row>
    <row r="1934" spans="2:104">
      <c r="B1934" s="69"/>
      <c r="C1934" s="69"/>
      <c r="D1934" s="67"/>
      <c r="E1934" s="69"/>
      <c r="F1934" s="68"/>
      <c r="G1934" s="67"/>
      <c r="H1934" s="69"/>
      <c r="I1934" s="69"/>
      <c r="J1934" s="69"/>
      <c r="K1934" s="69"/>
      <c r="L1934" s="69"/>
      <c r="M1934" s="69"/>
      <c r="N1934" s="69"/>
      <c r="O1934" s="69"/>
      <c r="P1934" s="69"/>
      <c r="Q1934" s="69"/>
      <c r="R1934" s="69"/>
      <c r="S1934" s="80"/>
      <c r="T1934" s="80"/>
      <c r="U1934" s="80"/>
      <c r="V1934" s="80"/>
      <c r="W1934" s="80"/>
      <c r="X1934" s="80"/>
      <c r="Y1934" s="80"/>
      <c r="Z1934" s="80"/>
      <c r="AA1934" s="80"/>
      <c r="AB1934" s="80"/>
      <c r="AC1934" s="80"/>
      <c r="AD1934" s="80"/>
      <c r="AE1934" s="69"/>
      <c r="AF1934" s="69"/>
      <c r="AG1934" s="69"/>
      <c r="AH1934" s="80"/>
      <c r="AI1934" s="80"/>
      <c r="AJ1934" s="69"/>
      <c r="AK1934" s="69"/>
      <c r="AL1934" s="80"/>
      <c r="AM1934" s="80"/>
      <c r="AN1934" s="69"/>
      <c r="AO1934" s="69"/>
      <c r="AP1934" s="80"/>
      <c r="AQ1934" s="80"/>
      <c r="AR1934" s="69"/>
      <c r="AS1934" s="69"/>
      <c r="AT1934" s="80"/>
      <c r="AU1934" s="80"/>
      <c r="AV1934" s="69"/>
      <c r="AW1934" s="69"/>
      <c r="AX1934" s="80"/>
      <c r="AY1934" s="80"/>
      <c r="AZ1934" s="69"/>
      <c r="BA1934" s="69"/>
      <c r="BB1934" s="80"/>
      <c r="BC1934" s="80"/>
      <c r="BD1934" s="69"/>
      <c r="BE1934" s="69"/>
      <c r="BF1934" s="80"/>
      <c r="BG1934" s="80"/>
      <c r="BH1934" s="69"/>
      <c r="BI1934" s="69"/>
      <c r="BJ1934" s="80"/>
      <c r="BK1934" s="80"/>
      <c r="BL1934" s="69"/>
      <c r="BM1934" s="69"/>
      <c r="BN1934" s="80"/>
      <c r="BO1934" s="80"/>
      <c r="BP1934" s="69"/>
      <c r="BQ1934" s="69"/>
      <c r="BR1934" s="80"/>
      <c r="BS1934" s="80"/>
      <c r="BT1934" s="69"/>
      <c r="BU1934" s="69"/>
      <c r="BV1934" s="80"/>
      <c r="BW1934" s="80"/>
      <c r="BX1934" s="69"/>
      <c r="BY1934" s="69"/>
      <c r="BZ1934" s="80"/>
      <c r="CA1934" s="80"/>
      <c r="CB1934" s="69"/>
      <c r="CC1934" s="69"/>
      <c r="CD1934" s="80"/>
      <c r="CE1934" s="80"/>
      <c r="CF1934" s="69"/>
      <c r="CG1934" s="69"/>
      <c r="CH1934" s="69"/>
      <c r="CI1934" s="69"/>
      <c r="CJ1934" s="69"/>
      <c r="CK1934" s="69"/>
      <c r="CL1934" s="68"/>
      <c r="CM1934" s="67"/>
      <c r="CN1934" s="67"/>
      <c r="CO1934" s="68"/>
      <c r="CP1934" s="68"/>
      <c r="CQ1934" s="67"/>
      <c r="CR1934" s="67"/>
      <c r="CS1934" s="69"/>
      <c r="CT1934" s="81"/>
      <c r="CU1934" s="69"/>
      <c r="CV1934" s="69"/>
      <c r="CW1934" s="69"/>
      <c r="CX1934" s="69"/>
      <c r="CY1934" s="69"/>
      <c r="CZ1934" s="69"/>
    </row>
    <row r="1935" spans="2:104">
      <c r="B1935" s="69"/>
      <c r="C1935" s="69"/>
      <c r="D1935" s="67"/>
      <c r="E1935" s="69"/>
      <c r="F1935" s="68"/>
      <c r="G1935" s="67"/>
      <c r="H1935" s="69"/>
      <c r="I1935" s="69"/>
      <c r="J1935" s="69"/>
      <c r="K1935" s="69"/>
      <c r="L1935" s="69"/>
      <c r="M1935" s="69"/>
      <c r="N1935" s="69"/>
      <c r="O1935" s="69"/>
      <c r="P1935" s="69"/>
      <c r="Q1935" s="69"/>
      <c r="R1935" s="69"/>
      <c r="S1935" s="80"/>
      <c r="T1935" s="80"/>
      <c r="U1935" s="80"/>
      <c r="V1935" s="80"/>
      <c r="W1935" s="80"/>
      <c r="X1935" s="80"/>
      <c r="Y1935" s="80"/>
      <c r="Z1935" s="80"/>
      <c r="AA1935" s="80"/>
      <c r="AB1935" s="80"/>
      <c r="AC1935" s="80"/>
      <c r="AD1935" s="80"/>
      <c r="AE1935" s="69"/>
      <c r="AF1935" s="69"/>
      <c r="AG1935" s="69"/>
      <c r="AH1935" s="80"/>
      <c r="AI1935" s="80"/>
      <c r="AJ1935" s="69"/>
      <c r="AK1935" s="69"/>
      <c r="AL1935" s="80"/>
      <c r="AM1935" s="80"/>
      <c r="AN1935" s="69"/>
      <c r="AO1935" s="69"/>
      <c r="AP1935" s="80"/>
      <c r="AQ1935" s="80"/>
      <c r="AR1935" s="69"/>
      <c r="AS1935" s="69"/>
      <c r="AT1935" s="80"/>
      <c r="AU1935" s="80"/>
      <c r="AV1935" s="69"/>
      <c r="AW1935" s="69"/>
      <c r="AX1935" s="80"/>
      <c r="AY1935" s="80"/>
      <c r="AZ1935" s="69"/>
      <c r="BA1935" s="69"/>
      <c r="BB1935" s="80"/>
      <c r="BC1935" s="80"/>
      <c r="BD1935" s="69"/>
      <c r="BE1935" s="69"/>
      <c r="BF1935" s="80"/>
      <c r="BG1935" s="80"/>
      <c r="BH1935" s="69"/>
      <c r="BI1935" s="69"/>
      <c r="BJ1935" s="80"/>
      <c r="BK1935" s="80"/>
      <c r="BL1935" s="69"/>
      <c r="BM1935" s="69"/>
      <c r="BN1935" s="80"/>
      <c r="BO1935" s="80"/>
      <c r="BP1935" s="69"/>
      <c r="BQ1935" s="69"/>
      <c r="BR1935" s="80"/>
      <c r="BS1935" s="80"/>
      <c r="BT1935" s="69"/>
      <c r="BU1935" s="69"/>
      <c r="BV1935" s="80"/>
      <c r="BW1935" s="80"/>
      <c r="BX1935" s="69"/>
      <c r="BY1935" s="69"/>
      <c r="BZ1935" s="80"/>
      <c r="CA1935" s="80"/>
      <c r="CB1935" s="69"/>
      <c r="CC1935" s="69"/>
      <c r="CD1935" s="80"/>
      <c r="CE1935" s="80"/>
      <c r="CF1935" s="69"/>
      <c r="CG1935" s="69"/>
      <c r="CH1935" s="69"/>
      <c r="CI1935" s="69"/>
      <c r="CJ1935" s="69"/>
      <c r="CK1935" s="69"/>
      <c r="CL1935" s="68"/>
      <c r="CM1935" s="67"/>
      <c r="CN1935" s="67"/>
      <c r="CO1935" s="68"/>
      <c r="CP1935" s="68"/>
      <c r="CQ1935" s="67"/>
      <c r="CR1935" s="67"/>
      <c r="CS1935" s="69"/>
      <c r="CT1935" s="81"/>
      <c r="CU1935" s="69"/>
      <c r="CV1935" s="69"/>
      <c r="CW1935" s="69"/>
      <c r="CX1935" s="69"/>
      <c r="CY1935" s="69"/>
      <c r="CZ1935" s="69"/>
    </row>
    <row r="1936" spans="2:104">
      <c r="B1936" s="69"/>
      <c r="C1936" s="69"/>
      <c r="D1936" s="67"/>
      <c r="E1936" s="69"/>
      <c r="F1936" s="68"/>
      <c r="G1936" s="67"/>
      <c r="H1936" s="69"/>
      <c r="I1936" s="69"/>
      <c r="J1936" s="69"/>
      <c r="K1936" s="69"/>
      <c r="L1936" s="69"/>
      <c r="M1936" s="69"/>
      <c r="N1936" s="69"/>
      <c r="O1936" s="69"/>
      <c r="P1936" s="69"/>
      <c r="Q1936" s="69"/>
      <c r="R1936" s="69"/>
      <c r="S1936" s="80"/>
      <c r="T1936" s="80"/>
      <c r="U1936" s="80"/>
      <c r="V1936" s="80"/>
      <c r="W1936" s="80"/>
      <c r="X1936" s="80"/>
      <c r="Y1936" s="80"/>
      <c r="Z1936" s="80"/>
      <c r="AA1936" s="80"/>
      <c r="AB1936" s="80"/>
      <c r="AC1936" s="80"/>
      <c r="AD1936" s="80"/>
      <c r="AE1936" s="69"/>
      <c r="AF1936" s="69"/>
      <c r="AG1936" s="69"/>
      <c r="AH1936" s="80"/>
      <c r="AI1936" s="80"/>
      <c r="AJ1936" s="69"/>
      <c r="AK1936" s="69"/>
      <c r="AL1936" s="80"/>
      <c r="AM1936" s="80"/>
      <c r="AN1936" s="69"/>
      <c r="AO1936" s="69"/>
      <c r="AP1936" s="80"/>
      <c r="AQ1936" s="80"/>
      <c r="AR1936" s="69"/>
      <c r="AS1936" s="69"/>
      <c r="AT1936" s="80"/>
      <c r="AU1936" s="80"/>
      <c r="AV1936" s="69"/>
      <c r="AW1936" s="69"/>
      <c r="AX1936" s="80"/>
      <c r="AY1936" s="80"/>
      <c r="AZ1936" s="69"/>
      <c r="BA1936" s="69"/>
      <c r="BB1936" s="80"/>
      <c r="BC1936" s="80"/>
      <c r="BD1936" s="69"/>
      <c r="BE1936" s="69"/>
      <c r="BF1936" s="80"/>
      <c r="BG1936" s="80"/>
      <c r="BH1936" s="69"/>
      <c r="BI1936" s="69"/>
      <c r="BJ1936" s="80"/>
      <c r="BK1936" s="80"/>
      <c r="BL1936" s="69"/>
      <c r="BM1936" s="69"/>
      <c r="BN1936" s="80"/>
      <c r="BO1936" s="80"/>
      <c r="BP1936" s="69"/>
      <c r="BQ1936" s="69"/>
      <c r="BR1936" s="80"/>
      <c r="BS1936" s="80"/>
      <c r="BT1936" s="69"/>
      <c r="BU1936" s="69"/>
      <c r="BV1936" s="80"/>
      <c r="BW1936" s="80"/>
      <c r="BX1936" s="69"/>
      <c r="BY1936" s="69"/>
      <c r="BZ1936" s="80"/>
      <c r="CA1936" s="80"/>
      <c r="CB1936" s="69"/>
      <c r="CC1936" s="69"/>
      <c r="CD1936" s="80"/>
      <c r="CE1936" s="80"/>
      <c r="CF1936" s="69"/>
      <c r="CG1936" s="69"/>
      <c r="CH1936" s="69"/>
      <c r="CI1936" s="69"/>
      <c r="CJ1936" s="69"/>
      <c r="CK1936" s="69"/>
      <c r="CL1936" s="68"/>
      <c r="CM1936" s="67"/>
      <c r="CN1936" s="67"/>
      <c r="CO1936" s="68"/>
      <c r="CP1936" s="68"/>
      <c r="CQ1936" s="67"/>
      <c r="CR1936" s="67"/>
      <c r="CS1936" s="69"/>
      <c r="CT1936" s="81"/>
      <c r="CU1936" s="69"/>
      <c r="CV1936" s="69"/>
      <c r="CW1936" s="69"/>
      <c r="CX1936" s="69"/>
      <c r="CY1936" s="69"/>
      <c r="CZ1936" s="69"/>
    </row>
    <row r="1937" spans="2:104">
      <c r="B1937" s="69"/>
      <c r="C1937" s="69"/>
      <c r="D1937" s="67"/>
      <c r="E1937" s="69"/>
      <c r="F1937" s="68"/>
      <c r="G1937" s="67"/>
      <c r="H1937" s="69"/>
      <c r="I1937" s="69"/>
      <c r="J1937" s="69"/>
      <c r="K1937" s="69"/>
      <c r="L1937" s="69"/>
      <c r="M1937" s="69"/>
      <c r="N1937" s="69"/>
      <c r="O1937" s="69"/>
      <c r="P1937" s="69"/>
      <c r="Q1937" s="69"/>
      <c r="R1937" s="69"/>
      <c r="S1937" s="80"/>
      <c r="T1937" s="80"/>
      <c r="U1937" s="80"/>
      <c r="V1937" s="80"/>
      <c r="W1937" s="80"/>
      <c r="X1937" s="80"/>
      <c r="Y1937" s="80"/>
      <c r="Z1937" s="80"/>
      <c r="AA1937" s="80"/>
      <c r="AB1937" s="80"/>
      <c r="AC1937" s="80"/>
      <c r="AD1937" s="80"/>
      <c r="AE1937" s="69"/>
      <c r="AF1937" s="69"/>
      <c r="AG1937" s="69"/>
      <c r="AH1937" s="80"/>
      <c r="AI1937" s="80"/>
      <c r="AJ1937" s="69"/>
      <c r="AK1937" s="69"/>
      <c r="AL1937" s="80"/>
      <c r="AM1937" s="80"/>
      <c r="AN1937" s="69"/>
      <c r="AO1937" s="69"/>
      <c r="AP1937" s="80"/>
      <c r="AQ1937" s="80"/>
      <c r="AR1937" s="69"/>
      <c r="AS1937" s="69"/>
      <c r="AT1937" s="80"/>
      <c r="AU1937" s="80"/>
      <c r="AV1937" s="69"/>
      <c r="AW1937" s="69"/>
      <c r="AX1937" s="80"/>
      <c r="AY1937" s="80"/>
      <c r="AZ1937" s="69"/>
      <c r="BA1937" s="69"/>
      <c r="BB1937" s="80"/>
      <c r="BC1937" s="80"/>
      <c r="BD1937" s="69"/>
      <c r="BE1937" s="69"/>
      <c r="BF1937" s="80"/>
      <c r="BG1937" s="80"/>
      <c r="BH1937" s="69"/>
      <c r="BI1937" s="69"/>
      <c r="BJ1937" s="80"/>
      <c r="BK1937" s="80"/>
      <c r="BL1937" s="69"/>
      <c r="BM1937" s="69"/>
      <c r="BN1937" s="80"/>
      <c r="BO1937" s="80"/>
      <c r="BP1937" s="69"/>
      <c r="BQ1937" s="69"/>
      <c r="BR1937" s="80"/>
      <c r="BS1937" s="80"/>
      <c r="BT1937" s="69"/>
      <c r="BU1937" s="69"/>
      <c r="BV1937" s="80"/>
      <c r="BW1937" s="80"/>
      <c r="BX1937" s="69"/>
      <c r="BY1937" s="69"/>
      <c r="BZ1937" s="80"/>
      <c r="CA1937" s="80"/>
      <c r="CB1937" s="69"/>
      <c r="CC1937" s="69"/>
      <c r="CD1937" s="80"/>
      <c r="CE1937" s="80"/>
      <c r="CF1937" s="69"/>
      <c r="CG1937" s="69"/>
      <c r="CH1937" s="69"/>
      <c r="CI1937" s="69"/>
      <c r="CJ1937" s="69"/>
      <c r="CK1937" s="69"/>
      <c r="CL1937" s="68"/>
      <c r="CM1937" s="67"/>
      <c r="CN1937" s="67"/>
      <c r="CO1937" s="68"/>
      <c r="CP1937" s="68"/>
      <c r="CQ1937" s="67"/>
      <c r="CR1937" s="67"/>
      <c r="CS1937" s="69"/>
      <c r="CT1937" s="81"/>
      <c r="CU1937" s="69"/>
      <c r="CV1937" s="69"/>
      <c r="CW1937" s="69"/>
      <c r="CX1937" s="69"/>
      <c r="CY1937" s="69"/>
      <c r="CZ1937" s="69"/>
    </row>
    <row r="1938" spans="2:104">
      <c r="B1938" s="69"/>
      <c r="C1938" s="69"/>
      <c r="D1938" s="67"/>
      <c r="E1938" s="69"/>
      <c r="F1938" s="68"/>
      <c r="G1938" s="67"/>
      <c r="H1938" s="69"/>
      <c r="I1938" s="69"/>
      <c r="J1938" s="69"/>
      <c r="K1938" s="69"/>
      <c r="L1938" s="69"/>
      <c r="M1938" s="69"/>
      <c r="N1938" s="69"/>
      <c r="O1938" s="69"/>
      <c r="P1938" s="69"/>
      <c r="Q1938" s="69"/>
      <c r="R1938" s="69"/>
      <c r="S1938" s="80"/>
      <c r="T1938" s="80"/>
      <c r="U1938" s="80"/>
      <c r="V1938" s="80"/>
      <c r="W1938" s="80"/>
      <c r="X1938" s="80"/>
      <c r="Y1938" s="80"/>
      <c r="Z1938" s="80"/>
      <c r="AA1938" s="80"/>
      <c r="AB1938" s="80"/>
      <c r="AC1938" s="80"/>
      <c r="AD1938" s="80"/>
      <c r="AE1938" s="69"/>
      <c r="AF1938" s="69"/>
      <c r="AG1938" s="69"/>
      <c r="AH1938" s="80"/>
      <c r="AI1938" s="80"/>
      <c r="AJ1938" s="69"/>
      <c r="AK1938" s="69"/>
      <c r="AL1938" s="80"/>
      <c r="AM1938" s="80"/>
      <c r="AN1938" s="69"/>
      <c r="AO1938" s="69"/>
      <c r="AP1938" s="80"/>
      <c r="AQ1938" s="80"/>
      <c r="AR1938" s="69"/>
      <c r="AS1938" s="69"/>
      <c r="AT1938" s="80"/>
      <c r="AU1938" s="80"/>
      <c r="AV1938" s="69"/>
      <c r="AW1938" s="69"/>
      <c r="AX1938" s="80"/>
      <c r="AY1938" s="80"/>
      <c r="AZ1938" s="69"/>
      <c r="BA1938" s="69"/>
      <c r="BB1938" s="80"/>
      <c r="BC1938" s="80"/>
      <c r="BD1938" s="69"/>
      <c r="BE1938" s="69"/>
      <c r="BF1938" s="80"/>
      <c r="BG1938" s="80"/>
      <c r="BH1938" s="69"/>
      <c r="BI1938" s="69"/>
      <c r="BJ1938" s="80"/>
      <c r="BK1938" s="80"/>
      <c r="BL1938" s="69"/>
      <c r="BM1938" s="69"/>
      <c r="BN1938" s="80"/>
      <c r="BO1938" s="80"/>
      <c r="BP1938" s="69"/>
      <c r="BQ1938" s="69"/>
      <c r="BR1938" s="80"/>
      <c r="BS1938" s="80"/>
      <c r="BT1938" s="69"/>
      <c r="BU1938" s="69"/>
      <c r="BV1938" s="80"/>
      <c r="BW1938" s="80"/>
      <c r="BX1938" s="69"/>
      <c r="BY1938" s="69"/>
      <c r="BZ1938" s="80"/>
      <c r="CA1938" s="80"/>
      <c r="CB1938" s="69"/>
      <c r="CC1938" s="69"/>
      <c r="CD1938" s="80"/>
      <c r="CE1938" s="80"/>
      <c r="CF1938" s="69"/>
      <c r="CG1938" s="69"/>
      <c r="CH1938" s="69"/>
      <c r="CI1938" s="69"/>
      <c r="CJ1938" s="69"/>
      <c r="CK1938" s="69"/>
      <c r="CL1938" s="68"/>
      <c r="CM1938" s="67"/>
      <c r="CN1938" s="67"/>
      <c r="CO1938" s="68"/>
      <c r="CP1938" s="68"/>
      <c r="CQ1938" s="67"/>
      <c r="CR1938" s="67"/>
      <c r="CS1938" s="69"/>
      <c r="CT1938" s="81"/>
      <c r="CU1938" s="69"/>
      <c r="CV1938" s="69"/>
      <c r="CW1938" s="69"/>
      <c r="CX1938" s="69"/>
      <c r="CY1938" s="69"/>
      <c r="CZ1938" s="69"/>
    </row>
    <row r="1939" spans="2:104">
      <c r="B1939" s="69"/>
      <c r="C1939" s="69"/>
      <c r="D1939" s="67"/>
      <c r="E1939" s="69"/>
      <c r="F1939" s="68"/>
      <c r="G1939" s="67"/>
      <c r="H1939" s="69"/>
      <c r="I1939" s="69"/>
      <c r="J1939" s="69"/>
      <c r="K1939" s="69"/>
      <c r="L1939" s="69"/>
      <c r="M1939" s="69"/>
      <c r="N1939" s="69"/>
      <c r="O1939" s="69"/>
      <c r="P1939" s="69"/>
      <c r="Q1939" s="69"/>
      <c r="R1939" s="69"/>
      <c r="S1939" s="80"/>
      <c r="T1939" s="80"/>
      <c r="U1939" s="80"/>
      <c r="V1939" s="80"/>
      <c r="W1939" s="80"/>
      <c r="X1939" s="80"/>
      <c r="Y1939" s="80"/>
      <c r="Z1939" s="80"/>
      <c r="AA1939" s="80"/>
      <c r="AB1939" s="80"/>
      <c r="AC1939" s="80"/>
      <c r="AD1939" s="80"/>
      <c r="AE1939" s="69"/>
      <c r="AF1939" s="69"/>
      <c r="AG1939" s="69"/>
      <c r="AH1939" s="80"/>
      <c r="AI1939" s="80"/>
      <c r="AJ1939" s="69"/>
      <c r="AK1939" s="69"/>
      <c r="AL1939" s="80"/>
      <c r="AM1939" s="80"/>
      <c r="AN1939" s="69"/>
      <c r="AO1939" s="69"/>
      <c r="AP1939" s="80"/>
      <c r="AQ1939" s="80"/>
      <c r="AR1939" s="69"/>
      <c r="AS1939" s="69"/>
      <c r="AT1939" s="80"/>
      <c r="AU1939" s="80"/>
      <c r="AV1939" s="69"/>
      <c r="AW1939" s="69"/>
      <c r="AX1939" s="80"/>
      <c r="AY1939" s="80"/>
      <c r="AZ1939" s="69"/>
      <c r="BA1939" s="69"/>
      <c r="BB1939" s="80"/>
      <c r="BC1939" s="80"/>
      <c r="BD1939" s="69"/>
      <c r="BE1939" s="69"/>
      <c r="BF1939" s="80"/>
      <c r="BG1939" s="80"/>
      <c r="BH1939" s="69"/>
      <c r="BI1939" s="69"/>
      <c r="BJ1939" s="80"/>
      <c r="BK1939" s="80"/>
      <c r="BL1939" s="69"/>
      <c r="BM1939" s="69"/>
      <c r="BN1939" s="80"/>
      <c r="BO1939" s="80"/>
      <c r="BP1939" s="69"/>
      <c r="BQ1939" s="69"/>
      <c r="BR1939" s="80"/>
      <c r="BS1939" s="80"/>
      <c r="BT1939" s="69"/>
      <c r="BU1939" s="69"/>
      <c r="BV1939" s="80"/>
      <c r="BW1939" s="80"/>
      <c r="BX1939" s="69"/>
      <c r="BY1939" s="69"/>
      <c r="BZ1939" s="80"/>
      <c r="CA1939" s="80"/>
      <c r="CB1939" s="69"/>
      <c r="CC1939" s="69"/>
      <c r="CD1939" s="80"/>
      <c r="CE1939" s="80"/>
      <c r="CF1939" s="69"/>
      <c r="CG1939" s="69"/>
      <c r="CH1939" s="69"/>
      <c r="CI1939" s="69"/>
      <c r="CJ1939" s="69"/>
      <c r="CK1939" s="69"/>
      <c r="CL1939" s="68"/>
      <c r="CM1939" s="67"/>
      <c r="CN1939" s="67"/>
      <c r="CO1939" s="68"/>
      <c r="CP1939" s="68"/>
      <c r="CQ1939" s="67"/>
      <c r="CR1939" s="67"/>
      <c r="CS1939" s="69"/>
      <c r="CT1939" s="81"/>
      <c r="CU1939" s="69"/>
      <c r="CV1939" s="69"/>
      <c r="CW1939" s="69"/>
      <c r="CX1939" s="69"/>
      <c r="CY1939" s="69"/>
      <c r="CZ1939" s="69"/>
    </row>
    <row r="1940" spans="2:104">
      <c r="B1940" s="69"/>
      <c r="C1940" s="69"/>
      <c r="D1940" s="67"/>
      <c r="E1940" s="69"/>
      <c r="F1940" s="68"/>
      <c r="G1940" s="67"/>
      <c r="H1940" s="69"/>
      <c r="I1940" s="69"/>
      <c r="J1940" s="69"/>
      <c r="K1940" s="69"/>
      <c r="L1940" s="69"/>
      <c r="M1940" s="69"/>
      <c r="N1940" s="69"/>
      <c r="O1940" s="69"/>
      <c r="P1940" s="69"/>
      <c r="Q1940" s="69"/>
      <c r="R1940" s="69"/>
      <c r="S1940" s="80"/>
      <c r="T1940" s="80"/>
      <c r="U1940" s="80"/>
      <c r="V1940" s="80"/>
      <c r="W1940" s="80"/>
      <c r="X1940" s="80"/>
      <c r="Y1940" s="80"/>
      <c r="Z1940" s="80"/>
      <c r="AA1940" s="80"/>
      <c r="AB1940" s="80"/>
      <c r="AC1940" s="80"/>
      <c r="AD1940" s="80"/>
      <c r="AE1940" s="69"/>
      <c r="AF1940" s="69"/>
      <c r="AG1940" s="69"/>
      <c r="AH1940" s="80"/>
      <c r="AI1940" s="80"/>
      <c r="AJ1940" s="69"/>
      <c r="AK1940" s="69"/>
      <c r="AL1940" s="80"/>
      <c r="AM1940" s="80"/>
      <c r="AN1940" s="69"/>
      <c r="AO1940" s="69"/>
      <c r="AP1940" s="80"/>
      <c r="AQ1940" s="80"/>
      <c r="AR1940" s="69"/>
      <c r="AS1940" s="69"/>
      <c r="AT1940" s="80"/>
      <c r="AU1940" s="80"/>
      <c r="AV1940" s="69"/>
      <c r="AW1940" s="69"/>
      <c r="AX1940" s="80"/>
      <c r="AY1940" s="80"/>
      <c r="AZ1940" s="69"/>
      <c r="BA1940" s="69"/>
      <c r="BB1940" s="80"/>
      <c r="BC1940" s="80"/>
      <c r="BD1940" s="69"/>
      <c r="BE1940" s="69"/>
      <c r="BF1940" s="80"/>
      <c r="BG1940" s="80"/>
      <c r="BH1940" s="69"/>
      <c r="BI1940" s="69"/>
      <c r="BJ1940" s="80"/>
      <c r="BK1940" s="80"/>
      <c r="BL1940" s="69"/>
      <c r="BM1940" s="69"/>
      <c r="BN1940" s="80"/>
      <c r="BO1940" s="80"/>
      <c r="BP1940" s="69"/>
      <c r="BQ1940" s="69"/>
      <c r="BR1940" s="80"/>
      <c r="BS1940" s="80"/>
      <c r="BT1940" s="69"/>
      <c r="BU1940" s="69"/>
      <c r="BV1940" s="80"/>
      <c r="BW1940" s="80"/>
      <c r="BX1940" s="69"/>
      <c r="BY1940" s="69"/>
      <c r="BZ1940" s="80"/>
      <c r="CA1940" s="80"/>
      <c r="CB1940" s="69"/>
      <c r="CC1940" s="69"/>
      <c r="CD1940" s="80"/>
      <c r="CE1940" s="80"/>
      <c r="CF1940" s="69"/>
      <c r="CG1940" s="69"/>
      <c r="CH1940" s="69"/>
      <c r="CI1940" s="69"/>
      <c r="CJ1940" s="69"/>
      <c r="CK1940" s="69"/>
      <c r="CL1940" s="68"/>
      <c r="CM1940" s="67"/>
      <c r="CN1940" s="67"/>
      <c r="CO1940" s="68"/>
      <c r="CP1940" s="68"/>
      <c r="CQ1940" s="67"/>
      <c r="CR1940" s="67"/>
      <c r="CS1940" s="69"/>
      <c r="CT1940" s="81"/>
      <c r="CU1940" s="69"/>
      <c r="CV1940" s="69"/>
      <c r="CW1940" s="69"/>
      <c r="CX1940" s="69"/>
      <c r="CY1940" s="69"/>
      <c r="CZ1940" s="69"/>
    </row>
    <row r="1941" spans="2:104">
      <c r="B1941" s="69"/>
      <c r="C1941" s="69"/>
      <c r="D1941" s="67"/>
      <c r="E1941" s="69"/>
      <c r="F1941" s="68"/>
      <c r="G1941" s="67"/>
      <c r="H1941" s="69"/>
      <c r="I1941" s="69"/>
      <c r="J1941" s="69"/>
      <c r="K1941" s="69"/>
      <c r="L1941" s="69"/>
      <c r="M1941" s="69"/>
      <c r="N1941" s="69"/>
      <c r="O1941" s="69"/>
      <c r="P1941" s="69"/>
      <c r="Q1941" s="69"/>
      <c r="R1941" s="69"/>
      <c r="S1941" s="80"/>
      <c r="T1941" s="80"/>
      <c r="U1941" s="80"/>
      <c r="V1941" s="80"/>
      <c r="W1941" s="80"/>
      <c r="X1941" s="80"/>
      <c r="Y1941" s="80"/>
      <c r="Z1941" s="80"/>
      <c r="AA1941" s="80"/>
      <c r="AB1941" s="80"/>
      <c r="AC1941" s="80"/>
      <c r="AD1941" s="80"/>
      <c r="AE1941" s="69"/>
      <c r="AF1941" s="69"/>
      <c r="AG1941" s="69"/>
      <c r="AH1941" s="80"/>
      <c r="AI1941" s="80"/>
      <c r="AJ1941" s="69"/>
      <c r="AK1941" s="69"/>
      <c r="AL1941" s="80"/>
      <c r="AM1941" s="80"/>
      <c r="AN1941" s="69"/>
      <c r="AO1941" s="69"/>
      <c r="AP1941" s="80"/>
      <c r="AQ1941" s="80"/>
      <c r="AR1941" s="69"/>
      <c r="AS1941" s="69"/>
      <c r="AT1941" s="80"/>
      <c r="AU1941" s="80"/>
      <c r="AV1941" s="69"/>
      <c r="AW1941" s="69"/>
      <c r="AX1941" s="80"/>
      <c r="AY1941" s="80"/>
      <c r="AZ1941" s="69"/>
      <c r="BA1941" s="69"/>
      <c r="BB1941" s="80"/>
      <c r="BC1941" s="80"/>
      <c r="BD1941" s="69"/>
      <c r="BE1941" s="69"/>
      <c r="BF1941" s="80"/>
      <c r="BG1941" s="80"/>
      <c r="BH1941" s="69"/>
      <c r="BI1941" s="69"/>
      <c r="BJ1941" s="80"/>
      <c r="BK1941" s="80"/>
      <c r="BL1941" s="69"/>
      <c r="BM1941" s="69"/>
      <c r="BN1941" s="80"/>
      <c r="BO1941" s="80"/>
      <c r="BP1941" s="69"/>
      <c r="BQ1941" s="69"/>
      <c r="BR1941" s="80"/>
      <c r="BS1941" s="80"/>
      <c r="BT1941" s="69"/>
      <c r="BU1941" s="69"/>
      <c r="BV1941" s="80"/>
      <c r="BW1941" s="80"/>
      <c r="BX1941" s="69"/>
      <c r="BY1941" s="69"/>
      <c r="BZ1941" s="80"/>
      <c r="CA1941" s="80"/>
      <c r="CB1941" s="69"/>
      <c r="CC1941" s="69"/>
      <c r="CD1941" s="80"/>
      <c r="CE1941" s="80"/>
      <c r="CF1941" s="69"/>
      <c r="CG1941" s="69"/>
      <c r="CH1941" s="69"/>
      <c r="CI1941" s="69"/>
      <c r="CJ1941" s="69"/>
      <c r="CK1941" s="69"/>
      <c r="CL1941" s="68"/>
      <c r="CM1941" s="67"/>
      <c r="CN1941" s="67"/>
      <c r="CO1941" s="68"/>
      <c r="CP1941" s="68"/>
      <c r="CQ1941" s="67"/>
      <c r="CR1941" s="67"/>
      <c r="CS1941" s="69"/>
      <c r="CT1941" s="81"/>
      <c r="CU1941" s="69"/>
      <c r="CV1941" s="69"/>
      <c r="CW1941" s="69"/>
      <c r="CX1941" s="69"/>
      <c r="CY1941" s="69"/>
      <c r="CZ1941" s="69"/>
    </row>
    <row r="1942" spans="2:104">
      <c r="B1942" s="69"/>
      <c r="C1942" s="69"/>
      <c r="D1942" s="67"/>
      <c r="E1942" s="69"/>
      <c r="F1942" s="68"/>
      <c r="G1942" s="67"/>
      <c r="H1942" s="69"/>
      <c r="I1942" s="69"/>
      <c r="J1942" s="69"/>
      <c r="K1942" s="69"/>
      <c r="L1942" s="69"/>
      <c r="M1942" s="69"/>
      <c r="N1942" s="69"/>
      <c r="O1942" s="69"/>
      <c r="P1942" s="69"/>
      <c r="Q1942" s="69"/>
      <c r="R1942" s="69"/>
      <c r="S1942" s="80"/>
      <c r="T1942" s="80"/>
      <c r="U1942" s="80"/>
      <c r="V1942" s="80"/>
      <c r="W1942" s="80"/>
      <c r="X1942" s="80"/>
      <c r="Y1942" s="80"/>
      <c r="Z1942" s="80"/>
      <c r="AA1942" s="80"/>
      <c r="AB1942" s="80"/>
      <c r="AC1942" s="80"/>
      <c r="AD1942" s="80"/>
      <c r="AE1942" s="69"/>
      <c r="AF1942" s="69"/>
      <c r="AG1942" s="69"/>
      <c r="AH1942" s="80"/>
      <c r="AI1942" s="80"/>
      <c r="AJ1942" s="69"/>
      <c r="AK1942" s="69"/>
      <c r="AL1942" s="80"/>
      <c r="AM1942" s="80"/>
      <c r="AN1942" s="69"/>
      <c r="AO1942" s="69"/>
      <c r="AP1942" s="80"/>
      <c r="AQ1942" s="80"/>
      <c r="AR1942" s="69"/>
      <c r="AS1942" s="69"/>
      <c r="AT1942" s="80"/>
      <c r="AU1942" s="80"/>
      <c r="AV1942" s="69"/>
      <c r="AW1942" s="69"/>
      <c r="AX1942" s="80"/>
      <c r="AY1942" s="80"/>
      <c r="AZ1942" s="69"/>
      <c r="BA1942" s="69"/>
      <c r="BB1942" s="80"/>
      <c r="BC1942" s="80"/>
      <c r="BD1942" s="69"/>
      <c r="BE1942" s="69"/>
      <c r="BF1942" s="80"/>
      <c r="BG1942" s="80"/>
      <c r="BH1942" s="69"/>
      <c r="BI1942" s="69"/>
      <c r="BJ1942" s="80"/>
      <c r="BK1942" s="80"/>
      <c r="BL1942" s="69"/>
      <c r="BM1942" s="69"/>
      <c r="BN1942" s="80"/>
      <c r="BO1942" s="80"/>
      <c r="BP1942" s="69"/>
      <c r="BQ1942" s="69"/>
      <c r="BR1942" s="80"/>
      <c r="BS1942" s="80"/>
      <c r="BT1942" s="69"/>
      <c r="BU1942" s="69"/>
      <c r="BV1942" s="80"/>
      <c r="BW1942" s="80"/>
      <c r="BX1942" s="69"/>
      <c r="BY1942" s="69"/>
      <c r="BZ1942" s="80"/>
      <c r="CA1942" s="80"/>
      <c r="CB1942" s="69"/>
      <c r="CC1942" s="69"/>
      <c r="CD1942" s="80"/>
      <c r="CE1942" s="80"/>
      <c r="CF1942" s="69"/>
      <c r="CG1942" s="69"/>
      <c r="CH1942" s="69"/>
      <c r="CI1942" s="69"/>
      <c r="CJ1942" s="69"/>
      <c r="CK1942" s="69"/>
      <c r="CL1942" s="68"/>
      <c r="CM1942" s="67"/>
      <c r="CN1942" s="67"/>
      <c r="CO1942" s="68"/>
      <c r="CP1942" s="68"/>
      <c r="CQ1942" s="67"/>
      <c r="CR1942" s="67"/>
      <c r="CS1942" s="69"/>
      <c r="CT1942" s="81"/>
      <c r="CU1942" s="69"/>
      <c r="CV1942" s="69"/>
      <c r="CW1942" s="69"/>
      <c r="CX1942" s="69"/>
      <c r="CY1942" s="69"/>
      <c r="CZ1942" s="69"/>
    </row>
    <row r="1943" spans="2:104">
      <c r="B1943" s="69"/>
      <c r="C1943" s="69"/>
      <c r="D1943" s="67"/>
      <c r="E1943" s="69"/>
      <c r="F1943" s="68"/>
      <c r="G1943" s="67"/>
      <c r="H1943" s="69"/>
      <c r="I1943" s="69"/>
      <c r="J1943" s="69"/>
      <c r="K1943" s="69"/>
      <c r="L1943" s="69"/>
      <c r="M1943" s="69"/>
      <c r="N1943" s="69"/>
      <c r="O1943" s="69"/>
      <c r="P1943" s="69"/>
      <c r="Q1943" s="69"/>
      <c r="R1943" s="69"/>
      <c r="S1943" s="80"/>
      <c r="T1943" s="80"/>
      <c r="U1943" s="80"/>
      <c r="V1943" s="80"/>
      <c r="W1943" s="80"/>
      <c r="X1943" s="80"/>
      <c r="Y1943" s="80"/>
      <c r="Z1943" s="80"/>
      <c r="AA1943" s="80"/>
      <c r="AB1943" s="80"/>
      <c r="AC1943" s="80"/>
      <c r="AD1943" s="80"/>
      <c r="AE1943" s="69"/>
      <c r="AF1943" s="69"/>
      <c r="AG1943" s="69"/>
      <c r="AH1943" s="80"/>
      <c r="AI1943" s="80"/>
      <c r="AJ1943" s="69"/>
      <c r="AK1943" s="69"/>
      <c r="AL1943" s="80"/>
      <c r="AM1943" s="80"/>
      <c r="AN1943" s="69"/>
      <c r="AO1943" s="69"/>
      <c r="AP1943" s="80"/>
      <c r="AQ1943" s="80"/>
      <c r="AR1943" s="69"/>
      <c r="AS1943" s="69"/>
      <c r="AT1943" s="80"/>
      <c r="AU1943" s="80"/>
      <c r="AV1943" s="69"/>
      <c r="AW1943" s="69"/>
      <c r="AX1943" s="80"/>
      <c r="AY1943" s="80"/>
      <c r="AZ1943" s="69"/>
      <c r="BA1943" s="69"/>
      <c r="BB1943" s="80"/>
      <c r="BC1943" s="80"/>
      <c r="BD1943" s="69"/>
      <c r="BE1943" s="69"/>
      <c r="BF1943" s="80"/>
      <c r="BG1943" s="80"/>
      <c r="BH1943" s="69"/>
      <c r="BI1943" s="69"/>
      <c r="BJ1943" s="80"/>
      <c r="BK1943" s="80"/>
      <c r="BL1943" s="69"/>
      <c r="BM1943" s="69"/>
      <c r="BN1943" s="80"/>
      <c r="BO1943" s="80"/>
      <c r="BP1943" s="69"/>
      <c r="BQ1943" s="69"/>
      <c r="BR1943" s="80"/>
      <c r="BS1943" s="80"/>
      <c r="BT1943" s="69"/>
      <c r="BU1943" s="69"/>
      <c r="BV1943" s="80"/>
      <c r="BW1943" s="80"/>
      <c r="BX1943" s="69"/>
      <c r="BY1943" s="69"/>
      <c r="BZ1943" s="80"/>
      <c r="CA1943" s="80"/>
      <c r="CB1943" s="69"/>
      <c r="CC1943" s="69"/>
      <c r="CD1943" s="80"/>
      <c r="CE1943" s="80"/>
      <c r="CF1943" s="69"/>
      <c r="CG1943" s="69"/>
      <c r="CH1943" s="69"/>
      <c r="CI1943" s="69"/>
      <c r="CJ1943" s="69"/>
      <c r="CK1943" s="69"/>
      <c r="CL1943" s="68"/>
      <c r="CM1943" s="67"/>
      <c r="CN1943" s="67"/>
      <c r="CO1943" s="68"/>
      <c r="CP1943" s="68"/>
      <c r="CQ1943" s="67"/>
      <c r="CR1943" s="67"/>
      <c r="CS1943" s="69"/>
      <c r="CT1943" s="81"/>
      <c r="CU1943" s="69"/>
      <c r="CV1943" s="69"/>
      <c r="CW1943" s="69"/>
      <c r="CX1943" s="69"/>
      <c r="CY1943" s="69"/>
      <c r="CZ1943" s="69"/>
    </row>
    <row r="1944" spans="2:104">
      <c r="B1944" s="69"/>
      <c r="C1944" s="69"/>
      <c r="D1944" s="67"/>
      <c r="E1944" s="69"/>
      <c r="F1944" s="68"/>
      <c r="G1944" s="67"/>
      <c r="H1944" s="69"/>
      <c r="I1944" s="69"/>
      <c r="J1944" s="69"/>
      <c r="K1944" s="69"/>
      <c r="L1944" s="69"/>
      <c r="M1944" s="69"/>
      <c r="N1944" s="69"/>
      <c r="O1944" s="69"/>
      <c r="P1944" s="69"/>
      <c r="Q1944" s="69"/>
      <c r="R1944" s="69"/>
      <c r="S1944" s="80"/>
      <c r="T1944" s="80"/>
      <c r="U1944" s="80"/>
      <c r="V1944" s="80"/>
      <c r="W1944" s="80"/>
      <c r="X1944" s="80"/>
      <c r="Y1944" s="80"/>
      <c r="Z1944" s="80"/>
      <c r="AA1944" s="80"/>
      <c r="AB1944" s="80"/>
      <c r="AC1944" s="80"/>
      <c r="AD1944" s="80"/>
      <c r="AE1944" s="69"/>
      <c r="AF1944" s="69"/>
      <c r="AG1944" s="69"/>
      <c r="AH1944" s="80"/>
      <c r="AI1944" s="80"/>
      <c r="AJ1944" s="69"/>
      <c r="AK1944" s="69"/>
      <c r="AL1944" s="80"/>
      <c r="AM1944" s="80"/>
      <c r="AN1944" s="69"/>
      <c r="AO1944" s="69"/>
      <c r="AP1944" s="80"/>
      <c r="AQ1944" s="80"/>
      <c r="AR1944" s="69"/>
      <c r="AS1944" s="69"/>
      <c r="AT1944" s="80"/>
      <c r="AU1944" s="80"/>
      <c r="AV1944" s="69"/>
      <c r="AW1944" s="69"/>
      <c r="AX1944" s="80"/>
      <c r="AY1944" s="80"/>
      <c r="AZ1944" s="69"/>
      <c r="BA1944" s="69"/>
      <c r="BB1944" s="80"/>
      <c r="BC1944" s="80"/>
      <c r="BD1944" s="69"/>
      <c r="BE1944" s="69"/>
      <c r="BF1944" s="80"/>
      <c r="BG1944" s="80"/>
      <c r="BH1944" s="69"/>
      <c r="BI1944" s="69"/>
      <c r="BJ1944" s="80"/>
      <c r="BK1944" s="80"/>
      <c r="BL1944" s="69"/>
      <c r="BM1944" s="69"/>
      <c r="BN1944" s="80"/>
      <c r="BO1944" s="80"/>
      <c r="BP1944" s="69"/>
      <c r="BQ1944" s="69"/>
      <c r="BR1944" s="80"/>
      <c r="BS1944" s="80"/>
      <c r="BT1944" s="69"/>
      <c r="BU1944" s="69"/>
      <c r="BV1944" s="80"/>
      <c r="BW1944" s="80"/>
      <c r="BX1944" s="69"/>
      <c r="BY1944" s="69"/>
      <c r="BZ1944" s="80"/>
      <c r="CA1944" s="80"/>
      <c r="CB1944" s="69"/>
      <c r="CC1944" s="69"/>
      <c r="CD1944" s="80"/>
      <c r="CE1944" s="80"/>
      <c r="CF1944" s="69"/>
      <c r="CG1944" s="69"/>
      <c r="CH1944" s="69"/>
      <c r="CI1944" s="69"/>
      <c r="CJ1944" s="69"/>
      <c r="CK1944" s="69"/>
      <c r="CL1944" s="68"/>
      <c r="CM1944" s="67"/>
      <c r="CN1944" s="67"/>
      <c r="CO1944" s="68"/>
      <c r="CP1944" s="68"/>
      <c r="CQ1944" s="67"/>
      <c r="CR1944" s="67"/>
      <c r="CS1944" s="69"/>
      <c r="CT1944" s="81"/>
      <c r="CU1944" s="69"/>
      <c r="CV1944" s="69"/>
      <c r="CW1944" s="69"/>
      <c r="CX1944" s="69"/>
      <c r="CY1944" s="69"/>
      <c r="CZ1944" s="69"/>
    </row>
    <row r="1945" spans="2:104">
      <c r="B1945" s="69"/>
      <c r="C1945" s="69"/>
      <c r="D1945" s="67"/>
      <c r="E1945" s="69"/>
      <c r="F1945" s="68"/>
      <c r="G1945" s="67"/>
      <c r="H1945" s="69"/>
      <c r="I1945" s="69"/>
      <c r="J1945" s="69"/>
      <c r="K1945" s="69"/>
      <c r="L1945" s="69"/>
      <c r="M1945" s="69"/>
      <c r="N1945" s="69"/>
      <c r="O1945" s="69"/>
      <c r="P1945" s="69"/>
      <c r="Q1945" s="69"/>
      <c r="R1945" s="69"/>
      <c r="S1945" s="80"/>
      <c r="T1945" s="80"/>
      <c r="U1945" s="80"/>
      <c r="V1945" s="80"/>
      <c r="W1945" s="80"/>
      <c r="X1945" s="80"/>
      <c r="Y1945" s="80"/>
      <c r="Z1945" s="80"/>
      <c r="AA1945" s="80"/>
      <c r="AB1945" s="80"/>
      <c r="AC1945" s="80"/>
      <c r="AD1945" s="80"/>
      <c r="AE1945" s="69"/>
      <c r="AF1945" s="69"/>
      <c r="AG1945" s="69"/>
      <c r="AH1945" s="80"/>
      <c r="AI1945" s="80"/>
      <c r="AJ1945" s="69"/>
      <c r="AK1945" s="69"/>
      <c r="AL1945" s="80"/>
      <c r="AM1945" s="80"/>
      <c r="AN1945" s="69"/>
      <c r="AO1945" s="69"/>
      <c r="AP1945" s="80"/>
      <c r="AQ1945" s="80"/>
      <c r="AR1945" s="69"/>
      <c r="AS1945" s="69"/>
      <c r="AT1945" s="80"/>
      <c r="AU1945" s="80"/>
      <c r="AV1945" s="69"/>
      <c r="AW1945" s="69"/>
      <c r="AX1945" s="80"/>
      <c r="AY1945" s="80"/>
      <c r="AZ1945" s="69"/>
      <c r="BA1945" s="69"/>
      <c r="BB1945" s="80"/>
      <c r="BC1945" s="80"/>
      <c r="BD1945" s="69"/>
      <c r="BE1945" s="69"/>
      <c r="BF1945" s="80"/>
      <c r="BG1945" s="80"/>
      <c r="BH1945" s="69"/>
      <c r="BI1945" s="69"/>
      <c r="BJ1945" s="80"/>
      <c r="BK1945" s="80"/>
      <c r="BL1945" s="69"/>
      <c r="BM1945" s="69"/>
      <c r="BN1945" s="80"/>
      <c r="BO1945" s="80"/>
      <c r="BP1945" s="69"/>
      <c r="BQ1945" s="69"/>
      <c r="BR1945" s="80"/>
      <c r="BS1945" s="80"/>
      <c r="BT1945" s="69"/>
      <c r="BU1945" s="69"/>
      <c r="BV1945" s="80"/>
      <c r="BW1945" s="80"/>
      <c r="BX1945" s="69"/>
      <c r="BY1945" s="69"/>
      <c r="BZ1945" s="80"/>
      <c r="CA1945" s="80"/>
      <c r="CB1945" s="69"/>
      <c r="CC1945" s="69"/>
      <c r="CD1945" s="80"/>
      <c r="CE1945" s="80"/>
      <c r="CF1945" s="69"/>
      <c r="CG1945" s="69"/>
      <c r="CH1945" s="69"/>
      <c r="CI1945" s="69"/>
      <c r="CJ1945" s="69"/>
      <c r="CK1945" s="69"/>
      <c r="CL1945" s="68"/>
      <c r="CM1945" s="67"/>
      <c r="CN1945" s="67"/>
      <c r="CO1945" s="68"/>
      <c r="CP1945" s="68"/>
      <c r="CQ1945" s="67"/>
      <c r="CR1945" s="67"/>
      <c r="CS1945" s="69"/>
      <c r="CT1945" s="81"/>
      <c r="CU1945" s="69"/>
      <c r="CV1945" s="69"/>
      <c r="CW1945" s="69"/>
      <c r="CX1945" s="69"/>
      <c r="CY1945" s="69"/>
      <c r="CZ1945" s="69"/>
    </row>
    <row r="1946" spans="2:104">
      <c r="B1946" s="69"/>
      <c r="C1946" s="69"/>
      <c r="D1946" s="67"/>
      <c r="E1946" s="69"/>
      <c r="F1946" s="68"/>
      <c r="G1946" s="67"/>
      <c r="H1946" s="69"/>
      <c r="I1946" s="69"/>
      <c r="J1946" s="69"/>
      <c r="K1946" s="69"/>
      <c r="L1946" s="69"/>
      <c r="M1946" s="69"/>
      <c r="N1946" s="69"/>
      <c r="O1946" s="69"/>
      <c r="P1946" s="69"/>
      <c r="Q1946" s="69"/>
      <c r="R1946" s="69"/>
      <c r="S1946" s="80"/>
      <c r="T1946" s="80"/>
      <c r="U1946" s="80"/>
      <c r="V1946" s="80"/>
      <c r="W1946" s="80"/>
      <c r="X1946" s="80"/>
      <c r="Y1946" s="80"/>
      <c r="Z1946" s="80"/>
      <c r="AA1946" s="80"/>
      <c r="AB1946" s="80"/>
      <c r="AC1946" s="80"/>
      <c r="AD1946" s="80"/>
      <c r="AE1946" s="69"/>
      <c r="AF1946" s="69"/>
      <c r="AG1946" s="69"/>
      <c r="AH1946" s="80"/>
      <c r="AI1946" s="80"/>
      <c r="AJ1946" s="69"/>
      <c r="AK1946" s="69"/>
      <c r="AL1946" s="80"/>
      <c r="AM1946" s="80"/>
      <c r="AN1946" s="69"/>
      <c r="AO1946" s="69"/>
      <c r="AP1946" s="80"/>
      <c r="AQ1946" s="80"/>
      <c r="AR1946" s="69"/>
      <c r="AS1946" s="69"/>
      <c r="AT1946" s="80"/>
      <c r="AU1946" s="80"/>
      <c r="AV1946" s="69"/>
      <c r="AW1946" s="69"/>
      <c r="AX1946" s="80"/>
      <c r="AY1946" s="80"/>
      <c r="AZ1946" s="69"/>
      <c r="BA1946" s="69"/>
      <c r="BB1946" s="80"/>
      <c r="BC1946" s="80"/>
      <c r="BD1946" s="69"/>
      <c r="BE1946" s="69"/>
      <c r="BF1946" s="80"/>
      <c r="BG1946" s="80"/>
      <c r="BH1946" s="69"/>
      <c r="BI1946" s="69"/>
      <c r="BJ1946" s="80"/>
      <c r="BK1946" s="80"/>
      <c r="BL1946" s="69"/>
      <c r="BM1946" s="69"/>
      <c r="BN1946" s="80"/>
      <c r="BO1946" s="80"/>
      <c r="BP1946" s="69"/>
      <c r="BQ1946" s="69"/>
      <c r="BR1946" s="80"/>
      <c r="BS1946" s="80"/>
      <c r="BT1946" s="69"/>
      <c r="BU1946" s="69"/>
      <c r="BV1946" s="80"/>
      <c r="BW1946" s="80"/>
      <c r="BX1946" s="69"/>
      <c r="BY1946" s="69"/>
      <c r="BZ1946" s="80"/>
      <c r="CA1946" s="80"/>
      <c r="CB1946" s="69"/>
      <c r="CC1946" s="69"/>
      <c r="CD1946" s="80"/>
      <c r="CE1946" s="80"/>
      <c r="CF1946" s="69"/>
      <c r="CG1946" s="69"/>
      <c r="CH1946" s="69"/>
      <c r="CI1946" s="69"/>
      <c r="CJ1946" s="69"/>
      <c r="CK1946" s="69"/>
      <c r="CL1946" s="68"/>
      <c r="CM1946" s="67"/>
      <c r="CN1946" s="67"/>
      <c r="CO1946" s="68"/>
      <c r="CP1946" s="68"/>
      <c r="CQ1946" s="67"/>
      <c r="CR1946" s="67"/>
      <c r="CS1946" s="69"/>
      <c r="CT1946" s="81"/>
      <c r="CU1946" s="69"/>
      <c r="CV1946" s="69"/>
      <c r="CW1946" s="69"/>
      <c r="CX1946" s="69"/>
      <c r="CY1946" s="69"/>
      <c r="CZ1946" s="69"/>
    </row>
    <row r="1947" spans="2:104">
      <c r="B1947" s="69"/>
      <c r="C1947" s="69"/>
      <c r="D1947" s="67"/>
      <c r="E1947" s="69"/>
      <c r="F1947" s="68"/>
      <c r="G1947" s="67"/>
      <c r="H1947" s="69"/>
      <c r="I1947" s="69"/>
      <c r="J1947" s="69"/>
      <c r="K1947" s="69"/>
      <c r="L1947" s="69"/>
      <c r="M1947" s="69"/>
      <c r="N1947" s="69"/>
      <c r="O1947" s="69"/>
      <c r="P1947" s="69"/>
      <c r="Q1947" s="69"/>
      <c r="R1947" s="69"/>
      <c r="S1947" s="80"/>
      <c r="T1947" s="80"/>
      <c r="U1947" s="80"/>
      <c r="V1947" s="80"/>
      <c r="W1947" s="80"/>
      <c r="X1947" s="80"/>
      <c r="Y1947" s="80"/>
      <c r="Z1947" s="80"/>
      <c r="AA1947" s="80"/>
      <c r="AB1947" s="80"/>
      <c r="AC1947" s="80"/>
      <c r="AD1947" s="80"/>
      <c r="AE1947" s="69"/>
      <c r="AF1947" s="69"/>
      <c r="AG1947" s="69"/>
      <c r="AH1947" s="80"/>
      <c r="AI1947" s="80"/>
      <c r="AJ1947" s="69"/>
      <c r="AK1947" s="69"/>
      <c r="AL1947" s="80"/>
      <c r="AM1947" s="80"/>
      <c r="AN1947" s="69"/>
      <c r="AO1947" s="69"/>
      <c r="AP1947" s="80"/>
      <c r="AQ1947" s="80"/>
      <c r="AR1947" s="69"/>
      <c r="AS1947" s="69"/>
      <c r="AT1947" s="80"/>
      <c r="AU1947" s="80"/>
      <c r="AV1947" s="69"/>
      <c r="AW1947" s="69"/>
      <c r="AX1947" s="80"/>
      <c r="AY1947" s="80"/>
      <c r="AZ1947" s="69"/>
      <c r="BA1947" s="69"/>
      <c r="BB1947" s="80"/>
      <c r="BC1947" s="80"/>
      <c r="BD1947" s="69"/>
      <c r="BE1947" s="69"/>
      <c r="BF1947" s="80"/>
      <c r="BG1947" s="80"/>
      <c r="BH1947" s="69"/>
      <c r="BI1947" s="69"/>
      <c r="BJ1947" s="80"/>
      <c r="BK1947" s="80"/>
      <c r="BL1947" s="69"/>
      <c r="BM1947" s="69"/>
      <c r="BN1947" s="80"/>
      <c r="BO1947" s="80"/>
      <c r="BP1947" s="69"/>
      <c r="BQ1947" s="69"/>
      <c r="BR1947" s="80"/>
      <c r="BS1947" s="80"/>
      <c r="BT1947" s="69"/>
      <c r="BU1947" s="69"/>
      <c r="BV1947" s="80"/>
      <c r="BW1947" s="80"/>
      <c r="BX1947" s="69"/>
      <c r="BY1947" s="69"/>
      <c r="BZ1947" s="80"/>
      <c r="CA1947" s="80"/>
      <c r="CB1947" s="69"/>
      <c r="CC1947" s="69"/>
      <c r="CD1947" s="80"/>
      <c r="CE1947" s="80"/>
      <c r="CF1947" s="69"/>
      <c r="CG1947" s="69"/>
      <c r="CH1947" s="69"/>
      <c r="CI1947" s="69"/>
      <c r="CJ1947" s="69"/>
      <c r="CK1947" s="69"/>
      <c r="CL1947" s="68"/>
      <c r="CM1947" s="67"/>
      <c r="CN1947" s="67"/>
      <c r="CO1947" s="68"/>
      <c r="CP1947" s="68"/>
      <c r="CQ1947" s="67"/>
      <c r="CR1947" s="67"/>
      <c r="CS1947" s="69"/>
      <c r="CT1947" s="81"/>
      <c r="CU1947" s="69"/>
      <c r="CV1947" s="69"/>
      <c r="CW1947" s="69"/>
      <c r="CX1947" s="69"/>
      <c r="CY1947" s="69"/>
      <c r="CZ1947" s="69"/>
    </row>
    <row r="1948" spans="2:104">
      <c r="B1948" s="69"/>
      <c r="C1948" s="69"/>
      <c r="D1948" s="67"/>
      <c r="E1948" s="69"/>
      <c r="F1948" s="68"/>
      <c r="G1948" s="67"/>
      <c r="H1948" s="69"/>
      <c r="I1948" s="69"/>
      <c r="J1948" s="69"/>
      <c r="K1948" s="69"/>
      <c r="L1948" s="69"/>
      <c r="M1948" s="69"/>
      <c r="N1948" s="69"/>
      <c r="O1948" s="69"/>
      <c r="P1948" s="69"/>
      <c r="Q1948" s="69"/>
      <c r="R1948" s="69"/>
      <c r="S1948" s="80"/>
      <c r="T1948" s="80"/>
      <c r="U1948" s="80"/>
      <c r="V1948" s="80"/>
      <c r="W1948" s="80"/>
      <c r="X1948" s="80"/>
      <c r="Y1948" s="80"/>
      <c r="Z1948" s="80"/>
      <c r="AA1948" s="80"/>
      <c r="AB1948" s="80"/>
      <c r="AC1948" s="80"/>
      <c r="AD1948" s="80"/>
      <c r="AE1948" s="69"/>
      <c r="AF1948" s="69"/>
      <c r="AG1948" s="69"/>
      <c r="AH1948" s="80"/>
      <c r="AI1948" s="80"/>
      <c r="AJ1948" s="69"/>
      <c r="AK1948" s="69"/>
      <c r="AL1948" s="80"/>
      <c r="AM1948" s="80"/>
      <c r="AN1948" s="69"/>
      <c r="AO1948" s="69"/>
      <c r="AP1948" s="80"/>
      <c r="AQ1948" s="80"/>
      <c r="AR1948" s="69"/>
      <c r="AS1948" s="69"/>
      <c r="AT1948" s="80"/>
      <c r="AU1948" s="80"/>
      <c r="AV1948" s="69"/>
      <c r="AW1948" s="69"/>
      <c r="AX1948" s="80"/>
      <c r="AY1948" s="80"/>
      <c r="AZ1948" s="69"/>
      <c r="BA1948" s="69"/>
      <c r="BB1948" s="80"/>
      <c r="BC1948" s="80"/>
      <c r="BD1948" s="69"/>
      <c r="BE1948" s="69"/>
      <c r="BF1948" s="80"/>
      <c r="BG1948" s="80"/>
      <c r="BH1948" s="69"/>
      <c r="BI1948" s="69"/>
      <c r="BJ1948" s="80"/>
      <c r="BK1948" s="80"/>
      <c r="BL1948" s="69"/>
      <c r="BM1948" s="69"/>
      <c r="BN1948" s="80"/>
      <c r="BO1948" s="80"/>
      <c r="BP1948" s="69"/>
      <c r="BQ1948" s="69"/>
      <c r="BR1948" s="80"/>
      <c r="BS1948" s="80"/>
      <c r="BT1948" s="69"/>
      <c r="BU1948" s="69"/>
      <c r="BV1948" s="80"/>
      <c r="BW1948" s="80"/>
      <c r="BX1948" s="69"/>
      <c r="BY1948" s="69"/>
      <c r="BZ1948" s="80"/>
      <c r="CA1948" s="80"/>
      <c r="CB1948" s="69"/>
      <c r="CC1948" s="69"/>
      <c r="CD1948" s="80"/>
      <c r="CE1948" s="80"/>
      <c r="CF1948" s="69"/>
      <c r="CG1948" s="69"/>
      <c r="CH1948" s="69"/>
      <c r="CI1948" s="69"/>
      <c r="CJ1948" s="69"/>
      <c r="CK1948" s="69"/>
      <c r="CL1948" s="68"/>
      <c r="CM1948" s="67"/>
      <c r="CN1948" s="67"/>
      <c r="CO1948" s="68"/>
      <c r="CP1948" s="68"/>
      <c r="CQ1948" s="67"/>
      <c r="CR1948" s="67"/>
      <c r="CS1948" s="69"/>
      <c r="CT1948" s="81"/>
      <c r="CU1948" s="69"/>
      <c r="CV1948" s="69"/>
      <c r="CW1948" s="69"/>
      <c r="CX1948" s="69"/>
      <c r="CY1948" s="69"/>
      <c r="CZ1948" s="69"/>
    </row>
    <row r="1949" spans="2:104">
      <c r="B1949" s="69"/>
      <c r="C1949" s="69"/>
      <c r="D1949" s="67"/>
      <c r="E1949" s="69"/>
      <c r="F1949" s="68"/>
      <c r="G1949" s="67"/>
      <c r="H1949" s="69"/>
      <c r="I1949" s="69"/>
      <c r="J1949" s="69"/>
      <c r="K1949" s="69"/>
      <c r="L1949" s="69"/>
      <c r="M1949" s="69"/>
      <c r="N1949" s="69"/>
      <c r="O1949" s="69"/>
      <c r="P1949" s="69"/>
      <c r="Q1949" s="69"/>
      <c r="R1949" s="69"/>
      <c r="S1949" s="80"/>
      <c r="T1949" s="80"/>
      <c r="U1949" s="80"/>
      <c r="V1949" s="80"/>
      <c r="W1949" s="80"/>
      <c r="X1949" s="80"/>
      <c r="Y1949" s="80"/>
      <c r="Z1949" s="80"/>
      <c r="AA1949" s="80"/>
      <c r="AB1949" s="80"/>
      <c r="AC1949" s="80"/>
      <c r="AD1949" s="80"/>
      <c r="AE1949" s="69"/>
      <c r="AF1949" s="69"/>
      <c r="AG1949" s="69"/>
      <c r="AH1949" s="80"/>
      <c r="AI1949" s="80"/>
      <c r="AJ1949" s="69"/>
      <c r="AK1949" s="69"/>
      <c r="AL1949" s="80"/>
      <c r="AM1949" s="80"/>
      <c r="AN1949" s="69"/>
      <c r="AO1949" s="69"/>
      <c r="AP1949" s="80"/>
      <c r="AQ1949" s="80"/>
      <c r="AR1949" s="69"/>
      <c r="AS1949" s="69"/>
      <c r="AT1949" s="80"/>
      <c r="AU1949" s="80"/>
      <c r="AV1949" s="69"/>
      <c r="AW1949" s="69"/>
      <c r="AX1949" s="80"/>
      <c r="AY1949" s="80"/>
      <c r="AZ1949" s="69"/>
      <c r="BA1949" s="69"/>
      <c r="BB1949" s="80"/>
      <c r="BC1949" s="80"/>
      <c r="BD1949" s="69"/>
      <c r="BE1949" s="69"/>
      <c r="BF1949" s="80"/>
      <c r="BG1949" s="80"/>
      <c r="BH1949" s="69"/>
      <c r="BI1949" s="69"/>
      <c r="BJ1949" s="80"/>
      <c r="BK1949" s="80"/>
      <c r="BL1949" s="69"/>
      <c r="BM1949" s="69"/>
      <c r="BN1949" s="80"/>
      <c r="BO1949" s="80"/>
      <c r="BP1949" s="69"/>
      <c r="BQ1949" s="69"/>
      <c r="BR1949" s="80"/>
      <c r="BS1949" s="80"/>
      <c r="BT1949" s="69"/>
      <c r="BU1949" s="69"/>
      <c r="BV1949" s="80"/>
      <c r="BW1949" s="80"/>
      <c r="BX1949" s="69"/>
      <c r="BY1949" s="69"/>
      <c r="BZ1949" s="80"/>
      <c r="CA1949" s="80"/>
      <c r="CB1949" s="69"/>
      <c r="CC1949" s="69"/>
      <c r="CD1949" s="80"/>
      <c r="CE1949" s="80"/>
      <c r="CF1949" s="69"/>
      <c r="CG1949" s="69"/>
      <c r="CH1949" s="69"/>
      <c r="CI1949" s="69"/>
      <c r="CJ1949" s="69"/>
      <c r="CK1949" s="69"/>
      <c r="CL1949" s="68"/>
      <c r="CM1949" s="67"/>
      <c r="CN1949" s="67"/>
      <c r="CO1949" s="68"/>
      <c r="CP1949" s="68"/>
      <c r="CQ1949" s="67"/>
      <c r="CR1949" s="67"/>
      <c r="CS1949" s="69"/>
      <c r="CT1949" s="81"/>
      <c r="CU1949" s="69"/>
      <c r="CV1949" s="69"/>
      <c r="CW1949" s="69"/>
      <c r="CX1949" s="69"/>
      <c r="CY1949" s="69"/>
      <c r="CZ1949" s="69"/>
    </row>
    <row r="1950" spans="2:104">
      <c r="B1950" s="69"/>
      <c r="C1950" s="69"/>
      <c r="D1950" s="67"/>
      <c r="E1950" s="69"/>
      <c r="F1950" s="68"/>
      <c r="G1950" s="67"/>
      <c r="H1950" s="69"/>
      <c r="I1950" s="69"/>
      <c r="J1950" s="69"/>
      <c r="K1950" s="69"/>
      <c r="L1950" s="69"/>
      <c r="M1950" s="69"/>
      <c r="N1950" s="69"/>
      <c r="O1950" s="69"/>
      <c r="P1950" s="69"/>
      <c r="Q1950" s="69"/>
      <c r="R1950" s="69"/>
      <c r="S1950" s="80"/>
      <c r="T1950" s="80"/>
      <c r="U1950" s="80"/>
      <c r="V1950" s="80"/>
      <c r="W1950" s="80"/>
      <c r="X1950" s="80"/>
      <c r="Y1950" s="80"/>
      <c r="Z1950" s="80"/>
      <c r="AA1950" s="80"/>
      <c r="AB1950" s="80"/>
      <c r="AC1950" s="80"/>
      <c r="AD1950" s="80"/>
      <c r="AE1950" s="69"/>
      <c r="AF1950" s="69"/>
      <c r="AG1950" s="69"/>
      <c r="AH1950" s="80"/>
      <c r="AI1950" s="80"/>
      <c r="AJ1950" s="69"/>
      <c r="AK1950" s="69"/>
      <c r="AL1950" s="80"/>
      <c r="AM1950" s="80"/>
      <c r="AN1950" s="69"/>
      <c r="AO1950" s="69"/>
      <c r="AP1950" s="80"/>
      <c r="AQ1950" s="80"/>
      <c r="AR1950" s="69"/>
      <c r="AS1950" s="69"/>
      <c r="AT1950" s="80"/>
      <c r="AU1950" s="80"/>
      <c r="AV1950" s="69"/>
      <c r="AW1950" s="69"/>
      <c r="AX1950" s="80"/>
      <c r="AY1950" s="80"/>
      <c r="AZ1950" s="69"/>
      <c r="BA1950" s="69"/>
      <c r="BB1950" s="80"/>
      <c r="BC1950" s="80"/>
      <c r="BD1950" s="69"/>
      <c r="BE1950" s="69"/>
      <c r="BF1950" s="80"/>
      <c r="BG1950" s="80"/>
      <c r="BH1950" s="69"/>
      <c r="BI1950" s="69"/>
      <c r="BJ1950" s="80"/>
      <c r="BK1950" s="80"/>
      <c r="BL1950" s="69"/>
      <c r="BM1950" s="69"/>
      <c r="BN1950" s="80"/>
      <c r="BO1950" s="80"/>
      <c r="BP1950" s="69"/>
      <c r="BQ1950" s="69"/>
      <c r="BR1950" s="80"/>
      <c r="BS1950" s="80"/>
      <c r="BT1950" s="69"/>
      <c r="BU1950" s="69"/>
      <c r="BV1950" s="80"/>
      <c r="BW1950" s="80"/>
      <c r="BX1950" s="69"/>
      <c r="BY1950" s="69"/>
      <c r="BZ1950" s="80"/>
      <c r="CA1950" s="80"/>
      <c r="CB1950" s="69"/>
      <c r="CC1950" s="69"/>
      <c r="CD1950" s="80"/>
      <c r="CE1950" s="80"/>
      <c r="CF1950" s="69"/>
      <c r="CG1950" s="69"/>
      <c r="CH1950" s="69"/>
      <c r="CI1950" s="69"/>
      <c r="CJ1950" s="69"/>
      <c r="CK1950" s="69"/>
      <c r="CL1950" s="68"/>
      <c r="CM1950" s="67"/>
      <c r="CN1950" s="67"/>
      <c r="CO1950" s="68"/>
      <c r="CP1950" s="68"/>
      <c r="CQ1950" s="67"/>
      <c r="CR1950" s="67"/>
      <c r="CS1950" s="69"/>
      <c r="CT1950" s="81"/>
      <c r="CU1950" s="69"/>
      <c r="CV1950" s="69"/>
      <c r="CW1950" s="69"/>
      <c r="CX1950" s="69"/>
      <c r="CY1950" s="69"/>
      <c r="CZ1950" s="69"/>
    </row>
    <row r="1951" spans="2:104">
      <c r="B1951" s="69"/>
      <c r="C1951" s="69"/>
      <c r="D1951" s="67"/>
      <c r="E1951" s="69"/>
      <c r="F1951" s="68"/>
      <c r="G1951" s="67"/>
      <c r="H1951" s="69"/>
      <c r="I1951" s="69"/>
      <c r="J1951" s="69"/>
      <c r="K1951" s="69"/>
      <c r="L1951" s="69"/>
      <c r="M1951" s="69"/>
      <c r="N1951" s="69"/>
      <c r="O1951" s="69"/>
      <c r="P1951" s="69"/>
      <c r="Q1951" s="69"/>
      <c r="R1951" s="69"/>
      <c r="S1951" s="80"/>
      <c r="T1951" s="80"/>
      <c r="U1951" s="80"/>
      <c r="V1951" s="80"/>
      <c r="W1951" s="80"/>
      <c r="X1951" s="80"/>
      <c r="Y1951" s="80"/>
      <c r="Z1951" s="80"/>
      <c r="AA1951" s="80"/>
      <c r="AB1951" s="80"/>
      <c r="AC1951" s="80"/>
      <c r="AD1951" s="80"/>
      <c r="AE1951" s="69"/>
      <c r="AF1951" s="69"/>
      <c r="AG1951" s="69"/>
      <c r="AH1951" s="80"/>
      <c r="AI1951" s="80"/>
      <c r="AJ1951" s="69"/>
      <c r="AK1951" s="69"/>
      <c r="AL1951" s="80"/>
      <c r="AM1951" s="80"/>
      <c r="AN1951" s="69"/>
      <c r="AO1951" s="69"/>
      <c r="AP1951" s="80"/>
      <c r="AQ1951" s="80"/>
      <c r="AR1951" s="69"/>
      <c r="AS1951" s="69"/>
      <c r="AT1951" s="80"/>
      <c r="AU1951" s="80"/>
      <c r="AV1951" s="69"/>
      <c r="AW1951" s="69"/>
      <c r="AX1951" s="80"/>
      <c r="AY1951" s="80"/>
      <c r="AZ1951" s="69"/>
      <c r="BA1951" s="69"/>
      <c r="BB1951" s="80"/>
      <c r="BC1951" s="80"/>
      <c r="BD1951" s="69"/>
      <c r="BE1951" s="69"/>
      <c r="BF1951" s="80"/>
      <c r="BG1951" s="80"/>
      <c r="BH1951" s="69"/>
      <c r="BI1951" s="69"/>
      <c r="BJ1951" s="80"/>
      <c r="BK1951" s="80"/>
      <c r="BL1951" s="69"/>
      <c r="BM1951" s="69"/>
      <c r="BN1951" s="80"/>
      <c r="BO1951" s="80"/>
      <c r="BP1951" s="69"/>
      <c r="BQ1951" s="69"/>
      <c r="BR1951" s="80"/>
      <c r="BS1951" s="80"/>
      <c r="BT1951" s="69"/>
      <c r="BU1951" s="69"/>
      <c r="BV1951" s="80"/>
      <c r="BW1951" s="80"/>
      <c r="BX1951" s="69"/>
      <c r="BY1951" s="69"/>
      <c r="BZ1951" s="80"/>
      <c r="CA1951" s="80"/>
      <c r="CB1951" s="69"/>
      <c r="CC1951" s="69"/>
      <c r="CD1951" s="80"/>
      <c r="CE1951" s="80"/>
      <c r="CF1951" s="69"/>
      <c r="CG1951" s="69"/>
      <c r="CH1951" s="69"/>
      <c r="CI1951" s="69"/>
      <c r="CJ1951" s="69"/>
      <c r="CK1951" s="69"/>
      <c r="CL1951" s="68"/>
      <c r="CM1951" s="67"/>
      <c r="CN1951" s="67"/>
      <c r="CO1951" s="68"/>
      <c r="CP1951" s="68"/>
      <c r="CQ1951" s="67"/>
      <c r="CR1951" s="67"/>
      <c r="CS1951" s="69"/>
      <c r="CT1951" s="81"/>
      <c r="CU1951" s="69"/>
      <c r="CV1951" s="69"/>
      <c r="CW1951" s="69"/>
      <c r="CX1951" s="69"/>
      <c r="CY1951" s="69"/>
      <c r="CZ1951" s="69"/>
    </row>
    <row r="1952" spans="2:104">
      <c r="B1952" s="69"/>
      <c r="C1952" s="69"/>
      <c r="D1952" s="67"/>
      <c r="E1952" s="69"/>
      <c r="F1952" s="68"/>
      <c r="G1952" s="67"/>
      <c r="H1952" s="69"/>
      <c r="I1952" s="69"/>
      <c r="J1952" s="69"/>
      <c r="K1952" s="69"/>
      <c r="L1952" s="69"/>
      <c r="M1952" s="69"/>
      <c r="N1952" s="69"/>
      <c r="O1952" s="69"/>
      <c r="P1952" s="69"/>
      <c r="Q1952" s="69"/>
      <c r="R1952" s="69"/>
      <c r="S1952" s="80"/>
      <c r="T1952" s="80"/>
      <c r="U1952" s="80"/>
      <c r="V1952" s="80"/>
      <c r="W1952" s="80"/>
      <c r="X1952" s="80"/>
      <c r="Y1952" s="80"/>
      <c r="Z1952" s="80"/>
      <c r="AA1952" s="80"/>
      <c r="AB1952" s="80"/>
      <c r="AC1952" s="80"/>
      <c r="AD1952" s="80"/>
      <c r="AE1952" s="69"/>
      <c r="AF1952" s="69"/>
      <c r="AG1952" s="69"/>
      <c r="AH1952" s="80"/>
      <c r="AI1952" s="80"/>
      <c r="AJ1952" s="69"/>
      <c r="AK1952" s="69"/>
      <c r="AL1952" s="80"/>
      <c r="AM1952" s="80"/>
      <c r="AN1952" s="69"/>
      <c r="AO1952" s="69"/>
      <c r="AP1952" s="80"/>
      <c r="AQ1952" s="80"/>
      <c r="AR1952" s="69"/>
      <c r="AS1952" s="69"/>
      <c r="AT1952" s="80"/>
      <c r="AU1952" s="80"/>
      <c r="AV1952" s="69"/>
      <c r="AW1952" s="69"/>
      <c r="AX1952" s="80"/>
      <c r="AY1952" s="80"/>
      <c r="AZ1952" s="69"/>
      <c r="BA1952" s="69"/>
      <c r="BB1952" s="80"/>
      <c r="BC1952" s="80"/>
      <c r="BD1952" s="69"/>
      <c r="BE1952" s="69"/>
      <c r="BF1952" s="80"/>
      <c r="BG1952" s="80"/>
      <c r="BH1952" s="69"/>
      <c r="BI1952" s="69"/>
      <c r="BJ1952" s="80"/>
      <c r="BK1952" s="80"/>
      <c r="BL1952" s="69"/>
      <c r="BM1952" s="69"/>
      <c r="BN1952" s="80"/>
      <c r="BO1952" s="80"/>
      <c r="BP1952" s="69"/>
      <c r="BQ1952" s="69"/>
      <c r="BR1952" s="80"/>
      <c r="BS1952" s="80"/>
      <c r="BT1952" s="69"/>
      <c r="BU1952" s="69"/>
      <c r="BV1952" s="80"/>
      <c r="BW1952" s="80"/>
      <c r="BX1952" s="69"/>
      <c r="BY1952" s="69"/>
      <c r="BZ1952" s="80"/>
      <c r="CA1952" s="80"/>
      <c r="CB1952" s="69"/>
      <c r="CC1952" s="69"/>
      <c r="CD1952" s="80"/>
      <c r="CE1952" s="80"/>
      <c r="CF1952" s="69"/>
      <c r="CG1952" s="69"/>
      <c r="CH1952" s="69"/>
      <c r="CI1952" s="69"/>
      <c r="CJ1952" s="69"/>
      <c r="CK1952" s="69"/>
      <c r="CL1952" s="68"/>
      <c r="CM1952" s="67"/>
      <c r="CN1952" s="67"/>
      <c r="CO1952" s="68"/>
      <c r="CP1952" s="68"/>
      <c r="CQ1952" s="67"/>
      <c r="CR1952" s="67"/>
      <c r="CS1952" s="69"/>
      <c r="CT1952" s="81"/>
      <c r="CU1952" s="69"/>
      <c r="CV1952" s="69"/>
      <c r="CW1952" s="69"/>
      <c r="CX1952" s="69"/>
      <c r="CY1952" s="69"/>
      <c r="CZ1952" s="69"/>
    </row>
    <row r="1953" spans="2:104">
      <c r="B1953" s="69"/>
      <c r="C1953" s="69"/>
      <c r="D1953" s="67"/>
      <c r="E1953" s="69"/>
      <c r="F1953" s="68"/>
      <c r="G1953" s="67"/>
      <c r="H1953" s="69"/>
      <c r="I1953" s="69"/>
      <c r="J1953" s="69"/>
      <c r="K1953" s="69"/>
      <c r="L1953" s="69"/>
      <c r="M1953" s="69"/>
      <c r="N1953" s="69"/>
      <c r="O1953" s="69"/>
      <c r="P1953" s="69"/>
      <c r="Q1953" s="69"/>
      <c r="R1953" s="69"/>
      <c r="S1953" s="80"/>
      <c r="T1953" s="80"/>
      <c r="U1953" s="80"/>
      <c r="V1953" s="80"/>
      <c r="W1953" s="80"/>
      <c r="X1953" s="80"/>
      <c r="Y1953" s="80"/>
      <c r="Z1953" s="80"/>
      <c r="AA1953" s="80"/>
      <c r="AB1953" s="80"/>
      <c r="AC1953" s="80"/>
      <c r="AD1953" s="80"/>
      <c r="AE1953" s="69"/>
      <c r="AF1953" s="69"/>
      <c r="AG1953" s="69"/>
      <c r="AH1953" s="80"/>
      <c r="AI1953" s="80"/>
      <c r="AJ1953" s="69"/>
      <c r="AK1953" s="69"/>
      <c r="AL1953" s="80"/>
      <c r="AM1953" s="80"/>
      <c r="AN1953" s="69"/>
      <c r="AO1953" s="69"/>
      <c r="AP1953" s="80"/>
      <c r="AQ1953" s="80"/>
      <c r="AR1953" s="69"/>
      <c r="AS1953" s="69"/>
      <c r="AT1953" s="80"/>
      <c r="AU1953" s="80"/>
      <c r="AV1953" s="69"/>
      <c r="AW1953" s="69"/>
      <c r="AX1953" s="80"/>
      <c r="AY1953" s="80"/>
      <c r="AZ1953" s="69"/>
      <c r="BA1953" s="69"/>
      <c r="BB1953" s="80"/>
      <c r="BC1953" s="80"/>
      <c r="BD1953" s="69"/>
      <c r="BE1953" s="69"/>
      <c r="BF1953" s="80"/>
      <c r="BG1953" s="80"/>
      <c r="BH1953" s="69"/>
      <c r="BI1953" s="69"/>
      <c r="BJ1953" s="80"/>
      <c r="BK1953" s="80"/>
      <c r="BL1953" s="69"/>
      <c r="BM1953" s="69"/>
      <c r="BN1953" s="80"/>
      <c r="BO1953" s="80"/>
      <c r="BP1953" s="69"/>
      <c r="BQ1953" s="69"/>
      <c r="BR1953" s="80"/>
      <c r="BS1953" s="80"/>
      <c r="BT1953" s="69"/>
      <c r="BU1953" s="69"/>
      <c r="BV1953" s="80"/>
      <c r="BW1953" s="80"/>
      <c r="BX1953" s="69"/>
      <c r="BY1953" s="69"/>
      <c r="BZ1953" s="80"/>
      <c r="CA1953" s="80"/>
      <c r="CB1953" s="69"/>
      <c r="CC1953" s="69"/>
      <c r="CD1953" s="80"/>
      <c r="CE1953" s="80"/>
      <c r="CF1953" s="69"/>
      <c r="CG1953" s="69"/>
      <c r="CH1953" s="69"/>
      <c r="CI1953" s="69"/>
      <c r="CJ1953" s="69"/>
      <c r="CK1953" s="69"/>
      <c r="CL1953" s="68"/>
      <c r="CM1953" s="67"/>
      <c r="CN1953" s="67"/>
      <c r="CO1953" s="68"/>
      <c r="CP1953" s="68"/>
      <c r="CQ1953" s="67"/>
      <c r="CR1953" s="67"/>
      <c r="CS1953" s="69"/>
      <c r="CT1953" s="81"/>
      <c r="CU1953" s="69"/>
      <c r="CV1953" s="69"/>
      <c r="CW1953" s="69"/>
      <c r="CX1953" s="69"/>
      <c r="CY1953" s="69"/>
      <c r="CZ1953" s="69"/>
    </row>
    <row r="1954" spans="2:104">
      <c r="B1954" s="69"/>
      <c r="C1954" s="69"/>
      <c r="D1954" s="67"/>
      <c r="E1954" s="69"/>
      <c r="F1954" s="68"/>
      <c r="G1954" s="67"/>
      <c r="H1954" s="69"/>
      <c r="I1954" s="69"/>
      <c r="J1954" s="69"/>
      <c r="K1954" s="69"/>
      <c r="L1954" s="69"/>
      <c r="M1954" s="69"/>
      <c r="N1954" s="69"/>
      <c r="O1954" s="69"/>
      <c r="P1954" s="69"/>
      <c r="Q1954" s="69"/>
      <c r="R1954" s="69"/>
      <c r="S1954" s="80"/>
      <c r="T1954" s="80"/>
      <c r="U1954" s="80"/>
      <c r="V1954" s="80"/>
      <c r="W1954" s="80"/>
      <c r="X1954" s="80"/>
      <c r="Y1954" s="80"/>
      <c r="Z1954" s="80"/>
      <c r="AA1954" s="80"/>
      <c r="AB1954" s="80"/>
      <c r="AC1954" s="80"/>
      <c r="AD1954" s="80"/>
      <c r="AE1954" s="69"/>
      <c r="AF1954" s="69"/>
      <c r="AG1954" s="69"/>
      <c r="AH1954" s="80"/>
      <c r="AI1954" s="80"/>
      <c r="AJ1954" s="69"/>
      <c r="AK1954" s="69"/>
      <c r="AL1954" s="80"/>
      <c r="AM1954" s="80"/>
      <c r="AN1954" s="69"/>
      <c r="AO1954" s="69"/>
      <c r="AP1954" s="80"/>
      <c r="AQ1954" s="80"/>
      <c r="AR1954" s="69"/>
      <c r="AS1954" s="69"/>
      <c r="AT1954" s="80"/>
      <c r="AU1954" s="80"/>
      <c r="AV1954" s="69"/>
      <c r="AW1954" s="69"/>
      <c r="AX1954" s="80"/>
      <c r="AY1954" s="80"/>
      <c r="AZ1954" s="69"/>
      <c r="BA1954" s="69"/>
      <c r="BB1954" s="80"/>
      <c r="BC1954" s="80"/>
      <c r="BD1954" s="69"/>
      <c r="BE1954" s="69"/>
      <c r="BF1954" s="80"/>
      <c r="BG1954" s="80"/>
      <c r="BH1954" s="69"/>
      <c r="BI1954" s="69"/>
      <c r="BJ1954" s="80"/>
      <c r="BK1954" s="80"/>
      <c r="BL1954" s="69"/>
      <c r="BM1954" s="69"/>
      <c r="BN1954" s="80"/>
      <c r="BO1954" s="80"/>
      <c r="BP1954" s="69"/>
      <c r="BQ1954" s="69"/>
      <c r="BR1954" s="80"/>
      <c r="BS1954" s="80"/>
      <c r="BT1954" s="69"/>
      <c r="BU1954" s="69"/>
      <c r="BV1954" s="80"/>
      <c r="BW1954" s="80"/>
      <c r="BX1954" s="69"/>
      <c r="BY1954" s="69"/>
      <c r="BZ1954" s="80"/>
      <c r="CA1954" s="80"/>
      <c r="CB1954" s="69"/>
      <c r="CC1954" s="69"/>
      <c r="CD1954" s="80"/>
      <c r="CE1954" s="80"/>
      <c r="CF1954" s="69"/>
      <c r="CG1954" s="69"/>
      <c r="CH1954" s="69"/>
      <c r="CI1954" s="69"/>
      <c r="CJ1954" s="69"/>
      <c r="CK1954" s="69"/>
      <c r="CL1954" s="68"/>
      <c r="CM1954" s="67"/>
      <c r="CN1954" s="67"/>
      <c r="CO1954" s="68"/>
      <c r="CP1954" s="68"/>
      <c r="CQ1954" s="67"/>
      <c r="CR1954" s="67"/>
      <c r="CS1954" s="69"/>
      <c r="CT1954" s="81"/>
      <c r="CU1954" s="69"/>
      <c r="CV1954" s="69"/>
      <c r="CW1954" s="69"/>
      <c r="CX1954" s="69"/>
      <c r="CY1954" s="69"/>
      <c r="CZ1954" s="69"/>
    </row>
    <row r="1955" spans="2:104">
      <c r="B1955" s="69"/>
      <c r="C1955" s="69"/>
      <c r="D1955" s="67"/>
      <c r="E1955" s="69"/>
      <c r="F1955" s="68"/>
      <c r="G1955" s="67"/>
      <c r="H1955" s="69"/>
      <c r="I1955" s="69"/>
      <c r="J1955" s="69"/>
      <c r="K1955" s="69"/>
      <c r="L1955" s="69"/>
      <c r="M1955" s="69"/>
      <c r="N1955" s="69"/>
      <c r="O1955" s="69"/>
      <c r="P1955" s="69"/>
      <c r="Q1955" s="69"/>
      <c r="R1955" s="69"/>
      <c r="S1955" s="80"/>
      <c r="T1955" s="80"/>
      <c r="U1955" s="80"/>
      <c r="V1955" s="80"/>
      <c r="W1955" s="80"/>
      <c r="X1955" s="80"/>
      <c r="Y1955" s="80"/>
      <c r="Z1955" s="80"/>
      <c r="AA1955" s="80"/>
      <c r="AB1955" s="80"/>
      <c r="AC1955" s="80"/>
      <c r="AD1955" s="80"/>
      <c r="AE1955" s="69"/>
      <c r="AF1955" s="69"/>
      <c r="AG1955" s="69"/>
      <c r="AH1955" s="80"/>
      <c r="AI1955" s="80"/>
      <c r="AJ1955" s="69"/>
      <c r="AK1955" s="69"/>
      <c r="AL1955" s="80"/>
      <c r="AM1955" s="80"/>
      <c r="AN1955" s="69"/>
      <c r="AO1955" s="69"/>
      <c r="AP1955" s="80"/>
      <c r="AQ1955" s="80"/>
      <c r="AR1955" s="69"/>
      <c r="AS1955" s="69"/>
      <c r="AT1955" s="80"/>
      <c r="AU1955" s="80"/>
      <c r="AV1955" s="69"/>
      <c r="AW1955" s="69"/>
      <c r="AX1955" s="80"/>
      <c r="AY1955" s="80"/>
      <c r="AZ1955" s="69"/>
      <c r="BA1955" s="69"/>
      <c r="BB1955" s="80"/>
      <c r="BC1955" s="80"/>
      <c r="BD1955" s="69"/>
      <c r="BE1955" s="69"/>
      <c r="BF1955" s="80"/>
      <c r="BG1955" s="80"/>
      <c r="BH1955" s="69"/>
      <c r="BI1955" s="69"/>
      <c r="BJ1955" s="80"/>
      <c r="BK1955" s="80"/>
      <c r="BL1955" s="69"/>
      <c r="BM1955" s="69"/>
      <c r="BN1955" s="80"/>
      <c r="BO1955" s="80"/>
      <c r="BP1955" s="69"/>
      <c r="BQ1955" s="69"/>
      <c r="BR1955" s="80"/>
      <c r="BS1955" s="80"/>
      <c r="BT1955" s="69"/>
      <c r="BU1955" s="69"/>
      <c r="BV1955" s="80"/>
      <c r="BW1955" s="80"/>
      <c r="BX1955" s="69"/>
      <c r="BY1955" s="69"/>
      <c r="BZ1955" s="80"/>
      <c r="CA1955" s="80"/>
      <c r="CB1955" s="69"/>
      <c r="CC1955" s="69"/>
      <c r="CD1955" s="80"/>
      <c r="CE1955" s="80"/>
      <c r="CF1955" s="69"/>
      <c r="CG1955" s="69"/>
      <c r="CH1955" s="69"/>
      <c r="CI1955" s="69"/>
      <c r="CJ1955" s="69"/>
      <c r="CK1955" s="69"/>
      <c r="CL1955" s="68"/>
      <c r="CM1955" s="67"/>
      <c r="CN1955" s="67"/>
      <c r="CO1955" s="68"/>
      <c r="CP1955" s="68"/>
      <c r="CQ1955" s="67"/>
      <c r="CR1955" s="67"/>
      <c r="CS1955" s="69"/>
      <c r="CT1955" s="81"/>
      <c r="CU1955" s="69"/>
      <c r="CV1955" s="69"/>
      <c r="CW1955" s="69"/>
      <c r="CX1955" s="69"/>
      <c r="CY1955" s="69"/>
      <c r="CZ1955" s="69"/>
    </row>
    <row r="1956" spans="2:104">
      <c r="B1956" s="69"/>
      <c r="C1956" s="69"/>
      <c r="D1956" s="67"/>
      <c r="E1956" s="69"/>
      <c r="F1956" s="68"/>
      <c r="G1956" s="67"/>
      <c r="H1956" s="69"/>
      <c r="I1956" s="69"/>
      <c r="J1956" s="69"/>
      <c r="K1956" s="69"/>
      <c r="L1956" s="69"/>
      <c r="M1956" s="69"/>
      <c r="N1956" s="69"/>
      <c r="O1956" s="69"/>
      <c r="P1956" s="69"/>
      <c r="Q1956" s="69"/>
      <c r="R1956" s="69"/>
      <c r="S1956" s="80"/>
      <c r="T1956" s="80"/>
      <c r="U1956" s="80"/>
      <c r="V1956" s="80"/>
      <c r="W1956" s="80"/>
      <c r="X1956" s="80"/>
      <c r="Y1956" s="80"/>
      <c r="Z1956" s="80"/>
      <c r="AA1956" s="80"/>
      <c r="AB1956" s="80"/>
      <c r="AC1956" s="80"/>
      <c r="AD1956" s="80"/>
      <c r="AE1956" s="69"/>
      <c r="AF1956" s="69"/>
      <c r="AG1956" s="69"/>
      <c r="AH1956" s="80"/>
      <c r="AI1956" s="80"/>
      <c r="AJ1956" s="69"/>
      <c r="AK1956" s="69"/>
      <c r="AL1956" s="80"/>
      <c r="AM1956" s="80"/>
      <c r="AN1956" s="69"/>
      <c r="AO1956" s="69"/>
      <c r="AP1956" s="80"/>
      <c r="AQ1956" s="80"/>
      <c r="AR1956" s="69"/>
      <c r="AS1956" s="69"/>
      <c r="AT1956" s="80"/>
      <c r="AU1956" s="80"/>
      <c r="AV1956" s="69"/>
      <c r="AW1956" s="69"/>
      <c r="AX1956" s="80"/>
      <c r="AY1956" s="80"/>
      <c r="AZ1956" s="69"/>
      <c r="BA1956" s="69"/>
      <c r="BB1956" s="80"/>
      <c r="BC1956" s="80"/>
      <c r="BD1956" s="69"/>
      <c r="BE1956" s="69"/>
      <c r="BF1956" s="80"/>
      <c r="BG1956" s="80"/>
      <c r="BH1956" s="69"/>
      <c r="BI1956" s="69"/>
      <c r="BJ1956" s="80"/>
      <c r="BK1956" s="80"/>
      <c r="BL1956" s="69"/>
      <c r="BM1956" s="69"/>
      <c r="BN1956" s="80"/>
      <c r="BO1956" s="80"/>
      <c r="BP1956" s="69"/>
      <c r="BQ1956" s="69"/>
      <c r="BR1956" s="80"/>
      <c r="BS1956" s="80"/>
      <c r="BT1956" s="69"/>
      <c r="BU1956" s="69"/>
      <c r="BV1956" s="80"/>
      <c r="BW1956" s="80"/>
      <c r="BX1956" s="69"/>
      <c r="BY1956" s="69"/>
      <c r="BZ1956" s="80"/>
      <c r="CA1956" s="80"/>
      <c r="CB1956" s="69"/>
      <c r="CC1956" s="69"/>
      <c r="CD1956" s="80"/>
      <c r="CE1956" s="80"/>
      <c r="CF1956" s="69"/>
      <c r="CG1956" s="69"/>
      <c r="CH1956" s="69"/>
      <c r="CI1956" s="69"/>
      <c r="CJ1956" s="69"/>
      <c r="CK1956" s="69"/>
      <c r="CL1956" s="68"/>
      <c r="CM1956" s="67"/>
      <c r="CN1956" s="67"/>
      <c r="CO1956" s="68"/>
      <c r="CP1956" s="68"/>
      <c r="CQ1956" s="67"/>
      <c r="CR1956" s="67"/>
      <c r="CS1956" s="69"/>
      <c r="CT1956" s="81"/>
      <c r="CU1956" s="69"/>
      <c r="CV1956" s="69"/>
      <c r="CW1956" s="69"/>
      <c r="CX1956" s="69"/>
      <c r="CY1956" s="69"/>
      <c r="CZ1956" s="69"/>
    </row>
    <row r="1957" spans="2:104">
      <c r="B1957" s="69"/>
      <c r="C1957" s="69"/>
      <c r="D1957" s="67"/>
      <c r="E1957" s="69"/>
      <c r="F1957" s="68"/>
      <c r="G1957" s="67"/>
      <c r="H1957" s="69"/>
      <c r="I1957" s="69"/>
      <c r="J1957" s="69"/>
      <c r="K1957" s="69"/>
      <c r="L1957" s="69"/>
      <c r="M1957" s="69"/>
      <c r="N1957" s="69"/>
      <c r="O1957" s="69"/>
      <c r="P1957" s="69"/>
      <c r="Q1957" s="69"/>
      <c r="R1957" s="69"/>
      <c r="S1957" s="80"/>
      <c r="T1957" s="80"/>
      <c r="U1957" s="80"/>
      <c r="V1957" s="80"/>
      <c r="W1957" s="80"/>
      <c r="X1957" s="80"/>
      <c r="Y1957" s="80"/>
      <c r="Z1957" s="80"/>
      <c r="AA1957" s="80"/>
      <c r="AB1957" s="80"/>
      <c r="AC1957" s="80"/>
      <c r="AD1957" s="80"/>
      <c r="AE1957" s="69"/>
      <c r="AF1957" s="69"/>
      <c r="AG1957" s="69"/>
      <c r="AH1957" s="80"/>
      <c r="AI1957" s="80"/>
      <c r="AJ1957" s="69"/>
      <c r="AK1957" s="69"/>
      <c r="AL1957" s="80"/>
      <c r="AM1957" s="80"/>
      <c r="AN1957" s="69"/>
      <c r="AO1957" s="69"/>
      <c r="AP1957" s="80"/>
      <c r="AQ1957" s="80"/>
      <c r="AR1957" s="69"/>
      <c r="AS1957" s="69"/>
      <c r="AT1957" s="80"/>
      <c r="AU1957" s="80"/>
      <c r="AV1957" s="69"/>
      <c r="AW1957" s="69"/>
      <c r="AX1957" s="80"/>
      <c r="AY1957" s="80"/>
      <c r="AZ1957" s="69"/>
      <c r="BA1957" s="69"/>
      <c r="BB1957" s="80"/>
      <c r="BC1957" s="80"/>
      <c r="BD1957" s="69"/>
      <c r="BE1957" s="69"/>
      <c r="BF1957" s="80"/>
      <c r="BG1957" s="80"/>
      <c r="BH1957" s="69"/>
      <c r="BI1957" s="69"/>
      <c r="BJ1957" s="80"/>
      <c r="BK1957" s="80"/>
      <c r="BL1957" s="69"/>
      <c r="BM1957" s="69"/>
      <c r="BN1957" s="80"/>
      <c r="BO1957" s="80"/>
      <c r="BP1957" s="69"/>
      <c r="BQ1957" s="69"/>
      <c r="BR1957" s="80"/>
      <c r="BS1957" s="80"/>
      <c r="BT1957" s="69"/>
      <c r="BU1957" s="69"/>
      <c r="BV1957" s="80"/>
      <c r="BW1957" s="80"/>
      <c r="BX1957" s="69"/>
      <c r="BY1957" s="69"/>
      <c r="BZ1957" s="80"/>
      <c r="CA1957" s="80"/>
      <c r="CB1957" s="69"/>
      <c r="CC1957" s="69"/>
      <c r="CD1957" s="80"/>
      <c r="CE1957" s="80"/>
      <c r="CF1957" s="69"/>
      <c r="CG1957" s="69"/>
      <c r="CH1957" s="69"/>
      <c r="CI1957" s="69"/>
      <c r="CJ1957" s="69"/>
      <c r="CK1957" s="69"/>
      <c r="CL1957" s="68"/>
      <c r="CM1957" s="67"/>
      <c r="CN1957" s="67"/>
      <c r="CO1957" s="68"/>
      <c r="CP1957" s="68"/>
      <c r="CQ1957" s="67"/>
      <c r="CR1957" s="67"/>
      <c r="CS1957" s="69"/>
      <c r="CT1957" s="81"/>
      <c r="CU1957" s="69"/>
      <c r="CV1957" s="69"/>
      <c r="CW1957" s="69"/>
      <c r="CX1957" s="69"/>
      <c r="CY1957" s="69"/>
      <c r="CZ1957" s="69"/>
    </row>
    <row r="1958" spans="2:104">
      <c r="B1958" s="69"/>
      <c r="C1958" s="69"/>
      <c r="D1958" s="67"/>
      <c r="E1958" s="69"/>
      <c r="F1958" s="68"/>
      <c r="G1958" s="67"/>
      <c r="H1958" s="69"/>
      <c r="I1958" s="69"/>
      <c r="J1958" s="69"/>
      <c r="K1958" s="69"/>
      <c r="L1958" s="69"/>
      <c r="M1958" s="69"/>
      <c r="N1958" s="69"/>
      <c r="O1958" s="69"/>
      <c r="P1958" s="69"/>
      <c r="Q1958" s="69"/>
      <c r="R1958" s="69"/>
      <c r="S1958" s="80"/>
      <c r="T1958" s="80"/>
      <c r="U1958" s="80"/>
      <c r="V1958" s="80"/>
      <c r="W1958" s="80"/>
      <c r="X1958" s="80"/>
      <c r="Y1958" s="80"/>
      <c r="Z1958" s="80"/>
      <c r="AA1958" s="80"/>
      <c r="AB1958" s="80"/>
      <c r="AC1958" s="80"/>
      <c r="AD1958" s="80"/>
      <c r="AE1958" s="69"/>
      <c r="AF1958" s="69"/>
      <c r="AG1958" s="69"/>
      <c r="AH1958" s="80"/>
      <c r="AI1958" s="80"/>
      <c r="AJ1958" s="69"/>
      <c r="AK1958" s="69"/>
      <c r="AL1958" s="80"/>
      <c r="AM1958" s="80"/>
      <c r="AN1958" s="69"/>
      <c r="AO1958" s="69"/>
      <c r="AP1958" s="80"/>
      <c r="AQ1958" s="80"/>
      <c r="AR1958" s="69"/>
      <c r="AS1958" s="69"/>
      <c r="AT1958" s="80"/>
      <c r="AU1958" s="80"/>
      <c r="AV1958" s="69"/>
      <c r="AW1958" s="69"/>
      <c r="AX1958" s="80"/>
      <c r="AY1958" s="80"/>
      <c r="AZ1958" s="69"/>
      <c r="BA1958" s="69"/>
      <c r="BB1958" s="80"/>
      <c r="BC1958" s="80"/>
      <c r="BD1958" s="69"/>
      <c r="BE1958" s="69"/>
      <c r="BF1958" s="80"/>
      <c r="BG1958" s="80"/>
      <c r="BH1958" s="69"/>
      <c r="BI1958" s="69"/>
      <c r="BJ1958" s="80"/>
      <c r="BK1958" s="80"/>
      <c r="BL1958" s="69"/>
      <c r="BM1958" s="69"/>
      <c r="BN1958" s="80"/>
      <c r="BO1958" s="80"/>
      <c r="BP1958" s="69"/>
      <c r="BQ1958" s="69"/>
      <c r="BR1958" s="80"/>
      <c r="BS1958" s="80"/>
      <c r="BT1958" s="69"/>
      <c r="BU1958" s="69"/>
      <c r="BV1958" s="80"/>
      <c r="BW1958" s="80"/>
      <c r="BX1958" s="69"/>
      <c r="BY1958" s="69"/>
      <c r="BZ1958" s="80"/>
      <c r="CA1958" s="80"/>
      <c r="CB1958" s="69"/>
      <c r="CC1958" s="69"/>
      <c r="CD1958" s="80"/>
      <c r="CE1958" s="80"/>
      <c r="CF1958" s="69"/>
      <c r="CG1958" s="69"/>
      <c r="CH1958" s="69"/>
      <c r="CI1958" s="69"/>
      <c r="CJ1958" s="69"/>
      <c r="CK1958" s="69"/>
      <c r="CL1958" s="68"/>
      <c r="CM1958" s="67"/>
      <c r="CN1958" s="67"/>
      <c r="CO1958" s="68"/>
      <c r="CP1958" s="68"/>
      <c r="CQ1958" s="67"/>
      <c r="CR1958" s="67"/>
      <c r="CS1958" s="69"/>
      <c r="CT1958" s="81"/>
      <c r="CU1958" s="69"/>
      <c r="CV1958" s="69"/>
      <c r="CW1958" s="69"/>
      <c r="CX1958" s="69"/>
      <c r="CY1958" s="69"/>
      <c r="CZ1958" s="69"/>
    </row>
    <row r="1959" spans="2:104">
      <c r="B1959" s="69"/>
      <c r="C1959" s="69"/>
      <c r="D1959" s="67"/>
      <c r="E1959" s="69"/>
      <c r="F1959" s="68"/>
      <c r="G1959" s="67"/>
      <c r="H1959" s="69"/>
      <c r="I1959" s="69"/>
      <c r="J1959" s="69"/>
      <c r="K1959" s="69"/>
      <c r="L1959" s="69"/>
      <c r="M1959" s="69"/>
      <c r="N1959" s="69"/>
      <c r="O1959" s="69"/>
      <c r="P1959" s="69"/>
      <c r="Q1959" s="69"/>
      <c r="R1959" s="69"/>
      <c r="S1959" s="80"/>
      <c r="T1959" s="80"/>
      <c r="U1959" s="80"/>
      <c r="V1959" s="80"/>
      <c r="W1959" s="80"/>
      <c r="X1959" s="80"/>
      <c r="Y1959" s="80"/>
      <c r="Z1959" s="80"/>
      <c r="AA1959" s="80"/>
      <c r="AB1959" s="80"/>
      <c r="AC1959" s="80"/>
      <c r="AD1959" s="80"/>
      <c r="AE1959" s="69"/>
      <c r="AF1959" s="69"/>
      <c r="AG1959" s="69"/>
      <c r="AH1959" s="80"/>
      <c r="AI1959" s="80"/>
      <c r="AJ1959" s="69"/>
      <c r="AK1959" s="69"/>
      <c r="AL1959" s="80"/>
      <c r="AM1959" s="80"/>
      <c r="AN1959" s="69"/>
      <c r="AO1959" s="69"/>
      <c r="AP1959" s="80"/>
      <c r="AQ1959" s="80"/>
      <c r="AR1959" s="69"/>
      <c r="AS1959" s="69"/>
      <c r="AT1959" s="80"/>
      <c r="AU1959" s="80"/>
      <c r="AV1959" s="69"/>
      <c r="AW1959" s="69"/>
      <c r="AX1959" s="80"/>
      <c r="AY1959" s="80"/>
      <c r="AZ1959" s="69"/>
      <c r="BA1959" s="69"/>
      <c r="BB1959" s="80"/>
      <c r="BC1959" s="80"/>
      <c r="BD1959" s="69"/>
      <c r="BE1959" s="69"/>
      <c r="BF1959" s="80"/>
      <c r="BG1959" s="80"/>
      <c r="BH1959" s="69"/>
      <c r="BI1959" s="69"/>
      <c r="BJ1959" s="80"/>
      <c r="BK1959" s="80"/>
      <c r="BL1959" s="69"/>
      <c r="BM1959" s="69"/>
      <c r="BN1959" s="80"/>
      <c r="BO1959" s="80"/>
      <c r="BP1959" s="69"/>
      <c r="BQ1959" s="69"/>
      <c r="BR1959" s="80"/>
      <c r="BS1959" s="80"/>
      <c r="BT1959" s="69"/>
      <c r="BU1959" s="69"/>
      <c r="BV1959" s="80"/>
      <c r="BW1959" s="80"/>
      <c r="BX1959" s="69"/>
      <c r="BY1959" s="69"/>
      <c r="BZ1959" s="80"/>
      <c r="CA1959" s="80"/>
      <c r="CB1959" s="69"/>
      <c r="CC1959" s="69"/>
      <c r="CD1959" s="80"/>
      <c r="CE1959" s="80"/>
      <c r="CF1959" s="69"/>
      <c r="CG1959" s="69"/>
      <c r="CH1959" s="69"/>
      <c r="CI1959" s="69"/>
      <c r="CJ1959" s="69"/>
      <c r="CK1959" s="69"/>
      <c r="CL1959" s="68"/>
      <c r="CM1959" s="67"/>
      <c r="CN1959" s="67"/>
      <c r="CO1959" s="68"/>
      <c r="CP1959" s="68"/>
      <c r="CQ1959" s="67"/>
      <c r="CR1959" s="67"/>
      <c r="CS1959" s="69"/>
      <c r="CT1959" s="81"/>
      <c r="CU1959" s="69"/>
      <c r="CV1959" s="69"/>
      <c r="CW1959" s="69"/>
      <c r="CX1959" s="69"/>
      <c r="CY1959" s="69"/>
      <c r="CZ1959" s="69"/>
    </row>
    <row r="1960" spans="2:104">
      <c r="B1960" s="69"/>
      <c r="C1960" s="69"/>
      <c r="D1960" s="67"/>
      <c r="E1960" s="69"/>
      <c r="F1960" s="68"/>
      <c r="G1960" s="67"/>
      <c r="H1960" s="69"/>
      <c r="I1960" s="69"/>
      <c r="J1960" s="69"/>
      <c r="K1960" s="69"/>
      <c r="L1960" s="69"/>
      <c r="M1960" s="69"/>
      <c r="N1960" s="69"/>
      <c r="O1960" s="69"/>
      <c r="P1960" s="69"/>
      <c r="Q1960" s="69"/>
      <c r="R1960" s="69"/>
      <c r="S1960" s="80"/>
      <c r="T1960" s="80"/>
      <c r="U1960" s="80"/>
      <c r="V1960" s="80"/>
      <c r="W1960" s="80"/>
      <c r="X1960" s="80"/>
      <c r="Y1960" s="80"/>
      <c r="Z1960" s="80"/>
      <c r="AA1960" s="80"/>
      <c r="AB1960" s="80"/>
      <c r="AC1960" s="80"/>
      <c r="AD1960" s="80"/>
      <c r="AE1960" s="69"/>
      <c r="AF1960" s="69"/>
      <c r="AG1960" s="69"/>
      <c r="AH1960" s="80"/>
      <c r="AI1960" s="80"/>
      <c r="AJ1960" s="69"/>
      <c r="AK1960" s="69"/>
      <c r="AL1960" s="80"/>
      <c r="AM1960" s="80"/>
      <c r="AN1960" s="69"/>
      <c r="AO1960" s="69"/>
      <c r="AP1960" s="80"/>
      <c r="AQ1960" s="80"/>
      <c r="AR1960" s="69"/>
      <c r="AS1960" s="69"/>
      <c r="AT1960" s="80"/>
      <c r="AU1960" s="80"/>
      <c r="AV1960" s="69"/>
      <c r="AW1960" s="69"/>
      <c r="AX1960" s="80"/>
      <c r="AY1960" s="80"/>
      <c r="AZ1960" s="69"/>
      <c r="BA1960" s="69"/>
      <c r="BB1960" s="80"/>
      <c r="BC1960" s="80"/>
      <c r="BD1960" s="69"/>
      <c r="BE1960" s="69"/>
      <c r="BF1960" s="80"/>
      <c r="BG1960" s="80"/>
      <c r="BH1960" s="69"/>
      <c r="BI1960" s="69"/>
      <c r="BJ1960" s="80"/>
      <c r="BK1960" s="80"/>
      <c r="BL1960" s="69"/>
      <c r="BM1960" s="69"/>
      <c r="BN1960" s="80"/>
      <c r="BO1960" s="80"/>
      <c r="BP1960" s="69"/>
      <c r="BQ1960" s="69"/>
      <c r="BR1960" s="80"/>
      <c r="BS1960" s="80"/>
      <c r="BT1960" s="69"/>
      <c r="BU1960" s="69"/>
      <c r="BV1960" s="80"/>
      <c r="BW1960" s="80"/>
      <c r="BX1960" s="69"/>
      <c r="BY1960" s="69"/>
      <c r="BZ1960" s="80"/>
      <c r="CA1960" s="80"/>
      <c r="CB1960" s="69"/>
      <c r="CC1960" s="69"/>
      <c r="CD1960" s="80"/>
      <c r="CE1960" s="80"/>
      <c r="CF1960" s="69"/>
      <c r="CG1960" s="69"/>
      <c r="CH1960" s="69"/>
      <c r="CI1960" s="69"/>
      <c r="CJ1960" s="69"/>
      <c r="CK1960" s="69"/>
      <c r="CL1960" s="68"/>
      <c r="CM1960" s="67"/>
      <c r="CN1960" s="67"/>
      <c r="CO1960" s="68"/>
      <c r="CP1960" s="68"/>
      <c r="CQ1960" s="67"/>
      <c r="CR1960" s="67"/>
      <c r="CS1960" s="69"/>
      <c r="CT1960" s="81"/>
      <c r="CU1960" s="69"/>
      <c r="CV1960" s="69"/>
      <c r="CW1960" s="69"/>
      <c r="CX1960" s="69"/>
      <c r="CY1960" s="69"/>
      <c r="CZ1960" s="69"/>
    </row>
    <row r="1961" spans="2:104">
      <c r="B1961" s="69"/>
      <c r="C1961" s="69"/>
      <c r="D1961" s="67"/>
      <c r="E1961" s="69"/>
      <c r="F1961" s="68"/>
      <c r="G1961" s="67"/>
      <c r="H1961" s="69"/>
      <c r="I1961" s="69"/>
      <c r="J1961" s="69"/>
      <c r="K1961" s="69"/>
      <c r="L1961" s="69"/>
      <c r="M1961" s="69"/>
      <c r="N1961" s="69"/>
      <c r="O1961" s="69"/>
      <c r="P1961" s="69"/>
      <c r="Q1961" s="69"/>
      <c r="R1961" s="69"/>
      <c r="S1961" s="80"/>
      <c r="T1961" s="80"/>
      <c r="U1961" s="80"/>
      <c r="V1961" s="80"/>
      <c r="W1961" s="80"/>
      <c r="X1961" s="80"/>
      <c r="Y1961" s="80"/>
      <c r="Z1961" s="80"/>
      <c r="AA1961" s="80"/>
      <c r="AB1961" s="80"/>
      <c r="AC1961" s="80"/>
      <c r="AD1961" s="80"/>
      <c r="AE1961" s="69"/>
      <c r="AF1961" s="69"/>
      <c r="AG1961" s="69"/>
      <c r="AH1961" s="80"/>
      <c r="AI1961" s="80"/>
      <c r="AJ1961" s="69"/>
      <c r="AK1961" s="69"/>
      <c r="AL1961" s="80"/>
      <c r="AM1961" s="80"/>
      <c r="AN1961" s="69"/>
      <c r="AO1961" s="69"/>
      <c r="AP1961" s="80"/>
      <c r="AQ1961" s="80"/>
      <c r="AR1961" s="69"/>
      <c r="AS1961" s="69"/>
      <c r="AT1961" s="80"/>
      <c r="AU1961" s="80"/>
      <c r="AV1961" s="69"/>
      <c r="AW1961" s="69"/>
      <c r="AX1961" s="80"/>
      <c r="AY1961" s="80"/>
      <c r="AZ1961" s="69"/>
      <c r="BA1961" s="69"/>
      <c r="BB1961" s="80"/>
      <c r="BC1961" s="80"/>
      <c r="BD1961" s="69"/>
      <c r="BE1961" s="69"/>
      <c r="BF1961" s="80"/>
      <c r="BG1961" s="80"/>
      <c r="BH1961" s="69"/>
      <c r="BI1961" s="69"/>
      <c r="BJ1961" s="80"/>
      <c r="BK1961" s="80"/>
      <c r="BL1961" s="69"/>
      <c r="BM1961" s="69"/>
      <c r="BN1961" s="80"/>
      <c r="BO1961" s="80"/>
      <c r="BP1961" s="69"/>
      <c r="BQ1961" s="69"/>
      <c r="BR1961" s="80"/>
      <c r="BS1961" s="80"/>
      <c r="BT1961" s="69"/>
      <c r="BU1961" s="69"/>
      <c r="BV1961" s="80"/>
      <c r="BW1961" s="80"/>
      <c r="BX1961" s="69"/>
      <c r="BY1961" s="69"/>
      <c r="BZ1961" s="80"/>
      <c r="CA1961" s="80"/>
      <c r="CB1961" s="69"/>
      <c r="CC1961" s="69"/>
      <c r="CD1961" s="80"/>
      <c r="CE1961" s="80"/>
      <c r="CF1961" s="69"/>
      <c r="CG1961" s="69"/>
      <c r="CH1961" s="69"/>
      <c r="CI1961" s="69"/>
      <c r="CJ1961" s="69"/>
      <c r="CK1961" s="69"/>
      <c r="CL1961" s="68"/>
      <c r="CM1961" s="67"/>
      <c r="CN1961" s="67"/>
      <c r="CO1961" s="68"/>
      <c r="CP1961" s="68"/>
      <c r="CQ1961" s="67"/>
      <c r="CR1961" s="67"/>
      <c r="CS1961" s="69"/>
      <c r="CT1961" s="81"/>
      <c r="CU1961" s="69"/>
      <c r="CV1961" s="69"/>
      <c r="CW1961" s="69"/>
      <c r="CX1961" s="69"/>
      <c r="CY1961" s="69"/>
      <c r="CZ1961" s="69"/>
    </row>
    <row r="1962" spans="2:104">
      <c r="B1962" s="69"/>
      <c r="C1962" s="69"/>
      <c r="D1962" s="67"/>
      <c r="E1962" s="69"/>
      <c r="F1962" s="68"/>
      <c r="G1962" s="67"/>
      <c r="H1962" s="69"/>
      <c r="I1962" s="69"/>
      <c r="J1962" s="69"/>
      <c r="K1962" s="69"/>
      <c r="L1962" s="69"/>
      <c r="M1962" s="69"/>
      <c r="N1962" s="69"/>
      <c r="O1962" s="69"/>
      <c r="P1962" s="69"/>
      <c r="Q1962" s="69"/>
      <c r="R1962" s="69"/>
      <c r="S1962" s="80"/>
      <c r="T1962" s="80"/>
      <c r="U1962" s="80"/>
      <c r="V1962" s="80"/>
      <c r="W1962" s="80"/>
      <c r="X1962" s="80"/>
      <c r="Y1962" s="80"/>
      <c r="Z1962" s="80"/>
      <c r="AA1962" s="80"/>
      <c r="AB1962" s="80"/>
      <c r="AC1962" s="80"/>
      <c r="AD1962" s="80"/>
      <c r="AE1962" s="69"/>
      <c r="AF1962" s="69"/>
      <c r="AG1962" s="69"/>
      <c r="AH1962" s="80"/>
      <c r="AI1962" s="80"/>
      <c r="AJ1962" s="69"/>
      <c r="AK1962" s="69"/>
      <c r="AL1962" s="80"/>
      <c r="AM1962" s="80"/>
      <c r="AN1962" s="69"/>
      <c r="AO1962" s="69"/>
      <c r="AP1962" s="80"/>
      <c r="AQ1962" s="80"/>
      <c r="AR1962" s="69"/>
      <c r="AS1962" s="69"/>
      <c r="AT1962" s="80"/>
      <c r="AU1962" s="80"/>
      <c r="AV1962" s="69"/>
      <c r="AW1962" s="69"/>
      <c r="AX1962" s="80"/>
      <c r="AY1962" s="80"/>
      <c r="AZ1962" s="69"/>
      <c r="BA1962" s="69"/>
      <c r="BB1962" s="80"/>
      <c r="BC1962" s="80"/>
      <c r="BD1962" s="69"/>
      <c r="BE1962" s="69"/>
      <c r="BF1962" s="80"/>
      <c r="BG1962" s="80"/>
      <c r="BH1962" s="69"/>
      <c r="BI1962" s="69"/>
      <c r="BJ1962" s="80"/>
      <c r="BK1962" s="80"/>
      <c r="BL1962" s="69"/>
      <c r="BM1962" s="69"/>
      <c r="BN1962" s="80"/>
      <c r="BO1962" s="80"/>
      <c r="BP1962" s="69"/>
      <c r="BQ1962" s="69"/>
      <c r="BR1962" s="80"/>
      <c r="BS1962" s="80"/>
      <c r="BT1962" s="69"/>
      <c r="BU1962" s="69"/>
      <c r="BV1962" s="80"/>
      <c r="BW1962" s="80"/>
      <c r="BX1962" s="69"/>
      <c r="BY1962" s="69"/>
      <c r="BZ1962" s="80"/>
      <c r="CA1962" s="80"/>
      <c r="CB1962" s="69"/>
      <c r="CC1962" s="69"/>
      <c r="CD1962" s="80"/>
      <c r="CE1962" s="80"/>
      <c r="CF1962" s="69"/>
      <c r="CG1962" s="69"/>
      <c r="CH1962" s="69"/>
      <c r="CI1962" s="69"/>
      <c r="CJ1962" s="69"/>
      <c r="CK1962" s="69"/>
      <c r="CL1962" s="68"/>
      <c r="CM1962" s="67"/>
      <c r="CN1962" s="67"/>
      <c r="CO1962" s="68"/>
      <c r="CP1962" s="68"/>
      <c r="CQ1962" s="67"/>
      <c r="CR1962" s="67"/>
      <c r="CS1962" s="69"/>
      <c r="CT1962" s="81"/>
      <c r="CU1962" s="69"/>
      <c r="CV1962" s="69"/>
      <c r="CW1962" s="69"/>
      <c r="CX1962" s="69"/>
      <c r="CY1962" s="69"/>
      <c r="CZ1962" s="69"/>
    </row>
    <row r="1963" spans="2:104">
      <c r="B1963" s="69"/>
      <c r="C1963" s="69"/>
      <c r="D1963" s="67"/>
      <c r="E1963" s="69"/>
      <c r="F1963" s="68"/>
      <c r="G1963" s="67"/>
      <c r="H1963" s="69"/>
      <c r="I1963" s="69"/>
      <c r="J1963" s="69"/>
      <c r="K1963" s="69"/>
      <c r="L1963" s="69"/>
      <c r="M1963" s="69"/>
      <c r="N1963" s="69"/>
      <c r="O1963" s="69"/>
      <c r="P1963" s="69"/>
      <c r="Q1963" s="69"/>
      <c r="R1963" s="69"/>
      <c r="S1963" s="80"/>
      <c r="T1963" s="80"/>
      <c r="U1963" s="80"/>
      <c r="V1963" s="80"/>
      <c r="W1963" s="80"/>
      <c r="X1963" s="80"/>
      <c r="Y1963" s="80"/>
      <c r="Z1963" s="80"/>
      <c r="AA1963" s="80"/>
      <c r="AB1963" s="80"/>
      <c r="AC1963" s="80"/>
      <c r="AD1963" s="80"/>
      <c r="AE1963" s="69"/>
      <c r="AF1963" s="69"/>
      <c r="AG1963" s="69"/>
      <c r="AH1963" s="80"/>
      <c r="AI1963" s="80"/>
      <c r="AJ1963" s="69"/>
      <c r="AK1963" s="69"/>
      <c r="AL1963" s="80"/>
      <c r="AM1963" s="80"/>
      <c r="AN1963" s="69"/>
      <c r="AO1963" s="69"/>
      <c r="AP1963" s="80"/>
      <c r="AQ1963" s="80"/>
      <c r="AR1963" s="69"/>
      <c r="AS1963" s="69"/>
      <c r="AT1963" s="80"/>
      <c r="AU1963" s="80"/>
      <c r="AV1963" s="69"/>
      <c r="AW1963" s="69"/>
      <c r="AX1963" s="80"/>
      <c r="AY1963" s="80"/>
      <c r="AZ1963" s="69"/>
      <c r="BA1963" s="69"/>
      <c r="BB1963" s="80"/>
      <c r="BC1963" s="80"/>
      <c r="BD1963" s="69"/>
      <c r="BE1963" s="69"/>
      <c r="BF1963" s="80"/>
      <c r="BG1963" s="80"/>
      <c r="BH1963" s="69"/>
      <c r="BI1963" s="69"/>
      <c r="BJ1963" s="80"/>
      <c r="BK1963" s="80"/>
      <c r="BL1963" s="69"/>
      <c r="BM1963" s="69"/>
      <c r="BN1963" s="80"/>
      <c r="BO1963" s="80"/>
      <c r="BP1963" s="69"/>
      <c r="BQ1963" s="69"/>
      <c r="BR1963" s="80"/>
      <c r="BS1963" s="80"/>
      <c r="BT1963" s="69"/>
      <c r="BU1963" s="69"/>
      <c r="BV1963" s="80"/>
      <c r="BW1963" s="80"/>
      <c r="BX1963" s="69"/>
      <c r="BY1963" s="69"/>
      <c r="BZ1963" s="80"/>
      <c r="CA1963" s="80"/>
      <c r="CB1963" s="69"/>
      <c r="CC1963" s="69"/>
      <c r="CD1963" s="80"/>
      <c r="CE1963" s="80"/>
      <c r="CF1963" s="69"/>
      <c r="CG1963" s="69"/>
      <c r="CH1963" s="69"/>
      <c r="CI1963" s="69"/>
      <c r="CJ1963" s="69"/>
      <c r="CK1963" s="69"/>
      <c r="CL1963" s="68"/>
      <c r="CM1963" s="67"/>
      <c r="CN1963" s="67"/>
      <c r="CO1963" s="68"/>
      <c r="CP1963" s="68"/>
      <c r="CQ1963" s="67"/>
      <c r="CR1963" s="67"/>
      <c r="CS1963" s="69"/>
      <c r="CT1963" s="81"/>
      <c r="CU1963" s="69"/>
      <c r="CV1963" s="69"/>
      <c r="CW1963" s="69"/>
      <c r="CX1963" s="69"/>
      <c r="CY1963" s="69"/>
      <c r="CZ1963" s="69"/>
    </row>
    <row r="1964" spans="2:104">
      <c r="B1964" s="69"/>
      <c r="C1964" s="69"/>
      <c r="D1964" s="67"/>
      <c r="E1964" s="69"/>
      <c r="F1964" s="68"/>
      <c r="G1964" s="67"/>
      <c r="H1964" s="69"/>
      <c r="I1964" s="69"/>
      <c r="J1964" s="69"/>
      <c r="K1964" s="69"/>
      <c r="L1964" s="69"/>
      <c r="M1964" s="69"/>
      <c r="N1964" s="69"/>
      <c r="O1964" s="69"/>
      <c r="P1964" s="69"/>
      <c r="Q1964" s="69"/>
      <c r="R1964" s="69"/>
      <c r="S1964" s="80"/>
      <c r="T1964" s="80"/>
      <c r="U1964" s="80"/>
      <c r="V1964" s="80"/>
      <c r="W1964" s="80"/>
      <c r="X1964" s="80"/>
      <c r="Y1964" s="80"/>
      <c r="Z1964" s="80"/>
      <c r="AA1964" s="80"/>
      <c r="AB1964" s="80"/>
      <c r="AC1964" s="80"/>
      <c r="AD1964" s="80"/>
      <c r="AE1964" s="69"/>
      <c r="AF1964" s="69"/>
      <c r="AG1964" s="69"/>
      <c r="AH1964" s="80"/>
      <c r="AI1964" s="80"/>
      <c r="AJ1964" s="69"/>
      <c r="AK1964" s="69"/>
      <c r="AL1964" s="80"/>
      <c r="AM1964" s="80"/>
      <c r="AN1964" s="69"/>
      <c r="AO1964" s="69"/>
      <c r="AP1964" s="80"/>
      <c r="AQ1964" s="80"/>
      <c r="AR1964" s="69"/>
      <c r="AS1964" s="69"/>
      <c r="AT1964" s="80"/>
      <c r="AU1964" s="80"/>
      <c r="AV1964" s="69"/>
      <c r="AW1964" s="69"/>
      <c r="AX1964" s="80"/>
      <c r="AY1964" s="80"/>
      <c r="AZ1964" s="69"/>
      <c r="BA1964" s="69"/>
      <c r="BB1964" s="80"/>
      <c r="BC1964" s="80"/>
      <c r="BD1964" s="69"/>
      <c r="BE1964" s="69"/>
      <c r="BF1964" s="80"/>
      <c r="BG1964" s="80"/>
      <c r="BH1964" s="69"/>
      <c r="BI1964" s="69"/>
      <c r="BJ1964" s="80"/>
      <c r="BK1964" s="80"/>
      <c r="BL1964" s="69"/>
      <c r="BM1964" s="69"/>
      <c r="BN1964" s="80"/>
      <c r="BO1964" s="80"/>
      <c r="BP1964" s="69"/>
      <c r="BQ1964" s="69"/>
      <c r="BR1964" s="80"/>
      <c r="BS1964" s="80"/>
      <c r="BT1964" s="69"/>
      <c r="BU1964" s="69"/>
      <c r="BV1964" s="80"/>
      <c r="BW1964" s="80"/>
      <c r="BX1964" s="69"/>
      <c r="BY1964" s="69"/>
      <c r="BZ1964" s="80"/>
      <c r="CA1964" s="80"/>
      <c r="CB1964" s="69"/>
      <c r="CC1964" s="69"/>
      <c r="CD1964" s="80"/>
      <c r="CE1964" s="80"/>
      <c r="CF1964" s="69"/>
      <c r="CG1964" s="69"/>
      <c r="CH1964" s="69"/>
      <c r="CI1964" s="69"/>
      <c r="CJ1964" s="69"/>
      <c r="CK1964" s="69"/>
      <c r="CL1964" s="68"/>
      <c r="CM1964" s="67"/>
      <c r="CN1964" s="67"/>
      <c r="CO1964" s="68"/>
      <c r="CP1964" s="68"/>
      <c r="CQ1964" s="67"/>
      <c r="CR1964" s="67"/>
      <c r="CS1964" s="69"/>
      <c r="CT1964" s="81"/>
      <c r="CU1964" s="69"/>
      <c r="CV1964" s="69"/>
      <c r="CW1964" s="69"/>
      <c r="CX1964" s="69"/>
      <c r="CY1964" s="69"/>
      <c r="CZ1964" s="69"/>
    </row>
    <row r="1965" spans="2:104">
      <c r="B1965" s="69"/>
      <c r="C1965" s="69"/>
      <c r="D1965" s="67"/>
      <c r="E1965" s="69"/>
      <c r="F1965" s="68"/>
      <c r="G1965" s="67"/>
      <c r="H1965" s="69"/>
      <c r="I1965" s="69"/>
      <c r="J1965" s="69"/>
      <c r="K1965" s="69"/>
      <c r="L1965" s="69"/>
      <c r="M1965" s="69"/>
      <c r="N1965" s="69"/>
      <c r="O1965" s="69"/>
      <c r="P1965" s="69"/>
      <c r="Q1965" s="69"/>
      <c r="R1965" s="69"/>
      <c r="S1965" s="80"/>
      <c r="T1965" s="80"/>
      <c r="U1965" s="80"/>
      <c r="V1965" s="80"/>
      <c r="W1965" s="80"/>
      <c r="X1965" s="80"/>
      <c r="Y1965" s="80"/>
      <c r="Z1965" s="80"/>
      <c r="AA1965" s="80"/>
      <c r="AB1965" s="80"/>
      <c r="AC1965" s="80"/>
      <c r="AD1965" s="80"/>
      <c r="AE1965" s="69"/>
      <c r="AF1965" s="69"/>
      <c r="AG1965" s="69"/>
      <c r="AH1965" s="80"/>
      <c r="AI1965" s="80"/>
      <c r="AJ1965" s="69"/>
      <c r="AK1965" s="69"/>
      <c r="AL1965" s="80"/>
      <c r="AM1965" s="80"/>
      <c r="AN1965" s="69"/>
      <c r="AO1965" s="69"/>
      <c r="AP1965" s="80"/>
      <c r="AQ1965" s="80"/>
      <c r="AR1965" s="69"/>
      <c r="AS1965" s="69"/>
      <c r="AT1965" s="80"/>
      <c r="AU1965" s="80"/>
      <c r="AV1965" s="69"/>
      <c r="AW1965" s="69"/>
      <c r="AX1965" s="80"/>
      <c r="AY1965" s="80"/>
      <c r="AZ1965" s="69"/>
      <c r="BA1965" s="69"/>
      <c r="BB1965" s="80"/>
      <c r="BC1965" s="80"/>
      <c r="BD1965" s="69"/>
      <c r="BE1965" s="69"/>
      <c r="BF1965" s="80"/>
      <c r="BG1965" s="80"/>
      <c r="BH1965" s="69"/>
      <c r="BI1965" s="69"/>
      <c r="BJ1965" s="80"/>
      <c r="BK1965" s="80"/>
      <c r="BL1965" s="69"/>
      <c r="BM1965" s="69"/>
      <c r="BN1965" s="80"/>
      <c r="BO1965" s="80"/>
      <c r="BP1965" s="69"/>
      <c r="BQ1965" s="69"/>
      <c r="BR1965" s="80"/>
      <c r="BS1965" s="80"/>
      <c r="BT1965" s="69"/>
      <c r="BU1965" s="69"/>
      <c r="BV1965" s="80"/>
      <c r="BW1965" s="80"/>
      <c r="BX1965" s="69"/>
      <c r="BY1965" s="69"/>
      <c r="BZ1965" s="80"/>
      <c r="CA1965" s="80"/>
      <c r="CB1965" s="69"/>
      <c r="CC1965" s="69"/>
      <c r="CD1965" s="80"/>
      <c r="CE1965" s="80"/>
      <c r="CF1965" s="69"/>
      <c r="CG1965" s="69"/>
      <c r="CH1965" s="69"/>
      <c r="CI1965" s="69"/>
      <c r="CJ1965" s="69"/>
      <c r="CK1965" s="69"/>
      <c r="CL1965" s="68"/>
      <c r="CM1965" s="67"/>
      <c r="CN1965" s="67"/>
      <c r="CO1965" s="68"/>
      <c r="CP1965" s="68"/>
      <c r="CQ1965" s="67"/>
      <c r="CR1965" s="67"/>
      <c r="CS1965" s="69"/>
      <c r="CT1965" s="81"/>
      <c r="CU1965" s="69"/>
      <c r="CV1965" s="69"/>
      <c r="CW1965" s="69"/>
      <c r="CX1965" s="69"/>
      <c r="CY1965" s="69"/>
      <c r="CZ1965" s="69"/>
    </row>
    <row r="1966" spans="2:104">
      <c r="B1966" s="69"/>
      <c r="C1966" s="69"/>
      <c r="D1966" s="67"/>
      <c r="E1966" s="69"/>
      <c r="F1966" s="68"/>
      <c r="G1966" s="67"/>
      <c r="H1966" s="69"/>
      <c r="I1966" s="69"/>
      <c r="J1966" s="69"/>
      <c r="K1966" s="69"/>
      <c r="L1966" s="69"/>
      <c r="M1966" s="69"/>
      <c r="N1966" s="69"/>
      <c r="O1966" s="69"/>
      <c r="P1966" s="69"/>
      <c r="Q1966" s="69"/>
      <c r="R1966" s="69"/>
      <c r="S1966" s="80"/>
      <c r="T1966" s="80"/>
      <c r="U1966" s="80"/>
      <c r="V1966" s="80"/>
      <c r="W1966" s="80"/>
      <c r="X1966" s="80"/>
      <c r="Y1966" s="80"/>
      <c r="Z1966" s="80"/>
      <c r="AA1966" s="80"/>
      <c r="AB1966" s="80"/>
      <c r="AC1966" s="80"/>
      <c r="AD1966" s="80"/>
      <c r="AE1966" s="69"/>
      <c r="AF1966" s="69"/>
      <c r="AG1966" s="69"/>
      <c r="AH1966" s="80"/>
      <c r="AI1966" s="80"/>
      <c r="AJ1966" s="69"/>
      <c r="AK1966" s="69"/>
      <c r="AL1966" s="80"/>
      <c r="AM1966" s="80"/>
      <c r="AN1966" s="69"/>
      <c r="AO1966" s="69"/>
      <c r="AP1966" s="80"/>
      <c r="AQ1966" s="80"/>
      <c r="AR1966" s="69"/>
      <c r="AS1966" s="69"/>
      <c r="AT1966" s="80"/>
      <c r="AU1966" s="80"/>
      <c r="AV1966" s="69"/>
      <c r="AW1966" s="69"/>
      <c r="AX1966" s="80"/>
      <c r="AY1966" s="80"/>
      <c r="AZ1966" s="69"/>
      <c r="BA1966" s="69"/>
      <c r="BB1966" s="80"/>
      <c r="BC1966" s="80"/>
      <c r="BD1966" s="69"/>
      <c r="BE1966" s="69"/>
      <c r="BF1966" s="80"/>
      <c r="BG1966" s="80"/>
      <c r="BH1966" s="69"/>
      <c r="BI1966" s="69"/>
      <c r="BJ1966" s="80"/>
      <c r="BK1966" s="80"/>
      <c r="BL1966" s="69"/>
      <c r="BM1966" s="69"/>
      <c r="BN1966" s="80"/>
      <c r="BO1966" s="80"/>
      <c r="BP1966" s="69"/>
      <c r="BQ1966" s="69"/>
      <c r="BR1966" s="80"/>
      <c r="BS1966" s="80"/>
      <c r="BT1966" s="69"/>
      <c r="BU1966" s="69"/>
      <c r="BV1966" s="80"/>
      <c r="BW1966" s="80"/>
      <c r="BX1966" s="69"/>
      <c r="BY1966" s="69"/>
      <c r="BZ1966" s="80"/>
      <c r="CA1966" s="80"/>
      <c r="CB1966" s="69"/>
      <c r="CC1966" s="69"/>
      <c r="CD1966" s="80"/>
      <c r="CE1966" s="80"/>
      <c r="CF1966" s="69"/>
      <c r="CG1966" s="69"/>
      <c r="CH1966" s="69"/>
      <c r="CI1966" s="69"/>
      <c r="CJ1966" s="69"/>
      <c r="CK1966" s="69"/>
      <c r="CL1966" s="68"/>
      <c r="CM1966" s="67"/>
      <c r="CN1966" s="67"/>
      <c r="CO1966" s="68"/>
      <c r="CP1966" s="68"/>
      <c r="CQ1966" s="67"/>
      <c r="CR1966" s="67"/>
      <c r="CS1966" s="69"/>
      <c r="CT1966" s="81"/>
      <c r="CU1966" s="69"/>
      <c r="CV1966" s="69"/>
      <c r="CW1966" s="69"/>
      <c r="CX1966" s="69"/>
      <c r="CY1966" s="69"/>
      <c r="CZ1966" s="69"/>
    </row>
    <row r="1967" spans="2:104">
      <c r="B1967" s="69"/>
      <c r="C1967" s="69"/>
      <c r="D1967" s="67"/>
      <c r="E1967" s="69"/>
      <c r="F1967" s="68"/>
      <c r="G1967" s="67"/>
      <c r="H1967" s="69"/>
      <c r="I1967" s="69"/>
      <c r="J1967" s="69"/>
      <c r="K1967" s="69"/>
      <c r="L1967" s="69"/>
      <c r="M1967" s="69"/>
      <c r="N1967" s="69"/>
      <c r="O1967" s="69"/>
      <c r="P1967" s="69"/>
      <c r="Q1967" s="69"/>
      <c r="R1967" s="69"/>
      <c r="S1967" s="80"/>
      <c r="T1967" s="80"/>
      <c r="U1967" s="80"/>
      <c r="V1967" s="80"/>
      <c r="W1967" s="80"/>
      <c r="X1967" s="80"/>
      <c r="Y1967" s="80"/>
      <c r="Z1967" s="80"/>
      <c r="AA1967" s="80"/>
      <c r="AB1967" s="80"/>
      <c r="AC1967" s="80"/>
      <c r="AD1967" s="80"/>
      <c r="AE1967" s="69"/>
      <c r="AF1967" s="69"/>
      <c r="AG1967" s="69"/>
      <c r="AH1967" s="80"/>
      <c r="AI1967" s="80"/>
      <c r="AJ1967" s="69"/>
      <c r="AK1967" s="69"/>
      <c r="AL1967" s="80"/>
      <c r="AM1967" s="80"/>
      <c r="AN1967" s="69"/>
      <c r="AO1967" s="69"/>
      <c r="AP1967" s="80"/>
      <c r="AQ1967" s="80"/>
      <c r="AR1967" s="69"/>
      <c r="AS1967" s="69"/>
      <c r="AT1967" s="80"/>
      <c r="AU1967" s="80"/>
      <c r="AV1967" s="69"/>
      <c r="AW1967" s="69"/>
      <c r="AX1967" s="80"/>
      <c r="AY1967" s="80"/>
      <c r="AZ1967" s="69"/>
      <c r="BA1967" s="69"/>
      <c r="BB1967" s="80"/>
      <c r="BC1967" s="80"/>
      <c r="BD1967" s="69"/>
      <c r="BE1967" s="69"/>
      <c r="BF1967" s="80"/>
      <c r="BG1967" s="80"/>
      <c r="BH1967" s="69"/>
      <c r="BI1967" s="69"/>
      <c r="BJ1967" s="80"/>
      <c r="BK1967" s="80"/>
      <c r="BL1967" s="69"/>
      <c r="BM1967" s="69"/>
      <c r="BN1967" s="80"/>
      <c r="BO1967" s="80"/>
      <c r="BP1967" s="69"/>
      <c r="BQ1967" s="69"/>
      <c r="BR1967" s="80"/>
      <c r="BS1967" s="80"/>
      <c r="BT1967" s="69"/>
      <c r="BU1967" s="69"/>
      <c r="BV1967" s="80"/>
      <c r="BW1967" s="80"/>
      <c r="BX1967" s="69"/>
      <c r="BY1967" s="69"/>
      <c r="BZ1967" s="80"/>
      <c r="CA1967" s="80"/>
      <c r="CB1967" s="69"/>
      <c r="CC1967" s="69"/>
      <c r="CD1967" s="80"/>
      <c r="CE1967" s="80"/>
      <c r="CF1967" s="69"/>
      <c r="CG1967" s="69"/>
      <c r="CH1967" s="69"/>
      <c r="CI1967" s="69"/>
      <c r="CJ1967" s="69"/>
      <c r="CK1967" s="69"/>
      <c r="CL1967" s="68"/>
      <c r="CM1967" s="67"/>
      <c r="CN1967" s="67"/>
      <c r="CO1967" s="68"/>
      <c r="CP1967" s="68"/>
      <c r="CQ1967" s="67"/>
      <c r="CR1967" s="67"/>
      <c r="CS1967" s="69"/>
      <c r="CT1967" s="81"/>
      <c r="CU1967" s="69"/>
      <c r="CV1967" s="69"/>
      <c r="CW1967" s="69"/>
      <c r="CX1967" s="69"/>
      <c r="CY1967" s="69"/>
      <c r="CZ1967" s="69"/>
    </row>
    <row r="1968" spans="2:104">
      <c r="B1968" s="69"/>
      <c r="C1968" s="69"/>
      <c r="D1968" s="67"/>
      <c r="E1968" s="69"/>
      <c r="F1968" s="68"/>
      <c r="G1968" s="67"/>
      <c r="H1968" s="69"/>
      <c r="I1968" s="69"/>
      <c r="J1968" s="69"/>
      <c r="K1968" s="69"/>
      <c r="L1968" s="69"/>
      <c r="M1968" s="69"/>
      <c r="N1968" s="69"/>
      <c r="O1968" s="69"/>
      <c r="P1968" s="69"/>
      <c r="Q1968" s="69"/>
      <c r="R1968" s="69"/>
      <c r="S1968" s="80"/>
      <c r="T1968" s="80"/>
      <c r="U1968" s="80"/>
      <c r="V1968" s="80"/>
      <c r="W1968" s="80"/>
      <c r="X1968" s="80"/>
      <c r="Y1968" s="80"/>
      <c r="Z1968" s="80"/>
      <c r="AA1968" s="80"/>
      <c r="AB1968" s="80"/>
      <c r="AC1968" s="80"/>
      <c r="AD1968" s="80"/>
      <c r="AE1968" s="69"/>
      <c r="AF1968" s="69"/>
      <c r="AG1968" s="69"/>
      <c r="AH1968" s="80"/>
      <c r="AI1968" s="80"/>
      <c r="AJ1968" s="69"/>
      <c r="AK1968" s="69"/>
      <c r="AL1968" s="80"/>
      <c r="AM1968" s="80"/>
      <c r="AN1968" s="69"/>
      <c r="AO1968" s="69"/>
      <c r="AP1968" s="80"/>
      <c r="AQ1968" s="80"/>
      <c r="AR1968" s="69"/>
      <c r="AS1968" s="69"/>
      <c r="AT1968" s="80"/>
      <c r="AU1968" s="80"/>
      <c r="AV1968" s="69"/>
      <c r="AW1968" s="69"/>
      <c r="AX1968" s="80"/>
      <c r="AY1968" s="80"/>
      <c r="AZ1968" s="69"/>
      <c r="BA1968" s="69"/>
      <c r="BB1968" s="80"/>
      <c r="BC1968" s="80"/>
      <c r="BD1968" s="69"/>
      <c r="BE1968" s="69"/>
      <c r="BF1968" s="80"/>
      <c r="BG1968" s="80"/>
      <c r="BH1968" s="69"/>
      <c r="BI1968" s="69"/>
      <c r="BJ1968" s="80"/>
      <c r="BK1968" s="80"/>
      <c r="BL1968" s="69"/>
      <c r="BM1968" s="69"/>
      <c r="BN1968" s="80"/>
      <c r="BO1968" s="80"/>
      <c r="BP1968" s="69"/>
      <c r="BQ1968" s="69"/>
      <c r="BR1968" s="80"/>
      <c r="BS1968" s="80"/>
      <c r="BT1968" s="69"/>
      <c r="BU1968" s="69"/>
      <c r="BV1968" s="80"/>
      <c r="BW1968" s="80"/>
      <c r="BX1968" s="69"/>
      <c r="BY1968" s="69"/>
      <c r="BZ1968" s="80"/>
      <c r="CA1968" s="80"/>
      <c r="CB1968" s="69"/>
      <c r="CC1968" s="69"/>
      <c r="CD1968" s="80"/>
      <c r="CE1968" s="80"/>
      <c r="CF1968" s="69"/>
      <c r="CG1968" s="69"/>
      <c r="CH1968" s="69"/>
      <c r="CI1968" s="69"/>
      <c r="CJ1968" s="69"/>
      <c r="CK1968" s="69"/>
      <c r="CL1968" s="68"/>
      <c r="CM1968" s="67"/>
      <c r="CN1968" s="67"/>
      <c r="CO1968" s="68"/>
      <c r="CP1968" s="68"/>
      <c r="CQ1968" s="67"/>
      <c r="CR1968" s="67"/>
      <c r="CS1968" s="69"/>
      <c r="CT1968" s="81"/>
      <c r="CU1968" s="69"/>
      <c r="CV1968" s="69"/>
      <c r="CW1968" s="69"/>
      <c r="CX1968" s="69"/>
      <c r="CY1968" s="69"/>
      <c r="CZ1968" s="69"/>
    </row>
    <row r="1969" spans="2:105">
      <c r="B1969" s="69"/>
      <c r="C1969" s="69"/>
      <c r="D1969" s="67"/>
      <c r="E1969" s="69"/>
      <c r="F1969" s="68"/>
      <c r="G1969" s="67"/>
      <c r="H1969" s="69"/>
      <c r="I1969" s="69"/>
      <c r="J1969" s="69"/>
      <c r="K1969" s="69"/>
      <c r="L1969" s="69"/>
      <c r="M1969" s="69"/>
      <c r="N1969" s="69"/>
      <c r="O1969" s="69"/>
      <c r="P1969" s="69"/>
      <c r="Q1969" s="69"/>
      <c r="R1969" s="69"/>
      <c r="S1969" s="80"/>
      <c r="T1969" s="80"/>
      <c r="U1969" s="80"/>
      <c r="V1969" s="80"/>
      <c r="W1969" s="80"/>
      <c r="X1969" s="80"/>
      <c r="Y1969" s="80"/>
      <c r="Z1969" s="80"/>
      <c r="AA1969" s="80"/>
      <c r="AB1969" s="80"/>
      <c r="AC1969" s="80"/>
      <c r="AD1969" s="80"/>
      <c r="AE1969" s="69"/>
      <c r="AF1969" s="69"/>
      <c r="AG1969" s="69"/>
      <c r="AH1969" s="80"/>
      <c r="AI1969" s="80"/>
      <c r="AJ1969" s="69"/>
      <c r="AK1969" s="69"/>
      <c r="AL1969" s="80"/>
      <c r="AM1969" s="80"/>
      <c r="AN1969" s="69"/>
      <c r="AO1969" s="69"/>
      <c r="AP1969" s="80"/>
      <c r="AQ1969" s="80"/>
      <c r="AR1969" s="69"/>
      <c r="AS1969" s="69"/>
      <c r="AT1969" s="80"/>
      <c r="AU1969" s="80"/>
      <c r="AV1969" s="69"/>
      <c r="AW1969" s="69"/>
      <c r="AX1969" s="80"/>
      <c r="AY1969" s="80"/>
      <c r="AZ1969" s="69"/>
      <c r="BA1969" s="69"/>
      <c r="BB1969" s="80"/>
      <c r="BC1969" s="80"/>
      <c r="BD1969" s="69"/>
      <c r="BE1969" s="69"/>
      <c r="BF1969" s="80"/>
      <c r="BG1969" s="80"/>
      <c r="BH1969" s="69"/>
      <c r="BI1969" s="69"/>
      <c r="BJ1969" s="80"/>
      <c r="BK1969" s="80"/>
      <c r="BL1969" s="69"/>
      <c r="BM1969" s="69"/>
      <c r="BN1969" s="80"/>
      <c r="BO1969" s="80"/>
      <c r="BP1969" s="69"/>
      <c r="BQ1969" s="69"/>
      <c r="BR1969" s="80"/>
      <c r="BS1969" s="80"/>
      <c r="BT1969" s="69"/>
      <c r="BU1969" s="69"/>
      <c r="BV1969" s="80"/>
      <c r="BW1969" s="80"/>
      <c r="BX1969" s="69"/>
      <c r="BY1969" s="69"/>
      <c r="BZ1969" s="80"/>
      <c r="CA1969" s="80"/>
      <c r="CB1969" s="69"/>
      <c r="CC1969" s="69"/>
      <c r="CD1969" s="80"/>
      <c r="CE1969" s="80"/>
      <c r="CF1969" s="69"/>
      <c r="CG1969" s="69"/>
      <c r="CH1969" s="69"/>
      <c r="CI1969" s="69"/>
      <c r="CJ1969" s="69"/>
      <c r="CK1969" s="69"/>
      <c r="CL1969" s="68"/>
      <c r="CM1969" s="67"/>
      <c r="CN1969" s="67"/>
      <c r="CO1969" s="68"/>
      <c r="CP1969" s="68"/>
      <c r="CQ1969" s="67"/>
      <c r="CR1969" s="67"/>
      <c r="CS1969" s="69"/>
      <c r="CT1969" s="81"/>
      <c r="CU1969" s="69"/>
      <c r="CV1969" s="69"/>
      <c r="CW1969" s="69"/>
      <c r="CX1969" s="69"/>
      <c r="CY1969" s="69"/>
      <c r="CZ1969" s="69"/>
    </row>
    <row r="1970" spans="2:105">
      <c r="B1970" s="69"/>
      <c r="C1970" s="69"/>
      <c r="D1970" s="67"/>
      <c r="E1970" s="69"/>
      <c r="F1970" s="68"/>
      <c r="G1970" s="67"/>
      <c r="H1970" s="69"/>
      <c r="I1970" s="69"/>
      <c r="J1970" s="69"/>
      <c r="K1970" s="69"/>
      <c r="L1970" s="69"/>
      <c r="M1970" s="69"/>
      <c r="N1970" s="69"/>
      <c r="O1970" s="69"/>
      <c r="P1970" s="69"/>
      <c r="Q1970" s="69"/>
      <c r="R1970" s="69"/>
      <c r="S1970" s="80"/>
      <c r="T1970" s="80"/>
      <c r="U1970" s="80"/>
      <c r="V1970" s="80"/>
      <c r="W1970" s="80"/>
      <c r="X1970" s="80"/>
      <c r="Y1970" s="80"/>
      <c r="Z1970" s="80"/>
      <c r="AA1970" s="80"/>
      <c r="AB1970" s="80"/>
      <c r="AC1970" s="80"/>
      <c r="AD1970" s="80"/>
      <c r="AE1970" s="69"/>
      <c r="AF1970" s="69"/>
      <c r="AG1970" s="69"/>
      <c r="AH1970" s="80"/>
      <c r="AI1970" s="80"/>
      <c r="AJ1970" s="69"/>
      <c r="AK1970" s="69"/>
      <c r="AL1970" s="80"/>
      <c r="AM1970" s="80"/>
      <c r="AN1970" s="69"/>
      <c r="AO1970" s="69"/>
      <c r="AP1970" s="80"/>
      <c r="AQ1970" s="80"/>
      <c r="AR1970" s="69"/>
      <c r="AS1970" s="69"/>
      <c r="AT1970" s="80"/>
      <c r="AU1970" s="80"/>
      <c r="AV1970" s="69"/>
      <c r="AW1970" s="69"/>
      <c r="AX1970" s="80"/>
      <c r="AY1970" s="80"/>
      <c r="AZ1970" s="69"/>
      <c r="BA1970" s="69"/>
      <c r="BB1970" s="80"/>
      <c r="BC1970" s="80"/>
      <c r="BD1970" s="69"/>
      <c r="BE1970" s="69"/>
      <c r="BF1970" s="80"/>
      <c r="BG1970" s="80"/>
      <c r="BH1970" s="69"/>
      <c r="BI1970" s="69"/>
      <c r="BJ1970" s="80"/>
      <c r="BK1970" s="80"/>
      <c r="BL1970" s="69"/>
      <c r="BM1970" s="69"/>
      <c r="BN1970" s="80"/>
      <c r="BO1970" s="80"/>
      <c r="BP1970" s="69"/>
      <c r="BQ1970" s="69"/>
      <c r="BR1970" s="80"/>
      <c r="BS1970" s="80"/>
      <c r="BT1970" s="69"/>
      <c r="BU1970" s="69"/>
      <c r="BV1970" s="80"/>
      <c r="BW1970" s="80"/>
      <c r="BX1970" s="69"/>
      <c r="BY1970" s="69"/>
      <c r="BZ1970" s="80"/>
      <c r="CA1970" s="80"/>
      <c r="CB1970" s="69"/>
      <c r="CC1970" s="69"/>
      <c r="CD1970" s="80"/>
      <c r="CE1970" s="80"/>
      <c r="CF1970" s="69"/>
      <c r="CG1970" s="69"/>
      <c r="CH1970" s="69"/>
      <c r="CI1970" s="69"/>
      <c r="CJ1970" s="69"/>
      <c r="CK1970" s="69"/>
      <c r="CL1970" s="68"/>
      <c r="CM1970" s="67"/>
      <c r="CN1970" s="67"/>
      <c r="CO1970" s="68"/>
      <c r="CP1970" s="68"/>
      <c r="CQ1970" s="67"/>
      <c r="CR1970" s="67"/>
      <c r="CS1970" s="69"/>
      <c r="CT1970" s="81"/>
      <c r="CU1970" s="69"/>
      <c r="CV1970" s="69"/>
      <c r="CW1970" s="69"/>
      <c r="CX1970" s="69"/>
      <c r="CY1970" s="69"/>
      <c r="CZ1970" s="69"/>
      <c r="DA1970" s="69"/>
    </row>
    <row r="1971" spans="2:105">
      <c r="B1971" s="67"/>
      <c r="C1971" s="67"/>
      <c r="D1971" s="67"/>
      <c r="E1971" s="67"/>
      <c r="F1971" s="68"/>
      <c r="G1971" s="67"/>
      <c r="H1971" s="69"/>
      <c r="I1971" s="69"/>
      <c r="J1971" s="69"/>
      <c r="K1971" s="69"/>
      <c r="L1971" s="69"/>
      <c r="M1971" s="69"/>
      <c r="N1971" s="140"/>
      <c r="O1971" s="69"/>
      <c r="P1971" s="69"/>
      <c r="Q1971" s="69"/>
      <c r="R1971" s="69"/>
      <c r="S1971" s="69"/>
      <c r="T1971" s="69"/>
      <c r="U1971" s="80"/>
      <c r="V1971" s="80"/>
      <c r="W1971" s="80"/>
      <c r="X1971" s="80"/>
      <c r="Y1971" s="80"/>
      <c r="Z1971" s="80"/>
      <c r="AA1971" s="80"/>
      <c r="AB1971" s="80"/>
      <c r="AC1971" s="80"/>
      <c r="AD1971" s="80"/>
      <c r="AE1971" s="140"/>
      <c r="AF1971" s="69"/>
      <c r="AG1971" s="80"/>
      <c r="AH1971" s="80"/>
      <c r="AI1971" s="69"/>
      <c r="AJ1971" s="69"/>
      <c r="AK1971" s="69"/>
      <c r="AL1971" s="69"/>
      <c r="AM1971" s="80"/>
      <c r="AN1971" s="80"/>
      <c r="AO1971" s="69"/>
      <c r="AP1971" s="69"/>
      <c r="AQ1971" s="80"/>
      <c r="AR1971" s="80"/>
      <c r="AS1971" s="69"/>
      <c r="AT1971" s="69"/>
      <c r="AU1971" s="80"/>
      <c r="AV1971" s="80"/>
      <c r="AW1971" s="69"/>
      <c r="AX1971" s="69"/>
      <c r="AY1971" s="80"/>
      <c r="AZ1971" s="80"/>
      <c r="BA1971" s="69"/>
      <c r="BB1971" s="69"/>
      <c r="BC1971" s="80"/>
      <c r="BD1971" s="80"/>
      <c r="BE1971" s="69"/>
      <c r="BF1971" s="69"/>
      <c r="BG1971" s="80"/>
      <c r="BH1971" s="80"/>
      <c r="BI1971" s="69"/>
      <c r="BJ1971" s="69"/>
      <c r="BK1971" s="80"/>
      <c r="BL1971" s="80"/>
      <c r="BM1971" s="69"/>
      <c r="BN1971" s="69"/>
      <c r="BO1971" s="80"/>
      <c r="BP1971" s="80"/>
      <c r="BQ1971" s="69"/>
      <c r="BR1971" s="69"/>
      <c r="BS1971" s="80"/>
      <c r="BT1971" s="80"/>
      <c r="BU1971" s="69"/>
      <c r="BV1971" s="69"/>
      <c r="BW1971" s="80"/>
      <c r="BX1971" s="80"/>
      <c r="BY1971" s="69"/>
      <c r="BZ1971" s="69"/>
      <c r="CA1971" s="80"/>
      <c r="CB1971" s="80"/>
      <c r="CC1971" s="69"/>
      <c r="CD1971" s="69"/>
      <c r="CE1971" s="80"/>
      <c r="CF1971" s="80"/>
      <c r="CG1971" s="69"/>
      <c r="CH1971" s="69"/>
      <c r="CI1971" s="80"/>
      <c r="CJ1971" s="80"/>
      <c r="CK1971" s="67"/>
      <c r="CL1971" s="67"/>
      <c r="CM1971" s="67"/>
      <c r="CN1971" s="67"/>
      <c r="CO1971" s="67"/>
      <c r="CP1971" s="67"/>
      <c r="CQ1971" s="67"/>
      <c r="CR1971" s="67"/>
      <c r="CS1971" s="67"/>
      <c r="CT1971" s="69"/>
      <c r="CU1971" s="68"/>
      <c r="CV1971" s="67"/>
      <c r="CW1971" s="67"/>
      <c r="CX1971" s="67"/>
      <c r="CY1971" s="81"/>
      <c r="CZ1971" s="67"/>
      <c r="DA1971" s="67"/>
    </row>
    <row r="1972" spans="2:105">
      <c r="B1972" s="67"/>
      <c r="C1972" s="67"/>
      <c r="D1972" s="67"/>
      <c r="E1972" s="67"/>
      <c r="F1972" s="68"/>
      <c r="G1972" s="67"/>
      <c r="H1972" s="69"/>
      <c r="I1972" s="69"/>
      <c r="J1972" s="69"/>
      <c r="K1972" s="69"/>
      <c r="L1972" s="69"/>
      <c r="M1972" s="69"/>
      <c r="N1972" s="140"/>
      <c r="O1972" s="69"/>
      <c r="P1972" s="69"/>
      <c r="Q1972" s="69"/>
      <c r="R1972" s="69"/>
      <c r="S1972" s="69"/>
      <c r="T1972" s="69"/>
      <c r="U1972" s="80"/>
      <c r="V1972" s="80"/>
      <c r="W1972" s="80"/>
      <c r="X1972" s="80"/>
      <c r="Y1972" s="80"/>
      <c r="Z1972" s="80"/>
      <c r="AA1972" s="80"/>
      <c r="AB1972" s="80"/>
      <c r="AC1972" s="80"/>
      <c r="AD1972" s="80"/>
      <c r="AE1972" s="140"/>
      <c r="AF1972" s="69"/>
      <c r="AG1972" s="80"/>
      <c r="AH1972" s="80"/>
      <c r="AI1972" s="69"/>
      <c r="AJ1972" s="69"/>
      <c r="AK1972" s="69"/>
      <c r="AL1972" s="69"/>
      <c r="AM1972" s="80"/>
      <c r="AN1972" s="80"/>
      <c r="AO1972" s="69"/>
      <c r="AP1972" s="69"/>
      <c r="AQ1972" s="80"/>
      <c r="AR1972" s="80"/>
      <c r="AS1972" s="69"/>
      <c r="AT1972" s="69"/>
      <c r="AU1972" s="80"/>
      <c r="AV1972" s="80"/>
      <c r="AW1972" s="69"/>
      <c r="AX1972" s="69"/>
      <c r="AY1972" s="80"/>
      <c r="AZ1972" s="80"/>
      <c r="BA1972" s="69"/>
      <c r="BB1972" s="69"/>
      <c r="BC1972" s="80"/>
      <c r="BD1972" s="80"/>
      <c r="BE1972" s="69"/>
      <c r="BF1972" s="69"/>
      <c r="BG1972" s="80"/>
      <c r="BH1972" s="80"/>
      <c r="BI1972" s="69"/>
      <c r="BJ1972" s="69"/>
      <c r="BK1972" s="80"/>
      <c r="BL1972" s="80"/>
      <c r="BM1972" s="69"/>
      <c r="BN1972" s="69"/>
      <c r="BO1972" s="80"/>
      <c r="BP1972" s="80"/>
      <c r="BQ1972" s="69"/>
      <c r="BR1972" s="69"/>
      <c r="BS1972" s="80"/>
      <c r="BT1972" s="80"/>
      <c r="BU1972" s="69"/>
      <c r="BV1972" s="69"/>
      <c r="BW1972" s="80"/>
      <c r="BX1972" s="80"/>
      <c r="BY1972" s="69"/>
      <c r="BZ1972" s="69"/>
      <c r="CA1972" s="80"/>
      <c r="CB1972" s="80"/>
      <c r="CC1972" s="69"/>
      <c r="CD1972" s="69"/>
      <c r="CE1972" s="80"/>
      <c r="CF1972" s="80"/>
      <c r="CG1972" s="69"/>
      <c r="CH1972" s="69"/>
      <c r="CI1972" s="80"/>
      <c r="CJ1972" s="80"/>
      <c r="CK1972" s="67"/>
      <c r="CL1972" s="67"/>
      <c r="CM1972" s="67"/>
      <c r="CN1972" s="67"/>
      <c r="CO1972" s="67"/>
      <c r="CP1972" s="67"/>
      <c r="CQ1972" s="67"/>
      <c r="CR1972" s="67"/>
      <c r="CS1972" s="67"/>
      <c r="CT1972" s="69"/>
      <c r="CU1972" s="68"/>
      <c r="CV1972" s="67"/>
      <c r="CW1972" s="67"/>
      <c r="CX1972" s="67"/>
      <c r="CY1972" s="81"/>
      <c r="CZ1972" s="67"/>
      <c r="DA1972" s="67"/>
    </row>
    <row r="1973" spans="2:105">
      <c r="F1973" s="183"/>
      <c r="S1973" s="184"/>
      <c r="T1973" s="184"/>
      <c r="U1973" s="184"/>
      <c r="V1973" s="184"/>
      <c r="W1973" s="184"/>
      <c r="X1973" s="184"/>
      <c r="Y1973" s="184"/>
      <c r="Z1973" s="184"/>
      <c r="AA1973" s="184"/>
      <c r="AB1973" s="184"/>
      <c r="AC1973" s="184"/>
      <c r="AD1973" s="184"/>
      <c r="AH1973" s="184"/>
      <c r="AI1973" s="184"/>
      <c r="AL1973" s="184"/>
      <c r="AM1973" s="184"/>
      <c r="AP1973" s="184"/>
      <c r="AQ1973" s="184"/>
      <c r="AT1973" s="184"/>
      <c r="AU1973" s="184"/>
      <c r="AX1973" s="184"/>
      <c r="AY1973" s="184"/>
      <c r="BB1973" s="184"/>
      <c r="BC1973" s="184"/>
      <c r="BF1973" s="184"/>
      <c r="BG1973" s="184"/>
      <c r="BJ1973" s="184"/>
      <c r="BK1973" s="184"/>
      <c r="BN1973" s="184"/>
      <c r="BO1973" s="184"/>
      <c r="BR1973" s="184"/>
      <c r="BS1973" s="184"/>
      <c r="BV1973" s="184"/>
      <c r="BW1973" s="184"/>
      <c r="BZ1973" s="184"/>
      <c r="CA1973" s="184"/>
      <c r="CD1973" s="184"/>
      <c r="CE1973" s="184"/>
      <c r="CL1973" s="183"/>
      <c r="CP1973" s="183"/>
      <c r="CT1973" s="71"/>
    </row>
    <row r="1974" spans="2:105">
      <c r="F1974" s="183"/>
      <c r="S1974" s="184"/>
      <c r="T1974" s="184"/>
      <c r="U1974" s="184"/>
      <c r="V1974" s="184"/>
      <c r="W1974" s="184"/>
      <c r="X1974" s="184"/>
      <c r="Y1974" s="184"/>
      <c r="Z1974" s="184"/>
      <c r="AA1974" s="184"/>
      <c r="AB1974" s="184"/>
      <c r="AC1974" s="184"/>
      <c r="AD1974" s="184"/>
      <c r="AH1974" s="184"/>
      <c r="AI1974" s="184"/>
      <c r="AL1974" s="184"/>
      <c r="AM1974" s="184"/>
      <c r="AP1974" s="184"/>
      <c r="AQ1974" s="184"/>
      <c r="AT1974" s="184"/>
      <c r="AU1974" s="184"/>
      <c r="AX1974" s="184"/>
      <c r="AY1974" s="184"/>
      <c r="BB1974" s="184"/>
      <c r="BC1974" s="184"/>
      <c r="BF1974" s="184"/>
      <c r="BG1974" s="184"/>
      <c r="BJ1974" s="184"/>
      <c r="BK1974" s="184"/>
      <c r="BN1974" s="184"/>
      <c r="BO1974" s="184"/>
      <c r="BR1974" s="184"/>
      <c r="BS1974" s="184"/>
      <c r="BV1974" s="184"/>
      <c r="BW1974" s="184"/>
      <c r="BZ1974" s="184"/>
      <c r="CA1974" s="184"/>
      <c r="CD1974" s="184"/>
      <c r="CE1974" s="184"/>
      <c r="CL1974" s="183"/>
      <c r="CP1974" s="183"/>
      <c r="CT1974" s="71"/>
    </row>
    <row r="1975" spans="2:105">
      <c r="F1975" s="183"/>
      <c r="S1975" s="184"/>
      <c r="T1975" s="184"/>
      <c r="U1975" s="184"/>
      <c r="V1975" s="184"/>
      <c r="W1975" s="184"/>
      <c r="X1975" s="184"/>
      <c r="Y1975" s="184"/>
      <c r="Z1975" s="184"/>
      <c r="AA1975" s="184"/>
      <c r="AB1975" s="184"/>
      <c r="AC1975" s="184"/>
      <c r="AD1975" s="184"/>
      <c r="AH1975" s="184"/>
      <c r="AI1975" s="184"/>
      <c r="AL1975" s="184"/>
      <c r="AM1975" s="184"/>
      <c r="AP1975" s="184"/>
      <c r="AQ1975" s="184"/>
      <c r="AT1975" s="184"/>
      <c r="AU1975" s="184"/>
      <c r="AX1975" s="184"/>
      <c r="AY1975" s="184"/>
      <c r="BB1975" s="184"/>
      <c r="BC1975" s="184"/>
      <c r="BF1975" s="184"/>
      <c r="BG1975" s="184"/>
      <c r="BJ1975" s="184"/>
      <c r="BK1975" s="184"/>
      <c r="BN1975" s="184"/>
      <c r="BO1975" s="184"/>
      <c r="BR1975" s="184"/>
      <c r="BS1975" s="184"/>
      <c r="BV1975" s="184"/>
      <c r="BW1975" s="184"/>
      <c r="BZ1975" s="184"/>
      <c r="CA1975" s="184"/>
      <c r="CD1975" s="184"/>
      <c r="CE1975" s="184"/>
      <c r="CL1975" s="183"/>
      <c r="CP1975" s="183"/>
      <c r="CT1975" s="71"/>
    </row>
    <row r="1976" spans="2:105">
      <c r="F1976" s="183"/>
      <c r="S1976" s="184"/>
      <c r="T1976" s="184"/>
      <c r="U1976" s="184"/>
      <c r="V1976" s="184"/>
      <c r="W1976" s="184"/>
      <c r="X1976" s="184"/>
      <c r="Y1976" s="184"/>
      <c r="Z1976" s="184"/>
      <c r="AA1976" s="184"/>
      <c r="AB1976" s="184"/>
      <c r="AC1976" s="184"/>
      <c r="AD1976" s="184"/>
      <c r="AH1976" s="184"/>
      <c r="AI1976" s="184"/>
      <c r="AL1976" s="184"/>
      <c r="AM1976" s="184"/>
      <c r="AP1976" s="184"/>
      <c r="AQ1976" s="184"/>
      <c r="AT1976" s="184"/>
      <c r="AU1976" s="184"/>
      <c r="AX1976" s="184"/>
      <c r="AY1976" s="184"/>
      <c r="BB1976" s="184"/>
      <c r="BC1976" s="184"/>
      <c r="BF1976" s="184"/>
      <c r="BG1976" s="184"/>
      <c r="BJ1976" s="184"/>
      <c r="BK1976" s="184"/>
      <c r="BN1976" s="184"/>
      <c r="BO1976" s="184"/>
      <c r="BR1976" s="184"/>
      <c r="BS1976" s="184"/>
      <c r="BV1976" s="184"/>
      <c r="BW1976" s="184"/>
      <c r="BZ1976" s="184"/>
      <c r="CA1976" s="184"/>
      <c r="CD1976" s="184"/>
      <c r="CE1976" s="184"/>
      <c r="CL1976" s="183"/>
      <c r="CP1976" s="183"/>
      <c r="CT1976" s="71"/>
    </row>
    <row r="1977" spans="2:105">
      <c r="F1977" s="183"/>
      <c r="S1977" s="184"/>
      <c r="T1977" s="184"/>
      <c r="U1977" s="184"/>
      <c r="V1977" s="184"/>
      <c r="W1977" s="184"/>
      <c r="X1977" s="184"/>
      <c r="Y1977" s="184"/>
      <c r="Z1977" s="184"/>
      <c r="AA1977" s="184"/>
      <c r="AB1977" s="184"/>
      <c r="AC1977" s="184"/>
      <c r="AD1977" s="184"/>
      <c r="AH1977" s="184"/>
      <c r="AI1977" s="184"/>
      <c r="AL1977" s="184"/>
      <c r="AM1977" s="184"/>
      <c r="AP1977" s="184"/>
      <c r="AQ1977" s="184"/>
      <c r="AT1977" s="184"/>
      <c r="AU1977" s="184"/>
      <c r="AX1977" s="184"/>
      <c r="AY1977" s="184"/>
      <c r="BB1977" s="184"/>
      <c r="BC1977" s="184"/>
      <c r="BF1977" s="184"/>
      <c r="BG1977" s="184"/>
      <c r="BJ1977" s="184"/>
      <c r="BK1977" s="184"/>
      <c r="BN1977" s="184"/>
      <c r="BO1977" s="184"/>
      <c r="BR1977" s="184"/>
      <c r="BS1977" s="184"/>
      <c r="BV1977" s="184"/>
      <c r="BW1977" s="184"/>
      <c r="BZ1977" s="184"/>
      <c r="CA1977" s="184"/>
      <c r="CD1977" s="184"/>
      <c r="CE1977" s="184"/>
      <c r="CL1977" s="183"/>
      <c r="CP1977" s="183"/>
      <c r="CT1977" s="71"/>
    </row>
    <row r="1978" spans="2:105">
      <c r="F1978" s="183"/>
      <c r="S1978" s="184"/>
      <c r="T1978" s="184"/>
      <c r="U1978" s="184"/>
      <c r="V1978" s="184"/>
      <c r="W1978" s="184"/>
      <c r="X1978" s="184"/>
      <c r="Y1978" s="184"/>
      <c r="Z1978" s="184"/>
      <c r="AA1978" s="184"/>
      <c r="AB1978" s="184"/>
      <c r="AC1978" s="184"/>
      <c r="AD1978" s="184"/>
      <c r="AH1978" s="184"/>
      <c r="AI1978" s="184"/>
      <c r="AL1978" s="184"/>
      <c r="AM1978" s="184"/>
      <c r="AP1978" s="184"/>
      <c r="AQ1978" s="184"/>
      <c r="AT1978" s="184"/>
      <c r="AU1978" s="184"/>
      <c r="AX1978" s="184"/>
      <c r="AY1978" s="184"/>
      <c r="BB1978" s="184"/>
      <c r="BC1978" s="184"/>
      <c r="BF1978" s="184"/>
      <c r="BG1978" s="184"/>
      <c r="BJ1978" s="184"/>
      <c r="BK1978" s="184"/>
      <c r="BN1978" s="184"/>
      <c r="BO1978" s="184"/>
      <c r="BR1978" s="184"/>
      <c r="BS1978" s="184"/>
      <c r="BV1978" s="184"/>
      <c r="BW1978" s="184"/>
      <c r="BZ1978" s="184"/>
      <c r="CA1978" s="184"/>
      <c r="CD1978" s="184"/>
      <c r="CE1978" s="184"/>
      <c r="CL1978" s="183"/>
      <c r="CP1978" s="183"/>
      <c r="CT1978" s="71"/>
    </row>
    <row r="1979" spans="2:105">
      <c r="F1979" s="183"/>
      <c r="S1979" s="184"/>
      <c r="T1979" s="184"/>
      <c r="U1979" s="184"/>
      <c r="V1979" s="184"/>
      <c r="W1979" s="184"/>
      <c r="X1979" s="184"/>
      <c r="Y1979" s="184"/>
      <c r="Z1979" s="184"/>
      <c r="AA1979" s="184"/>
      <c r="AB1979" s="184"/>
      <c r="AC1979" s="184"/>
      <c r="AD1979" s="184"/>
      <c r="AH1979" s="184"/>
      <c r="AI1979" s="184"/>
      <c r="AL1979" s="184"/>
      <c r="AM1979" s="184"/>
      <c r="AP1979" s="184"/>
      <c r="AQ1979" s="184"/>
      <c r="AT1979" s="184"/>
      <c r="AU1979" s="184"/>
      <c r="AX1979" s="184"/>
      <c r="AY1979" s="184"/>
      <c r="BB1979" s="184"/>
      <c r="BC1979" s="184"/>
      <c r="BF1979" s="184"/>
      <c r="BG1979" s="184"/>
      <c r="BJ1979" s="184"/>
      <c r="BK1979" s="184"/>
      <c r="BN1979" s="184"/>
      <c r="BO1979" s="184"/>
      <c r="BR1979" s="184"/>
      <c r="BS1979" s="184"/>
      <c r="BV1979" s="184"/>
      <c r="BW1979" s="184"/>
      <c r="BZ1979" s="184"/>
      <c r="CA1979" s="184"/>
      <c r="CD1979" s="184"/>
      <c r="CE1979" s="184"/>
      <c r="CL1979" s="183"/>
      <c r="CP1979" s="183"/>
      <c r="CT1979" s="71"/>
    </row>
    <row r="1980" spans="2:105">
      <c r="F1980" s="183"/>
      <c r="S1980" s="184"/>
      <c r="T1980" s="184"/>
      <c r="U1980" s="184"/>
      <c r="V1980" s="184"/>
      <c r="W1980" s="184"/>
      <c r="X1980" s="184"/>
      <c r="Y1980" s="184"/>
      <c r="Z1980" s="184"/>
      <c r="AA1980" s="184"/>
      <c r="AB1980" s="184"/>
      <c r="AC1980" s="184"/>
      <c r="AD1980" s="184"/>
      <c r="AH1980" s="184"/>
      <c r="AI1980" s="184"/>
      <c r="AL1980" s="184"/>
      <c r="AM1980" s="184"/>
      <c r="AP1980" s="184"/>
      <c r="AQ1980" s="184"/>
      <c r="AT1980" s="184"/>
      <c r="AU1980" s="184"/>
      <c r="AX1980" s="184"/>
      <c r="AY1980" s="184"/>
      <c r="BB1980" s="184"/>
      <c r="BC1980" s="184"/>
      <c r="BF1980" s="184"/>
      <c r="BG1980" s="184"/>
      <c r="BJ1980" s="184"/>
      <c r="BK1980" s="184"/>
      <c r="BN1980" s="184"/>
      <c r="BO1980" s="184"/>
      <c r="BR1980" s="184"/>
      <c r="BS1980" s="184"/>
      <c r="BV1980" s="184"/>
      <c r="BW1980" s="184"/>
      <c r="BZ1980" s="184"/>
      <c r="CA1980" s="184"/>
      <c r="CD1980" s="184"/>
      <c r="CE1980" s="184"/>
      <c r="CL1980" s="183"/>
      <c r="CP1980" s="183"/>
      <c r="CT1980" s="71"/>
    </row>
    <row r="1981" spans="2:105">
      <c r="F1981" s="183"/>
      <c r="S1981" s="184"/>
      <c r="T1981" s="184"/>
      <c r="U1981" s="184"/>
      <c r="V1981" s="184"/>
      <c r="W1981" s="184"/>
      <c r="X1981" s="184"/>
      <c r="Y1981" s="184"/>
      <c r="Z1981" s="184"/>
      <c r="AA1981" s="184"/>
      <c r="AB1981" s="184"/>
      <c r="AC1981" s="184"/>
      <c r="AD1981" s="184"/>
      <c r="AH1981" s="184"/>
      <c r="AI1981" s="184"/>
      <c r="AL1981" s="184"/>
      <c r="AM1981" s="184"/>
      <c r="AP1981" s="184"/>
      <c r="AQ1981" s="184"/>
      <c r="AT1981" s="184"/>
      <c r="AU1981" s="184"/>
      <c r="AX1981" s="184"/>
      <c r="AY1981" s="184"/>
      <c r="BB1981" s="184"/>
      <c r="BC1981" s="184"/>
      <c r="BF1981" s="184"/>
      <c r="BG1981" s="184"/>
      <c r="BJ1981" s="184"/>
      <c r="BK1981" s="184"/>
      <c r="BN1981" s="184"/>
      <c r="BO1981" s="184"/>
      <c r="BR1981" s="184"/>
      <c r="BS1981" s="184"/>
      <c r="BV1981" s="184"/>
      <c r="BW1981" s="184"/>
      <c r="BZ1981" s="184"/>
      <c r="CA1981" s="184"/>
      <c r="CD1981" s="184"/>
      <c r="CE1981" s="184"/>
      <c r="CL1981" s="183"/>
      <c r="CP1981" s="183"/>
      <c r="CT1981" s="71"/>
    </row>
    <row r="1982" spans="2:105">
      <c r="F1982" s="183"/>
      <c r="S1982" s="184"/>
      <c r="T1982" s="184"/>
      <c r="U1982" s="184"/>
      <c r="V1982" s="184"/>
      <c r="W1982" s="184"/>
      <c r="X1982" s="184"/>
      <c r="Y1982" s="184"/>
      <c r="Z1982" s="184"/>
      <c r="AA1982" s="184"/>
      <c r="AB1982" s="184"/>
      <c r="AC1982" s="184"/>
      <c r="AD1982" s="184"/>
      <c r="AH1982" s="184"/>
      <c r="AI1982" s="184"/>
      <c r="AL1982" s="184"/>
      <c r="AM1982" s="184"/>
      <c r="AP1982" s="184"/>
      <c r="AQ1982" s="184"/>
      <c r="AT1982" s="184"/>
      <c r="AU1982" s="184"/>
      <c r="AX1982" s="184"/>
      <c r="AY1982" s="184"/>
      <c r="BB1982" s="184"/>
      <c r="BC1982" s="184"/>
      <c r="BF1982" s="184"/>
      <c r="BG1982" s="184"/>
      <c r="BJ1982" s="184"/>
      <c r="BK1982" s="184"/>
      <c r="BN1982" s="184"/>
      <c r="BO1982" s="184"/>
      <c r="BR1982" s="184"/>
      <c r="BS1982" s="184"/>
      <c r="BV1982" s="184"/>
      <c r="BW1982" s="184"/>
      <c r="BZ1982" s="184"/>
      <c r="CA1982" s="184"/>
      <c r="CD1982" s="184"/>
      <c r="CE1982" s="184"/>
      <c r="CL1982" s="183"/>
      <c r="CP1982" s="183"/>
      <c r="CT1982" s="71"/>
    </row>
    <row r="1983" spans="2:105">
      <c r="F1983" s="183"/>
      <c r="S1983" s="184"/>
      <c r="T1983" s="184"/>
      <c r="U1983" s="184"/>
      <c r="V1983" s="184"/>
      <c r="W1983" s="184"/>
      <c r="X1983" s="184"/>
      <c r="Y1983" s="184"/>
      <c r="Z1983" s="184"/>
      <c r="AA1983" s="184"/>
      <c r="AB1983" s="184"/>
      <c r="AC1983" s="184"/>
      <c r="AD1983" s="184"/>
      <c r="AH1983" s="184"/>
      <c r="AI1983" s="184"/>
      <c r="AL1983" s="184"/>
      <c r="AM1983" s="184"/>
      <c r="AP1983" s="184"/>
      <c r="AQ1983" s="184"/>
      <c r="AT1983" s="184"/>
      <c r="AU1983" s="184"/>
      <c r="AX1983" s="184"/>
      <c r="AY1983" s="184"/>
      <c r="BB1983" s="184"/>
      <c r="BC1983" s="184"/>
      <c r="BF1983" s="184"/>
      <c r="BG1983" s="184"/>
      <c r="BJ1983" s="184"/>
      <c r="BK1983" s="184"/>
      <c r="BN1983" s="184"/>
      <c r="BO1983" s="184"/>
      <c r="BR1983" s="184"/>
      <c r="BS1983" s="184"/>
      <c r="BV1983" s="184"/>
      <c r="BW1983" s="184"/>
      <c r="BZ1983" s="184"/>
      <c r="CA1983" s="184"/>
      <c r="CD1983" s="184"/>
      <c r="CE1983" s="184"/>
      <c r="CL1983" s="183"/>
      <c r="CP1983" s="183"/>
      <c r="CT1983" s="71"/>
    </row>
    <row r="1984" spans="2:105">
      <c r="F1984" s="183"/>
      <c r="S1984" s="184"/>
      <c r="T1984" s="184"/>
      <c r="U1984" s="184"/>
      <c r="V1984" s="184"/>
      <c r="W1984" s="184"/>
      <c r="X1984" s="184"/>
      <c r="Y1984" s="184"/>
      <c r="Z1984" s="184"/>
      <c r="AA1984" s="184"/>
      <c r="AB1984" s="184"/>
      <c r="AC1984" s="184"/>
      <c r="AD1984" s="184"/>
      <c r="AH1984" s="184"/>
      <c r="AI1984" s="184"/>
      <c r="AL1984" s="184"/>
      <c r="AM1984" s="184"/>
      <c r="AP1984" s="184"/>
      <c r="AQ1984" s="184"/>
      <c r="AT1984" s="184"/>
      <c r="AU1984" s="184"/>
      <c r="AX1984" s="184"/>
      <c r="AY1984" s="184"/>
      <c r="BB1984" s="184"/>
      <c r="BC1984" s="184"/>
      <c r="BF1984" s="184"/>
      <c r="BG1984" s="184"/>
      <c r="BJ1984" s="184"/>
      <c r="BK1984" s="184"/>
      <c r="BN1984" s="184"/>
      <c r="BO1984" s="184"/>
      <c r="BR1984" s="184"/>
      <c r="BS1984" s="184"/>
      <c r="BV1984" s="184"/>
      <c r="BW1984" s="184"/>
      <c r="BZ1984" s="184"/>
      <c r="CA1984" s="184"/>
      <c r="CD1984" s="184"/>
      <c r="CE1984" s="184"/>
      <c r="CL1984" s="183"/>
      <c r="CP1984" s="183"/>
      <c r="CT1984" s="71"/>
    </row>
    <row r="1985" spans="6:98">
      <c r="F1985" s="183"/>
      <c r="S1985" s="184"/>
      <c r="T1985" s="184"/>
      <c r="U1985" s="184"/>
      <c r="V1985" s="184"/>
      <c r="W1985" s="184"/>
      <c r="X1985" s="184"/>
      <c r="Y1985" s="184"/>
      <c r="Z1985" s="184"/>
      <c r="AA1985" s="184"/>
      <c r="AB1985" s="184"/>
      <c r="AC1985" s="184"/>
      <c r="AD1985" s="184"/>
      <c r="AH1985" s="184"/>
      <c r="AI1985" s="184"/>
      <c r="AL1985" s="184"/>
      <c r="AM1985" s="184"/>
      <c r="AP1985" s="184"/>
      <c r="AQ1985" s="184"/>
      <c r="AT1985" s="184"/>
      <c r="AU1985" s="184"/>
      <c r="AX1985" s="184"/>
      <c r="AY1985" s="184"/>
      <c r="BB1985" s="184"/>
      <c r="BC1985" s="184"/>
      <c r="BF1985" s="184"/>
      <c r="BG1985" s="184"/>
      <c r="BJ1985" s="184"/>
      <c r="BK1985" s="184"/>
      <c r="BN1985" s="184"/>
      <c r="BO1985" s="184"/>
      <c r="BR1985" s="184"/>
      <c r="BS1985" s="184"/>
      <c r="BV1985" s="184"/>
      <c r="BW1985" s="184"/>
      <c r="BZ1985" s="184"/>
      <c r="CA1985" s="184"/>
      <c r="CD1985" s="184"/>
      <c r="CE1985" s="184"/>
      <c r="CL1985" s="183"/>
      <c r="CP1985" s="183"/>
      <c r="CT1985" s="71"/>
    </row>
    <row r="1986" spans="6:98">
      <c r="F1986" s="183"/>
      <c r="S1986" s="184"/>
      <c r="T1986" s="184"/>
      <c r="U1986" s="184"/>
      <c r="V1986" s="184"/>
      <c r="W1986" s="184"/>
      <c r="X1986" s="184"/>
      <c r="Y1986" s="184"/>
      <c r="Z1986" s="184"/>
      <c r="AA1986" s="184"/>
      <c r="AB1986" s="184"/>
      <c r="AC1986" s="184"/>
      <c r="AD1986" s="184"/>
      <c r="AH1986" s="184"/>
      <c r="AI1986" s="184"/>
      <c r="AL1986" s="184"/>
      <c r="AM1986" s="184"/>
      <c r="AP1986" s="184"/>
      <c r="AQ1986" s="184"/>
      <c r="AT1986" s="184"/>
      <c r="AU1986" s="184"/>
      <c r="AX1986" s="184"/>
      <c r="AY1986" s="184"/>
      <c r="BB1986" s="184"/>
      <c r="BC1986" s="184"/>
      <c r="BF1986" s="184"/>
      <c r="BG1986" s="184"/>
      <c r="BJ1986" s="184"/>
      <c r="BK1986" s="184"/>
      <c r="BN1986" s="184"/>
      <c r="BO1986" s="184"/>
      <c r="BR1986" s="184"/>
      <c r="BS1986" s="184"/>
      <c r="BV1986" s="184"/>
      <c r="BW1986" s="184"/>
      <c r="BZ1986" s="184"/>
      <c r="CA1986" s="184"/>
      <c r="CD1986" s="184"/>
      <c r="CE1986" s="184"/>
      <c r="CL1986" s="183"/>
      <c r="CP1986" s="183"/>
      <c r="CT1986" s="71"/>
    </row>
    <row r="1987" spans="6:98">
      <c r="F1987" s="183"/>
      <c r="S1987" s="184"/>
      <c r="T1987" s="184"/>
      <c r="U1987" s="184"/>
      <c r="V1987" s="184"/>
      <c r="W1987" s="184"/>
      <c r="X1987" s="184"/>
      <c r="Y1987" s="184"/>
      <c r="Z1987" s="184"/>
      <c r="AA1987" s="184"/>
      <c r="AB1987" s="184"/>
      <c r="AC1987" s="184"/>
      <c r="AD1987" s="184"/>
      <c r="AH1987" s="184"/>
      <c r="AI1987" s="184"/>
      <c r="AL1987" s="184"/>
      <c r="AM1987" s="184"/>
      <c r="AP1987" s="184"/>
      <c r="AQ1987" s="184"/>
      <c r="AT1987" s="184"/>
      <c r="AU1987" s="184"/>
      <c r="AX1987" s="184"/>
      <c r="AY1987" s="184"/>
      <c r="BB1987" s="184"/>
      <c r="BC1987" s="184"/>
      <c r="BF1987" s="184"/>
      <c r="BG1987" s="184"/>
      <c r="BJ1987" s="184"/>
      <c r="BK1987" s="184"/>
      <c r="BN1987" s="184"/>
      <c r="BO1987" s="184"/>
      <c r="BR1987" s="184"/>
      <c r="BS1987" s="184"/>
      <c r="BV1987" s="184"/>
      <c r="BW1987" s="184"/>
      <c r="BZ1987" s="184"/>
      <c r="CA1987" s="184"/>
      <c r="CD1987" s="184"/>
      <c r="CE1987" s="184"/>
      <c r="CL1987" s="183"/>
      <c r="CP1987" s="183"/>
      <c r="CT1987" s="71"/>
    </row>
    <row r="1988" spans="6:98">
      <c r="F1988" s="183"/>
      <c r="S1988" s="184"/>
      <c r="T1988" s="184"/>
      <c r="U1988" s="184"/>
      <c r="V1988" s="184"/>
      <c r="W1988" s="184"/>
      <c r="X1988" s="184"/>
      <c r="Y1988" s="184"/>
      <c r="Z1988" s="184"/>
      <c r="AA1988" s="184"/>
      <c r="AB1988" s="184"/>
      <c r="AC1988" s="184"/>
      <c r="AD1988" s="184"/>
      <c r="AH1988" s="184"/>
      <c r="AI1988" s="184"/>
      <c r="AL1988" s="184"/>
      <c r="AM1988" s="184"/>
      <c r="AP1988" s="184"/>
      <c r="AQ1988" s="184"/>
      <c r="AT1988" s="184"/>
      <c r="AU1988" s="184"/>
      <c r="AX1988" s="184"/>
      <c r="AY1988" s="184"/>
      <c r="BB1988" s="184"/>
      <c r="BC1988" s="184"/>
      <c r="BF1988" s="184"/>
      <c r="BG1988" s="184"/>
      <c r="BJ1988" s="184"/>
      <c r="BK1988" s="184"/>
      <c r="BN1988" s="184"/>
      <c r="BO1988" s="184"/>
      <c r="BR1988" s="184"/>
      <c r="BS1988" s="184"/>
      <c r="BV1988" s="184"/>
      <c r="BW1988" s="184"/>
      <c r="BZ1988" s="184"/>
      <c r="CA1988" s="184"/>
      <c r="CD1988" s="184"/>
      <c r="CE1988" s="184"/>
      <c r="CL1988" s="183"/>
      <c r="CP1988" s="183"/>
      <c r="CT1988" s="71"/>
    </row>
    <row r="1989" spans="6:98">
      <c r="F1989" s="183"/>
      <c r="S1989" s="184"/>
      <c r="T1989" s="184"/>
      <c r="U1989" s="184"/>
      <c r="V1989" s="184"/>
      <c r="W1989" s="184"/>
      <c r="X1989" s="184"/>
      <c r="Y1989" s="184"/>
      <c r="Z1989" s="184"/>
      <c r="AA1989" s="184"/>
      <c r="AB1989" s="184"/>
      <c r="AC1989" s="184"/>
      <c r="AD1989" s="184"/>
      <c r="AH1989" s="184"/>
      <c r="AI1989" s="184"/>
      <c r="AL1989" s="184"/>
      <c r="AM1989" s="184"/>
      <c r="AP1989" s="184"/>
      <c r="AQ1989" s="184"/>
      <c r="AT1989" s="184"/>
      <c r="AU1989" s="184"/>
      <c r="AX1989" s="184"/>
      <c r="AY1989" s="184"/>
      <c r="BB1989" s="184"/>
      <c r="BC1989" s="184"/>
      <c r="BF1989" s="184"/>
      <c r="BG1989" s="184"/>
      <c r="BJ1989" s="184"/>
      <c r="BK1989" s="184"/>
      <c r="BN1989" s="184"/>
      <c r="BO1989" s="184"/>
      <c r="BR1989" s="184"/>
      <c r="BS1989" s="184"/>
      <c r="BV1989" s="184"/>
      <c r="BW1989" s="184"/>
      <c r="BZ1989" s="184"/>
      <c r="CA1989" s="184"/>
      <c r="CD1989" s="184"/>
      <c r="CE1989" s="184"/>
      <c r="CL1989" s="183"/>
      <c r="CP1989" s="183"/>
      <c r="CT1989" s="71"/>
    </row>
    <row r="1990" spans="6:98">
      <c r="F1990" s="183"/>
      <c r="S1990" s="184"/>
      <c r="T1990" s="184"/>
      <c r="U1990" s="184"/>
      <c r="V1990" s="184"/>
      <c r="W1990" s="184"/>
      <c r="X1990" s="184"/>
      <c r="Y1990" s="184"/>
      <c r="Z1990" s="184"/>
      <c r="AA1990" s="184"/>
      <c r="AB1990" s="184"/>
      <c r="AC1990" s="184"/>
      <c r="AD1990" s="184"/>
      <c r="AH1990" s="184"/>
      <c r="AI1990" s="184"/>
      <c r="AL1990" s="184"/>
      <c r="AM1990" s="184"/>
      <c r="AP1990" s="184"/>
      <c r="AQ1990" s="184"/>
      <c r="AT1990" s="184"/>
      <c r="AU1990" s="184"/>
      <c r="AX1990" s="184"/>
      <c r="AY1990" s="184"/>
      <c r="BB1990" s="184"/>
      <c r="BC1990" s="184"/>
      <c r="BF1990" s="184"/>
      <c r="BG1990" s="184"/>
      <c r="BJ1990" s="184"/>
      <c r="BK1990" s="184"/>
      <c r="BN1990" s="184"/>
      <c r="BO1990" s="184"/>
      <c r="BR1990" s="184"/>
      <c r="BS1990" s="184"/>
      <c r="BV1990" s="184"/>
      <c r="BW1990" s="184"/>
      <c r="BZ1990" s="184"/>
      <c r="CA1990" s="184"/>
      <c r="CD1990" s="184"/>
      <c r="CE1990" s="184"/>
      <c r="CL1990" s="183"/>
      <c r="CP1990" s="183"/>
      <c r="CT1990" s="71"/>
    </row>
    <row r="1991" spans="6:98">
      <c r="F1991" s="183"/>
      <c r="S1991" s="184"/>
      <c r="T1991" s="184"/>
      <c r="U1991" s="184"/>
      <c r="V1991" s="184"/>
      <c r="W1991" s="184"/>
      <c r="X1991" s="184"/>
      <c r="Y1991" s="184"/>
      <c r="Z1991" s="184"/>
      <c r="AA1991" s="184"/>
      <c r="AB1991" s="184"/>
      <c r="AC1991" s="184"/>
      <c r="AD1991" s="184"/>
      <c r="AH1991" s="184"/>
      <c r="AI1991" s="184"/>
      <c r="AL1991" s="184"/>
      <c r="AM1991" s="184"/>
      <c r="AP1991" s="184"/>
      <c r="AQ1991" s="184"/>
      <c r="AT1991" s="184"/>
      <c r="AU1991" s="184"/>
      <c r="AX1991" s="184"/>
      <c r="AY1991" s="184"/>
      <c r="BB1991" s="184"/>
      <c r="BC1991" s="184"/>
      <c r="BF1991" s="184"/>
      <c r="BG1991" s="184"/>
      <c r="BJ1991" s="184"/>
      <c r="BK1991" s="184"/>
      <c r="BN1991" s="184"/>
      <c r="BO1991" s="184"/>
      <c r="BR1991" s="184"/>
      <c r="BS1991" s="184"/>
      <c r="BV1991" s="184"/>
      <c r="BW1991" s="184"/>
      <c r="BZ1991" s="184"/>
      <c r="CA1991" s="184"/>
      <c r="CD1991" s="184"/>
      <c r="CE1991" s="184"/>
      <c r="CL1991" s="183"/>
      <c r="CP1991" s="183"/>
      <c r="CT1991" s="71"/>
    </row>
    <row r="1992" spans="6:98">
      <c r="F1992" s="183"/>
      <c r="S1992" s="184"/>
      <c r="T1992" s="184"/>
      <c r="U1992" s="184"/>
      <c r="V1992" s="184"/>
      <c r="W1992" s="184"/>
      <c r="X1992" s="184"/>
      <c r="Y1992" s="184"/>
      <c r="Z1992" s="184"/>
      <c r="AA1992" s="184"/>
      <c r="AB1992" s="184"/>
      <c r="AC1992" s="184"/>
      <c r="AD1992" s="184"/>
      <c r="AH1992" s="184"/>
      <c r="AI1992" s="184"/>
      <c r="AL1992" s="184"/>
      <c r="AM1992" s="184"/>
      <c r="AP1992" s="184"/>
      <c r="AQ1992" s="184"/>
      <c r="AT1992" s="184"/>
      <c r="AU1992" s="184"/>
      <c r="AX1992" s="184"/>
      <c r="AY1992" s="184"/>
      <c r="BB1992" s="184"/>
      <c r="BC1992" s="184"/>
      <c r="BF1992" s="184"/>
      <c r="BG1992" s="184"/>
      <c r="BJ1992" s="184"/>
      <c r="BK1992" s="184"/>
      <c r="BN1992" s="184"/>
      <c r="BO1992" s="184"/>
      <c r="BR1992" s="184"/>
      <c r="BS1992" s="184"/>
      <c r="BV1992" s="184"/>
      <c r="BW1992" s="184"/>
      <c r="BZ1992" s="184"/>
      <c r="CA1992" s="184"/>
      <c r="CD1992" s="184"/>
      <c r="CE1992" s="184"/>
      <c r="CL1992" s="183"/>
      <c r="CP1992" s="183"/>
      <c r="CT1992" s="71"/>
    </row>
    <row r="1993" spans="6:98">
      <c r="F1993" s="183"/>
      <c r="S1993" s="184"/>
      <c r="T1993" s="184"/>
      <c r="U1993" s="184"/>
      <c r="V1993" s="184"/>
      <c r="W1993" s="184"/>
      <c r="X1993" s="184"/>
      <c r="Y1993" s="184"/>
      <c r="Z1993" s="184"/>
      <c r="AA1993" s="184"/>
      <c r="AB1993" s="184"/>
      <c r="AC1993" s="184"/>
      <c r="AD1993" s="184"/>
      <c r="AH1993" s="184"/>
      <c r="AI1993" s="184"/>
      <c r="AL1993" s="184"/>
      <c r="AM1993" s="184"/>
      <c r="AP1993" s="184"/>
      <c r="AQ1993" s="184"/>
      <c r="AT1993" s="184"/>
      <c r="AU1993" s="184"/>
      <c r="AX1993" s="184"/>
      <c r="AY1993" s="184"/>
      <c r="BB1993" s="184"/>
      <c r="BC1993" s="184"/>
      <c r="BF1993" s="184"/>
      <c r="BG1993" s="184"/>
      <c r="BJ1993" s="184"/>
      <c r="BK1993" s="184"/>
      <c r="BN1993" s="184"/>
      <c r="BO1993" s="184"/>
      <c r="BR1993" s="184"/>
      <c r="BS1993" s="184"/>
      <c r="BV1993" s="184"/>
      <c r="BW1993" s="184"/>
      <c r="BZ1993" s="184"/>
      <c r="CA1993" s="184"/>
      <c r="CD1993" s="184"/>
      <c r="CE1993" s="184"/>
      <c r="CL1993" s="183"/>
      <c r="CP1993" s="183"/>
      <c r="CT1993" s="71"/>
    </row>
    <row r="1994" spans="6:98">
      <c r="F1994" s="183"/>
      <c r="S1994" s="184"/>
      <c r="T1994" s="184"/>
      <c r="U1994" s="184"/>
      <c r="V1994" s="184"/>
      <c r="W1994" s="184"/>
      <c r="X1994" s="184"/>
      <c r="Y1994" s="184"/>
      <c r="Z1994" s="184"/>
      <c r="AA1994" s="184"/>
      <c r="AB1994" s="184"/>
      <c r="AC1994" s="184"/>
      <c r="AD1994" s="184"/>
      <c r="AH1994" s="184"/>
      <c r="AI1994" s="184"/>
      <c r="AL1994" s="184"/>
      <c r="AM1994" s="184"/>
      <c r="AP1994" s="184"/>
      <c r="AQ1994" s="184"/>
      <c r="AT1994" s="184"/>
      <c r="AU1994" s="184"/>
      <c r="AX1994" s="184"/>
      <c r="AY1994" s="184"/>
      <c r="BB1994" s="184"/>
      <c r="BC1994" s="184"/>
      <c r="BF1994" s="184"/>
      <c r="BG1994" s="184"/>
      <c r="BJ1994" s="184"/>
      <c r="BK1994" s="184"/>
      <c r="BN1994" s="184"/>
      <c r="BO1994" s="184"/>
      <c r="BR1994" s="184"/>
      <c r="BS1994" s="184"/>
      <c r="BV1994" s="184"/>
      <c r="BW1994" s="184"/>
      <c r="BZ1994" s="184"/>
      <c r="CA1994" s="184"/>
      <c r="CD1994" s="184"/>
      <c r="CE1994" s="184"/>
      <c r="CL1994" s="183"/>
      <c r="CP1994" s="183"/>
      <c r="CT1994" s="71"/>
    </row>
    <row r="1995" spans="6:98">
      <c r="F1995" s="183"/>
      <c r="S1995" s="184"/>
      <c r="T1995" s="184"/>
      <c r="U1995" s="184"/>
      <c r="V1995" s="184"/>
      <c r="W1995" s="184"/>
      <c r="X1995" s="184"/>
      <c r="Y1995" s="184"/>
      <c r="Z1995" s="184"/>
      <c r="AA1995" s="184"/>
      <c r="AB1995" s="184"/>
      <c r="AC1995" s="184"/>
      <c r="AD1995" s="184"/>
      <c r="AH1995" s="184"/>
      <c r="AI1995" s="184"/>
      <c r="AL1995" s="184"/>
      <c r="AM1995" s="184"/>
      <c r="AP1995" s="184"/>
      <c r="AQ1995" s="184"/>
      <c r="AT1995" s="184"/>
      <c r="AU1995" s="184"/>
      <c r="AX1995" s="184"/>
      <c r="AY1995" s="184"/>
      <c r="BB1995" s="184"/>
      <c r="BC1995" s="184"/>
      <c r="BF1995" s="184"/>
      <c r="BG1995" s="184"/>
      <c r="BJ1995" s="184"/>
      <c r="BK1995" s="184"/>
      <c r="BN1995" s="184"/>
      <c r="BO1995" s="184"/>
      <c r="BR1995" s="184"/>
      <c r="BS1995" s="184"/>
      <c r="BV1995" s="184"/>
      <c r="BW1995" s="184"/>
      <c r="BZ1995" s="184"/>
      <c r="CA1995" s="184"/>
      <c r="CD1995" s="184"/>
      <c r="CE1995" s="184"/>
      <c r="CL1995" s="183"/>
      <c r="CP1995" s="183"/>
      <c r="CT1995" s="71"/>
    </row>
    <row r="1996" spans="6:98">
      <c r="F1996" s="183"/>
      <c r="S1996" s="184"/>
      <c r="T1996" s="184"/>
      <c r="U1996" s="184"/>
      <c r="V1996" s="184"/>
      <c r="W1996" s="184"/>
      <c r="X1996" s="184"/>
      <c r="Y1996" s="184"/>
      <c r="Z1996" s="184"/>
      <c r="AA1996" s="184"/>
      <c r="AB1996" s="184"/>
      <c r="AC1996" s="184"/>
      <c r="AD1996" s="184"/>
      <c r="AH1996" s="184"/>
      <c r="AI1996" s="184"/>
      <c r="AL1996" s="184"/>
      <c r="AM1996" s="184"/>
      <c r="AP1996" s="184"/>
      <c r="AQ1996" s="184"/>
      <c r="AT1996" s="184"/>
      <c r="AU1996" s="184"/>
      <c r="AX1996" s="184"/>
      <c r="AY1996" s="184"/>
      <c r="BB1996" s="184"/>
      <c r="BC1996" s="184"/>
      <c r="BF1996" s="184"/>
      <c r="BG1996" s="184"/>
      <c r="BJ1996" s="184"/>
      <c r="BK1996" s="184"/>
      <c r="BN1996" s="184"/>
      <c r="BO1996" s="184"/>
      <c r="BR1996" s="184"/>
      <c r="BS1996" s="184"/>
      <c r="BV1996" s="184"/>
      <c r="BW1996" s="184"/>
      <c r="BZ1996" s="184"/>
      <c r="CA1996" s="184"/>
      <c r="CD1996" s="184"/>
      <c r="CE1996" s="184"/>
      <c r="CL1996" s="183"/>
      <c r="CP1996" s="183"/>
      <c r="CT1996" s="71"/>
    </row>
    <row r="1997" spans="6:98">
      <c r="F1997" s="183"/>
      <c r="S1997" s="184"/>
      <c r="T1997" s="184"/>
      <c r="U1997" s="184"/>
      <c r="V1997" s="184"/>
      <c r="W1997" s="184"/>
      <c r="X1997" s="184"/>
      <c r="Y1997" s="184"/>
      <c r="Z1997" s="184"/>
      <c r="AA1997" s="184"/>
      <c r="AB1997" s="184"/>
      <c r="AC1997" s="184"/>
      <c r="AD1997" s="184"/>
      <c r="AH1997" s="184"/>
      <c r="AI1997" s="184"/>
      <c r="AL1997" s="184"/>
      <c r="AM1997" s="184"/>
      <c r="AP1997" s="184"/>
      <c r="AQ1997" s="184"/>
      <c r="AT1997" s="184"/>
      <c r="AU1997" s="184"/>
      <c r="AX1997" s="184"/>
      <c r="AY1997" s="184"/>
      <c r="BB1997" s="184"/>
      <c r="BC1997" s="184"/>
      <c r="BF1997" s="184"/>
      <c r="BG1997" s="184"/>
      <c r="BJ1997" s="184"/>
      <c r="BK1997" s="184"/>
      <c r="BN1997" s="184"/>
      <c r="BO1997" s="184"/>
      <c r="BR1997" s="184"/>
      <c r="BS1997" s="184"/>
      <c r="BV1997" s="184"/>
      <c r="BW1997" s="184"/>
      <c r="BZ1997" s="184"/>
      <c r="CA1997" s="184"/>
      <c r="CD1997" s="184"/>
      <c r="CE1997" s="184"/>
      <c r="CL1997" s="183"/>
      <c r="CP1997" s="183"/>
      <c r="CT1997" s="71"/>
    </row>
    <row r="1998" spans="6:98">
      <c r="F1998" s="183"/>
      <c r="S1998" s="184"/>
      <c r="T1998" s="184"/>
      <c r="U1998" s="184"/>
      <c r="V1998" s="184"/>
      <c r="W1998" s="184"/>
      <c r="X1998" s="184"/>
      <c r="Y1998" s="184"/>
      <c r="Z1998" s="184"/>
      <c r="AA1998" s="184"/>
      <c r="AB1998" s="184"/>
      <c r="AC1998" s="184"/>
      <c r="AD1998" s="184"/>
      <c r="AH1998" s="184"/>
      <c r="AI1998" s="184"/>
      <c r="AL1998" s="184"/>
      <c r="AM1998" s="184"/>
      <c r="AP1998" s="184"/>
      <c r="AQ1998" s="184"/>
      <c r="AT1998" s="184"/>
      <c r="AU1998" s="184"/>
      <c r="AX1998" s="184"/>
      <c r="AY1998" s="184"/>
      <c r="BB1998" s="184"/>
      <c r="BC1998" s="184"/>
      <c r="BF1998" s="184"/>
      <c r="BG1998" s="184"/>
      <c r="BJ1998" s="184"/>
      <c r="BK1998" s="184"/>
      <c r="BN1998" s="184"/>
      <c r="BO1998" s="184"/>
      <c r="BR1998" s="184"/>
      <c r="BS1998" s="184"/>
      <c r="BV1998" s="184"/>
      <c r="BW1998" s="184"/>
      <c r="BZ1998" s="184"/>
      <c r="CA1998" s="184"/>
      <c r="CD1998" s="184"/>
      <c r="CE1998" s="184"/>
      <c r="CL1998" s="183"/>
      <c r="CP1998" s="183"/>
      <c r="CT1998" s="71"/>
    </row>
    <row r="1999" spans="6:98">
      <c r="F1999" s="183"/>
      <c r="S1999" s="184"/>
      <c r="T1999" s="184"/>
      <c r="U1999" s="184"/>
      <c r="V1999" s="184"/>
      <c r="W1999" s="184"/>
      <c r="X1999" s="184"/>
      <c r="Y1999" s="184"/>
      <c r="Z1999" s="184"/>
      <c r="AA1999" s="184"/>
      <c r="AB1999" s="184"/>
      <c r="AC1999" s="184"/>
      <c r="AD1999" s="184"/>
      <c r="AH1999" s="184"/>
      <c r="AI1999" s="184"/>
      <c r="AL1999" s="184"/>
      <c r="AM1999" s="184"/>
      <c r="AP1999" s="184"/>
      <c r="AQ1999" s="184"/>
      <c r="AT1999" s="184"/>
      <c r="AU1999" s="184"/>
      <c r="AX1999" s="184"/>
      <c r="AY1999" s="184"/>
      <c r="BB1999" s="184"/>
      <c r="BC1999" s="184"/>
      <c r="BF1999" s="184"/>
      <c r="BG1999" s="184"/>
      <c r="BJ1999" s="184"/>
      <c r="BK1999" s="184"/>
      <c r="BN1999" s="184"/>
      <c r="BO1999" s="184"/>
      <c r="BR1999" s="184"/>
      <c r="BS1999" s="184"/>
      <c r="BV1999" s="184"/>
      <c r="BW1999" s="184"/>
      <c r="BZ1999" s="184"/>
      <c r="CA1999" s="184"/>
      <c r="CD1999" s="184"/>
      <c r="CE1999" s="184"/>
      <c r="CL1999" s="183"/>
      <c r="CP1999" s="183"/>
      <c r="CT1999" s="71"/>
    </row>
    <row r="2000" spans="6:98">
      <c r="F2000" s="183"/>
      <c r="S2000" s="184"/>
      <c r="T2000" s="184"/>
      <c r="U2000" s="184"/>
      <c r="V2000" s="184"/>
      <c r="W2000" s="184"/>
      <c r="X2000" s="184"/>
      <c r="Y2000" s="184"/>
      <c r="Z2000" s="184"/>
      <c r="AA2000" s="184"/>
      <c r="AB2000" s="184"/>
      <c r="AC2000" s="184"/>
      <c r="AD2000" s="184"/>
      <c r="AH2000" s="184"/>
      <c r="AI2000" s="184"/>
      <c r="AL2000" s="184"/>
      <c r="AM2000" s="184"/>
      <c r="AP2000" s="184"/>
      <c r="AQ2000" s="184"/>
      <c r="AT2000" s="184"/>
      <c r="AU2000" s="184"/>
      <c r="AX2000" s="184"/>
      <c r="AY2000" s="184"/>
      <c r="BB2000" s="184"/>
      <c r="BC2000" s="184"/>
      <c r="BF2000" s="184"/>
      <c r="BG2000" s="184"/>
      <c r="BJ2000" s="184"/>
      <c r="BK2000" s="184"/>
      <c r="BN2000" s="184"/>
      <c r="BO2000" s="184"/>
      <c r="BR2000" s="184"/>
      <c r="BS2000" s="184"/>
      <c r="BV2000" s="184"/>
      <c r="BW2000" s="184"/>
      <c r="BZ2000" s="184"/>
      <c r="CA2000" s="184"/>
      <c r="CD2000" s="184"/>
      <c r="CE2000" s="184"/>
      <c r="CL2000" s="183"/>
      <c r="CP2000" s="183"/>
      <c r="CT2000" s="71"/>
    </row>
    <row r="2001" spans="6:98">
      <c r="F2001" s="183"/>
      <c r="S2001" s="184"/>
      <c r="T2001" s="184"/>
      <c r="U2001" s="184"/>
      <c r="V2001" s="184"/>
      <c r="W2001" s="184"/>
      <c r="X2001" s="184"/>
      <c r="Y2001" s="184"/>
      <c r="Z2001" s="184"/>
      <c r="AA2001" s="184"/>
      <c r="AB2001" s="184"/>
      <c r="AC2001" s="184"/>
      <c r="AD2001" s="184"/>
      <c r="AH2001" s="184"/>
      <c r="AI2001" s="184"/>
      <c r="AL2001" s="184"/>
      <c r="AM2001" s="184"/>
      <c r="AP2001" s="184"/>
      <c r="AQ2001" s="184"/>
      <c r="AT2001" s="184"/>
      <c r="AU2001" s="184"/>
      <c r="AX2001" s="184"/>
      <c r="AY2001" s="184"/>
      <c r="BB2001" s="184"/>
      <c r="BC2001" s="184"/>
      <c r="BF2001" s="184"/>
      <c r="BG2001" s="184"/>
      <c r="BJ2001" s="184"/>
      <c r="BK2001" s="184"/>
      <c r="BN2001" s="184"/>
      <c r="BO2001" s="184"/>
      <c r="BR2001" s="184"/>
      <c r="BS2001" s="184"/>
      <c r="BV2001" s="184"/>
      <c r="BW2001" s="184"/>
      <c r="BZ2001" s="184"/>
      <c r="CA2001" s="184"/>
      <c r="CD2001" s="184"/>
      <c r="CE2001" s="184"/>
      <c r="CL2001" s="183"/>
      <c r="CP2001" s="183"/>
      <c r="CT2001" s="71"/>
    </row>
    <row r="2002" spans="6:98">
      <c r="F2002" s="183"/>
      <c r="S2002" s="184"/>
      <c r="T2002" s="184"/>
      <c r="U2002" s="184"/>
      <c r="V2002" s="184"/>
      <c r="W2002" s="184"/>
      <c r="X2002" s="184"/>
      <c r="Y2002" s="184"/>
      <c r="Z2002" s="184"/>
      <c r="AA2002" s="184"/>
      <c r="AB2002" s="184"/>
      <c r="AC2002" s="184"/>
      <c r="AD2002" s="184"/>
      <c r="AH2002" s="184"/>
      <c r="AI2002" s="184"/>
      <c r="AL2002" s="184"/>
      <c r="AM2002" s="184"/>
      <c r="AP2002" s="184"/>
      <c r="AQ2002" s="184"/>
      <c r="AT2002" s="184"/>
      <c r="AU2002" s="184"/>
      <c r="AX2002" s="184"/>
      <c r="AY2002" s="184"/>
      <c r="BB2002" s="184"/>
      <c r="BC2002" s="184"/>
      <c r="BF2002" s="184"/>
      <c r="BG2002" s="184"/>
      <c r="BJ2002" s="184"/>
      <c r="BK2002" s="184"/>
      <c r="BN2002" s="184"/>
      <c r="BO2002" s="184"/>
      <c r="BR2002" s="184"/>
      <c r="BS2002" s="184"/>
      <c r="BV2002" s="184"/>
      <c r="BW2002" s="184"/>
      <c r="BZ2002" s="184"/>
      <c r="CA2002" s="184"/>
      <c r="CD2002" s="184"/>
      <c r="CE2002" s="184"/>
      <c r="CL2002" s="183"/>
      <c r="CP2002" s="183"/>
      <c r="CT2002" s="71"/>
    </row>
    <row r="2003" spans="6:98">
      <c r="F2003" s="183"/>
      <c r="S2003" s="184"/>
      <c r="T2003" s="184"/>
      <c r="U2003" s="184"/>
      <c r="V2003" s="184"/>
      <c r="W2003" s="184"/>
      <c r="X2003" s="184"/>
      <c r="Y2003" s="184"/>
      <c r="Z2003" s="184"/>
      <c r="AA2003" s="184"/>
      <c r="AB2003" s="184"/>
      <c r="AC2003" s="184"/>
      <c r="AD2003" s="184"/>
      <c r="AH2003" s="184"/>
      <c r="AI2003" s="184"/>
      <c r="AL2003" s="184"/>
      <c r="AM2003" s="184"/>
      <c r="AP2003" s="184"/>
      <c r="AQ2003" s="184"/>
      <c r="AT2003" s="184"/>
      <c r="AU2003" s="184"/>
      <c r="AX2003" s="184"/>
      <c r="AY2003" s="184"/>
      <c r="BB2003" s="184"/>
      <c r="BC2003" s="184"/>
      <c r="BF2003" s="184"/>
      <c r="BG2003" s="184"/>
      <c r="BJ2003" s="184"/>
      <c r="BK2003" s="184"/>
      <c r="BN2003" s="184"/>
      <c r="BO2003" s="184"/>
      <c r="BR2003" s="184"/>
      <c r="BS2003" s="184"/>
      <c r="BV2003" s="184"/>
      <c r="BW2003" s="184"/>
      <c r="BZ2003" s="184"/>
      <c r="CA2003" s="184"/>
      <c r="CD2003" s="184"/>
      <c r="CE2003" s="184"/>
      <c r="CL2003" s="183"/>
      <c r="CP2003" s="183"/>
      <c r="CT2003" s="71"/>
    </row>
    <row r="2004" spans="6:98">
      <c r="F2004" s="183"/>
      <c r="S2004" s="184"/>
      <c r="T2004" s="184"/>
      <c r="U2004" s="184"/>
      <c r="V2004" s="184"/>
      <c r="W2004" s="184"/>
      <c r="X2004" s="184"/>
      <c r="Y2004" s="184"/>
      <c r="Z2004" s="184"/>
      <c r="AA2004" s="184"/>
      <c r="AB2004" s="184"/>
      <c r="AC2004" s="184"/>
      <c r="AD2004" s="184"/>
      <c r="AH2004" s="184"/>
      <c r="AI2004" s="184"/>
      <c r="AL2004" s="184"/>
      <c r="AM2004" s="184"/>
      <c r="AP2004" s="184"/>
      <c r="AQ2004" s="184"/>
      <c r="AT2004" s="184"/>
      <c r="AU2004" s="184"/>
      <c r="AX2004" s="184"/>
      <c r="AY2004" s="184"/>
      <c r="BB2004" s="184"/>
      <c r="BC2004" s="184"/>
      <c r="BF2004" s="184"/>
      <c r="BG2004" s="184"/>
      <c r="BJ2004" s="184"/>
      <c r="BK2004" s="184"/>
      <c r="BN2004" s="184"/>
      <c r="BO2004" s="184"/>
      <c r="BR2004" s="184"/>
      <c r="BS2004" s="184"/>
      <c r="BV2004" s="184"/>
      <c r="BW2004" s="184"/>
      <c r="BZ2004" s="184"/>
      <c r="CA2004" s="184"/>
      <c r="CD2004" s="184"/>
      <c r="CE2004" s="184"/>
      <c r="CL2004" s="183"/>
      <c r="CP2004" s="183"/>
      <c r="CT2004" s="71"/>
    </row>
    <row r="2005" spans="6:98">
      <c r="F2005" s="183"/>
      <c r="S2005" s="184"/>
      <c r="T2005" s="184"/>
      <c r="U2005" s="184"/>
      <c r="V2005" s="184"/>
      <c r="W2005" s="184"/>
      <c r="X2005" s="184"/>
      <c r="Y2005" s="184"/>
      <c r="Z2005" s="184"/>
      <c r="AA2005" s="184"/>
      <c r="AB2005" s="184"/>
      <c r="AC2005" s="184"/>
      <c r="AD2005" s="184"/>
      <c r="AH2005" s="184"/>
      <c r="AI2005" s="184"/>
      <c r="AL2005" s="184"/>
      <c r="AM2005" s="184"/>
      <c r="AP2005" s="184"/>
      <c r="AQ2005" s="184"/>
      <c r="AT2005" s="184"/>
      <c r="AU2005" s="184"/>
      <c r="AX2005" s="184"/>
      <c r="AY2005" s="184"/>
      <c r="BB2005" s="184"/>
      <c r="BC2005" s="184"/>
      <c r="BF2005" s="184"/>
      <c r="BG2005" s="184"/>
      <c r="BJ2005" s="184"/>
      <c r="BK2005" s="184"/>
      <c r="BN2005" s="184"/>
      <c r="BO2005" s="184"/>
      <c r="BR2005" s="184"/>
      <c r="BS2005" s="184"/>
      <c r="BV2005" s="184"/>
      <c r="BW2005" s="184"/>
      <c r="BZ2005" s="184"/>
      <c r="CA2005" s="184"/>
      <c r="CD2005" s="184"/>
      <c r="CE2005" s="184"/>
      <c r="CL2005" s="183"/>
      <c r="CP2005" s="183"/>
      <c r="CT2005" s="71"/>
    </row>
    <row r="2006" spans="6:98">
      <c r="F2006" s="183"/>
      <c r="S2006" s="184"/>
      <c r="T2006" s="184"/>
      <c r="U2006" s="184"/>
      <c r="V2006" s="184"/>
      <c r="W2006" s="184"/>
      <c r="X2006" s="184"/>
      <c r="Y2006" s="184"/>
      <c r="Z2006" s="184"/>
      <c r="AA2006" s="184"/>
      <c r="AB2006" s="184"/>
      <c r="AC2006" s="184"/>
      <c r="AD2006" s="184"/>
      <c r="AH2006" s="184"/>
      <c r="AI2006" s="184"/>
      <c r="AL2006" s="184"/>
      <c r="AM2006" s="184"/>
      <c r="AP2006" s="184"/>
      <c r="AQ2006" s="184"/>
      <c r="AT2006" s="184"/>
      <c r="AU2006" s="184"/>
      <c r="AX2006" s="184"/>
      <c r="AY2006" s="184"/>
      <c r="BB2006" s="184"/>
      <c r="BC2006" s="184"/>
      <c r="BF2006" s="184"/>
      <c r="BG2006" s="184"/>
      <c r="BJ2006" s="184"/>
      <c r="BK2006" s="184"/>
      <c r="BN2006" s="184"/>
      <c r="BO2006" s="184"/>
      <c r="BR2006" s="184"/>
      <c r="BS2006" s="184"/>
      <c r="BV2006" s="184"/>
      <c r="BW2006" s="184"/>
      <c r="BZ2006" s="184"/>
      <c r="CA2006" s="184"/>
      <c r="CD2006" s="184"/>
      <c r="CE2006" s="184"/>
      <c r="CL2006" s="183"/>
      <c r="CP2006" s="183"/>
      <c r="CT2006" s="71"/>
    </row>
    <row r="2007" spans="6:98">
      <c r="F2007" s="183"/>
      <c r="S2007" s="184"/>
      <c r="T2007" s="184"/>
      <c r="U2007" s="184"/>
      <c r="V2007" s="184"/>
      <c r="W2007" s="184"/>
      <c r="X2007" s="184"/>
      <c r="Y2007" s="184"/>
      <c r="Z2007" s="184"/>
      <c r="AA2007" s="184"/>
      <c r="AB2007" s="184"/>
      <c r="AC2007" s="184"/>
      <c r="AD2007" s="184"/>
      <c r="AH2007" s="184"/>
      <c r="AI2007" s="184"/>
      <c r="AL2007" s="184"/>
      <c r="AM2007" s="184"/>
      <c r="AP2007" s="184"/>
      <c r="AQ2007" s="184"/>
      <c r="AT2007" s="184"/>
      <c r="AU2007" s="184"/>
      <c r="AX2007" s="184"/>
      <c r="AY2007" s="184"/>
      <c r="BB2007" s="184"/>
      <c r="BC2007" s="184"/>
      <c r="BF2007" s="184"/>
      <c r="BG2007" s="184"/>
      <c r="BJ2007" s="184"/>
      <c r="BK2007" s="184"/>
      <c r="BN2007" s="184"/>
      <c r="BO2007" s="184"/>
      <c r="BR2007" s="184"/>
      <c r="BS2007" s="184"/>
      <c r="BV2007" s="184"/>
      <c r="BW2007" s="184"/>
      <c r="BZ2007" s="184"/>
      <c r="CA2007" s="184"/>
      <c r="CD2007" s="184"/>
      <c r="CE2007" s="184"/>
      <c r="CL2007" s="183"/>
      <c r="CP2007" s="183"/>
      <c r="CT2007" s="71"/>
    </row>
    <row r="2008" spans="6:98">
      <c r="F2008" s="183"/>
      <c r="S2008" s="184"/>
      <c r="T2008" s="184"/>
      <c r="U2008" s="184"/>
      <c r="V2008" s="184"/>
      <c r="W2008" s="184"/>
      <c r="X2008" s="184"/>
      <c r="Y2008" s="184"/>
      <c r="Z2008" s="184"/>
      <c r="AA2008" s="184"/>
      <c r="AB2008" s="184"/>
      <c r="AC2008" s="184"/>
      <c r="AD2008" s="184"/>
      <c r="AH2008" s="184"/>
      <c r="AI2008" s="184"/>
      <c r="AL2008" s="184"/>
      <c r="AM2008" s="184"/>
      <c r="AP2008" s="184"/>
      <c r="AQ2008" s="184"/>
      <c r="AT2008" s="184"/>
      <c r="AU2008" s="184"/>
      <c r="AX2008" s="184"/>
      <c r="AY2008" s="184"/>
      <c r="BB2008" s="184"/>
      <c r="BC2008" s="184"/>
      <c r="BF2008" s="184"/>
      <c r="BG2008" s="184"/>
      <c r="BJ2008" s="184"/>
      <c r="BK2008" s="184"/>
      <c r="BN2008" s="184"/>
      <c r="BO2008" s="184"/>
      <c r="BR2008" s="184"/>
      <c r="BS2008" s="184"/>
      <c r="BV2008" s="184"/>
      <c r="BW2008" s="184"/>
      <c r="BZ2008" s="184"/>
      <c r="CA2008" s="184"/>
      <c r="CD2008" s="184"/>
      <c r="CE2008" s="184"/>
      <c r="CL2008" s="183"/>
      <c r="CP2008" s="183"/>
      <c r="CT2008" s="71"/>
    </row>
    <row r="2009" spans="6:98">
      <c r="F2009" s="183"/>
      <c r="S2009" s="184"/>
      <c r="T2009" s="184"/>
      <c r="U2009" s="184"/>
      <c r="V2009" s="184"/>
      <c r="W2009" s="184"/>
      <c r="X2009" s="184"/>
      <c r="Y2009" s="184"/>
      <c r="Z2009" s="184"/>
      <c r="AA2009" s="184"/>
      <c r="AB2009" s="184"/>
      <c r="AC2009" s="184"/>
      <c r="AD2009" s="184"/>
      <c r="AH2009" s="184"/>
      <c r="AI2009" s="184"/>
      <c r="AL2009" s="184"/>
      <c r="AM2009" s="184"/>
      <c r="AP2009" s="184"/>
      <c r="AQ2009" s="184"/>
      <c r="AT2009" s="184"/>
      <c r="AU2009" s="184"/>
      <c r="AX2009" s="184"/>
      <c r="AY2009" s="184"/>
      <c r="BB2009" s="184"/>
      <c r="BC2009" s="184"/>
      <c r="BF2009" s="184"/>
      <c r="BG2009" s="184"/>
      <c r="BJ2009" s="184"/>
      <c r="BK2009" s="184"/>
      <c r="BN2009" s="184"/>
      <c r="BO2009" s="184"/>
      <c r="BR2009" s="184"/>
      <c r="BS2009" s="184"/>
      <c r="BV2009" s="184"/>
      <c r="BW2009" s="184"/>
      <c r="BZ2009" s="184"/>
      <c r="CA2009" s="184"/>
      <c r="CD2009" s="184"/>
      <c r="CE2009" s="184"/>
      <c r="CL2009" s="183"/>
      <c r="CP2009" s="183"/>
      <c r="CT2009" s="71"/>
    </row>
    <row r="2010" spans="6:98">
      <c r="F2010" s="183"/>
      <c r="S2010" s="184"/>
      <c r="T2010" s="184"/>
      <c r="U2010" s="184"/>
      <c r="V2010" s="184"/>
      <c r="W2010" s="184"/>
      <c r="X2010" s="184"/>
      <c r="Y2010" s="184"/>
      <c r="Z2010" s="184"/>
      <c r="AA2010" s="184"/>
      <c r="AB2010" s="184"/>
      <c r="AC2010" s="184"/>
      <c r="AD2010" s="184"/>
      <c r="AH2010" s="184"/>
      <c r="AI2010" s="184"/>
      <c r="AL2010" s="184"/>
      <c r="AM2010" s="184"/>
      <c r="AP2010" s="184"/>
      <c r="AQ2010" s="184"/>
      <c r="AT2010" s="184"/>
      <c r="AU2010" s="184"/>
      <c r="AX2010" s="184"/>
      <c r="AY2010" s="184"/>
      <c r="BB2010" s="184"/>
      <c r="BC2010" s="184"/>
      <c r="BF2010" s="184"/>
      <c r="BG2010" s="184"/>
      <c r="BJ2010" s="184"/>
      <c r="BK2010" s="184"/>
      <c r="BN2010" s="184"/>
      <c r="BO2010" s="184"/>
      <c r="BR2010" s="184"/>
      <c r="BS2010" s="184"/>
      <c r="BV2010" s="184"/>
      <c r="BW2010" s="184"/>
      <c r="BZ2010" s="184"/>
      <c r="CA2010" s="184"/>
      <c r="CD2010" s="184"/>
      <c r="CE2010" s="184"/>
      <c r="CL2010" s="183"/>
      <c r="CP2010" s="183"/>
      <c r="CT2010" s="71"/>
    </row>
    <row r="2011" spans="6:98">
      <c r="F2011" s="183"/>
      <c r="S2011" s="184"/>
      <c r="T2011" s="184"/>
      <c r="U2011" s="184"/>
      <c r="V2011" s="184"/>
      <c r="W2011" s="184"/>
      <c r="X2011" s="184"/>
      <c r="Y2011" s="184"/>
      <c r="Z2011" s="184"/>
      <c r="AA2011" s="184"/>
      <c r="AB2011" s="184"/>
      <c r="AC2011" s="184"/>
      <c r="AD2011" s="184"/>
      <c r="AH2011" s="184"/>
      <c r="AI2011" s="184"/>
      <c r="AL2011" s="184"/>
      <c r="AM2011" s="184"/>
      <c r="AP2011" s="184"/>
      <c r="AQ2011" s="184"/>
      <c r="AT2011" s="184"/>
      <c r="AU2011" s="184"/>
      <c r="AX2011" s="184"/>
      <c r="AY2011" s="184"/>
      <c r="BB2011" s="184"/>
      <c r="BC2011" s="184"/>
      <c r="BF2011" s="184"/>
      <c r="BG2011" s="184"/>
      <c r="BJ2011" s="184"/>
      <c r="BK2011" s="184"/>
      <c r="BN2011" s="184"/>
      <c r="BO2011" s="184"/>
      <c r="BR2011" s="184"/>
      <c r="BS2011" s="184"/>
      <c r="BV2011" s="184"/>
      <c r="BW2011" s="184"/>
      <c r="BZ2011" s="184"/>
      <c r="CA2011" s="184"/>
      <c r="CD2011" s="184"/>
      <c r="CE2011" s="184"/>
      <c r="CL2011" s="183"/>
      <c r="CP2011" s="183"/>
      <c r="CT2011" s="71"/>
    </row>
    <row r="2012" spans="6:98">
      <c r="F2012" s="183"/>
      <c r="S2012" s="184"/>
      <c r="T2012" s="184"/>
      <c r="U2012" s="184"/>
      <c r="V2012" s="184"/>
      <c r="W2012" s="184"/>
      <c r="X2012" s="184"/>
      <c r="Y2012" s="184"/>
      <c r="Z2012" s="184"/>
      <c r="AA2012" s="184"/>
      <c r="AB2012" s="184"/>
      <c r="AC2012" s="184"/>
      <c r="AD2012" s="184"/>
      <c r="AH2012" s="184"/>
      <c r="AI2012" s="184"/>
      <c r="AL2012" s="184"/>
      <c r="AM2012" s="184"/>
      <c r="AP2012" s="184"/>
      <c r="AQ2012" s="184"/>
      <c r="AT2012" s="184"/>
      <c r="AU2012" s="184"/>
      <c r="AX2012" s="184"/>
      <c r="AY2012" s="184"/>
      <c r="BB2012" s="184"/>
      <c r="BC2012" s="184"/>
      <c r="BF2012" s="184"/>
      <c r="BG2012" s="184"/>
      <c r="BJ2012" s="184"/>
      <c r="BK2012" s="184"/>
      <c r="BN2012" s="184"/>
      <c r="BO2012" s="184"/>
      <c r="BR2012" s="184"/>
      <c r="BS2012" s="184"/>
      <c r="BV2012" s="184"/>
      <c r="BW2012" s="184"/>
      <c r="BZ2012" s="184"/>
      <c r="CA2012" s="184"/>
      <c r="CD2012" s="184"/>
      <c r="CE2012" s="184"/>
      <c r="CL2012" s="183"/>
      <c r="CP2012" s="183"/>
      <c r="CT2012" s="71"/>
    </row>
    <row r="2013" spans="6:98">
      <c r="F2013" s="183"/>
      <c r="S2013" s="184"/>
      <c r="T2013" s="184"/>
      <c r="U2013" s="184"/>
      <c r="V2013" s="184"/>
      <c r="W2013" s="184"/>
      <c r="X2013" s="184"/>
      <c r="Y2013" s="184"/>
      <c r="Z2013" s="184"/>
      <c r="AA2013" s="184"/>
      <c r="AB2013" s="184"/>
      <c r="AC2013" s="184"/>
      <c r="AD2013" s="184"/>
      <c r="AH2013" s="184"/>
      <c r="AI2013" s="184"/>
      <c r="AL2013" s="184"/>
      <c r="AM2013" s="184"/>
      <c r="AP2013" s="184"/>
      <c r="AQ2013" s="184"/>
      <c r="AT2013" s="184"/>
      <c r="AU2013" s="184"/>
      <c r="AX2013" s="184"/>
      <c r="AY2013" s="184"/>
      <c r="BB2013" s="184"/>
      <c r="BC2013" s="184"/>
      <c r="BF2013" s="184"/>
      <c r="BG2013" s="184"/>
      <c r="BJ2013" s="184"/>
      <c r="BK2013" s="184"/>
      <c r="BN2013" s="184"/>
      <c r="BO2013" s="184"/>
      <c r="BR2013" s="184"/>
      <c r="BS2013" s="184"/>
      <c r="BV2013" s="184"/>
      <c r="BW2013" s="184"/>
      <c r="BZ2013" s="184"/>
      <c r="CA2013" s="184"/>
      <c r="CD2013" s="184"/>
      <c r="CE2013" s="184"/>
      <c r="CL2013" s="183"/>
      <c r="CP2013" s="183"/>
      <c r="CT2013" s="71"/>
    </row>
    <row r="2014" spans="6:98">
      <c r="F2014" s="183"/>
      <c r="S2014" s="184"/>
      <c r="T2014" s="184"/>
      <c r="U2014" s="184"/>
      <c r="V2014" s="184"/>
      <c r="W2014" s="184"/>
      <c r="X2014" s="184"/>
      <c r="Y2014" s="184"/>
      <c r="Z2014" s="184"/>
      <c r="AA2014" s="184"/>
      <c r="AB2014" s="184"/>
      <c r="AC2014" s="184"/>
      <c r="AD2014" s="184"/>
      <c r="AH2014" s="184"/>
      <c r="AI2014" s="184"/>
      <c r="AL2014" s="184"/>
      <c r="AM2014" s="184"/>
      <c r="AP2014" s="184"/>
      <c r="AQ2014" s="184"/>
      <c r="AT2014" s="184"/>
      <c r="AU2014" s="184"/>
      <c r="AX2014" s="184"/>
      <c r="AY2014" s="184"/>
      <c r="BB2014" s="184"/>
      <c r="BC2014" s="184"/>
      <c r="BF2014" s="184"/>
      <c r="BG2014" s="184"/>
      <c r="BJ2014" s="184"/>
      <c r="BK2014" s="184"/>
      <c r="BN2014" s="184"/>
      <c r="BO2014" s="184"/>
      <c r="BR2014" s="184"/>
      <c r="BS2014" s="184"/>
      <c r="BV2014" s="184"/>
      <c r="BW2014" s="184"/>
      <c r="BZ2014" s="184"/>
      <c r="CA2014" s="184"/>
      <c r="CD2014" s="184"/>
      <c r="CE2014" s="184"/>
      <c r="CL2014" s="183"/>
      <c r="CP2014" s="183"/>
      <c r="CT2014" s="71"/>
    </row>
    <row r="2015" spans="6:98">
      <c r="F2015" s="183"/>
      <c r="S2015" s="184"/>
      <c r="T2015" s="184"/>
      <c r="U2015" s="184"/>
      <c r="V2015" s="184"/>
      <c r="W2015" s="184"/>
      <c r="X2015" s="184"/>
      <c r="Y2015" s="184"/>
      <c r="Z2015" s="184"/>
      <c r="AA2015" s="184"/>
      <c r="AB2015" s="184"/>
      <c r="AC2015" s="184"/>
      <c r="AD2015" s="184"/>
      <c r="AH2015" s="184"/>
      <c r="AI2015" s="184"/>
      <c r="AL2015" s="184"/>
      <c r="AM2015" s="184"/>
      <c r="AP2015" s="184"/>
      <c r="AQ2015" s="184"/>
      <c r="AT2015" s="184"/>
      <c r="AU2015" s="184"/>
      <c r="AX2015" s="184"/>
      <c r="AY2015" s="184"/>
      <c r="BB2015" s="184"/>
      <c r="BC2015" s="184"/>
      <c r="BF2015" s="184"/>
      <c r="BG2015" s="184"/>
      <c r="BJ2015" s="184"/>
      <c r="BK2015" s="184"/>
      <c r="BN2015" s="184"/>
      <c r="BO2015" s="184"/>
      <c r="BR2015" s="184"/>
      <c r="BS2015" s="184"/>
      <c r="BV2015" s="184"/>
      <c r="BW2015" s="184"/>
      <c r="BZ2015" s="184"/>
      <c r="CA2015" s="184"/>
      <c r="CD2015" s="184"/>
      <c r="CE2015" s="184"/>
      <c r="CL2015" s="183"/>
      <c r="CP2015" s="183"/>
      <c r="CT2015" s="71"/>
    </row>
    <row r="2016" spans="6:98">
      <c r="F2016" s="183"/>
      <c r="S2016" s="184"/>
      <c r="T2016" s="184"/>
      <c r="U2016" s="184"/>
      <c r="V2016" s="184"/>
      <c r="W2016" s="184"/>
      <c r="X2016" s="184"/>
      <c r="Y2016" s="184"/>
      <c r="Z2016" s="184"/>
      <c r="AA2016" s="184"/>
      <c r="AB2016" s="184"/>
      <c r="AC2016" s="184"/>
      <c r="AD2016" s="184"/>
      <c r="AH2016" s="184"/>
      <c r="AI2016" s="184"/>
      <c r="AL2016" s="184"/>
      <c r="AM2016" s="184"/>
      <c r="AP2016" s="184"/>
      <c r="AQ2016" s="184"/>
      <c r="AT2016" s="184"/>
      <c r="AU2016" s="184"/>
      <c r="AX2016" s="184"/>
      <c r="AY2016" s="184"/>
      <c r="BB2016" s="184"/>
      <c r="BC2016" s="184"/>
      <c r="BF2016" s="184"/>
      <c r="BG2016" s="184"/>
      <c r="BJ2016" s="184"/>
      <c r="BK2016" s="184"/>
      <c r="BN2016" s="184"/>
      <c r="BO2016" s="184"/>
      <c r="BR2016" s="184"/>
      <c r="BS2016" s="184"/>
      <c r="BV2016" s="184"/>
      <c r="BW2016" s="184"/>
      <c r="BZ2016" s="184"/>
      <c r="CA2016" s="184"/>
      <c r="CD2016" s="184"/>
      <c r="CE2016" s="184"/>
      <c r="CL2016" s="183"/>
      <c r="CP2016" s="183"/>
      <c r="CT2016" s="71"/>
    </row>
    <row r="2017" spans="6:98">
      <c r="F2017" s="183"/>
      <c r="S2017" s="184"/>
      <c r="T2017" s="184"/>
      <c r="U2017" s="184"/>
      <c r="V2017" s="184"/>
      <c r="W2017" s="184"/>
      <c r="X2017" s="184"/>
      <c r="Y2017" s="184"/>
      <c r="Z2017" s="184"/>
      <c r="AA2017" s="184"/>
      <c r="AB2017" s="184"/>
      <c r="AC2017" s="184"/>
      <c r="AD2017" s="184"/>
      <c r="AH2017" s="184"/>
      <c r="AI2017" s="184"/>
      <c r="AL2017" s="184"/>
      <c r="AM2017" s="184"/>
      <c r="AP2017" s="184"/>
      <c r="AQ2017" s="184"/>
      <c r="AT2017" s="184"/>
      <c r="AU2017" s="184"/>
      <c r="AX2017" s="184"/>
      <c r="AY2017" s="184"/>
      <c r="BB2017" s="184"/>
      <c r="BC2017" s="184"/>
      <c r="BF2017" s="184"/>
      <c r="BG2017" s="184"/>
      <c r="BJ2017" s="184"/>
      <c r="BK2017" s="184"/>
      <c r="BN2017" s="184"/>
      <c r="BO2017" s="184"/>
      <c r="BR2017" s="184"/>
      <c r="BS2017" s="184"/>
      <c r="BV2017" s="184"/>
      <c r="BW2017" s="184"/>
      <c r="BZ2017" s="184"/>
      <c r="CA2017" s="184"/>
      <c r="CD2017" s="184"/>
      <c r="CE2017" s="184"/>
      <c r="CL2017" s="183"/>
      <c r="CP2017" s="183"/>
      <c r="CT2017" s="71"/>
    </row>
    <row r="2018" spans="6:98">
      <c r="F2018" s="183"/>
      <c r="S2018" s="184"/>
      <c r="T2018" s="184"/>
      <c r="U2018" s="184"/>
      <c r="V2018" s="184"/>
      <c r="W2018" s="184"/>
      <c r="X2018" s="184"/>
      <c r="Y2018" s="184"/>
      <c r="Z2018" s="184"/>
      <c r="AA2018" s="184"/>
      <c r="AB2018" s="184"/>
      <c r="AC2018" s="184"/>
      <c r="AD2018" s="184"/>
      <c r="AH2018" s="184"/>
      <c r="AI2018" s="184"/>
      <c r="AL2018" s="184"/>
      <c r="AM2018" s="184"/>
      <c r="AP2018" s="184"/>
      <c r="AQ2018" s="184"/>
      <c r="AT2018" s="184"/>
      <c r="AU2018" s="184"/>
      <c r="AX2018" s="184"/>
      <c r="AY2018" s="184"/>
      <c r="BB2018" s="184"/>
      <c r="BC2018" s="184"/>
      <c r="BF2018" s="184"/>
      <c r="BG2018" s="184"/>
      <c r="BJ2018" s="184"/>
      <c r="BK2018" s="184"/>
      <c r="BN2018" s="184"/>
      <c r="BO2018" s="184"/>
      <c r="BR2018" s="184"/>
      <c r="BS2018" s="184"/>
      <c r="BV2018" s="184"/>
      <c r="BW2018" s="184"/>
      <c r="BZ2018" s="184"/>
      <c r="CA2018" s="184"/>
      <c r="CD2018" s="184"/>
      <c r="CE2018" s="184"/>
      <c r="CL2018" s="183"/>
      <c r="CP2018" s="183"/>
      <c r="CT2018" s="71"/>
    </row>
    <row r="2019" spans="6:98">
      <c r="F2019" s="183"/>
      <c r="S2019" s="184"/>
      <c r="T2019" s="184"/>
      <c r="U2019" s="184"/>
      <c r="V2019" s="184"/>
      <c r="W2019" s="184"/>
      <c r="X2019" s="184"/>
      <c r="Y2019" s="184"/>
      <c r="Z2019" s="184"/>
      <c r="AA2019" s="184"/>
      <c r="AB2019" s="184"/>
      <c r="AC2019" s="184"/>
      <c r="AD2019" s="184"/>
      <c r="AH2019" s="184"/>
      <c r="AI2019" s="184"/>
      <c r="AL2019" s="184"/>
      <c r="AM2019" s="184"/>
      <c r="AP2019" s="184"/>
      <c r="AQ2019" s="184"/>
      <c r="AT2019" s="184"/>
      <c r="AU2019" s="184"/>
      <c r="AX2019" s="184"/>
      <c r="AY2019" s="184"/>
      <c r="BB2019" s="184"/>
      <c r="BC2019" s="184"/>
      <c r="BF2019" s="184"/>
      <c r="BG2019" s="184"/>
      <c r="BJ2019" s="184"/>
      <c r="BK2019" s="184"/>
      <c r="BN2019" s="184"/>
      <c r="BO2019" s="184"/>
      <c r="BR2019" s="184"/>
      <c r="BS2019" s="184"/>
      <c r="BV2019" s="184"/>
      <c r="BW2019" s="184"/>
      <c r="BZ2019" s="184"/>
      <c r="CA2019" s="184"/>
      <c r="CD2019" s="184"/>
      <c r="CE2019" s="184"/>
      <c r="CL2019" s="183"/>
      <c r="CP2019" s="183"/>
      <c r="CT2019" s="71"/>
    </row>
    <row r="2020" spans="6:98">
      <c r="F2020" s="183"/>
      <c r="S2020" s="184"/>
      <c r="T2020" s="184"/>
      <c r="U2020" s="184"/>
      <c r="V2020" s="184"/>
      <c r="W2020" s="184"/>
      <c r="X2020" s="184"/>
      <c r="Y2020" s="184"/>
      <c r="Z2020" s="184"/>
      <c r="AA2020" s="184"/>
      <c r="AB2020" s="184"/>
      <c r="AC2020" s="184"/>
      <c r="AD2020" s="184"/>
      <c r="AH2020" s="184"/>
      <c r="AI2020" s="184"/>
      <c r="AL2020" s="184"/>
      <c r="AM2020" s="184"/>
      <c r="AP2020" s="184"/>
      <c r="AQ2020" s="184"/>
      <c r="AT2020" s="184"/>
      <c r="AU2020" s="184"/>
      <c r="AX2020" s="184"/>
      <c r="AY2020" s="184"/>
      <c r="BB2020" s="184"/>
      <c r="BC2020" s="184"/>
      <c r="BF2020" s="184"/>
      <c r="BG2020" s="184"/>
      <c r="BJ2020" s="184"/>
      <c r="BK2020" s="184"/>
      <c r="BN2020" s="184"/>
      <c r="BO2020" s="184"/>
      <c r="BR2020" s="184"/>
      <c r="BS2020" s="184"/>
      <c r="BV2020" s="184"/>
      <c r="BW2020" s="184"/>
      <c r="BZ2020" s="184"/>
      <c r="CA2020" s="184"/>
      <c r="CD2020" s="184"/>
      <c r="CE2020" s="184"/>
      <c r="CL2020" s="183"/>
      <c r="CP2020" s="183"/>
      <c r="CT2020" s="71"/>
    </row>
    <row r="2021" spans="6:98">
      <c r="F2021" s="183"/>
      <c r="S2021" s="184"/>
      <c r="T2021" s="184"/>
      <c r="U2021" s="184"/>
      <c r="V2021" s="184"/>
      <c r="W2021" s="184"/>
      <c r="X2021" s="184"/>
      <c r="Y2021" s="184"/>
      <c r="Z2021" s="184"/>
      <c r="AA2021" s="184"/>
      <c r="AB2021" s="184"/>
      <c r="AC2021" s="184"/>
      <c r="AD2021" s="184"/>
      <c r="AH2021" s="184"/>
      <c r="AI2021" s="184"/>
      <c r="AL2021" s="184"/>
      <c r="AM2021" s="184"/>
      <c r="AP2021" s="184"/>
      <c r="AQ2021" s="184"/>
      <c r="AT2021" s="184"/>
      <c r="AU2021" s="184"/>
      <c r="AX2021" s="184"/>
      <c r="AY2021" s="184"/>
      <c r="BB2021" s="184"/>
      <c r="BC2021" s="184"/>
      <c r="BF2021" s="184"/>
      <c r="BG2021" s="184"/>
      <c r="BJ2021" s="184"/>
      <c r="BK2021" s="184"/>
      <c r="BN2021" s="184"/>
      <c r="BO2021" s="184"/>
      <c r="BR2021" s="184"/>
      <c r="BS2021" s="184"/>
      <c r="BV2021" s="184"/>
      <c r="BW2021" s="184"/>
      <c r="BZ2021" s="184"/>
      <c r="CA2021" s="184"/>
      <c r="CD2021" s="184"/>
      <c r="CE2021" s="184"/>
      <c r="CL2021" s="183"/>
      <c r="CP2021" s="183"/>
      <c r="CT2021" s="71"/>
    </row>
    <row r="2022" spans="6:98">
      <c r="F2022" s="183"/>
      <c r="S2022" s="184"/>
      <c r="T2022" s="184"/>
      <c r="U2022" s="184"/>
      <c r="V2022" s="184"/>
      <c r="W2022" s="184"/>
      <c r="X2022" s="184"/>
      <c r="Y2022" s="184"/>
      <c r="Z2022" s="184"/>
      <c r="AA2022" s="184"/>
      <c r="AB2022" s="184"/>
      <c r="AC2022" s="184"/>
      <c r="AD2022" s="184"/>
      <c r="AH2022" s="184"/>
      <c r="AI2022" s="184"/>
      <c r="AL2022" s="184"/>
      <c r="AM2022" s="184"/>
      <c r="AP2022" s="184"/>
      <c r="AQ2022" s="184"/>
      <c r="AT2022" s="184"/>
      <c r="AU2022" s="184"/>
      <c r="AX2022" s="184"/>
      <c r="AY2022" s="184"/>
      <c r="BB2022" s="184"/>
      <c r="BC2022" s="184"/>
      <c r="BF2022" s="184"/>
      <c r="BG2022" s="184"/>
      <c r="BJ2022" s="184"/>
      <c r="BK2022" s="184"/>
      <c r="BN2022" s="184"/>
      <c r="BO2022" s="184"/>
      <c r="BR2022" s="184"/>
      <c r="BS2022" s="184"/>
      <c r="BV2022" s="184"/>
      <c r="BW2022" s="184"/>
      <c r="BZ2022" s="184"/>
      <c r="CA2022" s="184"/>
      <c r="CD2022" s="184"/>
      <c r="CE2022" s="184"/>
      <c r="CL2022" s="183"/>
      <c r="CP2022" s="183"/>
      <c r="CT2022" s="71"/>
    </row>
    <row r="2023" spans="6:98">
      <c r="F2023" s="183"/>
      <c r="S2023" s="184"/>
      <c r="T2023" s="184"/>
      <c r="U2023" s="184"/>
      <c r="V2023" s="184"/>
      <c r="W2023" s="184"/>
      <c r="X2023" s="184"/>
      <c r="Y2023" s="184"/>
      <c r="Z2023" s="184"/>
      <c r="AA2023" s="184"/>
      <c r="AB2023" s="184"/>
      <c r="AC2023" s="184"/>
      <c r="AD2023" s="184"/>
      <c r="AH2023" s="184"/>
      <c r="AI2023" s="184"/>
      <c r="AL2023" s="184"/>
      <c r="AM2023" s="184"/>
      <c r="AP2023" s="184"/>
      <c r="AQ2023" s="184"/>
      <c r="AT2023" s="184"/>
      <c r="AU2023" s="184"/>
      <c r="AX2023" s="184"/>
      <c r="AY2023" s="184"/>
      <c r="BB2023" s="184"/>
      <c r="BC2023" s="184"/>
      <c r="BF2023" s="184"/>
      <c r="BG2023" s="184"/>
      <c r="BJ2023" s="184"/>
      <c r="BK2023" s="184"/>
      <c r="BN2023" s="184"/>
      <c r="BO2023" s="184"/>
      <c r="BR2023" s="184"/>
      <c r="BS2023" s="184"/>
      <c r="BV2023" s="184"/>
      <c r="BW2023" s="184"/>
      <c r="BZ2023" s="184"/>
      <c r="CA2023" s="184"/>
      <c r="CD2023" s="184"/>
      <c r="CE2023" s="184"/>
      <c r="CL2023" s="183"/>
      <c r="CP2023" s="183"/>
      <c r="CT2023" s="71"/>
    </row>
    <row r="2024" spans="6:98">
      <c r="F2024" s="183"/>
      <c r="S2024" s="184"/>
      <c r="T2024" s="184"/>
      <c r="U2024" s="184"/>
      <c r="V2024" s="184"/>
      <c r="W2024" s="184"/>
      <c r="X2024" s="184"/>
      <c r="Y2024" s="184"/>
      <c r="Z2024" s="184"/>
      <c r="AA2024" s="184"/>
      <c r="AB2024" s="184"/>
      <c r="AC2024" s="184"/>
      <c r="AD2024" s="184"/>
      <c r="AH2024" s="184"/>
      <c r="AI2024" s="184"/>
      <c r="AL2024" s="184"/>
      <c r="AM2024" s="184"/>
      <c r="AP2024" s="184"/>
      <c r="AQ2024" s="184"/>
      <c r="AT2024" s="184"/>
      <c r="AU2024" s="184"/>
      <c r="AX2024" s="184"/>
      <c r="AY2024" s="184"/>
      <c r="BB2024" s="184"/>
      <c r="BC2024" s="184"/>
      <c r="BF2024" s="184"/>
      <c r="BG2024" s="184"/>
      <c r="BJ2024" s="184"/>
      <c r="BK2024" s="184"/>
      <c r="BN2024" s="184"/>
      <c r="BO2024" s="184"/>
      <c r="BR2024" s="184"/>
      <c r="BS2024" s="184"/>
      <c r="BV2024" s="184"/>
      <c r="BW2024" s="184"/>
      <c r="BZ2024" s="184"/>
      <c r="CA2024" s="184"/>
      <c r="CD2024" s="184"/>
      <c r="CE2024" s="184"/>
      <c r="CL2024" s="183"/>
      <c r="CP2024" s="183"/>
      <c r="CT2024" s="71"/>
    </row>
    <row r="2025" spans="6:98">
      <c r="F2025" s="183"/>
      <c r="S2025" s="184"/>
      <c r="T2025" s="184"/>
      <c r="U2025" s="184"/>
      <c r="V2025" s="184"/>
      <c r="W2025" s="184"/>
      <c r="X2025" s="184"/>
      <c r="Y2025" s="184"/>
      <c r="Z2025" s="184"/>
      <c r="AA2025" s="184"/>
      <c r="AB2025" s="184"/>
      <c r="AC2025" s="184"/>
      <c r="AD2025" s="184"/>
      <c r="AH2025" s="184"/>
      <c r="AI2025" s="184"/>
      <c r="AL2025" s="184"/>
      <c r="AM2025" s="184"/>
      <c r="AP2025" s="184"/>
      <c r="AQ2025" s="184"/>
      <c r="AT2025" s="184"/>
      <c r="AU2025" s="184"/>
      <c r="AX2025" s="184"/>
      <c r="AY2025" s="184"/>
      <c r="BB2025" s="184"/>
      <c r="BC2025" s="184"/>
      <c r="BF2025" s="184"/>
      <c r="BG2025" s="184"/>
      <c r="BJ2025" s="184"/>
      <c r="BK2025" s="184"/>
      <c r="BN2025" s="184"/>
      <c r="BO2025" s="184"/>
      <c r="BR2025" s="184"/>
      <c r="BS2025" s="184"/>
      <c r="BV2025" s="184"/>
      <c r="BW2025" s="184"/>
      <c r="BZ2025" s="184"/>
      <c r="CA2025" s="184"/>
      <c r="CD2025" s="184"/>
      <c r="CE2025" s="184"/>
      <c r="CL2025" s="183"/>
      <c r="CP2025" s="183"/>
      <c r="CT2025" s="71"/>
    </row>
    <row r="2026" spans="6:98">
      <c r="F2026" s="183"/>
      <c r="S2026" s="184"/>
      <c r="T2026" s="184"/>
      <c r="U2026" s="184"/>
      <c r="V2026" s="184"/>
      <c r="W2026" s="184"/>
      <c r="X2026" s="184"/>
      <c r="Y2026" s="184"/>
      <c r="Z2026" s="184"/>
      <c r="AA2026" s="184"/>
      <c r="AB2026" s="184"/>
      <c r="AC2026" s="184"/>
      <c r="AD2026" s="184"/>
      <c r="AH2026" s="184"/>
      <c r="AI2026" s="184"/>
      <c r="AL2026" s="184"/>
      <c r="AM2026" s="184"/>
      <c r="AP2026" s="184"/>
      <c r="AQ2026" s="184"/>
      <c r="AT2026" s="184"/>
      <c r="AU2026" s="184"/>
      <c r="AX2026" s="184"/>
      <c r="AY2026" s="184"/>
      <c r="BB2026" s="184"/>
      <c r="BC2026" s="184"/>
      <c r="BF2026" s="184"/>
      <c r="BG2026" s="184"/>
      <c r="BJ2026" s="184"/>
      <c r="BK2026" s="184"/>
      <c r="BN2026" s="184"/>
      <c r="BO2026" s="184"/>
      <c r="BR2026" s="184"/>
      <c r="BS2026" s="184"/>
      <c r="BV2026" s="184"/>
      <c r="BW2026" s="184"/>
      <c r="BZ2026" s="184"/>
      <c r="CA2026" s="184"/>
      <c r="CD2026" s="184"/>
      <c r="CE2026" s="184"/>
      <c r="CL2026" s="183"/>
      <c r="CP2026" s="183"/>
      <c r="CT2026" s="71"/>
    </row>
    <row r="2027" spans="6:98">
      <c r="F2027" s="183"/>
      <c r="S2027" s="184"/>
      <c r="T2027" s="184"/>
      <c r="U2027" s="184"/>
      <c r="V2027" s="184"/>
      <c r="W2027" s="184"/>
      <c r="X2027" s="184"/>
      <c r="Y2027" s="184"/>
      <c r="Z2027" s="184"/>
      <c r="AA2027" s="184"/>
      <c r="AB2027" s="184"/>
      <c r="AC2027" s="184"/>
      <c r="AD2027" s="184"/>
      <c r="AH2027" s="184"/>
      <c r="AI2027" s="184"/>
      <c r="AL2027" s="184"/>
      <c r="AM2027" s="184"/>
      <c r="AP2027" s="184"/>
      <c r="AQ2027" s="184"/>
      <c r="AT2027" s="184"/>
      <c r="AU2027" s="184"/>
      <c r="AX2027" s="184"/>
      <c r="AY2027" s="184"/>
      <c r="BB2027" s="184"/>
      <c r="BC2027" s="184"/>
      <c r="BF2027" s="184"/>
      <c r="BG2027" s="184"/>
      <c r="BJ2027" s="184"/>
      <c r="BK2027" s="184"/>
      <c r="BN2027" s="184"/>
      <c r="BO2027" s="184"/>
      <c r="BR2027" s="184"/>
      <c r="BS2027" s="184"/>
      <c r="BV2027" s="184"/>
      <c r="BW2027" s="184"/>
      <c r="BZ2027" s="184"/>
      <c r="CA2027" s="184"/>
      <c r="CD2027" s="184"/>
      <c r="CE2027" s="184"/>
      <c r="CL2027" s="183"/>
      <c r="CP2027" s="183"/>
      <c r="CT2027" s="71"/>
    </row>
    <row r="2028" spans="6:98">
      <c r="F2028" s="183"/>
      <c r="S2028" s="184"/>
      <c r="T2028" s="184"/>
      <c r="U2028" s="184"/>
      <c r="V2028" s="184"/>
      <c r="W2028" s="184"/>
      <c r="X2028" s="184"/>
      <c r="Y2028" s="184"/>
      <c r="Z2028" s="184"/>
      <c r="AA2028" s="184"/>
      <c r="AB2028" s="184"/>
      <c r="AC2028" s="184"/>
      <c r="AD2028" s="184"/>
      <c r="AH2028" s="184"/>
      <c r="AI2028" s="184"/>
      <c r="AL2028" s="184"/>
      <c r="AM2028" s="184"/>
      <c r="AP2028" s="184"/>
      <c r="AQ2028" s="184"/>
      <c r="AT2028" s="184"/>
      <c r="AU2028" s="184"/>
      <c r="AX2028" s="184"/>
      <c r="AY2028" s="184"/>
      <c r="BB2028" s="184"/>
      <c r="BC2028" s="184"/>
      <c r="BF2028" s="184"/>
      <c r="BG2028" s="184"/>
      <c r="BJ2028" s="184"/>
      <c r="BK2028" s="184"/>
      <c r="BN2028" s="184"/>
      <c r="BO2028" s="184"/>
      <c r="BR2028" s="184"/>
      <c r="BS2028" s="184"/>
      <c r="BV2028" s="184"/>
      <c r="BW2028" s="184"/>
      <c r="BZ2028" s="184"/>
      <c r="CA2028" s="184"/>
      <c r="CD2028" s="184"/>
      <c r="CE2028" s="184"/>
      <c r="CL2028" s="183"/>
      <c r="CP2028" s="183"/>
      <c r="CT2028" s="71"/>
    </row>
    <row r="2029" spans="6:98">
      <c r="F2029" s="183"/>
      <c r="S2029" s="184"/>
      <c r="T2029" s="184"/>
      <c r="U2029" s="184"/>
      <c r="V2029" s="184"/>
      <c r="W2029" s="184"/>
      <c r="X2029" s="184"/>
      <c r="Y2029" s="184"/>
      <c r="Z2029" s="184"/>
      <c r="AA2029" s="184"/>
      <c r="AB2029" s="184"/>
      <c r="AC2029" s="184"/>
      <c r="AD2029" s="184"/>
      <c r="AH2029" s="184"/>
      <c r="AI2029" s="184"/>
      <c r="AL2029" s="184"/>
      <c r="AM2029" s="184"/>
      <c r="AP2029" s="184"/>
      <c r="AQ2029" s="184"/>
      <c r="AT2029" s="184"/>
      <c r="AU2029" s="184"/>
      <c r="AX2029" s="184"/>
      <c r="AY2029" s="184"/>
      <c r="BB2029" s="184"/>
      <c r="BC2029" s="184"/>
      <c r="BF2029" s="184"/>
      <c r="BG2029" s="184"/>
      <c r="BJ2029" s="184"/>
      <c r="BK2029" s="184"/>
      <c r="BN2029" s="184"/>
      <c r="BO2029" s="184"/>
      <c r="BR2029" s="184"/>
      <c r="BS2029" s="184"/>
      <c r="BV2029" s="184"/>
      <c r="BW2029" s="184"/>
      <c r="BZ2029" s="184"/>
      <c r="CA2029" s="184"/>
      <c r="CD2029" s="184"/>
      <c r="CE2029" s="184"/>
      <c r="CL2029" s="183"/>
      <c r="CP2029" s="183"/>
      <c r="CT2029" s="71"/>
    </row>
    <row r="2030" spans="6:98">
      <c r="F2030" s="183"/>
      <c r="S2030" s="184"/>
      <c r="T2030" s="184"/>
      <c r="U2030" s="184"/>
      <c r="V2030" s="184"/>
      <c r="W2030" s="184"/>
      <c r="X2030" s="184"/>
      <c r="Y2030" s="184"/>
      <c r="Z2030" s="184"/>
      <c r="AA2030" s="184"/>
      <c r="AB2030" s="184"/>
      <c r="AC2030" s="184"/>
      <c r="AD2030" s="184"/>
      <c r="AH2030" s="184"/>
      <c r="AI2030" s="184"/>
      <c r="AL2030" s="184"/>
      <c r="AM2030" s="184"/>
      <c r="AP2030" s="184"/>
      <c r="AQ2030" s="184"/>
      <c r="AT2030" s="184"/>
      <c r="AU2030" s="184"/>
      <c r="AX2030" s="184"/>
      <c r="AY2030" s="184"/>
      <c r="BB2030" s="184"/>
      <c r="BC2030" s="184"/>
      <c r="BF2030" s="184"/>
      <c r="BG2030" s="184"/>
      <c r="BJ2030" s="184"/>
      <c r="BK2030" s="184"/>
      <c r="BN2030" s="184"/>
      <c r="BO2030" s="184"/>
      <c r="BR2030" s="184"/>
      <c r="BS2030" s="184"/>
      <c r="BV2030" s="184"/>
      <c r="BW2030" s="184"/>
      <c r="BZ2030" s="184"/>
      <c r="CA2030" s="184"/>
      <c r="CD2030" s="184"/>
      <c r="CE2030" s="184"/>
      <c r="CL2030" s="183"/>
      <c r="CP2030" s="183"/>
      <c r="CT2030" s="71"/>
    </row>
    <row r="2031" spans="6:98">
      <c r="F2031" s="183"/>
      <c r="S2031" s="184"/>
      <c r="T2031" s="184"/>
      <c r="U2031" s="184"/>
      <c r="V2031" s="184"/>
      <c r="W2031" s="184"/>
      <c r="X2031" s="184"/>
      <c r="Y2031" s="184"/>
      <c r="Z2031" s="184"/>
      <c r="AA2031" s="184"/>
      <c r="AB2031" s="184"/>
      <c r="AC2031" s="184"/>
      <c r="AD2031" s="184"/>
      <c r="AH2031" s="184"/>
      <c r="AI2031" s="184"/>
      <c r="AL2031" s="184"/>
      <c r="AM2031" s="184"/>
      <c r="AP2031" s="184"/>
      <c r="AQ2031" s="184"/>
      <c r="AT2031" s="184"/>
      <c r="AU2031" s="184"/>
      <c r="AX2031" s="184"/>
      <c r="AY2031" s="184"/>
      <c r="BB2031" s="184"/>
      <c r="BC2031" s="184"/>
      <c r="BF2031" s="184"/>
      <c r="BG2031" s="184"/>
      <c r="BJ2031" s="184"/>
      <c r="BK2031" s="184"/>
      <c r="BN2031" s="184"/>
      <c r="BO2031" s="184"/>
      <c r="BR2031" s="184"/>
      <c r="BS2031" s="184"/>
      <c r="BV2031" s="184"/>
      <c r="BW2031" s="184"/>
      <c r="BZ2031" s="184"/>
      <c r="CA2031" s="184"/>
      <c r="CD2031" s="184"/>
      <c r="CE2031" s="184"/>
      <c r="CL2031" s="183"/>
      <c r="CP2031" s="183"/>
      <c r="CT2031" s="71"/>
    </row>
    <row r="2032" spans="6:98">
      <c r="F2032" s="183"/>
      <c r="S2032" s="184"/>
      <c r="T2032" s="184"/>
      <c r="U2032" s="184"/>
      <c r="V2032" s="184"/>
      <c r="W2032" s="184"/>
      <c r="X2032" s="184"/>
      <c r="Y2032" s="184"/>
      <c r="Z2032" s="184"/>
      <c r="AA2032" s="184"/>
      <c r="AB2032" s="184"/>
      <c r="AC2032" s="184"/>
      <c r="AD2032" s="184"/>
      <c r="AH2032" s="184"/>
      <c r="AI2032" s="184"/>
      <c r="AL2032" s="184"/>
      <c r="AM2032" s="184"/>
      <c r="AP2032" s="184"/>
      <c r="AQ2032" s="184"/>
      <c r="AT2032" s="184"/>
      <c r="AU2032" s="184"/>
      <c r="AX2032" s="184"/>
      <c r="AY2032" s="184"/>
      <c r="BB2032" s="184"/>
      <c r="BC2032" s="184"/>
      <c r="BF2032" s="184"/>
      <c r="BG2032" s="184"/>
      <c r="BJ2032" s="184"/>
      <c r="BK2032" s="184"/>
      <c r="BN2032" s="184"/>
      <c r="BO2032" s="184"/>
      <c r="BR2032" s="184"/>
      <c r="BS2032" s="184"/>
      <c r="BV2032" s="184"/>
      <c r="BW2032" s="184"/>
      <c r="BZ2032" s="184"/>
      <c r="CA2032" s="184"/>
      <c r="CD2032" s="184"/>
      <c r="CE2032" s="184"/>
      <c r="CL2032" s="183"/>
      <c r="CP2032" s="183"/>
      <c r="CT2032" s="71"/>
    </row>
    <row r="2033" spans="6:98">
      <c r="F2033" s="183"/>
      <c r="S2033" s="184"/>
      <c r="T2033" s="184"/>
      <c r="U2033" s="184"/>
      <c r="V2033" s="184"/>
      <c r="W2033" s="184"/>
      <c r="X2033" s="184"/>
      <c r="Y2033" s="184"/>
      <c r="Z2033" s="184"/>
      <c r="AA2033" s="184"/>
      <c r="AB2033" s="184"/>
      <c r="AC2033" s="184"/>
      <c r="AD2033" s="184"/>
      <c r="AH2033" s="184"/>
      <c r="AI2033" s="184"/>
      <c r="AL2033" s="184"/>
      <c r="AM2033" s="184"/>
      <c r="AP2033" s="184"/>
      <c r="AQ2033" s="184"/>
      <c r="AT2033" s="184"/>
      <c r="AU2033" s="184"/>
      <c r="AX2033" s="184"/>
      <c r="AY2033" s="184"/>
      <c r="BB2033" s="184"/>
      <c r="BC2033" s="184"/>
      <c r="BF2033" s="184"/>
      <c r="BG2033" s="184"/>
      <c r="BJ2033" s="184"/>
      <c r="BK2033" s="184"/>
      <c r="BN2033" s="184"/>
      <c r="BO2033" s="184"/>
      <c r="BR2033" s="184"/>
      <c r="BS2033" s="184"/>
      <c r="BV2033" s="184"/>
      <c r="BW2033" s="184"/>
      <c r="BZ2033" s="184"/>
      <c r="CA2033" s="184"/>
      <c r="CD2033" s="184"/>
      <c r="CE2033" s="184"/>
      <c r="CL2033" s="183"/>
      <c r="CP2033" s="183"/>
      <c r="CT2033" s="71"/>
    </row>
    <row r="2034" spans="6:98">
      <c r="F2034" s="183"/>
      <c r="S2034" s="184"/>
      <c r="T2034" s="184"/>
      <c r="U2034" s="184"/>
      <c r="V2034" s="184"/>
      <c r="W2034" s="184"/>
      <c r="X2034" s="184"/>
      <c r="Y2034" s="184"/>
      <c r="Z2034" s="184"/>
      <c r="AA2034" s="184"/>
      <c r="AB2034" s="184"/>
      <c r="AC2034" s="184"/>
      <c r="AD2034" s="184"/>
      <c r="AH2034" s="184"/>
      <c r="AI2034" s="184"/>
      <c r="AL2034" s="184"/>
      <c r="AM2034" s="184"/>
      <c r="AP2034" s="184"/>
      <c r="AQ2034" s="184"/>
      <c r="AT2034" s="184"/>
      <c r="AU2034" s="184"/>
      <c r="AX2034" s="184"/>
      <c r="AY2034" s="184"/>
      <c r="BB2034" s="184"/>
      <c r="BC2034" s="184"/>
      <c r="BF2034" s="184"/>
      <c r="BG2034" s="184"/>
      <c r="BJ2034" s="184"/>
      <c r="BK2034" s="184"/>
      <c r="BN2034" s="184"/>
      <c r="BO2034" s="184"/>
      <c r="BR2034" s="184"/>
      <c r="BS2034" s="184"/>
      <c r="BV2034" s="184"/>
      <c r="BW2034" s="184"/>
      <c r="BZ2034" s="184"/>
      <c r="CA2034" s="184"/>
      <c r="CD2034" s="184"/>
      <c r="CE2034" s="184"/>
      <c r="CL2034" s="183"/>
      <c r="CP2034" s="183"/>
      <c r="CT2034" s="71"/>
    </row>
    <row r="2035" spans="6:98">
      <c r="F2035" s="183"/>
      <c r="S2035" s="184"/>
      <c r="T2035" s="184"/>
      <c r="U2035" s="184"/>
      <c r="V2035" s="184"/>
      <c r="W2035" s="184"/>
      <c r="X2035" s="184"/>
      <c r="Y2035" s="184"/>
      <c r="Z2035" s="184"/>
      <c r="AA2035" s="184"/>
      <c r="AB2035" s="184"/>
      <c r="AC2035" s="184"/>
      <c r="AD2035" s="184"/>
      <c r="AH2035" s="184"/>
      <c r="AI2035" s="184"/>
      <c r="AL2035" s="184"/>
      <c r="AM2035" s="184"/>
      <c r="AP2035" s="184"/>
      <c r="AQ2035" s="184"/>
      <c r="AT2035" s="184"/>
      <c r="AU2035" s="184"/>
      <c r="AX2035" s="184"/>
      <c r="AY2035" s="184"/>
      <c r="BB2035" s="184"/>
      <c r="BC2035" s="184"/>
      <c r="BF2035" s="184"/>
      <c r="BG2035" s="184"/>
      <c r="BJ2035" s="184"/>
      <c r="BK2035" s="184"/>
      <c r="BN2035" s="184"/>
      <c r="BO2035" s="184"/>
      <c r="BR2035" s="184"/>
      <c r="BS2035" s="184"/>
      <c r="BV2035" s="184"/>
      <c r="BW2035" s="184"/>
      <c r="BZ2035" s="184"/>
      <c r="CA2035" s="184"/>
      <c r="CD2035" s="184"/>
      <c r="CE2035" s="184"/>
      <c r="CL2035" s="183"/>
      <c r="CP2035" s="183"/>
      <c r="CT2035" s="71"/>
    </row>
    <row r="2036" spans="6:98">
      <c r="F2036" s="183"/>
      <c r="S2036" s="184"/>
      <c r="T2036" s="184"/>
      <c r="U2036" s="184"/>
      <c r="V2036" s="184"/>
      <c r="W2036" s="184"/>
      <c r="X2036" s="184"/>
      <c r="Y2036" s="184"/>
      <c r="Z2036" s="184"/>
      <c r="AA2036" s="184"/>
      <c r="AB2036" s="184"/>
      <c r="AC2036" s="184"/>
      <c r="AD2036" s="184"/>
      <c r="AH2036" s="184"/>
      <c r="AI2036" s="184"/>
      <c r="AL2036" s="184"/>
      <c r="AM2036" s="184"/>
      <c r="AP2036" s="184"/>
      <c r="AQ2036" s="184"/>
      <c r="AT2036" s="184"/>
      <c r="AU2036" s="184"/>
      <c r="AX2036" s="184"/>
      <c r="AY2036" s="184"/>
      <c r="BB2036" s="184"/>
      <c r="BC2036" s="184"/>
      <c r="BF2036" s="184"/>
      <c r="BG2036" s="184"/>
      <c r="BJ2036" s="184"/>
      <c r="BK2036" s="184"/>
      <c r="BN2036" s="184"/>
      <c r="BO2036" s="184"/>
      <c r="BR2036" s="184"/>
      <c r="BS2036" s="184"/>
      <c r="BV2036" s="184"/>
      <c r="BW2036" s="184"/>
      <c r="BZ2036" s="184"/>
      <c r="CA2036" s="184"/>
      <c r="CD2036" s="184"/>
      <c r="CE2036" s="184"/>
      <c r="CL2036" s="183"/>
      <c r="CP2036" s="183"/>
      <c r="CT2036" s="71"/>
    </row>
    <row r="2037" spans="6:98">
      <c r="F2037" s="183"/>
      <c r="S2037" s="184"/>
      <c r="T2037" s="184"/>
      <c r="U2037" s="184"/>
      <c r="V2037" s="184"/>
      <c r="W2037" s="184"/>
      <c r="X2037" s="184"/>
      <c r="Y2037" s="184"/>
      <c r="Z2037" s="184"/>
      <c r="AA2037" s="184"/>
      <c r="AB2037" s="184"/>
      <c r="AC2037" s="184"/>
      <c r="AD2037" s="184"/>
      <c r="AH2037" s="184"/>
      <c r="AI2037" s="184"/>
      <c r="AL2037" s="184"/>
      <c r="AM2037" s="184"/>
      <c r="AP2037" s="184"/>
      <c r="AQ2037" s="184"/>
      <c r="AT2037" s="184"/>
      <c r="AU2037" s="184"/>
      <c r="AX2037" s="184"/>
      <c r="AY2037" s="184"/>
      <c r="BB2037" s="184"/>
      <c r="BC2037" s="184"/>
      <c r="BF2037" s="184"/>
      <c r="BG2037" s="184"/>
      <c r="BJ2037" s="184"/>
      <c r="BK2037" s="184"/>
      <c r="BN2037" s="184"/>
      <c r="BO2037" s="184"/>
      <c r="BR2037" s="184"/>
      <c r="BS2037" s="184"/>
      <c r="BV2037" s="184"/>
      <c r="BW2037" s="184"/>
      <c r="BZ2037" s="184"/>
      <c r="CA2037" s="184"/>
      <c r="CD2037" s="184"/>
      <c r="CE2037" s="184"/>
      <c r="CL2037" s="183"/>
      <c r="CP2037" s="183"/>
      <c r="CT2037" s="71"/>
    </row>
    <row r="2038" spans="6:98">
      <c r="F2038" s="183"/>
      <c r="S2038" s="184"/>
      <c r="T2038" s="184"/>
      <c r="U2038" s="184"/>
      <c r="V2038" s="184"/>
      <c r="W2038" s="184"/>
      <c r="X2038" s="184"/>
      <c r="Y2038" s="184"/>
      <c r="Z2038" s="184"/>
      <c r="AA2038" s="184"/>
      <c r="AB2038" s="184"/>
      <c r="AC2038" s="184"/>
      <c r="AD2038" s="184"/>
      <c r="AH2038" s="184"/>
      <c r="AI2038" s="184"/>
      <c r="AL2038" s="184"/>
      <c r="AM2038" s="184"/>
      <c r="AP2038" s="184"/>
      <c r="AQ2038" s="184"/>
      <c r="AT2038" s="184"/>
      <c r="AU2038" s="184"/>
      <c r="AX2038" s="184"/>
      <c r="AY2038" s="184"/>
      <c r="BB2038" s="184"/>
      <c r="BC2038" s="184"/>
      <c r="BF2038" s="184"/>
      <c r="BG2038" s="184"/>
      <c r="BJ2038" s="184"/>
      <c r="BK2038" s="184"/>
      <c r="BN2038" s="184"/>
      <c r="BO2038" s="184"/>
      <c r="BR2038" s="184"/>
      <c r="BS2038" s="184"/>
      <c r="BV2038" s="184"/>
      <c r="BW2038" s="184"/>
      <c r="BZ2038" s="184"/>
      <c r="CA2038" s="184"/>
      <c r="CD2038" s="184"/>
      <c r="CE2038" s="184"/>
      <c r="CL2038" s="183"/>
      <c r="CP2038" s="183"/>
      <c r="CT2038" s="71"/>
    </row>
    <row r="2039" spans="6:98">
      <c r="F2039" s="183"/>
      <c r="S2039" s="184"/>
      <c r="T2039" s="184"/>
      <c r="U2039" s="184"/>
      <c r="V2039" s="184"/>
      <c r="W2039" s="184"/>
      <c r="X2039" s="184"/>
      <c r="Y2039" s="184"/>
      <c r="Z2039" s="184"/>
      <c r="AA2039" s="184"/>
      <c r="AB2039" s="184"/>
      <c r="AC2039" s="184"/>
      <c r="AD2039" s="184"/>
      <c r="AH2039" s="184"/>
      <c r="AI2039" s="184"/>
      <c r="AL2039" s="184"/>
      <c r="AM2039" s="184"/>
      <c r="AP2039" s="184"/>
      <c r="AQ2039" s="184"/>
      <c r="AT2039" s="184"/>
      <c r="AU2039" s="184"/>
      <c r="AX2039" s="184"/>
      <c r="AY2039" s="184"/>
      <c r="BB2039" s="184"/>
      <c r="BC2039" s="184"/>
      <c r="BF2039" s="184"/>
      <c r="BG2039" s="184"/>
      <c r="BJ2039" s="184"/>
      <c r="BK2039" s="184"/>
      <c r="BN2039" s="184"/>
      <c r="BO2039" s="184"/>
      <c r="BR2039" s="184"/>
      <c r="BS2039" s="184"/>
      <c r="BV2039" s="184"/>
      <c r="BW2039" s="184"/>
      <c r="BZ2039" s="184"/>
      <c r="CA2039" s="184"/>
      <c r="CD2039" s="184"/>
      <c r="CE2039" s="184"/>
      <c r="CL2039" s="183"/>
      <c r="CP2039" s="183"/>
      <c r="CT2039" s="71"/>
    </row>
    <row r="2040" spans="6:98">
      <c r="F2040" s="183"/>
      <c r="S2040" s="184"/>
      <c r="T2040" s="184"/>
      <c r="U2040" s="184"/>
      <c r="V2040" s="184"/>
      <c r="W2040" s="184"/>
      <c r="X2040" s="184"/>
      <c r="Y2040" s="184"/>
      <c r="Z2040" s="184"/>
      <c r="AA2040" s="184"/>
      <c r="AB2040" s="184"/>
      <c r="AC2040" s="184"/>
      <c r="AD2040" s="184"/>
      <c r="AH2040" s="184"/>
      <c r="AI2040" s="184"/>
      <c r="AL2040" s="184"/>
      <c r="AM2040" s="184"/>
      <c r="AP2040" s="184"/>
      <c r="AQ2040" s="184"/>
      <c r="AT2040" s="184"/>
      <c r="AU2040" s="184"/>
      <c r="AX2040" s="184"/>
      <c r="AY2040" s="184"/>
      <c r="BB2040" s="184"/>
      <c r="BC2040" s="184"/>
      <c r="BF2040" s="184"/>
      <c r="BG2040" s="184"/>
      <c r="BJ2040" s="184"/>
      <c r="BK2040" s="184"/>
      <c r="BN2040" s="184"/>
      <c r="BO2040" s="184"/>
      <c r="BR2040" s="184"/>
      <c r="BS2040" s="184"/>
      <c r="BV2040" s="184"/>
      <c r="BW2040" s="184"/>
      <c r="BZ2040" s="184"/>
      <c r="CA2040" s="184"/>
      <c r="CD2040" s="184"/>
      <c r="CE2040" s="184"/>
      <c r="CL2040" s="183"/>
      <c r="CP2040" s="183"/>
      <c r="CT2040" s="71"/>
    </row>
    <row r="2041" spans="6:98">
      <c r="F2041" s="183"/>
      <c r="S2041" s="184"/>
      <c r="T2041" s="184"/>
      <c r="U2041" s="184"/>
      <c r="V2041" s="184"/>
      <c r="W2041" s="184"/>
      <c r="X2041" s="184"/>
      <c r="Y2041" s="184"/>
      <c r="Z2041" s="184"/>
      <c r="AA2041" s="184"/>
      <c r="AB2041" s="184"/>
      <c r="AC2041" s="184"/>
      <c r="AD2041" s="184"/>
      <c r="AH2041" s="184"/>
      <c r="AI2041" s="184"/>
      <c r="AL2041" s="184"/>
      <c r="AM2041" s="184"/>
      <c r="AP2041" s="184"/>
      <c r="AQ2041" s="184"/>
      <c r="AT2041" s="184"/>
      <c r="AU2041" s="184"/>
      <c r="AX2041" s="184"/>
      <c r="AY2041" s="184"/>
      <c r="BB2041" s="184"/>
      <c r="BC2041" s="184"/>
      <c r="BF2041" s="184"/>
      <c r="BG2041" s="184"/>
      <c r="BJ2041" s="184"/>
      <c r="BK2041" s="184"/>
      <c r="BN2041" s="184"/>
      <c r="BO2041" s="184"/>
      <c r="BR2041" s="184"/>
      <c r="BS2041" s="184"/>
      <c r="BV2041" s="184"/>
      <c r="BW2041" s="184"/>
      <c r="BZ2041" s="184"/>
      <c r="CA2041" s="184"/>
      <c r="CD2041" s="184"/>
      <c r="CE2041" s="184"/>
      <c r="CL2041" s="183"/>
      <c r="CP2041" s="183"/>
      <c r="CT2041" s="71"/>
    </row>
    <row r="2042" spans="6:98">
      <c r="F2042" s="183"/>
      <c r="S2042" s="184"/>
      <c r="T2042" s="184"/>
      <c r="U2042" s="184"/>
      <c r="V2042" s="184"/>
      <c r="W2042" s="184"/>
      <c r="X2042" s="184"/>
      <c r="Y2042" s="184"/>
      <c r="Z2042" s="184"/>
      <c r="AA2042" s="184"/>
      <c r="AB2042" s="184"/>
      <c r="AC2042" s="184"/>
      <c r="AD2042" s="184"/>
      <c r="AH2042" s="184"/>
      <c r="AI2042" s="184"/>
      <c r="AL2042" s="184"/>
      <c r="AM2042" s="184"/>
      <c r="AP2042" s="184"/>
      <c r="AQ2042" s="184"/>
      <c r="AT2042" s="184"/>
      <c r="AU2042" s="184"/>
      <c r="AX2042" s="184"/>
      <c r="AY2042" s="184"/>
      <c r="BB2042" s="184"/>
      <c r="BC2042" s="184"/>
      <c r="BF2042" s="184"/>
      <c r="BG2042" s="184"/>
      <c r="BJ2042" s="184"/>
      <c r="BK2042" s="184"/>
      <c r="BN2042" s="184"/>
      <c r="BO2042" s="184"/>
      <c r="BR2042" s="184"/>
      <c r="BS2042" s="184"/>
      <c r="BV2042" s="184"/>
      <c r="BW2042" s="184"/>
      <c r="BZ2042" s="184"/>
      <c r="CA2042" s="184"/>
      <c r="CD2042" s="184"/>
      <c r="CE2042" s="184"/>
      <c r="CL2042" s="183"/>
      <c r="CP2042" s="183"/>
      <c r="CT2042" s="71"/>
    </row>
    <row r="2043" spans="6:98">
      <c r="F2043" s="183"/>
      <c r="S2043" s="184"/>
      <c r="T2043" s="184"/>
      <c r="U2043" s="184"/>
      <c r="V2043" s="184"/>
      <c r="W2043" s="184"/>
      <c r="X2043" s="184"/>
      <c r="Y2043" s="184"/>
      <c r="Z2043" s="184"/>
      <c r="AA2043" s="184"/>
      <c r="AB2043" s="184"/>
      <c r="AC2043" s="184"/>
      <c r="AD2043" s="184"/>
      <c r="AH2043" s="184"/>
      <c r="AI2043" s="184"/>
      <c r="AL2043" s="184"/>
      <c r="AM2043" s="184"/>
      <c r="AP2043" s="184"/>
      <c r="AQ2043" s="184"/>
      <c r="AT2043" s="184"/>
      <c r="AU2043" s="184"/>
      <c r="AX2043" s="184"/>
      <c r="AY2043" s="184"/>
      <c r="BB2043" s="184"/>
      <c r="BC2043" s="184"/>
      <c r="BF2043" s="184"/>
      <c r="BG2043" s="184"/>
      <c r="BJ2043" s="184"/>
      <c r="BK2043" s="184"/>
      <c r="BN2043" s="184"/>
      <c r="BO2043" s="184"/>
      <c r="BR2043" s="184"/>
      <c r="BS2043" s="184"/>
      <c r="BV2043" s="184"/>
      <c r="BW2043" s="184"/>
      <c r="BZ2043" s="184"/>
      <c r="CA2043" s="184"/>
      <c r="CD2043" s="184"/>
      <c r="CE2043" s="184"/>
      <c r="CL2043" s="183"/>
      <c r="CP2043" s="183"/>
      <c r="CT2043" s="71"/>
    </row>
    <row r="2044" spans="6:98">
      <c r="F2044" s="183"/>
      <c r="S2044" s="184"/>
      <c r="T2044" s="184"/>
      <c r="U2044" s="184"/>
      <c r="V2044" s="184"/>
      <c r="W2044" s="184"/>
      <c r="X2044" s="184"/>
      <c r="Y2044" s="184"/>
      <c r="Z2044" s="184"/>
      <c r="AA2044" s="184"/>
      <c r="AB2044" s="184"/>
      <c r="AC2044" s="184"/>
      <c r="AD2044" s="184"/>
      <c r="AH2044" s="184"/>
      <c r="AI2044" s="184"/>
      <c r="AL2044" s="184"/>
      <c r="AM2044" s="184"/>
      <c r="AP2044" s="184"/>
      <c r="AQ2044" s="184"/>
      <c r="AT2044" s="184"/>
      <c r="AU2044" s="184"/>
      <c r="AX2044" s="184"/>
      <c r="AY2044" s="184"/>
      <c r="BB2044" s="184"/>
      <c r="BC2044" s="184"/>
      <c r="BF2044" s="184"/>
      <c r="BG2044" s="184"/>
      <c r="BJ2044" s="184"/>
      <c r="BK2044" s="184"/>
      <c r="BN2044" s="184"/>
      <c r="BO2044" s="184"/>
      <c r="BR2044" s="184"/>
      <c r="BS2044" s="184"/>
      <c r="BV2044" s="184"/>
      <c r="BW2044" s="184"/>
      <c r="BZ2044" s="184"/>
      <c r="CA2044" s="184"/>
      <c r="CD2044" s="184"/>
      <c r="CE2044" s="184"/>
      <c r="CL2044" s="183"/>
      <c r="CP2044" s="183"/>
      <c r="CT2044" s="71"/>
    </row>
    <row r="2045" spans="6:98">
      <c r="F2045" s="183"/>
      <c r="S2045" s="184"/>
      <c r="T2045" s="184"/>
      <c r="U2045" s="184"/>
      <c r="V2045" s="184"/>
      <c r="W2045" s="184"/>
      <c r="X2045" s="184"/>
      <c r="Y2045" s="184"/>
      <c r="Z2045" s="184"/>
      <c r="AA2045" s="184"/>
      <c r="AB2045" s="184"/>
      <c r="AC2045" s="184"/>
      <c r="AD2045" s="184"/>
      <c r="AH2045" s="184"/>
      <c r="AI2045" s="184"/>
      <c r="AL2045" s="184"/>
      <c r="AM2045" s="184"/>
      <c r="AP2045" s="184"/>
      <c r="AQ2045" s="184"/>
      <c r="AT2045" s="184"/>
      <c r="AU2045" s="184"/>
      <c r="AX2045" s="184"/>
      <c r="AY2045" s="184"/>
      <c r="BB2045" s="184"/>
      <c r="BC2045" s="184"/>
      <c r="BF2045" s="184"/>
      <c r="BG2045" s="184"/>
      <c r="BJ2045" s="184"/>
      <c r="BK2045" s="184"/>
      <c r="BN2045" s="184"/>
      <c r="BO2045" s="184"/>
      <c r="BR2045" s="184"/>
      <c r="BS2045" s="184"/>
      <c r="BV2045" s="184"/>
      <c r="BW2045" s="184"/>
      <c r="BZ2045" s="184"/>
      <c r="CA2045" s="184"/>
      <c r="CD2045" s="184"/>
      <c r="CE2045" s="184"/>
      <c r="CL2045" s="183"/>
      <c r="CP2045" s="183"/>
      <c r="CT2045" s="71"/>
    </row>
    <row r="2046" spans="6:98">
      <c r="F2046" s="183"/>
      <c r="S2046" s="184"/>
      <c r="T2046" s="184"/>
      <c r="U2046" s="184"/>
      <c r="V2046" s="184"/>
      <c r="W2046" s="184"/>
      <c r="X2046" s="184"/>
      <c r="Y2046" s="184"/>
      <c r="Z2046" s="184"/>
      <c r="AA2046" s="184"/>
      <c r="AB2046" s="184"/>
      <c r="AC2046" s="184"/>
      <c r="AD2046" s="184"/>
      <c r="AH2046" s="184"/>
      <c r="AI2046" s="184"/>
      <c r="AL2046" s="184"/>
      <c r="AM2046" s="184"/>
      <c r="AP2046" s="184"/>
      <c r="AQ2046" s="184"/>
      <c r="AT2046" s="184"/>
      <c r="AU2046" s="184"/>
      <c r="AX2046" s="184"/>
      <c r="AY2046" s="184"/>
      <c r="BB2046" s="184"/>
      <c r="BC2046" s="184"/>
      <c r="BF2046" s="184"/>
      <c r="BG2046" s="184"/>
      <c r="BJ2046" s="184"/>
      <c r="BK2046" s="184"/>
      <c r="BN2046" s="184"/>
      <c r="BO2046" s="184"/>
      <c r="BR2046" s="184"/>
      <c r="BS2046" s="184"/>
      <c r="BV2046" s="184"/>
      <c r="BW2046" s="184"/>
      <c r="BZ2046" s="184"/>
      <c r="CA2046" s="184"/>
      <c r="CD2046" s="184"/>
      <c r="CE2046" s="184"/>
      <c r="CL2046" s="183"/>
      <c r="CP2046" s="183"/>
      <c r="CT2046" s="71"/>
    </row>
    <row r="2047" spans="6:98">
      <c r="F2047" s="183"/>
      <c r="S2047" s="184"/>
      <c r="T2047" s="184"/>
      <c r="U2047" s="184"/>
      <c r="V2047" s="184"/>
      <c r="W2047" s="184"/>
      <c r="X2047" s="184"/>
      <c r="Y2047" s="184"/>
      <c r="Z2047" s="184"/>
      <c r="AA2047" s="184"/>
      <c r="AB2047" s="184"/>
      <c r="AC2047" s="184"/>
      <c r="AD2047" s="184"/>
      <c r="AH2047" s="184"/>
      <c r="AI2047" s="184"/>
      <c r="AL2047" s="184"/>
      <c r="AM2047" s="184"/>
      <c r="AP2047" s="184"/>
      <c r="AQ2047" s="184"/>
      <c r="AT2047" s="184"/>
      <c r="AU2047" s="184"/>
      <c r="AX2047" s="184"/>
      <c r="AY2047" s="184"/>
      <c r="BB2047" s="184"/>
      <c r="BC2047" s="184"/>
      <c r="BF2047" s="184"/>
      <c r="BG2047" s="184"/>
      <c r="BJ2047" s="184"/>
      <c r="BK2047" s="184"/>
      <c r="BN2047" s="184"/>
      <c r="BO2047" s="184"/>
      <c r="BR2047" s="184"/>
      <c r="BS2047" s="184"/>
      <c r="BV2047" s="184"/>
      <c r="BW2047" s="184"/>
      <c r="BZ2047" s="184"/>
      <c r="CA2047" s="184"/>
      <c r="CD2047" s="184"/>
      <c r="CE2047" s="184"/>
      <c r="CL2047" s="183"/>
      <c r="CP2047" s="183"/>
      <c r="CT2047" s="71"/>
    </row>
    <row r="2048" spans="6:98">
      <c r="F2048" s="183"/>
      <c r="S2048" s="184"/>
      <c r="T2048" s="184"/>
      <c r="U2048" s="184"/>
      <c r="V2048" s="184"/>
      <c r="W2048" s="184"/>
      <c r="X2048" s="184"/>
      <c r="Y2048" s="184"/>
      <c r="Z2048" s="184"/>
      <c r="AA2048" s="184"/>
      <c r="AB2048" s="184"/>
      <c r="AC2048" s="184"/>
      <c r="AD2048" s="184"/>
      <c r="AH2048" s="184"/>
      <c r="AI2048" s="184"/>
      <c r="AL2048" s="184"/>
      <c r="AM2048" s="184"/>
      <c r="AP2048" s="184"/>
      <c r="AQ2048" s="184"/>
      <c r="AT2048" s="184"/>
      <c r="AU2048" s="184"/>
      <c r="AX2048" s="184"/>
      <c r="AY2048" s="184"/>
      <c r="BB2048" s="184"/>
      <c r="BC2048" s="184"/>
      <c r="BF2048" s="184"/>
      <c r="BG2048" s="184"/>
      <c r="BJ2048" s="184"/>
      <c r="BK2048" s="184"/>
      <c r="BN2048" s="184"/>
      <c r="BO2048" s="184"/>
      <c r="BR2048" s="184"/>
      <c r="BS2048" s="184"/>
      <c r="BV2048" s="184"/>
      <c r="BW2048" s="184"/>
      <c r="BZ2048" s="184"/>
      <c r="CA2048" s="184"/>
      <c r="CD2048" s="184"/>
      <c r="CE2048" s="184"/>
      <c r="CL2048" s="183"/>
      <c r="CP2048" s="183"/>
      <c r="CT2048" s="71"/>
    </row>
    <row r="2049" spans="6:98">
      <c r="F2049" s="183"/>
      <c r="S2049" s="184"/>
      <c r="T2049" s="184"/>
      <c r="U2049" s="184"/>
      <c r="V2049" s="184"/>
      <c r="W2049" s="184"/>
      <c r="X2049" s="184"/>
      <c r="Y2049" s="184"/>
      <c r="Z2049" s="184"/>
      <c r="AA2049" s="184"/>
      <c r="AB2049" s="184"/>
      <c r="AC2049" s="184"/>
      <c r="AD2049" s="184"/>
      <c r="AH2049" s="184"/>
      <c r="AI2049" s="184"/>
      <c r="AL2049" s="184"/>
      <c r="AM2049" s="184"/>
      <c r="AP2049" s="184"/>
      <c r="AQ2049" s="184"/>
      <c r="AT2049" s="184"/>
      <c r="AU2049" s="184"/>
      <c r="AX2049" s="184"/>
      <c r="AY2049" s="184"/>
      <c r="BB2049" s="184"/>
      <c r="BC2049" s="184"/>
      <c r="BF2049" s="184"/>
      <c r="BG2049" s="184"/>
      <c r="BJ2049" s="184"/>
      <c r="BK2049" s="184"/>
      <c r="BN2049" s="184"/>
      <c r="BO2049" s="184"/>
      <c r="BR2049" s="184"/>
      <c r="BS2049" s="184"/>
      <c r="BV2049" s="184"/>
      <c r="BW2049" s="184"/>
      <c r="BZ2049" s="184"/>
      <c r="CA2049" s="184"/>
      <c r="CD2049" s="184"/>
      <c r="CE2049" s="184"/>
      <c r="CL2049" s="183"/>
      <c r="CP2049" s="183"/>
      <c r="CT2049" s="71"/>
    </row>
    <row r="2050" spans="6:98">
      <c r="F2050" s="183"/>
      <c r="S2050" s="184"/>
      <c r="T2050" s="184"/>
      <c r="U2050" s="184"/>
      <c r="V2050" s="184"/>
      <c r="W2050" s="184"/>
      <c r="X2050" s="184"/>
      <c r="Y2050" s="184"/>
      <c r="Z2050" s="184"/>
      <c r="AA2050" s="184"/>
      <c r="AB2050" s="184"/>
      <c r="AC2050" s="184"/>
      <c r="AD2050" s="184"/>
      <c r="AH2050" s="184"/>
      <c r="AI2050" s="184"/>
      <c r="AL2050" s="184"/>
      <c r="AM2050" s="184"/>
      <c r="AP2050" s="184"/>
      <c r="AQ2050" s="184"/>
      <c r="AT2050" s="184"/>
      <c r="AU2050" s="184"/>
      <c r="AX2050" s="184"/>
      <c r="AY2050" s="184"/>
      <c r="BB2050" s="184"/>
      <c r="BC2050" s="184"/>
      <c r="BF2050" s="184"/>
      <c r="BG2050" s="184"/>
      <c r="BJ2050" s="184"/>
      <c r="BK2050" s="184"/>
      <c r="BN2050" s="184"/>
      <c r="BO2050" s="184"/>
      <c r="BR2050" s="184"/>
      <c r="BS2050" s="184"/>
      <c r="BV2050" s="184"/>
      <c r="BW2050" s="184"/>
      <c r="BZ2050" s="184"/>
      <c r="CA2050" s="184"/>
      <c r="CD2050" s="184"/>
      <c r="CE2050" s="184"/>
      <c r="CL2050" s="183"/>
      <c r="CP2050" s="183"/>
      <c r="CT2050" s="71"/>
    </row>
    <row r="2051" spans="6:98">
      <c r="F2051" s="183"/>
      <c r="S2051" s="184"/>
      <c r="T2051" s="184"/>
      <c r="U2051" s="184"/>
      <c r="V2051" s="184"/>
      <c r="W2051" s="184"/>
      <c r="X2051" s="184"/>
      <c r="Y2051" s="184"/>
      <c r="Z2051" s="184"/>
      <c r="AA2051" s="184"/>
      <c r="AB2051" s="184"/>
      <c r="AC2051" s="184"/>
      <c r="AD2051" s="184"/>
      <c r="AH2051" s="184"/>
      <c r="AI2051" s="184"/>
      <c r="AL2051" s="184"/>
      <c r="AM2051" s="184"/>
      <c r="AP2051" s="184"/>
      <c r="AQ2051" s="184"/>
      <c r="AT2051" s="184"/>
      <c r="AU2051" s="184"/>
      <c r="AX2051" s="184"/>
      <c r="AY2051" s="184"/>
      <c r="BB2051" s="184"/>
      <c r="BC2051" s="184"/>
      <c r="BF2051" s="184"/>
      <c r="BG2051" s="184"/>
      <c r="BJ2051" s="184"/>
      <c r="BK2051" s="184"/>
      <c r="BN2051" s="184"/>
      <c r="BO2051" s="184"/>
      <c r="BR2051" s="184"/>
      <c r="BS2051" s="184"/>
      <c r="BV2051" s="184"/>
      <c r="BW2051" s="184"/>
      <c r="BZ2051" s="184"/>
      <c r="CA2051" s="184"/>
      <c r="CD2051" s="184"/>
      <c r="CE2051" s="184"/>
      <c r="CL2051" s="183"/>
      <c r="CP2051" s="183"/>
      <c r="CT2051" s="71"/>
    </row>
    <row r="2052" spans="6:98">
      <c r="F2052" s="183"/>
      <c r="S2052" s="184"/>
      <c r="T2052" s="184"/>
      <c r="U2052" s="184"/>
      <c r="V2052" s="184"/>
      <c r="W2052" s="184"/>
      <c r="X2052" s="184"/>
      <c r="Y2052" s="184"/>
      <c r="Z2052" s="184"/>
      <c r="AA2052" s="184"/>
      <c r="AB2052" s="184"/>
      <c r="AC2052" s="184"/>
      <c r="AD2052" s="184"/>
      <c r="AH2052" s="184"/>
      <c r="AI2052" s="184"/>
      <c r="AL2052" s="184"/>
      <c r="AM2052" s="184"/>
      <c r="AP2052" s="184"/>
      <c r="AQ2052" s="184"/>
      <c r="AT2052" s="184"/>
      <c r="AU2052" s="184"/>
      <c r="AX2052" s="184"/>
      <c r="AY2052" s="184"/>
      <c r="BB2052" s="184"/>
      <c r="BC2052" s="184"/>
      <c r="BF2052" s="184"/>
      <c r="BG2052" s="184"/>
      <c r="BJ2052" s="184"/>
      <c r="BK2052" s="184"/>
      <c r="BN2052" s="184"/>
      <c r="BO2052" s="184"/>
      <c r="BR2052" s="184"/>
      <c r="BS2052" s="184"/>
      <c r="BV2052" s="184"/>
      <c r="BW2052" s="184"/>
      <c r="BZ2052" s="184"/>
      <c r="CA2052" s="184"/>
      <c r="CD2052" s="184"/>
      <c r="CE2052" s="184"/>
      <c r="CL2052" s="183"/>
      <c r="CP2052" s="183"/>
      <c r="CT2052" s="71"/>
    </row>
    <row r="2053" spans="6:98">
      <c r="F2053" s="183"/>
      <c r="S2053" s="184"/>
      <c r="T2053" s="184"/>
      <c r="U2053" s="184"/>
      <c r="V2053" s="184"/>
      <c r="W2053" s="184"/>
      <c r="X2053" s="184"/>
      <c r="Y2053" s="184"/>
      <c r="Z2053" s="184"/>
      <c r="AA2053" s="184"/>
      <c r="AB2053" s="184"/>
      <c r="AC2053" s="184"/>
      <c r="AD2053" s="184"/>
      <c r="AH2053" s="184"/>
      <c r="AI2053" s="184"/>
      <c r="AL2053" s="184"/>
      <c r="AM2053" s="184"/>
      <c r="AP2053" s="184"/>
      <c r="AQ2053" s="184"/>
      <c r="AT2053" s="184"/>
      <c r="AU2053" s="184"/>
      <c r="AX2053" s="184"/>
      <c r="AY2053" s="184"/>
      <c r="BB2053" s="184"/>
      <c r="BC2053" s="184"/>
      <c r="BF2053" s="184"/>
      <c r="BG2053" s="184"/>
      <c r="BJ2053" s="184"/>
      <c r="BK2053" s="184"/>
      <c r="BN2053" s="184"/>
      <c r="BO2053" s="184"/>
      <c r="BR2053" s="184"/>
      <c r="BS2053" s="184"/>
      <c r="BV2053" s="184"/>
      <c r="BW2053" s="184"/>
      <c r="BZ2053" s="184"/>
      <c r="CA2053" s="184"/>
      <c r="CD2053" s="184"/>
      <c r="CE2053" s="184"/>
      <c r="CL2053" s="183"/>
      <c r="CP2053" s="183"/>
      <c r="CT2053" s="71"/>
    </row>
    <row r="2054" spans="6:98">
      <c r="F2054" s="183"/>
      <c r="S2054" s="184"/>
      <c r="T2054" s="184"/>
      <c r="U2054" s="184"/>
      <c r="V2054" s="184"/>
      <c r="W2054" s="184"/>
      <c r="X2054" s="184"/>
      <c r="Y2054" s="184"/>
      <c r="Z2054" s="184"/>
      <c r="AA2054" s="184"/>
      <c r="AB2054" s="184"/>
      <c r="AC2054" s="184"/>
      <c r="AD2054" s="184"/>
      <c r="AH2054" s="184"/>
      <c r="AI2054" s="184"/>
      <c r="AL2054" s="184"/>
      <c r="AM2054" s="184"/>
      <c r="AP2054" s="184"/>
      <c r="AQ2054" s="184"/>
      <c r="AT2054" s="184"/>
      <c r="AU2054" s="184"/>
      <c r="AX2054" s="184"/>
      <c r="AY2054" s="184"/>
      <c r="BB2054" s="184"/>
      <c r="BC2054" s="184"/>
      <c r="BF2054" s="184"/>
      <c r="BG2054" s="184"/>
      <c r="BJ2054" s="184"/>
      <c r="BK2054" s="184"/>
      <c r="BN2054" s="184"/>
      <c r="BO2054" s="184"/>
      <c r="BR2054" s="184"/>
      <c r="BS2054" s="184"/>
      <c r="BV2054" s="184"/>
      <c r="BW2054" s="184"/>
      <c r="BZ2054" s="184"/>
      <c r="CA2054" s="184"/>
      <c r="CD2054" s="184"/>
      <c r="CE2054" s="184"/>
      <c r="CL2054" s="183"/>
      <c r="CP2054" s="183"/>
      <c r="CT2054" s="71"/>
    </row>
    <row r="2055" spans="6:98">
      <c r="F2055" s="183"/>
      <c r="S2055" s="184"/>
      <c r="T2055" s="184"/>
      <c r="U2055" s="184"/>
      <c r="V2055" s="184"/>
      <c r="W2055" s="184"/>
      <c r="X2055" s="184"/>
      <c r="Y2055" s="184"/>
      <c r="Z2055" s="184"/>
      <c r="AA2055" s="184"/>
      <c r="AB2055" s="184"/>
      <c r="AC2055" s="184"/>
      <c r="AD2055" s="184"/>
      <c r="AH2055" s="184"/>
      <c r="AI2055" s="184"/>
      <c r="AL2055" s="184"/>
      <c r="AM2055" s="184"/>
      <c r="AP2055" s="184"/>
      <c r="AQ2055" s="184"/>
      <c r="AT2055" s="184"/>
      <c r="AU2055" s="184"/>
      <c r="AX2055" s="184"/>
      <c r="AY2055" s="184"/>
      <c r="BB2055" s="184"/>
      <c r="BC2055" s="184"/>
      <c r="BF2055" s="184"/>
      <c r="BG2055" s="184"/>
      <c r="BJ2055" s="184"/>
      <c r="BK2055" s="184"/>
      <c r="BN2055" s="184"/>
      <c r="BO2055" s="184"/>
      <c r="BR2055" s="184"/>
      <c r="BS2055" s="184"/>
      <c r="BV2055" s="184"/>
      <c r="BW2055" s="184"/>
      <c r="BZ2055" s="184"/>
      <c r="CA2055" s="184"/>
      <c r="CD2055" s="184"/>
      <c r="CE2055" s="184"/>
      <c r="CL2055" s="183"/>
      <c r="CP2055" s="183"/>
      <c r="CT2055" s="71"/>
    </row>
    <row r="2056" spans="6:98">
      <c r="F2056" s="183"/>
      <c r="S2056" s="184"/>
      <c r="T2056" s="184"/>
      <c r="U2056" s="184"/>
      <c r="V2056" s="184"/>
      <c r="W2056" s="184"/>
      <c r="X2056" s="184"/>
      <c r="Y2056" s="184"/>
      <c r="Z2056" s="184"/>
      <c r="AA2056" s="184"/>
      <c r="AB2056" s="184"/>
      <c r="AC2056" s="184"/>
      <c r="AD2056" s="184"/>
      <c r="AH2056" s="184"/>
      <c r="AI2056" s="184"/>
      <c r="AL2056" s="184"/>
      <c r="AM2056" s="184"/>
      <c r="AP2056" s="184"/>
      <c r="AQ2056" s="184"/>
      <c r="AT2056" s="184"/>
      <c r="AU2056" s="184"/>
      <c r="AX2056" s="184"/>
      <c r="AY2056" s="184"/>
      <c r="BB2056" s="184"/>
      <c r="BC2056" s="184"/>
      <c r="BF2056" s="184"/>
      <c r="BG2056" s="184"/>
      <c r="BJ2056" s="184"/>
      <c r="BK2056" s="184"/>
      <c r="BN2056" s="184"/>
      <c r="BO2056" s="184"/>
      <c r="BR2056" s="184"/>
      <c r="BS2056" s="184"/>
      <c r="BV2056" s="184"/>
      <c r="BW2056" s="184"/>
      <c r="BZ2056" s="184"/>
      <c r="CA2056" s="184"/>
      <c r="CD2056" s="184"/>
      <c r="CE2056" s="184"/>
      <c r="CL2056" s="183"/>
      <c r="CP2056" s="183"/>
      <c r="CT2056" s="71"/>
    </row>
    <row r="2057" spans="6:98">
      <c r="F2057" s="183"/>
      <c r="S2057" s="184"/>
      <c r="T2057" s="184"/>
      <c r="U2057" s="184"/>
      <c r="V2057" s="184"/>
      <c r="W2057" s="184"/>
      <c r="X2057" s="184"/>
      <c r="Y2057" s="184"/>
      <c r="Z2057" s="184"/>
      <c r="AA2057" s="184"/>
      <c r="AB2057" s="184"/>
      <c r="AC2057" s="184"/>
      <c r="AD2057" s="184"/>
      <c r="AH2057" s="184"/>
      <c r="AI2057" s="184"/>
      <c r="AL2057" s="184"/>
      <c r="AM2057" s="184"/>
      <c r="AP2057" s="184"/>
      <c r="AQ2057" s="184"/>
      <c r="AT2057" s="184"/>
      <c r="AU2057" s="184"/>
      <c r="AX2057" s="184"/>
      <c r="AY2057" s="184"/>
      <c r="BB2057" s="184"/>
      <c r="BC2057" s="184"/>
      <c r="BF2057" s="184"/>
      <c r="BG2057" s="184"/>
      <c r="BJ2057" s="184"/>
      <c r="BK2057" s="184"/>
      <c r="BN2057" s="184"/>
      <c r="BO2057" s="184"/>
      <c r="BR2057" s="184"/>
      <c r="BS2057" s="184"/>
      <c r="BV2057" s="184"/>
      <c r="BW2057" s="184"/>
      <c r="BZ2057" s="184"/>
      <c r="CA2057" s="184"/>
      <c r="CD2057" s="184"/>
      <c r="CE2057" s="184"/>
      <c r="CL2057" s="183"/>
      <c r="CP2057" s="183"/>
      <c r="CT2057" s="71"/>
    </row>
    <row r="2058" spans="6:98">
      <c r="F2058" s="183"/>
      <c r="S2058" s="184"/>
      <c r="T2058" s="184"/>
      <c r="U2058" s="184"/>
      <c r="V2058" s="184"/>
      <c r="W2058" s="184"/>
      <c r="X2058" s="184"/>
      <c r="Y2058" s="184"/>
      <c r="Z2058" s="184"/>
      <c r="AA2058" s="184"/>
      <c r="AB2058" s="184"/>
      <c r="AC2058" s="184"/>
      <c r="AD2058" s="184"/>
      <c r="AH2058" s="184"/>
      <c r="AI2058" s="184"/>
      <c r="AL2058" s="184"/>
      <c r="AM2058" s="184"/>
      <c r="AP2058" s="184"/>
      <c r="AQ2058" s="184"/>
      <c r="AT2058" s="184"/>
      <c r="AU2058" s="184"/>
      <c r="AX2058" s="184"/>
      <c r="AY2058" s="184"/>
      <c r="BB2058" s="184"/>
      <c r="BC2058" s="184"/>
      <c r="BF2058" s="184"/>
      <c r="BG2058" s="184"/>
      <c r="BJ2058" s="184"/>
      <c r="BK2058" s="184"/>
      <c r="BN2058" s="184"/>
      <c r="BO2058" s="184"/>
      <c r="BR2058" s="184"/>
      <c r="BS2058" s="184"/>
      <c r="BV2058" s="184"/>
      <c r="BW2058" s="184"/>
      <c r="BZ2058" s="184"/>
      <c r="CA2058" s="184"/>
      <c r="CD2058" s="184"/>
      <c r="CE2058" s="184"/>
      <c r="CL2058" s="183"/>
      <c r="CP2058" s="183"/>
      <c r="CT2058" s="71"/>
    </row>
    <row r="2059" spans="6:98">
      <c r="F2059" s="183"/>
      <c r="S2059" s="184"/>
      <c r="T2059" s="184"/>
      <c r="U2059" s="184"/>
      <c r="V2059" s="184"/>
      <c r="W2059" s="184"/>
      <c r="X2059" s="184"/>
      <c r="Y2059" s="184"/>
      <c r="Z2059" s="184"/>
      <c r="AA2059" s="184"/>
      <c r="AB2059" s="184"/>
      <c r="AC2059" s="184"/>
      <c r="AD2059" s="184"/>
      <c r="AH2059" s="184"/>
      <c r="AI2059" s="184"/>
      <c r="AL2059" s="184"/>
      <c r="AM2059" s="184"/>
      <c r="AP2059" s="184"/>
      <c r="AQ2059" s="184"/>
      <c r="AT2059" s="184"/>
      <c r="AU2059" s="184"/>
      <c r="AX2059" s="184"/>
      <c r="AY2059" s="184"/>
      <c r="BB2059" s="184"/>
      <c r="BC2059" s="184"/>
      <c r="BF2059" s="184"/>
      <c r="BG2059" s="184"/>
      <c r="BJ2059" s="184"/>
      <c r="BK2059" s="184"/>
      <c r="BN2059" s="184"/>
      <c r="BO2059" s="184"/>
      <c r="BR2059" s="184"/>
      <c r="BS2059" s="184"/>
      <c r="BV2059" s="184"/>
      <c r="BW2059" s="184"/>
      <c r="BZ2059" s="184"/>
      <c r="CA2059" s="184"/>
      <c r="CD2059" s="184"/>
      <c r="CE2059" s="184"/>
      <c r="CL2059" s="183"/>
      <c r="CP2059" s="183"/>
      <c r="CT2059" s="71"/>
    </row>
    <row r="2060" spans="6:98">
      <c r="F2060" s="183"/>
      <c r="S2060" s="184"/>
      <c r="T2060" s="184"/>
      <c r="U2060" s="184"/>
      <c r="V2060" s="184"/>
      <c r="W2060" s="184"/>
      <c r="X2060" s="184"/>
      <c r="Y2060" s="184"/>
      <c r="Z2060" s="184"/>
      <c r="AA2060" s="184"/>
      <c r="AB2060" s="184"/>
      <c r="AC2060" s="184"/>
      <c r="AD2060" s="184"/>
      <c r="AH2060" s="184"/>
      <c r="AI2060" s="184"/>
      <c r="AL2060" s="184"/>
      <c r="AM2060" s="184"/>
      <c r="AP2060" s="184"/>
      <c r="AQ2060" s="184"/>
      <c r="AT2060" s="184"/>
      <c r="AU2060" s="184"/>
      <c r="AX2060" s="184"/>
      <c r="AY2060" s="184"/>
      <c r="BB2060" s="184"/>
      <c r="BC2060" s="184"/>
      <c r="BF2060" s="184"/>
      <c r="BG2060" s="184"/>
      <c r="BJ2060" s="184"/>
      <c r="BK2060" s="184"/>
      <c r="BN2060" s="184"/>
      <c r="BO2060" s="184"/>
      <c r="BR2060" s="184"/>
      <c r="BS2060" s="184"/>
      <c r="BV2060" s="184"/>
      <c r="BW2060" s="184"/>
      <c r="BZ2060" s="184"/>
      <c r="CA2060" s="184"/>
      <c r="CD2060" s="184"/>
      <c r="CE2060" s="184"/>
      <c r="CL2060" s="183"/>
      <c r="CP2060" s="183"/>
      <c r="CT2060" s="71"/>
    </row>
    <row r="2061" spans="6:98">
      <c r="F2061" s="183"/>
      <c r="S2061" s="184"/>
      <c r="T2061" s="184"/>
      <c r="U2061" s="184"/>
      <c r="V2061" s="184"/>
      <c r="W2061" s="184"/>
      <c r="X2061" s="184"/>
      <c r="Y2061" s="184"/>
      <c r="Z2061" s="184"/>
      <c r="AA2061" s="184"/>
      <c r="AB2061" s="184"/>
      <c r="AC2061" s="184"/>
      <c r="AD2061" s="184"/>
      <c r="AH2061" s="184"/>
      <c r="AI2061" s="184"/>
      <c r="AL2061" s="184"/>
      <c r="AM2061" s="184"/>
      <c r="AP2061" s="184"/>
      <c r="AQ2061" s="184"/>
      <c r="AT2061" s="184"/>
      <c r="AU2061" s="184"/>
      <c r="AX2061" s="184"/>
      <c r="AY2061" s="184"/>
      <c r="BB2061" s="184"/>
      <c r="BC2061" s="184"/>
      <c r="BF2061" s="184"/>
      <c r="BG2061" s="184"/>
      <c r="BJ2061" s="184"/>
      <c r="BK2061" s="184"/>
      <c r="BN2061" s="184"/>
      <c r="BO2061" s="184"/>
      <c r="BR2061" s="184"/>
      <c r="BS2061" s="184"/>
      <c r="BV2061" s="184"/>
      <c r="BW2061" s="184"/>
      <c r="BZ2061" s="184"/>
      <c r="CA2061" s="184"/>
      <c r="CD2061" s="184"/>
      <c r="CE2061" s="184"/>
      <c r="CL2061" s="183"/>
      <c r="CP2061" s="183"/>
      <c r="CT2061" s="71"/>
    </row>
    <row r="2062" spans="6:98">
      <c r="F2062" s="183"/>
      <c r="S2062" s="184"/>
      <c r="T2062" s="184"/>
      <c r="U2062" s="184"/>
      <c r="V2062" s="184"/>
      <c r="W2062" s="184"/>
      <c r="X2062" s="184"/>
      <c r="Y2062" s="184"/>
      <c r="Z2062" s="184"/>
      <c r="AA2062" s="184"/>
      <c r="AB2062" s="184"/>
      <c r="AC2062" s="184"/>
      <c r="AD2062" s="184"/>
      <c r="AH2062" s="184"/>
      <c r="AI2062" s="184"/>
      <c r="AL2062" s="184"/>
      <c r="AM2062" s="184"/>
      <c r="AP2062" s="184"/>
      <c r="AQ2062" s="184"/>
      <c r="AT2062" s="184"/>
      <c r="AU2062" s="184"/>
      <c r="AX2062" s="184"/>
      <c r="AY2062" s="184"/>
      <c r="BB2062" s="184"/>
      <c r="BC2062" s="184"/>
      <c r="BF2062" s="184"/>
      <c r="BG2062" s="184"/>
      <c r="BJ2062" s="184"/>
      <c r="BK2062" s="184"/>
      <c r="BN2062" s="184"/>
      <c r="BO2062" s="184"/>
      <c r="BR2062" s="184"/>
      <c r="BS2062" s="184"/>
      <c r="BV2062" s="184"/>
      <c r="BW2062" s="184"/>
      <c r="BZ2062" s="184"/>
      <c r="CA2062" s="184"/>
      <c r="CD2062" s="184"/>
      <c r="CE2062" s="184"/>
      <c r="CL2062" s="183"/>
      <c r="CP2062" s="183"/>
      <c r="CT2062" s="71"/>
    </row>
    <row r="2063" spans="6:98">
      <c r="F2063" s="183"/>
      <c r="S2063" s="184"/>
      <c r="T2063" s="184"/>
      <c r="U2063" s="184"/>
      <c r="V2063" s="184"/>
      <c r="W2063" s="184"/>
      <c r="X2063" s="184"/>
      <c r="Y2063" s="184"/>
      <c r="Z2063" s="184"/>
      <c r="AA2063" s="184"/>
      <c r="AB2063" s="184"/>
      <c r="AC2063" s="184"/>
      <c r="AD2063" s="184"/>
      <c r="AH2063" s="184"/>
      <c r="AI2063" s="184"/>
      <c r="AL2063" s="184"/>
      <c r="AM2063" s="184"/>
      <c r="AP2063" s="184"/>
      <c r="AQ2063" s="184"/>
      <c r="AT2063" s="184"/>
      <c r="AU2063" s="184"/>
      <c r="AX2063" s="184"/>
      <c r="AY2063" s="184"/>
      <c r="BB2063" s="184"/>
      <c r="BC2063" s="184"/>
      <c r="BF2063" s="184"/>
      <c r="BG2063" s="184"/>
      <c r="BJ2063" s="184"/>
      <c r="BK2063" s="184"/>
      <c r="BN2063" s="184"/>
      <c r="BO2063" s="184"/>
      <c r="BR2063" s="184"/>
      <c r="BS2063" s="184"/>
      <c r="BV2063" s="184"/>
      <c r="BW2063" s="184"/>
      <c r="BZ2063" s="184"/>
      <c r="CA2063" s="184"/>
      <c r="CD2063" s="184"/>
      <c r="CE2063" s="184"/>
      <c r="CL2063" s="183"/>
      <c r="CP2063" s="183"/>
      <c r="CT2063" s="71"/>
    </row>
    <row r="2064" spans="6:98">
      <c r="F2064" s="183"/>
      <c r="S2064" s="184"/>
      <c r="T2064" s="184"/>
      <c r="U2064" s="184"/>
      <c r="V2064" s="184"/>
      <c r="W2064" s="184"/>
      <c r="X2064" s="184"/>
      <c r="Y2064" s="184"/>
      <c r="Z2064" s="184"/>
      <c r="AA2064" s="184"/>
      <c r="AB2064" s="184"/>
      <c r="AC2064" s="184"/>
      <c r="AD2064" s="184"/>
      <c r="AH2064" s="184"/>
      <c r="AI2064" s="184"/>
      <c r="AL2064" s="184"/>
      <c r="AM2064" s="184"/>
      <c r="AP2064" s="184"/>
      <c r="AQ2064" s="184"/>
      <c r="AT2064" s="184"/>
      <c r="AU2064" s="184"/>
      <c r="AX2064" s="184"/>
      <c r="AY2064" s="184"/>
      <c r="BB2064" s="184"/>
      <c r="BC2064" s="184"/>
      <c r="BF2064" s="184"/>
      <c r="BG2064" s="184"/>
      <c r="BJ2064" s="184"/>
      <c r="BK2064" s="184"/>
      <c r="BN2064" s="184"/>
      <c r="BO2064" s="184"/>
      <c r="BR2064" s="184"/>
      <c r="BS2064" s="184"/>
      <c r="BV2064" s="184"/>
      <c r="BW2064" s="184"/>
      <c r="BZ2064" s="184"/>
      <c r="CA2064" s="184"/>
      <c r="CD2064" s="184"/>
      <c r="CE2064" s="184"/>
      <c r="CL2064" s="183"/>
      <c r="CP2064" s="183"/>
      <c r="CT2064" s="71"/>
    </row>
    <row r="2065" spans="6:98">
      <c r="F2065" s="183"/>
      <c r="S2065" s="184"/>
      <c r="T2065" s="184"/>
      <c r="U2065" s="184"/>
      <c r="V2065" s="184"/>
      <c r="W2065" s="184"/>
      <c r="X2065" s="184"/>
      <c r="Y2065" s="184"/>
      <c r="Z2065" s="184"/>
      <c r="AA2065" s="184"/>
      <c r="AB2065" s="184"/>
      <c r="AC2065" s="184"/>
      <c r="AD2065" s="184"/>
      <c r="AH2065" s="184"/>
      <c r="AI2065" s="184"/>
      <c r="AL2065" s="184"/>
      <c r="AM2065" s="184"/>
      <c r="AP2065" s="184"/>
      <c r="AQ2065" s="184"/>
      <c r="AT2065" s="184"/>
      <c r="AU2065" s="184"/>
      <c r="AX2065" s="184"/>
      <c r="AY2065" s="184"/>
      <c r="BB2065" s="184"/>
      <c r="BC2065" s="184"/>
      <c r="BF2065" s="184"/>
      <c r="BG2065" s="184"/>
      <c r="BJ2065" s="184"/>
      <c r="BK2065" s="184"/>
      <c r="BN2065" s="184"/>
      <c r="BO2065" s="184"/>
      <c r="BR2065" s="184"/>
      <c r="BS2065" s="184"/>
      <c r="BV2065" s="184"/>
      <c r="BW2065" s="184"/>
      <c r="BZ2065" s="184"/>
      <c r="CA2065" s="184"/>
      <c r="CD2065" s="184"/>
      <c r="CE2065" s="184"/>
      <c r="CL2065" s="183"/>
      <c r="CP2065" s="183"/>
      <c r="CT2065" s="71"/>
    </row>
    <row r="2066" spans="6:98">
      <c r="F2066" s="183"/>
      <c r="S2066" s="184"/>
      <c r="T2066" s="184"/>
      <c r="U2066" s="184"/>
      <c r="V2066" s="184"/>
      <c r="W2066" s="184"/>
      <c r="X2066" s="184"/>
      <c r="Y2066" s="184"/>
      <c r="Z2066" s="184"/>
      <c r="AA2066" s="184"/>
      <c r="AB2066" s="184"/>
      <c r="AC2066" s="184"/>
      <c r="AD2066" s="184"/>
      <c r="AH2066" s="184"/>
      <c r="AI2066" s="184"/>
      <c r="AL2066" s="184"/>
      <c r="AM2066" s="184"/>
      <c r="AP2066" s="184"/>
      <c r="AQ2066" s="184"/>
      <c r="AT2066" s="184"/>
      <c r="AU2066" s="184"/>
      <c r="AX2066" s="184"/>
      <c r="AY2066" s="184"/>
      <c r="BB2066" s="184"/>
      <c r="BC2066" s="184"/>
      <c r="BF2066" s="184"/>
      <c r="BG2066" s="184"/>
      <c r="BJ2066" s="184"/>
      <c r="BK2066" s="184"/>
      <c r="BN2066" s="184"/>
      <c r="BO2066" s="184"/>
      <c r="BR2066" s="184"/>
      <c r="BS2066" s="184"/>
      <c r="BV2066" s="184"/>
      <c r="BW2066" s="184"/>
      <c r="BZ2066" s="184"/>
      <c r="CA2066" s="184"/>
      <c r="CD2066" s="184"/>
      <c r="CE2066" s="184"/>
      <c r="CL2066" s="183"/>
      <c r="CP2066" s="183"/>
      <c r="CT2066" s="71"/>
    </row>
    <row r="2067" spans="6:98">
      <c r="F2067" s="183"/>
      <c r="S2067" s="184"/>
      <c r="T2067" s="184"/>
      <c r="U2067" s="184"/>
      <c r="V2067" s="184"/>
      <c r="W2067" s="184"/>
      <c r="X2067" s="184"/>
      <c r="Y2067" s="184"/>
      <c r="Z2067" s="184"/>
      <c r="AA2067" s="184"/>
      <c r="AB2067" s="184"/>
      <c r="AC2067" s="184"/>
      <c r="AD2067" s="184"/>
      <c r="AH2067" s="184"/>
      <c r="AI2067" s="184"/>
      <c r="AL2067" s="184"/>
      <c r="AM2067" s="184"/>
      <c r="AP2067" s="184"/>
      <c r="AQ2067" s="184"/>
      <c r="AT2067" s="184"/>
      <c r="AU2067" s="184"/>
      <c r="AX2067" s="184"/>
      <c r="AY2067" s="184"/>
      <c r="BB2067" s="184"/>
      <c r="BC2067" s="184"/>
      <c r="BF2067" s="184"/>
      <c r="BG2067" s="184"/>
      <c r="BJ2067" s="184"/>
      <c r="BK2067" s="184"/>
      <c r="BN2067" s="184"/>
      <c r="BO2067" s="184"/>
      <c r="BR2067" s="184"/>
      <c r="BS2067" s="184"/>
      <c r="BV2067" s="184"/>
      <c r="BW2067" s="184"/>
      <c r="BZ2067" s="184"/>
      <c r="CA2067" s="184"/>
      <c r="CD2067" s="184"/>
      <c r="CE2067" s="184"/>
      <c r="CL2067" s="183"/>
      <c r="CP2067" s="183"/>
      <c r="CT2067" s="71"/>
    </row>
    <row r="2068" spans="6:98">
      <c r="F2068" s="183"/>
      <c r="S2068" s="184"/>
      <c r="T2068" s="184"/>
      <c r="U2068" s="184"/>
      <c r="V2068" s="184"/>
      <c r="W2068" s="184"/>
      <c r="X2068" s="184"/>
      <c r="Y2068" s="184"/>
      <c r="Z2068" s="184"/>
      <c r="AA2068" s="184"/>
      <c r="AB2068" s="184"/>
      <c r="AC2068" s="184"/>
      <c r="AD2068" s="184"/>
      <c r="AH2068" s="184"/>
      <c r="AI2068" s="184"/>
      <c r="AL2068" s="184"/>
      <c r="AM2068" s="184"/>
      <c r="AP2068" s="184"/>
      <c r="AQ2068" s="184"/>
      <c r="AT2068" s="184"/>
      <c r="AU2068" s="184"/>
      <c r="AX2068" s="184"/>
      <c r="AY2068" s="184"/>
      <c r="BB2068" s="184"/>
      <c r="BC2068" s="184"/>
      <c r="BF2068" s="184"/>
      <c r="BG2068" s="184"/>
      <c r="BJ2068" s="184"/>
      <c r="BK2068" s="184"/>
      <c r="BN2068" s="184"/>
      <c r="BO2068" s="184"/>
      <c r="BR2068" s="184"/>
      <c r="BS2068" s="184"/>
      <c r="BV2068" s="184"/>
      <c r="BW2068" s="184"/>
      <c r="BZ2068" s="184"/>
      <c r="CA2068" s="184"/>
      <c r="CD2068" s="184"/>
      <c r="CE2068" s="184"/>
      <c r="CL2068" s="183"/>
      <c r="CP2068" s="183"/>
      <c r="CT2068" s="71"/>
    </row>
    <row r="2069" spans="6:98">
      <c r="F2069" s="183"/>
      <c r="S2069" s="184"/>
      <c r="T2069" s="184"/>
      <c r="U2069" s="184"/>
      <c r="V2069" s="184"/>
      <c r="W2069" s="184"/>
      <c r="X2069" s="184"/>
      <c r="Y2069" s="184"/>
      <c r="Z2069" s="184"/>
      <c r="AA2069" s="184"/>
      <c r="AB2069" s="184"/>
      <c r="AC2069" s="184"/>
      <c r="AD2069" s="184"/>
      <c r="AH2069" s="184"/>
      <c r="AI2069" s="184"/>
      <c r="AL2069" s="184"/>
      <c r="AM2069" s="184"/>
      <c r="AP2069" s="184"/>
      <c r="AQ2069" s="184"/>
      <c r="AT2069" s="184"/>
      <c r="AU2069" s="184"/>
      <c r="AX2069" s="184"/>
      <c r="AY2069" s="184"/>
      <c r="BB2069" s="184"/>
      <c r="BC2069" s="184"/>
      <c r="BF2069" s="184"/>
      <c r="BG2069" s="184"/>
      <c r="BJ2069" s="184"/>
      <c r="BK2069" s="184"/>
      <c r="BN2069" s="184"/>
      <c r="BO2069" s="184"/>
      <c r="BR2069" s="184"/>
      <c r="BS2069" s="184"/>
      <c r="BV2069" s="184"/>
      <c r="BW2069" s="184"/>
      <c r="BZ2069" s="184"/>
      <c r="CA2069" s="184"/>
      <c r="CD2069" s="184"/>
      <c r="CE2069" s="184"/>
      <c r="CL2069" s="183"/>
      <c r="CP2069" s="183"/>
      <c r="CT2069" s="71"/>
    </row>
    <row r="2070" spans="6:98">
      <c r="F2070" s="183"/>
      <c r="S2070" s="184"/>
      <c r="T2070" s="184"/>
      <c r="U2070" s="184"/>
      <c r="V2070" s="184"/>
      <c r="W2070" s="184"/>
      <c r="X2070" s="184"/>
      <c r="Y2070" s="184"/>
      <c r="Z2070" s="184"/>
      <c r="AA2070" s="184"/>
      <c r="AB2070" s="184"/>
      <c r="AC2070" s="184"/>
      <c r="AD2070" s="184"/>
      <c r="AH2070" s="184"/>
      <c r="AI2070" s="184"/>
      <c r="AL2070" s="184"/>
      <c r="AM2070" s="184"/>
      <c r="AP2070" s="184"/>
      <c r="AQ2070" s="184"/>
      <c r="AT2070" s="184"/>
      <c r="AU2070" s="184"/>
      <c r="AX2070" s="184"/>
      <c r="AY2070" s="184"/>
      <c r="BB2070" s="184"/>
      <c r="BC2070" s="184"/>
      <c r="BF2070" s="184"/>
      <c r="BG2070" s="184"/>
      <c r="BJ2070" s="184"/>
      <c r="BK2070" s="184"/>
      <c r="BN2070" s="184"/>
      <c r="BO2070" s="184"/>
      <c r="BR2070" s="184"/>
      <c r="BS2070" s="184"/>
      <c r="BV2070" s="184"/>
      <c r="BW2070" s="184"/>
      <c r="BZ2070" s="184"/>
      <c r="CA2070" s="184"/>
      <c r="CD2070" s="184"/>
      <c r="CE2070" s="184"/>
      <c r="CL2070" s="183"/>
      <c r="CP2070" s="183"/>
      <c r="CT2070" s="71"/>
    </row>
    <row r="2071" spans="6:98">
      <c r="F2071" s="183"/>
      <c r="S2071" s="184"/>
      <c r="T2071" s="184"/>
      <c r="U2071" s="184"/>
      <c r="V2071" s="184"/>
      <c r="W2071" s="184"/>
      <c r="X2071" s="184"/>
      <c r="Y2071" s="184"/>
      <c r="Z2071" s="184"/>
      <c r="AA2071" s="184"/>
      <c r="AB2071" s="184"/>
      <c r="AC2071" s="184"/>
      <c r="AD2071" s="184"/>
      <c r="AH2071" s="184"/>
      <c r="AI2071" s="184"/>
      <c r="AL2071" s="184"/>
      <c r="AM2071" s="184"/>
      <c r="AP2071" s="184"/>
      <c r="AQ2071" s="184"/>
      <c r="AT2071" s="184"/>
      <c r="AU2071" s="184"/>
      <c r="AX2071" s="184"/>
      <c r="AY2071" s="184"/>
      <c r="BB2071" s="184"/>
      <c r="BC2071" s="184"/>
      <c r="BF2071" s="184"/>
      <c r="BG2071" s="184"/>
      <c r="BJ2071" s="184"/>
      <c r="BK2071" s="184"/>
      <c r="BN2071" s="184"/>
      <c r="BO2071" s="184"/>
      <c r="BR2071" s="184"/>
      <c r="BS2071" s="184"/>
      <c r="BV2071" s="184"/>
      <c r="BW2071" s="184"/>
      <c r="BZ2071" s="184"/>
      <c r="CA2071" s="184"/>
      <c r="CD2071" s="184"/>
      <c r="CE2071" s="184"/>
      <c r="CL2071" s="183"/>
      <c r="CP2071" s="183"/>
      <c r="CT2071" s="71"/>
    </row>
    <row r="2072" spans="6:98">
      <c r="F2072" s="183"/>
      <c r="S2072" s="184"/>
      <c r="T2072" s="184"/>
      <c r="U2072" s="184"/>
      <c r="V2072" s="184"/>
      <c r="W2072" s="184"/>
      <c r="X2072" s="184"/>
      <c r="Y2072" s="184"/>
      <c r="Z2072" s="184"/>
      <c r="AA2072" s="184"/>
      <c r="AB2072" s="184"/>
      <c r="AC2072" s="184"/>
      <c r="AD2072" s="184"/>
      <c r="AH2072" s="184"/>
      <c r="AI2072" s="184"/>
      <c r="AL2072" s="184"/>
      <c r="AM2072" s="184"/>
      <c r="AP2072" s="184"/>
      <c r="AQ2072" s="184"/>
      <c r="AT2072" s="184"/>
      <c r="AU2072" s="184"/>
      <c r="AX2072" s="184"/>
      <c r="AY2072" s="184"/>
      <c r="BB2072" s="184"/>
      <c r="BC2072" s="184"/>
      <c r="BF2072" s="184"/>
      <c r="BG2072" s="184"/>
      <c r="BJ2072" s="184"/>
      <c r="BK2072" s="184"/>
      <c r="BN2072" s="184"/>
      <c r="BO2072" s="184"/>
      <c r="BR2072" s="184"/>
      <c r="BS2072" s="184"/>
      <c r="BV2072" s="184"/>
      <c r="BW2072" s="184"/>
      <c r="BZ2072" s="184"/>
      <c r="CA2072" s="184"/>
      <c r="CD2072" s="184"/>
      <c r="CE2072" s="184"/>
      <c r="CL2072" s="183"/>
      <c r="CP2072" s="183"/>
      <c r="CT2072" s="71"/>
    </row>
    <row r="2073" spans="6:98">
      <c r="F2073" s="183"/>
      <c r="S2073" s="184"/>
      <c r="T2073" s="184"/>
      <c r="U2073" s="184"/>
      <c r="V2073" s="184"/>
      <c r="W2073" s="184"/>
      <c r="X2073" s="184"/>
      <c r="Y2073" s="184"/>
      <c r="Z2073" s="184"/>
      <c r="AA2073" s="184"/>
      <c r="AB2073" s="184"/>
      <c r="AC2073" s="184"/>
      <c r="AD2073" s="184"/>
      <c r="AH2073" s="184"/>
      <c r="AI2073" s="184"/>
      <c r="AL2073" s="184"/>
      <c r="AM2073" s="184"/>
      <c r="AP2073" s="184"/>
      <c r="AQ2073" s="184"/>
      <c r="AT2073" s="184"/>
      <c r="AU2073" s="184"/>
      <c r="AX2073" s="184"/>
      <c r="AY2073" s="184"/>
      <c r="BB2073" s="184"/>
      <c r="BC2073" s="184"/>
      <c r="BF2073" s="184"/>
      <c r="BG2073" s="184"/>
      <c r="BJ2073" s="184"/>
      <c r="BK2073" s="184"/>
      <c r="BN2073" s="184"/>
      <c r="BO2073" s="184"/>
      <c r="BR2073" s="184"/>
      <c r="BS2073" s="184"/>
      <c r="BV2073" s="184"/>
      <c r="BW2073" s="184"/>
      <c r="BZ2073" s="184"/>
      <c r="CA2073" s="184"/>
      <c r="CD2073" s="184"/>
      <c r="CE2073" s="184"/>
      <c r="CL2073" s="183"/>
      <c r="CP2073" s="183"/>
      <c r="CT2073" s="71"/>
    </row>
    <row r="2074" spans="6:98">
      <c r="F2074" s="183"/>
      <c r="S2074" s="184"/>
      <c r="T2074" s="184"/>
      <c r="U2074" s="184"/>
      <c r="V2074" s="184"/>
      <c r="W2074" s="184"/>
      <c r="X2074" s="184"/>
      <c r="Y2074" s="184"/>
      <c r="Z2074" s="184"/>
      <c r="AA2074" s="184"/>
      <c r="AB2074" s="184"/>
      <c r="AC2074" s="184"/>
      <c r="AD2074" s="184"/>
      <c r="AH2074" s="184"/>
      <c r="AI2074" s="184"/>
      <c r="AL2074" s="184"/>
      <c r="AM2074" s="184"/>
      <c r="AP2074" s="184"/>
      <c r="AQ2074" s="184"/>
      <c r="AT2074" s="184"/>
      <c r="AU2074" s="184"/>
      <c r="AX2074" s="184"/>
      <c r="AY2074" s="184"/>
      <c r="BB2074" s="184"/>
      <c r="BC2074" s="184"/>
      <c r="BF2074" s="184"/>
      <c r="BG2074" s="184"/>
      <c r="BJ2074" s="184"/>
      <c r="BK2074" s="184"/>
      <c r="BN2074" s="184"/>
      <c r="BO2074" s="184"/>
      <c r="BR2074" s="184"/>
      <c r="BS2074" s="184"/>
      <c r="BV2074" s="184"/>
      <c r="BW2074" s="184"/>
      <c r="BZ2074" s="184"/>
      <c r="CA2074" s="184"/>
      <c r="CD2074" s="184"/>
      <c r="CE2074" s="184"/>
      <c r="CL2074" s="183"/>
      <c r="CP2074" s="183"/>
      <c r="CT2074" s="71"/>
    </row>
    <row r="2075" spans="6:98">
      <c r="F2075" s="183"/>
      <c r="S2075" s="184"/>
      <c r="T2075" s="184"/>
      <c r="U2075" s="184"/>
      <c r="V2075" s="184"/>
      <c r="W2075" s="184"/>
      <c r="X2075" s="184"/>
      <c r="Y2075" s="184"/>
      <c r="Z2075" s="184"/>
      <c r="AA2075" s="184"/>
      <c r="AB2075" s="184"/>
      <c r="AC2075" s="184"/>
      <c r="AD2075" s="184"/>
      <c r="AH2075" s="184"/>
      <c r="AI2075" s="184"/>
      <c r="AL2075" s="184"/>
      <c r="AM2075" s="184"/>
      <c r="AP2075" s="184"/>
      <c r="AQ2075" s="184"/>
      <c r="AT2075" s="184"/>
      <c r="AU2075" s="184"/>
      <c r="AX2075" s="184"/>
      <c r="AY2075" s="184"/>
      <c r="BB2075" s="184"/>
      <c r="BC2075" s="184"/>
      <c r="BF2075" s="184"/>
      <c r="BG2075" s="184"/>
      <c r="BJ2075" s="184"/>
      <c r="BK2075" s="184"/>
      <c r="BN2075" s="184"/>
      <c r="BO2075" s="184"/>
      <c r="BR2075" s="184"/>
      <c r="BS2075" s="184"/>
      <c r="BV2075" s="184"/>
      <c r="BW2075" s="184"/>
      <c r="BZ2075" s="184"/>
      <c r="CA2075" s="184"/>
      <c r="CD2075" s="184"/>
      <c r="CE2075" s="184"/>
      <c r="CL2075" s="183"/>
      <c r="CP2075" s="183"/>
      <c r="CT2075" s="71"/>
    </row>
    <row r="2076" spans="6:98">
      <c r="F2076" s="183"/>
      <c r="S2076" s="184"/>
      <c r="T2076" s="184"/>
      <c r="U2076" s="184"/>
      <c r="V2076" s="184"/>
      <c r="W2076" s="184"/>
      <c r="X2076" s="184"/>
      <c r="Y2076" s="184"/>
      <c r="Z2076" s="184"/>
      <c r="AA2076" s="184"/>
      <c r="AB2076" s="184"/>
      <c r="AC2076" s="184"/>
      <c r="AD2076" s="184"/>
      <c r="AH2076" s="184"/>
      <c r="AI2076" s="184"/>
      <c r="AL2076" s="184"/>
      <c r="AM2076" s="184"/>
      <c r="AP2076" s="184"/>
      <c r="AQ2076" s="184"/>
      <c r="AT2076" s="184"/>
      <c r="AU2076" s="184"/>
      <c r="AX2076" s="184"/>
      <c r="AY2076" s="184"/>
      <c r="BB2076" s="184"/>
      <c r="BC2076" s="184"/>
      <c r="BF2076" s="184"/>
      <c r="BG2076" s="184"/>
      <c r="BJ2076" s="184"/>
      <c r="BK2076" s="184"/>
      <c r="BN2076" s="184"/>
      <c r="BO2076" s="184"/>
      <c r="BR2076" s="184"/>
      <c r="BS2076" s="184"/>
      <c r="BV2076" s="184"/>
      <c r="BW2076" s="184"/>
      <c r="BZ2076" s="184"/>
      <c r="CA2076" s="184"/>
      <c r="CD2076" s="184"/>
      <c r="CE2076" s="184"/>
      <c r="CL2076" s="183"/>
      <c r="CP2076" s="183"/>
      <c r="CT2076" s="71"/>
    </row>
    <row r="2077" spans="6:98">
      <c r="F2077" s="183"/>
      <c r="S2077" s="184"/>
      <c r="T2077" s="184"/>
      <c r="U2077" s="184"/>
      <c r="V2077" s="184"/>
      <c r="W2077" s="184"/>
      <c r="X2077" s="184"/>
      <c r="Y2077" s="184"/>
      <c r="Z2077" s="184"/>
      <c r="AA2077" s="184"/>
      <c r="AB2077" s="184"/>
      <c r="AC2077" s="184"/>
      <c r="AD2077" s="184"/>
      <c r="AH2077" s="184"/>
      <c r="AI2077" s="184"/>
      <c r="AL2077" s="184"/>
      <c r="AM2077" s="184"/>
      <c r="AP2077" s="184"/>
      <c r="AQ2077" s="184"/>
      <c r="AT2077" s="184"/>
      <c r="AU2077" s="184"/>
      <c r="AX2077" s="184"/>
      <c r="AY2077" s="184"/>
      <c r="BB2077" s="184"/>
      <c r="BC2077" s="184"/>
      <c r="BF2077" s="184"/>
      <c r="BG2077" s="184"/>
      <c r="BJ2077" s="184"/>
      <c r="BK2077" s="184"/>
      <c r="BN2077" s="184"/>
      <c r="BO2077" s="184"/>
      <c r="BR2077" s="184"/>
      <c r="BS2077" s="184"/>
      <c r="BV2077" s="184"/>
      <c r="BW2077" s="184"/>
      <c r="BZ2077" s="184"/>
      <c r="CA2077" s="184"/>
      <c r="CD2077" s="184"/>
      <c r="CE2077" s="184"/>
      <c r="CL2077" s="183"/>
      <c r="CP2077" s="183"/>
      <c r="CT2077" s="71"/>
    </row>
    <row r="2078" spans="6:98">
      <c r="F2078" s="183"/>
      <c r="S2078" s="184"/>
      <c r="T2078" s="184"/>
      <c r="U2078" s="184"/>
      <c r="V2078" s="184"/>
      <c r="W2078" s="184"/>
      <c r="X2078" s="184"/>
      <c r="Y2078" s="184"/>
      <c r="Z2078" s="184"/>
      <c r="AA2078" s="184"/>
      <c r="AB2078" s="184"/>
      <c r="AC2078" s="184"/>
      <c r="AD2078" s="184"/>
      <c r="AH2078" s="184"/>
      <c r="AI2078" s="184"/>
      <c r="AL2078" s="184"/>
      <c r="AM2078" s="184"/>
      <c r="AP2078" s="184"/>
      <c r="AQ2078" s="184"/>
      <c r="AT2078" s="184"/>
      <c r="AU2078" s="184"/>
      <c r="AX2078" s="184"/>
      <c r="AY2078" s="184"/>
      <c r="BB2078" s="184"/>
      <c r="BC2078" s="184"/>
      <c r="BF2078" s="184"/>
      <c r="BG2078" s="184"/>
      <c r="BJ2078" s="184"/>
      <c r="BK2078" s="184"/>
      <c r="BN2078" s="184"/>
      <c r="BO2078" s="184"/>
      <c r="BR2078" s="184"/>
      <c r="BS2078" s="184"/>
      <c r="BV2078" s="184"/>
      <c r="BW2078" s="184"/>
      <c r="BZ2078" s="184"/>
      <c r="CA2078" s="184"/>
      <c r="CD2078" s="184"/>
      <c r="CE2078" s="184"/>
      <c r="CL2078" s="183"/>
      <c r="CP2078" s="183"/>
      <c r="CT2078" s="71"/>
    </row>
    <row r="2079" spans="6:98">
      <c r="F2079" s="183"/>
      <c r="S2079" s="184"/>
      <c r="T2079" s="184"/>
      <c r="U2079" s="184"/>
      <c r="V2079" s="184"/>
      <c r="W2079" s="184"/>
      <c r="X2079" s="184"/>
      <c r="Y2079" s="184"/>
      <c r="Z2079" s="184"/>
      <c r="AA2079" s="184"/>
      <c r="AB2079" s="184"/>
      <c r="AC2079" s="184"/>
      <c r="AD2079" s="184"/>
      <c r="AH2079" s="184"/>
      <c r="AI2079" s="184"/>
      <c r="AL2079" s="184"/>
      <c r="AM2079" s="184"/>
      <c r="AP2079" s="184"/>
      <c r="AQ2079" s="184"/>
      <c r="AT2079" s="184"/>
      <c r="AU2079" s="184"/>
      <c r="AX2079" s="184"/>
      <c r="AY2079" s="184"/>
      <c r="BB2079" s="184"/>
      <c r="BC2079" s="184"/>
      <c r="BF2079" s="184"/>
      <c r="BG2079" s="184"/>
      <c r="BJ2079" s="184"/>
      <c r="BK2079" s="184"/>
      <c r="BN2079" s="184"/>
      <c r="BO2079" s="184"/>
      <c r="BR2079" s="184"/>
      <c r="BS2079" s="184"/>
      <c r="BV2079" s="184"/>
      <c r="BW2079" s="184"/>
      <c r="BZ2079" s="184"/>
      <c r="CA2079" s="184"/>
      <c r="CD2079" s="184"/>
      <c r="CE2079" s="184"/>
      <c r="CL2079" s="183"/>
      <c r="CP2079" s="183"/>
      <c r="CT2079" s="71"/>
    </row>
    <row r="2080" spans="6:98">
      <c r="F2080" s="183"/>
      <c r="S2080" s="184"/>
      <c r="T2080" s="184"/>
      <c r="U2080" s="184"/>
      <c r="V2080" s="184"/>
      <c r="W2080" s="184"/>
      <c r="X2080" s="184"/>
      <c r="Y2080" s="184"/>
      <c r="Z2080" s="184"/>
      <c r="AA2080" s="184"/>
      <c r="AB2080" s="184"/>
      <c r="AC2080" s="184"/>
      <c r="AD2080" s="184"/>
      <c r="AH2080" s="184"/>
      <c r="AI2080" s="184"/>
      <c r="AL2080" s="184"/>
      <c r="AM2080" s="184"/>
      <c r="AP2080" s="184"/>
      <c r="AQ2080" s="184"/>
      <c r="AT2080" s="184"/>
      <c r="AU2080" s="184"/>
      <c r="AX2080" s="184"/>
      <c r="AY2080" s="184"/>
      <c r="BB2080" s="184"/>
      <c r="BC2080" s="184"/>
      <c r="BF2080" s="184"/>
      <c r="BG2080" s="184"/>
      <c r="BJ2080" s="184"/>
      <c r="BK2080" s="184"/>
      <c r="BN2080" s="184"/>
      <c r="BO2080" s="184"/>
      <c r="BR2080" s="184"/>
      <c r="BS2080" s="184"/>
      <c r="BV2080" s="184"/>
      <c r="BW2080" s="184"/>
      <c r="BZ2080" s="184"/>
      <c r="CA2080" s="184"/>
      <c r="CD2080" s="184"/>
      <c r="CE2080" s="184"/>
      <c r="CL2080" s="183"/>
      <c r="CP2080" s="183"/>
      <c r="CT2080" s="71"/>
    </row>
    <row r="2081" spans="6:98">
      <c r="F2081" s="183"/>
      <c r="S2081" s="184"/>
      <c r="T2081" s="184"/>
      <c r="U2081" s="184"/>
      <c r="V2081" s="184"/>
      <c r="W2081" s="184"/>
      <c r="X2081" s="184"/>
      <c r="Y2081" s="184"/>
      <c r="Z2081" s="184"/>
      <c r="AA2081" s="184"/>
      <c r="AB2081" s="184"/>
      <c r="AC2081" s="184"/>
      <c r="AD2081" s="184"/>
      <c r="AH2081" s="184"/>
      <c r="AI2081" s="184"/>
      <c r="AL2081" s="184"/>
      <c r="AM2081" s="184"/>
      <c r="AP2081" s="184"/>
      <c r="AQ2081" s="184"/>
      <c r="AT2081" s="184"/>
      <c r="AU2081" s="184"/>
      <c r="AX2081" s="184"/>
      <c r="AY2081" s="184"/>
      <c r="BB2081" s="184"/>
      <c r="BC2081" s="184"/>
      <c r="BF2081" s="184"/>
      <c r="BG2081" s="184"/>
      <c r="BJ2081" s="184"/>
      <c r="BK2081" s="184"/>
      <c r="BN2081" s="184"/>
      <c r="BO2081" s="184"/>
      <c r="BR2081" s="184"/>
      <c r="BS2081" s="184"/>
      <c r="BV2081" s="184"/>
      <c r="BW2081" s="184"/>
      <c r="BZ2081" s="184"/>
      <c r="CA2081" s="184"/>
      <c r="CD2081" s="184"/>
      <c r="CE2081" s="184"/>
      <c r="CL2081" s="183"/>
      <c r="CP2081" s="183"/>
      <c r="CT2081" s="71"/>
    </row>
    <row r="2082" spans="6:98">
      <c r="F2082" s="183"/>
      <c r="S2082" s="184"/>
      <c r="T2082" s="184"/>
      <c r="U2082" s="184"/>
      <c r="V2082" s="184"/>
      <c r="W2082" s="184"/>
      <c r="X2082" s="184"/>
      <c r="Y2082" s="184"/>
      <c r="Z2082" s="184"/>
      <c r="AA2082" s="184"/>
      <c r="AB2082" s="184"/>
      <c r="AC2082" s="184"/>
      <c r="AD2082" s="184"/>
      <c r="AH2082" s="184"/>
      <c r="AI2082" s="184"/>
      <c r="AL2082" s="184"/>
      <c r="AM2082" s="184"/>
      <c r="AP2082" s="184"/>
      <c r="AQ2082" s="184"/>
      <c r="AT2082" s="184"/>
      <c r="AU2082" s="184"/>
      <c r="AX2082" s="184"/>
      <c r="AY2082" s="184"/>
      <c r="BB2082" s="184"/>
      <c r="BC2082" s="184"/>
      <c r="BF2082" s="184"/>
      <c r="BG2082" s="184"/>
      <c r="BJ2082" s="184"/>
      <c r="BK2082" s="184"/>
      <c r="BN2082" s="184"/>
      <c r="BO2082" s="184"/>
      <c r="BR2082" s="184"/>
      <c r="BS2082" s="184"/>
      <c r="BV2082" s="184"/>
      <c r="BW2082" s="184"/>
      <c r="BZ2082" s="184"/>
      <c r="CA2082" s="184"/>
      <c r="CD2082" s="184"/>
      <c r="CE2082" s="184"/>
      <c r="CL2082" s="183"/>
      <c r="CP2082" s="183"/>
      <c r="CT2082" s="71"/>
    </row>
    <row r="2083" spans="6:98">
      <c r="F2083" s="183"/>
      <c r="S2083" s="184"/>
      <c r="T2083" s="184"/>
      <c r="U2083" s="184"/>
      <c r="V2083" s="184"/>
      <c r="W2083" s="184"/>
      <c r="X2083" s="184"/>
      <c r="Y2083" s="184"/>
      <c r="Z2083" s="184"/>
      <c r="AA2083" s="184"/>
      <c r="AB2083" s="184"/>
      <c r="AC2083" s="184"/>
      <c r="AD2083" s="184"/>
      <c r="AH2083" s="184"/>
      <c r="AI2083" s="184"/>
      <c r="AL2083" s="184"/>
      <c r="AM2083" s="184"/>
      <c r="AP2083" s="184"/>
      <c r="AQ2083" s="184"/>
      <c r="AT2083" s="184"/>
      <c r="AU2083" s="184"/>
      <c r="AX2083" s="184"/>
      <c r="AY2083" s="184"/>
      <c r="BB2083" s="184"/>
      <c r="BC2083" s="184"/>
      <c r="BF2083" s="184"/>
      <c r="BG2083" s="184"/>
      <c r="BJ2083" s="184"/>
      <c r="BK2083" s="184"/>
      <c r="BN2083" s="184"/>
      <c r="BO2083" s="184"/>
      <c r="BR2083" s="184"/>
      <c r="BS2083" s="184"/>
      <c r="BV2083" s="184"/>
      <c r="BW2083" s="184"/>
      <c r="BZ2083" s="184"/>
      <c r="CA2083" s="184"/>
      <c r="CD2083" s="184"/>
      <c r="CE2083" s="184"/>
      <c r="CL2083" s="183"/>
      <c r="CP2083" s="183"/>
      <c r="CT2083" s="71"/>
    </row>
    <row r="2084" spans="6:98">
      <c r="F2084" s="183"/>
      <c r="S2084" s="184"/>
      <c r="T2084" s="184"/>
      <c r="U2084" s="184"/>
      <c r="V2084" s="184"/>
      <c r="W2084" s="184"/>
      <c r="X2084" s="184"/>
      <c r="Y2084" s="184"/>
      <c r="Z2084" s="184"/>
      <c r="AA2084" s="184"/>
      <c r="AB2084" s="184"/>
      <c r="AC2084" s="184"/>
      <c r="AD2084" s="184"/>
      <c r="AH2084" s="184"/>
      <c r="AI2084" s="184"/>
      <c r="AL2084" s="184"/>
      <c r="AM2084" s="184"/>
      <c r="AP2084" s="184"/>
      <c r="AQ2084" s="184"/>
      <c r="AT2084" s="184"/>
      <c r="AU2084" s="184"/>
      <c r="AX2084" s="184"/>
      <c r="AY2084" s="184"/>
      <c r="BB2084" s="184"/>
      <c r="BC2084" s="184"/>
      <c r="BF2084" s="184"/>
      <c r="BG2084" s="184"/>
      <c r="BJ2084" s="184"/>
      <c r="BK2084" s="184"/>
      <c r="BN2084" s="184"/>
      <c r="BO2084" s="184"/>
      <c r="BR2084" s="184"/>
      <c r="BS2084" s="184"/>
      <c r="BV2084" s="184"/>
      <c r="BW2084" s="184"/>
      <c r="BZ2084" s="184"/>
      <c r="CA2084" s="184"/>
      <c r="CD2084" s="184"/>
      <c r="CE2084" s="184"/>
      <c r="CL2084" s="183"/>
      <c r="CP2084" s="183"/>
      <c r="CT2084" s="71"/>
    </row>
    <row r="2085" spans="6:98">
      <c r="F2085" s="183"/>
      <c r="S2085" s="184"/>
      <c r="T2085" s="184"/>
      <c r="U2085" s="184"/>
      <c r="V2085" s="184"/>
      <c r="W2085" s="184"/>
      <c r="X2085" s="184"/>
      <c r="Y2085" s="184"/>
      <c r="Z2085" s="184"/>
      <c r="AA2085" s="184"/>
      <c r="AB2085" s="184"/>
      <c r="AC2085" s="184"/>
      <c r="AD2085" s="184"/>
      <c r="AH2085" s="184"/>
      <c r="AI2085" s="184"/>
      <c r="AL2085" s="184"/>
      <c r="AM2085" s="184"/>
      <c r="AP2085" s="184"/>
      <c r="AQ2085" s="184"/>
      <c r="AT2085" s="184"/>
      <c r="AU2085" s="184"/>
      <c r="AX2085" s="184"/>
      <c r="AY2085" s="184"/>
      <c r="BB2085" s="184"/>
      <c r="BC2085" s="184"/>
      <c r="BF2085" s="184"/>
      <c r="BG2085" s="184"/>
      <c r="BJ2085" s="184"/>
      <c r="BK2085" s="184"/>
      <c r="BN2085" s="184"/>
      <c r="BO2085" s="184"/>
      <c r="BR2085" s="184"/>
      <c r="BS2085" s="184"/>
      <c r="BV2085" s="184"/>
      <c r="BW2085" s="184"/>
      <c r="BZ2085" s="184"/>
      <c r="CA2085" s="184"/>
      <c r="CD2085" s="184"/>
      <c r="CE2085" s="184"/>
      <c r="CL2085" s="183"/>
      <c r="CP2085" s="183"/>
      <c r="CT2085" s="71"/>
    </row>
    <row r="2086" spans="6:98">
      <c r="F2086" s="183"/>
      <c r="S2086" s="184"/>
      <c r="T2086" s="184"/>
      <c r="U2086" s="184"/>
      <c r="V2086" s="184"/>
      <c r="W2086" s="184"/>
      <c r="X2086" s="184"/>
      <c r="Y2086" s="184"/>
      <c r="Z2086" s="184"/>
      <c r="AA2086" s="184"/>
      <c r="AB2086" s="184"/>
      <c r="AC2086" s="184"/>
      <c r="AD2086" s="184"/>
      <c r="AH2086" s="184"/>
      <c r="AI2086" s="184"/>
      <c r="AL2086" s="184"/>
      <c r="AM2086" s="184"/>
      <c r="AP2086" s="184"/>
      <c r="AQ2086" s="184"/>
      <c r="AT2086" s="184"/>
      <c r="AU2086" s="184"/>
      <c r="AX2086" s="184"/>
      <c r="AY2086" s="184"/>
      <c r="BB2086" s="184"/>
      <c r="BC2086" s="184"/>
      <c r="BF2086" s="184"/>
      <c r="BG2086" s="184"/>
      <c r="BJ2086" s="184"/>
      <c r="BK2086" s="184"/>
      <c r="BN2086" s="184"/>
      <c r="BO2086" s="184"/>
      <c r="BR2086" s="184"/>
      <c r="BS2086" s="184"/>
      <c r="BV2086" s="184"/>
      <c r="BW2086" s="184"/>
      <c r="BZ2086" s="184"/>
      <c r="CA2086" s="184"/>
      <c r="CD2086" s="184"/>
      <c r="CE2086" s="184"/>
      <c r="CL2086" s="183"/>
      <c r="CP2086" s="183"/>
      <c r="CT2086" s="71"/>
    </row>
    <row r="2087" spans="6:98">
      <c r="F2087" s="183"/>
      <c r="S2087" s="184"/>
      <c r="T2087" s="184"/>
      <c r="U2087" s="184"/>
      <c r="V2087" s="184"/>
      <c r="W2087" s="184"/>
      <c r="X2087" s="184"/>
      <c r="Y2087" s="184"/>
      <c r="Z2087" s="184"/>
      <c r="AA2087" s="184"/>
      <c r="AB2087" s="184"/>
      <c r="AC2087" s="184"/>
      <c r="AD2087" s="184"/>
      <c r="AH2087" s="184"/>
      <c r="AI2087" s="184"/>
      <c r="AL2087" s="184"/>
      <c r="AM2087" s="184"/>
      <c r="AP2087" s="184"/>
      <c r="AQ2087" s="184"/>
      <c r="AT2087" s="184"/>
      <c r="AU2087" s="184"/>
      <c r="AX2087" s="184"/>
      <c r="AY2087" s="184"/>
      <c r="BB2087" s="184"/>
      <c r="BC2087" s="184"/>
      <c r="BF2087" s="184"/>
      <c r="BG2087" s="184"/>
      <c r="BJ2087" s="184"/>
      <c r="BK2087" s="184"/>
      <c r="BN2087" s="184"/>
      <c r="BO2087" s="184"/>
      <c r="BR2087" s="184"/>
      <c r="BS2087" s="184"/>
      <c r="BV2087" s="184"/>
      <c r="BW2087" s="184"/>
      <c r="BZ2087" s="184"/>
      <c r="CA2087" s="184"/>
      <c r="CD2087" s="184"/>
      <c r="CE2087" s="184"/>
      <c r="CL2087" s="183"/>
      <c r="CP2087" s="183"/>
      <c r="CT2087" s="71"/>
    </row>
    <row r="2088" spans="6:98">
      <c r="F2088" s="183"/>
      <c r="S2088" s="184"/>
      <c r="T2088" s="184"/>
      <c r="U2088" s="184"/>
      <c r="V2088" s="184"/>
      <c r="W2088" s="184"/>
      <c r="X2088" s="184"/>
      <c r="Y2088" s="184"/>
      <c r="Z2088" s="184"/>
      <c r="AA2088" s="184"/>
      <c r="AB2088" s="184"/>
      <c r="AC2088" s="184"/>
      <c r="AD2088" s="184"/>
      <c r="AH2088" s="184"/>
      <c r="AI2088" s="184"/>
      <c r="AL2088" s="184"/>
      <c r="AM2088" s="184"/>
      <c r="AP2088" s="184"/>
      <c r="AQ2088" s="184"/>
      <c r="AT2088" s="184"/>
      <c r="AU2088" s="184"/>
      <c r="AX2088" s="184"/>
      <c r="AY2088" s="184"/>
      <c r="BB2088" s="184"/>
      <c r="BC2088" s="184"/>
      <c r="BF2088" s="184"/>
      <c r="BG2088" s="184"/>
      <c r="BJ2088" s="184"/>
      <c r="BK2088" s="184"/>
      <c r="BN2088" s="184"/>
      <c r="BO2088" s="184"/>
      <c r="BR2088" s="184"/>
      <c r="BS2088" s="184"/>
      <c r="BV2088" s="184"/>
      <c r="BW2088" s="184"/>
      <c r="BZ2088" s="184"/>
      <c r="CA2088" s="184"/>
      <c r="CD2088" s="184"/>
      <c r="CE2088" s="184"/>
      <c r="CL2088" s="183"/>
      <c r="CP2088" s="183"/>
      <c r="CT2088" s="71"/>
    </row>
    <row r="2089" spans="6:98">
      <c r="F2089" s="183"/>
      <c r="S2089" s="184"/>
      <c r="T2089" s="184"/>
      <c r="U2089" s="184"/>
      <c r="V2089" s="184"/>
      <c r="W2089" s="184"/>
      <c r="X2089" s="184"/>
      <c r="Y2089" s="184"/>
      <c r="Z2089" s="184"/>
      <c r="AA2089" s="184"/>
      <c r="AB2089" s="184"/>
      <c r="AC2089" s="184"/>
      <c r="AD2089" s="184"/>
      <c r="AH2089" s="184"/>
      <c r="AI2089" s="184"/>
      <c r="AL2089" s="184"/>
      <c r="AM2089" s="184"/>
      <c r="AP2089" s="184"/>
      <c r="AQ2089" s="184"/>
      <c r="AT2089" s="184"/>
      <c r="AU2089" s="184"/>
      <c r="AX2089" s="184"/>
      <c r="AY2089" s="184"/>
      <c r="BB2089" s="184"/>
      <c r="BC2089" s="184"/>
      <c r="BF2089" s="184"/>
      <c r="BG2089" s="184"/>
      <c r="BJ2089" s="184"/>
      <c r="BK2089" s="184"/>
      <c r="BN2089" s="184"/>
      <c r="BO2089" s="184"/>
      <c r="BR2089" s="184"/>
      <c r="BS2089" s="184"/>
      <c r="BV2089" s="184"/>
      <c r="BW2089" s="184"/>
      <c r="BZ2089" s="184"/>
      <c r="CA2089" s="184"/>
      <c r="CD2089" s="184"/>
      <c r="CE2089" s="184"/>
      <c r="CL2089" s="183"/>
      <c r="CP2089" s="183"/>
      <c r="CT2089" s="71"/>
    </row>
    <row r="2090" spans="6:98">
      <c r="F2090" s="183"/>
      <c r="S2090" s="184"/>
      <c r="T2090" s="184"/>
      <c r="U2090" s="184"/>
      <c r="V2090" s="184"/>
      <c r="W2090" s="184"/>
      <c r="X2090" s="184"/>
      <c r="Y2090" s="184"/>
      <c r="Z2090" s="184"/>
      <c r="AA2090" s="184"/>
      <c r="AB2090" s="184"/>
      <c r="AC2090" s="184"/>
      <c r="AD2090" s="184"/>
      <c r="AH2090" s="184"/>
      <c r="AI2090" s="184"/>
      <c r="AL2090" s="184"/>
      <c r="AM2090" s="184"/>
      <c r="AP2090" s="184"/>
      <c r="AQ2090" s="184"/>
      <c r="AT2090" s="184"/>
      <c r="AU2090" s="184"/>
      <c r="AX2090" s="184"/>
      <c r="AY2090" s="184"/>
      <c r="BB2090" s="184"/>
      <c r="BC2090" s="184"/>
      <c r="BF2090" s="184"/>
      <c r="BG2090" s="184"/>
      <c r="BJ2090" s="184"/>
      <c r="BK2090" s="184"/>
      <c r="BN2090" s="184"/>
      <c r="BO2090" s="184"/>
      <c r="BR2090" s="184"/>
      <c r="BS2090" s="184"/>
      <c r="BV2090" s="184"/>
      <c r="BW2090" s="184"/>
      <c r="BZ2090" s="184"/>
      <c r="CA2090" s="184"/>
      <c r="CD2090" s="184"/>
      <c r="CE2090" s="184"/>
      <c r="CL2090" s="183"/>
      <c r="CP2090" s="183"/>
      <c r="CT2090" s="71"/>
    </row>
    <row r="2091" spans="6:98">
      <c r="F2091" s="183"/>
      <c r="S2091" s="184"/>
      <c r="T2091" s="184"/>
      <c r="U2091" s="184"/>
      <c r="V2091" s="184"/>
      <c r="W2091" s="184"/>
      <c r="X2091" s="184"/>
      <c r="Y2091" s="184"/>
      <c r="Z2091" s="184"/>
      <c r="AA2091" s="184"/>
      <c r="AB2091" s="184"/>
      <c r="AC2091" s="184"/>
      <c r="AD2091" s="184"/>
      <c r="AH2091" s="184"/>
      <c r="AI2091" s="184"/>
      <c r="AL2091" s="184"/>
      <c r="AM2091" s="184"/>
      <c r="AP2091" s="184"/>
      <c r="AQ2091" s="184"/>
      <c r="AT2091" s="184"/>
      <c r="AU2091" s="184"/>
      <c r="AX2091" s="184"/>
      <c r="AY2091" s="184"/>
      <c r="BB2091" s="184"/>
      <c r="BC2091" s="184"/>
      <c r="BF2091" s="184"/>
      <c r="BG2091" s="184"/>
      <c r="BJ2091" s="184"/>
      <c r="BK2091" s="184"/>
      <c r="BN2091" s="184"/>
      <c r="BO2091" s="184"/>
      <c r="BR2091" s="184"/>
      <c r="BS2091" s="184"/>
      <c r="BV2091" s="184"/>
      <c r="BW2091" s="184"/>
      <c r="BZ2091" s="184"/>
      <c r="CA2091" s="184"/>
      <c r="CD2091" s="184"/>
      <c r="CE2091" s="184"/>
      <c r="CL2091" s="183"/>
      <c r="CP2091" s="183"/>
      <c r="CT2091" s="71"/>
    </row>
    <row r="2092" spans="6:98">
      <c r="F2092" s="183"/>
      <c r="S2092" s="184"/>
      <c r="T2092" s="184"/>
      <c r="U2092" s="184"/>
      <c r="V2092" s="184"/>
      <c r="W2092" s="184"/>
      <c r="X2092" s="184"/>
      <c r="Y2092" s="184"/>
      <c r="Z2092" s="184"/>
      <c r="AA2092" s="184"/>
      <c r="AB2092" s="184"/>
      <c r="AC2092" s="184"/>
      <c r="AD2092" s="184"/>
      <c r="AH2092" s="184"/>
      <c r="AI2092" s="184"/>
      <c r="AL2092" s="184"/>
      <c r="AM2092" s="184"/>
      <c r="AP2092" s="184"/>
      <c r="AQ2092" s="184"/>
      <c r="AT2092" s="184"/>
      <c r="AU2092" s="184"/>
      <c r="AX2092" s="184"/>
      <c r="AY2092" s="184"/>
      <c r="BB2092" s="184"/>
      <c r="BC2092" s="184"/>
      <c r="BF2092" s="184"/>
      <c r="BG2092" s="184"/>
      <c r="BJ2092" s="184"/>
      <c r="BK2092" s="184"/>
      <c r="BN2092" s="184"/>
      <c r="BO2092" s="184"/>
      <c r="BR2092" s="184"/>
      <c r="BS2092" s="184"/>
      <c r="BV2092" s="184"/>
      <c r="BW2092" s="184"/>
      <c r="BZ2092" s="184"/>
      <c r="CA2092" s="184"/>
      <c r="CD2092" s="184"/>
      <c r="CE2092" s="184"/>
      <c r="CL2092" s="183"/>
      <c r="CP2092" s="183"/>
      <c r="CT2092" s="71"/>
    </row>
    <row r="2093" spans="6:98">
      <c r="F2093" s="183"/>
      <c r="S2093" s="184"/>
      <c r="T2093" s="184"/>
      <c r="U2093" s="184"/>
      <c r="V2093" s="184"/>
      <c r="W2093" s="184"/>
      <c r="X2093" s="184"/>
      <c r="Y2093" s="184"/>
      <c r="Z2093" s="184"/>
      <c r="AA2093" s="184"/>
      <c r="AB2093" s="184"/>
      <c r="AC2093" s="184"/>
      <c r="AD2093" s="184"/>
      <c r="AH2093" s="184"/>
      <c r="AI2093" s="184"/>
      <c r="AL2093" s="184"/>
      <c r="AM2093" s="184"/>
      <c r="AP2093" s="184"/>
      <c r="AQ2093" s="184"/>
      <c r="AT2093" s="184"/>
      <c r="AU2093" s="184"/>
      <c r="AX2093" s="184"/>
      <c r="AY2093" s="184"/>
      <c r="BB2093" s="184"/>
      <c r="BC2093" s="184"/>
      <c r="BF2093" s="184"/>
      <c r="BG2093" s="184"/>
      <c r="BJ2093" s="184"/>
      <c r="BK2093" s="184"/>
      <c r="BN2093" s="184"/>
      <c r="BO2093" s="184"/>
      <c r="BR2093" s="184"/>
      <c r="BS2093" s="184"/>
      <c r="BV2093" s="184"/>
      <c r="BW2093" s="184"/>
      <c r="BZ2093" s="184"/>
      <c r="CA2093" s="184"/>
      <c r="CD2093" s="184"/>
      <c r="CE2093" s="184"/>
      <c r="CL2093" s="183"/>
      <c r="CP2093" s="183"/>
      <c r="CT2093" s="71"/>
    </row>
    <row r="2094" spans="6:98">
      <c r="F2094" s="183"/>
      <c r="S2094" s="184"/>
      <c r="T2094" s="184"/>
      <c r="U2094" s="184"/>
      <c r="V2094" s="184"/>
      <c r="W2094" s="184"/>
      <c r="X2094" s="184"/>
      <c r="Y2094" s="184"/>
      <c r="Z2094" s="184"/>
      <c r="AA2094" s="184"/>
      <c r="AB2094" s="184"/>
      <c r="AC2094" s="184"/>
      <c r="AD2094" s="184"/>
      <c r="AH2094" s="184"/>
      <c r="AI2094" s="184"/>
      <c r="AL2094" s="184"/>
      <c r="AM2094" s="184"/>
      <c r="AP2094" s="184"/>
      <c r="AQ2094" s="184"/>
      <c r="AT2094" s="184"/>
      <c r="AU2094" s="184"/>
      <c r="AX2094" s="184"/>
      <c r="AY2094" s="184"/>
      <c r="BB2094" s="184"/>
      <c r="BC2094" s="184"/>
      <c r="BF2094" s="184"/>
      <c r="BG2094" s="184"/>
      <c r="BJ2094" s="184"/>
      <c r="BK2094" s="184"/>
      <c r="BN2094" s="184"/>
      <c r="BO2094" s="184"/>
      <c r="BR2094" s="184"/>
      <c r="BS2094" s="184"/>
      <c r="BV2094" s="184"/>
      <c r="BW2094" s="184"/>
      <c r="BZ2094" s="184"/>
      <c r="CA2094" s="184"/>
      <c r="CD2094" s="184"/>
      <c r="CE2094" s="184"/>
      <c r="CL2094" s="183"/>
      <c r="CP2094" s="183"/>
      <c r="CT2094" s="71"/>
    </row>
    <row r="2095" spans="6:98">
      <c r="F2095" s="183"/>
      <c r="S2095" s="184"/>
      <c r="T2095" s="184"/>
      <c r="U2095" s="184"/>
      <c r="V2095" s="184"/>
      <c r="W2095" s="184"/>
      <c r="X2095" s="184"/>
      <c r="Y2095" s="184"/>
      <c r="Z2095" s="184"/>
      <c r="AA2095" s="184"/>
      <c r="AB2095" s="184"/>
      <c r="AC2095" s="184"/>
      <c r="AD2095" s="184"/>
      <c r="AH2095" s="184"/>
      <c r="AI2095" s="184"/>
      <c r="AL2095" s="184"/>
      <c r="AM2095" s="184"/>
      <c r="AP2095" s="184"/>
      <c r="AQ2095" s="184"/>
      <c r="AT2095" s="184"/>
      <c r="AU2095" s="184"/>
      <c r="AX2095" s="184"/>
      <c r="AY2095" s="184"/>
      <c r="BB2095" s="184"/>
      <c r="BC2095" s="184"/>
      <c r="BF2095" s="184"/>
      <c r="BG2095" s="184"/>
      <c r="BJ2095" s="184"/>
      <c r="BK2095" s="184"/>
      <c r="BN2095" s="184"/>
      <c r="BO2095" s="184"/>
      <c r="BR2095" s="184"/>
      <c r="BS2095" s="184"/>
      <c r="BV2095" s="184"/>
      <c r="BW2095" s="184"/>
      <c r="BZ2095" s="184"/>
      <c r="CA2095" s="184"/>
      <c r="CD2095" s="184"/>
      <c r="CE2095" s="184"/>
      <c r="CL2095" s="183"/>
      <c r="CP2095" s="183"/>
      <c r="CT2095" s="71"/>
    </row>
    <row r="2096" spans="6:98">
      <c r="F2096" s="183"/>
      <c r="S2096" s="184"/>
      <c r="T2096" s="184"/>
      <c r="U2096" s="184"/>
      <c r="V2096" s="184"/>
      <c r="W2096" s="184"/>
      <c r="X2096" s="184"/>
      <c r="Y2096" s="184"/>
      <c r="Z2096" s="184"/>
      <c r="AA2096" s="184"/>
      <c r="AB2096" s="184"/>
      <c r="AC2096" s="184"/>
      <c r="AD2096" s="184"/>
      <c r="AH2096" s="184"/>
      <c r="AI2096" s="184"/>
      <c r="AL2096" s="184"/>
      <c r="AM2096" s="184"/>
      <c r="AP2096" s="184"/>
      <c r="AQ2096" s="184"/>
      <c r="AT2096" s="184"/>
      <c r="AU2096" s="184"/>
      <c r="AX2096" s="184"/>
      <c r="AY2096" s="184"/>
      <c r="BB2096" s="184"/>
      <c r="BC2096" s="184"/>
      <c r="BF2096" s="184"/>
      <c r="BG2096" s="184"/>
      <c r="BJ2096" s="184"/>
      <c r="BK2096" s="184"/>
      <c r="BN2096" s="184"/>
      <c r="BO2096" s="184"/>
      <c r="BR2096" s="184"/>
      <c r="BS2096" s="184"/>
      <c r="BV2096" s="184"/>
      <c r="BW2096" s="184"/>
      <c r="BZ2096" s="184"/>
      <c r="CA2096" s="184"/>
      <c r="CD2096" s="184"/>
      <c r="CE2096" s="184"/>
      <c r="CL2096" s="183"/>
      <c r="CP2096" s="183"/>
      <c r="CT2096" s="71"/>
    </row>
    <row r="2097" spans="6:98">
      <c r="F2097" s="183"/>
      <c r="S2097" s="184"/>
      <c r="T2097" s="184"/>
      <c r="U2097" s="184"/>
      <c r="V2097" s="184"/>
      <c r="W2097" s="184"/>
      <c r="X2097" s="184"/>
      <c r="Y2097" s="184"/>
      <c r="Z2097" s="184"/>
      <c r="AA2097" s="184"/>
      <c r="AB2097" s="184"/>
      <c r="AC2097" s="184"/>
      <c r="AD2097" s="184"/>
      <c r="AH2097" s="184"/>
      <c r="AI2097" s="184"/>
      <c r="AL2097" s="184"/>
      <c r="AM2097" s="184"/>
      <c r="AP2097" s="184"/>
      <c r="AQ2097" s="184"/>
      <c r="AT2097" s="184"/>
      <c r="AU2097" s="184"/>
      <c r="AX2097" s="184"/>
      <c r="AY2097" s="184"/>
      <c r="BB2097" s="184"/>
      <c r="BC2097" s="184"/>
      <c r="BF2097" s="184"/>
      <c r="BG2097" s="184"/>
      <c r="BJ2097" s="184"/>
      <c r="BK2097" s="184"/>
      <c r="BN2097" s="184"/>
      <c r="BO2097" s="184"/>
      <c r="BR2097" s="184"/>
      <c r="BS2097" s="184"/>
      <c r="BV2097" s="184"/>
      <c r="BW2097" s="184"/>
      <c r="BZ2097" s="184"/>
      <c r="CA2097" s="184"/>
      <c r="CD2097" s="184"/>
      <c r="CE2097" s="184"/>
      <c r="CL2097" s="183"/>
      <c r="CP2097" s="183"/>
      <c r="CT2097" s="71"/>
    </row>
    <row r="2098" spans="6:98">
      <c r="F2098" s="183"/>
      <c r="S2098" s="184"/>
      <c r="T2098" s="184"/>
      <c r="U2098" s="184"/>
      <c r="V2098" s="184"/>
      <c r="W2098" s="184"/>
      <c r="X2098" s="184"/>
      <c r="Y2098" s="184"/>
      <c r="Z2098" s="184"/>
      <c r="AA2098" s="184"/>
      <c r="AB2098" s="184"/>
      <c r="AC2098" s="184"/>
      <c r="AD2098" s="184"/>
      <c r="AH2098" s="184"/>
      <c r="AI2098" s="184"/>
      <c r="AL2098" s="184"/>
      <c r="AM2098" s="184"/>
      <c r="AP2098" s="184"/>
      <c r="AQ2098" s="184"/>
      <c r="AT2098" s="184"/>
      <c r="AU2098" s="184"/>
      <c r="AX2098" s="184"/>
      <c r="AY2098" s="184"/>
      <c r="BB2098" s="184"/>
      <c r="BC2098" s="184"/>
      <c r="BF2098" s="184"/>
      <c r="BG2098" s="184"/>
      <c r="BJ2098" s="184"/>
      <c r="BK2098" s="184"/>
      <c r="BN2098" s="184"/>
      <c r="BO2098" s="184"/>
      <c r="BR2098" s="184"/>
      <c r="BS2098" s="184"/>
      <c r="BV2098" s="184"/>
      <c r="BW2098" s="184"/>
      <c r="BZ2098" s="184"/>
      <c r="CA2098" s="184"/>
      <c r="CD2098" s="184"/>
      <c r="CE2098" s="184"/>
      <c r="CL2098" s="183"/>
      <c r="CP2098" s="183"/>
      <c r="CT2098" s="71"/>
    </row>
    <row r="2099" spans="6:98">
      <c r="F2099" s="183"/>
      <c r="S2099" s="184"/>
      <c r="T2099" s="184"/>
      <c r="U2099" s="184"/>
      <c r="V2099" s="184"/>
      <c r="W2099" s="184"/>
      <c r="X2099" s="184"/>
      <c r="Y2099" s="184"/>
      <c r="Z2099" s="184"/>
      <c r="AA2099" s="184"/>
      <c r="AB2099" s="184"/>
      <c r="AC2099" s="184"/>
      <c r="AD2099" s="184"/>
      <c r="AH2099" s="184"/>
      <c r="AI2099" s="184"/>
      <c r="AL2099" s="184"/>
      <c r="AM2099" s="184"/>
      <c r="AP2099" s="184"/>
      <c r="AQ2099" s="184"/>
      <c r="AT2099" s="184"/>
      <c r="AU2099" s="184"/>
      <c r="AX2099" s="184"/>
      <c r="AY2099" s="184"/>
      <c r="BB2099" s="184"/>
      <c r="BC2099" s="184"/>
      <c r="BF2099" s="184"/>
      <c r="BG2099" s="184"/>
      <c r="BJ2099" s="184"/>
      <c r="BK2099" s="184"/>
      <c r="BN2099" s="184"/>
      <c r="BO2099" s="184"/>
      <c r="BR2099" s="184"/>
      <c r="BS2099" s="184"/>
      <c r="BV2099" s="184"/>
      <c r="BW2099" s="184"/>
      <c r="BZ2099" s="184"/>
      <c r="CA2099" s="184"/>
      <c r="CD2099" s="184"/>
      <c r="CE2099" s="184"/>
      <c r="CL2099" s="183"/>
      <c r="CP2099" s="183"/>
      <c r="CT2099" s="71"/>
    </row>
    <row r="2100" spans="6:98">
      <c r="F2100" s="183"/>
      <c r="S2100" s="184"/>
      <c r="T2100" s="184"/>
      <c r="U2100" s="184"/>
      <c r="V2100" s="184"/>
      <c r="W2100" s="184"/>
      <c r="X2100" s="184"/>
      <c r="Y2100" s="184"/>
      <c r="Z2100" s="184"/>
      <c r="AA2100" s="184"/>
      <c r="AB2100" s="184"/>
      <c r="AC2100" s="184"/>
      <c r="AD2100" s="184"/>
      <c r="AH2100" s="184"/>
      <c r="AI2100" s="184"/>
      <c r="AL2100" s="184"/>
      <c r="AM2100" s="184"/>
      <c r="AP2100" s="184"/>
      <c r="AQ2100" s="184"/>
      <c r="AT2100" s="184"/>
      <c r="AU2100" s="184"/>
      <c r="AX2100" s="184"/>
      <c r="AY2100" s="184"/>
      <c r="BB2100" s="184"/>
      <c r="BC2100" s="184"/>
      <c r="BF2100" s="184"/>
      <c r="BG2100" s="184"/>
      <c r="BJ2100" s="184"/>
      <c r="BK2100" s="184"/>
      <c r="BN2100" s="184"/>
      <c r="BO2100" s="184"/>
      <c r="BR2100" s="184"/>
      <c r="BS2100" s="184"/>
      <c r="BV2100" s="184"/>
      <c r="BW2100" s="184"/>
      <c r="BZ2100" s="184"/>
      <c r="CA2100" s="184"/>
      <c r="CD2100" s="184"/>
      <c r="CE2100" s="184"/>
      <c r="CL2100" s="183"/>
      <c r="CP2100" s="183"/>
      <c r="CT2100" s="71"/>
    </row>
    <row r="2101" spans="6:98">
      <c r="F2101" s="183"/>
      <c r="S2101" s="184"/>
      <c r="T2101" s="184"/>
      <c r="U2101" s="184"/>
      <c r="V2101" s="184"/>
      <c r="W2101" s="184"/>
      <c r="X2101" s="184"/>
      <c r="Y2101" s="184"/>
      <c r="Z2101" s="184"/>
      <c r="AA2101" s="184"/>
      <c r="AB2101" s="184"/>
      <c r="AC2101" s="184"/>
      <c r="AD2101" s="184"/>
      <c r="AH2101" s="184"/>
      <c r="AI2101" s="184"/>
      <c r="AL2101" s="184"/>
      <c r="AM2101" s="184"/>
      <c r="AP2101" s="184"/>
      <c r="AQ2101" s="184"/>
      <c r="AT2101" s="184"/>
      <c r="AU2101" s="184"/>
      <c r="AX2101" s="184"/>
      <c r="AY2101" s="184"/>
      <c r="BB2101" s="184"/>
      <c r="BC2101" s="184"/>
      <c r="BF2101" s="184"/>
      <c r="BG2101" s="184"/>
      <c r="BJ2101" s="184"/>
      <c r="BK2101" s="184"/>
      <c r="BN2101" s="184"/>
      <c r="BO2101" s="184"/>
      <c r="BR2101" s="184"/>
      <c r="BS2101" s="184"/>
      <c r="BV2101" s="184"/>
      <c r="BW2101" s="184"/>
      <c r="BZ2101" s="184"/>
      <c r="CA2101" s="184"/>
      <c r="CD2101" s="184"/>
      <c r="CE2101" s="184"/>
      <c r="CL2101" s="183"/>
      <c r="CP2101" s="183"/>
      <c r="CT2101" s="71"/>
    </row>
    <row r="2102" spans="6:98">
      <c r="F2102" s="183"/>
      <c r="S2102" s="184"/>
      <c r="T2102" s="184"/>
      <c r="U2102" s="184"/>
      <c r="V2102" s="184"/>
      <c r="W2102" s="184"/>
      <c r="X2102" s="184"/>
      <c r="Y2102" s="184"/>
      <c r="Z2102" s="184"/>
      <c r="AA2102" s="184"/>
      <c r="AB2102" s="184"/>
      <c r="AC2102" s="184"/>
      <c r="AD2102" s="184"/>
      <c r="AH2102" s="184"/>
      <c r="AI2102" s="184"/>
      <c r="AL2102" s="184"/>
      <c r="AM2102" s="184"/>
      <c r="AP2102" s="184"/>
      <c r="AQ2102" s="184"/>
      <c r="AT2102" s="184"/>
      <c r="AU2102" s="184"/>
      <c r="AX2102" s="184"/>
      <c r="AY2102" s="184"/>
      <c r="BB2102" s="184"/>
      <c r="BC2102" s="184"/>
      <c r="BF2102" s="184"/>
      <c r="BG2102" s="184"/>
      <c r="BJ2102" s="184"/>
      <c r="BK2102" s="184"/>
      <c r="BN2102" s="184"/>
      <c r="BO2102" s="184"/>
      <c r="BR2102" s="184"/>
      <c r="BS2102" s="184"/>
      <c r="BV2102" s="184"/>
      <c r="BW2102" s="184"/>
      <c r="BZ2102" s="184"/>
      <c r="CA2102" s="184"/>
      <c r="CD2102" s="184"/>
      <c r="CE2102" s="184"/>
      <c r="CL2102" s="183"/>
      <c r="CP2102" s="183"/>
      <c r="CT2102" s="71"/>
    </row>
    <row r="2103" spans="6:98">
      <c r="F2103" s="183"/>
      <c r="S2103" s="184"/>
      <c r="T2103" s="184"/>
      <c r="U2103" s="184"/>
      <c r="V2103" s="184"/>
      <c r="W2103" s="184"/>
      <c r="X2103" s="184"/>
      <c r="Y2103" s="184"/>
      <c r="Z2103" s="184"/>
      <c r="AA2103" s="184"/>
      <c r="AB2103" s="184"/>
      <c r="AC2103" s="184"/>
      <c r="AD2103" s="184"/>
      <c r="AH2103" s="184"/>
      <c r="AI2103" s="184"/>
      <c r="AL2103" s="184"/>
      <c r="AM2103" s="184"/>
      <c r="AP2103" s="184"/>
      <c r="AQ2103" s="184"/>
      <c r="AT2103" s="184"/>
      <c r="AU2103" s="184"/>
      <c r="AX2103" s="184"/>
      <c r="AY2103" s="184"/>
      <c r="BB2103" s="184"/>
      <c r="BC2103" s="184"/>
      <c r="BF2103" s="184"/>
      <c r="BG2103" s="184"/>
      <c r="BJ2103" s="184"/>
      <c r="BK2103" s="184"/>
      <c r="BN2103" s="184"/>
      <c r="BO2103" s="184"/>
      <c r="BR2103" s="184"/>
      <c r="BS2103" s="184"/>
      <c r="BV2103" s="184"/>
      <c r="BW2103" s="184"/>
      <c r="BZ2103" s="184"/>
      <c r="CA2103" s="184"/>
      <c r="CD2103" s="184"/>
      <c r="CE2103" s="184"/>
      <c r="CL2103" s="183"/>
      <c r="CP2103" s="183"/>
      <c r="CT2103" s="71"/>
    </row>
    <row r="2104" spans="6:98">
      <c r="F2104" s="183"/>
      <c r="S2104" s="184"/>
      <c r="T2104" s="184"/>
      <c r="U2104" s="184"/>
      <c r="V2104" s="184"/>
      <c r="W2104" s="184"/>
      <c r="X2104" s="184"/>
      <c r="Y2104" s="184"/>
      <c r="Z2104" s="184"/>
      <c r="AA2104" s="184"/>
      <c r="AB2104" s="184"/>
      <c r="AC2104" s="184"/>
      <c r="AD2104" s="184"/>
      <c r="AH2104" s="184"/>
      <c r="AI2104" s="184"/>
      <c r="AL2104" s="184"/>
      <c r="AM2104" s="184"/>
      <c r="AP2104" s="184"/>
      <c r="AQ2104" s="184"/>
      <c r="AT2104" s="184"/>
      <c r="AU2104" s="184"/>
      <c r="AX2104" s="184"/>
      <c r="AY2104" s="184"/>
      <c r="BB2104" s="184"/>
      <c r="BC2104" s="184"/>
      <c r="BF2104" s="184"/>
      <c r="BG2104" s="184"/>
      <c r="BJ2104" s="184"/>
      <c r="BK2104" s="184"/>
      <c r="BN2104" s="184"/>
      <c r="BO2104" s="184"/>
      <c r="BR2104" s="184"/>
      <c r="BS2104" s="184"/>
      <c r="BV2104" s="184"/>
      <c r="BW2104" s="184"/>
      <c r="BZ2104" s="184"/>
      <c r="CA2104" s="184"/>
      <c r="CD2104" s="184"/>
      <c r="CE2104" s="184"/>
      <c r="CL2104" s="183"/>
      <c r="CP2104" s="183"/>
      <c r="CT2104" s="71"/>
    </row>
    <row r="2105" spans="6:98">
      <c r="F2105" s="183"/>
      <c r="S2105" s="184"/>
      <c r="T2105" s="184"/>
      <c r="U2105" s="184"/>
      <c r="V2105" s="184"/>
      <c r="W2105" s="184"/>
      <c r="X2105" s="184"/>
      <c r="Y2105" s="184"/>
      <c r="Z2105" s="184"/>
      <c r="AA2105" s="184"/>
      <c r="AB2105" s="184"/>
      <c r="AC2105" s="184"/>
      <c r="AD2105" s="184"/>
      <c r="AH2105" s="184"/>
      <c r="AI2105" s="184"/>
      <c r="AL2105" s="184"/>
      <c r="AM2105" s="184"/>
      <c r="AP2105" s="184"/>
      <c r="AQ2105" s="184"/>
      <c r="AT2105" s="184"/>
      <c r="AU2105" s="184"/>
      <c r="AX2105" s="184"/>
      <c r="AY2105" s="184"/>
      <c r="BB2105" s="184"/>
      <c r="BC2105" s="184"/>
      <c r="BF2105" s="184"/>
      <c r="BG2105" s="184"/>
      <c r="BJ2105" s="184"/>
      <c r="BK2105" s="184"/>
      <c r="BN2105" s="184"/>
      <c r="BO2105" s="184"/>
      <c r="BR2105" s="184"/>
      <c r="BS2105" s="184"/>
      <c r="BV2105" s="184"/>
      <c r="BW2105" s="184"/>
      <c r="BZ2105" s="184"/>
      <c r="CA2105" s="184"/>
      <c r="CD2105" s="184"/>
      <c r="CE2105" s="184"/>
      <c r="CL2105" s="183"/>
      <c r="CP2105" s="183"/>
      <c r="CT2105" s="71"/>
    </row>
    <row r="2106" spans="6:98">
      <c r="F2106" s="183"/>
      <c r="S2106" s="184"/>
      <c r="T2106" s="184"/>
      <c r="U2106" s="184"/>
      <c r="V2106" s="184"/>
      <c r="W2106" s="184"/>
      <c r="X2106" s="184"/>
      <c r="Y2106" s="184"/>
      <c r="Z2106" s="184"/>
      <c r="AA2106" s="184"/>
      <c r="AB2106" s="184"/>
      <c r="AC2106" s="184"/>
      <c r="AD2106" s="184"/>
      <c r="AH2106" s="184"/>
      <c r="AI2106" s="184"/>
      <c r="AL2106" s="184"/>
      <c r="AM2106" s="184"/>
      <c r="AP2106" s="184"/>
      <c r="AQ2106" s="184"/>
      <c r="AT2106" s="184"/>
      <c r="AU2106" s="184"/>
      <c r="AX2106" s="184"/>
      <c r="AY2106" s="184"/>
      <c r="BB2106" s="184"/>
      <c r="BC2106" s="184"/>
      <c r="BF2106" s="184"/>
      <c r="BG2106" s="184"/>
      <c r="BJ2106" s="184"/>
      <c r="BK2106" s="184"/>
      <c r="BN2106" s="184"/>
      <c r="BO2106" s="184"/>
      <c r="BR2106" s="184"/>
      <c r="BS2106" s="184"/>
      <c r="BV2106" s="184"/>
      <c r="BW2106" s="184"/>
      <c r="BZ2106" s="184"/>
      <c r="CA2106" s="184"/>
      <c r="CD2106" s="184"/>
      <c r="CE2106" s="184"/>
      <c r="CL2106" s="183"/>
      <c r="CP2106" s="183"/>
      <c r="CT2106" s="71"/>
    </row>
    <row r="2107" spans="6:98">
      <c r="F2107" s="183"/>
      <c r="S2107" s="184"/>
      <c r="T2107" s="184"/>
      <c r="U2107" s="184"/>
      <c r="V2107" s="184"/>
      <c r="W2107" s="184"/>
      <c r="X2107" s="184"/>
      <c r="Y2107" s="184"/>
      <c r="Z2107" s="184"/>
      <c r="AA2107" s="184"/>
      <c r="AB2107" s="184"/>
      <c r="AC2107" s="184"/>
      <c r="AD2107" s="184"/>
      <c r="AH2107" s="184"/>
      <c r="AI2107" s="184"/>
      <c r="AL2107" s="184"/>
      <c r="AM2107" s="184"/>
      <c r="AP2107" s="184"/>
      <c r="AQ2107" s="184"/>
      <c r="AT2107" s="184"/>
      <c r="AU2107" s="184"/>
      <c r="AX2107" s="184"/>
      <c r="AY2107" s="184"/>
      <c r="BB2107" s="184"/>
      <c r="BC2107" s="184"/>
      <c r="BF2107" s="184"/>
      <c r="BG2107" s="184"/>
      <c r="BJ2107" s="184"/>
      <c r="BK2107" s="184"/>
      <c r="BN2107" s="184"/>
      <c r="BO2107" s="184"/>
      <c r="BR2107" s="184"/>
      <c r="BS2107" s="184"/>
      <c r="BV2107" s="184"/>
      <c r="BW2107" s="184"/>
      <c r="BZ2107" s="184"/>
      <c r="CA2107" s="184"/>
      <c r="CD2107" s="184"/>
      <c r="CE2107" s="184"/>
      <c r="CL2107" s="183"/>
      <c r="CP2107" s="183"/>
      <c r="CT2107" s="71"/>
    </row>
    <row r="2108" spans="6:98">
      <c r="F2108" s="183"/>
      <c r="S2108" s="184"/>
      <c r="T2108" s="184"/>
      <c r="U2108" s="184"/>
      <c r="V2108" s="184"/>
      <c r="W2108" s="184"/>
      <c r="X2108" s="184"/>
      <c r="Y2108" s="184"/>
      <c r="Z2108" s="184"/>
      <c r="AA2108" s="184"/>
      <c r="AB2108" s="184"/>
      <c r="AC2108" s="184"/>
      <c r="AD2108" s="184"/>
      <c r="AH2108" s="184"/>
      <c r="AI2108" s="184"/>
      <c r="AL2108" s="184"/>
      <c r="AM2108" s="184"/>
      <c r="AP2108" s="184"/>
      <c r="AQ2108" s="184"/>
      <c r="AT2108" s="184"/>
      <c r="AU2108" s="184"/>
      <c r="AX2108" s="184"/>
      <c r="AY2108" s="184"/>
      <c r="BB2108" s="184"/>
      <c r="BC2108" s="184"/>
      <c r="BF2108" s="184"/>
      <c r="BG2108" s="184"/>
      <c r="BJ2108" s="184"/>
      <c r="BK2108" s="184"/>
      <c r="BN2108" s="184"/>
      <c r="BO2108" s="184"/>
      <c r="BR2108" s="184"/>
      <c r="BS2108" s="184"/>
      <c r="BV2108" s="184"/>
      <c r="BW2108" s="184"/>
      <c r="BZ2108" s="184"/>
      <c r="CA2108" s="184"/>
      <c r="CD2108" s="184"/>
      <c r="CE2108" s="184"/>
      <c r="CL2108" s="183"/>
      <c r="CP2108" s="183"/>
      <c r="CT2108" s="71"/>
    </row>
    <row r="2109" spans="6:98">
      <c r="F2109" s="183"/>
      <c r="S2109" s="184"/>
      <c r="T2109" s="184"/>
      <c r="U2109" s="184"/>
      <c r="V2109" s="184"/>
      <c r="W2109" s="184"/>
      <c r="X2109" s="184"/>
      <c r="Y2109" s="184"/>
      <c r="Z2109" s="184"/>
      <c r="AA2109" s="184"/>
      <c r="AB2109" s="184"/>
      <c r="AC2109" s="184"/>
      <c r="AD2109" s="184"/>
      <c r="AH2109" s="184"/>
      <c r="AI2109" s="184"/>
      <c r="AL2109" s="184"/>
      <c r="AM2109" s="184"/>
      <c r="AP2109" s="184"/>
      <c r="AQ2109" s="184"/>
      <c r="AT2109" s="184"/>
      <c r="AU2109" s="184"/>
      <c r="AX2109" s="184"/>
      <c r="AY2109" s="184"/>
      <c r="BB2109" s="184"/>
      <c r="BC2109" s="184"/>
      <c r="BF2109" s="184"/>
      <c r="BG2109" s="184"/>
      <c r="BJ2109" s="184"/>
      <c r="BK2109" s="184"/>
      <c r="BN2109" s="184"/>
      <c r="BO2109" s="184"/>
      <c r="BR2109" s="184"/>
      <c r="BS2109" s="184"/>
      <c r="BV2109" s="184"/>
      <c r="BW2109" s="184"/>
      <c r="BZ2109" s="184"/>
      <c r="CA2109" s="184"/>
      <c r="CD2109" s="184"/>
      <c r="CE2109" s="184"/>
      <c r="CL2109" s="183"/>
      <c r="CP2109" s="183"/>
      <c r="CT2109" s="71"/>
    </row>
    <row r="2110" spans="6:98">
      <c r="F2110" s="183"/>
      <c r="S2110" s="184"/>
      <c r="T2110" s="184"/>
      <c r="U2110" s="184"/>
      <c r="V2110" s="184"/>
      <c r="W2110" s="184"/>
      <c r="X2110" s="184"/>
      <c r="Y2110" s="184"/>
      <c r="Z2110" s="184"/>
      <c r="AA2110" s="184"/>
      <c r="AB2110" s="184"/>
      <c r="AC2110" s="184"/>
      <c r="AD2110" s="184"/>
      <c r="AH2110" s="184"/>
      <c r="AI2110" s="184"/>
      <c r="AL2110" s="184"/>
      <c r="AM2110" s="184"/>
      <c r="AP2110" s="184"/>
      <c r="AQ2110" s="184"/>
      <c r="AT2110" s="184"/>
      <c r="AU2110" s="184"/>
      <c r="AX2110" s="184"/>
      <c r="AY2110" s="184"/>
      <c r="BB2110" s="184"/>
      <c r="BC2110" s="184"/>
      <c r="BF2110" s="184"/>
      <c r="BG2110" s="184"/>
      <c r="BJ2110" s="184"/>
      <c r="BK2110" s="184"/>
      <c r="BN2110" s="184"/>
      <c r="BO2110" s="184"/>
      <c r="BR2110" s="184"/>
      <c r="BS2110" s="184"/>
      <c r="BV2110" s="184"/>
      <c r="BW2110" s="184"/>
      <c r="BZ2110" s="184"/>
      <c r="CA2110" s="184"/>
      <c r="CD2110" s="184"/>
      <c r="CE2110" s="184"/>
      <c r="CL2110" s="183"/>
      <c r="CP2110" s="183"/>
      <c r="CT2110" s="71"/>
    </row>
    <row r="2111" spans="6:98">
      <c r="F2111" s="183"/>
      <c r="S2111" s="184"/>
      <c r="T2111" s="184"/>
      <c r="U2111" s="184"/>
      <c r="V2111" s="184"/>
      <c r="W2111" s="184"/>
      <c r="X2111" s="184"/>
      <c r="Y2111" s="184"/>
      <c r="Z2111" s="184"/>
      <c r="AA2111" s="184"/>
      <c r="AB2111" s="184"/>
      <c r="AC2111" s="184"/>
      <c r="AD2111" s="184"/>
      <c r="AH2111" s="184"/>
      <c r="AI2111" s="184"/>
      <c r="AL2111" s="184"/>
      <c r="AM2111" s="184"/>
      <c r="AP2111" s="184"/>
      <c r="AQ2111" s="184"/>
      <c r="AT2111" s="184"/>
      <c r="AU2111" s="184"/>
      <c r="AX2111" s="184"/>
      <c r="AY2111" s="184"/>
      <c r="BB2111" s="184"/>
      <c r="BC2111" s="184"/>
      <c r="BF2111" s="184"/>
      <c r="BG2111" s="184"/>
      <c r="BJ2111" s="184"/>
      <c r="BK2111" s="184"/>
      <c r="BN2111" s="184"/>
      <c r="BO2111" s="184"/>
      <c r="BR2111" s="184"/>
      <c r="BS2111" s="184"/>
      <c r="BV2111" s="184"/>
      <c r="BW2111" s="184"/>
      <c r="BZ2111" s="184"/>
      <c r="CA2111" s="184"/>
      <c r="CD2111" s="184"/>
      <c r="CE2111" s="184"/>
      <c r="CL2111" s="183"/>
      <c r="CP2111" s="183"/>
      <c r="CT2111" s="71"/>
    </row>
    <row r="2112" spans="6:98">
      <c r="F2112" s="183"/>
      <c r="S2112" s="184"/>
      <c r="T2112" s="184"/>
      <c r="U2112" s="184"/>
      <c r="V2112" s="184"/>
      <c r="W2112" s="184"/>
      <c r="X2112" s="184"/>
      <c r="Y2112" s="184"/>
      <c r="Z2112" s="184"/>
      <c r="AA2112" s="184"/>
      <c r="AB2112" s="184"/>
      <c r="AC2112" s="184"/>
      <c r="AD2112" s="184"/>
      <c r="AH2112" s="184"/>
      <c r="AI2112" s="184"/>
      <c r="AL2112" s="184"/>
      <c r="AM2112" s="184"/>
      <c r="AP2112" s="184"/>
      <c r="AQ2112" s="184"/>
      <c r="AT2112" s="184"/>
      <c r="AU2112" s="184"/>
      <c r="AX2112" s="184"/>
      <c r="AY2112" s="184"/>
      <c r="BB2112" s="184"/>
      <c r="BC2112" s="184"/>
      <c r="BF2112" s="184"/>
      <c r="BG2112" s="184"/>
      <c r="BJ2112" s="184"/>
      <c r="BK2112" s="184"/>
      <c r="BN2112" s="184"/>
      <c r="BO2112" s="184"/>
      <c r="BR2112" s="184"/>
      <c r="BS2112" s="184"/>
      <c r="BV2112" s="184"/>
      <c r="BW2112" s="184"/>
      <c r="BZ2112" s="184"/>
      <c r="CA2112" s="184"/>
      <c r="CD2112" s="184"/>
      <c r="CE2112" s="184"/>
      <c r="CL2112" s="183"/>
      <c r="CP2112" s="183"/>
      <c r="CT2112" s="71"/>
    </row>
    <row r="2113" spans="6:98">
      <c r="F2113" s="183"/>
      <c r="S2113" s="184"/>
      <c r="T2113" s="184"/>
      <c r="U2113" s="184"/>
      <c r="V2113" s="184"/>
      <c r="W2113" s="184"/>
      <c r="X2113" s="184"/>
      <c r="Y2113" s="184"/>
      <c r="Z2113" s="184"/>
      <c r="AA2113" s="184"/>
      <c r="AB2113" s="184"/>
      <c r="AC2113" s="184"/>
      <c r="AD2113" s="184"/>
      <c r="AH2113" s="184"/>
      <c r="AI2113" s="184"/>
      <c r="AL2113" s="184"/>
      <c r="AM2113" s="184"/>
      <c r="AP2113" s="184"/>
      <c r="AQ2113" s="184"/>
      <c r="AT2113" s="184"/>
      <c r="AU2113" s="184"/>
      <c r="AX2113" s="184"/>
      <c r="AY2113" s="184"/>
      <c r="BB2113" s="184"/>
      <c r="BC2113" s="184"/>
      <c r="BF2113" s="184"/>
      <c r="BG2113" s="184"/>
      <c r="BJ2113" s="184"/>
      <c r="BK2113" s="184"/>
      <c r="BN2113" s="184"/>
      <c r="BO2113" s="184"/>
      <c r="BR2113" s="184"/>
      <c r="BS2113" s="184"/>
      <c r="BV2113" s="184"/>
      <c r="BW2113" s="184"/>
      <c r="BZ2113" s="184"/>
      <c r="CA2113" s="184"/>
      <c r="CD2113" s="184"/>
      <c r="CE2113" s="184"/>
      <c r="CL2113" s="183"/>
      <c r="CP2113" s="183"/>
      <c r="CT2113" s="71"/>
    </row>
    <row r="2114" spans="6:98">
      <c r="F2114" s="183"/>
      <c r="S2114" s="184"/>
      <c r="T2114" s="184"/>
      <c r="U2114" s="184"/>
      <c r="V2114" s="184"/>
      <c r="W2114" s="184"/>
      <c r="X2114" s="184"/>
      <c r="Y2114" s="184"/>
      <c r="Z2114" s="184"/>
      <c r="AA2114" s="184"/>
      <c r="AB2114" s="184"/>
      <c r="AC2114" s="184"/>
      <c r="AD2114" s="184"/>
      <c r="AH2114" s="184"/>
      <c r="AI2114" s="184"/>
      <c r="AL2114" s="184"/>
      <c r="AM2114" s="184"/>
      <c r="AP2114" s="184"/>
      <c r="AQ2114" s="184"/>
      <c r="AT2114" s="184"/>
      <c r="AU2114" s="184"/>
      <c r="AX2114" s="184"/>
      <c r="AY2114" s="184"/>
      <c r="BB2114" s="184"/>
      <c r="BC2114" s="184"/>
      <c r="BF2114" s="184"/>
      <c r="BG2114" s="184"/>
      <c r="BJ2114" s="184"/>
      <c r="BK2114" s="184"/>
      <c r="BN2114" s="184"/>
      <c r="BO2114" s="184"/>
      <c r="BR2114" s="184"/>
      <c r="BS2114" s="184"/>
      <c r="BV2114" s="184"/>
      <c r="BW2114" s="184"/>
      <c r="BZ2114" s="184"/>
      <c r="CA2114" s="184"/>
      <c r="CD2114" s="184"/>
      <c r="CE2114" s="184"/>
      <c r="CL2114" s="183"/>
      <c r="CP2114" s="183"/>
      <c r="CT2114" s="71"/>
    </row>
    <row r="2115" spans="6:98">
      <c r="F2115" s="183"/>
      <c r="S2115" s="184"/>
      <c r="T2115" s="184"/>
      <c r="U2115" s="184"/>
      <c r="V2115" s="184"/>
      <c r="W2115" s="184"/>
      <c r="X2115" s="184"/>
      <c r="Y2115" s="184"/>
      <c r="Z2115" s="184"/>
      <c r="AA2115" s="184"/>
      <c r="AB2115" s="184"/>
      <c r="AC2115" s="184"/>
      <c r="AD2115" s="184"/>
      <c r="AH2115" s="184"/>
      <c r="AI2115" s="184"/>
      <c r="AL2115" s="184"/>
      <c r="AM2115" s="184"/>
      <c r="AP2115" s="184"/>
      <c r="AQ2115" s="184"/>
      <c r="AT2115" s="184"/>
      <c r="AU2115" s="184"/>
      <c r="AX2115" s="184"/>
      <c r="AY2115" s="184"/>
      <c r="BB2115" s="184"/>
      <c r="BC2115" s="184"/>
      <c r="BF2115" s="184"/>
      <c r="BG2115" s="184"/>
      <c r="BJ2115" s="184"/>
      <c r="BK2115" s="184"/>
      <c r="BN2115" s="184"/>
      <c r="BO2115" s="184"/>
      <c r="BR2115" s="184"/>
      <c r="BS2115" s="184"/>
      <c r="BV2115" s="184"/>
      <c r="BW2115" s="184"/>
      <c r="BZ2115" s="184"/>
      <c r="CA2115" s="184"/>
      <c r="CD2115" s="184"/>
      <c r="CE2115" s="184"/>
      <c r="CL2115" s="183"/>
      <c r="CP2115" s="183"/>
      <c r="CT2115" s="71"/>
    </row>
    <row r="2116" spans="6:98">
      <c r="F2116" s="183"/>
      <c r="S2116" s="184"/>
      <c r="T2116" s="184"/>
      <c r="U2116" s="184"/>
      <c r="V2116" s="184"/>
      <c r="W2116" s="184"/>
      <c r="X2116" s="184"/>
      <c r="Y2116" s="184"/>
      <c r="Z2116" s="184"/>
      <c r="AA2116" s="184"/>
      <c r="AB2116" s="184"/>
      <c r="AC2116" s="184"/>
      <c r="AD2116" s="184"/>
      <c r="AH2116" s="184"/>
      <c r="AI2116" s="184"/>
      <c r="AL2116" s="184"/>
      <c r="AM2116" s="184"/>
      <c r="AP2116" s="184"/>
      <c r="AQ2116" s="184"/>
      <c r="AT2116" s="184"/>
      <c r="AU2116" s="184"/>
      <c r="AX2116" s="184"/>
      <c r="AY2116" s="184"/>
      <c r="BB2116" s="184"/>
      <c r="BC2116" s="184"/>
      <c r="BF2116" s="184"/>
      <c r="BG2116" s="184"/>
      <c r="BJ2116" s="184"/>
      <c r="BK2116" s="184"/>
      <c r="BN2116" s="184"/>
      <c r="BO2116" s="184"/>
      <c r="BR2116" s="184"/>
      <c r="BS2116" s="184"/>
      <c r="BV2116" s="184"/>
      <c r="BW2116" s="184"/>
      <c r="BZ2116" s="184"/>
      <c r="CA2116" s="184"/>
      <c r="CD2116" s="184"/>
      <c r="CE2116" s="184"/>
      <c r="CL2116" s="183"/>
      <c r="CP2116" s="183"/>
      <c r="CT2116" s="71"/>
    </row>
    <row r="2117" spans="6:98">
      <c r="F2117" s="183"/>
      <c r="S2117" s="184"/>
      <c r="T2117" s="184"/>
      <c r="U2117" s="184"/>
      <c r="V2117" s="184"/>
      <c r="W2117" s="184"/>
      <c r="X2117" s="184"/>
      <c r="Y2117" s="184"/>
      <c r="Z2117" s="184"/>
      <c r="AA2117" s="184"/>
      <c r="AB2117" s="184"/>
      <c r="AC2117" s="184"/>
      <c r="AD2117" s="184"/>
      <c r="AH2117" s="184"/>
      <c r="AI2117" s="184"/>
      <c r="AL2117" s="184"/>
      <c r="AM2117" s="184"/>
      <c r="AP2117" s="184"/>
      <c r="AQ2117" s="184"/>
      <c r="AT2117" s="184"/>
      <c r="AU2117" s="184"/>
      <c r="AX2117" s="184"/>
      <c r="AY2117" s="184"/>
      <c r="BB2117" s="184"/>
      <c r="BC2117" s="184"/>
      <c r="BF2117" s="184"/>
      <c r="BG2117" s="184"/>
      <c r="BJ2117" s="184"/>
      <c r="BK2117" s="184"/>
      <c r="BN2117" s="184"/>
      <c r="BO2117" s="184"/>
      <c r="BR2117" s="184"/>
      <c r="BS2117" s="184"/>
      <c r="BV2117" s="184"/>
      <c r="BW2117" s="184"/>
      <c r="BZ2117" s="184"/>
      <c r="CA2117" s="184"/>
      <c r="CD2117" s="184"/>
      <c r="CE2117" s="184"/>
      <c r="CL2117" s="183"/>
      <c r="CP2117" s="183"/>
      <c r="CT2117" s="71"/>
    </row>
    <row r="2118" spans="6:98">
      <c r="F2118" s="183"/>
      <c r="S2118" s="184"/>
      <c r="T2118" s="184"/>
      <c r="U2118" s="184"/>
      <c r="V2118" s="184"/>
      <c r="W2118" s="184"/>
      <c r="X2118" s="184"/>
      <c r="Y2118" s="184"/>
      <c r="Z2118" s="184"/>
      <c r="AA2118" s="184"/>
      <c r="AB2118" s="184"/>
      <c r="AC2118" s="184"/>
      <c r="AD2118" s="184"/>
      <c r="AH2118" s="184"/>
      <c r="AI2118" s="184"/>
      <c r="AL2118" s="184"/>
      <c r="AM2118" s="184"/>
      <c r="AP2118" s="184"/>
      <c r="AQ2118" s="184"/>
      <c r="AT2118" s="184"/>
      <c r="AU2118" s="184"/>
      <c r="AX2118" s="184"/>
      <c r="AY2118" s="184"/>
      <c r="BB2118" s="184"/>
      <c r="BC2118" s="184"/>
      <c r="BF2118" s="184"/>
      <c r="BG2118" s="184"/>
      <c r="BJ2118" s="184"/>
      <c r="BK2118" s="184"/>
      <c r="BN2118" s="184"/>
      <c r="BO2118" s="184"/>
      <c r="BR2118" s="184"/>
      <c r="BS2118" s="184"/>
      <c r="BV2118" s="184"/>
      <c r="BW2118" s="184"/>
      <c r="BZ2118" s="184"/>
      <c r="CA2118" s="184"/>
      <c r="CD2118" s="184"/>
      <c r="CE2118" s="184"/>
      <c r="CL2118" s="183"/>
      <c r="CP2118" s="183"/>
      <c r="CT2118" s="71"/>
    </row>
    <row r="2119" spans="6:98">
      <c r="F2119" s="183"/>
      <c r="S2119" s="184"/>
      <c r="T2119" s="184"/>
      <c r="U2119" s="184"/>
      <c r="V2119" s="184"/>
      <c r="W2119" s="184"/>
      <c r="X2119" s="184"/>
      <c r="Y2119" s="184"/>
      <c r="Z2119" s="184"/>
      <c r="AA2119" s="184"/>
      <c r="AB2119" s="184"/>
      <c r="AC2119" s="184"/>
      <c r="AD2119" s="184"/>
      <c r="AH2119" s="184"/>
      <c r="AI2119" s="184"/>
      <c r="AL2119" s="184"/>
      <c r="AM2119" s="184"/>
      <c r="AP2119" s="184"/>
      <c r="AQ2119" s="184"/>
      <c r="AT2119" s="184"/>
      <c r="AU2119" s="184"/>
      <c r="AX2119" s="184"/>
      <c r="AY2119" s="184"/>
      <c r="BB2119" s="184"/>
      <c r="BC2119" s="184"/>
      <c r="BF2119" s="184"/>
      <c r="BG2119" s="184"/>
      <c r="BJ2119" s="184"/>
      <c r="BK2119" s="184"/>
      <c r="BN2119" s="184"/>
      <c r="BO2119" s="184"/>
      <c r="BR2119" s="184"/>
      <c r="BS2119" s="184"/>
      <c r="BV2119" s="184"/>
      <c r="BW2119" s="184"/>
      <c r="BZ2119" s="184"/>
      <c r="CA2119" s="184"/>
      <c r="CD2119" s="184"/>
      <c r="CE2119" s="184"/>
      <c r="CL2119" s="183"/>
      <c r="CP2119" s="183"/>
      <c r="CT2119" s="71"/>
    </row>
    <row r="2120" spans="6:98">
      <c r="F2120" s="183"/>
      <c r="S2120" s="184"/>
      <c r="T2120" s="184"/>
      <c r="U2120" s="184"/>
      <c r="V2120" s="184"/>
      <c r="W2120" s="184"/>
      <c r="X2120" s="184"/>
      <c r="Y2120" s="184"/>
      <c r="Z2120" s="184"/>
      <c r="AA2120" s="184"/>
      <c r="AB2120" s="184"/>
      <c r="AC2120" s="184"/>
      <c r="AD2120" s="184"/>
      <c r="AH2120" s="184"/>
      <c r="AI2120" s="184"/>
      <c r="AL2120" s="184"/>
      <c r="AM2120" s="184"/>
      <c r="AP2120" s="184"/>
      <c r="AQ2120" s="184"/>
      <c r="AT2120" s="184"/>
      <c r="AU2120" s="184"/>
      <c r="AX2120" s="184"/>
      <c r="AY2120" s="184"/>
      <c r="BB2120" s="184"/>
      <c r="BC2120" s="184"/>
      <c r="BF2120" s="184"/>
      <c r="BG2120" s="184"/>
      <c r="BJ2120" s="184"/>
      <c r="BK2120" s="184"/>
      <c r="BN2120" s="184"/>
      <c r="BO2120" s="184"/>
      <c r="BR2120" s="184"/>
      <c r="BS2120" s="184"/>
      <c r="BV2120" s="184"/>
      <c r="BW2120" s="184"/>
      <c r="BZ2120" s="184"/>
      <c r="CA2120" s="184"/>
      <c r="CD2120" s="184"/>
      <c r="CE2120" s="184"/>
      <c r="CL2120" s="183"/>
      <c r="CP2120" s="183"/>
      <c r="CT2120" s="71"/>
    </row>
    <row r="2121" spans="6:98">
      <c r="F2121" s="183"/>
      <c r="S2121" s="184"/>
      <c r="T2121" s="184"/>
      <c r="U2121" s="184"/>
      <c r="V2121" s="184"/>
      <c r="W2121" s="184"/>
      <c r="X2121" s="184"/>
      <c r="Y2121" s="184"/>
      <c r="Z2121" s="184"/>
      <c r="AA2121" s="184"/>
      <c r="AB2121" s="184"/>
      <c r="AC2121" s="184"/>
      <c r="AD2121" s="184"/>
      <c r="AH2121" s="184"/>
      <c r="AI2121" s="184"/>
      <c r="AL2121" s="184"/>
      <c r="AM2121" s="184"/>
      <c r="AP2121" s="184"/>
      <c r="AQ2121" s="184"/>
      <c r="AT2121" s="184"/>
      <c r="AU2121" s="184"/>
      <c r="AX2121" s="184"/>
      <c r="AY2121" s="184"/>
      <c r="BB2121" s="184"/>
      <c r="BC2121" s="184"/>
      <c r="BF2121" s="184"/>
      <c r="BG2121" s="184"/>
      <c r="BJ2121" s="184"/>
      <c r="BK2121" s="184"/>
      <c r="BN2121" s="184"/>
      <c r="BO2121" s="184"/>
      <c r="BR2121" s="184"/>
      <c r="BS2121" s="184"/>
      <c r="BV2121" s="184"/>
      <c r="BW2121" s="184"/>
      <c r="BZ2121" s="184"/>
      <c r="CA2121" s="184"/>
      <c r="CD2121" s="184"/>
      <c r="CE2121" s="184"/>
      <c r="CL2121" s="183"/>
      <c r="CP2121" s="183"/>
      <c r="CT2121" s="71"/>
    </row>
    <row r="2122" spans="6:98">
      <c r="F2122" s="183"/>
      <c r="S2122" s="184"/>
      <c r="T2122" s="184"/>
      <c r="U2122" s="184"/>
      <c r="V2122" s="184"/>
      <c r="W2122" s="184"/>
      <c r="X2122" s="184"/>
      <c r="Y2122" s="184"/>
      <c r="Z2122" s="184"/>
      <c r="AA2122" s="184"/>
      <c r="AB2122" s="184"/>
      <c r="AC2122" s="184"/>
      <c r="AD2122" s="184"/>
      <c r="AH2122" s="184"/>
      <c r="AI2122" s="184"/>
      <c r="AL2122" s="184"/>
      <c r="AM2122" s="184"/>
      <c r="AP2122" s="184"/>
      <c r="AQ2122" s="184"/>
      <c r="AT2122" s="184"/>
      <c r="AU2122" s="184"/>
      <c r="AX2122" s="184"/>
      <c r="AY2122" s="184"/>
      <c r="BB2122" s="184"/>
      <c r="BC2122" s="184"/>
      <c r="BF2122" s="184"/>
      <c r="BG2122" s="184"/>
      <c r="BJ2122" s="184"/>
      <c r="BK2122" s="184"/>
      <c r="BN2122" s="184"/>
      <c r="BO2122" s="184"/>
      <c r="BR2122" s="184"/>
      <c r="BS2122" s="184"/>
      <c r="BV2122" s="184"/>
      <c r="BW2122" s="184"/>
      <c r="BZ2122" s="184"/>
      <c r="CA2122" s="184"/>
      <c r="CD2122" s="184"/>
      <c r="CE2122" s="184"/>
      <c r="CL2122" s="183"/>
      <c r="CP2122" s="183"/>
      <c r="CT2122" s="71"/>
    </row>
    <row r="2123" spans="6:98">
      <c r="F2123" s="183"/>
      <c r="S2123" s="184"/>
      <c r="T2123" s="184"/>
      <c r="U2123" s="184"/>
      <c r="V2123" s="184"/>
      <c r="W2123" s="184"/>
      <c r="X2123" s="184"/>
      <c r="Y2123" s="184"/>
      <c r="Z2123" s="184"/>
      <c r="AA2123" s="184"/>
      <c r="AB2123" s="184"/>
      <c r="AC2123" s="184"/>
      <c r="AD2123" s="184"/>
      <c r="AH2123" s="184"/>
      <c r="AI2123" s="184"/>
      <c r="AL2123" s="184"/>
      <c r="AM2123" s="184"/>
      <c r="AP2123" s="184"/>
      <c r="AQ2123" s="184"/>
      <c r="AT2123" s="184"/>
      <c r="AU2123" s="184"/>
      <c r="AX2123" s="184"/>
      <c r="AY2123" s="184"/>
      <c r="BB2123" s="184"/>
      <c r="BC2123" s="184"/>
      <c r="BF2123" s="184"/>
      <c r="BG2123" s="184"/>
      <c r="BJ2123" s="184"/>
      <c r="BK2123" s="184"/>
      <c r="BN2123" s="184"/>
      <c r="BO2123" s="184"/>
      <c r="BR2123" s="184"/>
      <c r="BS2123" s="184"/>
      <c r="BV2123" s="184"/>
      <c r="BW2123" s="184"/>
      <c r="BZ2123" s="184"/>
      <c r="CA2123" s="184"/>
      <c r="CD2123" s="184"/>
      <c r="CE2123" s="184"/>
      <c r="CL2123" s="183"/>
      <c r="CP2123" s="183"/>
      <c r="CT2123" s="71"/>
    </row>
    <row r="2124" spans="6:98">
      <c r="F2124" s="183"/>
      <c r="S2124" s="184"/>
      <c r="T2124" s="184"/>
      <c r="U2124" s="184"/>
      <c r="V2124" s="184"/>
      <c r="W2124" s="184"/>
      <c r="X2124" s="184"/>
      <c r="Y2124" s="184"/>
      <c r="Z2124" s="184"/>
      <c r="AA2124" s="184"/>
      <c r="AB2124" s="184"/>
      <c r="AC2124" s="184"/>
      <c r="AD2124" s="184"/>
      <c r="AH2124" s="184"/>
      <c r="AI2124" s="184"/>
      <c r="AL2124" s="184"/>
      <c r="AM2124" s="184"/>
      <c r="AP2124" s="184"/>
      <c r="AQ2124" s="184"/>
      <c r="AT2124" s="184"/>
      <c r="AU2124" s="184"/>
      <c r="AX2124" s="184"/>
      <c r="AY2124" s="184"/>
      <c r="BB2124" s="184"/>
      <c r="BC2124" s="184"/>
      <c r="BF2124" s="184"/>
      <c r="BG2124" s="184"/>
      <c r="BJ2124" s="184"/>
      <c r="BK2124" s="184"/>
      <c r="BN2124" s="184"/>
      <c r="BO2124" s="184"/>
      <c r="BR2124" s="184"/>
      <c r="BS2124" s="184"/>
      <c r="BV2124" s="184"/>
      <c r="BW2124" s="184"/>
      <c r="BZ2124" s="184"/>
      <c r="CA2124" s="184"/>
      <c r="CD2124" s="184"/>
      <c r="CE2124" s="184"/>
      <c r="CL2124" s="183"/>
      <c r="CP2124" s="183"/>
      <c r="CT2124" s="71"/>
    </row>
    <row r="2125" spans="6:98">
      <c r="F2125" s="183"/>
      <c r="S2125" s="184"/>
      <c r="T2125" s="184"/>
      <c r="U2125" s="184"/>
      <c r="V2125" s="184"/>
      <c r="W2125" s="184"/>
      <c r="X2125" s="184"/>
      <c r="Y2125" s="184"/>
      <c r="Z2125" s="184"/>
      <c r="AA2125" s="184"/>
      <c r="AB2125" s="184"/>
      <c r="AC2125" s="184"/>
      <c r="AD2125" s="184"/>
      <c r="AH2125" s="184"/>
      <c r="AI2125" s="184"/>
      <c r="AL2125" s="184"/>
      <c r="AM2125" s="184"/>
      <c r="AP2125" s="184"/>
      <c r="AQ2125" s="184"/>
      <c r="AT2125" s="184"/>
      <c r="AU2125" s="184"/>
      <c r="AX2125" s="184"/>
      <c r="AY2125" s="184"/>
      <c r="BB2125" s="184"/>
      <c r="BC2125" s="184"/>
      <c r="BF2125" s="184"/>
      <c r="BG2125" s="184"/>
      <c r="BJ2125" s="184"/>
      <c r="BK2125" s="184"/>
      <c r="BN2125" s="184"/>
      <c r="BO2125" s="184"/>
      <c r="BR2125" s="184"/>
      <c r="BS2125" s="184"/>
      <c r="BV2125" s="184"/>
      <c r="BW2125" s="184"/>
      <c r="BZ2125" s="184"/>
      <c r="CA2125" s="184"/>
      <c r="CD2125" s="184"/>
      <c r="CE2125" s="184"/>
      <c r="CL2125" s="183"/>
      <c r="CP2125" s="183"/>
      <c r="CT2125" s="71"/>
    </row>
    <row r="2126" spans="6:98">
      <c r="F2126" s="183"/>
      <c r="S2126" s="184"/>
      <c r="T2126" s="184"/>
      <c r="U2126" s="184"/>
      <c r="V2126" s="184"/>
      <c r="W2126" s="184"/>
      <c r="X2126" s="184"/>
      <c r="Y2126" s="184"/>
      <c r="Z2126" s="184"/>
      <c r="AA2126" s="184"/>
      <c r="AB2126" s="184"/>
      <c r="AC2126" s="184"/>
      <c r="AD2126" s="184"/>
      <c r="AH2126" s="184"/>
      <c r="AI2126" s="184"/>
      <c r="AL2126" s="184"/>
      <c r="AM2126" s="184"/>
      <c r="AP2126" s="184"/>
      <c r="AQ2126" s="184"/>
      <c r="AT2126" s="184"/>
      <c r="AU2126" s="184"/>
      <c r="AX2126" s="184"/>
      <c r="AY2126" s="184"/>
      <c r="BB2126" s="184"/>
      <c r="BC2126" s="184"/>
      <c r="BF2126" s="184"/>
      <c r="BG2126" s="184"/>
      <c r="BJ2126" s="184"/>
      <c r="BK2126" s="184"/>
      <c r="BN2126" s="184"/>
      <c r="BO2126" s="184"/>
      <c r="BR2126" s="184"/>
      <c r="BS2126" s="184"/>
      <c r="BV2126" s="184"/>
      <c r="BW2126" s="184"/>
      <c r="BZ2126" s="184"/>
      <c r="CA2126" s="184"/>
      <c r="CD2126" s="184"/>
      <c r="CE2126" s="184"/>
      <c r="CL2126" s="183"/>
      <c r="CP2126" s="183"/>
      <c r="CT2126" s="71"/>
    </row>
    <row r="2127" spans="6:98">
      <c r="F2127" s="183"/>
      <c r="S2127" s="184"/>
      <c r="T2127" s="184"/>
      <c r="U2127" s="184"/>
      <c r="V2127" s="184"/>
      <c r="W2127" s="184"/>
      <c r="X2127" s="184"/>
      <c r="Y2127" s="184"/>
      <c r="Z2127" s="184"/>
      <c r="AA2127" s="184"/>
      <c r="AB2127" s="184"/>
      <c r="AC2127" s="184"/>
      <c r="AD2127" s="184"/>
      <c r="AH2127" s="184"/>
      <c r="AI2127" s="184"/>
      <c r="AL2127" s="184"/>
      <c r="AM2127" s="184"/>
      <c r="AP2127" s="184"/>
      <c r="AQ2127" s="184"/>
      <c r="AT2127" s="184"/>
      <c r="AU2127" s="184"/>
      <c r="AX2127" s="184"/>
      <c r="AY2127" s="184"/>
      <c r="BB2127" s="184"/>
      <c r="BC2127" s="184"/>
      <c r="BF2127" s="184"/>
      <c r="BG2127" s="184"/>
      <c r="BJ2127" s="184"/>
      <c r="BK2127" s="184"/>
      <c r="BN2127" s="184"/>
      <c r="BO2127" s="184"/>
      <c r="BR2127" s="184"/>
      <c r="BS2127" s="184"/>
      <c r="BV2127" s="184"/>
      <c r="BW2127" s="184"/>
      <c r="BZ2127" s="184"/>
      <c r="CA2127" s="184"/>
      <c r="CD2127" s="184"/>
      <c r="CE2127" s="184"/>
      <c r="CL2127" s="183"/>
      <c r="CP2127" s="183"/>
      <c r="CT2127" s="71"/>
    </row>
    <row r="2128" spans="6:98">
      <c r="F2128" s="183"/>
      <c r="S2128" s="184"/>
      <c r="T2128" s="184"/>
      <c r="U2128" s="184"/>
      <c r="V2128" s="184"/>
      <c r="W2128" s="184"/>
      <c r="X2128" s="184"/>
      <c r="Y2128" s="184"/>
      <c r="Z2128" s="184"/>
      <c r="AA2128" s="184"/>
      <c r="AB2128" s="184"/>
      <c r="AC2128" s="184"/>
      <c r="AD2128" s="184"/>
      <c r="AH2128" s="184"/>
      <c r="AI2128" s="184"/>
      <c r="AL2128" s="184"/>
      <c r="AM2128" s="184"/>
      <c r="AP2128" s="184"/>
      <c r="AQ2128" s="184"/>
      <c r="AT2128" s="184"/>
      <c r="AU2128" s="184"/>
      <c r="AX2128" s="184"/>
      <c r="AY2128" s="184"/>
      <c r="BB2128" s="184"/>
      <c r="BC2128" s="184"/>
      <c r="BF2128" s="184"/>
      <c r="BG2128" s="184"/>
      <c r="BJ2128" s="184"/>
      <c r="BK2128" s="184"/>
      <c r="BN2128" s="184"/>
      <c r="BO2128" s="184"/>
      <c r="BR2128" s="184"/>
      <c r="BS2128" s="184"/>
      <c r="BV2128" s="184"/>
      <c r="BW2128" s="184"/>
      <c r="BZ2128" s="184"/>
      <c r="CA2128" s="184"/>
      <c r="CD2128" s="184"/>
      <c r="CE2128" s="184"/>
      <c r="CL2128" s="183"/>
      <c r="CP2128" s="183"/>
      <c r="CT2128" s="71"/>
    </row>
    <row r="2129" spans="6:98">
      <c r="F2129" s="183"/>
      <c r="S2129" s="184"/>
      <c r="T2129" s="184"/>
      <c r="U2129" s="184"/>
      <c r="V2129" s="184"/>
      <c r="W2129" s="184"/>
      <c r="X2129" s="184"/>
      <c r="Y2129" s="184"/>
      <c r="Z2129" s="184"/>
      <c r="AA2129" s="184"/>
      <c r="AB2129" s="184"/>
      <c r="AC2129" s="184"/>
      <c r="AD2129" s="184"/>
      <c r="AH2129" s="184"/>
      <c r="AI2129" s="184"/>
      <c r="AL2129" s="184"/>
      <c r="AM2129" s="184"/>
      <c r="AP2129" s="184"/>
      <c r="AQ2129" s="184"/>
      <c r="AT2129" s="184"/>
      <c r="AU2129" s="184"/>
      <c r="AX2129" s="184"/>
      <c r="AY2129" s="184"/>
      <c r="BB2129" s="184"/>
      <c r="BC2129" s="184"/>
      <c r="BF2129" s="184"/>
      <c r="BG2129" s="184"/>
      <c r="BJ2129" s="184"/>
      <c r="BK2129" s="184"/>
      <c r="BN2129" s="184"/>
      <c r="BO2129" s="184"/>
      <c r="BR2129" s="184"/>
      <c r="BS2129" s="184"/>
      <c r="BV2129" s="184"/>
      <c r="BW2129" s="184"/>
      <c r="BZ2129" s="184"/>
      <c r="CA2129" s="184"/>
      <c r="CD2129" s="184"/>
      <c r="CE2129" s="184"/>
      <c r="CL2129" s="183"/>
      <c r="CP2129" s="183"/>
      <c r="CT2129" s="71"/>
    </row>
    <row r="2130" spans="6:98">
      <c r="F2130" s="183"/>
      <c r="S2130" s="184"/>
      <c r="T2130" s="184"/>
      <c r="U2130" s="184"/>
      <c r="V2130" s="184"/>
      <c r="W2130" s="184"/>
      <c r="X2130" s="184"/>
      <c r="Y2130" s="184"/>
      <c r="Z2130" s="184"/>
      <c r="AA2130" s="184"/>
      <c r="AB2130" s="184"/>
      <c r="AC2130" s="184"/>
      <c r="AD2130" s="184"/>
      <c r="AH2130" s="184"/>
      <c r="AI2130" s="184"/>
      <c r="AL2130" s="184"/>
      <c r="AM2130" s="184"/>
      <c r="AP2130" s="184"/>
      <c r="AQ2130" s="184"/>
      <c r="AT2130" s="184"/>
      <c r="AU2130" s="184"/>
      <c r="AX2130" s="184"/>
      <c r="AY2130" s="184"/>
      <c r="BB2130" s="184"/>
      <c r="BC2130" s="184"/>
      <c r="BF2130" s="184"/>
      <c r="BG2130" s="184"/>
      <c r="BJ2130" s="184"/>
      <c r="BK2130" s="184"/>
      <c r="BN2130" s="184"/>
      <c r="BO2130" s="184"/>
      <c r="BR2130" s="184"/>
      <c r="BS2130" s="184"/>
      <c r="BV2130" s="184"/>
      <c r="BW2130" s="184"/>
      <c r="BZ2130" s="184"/>
      <c r="CA2130" s="184"/>
      <c r="CD2130" s="184"/>
      <c r="CE2130" s="184"/>
      <c r="CL2130" s="183"/>
      <c r="CP2130" s="183"/>
      <c r="CT2130" s="71"/>
    </row>
    <row r="2131" spans="6:98">
      <c r="F2131" s="183"/>
      <c r="S2131" s="184"/>
      <c r="T2131" s="184"/>
      <c r="U2131" s="184"/>
      <c r="V2131" s="184"/>
      <c r="W2131" s="184"/>
      <c r="X2131" s="184"/>
      <c r="Y2131" s="184"/>
      <c r="Z2131" s="184"/>
      <c r="AA2131" s="184"/>
      <c r="AB2131" s="184"/>
      <c r="AC2131" s="184"/>
      <c r="AD2131" s="184"/>
      <c r="AH2131" s="184"/>
      <c r="AI2131" s="184"/>
      <c r="AL2131" s="184"/>
      <c r="AM2131" s="184"/>
      <c r="AP2131" s="184"/>
      <c r="AQ2131" s="184"/>
      <c r="AT2131" s="184"/>
      <c r="AU2131" s="184"/>
      <c r="AX2131" s="184"/>
      <c r="AY2131" s="184"/>
      <c r="BB2131" s="184"/>
      <c r="BC2131" s="184"/>
      <c r="BF2131" s="184"/>
      <c r="BG2131" s="184"/>
      <c r="BJ2131" s="184"/>
      <c r="BK2131" s="184"/>
      <c r="BN2131" s="184"/>
      <c r="BO2131" s="184"/>
      <c r="BR2131" s="184"/>
      <c r="BS2131" s="184"/>
      <c r="BV2131" s="184"/>
      <c r="BW2131" s="184"/>
      <c r="BZ2131" s="184"/>
      <c r="CA2131" s="184"/>
      <c r="CD2131" s="184"/>
      <c r="CE2131" s="184"/>
      <c r="CL2131" s="183"/>
      <c r="CP2131" s="183"/>
      <c r="CT2131" s="71"/>
    </row>
    <row r="2132" spans="6:98">
      <c r="F2132" s="183"/>
      <c r="S2132" s="184"/>
      <c r="T2132" s="184"/>
      <c r="U2132" s="184"/>
      <c r="V2132" s="184"/>
      <c r="W2132" s="184"/>
      <c r="X2132" s="184"/>
      <c r="Y2132" s="184"/>
      <c r="Z2132" s="184"/>
      <c r="AA2132" s="184"/>
      <c r="AB2132" s="184"/>
      <c r="AC2132" s="184"/>
      <c r="AD2132" s="184"/>
      <c r="AH2132" s="184"/>
      <c r="AI2132" s="184"/>
      <c r="AL2132" s="184"/>
      <c r="AM2132" s="184"/>
      <c r="AP2132" s="184"/>
      <c r="AQ2132" s="184"/>
      <c r="AT2132" s="184"/>
      <c r="AU2132" s="184"/>
      <c r="AX2132" s="184"/>
      <c r="AY2132" s="184"/>
      <c r="BB2132" s="184"/>
      <c r="BC2132" s="184"/>
      <c r="BF2132" s="184"/>
      <c r="BG2132" s="184"/>
      <c r="BJ2132" s="184"/>
      <c r="BK2132" s="184"/>
      <c r="BN2132" s="184"/>
      <c r="BO2132" s="184"/>
      <c r="BR2132" s="184"/>
      <c r="BS2132" s="184"/>
      <c r="BV2132" s="184"/>
      <c r="BW2132" s="184"/>
      <c r="BZ2132" s="184"/>
      <c r="CA2132" s="184"/>
      <c r="CD2132" s="184"/>
      <c r="CE2132" s="184"/>
      <c r="CL2132" s="183"/>
      <c r="CP2132" s="183"/>
      <c r="CT2132" s="71"/>
    </row>
    <row r="2133" spans="6:98">
      <c r="F2133" s="183"/>
      <c r="S2133" s="184"/>
      <c r="T2133" s="184"/>
      <c r="U2133" s="184"/>
      <c r="V2133" s="184"/>
      <c r="W2133" s="184"/>
      <c r="X2133" s="184"/>
      <c r="Y2133" s="184"/>
      <c r="Z2133" s="184"/>
      <c r="AA2133" s="184"/>
      <c r="AB2133" s="184"/>
      <c r="AC2133" s="184"/>
      <c r="AD2133" s="184"/>
      <c r="AH2133" s="184"/>
      <c r="AI2133" s="184"/>
      <c r="AL2133" s="184"/>
      <c r="AM2133" s="184"/>
      <c r="AP2133" s="184"/>
      <c r="AQ2133" s="184"/>
      <c r="AT2133" s="184"/>
      <c r="AU2133" s="184"/>
      <c r="AX2133" s="184"/>
      <c r="AY2133" s="184"/>
      <c r="BB2133" s="184"/>
      <c r="BC2133" s="184"/>
      <c r="BF2133" s="184"/>
      <c r="BG2133" s="184"/>
      <c r="BJ2133" s="184"/>
      <c r="BK2133" s="184"/>
      <c r="BN2133" s="184"/>
      <c r="BO2133" s="184"/>
      <c r="BR2133" s="184"/>
      <c r="BS2133" s="184"/>
      <c r="BV2133" s="184"/>
      <c r="BW2133" s="184"/>
      <c r="BZ2133" s="184"/>
      <c r="CA2133" s="184"/>
      <c r="CD2133" s="184"/>
      <c r="CE2133" s="184"/>
      <c r="CL2133" s="183"/>
      <c r="CP2133" s="183"/>
      <c r="CT2133" s="71"/>
    </row>
    <row r="2134" spans="6:98">
      <c r="F2134" s="183"/>
      <c r="S2134" s="184"/>
      <c r="T2134" s="184"/>
      <c r="U2134" s="184"/>
      <c r="V2134" s="184"/>
      <c r="W2134" s="184"/>
      <c r="X2134" s="184"/>
      <c r="Y2134" s="184"/>
      <c r="Z2134" s="184"/>
      <c r="AA2134" s="184"/>
      <c r="AB2134" s="184"/>
      <c r="AC2134" s="184"/>
      <c r="AD2134" s="184"/>
      <c r="AH2134" s="184"/>
      <c r="AI2134" s="184"/>
      <c r="AL2134" s="184"/>
      <c r="AM2134" s="184"/>
      <c r="AP2134" s="184"/>
      <c r="AQ2134" s="184"/>
      <c r="AT2134" s="184"/>
      <c r="AU2134" s="184"/>
      <c r="AX2134" s="184"/>
      <c r="AY2134" s="184"/>
      <c r="BB2134" s="184"/>
      <c r="BC2134" s="184"/>
      <c r="BF2134" s="184"/>
      <c r="BG2134" s="184"/>
      <c r="BJ2134" s="184"/>
      <c r="BK2134" s="184"/>
      <c r="BN2134" s="184"/>
      <c r="BO2134" s="184"/>
      <c r="BR2134" s="184"/>
      <c r="BS2134" s="184"/>
      <c r="BV2134" s="184"/>
      <c r="BW2134" s="184"/>
      <c r="BZ2134" s="184"/>
      <c r="CA2134" s="184"/>
      <c r="CD2134" s="184"/>
      <c r="CE2134" s="184"/>
      <c r="CL2134" s="183"/>
      <c r="CP2134" s="183"/>
      <c r="CT2134" s="71"/>
    </row>
    <row r="2135" spans="6:98">
      <c r="F2135" s="183"/>
      <c r="S2135" s="184"/>
      <c r="T2135" s="184"/>
      <c r="U2135" s="184"/>
      <c r="V2135" s="184"/>
      <c r="W2135" s="184"/>
      <c r="X2135" s="184"/>
      <c r="Y2135" s="184"/>
      <c r="Z2135" s="184"/>
      <c r="AA2135" s="184"/>
      <c r="AB2135" s="184"/>
      <c r="AC2135" s="184"/>
      <c r="AD2135" s="184"/>
      <c r="AH2135" s="184"/>
      <c r="AI2135" s="184"/>
      <c r="AL2135" s="184"/>
      <c r="AM2135" s="184"/>
      <c r="AP2135" s="184"/>
      <c r="AQ2135" s="184"/>
      <c r="AT2135" s="184"/>
      <c r="AU2135" s="184"/>
      <c r="AX2135" s="184"/>
      <c r="AY2135" s="184"/>
      <c r="BB2135" s="184"/>
      <c r="BC2135" s="184"/>
      <c r="BF2135" s="184"/>
      <c r="BG2135" s="184"/>
      <c r="BJ2135" s="184"/>
      <c r="BK2135" s="184"/>
      <c r="BN2135" s="184"/>
      <c r="BO2135" s="184"/>
      <c r="BR2135" s="184"/>
      <c r="BS2135" s="184"/>
      <c r="BV2135" s="184"/>
      <c r="BW2135" s="184"/>
      <c r="BZ2135" s="184"/>
      <c r="CA2135" s="184"/>
      <c r="CD2135" s="184"/>
      <c r="CE2135" s="184"/>
      <c r="CL2135" s="183"/>
      <c r="CP2135" s="183"/>
      <c r="CT2135" s="71"/>
    </row>
    <row r="2136" spans="6:98">
      <c r="F2136" s="183"/>
      <c r="S2136" s="184"/>
      <c r="T2136" s="184"/>
      <c r="U2136" s="184"/>
      <c r="V2136" s="184"/>
      <c r="W2136" s="184"/>
      <c r="X2136" s="184"/>
      <c r="Y2136" s="184"/>
      <c r="Z2136" s="184"/>
      <c r="AA2136" s="184"/>
      <c r="AB2136" s="184"/>
      <c r="AC2136" s="184"/>
      <c r="AD2136" s="184"/>
      <c r="AH2136" s="184"/>
      <c r="AI2136" s="184"/>
      <c r="AL2136" s="184"/>
      <c r="AM2136" s="184"/>
      <c r="AP2136" s="184"/>
      <c r="AQ2136" s="184"/>
      <c r="AT2136" s="184"/>
      <c r="AU2136" s="184"/>
      <c r="AX2136" s="184"/>
      <c r="AY2136" s="184"/>
      <c r="BB2136" s="184"/>
      <c r="BC2136" s="184"/>
      <c r="BF2136" s="184"/>
      <c r="BG2136" s="184"/>
      <c r="BJ2136" s="184"/>
      <c r="BK2136" s="184"/>
      <c r="BN2136" s="184"/>
      <c r="BO2136" s="184"/>
      <c r="BR2136" s="184"/>
      <c r="BS2136" s="184"/>
      <c r="BV2136" s="184"/>
      <c r="BW2136" s="184"/>
      <c r="BZ2136" s="184"/>
      <c r="CA2136" s="184"/>
      <c r="CD2136" s="184"/>
      <c r="CE2136" s="184"/>
      <c r="CL2136" s="183"/>
      <c r="CP2136" s="183"/>
      <c r="CT2136" s="71"/>
    </row>
    <row r="2137" spans="6:98">
      <c r="F2137" s="183"/>
      <c r="S2137" s="184"/>
      <c r="T2137" s="184"/>
      <c r="U2137" s="184"/>
      <c r="V2137" s="184"/>
      <c r="W2137" s="184"/>
      <c r="X2137" s="184"/>
      <c r="Y2137" s="184"/>
      <c r="Z2137" s="184"/>
      <c r="AA2137" s="184"/>
      <c r="AB2137" s="184"/>
      <c r="AC2137" s="184"/>
      <c r="AD2137" s="184"/>
      <c r="AH2137" s="184"/>
      <c r="AI2137" s="184"/>
      <c r="AL2137" s="184"/>
      <c r="AM2137" s="184"/>
      <c r="AP2137" s="184"/>
      <c r="AQ2137" s="184"/>
      <c r="AT2137" s="184"/>
      <c r="AU2137" s="184"/>
      <c r="AX2137" s="184"/>
      <c r="AY2137" s="184"/>
      <c r="BB2137" s="184"/>
      <c r="BC2137" s="184"/>
      <c r="BF2137" s="184"/>
      <c r="BG2137" s="184"/>
      <c r="BJ2137" s="184"/>
      <c r="BK2137" s="184"/>
      <c r="BN2137" s="184"/>
      <c r="BO2137" s="184"/>
      <c r="BR2137" s="184"/>
      <c r="BS2137" s="184"/>
      <c r="BV2137" s="184"/>
      <c r="BW2137" s="184"/>
      <c r="BZ2137" s="184"/>
      <c r="CA2137" s="184"/>
      <c r="CD2137" s="184"/>
      <c r="CE2137" s="184"/>
      <c r="CL2137" s="183"/>
      <c r="CP2137" s="183"/>
      <c r="CT2137" s="71"/>
    </row>
    <row r="2138" spans="6:98">
      <c r="F2138" s="183"/>
      <c r="S2138" s="184"/>
      <c r="T2138" s="184"/>
      <c r="U2138" s="184"/>
      <c r="V2138" s="184"/>
      <c r="W2138" s="184"/>
      <c r="X2138" s="184"/>
      <c r="Y2138" s="184"/>
      <c r="Z2138" s="184"/>
      <c r="AA2138" s="184"/>
      <c r="AB2138" s="184"/>
      <c r="AC2138" s="184"/>
      <c r="AD2138" s="184"/>
      <c r="AH2138" s="184"/>
      <c r="AI2138" s="184"/>
      <c r="AL2138" s="184"/>
      <c r="AM2138" s="184"/>
      <c r="AP2138" s="184"/>
      <c r="AQ2138" s="184"/>
      <c r="AT2138" s="184"/>
      <c r="AU2138" s="184"/>
      <c r="AX2138" s="184"/>
      <c r="AY2138" s="184"/>
      <c r="BB2138" s="184"/>
      <c r="BC2138" s="184"/>
      <c r="BF2138" s="184"/>
      <c r="BG2138" s="184"/>
      <c r="BJ2138" s="184"/>
      <c r="BK2138" s="184"/>
      <c r="BN2138" s="184"/>
      <c r="BO2138" s="184"/>
      <c r="BR2138" s="184"/>
      <c r="BS2138" s="184"/>
      <c r="BV2138" s="184"/>
      <c r="BW2138" s="184"/>
      <c r="BZ2138" s="184"/>
      <c r="CA2138" s="184"/>
      <c r="CD2138" s="184"/>
      <c r="CE2138" s="184"/>
      <c r="CL2138" s="183"/>
      <c r="CP2138" s="183"/>
      <c r="CT2138" s="71"/>
    </row>
    <row r="2139" spans="6:98">
      <c r="F2139" s="183"/>
      <c r="S2139" s="184"/>
      <c r="T2139" s="184"/>
      <c r="U2139" s="184"/>
      <c r="V2139" s="184"/>
      <c r="W2139" s="184"/>
      <c r="X2139" s="184"/>
      <c r="Y2139" s="184"/>
      <c r="Z2139" s="184"/>
      <c r="AA2139" s="184"/>
      <c r="AB2139" s="184"/>
      <c r="AC2139" s="184"/>
      <c r="AD2139" s="184"/>
      <c r="AH2139" s="184"/>
      <c r="AI2139" s="184"/>
      <c r="AL2139" s="184"/>
      <c r="AM2139" s="184"/>
      <c r="AP2139" s="184"/>
      <c r="AQ2139" s="184"/>
      <c r="AT2139" s="184"/>
      <c r="AU2139" s="184"/>
      <c r="AX2139" s="184"/>
      <c r="AY2139" s="184"/>
      <c r="BB2139" s="184"/>
      <c r="BC2139" s="184"/>
      <c r="BF2139" s="184"/>
      <c r="BG2139" s="184"/>
      <c r="BJ2139" s="184"/>
      <c r="BK2139" s="184"/>
      <c r="BN2139" s="184"/>
      <c r="BO2139" s="184"/>
      <c r="BR2139" s="184"/>
      <c r="BS2139" s="184"/>
      <c r="BV2139" s="184"/>
      <c r="BW2139" s="184"/>
      <c r="BZ2139" s="184"/>
      <c r="CA2139" s="184"/>
      <c r="CD2139" s="184"/>
      <c r="CE2139" s="184"/>
      <c r="CL2139" s="183"/>
      <c r="CP2139" s="183"/>
      <c r="CT2139" s="71"/>
    </row>
    <row r="2140" spans="6:98">
      <c r="F2140" s="183"/>
      <c r="S2140" s="184"/>
      <c r="T2140" s="184"/>
      <c r="U2140" s="184"/>
      <c r="V2140" s="184"/>
      <c r="W2140" s="184"/>
      <c r="X2140" s="184"/>
      <c r="Y2140" s="184"/>
      <c r="Z2140" s="184"/>
      <c r="AA2140" s="184"/>
      <c r="AB2140" s="184"/>
      <c r="AC2140" s="184"/>
      <c r="AD2140" s="184"/>
      <c r="AH2140" s="184"/>
      <c r="AI2140" s="184"/>
      <c r="AL2140" s="184"/>
      <c r="AM2140" s="184"/>
      <c r="AP2140" s="184"/>
      <c r="AQ2140" s="184"/>
      <c r="AT2140" s="184"/>
      <c r="AU2140" s="184"/>
      <c r="AX2140" s="184"/>
      <c r="AY2140" s="184"/>
      <c r="BB2140" s="184"/>
      <c r="BC2140" s="184"/>
      <c r="BF2140" s="184"/>
      <c r="BG2140" s="184"/>
      <c r="BJ2140" s="184"/>
      <c r="BK2140" s="184"/>
      <c r="BN2140" s="184"/>
      <c r="BO2140" s="184"/>
      <c r="BR2140" s="184"/>
      <c r="BS2140" s="184"/>
      <c r="BV2140" s="184"/>
      <c r="BW2140" s="184"/>
      <c r="BZ2140" s="184"/>
      <c r="CA2140" s="184"/>
      <c r="CD2140" s="184"/>
      <c r="CE2140" s="184"/>
      <c r="CL2140" s="183"/>
      <c r="CP2140" s="183"/>
      <c r="CT2140" s="71"/>
    </row>
    <row r="2141" spans="6:98">
      <c r="F2141" s="183"/>
      <c r="S2141" s="184"/>
      <c r="T2141" s="184"/>
      <c r="U2141" s="184"/>
      <c r="V2141" s="184"/>
      <c r="W2141" s="184"/>
      <c r="X2141" s="184"/>
      <c r="Y2141" s="184"/>
      <c r="Z2141" s="184"/>
      <c r="AA2141" s="184"/>
      <c r="AB2141" s="184"/>
      <c r="AC2141" s="184"/>
      <c r="AD2141" s="184"/>
      <c r="AH2141" s="184"/>
      <c r="AI2141" s="184"/>
      <c r="AL2141" s="184"/>
      <c r="AM2141" s="184"/>
      <c r="AP2141" s="184"/>
      <c r="AQ2141" s="184"/>
      <c r="AT2141" s="184"/>
      <c r="AU2141" s="184"/>
      <c r="AX2141" s="184"/>
      <c r="AY2141" s="184"/>
      <c r="BB2141" s="184"/>
      <c r="BC2141" s="184"/>
      <c r="BF2141" s="184"/>
      <c r="BG2141" s="184"/>
      <c r="BJ2141" s="184"/>
      <c r="BK2141" s="184"/>
      <c r="BN2141" s="184"/>
      <c r="BO2141" s="184"/>
      <c r="BR2141" s="184"/>
      <c r="BS2141" s="184"/>
      <c r="BV2141" s="184"/>
      <c r="BW2141" s="184"/>
      <c r="BZ2141" s="184"/>
      <c r="CA2141" s="184"/>
      <c r="CD2141" s="184"/>
      <c r="CE2141" s="184"/>
      <c r="CL2141" s="183"/>
      <c r="CP2141" s="183"/>
      <c r="CT2141" s="71"/>
    </row>
    <row r="2142" spans="6:98">
      <c r="F2142" s="183"/>
      <c r="S2142" s="184"/>
      <c r="T2142" s="184"/>
      <c r="U2142" s="184"/>
      <c r="V2142" s="184"/>
      <c r="W2142" s="184"/>
      <c r="X2142" s="184"/>
      <c r="Y2142" s="184"/>
      <c r="Z2142" s="184"/>
      <c r="AA2142" s="184"/>
      <c r="AB2142" s="184"/>
      <c r="AC2142" s="184"/>
      <c r="AD2142" s="184"/>
      <c r="AH2142" s="184"/>
      <c r="AI2142" s="184"/>
      <c r="AL2142" s="184"/>
      <c r="AM2142" s="184"/>
      <c r="AP2142" s="184"/>
      <c r="AQ2142" s="184"/>
      <c r="AT2142" s="184"/>
      <c r="AU2142" s="184"/>
      <c r="AX2142" s="184"/>
      <c r="AY2142" s="184"/>
      <c r="BB2142" s="184"/>
      <c r="BC2142" s="184"/>
      <c r="BF2142" s="184"/>
      <c r="BG2142" s="184"/>
      <c r="BJ2142" s="184"/>
      <c r="BK2142" s="184"/>
      <c r="BN2142" s="184"/>
      <c r="BO2142" s="184"/>
      <c r="BR2142" s="184"/>
      <c r="BS2142" s="184"/>
      <c r="BV2142" s="184"/>
      <c r="BW2142" s="184"/>
      <c r="BZ2142" s="184"/>
      <c r="CA2142" s="184"/>
      <c r="CD2142" s="184"/>
      <c r="CE2142" s="184"/>
      <c r="CL2142" s="183"/>
      <c r="CP2142" s="183"/>
      <c r="CT2142" s="71"/>
    </row>
    <row r="2143" spans="6:98">
      <c r="F2143" s="183"/>
      <c r="S2143" s="184"/>
      <c r="T2143" s="184"/>
      <c r="U2143" s="184"/>
      <c r="V2143" s="184"/>
      <c r="W2143" s="184"/>
      <c r="X2143" s="184"/>
      <c r="Y2143" s="184"/>
      <c r="Z2143" s="184"/>
      <c r="AA2143" s="184"/>
      <c r="AB2143" s="184"/>
      <c r="AC2143" s="184"/>
      <c r="AD2143" s="184"/>
      <c r="AH2143" s="184"/>
      <c r="AI2143" s="184"/>
      <c r="AL2143" s="184"/>
      <c r="AM2143" s="184"/>
      <c r="AP2143" s="184"/>
      <c r="AQ2143" s="184"/>
      <c r="AT2143" s="184"/>
      <c r="AU2143" s="184"/>
      <c r="AX2143" s="184"/>
      <c r="AY2143" s="184"/>
      <c r="BB2143" s="184"/>
      <c r="BC2143" s="184"/>
      <c r="BF2143" s="184"/>
      <c r="BG2143" s="184"/>
      <c r="BJ2143" s="184"/>
      <c r="BK2143" s="184"/>
      <c r="BN2143" s="184"/>
      <c r="BO2143" s="184"/>
      <c r="BR2143" s="184"/>
      <c r="BS2143" s="184"/>
      <c r="BV2143" s="184"/>
      <c r="BW2143" s="184"/>
      <c r="BZ2143" s="184"/>
      <c r="CA2143" s="184"/>
      <c r="CD2143" s="184"/>
      <c r="CE2143" s="184"/>
      <c r="CL2143" s="183"/>
      <c r="CP2143" s="183"/>
      <c r="CT2143" s="71"/>
    </row>
    <row r="2144" spans="6:98">
      <c r="F2144" s="183"/>
      <c r="S2144" s="184"/>
      <c r="T2144" s="184"/>
      <c r="U2144" s="184"/>
      <c r="V2144" s="184"/>
      <c r="W2144" s="184"/>
      <c r="X2144" s="184"/>
      <c r="Y2144" s="184"/>
      <c r="Z2144" s="184"/>
      <c r="AA2144" s="184"/>
      <c r="AB2144" s="184"/>
      <c r="AC2144" s="184"/>
      <c r="AD2144" s="184"/>
      <c r="AH2144" s="184"/>
      <c r="AI2144" s="184"/>
      <c r="AL2144" s="184"/>
      <c r="AM2144" s="184"/>
      <c r="AP2144" s="184"/>
      <c r="AQ2144" s="184"/>
      <c r="AT2144" s="184"/>
      <c r="AU2144" s="184"/>
      <c r="AX2144" s="184"/>
      <c r="AY2144" s="184"/>
      <c r="BB2144" s="184"/>
      <c r="BC2144" s="184"/>
      <c r="BF2144" s="184"/>
      <c r="BG2144" s="184"/>
      <c r="BJ2144" s="184"/>
      <c r="BK2144" s="184"/>
      <c r="BN2144" s="184"/>
      <c r="BO2144" s="184"/>
      <c r="BR2144" s="184"/>
      <c r="BS2144" s="184"/>
      <c r="BV2144" s="184"/>
      <c r="BW2144" s="184"/>
      <c r="BZ2144" s="184"/>
      <c r="CA2144" s="184"/>
      <c r="CD2144" s="184"/>
      <c r="CE2144" s="184"/>
      <c r="CL2144" s="183"/>
      <c r="CP2144" s="183"/>
      <c r="CT2144" s="71"/>
    </row>
    <row r="2145" spans="6:98">
      <c r="F2145" s="183"/>
      <c r="S2145" s="184"/>
      <c r="T2145" s="184"/>
      <c r="U2145" s="184"/>
      <c r="V2145" s="184"/>
      <c r="W2145" s="184"/>
      <c r="X2145" s="184"/>
      <c r="Y2145" s="184"/>
      <c r="Z2145" s="184"/>
      <c r="AA2145" s="184"/>
      <c r="AB2145" s="184"/>
      <c r="AC2145" s="184"/>
      <c r="AD2145" s="184"/>
      <c r="AH2145" s="184"/>
      <c r="AI2145" s="184"/>
      <c r="AL2145" s="184"/>
      <c r="AM2145" s="184"/>
      <c r="AP2145" s="184"/>
      <c r="AQ2145" s="184"/>
      <c r="AT2145" s="184"/>
      <c r="AU2145" s="184"/>
      <c r="AX2145" s="184"/>
      <c r="AY2145" s="184"/>
      <c r="BB2145" s="184"/>
      <c r="BC2145" s="184"/>
      <c r="BF2145" s="184"/>
      <c r="BG2145" s="184"/>
      <c r="BJ2145" s="184"/>
      <c r="BK2145" s="184"/>
      <c r="BN2145" s="184"/>
      <c r="BO2145" s="184"/>
      <c r="BR2145" s="184"/>
      <c r="BS2145" s="184"/>
      <c r="BV2145" s="184"/>
      <c r="BW2145" s="184"/>
      <c r="BZ2145" s="184"/>
      <c r="CA2145" s="184"/>
      <c r="CD2145" s="184"/>
      <c r="CE2145" s="184"/>
      <c r="CL2145" s="183"/>
      <c r="CP2145" s="183"/>
      <c r="CT2145" s="71"/>
    </row>
    <row r="2146" spans="6:98">
      <c r="F2146" s="183"/>
      <c r="S2146" s="184"/>
      <c r="T2146" s="184"/>
      <c r="U2146" s="184"/>
      <c r="V2146" s="184"/>
      <c r="W2146" s="184"/>
      <c r="X2146" s="184"/>
      <c r="Y2146" s="184"/>
      <c r="Z2146" s="184"/>
      <c r="AA2146" s="184"/>
      <c r="AB2146" s="184"/>
      <c r="AC2146" s="184"/>
      <c r="AD2146" s="184"/>
      <c r="AH2146" s="184"/>
      <c r="AI2146" s="184"/>
      <c r="AL2146" s="184"/>
      <c r="AM2146" s="184"/>
      <c r="AP2146" s="184"/>
      <c r="AQ2146" s="184"/>
      <c r="AT2146" s="184"/>
      <c r="AU2146" s="184"/>
      <c r="AX2146" s="184"/>
      <c r="AY2146" s="184"/>
      <c r="BB2146" s="184"/>
      <c r="BC2146" s="184"/>
      <c r="BF2146" s="184"/>
      <c r="BG2146" s="184"/>
      <c r="BJ2146" s="184"/>
      <c r="BK2146" s="184"/>
      <c r="BN2146" s="184"/>
      <c r="BO2146" s="184"/>
      <c r="BR2146" s="184"/>
      <c r="BS2146" s="184"/>
      <c r="BV2146" s="184"/>
      <c r="BW2146" s="184"/>
      <c r="BZ2146" s="184"/>
      <c r="CA2146" s="184"/>
      <c r="CD2146" s="184"/>
      <c r="CE2146" s="184"/>
      <c r="CL2146" s="183"/>
      <c r="CP2146" s="183"/>
      <c r="CT2146" s="71"/>
    </row>
    <row r="2147" spans="6:98">
      <c r="F2147" s="183"/>
      <c r="S2147" s="184"/>
      <c r="T2147" s="184"/>
      <c r="U2147" s="184"/>
      <c r="V2147" s="184"/>
      <c r="W2147" s="184"/>
      <c r="X2147" s="184"/>
      <c r="Y2147" s="184"/>
      <c r="Z2147" s="184"/>
      <c r="AA2147" s="184"/>
      <c r="AB2147" s="184"/>
      <c r="AC2147" s="184"/>
      <c r="AD2147" s="184"/>
      <c r="AH2147" s="184"/>
      <c r="AI2147" s="184"/>
      <c r="AL2147" s="184"/>
      <c r="AM2147" s="184"/>
      <c r="AP2147" s="184"/>
      <c r="AQ2147" s="184"/>
      <c r="AT2147" s="184"/>
      <c r="AU2147" s="184"/>
      <c r="AX2147" s="184"/>
      <c r="AY2147" s="184"/>
      <c r="BB2147" s="184"/>
      <c r="BC2147" s="184"/>
      <c r="BF2147" s="184"/>
      <c r="BG2147" s="184"/>
      <c r="BJ2147" s="184"/>
      <c r="BK2147" s="184"/>
      <c r="BN2147" s="184"/>
      <c r="BO2147" s="184"/>
      <c r="BR2147" s="184"/>
      <c r="BS2147" s="184"/>
      <c r="BV2147" s="184"/>
      <c r="BW2147" s="184"/>
      <c r="BZ2147" s="184"/>
      <c r="CA2147" s="184"/>
      <c r="CD2147" s="184"/>
      <c r="CE2147" s="184"/>
      <c r="CL2147" s="183"/>
      <c r="CO2147" s="183"/>
      <c r="CP2147" s="183"/>
      <c r="CT2147" s="71"/>
    </row>
    <row r="2148" spans="6:98">
      <c r="F2148" s="183"/>
      <c r="S2148" s="184"/>
      <c r="T2148" s="184"/>
      <c r="U2148" s="184"/>
      <c r="V2148" s="184"/>
      <c r="W2148" s="184"/>
      <c r="X2148" s="184"/>
      <c r="Y2148" s="184"/>
      <c r="Z2148" s="184"/>
      <c r="AA2148" s="184"/>
      <c r="AB2148" s="184"/>
      <c r="AC2148" s="184"/>
      <c r="AD2148" s="184"/>
      <c r="AH2148" s="184"/>
      <c r="AI2148" s="184"/>
      <c r="AL2148" s="184"/>
      <c r="AM2148" s="184"/>
      <c r="AP2148" s="184"/>
      <c r="AQ2148" s="184"/>
      <c r="AT2148" s="184"/>
      <c r="AU2148" s="184"/>
      <c r="AX2148" s="184"/>
      <c r="AY2148" s="184"/>
      <c r="BB2148" s="184"/>
      <c r="BC2148" s="184"/>
      <c r="BF2148" s="184"/>
      <c r="BG2148" s="184"/>
      <c r="BJ2148" s="184"/>
      <c r="BK2148" s="184"/>
      <c r="BN2148" s="184"/>
      <c r="BO2148" s="184"/>
      <c r="BR2148" s="184"/>
      <c r="BS2148" s="184"/>
      <c r="BV2148" s="184"/>
      <c r="BW2148" s="184"/>
      <c r="BZ2148" s="184"/>
      <c r="CA2148" s="184"/>
      <c r="CD2148" s="184"/>
      <c r="CE2148" s="184"/>
      <c r="CL2148" s="183"/>
      <c r="CO2148" s="183"/>
      <c r="CP2148" s="183"/>
      <c r="CT2148" s="71"/>
    </row>
    <row r="2149" spans="6:98">
      <c r="F2149" s="183"/>
      <c r="S2149" s="184"/>
      <c r="T2149" s="184"/>
      <c r="U2149" s="184"/>
      <c r="V2149" s="184"/>
      <c r="W2149" s="184"/>
      <c r="X2149" s="184"/>
      <c r="Y2149" s="184"/>
      <c r="Z2149" s="184"/>
      <c r="AA2149" s="184"/>
      <c r="AB2149" s="184"/>
      <c r="AC2149" s="184"/>
      <c r="AD2149" s="184"/>
      <c r="AH2149" s="184"/>
      <c r="AI2149" s="184"/>
      <c r="AL2149" s="184"/>
      <c r="AM2149" s="184"/>
      <c r="AP2149" s="184"/>
      <c r="AQ2149" s="184"/>
      <c r="AT2149" s="184"/>
      <c r="AU2149" s="184"/>
      <c r="AX2149" s="184"/>
      <c r="AY2149" s="184"/>
      <c r="BB2149" s="184"/>
      <c r="BC2149" s="184"/>
      <c r="BF2149" s="184"/>
      <c r="BG2149" s="184"/>
      <c r="BJ2149" s="184"/>
      <c r="BK2149" s="184"/>
      <c r="BN2149" s="184"/>
      <c r="BO2149" s="184"/>
      <c r="BR2149" s="184"/>
      <c r="BS2149" s="184"/>
      <c r="BV2149" s="184"/>
      <c r="BW2149" s="184"/>
      <c r="BZ2149" s="184"/>
      <c r="CA2149" s="184"/>
      <c r="CD2149" s="184"/>
      <c r="CE2149" s="184"/>
      <c r="CL2149" s="183"/>
      <c r="CO2149" s="183"/>
      <c r="CP2149" s="183"/>
      <c r="CT2149" s="71"/>
    </row>
    <row r="2150" spans="6:98">
      <c r="F2150" s="183"/>
      <c r="S2150" s="184"/>
      <c r="T2150" s="184"/>
      <c r="U2150" s="184"/>
      <c r="V2150" s="184"/>
      <c r="W2150" s="184"/>
      <c r="X2150" s="184"/>
      <c r="Y2150" s="184"/>
      <c r="Z2150" s="184"/>
      <c r="AA2150" s="184"/>
      <c r="AB2150" s="184"/>
      <c r="AC2150" s="184"/>
      <c r="AD2150" s="184"/>
      <c r="AH2150" s="184"/>
      <c r="AI2150" s="184"/>
      <c r="AL2150" s="184"/>
      <c r="AM2150" s="184"/>
      <c r="AP2150" s="184"/>
      <c r="AQ2150" s="184"/>
      <c r="AT2150" s="184"/>
      <c r="AU2150" s="184"/>
      <c r="AX2150" s="184"/>
      <c r="AY2150" s="184"/>
      <c r="BB2150" s="184"/>
      <c r="BC2150" s="184"/>
      <c r="BF2150" s="184"/>
      <c r="BG2150" s="184"/>
      <c r="BJ2150" s="184"/>
      <c r="BK2150" s="184"/>
      <c r="BN2150" s="184"/>
      <c r="BO2150" s="184"/>
      <c r="BR2150" s="184"/>
      <c r="BS2150" s="184"/>
      <c r="BV2150" s="184"/>
      <c r="BW2150" s="184"/>
      <c r="BZ2150" s="184"/>
      <c r="CA2150" s="184"/>
      <c r="CD2150" s="184"/>
      <c r="CE2150" s="184"/>
      <c r="CL2150" s="183"/>
      <c r="CO2150" s="183"/>
      <c r="CP2150" s="183"/>
      <c r="CT2150" s="71"/>
    </row>
    <row r="2151" spans="6:98">
      <c r="F2151" s="183"/>
      <c r="S2151" s="184"/>
      <c r="T2151" s="184"/>
      <c r="U2151" s="184"/>
      <c r="V2151" s="184"/>
      <c r="W2151" s="184"/>
      <c r="X2151" s="184"/>
      <c r="Y2151" s="184"/>
      <c r="Z2151" s="184"/>
      <c r="AA2151" s="184"/>
      <c r="AB2151" s="184"/>
      <c r="AC2151" s="184"/>
      <c r="AD2151" s="184"/>
      <c r="AH2151" s="184"/>
      <c r="AI2151" s="184"/>
      <c r="AL2151" s="184"/>
      <c r="AM2151" s="184"/>
      <c r="AP2151" s="184"/>
      <c r="AQ2151" s="184"/>
      <c r="AT2151" s="184"/>
      <c r="AU2151" s="184"/>
      <c r="AX2151" s="184"/>
      <c r="AY2151" s="184"/>
      <c r="BB2151" s="184"/>
      <c r="BC2151" s="184"/>
      <c r="BF2151" s="184"/>
      <c r="BG2151" s="184"/>
      <c r="BJ2151" s="184"/>
      <c r="BK2151" s="184"/>
      <c r="BN2151" s="184"/>
      <c r="BO2151" s="184"/>
      <c r="BR2151" s="184"/>
      <c r="BS2151" s="184"/>
      <c r="BV2151" s="184"/>
      <c r="BW2151" s="184"/>
      <c r="BZ2151" s="184"/>
      <c r="CA2151" s="184"/>
      <c r="CD2151" s="184"/>
      <c r="CE2151" s="184"/>
      <c r="CL2151" s="183"/>
      <c r="CO2151" s="183"/>
      <c r="CP2151" s="183"/>
      <c r="CT2151" s="71"/>
    </row>
    <row r="2152" spans="6:98">
      <c r="F2152" s="183"/>
      <c r="S2152" s="184"/>
      <c r="T2152" s="184"/>
      <c r="U2152" s="184"/>
      <c r="V2152" s="184"/>
      <c r="W2152" s="184"/>
      <c r="X2152" s="184"/>
      <c r="Y2152" s="184"/>
      <c r="Z2152" s="184"/>
      <c r="AA2152" s="184"/>
      <c r="AB2152" s="184"/>
      <c r="AC2152" s="184"/>
      <c r="AD2152" s="184"/>
      <c r="AH2152" s="184"/>
      <c r="AI2152" s="184"/>
      <c r="AL2152" s="184"/>
      <c r="AM2152" s="184"/>
      <c r="AP2152" s="184"/>
      <c r="AQ2152" s="184"/>
      <c r="AT2152" s="184"/>
      <c r="AU2152" s="184"/>
      <c r="AX2152" s="184"/>
      <c r="AY2152" s="184"/>
      <c r="BB2152" s="184"/>
      <c r="BC2152" s="184"/>
      <c r="BF2152" s="184"/>
      <c r="BG2152" s="184"/>
      <c r="BJ2152" s="184"/>
      <c r="BK2152" s="184"/>
      <c r="BN2152" s="184"/>
      <c r="BO2152" s="184"/>
      <c r="BR2152" s="184"/>
      <c r="BS2152" s="184"/>
      <c r="BV2152" s="184"/>
      <c r="BW2152" s="184"/>
      <c r="BZ2152" s="184"/>
      <c r="CA2152" s="184"/>
      <c r="CD2152" s="184"/>
      <c r="CE2152" s="184"/>
      <c r="CL2152" s="183"/>
      <c r="CO2152" s="183"/>
      <c r="CP2152" s="183"/>
      <c r="CT2152" s="71"/>
    </row>
    <row r="2153" spans="6:98">
      <c r="F2153" s="183"/>
      <c r="S2153" s="184"/>
      <c r="T2153" s="184"/>
      <c r="U2153" s="184"/>
      <c r="V2153" s="184"/>
      <c r="W2153" s="184"/>
      <c r="X2153" s="184"/>
      <c r="Y2153" s="184"/>
      <c r="Z2153" s="184"/>
      <c r="AA2153" s="184"/>
      <c r="AB2153" s="184"/>
      <c r="AC2153" s="184"/>
      <c r="AD2153" s="184"/>
      <c r="AH2153" s="184"/>
      <c r="AI2153" s="184"/>
      <c r="AL2153" s="184"/>
      <c r="AM2153" s="184"/>
      <c r="AP2153" s="184"/>
      <c r="AQ2153" s="184"/>
      <c r="AT2153" s="184"/>
      <c r="AU2153" s="184"/>
      <c r="AX2153" s="184"/>
      <c r="AY2153" s="184"/>
      <c r="BB2153" s="184"/>
      <c r="BC2153" s="184"/>
      <c r="BF2153" s="184"/>
      <c r="BG2153" s="184"/>
      <c r="BJ2153" s="184"/>
      <c r="BK2153" s="184"/>
      <c r="BN2153" s="184"/>
      <c r="BO2153" s="184"/>
      <c r="BR2153" s="184"/>
      <c r="BS2153" s="184"/>
      <c r="BV2153" s="184"/>
      <c r="BW2153" s="184"/>
      <c r="BZ2153" s="184"/>
      <c r="CA2153" s="184"/>
      <c r="CD2153" s="184"/>
      <c r="CE2153" s="184"/>
      <c r="CL2153" s="183"/>
      <c r="CO2153" s="183"/>
      <c r="CP2153" s="183"/>
      <c r="CT2153" s="71"/>
    </row>
    <row r="2154" spans="6:98">
      <c r="F2154" s="183"/>
      <c r="S2154" s="184"/>
      <c r="T2154" s="184"/>
      <c r="U2154" s="184"/>
      <c r="V2154" s="184"/>
      <c r="W2154" s="184"/>
      <c r="X2154" s="184"/>
      <c r="Y2154" s="184"/>
      <c r="Z2154" s="184"/>
      <c r="AA2154" s="184"/>
      <c r="AB2154" s="184"/>
      <c r="AC2154" s="184"/>
      <c r="AD2154" s="184"/>
      <c r="AH2154" s="184"/>
      <c r="AI2154" s="184"/>
      <c r="AL2154" s="184"/>
      <c r="AM2154" s="184"/>
      <c r="AP2154" s="184"/>
      <c r="AQ2154" s="184"/>
      <c r="AT2154" s="184"/>
      <c r="AU2154" s="184"/>
      <c r="AX2154" s="184"/>
      <c r="AY2154" s="184"/>
      <c r="BB2154" s="184"/>
      <c r="BC2154" s="184"/>
      <c r="BF2154" s="184"/>
      <c r="BG2154" s="184"/>
      <c r="BJ2154" s="184"/>
      <c r="BK2154" s="184"/>
      <c r="BN2154" s="184"/>
      <c r="BO2154" s="184"/>
      <c r="BR2154" s="184"/>
      <c r="BS2154" s="184"/>
      <c r="BV2154" s="184"/>
      <c r="BW2154" s="184"/>
      <c r="BZ2154" s="184"/>
      <c r="CA2154" s="184"/>
      <c r="CD2154" s="184"/>
      <c r="CE2154" s="184"/>
      <c r="CL2154" s="183"/>
      <c r="CO2154" s="183"/>
      <c r="CP2154" s="183"/>
      <c r="CT2154" s="71"/>
    </row>
    <row r="2155" spans="6:98">
      <c r="F2155" s="183"/>
      <c r="S2155" s="184"/>
      <c r="T2155" s="184"/>
      <c r="U2155" s="184"/>
      <c r="V2155" s="184"/>
      <c r="W2155" s="184"/>
      <c r="X2155" s="184"/>
      <c r="Y2155" s="184"/>
      <c r="Z2155" s="184"/>
      <c r="AA2155" s="184"/>
      <c r="AB2155" s="184"/>
      <c r="AC2155" s="184"/>
      <c r="AD2155" s="184"/>
      <c r="AH2155" s="184"/>
      <c r="AI2155" s="184"/>
      <c r="AL2155" s="184"/>
      <c r="AM2155" s="184"/>
      <c r="AP2155" s="184"/>
      <c r="AQ2155" s="184"/>
      <c r="AT2155" s="184"/>
      <c r="AU2155" s="184"/>
      <c r="AX2155" s="184"/>
      <c r="AY2155" s="184"/>
      <c r="BB2155" s="184"/>
      <c r="BC2155" s="184"/>
      <c r="BF2155" s="184"/>
      <c r="BG2155" s="184"/>
      <c r="BJ2155" s="184"/>
      <c r="BK2155" s="184"/>
      <c r="BN2155" s="184"/>
      <c r="BO2155" s="184"/>
      <c r="BR2155" s="184"/>
      <c r="BS2155" s="184"/>
      <c r="BV2155" s="184"/>
      <c r="BW2155" s="184"/>
      <c r="BZ2155" s="184"/>
      <c r="CA2155" s="184"/>
      <c r="CD2155" s="184"/>
      <c r="CE2155" s="184"/>
      <c r="CL2155" s="183"/>
      <c r="CO2155" s="183"/>
      <c r="CP2155" s="183"/>
      <c r="CT2155" s="71"/>
    </row>
    <row r="2156" spans="6:98">
      <c r="F2156" s="183"/>
      <c r="S2156" s="184"/>
      <c r="T2156" s="184"/>
      <c r="U2156" s="184"/>
      <c r="V2156" s="184"/>
      <c r="W2156" s="184"/>
      <c r="X2156" s="184"/>
      <c r="Y2156" s="184"/>
      <c r="Z2156" s="184"/>
      <c r="AA2156" s="184"/>
      <c r="AB2156" s="184"/>
      <c r="AC2156" s="184"/>
      <c r="AD2156" s="184"/>
      <c r="AH2156" s="184"/>
      <c r="AI2156" s="184"/>
      <c r="AL2156" s="184"/>
      <c r="AM2156" s="184"/>
      <c r="AP2156" s="184"/>
      <c r="AQ2156" s="184"/>
      <c r="AT2156" s="184"/>
      <c r="AU2156" s="184"/>
      <c r="AX2156" s="184"/>
      <c r="AY2156" s="184"/>
      <c r="BB2156" s="184"/>
      <c r="BC2156" s="184"/>
      <c r="BF2156" s="184"/>
      <c r="BG2156" s="184"/>
      <c r="BJ2156" s="184"/>
      <c r="BK2156" s="184"/>
      <c r="BN2156" s="184"/>
      <c r="BO2156" s="184"/>
      <c r="BR2156" s="184"/>
      <c r="BS2156" s="184"/>
      <c r="BV2156" s="184"/>
      <c r="BW2156" s="184"/>
      <c r="BZ2156" s="184"/>
      <c r="CA2156" s="184"/>
      <c r="CD2156" s="184"/>
      <c r="CE2156" s="184"/>
      <c r="CL2156" s="183"/>
      <c r="CO2156" s="183"/>
      <c r="CP2156" s="183"/>
      <c r="CT2156" s="71"/>
    </row>
    <row r="2157" spans="6:98">
      <c r="F2157" s="183"/>
      <c r="S2157" s="184"/>
      <c r="T2157" s="184"/>
      <c r="U2157" s="184"/>
      <c r="V2157" s="184"/>
      <c r="W2157" s="184"/>
      <c r="X2157" s="184"/>
      <c r="Y2157" s="184"/>
      <c r="Z2157" s="184"/>
      <c r="AA2157" s="184"/>
      <c r="AB2157" s="184"/>
      <c r="AC2157" s="184"/>
      <c r="AD2157" s="184"/>
      <c r="AH2157" s="184"/>
      <c r="AI2157" s="184"/>
      <c r="AL2157" s="184"/>
      <c r="AM2157" s="184"/>
      <c r="AP2157" s="184"/>
      <c r="AQ2157" s="184"/>
      <c r="AT2157" s="184"/>
      <c r="AU2157" s="184"/>
      <c r="AX2157" s="184"/>
      <c r="AY2157" s="184"/>
      <c r="BB2157" s="184"/>
      <c r="BC2157" s="184"/>
      <c r="BF2157" s="184"/>
      <c r="BG2157" s="184"/>
      <c r="BJ2157" s="184"/>
      <c r="BK2157" s="184"/>
      <c r="BN2157" s="184"/>
      <c r="BO2157" s="184"/>
      <c r="BR2157" s="184"/>
      <c r="BS2157" s="184"/>
      <c r="BV2157" s="184"/>
      <c r="BW2157" s="184"/>
      <c r="BZ2157" s="184"/>
      <c r="CA2157" s="184"/>
      <c r="CD2157" s="184"/>
      <c r="CE2157" s="184"/>
      <c r="CL2157" s="183"/>
      <c r="CO2157" s="183"/>
      <c r="CP2157" s="183"/>
      <c r="CT2157" s="71"/>
    </row>
    <row r="2158" spans="6:98">
      <c r="F2158" s="183"/>
      <c r="S2158" s="184"/>
      <c r="T2158" s="184"/>
      <c r="U2158" s="184"/>
      <c r="V2158" s="184"/>
      <c r="W2158" s="184"/>
      <c r="X2158" s="184"/>
      <c r="Y2158" s="184"/>
      <c r="Z2158" s="184"/>
      <c r="AA2158" s="184"/>
      <c r="AB2158" s="184"/>
      <c r="AC2158" s="184"/>
      <c r="AD2158" s="184"/>
      <c r="AH2158" s="184"/>
      <c r="AI2158" s="184"/>
      <c r="AL2158" s="184"/>
      <c r="AM2158" s="184"/>
      <c r="AP2158" s="184"/>
      <c r="AQ2158" s="184"/>
      <c r="AT2158" s="184"/>
      <c r="AU2158" s="184"/>
      <c r="AX2158" s="184"/>
      <c r="AY2158" s="184"/>
      <c r="BB2158" s="184"/>
      <c r="BC2158" s="184"/>
      <c r="BF2158" s="184"/>
      <c r="BG2158" s="184"/>
      <c r="BJ2158" s="184"/>
      <c r="BK2158" s="184"/>
      <c r="BN2158" s="184"/>
      <c r="BO2158" s="184"/>
      <c r="BR2158" s="184"/>
      <c r="BS2158" s="184"/>
      <c r="BV2158" s="184"/>
      <c r="BW2158" s="184"/>
      <c r="BZ2158" s="184"/>
      <c r="CA2158" s="184"/>
      <c r="CD2158" s="184"/>
      <c r="CE2158" s="184"/>
      <c r="CL2158" s="183"/>
      <c r="CO2158" s="183"/>
      <c r="CP2158" s="183"/>
      <c r="CT2158" s="71"/>
    </row>
    <row r="2159" spans="6:98">
      <c r="F2159" s="183"/>
      <c r="S2159" s="184"/>
      <c r="T2159" s="184"/>
      <c r="U2159" s="184"/>
      <c r="V2159" s="184"/>
      <c r="W2159" s="184"/>
      <c r="X2159" s="184"/>
      <c r="Y2159" s="184"/>
      <c r="Z2159" s="184"/>
      <c r="AA2159" s="184"/>
      <c r="AB2159" s="184"/>
      <c r="AC2159" s="184"/>
      <c r="AD2159" s="184"/>
      <c r="AH2159" s="184"/>
      <c r="AI2159" s="184"/>
      <c r="AL2159" s="184"/>
      <c r="AM2159" s="184"/>
      <c r="AP2159" s="184"/>
      <c r="AQ2159" s="184"/>
      <c r="AT2159" s="184"/>
      <c r="AU2159" s="184"/>
      <c r="AX2159" s="184"/>
      <c r="AY2159" s="184"/>
      <c r="BB2159" s="184"/>
      <c r="BC2159" s="184"/>
      <c r="BF2159" s="184"/>
      <c r="BG2159" s="184"/>
      <c r="BJ2159" s="184"/>
      <c r="BK2159" s="184"/>
      <c r="BN2159" s="184"/>
      <c r="BO2159" s="184"/>
      <c r="BR2159" s="184"/>
      <c r="BS2159" s="184"/>
      <c r="BV2159" s="184"/>
      <c r="BW2159" s="184"/>
      <c r="BZ2159" s="184"/>
      <c r="CA2159" s="184"/>
      <c r="CD2159" s="184"/>
      <c r="CE2159" s="184"/>
      <c r="CL2159" s="183"/>
      <c r="CO2159" s="183"/>
      <c r="CP2159" s="183"/>
      <c r="CT2159" s="71"/>
    </row>
    <row r="2160" spans="6:98">
      <c r="F2160" s="183"/>
      <c r="S2160" s="184"/>
      <c r="T2160" s="184"/>
      <c r="U2160" s="184"/>
      <c r="V2160" s="184"/>
      <c r="W2160" s="184"/>
      <c r="X2160" s="184"/>
      <c r="Y2160" s="184"/>
      <c r="Z2160" s="184"/>
      <c r="AA2160" s="184"/>
      <c r="AB2160" s="184"/>
      <c r="AC2160" s="184"/>
      <c r="AD2160" s="184"/>
      <c r="AH2160" s="184"/>
      <c r="AI2160" s="184"/>
      <c r="AL2160" s="184"/>
      <c r="AM2160" s="184"/>
      <c r="AP2160" s="184"/>
      <c r="AQ2160" s="184"/>
      <c r="AT2160" s="184"/>
      <c r="AU2160" s="184"/>
      <c r="AX2160" s="184"/>
      <c r="AY2160" s="184"/>
      <c r="BB2160" s="184"/>
      <c r="BC2160" s="184"/>
      <c r="BF2160" s="184"/>
      <c r="BG2160" s="184"/>
      <c r="BJ2160" s="184"/>
      <c r="BK2160" s="184"/>
      <c r="BN2160" s="184"/>
      <c r="BO2160" s="184"/>
      <c r="BR2160" s="184"/>
      <c r="BS2160" s="184"/>
      <c r="BV2160" s="184"/>
      <c r="BW2160" s="184"/>
      <c r="BZ2160" s="184"/>
      <c r="CA2160" s="184"/>
      <c r="CD2160" s="184"/>
      <c r="CE2160" s="184"/>
      <c r="CL2160" s="183"/>
      <c r="CO2160" s="183"/>
      <c r="CP2160" s="183"/>
      <c r="CT2160" s="71"/>
    </row>
    <row r="2161" spans="6:98">
      <c r="F2161" s="183"/>
      <c r="S2161" s="184"/>
      <c r="T2161" s="184"/>
      <c r="U2161" s="184"/>
      <c r="V2161" s="184"/>
      <c r="W2161" s="184"/>
      <c r="X2161" s="184"/>
      <c r="Y2161" s="184"/>
      <c r="Z2161" s="184"/>
      <c r="AA2161" s="184"/>
      <c r="AB2161" s="184"/>
      <c r="AC2161" s="184"/>
      <c r="AD2161" s="184"/>
      <c r="AH2161" s="184"/>
      <c r="AI2161" s="184"/>
      <c r="AL2161" s="184"/>
      <c r="AM2161" s="184"/>
      <c r="AP2161" s="184"/>
      <c r="AQ2161" s="184"/>
      <c r="AT2161" s="184"/>
      <c r="AU2161" s="184"/>
      <c r="AX2161" s="184"/>
      <c r="AY2161" s="184"/>
      <c r="BB2161" s="184"/>
      <c r="BC2161" s="184"/>
      <c r="BF2161" s="184"/>
      <c r="BG2161" s="184"/>
      <c r="BJ2161" s="184"/>
      <c r="BK2161" s="184"/>
      <c r="BN2161" s="184"/>
      <c r="BO2161" s="184"/>
      <c r="BR2161" s="184"/>
      <c r="BS2161" s="184"/>
      <c r="BV2161" s="184"/>
      <c r="BW2161" s="184"/>
      <c r="BZ2161" s="184"/>
      <c r="CA2161" s="184"/>
      <c r="CD2161" s="184"/>
      <c r="CE2161" s="184"/>
      <c r="CL2161" s="183"/>
      <c r="CO2161" s="183"/>
      <c r="CP2161" s="183"/>
      <c r="CT2161" s="71"/>
    </row>
    <row r="2162" spans="6:98">
      <c r="F2162" s="183"/>
      <c r="S2162" s="184"/>
      <c r="T2162" s="184"/>
      <c r="U2162" s="184"/>
      <c r="V2162" s="184"/>
      <c r="W2162" s="184"/>
      <c r="X2162" s="184"/>
      <c r="Y2162" s="184"/>
      <c r="Z2162" s="184"/>
      <c r="AA2162" s="184"/>
      <c r="AB2162" s="184"/>
      <c r="AC2162" s="184"/>
      <c r="AD2162" s="184"/>
      <c r="AH2162" s="184"/>
      <c r="AI2162" s="184"/>
      <c r="AL2162" s="184"/>
      <c r="AM2162" s="184"/>
      <c r="AP2162" s="184"/>
      <c r="AQ2162" s="184"/>
      <c r="AT2162" s="184"/>
      <c r="AU2162" s="184"/>
      <c r="AX2162" s="184"/>
      <c r="AY2162" s="184"/>
      <c r="BB2162" s="184"/>
      <c r="BC2162" s="184"/>
      <c r="BF2162" s="184"/>
      <c r="BG2162" s="184"/>
      <c r="BJ2162" s="184"/>
      <c r="BK2162" s="184"/>
      <c r="BN2162" s="184"/>
      <c r="BO2162" s="184"/>
      <c r="BR2162" s="184"/>
      <c r="BS2162" s="184"/>
      <c r="BV2162" s="184"/>
      <c r="BW2162" s="184"/>
      <c r="BZ2162" s="184"/>
      <c r="CA2162" s="184"/>
      <c r="CD2162" s="184"/>
      <c r="CE2162" s="184"/>
      <c r="CL2162" s="183"/>
      <c r="CO2162" s="183"/>
      <c r="CP2162" s="183"/>
      <c r="CT2162" s="71"/>
    </row>
    <row r="2163" spans="6:98">
      <c r="F2163" s="183"/>
      <c r="S2163" s="184"/>
      <c r="T2163" s="184"/>
      <c r="U2163" s="184"/>
      <c r="V2163" s="184"/>
      <c r="W2163" s="184"/>
      <c r="X2163" s="184"/>
      <c r="Y2163" s="184"/>
      <c r="Z2163" s="184"/>
      <c r="AA2163" s="184"/>
      <c r="AB2163" s="184"/>
      <c r="AC2163" s="184"/>
      <c r="AD2163" s="184"/>
      <c r="AH2163" s="184"/>
      <c r="AI2163" s="184"/>
      <c r="AL2163" s="184"/>
      <c r="AM2163" s="184"/>
      <c r="AP2163" s="184"/>
      <c r="AQ2163" s="184"/>
      <c r="AT2163" s="184"/>
      <c r="AU2163" s="184"/>
      <c r="AX2163" s="184"/>
      <c r="AY2163" s="184"/>
      <c r="BB2163" s="184"/>
      <c r="BC2163" s="184"/>
      <c r="BF2163" s="184"/>
      <c r="BG2163" s="184"/>
      <c r="BJ2163" s="184"/>
      <c r="BK2163" s="184"/>
      <c r="BN2163" s="184"/>
      <c r="BO2163" s="184"/>
      <c r="BR2163" s="184"/>
      <c r="BS2163" s="184"/>
      <c r="BV2163" s="184"/>
      <c r="BW2163" s="184"/>
      <c r="BZ2163" s="184"/>
      <c r="CA2163" s="184"/>
      <c r="CD2163" s="184"/>
      <c r="CE2163" s="184"/>
      <c r="CL2163" s="183"/>
      <c r="CO2163" s="183"/>
      <c r="CP2163" s="183"/>
      <c r="CT2163" s="71"/>
    </row>
    <row r="2164" spans="6:98">
      <c r="F2164" s="183"/>
      <c r="S2164" s="184"/>
      <c r="T2164" s="184"/>
      <c r="U2164" s="184"/>
      <c r="V2164" s="184"/>
      <c r="W2164" s="184"/>
      <c r="X2164" s="184"/>
      <c r="Y2164" s="184"/>
      <c r="Z2164" s="184"/>
      <c r="AA2164" s="184"/>
      <c r="AB2164" s="184"/>
      <c r="AC2164" s="184"/>
      <c r="AD2164" s="184"/>
      <c r="AH2164" s="184"/>
      <c r="AI2164" s="184"/>
      <c r="AL2164" s="184"/>
      <c r="AM2164" s="184"/>
      <c r="AP2164" s="184"/>
      <c r="AQ2164" s="184"/>
      <c r="AT2164" s="184"/>
      <c r="AU2164" s="184"/>
      <c r="AX2164" s="184"/>
      <c r="AY2164" s="184"/>
      <c r="BB2164" s="184"/>
      <c r="BC2164" s="184"/>
      <c r="BF2164" s="184"/>
      <c r="BG2164" s="184"/>
      <c r="BJ2164" s="184"/>
      <c r="BK2164" s="184"/>
      <c r="BN2164" s="184"/>
      <c r="BO2164" s="184"/>
      <c r="BR2164" s="184"/>
      <c r="BS2164" s="184"/>
      <c r="BV2164" s="184"/>
      <c r="BW2164" s="184"/>
      <c r="BZ2164" s="184"/>
      <c r="CA2164" s="184"/>
      <c r="CD2164" s="184"/>
      <c r="CE2164" s="184"/>
      <c r="CL2164" s="183"/>
      <c r="CO2164" s="183"/>
      <c r="CP2164" s="183"/>
      <c r="CT2164" s="71"/>
    </row>
    <row r="2165" spans="6:98">
      <c r="F2165" s="183"/>
      <c r="S2165" s="184"/>
      <c r="T2165" s="184"/>
      <c r="U2165" s="184"/>
      <c r="V2165" s="184"/>
      <c r="W2165" s="184"/>
      <c r="X2165" s="184"/>
      <c r="Y2165" s="184"/>
      <c r="Z2165" s="184"/>
      <c r="AA2165" s="184"/>
      <c r="AB2165" s="184"/>
      <c r="AC2165" s="184"/>
      <c r="AD2165" s="184"/>
      <c r="AH2165" s="184"/>
      <c r="AI2165" s="184"/>
      <c r="AL2165" s="184"/>
      <c r="AM2165" s="184"/>
      <c r="AP2165" s="184"/>
      <c r="AQ2165" s="184"/>
      <c r="AT2165" s="184"/>
      <c r="AU2165" s="184"/>
      <c r="AX2165" s="184"/>
      <c r="AY2165" s="184"/>
      <c r="BB2165" s="184"/>
      <c r="BC2165" s="184"/>
      <c r="BF2165" s="184"/>
      <c r="BG2165" s="184"/>
      <c r="BJ2165" s="184"/>
      <c r="BK2165" s="184"/>
      <c r="BN2165" s="184"/>
      <c r="BO2165" s="184"/>
      <c r="BR2165" s="184"/>
      <c r="BS2165" s="184"/>
      <c r="BV2165" s="184"/>
      <c r="BW2165" s="184"/>
      <c r="BZ2165" s="184"/>
      <c r="CA2165" s="184"/>
      <c r="CD2165" s="184"/>
      <c r="CE2165" s="184"/>
      <c r="CL2165" s="183"/>
      <c r="CO2165" s="183"/>
      <c r="CP2165" s="183"/>
      <c r="CT2165" s="71"/>
    </row>
    <row r="2166" spans="6:98">
      <c r="F2166" s="183"/>
      <c r="S2166" s="184"/>
      <c r="T2166" s="184"/>
      <c r="U2166" s="184"/>
      <c r="V2166" s="184"/>
      <c r="W2166" s="184"/>
      <c r="X2166" s="184"/>
      <c r="Y2166" s="184"/>
      <c r="Z2166" s="184"/>
      <c r="AA2166" s="184"/>
      <c r="AB2166" s="184"/>
      <c r="AC2166" s="184"/>
      <c r="AD2166" s="184"/>
      <c r="AH2166" s="184"/>
      <c r="AI2166" s="184"/>
      <c r="AL2166" s="184"/>
      <c r="AM2166" s="184"/>
      <c r="AP2166" s="184"/>
      <c r="AQ2166" s="184"/>
      <c r="AT2166" s="184"/>
      <c r="AU2166" s="184"/>
      <c r="AX2166" s="184"/>
      <c r="AY2166" s="184"/>
      <c r="BB2166" s="184"/>
      <c r="BC2166" s="184"/>
      <c r="BF2166" s="184"/>
      <c r="BG2166" s="184"/>
      <c r="BJ2166" s="184"/>
      <c r="BK2166" s="184"/>
      <c r="BN2166" s="184"/>
      <c r="BO2166" s="184"/>
      <c r="BR2166" s="184"/>
      <c r="BS2166" s="184"/>
      <c r="BV2166" s="184"/>
      <c r="BW2166" s="184"/>
      <c r="BZ2166" s="184"/>
      <c r="CA2166" s="184"/>
      <c r="CD2166" s="184"/>
      <c r="CE2166" s="184"/>
      <c r="CL2166" s="183"/>
      <c r="CO2166" s="183"/>
      <c r="CP2166" s="183"/>
      <c r="CT2166" s="71"/>
    </row>
    <row r="2167" spans="6:98">
      <c r="F2167" s="183"/>
      <c r="S2167" s="184"/>
      <c r="T2167" s="184"/>
      <c r="U2167" s="184"/>
      <c r="V2167" s="184"/>
      <c r="W2167" s="184"/>
      <c r="X2167" s="184"/>
      <c r="Y2167" s="184"/>
      <c r="Z2167" s="184"/>
      <c r="AA2167" s="184"/>
      <c r="AB2167" s="184"/>
      <c r="AC2167" s="184"/>
      <c r="AD2167" s="184"/>
      <c r="AH2167" s="184"/>
      <c r="AI2167" s="184"/>
      <c r="AL2167" s="184"/>
      <c r="AM2167" s="184"/>
      <c r="AP2167" s="184"/>
      <c r="AQ2167" s="184"/>
      <c r="AT2167" s="184"/>
      <c r="AU2167" s="184"/>
      <c r="AX2167" s="184"/>
      <c r="AY2167" s="184"/>
      <c r="BB2167" s="184"/>
      <c r="BC2167" s="184"/>
      <c r="BF2167" s="184"/>
      <c r="BG2167" s="184"/>
      <c r="BJ2167" s="184"/>
      <c r="BK2167" s="184"/>
      <c r="BN2167" s="184"/>
      <c r="BO2167" s="184"/>
      <c r="BR2167" s="184"/>
      <c r="BS2167" s="184"/>
      <c r="BV2167" s="184"/>
      <c r="BW2167" s="184"/>
      <c r="BZ2167" s="184"/>
      <c r="CA2167" s="184"/>
      <c r="CD2167" s="184"/>
      <c r="CE2167" s="184"/>
      <c r="CL2167" s="183"/>
      <c r="CO2167" s="183"/>
      <c r="CP2167" s="183"/>
      <c r="CT2167" s="71"/>
    </row>
    <row r="2168" spans="6:98">
      <c r="F2168" s="183"/>
      <c r="S2168" s="184"/>
      <c r="T2168" s="184"/>
      <c r="U2168" s="184"/>
      <c r="V2168" s="184"/>
      <c r="W2168" s="184"/>
      <c r="X2168" s="184"/>
      <c r="Y2168" s="184"/>
      <c r="Z2168" s="184"/>
      <c r="AA2168" s="184"/>
      <c r="AB2168" s="184"/>
      <c r="AC2168" s="184"/>
      <c r="AD2168" s="184"/>
      <c r="AH2168" s="184"/>
      <c r="AI2168" s="184"/>
      <c r="AL2168" s="184"/>
      <c r="AM2168" s="184"/>
      <c r="AP2168" s="184"/>
      <c r="AQ2168" s="184"/>
      <c r="AT2168" s="184"/>
      <c r="AU2168" s="184"/>
      <c r="AX2168" s="184"/>
      <c r="AY2168" s="184"/>
      <c r="BB2168" s="184"/>
      <c r="BC2168" s="184"/>
      <c r="BF2168" s="184"/>
      <c r="BG2168" s="184"/>
      <c r="BJ2168" s="184"/>
      <c r="BK2168" s="184"/>
      <c r="BN2168" s="184"/>
      <c r="BO2168" s="184"/>
      <c r="BR2168" s="184"/>
      <c r="BS2168" s="184"/>
      <c r="BV2168" s="184"/>
      <c r="BW2168" s="184"/>
      <c r="BZ2168" s="184"/>
      <c r="CA2168" s="184"/>
      <c r="CD2168" s="184"/>
      <c r="CE2168" s="184"/>
      <c r="CL2168" s="183"/>
      <c r="CO2168" s="183"/>
      <c r="CP2168" s="183"/>
      <c r="CT2168" s="71"/>
    </row>
    <row r="2169" spans="6:98">
      <c r="F2169" s="183"/>
      <c r="S2169" s="184"/>
      <c r="T2169" s="184"/>
      <c r="U2169" s="184"/>
      <c r="V2169" s="184"/>
      <c r="W2169" s="184"/>
      <c r="X2169" s="184"/>
      <c r="Y2169" s="184"/>
      <c r="Z2169" s="184"/>
      <c r="AA2169" s="184"/>
      <c r="AB2169" s="184"/>
      <c r="AC2169" s="184"/>
      <c r="AD2169" s="184"/>
      <c r="AH2169" s="184"/>
      <c r="AI2169" s="184"/>
      <c r="AL2169" s="184"/>
      <c r="AM2169" s="184"/>
      <c r="AP2169" s="184"/>
      <c r="AQ2169" s="184"/>
      <c r="AT2169" s="184"/>
      <c r="AU2169" s="184"/>
      <c r="AX2169" s="184"/>
      <c r="AY2169" s="184"/>
      <c r="BB2169" s="184"/>
      <c r="BC2169" s="184"/>
      <c r="BF2169" s="184"/>
      <c r="BG2169" s="184"/>
      <c r="BJ2169" s="184"/>
      <c r="BK2169" s="184"/>
      <c r="BN2169" s="184"/>
      <c r="BO2169" s="184"/>
      <c r="BR2169" s="184"/>
      <c r="BS2169" s="184"/>
      <c r="BV2169" s="184"/>
      <c r="BW2169" s="184"/>
      <c r="BZ2169" s="184"/>
      <c r="CA2169" s="184"/>
      <c r="CD2169" s="184"/>
      <c r="CE2169" s="184"/>
      <c r="CL2169" s="183"/>
      <c r="CO2169" s="183"/>
      <c r="CP2169" s="183"/>
      <c r="CT2169" s="71"/>
    </row>
    <row r="2170" spans="6:98">
      <c r="F2170" s="183"/>
      <c r="S2170" s="184"/>
      <c r="T2170" s="184"/>
      <c r="U2170" s="184"/>
      <c r="V2170" s="184"/>
      <c r="W2170" s="184"/>
      <c r="X2170" s="184"/>
      <c r="Y2170" s="184"/>
      <c r="Z2170" s="184"/>
      <c r="AA2170" s="184"/>
      <c r="AB2170" s="184"/>
      <c r="AC2170" s="184"/>
      <c r="AD2170" s="184"/>
      <c r="AH2170" s="184"/>
      <c r="AI2170" s="184"/>
      <c r="AL2170" s="184"/>
      <c r="AM2170" s="184"/>
      <c r="AP2170" s="184"/>
      <c r="AQ2170" s="184"/>
      <c r="AT2170" s="184"/>
      <c r="AU2170" s="184"/>
      <c r="AX2170" s="184"/>
      <c r="AY2170" s="184"/>
      <c r="BB2170" s="184"/>
      <c r="BC2170" s="184"/>
      <c r="BF2170" s="184"/>
      <c r="BG2170" s="184"/>
      <c r="BJ2170" s="184"/>
      <c r="BK2170" s="184"/>
      <c r="BN2170" s="184"/>
      <c r="BO2170" s="184"/>
      <c r="BR2170" s="184"/>
      <c r="BS2170" s="184"/>
      <c r="BV2170" s="184"/>
      <c r="BW2170" s="184"/>
      <c r="BZ2170" s="184"/>
      <c r="CA2170" s="184"/>
      <c r="CD2170" s="184"/>
      <c r="CE2170" s="184"/>
      <c r="CL2170" s="183"/>
      <c r="CO2170" s="183"/>
      <c r="CP2170" s="183"/>
      <c r="CT2170" s="71"/>
    </row>
    <row r="2171" spans="6:98">
      <c r="F2171" s="183"/>
      <c r="S2171" s="184"/>
      <c r="T2171" s="184"/>
      <c r="U2171" s="184"/>
      <c r="V2171" s="184"/>
      <c r="W2171" s="184"/>
      <c r="X2171" s="184"/>
      <c r="Y2171" s="184"/>
      <c r="Z2171" s="184"/>
      <c r="AA2171" s="184"/>
      <c r="AB2171" s="184"/>
      <c r="AC2171" s="184"/>
      <c r="AD2171" s="184"/>
      <c r="AH2171" s="184"/>
      <c r="AI2171" s="184"/>
      <c r="AL2171" s="184"/>
      <c r="AM2171" s="184"/>
      <c r="AP2171" s="184"/>
      <c r="AQ2171" s="184"/>
      <c r="AT2171" s="184"/>
      <c r="AU2171" s="184"/>
      <c r="AX2171" s="184"/>
      <c r="AY2171" s="184"/>
      <c r="BB2171" s="184"/>
      <c r="BC2171" s="184"/>
      <c r="BF2171" s="184"/>
      <c r="BG2171" s="184"/>
      <c r="BJ2171" s="184"/>
      <c r="BK2171" s="184"/>
      <c r="BN2171" s="184"/>
      <c r="BO2171" s="184"/>
      <c r="BR2171" s="184"/>
      <c r="BS2171" s="184"/>
      <c r="BV2171" s="184"/>
      <c r="BW2171" s="184"/>
      <c r="BZ2171" s="184"/>
      <c r="CA2171" s="184"/>
      <c r="CD2171" s="184"/>
      <c r="CE2171" s="184"/>
      <c r="CL2171" s="183"/>
      <c r="CO2171" s="183"/>
      <c r="CP2171" s="183"/>
      <c r="CT2171" s="71"/>
    </row>
    <row r="2172" spans="6:98">
      <c r="F2172" s="183"/>
      <c r="S2172" s="184"/>
      <c r="T2172" s="184"/>
      <c r="U2172" s="184"/>
      <c r="V2172" s="184"/>
      <c r="W2172" s="184"/>
      <c r="X2172" s="184"/>
      <c r="Y2172" s="184"/>
      <c r="Z2172" s="184"/>
      <c r="AA2172" s="184"/>
      <c r="AB2172" s="184"/>
      <c r="AC2172" s="184"/>
      <c r="AD2172" s="184"/>
      <c r="AH2172" s="184"/>
      <c r="AI2172" s="184"/>
      <c r="AL2172" s="184"/>
      <c r="AM2172" s="184"/>
      <c r="AP2172" s="184"/>
      <c r="AQ2172" s="184"/>
      <c r="AT2172" s="184"/>
      <c r="AU2172" s="184"/>
      <c r="AX2172" s="184"/>
      <c r="AY2172" s="184"/>
      <c r="BB2172" s="184"/>
      <c r="BC2172" s="184"/>
      <c r="BF2172" s="184"/>
      <c r="BG2172" s="184"/>
      <c r="BJ2172" s="184"/>
      <c r="BK2172" s="184"/>
      <c r="BN2172" s="184"/>
      <c r="BO2172" s="184"/>
      <c r="BR2172" s="184"/>
      <c r="BS2172" s="184"/>
      <c r="BV2172" s="184"/>
      <c r="BW2172" s="184"/>
      <c r="BZ2172" s="184"/>
      <c r="CA2172" s="184"/>
      <c r="CD2172" s="184"/>
      <c r="CE2172" s="184"/>
      <c r="CL2172" s="183"/>
      <c r="CO2172" s="183"/>
      <c r="CP2172" s="183"/>
      <c r="CT2172" s="71"/>
    </row>
    <row r="2173" spans="6:98">
      <c r="F2173" s="183"/>
      <c r="S2173" s="184"/>
      <c r="T2173" s="184"/>
      <c r="U2173" s="184"/>
      <c r="V2173" s="184"/>
      <c r="W2173" s="184"/>
      <c r="X2173" s="184"/>
      <c r="Y2173" s="184"/>
      <c r="Z2173" s="184"/>
      <c r="AA2173" s="184"/>
      <c r="AB2173" s="184"/>
      <c r="AC2173" s="184"/>
      <c r="AD2173" s="184"/>
      <c r="AH2173" s="184"/>
      <c r="AI2173" s="184"/>
      <c r="AL2173" s="184"/>
      <c r="AM2173" s="184"/>
      <c r="AP2173" s="184"/>
      <c r="AQ2173" s="184"/>
      <c r="AT2173" s="184"/>
      <c r="AU2173" s="184"/>
      <c r="AX2173" s="184"/>
      <c r="AY2173" s="184"/>
      <c r="BB2173" s="184"/>
      <c r="BC2173" s="184"/>
      <c r="BF2173" s="184"/>
      <c r="BG2173" s="184"/>
      <c r="BJ2173" s="184"/>
      <c r="BK2173" s="184"/>
      <c r="BN2173" s="184"/>
      <c r="BO2173" s="184"/>
      <c r="BR2173" s="184"/>
      <c r="BS2173" s="184"/>
      <c r="BV2173" s="184"/>
      <c r="BW2173" s="184"/>
      <c r="BZ2173" s="184"/>
      <c r="CA2173" s="184"/>
      <c r="CD2173" s="184"/>
      <c r="CE2173" s="184"/>
      <c r="CL2173" s="183"/>
      <c r="CO2173" s="183"/>
      <c r="CP2173" s="183"/>
      <c r="CT2173" s="71"/>
    </row>
    <row r="2174" spans="6:98">
      <c r="F2174" s="183"/>
      <c r="S2174" s="184"/>
      <c r="T2174" s="184"/>
      <c r="U2174" s="184"/>
      <c r="V2174" s="184"/>
      <c r="W2174" s="184"/>
      <c r="X2174" s="184"/>
      <c r="Y2174" s="184"/>
      <c r="Z2174" s="184"/>
      <c r="AA2174" s="184"/>
      <c r="AB2174" s="184"/>
      <c r="AC2174" s="184"/>
      <c r="AD2174" s="184"/>
      <c r="AH2174" s="184"/>
      <c r="AI2174" s="184"/>
      <c r="AL2174" s="184"/>
      <c r="AM2174" s="184"/>
      <c r="AP2174" s="184"/>
      <c r="AQ2174" s="184"/>
      <c r="AT2174" s="184"/>
      <c r="AU2174" s="184"/>
      <c r="AX2174" s="184"/>
      <c r="AY2174" s="184"/>
      <c r="BB2174" s="184"/>
      <c r="BC2174" s="184"/>
      <c r="BF2174" s="184"/>
      <c r="BG2174" s="184"/>
      <c r="BJ2174" s="184"/>
      <c r="BK2174" s="184"/>
      <c r="BN2174" s="184"/>
      <c r="BO2174" s="184"/>
      <c r="BR2174" s="184"/>
      <c r="BS2174" s="184"/>
      <c r="BV2174" s="184"/>
      <c r="BW2174" s="184"/>
      <c r="BZ2174" s="184"/>
      <c r="CA2174" s="184"/>
      <c r="CD2174" s="184"/>
      <c r="CE2174" s="184"/>
      <c r="CL2174" s="183"/>
      <c r="CO2174" s="183"/>
      <c r="CP2174" s="183"/>
      <c r="CT2174" s="71"/>
    </row>
    <row r="2175" spans="6:98">
      <c r="F2175" s="183"/>
      <c r="S2175" s="184"/>
      <c r="T2175" s="184"/>
      <c r="U2175" s="184"/>
      <c r="V2175" s="184"/>
      <c r="W2175" s="184"/>
      <c r="X2175" s="184"/>
      <c r="Y2175" s="184"/>
      <c r="Z2175" s="184"/>
      <c r="AA2175" s="184"/>
      <c r="AB2175" s="184"/>
      <c r="AC2175" s="184"/>
      <c r="AD2175" s="184"/>
      <c r="AH2175" s="184"/>
      <c r="AI2175" s="184"/>
      <c r="AL2175" s="184"/>
      <c r="AM2175" s="184"/>
      <c r="AP2175" s="184"/>
      <c r="AQ2175" s="184"/>
      <c r="AT2175" s="184"/>
      <c r="AU2175" s="184"/>
      <c r="AX2175" s="184"/>
      <c r="AY2175" s="184"/>
      <c r="BB2175" s="184"/>
      <c r="BC2175" s="184"/>
      <c r="BF2175" s="184"/>
      <c r="BG2175" s="184"/>
      <c r="BJ2175" s="184"/>
      <c r="BK2175" s="184"/>
      <c r="BN2175" s="184"/>
      <c r="BO2175" s="184"/>
      <c r="BR2175" s="184"/>
      <c r="BS2175" s="184"/>
      <c r="BV2175" s="184"/>
      <c r="BW2175" s="184"/>
      <c r="BZ2175" s="184"/>
      <c r="CA2175" s="184"/>
      <c r="CD2175" s="184"/>
      <c r="CE2175" s="184"/>
      <c r="CL2175" s="183"/>
      <c r="CO2175" s="183"/>
      <c r="CP2175" s="183"/>
      <c r="CT2175" s="71"/>
    </row>
    <row r="2176" spans="6:98">
      <c r="F2176" s="183"/>
      <c r="S2176" s="184"/>
      <c r="T2176" s="184"/>
      <c r="U2176" s="184"/>
      <c r="V2176" s="184"/>
      <c r="W2176" s="184"/>
      <c r="X2176" s="184"/>
      <c r="Y2176" s="184"/>
      <c r="Z2176" s="184"/>
      <c r="AA2176" s="184"/>
      <c r="AB2176" s="184"/>
      <c r="AC2176" s="184"/>
      <c r="AD2176" s="184"/>
      <c r="AH2176" s="184"/>
      <c r="AI2176" s="184"/>
      <c r="AL2176" s="184"/>
      <c r="AM2176" s="184"/>
      <c r="AP2176" s="184"/>
      <c r="AQ2176" s="184"/>
      <c r="AT2176" s="184"/>
      <c r="AU2176" s="184"/>
      <c r="AX2176" s="184"/>
      <c r="AY2176" s="184"/>
      <c r="BB2176" s="184"/>
      <c r="BC2176" s="184"/>
      <c r="BF2176" s="184"/>
      <c r="BG2176" s="184"/>
      <c r="BJ2176" s="184"/>
      <c r="BK2176" s="184"/>
      <c r="BN2176" s="184"/>
      <c r="BO2176" s="184"/>
      <c r="BR2176" s="184"/>
      <c r="BS2176" s="184"/>
      <c r="BV2176" s="184"/>
      <c r="BW2176" s="184"/>
      <c r="BZ2176" s="184"/>
      <c r="CA2176" s="184"/>
      <c r="CD2176" s="184"/>
      <c r="CE2176" s="184"/>
      <c r="CL2176" s="183"/>
      <c r="CO2176" s="183"/>
      <c r="CP2176" s="183"/>
      <c r="CT2176" s="71"/>
    </row>
    <row r="2177" spans="6:98">
      <c r="F2177" s="183"/>
      <c r="S2177" s="184"/>
      <c r="T2177" s="184"/>
      <c r="U2177" s="184"/>
      <c r="V2177" s="184"/>
      <c r="W2177" s="184"/>
      <c r="X2177" s="184"/>
      <c r="Y2177" s="184"/>
      <c r="Z2177" s="184"/>
      <c r="AA2177" s="184"/>
      <c r="AB2177" s="184"/>
      <c r="AC2177" s="184"/>
      <c r="AD2177" s="184"/>
      <c r="AH2177" s="184"/>
      <c r="AI2177" s="184"/>
      <c r="AL2177" s="184"/>
      <c r="AM2177" s="184"/>
      <c r="AP2177" s="184"/>
      <c r="AQ2177" s="184"/>
      <c r="AT2177" s="184"/>
      <c r="AU2177" s="184"/>
      <c r="AX2177" s="184"/>
      <c r="AY2177" s="184"/>
      <c r="BB2177" s="184"/>
      <c r="BC2177" s="184"/>
      <c r="BF2177" s="184"/>
      <c r="BG2177" s="184"/>
      <c r="BJ2177" s="184"/>
      <c r="BK2177" s="184"/>
      <c r="BN2177" s="184"/>
      <c r="BO2177" s="184"/>
      <c r="BR2177" s="184"/>
      <c r="BS2177" s="184"/>
      <c r="BV2177" s="184"/>
      <c r="BW2177" s="184"/>
      <c r="BZ2177" s="184"/>
      <c r="CA2177" s="184"/>
      <c r="CD2177" s="184"/>
      <c r="CE2177" s="184"/>
      <c r="CL2177" s="183"/>
      <c r="CO2177" s="183"/>
      <c r="CP2177" s="183"/>
      <c r="CT2177" s="71"/>
    </row>
    <row r="2178" spans="6:98">
      <c r="F2178" s="183"/>
      <c r="S2178" s="184"/>
      <c r="T2178" s="184"/>
      <c r="U2178" s="184"/>
      <c r="V2178" s="184"/>
      <c r="W2178" s="184"/>
      <c r="X2178" s="184"/>
      <c r="Y2178" s="184"/>
      <c r="Z2178" s="184"/>
      <c r="AA2178" s="184"/>
      <c r="AB2178" s="184"/>
      <c r="AC2178" s="184"/>
      <c r="AD2178" s="184"/>
      <c r="AH2178" s="184"/>
      <c r="AI2178" s="184"/>
      <c r="AL2178" s="184"/>
      <c r="AM2178" s="184"/>
      <c r="AP2178" s="184"/>
      <c r="AQ2178" s="184"/>
      <c r="AT2178" s="184"/>
      <c r="AU2178" s="184"/>
      <c r="AX2178" s="184"/>
      <c r="AY2178" s="184"/>
      <c r="BB2178" s="184"/>
      <c r="BC2178" s="184"/>
      <c r="BF2178" s="184"/>
      <c r="BG2178" s="184"/>
      <c r="BJ2178" s="184"/>
      <c r="BK2178" s="184"/>
      <c r="BN2178" s="184"/>
      <c r="BO2178" s="184"/>
      <c r="BR2178" s="184"/>
      <c r="BS2178" s="184"/>
      <c r="BV2178" s="184"/>
      <c r="BW2178" s="184"/>
      <c r="BZ2178" s="184"/>
      <c r="CA2178" s="184"/>
      <c r="CD2178" s="184"/>
      <c r="CE2178" s="184"/>
      <c r="CL2178" s="183"/>
      <c r="CO2178" s="183"/>
      <c r="CP2178" s="183"/>
      <c r="CT2178" s="71"/>
    </row>
    <row r="2179" spans="6:98">
      <c r="F2179" s="183"/>
      <c r="S2179" s="184"/>
      <c r="T2179" s="184"/>
      <c r="U2179" s="184"/>
      <c r="V2179" s="184"/>
      <c r="W2179" s="184"/>
      <c r="X2179" s="184"/>
      <c r="Y2179" s="184"/>
      <c r="Z2179" s="184"/>
      <c r="AA2179" s="184"/>
      <c r="AB2179" s="184"/>
      <c r="AC2179" s="184"/>
      <c r="AD2179" s="184"/>
      <c r="AH2179" s="184"/>
      <c r="AI2179" s="184"/>
      <c r="AL2179" s="184"/>
      <c r="AM2179" s="184"/>
      <c r="AP2179" s="184"/>
      <c r="AQ2179" s="184"/>
      <c r="AT2179" s="184"/>
      <c r="AU2179" s="184"/>
      <c r="AX2179" s="184"/>
      <c r="AY2179" s="184"/>
      <c r="BB2179" s="184"/>
      <c r="BC2179" s="184"/>
      <c r="BF2179" s="184"/>
      <c r="BG2179" s="184"/>
      <c r="BJ2179" s="184"/>
      <c r="BK2179" s="184"/>
      <c r="BN2179" s="184"/>
      <c r="BO2179" s="184"/>
      <c r="BR2179" s="184"/>
      <c r="BS2179" s="184"/>
      <c r="BV2179" s="184"/>
      <c r="BW2179" s="184"/>
      <c r="BZ2179" s="184"/>
      <c r="CA2179" s="184"/>
      <c r="CD2179" s="184"/>
      <c r="CE2179" s="184"/>
      <c r="CL2179" s="183"/>
      <c r="CO2179" s="183"/>
      <c r="CP2179" s="183"/>
      <c r="CT2179" s="71"/>
    </row>
    <row r="2180" spans="6:98">
      <c r="F2180" s="183"/>
      <c r="S2180" s="184"/>
      <c r="T2180" s="184"/>
      <c r="U2180" s="184"/>
      <c r="V2180" s="184"/>
      <c r="W2180" s="184"/>
      <c r="X2180" s="184"/>
      <c r="Y2180" s="184"/>
      <c r="Z2180" s="184"/>
      <c r="AA2180" s="184"/>
      <c r="AB2180" s="184"/>
      <c r="AC2180" s="184"/>
      <c r="AD2180" s="184"/>
      <c r="AH2180" s="184"/>
      <c r="AI2180" s="184"/>
      <c r="AL2180" s="184"/>
      <c r="AM2180" s="184"/>
      <c r="AP2180" s="184"/>
      <c r="AQ2180" s="184"/>
      <c r="AT2180" s="184"/>
      <c r="AU2180" s="184"/>
      <c r="AX2180" s="184"/>
      <c r="AY2180" s="184"/>
      <c r="BB2180" s="184"/>
      <c r="BC2180" s="184"/>
      <c r="BF2180" s="184"/>
      <c r="BG2180" s="184"/>
      <c r="BJ2180" s="184"/>
      <c r="BK2180" s="184"/>
      <c r="BN2180" s="184"/>
      <c r="BO2180" s="184"/>
      <c r="BR2180" s="184"/>
      <c r="BS2180" s="184"/>
      <c r="BV2180" s="184"/>
      <c r="BW2180" s="184"/>
      <c r="BZ2180" s="184"/>
      <c r="CA2180" s="184"/>
      <c r="CD2180" s="184"/>
      <c r="CE2180" s="184"/>
      <c r="CL2180" s="183"/>
      <c r="CO2180" s="183"/>
      <c r="CP2180" s="183"/>
      <c r="CT2180" s="71"/>
    </row>
    <row r="2181" spans="6:98">
      <c r="F2181" s="183"/>
      <c r="S2181" s="184"/>
      <c r="T2181" s="184"/>
      <c r="U2181" s="184"/>
      <c r="V2181" s="184"/>
      <c r="W2181" s="184"/>
      <c r="X2181" s="184"/>
      <c r="Y2181" s="184"/>
      <c r="Z2181" s="184"/>
      <c r="AA2181" s="184"/>
      <c r="AB2181" s="184"/>
      <c r="AC2181" s="184"/>
      <c r="AD2181" s="184"/>
      <c r="AH2181" s="184"/>
      <c r="AI2181" s="184"/>
      <c r="AL2181" s="184"/>
      <c r="AM2181" s="184"/>
      <c r="AP2181" s="184"/>
      <c r="AQ2181" s="184"/>
      <c r="AT2181" s="184"/>
      <c r="AU2181" s="184"/>
      <c r="AX2181" s="184"/>
      <c r="AY2181" s="184"/>
      <c r="BB2181" s="184"/>
      <c r="BC2181" s="184"/>
      <c r="BF2181" s="184"/>
      <c r="BG2181" s="184"/>
      <c r="BJ2181" s="184"/>
      <c r="BK2181" s="184"/>
      <c r="BN2181" s="184"/>
      <c r="BO2181" s="184"/>
      <c r="BR2181" s="184"/>
      <c r="BS2181" s="184"/>
      <c r="BV2181" s="184"/>
      <c r="BW2181" s="184"/>
      <c r="BZ2181" s="184"/>
      <c r="CA2181" s="184"/>
      <c r="CD2181" s="184"/>
      <c r="CE2181" s="184"/>
      <c r="CL2181" s="183"/>
      <c r="CO2181" s="183"/>
      <c r="CP2181" s="183"/>
      <c r="CT2181" s="71"/>
    </row>
    <row r="2182" spans="6:98">
      <c r="F2182" s="183"/>
      <c r="S2182" s="184"/>
      <c r="T2182" s="184"/>
      <c r="U2182" s="184"/>
      <c r="V2182" s="184"/>
      <c r="W2182" s="184"/>
      <c r="X2182" s="184"/>
      <c r="Y2182" s="184"/>
      <c r="Z2182" s="184"/>
      <c r="AA2182" s="184"/>
      <c r="AB2182" s="184"/>
      <c r="AC2182" s="184"/>
      <c r="AD2182" s="184"/>
      <c r="AH2182" s="184"/>
      <c r="AI2182" s="184"/>
      <c r="AL2182" s="184"/>
      <c r="AM2182" s="184"/>
      <c r="AP2182" s="184"/>
      <c r="AQ2182" s="184"/>
      <c r="AT2182" s="184"/>
      <c r="AU2182" s="184"/>
      <c r="AX2182" s="184"/>
      <c r="AY2182" s="184"/>
      <c r="BB2182" s="184"/>
      <c r="BC2182" s="184"/>
      <c r="BF2182" s="184"/>
      <c r="BG2182" s="184"/>
      <c r="BJ2182" s="184"/>
      <c r="BK2182" s="184"/>
      <c r="BN2182" s="184"/>
      <c r="BO2182" s="184"/>
      <c r="BR2182" s="184"/>
      <c r="BS2182" s="184"/>
      <c r="BV2182" s="184"/>
      <c r="BW2182" s="184"/>
      <c r="BZ2182" s="184"/>
      <c r="CA2182" s="184"/>
      <c r="CD2182" s="184"/>
      <c r="CE2182" s="184"/>
      <c r="CL2182" s="183"/>
      <c r="CO2182" s="183"/>
      <c r="CP2182" s="183"/>
      <c r="CT2182" s="71"/>
    </row>
    <row r="2183" spans="6:98">
      <c r="F2183" s="183"/>
      <c r="S2183" s="184"/>
      <c r="T2183" s="184"/>
      <c r="U2183" s="184"/>
      <c r="V2183" s="184"/>
      <c r="W2183" s="184"/>
      <c r="X2183" s="184"/>
      <c r="Y2183" s="184"/>
      <c r="Z2183" s="184"/>
      <c r="AA2183" s="184"/>
      <c r="AB2183" s="184"/>
      <c r="AC2183" s="184"/>
      <c r="AD2183" s="184"/>
      <c r="AH2183" s="184"/>
      <c r="AI2183" s="184"/>
      <c r="AL2183" s="184"/>
      <c r="AM2183" s="184"/>
      <c r="AP2183" s="184"/>
      <c r="AQ2183" s="184"/>
      <c r="AT2183" s="184"/>
      <c r="AU2183" s="184"/>
      <c r="AX2183" s="184"/>
      <c r="AY2183" s="184"/>
      <c r="BB2183" s="184"/>
      <c r="BC2183" s="184"/>
      <c r="BF2183" s="184"/>
      <c r="BG2183" s="184"/>
      <c r="BJ2183" s="184"/>
      <c r="BK2183" s="184"/>
      <c r="BN2183" s="184"/>
      <c r="BO2183" s="184"/>
      <c r="BR2183" s="184"/>
      <c r="BS2183" s="184"/>
      <c r="BV2183" s="184"/>
      <c r="BW2183" s="184"/>
      <c r="BZ2183" s="184"/>
      <c r="CA2183" s="184"/>
      <c r="CD2183" s="184"/>
      <c r="CE2183" s="184"/>
      <c r="CL2183" s="183"/>
      <c r="CO2183" s="183"/>
      <c r="CP2183" s="183"/>
      <c r="CT2183" s="71"/>
    </row>
    <row r="2184" spans="6:98">
      <c r="F2184" s="183"/>
      <c r="S2184" s="184"/>
      <c r="T2184" s="184"/>
      <c r="U2184" s="184"/>
      <c r="V2184" s="184"/>
      <c r="W2184" s="184"/>
      <c r="X2184" s="184"/>
      <c r="Y2184" s="184"/>
      <c r="Z2184" s="184"/>
      <c r="AA2184" s="184"/>
      <c r="AB2184" s="184"/>
      <c r="AC2184" s="184"/>
      <c r="AD2184" s="184"/>
      <c r="AH2184" s="184"/>
      <c r="AI2184" s="184"/>
      <c r="AL2184" s="184"/>
      <c r="AM2184" s="184"/>
      <c r="AP2184" s="184"/>
      <c r="AQ2184" s="184"/>
      <c r="AT2184" s="184"/>
      <c r="AU2184" s="184"/>
      <c r="AX2184" s="184"/>
      <c r="AY2184" s="184"/>
      <c r="BB2184" s="184"/>
      <c r="BC2184" s="184"/>
      <c r="BF2184" s="184"/>
      <c r="BG2184" s="184"/>
      <c r="BJ2184" s="184"/>
      <c r="BK2184" s="184"/>
      <c r="BN2184" s="184"/>
      <c r="BO2184" s="184"/>
      <c r="BR2184" s="184"/>
      <c r="BS2184" s="184"/>
      <c r="BV2184" s="184"/>
      <c r="BW2184" s="184"/>
      <c r="BZ2184" s="184"/>
      <c r="CA2184" s="184"/>
      <c r="CD2184" s="184"/>
      <c r="CE2184" s="184"/>
      <c r="CL2184" s="183"/>
      <c r="CO2184" s="183"/>
      <c r="CP2184" s="183"/>
      <c r="CT2184" s="71"/>
    </row>
    <row r="2185" spans="6:98">
      <c r="F2185" s="183"/>
      <c r="S2185" s="184"/>
      <c r="T2185" s="184"/>
      <c r="U2185" s="184"/>
      <c r="V2185" s="184"/>
      <c r="W2185" s="184"/>
      <c r="X2185" s="184"/>
      <c r="Y2185" s="184"/>
      <c r="Z2185" s="184"/>
      <c r="AA2185" s="184"/>
      <c r="AB2185" s="184"/>
      <c r="AC2185" s="184"/>
      <c r="AD2185" s="184"/>
      <c r="AH2185" s="184"/>
      <c r="AI2185" s="184"/>
      <c r="AL2185" s="184"/>
      <c r="AM2185" s="184"/>
      <c r="AP2185" s="184"/>
      <c r="AQ2185" s="184"/>
      <c r="AT2185" s="184"/>
      <c r="AU2185" s="184"/>
      <c r="AX2185" s="184"/>
      <c r="AY2185" s="184"/>
      <c r="BB2185" s="184"/>
      <c r="BC2185" s="184"/>
      <c r="BF2185" s="184"/>
      <c r="BG2185" s="184"/>
      <c r="BJ2185" s="184"/>
      <c r="BK2185" s="184"/>
      <c r="BN2185" s="184"/>
      <c r="BO2185" s="184"/>
      <c r="BR2185" s="184"/>
      <c r="BS2185" s="184"/>
      <c r="BV2185" s="184"/>
      <c r="BW2185" s="184"/>
      <c r="BZ2185" s="184"/>
      <c r="CA2185" s="184"/>
      <c r="CD2185" s="184"/>
      <c r="CE2185" s="184"/>
      <c r="CL2185" s="183"/>
      <c r="CO2185" s="183"/>
      <c r="CP2185" s="183"/>
      <c r="CT2185" s="71"/>
    </row>
    <row r="2186" spans="6:98">
      <c r="F2186" s="183"/>
      <c r="S2186" s="184"/>
      <c r="T2186" s="184"/>
      <c r="U2186" s="184"/>
      <c r="V2186" s="184"/>
      <c r="W2186" s="184"/>
      <c r="X2186" s="184"/>
      <c r="Y2186" s="184"/>
      <c r="Z2186" s="184"/>
      <c r="AA2186" s="184"/>
      <c r="AB2186" s="184"/>
      <c r="AC2186" s="184"/>
      <c r="AD2186" s="184"/>
      <c r="AH2186" s="184"/>
      <c r="AI2186" s="184"/>
      <c r="AL2186" s="184"/>
      <c r="AM2186" s="184"/>
      <c r="AP2186" s="184"/>
      <c r="AQ2186" s="184"/>
      <c r="AT2186" s="184"/>
      <c r="AU2186" s="184"/>
      <c r="AX2186" s="184"/>
      <c r="AY2186" s="184"/>
      <c r="BB2186" s="184"/>
      <c r="BC2186" s="184"/>
      <c r="BF2186" s="184"/>
      <c r="BG2186" s="184"/>
      <c r="BJ2186" s="184"/>
      <c r="BK2186" s="184"/>
      <c r="BN2186" s="184"/>
      <c r="BO2186" s="184"/>
      <c r="BR2186" s="184"/>
      <c r="BS2186" s="184"/>
      <c r="BV2186" s="184"/>
      <c r="BW2186" s="184"/>
      <c r="BZ2186" s="184"/>
      <c r="CA2186" s="184"/>
      <c r="CD2186" s="184"/>
      <c r="CE2186" s="184"/>
      <c r="CL2186" s="183"/>
      <c r="CO2186" s="183"/>
      <c r="CP2186" s="183"/>
      <c r="CT2186" s="71"/>
    </row>
    <row r="2187" spans="6:98">
      <c r="F2187" s="183"/>
      <c r="S2187" s="184"/>
      <c r="T2187" s="184"/>
      <c r="U2187" s="184"/>
      <c r="V2187" s="184"/>
      <c r="W2187" s="184"/>
      <c r="X2187" s="184"/>
      <c r="Y2187" s="184"/>
      <c r="Z2187" s="184"/>
      <c r="AA2187" s="184"/>
      <c r="AB2187" s="184"/>
      <c r="AC2187" s="184"/>
      <c r="AD2187" s="184"/>
      <c r="AH2187" s="184"/>
      <c r="AI2187" s="184"/>
      <c r="AL2187" s="184"/>
      <c r="AM2187" s="184"/>
      <c r="AP2187" s="184"/>
      <c r="AQ2187" s="184"/>
      <c r="AT2187" s="184"/>
      <c r="AU2187" s="184"/>
      <c r="AX2187" s="184"/>
      <c r="AY2187" s="184"/>
      <c r="BB2187" s="184"/>
      <c r="BC2187" s="184"/>
      <c r="BF2187" s="184"/>
      <c r="BG2187" s="184"/>
      <c r="BJ2187" s="184"/>
      <c r="BK2187" s="184"/>
      <c r="BN2187" s="184"/>
      <c r="BO2187" s="184"/>
      <c r="BR2187" s="184"/>
      <c r="BS2187" s="184"/>
      <c r="BV2187" s="184"/>
      <c r="BW2187" s="184"/>
      <c r="BZ2187" s="184"/>
      <c r="CA2187" s="184"/>
      <c r="CD2187" s="184"/>
      <c r="CE2187" s="184"/>
      <c r="CL2187" s="183"/>
      <c r="CO2187" s="183"/>
      <c r="CP2187" s="183"/>
      <c r="CT2187" s="71"/>
    </row>
    <row r="2188" spans="6:98">
      <c r="F2188" s="183"/>
      <c r="S2188" s="184"/>
      <c r="T2188" s="184"/>
      <c r="U2188" s="184"/>
      <c r="V2188" s="184"/>
      <c r="W2188" s="184"/>
      <c r="X2188" s="184"/>
      <c r="Y2188" s="184"/>
      <c r="Z2188" s="184"/>
      <c r="AA2188" s="184"/>
      <c r="AB2188" s="184"/>
      <c r="AC2188" s="184"/>
      <c r="AD2188" s="184"/>
      <c r="AH2188" s="184"/>
      <c r="AI2188" s="184"/>
      <c r="AL2188" s="184"/>
      <c r="AM2188" s="184"/>
      <c r="AP2188" s="184"/>
      <c r="AQ2188" s="184"/>
      <c r="AT2188" s="184"/>
      <c r="AU2188" s="184"/>
      <c r="AX2188" s="184"/>
      <c r="AY2188" s="184"/>
      <c r="BB2188" s="184"/>
      <c r="BC2188" s="184"/>
      <c r="BF2188" s="184"/>
      <c r="BG2188" s="184"/>
      <c r="BJ2188" s="184"/>
      <c r="BK2188" s="184"/>
      <c r="BN2188" s="184"/>
      <c r="BO2188" s="184"/>
      <c r="BR2188" s="184"/>
      <c r="BS2188" s="184"/>
      <c r="BV2188" s="184"/>
      <c r="BW2188" s="184"/>
      <c r="BZ2188" s="184"/>
      <c r="CA2188" s="184"/>
      <c r="CD2188" s="184"/>
      <c r="CE2188" s="184"/>
      <c r="CL2188" s="183"/>
      <c r="CO2188" s="183"/>
      <c r="CP2188" s="183"/>
      <c r="CT2188" s="71"/>
    </row>
    <row r="2189" spans="6:98">
      <c r="F2189" s="183"/>
      <c r="S2189" s="184"/>
      <c r="T2189" s="184"/>
      <c r="U2189" s="184"/>
      <c r="V2189" s="184"/>
      <c r="W2189" s="184"/>
      <c r="X2189" s="184"/>
      <c r="Y2189" s="184"/>
      <c r="Z2189" s="184"/>
      <c r="AA2189" s="184"/>
      <c r="AB2189" s="184"/>
      <c r="AC2189" s="184"/>
      <c r="AD2189" s="184"/>
      <c r="AH2189" s="184"/>
      <c r="AI2189" s="184"/>
      <c r="AL2189" s="184"/>
      <c r="AM2189" s="184"/>
      <c r="AP2189" s="184"/>
      <c r="AQ2189" s="184"/>
      <c r="AT2189" s="184"/>
      <c r="AU2189" s="184"/>
      <c r="AX2189" s="184"/>
      <c r="AY2189" s="184"/>
      <c r="BB2189" s="184"/>
      <c r="BC2189" s="184"/>
      <c r="BF2189" s="184"/>
      <c r="BG2189" s="184"/>
      <c r="BJ2189" s="184"/>
      <c r="BK2189" s="184"/>
      <c r="BN2189" s="184"/>
      <c r="BO2189" s="184"/>
      <c r="BR2189" s="184"/>
      <c r="BS2189" s="184"/>
      <c r="BV2189" s="184"/>
      <c r="BW2189" s="184"/>
      <c r="BZ2189" s="184"/>
      <c r="CA2189" s="184"/>
      <c r="CD2189" s="184"/>
      <c r="CE2189" s="184"/>
      <c r="CL2189" s="183"/>
      <c r="CO2189" s="183"/>
      <c r="CP2189" s="183"/>
      <c r="CT2189" s="71"/>
    </row>
    <row r="2190" spans="6:98">
      <c r="F2190" s="183"/>
      <c r="S2190" s="184"/>
      <c r="T2190" s="184"/>
      <c r="U2190" s="184"/>
      <c r="V2190" s="184"/>
      <c r="W2190" s="184"/>
      <c r="X2190" s="184"/>
      <c r="Y2190" s="184"/>
      <c r="Z2190" s="184"/>
      <c r="AA2190" s="184"/>
      <c r="AB2190" s="184"/>
      <c r="AC2190" s="184"/>
      <c r="AD2190" s="184"/>
      <c r="AH2190" s="184"/>
      <c r="AI2190" s="184"/>
      <c r="AL2190" s="184"/>
      <c r="AM2190" s="184"/>
      <c r="AP2190" s="184"/>
      <c r="AQ2190" s="184"/>
      <c r="AT2190" s="184"/>
      <c r="AU2190" s="184"/>
      <c r="AX2190" s="184"/>
      <c r="AY2190" s="184"/>
      <c r="BB2190" s="184"/>
      <c r="BC2190" s="184"/>
      <c r="BF2190" s="184"/>
      <c r="BG2190" s="184"/>
      <c r="BJ2190" s="184"/>
      <c r="BK2190" s="184"/>
      <c r="BN2190" s="184"/>
      <c r="BO2190" s="184"/>
      <c r="BR2190" s="184"/>
      <c r="BS2190" s="184"/>
      <c r="BV2190" s="184"/>
      <c r="BW2190" s="184"/>
      <c r="BZ2190" s="184"/>
      <c r="CA2190" s="184"/>
      <c r="CD2190" s="184"/>
      <c r="CE2190" s="184"/>
      <c r="CL2190" s="183"/>
      <c r="CO2190" s="183"/>
      <c r="CP2190" s="183"/>
      <c r="CT2190" s="71"/>
    </row>
    <row r="2191" spans="6:98">
      <c r="F2191" s="183"/>
      <c r="S2191" s="184"/>
      <c r="T2191" s="184"/>
      <c r="U2191" s="184"/>
      <c r="V2191" s="184"/>
      <c r="W2191" s="184"/>
      <c r="X2191" s="184"/>
      <c r="Y2191" s="184"/>
      <c r="Z2191" s="184"/>
      <c r="AA2191" s="184"/>
      <c r="AB2191" s="184"/>
      <c r="AC2191" s="184"/>
      <c r="AD2191" s="184"/>
      <c r="AH2191" s="184"/>
      <c r="AI2191" s="184"/>
      <c r="AL2191" s="184"/>
      <c r="AM2191" s="184"/>
      <c r="AP2191" s="184"/>
      <c r="AQ2191" s="184"/>
      <c r="AT2191" s="184"/>
      <c r="AU2191" s="184"/>
      <c r="AX2191" s="184"/>
      <c r="AY2191" s="184"/>
      <c r="BB2191" s="184"/>
      <c r="BC2191" s="184"/>
      <c r="BF2191" s="184"/>
      <c r="BG2191" s="184"/>
      <c r="BJ2191" s="184"/>
      <c r="BK2191" s="184"/>
      <c r="BN2191" s="184"/>
      <c r="BO2191" s="184"/>
      <c r="BR2191" s="184"/>
      <c r="BS2191" s="184"/>
      <c r="BV2191" s="184"/>
      <c r="BW2191" s="184"/>
      <c r="BZ2191" s="184"/>
      <c r="CA2191" s="184"/>
      <c r="CD2191" s="184"/>
      <c r="CE2191" s="184"/>
      <c r="CL2191" s="183"/>
      <c r="CO2191" s="183"/>
      <c r="CP2191" s="183"/>
      <c r="CT2191" s="71"/>
    </row>
    <row r="2192" spans="6:98">
      <c r="F2192" s="183"/>
      <c r="S2192" s="184"/>
      <c r="T2192" s="184"/>
      <c r="U2192" s="184"/>
      <c r="V2192" s="184"/>
      <c r="W2192" s="184"/>
      <c r="X2192" s="184"/>
      <c r="Y2192" s="184"/>
      <c r="Z2192" s="184"/>
      <c r="AA2192" s="184"/>
      <c r="AB2192" s="184"/>
      <c r="AC2192" s="184"/>
      <c r="AD2192" s="184"/>
      <c r="AH2192" s="184"/>
      <c r="AI2192" s="184"/>
      <c r="AL2192" s="184"/>
      <c r="AM2192" s="184"/>
      <c r="AP2192" s="184"/>
      <c r="AQ2192" s="184"/>
      <c r="AT2192" s="184"/>
      <c r="AU2192" s="184"/>
      <c r="AX2192" s="184"/>
      <c r="AY2192" s="184"/>
      <c r="BB2192" s="184"/>
      <c r="BC2192" s="184"/>
      <c r="BF2192" s="184"/>
      <c r="BG2192" s="184"/>
      <c r="BJ2192" s="184"/>
      <c r="BK2192" s="184"/>
      <c r="BN2192" s="184"/>
      <c r="BO2192" s="184"/>
      <c r="BR2192" s="184"/>
      <c r="BS2192" s="184"/>
      <c r="BV2192" s="184"/>
      <c r="BW2192" s="184"/>
      <c r="BZ2192" s="184"/>
      <c r="CA2192" s="184"/>
      <c r="CD2192" s="184"/>
      <c r="CE2192" s="184"/>
      <c r="CL2192" s="183"/>
      <c r="CO2192" s="183"/>
      <c r="CP2192" s="183"/>
      <c r="CT2192" s="71"/>
    </row>
    <row r="2193" spans="6:98">
      <c r="F2193" s="183"/>
      <c r="S2193" s="184"/>
      <c r="T2193" s="184"/>
      <c r="U2193" s="184"/>
      <c r="V2193" s="184"/>
      <c r="W2193" s="184"/>
      <c r="X2193" s="184"/>
      <c r="Y2193" s="184"/>
      <c r="Z2193" s="184"/>
      <c r="AA2193" s="184"/>
      <c r="AB2193" s="184"/>
      <c r="AC2193" s="184"/>
      <c r="AD2193" s="184"/>
      <c r="AH2193" s="184"/>
      <c r="AI2193" s="184"/>
      <c r="AL2193" s="184"/>
      <c r="AM2193" s="184"/>
      <c r="AP2193" s="184"/>
      <c r="AQ2193" s="184"/>
      <c r="AT2193" s="184"/>
      <c r="AU2193" s="184"/>
      <c r="AX2193" s="184"/>
      <c r="AY2193" s="184"/>
      <c r="BB2193" s="184"/>
      <c r="BC2193" s="184"/>
      <c r="BF2193" s="184"/>
      <c r="BG2193" s="184"/>
      <c r="BJ2193" s="184"/>
      <c r="BK2193" s="184"/>
      <c r="BN2193" s="184"/>
      <c r="BO2193" s="184"/>
      <c r="BR2193" s="184"/>
      <c r="BS2193" s="184"/>
      <c r="BV2193" s="184"/>
      <c r="BW2193" s="184"/>
      <c r="BZ2193" s="184"/>
      <c r="CA2193" s="184"/>
      <c r="CD2193" s="184"/>
      <c r="CE2193" s="184"/>
      <c r="CL2193" s="183"/>
      <c r="CO2193" s="183"/>
      <c r="CP2193" s="183"/>
      <c r="CT2193" s="71"/>
    </row>
    <row r="2194" spans="6:98">
      <c r="F2194" s="183"/>
      <c r="S2194" s="184"/>
      <c r="T2194" s="184"/>
      <c r="U2194" s="184"/>
      <c r="V2194" s="184"/>
      <c r="W2194" s="184"/>
      <c r="X2194" s="184"/>
      <c r="Y2194" s="184"/>
      <c r="Z2194" s="184"/>
      <c r="AA2194" s="184"/>
      <c r="AB2194" s="184"/>
      <c r="AC2194" s="184"/>
      <c r="AD2194" s="184"/>
      <c r="AH2194" s="184"/>
      <c r="AI2194" s="184"/>
      <c r="AL2194" s="184"/>
      <c r="AM2194" s="184"/>
      <c r="AP2194" s="184"/>
      <c r="AQ2194" s="184"/>
      <c r="AT2194" s="184"/>
      <c r="AU2194" s="184"/>
      <c r="AX2194" s="184"/>
      <c r="AY2194" s="184"/>
      <c r="BB2194" s="184"/>
      <c r="BC2194" s="184"/>
      <c r="BF2194" s="184"/>
      <c r="BG2194" s="184"/>
      <c r="BJ2194" s="184"/>
      <c r="BK2194" s="184"/>
      <c r="BN2194" s="184"/>
      <c r="BO2194" s="184"/>
      <c r="BR2194" s="184"/>
      <c r="BS2194" s="184"/>
      <c r="BV2194" s="184"/>
      <c r="BW2194" s="184"/>
      <c r="BZ2194" s="184"/>
      <c r="CA2194" s="184"/>
      <c r="CD2194" s="184"/>
      <c r="CE2194" s="184"/>
      <c r="CL2194" s="183"/>
      <c r="CO2194" s="183"/>
      <c r="CP2194" s="183"/>
      <c r="CT2194" s="71"/>
    </row>
    <row r="2195" spans="6:98">
      <c r="F2195" s="183"/>
      <c r="S2195" s="184"/>
      <c r="T2195" s="184"/>
      <c r="U2195" s="184"/>
      <c r="V2195" s="184"/>
      <c r="W2195" s="184"/>
      <c r="X2195" s="184"/>
      <c r="Y2195" s="184"/>
      <c r="Z2195" s="184"/>
      <c r="AA2195" s="184"/>
      <c r="AB2195" s="184"/>
      <c r="AC2195" s="184"/>
      <c r="AD2195" s="184"/>
      <c r="AH2195" s="184"/>
      <c r="AI2195" s="184"/>
      <c r="AL2195" s="184"/>
      <c r="AM2195" s="184"/>
      <c r="AP2195" s="184"/>
      <c r="AQ2195" s="184"/>
      <c r="AT2195" s="184"/>
      <c r="AU2195" s="184"/>
      <c r="AX2195" s="184"/>
      <c r="AY2195" s="184"/>
      <c r="BB2195" s="184"/>
      <c r="BC2195" s="184"/>
      <c r="BF2195" s="184"/>
      <c r="BG2195" s="184"/>
      <c r="BJ2195" s="184"/>
      <c r="BK2195" s="184"/>
      <c r="BN2195" s="184"/>
      <c r="BO2195" s="184"/>
      <c r="BR2195" s="184"/>
      <c r="BS2195" s="184"/>
      <c r="BV2195" s="184"/>
      <c r="BW2195" s="184"/>
      <c r="BZ2195" s="184"/>
      <c r="CA2195" s="184"/>
      <c r="CD2195" s="184"/>
      <c r="CE2195" s="184"/>
      <c r="CL2195" s="183"/>
      <c r="CO2195" s="183"/>
      <c r="CP2195" s="183"/>
      <c r="CT2195" s="71"/>
    </row>
    <row r="2196" spans="6:98">
      <c r="F2196" s="183"/>
      <c r="S2196" s="184"/>
      <c r="T2196" s="184"/>
      <c r="U2196" s="184"/>
      <c r="V2196" s="184"/>
      <c r="W2196" s="184"/>
      <c r="X2196" s="184"/>
      <c r="Y2196" s="184"/>
      <c r="Z2196" s="184"/>
      <c r="AA2196" s="184"/>
      <c r="AB2196" s="184"/>
      <c r="AC2196" s="184"/>
      <c r="AD2196" s="184"/>
      <c r="AH2196" s="184"/>
      <c r="AI2196" s="184"/>
      <c r="AL2196" s="184"/>
      <c r="AM2196" s="184"/>
      <c r="AP2196" s="184"/>
      <c r="AQ2196" s="184"/>
      <c r="AT2196" s="184"/>
      <c r="AU2196" s="184"/>
      <c r="AX2196" s="184"/>
      <c r="AY2196" s="184"/>
      <c r="BB2196" s="184"/>
      <c r="BC2196" s="184"/>
      <c r="BF2196" s="184"/>
      <c r="BG2196" s="184"/>
      <c r="BJ2196" s="184"/>
      <c r="BK2196" s="184"/>
      <c r="BN2196" s="184"/>
      <c r="BO2196" s="184"/>
      <c r="BR2196" s="184"/>
      <c r="BS2196" s="184"/>
      <c r="BV2196" s="184"/>
      <c r="BW2196" s="184"/>
      <c r="BZ2196" s="184"/>
      <c r="CA2196" s="184"/>
      <c r="CD2196" s="184"/>
      <c r="CE2196" s="184"/>
      <c r="CL2196" s="183"/>
      <c r="CO2196" s="183"/>
      <c r="CP2196" s="183"/>
      <c r="CT2196" s="71"/>
    </row>
    <row r="2197" spans="6:98">
      <c r="F2197" s="183"/>
      <c r="S2197" s="184"/>
      <c r="T2197" s="184"/>
      <c r="U2197" s="184"/>
      <c r="V2197" s="184"/>
      <c r="W2197" s="184"/>
      <c r="X2197" s="184"/>
      <c r="Y2197" s="184"/>
      <c r="Z2197" s="184"/>
      <c r="AA2197" s="184"/>
      <c r="AB2197" s="184"/>
      <c r="AC2197" s="184"/>
      <c r="AD2197" s="184"/>
      <c r="AH2197" s="184"/>
      <c r="AI2197" s="184"/>
      <c r="AL2197" s="184"/>
      <c r="AM2197" s="184"/>
      <c r="AP2197" s="184"/>
      <c r="AQ2197" s="184"/>
      <c r="AT2197" s="184"/>
      <c r="AU2197" s="184"/>
      <c r="AX2197" s="184"/>
      <c r="AY2197" s="184"/>
      <c r="BB2197" s="184"/>
      <c r="BC2197" s="184"/>
      <c r="BF2197" s="184"/>
      <c r="BG2197" s="184"/>
      <c r="BJ2197" s="184"/>
      <c r="BK2197" s="184"/>
      <c r="BN2197" s="184"/>
      <c r="BO2197" s="184"/>
      <c r="BR2197" s="184"/>
      <c r="BS2197" s="184"/>
      <c r="BV2197" s="184"/>
      <c r="BW2197" s="184"/>
      <c r="BZ2197" s="184"/>
      <c r="CA2197" s="184"/>
      <c r="CD2197" s="184"/>
      <c r="CE2197" s="184"/>
      <c r="CL2197" s="183"/>
      <c r="CO2197" s="183"/>
      <c r="CP2197" s="183"/>
      <c r="CT2197" s="71"/>
    </row>
    <row r="2198" spans="6:98">
      <c r="F2198" s="183"/>
      <c r="S2198" s="184"/>
      <c r="T2198" s="184"/>
      <c r="U2198" s="184"/>
      <c r="V2198" s="184"/>
      <c r="W2198" s="184"/>
      <c r="X2198" s="184"/>
      <c r="Y2198" s="184"/>
      <c r="Z2198" s="184"/>
      <c r="AA2198" s="184"/>
      <c r="AB2198" s="184"/>
      <c r="AC2198" s="184"/>
      <c r="AD2198" s="184"/>
      <c r="AH2198" s="184"/>
      <c r="AI2198" s="184"/>
      <c r="AL2198" s="184"/>
      <c r="AM2198" s="184"/>
      <c r="AP2198" s="184"/>
      <c r="AQ2198" s="184"/>
      <c r="AT2198" s="184"/>
      <c r="AU2198" s="184"/>
      <c r="AX2198" s="184"/>
      <c r="AY2198" s="184"/>
      <c r="BB2198" s="184"/>
      <c r="BC2198" s="184"/>
      <c r="BF2198" s="184"/>
      <c r="BG2198" s="184"/>
      <c r="BJ2198" s="184"/>
      <c r="BK2198" s="184"/>
      <c r="BN2198" s="184"/>
      <c r="BO2198" s="184"/>
      <c r="BR2198" s="184"/>
      <c r="BS2198" s="184"/>
      <c r="BV2198" s="184"/>
      <c r="BW2198" s="184"/>
      <c r="BZ2198" s="184"/>
      <c r="CA2198" s="184"/>
      <c r="CD2198" s="184"/>
      <c r="CE2198" s="184"/>
      <c r="CL2198" s="183"/>
      <c r="CO2198" s="183"/>
      <c r="CP2198" s="183"/>
      <c r="CT2198" s="71"/>
    </row>
    <row r="2199" spans="6:98">
      <c r="F2199" s="183"/>
      <c r="S2199" s="184"/>
      <c r="T2199" s="184"/>
      <c r="U2199" s="184"/>
      <c r="V2199" s="184"/>
      <c r="W2199" s="184"/>
      <c r="X2199" s="184"/>
      <c r="Y2199" s="184"/>
      <c r="Z2199" s="184"/>
      <c r="AA2199" s="184"/>
      <c r="AB2199" s="184"/>
      <c r="AC2199" s="184"/>
      <c r="AD2199" s="184"/>
      <c r="AH2199" s="184"/>
      <c r="AI2199" s="184"/>
      <c r="AL2199" s="184"/>
      <c r="AM2199" s="184"/>
      <c r="AP2199" s="184"/>
      <c r="AQ2199" s="184"/>
      <c r="AT2199" s="184"/>
      <c r="AU2199" s="184"/>
      <c r="AX2199" s="184"/>
      <c r="AY2199" s="184"/>
      <c r="BB2199" s="184"/>
      <c r="BC2199" s="184"/>
      <c r="BF2199" s="184"/>
      <c r="BG2199" s="184"/>
      <c r="BJ2199" s="184"/>
      <c r="BK2199" s="184"/>
      <c r="BN2199" s="184"/>
      <c r="BO2199" s="184"/>
      <c r="BR2199" s="184"/>
      <c r="BS2199" s="184"/>
      <c r="BV2199" s="184"/>
      <c r="BW2199" s="184"/>
      <c r="BZ2199" s="184"/>
      <c r="CA2199" s="184"/>
      <c r="CD2199" s="184"/>
      <c r="CE2199" s="184"/>
      <c r="CL2199" s="183"/>
      <c r="CO2199" s="183"/>
      <c r="CP2199" s="183"/>
      <c r="CT2199" s="71"/>
    </row>
    <row r="2200" spans="6:98">
      <c r="F2200" s="183"/>
      <c r="S2200" s="184"/>
      <c r="T2200" s="184"/>
      <c r="U2200" s="184"/>
      <c r="V2200" s="184"/>
      <c r="W2200" s="184"/>
      <c r="X2200" s="184"/>
      <c r="Y2200" s="184"/>
      <c r="Z2200" s="184"/>
      <c r="AA2200" s="184"/>
      <c r="AB2200" s="184"/>
      <c r="AC2200" s="184"/>
      <c r="AD2200" s="184"/>
      <c r="AH2200" s="184"/>
      <c r="AI2200" s="184"/>
      <c r="AL2200" s="184"/>
      <c r="AM2200" s="184"/>
      <c r="AP2200" s="184"/>
      <c r="AQ2200" s="184"/>
      <c r="AT2200" s="184"/>
      <c r="AU2200" s="184"/>
      <c r="AX2200" s="184"/>
      <c r="AY2200" s="184"/>
      <c r="BB2200" s="184"/>
      <c r="BC2200" s="184"/>
      <c r="BF2200" s="184"/>
      <c r="BG2200" s="184"/>
      <c r="BJ2200" s="184"/>
      <c r="BK2200" s="184"/>
      <c r="BN2200" s="184"/>
      <c r="BO2200" s="184"/>
      <c r="BR2200" s="184"/>
      <c r="BS2200" s="184"/>
      <c r="BV2200" s="184"/>
      <c r="BW2200" s="184"/>
      <c r="BZ2200" s="184"/>
      <c r="CA2200" s="184"/>
      <c r="CD2200" s="184"/>
      <c r="CE2200" s="184"/>
      <c r="CL2200" s="183"/>
      <c r="CO2200" s="183"/>
      <c r="CP2200" s="183"/>
      <c r="CT2200" s="71"/>
    </row>
    <row r="2201" spans="6:98">
      <c r="F2201" s="183"/>
      <c r="S2201" s="184"/>
      <c r="T2201" s="184"/>
      <c r="U2201" s="184"/>
      <c r="V2201" s="184"/>
      <c r="W2201" s="184"/>
      <c r="X2201" s="184"/>
      <c r="Y2201" s="184"/>
      <c r="Z2201" s="184"/>
      <c r="AA2201" s="184"/>
      <c r="AB2201" s="184"/>
      <c r="AC2201" s="184"/>
      <c r="AD2201" s="184"/>
      <c r="AH2201" s="184"/>
      <c r="AI2201" s="184"/>
      <c r="AL2201" s="184"/>
      <c r="AM2201" s="184"/>
      <c r="AP2201" s="184"/>
      <c r="AQ2201" s="184"/>
      <c r="AT2201" s="184"/>
      <c r="AU2201" s="184"/>
      <c r="AX2201" s="184"/>
      <c r="AY2201" s="184"/>
      <c r="BB2201" s="184"/>
      <c r="BC2201" s="184"/>
      <c r="BF2201" s="184"/>
      <c r="BG2201" s="184"/>
      <c r="BJ2201" s="184"/>
      <c r="BK2201" s="184"/>
      <c r="BN2201" s="184"/>
      <c r="BO2201" s="184"/>
      <c r="BR2201" s="184"/>
      <c r="BS2201" s="184"/>
      <c r="BV2201" s="184"/>
      <c r="BW2201" s="184"/>
      <c r="BZ2201" s="184"/>
      <c r="CA2201" s="184"/>
      <c r="CD2201" s="184"/>
      <c r="CE2201" s="184"/>
      <c r="CL2201" s="183"/>
      <c r="CO2201" s="183"/>
      <c r="CP2201" s="183"/>
      <c r="CT2201" s="71"/>
    </row>
    <row r="2202" spans="6:98">
      <c r="F2202" s="183"/>
      <c r="S2202" s="184"/>
      <c r="T2202" s="184"/>
      <c r="U2202" s="184"/>
      <c r="V2202" s="184"/>
      <c r="W2202" s="184"/>
      <c r="X2202" s="184"/>
      <c r="Y2202" s="184"/>
      <c r="Z2202" s="184"/>
      <c r="AA2202" s="184"/>
      <c r="AB2202" s="184"/>
      <c r="AC2202" s="184"/>
      <c r="AD2202" s="184"/>
      <c r="AH2202" s="184"/>
      <c r="AI2202" s="184"/>
      <c r="AL2202" s="184"/>
      <c r="AM2202" s="184"/>
      <c r="AP2202" s="184"/>
      <c r="AQ2202" s="184"/>
      <c r="AT2202" s="184"/>
      <c r="AU2202" s="184"/>
      <c r="AX2202" s="184"/>
      <c r="AY2202" s="184"/>
      <c r="BB2202" s="184"/>
      <c r="BC2202" s="184"/>
      <c r="BF2202" s="184"/>
      <c r="BG2202" s="184"/>
      <c r="BJ2202" s="184"/>
      <c r="BK2202" s="184"/>
      <c r="BN2202" s="184"/>
      <c r="BO2202" s="184"/>
      <c r="BR2202" s="184"/>
      <c r="BS2202" s="184"/>
      <c r="BV2202" s="184"/>
      <c r="BW2202" s="184"/>
      <c r="BZ2202" s="184"/>
      <c r="CA2202" s="184"/>
      <c r="CD2202" s="184"/>
      <c r="CE2202" s="184"/>
      <c r="CL2202" s="183"/>
      <c r="CO2202" s="183"/>
      <c r="CP2202" s="183"/>
      <c r="CT2202" s="71"/>
    </row>
    <row r="2203" spans="6:98">
      <c r="F2203" s="183"/>
      <c r="S2203" s="184"/>
      <c r="T2203" s="184"/>
      <c r="U2203" s="184"/>
      <c r="V2203" s="184"/>
      <c r="W2203" s="184"/>
      <c r="X2203" s="184"/>
      <c r="Y2203" s="184"/>
      <c r="Z2203" s="184"/>
      <c r="AA2203" s="184"/>
      <c r="AB2203" s="184"/>
      <c r="AC2203" s="184"/>
      <c r="AD2203" s="184"/>
      <c r="AH2203" s="184"/>
      <c r="AI2203" s="184"/>
      <c r="AL2203" s="184"/>
      <c r="AM2203" s="184"/>
      <c r="AP2203" s="184"/>
      <c r="AQ2203" s="184"/>
      <c r="AT2203" s="184"/>
      <c r="AU2203" s="184"/>
      <c r="AX2203" s="184"/>
      <c r="AY2203" s="184"/>
      <c r="BB2203" s="184"/>
      <c r="BC2203" s="184"/>
      <c r="BF2203" s="184"/>
      <c r="BG2203" s="184"/>
      <c r="BJ2203" s="184"/>
      <c r="BK2203" s="184"/>
      <c r="BN2203" s="184"/>
      <c r="BO2203" s="184"/>
      <c r="BR2203" s="184"/>
      <c r="BS2203" s="184"/>
      <c r="BV2203" s="184"/>
      <c r="BW2203" s="184"/>
      <c r="BZ2203" s="184"/>
      <c r="CA2203" s="184"/>
      <c r="CD2203" s="184"/>
      <c r="CE2203" s="184"/>
      <c r="CL2203" s="183"/>
      <c r="CO2203" s="183"/>
      <c r="CP2203" s="183"/>
      <c r="CT2203" s="71"/>
    </row>
    <row r="2204" spans="6:98">
      <c r="F2204" s="183"/>
      <c r="S2204" s="184"/>
      <c r="T2204" s="184"/>
      <c r="U2204" s="184"/>
      <c r="V2204" s="184"/>
      <c r="W2204" s="184"/>
      <c r="X2204" s="184"/>
      <c r="Y2204" s="184"/>
      <c r="Z2204" s="184"/>
      <c r="AA2204" s="184"/>
      <c r="AB2204" s="184"/>
      <c r="AC2204" s="184"/>
      <c r="AD2204" s="184"/>
      <c r="AH2204" s="184"/>
      <c r="AI2204" s="184"/>
      <c r="AL2204" s="184"/>
      <c r="AM2204" s="184"/>
      <c r="AP2204" s="184"/>
      <c r="AQ2204" s="184"/>
      <c r="AT2204" s="184"/>
      <c r="AU2204" s="184"/>
      <c r="AX2204" s="184"/>
      <c r="AY2204" s="184"/>
      <c r="BB2204" s="184"/>
      <c r="BC2204" s="184"/>
      <c r="BF2204" s="184"/>
      <c r="BG2204" s="184"/>
      <c r="BJ2204" s="184"/>
      <c r="BK2204" s="184"/>
      <c r="BN2204" s="184"/>
      <c r="BO2204" s="184"/>
      <c r="BR2204" s="184"/>
      <c r="BS2204" s="184"/>
      <c r="BV2204" s="184"/>
      <c r="BW2204" s="184"/>
      <c r="BZ2204" s="184"/>
      <c r="CA2204" s="184"/>
      <c r="CD2204" s="184"/>
      <c r="CE2204" s="184"/>
      <c r="CL2204" s="183"/>
      <c r="CO2204" s="183"/>
      <c r="CP2204" s="183"/>
      <c r="CT2204" s="71"/>
    </row>
    <row r="2205" spans="6:98">
      <c r="F2205" s="183"/>
      <c r="S2205" s="184"/>
      <c r="T2205" s="184"/>
      <c r="U2205" s="184"/>
      <c r="V2205" s="184"/>
      <c r="W2205" s="184"/>
      <c r="X2205" s="184"/>
      <c r="Y2205" s="184"/>
      <c r="Z2205" s="184"/>
      <c r="AA2205" s="184"/>
      <c r="AB2205" s="184"/>
      <c r="AC2205" s="184"/>
      <c r="AD2205" s="184"/>
      <c r="AH2205" s="184"/>
      <c r="AI2205" s="184"/>
      <c r="AL2205" s="184"/>
      <c r="AM2205" s="184"/>
      <c r="AP2205" s="184"/>
      <c r="AQ2205" s="184"/>
      <c r="AT2205" s="184"/>
      <c r="AU2205" s="184"/>
      <c r="AX2205" s="184"/>
      <c r="AY2205" s="184"/>
      <c r="BB2205" s="184"/>
      <c r="BC2205" s="184"/>
      <c r="BF2205" s="184"/>
      <c r="BG2205" s="184"/>
      <c r="BJ2205" s="184"/>
      <c r="BK2205" s="184"/>
      <c r="BN2205" s="184"/>
      <c r="BO2205" s="184"/>
      <c r="BR2205" s="184"/>
      <c r="BS2205" s="184"/>
      <c r="BV2205" s="184"/>
      <c r="BW2205" s="184"/>
      <c r="BZ2205" s="184"/>
      <c r="CA2205" s="184"/>
      <c r="CD2205" s="184"/>
      <c r="CE2205" s="184"/>
      <c r="CL2205" s="183"/>
      <c r="CO2205" s="183"/>
      <c r="CP2205" s="183"/>
      <c r="CT2205" s="71"/>
    </row>
    <row r="2206" spans="6:98">
      <c r="F2206" s="183"/>
      <c r="S2206" s="184"/>
      <c r="T2206" s="184"/>
      <c r="U2206" s="184"/>
      <c r="V2206" s="184"/>
      <c r="W2206" s="184"/>
      <c r="X2206" s="184"/>
      <c r="Y2206" s="184"/>
      <c r="Z2206" s="184"/>
      <c r="AA2206" s="184"/>
      <c r="AB2206" s="184"/>
      <c r="AC2206" s="184"/>
      <c r="AD2206" s="184"/>
      <c r="AH2206" s="184"/>
      <c r="AI2206" s="184"/>
      <c r="AL2206" s="184"/>
      <c r="AM2206" s="184"/>
      <c r="AP2206" s="184"/>
      <c r="AQ2206" s="184"/>
      <c r="AT2206" s="184"/>
      <c r="AU2206" s="184"/>
      <c r="AX2206" s="184"/>
      <c r="AY2206" s="184"/>
      <c r="BB2206" s="184"/>
      <c r="BC2206" s="184"/>
      <c r="BF2206" s="184"/>
      <c r="BG2206" s="184"/>
      <c r="BJ2206" s="184"/>
      <c r="BK2206" s="184"/>
      <c r="BN2206" s="184"/>
      <c r="BO2206" s="184"/>
      <c r="BR2206" s="184"/>
      <c r="BS2206" s="184"/>
      <c r="BV2206" s="184"/>
      <c r="BW2206" s="184"/>
      <c r="BZ2206" s="184"/>
      <c r="CA2206" s="184"/>
      <c r="CD2206" s="184"/>
      <c r="CE2206" s="184"/>
      <c r="CL2206" s="183"/>
      <c r="CO2206" s="183"/>
      <c r="CP2206" s="183"/>
      <c r="CT2206" s="71"/>
    </row>
    <row r="2207" spans="6:98">
      <c r="F2207" s="183"/>
      <c r="S2207" s="184"/>
      <c r="T2207" s="184"/>
      <c r="U2207" s="184"/>
      <c r="V2207" s="184"/>
      <c r="W2207" s="184"/>
      <c r="X2207" s="184"/>
      <c r="Y2207" s="184"/>
      <c r="Z2207" s="184"/>
      <c r="AA2207" s="184"/>
      <c r="AB2207" s="184"/>
      <c r="AC2207" s="184"/>
      <c r="AD2207" s="184"/>
      <c r="AH2207" s="184"/>
      <c r="AI2207" s="184"/>
      <c r="AL2207" s="184"/>
      <c r="AM2207" s="184"/>
      <c r="AP2207" s="184"/>
      <c r="AQ2207" s="184"/>
      <c r="AT2207" s="184"/>
      <c r="AU2207" s="184"/>
      <c r="AX2207" s="184"/>
      <c r="AY2207" s="184"/>
      <c r="BB2207" s="184"/>
      <c r="BC2207" s="184"/>
      <c r="BF2207" s="184"/>
      <c r="BG2207" s="184"/>
      <c r="BJ2207" s="184"/>
      <c r="BK2207" s="184"/>
      <c r="BN2207" s="184"/>
      <c r="BO2207" s="184"/>
      <c r="BR2207" s="184"/>
      <c r="BS2207" s="184"/>
      <c r="BV2207" s="184"/>
      <c r="BW2207" s="184"/>
      <c r="BZ2207" s="184"/>
      <c r="CA2207" s="184"/>
      <c r="CD2207" s="184"/>
      <c r="CE2207" s="184"/>
      <c r="CL2207" s="183"/>
      <c r="CO2207" s="183"/>
      <c r="CP2207" s="183"/>
      <c r="CT2207" s="71"/>
    </row>
    <row r="2208" spans="6:98">
      <c r="F2208" s="183"/>
      <c r="S2208" s="184"/>
      <c r="T2208" s="184"/>
      <c r="U2208" s="184"/>
      <c r="V2208" s="184"/>
      <c r="W2208" s="184"/>
      <c r="X2208" s="184"/>
      <c r="Y2208" s="184"/>
      <c r="Z2208" s="184"/>
      <c r="AA2208" s="184"/>
      <c r="AB2208" s="184"/>
      <c r="AC2208" s="184"/>
      <c r="AD2208" s="184"/>
      <c r="AH2208" s="184"/>
      <c r="AI2208" s="184"/>
      <c r="AL2208" s="184"/>
      <c r="AM2208" s="184"/>
      <c r="AP2208" s="184"/>
      <c r="AQ2208" s="184"/>
      <c r="AT2208" s="184"/>
      <c r="AU2208" s="184"/>
      <c r="AX2208" s="184"/>
      <c r="AY2208" s="184"/>
      <c r="BB2208" s="184"/>
      <c r="BC2208" s="184"/>
      <c r="BF2208" s="184"/>
      <c r="BG2208" s="184"/>
      <c r="BJ2208" s="184"/>
      <c r="BK2208" s="184"/>
      <c r="BN2208" s="184"/>
      <c r="BO2208" s="184"/>
      <c r="BR2208" s="184"/>
      <c r="BS2208" s="184"/>
      <c r="BV2208" s="184"/>
      <c r="BW2208" s="184"/>
      <c r="BZ2208" s="184"/>
      <c r="CA2208" s="184"/>
      <c r="CD2208" s="184"/>
      <c r="CE2208" s="184"/>
      <c r="CL2208" s="183"/>
      <c r="CO2208" s="183"/>
      <c r="CP2208" s="183"/>
      <c r="CT2208" s="71"/>
    </row>
    <row r="2209" spans="6:98">
      <c r="F2209" s="183"/>
      <c r="S2209" s="184"/>
      <c r="T2209" s="184"/>
      <c r="U2209" s="184"/>
      <c r="V2209" s="184"/>
      <c r="W2209" s="184"/>
      <c r="X2209" s="184"/>
      <c r="Y2209" s="184"/>
      <c r="Z2209" s="184"/>
      <c r="AA2209" s="184"/>
      <c r="AB2209" s="184"/>
      <c r="AC2209" s="184"/>
      <c r="AD2209" s="184"/>
      <c r="AH2209" s="184"/>
      <c r="AI2209" s="184"/>
      <c r="AL2209" s="184"/>
      <c r="AM2209" s="184"/>
      <c r="AP2209" s="184"/>
      <c r="AQ2209" s="184"/>
      <c r="AT2209" s="184"/>
      <c r="AU2209" s="184"/>
      <c r="AX2209" s="184"/>
      <c r="AY2209" s="184"/>
      <c r="BB2209" s="184"/>
      <c r="BC2209" s="184"/>
      <c r="BF2209" s="184"/>
      <c r="BG2209" s="184"/>
      <c r="BJ2209" s="184"/>
      <c r="BK2209" s="184"/>
      <c r="BN2209" s="184"/>
      <c r="BO2209" s="184"/>
      <c r="BR2209" s="184"/>
      <c r="BS2209" s="184"/>
      <c r="BV2209" s="184"/>
      <c r="BW2209" s="184"/>
      <c r="BZ2209" s="184"/>
      <c r="CA2209" s="184"/>
      <c r="CD2209" s="184"/>
      <c r="CE2209" s="184"/>
      <c r="CL2209" s="183"/>
      <c r="CO2209" s="183"/>
      <c r="CP2209" s="183"/>
      <c r="CT2209" s="71"/>
    </row>
    <row r="2210" spans="6:98">
      <c r="F2210" s="183"/>
      <c r="S2210" s="184"/>
      <c r="T2210" s="184"/>
      <c r="U2210" s="184"/>
      <c r="V2210" s="184"/>
      <c r="W2210" s="184"/>
      <c r="X2210" s="184"/>
      <c r="Y2210" s="184"/>
      <c r="Z2210" s="184"/>
      <c r="AA2210" s="184"/>
      <c r="AB2210" s="184"/>
      <c r="AC2210" s="184"/>
      <c r="AD2210" s="184"/>
      <c r="AH2210" s="184"/>
      <c r="AI2210" s="184"/>
      <c r="AL2210" s="184"/>
      <c r="AM2210" s="184"/>
      <c r="AP2210" s="184"/>
      <c r="AQ2210" s="184"/>
      <c r="AT2210" s="184"/>
      <c r="AU2210" s="184"/>
      <c r="AX2210" s="184"/>
      <c r="AY2210" s="184"/>
      <c r="BB2210" s="184"/>
      <c r="BC2210" s="184"/>
      <c r="BF2210" s="184"/>
      <c r="BG2210" s="184"/>
      <c r="BJ2210" s="184"/>
      <c r="BK2210" s="184"/>
      <c r="BN2210" s="184"/>
      <c r="BO2210" s="184"/>
      <c r="BR2210" s="184"/>
      <c r="BS2210" s="184"/>
      <c r="BV2210" s="184"/>
      <c r="BW2210" s="184"/>
      <c r="BZ2210" s="184"/>
      <c r="CA2210" s="184"/>
      <c r="CD2210" s="184"/>
      <c r="CE2210" s="184"/>
      <c r="CL2210" s="183"/>
      <c r="CO2210" s="183"/>
      <c r="CP2210" s="183"/>
      <c r="CT2210" s="71"/>
    </row>
    <row r="2211" spans="6:98">
      <c r="F2211" s="183"/>
      <c r="S2211" s="184"/>
      <c r="T2211" s="184"/>
      <c r="U2211" s="184"/>
      <c r="V2211" s="184"/>
      <c r="W2211" s="184"/>
      <c r="X2211" s="184"/>
      <c r="Y2211" s="184"/>
      <c r="Z2211" s="184"/>
      <c r="AA2211" s="184"/>
      <c r="AB2211" s="184"/>
      <c r="AC2211" s="184"/>
      <c r="AD2211" s="184"/>
      <c r="AH2211" s="184"/>
      <c r="AI2211" s="184"/>
      <c r="AL2211" s="184"/>
      <c r="AM2211" s="184"/>
      <c r="AP2211" s="184"/>
      <c r="AQ2211" s="184"/>
      <c r="AT2211" s="184"/>
      <c r="AU2211" s="184"/>
      <c r="AX2211" s="184"/>
      <c r="AY2211" s="184"/>
      <c r="BB2211" s="184"/>
      <c r="BC2211" s="184"/>
      <c r="BF2211" s="184"/>
      <c r="BG2211" s="184"/>
      <c r="BJ2211" s="184"/>
      <c r="BK2211" s="184"/>
      <c r="BN2211" s="184"/>
      <c r="BO2211" s="184"/>
      <c r="BR2211" s="184"/>
      <c r="BS2211" s="184"/>
      <c r="BV2211" s="184"/>
      <c r="BW2211" s="184"/>
      <c r="BZ2211" s="184"/>
      <c r="CA2211" s="184"/>
      <c r="CD2211" s="184"/>
      <c r="CE2211" s="184"/>
      <c r="CL2211" s="183"/>
      <c r="CO2211" s="183"/>
      <c r="CP2211" s="183"/>
      <c r="CT2211" s="71"/>
    </row>
    <row r="2212" spans="6:98">
      <c r="F2212" s="183"/>
      <c r="S2212" s="184"/>
      <c r="T2212" s="184"/>
      <c r="U2212" s="184"/>
      <c r="V2212" s="184"/>
      <c r="W2212" s="184"/>
      <c r="X2212" s="184"/>
      <c r="Y2212" s="184"/>
      <c r="Z2212" s="184"/>
      <c r="AA2212" s="184"/>
      <c r="AB2212" s="184"/>
      <c r="AC2212" s="184"/>
      <c r="AD2212" s="184"/>
      <c r="AH2212" s="184"/>
      <c r="AI2212" s="184"/>
      <c r="AL2212" s="184"/>
      <c r="AM2212" s="184"/>
      <c r="AP2212" s="184"/>
      <c r="AQ2212" s="184"/>
      <c r="AT2212" s="184"/>
      <c r="AU2212" s="184"/>
      <c r="AX2212" s="184"/>
      <c r="AY2212" s="184"/>
      <c r="BB2212" s="184"/>
      <c r="BC2212" s="184"/>
      <c r="BF2212" s="184"/>
      <c r="BG2212" s="184"/>
      <c r="BJ2212" s="184"/>
      <c r="BK2212" s="184"/>
      <c r="BN2212" s="184"/>
      <c r="BO2212" s="184"/>
      <c r="BR2212" s="184"/>
      <c r="BS2212" s="184"/>
      <c r="BV2212" s="184"/>
      <c r="BW2212" s="184"/>
      <c r="BZ2212" s="184"/>
      <c r="CA2212" s="184"/>
      <c r="CD2212" s="184"/>
      <c r="CE2212" s="184"/>
      <c r="CL2212" s="183"/>
      <c r="CO2212" s="183"/>
      <c r="CP2212" s="183"/>
      <c r="CT2212" s="71"/>
    </row>
    <row r="2213" spans="6:98">
      <c r="F2213" s="183"/>
      <c r="S2213" s="184"/>
      <c r="T2213" s="184"/>
      <c r="U2213" s="184"/>
      <c r="V2213" s="184"/>
      <c r="W2213" s="184"/>
      <c r="X2213" s="184"/>
      <c r="Y2213" s="184"/>
      <c r="Z2213" s="184"/>
      <c r="AA2213" s="184"/>
      <c r="AB2213" s="184"/>
      <c r="AC2213" s="184"/>
      <c r="AD2213" s="184"/>
      <c r="AH2213" s="184"/>
      <c r="AI2213" s="184"/>
      <c r="AL2213" s="184"/>
      <c r="AM2213" s="184"/>
      <c r="AP2213" s="184"/>
      <c r="AQ2213" s="184"/>
      <c r="AT2213" s="184"/>
      <c r="AU2213" s="184"/>
      <c r="AX2213" s="184"/>
      <c r="AY2213" s="184"/>
      <c r="BB2213" s="184"/>
      <c r="BC2213" s="184"/>
      <c r="BF2213" s="184"/>
      <c r="BG2213" s="184"/>
      <c r="BJ2213" s="184"/>
      <c r="BK2213" s="184"/>
      <c r="BN2213" s="184"/>
      <c r="BO2213" s="184"/>
      <c r="BR2213" s="184"/>
      <c r="BS2213" s="184"/>
      <c r="BV2213" s="184"/>
      <c r="BW2213" s="184"/>
      <c r="BZ2213" s="184"/>
      <c r="CA2213" s="184"/>
      <c r="CD2213" s="184"/>
      <c r="CE2213" s="184"/>
      <c r="CL2213" s="183"/>
      <c r="CO2213" s="183"/>
      <c r="CP2213" s="183"/>
      <c r="CT2213" s="71"/>
    </row>
    <row r="2214" spans="6:98">
      <c r="F2214" s="183"/>
      <c r="S2214" s="184"/>
      <c r="T2214" s="184"/>
      <c r="U2214" s="184"/>
      <c r="V2214" s="184"/>
      <c r="W2214" s="184"/>
      <c r="X2214" s="184"/>
      <c r="Y2214" s="184"/>
      <c r="Z2214" s="184"/>
      <c r="AA2214" s="184"/>
      <c r="AB2214" s="184"/>
      <c r="AC2214" s="184"/>
      <c r="AD2214" s="184"/>
      <c r="AH2214" s="184"/>
      <c r="AI2214" s="184"/>
      <c r="AL2214" s="184"/>
      <c r="AM2214" s="184"/>
      <c r="AP2214" s="184"/>
      <c r="AQ2214" s="184"/>
      <c r="AT2214" s="184"/>
      <c r="AU2214" s="184"/>
      <c r="AX2214" s="184"/>
      <c r="AY2214" s="184"/>
      <c r="BB2214" s="184"/>
      <c r="BC2214" s="184"/>
      <c r="BF2214" s="184"/>
      <c r="BG2214" s="184"/>
      <c r="BJ2214" s="184"/>
      <c r="BK2214" s="184"/>
      <c r="BN2214" s="184"/>
      <c r="BO2214" s="184"/>
      <c r="BR2214" s="184"/>
      <c r="BS2214" s="184"/>
      <c r="BV2214" s="184"/>
      <c r="BW2214" s="184"/>
      <c r="BZ2214" s="184"/>
      <c r="CA2214" s="184"/>
      <c r="CD2214" s="184"/>
      <c r="CE2214" s="184"/>
      <c r="CL2214" s="183"/>
      <c r="CO2214" s="183"/>
      <c r="CP2214" s="183"/>
      <c r="CT2214" s="71"/>
    </row>
    <row r="2215" spans="6:98">
      <c r="F2215" s="183"/>
      <c r="S2215" s="184"/>
      <c r="T2215" s="184"/>
      <c r="U2215" s="184"/>
      <c r="V2215" s="184"/>
      <c r="W2215" s="184"/>
      <c r="X2215" s="184"/>
      <c r="Y2215" s="184"/>
      <c r="Z2215" s="184"/>
      <c r="AA2215" s="184"/>
      <c r="AB2215" s="184"/>
      <c r="AC2215" s="184"/>
      <c r="AD2215" s="184"/>
      <c r="AH2215" s="184"/>
      <c r="AI2215" s="184"/>
      <c r="AL2215" s="184"/>
      <c r="AM2215" s="184"/>
      <c r="AP2215" s="184"/>
      <c r="AQ2215" s="184"/>
      <c r="AT2215" s="184"/>
      <c r="AU2215" s="184"/>
      <c r="AX2215" s="184"/>
      <c r="AY2215" s="184"/>
      <c r="BB2215" s="184"/>
      <c r="BC2215" s="184"/>
      <c r="BF2215" s="184"/>
      <c r="BG2215" s="184"/>
      <c r="BJ2215" s="184"/>
      <c r="BK2215" s="184"/>
      <c r="BN2215" s="184"/>
      <c r="BO2215" s="184"/>
      <c r="BR2215" s="184"/>
      <c r="BS2215" s="184"/>
      <c r="BV2215" s="184"/>
      <c r="BW2215" s="184"/>
      <c r="BZ2215" s="184"/>
      <c r="CA2215" s="184"/>
      <c r="CD2215" s="184"/>
      <c r="CE2215" s="184"/>
      <c r="CL2215" s="183"/>
      <c r="CO2215" s="183"/>
      <c r="CP2215" s="183"/>
      <c r="CT2215" s="71"/>
    </row>
    <row r="2216" spans="6:98">
      <c r="F2216" s="183"/>
      <c r="S2216" s="184"/>
      <c r="T2216" s="184"/>
      <c r="U2216" s="184"/>
      <c r="V2216" s="184"/>
      <c r="W2216" s="184"/>
      <c r="X2216" s="184"/>
      <c r="Y2216" s="184"/>
      <c r="Z2216" s="184"/>
      <c r="AA2216" s="184"/>
      <c r="AB2216" s="184"/>
      <c r="AC2216" s="184"/>
      <c r="AD2216" s="184"/>
      <c r="AH2216" s="184"/>
      <c r="AI2216" s="184"/>
      <c r="AL2216" s="184"/>
      <c r="AM2216" s="184"/>
      <c r="AP2216" s="184"/>
      <c r="AQ2216" s="184"/>
      <c r="AT2216" s="184"/>
      <c r="AU2216" s="184"/>
      <c r="AX2216" s="184"/>
      <c r="AY2216" s="184"/>
      <c r="BB2216" s="184"/>
      <c r="BC2216" s="184"/>
      <c r="BF2216" s="184"/>
      <c r="BG2216" s="184"/>
      <c r="BJ2216" s="184"/>
      <c r="BK2216" s="184"/>
      <c r="BN2216" s="184"/>
      <c r="BO2216" s="184"/>
      <c r="BR2216" s="184"/>
      <c r="BS2216" s="184"/>
      <c r="BV2216" s="184"/>
      <c r="BW2216" s="184"/>
      <c r="BZ2216" s="184"/>
      <c r="CA2216" s="184"/>
      <c r="CD2216" s="184"/>
      <c r="CE2216" s="184"/>
      <c r="CL2216" s="183"/>
      <c r="CO2216" s="183"/>
      <c r="CP2216" s="183"/>
      <c r="CT2216" s="71"/>
    </row>
    <row r="2217" spans="6:98">
      <c r="F2217" s="183"/>
      <c r="S2217" s="184"/>
      <c r="T2217" s="184"/>
      <c r="U2217" s="184"/>
      <c r="V2217" s="184"/>
      <c r="W2217" s="184"/>
      <c r="X2217" s="184"/>
      <c r="Y2217" s="184"/>
      <c r="Z2217" s="184"/>
      <c r="AA2217" s="184"/>
      <c r="AB2217" s="184"/>
      <c r="AC2217" s="184"/>
      <c r="AD2217" s="184"/>
      <c r="AH2217" s="184"/>
      <c r="AI2217" s="184"/>
      <c r="AL2217" s="184"/>
      <c r="AM2217" s="184"/>
      <c r="AP2217" s="184"/>
      <c r="AQ2217" s="184"/>
      <c r="AT2217" s="184"/>
      <c r="AU2217" s="184"/>
      <c r="AX2217" s="184"/>
      <c r="AY2217" s="184"/>
      <c r="BB2217" s="184"/>
      <c r="BC2217" s="184"/>
      <c r="BF2217" s="184"/>
      <c r="BG2217" s="184"/>
      <c r="BJ2217" s="184"/>
      <c r="BK2217" s="184"/>
      <c r="BN2217" s="184"/>
      <c r="BO2217" s="184"/>
      <c r="BR2217" s="184"/>
      <c r="BS2217" s="184"/>
      <c r="BV2217" s="184"/>
      <c r="BW2217" s="184"/>
      <c r="BZ2217" s="184"/>
      <c r="CA2217" s="184"/>
      <c r="CD2217" s="184"/>
      <c r="CE2217" s="184"/>
      <c r="CL2217" s="183"/>
      <c r="CO2217" s="183"/>
      <c r="CP2217" s="183"/>
      <c r="CT2217" s="71"/>
    </row>
    <row r="2218" spans="6:98">
      <c r="F2218" s="183"/>
      <c r="S2218" s="184"/>
      <c r="T2218" s="184"/>
      <c r="U2218" s="184"/>
      <c r="V2218" s="184"/>
      <c r="W2218" s="184"/>
      <c r="X2218" s="184"/>
      <c r="Y2218" s="184"/>
      <c r="Z2218" s="184"/>
      <c r="AA2218" s="184"/>
      <c r="AB2218" s="184"/>
      <c r="AC2218" s="184"/>
      <c r="AD2218" s="184"/>
      <c r="AH2218" s="184"/>
      <c r="AI2218" s="184"/>
      <c r="AL2218" s="184"/>
      <c r="AM2218" s="184"/>
      <c r="AP2218" s="184"/>
      <c r="AQ2218" s="184"/>
      <c r="AT2218" s="184"/>
      <c r="AU2218" s="184"/>
      <c r="AX2218" s="184"/>
      <c r="AY2218" s="184"/>
      <c r="BB2218" s="184"/>
      <c r="BC2218" s="184"/>
      <c r="BF2218" s="184"/>
      <c r="BG2218" s="184"/>
      <c r="BJ2218" s="184"/>
      <c r="BK2218" s="184"/>
      <c r="BN2218" s="184"/>
      <c r="BO2218" s="184"/>
      <c r="BR2218" s="184"/>
      <c r="BS2218" s="184"/>
      <c r="BV2218" s="184"/>
      <c r="BW2218" s="184"/>
      <c r="BZ2218" s="184"/>
      <c r="CA2218" s="184"/>
      <c r="CD2218" s="184"/>
      <c r="CE2218" s="184"/>
      <c r="CL2218" s="183"/>
      <c r="CO2218" s="183"/>
      <c r="CP2218" s="183"/>
      <c r="CT2218" s="71"/>
    </row>
    <row r="2219" spans="6:98">
      <c r="F2219" s="183"/>
      <c r="S2219" s="184"/>
      <c r="T2219" s="184"/>
      <c r="U2219" s="184"/>
      <c r="V2219" s="184"/>
      <c r="W2219" s="184"/>
      <c r="X2219" s="184"/>
      <c r="Y2219" s="184"/>
      <c r="Z2219" s="184"/>
      <c r="AA2219" s="184"/>
      <c r="AB2219" s="184"/>
      <c r="AC2219" s="184"/>
      <c r="AD2219" s="184"/>
      <c r="AH2219" s="184"/>
      <c r="AI2219" s="184"/>
      <c r="AL2219" s="184"/>
      <c r="AM2219" s="184"/>
      <c r="AP2219" s="184"/>
      <c r="AQ2219" s="184"/>
      <c r="AT2219" s="184"/>
      <c r="AU2219" s="184"/>
      <c r="AX2219" s="184"/>
      <c r="AY2219" s="184"/>
      <c r="BB2219" s="184"/>
      <c r="BC2219" s="184"/>
      <c r="BF2219" s="184"/>
      <c r="BG2219" s="184"/>
      <c r="BJ2219" s="184"/>
      <c r="BK2219" s="184"/>
      <c r="BN2219" s="184"/>
      <c r="BO2219" s="184"/>
      <c r="BR2219" s="184"/>
      <c r="BS2219" s="184"/>
      <c r="BV2219" s="184"/>
      <c r="BW2219" s="184"/>
      <c r="BZ2219" s="184"/>
      <c r="CA2219" s="184"/>
      <c r="CD2219" s="184"/>
      <c r="CE2219" s="184"/>
      <c r="CL2219" s="183"/>
      <c r="CO2219" s="183"/>
      <c r="CP2219" s="183"/>
      <c r="CT2219" s="71"/>
    </row>
    <row r="2220" spans="6:98">
      <c r="F2220" s="183"/>
      <c r="S2220" s="184"/>
      <c r="T2220" s="184"/>
      <c r="U2220" s="184"/>
      <c r="V2220" s="184"/>
      <c r="W2220" s="184"/>
      <c r="X2220" s="184"/>
      <c r="Y2220" s="184"/>
      <c r="Z2220" s="184"/>
      <c r="AA2220" s="184"/>
      <c r="AB2220" s="184"/>
      <c r="AC2220" s="184"/>
      <c r="AD2220" s="184"/>
      <c r="AH2220" s="184"/>
      <c r="AI2220" s="184"/>
      <c r="AL2220" s="184"/>
      <c r="AM2220" s="184"/>
      <c r="AP2220" s="184"/>
      <c r="AQ2220" s="184"/>
      <c r="AT2220" s="184"/>
      <c r="AU2220" s="184"/>
      <c r="AX2220" s="184"/>
      <c r="AY2220" s="184"/>
      <c r="BB2220" s="184"/>
      <c r="BC2220" s="184"/>
      <c r="BF2220" s="184"/>
      <c r="BG2220" s="184"/>
      <c r="BJ2220" s="184"/>
      <c r="BK2220" s="184"/>
      <c r="BN2220" s="184"/>
      <c r="BO2220" s="184"/>
      <c r="BR2220" s="184"/>
      <c r="BS2220" s="184"/>
      <c r="BV2220" s="184"/>
      <c r="BW2220" s="184"/>
      <c r="BZ2220" s="184"/>
      <c r="CA2220" s="184"/>
      <c r="CD2220" s="184"/>
      <c r="CE2220" s="184"/>
      <c r="CL2220" s="183"/>
      <c r="CO2220" s="183"/>
      <c r="CP2220" s="183"/>
      <c r="CT2220" s="71"/>
    </row>
    <row r="2221" spans="6:98">
      <c r="F2221" s="183"/>
      <c r="S2221" s="184"/>
      <c r="T2221" s="184"/>
      <c r="U2221" s="184"/>
      <c r="V2221" s="184"/>
      <c r="W2221" s="184"/>
      <c r="X2221" s="184"/>
      <c r="Y2221" s="184"/>
      <c r="Z2221" s="184"/>
      <c r="AA2221" s="184"/>
      <c r="AB2221" s="184"/>
      <c r="AC2221" s="184"/>
      <c r="AD2221" s="184"/>
      <c r="AH2221" s="184"/>
      <c r="AI2221" s="184"/>
      <c r="AL2221" s="184"/>
      <c r="AM2221" s="184"/>
      <c r="AP2221" s="184"/>
      <c r="AQ2221" s="184"/>
      <c r="AT2221" s="184"/>
      <c r="AU2221" s="184"/>
      <c r="AX2221" s="184"/>
      <c r="AY2221" s="184"/>
      <c r="BB2221" s="184"/>
      <c r="BC2221" s="184"/>
      <c r="BF2221" s="184"/>
      <c r="BG2221" s="184"/>
      <c r="BJ2221" s="184"/>
      <c r="BK2221" s="184"/>
      <c r="BN2221" s="184"/>
      <c r="BO2221" s="184"/>
      <c r="BR2221" s="184"/>
      <c r="BS2221" s="184"/>
      <c r="BV2221" s="184"/>
      <c r="BW2221" s="184"/>
      <c r="BZ2221" s="184"/>
      <c r="CA2221" s="184"/>
      <c r="CD2221" s="184"/>
      <c r="CE2221" s="184"/>
      <c r="CL2221" s="183"/>
      <c r="CO2221" s="183"/>
      <c r="CP2221" s="183"/>
      <c r="CT2221" s="71"/>
    </row>
    <row r="2222" spans="6:98">
      <c r="F2222" s="183"/>
      <c r="S2222" s="184"/>
      <c r="T2222" s="184"/>
      <c r="U2222" s="184"/>
      <c r="V2222" s="184"/>
      <c r="W2222" s="184"/>
      <c r="X2222" s="184"/>
      <c r="Y2222" s="184"/>
      <c r="Z2222" s="184"/>
      <c r="AA2222" s="184"/>
      <c r="AB2222" s="184"/>
      <c r="AC2222" s="184"/>
      <c r="AD2222" s="184"/>
      <c r="AH2222" s="184"/>
      <c r="AI2222" s="184"/>
      <c r="AL2222" s="184"/>
      <c r="AM2222" s="184"/>
      <c r="AP2222" s="184"/>
      <c r="AQ2222" s="184"/>
      <c r="AT2222" s="184"/>
      <c r="AU2222" s="184"/>
      <c r="AX2222" s="184"/>
      <c r="AY2222" s="184"/>
      <c r="BB2222" s="184"/>
      <c r="BC2222" s="184"/>
      <c r="BF2222" s="184"/>
      <c r="BG2222" s="184"/>
      <c r="BJ2222" s="184"/>
      <c r="BK2222" s="184"/>
      <c r="BN2222" s="184"/>
      <c r="BO2222" s="184"/>
      <c r="BR2222" s="184"/>
      <c r="BS2222" s="184"/>
      <c r="BV2222" s="184"/>
      <c r="BW2222" s="184"/>
      <c r="BZ2222" s="184"/>
      <c r="CA2222" s="184"/>
      <c r="CD2222" s="184"/>
      <c r="CE2222" s="184"/>
      <c r="CL2222" s="183"/>
      <c r="CO2222" s="183"/>
      <c r="CP2222" s="183"/>
      <c r="CT2222" s="71"/>
    </row>
    <row r="2223" spans="6:98">
      <c r="F2223" s="183"/>
      <c r="S2223" s="184"/>
      <c r="T2223" s="184"/>
      <c r="U2223" s="184"/>
      <c r="V2223" s="184"/>
      <c r="W2223" s="184"/>
      <c r="X2223" s="184"/>
      <c r="Y2223" s="184"/>
      <c r="Z2223" s="184"/>
      <c r="AA2223" s="184"/>
      <c r="AB2223" s="184"/>
      <c r="AC2223" s="184"/>
      <c r="AD2223" s="184"/>
      <c r="AH2223" s="184"/>
      <c r="AI2223" s="184"/>
      <c r="AL2223" s="184"/>
      <c r="AM2223" s="184"/>
      <c r="AP2223" s="184"/>
      <c r="AQ2223" s="184"/>
      <c r="AT2223" s="184"/>
      <c r="AU2223" s="184"/>
      <c r="AX2223" s="184"/>
      <c r="AY2223" s="184"/>
      <c r="BB2223" s="184"/>
      <c r="BC2223" s="184"/>
      <c r="BF2223" s="184"/>
      <c r="BG2223" s="184"/>
      <c r="BJ2223" s="184"/>
      <c r="BK2223" s="184"/>
      <c r="BN2223" s="184"/>
      <c r="BO2223" s="184"/>
      <c r="BR2223" s="184"/>
      <c r="BS2223" s="184"/>
      <c r="BV2223" s="184"/>
      <c r="BW2223" s="184"/>
      <c r="BZ2223" s="184"/>
      <c r="CA2223" s="184"/>
      <c r="CD2223" s="184"/>
      <c r="CE2223" s="184"/>
      <c r="CL2223" s="183"/>
      <c r="CO2223" s="183"/>
      <c r="CP2223" s="183"/>
      <c r="CT2223" s="71"/>
    </row>
    <row r="2224" spans="6:98">
      <c r="F2224" s="183"/>
      <c r="S2224" s="184"/>
      <c r="T2224" s="184"/>
      <c r="U2224" s="184"/>
      <c r="V2224" s="184"/>
      <c r="W2224" s="184"/>
      <c r="X2224" s="184"/>
      <c r="Y2224" s="184"/>
      <c r="Z2224" s="184"/>
      <c r="AA2224" s="184"/>
      <c r="AB2224" s="184"/>
      <c r="AC2224" s="184"/>
      <c r="AD2224" s="184"/>
      <c r="AH2224" s="184"/>
      <c r="AI2224" s="184"/>
      <c r="AL2224" s="184"/>
      <c r="AM2224" s="184"/>
      <c r="AP2224" s="184"/>
      <c r="AQ2224" s="184"/>
      <c r="AT2224" s="184"/>
      <c r="AU2224" s="184"/>
      <c r="AX2224" s="184"/>
      <c r="AY2224" s="184"/>
      <c r="BB2224" s="184"/>
      <c r="BC2224" s="184"/>
      <c r="BF2224" s="184"/>
      <c r="BG2224" s="184"/>
      <c r="BJ2224" s="184"/>
      <c r="BK2224" s="184"/>
      <c r="BN2224" s="184"/>
      <c r="BO2224" s="184"/>
      <c r="BR2224" s="184"/>
      <c r="BS2224" s="184"/>
      <c r="BV2224" s="184"/>
      <c r="BW2224" s="184"/>
      <c r="BZ2224" s="184"/>
      <c r="CA2224" s="184"/>
      <c r="CD2224" s="184"/>
      <c r="CE2224" s="184"/>
      <c r="CL2224" s="183"/>
      <c r="CO2224" s="183"/>
      <c r="CP2224" s="183"/>
      <c r="CT2224" s="71"/>
    </row>
    <row r="2225" spans="6:98">
      <c r="F2225" s="183"/>
      <c r="S2225" s="184"/>
      <c r="T2225" s="184"/>
      <c r="U2225" s="184"/>
      <c r="V2225" s="184"/>
      <c r="W2225" s="184"/>
      <c r="X2225" s="184"/>
      <c r="Y2225" s="184"/>
      <c r="Z2225" s="184"/>
      <c r="AA2225" s="184"/>
      <c r="AB2225" s="184"/>
      <c r="AC2225" s="184"/>
      <c r="AD2225" s="184"/>
      <c r="AH2225" s="184"/>
      <c r="AI2225" s="184"/>
      <c r="AL2225" s="184"/>
      <c r="AM2225" s="184"/>
      <c r="AP2225" s="184"/>
      <c r="AQ2225" s="184"/>
      <c r="AT2225" s="184"/>
      <c r="AU2225" s="184"/>
      <c r="AX2225" s="184"/>
      <c r="AY2225" s="184"/>
      <c r="BB2225" s="184"/>
      <c r="BC2225" s="184"/>
      <c r="BF2225" s="184"/>
      <c r="BG2225" s="184"/>
      <c r="BJ2225" s="184"/>
      <c r="BK2225" s="184"/>
      <c r="BN2225" s="184"/>
      <c r="BO2225" s="184"/>
      <c r="BR2225" s="184"/>
      <c r="BS2225" s="184"/>
      <c r="BV2225" s="184"/>
      <c r="BW2225" s="184"/>
      <c r="BZ2225" s="184"/>
      <c r="CA2225" s="184"/>
      <c r="CD2225" s="184"/>
      <c r="CE2225" s="184"/>
      <c r="CL2225" s="183"/>
      <c r="CO2225" s="183"/>
      <c r="CP2225" s="183"/>
      <c r="CT2225" s="71"/>
    </row>
    <row r="2226" spans="6:98">
      <c r="F2226" s="183"/>
      <c r="S2226" s="184"/>
      <c r="T2226" s="184"/>
      <c r="U2226" s="184"/>
      <c r="V2226" s="184"/>
      <c r="W2226" s="184"/>
      <c r="X2226" s="184"/>
      <c r="Y2226" s="184"/>
      <c r="Z2226" s="184"/>
      <c r="AA2226" s="184"/>
      <c r="AB2226" s="184"/>
      <c r="AC2226" s="184"/>
      <c r="AD2226" s="184"/>
      <c r="AH2226" s="184"/>
      <c r="AI2226" s="184"/>
      <c r="AL2226" s="184"/>
      <c r="AM2226" s="184"/>
      <c r="AP2226" s="184"/>
      <c r="AQ2226" s="184"/>
      <c r="AT2226" s="184"/>
      <c r="AU2226" s="184"/>
      <c r="AX2226" s="184"/>
      <c r="AY2226" s="184"/>
      <c r="BB2226" s="184"/>
      <c r="BC2226" s="184"/>
      <c r="BF2226" s="184"/>
      <c r="BG2226" s="184"/>
      <c r="BJ2226" s="184"/>
      <c r="BK2226" s="184"/>
      <c r="BN2226" s="184"/>
      <c r="BO2226" s="184"/>
      <c r="BR2226" s="184"/>
      <c r="BS2226" s="184"/>
      <c r="BV2226" s="184"/>
      <c r="BW2226" s="184"/>
      <c r="BZ2226" s="184"/>
      <c r="CA2226" s="184"/>
      <c r="CD2226" s="184"/>
      <c r="CE2226" s="184"/>
      <c r="CL2226" s="183"/>
      <c r="CO2226" s="183"/>
      <c r="CP2226" s="183"/>
      <c r="CT2226" s="71"/>
    </row>
    <row r="2227" spans="6:98">
      <c r="F2227" s="183"/>
      <c r="S2227" s="184"/>
      <c r="T2227" s="184"/>
      <c r="U2227" s="184"/>
      <c r="V2227" s="184"/>
      <c r="W2227" s="184"/>
      <c r="X2227" s="184"/>
      <c r="Y2227" s="184"/>
      <c r="Z2227" s="184"/>
      <c r="AA2227" s="184"/>
      <c r="AB2227" s="184"/>
      <c r="AC2227" s="184"/>
      <c r="AD2227" s="184"/>
      <c r="AH2227" s="184"/>
      <c r="AI2227" s="184"/>
      <c r="AL2227" s="184"/>
      <c r="AM2227" s="184"/>
      <c r="AP2227" s="184"/>
      <c r="AQ2227" s="184"/>
      <c r="AT2227" s="184"/>
      <c r="AU2227" s="184"/>
      <c r="AX2227" s="184"/>
      <c r="AY2227" s="184"/>
      <c r="BB2227" s="184"/>
      <c r="BC2227" s="184"/>
      <c r="BF2227" s="184"/>
      <c r="BG2227" s="184"/>
      <c r="BJ2227" s="184"/>
      <c r="BK2227" s="184"/>
      <c r="BN2227" s="184"/>
      <c r="BO2227" s="184"/>
      <c r="BR2227" s="184"/>
      <c r="BS2227" s="184"/>
      <c r="BV2227" s="184"/>
      <c r="BW2227" s="184"/>
      <c r="BZ2227" s="184"/>
      <c r="CA2227" s="184"/>
      <c r="CD2227" s="184"/>
      <c r="CE2227" s="184"/>
      <c r="CL2227" s="183"/>
      <c r="CO2227" s="183"/>
      <c r="CP2227" s="183"/>
      <c r="CT2227" s="71"/>
    </row>
    <row r="2228" spans="6:98">
      <c r="F2228" s="183"/>
      <c r="S2228" s="184"/>
      <c r="T2228" s="184"/>
      <c r="U2228" s="184"/>
      <c r="V2228" s="184"/>
      <c r="W2228" s="184"/>
      <c r="X2228" s="184"/>
      <c r="Y2228" s="184"/>
      <c r="Z2228" s="184"/>
      <c r="AA2228" s="184"/>
      <c r="AB2228" s="184"/>
      <c r="AC2228" s="184"/>
      <c r="AD2228" s="184"/>
      <c r="AH2228" s="184"/>
      <c r="AI2228" s="184"/>
      <c r="AL2228" s="184"/>
      <c r="AM2228" s="184"/>
      <c r="AP2228" s="184"/>
      <c r="AQ2228" s="184"/>
      <c r="AT2228" s="184"/>
      <c r="AU2228" s="184"/>
      <c r="AX2228" s="184"/>
      <c r="AY2228" s="184"/>
      <c r="BB2228" s="184"/>
      <c r="BC2228" s="184"/>
      <c r="BF2228" s="184"/>
      <c r="BG2228" s="184"/>
      <c r="BJ2228" s="184"/>
      <c r="BK2228" s="184"/>
      <c r="BN2228" s="184"/>
      <c r="BO2228" s="184"/>
      <c r="BR2228" s="184"/>
      <c r="BS2228" s="184"/>
      <c r="BV2228" s="184"/>
      <c r="BW2228" s="184"/>
      <c r="BZ2228" s="184"/>
      <c r="CA2228" s="184"/>
      <c r="CD2228" s="184"/>
      <c r="CE2228" s="184"/>
      <c r="CL2228" s="183"/>
      <c r="CO2228" s="183"/>
      <c r="CP2228" s="183"/>
      <c r="CT2228" s="71"/>
    </row>
    <row r="2229" spans="6:98">
      <c r="F2229" s="183"/>
      <c r="S2229" s="184"/>
      <c r="T2229" s="184"/>
      <c r="U2229" s="184"/>
      <c r="V2229" s="184"/>
      <c r="W2229" s="184"/>
      <c r="X2229" s="184"/>
      <c r="Y2229" s="184"/>
      <c r="Z2229" s="184"/>
      <c r="AA2229" s="184"/>
      <c r="AB2229" s="184"/>
      <c r="AC2229" s="184"/>
      <c r="AD2229" s="184"/>
      <c r="AH2229" s="184"/>
      <c r="AI2229" s="184"/>
      <c r="AL2229" s="184"/>
      <c r="AM2229" s="184"/>
      <c r="AP2229" s="184"/>
      <c r="AQ2229" s="184"/>
      <c r="AT2229" s="184"/>
      <c r="AU2229" s="184"/>
      <c r="AX2229" s="184"/>
      <c r="AY2229" s="184"/>
      <c r="BB2229" s="184"/>
      <c r="BC2229" s="184"/>
      <c r="BF2229" s="184"/>
      <c r="BG2229" s="184"/>
      <c r="BJ2229" s="184"/>
      <c r="BK2229" s="184"/>
      <c r="BN2229" s="184"/>
      <c r="BO2229" s="184"/>
      <c r="BR2229" s="184"/>
      <c r="BS2229" s="184"/>
      <c r="BV2229" s="184"/>
      <c r="BW2229" s="184"/>
      <c r="BZ2229" s="184"/>
      <c r="CA2229" s="184"/>
      <c r="CD2229" s="184"/>
      <c r="CE2229" s="184"/>
      <c r="CL2229" s="183"/>
      <c r="CO2229" s="183"/>
      <c r="CP2229" s="183"/>
      <c r="CT2229" s="71"/>
    </row>
    <row r="2230" spans="6:98">
      <c r="F2230" s="183"/>
      <c r="S2230" s="184"/>
      <c r="T2230" s="184"/>
      <c r="U2230" s="184"/>
      <c r="V2230" s="184"/>
      <c r="W2230" s="184"/>
      <c r="X2230" s="184"/>
      <c r="Y2230" s="184"/>
      <c r="Z2230" s="184"/>
      <c r="AA2230" s="184"/>
      <c r="AB2230" s="184"/>
      <c r="AC2230" s="184"/>
      <c r="AD2230" s="184"/>
      <c r="AH2230" s="184"/>
      <c r="AI2230" s="184"/>
      <c r="AL2230" s="184"/>
      <c r="AM2230" s="184"/>
      <c r="AP2230" s="184"/>
      <c r="AQ2230" s="184"/>
      <c r="AT2230" s="184"/>
      <c r="AU2230" s="184"/>
      <c r="AX2230" s="184"/>
      <c r="AY2230" s="184"/>
      <c r="BB2230" s="184"/>
      <c r="BC2230" s="184"/>
      <c r="BF2230" s="184"/>
      <c r="BG2230" s="184"/>
      <c r="BJ2230" s="184"/>
      <c r="BK2230" s="184"/>
      <c r="BN2230" s="184"/>
      <c r="BO2230" s="184"/>
      <c r="BR2230" s="184"/>
      <c r="BS2230" s="184"/>
      <c r="BV2230" s="184"/>
      <c r="BW2230" s="184"/>
      <c r="BZ2230" s="184"/>
      <c r="CA2230" s="184"/>
      <c r="CD2230" s="184"/>
      <c r="CE2230" s="184"/>
      <c r="CL2230" s="183"/>
      <c r="CO2230" s="183"/>
      <c r="CP2230" s="183"/>
      <c r="CT2230" s="71"/>
    </row>
    <row r="2231" spans="6:98">
      <c r="F2231" s="183"/>
      <c r="S2231" s="184"/>
      <c r="T2231" s="184"/>
      <c r="U2231" s="184"/>
      <c r="V2231" s="184"/>
      <c r="W2231" s="184"/>
      <c r="X2231" s="184"/>
      <c r="Y2231" s="184"/>
      <c r="Z2231" s="184"/>
      <c r="AA2231" s="184"/>
      <c r="AB2231" s="184"/>
      <c r="AC2231" s="184"/>
      <c r="AD2231" s="184"/>
      <c r="AH2231" s="184"/>
      <c r="AI2231" s="184"/>
      <c r="AL2231" s="184"/>
      <c r="AM2231" s="184"/>
      <c r="AP2231" s="184"/>
      <c r="AQ2231" s="184"/>
      <c r="AT2231" s="184"/>
      <c r="AU2231" s="184"/>
      <c r="AX2231" s="184"/>
      <c r="AY2231" s="184"/>
      <c r="BB2231" s="184"/>
      <c r="BC2231" s="184"/>
      <c r="BF2231" s="184"/>
      <c r="BG2231" s="184"/>
      <c r="BJ2231" s="184"/>
      <c r="BK2231" s="184"/>
      <c r="BN2231" s="184"/>
      <c r="BO2231" s="184"/>
      <c r="BR2231" s="184"/>
      <c r="BS2231" s="184"/>
      <c r="BV2231" s="184"/>
      <c r="BW2231" s="184"/>
      <c r="BZ2231" s="184"/>
      <c r="CA2231" s="184"/>
      <c r="CD2231" s="184"/>
      <c r="CE2231" s="184"/>
      <c r="CL2231" s="183"/>
      <c r="CO2231" s="183"/>
      <c r="CP2231" s="183"/>
      <c r="CT2231" s="71"/>
    </row>
    <row r="2232" spans="6:98">
      <c r="F2232" s="183"/>
      <c r="S2232" s="184"/>
      <c r="T2232" s="184"/>
      <c r="U2232" s="184"/>
      <c r="V2232" s="184"/>
      <c r="W2232" s="184"/>
      <c r="X2232" s="184"/>
      <c r="Y2232" s="184"/>
      <c r="Z2232" s="184"/>
      <c r="AA2232" s="184"/>
      <c r="AB2232" s="184"/>
      <c r="AC2232" s="184"/>
      <c r="AD2232" s="184"/>
      <c r="AH2232" s="184"/>
      <c r="AI2232" s="184"/>
      <c r="AL2232" s="184"/>
      <c r="AM2232" s="184"/>
      <c r="AP2232" s="184"/>
      <c r="AQ2232" s="184"/>
      <c r="AT2232" s="184"/>
      <c r="AU2232" s="184"/>
      <c r="AX2232" s="184"/>
      <c r="AY2232" s="184"/>
      <c r="BB2232" s="184"/>
      <c r="BC2232" s="184"/>
      <c r="BF2232" s="184"/>
      <c r="BG2232" s="184"/>
      <c r="BJ2232" s="184"/>
      <c r="BK2232" s="184"/>
      <c r="BN2232" s="184"/>
      <c r="BO2232" s="184"/>
      <c r="BR2232" s="184"/>
      <c r="BS2232" s="184"/>
      <c r="BV2232" s="184"/>
      <c r="BW2232" s="184"/>
      <c r="BZ2232" s="184"/>
      <c r="CA2232" s="184"/>
      <c r="CD2232" s="184"/>
      <c r="CE2232" s="184"/>
      <c r="CL2232" s="183"/>
      <c r="CO2232" s="183"/>
      <c r="CP2232" s="183"/>
      <c r="CT2232" s="71"/>
    </row>
    <row r="2233" spans="6:98">
      <c r="F2233" s="183"/>
      <c r="S2233" s="184"/>
      <c r="T2233" s="184"/>
      <c r="U2233" s="184"/>
      <c r="V2233" s="184"/>
      <c r="W2233" s="184"/>
      <c r="X2233" s="184"/>
      <c r="Y2233" s="184"/>
      <c r="Z2233" s="184"/>
      <c r="AA2233" s="184"/>
      <c r="AB2233" s="184"/>
      <c r="AC2233" s="184"/>
      <c r="AD2233" s="184"/>
      <c r="AH2233" s="184"/>
      <c r="AI2233" s="184"/>
      <c r="AL2233" s="184"/>
      <c r="AM2233" s="184"/>
      <c r="AP2233" s="184"/>
      <c r="AQ2233" s="184"/>
      <c r="AT2233" s="184"/>
      <c r="AU2233" s="184"/>
      <c r="AX2233" s="184"/>
      <c r="AY2233" s="184"/>
      <c r="BB2233" s="184"/>
      <c r="BC2233" s="184"/>
      <c r="BF2233" s="184"/>
      <c r="BG2233" s="184"/>
      <c r="BJ2233" s="184"/>
      <c r="BK2233" s="184"/>
      <c r="BN2233" s="184"/>
      <c r="BO2233" s="184"/>
      <c r="BR2233" s="184"/>
      <c r="BS2233" s="184"/>
      <c r="BV2233" s="184"/>
      <c r="BW2233" s="184"/>
      <c r="BZ2233" s="184"/>
      <c r="CA2233" s="184"/>
      <c r="CD2233" s="184"/>
      <c r="CE2233" s="184"/>
      <c r="CL2233" s="183"/>
      <c r="CO2233" s="183"/>
      <c r="CP2233" s="183"/>
      <c r="CT2233" s="71"/>
    </row>
    <row r="2234" spans="6:98">
      <c r="F2234" s="183"/>
      <c r="S2234" s="184"/>
      <c r="T2234" s="184"/>
      <c r="U2234" s="184"/>
      <c r="V2234" s="184"/>
      <c r="W2234" s="184"/>
      <c r="X2234" s="184"/>
      <c r="Y2234" s="184"/>
      <c r="Z2234" s="184"/>
      <c r="AA2234" s="184"/>
      <c r="AB2234" s="184"/>
      <c r="AC2234" s="184"/>
      <c r="AD2234" s="184"/>
      <c r="AH2234" s="184"/>
      <c r="AI2234" s="184"/>
      <c r="AL2234" s="184"/>
      <c r="AM2234" s="184"/>
      <c r="AP2234" s="184"/>
      <c r="AQ2234" s="184"/>
      <c r="AT2234" s="184"/>
      <c r="AU2234" s="184"/>
      <c r="AX2234" s="184"/>
      <c r="AY2234" s="184"/>
      <c r="BB2234" s="184"/>
      <c r="BC2234" s="184"/>
      <c r="BF2234" s="184"/>
      <c r="BG2234" s="184"/>
      <c r="BJ2234" s="184"/>
      <c r="BK2234" s="184"/>
      <c r="BN2234" s="184"/>
      <c r="BO2234" s="184"/>
      <c r="BR2234" s="184"/>
      <c r="BS2234" s="184"/>
      <c r="BV2234" s="184"/>
      <c r="BW2234" s="184"/>
      <c r="BZ2234" s="184"/>
      <c r="CA2234" s="184"/>
      <c r="CD2234" s="184"/>
      <c r="CE2234" s="184"/>
      <c r="CL2234" s="183"/>
      <c r="CO2234" s="183"/>
      <c r="CP2234" s="183"/>
      <c r="CT2234" s="71"/>
    </row>
    <row r="2235" spans="6:98">
      <c r="F2235" s="183"/>
      <c r="S2235" s="184"/>
      <c r="T2235" s="184"/>
      <c r="U2235" s="184"/>
      <c r="V2235" s="184"/>
      <c r="W2235" s="184"/>
      <c r="X2235" s="184"/>
      <c r="Y2235" s="184"/>
      <c r="Z2235" s="184"/>
      <c r="AA2235" s="184"/>
      <c r="AB2235" s="184"/>
      <c r="AC2235" s="184"/>
      <c r="AD2235" s="184"/>
      <c r="AH2235" s="184"/>
      <c r="AI2235" s="184"/>
      <c r="AL2235" s="184"/>
      <c r="AM2235" s="184"/>
      <c r="AP2235" s="184"/>
      <c r="AQ2235" s="184"/>
      <c r="AT2235" s="184"/>
      <c r="AU2235" s="184"/>
      <c r="AX2235" s="184"/>
      <c r="AY2235" s="184"/>
      <c r="BB2235" s="184"/>
      <c r="BC2235" s="184"/>
      <c r="BF2235" s="184"/>
      <c r="BG2235" s="184"/>
      <c r="BJ2235" s="184"/>
      <c r="BK2235" s="184"/>
      <c r="BN2235" s="184"/>
      <c r="BO2235" s="184"/>
      <c r="BR2235" s="184"/>
      <c r="BS2235" s="184"/>
      <c r="BV2235" s="184"/>
      <c r="BW2235" s="184"/>
      <c r="BZ2235" s="184"/>
      <c r="CA2235" s="184"/>
      <c r="CD2235" s="184"/>
      <c r="CE2235" s="184"/>
      <c r="CL2235" s="183"/>
      <c r="CO2235" s="183"/>
      <c r="CP2235" s="183"/>
      <c r="CT2235" s="71"/>
    </row>
    <row r="2236" spans="6:98">
      <c r="F2236" s="183"/>
      <c r="S2236" s="184"/>
      <c r="T2236" s="184"/>
      <c r="U2236" s="184"/>
      <c r="V2236" s="184"/>
      <c r="W2236" s="184"/>
      <c r="X2236" s="184"/>
      <c r="Y2236" s="184"/>
      <c r="Z2236" s="184"/>
      <c r="AA2236" s="184"/>
      <c r="AB2236" s="184"/>
      <c r="AC2236" s="184"/>
      <c r="AD2236" s="184"/>
      <c r="AH2236" s="184"/>
      <c r="AI2236" s="184"/>
      <c r="AL2236" s="184"/>
      <c r="AM2236" s="184"/>
      <c r="AP2236" s="184"/>
      <c r="AQ2236" s="184"/>
      <c r="AT2236" s="184"/>
      <c r="AU2236" s="184"/>
      <c r="AX2236" s="184"/>
      <c r="AY2236" s="184"/>
      <c r="BB2236" s="184"/>
      <c r="BC2236" s="184"/>
      <c r="BF2236" s="184"/>
      <c r="BG2236" s="184"/>
      <c r="BJ2236" s="184"/>
      <c r="BK2236" s="184"/>
      <c r="BN2236" s="184"/>
      <c r="BO2236" s="184"/>
      <c r="BR2236" s="184"/>
      <c r="BS2236" s="184"/>
      <c r="BV2236" s="184"/>
      <c r="BW2236" s="184"/>
      <c r="BZ2236" s="184"/>
      <c r="CA2236" s="184"/>
      <c r="CD2236" s="184"/>
      <c r="CE2236" s="184"/>
      <c r="CL2236" s="183"/>
      <c r="CO2236" s="183"/>
      <c r="CP2236" s="183"/>
      <c r="CT2236" s="71"/>
    </row>
    <row r="2237" spans="6:98">
      <c r="F2237" s="183"/>
      <c r="S2237" s="184"/>
      <c r="T2237" s="184"/>
      <c r="U2237" s="184"/>
      <c r="V2237" s="184"/>
      <c r="W2237" s="184"/>
      <c r="X2237" s="184"/>
      <c r="Y2237" s="184"/>
      <c r="Z2237" s="184"/>
      <c r="AA2237" s="184"/>
      <c r="AB2237" s="184"/>
      <c r="AC2237" s="184"/>
      <c r="AD2237" s="184"/>
      <c r="AH2237" s="184"/>
      <c r="AI2237" s="184"/>
      <c r="AL2237" s="184"/>
      <c r="AM2237" s="184"/>
      <c r="AP2237" s="184"/>
      <c r="AQ2237" s="184"/>
      <c r="AT2237" s="184"/>
      <c r="AU2237" s="184"/>
      <c r="AX2237" s="184"/>
      <c r="AY2237" s="184"/>
      <c r="BB2237" s="184"/>
      <c r="BC2237" s="184"/>
      <c r="BF2237" s="184"/>
      <c r="BG2237" s="184"/>
      <c r="BJ2237" s="184"/>
      <c r="BK2237" s="184"/>
      <c r="BN2237" s="184"/>
      <c r="BO2237" s="184"/>
      <c r="BR2237" s="184"/>
      <c r="BS2237" s="184"/>
      <c r="BV2237" s="184"/>
      <c r="BW2237" s="184"/>
      <c r="BZ2237" s="184"/>
      <c r="CA2237" s="184"/>
      <c r="CD2237" s="184"/>
      <c r="CE2237" s="184"/>
      <c r="CL2237" s="183"/>
      <c r="CO2237" s="183"/>
      <c r="CP2237" s="183"/>
      <c r="CT2237" s="71"/>
    </row>
    <row r="2238" spans="6:98">
      <c r="F2238" s="183"/>
      <c r="S2238" s="184"/>
      <c r="T2238" s="184"/>
      <c r="U2238" s="184"/>
      <c r="V2238" s="184"/>
      <c r="W2238" s="184"/>
      <c r="X2238" s="184"/>
      <c r="Y2238" s="184"/>
      <c r="Z2238" s="184"/>
      <c r="AA2238" s="184"/>
      <c r="AB2238" s="184"/>
      <c r="AC2238" s="184"/>
      <c r="AD2238" s="184"/>
      <c r="AH2238" s="184"/>
      <c r="AI2238" s="184"/>
      <c r="AL2238" s="184"/>
      <c r="AM2238" s="184"/>
      <c r="AP2238" s="184"/>
      <c r="AQ2238" s="184"/>
      <c r="AT2238" s="184"/>
      <c r="AU2238" s="184"/>
      <c r="AX2238" s="184"/>
      <c r="AY2238" s="184"/>
      <c r="BB2238" s="184"/>
      <c r="BC2238" s="184"/>
      <c r="BF2238" s="184"/>
      <c r="BG2238" s="184"/>
      <c r="BJ2238" s="184"/>
      <c r="BK2238" s="184"/>
      <c r="BN2238" s="184"/>
      <c r="BO2238" s="184"/>
      <c r="BR2238" s="184"/>
      <c r="BS2238" s="184"/>
      <c r="BV2238" s="184"/>
      <c r="BW2238" s="184"/>
      <c r="BZ2238" s="184"/>
      <c r="CA2238" s="184"/>
      <c r="CD2238" s="184"/>
      <c r="CE2238" s="184"/>
      <c r="CL2238" s="183"/>
      <c r="CO2238" s="183"/>
      <c r="CP2238" s="183"/>
      <c r="CT2238" s="71"/>
    </row>
    <row r="2239" spans="6:98">
      <c r="F2239" s="183"/>
      <c r="S2239" s="184"/>
      <c r="T2239" s="184"/>
      <c r="U2239" s="184"/>
      <c r="V2239" s="184"/>
      <c r="W2239" s="184"/>
      <c r="X2239" s="184"/>
      <c r="Y2239" s="184"/>
      <c r="Z2239" s="184"/>
      <c r="AA2239" s="184"/>
      <c r="AB2239" s="184"/>
      <c r="AC2239" s="184"/>
      <c r="AD2239" s="184"/>
      <c r="AH2239" s="184"/>
      <c r="AI2239" s="184"/>
      <c r="AL2239" s="184"/>
      <c r="AM2239" s="184"/>
      <c r="AP2239" s="184"/>
      <c r="AQ2239" s="184"/>
      <c r="AT2239" s="184"/>
      <c r="AU2239" s="184"/>
      <c r="AX2239" s="184"/>
      <c r="AY2239" s="184"/>
      <c r="BB2239" s="184"/>
      <c r="BC2239" s="184"/>
      <c r="BF2239" s="184"/>
      <c r="BG2239" s="184"/>
      <c r="BJ2239" s="184"/>
      <c r="BK2239" s="184"/>
      <c r="BN2239" s="184"/>
      <c r="BO2239" s="184"/>
      <c r="BR2239" s="184"/>
      <c r="BS2239" s="184"/>
      <c r="BV2239" s="184"/>
      <c r="BW2239" s="184"/>
      <c r="BZ2239" s="184"/>
      <c r="CA2239" s="184"/>
      <c r="CD2239" s="184"/>
      <c r="CE2239" s="184"/>
      <c r="CL2239" s="183"/>
      <c r="CO2239" s="183"/>
      <c r="CP2239" s="183"/>
      <c r="CT2239" s="71"/>
    </row>
    <row r="2240" spans="6:98">
      <c r="F2240" s="183"/>
      <c r="S2240" s="184"/>
      <c r="T2240" s="184"/>
      <c r="U2240" s="184"/>
      <c r="V2240" s="184"/>
      <c r="W2240" s="184"/>
      <c r="X2240" s="184"/>
      <c r="Y2240" s="184"/>
      <c r="Z2240" s="184"/>
      <c r="AA2240" s="184"/>
      <c r="AB2240" s="184"/>
      <c r="AC2240" s="184"/>
      <c r="AD2240" s="184"/>
      <c r="AH2240" s="184"/>
      <c r="AI2240" s="184"/>
      <c r="AL2240" s="184"/>
      <c r="AM2240" s="184"/>
      <c r="AP2240" s="184"/>
      <c r="AQ2240" s="184"/>
      <c r="AT2240" s="184"/>
      <c r="AU2240" s="184"/>
      <c r="AX2240" s="184"/>
      <c r="AY2240" s="184"/>
      <c r="BB2240" s="184"/>
      <c r="BC2240" s="184"/>
      <c r="BF2240" s="184"/>
      <c r="BG2240" s="184"/>
      <c r="BJ2240" s="184"/>
      <c r="BK2240" s="184"/>
      <c r="BN2240" s="184"/>
      <c r="BO2240" s="184"/>
      <c r="BR2240" s="184"/>
      <c r="BS2240" s="184"/>
      <c r="BV2240" s="184"/>
      <c r="BW2240" s="184"/>
      <c r="BZ2240" s="184"/>
      <c r="CA2240" s="184"/>
      <c r="CD2240" s="184"/>
      <c r="CE2240" s="184"/>
      <c r="CL2240" s="183"/>
      <c r="CO2240" s="183"/>
      <c r="CP2240" s="183"/>
      <c r="CT2240" s="71"/>
    </row>
    <row r="2241" spans="6:98">
      <c r="F2241" s="183"/>
      <c r="S2241" s="184"/>
      <c r="T2241" s="184"/>
      <c r="U2241" s="184"/>
      <c r="V2241" s="184"/>
      <c r="W2241" s="184"/>
      <c r="X2241" s="184"/>
      <c r="Y2241" s="184"/>
      <c r="Z2241" s="184"/>
      <c r="AA2241" s="184"/>
      <c r="AB2241" s="184"/>
      <c r="AC2241" s="184"/>
      <c r="AD2241" s="184"/>
      <c r="AH2241" s="184"/>
      <c r="AI2241" s="184"/>
      <c r="AL2241" s="184"/>
      <c r="AM2241" s="184"/>
      <c r="AP2241" s="184"/>
      <c r="AQ2241" s="184"/>
      <c r="AT2241" s="184"/>
      <c r="AU2241" s="184"/>
      <c r="AX2241" s="184"/>
      <c r="AY2241" s="184"/>
      <c r="BB2241" s="184"/>
      <c r="BC2241" s="184"/>
      <c r="BF2241" s="184"/>
      <c r="BG2241" s="184"/>
      <c r="BJ2241" s="184"/>
      <c r="BK2241" s="184"/>
      <c r="BN2241" s="184"/>
      <c r="BO2241" s="184"/>
      <c r="BR2241" s="184"/>
      <c r="BS2241" s="184"/>
      <c r="BV2241" s="184"/>
      <c r="BW2241" s="184"/>
      <c r="BZ2241" s="184"/>
      <c r="CA2241" s="184"/>
      <c r="CD2241" s="184"/>
      <c r="CE2241" s="184"/>
      <c r="CL2241" s="183"/>
      <c r="CO2241" s="183"/>
      <c r="CP2241" s="183"/>
      <c r="CT2241" s="71"/>
    </row>
    <row r="2242" spans="6:98">
      <c r="F2242" s="183"/>
      <c r="S2242" s="184"/>
      <c r="T2242" s="184"/>
      <c r="U2242" s="184"/>
      <c r="V2242" s="184"/>
      <c r="W2242" s="184"/>
      <c r="X2242" s="184"/>
      <c r="Y2242" s="184"/>
      <c r="Z2242" s="184"/>
      <c r="AA2242" s="184"/>
      <c r="AB2242" s="184"/>
      <c r="AC2242" s="184"/>
      <c r="AD2242" s="184"/>
      <c r="AH2242" s="184"/>
      <c r="AI2242" s="184"/>
      <c r="AL2242" s="184"/>
      <c r="AM2242" s="184"/>
      <c r="AP2242" s="184"/>
      <c r="AQ2242" s="184"/>
      <c r="AT2242" s="184"/>
      <c r="AU2242" s="184"/>
      <c r="AX2242" s="184"/>
      <c r="AY2242" s="184"/>
      <c r="BB2242" s="184"/>
      <c r="BC2242" s="184"/>
      <c r="BF2242" s="184"/>
      <c r="BG2242" s="184"/>
      <c r="BJ2242" s="184"/>
      <c r="BK2242" s="184"/>
      <c r="BN2242" s="184"/>
      <c r="BO2242" s="184"/>
      <c r="BR2242" s="184"/>
      <c r="BS2242" s="184"/>
      <c r="BV2242" s="184"/>
      <c r="BW2242" s="184"/>
      <c r="BZ2242" s="184"/>
      <c r="CA2242" s="184"/>
      <c r="CD2242" s="184"/>
      <c r="CE2242" s="184"/>
      <c r="CL2242" s="183"/>
      <c r="CO2242" s="183"/>
      <c r="CP2242" s="183"/>
      <c r="CT2242" s="71"/>
    </row>
    <row r="2243" spans="6:98">
      <c r="F2243" s="183"/>
      <c r="S2243" s="184"/>
      <c r="T2243" s="184"/>
      <c r="U2243" s="184"/>
      <c r="V2243" s="184"/>
      <c r="W2243" s="184"/>
      <c r="X2243" s="184"/>
      <c r="Y2243" s="184"/>
      <c r="Z2243" s="184"/>
      <c r="AA2243" s="184"/>
      <c r="AB2243" s="184"/>
      <c r="AC2243" s="184"/>
      <c r="AD2243" s="184"/>
      <c r="AH2243" s="184"/>
      <c r="AI2243" s="184"/>
      <c r="AL2243" s="184"/>
      <c r="AM2243" s="184"/>
      <c r="AP2243" s="184"/>
      <c r="AQ2243" s="184"/>
      <c r="AT2243" s="184"/>
      <c r="AU2243" s="184"/>
      <c r="AX2243" s="184"/>
      <c r="AY2243" s="184"/>
      <c r="BB2243" s="184"/>
      <c r="BC2243" s="184"/>
      <c r="BF2243" s="184"/>
      <c r="BG2243" s="184"/>
      <c r="BJ2243" s="184"/>
      <c r="BK2243" s="184"/>
      <c r="BN2243" s="184"/>
      <c r="BO2243" s="184"/>
      <c r="BR2243" s="184"/>
      <c r="BS2243" s="184"/>
      <c r="BV2243" s="184"/>
      <c r="BW2243" s="184"/>
      <c r="BZ2243" s="184"/>
      <c r="CA2243" s="184"/>
      <c r="CD2243" s="184"/>
      <c r="CE2243" s="184"/>
      <c r="CL2243" s="183"/>
      <c r="CO2243" s="183"/>
      <c r="CP2243" s="183"/>
      <c r="CT2243" s="71"/>
    </row>
    <row r="2244" spans="6:98">
      <c r="F2244" s="183"/>
      <c r="S2244" s="184"/>
      <c r="T2244" s="184"/>
      <c r="U2244" s="184"/>
      <c r="V2244" s="184"/>
      <c r="W2244" s="184"/>
      <c r="X2244" s="184"/>
      <c r="Y2244" s="184"/>
      <c r="Z2244" s="184"/>
      <c r="AA2244" s="184"/>
      <c r="AB2244" s="184"/>
      <c r="AC2244" s="184"/>
      <c r="AD2244" s="184"/>
      <c r="AH2244" s="184"/>
      <c r="AI2244" s="184"/>
      <c r="AL2244" s="184"/>
      <c r="AM2244" s="184"/>
      <c r="AP2244" s="184"/>
      <c r="AQ2244" s="184"/>
      <c r="AT2244" s="184"/>
      <c r="AU2244" s="184"/>
      <c r="AX2244" s="184"/>
      <c r="AY2244" s="184"/>
      <c r="BB2244" s="184"/>
      <c r="BC2244" s="184"/>
      <c r="BF2244" s="184"/>
      <c r="BG2244" s="184"/>
      <c r="BJ2244" s="184"/>
      <c r="BK2244" s="184"/>
      <c r="BN2244" s="184"/>
      <c r="BO2244" s="184"/>
      <c r="BR2244" s="184"/>
      <c r="BS2244" s="184"/>
      <c r="BV2244" s="184"/>
      <c r="BW2244" s="184"/>
      <c r="BZ2244" s="184"/>
      <c r="CA2244" s="184"/>
      <c r="CD2244" s="184"/>
      <c r="CE2244" s="184"/>
      <c r="CL2244" s="183"/>
      <c r="CO2244" s="183"/>
      <c r="CP2244" s="183"/>
      <c r="CT2244" s="71"/>
    </row>
    <row r="2245" spans="6:98">
      <c r="F2245" s="183"/>
      <c r="S2245" s="184"/>
      <c r="T2245" s="184"/>
      <c r="U2245" s="184"/>
      <c r="V2245" s="184"/>
      <c r="W2245" s="184"/>
      <c r="X2245" s="184"/>
      <c r="Y2245" s="184"/>
      <c r="Z2245" s="184"/>
      <c r="AA2245" s="184"/>
      <c r="AB2245" s="184"/>
      <c r="AC2245" s="184"/>
      <c r="AD2245" s="184"/>
      <c r="AH2245" s="184"/>
      <c r="AI2245" s="184"/>
      <c r="AL2245" s="184"/>
      <c r="AM2245" s="184"/>
      <c r="AP2245" s="184"/>
      <c r="AQ2245" s="184"/>
      <c r="AT2245" s="184"/>
      <c r="AU2245" s="184"/>
      <c r="AX2245" s="184"/>
      <c r="AY2245" s="184"/>
      <c r="BB2245" s="184"/>
      <c r="BC2245" s="184"/>
      <c r="BF2245" s="184"/>
      <c r="BG2245" s="184"/>
      <c r="BJ2245" s="184"/>
      <c r="BK2245" s="184"/>
      <c r="BN2245" s="184"/>
      <c r="BO2245" s="184"/>
      <c r="BR2245" s="184"/>
      <c r="BS2245" s="184"/>
      <c r="BV2245" s="184"/>
      <c r="BW2245" s="184"/>
      <c r="BZ2245" s="184"/>
      <c r="CA2245" s="184"/>
      <c r="CD2245" s="184"/>
      <c r="CE2245" s="184"/>
      <c r="CL2245" s="183"/>
      <c r="CO2245" s="183"/>
      <c r="CP2245" s="183"/>
      <c r="CT2245" s="71"/>
    </row>
    <row r="2246" spans="6:98">
      <c r="F2246" s="183"/>
      <c r="S2246" s="184"/>
      <c r="T2246" s="184"/>
      <c r="U2246" s="184"/>
      <c r="V2246" s="184"/>
      <c r="W2246" s="184"/>
      <c r="X2246" s="184"/>
      <c r="Y2246" s="184"/>
      <c r="Z2246" s="184"/>
      <c r="AA2246" s="184"/>
      <c r="AB2246" s="184"/>
      <c r="AC2246" s="184"/>
      <c r="AD2246" s="184"/>
      <c r="AH2246" s="184"/>
      <c r="AI2246" s="184"/>
      <c r="AL2246" s="184"/>
      <c r="AM2246" s="184"/>
      <c r="AP2246" s="184"/>
      <c r="AQ2246" s="184"/>
      <c r="AT2246" s="184"/>
      <c r="AU2246" s="184"/>
      <c r="AX2246" s="184"/>
      <c r="AY2246" s="184"/>
      <c r="BB2246" s="184"/>
      <c r="BC2246" s="184"/>
      <c r="BF2246" s="184"/>
      <c r="BG2246" s="184"/>
      <c r="BJ2246" s="184"/>
      <c r="BK2246" s="184"/>
      <c r="BN2246" s="184"/>
      <c r="BO2246" s="184"/>
      <c r="BR2246" s="184"/>
      <c r="BS2246" s="184"/>
      <c r="BV2246" s="184"/>
      <c r="BW2246" s="184"/>
      <c r="BZ2246" s="184"/>
      <c r="CA2246" s="184"/>
      <c r="CD2246" s="184"/>
      <c r="CE2246" s="184"/>
      <c r="CL2246" s="183"/>
      <c r="CO2246" s="183"/>
      <c r="CP2246" s="183"/>
      <c r="CT2246" s="71"/>
    </row>
    <row r="2247" spans="6:98">
      <c r="F2247" s="183"/>
      <c r="S2247" s="184"/>
      <c r="T2247" s="184"/>
      <c r="U2247" s="184"/>
      <c r="V2247" s="184"/>
      <c r="W2247" s="184"/>
      <c r="X2247" s="184"/>
      <c r="Y2247" s="184"/>
      <c r="Z2247" s="184"/>
      <c r="AA2247" s="184"/>
      <c r="AB2247" s="184"/>
      <c r="AC2247" s="184"/>
      <c r="AD2247" s="184"/>
      <c r="AH2247" s="184"/>
      <c r="AI2247" s="184"/>
      <c r="AL2247" s="184"/>
      <c r="AM2247" s="184"/>
      <c r="AP2247" s="184"/>
      <c r="AQ2247" s="184"/>
      <c r="AT2247" s="184"/>
      <c r="AU2247" s="184"/>
      <c r="AX2247" s="184"/>
      <c r="AY2247" s="184"/>
      <c r="BB2247" s="184"/>
      <c r="BC2247" s="184"/>
      <c r="BF2247" s="184"/>
      <c r="BG2247" s="184"/>
      <c r="BJ2247" s="184"/>
      <c r="BK2247" s="184"/>
      <c r="BN2247" s="184"/>
      <c r="BO2247" s="184"/>
      <c r="BR2247" s="184"/>
      <c r="BS2247" s="184"/>
      <c r="BV2247" s="184"/>
      <c r="BW2247" s="184"/>
      <c r="BZ2247" s="184"/>
      <c r="CA2247" s="184"/>
      <c r="CD2247" s="184"/>
      <c r="CE2247" s="184"/>
      <c r="CL2247" s="183"/>
      <c r="CO2247" s="183"/>
      <c r="CP2247" s="183"/>
      <c r="CT2247" s="71"/>
    </row>
    <row r="2248" spans="6:98">
      <c r="F2248" s="183"/>
      <c r="S2248" s="184"/>
      <c r="T2248" s="184"/>
      <c r="U2248" s="184"/>
      <c r="V2248" s="184"/>
      <c r="W2248" s="184"/>
      <c r="X2248" s="184"/>
      <c r="Y2248" s="184"/>
      <c r="Z2248" s="184"/>
      <c r="AA2248" s="184"/>
      <c r="AB2248" s="184"/>
      <c r="AC2248" s="184"/>
      <c r="AD2248" s="184"/>
      <c r="AH2248" s="184"/>
      <c r="AI2248" s="184"/>
      <c r="AL2248" s="184"/>
      <c r="AM2248" s="184"/>
      <c r="AP2248" s="184"/>
      <c r="AQ2248" s="184"/>
      <c r="AT2248" s="184"/>
      <c r="AU2248" s="184"/>
      <c r="AX2248" s="184"/>
      <c r="AY2248" s="184"/>
      <c r="BB2248" s="184"/>
      <c r="BC2248" s="184"/>
      <c r="BF2248" s="184"/>
      <c r="BG2248" s="184"/>
      <c r="BJ2248" s="184"/>
      <c r="BK2248" s="184"/>
      <c r="BN2248" s="184"/>
      <c r="BO2248" s="184"/>
      <c r="BR2248" s="184"/>
      <c r="BS2248" s="184"/>
      <c r="BV2248" s="184"/>
      <c r="BW2248" s="184"/>
      <c r="BZ2248" s="184"/>
      <c r="CA2248" s="184"/>
      <c r="CD2248" s="184"/>
      <c r="CE2248" s="184"/>
      <c r="CL2248" s="183"/>
      <c r="CO2248" s="183"/>
      <c r="CP2248" s="183"/>
      <c r="CT2248" s="71"/>
    </row>
    <row r="2249" spans="6:98">
      <c r="F2249" s="183"/>
      <c r="S2249" s="184"/>
      <c r="T2249" s="184"/>
      <c r="U2249" s="184"/>
      <c r="V2249" s="184"/>
      <c r="W2249" s="184"/>
      <c r="X2249" s="184"/>
      <c r="Y2249" s="184"/>
      <c r="Z2249" s="184"/>
      <c r="AA2249" s="184"/>
      <c r="AB2249" s="184"/>
      <c r="AC2249" s="184"/>
      <c r="AD2249" s="184"/>
      <c r="AH2249" s="184"/>
      <c r="AI2249" s="184"/>
      <c r="AL2249" s="184"/>
      <c r="AM2249" s="184"/>
      <c r="AP2249" s="184"/>
      <c r="AQ2249" s="184"/>
      <c r="AT2249" s="184"/>
      <c r="AU2249" s="184"/>
      <c r="AX2249" s="184"/>
      <c r="AY2249" s="184"/>
      <c r="BB2249" s="184"/>
      <c r="BC2249" s="184"/>
      <c r="BF2249" s="184"/>
      <c r="BG2249" s="184"/>
      <c r="BJ2249" s="184"/>
      <c r="BK2249" s="184"/>
      <c r="BN2249" s="184"/>
      <c r="BO2249" s="184"/>
      <c r="BR2249" s="184"/>
      <c r="BS2249" s="184"/>
      <c r="BV2249" s="184"/>
      <c r="BW2249" s="184"/>
      <c r="BZ2249" s="184"/>
      <c r="CA2249" s="184"/>
      <c r="CD2249" s="184"/>
      <c r="CE2249" s="184"/>
      <c r="CL2249" s="183"/>
      <c r="CO2249" s="183"/>
      <c r="CP2249" s="183"/>
      <c r="CT2249" s="71"/>
    </row>
    <row r="2250" spans="6:98">
      <c r="F2250" s="183"/>
      <c r="S2250" s="184"/>
      <c r="T2250" s="184"/>
      <c r="U2250" s="184"/>
      <c r="V2250" s="184"/>
      <c r="W2250" s="184"/>
      <c r="X2250" s="184"/>
      <c r="Y2250" s="184"/>
      <c r="Z2250" s="184"/>
      <c r="AA2250" s="184"/>
      <c r="AB2250" s="184"/>
      <c r="AC2250" s="184"/>
      <c r="AD2250" s="184"/>
      <c r="AH2250" s="184"/>
      <c r="AI2250" s="184"/>
      <c r="AL2250" s="184"/>
      <c r="AM2250" s="184"/>
      <c r="AP2250" s="184"/>
      <c r="AQ2250" s="184"/>
      <c r="AT2250" s="184"/>
      <c r="AU2250" s="184"/>
      <c r="AX2250" s="184"/>
      <c r="AY2250" s="184"/>
      <c r="BB2250" s="184"/>
      <c r="BC2250" s="184"/>
      <c r="BF2250" s="184"/>
      <c r="BG2250" s="184"/>
      <c r="BJ2250" s="184"/>
      <c r="BK2250" s="184"/>
      <c r="BN2250" s="184"/>
      <c r="BO2250" s="184"/>
      <c r="BR2250" s="184"/>
      <c r="BS2250" s="184"/>
      <c r="BV2250" s="184"/>
      <c r="BW2250" s="184"/>
      <c r="BZ2250" s="184"/>
      <c r="CA2250" s="184"/>
      <c r="CD2250" s="184"/>
      <c r="CE2250" s="184"/>
      <c r="CL2250" s="183"/>
      <c r="CO2250" s="183"/>
      <c r="CP2250" s="183"/>
      <c r="CT2250" s="71"/>
    </row>
    <row r="2251" spans="6:98">
      <c r="F2251" s="183"/>
      <c r="S2251" s="184"/>
      <c r="T2251" s="184"/>
      <c r="U2251" s="184"/>
      <c r="V2251" s="184"/>
      <c r="W2251" s="184"/>
      <c r="X2251" s="184"/>
      <c r="Y2251" s="184"/>
      <c r="Z2251" s="184"/>
      <c r="AA2251" s="184"/>
      <c r="AB2251" s="184"/>
      <c r="AC2251" s="184"/>
      <c r="AD2251" s="184"/>
      <c r="AH2251" s="184"/>
      <c r="AI2251" s="184"/>
      <c r="AL2251" s="184"/>
      <c r="AM2251" s="184"/>
      <c r="AP2251" s="184"/>
      <c r="AQ2251" s="184"/>
      <c r="AT2251" s="184"/>
      <c r="AU2251" s="184"/>
      <c r="AX2251" s="184"/>
      <c r="AY2251" s="184"/>
      <c r="BB2251" s="184"/>
      <c r="BC2251" s="184"/>
      <c r="BF2251" s="184"/>
      <c r="BG2251" s="184"/>
      <c r="BJ2251" s="184"/>
      <c r="BK2251" s="184"/>
      <c r="BN2251" s="184"/>
      <c r="BO2251" s="184"/>
      <c r="BR2251" s="184"/>
      <c r="BS2251" s="184"/>
      <c r="BV2251" s="184"/>
      <c r="BW2251" s="184"/>
      <c r="BZ2251" s="184"/>
      <c r="CA2251" s="184"/>
      <c r="CD2251" s="184"/>
      <c r="CE2251" s="184"/>
      <c r="CL2251" s="183"/>
      <c r="CO2251" s="183"/>
      <c r="CP2251" s="183"/>
      <c r="CT2251" s="71"/>
    </row>
    <row r="2252" spans="6:98">
      <c r="F2252" s="183"/>
      <c r="S2252" s="184"/>
      <c r="T2252" s="184"/>
      <c r="U2252" s="184"/>
      <c r="V2252" s="184"/>
      <c r="W2252" s="184"/>
      <c r="X2252" s="184"/>
      <c r="Y2252" s="184"/>
      <c r="Z2252" s="184"/>
      <c r="AA2252" s="184"/>
      <c r="AB2252" s="184"/>
      <c r="AC2252" s="184"/>
      <c r="AD2252" s="184"/>
      <c r="AH2252" s="184"/>
      <c r="AI2252" s="184"/>
      <c r="AL2252" s="184"/>
      <c r="AM2252" s="184"/>
      <c r="AP2252" s="184"/>
      <c r="AQ2252" s="184"/>
      <c r="AT2252" s="184"/>
      <c r="AU2252" s="184"/>
      <c r="AX2252" s="184"/>
      <c r="AY2252" s="184"/>
      <c r="BB2252" s="184"/>
      <c r="BC2252" s="184"/>
      <c r="BF2252" s="184"/>
      <c r="BG2252" s="184"/>
      <c r="BJ2252" s="184"/>
      <c r="BK2252" s="184"/>
      <c r="BN2252" s="184"/>
      <c r="BO2252" s="184"/>
      <c r="BR2252" s="184"/>
      <c r="BS2252" s="184"/>
      <c r="BV2252" s="184"/>
      <c r="BW2252" s="184"/>
      <c r="BZ2252" s="184"/>
      <c r="CA2252" s="184"/>
      <c r="CD2252" s="184"/>
      <c r="CE2252" s="184"/>
      <c r="CL2252" s="183"/>
      <c r="CO2252" s="183"/>
      <c r="CP2252" s="183"/>
      <c r="CT2252" s="71"/>
    </row>
    <row r="2253" spans="6:98">
      <c r="F2253" s="183"/>
      <c r="S2253" s="184"/>
      <c r="T2253" s="184"/>
      <c r="U2253" s="184"/>
      <c r="V2253" s="184"/>
      <c r="W2253" s="184"/>
      <c r="X2253" s="184"/>
      <c r="Y2253" s="184"/>
      <c r="Z2253" s="184"/>
      <c r="AA2253" s="184"/>
      <c r="AB2253" s="184"/>
      <c r="AC2253" s="184"/>
      <c r="AD2253" s="184"/>
      <c r="AH2253" s="184"/>
      <c r="AI2253" s="184"/>
      <c r="AL2253" s="184"/>
      <c r="AM2253" s="184"/>
      <c r="AP2253" s="184"/>
      <c r="AQ2253" s="184"/>
      <c r="AT2253" s="184"/>
      <c r="AU2253" s="184"/>
      <c r="AX2253" s="184"/>
      <c r="AY2253" s="184"/>
      <c r="BB2253" s="184"/>
      <c r="BC2253" s="184"/>
      <c r="BF2253" s="184"/>
      <c r="BG2253" s="184"/>
      <c r="BJ2253" s="184"/>
      <c r="BK2253" s="184"/>
      <c r="BN2253" s="184"/>
      <c r="BO2253" s="184"/>
      <c r="BR2253" s="184"/>
      <c r="BS2253" s="184"/>
      <c r="BV2253" s="184"/>
      <c r="BW2253" s="184"/>
      <c r="BZ2253" s="184"/>
      <c r="CA2253" s="184"/>
      <c r="CD2253" s="184"/>
      <c r="CE2253" s="184"/>
      <c r="CL2253" s="183"/>
      <c r="CO2253" s="183"/>
      <c r="CP2253" s="183"/>
      <c r="CT2253" s="71"/>
    </row>
    <row r="2254" spans="6:98">
      <c r="F2254" s="183"/>
      <c r="S2254" s="184"/>
      <c r="T2254" s="184"/>
      <c r="U2254" s="184"/>
      <c r="V2254" s="184"/>
      <c r="W2254" s="184"/>
      <c r="X2254" s="184"/>
      <c r="Y2254" s="184"/>
      <c r="Z2254" s="184"/>
      <c r="AA2254" s="184"/>
      <c r="AB2254" s="184"/>
      <c r="AC2254" s="184"/>
      <c r="AD2254" s="184"/>
      <c r="AH2254" s="184"/>
      <c r="AI2254" s="184"/>
      <c r="AL2254" s="184"/>
      <c r="AM2254" s="184"/>
      <c r="AP2254" s="184"/>
      <c r="AQ2254" s="184"/>
      <c r="AT2254" s="184"/>
      <c r="AU2254" s="184"/>
      <c r="AX2254" s="184"/>
      <c r="AY2254" s="184"/>
      <c r="BB2254" s="184"/>
      <c r="BC2254" s="184"/>
      <c r="BF2254" s="184"/>
      <c r="BG2254" s="184"/>
      <c r="BJ2254" s="184"/>
      <c r="BK2254" s="184"/>
      <c r="BN2254" s="184"/>
      <c r="BO2254" s="184"/>
      <c r="BR2254" s="184"/>
      <c r="BS2254" s="184"/>
      <c r="BV2254" s="184"/>
      <c r="BW2254" s="184"/>
      <c r="BZ2254" s="184"/>
      <c r="CA2254" s="184"/>
      <c r="CD2254" s="184"/>
      <c r="CE2254" s="184"/>
      <c r="CL2254" s="183"/>
      <c r="CO2254" s="183"/>
      <c r="CP2254" s="183"/>
      <c r="CT2254" s="71"/>
    </row>
    <row r="2255" spans="6:98">
      <c r="F2255" s="183"/>
      <c r="S2255" s="184"/>
      <c r="T2255" s="184"/>
      <c r="U2255" s="184"/>
      <c r="V2255" s="184"/>
      <c r="W2255" s="184"/>
      <c r="X2255" s="184"/>
      <c r="Y2255" s="184"/>
      <c r="Z2255" s="184"/>
      <c r="AA2255" s="184"/>
      <c r="AB2255" s="184"/>
      <c r="AC2255" s="184"/>
      <c r="AD2255" s="184"/>
      <c r="AH2255" s="184"/>
      <c r="AI2255" s="184"/>
      <c r="AL2255" s="184"/>
      <c r="AM2255" s="184"/>
      <c r="AP2255" s="184"/>
      <c r="AQ2255" s="184"/>
      <c r="AT2255" s="184"/>
      <c r="AU2255" s="184"/>
      <c r="AX2255" s="184"/>
      <c r="AY2255" s="184"/>
      <c r="BB2255" s="184"/>
      <c r="BC2255" s="184"/>
      <c r="BF2255" s="184"/>
      <c r="BG2255" s="184"/>
      <c r="BJ2255" s="184"/>
      <c r="BK2255" s="184"/>
      <c r="BN2255" s="184"/>
      <c r="BO2255" s="184"/>
      <c r="BR2255" s="184"/>
      <c r="BS2255" s="184"/>
      <c r="BV2255" s="184"/>
      <c r="BW2255" s="184"/>
      <c r="BZ2255" s="184"/>
      <c r="CA2255" s="184"/>
      <c r="CD2255" s="184"/>
      <c r="CE2255" s="184"/>
      <c r="CL2255" s="183"/>
      <c r="CO2255" s="183"/>
      <c r="CP2255" s="183"/>
      <c r="CT2255" s="71"/>
    </row>
    <row r="2256" spans="6:98">
      <c r="F2256" s="183"/>
      <c r="S2256" s="184"/>
      <c r="T2256" s="184"/>
      <c r="U2256" s="184"/>
      <c r="V2256" s="184"/>
      <c r="W2256" s="184"/>
      <c r="X2256" s="184"/>
      <c r="Y2256" s="184"/>
      <c r="Z2256" s="184"/>
      <c r="AA2256" s="184"/>
      <c r="AB2256" s="184"/>
      <c r="AC2256" s="184"/>
      <c r="AD2256" s="184"/>
      <c r="AH2256" s="184"/>
      <c r="AI2256" s="184"/>
      <c r="AL2256" s="184"/>
      <c r="AM2256" s="184"/>
      <c r="AP2256" s="184"/>
      <c r="AQ2256" s="184"/>
      <c r="AT2256" s="184"/>
      <c r="AU2256" s="184"/>
      <c r="AX2256" s="184"/>
      <c r="AY2256" s="184"/>
      <c r="BB2256" s="184"/>
      <c r="BC2256" s="184"/>
      <c r="BF2256" s="184"/>
      <c r="BG2256" s="184"/>
      <c r="BJ2256" s="184"/>
      <c r="BK2256" s="184"/>
      <c r="BN2256" s="184"/>
      <c r="BO2256" s="184"/>
      <c r="BR2256" s="184"/>
      <c r="BS2256" s="184"/>
      <c r="BV2256" s="184"/>
      <c r="BW2256" s="184"/>
      <c r="BZ2256" s="184"/>
      <c r="CA2256" s="184"/>
      <c r="CD2256" s="184"/>
      <c r="CE2256" s="184"/>
      <c r="CL2256" s="183"/>
      <c r="CO2256" s="183"/>
      <c r="CP2256" s="183"/>
      <c r="CT2256" s="71"/>
    </row>
    <row r="2257" spans="6:98">
      <c r="F2257" s="183"/>
      <c r="S2257" s="184"/>
      <c r="T2257" s="184"/>
      <c r="U2257" s="184"/>
      <c r="V2257" s="184"/>
      <c r="W2257" s="184"/>
      <c r="X2257" s="184"/>
      <c r="Y2257" s="184"/>
      <c r="Z2257" s="184"/>
      <c r="AA2257" s="184"/>
      <c r="AB2257" s="184"/>
      <c r="AC2257" s="184"/>
      <c r="AD2257" s="184"/>
      <c r="AH2257" s="184"/>
      <c r="AI2257" s="184"/>
      <c r="AL2257" s="184"/>
      <c r="AM2257" s="184"/>
      <c r="AP2257" s="184"/>
      <c r="AQ2257" s="184"/>
      <c r="AT2257" s="184"/>
      <c r="AU2257" s="184"/>
      <c r="AX2257" s="184"/>
      <c r="AY2257" s="184"/>
      <c r="BB2257" s="184"/>
      <c r="BC2257" s="184"/>
      <c r="BF2257" s="184"/>
      <c r="BG2257" s="184"/>
      <c r="BJ2257" s="184"/>
      <c r="BK2257" s="184"/>
      <c r="BN2257" s="184"/>
      <c r="BO2257" s="184"/>
      <c r="BR2257" s="184"/>
      <c r="BS2257" s="184"/>
      <c r="BV2257" s="184"/>
      <c r="BW2257" s="184"/>
      <c r="BZ2257" s="184"/>
      <c r="CA2257" s="184"/>
      <c r="CD2257" s="184"/>
      <c r="CE2257" s="184"/>
      <c r="CL2257" s="183"/>
      <c r="CO2257" s="183"/>
      <c r="CP2257" s="183"/>
      <c r="CT2257" s="71"/>
    </row>
    <row r="2258" spans="6:98">
      <c r="F2258" s="183"/>
      <c r="S2258" s="184"/>
      <c r="T2258" s="184"/>
      <c r="U2258" s="184"/>
      <c r="V2258" s="184"/>
      <c r="W2258" s="184"/>
      <c r="X2258" s="184"/>
      <c r="Y2258" s="184"/>
      <c r="Z2258" s="184"/>
      <c r="AA2258" s="184"/>
      <c r="AB2258" s="184"/>
      <c r="AC2258" s="184"/>
      <c r="AD2258" s="184"/>
      <c r="AH2258" s="184"/>
      <c r="AI2258" s="184"/>
      <c r="AL2258" s="184"/>
      <c r="AM2258" s="184"/>
      <c r="AP2258" s="184"/>
      <c r="AQ2258" s="184"/>
      <c r="AT2258" s="184"/>
      <c r="AU2258" s="184"/>
      <c r="AX2258" s="184"/>
      <c r="AY2258" s="184"/>
      <c r="BB2258" s="184"/>
      <c r="BC2258" s="184"/>
      <c r="BF2258" s="184"/>
      <c r="BG2258" s="184"/>
      <c r="BJ2258" s="184"/>
      <c r="BK2258" s="184"/>
      <c r="BN2258" s="184"/>
      <c r="BO2258" s="184"/>
      <c r="BR2258" s="184"/>
      <c r="BS2258" s="184"/>
      <c r="BV2258" s="184"/>
      <c r="BW2258" s="184"/>
      <c r="BZ2258" s="184"/>
      <c r="CA2258" s="184"/>
      <c r="CD2258" s="184"/>
      <c r="CE2258" s="184"/>
      <c r="CL2258" s="183"/>
      <c r="CO2258" s="183"/>
      <c r="CP2258" s="183"/>
      <c r="CT2258" s="71"/>
    </row>
    <row r="2259" spans="6:98">
      <c r="F2259" s="183"/>
      <c r="S2259" s="184"/>
      <c r="T2259" s="184"/>
      <c r="U2259" s="184"/>
      <c r="V2259" s="184"/>
      <c r="W2259" s="184"/>
      <c r="X2259" s="184"/>
      <c r="Y2259" s="184"/>
      <c r="Z2259" s="184"/>
      <c r="AA2259" s="184"/>
      <c r="AB2259" s="184"/>
      <c r="AC2259" s="184"/>
      <c r="AD2259" s="184"/>
      <c r="AH2259" s="184"/>
      <c r="AI2259" s="184"/>
      <c r="AL2259" s="184"/>
      <c r="AM2259" s="184"/>
      <c r="AP2259" s="184"/>
      <c r="AQ2259" s="184"/>
      <c r="AT2259" s="184"/>
      <c r="AU2259" s="184"/>
      <c r="AX2259" s="184"/>
      <c r="AY2259" s="184"/>
      <c r="BB2259" s="184"/>
      <c r="BC2259" s="184"/>
      <c r="BF2259" s="184"/>
      <c r="BG2259" s="184"/>
      <c r="BJ2259" s="184"/>
      <c r="BK2259" s="184"/>
      <c r="BN2259" s="184"/>
      <c r="BO2259" s="184"/>
      <c r="BR2259" s="184"/>
      <c r="BS2259" s="184"/>
      <c r="BV2259" s="184"/>
      <c r="BW2259" s="184"/>
      <c r="BZ2259" s="184"/>
      <c r="CA2259" s="184"/>
      <c r="CD2259" s="184"/>
      <c r="CE2259" s="184"/>
      <c r="CL2259" s="183"/>
      <c r="CO2259" s="183"/>
      <c r="CP2259" s="183"/>
      <c r="CT2259" s="71"/>
    </row>
    <row r="2260" spans="6:98">
      <c r="F2260" s="183"/>
      <c r="S2260" s="184"/>
      <c r="T2260" s="184"/>
      <c r="U2260" s="184"/>
      <c r="V2260" s="184"/>
      <c r="W2260" s="184"/>
      <c r="X2260" s="184"/>
      <c r="Y2260" s="184"/>
      <c r="Z2260" s="184"/>
      <c r="AA2260" s="184"/>
      <c r="AB2260" s="184"/>
      <c r="AC2260" s="184"/>
      <c r="AD2260" s="184"/>
      <c r="AH2260" s="184"/>
      <c r="AI2260" s="184"/>
      <c r="AL2260" s="184"/>
      <c r="AM2260" s="184"/>
      <c r="AP2260" s="184"/>
      <c r="AQ2260" s="184"/>
      <c r="AT2260" s="184"/>
      <c r="AU2260" s="184"/>
      <c r="AX2260" s="184"/>
      <c r="AY2260" s="184"/>
      <c r="BB2260" s="184"/>
      <c r="BC2260" s="184"/>
      <c r="BF2260" s="184"/>
      <c r="BG2260" s="184"/>
      <c r="BJ2260" s="184"/>
      <c r="BK2260" s="184"/>
      <c r="BN2260" s="184"/>
      <c r="BO2260" s="184"/>
      <c r="BR2260" s="184"/>
      <c r="BS2260" s="184"/>
      <c r="BV2260" s="184"/>
      <c r="BW2260" s="184"/>
      <c r="BZ2260" s="184"/>
      <c r="CA2260" s="184"/>
      <c r="CD2260" s="184"/>
      <c r="CE2260" s="184"/>
      <c r="CL2260" s="183"/>
      <c r="CO2260" s="183"/>
      <c r="CP2260" s="183"/>
      <c r="CT2260" s="71"/>
    </row>
    <row r="2261" spans="6:98">
      <c r="F2261" s="183"/>
      <c r="S2261" s="184"/>
      <c r="T2261" s="184"/>
      <c r="U2261" s="184"/>
      <c r="V2261" s="184"/>
      <c r="W2261" s="184"/>
      <c r="X2261" s="184"/>
      <c r="Y2261" s="184"/>
      <c r="Z2261" s="184"/>
      <c r="AA2261" s="184"/>
      <c r="AB2261" s="184"/>
      <c r="AC2261" s="184"/>
      <c r="AD2261" s="184"/>
      <c r="AH2261" s="184"/>
      <c r="AI2261" s="184"/>
      <c r="AL2261" s="184"/>
      <c r="AM2261" s="184"/>
      <c r="AP2261" s="184"/>
      <c r="AQ2261" s="184"/>
      <c r="AT2261" s="184"/>
      <c r="AU2261" s="184"/>
      <c r="AX2261" s="184"/>
      <c r="AY2261" s="184"/>
      <c r="BB2261" s="184"/>
      <c r="BC2261" s="184"/>
      <c r="BF2261" s="184"/>
      <c r="BG2261" s="184"/>
      <c r="BJ2261" s="184"/>
      <c r="BK2261" s="184"/>
      <c r="BN2261" s="184"/>
      <c r="BO2261" s="184"/>
      <c r="BR2261" s="184"/>
      <c r="BS2261" s="184"/>
      <c r="BV2261" s="184"/>
      <c r="BW2261" s="184"/>
      <c r="BZ2261" s="184"/>
      <c r="CA2261" s="184"/>
      <c r="CD2261" s="184"/>
      <c r="CE2261" s="184"/>
      <c r="CL2261" s="183"/>
      <c r="CO2261" s="183"/>
      <c r="CP2261" s="183"/>
      <c r="CT2261" s="71"/>
    </row>
    <row r="2262" spans="6:98">
      <c r="F2262" s="183"/>
      <c r="S2262" s="184"/>
      <c r="T2262" s="184"/>
      <c r="U2262" s="184"/>
      <c r="V2262" s="184"/>
      <c r="W2262" s="184"/>
      <c r="X2262" s="184"/>
      <c r="Y2262" s="184"/>
      <c r="Z2262" s="184"/>
      <c r="AA2262" s="184"/>
      <c r="AB2262" s="184"/>
      <c r="AC2262" s="184"/>
      <c r="AD2262" s="184"/>
      <c r="AH2262" s="184"/>
      <c r="AI2262" s="184"/>
      <c r="AL2262" s="184"/>
      <c r="AM2262" s="184"/>
      <c r="AP2262" s="184"/>
      <c r="AQ2262" s="184"/>
      <c r="AT2262" s="184"/>
      <c r="AU2262" s="184"/>
      <c r="AX2262" s="184"/>
      <c r="AY2262" s="184"/>
      <c r="BB2262" s="184"/>
      <c r="BC2262" s="184"/>
      <c r="BF2262" s="184"/>
      <c r="BG2262" s="184"/>
      <c r="BJ2262" s="184"/>
      <c r="BK2262" s="184"/>
      <c r="BN2262" s="184"/>
      <c r="BO2262" s="184"/>
      <c r="BR2262" s="184"/>
      <c r="BS2262" s="184"/>
      <c r="BV2262" s="184"/>
      <c r="BW2262" s="184"/>
      <c r="BZ2262" s="184"/>
      <c r="CA2262" s="184"/>
      <c r="CD2262" s="184"/>
      <c r="CE2262" s="184"/>
      <c r="CL2262" s="183"/>
      <c r="CO2262" s="183"/>
      <c r="CP2262" s="183"/>
      <c r="CT2262" s="71"/>
    </row>
    <row r="2263" spans="6:98">
      <c r="F2263" s="183"/>
      <c r="S2263" s="184"/>
      <c r="T2263" s="184"/>
      <c r="U2263" s="184"/>
      <c r="V2263" s="184"/>
      <c r="W2263" s="184"/>
      <c r="X2263" s="184"/>
      <c r="Y2263" s="184"/>
      <c r="Z2263" s="184"/>
      <c r="AA2263" s="184"/>
      <c r="AB2263" s="184"/>
      <c r="AC2263" s="184"/>
      <c r="AD2263" s="184"/>
      <c r="AH2263" s="184"/>
      <c r="AI2263" s="184"/>
      <c r="AL2263" s="184"/>
      <c r="AM2263" s="184"/>
      <c r="AP2263" s="184"/>
      <c r="AQ2263" s="184"/>
      <c r="AT2263" s="184"/>
      <c r="AU2263" s="184"/>
      <c r="AX2263" s="184"/>
      <c r="AY2263" s="184"/>
      <c r="BB2263" s="184"/>
      <c r="BC2263" s="184"/>
      <c r="BF2263" s="184"/>
      <c r="BG2263" s="184"/>
      <c r="BJ2263" s="184"/>
      <c r="BK2263" s="184"/>
      <c r="BN2263" s="184"/>
      <c r="BO2263" s="184"/>
      <c r="BR2263" s="184"/>
      <c r="BS2263" s="184"/>
      <c r="BV2263" s="184"/>
      <c r="BW2263" s="184"/>
      <c r="BZ2263" s="184"/>
      <c r="CA2263" s="184"/>
      <c r="CD2263" s="184"/>
      <c r="CE2263" s="184"/>
      <c r="CL2263" s="183"/>
      <c r="CO2263" s="183"/>
      <c r="CP2263" s="183"/>
      <c r="CT2263" s="71"/>
    </row>
    <row r="2264" spans="6:98">
      <c r="F2264" s="183"/>
      <c r="S2264" s="184"/>
      <c r="T2264" s="184"/>
      <c r="U2264" s="184"/>
      <c r="V2264" s="184"/>
      <c r="W2264" s="184"/>
      <c r="X2264" s="184"/>
      <c r="Y2264" s="184"/>
      <c r="Z2264" s="184"/>
      <c r="AA2264" s="184"/>
      <c r="AB2264" s="184"/>
      <c r="AC2264" s="184"/>
      <c r="AD2264" s="184"/>
      <c r="AH2264" s="184"/>
      <c r="AI2264" s="184"/>
      <c r="AL2264" s="184"/>
      <c r="AM2264" s="184"/>
      <c r="AP2264" s="184"/>
      <c r="AQ2264" s="184"/>
      <c r="AT2264" s="184"/>
      <c r="AU2264" s="184"/>
      <c r="AX2264" s="184"/>
      <c r="AY2264" s="184"/>
      <c r="BB2264" s="184"/>
      <c r="BC2264" s="184"/>
      <c r="BF2264" s="184"/>
      <c r="BG2264" s="184"/>
      <c r="BJ2264" s="184"/>
      <c r="BK2264" s="184"/>
      <c r="BN2264" s="184"/>
      <c r="BO2264" s="184"/>
      <c r="BR2264" s="184"/>
      <c r="BS2264" s="184"/>
      <c r="BV2264" s="184"/>
      <c r="BW2264" s="184"/>
      <c r="BZ2264" s="184"/>
      <c r="CA2264" s="184"/>
      <c r="CD2264" s="184"/>
      <c r="CE2264" s="184"/>
      <c r="CL2264" s="183"/>
      <c r="CO2264" s="183"/>
      <c r="CP2264" s="183"/>
      <c r="CT2264" s="71"/>
    </row>
    <row r="2265" spans="6:98">
      <c r="F2265" s="183"/>
      <c r="S2265" s="184"/>
      <c r="T2265" s="184"/>
      <c r="U2265" s="184"/>
      <c r="V2265" s="184"/>
      <c r="W2265" s="184"/>
      <c r="X2265" s="184"/>
      <c r="Y2265" s="184"/>
      <c r="Z2265" s="184"/>
      <c r="AA2265" s="184"/>
      <c r="AB2265" s="184"/>
      <c r="AC2265" s="184"/>
      <c r="AD2265" s="184"/>
      <c r="AH2265" s="184"/>
      <c r="AI2265" s="184"/>
      <c r="AL2265" s="184"/>
      <c r="AM2265" s="184"/>
      <c r="AP2265" s="184"/>
      <c r="AQ2265" s="184"/>
      <c r="AT2265" s="184"/>
      <c r="AU2265" s="184"/>
      <c r="AX2265" s="184"/>
      <c r="AY2265" s="184"/>
      <c r="BB2265" s="184"/>
      <c r="BC2265" s="184"/>
      <c r="BF2265" s="184"/>
      <c r="BG2265" s="184"/>
      <c r="BJ2265" s="184"/>
      <c r="BK2265" s="184"/>
      <c r="BN2265" s="184"/>
      <c r="BO2265" s="184"/>
      <c r="BR2265" s="184"/>
      <c r="BS2265" s="184"/>
      <c r="BV2265" s="184"/>
      <c r="BW2265" s="184"/>
      <c r="BZ2265" s="184"/>
      <c r="CA2265" s="184"/>
      <c r="CD2265" s="184"/>
      <c r="CE2265" s="184"/>
      <c r="CL2265" s="183"/>
      <c r="CO2265" s="183"/>
      <c r="CP2265" s="183"/>
      <c r="CT2265" s="71"/>
    </row>
    <row r="2266" spans="6:98">
      <c r="F2266" s="183"/>
      <c r="S2266" s="184"/>
      <c r="T2266" s="184"/>
      <c r="U2266" s="184"/>
      <c r="V2266" s="184"/>
      <c r="W2266" s="184"/>
      <c r="X2266" s="184"/>
      <c r="Y2266" s="184"/>
      <c r="Z2266" s="184"/>
      <c r="AA2266" s="184"/>
      <c r="AB2266" s="184"/>
      <c r="AC2266" s="184"/>
      <c r="AD2266" s="184"/>
      <c r="AH2266" s="184"/>
      <c r="AI2266" s="184"/>
      <c r="AL2266" s="184"/>
      <c r="AM2266" s="184"/>
      <c r="AP2266" s="184"/>
      <c r="AQ2266" s="184"/>
      <c r="AT2266" s="184"/>
      <c r="AU2266" s="184"/>
      <c r="AX2266" s="184"/>
      <c r="AY2266" s="184"/>
      <c r="BB2266" s="184"/>
      <c r="BC2266" s="184"/>
      <c r="BF2266" s="184"/>
      <c r="BG2266" s="184"/>
      <c r="BJ2266" s="184"/>
      <c r="BK2266" s="184"/>
      <c r="BN2266" s="184"/>
      <c r="BO2266" s="184"/>
      <c r="BR2266" s="184"/>
      <c r="BS2266" s="184"/>
      <c r="BV2266" s="184"/>
      <c r="BW2266" s="184"/>
      <c r="BZ2266" s="184"/>
      <c r="CA2266" s="184"/>
      <c r="CD2266" s="184"/>
      <c r="CE2266" s="184"/>
      <c r="CL2266" s="183"/>
      <c r="CO2266" s="183"/>
      <c r="CP2266" s="183"/>
      <c r="CT2266" s="71"/>
    </row>
    <row r="2267" spans="6:98">
      <c r="F2267" s="183"/>
      <c r="S2267" s="184"/>
      <c r="T2267" s="184"/>
      <c r="U2267" s="184"/>
      <c r="V2267" s="184"/>
      <c r="W2267" s="184"/>
      <c r="X2267" s="184"/>
      <c r="Y2267" s="184"/>
      <c r="Z2267" s="184"/>
      <c r="AA2267" s="184"/>
      <c r="AB2267" s="184"/>
      <c r="AC2267" s="184"/>
      <c r="AD2267" s="184"/>
      <c r="AH2267" s="184"/>
      <c r="AI2267" s="184"/>
      <c r="AL2267" s="184"/>
      <c r="AM2267" s="184"/>
      <c r="AP2267" s="184"/>
      <c r="AQ2267" s="184"/>
      <c r="AT2267" s="184"/>
      <c r="AU2267" s="184"/>
      <c r="AX2267" s="184"/>
      <c r="AY2267" s="184"/>
      <c r="BB2267" s="184"/>
      <c r="BC2267" s="184"/>
      <c r="BF2267" s="184"/>
      <c r="BG2267" s="184"/>
      <c r="BJ2267" s="184"/>
      <c r="BK2267" s="184"/>
      <c r="BN2267" s="184"/>
      <c r="BO2267" s="184"/>
      <c r="BR2267" s="184"/>
      <c r="BS2267" s="184"/>
      <c r="BV2267" s="184"/>
      <c r="BW2267" s="184"/>
      <c r="BZ2267" s="184"/>
      <c r="CA2267" s="184"/>
      <c r="CD2267" s="184"/>
      <c r="CE2267" s="184"/>
      <c r="CL2267" s="183"/>
      <c r="CO2267" s="183"/>
      <c r="CP2267" s="183"/>
      <c r="CT2267" s="71"/>
    </row>
    <row r="2268" spans="6:98">
      <c r="F2268" s="183"/>
      <c r="S2268" s="184"/>
      <c r="T2268" s="184"/>
      <c r="U2268" s="184"/>
      <c r="V2268" s="184"/>
      <c r="W2268" s="184"/>
      <c r="X2268" s="184"/>
      <c r="Y2268" s="184"/>
      <c r="Z2268" s="184"/>
      <c r="AA2268" s="184"/>
      <c r="AB2268" s="184"/>
      <c r="AC2268" s="184"/>
      <c r="AD2268" s="184"/>
      <c r="AH2268" s="184"/>
      <c r="AI2268" s="184"/>
      <c r="AL2268" s="184"/>
      <c r="AM2268" s="184"/>
      <c r="AP2268" s="184"/>
      <c r="AQ2268" s="184"/>
      <c r="AT2268" s="184"/>
      <c r="AU2268" s="184"/>
      <c r="AX2268" s="184"/>
      <c r="AY2268" s="184"/>
      <c r="BB2268" s="184"/>
      <c r="BC2268" s="184"/>
      <c r="BF2268" s="184"/>
      <c r="BG2268" s="184"/>
      <c r="BJ2268" s="184"/>
      <c r="BK2268" s="184"/>
      <c r="BN2268" s="184"/>
      <c r="BO2268" s="184"/>
      <c r="BR2268" s="184"/>
      <c r="BS2268" s="184"/>
      <c r="BV2268" s="184"/>
      <c r="BW2268" s="184"/>
      <c r="BZ2268" s="184"/>
      <c r="CA2268" s="184"/>
      <c r="CD2268" s="184"/>
      <c r="CE2268" s="184"/>
      <c r="CL2268" s="183"/>
      <c r="CO2268" s="183"/>
      <c r="CP2268" s="183"/>
      <c r="CT2268" s="71"/>
    </row>
    <row r="2269" spans="6:98">
      <c r="F2269" s="183"/>
      <c r="S2269" s="184"/>
      <c r="T2269" s="184"/>
      <c r="U2269" s="184"/>
      <c r="V2269" s="184"/>
      <c r="W2269" s="184"/>
      <c r="X2269" s="184"/>
      <c r="Y2269" s="184"/>
      <c r="Z2269" s="184"/>
      <c r="AA2269" s="184"/>
      <c r="AB2269" s="184"/>
      <c r="AC2269" s="184"/>
      <c r="AD2269" s="184"/>
      <c r="AH2269" s="184"/>
      <c r="AI2269" s="184"/>
      <c r="AL2269" s="184"/>
      <c r="AM2269" s="184"/>
      <c r="AP2269" s="184"/>
      <c r="AQ2269" s="184"/>
      <c r="AT2269" s="184"/>
      <c r="AU2269" s="184"/>
      <c r="AX2269" s="184"/>
      <c r="AY2269" s="184"/>
      <c r="BB2269" s="184"/>
      <c r="BC2269" s="184"/>
      <c r="BF2269" s="184"/>
      <c r="BG2269" s="184"/>
      <c r="BJ2269" s="184"/>
      <c r="BK2269" s="184"/>
      <c r="BN2269" s="184"/>
      <c r="BO2269" s="184"/>
      <c r="BR2269" s="184"/>
      <c r="BS2269" s="184"/>
      <c r="BV2269" s="184"/>
      <c r="BW2269" s="184"/>
      <c r="BZ2269" s="184"/>
      <c r="CA2269" s="184"/>
      <c r="CD2269" s="184"/>
      <c r="CE2269" s="184"/>
      <c r="CL2269" s="183"/>
      <c r="CO2269" s="183"/>
      <c r="CP2269" s="183"/>
      <c r="CT2269" s="71"/>
    </row>
    <row r="2270" spans="6:98">
      <c r="F2270" s="183"/>
      <c r="S2270" s="184"/>
      <c r="T2270" s="184"/>
      <c r="U2270" s="184"/>
      <c r="V2270" s="184"/>
      <c r="W2270" s="184"/>
      <c r="X2270" s="184"/>
      <c r="Y2270" s="184"/>
      <c r="Z2270" s="184"/>
      <c r="AA2270" s="184"/>
      <c r="AB2270" s="184"/>
      <c r="AC2270" s="184"/>
      <c r="AD2270" s="184"/>
      <c r="AH2270" s="184"/>
      <c r="AI2270" s="184"/>
      <c r="AL2270" s="184"/>
      <c r="AM2270" s="184"/>
      <c r="AP2270" s="184"/>
      <c r="AQ2270" s="184"/>
      <c r="AT2270" s="184"/>
      <c r="AU2270" s="184"/>
      <c r="AX2270" s="184"/>
      <c r="AY2270" s="184"/>
      <c r="BB2270" s="184"/>
      <c r="BC2270" s="184"/>
      <c r="BF2270" s="184"/>
      <c r="BG2270" s="184"/>
      <c r="BJ2270" s="184"/>
      <c r="BK2270" s="184"/>
      <c r="BN2270" s="184"/>
      <c r="BO2270" s="184"/>
      <c r="BR2270" s="184"/>
      <c r="BS2270" s="184"/>
      <c r="BV2270" s="184"/>
      <c r="BW2270" s="184"/>
      <c r="BZ2270" s="184"/>
      <c r="CA2270" s="184"/>
      <c r="CD2270" s="184"/>
      <c r="CE2270" s="184"/>
      <c r="CL2270" s="183"/>
      <c r="CO2270" s="183"/>
      <c r="CP2270" s="183"/>
      <c r="CT2270" s="71"/>
    </row>
    <row r="2271" spans="6:98">
      <c r="F2271" s="183"/>
      <c r="S2271" s="184"/>
      <c r="T2271" s="184"/>
      <c r="U2271" s="184"/>
      <c r="V2271" s="184"/>
      <c r="W2271" s="184"/>
      <c r="X2271" s="184"/>
      <c r="Y2271" s="184"/>
      <c r="Z2271" s="184"/>
      <c r="AA2271" s="184"/>
      <c r="AB2271" s="184"/>
      <c r="AC2271" s="184"/>
      <c r="AD2271" s="184"/>
      <c r="AH2271" s="184"/>
      <c r="AI2271" s="184"/>
      <c r="AL2271" s="184"/>
      <c r="AM2271" s="184"/>
      <c r="AP2271" s="184"/>
      <c r="AQ2271" s="184"/>
      <c r="AT2271" s="184"/>
      <c r="AU2271" s="184"/>
      <c r="AX2271" s="184"/>
      <c r="AY2271" s="184"/>
      <c r="BB2271" s="184"/>
      <c r="BC2271" s="184"/>
      <c r="BF2271" s="184"/>
      <c r="BG2271" s="184"/>
      <c r="BJ2271" s="184"/>
      <c r="BK2271" s="184"/>
      <c r="BN2271" s="184"/>
      <c r="BO2271" s="184"/>
      <c r="BR2271" s="184"/>
      <c r="BS2271" s="184"/>
      <c r="BV2271" s="184"/>
      <c r="BW2271" s="184"/>
      <c r="BZ2271" s="184"/>
      <c r="CA2271" s="184"/>
      <c r="CD2271" s="184"/>
      <c r="CE2271" s="184"/>
      <c r="CL2271" s="183"/>
      <c r="CO2271" s="183"/>
      <c r="CP2271" s="183"/>
      <c r="CT2271" s="71"/>
    </row>
    <row r="2272" spans="6:98">
      <c r="F2272" s="183"/>
      <c r="S2272" s="184"/>
      <c r="T2272" s="184"/>
      <c r="U2272" s="184"/>
      <c r="V2272" s="184"/>
      <c r="W2272" s="184"/>
      <c r="X2272" s="184"/>
      <c r="Y2272" s="184"/>
      <c r="Z2272" s="184"/>
      <c r="AA2272" s="184"/>
      <c r="AB2272" s="184"/>
      <c r="AC2272" s="184"/>
      <c r="AD2272" s="184"/>
      <c r="AH2272" s="184"/>
      <c r="AI2272" s="184"/>
      <c r="AL2272" s="184"/>
      <c r="AM2272" s="184"/>
      <c r="AP2272" s="184"/>
      <c r="AQ2272" s="184"/>
      <c r="AT2272" s="184"/>
      <c r="AU2272" s="184"/>
      <c r="AX2272" s="184"/>
      <c r="AY2272" s="184"/>
      <c r="BB2272" s="184"/>
      <c r="BC2272" s="184"/>
      <c r="BF2272" s="184"/>
      <c r="BG2272" s="184"/>
      <c r="BJ2272" s="184"/>
      <c r="BK2272" s="184"/>
      <c r="BN2272" s="184"/>
      <c r="BO2272" s="184"/>
      <c r="BR2272" s="184"/>
      <c r="BS2272" s="184"/>
      <c r="BV2272" s="184"/>
      <c r="BW2272" s="184"/>
      <c r="BZ2272" s="184"/>
      <c r="CA2272" s="184"/>
      <c r="CD2272" s="184"/>
      <c r="CE2272" s="184"/>
      <c r="CL2272" s="183"/>
      <c r="CO2272" s="183"/>
      <c r="CP2272" s="183"/>
      <c r="CT2272" s="71"/>
    </row>
    <row r="2273" spans="6:98">
      <c r="F2273" s="183"/>
      <c r="S2273" s="184"/>
      <c r="T2273" s="184"/>
      <c r="U2273" s="184"/>
      <c r="V2273" s="184"/>
      <c r="W2273" s="184"/>
      <c r="X2273" s="184"/>
      <c r="Y2273" s="184"/>
      <c r="Z2273" s="184"/>
      <c r="AA2273" s="184"/>
      <c r="AB2273" s="184"/>
      <c r="AC2273" s="184"/>
      <c r="AD2273" s="184"/>
      <c r="AH2273" s="184"/>
      <c r="AI2273" s="184"/>
      <c r="AL2273" s="184"/>
      <c r="AM2273" s="184"/>
      <c r="AP2273" s="184"/>
      <c r="AQ2273" s="184"/>
      <c r="AT2273" s="184"/>
      <c r="AU2273" s="184"/>
      <c r="AX2273" s="184"/>
      <c r="AY2273" s="184"/>
      <c r="BB2273" s="184"/>
      <c r="BC2273" s="184"/>
      <c r="BF2273" s="184"/>
      <c r="BG2273" s="184"/>
      <c r="BJ2273" s="184"/>
      <c r="BK2273" s="184"/>
      <c r="BN2273" s="184"/>
      <c r="BO2273" s="184"/>
      <c r="BR2273" s="184"/>
      <c r="BS2273" s="184"/>
      <c r="BV2273" s="184"/>
      <c r="BW2273" s="184"/>
      <c r="BZ2273" s="184"/>
      <c r="CA2273" s="184"/>
      <c r="CD2273" s="184"/>
      <c r="CE2273" s="184"/>
      <c r="CL2273" s="183"/>
      <c r="CO2273" s="183"/>
      <c r="CP2273" s="183"/>
      <c r="CT2273" s="71"/>
    </row>
    <row r="2274" spans="6:98">
      <c r="F2274" s="183"/>
      <c r="S2274" s="184"/>
      <c r="T2274" s="184"/>
      <c r="U2274" s="184"/>
      <c r="V2274" s="184"/>
      <c r="W2274" s="184"/>
      <c r="X2274" s="184"/>
      <c r="Y2274" s="184"/>
      <c r="Z2274" s="184"/>
      <c r="AA2274" s="184"/>
      <c r="AB2274" s="184"/>
      <c r="AC2274" s="184"/>
      <c r="AD2274" s="184"/>
      <c r="AH2274" s="184"/>
      <c r="AI2274" s="184"/>
      <c r="AL2274" s="184"/>
      <c r="AM2274" s="184"/>
      <c r="AP2274" s="184"/>
      <c r="AQ2274" s="184"/>
      <c r="AT2274" s="184"/>
      <c r="AU2274" s="184"/>
      <c r="AX2274" s="184"/>
      <c r="AY2274" s="184"/>
      <c r="BB2274" s="184"/>
      <c r="BC2274" s="184"/>
      <c r="BF2274" s="184"/>
      <c r="BG2274" s="184"/>
      <c r="BJ2274" s="184"/>
      <c r="BK2274" s="184"/>
      <c r="BN2274" s="184"/>
      <c r="BO2274" s="184"/>
      <c r="BR2274" s="184"/>
      <c r="BS2274" s="184"/>
      <c r="BV2274" s="184"/>
      <c r="BW2274" s="184"/>
      <c r="BZ2274" s="184"/>
      <c r="CA2274" s="184"/>
      <c r="CD2274" s="184"/>
      <c r="CE2274" s="184"/>
      <c r="CL2274" s="183"/>
      <c r="CO2274" s="183"/>
      <c r="CP2274" s="183"/>
      <c r="CT2274" s="71"/>
    </row>
    <row r="2275" spans="6:98">
      <c r="F2275" s="183"/>
      <c r="S2275" s="184"/>
      <c r="T2275" s="184"/>
      <c r="U2275" s="184"/>
      <c r="V2275" s="184"/>
      <c r="W2275" s="184"/>
      <c r="X2275" s="184"/>
      <c r="Y2275" s="184"/>
      <c r="Z2275" s="184"/>
      <c r="AA2275" s="184"/>
      <c r="AB2275" s="184"/>
      <c r="AC2275" s="184"/>
      <c r="AD2275" s="184"/>
      <c r="AH2275" s="184"/>
      <c r="AI2275" s="184"/>
      <c r="AL2275" s="184"/>
      <c r="AM2275" s="184"/>
      <c r="AP2275" s="184"/>
      <c r="AQ2275" s="184"/>
      <c r="AT2275" s="184"/>
      <c r="AU2275" s="184"/>
      <c r="AX2275" s="184"/>
      <c r="AY2275" s="184"/>
      <c r="BB2275" s="184"/>
      <c r="BC2275" s="184"/>
      <c r="BF2275" s="184"/>
      <c r="BG2275" s="184"/>
      <c r="BJ2275" s="184"/>
      <c r="BK2275" s="184"/>
      <c r="BN2275" s="184"/>
      <c r="BO2275" s="184"/>
      <c r="BR2275" s="184"/>
      <c r="BS2275" s="184"/>
      <c r="BV2275" s="184"/>
      <c r="BW2275" s="184"/>
      <c r="BZ2275" s="184"/>
      <c r="CA2275" s="184"/>
      <c r="CD2275" s="184"/>
      <c r="CE2275" s="184"/>
      <c r="CL2275" s="183"/>
      <c r="CO2275" s="183"/>
      <c r="CP2275" s="183"/>
      <c r="CT2275" s="71"/>
    </row>
    <row r="2276" spans="6:98">
      <c r="F2276" s="183"/>
      <c r="S2276" s="184"/>
      <c r="T2276" s="184"/>
      <c r="U2276" s="184"/>
      <c r="V2276" s="184"/>
      <c r="W2276" s="184"/>
      <c r="X2276" s="184"/>
      <c r="Y2276" s="184"/>
      <c r="Z2276" s="184"/>
      <c r="AA2276" s="184"/>
      <c r="AB2276" s="184"/>
      <c r="AC2276" s="184"/>
      <c r="AD2276" s="184"/>
      <c r="AH2276" s="184"/>
      <c r="AI2276" s="184"/>
      <c r="AL2276" s="184"/>
      <c r="AM2276" s="184"/>
      <c r="AP2276" s="184"/>
      <c r="AQ2276" s="184"/>
      <c r="AT2276" s="184"/>
      <c r="AU2276" s="184"/>
      <c r="AX2276" s="184"/>
      <c r="AY2276" s="184"/>
      <c r="BB2276" s="184"/>
      <c r="BC2276" s="184"/>
      <c r="BF2276" s="184"/>
      <c r="BG2276" s="184"/>
      <c r="BJ2276" s="184"/>
      <c r="BK2276" s="184"/>
      <c r="BN2276" s="184"/>
      <c r="BO2276" s="184"/>
      <c r="BR2276" s="184"/>
      <c r="BS2276" s="184"/>
      <c r="BV2276" s="184"/>
      <c r="BW2276" s="184"/>
      <c r="BZ2276" s="184"/>
      <c r="CA2276" s="184"/>
      <c r="CD2276" s="184"/>
      <c r="CE2276" s="184"/>
      <c r="CL2276" s="183"/>
      <c r="CO2276" s="183"/>
      <c r="CP2276" s="183"/>
      <c r="CT2276" s="71"/>
    </row>
    <row r="2277" spans="6:98">
      <c r="F2277" s="183"/>
      <c r="S2277" s="184"/>
      <c r="T2277" s="184"/>
      <c r="U2277" s="184"/>
      <c r="V2277" s="184"/>
      <c r="W2277" s="184"/>
      <c r="X2277" s="184"/>
      <c r="Y2277" s="184"/>
      <c r="Z2277" s="184"/>
      <c r="AA2277" s="184"/>
      <c r="AB2277" s="184"/>
      <c r="AC2277" s="184"/>
      <c r="AD2277" s="184"/>
      <c r="AH2277" s="184"/>
      <c r="AI2277" s="184"/>
      <c r="AL2277" s="184"/>
      <c r="AM2277" s="184"/>
      <c r="AP2277" s="184"/>
      <c r="AQ2277" s="184"/>
      <c r="AT2277" s="184"/>
      <c r="AU2277" s="184"/>
      <c r="AX2277" s="184"/>
      <c r="AY2277" s="184"/>
      <c r="BB2277" s="184"/>
      <c r="BC2277" s="184"/>
      <c r="BF2277" s="184"/>
      <c r="BG2277" s="184"/>
      <c r="BJ2277" s="184"/>
      <c r="BK2277" s="184"/>
      <c r="BN2277" s="184"/>
      <c r="BO2277" s="184"/>
      <c r="BR2277" s="184"/>
      <c r="BS2277" s="184"/>
      <c r="BV2277" s="184"/>
      <c r="BW2277" s="184"/>
      <c r="BZ2277" s="184"/>
      <c r="CA2277" s="184"/>
      <c r="CD2277" s="184"/>
      <c r="CE2277" s="184"/>
      <c r="CL2277" s="183"/>
      <c r="CO2277" s="183"/>
      <c r="CP2277" s="183"/>
      <c r="CT2277" s="71"/>
    </row>
    <row r="2278" spans="6:98">
      <c r="F2278" s="183"/>
      <c r="S2278" s="184"/>
      <c r="T2278" s="184"/>
      <c r="U2278" s="184"/>
      <c r="V2278" s="184"/>
      <c r="W2278" s="184"/>
      <c r="X2278" s="184"/>
      <c r="Y2278" s="184"/>
      <c r="Z2278" s="184"/>
      <c r="AA2278" s="184"/>
      <c r="AB2278" s="184"/>
      <c r="AC2278" s="184"/>
      <c r="AD2278" s="184"/>
      <c r="AH2278" s="184"/>
      <c r="AI2278" s="184"/>
      <c r="AL2278" s="184"/>
      <c r="AM2278" s="184"/>
      <c r="AP2278" s="184"/>
      <c r="AQ2278" s="184"/>
      <c r="AT2278" s="184"/>
      <c r="AU2278" s="184"/>
      <c r="AX2278" s="184"/>
      <c r="AY2278" s="184"/>
      <c r="BB2278" s="184"/>
      <c r="BC2278" s="184"/>
      <c r="BF2278" s="184"/>
      <c r="BG2278" s="184"/>
      <c r="BJ2278" s="184"/>
      <c r="BK2278" s="184"/>
      <c r="BN2278" s="184"/>
      <c r="BO2278" s="184"/>
      <c r="BR2278" s="184"/>
      <c r="BS2278" s="184"/>
      <c r="BV2278" s="184"/>
      <c r="BW2278" s="184"/>
      <c r="BZ2278" s="184"/>
      <c r="CA2278" s="184"/>
      <c r="CD2278" s="184"/>
      <c r="CE2278" s="184"/>
      <c r="CL2278" s="183"/>
      <c r="CO2278" s="183"/>
      <c r="CP2278" s="183"/>
      <c r="CT2278" s="71"/>
    </row>
    <row r="2279" spans="6:98">
      <c r="F2279" s="183"/>
      <c r="S2279" s="184"/>
      <c r="T2279" s="184"/>
      <c r="U2279" s="184"/>
      <c r="V2279" s="184"/>
      <c r="W2279" s="184"/>
      <c r="X2279" s="184"/>
      <c r="Y2279" s="184"/>
      <c r="Z2279" s="184"/>
      <c r="AA2279" s="184"/>
      <c r="AB2279" s="184"/>
      <c r="AC2279" s="184"/>
      <c r="AD2279" s="184"/>
      <c r="AH2279" s="184"/>
      <c r="AI2279" s="184"/>
      <c r="AL2279" s="184"/>
      <c r="AM2279" s="184"/>
      <c r="AP2279" s="184"/>
      <c r="AQ2279" s="184"/>
      <c r="AT2279" s="184"/>
      <c r="AU2279" s="184"/>
      <c r="AX2279" s="184"/>
      <c r="AY2279" s="184"/>
      <c r="BB2279" s="184"/>
      <c r="BC2279" s="184"/>
      <c r="BF2279" s="184"/>
      <c r="BG2279" s="184"/>
      <c r="BJ2279" s="184"/>
      <c r="BK2279" s="184"/>
      <c r="BN2279" s="184"/>
      <c r="BO2279" s="184"/>
      <c r="BR2279" s="184"/>
      <c r="BS2279" s="184"/>
      <c r="BV2279" s="184"/>
      <c r="BW2279" s="184"/>
      <c r="BZ2279" s="184"/>
      <c r="CA2279" s="184"/>
      <c r="CD2279" s="184"/>
      <c r="CE2279" s="184"/>
      <c r="CL2279" s="183"/>
      <c r="CO2279" s="183"/>
      <c r="CP2279" s="183"/>
      <c r="CT2279" s="71"/>
    </row>
    <row r="2280" spans="6:98">
      <c r="F2280" s="183"/>
      <c r="S2280" s="184"/>
      <c r="T2280" s="184"/>
      <c r="U2280" s="184"/>
      <c r="V2280" s="184"/>
      <c r="W2280" s="184"/>
      <c r="X2280" s="184"/>
      <c r="Y2280" s="184"/>
      <c r="Z2280" s="184"/>
      <c r="AA2280" s="184"/>
      <c r="AB2280" s="184"/>
      <c r="AC2280" s="184"/>
      <c r="AD2280" s="184"/>
      <c r="AH2280" s="184"/>
      <c r="AI2280" s="184"/>
      <c r="AL2280" s="184"/>
      <c r="AM2280" s="184"/>
      <c r="AP2280" s="184"/>
      <c r="AQ2280" s="184"/>
      <c r="AT2280" s="184"/>
      <c r="AU2280" s="184"/>
      <c r="AX2280" s="184"/>
      <c r="AY2280" s="184"/>
      <c r="BB2280" s="184"/>
      <c r="BC2280" s="184"/>
      <c r="BF2280" s="184"/>
      <c r="BG2280" s="184"/>
      <c r="BJ2280" s="184"/>
      <c r="BK2280" s="184"/>
      <c r="BN2280" s="184"/>
      <c r="BO2280" s="184"/>
      <c r="BR2280" s="184"/>
      <c r="BS2280" s="184"/>
      <c r="BV2280" s="184"/>
      <c r="BW2280" s="184"/>
      <c r="BZ2280" s="184"/>
      <c r="CA2280" s="184"/>
      <c r="CD2280" s="184"/>
      <c r="CE2280" s="184"/>
      <c r="CL2280" s="183"/>
      <c r="CO2280" s="183"/>
      <c r="CP2280" s="183"/>
      <c r="CT2280" s="71"/>
    </row>
    <row r="2281" spans="6:98">
      <c r="F2281" s="183"/>
      <c r="S2281" s="184"/>
      <c r="T2281" s="184"/>
      <c r="U2281" s="184"/>
      <c r="V2281" s="184"/>
      <c r="W2281" s="184"/>
      <c r="X2281" s="184"/>
      <c r="Y2281" s="184"/>
      <c r="Z2281" s="184"/>
      <c r="AA2281" s="184"/>
      <c r="AB2281" s="184"/>
      <c r="AC2281" s="184"/>
      <c r="AD2281" s="184"/>
      <c r="AH2281" s="184"/>
      <c r="AI2281" s="184"/>
      <c r="AL2281" s="184"/>
      <c r="AM2281" s="184"/>
      <c r="AP2281" s="184"/>
      <c r="AQ2281" s="184"/>
      <c r="AT2281" s="184"/>
      <c r="AU2281" s="184"/>
      <c r="AX2281" s="184"/>
      <c r="AY2281" s="184"/>
      <c r="BB2281" s="184"/>
      <c r="BC2281" s="184"/>
      <c r="BF2281" s="184"/>
      <c r="BG2281" s="184"/>
      <c r="BJ2281" s="184"/>
      <c r="BK2281" s="184"/>
      <c r="BN2281" s="184"/>
      <c r="BO2281" s="184"/>
      <c r="BR2281" s="184"/>
      <c r="BS2281" s="184"/>
      <c r="BV2281" s="184"/>
      <c r="BW2281" s="184"/>
      <c r="BZ2281" s="184"/>
      <c r="CA2281" s="184"/>
      <c r="CD2281" s="184"/>
      <c r="CE2281" s="184"/>
      <c r="CL2281" s="183"/>
      <c r="CO2281" s="183"/>
      <c r="CP2281" s="183"/>
      <c r="CT2281" s="71"/>
    </row>
    <row r="2282" spans="6:98">
      <c r="F2282" s="183"/>
      <c r="S2282" s="184"/>
      <c r="T2282" s="184"/>
      <c r="U2282" s="184"/>
      <c r="V2282" s="184"/>
      <c r="W2282" s="184"/>
      <c r="X2282" s="184"/>
      <c r="Y2282" s="184"/>
      <c r="Z2282" s="184"/>
      <c r="AA2282" s="184"/>
      <c r="AB2282" s="184"/>
      <c r="AC2282" s="184"/>
      <c r="AD2282" s="184"/>
      <c r="AH2282" s="184"/>
      <c r="AI2282" s="184"/>
      <c r="AL2282" s="184"/>
      <c r="AM2282" s="184"/>
      <c r="AP2282" s="184"/>
      <c r="AQ2282" s="184"/>
      <c r="AT2282" s="184"/>
      <c r="AU2282" s="184"/>
      <c r="AX2282" s="184"/>
      <c r="AY2282" s="184"/>
      <c r="BB2282" s="184"/>
      <c r="BC2282" s="184"/>
      <c r="BF2282" s="184"/>
      <c r="BG2282" s="184"/>
      <c r="BJ2282" s="184"/>
      <c r="BK2282" s="184"/>
      <c r="BN2282" s="184"/>
      <c r="BO2282" s="184"/>
      <c r="BR2282" s="184"/>
      <c r="BS2282" s="184"/>
      <c r="BV2282" s="184"/>
      <c r="BW2282" s="184"/>
      <c r="BZ2282" s="184"/>
      <c r="CA2282" s="184"/>
      <c r="CD2282" s="184"/>
      <c r="CE2282" s="184"/>
      <c r="CL2282" s="183"/>
      <c r="CO2282" s="183"/>
      <c r="CP2282" s="183"/>
      <c r="CT2282" s="71"/>
    </row>
    <row r="2283" spans="6:98">
      <c r="F2283" s="183"/>
      <c r="S2283" s="184"/>
      <c r="T2283" s="184"/>
      <c r="U2283" s="184"/>
      <c r="V2283" s="184"/>
      <c r="W2283" s="184"/>
      <c r="X2283" s="184"/>
      <c r="Y2283" s="184"/>
      <c r="Z2283" s="184"/>
      <c r="AA2283" s="184"/>
      <c r="AB2283" s="184"/>
      <c r="AC2283" s="184"/>
      <c r="AD2283" s="184"/>
      <c r="AH2283" s="184"/>
      <c r="AI2283" s="184"/>
      <c r="AL2283" s="184"/>
      <c r="AM2283" s="184"/>
      <c r="AP2283" s="184"/>
      <c r="AQ2283" s="184"/>
      <c r="AT2283" s="184"/>
      <c r="AU2283" s="184"/>
      <c r="AX2283" s="184"/>
      <c r="AY2283" s="184"/>
      <c r="BB2283" s="184"/>
      <c r="BC2283" s="184"/>
      <c r="BF2283" s="184"/>
      <c r="BG2283" s="184"/>
      <c r="BJ2283" s="184"/>
      <c r="BK2283" s="184"/>
      <c r="BN2283" s="184"/>
      <c r="BO2283" s="184"/>
      <c r="BR2283" s="184"/>
      <c r="BS2283" s="184"/>
      <c r="BV2283" s="184"/>
      <c r="BW2283" s="184"/>
      <c r="BZ2283" s="184"/>
      <c r="CA2283" s="184"/>
      <c r="CD2283" s="184"/>
      <c r="CE2283" s="184"/>
      <c r="CL2283" s="183"/>
      <c r="CO2283" s="183"/>
      <c r="CP2283" s="183"/>
      <c r="CT2283" s="71"/>
    </row>
    <row r="2284" spans="6:98">
      <c r="F2284" s="183"/>
      <c r="S2284" s="184"/>
      <c r="T2284" s="184"/>
      <c r="U2284" s="184"/>
      <c r="V2284" s="184"/>
      <c r="W2284" s="184"/>
      <c r="X2284" s="184"/>
      <c r="Y2284" s="184"/>
      <c r="Z2284" s="184"/>
      <c r="AA2284" s="184"/>
      <c r="AB2284" s="184"/>
      <c r="AC2284" s="184"/>
      <c r="AD2284" s="184"/>
      <c r="AH2284" s="184"/>
      <c r="AI2284" s="184"/>
      <c r="AL2284" s="184"/>
      <c r="AM2284" s="184"/>
      <c r="AP2284" s="184"/>
      <c r="AQ2284" s="184"/>
      <c r="AT2284" s="184"/>
      <c r="AU2284" s="184"/>
      <c r="AX2284" s="184"/>
      <c r="AY2284" s="184"/>
      <c r="BB2284" s="184"/>
      <c r="BC2284" s="184"/>
      <c r="BF2284" s="184"/>
      <c r="BG2284" s="184"/>
      <c r="BJ2284" s="184"/>
      <c r="BK2284" s="184"/>
      <c r="BN2284" s="184"/>
      <c r="BO2284" s="184"/>
      <c r="BR2284" s="184"/>
      <c r="BS2284" s="184"/>
      <c r="BV2284" s="184"/>
      <c r="BW2284" s="184"/>
      <c r="BZ2284" s="184"/>
      <c r="CA2284" s="184"/>
      <c r="CD2284" s="184"/>
      <c r="CE2284" s="184"/>
      <c r="CL2284" s="183"/>
      <c r="CO2284" s="183"/>
      <c r="CP2284" s="183"/>
      <c r="CT2284" s="71"/>
    </row>
    <row r="2285" spans="6:98">
      <c r="F2285" s="183"/>
      <c r="S2285" s="184"/>
      <c r="T2285" s="184"/>
      <c r="U2285" s="184"/>
      <c r="V2285" s="184"/>
      <c r="W2285" s="184"/>
      <c r="X2285" s="184"/>
      <c r="Y2285" s="184"/>
      <c r="Z2285" s="184"/>
      <c r="AA2285" s="184"/>
      <c r="AB2285" s="184"/>
      <c r="AC2285" s="184"/>
      <c r="AD2285" s="184"/>
      <c r="AH2285" s="184"/>
      <c r="AI2285" s="184"/>
      <c r="AL2285" s="184"/>
      <c r="AM2285" s="184"/>
      <c r="AP2285" s="184"/>
      <c r="AQ2285" s="184"/>
      <c r="AT2285" s="184"/>
      <c r="AU2285" s="184"/>
      <c r="AX2285" s="184"/>
      <c r="AY2285" s="184"/>
      <c r="BB2285" s="184"/>
      <c r="BC2285" s="184"/>
      <c r="BF2285" s="184"/>
      <c r="BG2285" s="184"/>
      <c r="BJ2285" s="184"/>
      <c r="BK2285" s="184"/>
      <c r="BN2285" s="184"/>
      <c r="BO2285" s="184"/>
      <c r="BR2285" s="184"/>
      <c r="BS2285" s="184"/>
      <c r="BV2285" s="184"/>
      <c r="BW2285" s="184"/>
      <c r="BZ2285" s="184"/>
      <c r="CA2285" s="184"/>
      <c r="CD2285" s="184"/>
      <c r="CE2285" s="184"/>
      <c r="CL2285" s="183"/>
      <c r="CO2285" s="183"/>
      <c r="CP2285" s="183"/>
      <c r="CT2285" s="71"/>
    </row>
    <row r="2286" spans="6:98">
      <c r="F2286" s="183"/>
      <c r="S2286" s="184"/>
      <c r="T2286" s="184"/>
      <c r="U2286" s="184"/>
      <c r="V2286" s="184"/>
      <c r="W2286" s="184"/>
      <c r="X2286" s="184"/>
      <c r="Y2286" s="184"/>
      <c r="Z2286" s="184"/>
      <c r="AA2286" s="184"/>
      <c r="AB2286" s="184"/>
      <c r="AC2286" s="184"/>
      <c r="AD2286" s="184"/>
      <c r="AH2286" s="184"/>
      <c r="AI2286" s="184"/>
      <c r="AL2286" s="184"/>
      <c r="AM2286" s="184"/>
      <c r="AP2286" s="184"/>
      <c r="AQ2286" s="184"/>
      <c r="AT2286" s="184"/>
      <c r="AU2286" s="184"/>
      <c r="AX2286" s="184"/>
      <c r="AY2286" s="184"/>
      <c r="BB2286" s="184"/>
      <c r="BC2286" s="184"/>
      <c r="BF2286" s="184"/>
      <c r="BG2286" s="184"/>
      <c r="BJ2286" s="184"/>
      <c r="BK2286" s="184"/>
      <c r="BN2286" s="184"/>
      <c r="BO2286" s="184"/>
      <c r="BR2286" s="184"/>
      <c r="BS2286" s="184"/>
      <c r="BV2286" s="184"/>
      <c r="BW2286" s="184"/>
      <c r="BZ2286" s="184"/>
      <c r="CA2286" s="184"/>
      <c r="CD2286" s="184"/>
      <c r="CE2286" s="184"/>
      <c r="CL2286" s="183"/>
      <c r="CO2286" s="183"/>
      <c r="CP2286" s="183"/>
      <c r="CT2286" s="71"/>
    </row>
    <row r="2287" spans="6:98">
      <c r="F2287" s="183"/>
      <c r="S2287" s="184"/>
      <c r="T2287" s="184"/>
      <c r="U2287" s="184"/>
      <c r="V2287" s="184"/>
      <c r="W2287" s="184"/>
      <c r="X2287" s="184"/>
      <c r="Y2287" s="184"/>
      <c r="Z2287" s="184"/>
      <c r="AA2287" s="184"/>
      <c r="AB2287" s="184"/>
      <c r="AC2287" s="184"/>
      <c r="AD2287" s="184"/>
      <c r="AH2287" s="184"/>
      <c r="AI2287" s="184"/>
      <c r="AL2287" s="184"/>
      <c r="AM2287" s="184"/>
      <c r="AP2287" s="184"/>
      <c r="AQ2287" s="184"/>
      <c r="AT2287" s="184"/>
      <c r="AU2287" s="184"/>
      <c r="AX2287" s="184"/>
      <c r="AY2287" s="184"/>
      <c r="BB2287" s="184"/>
      <c r="BC2287" s="184"/>
      <c r="BF2287" s="184"/>
      <c r="BG2287" s="184"/>
      <c r="BJ2287" s="184"/>
      <c r="BK2287" s="184"/>
      <c r="BN2287" s="184"/>
      <c r="BO2287" s="184"/>
      <c r="BR2287" s="184"/>
      <c r="BS2287" s="184"/>
      <c r="BV2287" s="184"/>
      <c r="BW2287" s="184"/>
      <c r="BZ2287" s="184"/>
      <c r="CA2287" s="184"/>
      <c r="CD2287" s="184"/>
      <c r="CE2287" s="184"/>
      <c r="CL2287" s="183"/>
      <c r="CO2287" s="183"/>
      <c r="CP2287" s="183"/>
      <c r="CT2287" s="71"/>
    </row>
    <row r="2288" spans="6:98">
      <c r="F2288" s="183"/>
      <c r="S2288" s="184"/>
      <c r="T2288" s="184"/>
      <c r="U2288" s="184"/>
      <c r="V2288" s="184"/>
      <c r="W2288" s="184"/>
      <c r="X2288" s="184"/>
      <c r="Y2288" s="184"/>
      <c r="Z2288" s="184"/>
      <c r="AA2288" s="184"/>
      <c r="AB2288" s="184"/>
      <c r="AC2288" s="184"/>
      <c r="AD2288" s="184"/>
      <c r="AH2288" s="184"/>
      <c r="AI2288" s="184"/>
      <c r="AL2288" s="184"/>
      <c r="AM2288" s="184"/>
      <c r="AP2288" s="184"/>
      <c r="AQ2288" s="184"/>
      <c r="AT2288" s="184"/>
      <c r="AU2288" s="184"/>
      <c r="AX2288" s="184"/>
      <c r="AY2288" s="184"/>
      <c r="BB2288" s="184"/>
      <c r="BC2288" s="184"/>
      <c r="BF2288" s="184"/>
      <c r="BG2288" s="184"/>
      <c r="BJ2288" s="184"/>
      <c r="BK2288" s="184"/>
      <c r="BN2288" s="184"/>
      <c r="BO2288" s="184"/>
      <c r="BR2288" s="184"/>
      <c r="BS2288" s="184"/>
      <c r="BV2288" s="184"/>
      <c r="BW2288" s="184"/>
      <c r="BZ2288" s="184"/>
      <c r="CA2288" s="184"/>
      <c r="CD2288" s="184"/>
      <c r="CE2288" s="184"/>
      <c r="CL2288" s="183"/>
      <c r="CO2288" s="183"/>
      <c r="CP2288" s="183"/>
      <c r="CT2288" s="71"/>
    </row>
    <row r="2289" spans="6:98">
      <c r="F2289" s="183"/>
      <c r="S2289" s="184"/>
      <c r="T2289" s="184"/>
      <c r="U2289" s="184"/>
      <c r="V2289" s="184"/>
      <c r="W2289" s="184"/>
      <c r="X2289" s="184"/>
      <c r="Y2289" s="184"/>
      <c r="Z2289" s="184"/>
      <c r="AA2289" s="184"/>
      <c r="AB2289" s="184"/>
      <c r="AC2289" s="184"/>
      <c r="AD2289" s="184"/>
      <c r="AH2289" s="184"/>
      <c r="AI2289" s="184"/>
      <c r="AL2289" s="184"/>
      <c r="AM2289" s="184"/>
      <c r="AP2289" s="184"/>
      <c r="AQ2289" s="184"/>
      <c r="AT2289" s="184"/>
      <c r="AU2289" s="184"/>
      <c r="AX2289" s="184"/>
      <c r="AY2289" s="184"/>
      <c r="BB2289" s="184"/>
      <c r="BC2289" s="184"/>
      <c r="BF2289" s="184"/>
      <c r="BG2289" s="184"/>
      <c r="BJ2289" s="184"/>
      <c r="BK2289" s="184"/>
      <c r="BN2289" s="184"/>
      <c r="BO2289" s="184"/>
      <c r="BR2289" s="184"/>
      <c r="BS2289" s="184"/>
      <c r="BV2289" s="184"/>
      <c r="BW2289" s="184"/>
      <c r="BZ2289" s="184"/>
      <c r="CA2289" s="184"/>
      <c r="CD2289" s="184"/>
      <c r="CE2289" s="184"/>
      <c r="CL2289" s="183"/>
      <c r="CO2289" s="183"/>
      <c r="CP2289" s="183"/>
      <c r="CT2289" s="71"/>
    </row>
    <row r="2290" spans="6:98">
      <c r="F2290" s="183"/>
      <c r="S2290" s="184"/>
      <c r="T2290" s="184"/>
      <c r="U2290" s="184"/>
      <c r="V2290" s="184"/>
      <c r="W2290" s="184"/>
      <c r="X2290" s="184"/>
      <c r="Y2290" s="184"/>
      <c r="Z2290" s="184"/>
      <c r="AA2290" s="184"/>
      <c r="AB2290" s="184"/>
      <c r="AC2290" s="184"/>
      <c r="AD2290" s="184"/>
      <c r="AH2290" s="184"/>
      <c r="AI2290" s="184"/>
      <c r="AL2290" s="184"/>
      <c r="AM2290" s="184"/>
      <c r="AP2290" s="184"/>
      <c r="AQ2290" s="184"/>
      <c r="AT2290" s="184"/>
      <c r="AU2290" s="184"/>
      <c r="AX2290" s="184"/>
      <c r="AY2290" s="184"/>
      <c r="BB2290" s="184"/>
      <c r="BC2290" s="184"/>
      <c r="BF2290" s="184"/>
      <c r="BG2290" s="184"/>
      <c r="BJ2290" s="184"/>
      <c r="BK2290" s="184"/>
      <c r="BN2290" s="184"/>
      <c r="BO2290" s="184"/>
      <c r="BR2290" s="184"/>
      <c r="BS2290" s="184"/>
      <c r="BV2290" s="184"/>
      <c r="BW2290" s="184"/>
      <c r="BZ2290" s="184"/>
      <c r="CA2290" s="184"/>
      <c r="CD2290" s="184"/>
      <c r="CE2290" s="184"/>
      <c r="CL2290" s="183"/>
      <c r="CO2290" s="183"/>
      <c r="CP2290" s="183"/>
      <c r="CT2290" s="71"/>
    </row>
    <row r="2291" spans="6:98">
      <c r="F2291" s="183"/>
      <c r="S2291" s="184"/>
      <c r="T2291" s="184"/>
      <c r="U2291" s="184"/>
      <c r="V2291" s="184"/>
      <c r="W2291" s="184"/>
      <c r="X2291" s="184"/>
      <c r="Y2291" s="184"/>
      <c r="Z2291" s="184"/>
      <c r="AA2291" s="184"/>
      <c r="AB2291" s="184"/>
      <c r="AC2291" s="184"/>
      <c r="AD2291" s="184"/>
      <c r="AH2291" s="184"/>
      <c r="AI2291" s="184"/>
      <c r="AL2291" s="184"/>
      <c r="AM2291" s="184"/>
      <c r="AP2291" s="184"/>
      <c r="AQ2291" s="184"/>
      <c r="AT2291" s="184"/>
      <c r="AU2291" s="184"/>
      <c r="AX2291" s="184"/>
      <c r="AY2291" s="184"/>
      <c r="BB2291" s="184"/>
      <c r="BC2291" s="184"/>
      <c r="BF2291" s="184"/>
      <c r="BG2291" s="184"/>
      <c r="BJ2291" s="184"/>
      <c r="BK2291" s="184"/>
      <c r="BN2291" s="184"/>
      <c r="BO2291" s="184"/>
      <c r="BR2291" s="184"/>
      <c r="BS2291" s="184"/>
      <c r="BV2291" s="184"/>
      <c r="BW2291" s="184"/>
      <c r="BZ2291" s="184"/>
      <c r="CA2291" s="184"/>
      <c r="CD2291" s="184"/>
      <c r="CE2291" s="184"/>
      <c r="CL2291" s="183"/>
      <c r="CO2291" s="183"/>
      <c r="CP2291" s="183"/>
      <c r="CT2291" s="71"/>
    </row>
    <row r="2292" spans="6:98">
      <c r="F2292" s="183"/>
      <c r="S2292" s="184"/>
      <c r="T2292" s="184"/>
      <c r="U2292" s="184"/>
      <c r="V2292" s="184"/>
      <c r="W2292" s="184"/>
      <c r="X2292" s="184"/>
      <c r="Y2292" s="184"/>
      <c r="Z2292" s="184"/>
      <c r="AA2292" s="184"/>
      <c r="AB2292" s="184"/>
      <c r="AC2292" s="184"/>
      <c r="AD2292" s="184"/>
      <c r="AH2292" s="184"/>
      <c r="AI2292" s="184"/>
      <c r="AL2292" s="184"/>
      <c r="AM2292" s="184"/>
      <c r="AP2292" s="184"/>
      <c r="AQ2292" s="184"/>
      <c r="AT2292" s="184"/>
      <c r="AU2292" s="184"/>
      <c r="AX2292" s="184"/>
      <c r="AY2292" s="184"/>
      <c r="BB2292" s="184"/>
      <c r="BC2292" s="184"/>
      <c r="BF2292" s="184"/>
      <c r="BG2292" s="184"/>
      <c r="BJ2292" s="184"/>
      <c r="BK2292" s="184"/>
      <c r="BN2292" s="184"/>
      <c r="BO2292" s="184"/>
      <c r="BR2292" s="184"/>
      <c r="BS2292" s="184"/>
      <c r="BV2292" s="184"/>
      <c r="BW2292" s="184"/>
      <c r="BZ2292" s="184"/>
      <c r="CA2292" s="184"/>
      <c r="CD2292" s="184"/>
      <c r="CE2292" s="184"/>
      <c r="CL2292" s="183"/>
      <c r="CO2292" s="183"/>
      <c r="CP2292" s="183"/>
      <c r="CT2292" s="71"/>
    </row>
    <row r="2293" spans="6:98">
      <c r="F2293" s="183"/>
      <c r="S2293" s="184"/>
      <c r="T2293" s="184"/>
      <c r="U2293" s="184"/>
      <c r="V2293" s="184"/>
      <c r="W2293" s="184"/>
      <c r="X2293" s="184"/>
      <c r="Y2293" s="184"/>
      <c r="Z2293" s="184"/>
      <c r="AA2293" s="184"/>
      <c r="AB2293" s="184"/>
      <c r="AC2293" s="184"/>
      <c r="AD2293" s="184"/>
      <c r="AH2293" s="184"/>
      <c r="AI2293" s="184"/>
      <c r="AL2293" s="184"/>
      <c r="AM2293" s="184"/>
      <c r="AP2293" s="184"/>
      <c r="AQ2293" s="184"/>
      <c r="AT2293" s="184"/>
      <c r="AU2293" s="184"/>
      <c r="AX2293" s="184"/>
      <c r="AY2293" s="184"/>
      <c r="BB2293" s="184"/>
      <c r="BC2293" s="184"/>
      <c r="BF2293" s="184"/>
      <c r="BG2293" s="184"/>
      <c r="BJ2293" s="184"/>
      <c r="BK2293" s="184"/>
      <c r="BN2293" s="184"/>
      <c r="BO2293" s="184"/>
      <c r="BR2293" s="184"/>
      <c r="BS2293" s="184"/>
      <c r="BV2293" s="184"/>
      <c r="BW2293" s="184"/>
      <c r="BZ2293" s="184"/>
      <c r="CA2293" s="184"/>
      <c r="CD2293" s="184"/>
      <c r="CE2293" s="184"/>
      <c r="CL2293" s="183"/>
      <c r="CO2293" s="183"/>
      <c r="CP2293" s="183"/>
      <c r="CT2293" s="71"/>
    </row>
    <row r="2294" spans="6:98">
      <c r="F2294" s="183"/>
      <c r="S2294" s="184"/>
      <c r="T2294" s="184"/>
      <c r="U2294" s="184"/>
      <c r="V2294" s="184"/>
      <c r="W2294" s="184"/>
      <c r="X2294" s="184"/>
      <c r="Y2294" s="184"/>
      <c r="Z2294" s="184"/>
      <c r="AA2294" s="184"/>
      <c r="AB2294" s="184"/>
      <c r="AC2294" s="184"/>
      <c r="AD2294" s="184"/>
      <c r="AH2294" s="184"/>
      <c r="AI2294" s="184"/>
      <c r="AL2294" s="184"/>
      <c r="AM2294" s="184"/>
      <c r="AP2294" s="184"/>
      <c r="AQ2294" s="184"/>
      <c r="AT2294" s="184"/>
      <c r="AU2294" s="184"/>
      <c r="AX2294" s="184"/>
      <c r="AY2294" s="184"/>
      <c r="BB2294" s="184"/>
      <c r="BC2294" s="184"/>
      <c r="BF2294" s="184"/>
      <c r="BG2294" s="184"/>
      <c r="BJ2294" s="184"/>
      <c r="BK2294" s="184"/>
      <c r="BN2294" s="184"/>
      <c r="BO2294" s="184"/>
      <c r="BR2294" s="184"/>
      <c r="BS2294" s="184"/>
      <c r="BV2294" s="184"/>
      <c r="BW2294" s="184"/>
      <c r="BZ2294" s="184"/>
      <c r="CA2294" s="184"/>
      <c r="CD2294" s="184"/>
      <c r="CE2294" s="184"/>
      <c r="CL2294" s="183"/>
      <c r="CO2294" s="183"/>
      <c r="CP2294" s="183"/>
      <c r="CT2294" s="71"/>
    </row>
    <row r="2295" spans="6:98">
      <c r="F2295" s="183"/>
      <c r="S2295" s="184"/>
      <c r="T2295" s="184"/>
      <c r="U2295" s="184"/>
      <c r="V2295" s="184"/>
      <c r="W2295" s="184"/>
      <c r="X2295" s="184"/>
      <c r="Y2295" s="184"/>
      <c r="Z2295" s="184"/>
      <c r="AA2295" s="184"/>
      <c r="AB2295" s="184"/>
      <c r="AC2295" s="184"/>
      <c r="AD2295" s="184"/>
      <c r="AH2295" s="184"/>
      <c r="AI2295" s="184"/>
      <c r="AL2295" s="184"/>
      <c r="AM2295" s="184"/>
      <c r="AP2295" s="184"/>
      <c r="AQ2295" s="184"/>
      <c r="AT2295" s="184"/>
      <c r="AU2295" s="184"/>
      <c r="AX2295" s="184"/>
      <c r="AY2295" s="184"/>
      <c r="BB2295" s="184"/>
      <c r="BC2295" s="184"/>
      <c r="BF2295" s="184"/>
      <c r="BG2295" s="184"/>
      <c r="BJ2295" s="184"/>
      <c r="BK2295" s="184"/>
      <c r="BN2295" s="184"/>
      <c r="BO2295" s="184"/>
      <c r="BR2295" s="184"/>
      <c r="BS2295" s="184"/>
      <c r="BV2295" s="184"/>
      <c r="BW2295" s="184"/>
      <c r="BZ2295" s="184"/>
      <c r="CA2295" s="184"/>
      <c r="CD2295" s="184"/>
      <c r="CE2295" s="184"/>
      <c r="CL2295" s="183"/>
      <c r="CO2295" s="183"/>
      <c r="CP2295" s="183"/>
      <c r="CT2295" s="71"/>
    </row>
    <row r="2296" spans="6:98">
      <c r="F2296" s="183"/>
      <c r="S2296" s="184"/>
      <c r="T2296" s="184"/>
      <c r="U2296" s="184"/>
      <c r="V2296" s="184"/>
      <c r="W2296" s="184"/>
      <c r="X2296" s="184"/>
      <c r="Y2296" s="184"/>
      <c r="Z2296" s="184"/>
      <c r="AA2296" s="184"/>
      <c r="AB2296" s="184"/>
      <c r="AC2296" s="184"/>
      <c r="AD2296" s="184"/>
      <c r="AH2296" s="184"/>
      <c r="AI2296" s="184"/>
      <c r="AL2296" s="184"/>
      <c r="AM2296" s="184"/>
      <c r="AP2296" s="184"/>
      <c r="AQ2296" s="184"/>
      <c r="AT2296" s="184"/>
      <c r="AU2296" s="184"/>
      <c r="AX2296" s="184"/>
      <c r="AY2296" s="184"/>
      <c r="BB2296" s="184"/>
      <c r="BC2296" s="184"/>
      <c r="BF2296" s="184"/>
      <c r="BG2296" s="184"/>
      <c r="BJ2296" s="184"/>
      <c r="BK2296" s="184"/>
      <c r="BN2296" s="184"/>
      <c r="BO2296" s="184"/>
      <c r="BR2296" s="184"/>
      <c r="BS2296" s="184"/>
      <c r="BV2296" s="184"/>
      <c r="BW2296" s="184"/>
      <c r="BZ2296" s="184"/>
      <c r="CA2296" s="184"/>
      <c r="CD2296" s="184"/>
      <c r="CE2296" s="184"/>
      <c r="CL2296" s="183"/>
      <c r="CO2296" s="183"/>
      <c r="CP2296" s="183"/>
      <c r="CT2296" s="71"/>
    </row>
    <row r="2297" spans="6:98">
      <c r="F2297" s="183"/>
      <c r="S2297" s="184"/>
      <c r="T2297" s="184"/>
      <c r="U2297" s="184"/>
      <c r="V2297" s="184"/>
      <c r="W2297" s="184"/>
      <c r="X2297" s="184"/>
      <c r="Y2297" s="184"/>
      <c r="Z2297" s="184"/>
      <c r="AA2297" s="184"/>
      <c r="AB2297" s="184"/>
      <c r="AC2297" s="184"/>
      <c r="AD2297" s="184"/>
      <c r="AH2297" s="184"/>
      <c r="AI2297" s="184"/>
      <c r="AL2297" s="184"/>
      <c r="AM2297" s="184"/>
      <c r="AP2297" s="184"/>
      <c r="AQ2297" s="184"/>
      <c r="AT2297" s="184"/>
      <c r="AU2297" s="184"/>
      <c r="AX2297" s="184"/>
      <c r="AY2297" s="184"/>
      <c r="BB2297" s="184"/>
      <c r="BC2297" s="184"/>
      <c r="BF2297" s="184"/>
      <c r="BG2297" s="184"/>
      <c r="BJ2297" s="184"/>
      <c r="BK2297" s="184"/>
      <c r="BN2297" s="184"/>
      <c r="BO2297" s="184"/>
      <c r="BR2297" s="184"/>
      <c r="BS2297" s="184"/>
      <c r="BV2297" s="184"/>
      <c r="BW2297" s="184"/>
      <c r="BZ2297" s="184"/>
      <c r="CA2297" s="184"/>
      <c r="CD2297" s="184"/>
      <c r="CE2297" s="184"/>
      <c r="CL2297" s="183"/>
      <c r="CO2297" s="183"/>
      <c r="CP2297" s="183"/>
      <c r="CT2297" s="71"/>
    </row>
    <row r="2298" spans="6:98">
      <c r="F2298" s="183"/>
      <c r="S2298" s="184"/>
      <c r="T2298" s="184"/>
      <c r="U2298" s="184"/>
      <c r="V2298" s="184"/>
      <c r="W2298" s="184"/>
      <c r="X2298" s="184"/>
      <c r="Y2298" s="184"/>
      <c r="Z2298" s="184"/>
      <c r="AA2298" s="184"/>
      <c r="AB2298" s="184"/>
      <c r="AC2298" s="184"/>
      <c r="AD2298" s="184"/>
      <c r="AH2298" s="184"/>
      <c r="AI2298" s="184"/>
      <c r="AL2298" s="184"/>
      <c r="AM2298" s="184"/>
      <c r="AP2298" s="184"/>
      <c r="AQ2298" s="184"/>
      <c r="AT2298" s="184"/>
      <c r="AU2298" s="184"/>
      <c r="AX2298" s="184"/>
      <c r="AY2298" s="184"/>
      <c r="BB2298" s="184"/>
      <c r="BC2298" s="184"/>
      <c r="BF2298" s="184"/>
      <c r="BG2298" s="184"/>
      <c r="BJ2298" s="184"/>
      <c r="BK2298" s="184"/>
      <c r="BN2298" s="184"/>
      <c r="BO2298" s="184"/>
      <c r="BR2298" s="184"/>
      <c r="BS2298" s="184"/>
      <c r="BV2298" s="184"/>
      <c r="BW2298" s="184"/>
      <c r="BZ2298" s="184"/>
      <c r="CA2298" s="184"/>
      <c r="CD2298" s="184"/>
      <c r="CE2298" s="184"/>
      <c r="CL2298" s="183"/>
      <c r="CO2298" s="183"/>
      <c r="CP2298" s="183"/>
      <c r="CT2298" s="71"/>
    </row>
    <row r="2299" spans="6:98">
      <c r="F2299" s="183"/>
      <c r="S2299" s="184"/>
      <c r="T2299" s="184"/>
      <c r="U2299" s="184"/>
      <c r="V2299" s="184"/>
      <c r="W2299" s="184"/>
      <c r="X2299" s="184"/>
      <c r="Y2299" s="184"/>
      <c r="Z2299" s="184"/>
      <c r="AA2299" s="184"/>
      <c r="AB2299" s="184"/>
      <c r="AC2299" s="184"/>
      <c r="AD2299" s="184"/>
      <c r="AH2299" s="184"/>
      <c r="AI2299" s="184"/>
      <c r="AL2299" s="184"/>
      <c r="AM2299" s="184"/>
      <c r="AP2299" s="184"/>
      <c r="AQ2299" s="184"/>
      <c r="AT2299" s="184"/>
      <c r="AU2299" s="184"/>
      <c r="AX2299" s="184"/>
      <c r="AY2299" s="184"/>
      <c r="BB2299" s="184"/>
      <c r="BC2299" s="184"/>
      <c r="BF2299" s="184"/>
      <c r="BG2299" s="184"/>
      <c r="BJ2299" s="184"/>
      <c r="BK2299" s="184"/>
      <c r="BN2299" s="184"/>
      <c r="BO2299" s="184"/>
      <c r="BR2299" s="184"/>
      <c r="BS2299" s="184"/>
      <c r="BV2299" s="184"/>
      <c r="BW2299" s="184"/>
      <c r="BZ2299" s="184"/>
      <c r="CA2299" s="184"/>
      <c r="CD2299" s="184"/>
      <c r="CE2299" s="184"/>
      <c r="CL2299" s="183"/>
      <c r="CO2299" s="183"/>
      <c r="CP2299" s="183"/>
      <c r="CT2299" s="71"/>
    </row>
    <row r="2300" spans="6:98">
      <c r="F2300" s="183"/>
      <c r="S2300" s="184"/>
      <c r="T2300" s="184"/>
      <c r="U2300" s="184"/>
      <c r="V2300" s="184"/>
      <c r="W2300" s="184"/>
      <c r="X2300" s="184"/>
      <c r="Y2300" s="184"/>
      <c r="Z2300" s="184"/>
      <c r="AA2300" s="184"/>
      <c r="AB2300" s="184"/>
      <c r="AC2300" s="184"/>
      <c r="AD2300" s="184"/>
      <c r="AH2300" s="184"/>
      <c r="AI2300" s="184"/>
      <c r="AL2300" s="184"/>
      <c r="AM2300" s="184"/>
      <c r="AP2300" s="184"/>
      <c r="AQ2300" s="184"/>
      <c r="AT2300" s="184"/>
      <c r="AU2300" s="184"/>
      <c r="AX2300" s="184"/>
      <c r="AY2300" s="184"/>
      <c r="BB2300" s="184"/>
      <c r="BC2300" s="184"/>
      <c r="BF2300" s="184"/>
      <c r="BG2300" s="184"/>
      <c r="BJ2300" s="184"/>
      <c r="BK2300" s="184"/>
      <c r="BN2300" s="184"/>
      <c r="BO2300" s="184"/>
      <c r="BR2300" s="184"/>
      <c r="BS2300" s="184"/>
      <c r="BV2300" s="184"/>
      <c r="BW2300" s="184"/>
      <c r="BZ2300" s="184"/>
      <c r="CA2300" s="184"/>
      <c r="CD2300" s="184"/>
      <c r="CE2300" s="184"/>
      <c r="CL2300" s="183"/>
      <c r="CO2300" s="183"/>
      <c r="CP2300" s="183"/>
      <c r="CT2300" s="71"/>
    </row>
    <row r="2301" spans="6:98">
      <c r="F2301" s="183"/>
      <c r="S2301" s="184"/>
      <c r="T2301" s="184"/>
      <c r="U2301" s="184"/>
      <c r="V2301" s="184"/>
      <c r="W2301" s="184"/>
      <c r="X2301" s="184"/>
      <c r="Y2301" s="184"/>
      <c r="Z2301" s="184"/>
      <c r="AA2301" s="184"/>
      <c r="AB2301" s="184"/>
      <c r="AC2301" s="184"/>
      <c r="AD2301" s="184"/>
      <c r="AH2301" s="184"/>
      <c r="AI2301" s="184"/>
      <c r="AL2301" s="184"/>
      <c r="AM2301" s="184"/>
      <c r="AP2301" s="184"/>
      <c r="AQ2301" s="184"/>
      <c r="AT2301" s="184"/>
      <c r="AU2301" s="184"/>
      <c r="AX2301" s="184"/>
      <c r="AY2301" s="184"/>
      <c r="BB2301" s="184"/>
      <c r="BC2301" s="184"/>
      <c r="BF2301" s="184"/>
      <c r="BG2301" s="184"/>
      <c r="BJ2301" s="184"/>
      <c r="BK2301" s="184"/>
      <c r="BN2301" s="184"/>
      <c r="BO2301" s="184"/>
      <c r="BR2301" s="184"/>
      <c r="BS2301" s="184"/>
      <c r="BV2301" s="184"/>
      <c r="BW2301" s="184"/>
      <c r="BZ2301" s="184"/>
      <c r="CA2301" s="184"/>
      <c r="CD2301" s="184"/>
      <c r="CE2301" s="184"/>
      <c r="CL2301" s="183"/>
      <c r="CO2301" s="183"/>
      <c r="CP2301" s="183"/>
      <c r="CT2301" s="71"/>
    </row>
    <row r="2302" spans="6:98">
      <c r="F2302" s="183"/>
      <c r="S2302" s="184"/>
      <c r="T2302" s="184"/>
      <c r="U2302" s="184"/>
      <c r="V2302" s="184"/>
      <c r="W2302" s="184"/>
      <c r="X2302" s="184"/>
      <c r="Y2302" s="184"/>
      <c r="Z2302" s="184"/>
      <c r="AA2302" s="184"/>
      <c r="AB2302" s="184"/>
      <c r="AC2302" s="184"/>
      <c r="AD2302" s="184"/>
      <c r="AH2302" s="184"/>
      <c r="AI2302" s="184"/>
      <c r="AL2302" s="184"/>
      <c r="AM2302" s="184"/>
      <c r="AP2302" s="184"/>
      <c r="AQ2302" s="184"/>
      <c r="AT2302" s="184"/>
      <c r="AU2302" s="184"/>
      <c r="AX2302" s="184"/>
      <c r="AY2302" s="184"/>
      <c r="BB2302" s="184"/>
      <c r="BC2302" s="184"/>
      <c r="BF2302" s="184"/>
      <c r="BG2302" s="184"/>
      <c r="BJ2302" s="184"/>
      <c r="BK2302" s="184"/>
      <c r="BN2302" s="184"/>
      <c r="BO2302" s="184"/>
      <c r="BR2302" s="184"/>
      <c r="BS2302" s="184"/>
      <c r="BV2302" s="184"/>
      <c r="BW2302" s="184"/>
      <c r="BZ2302" s="184"/>
      <c r="CA2302" s="184"/>
      <c r="CD2302" s="184"/>
      <c r="CE2302" s="184"/>
      <c r="CL2302" s="183"/>
      <c r="CO2302" s="183"/>
      <c r="CP2302" s="183"/>
      <c r="CT2302" s="71"/>
    </row>
    <row r="2303" spans="6:98">
      <c r="F2303" s="183"/>
      <c r="S2303" s="184"/>
      <c r="T2303" s="184"/>
      <c r="U2303" s="184"/>
      <c r="V2303" s="184"/>
      <c r="W2303" s="184"/>
      <c r="X2303" s="184"/>
      <c r="Y2303" s="184"/>
      <c r="Z2303" s="184"/>
      <c r="AA2303" s="184"/>
      <c r="AB2303" s="184"/>
      <c r="AC2303" s="184"/>
      <c r="AD2303" s="184"/>
      <c r="AH2303" s="184"/>
      <c r="AI2303" s="184"/>
      <c r="AL2303" s="184"/>
      <c r="AM2303" s="184"/>
      <c r="AP2303" s="184"/>
      <c r="AQ2303" s="184"/>
      <c r="AT2303" s="184"/>
      <c r="AU2303" s="184"/>
      <c r="AX2303" s="184"/>
      <c r="AY2303" s="184"/>
      <c r="BB2303" s="184"/>
      <c r="BC2303" s="184"/>
      <c r="BF2303" s="184"/>
      <c r="BG2303" s="184"/>
      <c r="BJ2303" s="184"/>
      <c r="BK2303" s="184"/>
      <c r="BN2303" s="184"/>
      <c r="BO2303" s="184"/>
      <c r="BR2303" s="184"/>
      <c r="BS2303" s="184"/>
      <c r="BV2303" s="184"/>
      <c r="BW2303" s="184"/>
      <c r="BZ2303" s="184"/>
      <c r="CA2303" s="184"/>
      <c r="CD2303" s="184"/>
      <c r="CE2303" s="184"/>
      <c r="CL2303" s="183"/>
      <c r="CO2303" s="183"/>
      <c r="CP2303" s="183"/>
      <c r="CT2303" s="71"/>
    </row>
    <row r="2304" spans="6:98">
      <c r="F2304" s="183"/>
      <c r="S2304" s="184"/>
      <c r="T2304" s="184"/>
      <c r="U2304" s="184"/>
      <c r="V2304" s="184"/>
      <c r="W2304" s="184"/>
      <c r="X2304" s="184"/>
      <c r="Y2304" s="184"/>
      <c r="Z2304" s="184"/>
      <c r="AA2304" s="184"/>
      <c r="AB2304" s="184"/>
      <c r="AC2304" s="184"/>
      <c r="AD2304" s="184"/>
      <c r="AH2304" s="184"/>
      <c r="AI2304" s="184"/>
      <c r="AL2304" s="184"/>
      <c r="AM2304" s="184"/>
      <c r="AP2304" s="184"/>
      <c r="AQ2304" s="184"/>
      <c r="AT2304" s="184"/>
      <c r="AU2304" s="184"/>
      <c r="AX2304" s="184"/>
      <c r="AY2304" s="184"/>
      <c r="BB2304" s="184"/>
      <c r="BC2304" s="184"/>
      <c r="BF2304" s="184"/>
      <c r="BG2304" s="184"/>
      <c r="BJ2304" s="184"/>
      <c r="BK2304" s="184"/>
      <c r="BN2304" s="184"/>
      <c r="BO2304" s="184"/>
      <c r="BR2304" s="184"/>
      <c r="BS2304" s="184"/>
      <c r="BV2304" s="184"/>
      <c r="BW2304" s="184"/>
      <c r="BZ2304" s="184"/>
      <c r="CA2304" s="184"/>
      <c r="CD2304" s="184"/>
      <c r="CE2304" s="184"/>
      <c r="CL2304" s="183"/>
      <c r="CO2304" s="183"/>
      <c r="CP2304" s="183"/>
      <c r="CT2304" s="71"/>
    </row>
    <row r="2305" spans="6:98">
      <c r="F2305" s="183"/>
      <c r="S2305" s="184"/>
      <c r="T2305" s="184"/>
      <c r="U2305" s="184"/>
      <c r="V2305" s="184"/>
      <c r="W2305" s="184"/>
      <c r="X2305" s="184"/>
      <c r="Y2305" s="184"/>
      <c r="Z2305" s="184"/>
      <c r="AA2305" s="184"/>
      <c r="AB2305" s="184"/>
      <c r="AC2305" s="184"/>
      <c r="AD2305" s="184"/>
      <c r="AH2305" s="184"/>
      <c r="AI2305" s="184"/>
      <c r="AL2305" s="184"/>
      <c r="AM2305" s="184"/>
      <c r="AP2305" s="184"/>
      <c r="AQ2305" s="184"/>
      <c r="AT2305" s="184"/>
      <c r="AU2305" s="184"/>
      <c r="AX2305" s="184"/>
      <c r="AY2305" s="184"/>
      <c r="BB2305" s="184"/>
      <c r="BC2305" s="184"/>
      <c r="BF2305" s="184"/>
      <c r="BG2305" s="184"/>
      <c r="BJ2305" s="184"/>
      <c r="BK2305" s="184"/>
      <c r="BN2305" s="184"/>
      <c r="BO2305" s="184"/>
      <c r="BR2305" s="184"/>
      <c r="BS2305" s="184"/>
      <c r="BV2305" s="184"/>
      <c r="BW2305" s="184"/>
      <c r="BZ2305" s="184"/>
      <c r="CA2305" s="184"/>
      <c r="CD2305" s="184"/>
      <c r="CE2305" s="184"/>
      <c r="CL2305" s="183"/>
      <c r="CO2305" s="183"/>
      <c r="CP2305" s="183"/>
      <c r="CT2305" s="71"/>
    </row>
    <row r="2306" spans="6:98">
      <c r="F2306" s="183"/>
      <c r="S2306" s="184"/>
      <c r="T2306" s="184"/>
      <c r="U2306" s="184"/>
      <c r="V2306" s="184"/>
      <c r="W2306" s="184"/>
      <c r="X2306" s="184"/>
      <c r="Y2306" s="184"/>
      <c r="Z2306" s="184"/>
      <c r="AA2306" s="184"/>
      <c r="AB2306" s="184"/>
      <c r="AC2306" s="184"/>
      <c r="AD2306" s="184"/>
      <c r="AH2306" s="184"/>
      <c r="AI2306" s="184"/>
      <c r="AL2306" s="184"/>
      <c r="AM2306" s="184"/>
      <c r="AP2306" s="184"/>
      <c r="AQ2306" s="184"/>
      <c r="AT2306" s="184"/>
      <c r="AU2306" s="184"/>
      <c r="AX2306" s="184"/>
      <c r="AY2306" s="184"/>
      <c r="BB2306" s="184"/>
      <c r="BC2306" s="184"/>
      <c r="BF2306" s="184"/>
      <c r="BG2306" s="184"/>
      <c r="BJ2306" s="184"/>
      <c r="BK2306" s="184"/>
      <c r="BN2306" s="184"/>
      <c r="BO2306" s="184"/>
      <c r="BR2306" s="184"/>
      <c r="BS2306" s="184"/>
      <c r="BV2306" s="184"/>
      <c r="BW2306" s="184"/>
      <c r="BZ2306" s="184"/>
      <c r="CA2306" s="184"/>
      <c r="CD2306" s="184"/>
      <c r="CE2306" s="184"/>
      <c r="CL2306" s="183"/>
      <c r="CO2306" s="183"/>
      <c r="CP2306" s="183"/>
      <c r="CT2306" s="71"/>
    </row>
    <row r="2307" spans="6:98">
      <c r="F2307" s="183"/>
      <c r="S2307" s="184"/>
      <c r="T2307" s="184"/>
      <c r="U2307" s="184"/>
      <c r="V2307" s="184"/>
      <c r="W2307" s="184"/>
      <c r="X2307" s="184"/>
      <c r="Y2307" s="184"/>
      <c r="Z2307" s="184"/>
      <c r="AA2307" s="184"/>
      <c r="AB2307" s="184"/>
      <c r="AC2307" s="184"/>
      <c r="AD2307" s="184"/>
      <c r="AH2307" s="184"/>
      <c r="AI2307" s="184"/>
      <c r="AL2307" s="184"/>
      <c r="AM2307" s="184"/>
      <c r="AP2307" s="184"/>
      <c r="AQ2307" s="184"/>
      <c r="AT2307" s="184"/>
      <c r="AU2307" s="184"/>
      <c r="AX2307" s="184"/>
      <c r="AY2307" s="184"/>
      <c r="BB2307" s="184"/>
      <c r="BC2307" s="184"/>
      <c r="BF2307" s="184"/>
      <c r="BG2307" s="184"/>
      <c r="BJ2307" s="184"/>
      <c r="BK2307" s="184"/>
      <c r="BN2307" s="184"/>
      <c r="BO2307" s="184"/>
      <c r="BR2307" s="184"/>
      <c r="BS2307" s="184"/>
      <c r="BV2307" s="184"/>
      <c r="BW2307" s="184"/>
      <c r="BZ2307" s="184"/>
      <c r="CA2307" s="184"/>
      <c r="CD2307" s="184"/>
      <c r="CE2307" s="184"/>
      <c r="CL2307" s="183"/>
      <c r="CO2307" s="183"/>
      <c r="CP2307" s="183"/>
      <c r="CT2307" s="71"/>
    </row>
    <row r="2308" spans="6:98">
      <c r="F2308" s="183"/>
      <c r="S2308" s="184"/>
      <c r="T2308" s="184"/>
      <c r="U2308" s="184"/>
      <c r="V2308" s="184"/>
      <c r="W2308" s="184"/>
      <c r="X2308" s="184"/>
      <c r="Y2308" s="184"/>
      <c r="Z2308" s="184"/>
      <c r="AA2308" s="184"/>
      <c r="AB2308" s="184"/>
      <c r="AC2308" s="184"/>
      <c r="AD2308" s="184"/>
      <c r="AH2308" s="184"/>
      <c r="AI2308" s="184"/>
      <c r="AL2308" s="184"/>
      <c r="AM2308" s="184"/>
      <c r="AP2308" s="184"/>
      <c r="AQ2308" s="184"/>
      <c r="AT2308" s="184"/>
      <c r="AU2308" s="184"/>
      <c r="AX2308" s="184"/>
      <c r="AY2308" s="184"/>
      <c r="BB2308" s="184"/>
      <c r="BC2308" s="184"/>
      <c r="BF2308" s="184"/>
      <c r="BG2308" s="184"/>
      <c r="BJ2308" s="184"/>
      <c r="BK2308" s="184"/>
      <c r="BN2308" s="184"/>
      <c r="BO2308" s="184"/>
      <c r="BR2308" s="184"/>
      <c r="BS2308" s="184"/>
      <c r="BV2308" s="184"/>
      <c r="BW2308" s="184"/>
      <c r="BZ2308" s="184"/>
      <c r="CA2308" s="184"/>
      <c r="CD2308" s="184"/>
      <c r="CE2308" s="184"/>
      <c r="CL2308" s="183"/>
      <c r="CO2308" s="183"/>
      <c r="CP2308" s="183"/>
      <c r="CT2308" s="71"/>
    </row>
    <row r="2309" spans="6:98">
      <c r="F2309" s="183"/>
      <c r="S2309" s="184"/>
      <c r="T2309" s="184"/>
      <c r="U2309" s="184"/>
      <c r="V2309" s="184"/>
      <c r="W2309" s="184"/>
      <c r="X2309" s="184"/>
      <c r="Y2309" s="184"/>
      <c r="Z2309" s="184"/>
      <c r="AA2309" s="184"/>
      <c r="AB2309" s="184"/>
      <c r="AC2309" s="184"/>
      <c r="AD2309" s="184"/>
      <c r="AH2309" s="184"/>
      <c r="AI2309" s="184"/>
      <c r="AL2309" s="184"/>
      <c r="AM2309" s="184"/>
      <c r="AP2309" s="184"/>
      <c r="AQ2309" s="184"/>
      <c r="AT2309" s="184"/>
      <c r="AU2309" s="184"/>
      <c r="AX2309" s="184"/>
      <c r="AY2309" s="184"/>
      <c r="BB2309" s="184"/>
      <c r="BC2309" s="184"/>
      <c r="BF2309" s="184"/>
      <c r="BG2309" s="184"/>
      <c r="BJ2309" s="184"/>
      <c r="BK2309" s="184"/>
      <c r="BN2309" s="184"/>
      <c r="BO2309" s="184"/>
      <c r="BR2309" s="184"/>
      <c r="BS2309" s="184"/>
      <c r="BV2309" s="184"/>
      <c r="BW2309" s="184"/>
      <c r="BZ2309" s="184"/>
      <c r="CA2309" s="184"/>
      <c r="CD2309" s="184"/>
      <c r="CE2309" s="184"/>
      <c r="CL2309" s="183"/>
      <c r="CO2309" s="183"/>
      <c r="CP2309" s="183"/>
      <c r="CT2309" s="71"/>
    </row>
    <row r="2310" spans="6:98">
      <c r="F2310" s="183"/>
      <c r="S2310" s="184"/>
      <c r="T2310" s="184"/>
      <c r="U2310" s="184"/>
      <c r="V2310" s="184"/>
      <c r="W2310" s="184"/>
      <c r="X2310" s="184"/>
      <c r="Y2310" s="184"/>
      <c r="Z2310" s="184"/>
      <c r="AA2310" s="184"/>
      <c r="AB2310" s="184"/>
      <c r="AC2310" s="184"/>
      <c r="AD2310" s="184"/>
      <c r="AH2310" s="184"/>
      <c r="AI2310" s="184"/>
      <c r="AL2310" s="184"/>
      <c r="AM2310" s="184"/>
      <c r="AP2310" s="184"/>
      <c r="AQ2310" s="184"/>
      <c r="AT2310" s="184"/>
      <c r="AU2310" s="184"/>
      <c r="AX2310" s="184"/>
      <c r="AY2310" s="184"/>
      <c r="BB2310" s="184"/>
      <c r="BC2310" s="184"/>
      <c r="BF2310" s="184"/>
      <c r="BG2310" s="184"/>
      <c r="BJ2310" s="184"/>
      <c r="BK2310" s="184"/>
      <c r="BN2310" s="184"/>
      <c r="BO2310" s="184"/>
      <c r="BR2310" s="184"/>
      <c r="BS2310" s="184"/>
      <c r="BV2310" s="184"/>
      <c r="BW2310" s="184"/>
      <c r="BZ2310" s="184"/>
      <c r="CA2310" s="184"/>
      <c r="CD2310" s="184"/>
      <c r="CE2310" s="184"/>
      <c r="CL2310" s="183"/>
      <c r="CO2310" s="183"/>
      <c r="CP2310" s="183"/>
      <c r="CT2310" s="71"/>
    </row>
    <row r="2311" spans="6:98">
      <c r="F2311" s="183"/>
      <c r="S2311" s="184"/>
      <c r="T2311" s="184"/>
      <c r="U2311" s="184"/>
      <c r="V2311" s="184"/>
      <c r="W2311" s="184"/>
      <c r="X2311" s="184"/>
      <c r="Y2311" s="184"/>
      <c r="Z2311" s="184"/>
      <c r="AA2311" s="184"/>
      <c r="AB2311" s="184"/>
      <c r="AC2311" s="184"/>
      <c r="AD2311" s="184"/>
      <c r="AH2311" s="184"/>
      <c r="AI2311" s="184"/>
      <c r="AL2311" s="184"/>
      <c r="AM2311" s="184"/>
      <c r="AP2311" s="184"/>
      <c r="AQ2311" s="184"/>
      <c r="AT2311" s="184"/>
      <c r="AU2311" s="184"/>
      <c r="AX2311" s="184"/>
      <c r="AY2311" s="184"/>
      <c r="BB2311" s="184"/>
      <c r="BC2311" s="184"/>
      <c r="BF2311" s="184"/>
      <c r="BG2311" s="184"/>
      <c r="BJ2311" s="184"/>
      <c r="BK2311" s="184"/>
      <c r="BN2311" s="184"/>
      <c r="BO2311" s="184"/>
      <c r="BR2311" s="184"/>
      <c r="BS2311" s="184"/>
      <c r="BV2311" s="184"/>
      <c r="BW2311" s="184"/>
      <c r="BZ2311" s="184"/>
      <c r="CA2311" s="184"/>
      <c r="CD2311" s="184"/>
      <c r="CE2311" s="184"/>
      <c r="CL2311" s="183"/>
      <c r="CO2311" s="183"/>
      <c r="CP2311" s="183"/>
      <c r="CT2311" s="71"/>
    </row>
    <row r="2312" spans="6:98">
      <c r="F2312" s="183"/>
      <c r="S2312" s="184"/>
      <c r="T2312" s="184"/>
      <c r="U2312" s="184"/>
      <c r="V2312" s="184"/>
      <c r="W2312" s="184"/>
      <c r="X2312" s="184"/>
      <c r="Y2312" s="184"/>
      <c r="Z2312" s="184"/>
      <c r="AA2312" s="184"/>
      <c r="AB2312" s="184"/>
      <c r="AC2312" s="184"/>
      <c r="AD2312" s="184"/>
      <c r="AH2312" s="184"/>
      <c r="AI2312" s="184"/>
      <c r="AL2312" s="184"/>
      <c r="AM2312" s="184"/>
      <c r="AP2312" s="184"/>
      <c r="AQ2312" s="184"/>
      <c r="AT2312" s="184"/>
      <c r="AU2312" s="184"/>
      <c r="AX2312" s="184"/>
      <c r="AY2312" s="184"/>
      <c r="BB2312" s="184"/>
      <c r="BC2312" s="184"/>
      <c r="BF2312" s="184"/>
      <c r="BG2312" s="184"/>
      <c r="BJ2312" s="184"/>
      <c r="BK2312" s="184"/>
      <c r="BN2312" s="184"/>
      <c r="BO2312" s="184"/>
      <c r="BR2312" s="184"/>
      <c r="BS2312" s="184"/>
      <c r="BV2312" s="184"/>
      <c r="BW2312" s="184"/>
      <c r="BZ2312" s="184"/>
      <c r="CA2312" s="184"/>
      <c r="CD2312" s="184"/>
      <c r="CE2312" s="184"/>
      <c r="CL2312" s="183"/>
      <c r="CO2312" s="183"/>
      <c r="CP2312" s="183"/>
      <c r="CT2312" s="71"/>
    </row>
    <row r="2313" spans="6:98">
      <c r="F2313" s="183"/>
      <c r="S2313" s="184"/>
      <c r="T2313" s="184"/>
      <c r="U2313" s="184"/>
      <c r="V2313" s="184"/>
      <c r="W2313" s="184"/>
      <c r="X2313" s="184"/>
      <c r="Y2313" s="184"/>
      <c r="Z2313" s="184"/>
      <c r="AA2313" s="184"/>
      <c r="AB2313" s="184"/>
      <c r="AC2313" s="184"/>
      <c r="AD2313" s="184"/>
      <c r="AH2313" s="184"/>
      <c r="AI2313" s="184"/>
      <c r="AL2313" s="184"/>
      <c r="AM2313" s="184"/>
      <c r="AP2313" s="184"/>
      <c r="AQ2313" s="184"/>
      <c r="AT2313" s="184"/>
      <c r="AU2313" s="184"/>
      <c r="AX2313" s="184"/>
      <c r="AY2313" s="184"/>
      <c r="BB2313" s="184"/>
      <c r="BC2313" s="184"/>
      <c r="BF2313" s="184"/>
      <c r="BG2313" s="184"/>
      <c r="BJ2313" s="184"/>
      <c r="BK2313" s="184"/>
      <c r="BN2313" s="184"/>
      <c r="BO2313" s="184"/>
      <c r="BR2313" s="184"/>
      <c r="BS2313" s="184"/>
      <c r="BV2313" s="184"/>
      <c r="BW2313" s="184"/>
      <c r="BZ2313" s="184"/>
      <c r="CA2313" s="184"/>
      <c r="CD2313" s="184"/>
      <c r="CE2313" s="184"/>
      <c r="CL2313" s="183"/>
      <c r="CO2313" s="183"/>
      <c r="CP2313" s="183"/>
      <c r="CT2313" s="71"/>
    </row>
    <row r="2314" spans="6:98">
      <c r="F2314" s="183"/>
      <c r="S2314" s="184"/>
      <c r="T2314" s="184"/>
      <c r="U2314" s="184"/>
      <c r="V2314" s="184"/>
      <c r="W2314" s="184"/>
      <c r="X2314" s="184"/>
      <c r="Y2314" s="184"/>
      <c r="Z2314" s="184"/>
      <c r="AA2314" s="184"/>
      <c r="AB2314" s="184"/>
      <c r="AC2314" s="184"/>
      <c r="AD2314" s="184"/>
      <c r="AH2314" s="184"/>
      <c r="AI2314" s="184"/>
      <c r="AL2314" s="184"/>
      <c r="AM2314" s="184"/>
      <c r="AP2314" s="184"/>
      <c r="AQ2314" s="184"/>
      <c r="AT2314" s="184"/>
      <c r="AU2314" s="184"/>
      <c r="AX2314" s="184"/>
      <c r="AY2314" s="184"/>
      <c r="BB2314" s="184"/>
      <c r="BC2314" s="184"/>
      <c r="BF2314" s="184"/>
      <c r="BG2314" s="184"/>
      <c r="BJ2314" s="184"/>
      <c r="BK2314" s="184"/>
      <c r="BN2314" s="184"/>
      <c r="BO2314" s="184"/>
      <c r="BR2314" s="184"/>
      <c r="BS2314" s="184"/>
      <c r="BV2314" s="184"/>
      <c r="BW2314" s="184"/>
      <c r="BZ2314" s="184"/>
      <c r="CA2314" s="184"/>
      <c r="CD2314" s="184"/>
      <c r="CE2314" s="184"/>
      <c r="CL2314" s="183"/>
      <c r="CO2314" s="183"/>
      <c r="CP2314" s="183"/>
      <c r="CT2314" s="71"/>
    </row>
    <row r="2315" spans="6:98">
      <c r="F2315" s="183"/>
      <c r="S2315" s="184"/>
      <c r="T2315" s="184"/>
      <c r="U2315" s="184"/>
      <c r="V2315" s="184"/>
      <c r="W2315" s="184"/>
      <c r="X2315" s="184"/>
      <c r="Y2315" s="184"/>
      <c r="Z2315" s="184"/>
      <c r="AA2315" s="184"/>
      <c r="AB2315" s="184"/>
      <c r="AC2315" s="184"/>
      <c r="AD2315" s="184"/>
      <c r="AH2315" s="184"/>
      <c r="AI2315" s="184"/>
      <c r="AL2315" s="184"/>
      <c r="AM2315" s="184"/>
      <c r="AP2315" s="184"/>
      <c r="AQ2315" s="184"/>
      <c r="AT2315" s="184"/>
      <c r="AU2315" s="184"/>
      <c r="AX2315" s="184"/>
      <c r="AY2315" s="184"/>
      <c r="BB2315" s="184"/>
      <c r="BC2315" s="184"/>
      <c r="BF2315" s="184"/>
      <c r="BG2315" s="184"/>
      <c r="BJ2315" s="184"/>
      <c r="BK2315" s="184"/>
      <c r="BN2315" s="184"/>
      <c r="BO2315" s="184"/>
      <c r="BR2315" s="184"/>
      <c r="BS2315" s="184"/>
      <c r="BV2315" s="184"/>
      <c r="BW2315" s="184"/>
      <c r="BZ2315" s="184"/>
      <c r="CA2315" s="184"/>
      <c r="CD2315" s="184"/>
      <c r="CE2315" s="184"/>
      <c r="CL2315" s="183"/>
      <c r="CO2315" s="183"/>
      <c r="CP2315" s="183"/>
      <c r="CT2315" s="71"/>
    </row>
    <row r="2316" spans="6:98">
      <c r="F2316" s="183"/>
      <c r="S2316" s="184"/>
      <c r="T2316" s="184"/>
      <c r="U2316" s="184"/>
      <c r="V2316" s="184"/>
      <c r="W2316" s="184"/>
      <c r="X2316" s="184"/>
      <c r="Y2316" s="184"/>
      <c r="Z2316" s="184"/>
      <c r="AA2316" s="184"/>
      <c r="AB2316" s="184"/>
      <c r="AC2316" s="184"/>
      <c r="AD2316" s="184"/>
      <c r="AH2316" s="184"/>
      <c r="AI2316" s="184"/>
      <c r="AL2316" s="184"/>
      <c r="AM2316" s="184"/>
      <c r="AP2316" s="184"/>
      <c r="AQ2316" s="184"/>
      <c r="AT2316" s="184"/>
      <c r="AU2316" s="184"/>
      <c r="AX2316" s="184"/>
      <c r="AY2316" s="184"/>
      <c r="BB2316" s="184"/>
      <c r="BC2316" s="184"/>
      <c r="BF2316" s="184"/>
      <c r="BG2316" s="184"/>
      <c r="BJ2316" s="184"/>
      <c r="BK2316" s="184"/>
      <c r="BN2316" s="184"/>
      <c r="BO2316" s="184"/>
      <c r="BR2316" s="184"/>
      <c r="BS2316" s="184"/>
      <c r="BV2316" s="184"/>
      <c r="BW2316" s="184"/>
      <c r="BZ2316" s="184"/>
      <c r="CA2316" s="184"/>
      <c r="CD2316" s="184"/>
      <c r="CE2316" s="184"/>
      <c r="CL2316" s="183"/>
      <c r="CO2316" s="183"/>
      <c r="CP2316" s="183"/>
      <c r="CT2316" s="71"/>
    </row>
    <row r="2317" spans="6:98">
      <c r="F2317" s="183"/>
      <c r="S2317" s="184"/>
      <c r="T2317" s="184"/>
      <c r="U2317" s="184"/>
      <c r="V2317" s="184"/>
      <c r="W2317" s="184"/>
      <c r="X2317" s="184"/>
      <c r="Y2317" s="184"/>
      <c r="Z2317" s="184"/>
      <c r="AA2317" s="184"/>
      <c r="AB2317" s="184"/>
      <c r="AC2317" s="184"/>
      <c r="AD2317" s="184"/>
      <c r="AH2317" s="184"/>
      <c r="AI2317" s="184"/>
      <c r="AL2317" s="184"/>
      <c r="AM2317" s="184"/>
      <c r="AP2317" s="184"/>
      <c r="AQ2317" s="184"/>
      <c r="AT2317" s="184"/>
      <c r="AU2317" s="184"/>
      <c r="AX2317" s="184"/>
      <c r="AY2317" s="184"/>
      <c r="BB2317" s="184"/>
      <c r="BC2317" s="184"/>
      <c r="BF2317" s="184"/>
      <c r="BG2317" s="184"/>
      <c r="BJ2317" s="184"/>
      <c r="BK2317" s="184"/>
      <c r="BN2317" s="184"/>
      <c r="BO2317" s="184"/>
      <c r="BR2317" s="184"/>
      <c r="BS2317" s="184"/>
      <c r="BV2317" s="184"/>
      <c r="BW2317" s="184"/>
      <c r="BZ2317" s="184"/>
      <c r="CA2317" s="184"/>
      <c r="CD2317" s="184"/>
      <c r="CE2317" s="184"/>
      <c r="CL2317" s="183"/>
      <c r="CO2317" s="183"/>
      <c r="CP2317" s="183"/>
      <c r="CT2317" s="71"/>
    </row>
    <row r="2318" spans="6:98">
      <c r="F2318" s="183"/>
      <c r="S2318" s="184"/>
      <c r="T2318" s="184"/>
      <c r="U2318" s="184"/>
      <c r="V2318" s="184"/>
      <c r="W2318" s="184"/>
      <c r="X2318" s="184"/>
      <c r="Y2318" s="184"/>
      <c r="Z2318" s="184"/>
      <c r="AA2318" s="184"/>
      <c r="AB2318" s="184"/>
      <c r="AC2318" s="184"/>
      <c r="AD2318" s="184"/>
      <c r="AH2318" s="184"/>
      <c r="AI2318" s="184"/>
      <c r="AL2318" s="184"/>
      <c r="AM2318" s="184"/>
      <c r="AP2318" s="184"/>
      <c r="AQ2318" s="184"/>
      <c r="AT2318" s="184"/>
      <c r="AU2318" s="184"/>
      <c r="AX2318" s="184"/>
      <c r="AY2318" s="184"/>
      <c r="BB2318" s="184"/>
      <c r="BC2318" s="184"/>
      <c r="BF2318" s="184"/>
      <c r="BG2318" s="184"/>
      <c r="BJ2318" s="184"/>
      <c r="BK2318" s="184"/>
      <c r="BN2318" s="184"/>
      <c r="BO2318" s="184"/>
      <c r="BR2318" s="184"/>
      <c r="BS2318" s="184"/>
      <c r="BV2318" s="184"/>
      <c r="BW2318" s="184"/>
      <c r="BZ2318" s="184"/>
      <c r="CA2318" s="184"/>
      <c r="CD2318" s="184"/>
      <c r="CE2318" s="184"/>
      <c r="CL2318" s="183"/>
      <c r="CO2318" s="183"/>
      <c r="CP2318" s="183"/>
      <c r="CT2318" s="71"/>
    </row>
    <row r="2319" spans="6:98">
      <c r="F2319" s="183"/>
      <c r="S2319" s="184"/>
      <c r="T2319" s="184"/>
      <c r="U2319" s="184"/>
      <c r="V2319" s="184"/>
      <c r="W2319" s="184"/>
      <c r="X2319" s="184"/>
      <c r="Y2319" s="184"/>
      <c r="Z2319" s="184"/>
      <c r="AA2319" s="184"/>
      <c r="AB2319" s="184"/>
      <c r="AC2319" s="184"/>
      <c r="AD2319" s="184"/>
      <c r="AH2319" s="184"/>
      <c r="AI2319" s="184"/>
      <c r="AL2319" s="184"/>
      <c r="AM2319" s="184"/>
      <c r="AP2319" s="184"/>
      <c r="AQ2319" s="184"/>
      <c r="AT2319" s="184"/>
      <c r="AU2319" s="184"/>
      <c r="AX2319" s="184"/>
      <c r="AY2319" s="184"/>
      <c r="BB2319" s="184"/>
      <c r="BC2319" s="184"/>
      <c r="BF2319" s="184"/>
      <c r="BG2319" s="184"/>
      <c r="BJ2319" s="184"/>
      <c r="BK2319" s="184"/>
      <c r="BN2319" s="184"/>
      <c r="BO2319" s="184"/>
      <c r="BR2319" s="184"/>
      <c r="BS2319" s="184"/>
      <c r="BV2319" s="184"/>
      <c r="BW2319" s="184"/>
      <c r="BZ2319" s="184"/>
      <c r="CA2319" s="184"/>
      <c r="CD2319" s="184"/>
      <c r="CE2319" s="184"/>
      <c r="CL2319" s="183"/>
      <c r="CO2319" s="183"/>
      <c r="CP2319" s="183"/>
      <c r="CT2319" s="71"/>
    </row>
    <row r="2320" spans="6:98">
      <c r="F2320" s="183"/>
      <c r="S2320" s="184"/>
      <c r="T2320" s="184"/>
      <c r="U2320" s="184"/>
      <c r="V2320" s="184"/>
      <c r="W2320" s="184"/>
      <c r="X2320" s="184"/>
      <c r="Y2320" s="184"/>
      <c r="Z2320" s="184"/>
      <c r="AA2320" s="184"/>
      <c r="AB2320" s="184"/>
      <c r="AC2320" s="184"/>
      <c r="AD2320" s="184"/>
      <c r="AH2320" s="184"/>
      <c r="AI2320" s="184"/>
      <c r="AL2320" s="184"/>
      <c r="AM2320" s="184"/>
      <c r="AP2320" s="184"/>
      <c r="AQ2320" s="184"/>
      <c r="AT2320" s="184"/>
      <c r="AU2320" s="184"/>
      <c r="AX2320" s="184"/>
      <c r="AY2320" s="184"/>
      <c r="BB2320" s="184"/>
      <c r="BC2320" s="184"/>
      <c r="BF2320" s="184"/>
      <c r="BG2320" s="184"/>
      <c r="BJ2320" s="184"/>
      <c r="BK2320" s="184"/>
      <c r="BN2320" s="184"/>
      <c r="BO2320" s="184"/>
      <c r="BR2320" s="184"/>
      <c r="BS2320" s="184"/>
      <c r="BV2320" s="184"/>
      <c r="BW2320" s="184"/>
      <c r="BZ2320" s="184"/>
      <c r="CA2320" s="184"/>
      <c r="CD2320" s="184"/>
      <c r="CE2320" s="184"/>
      <c r="CL2320" s="183"/>
      <c r="CO2320" s="183"/>
      <c r="CP2320" s="183"/>
      <c r="CT2320" s="71"/>
    </row>
    <row r="2321" spans="6:98">
      <c r="F2321" s="183"/>
      <c r="S2321" s="184"/>
      <c r="T2321" s="184"/>
      <c r="U2321" s="184"/>
      <c r="V2321" s="184"/>
      <c r="W2321" s="184"/>
      <c r="X2321" s="184"/>
      <c r="Y2321" s="184"/>
      <c r="Z2321" s="184"/>
      <c r="AA2321" s="184"/>
      <c r="AB2321" s="184"/>
      <c r="AC2321" s="184"/>
      <c r="AD2321" s="184"/>
      <c r="AH2321" s="184"/>
      <c r="AI2321" s="184"/>
      <c r="AL2321" s="184"/>
      <c r="AM2321" s="184"/>
      <c r="AP2321" s="184"/>
      <c r="AQ2321" s="184"/>
      <c r="AT2321" s="184"/>
      <c r="AU2321" s="184"/>
      <c r="AX2321" s="184"/>
      <c r="AY2321" s="184"/>
      <c r="BB2321" s="184"/>
      <c r="BC2321" s="184"/>
      <c r="BF2321" s="184"/>
      <c r="BG2321" s="184"/>
      <c r="BJ2321" s="184"/>
      <c r="BK2321" s="184"/>
      <c r="BN2321" s="184"/>
      <c r="BO2321" s="184"/>
      <c r="BR2321" s="184"/>
      <c r="BS2321" s="184"/>
      <c r="BV2321" s="184"/>
      <c r="BW2321" s="184"/>
      <c r="BZ2321" s="184"/>
      <c r="CA2321" s="184"/>
      <c r="CD2321" s="184"/>
      <c r="CE2321" s="184"/>
      <c r="CL2321" s="183"/>
      <c r="CO2321" s="183"/>
      <c r="CP2321" s="183"/>
      <c r="CT2321" s="71"/>
    </row>
    <row r="2322" spans="6:98">
      <c r="F2322" s="183"/>
      <c r="S2322" s="184"/>
      <c r="T2322" s="184"/>
      <c r="U2322" s="184"/>
      <c r="V2322" s="184"/>
      <c r="W2322" s="184"/>
      <c r="X2322" s="184"/>
      <c r="Y2322" s="184"/>
      <c r="Z2322" s="184"/>
      <c r="AA2322" s="184"/>
      <c r="AB2322" s="184"/>
      <c r="AC2322" s="184"/>
      <c r="AD2322" s="184"/>
      <c r="AH2322" s="184"/>
      <c r="AI2322" s="184"/>
      <c r="AL2322" s="184"/>
      <c r="AM2322" s="184"/>
      <c r="AP2322" s="184"/>
      <c r="AQ2322" s="184"/>
      <c r="AT2322" s="184"/>
      <c r="AU2322" s="184"/>
      <c r="AX2322" s="184"/>
      <c r="AY2322" s="184"/>
      <c r="BB2322" s="184"/>
      <c r="BC2322" s="184"/>
      <c r="BF2322" s="184"/>
      <c r="BG2322" s="184"/>
      <c r="BJ2322" s="184"/>
      <c r="BK2322" s="184"/>
      <c r="BN2322" s="184"/>
      <c r="BO2322" s="184"/>
      <c r="BR2322" s="184"/>
      <c r="BS2322" s="184"/>
      <c r="BV2322" s="184"/>
      <c r="BW2322" s="184"/>
      <c r="BZ2322" s="184"/>
      <c r="CA2322" s="184"/>
      <c r="CD2322" s="184"/>
      <c r="CE2322" s="184"/>
      <c r="CL2322" s="183"/>
      <c r="CO2322" s="183"/>
      <c r="CP2322" s="183"/>
      <c r="CT2322" s="71"/>
    </row>
    <row r="2323" spans="6:98">
      <c r="F2323" s="183"/>
      <c r="S2323" s="184"/>
      <c r="T2323" s="184"/>
      <c r="U2323" s="184"/>
      <c r="V2323" s="184"/>
      <c r="W2323" s="184"/>
      <c r="X2323" s="184"/>
      <c r="Y2323" s="184"/>
      <c r="Z2323" s="184"/>
      <c r="AA2323" s="184"/>
      <c r="AB2323" s="184"/>
      <c r="AC2323" s="184"/>
      <c r="AD2323" s="184"/>
      <c r="AH2323" s="184"/>
      <c r="AI2323" s="184"/>
      <c r="AL2323" s="184"/>
      <c r="AM2323" s="184"/>
      <c r="AP2323" s="184"/>
      <c r="AQ2323" s="184"/>
      <c r="AT2323" s="184"/>
      <c r="AU2323" s="184"/>
      <c r="AX2323" s="184"/>
      <c r="AY2323" s="184"/>
      <c r="BB2323" s="184"/>
      <c r="BC2323" s="184"/>
      <c r="BF2323" s="184"/>
      <c r="BG2323" s="184"/>
      <c r="BJ2323" s="184"/>
      <c r="BK2323" s="184"/>
      <c r="BN2323" s="184"/>
      <c r="BO2323" s="184"/>
      <c r="BR2323" s="184"/>
      <c r="BS2323" s="184"/>
      <c r="BV2323" s="184"/>
      <c r="BW2323" s="184"/>
      <c r="BZ2323" s="184"/>
      <c r="CA2323" s="184"/>
      <c r="CD2323" s="184"/>
      <c r="CE2323" s="184"/>
      <c r="CL2323" s="183"/>
      <c r="CO2323" s="183"/>
      <c r="CP2323" s="183"/>
      <c r="CT2323" s="71"/>
    </row>
    <row r="2324" spans="6:98">
      <c r="F2324" s="183"/>
      <c r="S2324" s="184"/>
      <c r="T2324" s="184"/>
      <c r="U2324" s="184"/>
      <c r="V2324" s="184"/>
      <c r="W2324" s="184"/>
      <c r="X2324" s="184"/>
      <c r="Y2324" s="184"/>
      <c r="Z2324" s="184"/>
      <c r="AA2324" s="184"/>
      <c r="AB2324" s="184"/>
      <c r="AC2324" s="184"/>
      <c r="AD2324" s="184"/>
      <c r="AH2324" s="184"/>
      <c r="AI2324" s="184"/>
      <c r="AL2324" s="184"/>
      <c r="AM2324" s="184"/>
      <c r="AP2324" s="184"/>
      <c r="AQ2324" s="184"/>
      <c r="AT2324" s="184"/>
      <c r="AU2324" s="184"/>
      <c r="AX2324" s="184"/>
      <c r="AY2324" s="184"/>
      <c r="BB2324" s="184"/>
      <c r="BC2324" s="184"/>
      <c r="BF2324" s="184"/>
      <c r="BG2324" s="184"/>
      <c r="BJ2324" s="184"/>
      <c r="BK2324" s="184"/>
      <c r="BN2324" s="184"/>
      <c r="BO2324" s="184"/>
      <c r="BR2324" s="184"/>
      <c r="BS2324" s="184"/>
      <c r="BV2324" s="184"/>
      <c r="BW2324" s="184"/>
      <c r="BZ2324" s="184"/>
      <c r="CA2324" s="184"/>
      <c r="CD2324" s="184"/>
      <c r="CE2324" s="184"/>
      <c r="CL2324" s="183"/>
      <c r="CO2324" s="183"/>
      <c r="CP2324" s="183"/>
      <c r="CT2324" s="71"/>
    </row>
    <row r="2325" spans="6:98">
      <c r="F2325" s="183"/>
      <c r="S2325" s="184"/>
      <c r="T2325" s="184"/>
      <c r="U2325" s="184"/>
      <c r="V2325" s="184"/>
      <c r="W2325" s="184"/>
      <c r="X2325" s="184"/>
      <c r="Y2325" s="184"/>
      <c r="Z2325" s="184"/>
      <c r="AA2325" s="184"/>
      <c r="AB2325" s="184"/>
      <c r="AC2325" s="184"/>
      <c r="AD2325" s="184"/>
      <c r="AH2325" s="184"/>
      <c r="AI2325" s="184"/>
      <c r="AL2325" s="184"/>
      <c r="AM2325" s="184"/>
      <c r="AP2325" s="184"/>
      <c r="AQ2325" s="184"/>
      <c r="AT2325" s="184"/>
      <c r="AU2325" s="184"/>
      <c r="AX2325" s="184"/>
      <c r="AY2325" s="184"/>
      <c r="BB2325" s="184"/>
      <c r="BC2325" s="184"/>
      <c r="BF2325" s="184"/>
      <c r="BG2325" s="184"/>
      <c r="BJ2325" s="184"/>
      <c r="BK2325" s="184"/>
      <c r="BN2325" s="184"/>
      <c r="BO2325" s="184"/>
      <c r="BR2325" s="184"/>
      <c r="BS2325" s="184"/>
      <c r="BV2325" s="184"/>
      <c r="BW2325" s="184"/>
      <c r="BZ2325" s="184"/>
      <c r="CA2325" s="184"/>
      <c r="CD2325" s="184"/>
      <c r="CE2325" s="184"/>
      <c r="CL2325" s="183"/>
      <c r="CO2325" s="183"/>
      <c r="CP2325" s="183"/>
      <c r="CT2325" s="71"/>
    </row>
    <row r="2326" spans="6:98">
      <c r="F2326" s="183"/>
      <c r="S2326" s="184"/>
      <c r="T2326" s="184"/>
      <c r="U2326" s="184"/>
      <c r="V2326" s="184"/>
      <c r="W2326" s="184"/>
      <c r="X2326" s="184"/>
      <c r="Y2326" s="184"/>
      <c r="Z2326" s="184"/>
      <c r="AA2326" s="184"/>
      <c r="AB2326" s="184"/>
      <c r="AC2326" s="184"/>
      <c r="AD2326" s="184"/>
      <c r="AH2326" s="184"/>
      <c r="AI2326" s="184"/>
      <c r="AL2326" s="184"/>
      <c r="AM2326" s="184"/>
      <c r="AP2326" s="184"/>
      <c r="AQ2326" s="184"/>
      <c r="AT2326" s="184"/>
      <c r="AU2326" s="184"/>
      <c r="AX2326" s="184"/>
      <c r="AY2326" s="184"/>
      <c r="BB2326" s="184"/>
      <c r="BC2326" s="184"/>
      <c r="BF2326" s="184"/>
      <c r="BG2326" s="184"/>
      <c r="BJ2326" s="184"/>
      <c r="BK2326" s="184"/>
      <c r="BN2326" s="184"/>
      <c r="BO2326" s="184"/>
      <c r="BR2326" s="184"/>
      <c r="BS2326" s="184"/>
      <c r="BV2326" s="184"/>
      <c r="BW2326" s="184"/>
      <c r="BZ2326" s="184"/>
      <c r="CA2326" s="184"/>
      <c r="CD2326" s="184"/>
      <c r="CE2326" s="184"/>
      <c r="CL2326" s="183"/>
      <c r="CO2326" s="183"/>
      <c r="CP2326" s="183"/>
      <c r="CT2326" s="71"/>
    </row>
    <row r="2327" spans="6:98">
      <c r="F2327" s="183"/>
      <c r="S2327" s="184"/>
      <c r="T2327" s="184"/>
      <c r="U2327" s="184"/>
      <c r="V2327" s="184"/>
      <c r="W2327" s="184"/>
      <c r="X2327" s="184"/>
      <c r="Y2327" s="184"/>
      <c r="Z2327" s="184"/>
      <c r="AA2327" s="184"/>
      <c r="AB2327" s="184"/>
      <c r="AC2327" s="184"/>
      <c r="AD2327" s="184"/>
      <c r="AH2327" s="184"/>
      <c r="AI2327" s="184"/>
      <c r="AL2327" s="184"/>
      <c r="AM2327" s="184"/>
      <c r="AP2327" s="184"/>
      <c r="AQ2327" s="184"/>
      <c r="AT2327" s="184"/>
      <c r="AU2327" s="184"/>
      <c r="AX2327" s="184"/>
      <c r="AY2327" s="184"/>
      <c r="BB2327" s="184"/>
      <c r="BC2327" s="184"/>
      <c r="BF2327" s="184"/>
      <c r="BG2327" s="184"/>
      <c r="BJ2327" s="184"/>
      <c r="BK2327" s="184"/>
      <c r="BN2327" s="184"/>
      <c r="BO2327" s="184"/>
      <c r="BR2327" s="184"/>
      <c r="BS2327" s="184"/>
      <c r="BV2327" s="184"/>
      <c r="BW2327" s="184"/>
      <c r="BZ2327" s="184"/>
      <c r="CA2327" s="184"/>
      <c r="CD2327" s="184"/>
      <c r="CE2327" s="184"/>
      <c r="CL2327" s="183"/>
      <c r="CO2327" s="183"/>
      <c r="CP2327" s="183"/>
      <c r="CT2327" s="71"/>
    </row>
    <row r="2328" spans="6:98">
      <c r="F2328" s="183"/>
      <c r="S2328" s="184"/>
      <c r="T2328" s="184"/>
      <c r="U2328" s="184"/>
      <c r="V2328" s="184"/>
      <c r="W2328" s="184"/>
      <c r="X2328" s="184"/>
      <c r="Y2328" s="184"/>
      <c r="Z2328" s="184"/>
      <c r="AA2328" s="184"/>
      <c r="AB2328" s="184"/>
      <c r="AC2328" s="184"/>
      <c r="AD2328" s="184"/>
      <c r="AH2328" s="184"/>
      <c r="AI2328" s="184"/>
      <c r="AL2328" s="184"/>
      <c r="AM2328" s="184"/>
      <c r="AP2328" s="184"/>
      <c r="AQ2328" s="184"/>
      <c r="AT2328" s="184"/>
      <c r="AU2328" s="184"/>
      <c r="AX2328" s="184"/>
      <c r="AY2328" s="184"/>
      <c r="BB2328" s="184"/>
      <c r="BC2328" s="184"/>
      <c r="BF2328" s="184"/>
      <c r="BG2328" s="184"/>
      <c r="BJ2328" s="184"/>
      <c r="BK2328" s="184"/>
      <c r="BN2328" s="184"/>
      <c r="BO2328" s="184"/>
      <c r="BR2328" s="184"/>
      <c r="BS2328" s="184"/>
      <c r="BV2328" s="184"/>
      <c r="BW2328" s="184"/>
      <c r="BZ2328" s="184"/>
      <c r="CA2328" s="184"/>
      <c r="CD2328" s="184"/>
      <c r="CE2328" s="184"/>
      <c r="CL2328" s="183"/>
      <c r="CO2328" s="183"/>
      <c r="CP2328" s="183"/>
      <c r="CT2328" s="71"/>
    </row>
    <row r="2329" spans="6:98">
      <c r="F2329" s="183"/>
      <c r="S2329" s="184"/>
      <c r="T2329" s="184"/>
      <c r="U2329" s="184"/>
      <c r="V2329" s="184"/>
      <c r="W2329" s="184"/>
      <c r="X2329" s="184"/>
      <c r="Y2329" s="184"/>
      <c r="Z2329" s="184"/>
      <c r="AA2329" s="184"/>
      <c r="AB2329" s="184"/>
      <c r="AC2329" s="184"/>
      <c r="AD2329" s="184"/>
      <c r="AH2329" s="184"/>
      <c r="AI2329" s="184"/>
      <c r="AL2329" s="184"/>
      <c r="AM2329" s="184"/>
      <c r="AP2329" s="184"/>
      <c r="AQ2329" s="184"/>
      <c r="AT2329" s="184"/>
      <c r="AU2329" s="184"/>
      <c r="AX2329" s="184"/>
      <c r="AY2329" s="184"/>
      <c r="BB2329" s="184"/>
      <c r="BC2329" s="184"/>
      <c r="BF2329" s="184"/>
      <c r="BG2329" s="184"/>
      <c r="BJ2329" s="184"/>
      <c r="BK2329" s="184"/>
      <c r="BN2329" s="184"/>
      <c r="BO2329" s="184"/>
      <c r="BR2329" s="184"/>
      <c r="BS2329" s="184"/>
      <c r="BV2329" s="184"/>
      <c r="BW2329" s="184"/>
      <c r="BZ2329" s="184"/>
      <c r="CA2329" s="184"/>
      <c r="CD2329" s="184"/>
      <c r="CE2329" s="184"/>
      <c r="CL2329" s="183"/>
      <c r="CO2329" s="183"/>
      <c r="CP2329" s="183"/>
      <c r="CT2329" s="71"/>
    </row>
    <row r="2330" spans="6:98">
      <c r="F2330" s="183"/>
      <c r="S2330" s="184"/>
      <c r="T2330" s="184"/>
      <c r="U2330" s="184"/>
      <c r="V2330" s="184"/>
      <c r="W2330" s="184"/>
      <c r="X2330" s="184"/>
      <c r="Y2330" s="184"/>
      <c r="Z2330" s="184"/>
      <c r="AA2330" s="184"/>
      <c r="AB2330" s="184"/>
      <c r="AC2330" s="184"/>
      <c r="AD2330" s="184"/>
      <c r="AH2330" s="184"/>
      <c r="AI2330" s="184"/>
      <c r="AL2330" s="184"/>
      <c r="AM2330" s="184"/>
      <c r="AP2330" s="184"/>
      <c r="AQ2330" s="184"/>
      <c r="AT2330" s="184"/>
      <c r="AU2330" s="184"/>
      <c r="AX2330" s="184"/>
      <c r="AY2330" s="184"/>
      <c r="BB2330" s="184"/>
      <c r="BC2330" s="184"/>
      <c r="BF2330" s="184"/>
      <c r="BG2330" s="184"/>
      <c r="BJ2330" s="184"/>
      <c r="BK2330" s="184"/>
      <c r="BN2330" s="184"/>
      <c r="BO2330" s="184"/>
      <c r="BR2330" s="184"/>
      <c r="BS2330" s="184"/>
      <c r="BV2330" s="184"/>
      <c r="BW2330" s="184"/>
      <c r="BZ2330" s="184"/>
      <c r="CA2330" s="184"/>
      <c r="CD2330" s="184"/>
      <c r="CE2330" s="184"/>
      <c r="CL2330" s="183"/>
      <c r="CO2330" s="183"/>
      <c r="CP2330" s="183"/>
      <c r="CT2330" s="71"/>
    </row>
    <row r="2331" spans="6:98">
      <c r="F2331" s="183"/>
      <c r="S2331" s="184"/>
      <c r="T2331" s="184"/>
      <c r="U2331" s="184"/>
      <c r="V2331" s="184"/>
      <c r="W2331" s="184"/>
      <c r="X2331" s="184"/>
      <c r="Y2331" s="184"/>
      <c r="Z2331" s="184"/>
      <c r="AA2331" s="184"/>
      <c r="AB2331" s="184"/>
      <c r="AC2331" s="184"/>
      <c r="AD2331" s="184"/>
      <c r="AH2331" s="184"/>
      <c r="AI2331" s="184"/>
      <c r="AL2331" s="184"/>
      <c r="AM2331" s="184"/>
      <c r="AP2331" s="184"/>
      <c r="AQ2331" s="184"/>
      <c r="AT2331" s="184"/>
      <c r="AU2331" s="184"/>
      <c r="AX2331" s="184"/>
      <c r="AY2331" s="184"/>
      <c r="BB2331" s="184"/>
      <c r="BC2331" s="184"/>
      <c r="BF2331" s="184"/>
      <c r="BG2331" s="184"/>
      <c r="BJ2331" s="184"/>
      <c r="BK2331" s="184"/>
      <c r="BN2331" s="184"/>
      <c r="BO2331" s="184"/>
      <c r="BR2331" s="184"/>
      <c r="BS2331" s="184"/>
      <c r="BV2331" s="184"/>
      <c r="BW2331" s="184"/>
      <c r="BZ2331" s="184"/>
      <c r="CA2331" s="184"/>
      <c r="CD2331" s="184"/>
      <c r="CE2331" s="184"/>
      <c r="CL2331" s="183"/>
      <c r="CO2331" s="183"/>
      <c r="CP2331" s="183"/>
      <c r="CT2331" s="71"/>
    </row>
    <row r="2332" spans="6:98">
      <c r="F2332" s="183"/>
      <c r="S2332" s="184"/>
      <c r="T2332" s="184"/>
      <c r="U2332" s="184"/>
      <c r="V2332" s="184"/>
      <c r="W2332" s="184"/>
      <c r="X2332" s="184"/>
      <c r="Y2332" s="184"/>
      <c r="Z2332" s="184"/>
      <c r="AA2332" s="184"/>
      <c r="AB2332" s="184"/>
      <c r="AC2332" s="184"/>
      <c r="AD2332" s="184"/>
      <c r="AH2332" s="184"/>
      <c r="AI2332" s="184"/>
      <c r="AL2332" s="184"/>
      <c r="AM2332" s="184"/>
      <c r="AP2332" s="184"/>
      <c r="AQ2332" s="184"/>
      <c r="AT2332" s="184"/>
      <c r="AU2332" s="184"/>
      <c r="AX2332" s="184"/>
      <c r="AY2332" s="184"/>
      <c r="BB2332" s="184"/>
      <c r="BC2332" s="184"/>
      <c r="BF2332" s="184"/>
      <c r="BG2332" s="184"/>
      <c r="BJ2332" s="184"/>
      <c r="BK2332" s="184"/>
      <c r="BN2332" s="184"/>
      <c r="BO2332" s="184"/>
      <c r="BR2332" s="184"/>
      <c r="BS2332" s="184"/>
      <c r="BV2332" s="184"/>
      <c r="BW2332" s="184"/>
      <c r="BZ2332" s="184"/>
      <c r="CA2332" s="184"/>
      <c r="CD2332" s="184"/>
      <c r="CE2332" s="184"/>
      <c r="CL2332" s="183"/>
      <c r="CO2332" s="183"/>
      <c r="CP2332" s="183"/>
      <c r="CT2332" s="71"/>
    </row>
    <row r="2333" spans="6:98">
      <c r="F2333" s="183"/>
      <c r="S2333" s="184"/>
      <c r="T2333" s="184"/>
      <c r="U2333" s="184"/>
      <c r="V2333" s="184"/>
      <c r="W2333" s="184"/>
      <c r="X2333" s="184"/>
      <c r="Y2333" s="184"/>
      <c r="Z2333" s="184"/>
      <c r="AA2333" s="184"/>
      <c r="AB2333" s="184"/>
      <c r="AC2333" s="184"/>
      <c r="AD2333" s="184"/>
      <c r="AH2333" s="184"/>
      <c r="AI2333" s="184"/>
      <c r="AL2333" s="184"/>
      <c r="AM2333" s="184"/>
      <c r="AP2333" s="184"/>
      <c r="AQ2333" s="184"/>
      <c r="AT2333" s="184"/>
      <c r="AU2333" s="184"/>
      <c r="AX2333" s="184"/>
      <c r="AY2333" s="184"/>
      <c r="BB2333" s="184"/>
      <c r="BC2333" s="184"/>
      <c r="BF2333" s="184"/>
      <c r="BG2333" s="184"/>
      <c r="BJ2333" s="184"/>
      <c r="BK2333" s="184"/>
      <c r="BN2333" s="184"/>
      <c r="BO2333" s="184"/>
      <c r="BR2333" s="184"/>
      <c r="BS2333" s="184"/>
      <c r="BV2333" s="184"/>
      <c r="BW2333" s="184"/>
      <c r="BZ2333" s="184"/>
      <c r="CA2333" s="184"/>
      <c r="CD2333" s="184"/>
      <c r="CE2333" s="184"/>
      <c r="CL2333" s="183"/>
      <c r="CO2333" s="183"/>
      <c r="CP2333" s="183"/>
      <c r="CT2333" s="71"/>
    </row>
    <row r="2334" spans="6:98">
      <c r="F2334" s="183"/>
      <c r="S2334" s="184"/>
      <c r="T2334" s="184"/>
      <c r="U2334" s="184"/>
      <c r="V2334" s="184"/>
      <c r="W2334" s="184"/>
      <c r="X2334" s="184"/>
      <c r="Y2334" s="184"/>
      <c r="Z2334" s="184"/>
      <c r="AA2334" s="184"/>
      <c r="AB2334" s="184"/>
      <c r="AC2334" s="184"/>
      <c r="AD2334" s="184"/>
      <c r="AH2334" s="184"/>
      <c r="AI2334" s="184"/>
      <c r="AL2334" s="184"/>
      <c r="AM2334" s="184"/>
      <c r="AP2334" s="184"/>
      <c r="AQ2334" s="184"/>
      <c r="AT2334" s="184"/>
      <c r="AU2334" s="184"/>
      <c r="AX2334" s="184"/>
      <c r="AY2334" s="184"/>
      <c r="BB2334" s="184"/>
      <c r="BC2334" s="184"/>
      <c r="BF2334" s="184"/>
      <c r="BG2334" s="184"/>
      <c r="BJ2334" s="184"/>
      <c r="BK2334" s="184"/>
      <c r="BN2334" s="184"/>
      <c r="BO2334" s="184"/>
      <c r="BR2334" s="184"/>
      <c r="BS2334" s="184"/>
      <c r="BV2334" s="184"/>
      <c r="BW2334" s="184"/>
      <c r="BZ2334" s="184"/>
      <c r="CA2334" s="184"/>
      <c r="CD2334" s="184"/>
      <c r="CE2334" s="184"/>
      <c r="CL2334" s="183"/>
      <c r="CO2334" s="183"/>
      <c r="CP2334" s="183"/>
      <c r="CT2334" s="71"/>
    </row>
    <row r="2335" spans="6:98">
      <c r="F2335" s="183"/>
      <c r="S2335" s="184"/>
      <c r="T2335" s="184"/>
      <c r="U2335" s="184"/>
      <c r="V2335" s="184"/>
      <c r="W2335" s="184"/>
      <c r="X2335" s="184"/>
      <c r="Y2335" s="184"/>
      <c r="Z2335" s="184"/>
      <c r="AA2335" s="184"/>
      <c r="AB2335" s="184"/>
      <c r="AC2335" s="184"/>
      <c r="AD2335" s="184"/>
      <c r="AH2335" s="184"/>
      <c r="AI2335" s="184"/>
      <c r="AL2335" s="184"/>
      <c r="AM2335" s="184"/>
      <c r="AP2335" s="184"/>
      <c r="AQ2335" s="184"/>
      <c r="AT2335" s="184"/>
      <c r="AU2335" s="184"/>
      <c r="AX2335" s="184"/>
      <c r="AY2335" s="184"/>
      <c r="BB2335" s="184"/>
      <c r="BC2335" s="184"/>
      <c r="BF2335" s="184"/>
      <c r="BG2335" s="184"/>
      <c r="BJ2335" s="184"/>
      <c r="BK2335" s="184"/>
      <c r="BN2335" s="184"/>
      <c r="BO2335" s="184"/>
      <c r="BR2335" s="184"/>
      <c r="BS2335" s="184"/>
      <c r="BV2335" s="184"/>
      <c r="BW2335" s="184"/>
      <c r="BZ2335" s="184"/>
      <c r="CA2335" s="184"/>
      <c r="CD2335" s="184"/>
      <c r="CE2335" s="184"/>
      <c r="CL2335" s="183"/>
      <c r="CO2335" s="183"/>
      <c r="CP2335" s="183"/>
      <c r="CT2335" s="71"/>
    </row>
    <row r="2336" spans="6:98">
      <c r="F2336" s="183"/>
      <c r="S2336" s="184"/>
      <c r="T2336" s="184"/>
      <c r="U2336" s="184"/>
      <c r="V2336" s="184"/>
      <c r="W2336" s="184"/>
      <c r="X2336" s="184"/>
      <c r="Y2336" s="184"/>
      <c r="Z2336" s="184"/>
      <c r="AA2336" s="184"/>
      <c r="AB2336" s="184"/>
      <c r="AC2336" s="184"/>
      <c r="AD2336" s="184"/>
      <c r="AH2336" s="184"/>
      <c r="AI2336" s="184"/>
      <c r="AL2336" s="184"/>
      <c r="AM2336" s="184"/>
      <c r="AP2336" s="184"/>
      <c r="AQ2336" s="184"/>
      <c r="AT2336" s="184"/>
      <c r="AU2336" s="184"/>
      <c r="AX2336" s="184"/>
      <c r="AY2336" s="184"/>
      <c r="BB2336" s="184"/>
      <c r="BC2336" s="184"/>
      <c r="BF2336" s="184"/>
      <c r="BG2336" s="184"/>
      <c r="BJ2336" s="184"/>
      <c r="BK2336" s="184"/>
      <c r="BN2336" s="184"/>
      <c r="BO2336" s="184"/>
      <c r="BR2336" s="184"/>
      <c r="BS2336" s="184"/>
      <c r="BV2336" s="184"/>
      <c r="BW2336" s="184"/>
      <c r="BZ2336" s="184"/>
      <c r="CA2336" s="184"/>
      <c r="CD2336" s="184"/>
      <c r="CE2336" s="184"/>
      <c r="CL2336" s="183"/>
      <c r="CO2336" s="183"/>
      <c r="CP2336" s="183"/>
      <c r="CT2336" s="71"/>
    </row>
    <row r="2337" spans="6:98">
      <c r="F2337" s="183"/>
      <c r="S2337" s="184"/>
      <c r="T2337" s="184"/>
      <c r="U2337" s="184"/>
      <c r="V2337" s="184"/>
      <c r="W2337" s="184"/>
      <c r="X2337" s="184"/>
      <c r="Y2337" s="184"/>
      <c r="Z2337" s="184"/>
      <c r="AA2337" s="184"/>
      <c r="AB2337" s="184"/>
      <c r="AC2337" s="184"/>
      <c r="AD2337" s="184"/>
      <c r="AH2337" s="184"/>
      <c r="AI2337" s="184"/>
      <c r="AL2337" s="184"/>
      <c r="AM2337" s="184"/>
      <c r="AP2337" s="184"/>
      <c r="AQ2337" s="184"/>
      <c r="AT2337" s="184"/>
      <c r="AU2337" s="184"/>
      <c r="AX2337" s="184"/>
      <c r="AY2337" s="184"/>
      <c r="BB2337" s="184"/>
      <c r="BC2337" s="184"/>
      <c r="BF2337" s="184"/>
      <c r="BG2337" s="184"/>
      <c r="BJ2337" s="184"/>
      <c r="BK2337" s="184"/>
      <c r="BN2337" s="184"/>
      <c r="BO2337" s="184"/>
      <c r="BR2337" s="184"/>
      <c r="BS2337" s="184"/>
      <c r="BV2337" s="184"/>
      <c r="BW2337" s="184"/>
      <c r="BZ2337" s="184"/>
      <c r="CA2337" s="184"/>
      <c r="CD2337" s="184"/>
      <c r="CE2337" s="184"/>
      <c r="CL2337" s="183"/>
      <c r="CO2337" s="183"/>
      <c r="CP2337" s="183"/>
      <c r="CT2337" s="71"/>
    </row>
    <row r="2338" spans="6:98">
      <c r="F2338" s="183"/>
      <c r="S2338" s="184"/>
      <c r="T2338" s="184"/>
      <c r="U2338" s="184"/>
      <c r="V2338" s="184"/>
      <c r="W2338" s="184"/>
      <c r="X2338" s="184"/>
      <c r="Y2338" s="184"/>
      <c r="Z2338" s="184"/>
      <c r="AA2338" s="184"/>
      <c r="AB2338" s="184"/>
      <c r="AC2338" s="184"/>
      <c r="AD2338" s="184"/>
      <c r="AH2338" s="184"/>
      <c r="AI2338" s="184"/>
      <c r="AL2338" s="184"/>
      <c r="AM2338" s="184"/>
      <c r="AP2338" s="184"/>
      <c r="AQ2338" s="184"/>
      <c r="AT2338" s="184"/>
      <c r="AU2338" s="184"/>
      <c r="AX2338" s="184"/>
      <c r="AY2338" s="184"/>
      <c r="BB2338" s="184"/>
      <c r="BC2338" s="184"/>
      <c r="BF2338" s="184"/>
      <c r="BG2338" s="184"/>
      <c r="BJ2338" s="184"/>
      <c r="BK2338" s="184"/>
      <c r="BN2338" s="184"/>
      <c r="BO2338" s="184"/>
      <c r="BR2338" s="184"/>
      <c r="BS2338" s="184"/>
      <c r="BV2338" s="184"/>
      <c r="BW2338" s="184"/>
      <c r="BZ2338" s="184"/>
      <c r="CA2338" s="184"/>
      <c r="CD2338" s="184"/>
      <c r="CE2338" s="184"/>
      <c r="CL2338" s="183"/>
      <c r="CO2338" s="183"/>
      <c r="CP2338" s="183"/>
      <c r="CT2338" s="71"/>
    </row>
    <row r="2339" spans="6:98">
      <c r="F2339" s="183"/>
      <c r="S2339" s="184"/>
      <c r="T2339" s="184"/>
      <c r="U2339" s="184"/>
      <c r="V2339" s="184"/>
      <c r="W2339" s="184"/>
      <c r="X2339" s="184"/>
      <c r="Y2339" s="184"/>
      <c r="Z2339" s="184"/>
      <c r="AA2339" s="184"/>
      <c r="AB2339" s="184"/>
      <c r="AC2339" s="184"/>
      <c r="AD2339" s="184"/>
      <c r="AH2339" s="184"/>
      <c r="AI2339" s="184"/>
      <c r="AL2339" s="184"/>
      <c r="AM2339" s="184"/>
      <c r="AP2339" s="184"/>
      <c r="AQ2339" s="184"/>
      <c r="AT2339" s="184"/>
      <c r="AU2339" s="184"/>
      <c r="AX2339" s="184"/>
      <c r="AY2339" s="184"/>
      <c r="BB2339" s="184"/>
      <c r="BC2339" s="184"/>
      <c r="BF2339" s="184"/>
      <c r="BG2339" s="184"/>
      <c r="BJ2339" s="184"/>
      <c r="BK2339" s="184"/>
      <c r="BN2339" s="184"/>
      <c r="BO2339" s="184"/>
      <c r="BR2339" s="184"/>
      <c r="BS2339" s="184"/>
      <c r="BV2339" s="184"/>
      <c r="BW2339" s="184"/>
      <c r="BZ2339" s="184"/>
      <c r="CA2339" s="184"/>
      <c r="CD2339" s="184"/>
      <c r="CE2339" s="184"/>
      <c r="CL2339" s="183"/>
      <c r="CO2339" s="183"/>
      <c r="CP2339" s="183"/>
      <c r="CT2339" s="71"/>
    </row>
    <row r="2340" spans="6:98">
      <c r="F2340" s="183"/>
      <c r="S2340" s="184"/>
      <c r="T2340" s="184"/>
      <c r="U2340" s="184"/>
      <c r="V2340" s="184"/>
      <c r="W2340" s="184"/>
      <c r="X2340" s="184"/>
      <c r="Y2340" s="184"/>
      <c r="Z2340" s="184"/>
      <c r="AA2340" s="184"/>
      <c r="AB2340" s="184"/>
      <c r="AC2340" s="184"/>
      <c r="AD2340" s="184"/>
      <c r="AH2340" s="184"/>
      <c r="AI2340" s="184"/>
      <c r="AL2340" s="184"/>
      <c r="AM2340" s="184"/>
      <c r="AP2340" s="184"/>
      <c r="AQ2340" s="184"/>
      <c r="AT2340" s="184"/>
      <c r="AU2340" s="184"/>
      <c r="AX2340" s="184"/>
      <c r="AY2340" s="184"/>
      <c r="BB2340" s="184"/>
      <c r="BC2340" s="184"/>
      <c r="BF2340" s="184"/>
      <c r="BG2340" s="184"/>
      <c r="BJ2340" s="184"/>
      <c r="BK2340" s="184"/>
      <c r="BN2340" s="184"/>
      <c r="BO2340" s="184"/>
      <c r="BR2340" s="184"/>
      <c r="BS2340" s="184"/>
      <c r="BV2340" s="184"/>
      <c r="BW2340" s="184"/>
      <c r="BZ2340" s="184"/>
      <c r="CA2340" s="184"/>
      <c r="CD2340" s="184"/>
      <c r="CE2340" s="184"/>
      <c r="CL2340" s="183"/>
      <c r="CO2340" s="183"/>
      <c r="CP2340" s="183"/>
      <c r="CT2340" s="71"/>
    </row>
    <row r="2341" spans="6:98">
      <c r="F2341" s="183"/>
      <c r="S2341" s="184"/>
      <c r="T2341" s="184"/>
      <c r="U2341" s="184"/>
      <c r="V2341" s="184"/>
      <c r="W2341" s="184"/>
      <c r="X2341" s="184"/>
      <c r="Y2341" s="184"/>
      <c r="Z2341" s="184"/>
      <c r="AA2341" s="184"/>
      <c r="AB2341" s="184"/>
      <c r="AC2341" s="184"/>
      <c r="AD2341" s="184"/>
      <c r="AH2341" s="184"/>
      <c r="AI2341" s="184"/>
      <c r="AL2341" s="184"/>
      <c r="AM2341" s="184"/>
      <c r="AP2341" s="184"/>
      <c r="AQ2341" s="184"/>
      <c r="AT2341" s="184"/>
      <c r="AU2341" s="184"/>
      <c r="AX2341" s="184"/>
      <c r="AY2341" s="184"/>
      <c r="BB2341" s="184"/>
      <c r="BC2341" s="184"/>
      <c r="BF2341" s="184"/>
      <c r="BG2341" s="184"/>
      <c r="BJ2341" s="184"/>
      <c r="BK2341" s="184"/>
      <c r="BN2341" s="184"/>
      <c r="BO2341" s="184"/>
      <c r="BR2341" s="184"/>
      <c r="BS2341" s="184"/>
      <c r="BV2341" s="184"/>
      <c r="BW2341" s="184"/>
      <c r="BZ2341" s="184"/>
      <c r="CA2341" s="184"/>
      <c r="CD2341" s="184"/>
      <c r="CE2341" s="184"/>
      <c r="CL2341" s="183"/>
      <c r="CO2341" s="183"/>
      <c r="CP2341" s="183"/>
      <c r="CT2341" s="71"/>
    </row>
    <row r="2342" spans="6:98">
      <c r="F2342" s="183"/>
      <c r="S2342" s="184"/>
      <c r="T2342" s="184"/>
      <c r="U2342" s="184"/>
      <c r="V2342" s="184"/>
      <c r="W2342" s="184"/>
      <c r="X2342" s="184"/>
      <c r="Y2342" s="184"/>
      <c r="Z2342" s="184"/>
      <c r="AA2342" s="184"/>
      <c r="AB2342" s="184"/>
      <c r="AC2342" s="184"/>
      <c r="AD2342" s="184"/>
      <c r="AH2342" s="184"/>
      <c r="AI2342" s="184"/>
      <c r="AL2342" s="184"/>
      <c r="AM2342" s="184"/>
      <c r="AP2342" s="184"/>
      <c r="AQ2342" s="184"/>
      <c r="AT2342" s="184"/>
      <c r="AU2342" s="184"/>
      <c r="AX2342" s="184"/>
      <c r="AY2342" s="184"/>
      <c r="BB2342" s="184"/>
      <c r="BC2342" s="184"/>
      <c r="BF2342" s="184"/>
      <c r="BG2342" s="184"/>
      <c r="BJ2342" s="184"/>
      <c r="BK2342" s="184"/>
      <c r="BN2342" s="184"/>
      <c r="BO2342" s="184"/>
      <c r="BR2342" s="184"/>
      <c r="BS2342" s="184"/>
      <c r="BV2342" s="184"/>
      <c r="BW2342" s="184"/>
      <c r="BZ2342" s="184"/>
      <c r="CA2342" s="184"/>
      <c r="CD2342" s="184"/>
      <c r="CE2342" s="184"/>
      <c r="CL2342" s="183"/>
      <c r="CO2342" s="183"/>
      <c r="CP2342" s="183"/>
      <c r="CT2342" s="71"/>
    </row>
    <row r="2343" spans="6:98">
      <c r="F2343" s="183"/>
      <c r="S2343" s="184"/>
      <c r="T2343" s="184"/>
      <c r="U2343" s="184"/>
      <c r="V2343" s="184"/>
      <c r="W2343" s="184"/>
      <c r="X2343" s="184"/>
      <c r="Y2343" s="184"/>
      <c r="Z2343" s="184"/>
      <c r="AA2343" s="184"/>
      <c r="AB2343" s="184"/>
      <c r="AC2343" s="184"/>
      <c r="AD2343" s="184"/>
      <c r="AH2343" s="184"/>
      <c r="AI2343" s="184"/>
      <c r="AL2343" s="184"/>
      <c r="AM2343" s="184"/>
      <c r="AP2343" s="184"/>
      <c r="AQ2343" s="184"/>
      <c r="AT2343" s="184"/>
      <c r="AU2343" s="184"/>
      <c r="AX2343" s="184"/>
      <c r="AY2343" s="184"/>
      <c r="BB2343" s="184"/>
      <c r="BC2343" s="184"/>
      <c r="BF2343" s="184"/>
      <c r="BG2343" s="184"/>
      <c r="BJ2343" s="184"/>
      <c r="BK2343" s="184"/>
      <c r="BN2343" s="184"/>
      <c r="BO2343" s="184"/>
      <c r="BR2343" s="184"/>
      <c r="BS2343" s="184"/>
      <c r="BV2343" s="184"/>
      <c r="BW2343" s="184"/>
      <c r="BZ2343" s="184"/>
      <c r="CA2343" s="184"/>
      <c r="CD2343" s="184"/>
      <c r="CE2343" s="184"/>
      <c r="CL2343" s="183"/>
      <c r="CO2343" s="183"/>
      <c r="CP2343" s="183"/>
      <c r="CT2343" s="71"/>
    </row>
    <row r="2344" spans="6:98">
      <c r="F2344" s="183"/>
      <c r="S2344" s="184"/>
      <c r="T2344" s="184"/>
      <c r="U2344" s="184"/>
      <c r="V2344" s="184"/>
      <c r="W2344" s="184"/>
      <c r="X2344" s="184"/>
      <c r="Y2344" s="184"/>
      <c r="Z2344" s="184"/>
      <c r="AA2344" s="184"/>
      <c r="AB2344" s="184"/>
      <c r="AC2344" s="184"/>
      <c r="AD2344" s="184"/>
      <c r="AH2344" s="184"/>
      <c r="AI2344" s="184"/>
      <c r="AL2344" s="184"/>
      <c r="AM2344" s="184"/>
      <c r="AP2344" s="184"/>
      <c r="AQ2344" s="184"/>
      <c r="AT2344" s="184"/>
      <c r="AU2344" s="184"/>
      <c r="AX2344" s="184"/>
      <c r="AY2344" s="184"/>
      <c r="BB2344" s="184"/>
      <c r="BC2344" s="184"/>
      <c r="BF2344" s="184"/>
      <c r="BG2344" s="184"/>
      <c r="BJ2344" s="184"/>
      <c r="BK2344" s="184"/>
      <c r="BN2344" s="184"/>
      <c r="BO2344" s="184"/>
      <c r="BR2344" s="184"/>
      <c r="BS2344" s="184"/>
      <c r="BV2344" s="184"/>
      <c r="BW2344" s="184"/>
      <c r="BZ2344" s="184"/>
      <c r="CA2344" s="184"/>
      <c r="CD2344" s="184"/>
      <c r="CE2344" s="184"/>
      <c r="CL2344" s="183"/>
      <c r="CO2344" s="183"/>
      <c r="CP2344" s="183"/>
      <c r="CT2344" s="71"/>
    </row>
    <row r="2345" spans="6:98">
      <c r="F2345" s="183"/>
      <c r="S2345" s="184"/>
      <c r="T2345" s="184"/>
      <c r="U2345" s="184"/>
      <c r="V2345" s="184"/>
      <c r="W2345" s="184"/>
      <c r="X2345" s="184"/>
      <c r="Y2345" s="184"/>
      <c r="Z2345" s="184"/>
      <c r="AA2345" s="184"/>
      <c r="AB2345" s="184"/>
      <c r="AC2345" s="184"/>
      <c r="AD2345" s="184"/>
      <c r="AH2345" s="184"/>
      <c r="AI2345" s="184"/>
      <c r="AL2345" s="184"/>
      <c r="AM2345" s="184"/>
      <c r="AP2345" s="184"/>
      <c r="AQ2345" s="184"/>
      <c r="AT2345" s="184"/>
      <c r="AU2345" s="184"/>
      <c r="AX2345" s="184"/>
      <c r="AY2345" s="184"/>
      <c r="BB2345" s="184"/>
      <c r="BC2345" s="184"/>
      <c r="BF2345" s="184"/>
      <c r="BG2345" s="184"/>
      <c r="BJ2345" s="184"/>
      <c r="BK2345" s="184"/>
      <c r="BN2345" s="184"/>
      <c r="BO2345" s="184"/>
      <c r="BR2345" s="184"/>
      <c r="BS2345" s="184"/>
      <c r="BV2345" s="184"/>
      <c r="BW2345" s="184"/>
      <c r="BZ2345" s="184"/>
      <c r="CA2345" s="184"/>
      <c r="CD2345" s="184"/>
      <c r="CE2345" s="184"/>
      <c r="CL2345" s="183"/>
      <c r="CO2345" s="183"/>
      <c r="CP2345" s="183"/>
      <c r="CT2345" s="71"/>
    </row>
    <row r="2346" spans="6:98">
      <c r="F2346" s="183"/>
      <c r="S2346" s="184"/>
      <c r="T2346" s="184"/>
      <c r="U2346" s="184"/>
      <c r="V2346" s="184"/>
      <c r="W2346" s="184"/>
      <c r="X2346" s="184"/>
      <c r="Y2346" s="184"/>
      <c r="Z2346" s="184"/>
      <c r="AA2346" s="184"/>
      <c r="AB2346" s="184"/>
      <c r="AC2346" s="184"/>
      <c r="AD2346" s="184"/>
      <c r="AH2346" s="184"/>
      <c r="AI2346" s="184"/>
      <c r="AL2346" s="184"/>
      <c r="AM2346" s="184"/>
      <c r="AP2346" s="184"/>
      <c r="AQ2346" s="184"/>
      <c r="AT2346" s="184"/>
      <c r="AU2346" s="184"/>
      <c r="AX2346" s="184"/>
      <c r="AY2346" s="184"/>
      <c r="BB2346" s="184"/>
      <c r="BC2346" s="184"/>
      <c r="BF2346" s="184"/>
      <c r="BG2346" s="184"/>
      <c r="BJ2346" s="184"/>
      <c r="BK2346" s="184"/>
      <c r="BN2346" s="184"/>
      <c r="BO2346" s="184"/>
      <c r="BR2346" s="184"/>
      <c r="BS2346" s="184"/>
      <c r="BV2346" s="184"/>
      <c r="BW2346" s="184"/>
      <c r="BZ2346" s="184"/>
      <c r="CA2346" s="184"/>
      <c r="CD2346" s="184"/>
      <c r="CE2346" s="184"/>
      <c r="CL2346" s="183"/>
      <c r="CO2346" s="183"/>
      <c r="CP2346" s="183"/>
      <c r="CT2346" s="71"/>
    </row>
    <row r="2347" spans="6:98">
      <c r="F2347" s="183"/>
      <c r="S2347" s="184"/>
      <c r="T2347" s="184"/>
      <c r="U2347" s="184"/>
      <c r="V2347" s="184"/>
      <c r="W2347" s="184"/>
      <c r="X2347" s="184"/>
      <c r="Y2347" s="184"/>
      <c r="Z2347" s="184"/>
      <c r="AA2347" s="184"/>
      <c r="AB2347" s="184"/>
      <c r="AC2347" s="184"/>
      <c r="AD2347" s="184"/>
      <c r="AH2347" s="184"/>
      <c r="AI2347" s="184"/>
      <c r="AL2347" s="184"/>
      <c r="AM2347" s="184"/>
      <c r="AP2347" s="184"/>
      <c r="AQ2347" s="184"/>
      <c r="AT2347" s="184"/>
      <c r="AU2347" s="184"/>
      <c r="AX2347" s="184"/>
      <c r="AY2347" s="184"/>
      <c r="BB2347" s="184"/>
      <c r="BC2347" s="184"/>
      <c r="BF2347" s="184"/>
      <c r="BG2347" s="184"/>
      <c r="BJ2347" s="184"/>
      <c r="BK2347" s="184"/>
      <c r="BN2347" s="184"/>
      <c r="BO2347" s="184"/>
      <c r="BR2347" s="184"/>
      <c r="BS2347" s="184"/>
      <c r="BV2347" s="184"/>
      <c r="BW2347" s="184"/>
      <c r="BZ2347" s="184"/>
      <c r="CA2347" s="184"/>
      <c r="CD2347" s="184"/>
      <c r="CE2347" s="184"/>
      <c r="CL2347" s="183"/>
      <c r="CO2347" s="183"/>
      <c r="CP2347" s="183"/>
      <c r="CT2347" s="71"/>
    </row>
    <row r="2348" spans="6:98">
      <c r="F2348" s="183"/>
      <c r="S2348" s="184"/>
      <c r="T2348" s="184"/>
      <c r="U2348" s="184"/>
      <c r="V2348" s="184"/>
      <c r="W2348" s="184"/>
      <c r="X2348" s="184"/>
      <c r="Y2348" s="184"/>
      <c r="Z2348" s="184"/>
      <c r="AA2348" s="184"/>
      <c r="AB2348" s="184"/>
      <c r="AC2348" s="184"/>
      <c r="AD2348" s="184"/>
      <c r="AH2348" s="184"/>
      <c r="AI2348" s="184"/>
      <c r="AL2348" s="184"/>
      <c r="AM2348" s="184"/>
      <c r="AP2348" s="184"/>
      <c r="AQ2348" s="184"/>
      <c r="AT2348" s="184"/>
      <c r="AU2348" s="184"/>
      <c r="AX2348" s="184"/>
      <c r="AY2348" s="184"/>
      <c r="BB2348" s="184"/>
      <c r="BC2348" s="184"/>
      <c r="BF2348" s="184"/>
      <c r="BG2348" s="184"/>
      <c r="BJ2348" s="184"/>
      <c r="BK2348" s="184"/>
      <c r="BN2348" s="184"/>
      <c r="BO2348" s="184"/>
      <c r="BR2348" s="184"/>
      <c r="BS2348" s="184"/>
      <c r="BV2348" s="184"/>
      <c r="BW2348" s="184"/>
      <c r="BZ2348" s="184"/>
      <c r="CA2348" s="184"/>
      <c r="CD2348" s="184"/>
      <c r="CE2348" s="184"/>
      <c r="CL2348" s="183"/>
      <c r="CO2348" s="183"/>
      <c r="CP2348" s="183"/>
      <c r="CT2348" s="71"/>
    </row>
    <row r="2349" spans="6:98">
      <c r="F2349" s="183"/>
      <c r="S2349" s="184"/>
      <c r="T2349" s="184"/>
      <c r="U2349" s="184"/>
      <c r="V2349" s="184"/>
      <c r="W2349" s="184"/>
      <c r="X2349" s="184"/>
      <c r="Y2349" s="184"/>
      <c r="Z2349" s="184"/>
      <c r="AA2349" s="184"/>
      <c r="AB2349" s="184"/>
      <c r="AC2349" s="184"/>
      <c r="AD2349" s="184"/>
      <c r="AH2349" s="184"/>
      <c r="AI2349" s="184"/>
      <c r="AL2349" s="184"/>
      <c r="AM2349" s="184"/>
      <c r="AP2349" s="184"/>
      <c r="AQ2349" s="184"/>
      <c r="AT2349" s="184"/>
      <c r="AU2349" s="184"/>
      <c r="AX2349" s="184"/>
      <c r="AY2349" s="184"/>
      <c r="BB2349" s="184"/>
      <c r="BC2349" s="184"/>
      <c r="BF2349" s="184"/>
      <c r="BG2349" s="184"/>
      <c r="BJ2349" s="184"/>
      <c r="BK2349" s="184"/>
      <c r="BN2349" s="184"/>
      <c r="BO2349" s="184"/>
      <c r="BR2349" s="184"/>
      <c r="BS2349" s="184"/>
      <c r="BV2349" s="184"/>
      <c r="BW2349" s="184"/>
      <c r="BZ2349" s="184"/>
      <c r="CA2349" s="184"/>
      <c r="CD2349" s="184"/>
      <c r="CE2349" s="184"/>
      <c r="CL2349" s="183"/>
      <c r="CO2349" s="183"/>
      <c r="CP2349" s="183"/>
      <c r="CT2349" s="71"/>
    </row>
    <row r="2350" spans="6:98">
      <c r="F2350" s="183"/>
      <c r="S2350" s="184"/>
      <c r="T2350" s="184"/>
      <c r="U2350" s="184"/>
      <c r="V2350" s="184"/>
      <c r="W2350" s="184"/>
      <c r="X2350" s="184"/>
      <c r="Y2350" s="184"/>
      <c r="Z2350" s="184"/>
      <c r="AA2350" s="184"/>
      <c r="AB2350" s="184"/>
      <c r="AC2350" s="184"/>
      <c r="AD2350" s="184"/>
      <c r="AH2350" s="184"/>
      <c r="AI2350" s="184"/>
      <c r="AL2350" s="184"/>
      <c r="AM2350" s="184"/>
      <c r="AP2350" s="184"/>
      <c r="AQ2350" s="184"/>
      <c r="AT2350" s="184"/>
      <c r="AU2350" s="184"/>
      <c r="AX2350" s="184"/>
      <c r="AY2350" s="184"/>
      <c r="BB2350" s="184"/>
      <c r="BC2350" s="184"/>
      <c r="BF2350" s="184"/>
      <c r="BG2350" s="184"/>
      <c r="BJ2350" s="184"/>
      <c r="BK2350" s="184"/>
      <c r="BN2350" s="184"/>
      <c r="BO2350" s="184"/>
      <c r="BR2350" s="184"/>
      <c r="BS2350" s="184"/>
      <c r="BV2350" s="184"/>
      <c r="BW2350" s="184"/>
      <c r="BZ2350" s="184"/>
      <c r="CA2350" s="184"/>
      <c r="CD2350" s="184"/>
      <c r="CE2350" s="184"/>
      <c r="CL2350" s="183"/>
      <c r="CO2350" s="183"/>
      <c r="CP2350" s="183"/>
      <c r="CT2350" s="71"/>
    </row>
    <row r="2351" spans="6:98">
      <c r="F2351" s="183"/>
      <c r="S2351" s="184"/>
      <c r="T2351" s="184"/>
      <c r="U2351" s="184"/>
      <c r="V2351" s="184"/>
      <c r="W2351" s="184"/>
      <c r="X2351" s="184"/>
      <c r="Y2351" s="184"/>
      <c r="Z2351" s="184"/>
      <c r="AA2351" s="184"/>
      <c r="AB2351" s="184"/>
      <c r="AC2351" s="184"/>
      <c r="AD2351" s="184"/>
      <c r="AH2351" s="184"/>
      <c r="AI2351" s="184"/>
      <c r="AL2351" s="184"/>
      <c r="AM2351" s="184"/>
      <c r="AP2351" s="184"/>
      <c r="AQ2351" s="184"/>
      <c r="AT2351" s="184"/>
      <c r="AU2351" s="184"/>
      <c r="AX2351" s="184"/>
      <c r="AY2351" s="184"/>
      <c r="BB2351" s="184"/>
      <c r="BC2351" s="184"/>
      <c r="BF2351" s="184"/>
      <c r="BG2351" s="184"/>
      <c r="BJ2351" s="184"/>
      <c r="BK2351" s="184"/>
      <c r="BN2351" s="184"/>
      <c r="BO2351" s="184"/>
      <c r="BR2351" s="184"/>
      <c r="BS2351" s="184"/>
      <c r="BV2351" s="184"/>
      <c r="BW2351" s="184"/>
      <c r="BZ2351" s="184"/>
      <c r="CA2351" s="184"/>
      <c r="CD2351" s="184"/>
      <c r="CE2351" s="184"/>
      <c r="CL2351" s="183"/>
      <c r="CO2351" s="183"/>
      <c r="CP2351" s="183"/>
      <c r="CT2351" s="71"/>
    </row>
    <row r="2352" spans="6:98">
      <c r="F2352" s="183"/>
      <c r="S2352" s="184"/>
      <c r="T2352" s="184"/>
      <c r="U2352" s="184"/>
      <c r="V2352" s="184"/>
      <c r="W2352" s="184"/>
      <c r="X2352" s="184"/>
      <c r="Y2352" s="184"/>
      <c r="Z2352" s="184"/>
      <c r="AA2352" s="184"/>
      <c r="AB2352" s="184"/>
      <c r="AC2352" s="184"/>
      <c r="AD2352" s="184"/>
      <c r="AH2352" s="184"/>
      <c r="AI2352" s="184"/>
      <c r="AL2352" s="184"/>
      <c r="AM2352" s="184"/>
      <c r="AP2352" s="184"/>
      <c r="AQ2352" s="184"/>
      <c r="AT2352" s="184"/>
      <c r="AU2352" s="184"/>
      <c r="AX2352" s="184"/>
      <c r="AY2352" s="184"/>
      <c r="BB2352" s="184"/>
      <c r="BC2352" s="184"/>
      <c r="BF2352" s="184"/>
      <c r="BG2352" s="184"/>
      <c r="BJ2352" s="184"/>
      <c r="BK2352" s="184"/>
      <c r="BN2352" s="184"/>
      <c r="BO2352" s="184"/>
      <c r="BR2352" s="184"/>
      <c r="BS2352" s="184"/>
      <c r="BV2352" s="184"/>
      <c r="BW2352" s="184"/>
      <c r="BZ2352" s="184"/>
      <c r="CA2352" s="184"/>
      <c r="CD2352" s="184"/>
      <c r="CE2352" s="184"/>
      <c r="CL2352" s="183"/>
      <c r="CO2352" s="183"/>
      <c r="CP2352" s="183"/>
      <c r="CT2352" s="71"/>
    </row>
    <row r="2353" spans="2:105">
      <c r="F2353" s="183"/>
      <c r="S2353" s="184"/>
      <c r="T2353" s="184"/>
      <c r="U2353" s="184"/>
      <c r="V2353" s="184"/>
      <c r="W2353" s="184"/>
      <c r="X2353" s="184"/>
      <c r="Y2353" s="184"/>
      <c r="Z2353" s="184"/>
      <c r="AA2353" s="184"/>
      <c r="AB2353" s="184"/>
      <c r="AC2353" s="184"/>
      <c r="AD2353" s="184"/>
      <c r="AH2353" s="184"/>
      <c r="AI2353" s="184"/>
      <c r="AL2353" s="184"/>
      <c r="AM2353" s="184"/>
      <c r="AP2353" s="184"/>
      <c r="AQ2353" s="184"/>
      <c r="AT2353" s="184"/>
      <c r="AU2353" s="184"/>
      <c r="AX2353" s="184"/>
      <c r="AY2353" s="184"/>
      <c r="BB2353" s="184"/>
      <c r="BC2353" s="184"/>
      <c r="BF2353" s="184"/>
      <c r="BG2353" s="184"/>
      <c r="BJ2353" s="184"/>
      <c r="BK2353" s="184"/>
      <c r="BN2353" s="184"/>
      <c r="BO2353" s="184"/>
      <c r="BR2353" s="184"/>
      <c r="BS2353" s="184"/>
      <c r="BV2353" s="184"/>
      <c r="BW2353" s="184"/>
      <c r="BZ2353" s="184"/>
      <c r="CA2353" s="184"/>
      <c r="CD2353" s="184"/>
      <c r="CE2353" s="184"/>
      <c r="CL2353" s="183"/>
      <c r="CO2353" s="183"/>
      <c r="CP2353" s="183"/>
      <c r="CT2353" s="71"/>
    </row>
    <row r="2354" spans="2:105">
      <c r="F2354" s="183"/>
      <c r="S2354" s="184"/>
      <c r="T2354" s="184"/>
      <c r="U2354" s="184"/>
      <c r="V2354" s="184"/>
      <c r="W2354" s="184"/>
      <c r="X2354" s="184"/>
      <c r="Y2354" s="184"/>
      <c r="Z2354" s="184"/>
      <c r="AA2354" s="184"/>
      <c r="AB2354" s="184"/>
      <c r="AC2354" s="184"/>
      <c r="AD2354" s="184"/>
      <c r="AH2354" s="184"/>
      <c r="AI2354" s="184"/>
      <c r="AL2354" s="184"/>
      <c r="AM2354" s="184"/>
      <c r="AP2354" s="184"/>
      <c r="AQ2354" s="184"/>
      <c r="AT2354" s="184"/>
      <c r="AU2354" s="184"/>
      <c r="AX2354" s="184"/>
      <c r="AY2354" s="184"/>
      <c r="BB2354" s="184"/>
      <c r="BC2354" s="184"/>
      <c r="BF2354" s="184"/>
      <c r="BG2354" s="184"/>
      <c r="BJ2354" s="184"/>
      <c r="BK2354" s="184"/>
      <c r="BN2354" s="184"/>
      <c r="BO2354" s="184"/>
      <c r="BR2354" s="184"/>
      <c r="BS2354" s="184"/>
      <c r="BV2354" s="184"/>
      <c r="BW2354" s="184"/>
      <c r="BZ2354" s="184"/>
      <c r="CA2354" s="184"/>
      <c r="CD2354" s="184"/>
      <c r="CE2354" s="184"/>
      <c r="CL2354" s="183"/>
      <c r="CO2354" s="183"/>
      <c r="CP2354" s="183"/>
      <c r="CT2354" s="71"/>
    </row>
    <row r="2355" spans="2:105">
      <c r="F2355" s="183"/>
      <c r="S2355" s="184"/>
      <c r="T2355" s="184"/>
      <c r="U2355" s="184"/>
      <c r="V2355" s="184"/>
      <c r="W2355" s="184"/>
      <c r="X2355" s="184"/>
      <c r="Y2355" s="184"/>
      <c r="Z2355" s="184"/>
      <c r="AA2355" s="184"/>
      <c r="AB2355" s="184"/>
      <c r="AC2355" s="184"/>
      <c r="AD2355" s="184"/>
      <c r="AH2355" s="184"/>
      <c r="AI2355" s="184"/>
      <c r="AL2355" s="184"/>
      <c r="AM2355" s="184"/>
      <c r="AP2355" s="184"/>
      <c r="AQ2355" s="184"/>
      <c r="AT2355" s="184"/>
      <c r="AU2355" s="184"/>
      <c r="AX2355" s="184"/>
      <c r="AY2355" s="184"/>
      <c r="BB2355" s="184"/>
      <c r="BC2355" s="184"/>
      <c r="BF2355" s="184"/>
      <c r="BG2355" s="184"/>
      <c r="BJ2355" s="184"/>
      <c r="BK2355" s="184"/>
      <c r="BN2355" s="184"/>
      <c r="BO2355" s="184"/>
      <c r="BR2355" s="184"/>
      <c r="BS2355" s="184"/>
      <c r="BV2355" s="184"/>
      <c r="BW2355" s="184"/>
      <c r="BZ2355" s="184"/>
      <c r="CA2355" s="184"/>
      <c r="CD2355" s="184"/>
      <c r="CE2355" s="184"/>
      <c r="CL2355" s="183"/>
      <c r="CO2355" s="183"/>
      <c r="CP2355" s="183"/>
      <c r="CT2355" s="71"/>
    </row>
    <row r="2356" spans="2:105">
      <c r="F2356" s="183"/>
      <c r="S2356" s="184"/>
      <c r="T2356" s="184"/>
      <c r="U2356" s="184"/>
      <c r="V2356" s="184"/>
      <c r="W2356" s="184"/>
      <c r="X2356" s="184"/>
      <c r="Y2356" s="184"/>
      <c r="Z2356" s="184"/>
      <c r="AA2356" s="184"/>
      <c r="AB2356" s="184"/>
      <c r="AC2356" s="184"/>
      <c r="AD2356" s="184"/>
      <c r="AH2356" s="184"/>
      <c r="AI2356" s="184"/>
      <c r="AL2356" s="184"/>
      <c r="AM2356" s="184"/>
      <c r="AP2356" s="184"/>
      <c r="AQ2356" s="184"/>
      <c r="AT2356" s="184"/>
      <c r="AU2356" s="184"/>
      <c r="AX2356" s="184"/>
      <c r="AY2356" s="184"/>
      <c r="BB2356" s="184"/>
      <c r="BC2356" s="184"/>
      <c r="BF2356" s="184"/>
      <c r="BG2356" s="184"/>
      <c r="BJ2356" s="184"/>
      <c r="BK2356" s="184"/>
      <c r="BN2356" s="184"/>
      <c r="BO2356" s="184"/>
      <c r="BR2356" s="184"/>
      <c r="BS2356" s="184"/>
      <c r="BV2356" s="184"/>
      <c r="BW2356" s="184"/>
      <c r="BZ2356" s="184"/>
      <c r="CA2356" s="184"/>
      <c r="CD2356" s="184"/>
      <c r="CE2356" s="184"/>
      <c r="CL2356" s="183"/>
      <c r="CO2356" s="183"/>
      <c r="CP2356" s="183"/>
      <c r="CT2356" s="71"/>
    </row>
    <row r="2357" spans="2:105">
      <c r="F2357" s="183"/>
      <c r="S2357" s="184"/>
      <c r="T2357" s="184"/>
      <c r="U2357" s="184"/>
      <c r="V2357" s="184"/>
      <c r="W2357" s="184"/>
      <c r="X2357" s="184"/>
      <c r="Y2357" s="184"/>
      <c r="Z2357" s="184"/>
      <c r="AA2357" s="184"/>
      <c r="AB2357" s="184"/>
      <c r="AC2357" s="184"/>
      <c r="AD2357" s="184"/>
      <c r="AH2357" s="184"/>
      <c r="AI2357" s="184"/>
      <c r="AL2357" s="184"/>
      <c r="AM2357" s="184"/>
      <c r="AP2357" s="184"/>
      <c r="AQ2357" s="184"/>
      <c r="AT2357" s="184"/>
      <c r="AU2357" s="184"/>
      <c r="AX2357" s="184"/>
      <c r="AY2357" s="184"/>
      <c r="BB2357" s="184"/>
      <c r="BC2357" s="184"/>
      <c r="BF2357" s="184"/>
      <c r="BG2357" s="184"/>
      <c r="BJ2357" s="184"/>
      <c r="BK2357" s="184"/>
      <c r="BN2357" s="184"/>
      <c r="BO2357" s="184"/>
      <c r="BR2357" s="184"/>
      <c r="BS2357" s="184"/>
      <c r="BV2357" s="184"/>
      <c r="BW2357" s="184"/>
      <c r="BZ2357" s="184"/>
      <c r="CA2357" s="184"/>
      <c r="CD2357" s="184"/>
      <c r="CE2357" s="184"/>
      <c r="CL2357" s="183"/>
      <c r="CO2357" s="183"/>
      <c r="CP2357" s="183"/>
      <c r="CT2357" s="71"/>
    </row>
    <row r="2358" spans="2:105">
      <c r="F2358" s="183"/>
      <c r="S2358" s="184"/>
      <c r="T2358" s="184"/>
      <c r="U2358" s="184"/>
      <c r="V2358" s="184"/>
      <c r="W2358" s="184"/>
      <c r="X2358" s="184"/>
      <c r="Y2358" s="184"/>
      <c r="Z2358" s="184"/>
      <c r="AA2358" s="184"/>
      <c r="AB2358" s="184"/>
      <c r="AC2358" s="184"/>
      <c r="AD2358" s="184"/>
      <c r="AH2358" s="184"/>
      <c r="AI2358" s="184"/>
      <c r="AL2358" s="184"/>
      <c r="AM2358" s="184"/>
      <c r="AP2358" s="184"/>
      <c r="AQ2358" s="184"/>
      <c r="AT2358" s="184"/>
      <c r="AU2358" s="184"/>
      <c r="AX2358" s="184"/>
      <c r="AY2358" s="184"/>
      <c r="BB2358" s="184"/>
      <c r="BC2358" s="184"/>
      <c r="BF2358" s="184"/>
      <c r="BG2358" s="184"/>
      <c r="BJ2358" s="184"/>
      <c r="BK2358" s="184"/>
      <c r="BN2358" s="184"/>
      <c r="BO2358" s="184"/>
      <c r="BR2358" s="184"/>
      <c r="BS2358" s="184"/>
      <c r="BV2358" s="184"/>
      <c r="BW2358" s="184"/>
      <c r="BZ2358" s="184"/>
      <c r="CA2358" s="184"/>
      <c r="CD2358" s="184"/>
      <c r="CE2358" s="184"/>
      <c r="CL2358" s="183"/>
      <c r="CO2358" s="183"/>
      <c r="CP2358" s="183"/>
      <c r="CT2358" s="71"/>
    </row>
    <row r="2359" spans="2:105">
      <c r="F2359" s="183"/>
      <c r="S2359" s="184"/>
      <c r="T2359" s="184"/>
      <c r="U2359" s="184"/>
      <c r="V2359" s="184"/>
      <c r="W2359" s="184"/>
      <c r="X2359" s="184"/>
      <c r="Y2359" s="184"/>
      <c r="Z2359" s="184"/>
      <c r="AA2359" s="184"/>
      <c r="AB2359" s="184"/>
      <c r="AC2359" s="184"/>
      <c r="AD2359" s="184"/>
      <c r="AH2359" s="184"/>
      <c r="AI2359" s="184"/>
      <c r="AL2359" s="184"/>
      <c r="AM2359" s="184"/>
      <c r="AP2359" s="184"/>
      <c r="AQ2359" s="184"/>
      <c r="AT2359" s="184"/>
      <c r="AU2359" s="184"/>
      <c r="AX2359" s="184"/>
      <c r="AY2359" s="184"/>
      <c r="BB2359" s="184"/>
      <c r="BC2359" s="184"/>
      <c r="BF2359" s="184"/>
      <c r="BG2359" s="184"/>
      <c r="BJ2359" s="184"/>
      <c r="BK2359" s="184"/>
      <c r="BN2359" s="184"/>
      <c r="BO2359" s="184"/>
      <c r="BR2359" s="184"/>
      <c r="BS2359" s="184"/>
      <c r="BV2359" s="184"/>
      <c r="BW2359" s="184"/>
      <c r="BZ2359" s="184"/>
      <c r="CA2359" s="184"/>
      <c r="CD2359" s="184"/>
      <c r="CE2359" s="184"/>
      <c r="CL2359" s="183"/>
      <c r="CO2359" s="183"/>
      <c r="CP2359" s="183"/>
      <c r="CT2359" s="71"/>
    </row>
    <row r="2360" spans="2:105">
      <c r="F2360" s="183"/>
      <c r="S2360" s="184"/>
      <c r="T2360" s="184"/>
      <c r="U2360" s="184"/>
      <c r="V2360" s="184"/>
      <c r="W2360" s="184"/>
      <c r="X2360" s="184"/>
      <c r="Y2360" s="184"/>
      <c r="Z2360" s="184"/>
      <c r="AA2360" s="184"/>
      <c r="AB2360" s="184"/>
      <c r="AC2360" s="184"/>
      <c r="AD2360" s="184"/>
      <c r="AH2360" s="184"/>
      <c r="AI2360" s="184"/>
      <c r="AL2360" s="184"/>
      <c r="AM2360" s="184"/>
      <c r="AP2360" s="184"/>
      <c r="AQ2360" s="184"/>
      <c r="AT2360" s="184"/>
      <c r="AU2360" s="184"/>
      <c r="AX2360" s="184"/>
      <c r="AY2360" s="184"/>
      <c r="BB2360" s="184"/>
      <c r="BC2360" s="184"/>
      <c r="BF2360" s="184"/>
      <c r="BG2360" s="184"/>
      <c r="BJ2360" s="184"/>
      <c r="BK2360" s="184"/>
      <c r="BN2360" s="184"/>
      <c r="BO2360" s="184"/>
      <c r="BR2360" s="184"/>
      <c r="BS2360" s="184"/>
      <c r="BV2360" s="184"/>
      <c r="BW2360" s="184"/>
      <c r="BZ2360" s="184"/>
      <c r="CA2360" s="184"/>
      <c r="CD2360" s="184"/>
      <c r="CE2360" s="184"/>
      <c r="CL2360" s="183"/>
      <c r="CO2360" s="183"/>
      <c r="CP2360" s="183"/>
      <c r="CT2360" s="71"/>
    </row>
    <row r="2361" spans="2:105">
      <c r="F2361" s="183"/>
      <c r="S2361" s="184"/>
      <c r="T2361" s="184"/>
      <c r="U2361" s="184"/>
      <c r="V2361" s="184"/>
      <c r="W2361" s="184"/>
      <c r="X2361" s="184"/>
      <c r="Y2361" s="184"/>
      <c r="Z2361" s="184"/>
      <c r="AA2361" s="184"/>
      <c r="AB2361" s="184"/>
      <c r="AC2361" s="184"/>
      <c r="AD2361" s="184"/>
      <c r="AH2361" s="184"/>
      <c r="AI2361" s="184"/>
      <c r="AL2361" s="184"/>
      <c r="AM2361" s="184"/>
      <c r="AP2361" s="184"/>
      <c r="AQ2361" s="184"/>
      <c r="AT2361" s="184"/>
      <c r="AU2361" s="184"/>
      <c r="AX2361" s="184"/>
      <c r="AY2361" s="184"/>
      <c r="BB2361" s="184"/>
      <c r="BC2361" s="184"/>
      <c r="BF2361" s="184"/>
      <c r="BG2361" s="184"/>
      <c r="BJ2361" s="184"/>
      <c r="BK2361" s="184"/>
      <c r="BN2361" s="184"/>
      <c r="BO2361" s="184"/>
      <c r="BR2361" s="184"/>
      <c r="BS2361" s="184"/>
      <c r="BV2361" s="184"/>
      <c r="BW2361" s="184"/>
      <c r="BZ2361" s="184"/>
      <c r="CA2361" s="184"/>
      <c r="CD2361" s="184"/>
      <c r="CE2361" s="184"/>
      <c r="CL2361" s="183"/>
      <c r="CO2361" s="183"/>
      <c r="CP2361" s="183"/>
      <c r="CT2361" s="71"/>
    </row>
    <row r="2362" spans="2:105">
      <c r="F2362" s="183"/>
      <c r="S2362" s="184"/>
      <c r="T2362" s="184"/>
      <c r="U2362" s="184"/>
      <c r="V2362" s="184"/>
      <c r="W2362" s="184"/>
      <c r="X2362" s="184"/>
      <c r="Y2362" s="184"/>
      <c r="Z2362" s="184"/>
      <c r="AA2362" s="184"/>
      <c r="AB2362" s="184"/>
      <c r="AC2362" s="184"/>
      <c r="AD2362" s="184"/>
      <c r="AH2362" s="184"/>
      <c r="AI2362" s="184"/>
      <c r="AL2362" s="184"/>
      <c r="AM2362" s="184"/>
      <c r="AP2362" s="184"/>
      <c r="AQ2362" s="184"/>
      <c r="AT2362" s="184"/>
      <c r="AU2362" s="184"/>
      <c r="AX2362" s="184"/>
      <c r="AY2362" s="184"/>
      <c r="BB2362" s="184"/>
      <c r="BC2362" s="184"/>
      <c r="BF2362" s="184"/>
      <c r="BG2362" s="184"/>
      <c r="BJ2362" s="184"/>
      <c r="BK2362" s="184"/>
      <c r="BN2362" s="184"/>
      <c r="BO2362" s="184"/>
      <c r="BR2362" s="184"/>
      <c r="BS2362" s="184"/>
      <c r="BV2362" s="184"/>
      <c r="BW2362" s="184"/>
      <c r="BZ2362" s="184"/>
      <c r="CA2362" s="184"/>
      <c r="CD2362" s="184"/>
      <c r="CE2362" s="184"/>
      <c r="CL2362" s="183"/>
      <c r="CO2362" s="183"/>
      <c r="CP2362" s="183"/>
      <c r="CT2362" s="71"/>
    </row>
    <row r="2363" spans="2:105">
      <c r="F2363" s="183"/>
      <c r="S2363" s="184"/>
      <c r="T2363" s="184"/>
      <c r="U2363" s="184"/>
      <c r="V2363" s="184"/>
      <c r="W2363" s="184"/>
      <c r="X2363" s="184"/>
      <c r="Y2363" s="184"/>
      <c r="Z2363" s="184"/>
      <c r="AA2363" s="184"/>
      <c r="AB2363" s="184"/>
      <c r="AC2363" s="184"/>
      <c r="AD2363" s="184"/>
      <c r="AH2363" s="184"/>
      <c r="AI2363" s="184"/>
      <c r="AL2363" s="184"/>
      <c r="AM2363" s="184"/>
      <c r="AP2363" s="184"/>
      <c r="AQ2363" s="184"/>
      <c r="AT2363" s="184"/>
      <c r="AU2363" s="184"/>
      <c r="AX2363" s="184"/>
      <c r="AY2363" s="184"/>
      <c r="BB2363" s="184"/>
      <c r="BC2363" s="184"/>
      <c r="BF2363" s="184"/>
      <c r="BG2363" s="184"/>
      <c r="BJ2363" s="184"/>
      <c r="BK2363" s="184"/>
      <c r="BN2363" s="184"/>
      <c r="BO2363" s="184"/>
      <c r="BR2363" s="184"/>
      <c r="BS2363" s="184"/>
      <c r="BV2363" s="184"/>
      <c r="BW2363" s="184"/>
      <c r="BZ2363" s="184"/>
      <c r="CA2363" s="184"/>
      <c r="CD2363" s="184"/>
      <c r="CE2363" s="184"/>
      <c r="CL2363" s="183"/>
      <c r="CO2363" s="183"/>
      <c r="CP2363" s="183"/>
      <c r="CT2363" s="71"/>
    </row>
    <row r="2364" spans="2:105">
      <c r="B2364" s="69"/>
      <c r="C2364" s="69"/>
      <c r="D2364" s="67"/>
      <c r="E2364" s="69"/>
      <c r="F2364" s="69"/>
      <c r="G2364" s="67"/>
      <c r="H2364" s="69"/>
      <c r="I2364" s="69"/>
      <c r="J2364" s="69"/>
      <c r="K2364" s="69"/>
      <c r="L2364" s="69"/>
      <c r="M2364" s="69"/>
      <c r="N2364" s="69"/>
      <c r="O2364" s="69"/>
      <c r="P2364" s="69"/>
      <c r="Q2364" s="69"/>
      <c r="R2364" s="69"/>
      <c r="S2364" s="69"/>
      <c r="T2364" s="69"/>
      <c r="U2364" s="69"/>
      <c r="V2364" s="69"/>
      <c r="W2364" s="69"/>
      <c r="X2364" s="69"/>
      <c r="Y2364" s="69"/>
      <c r="Z2364" s="69"/>
      <c r="AA2364" s="69"/>
      <c r="AB2364" s="69"/>
      <c r="AC2364" s="69"/>
      <c r="AD2364" s="69"/>
      <c r="AE2364" s="69"/>
      <c r="AF2364" s="69"/>
      <c r="AG2364" s="69"/>
      <c r="AH2364" s="69"/>
      <c r="AI2364" s="69"/>
      <c r="AJ2364" s="69"/>
      <c r="AK2364" s="69"/>
      <c r="AL2364" s="69"/>
      <c r="AM2364" s="69"/>
      <c r="AN2364" s="69"/>
      <c r="AO2364" s="69"/>
      <c r="AP2364" s="69"/>
      <c r="AQ2364" s="69"/>
      <c r="AR2364" s="69"/>
      <c r="AS2364" s="69"/>
      <c r="AT2364" s="69"/>
      <c r="AU2364" s="69"/>
      <c r="AV2364" s="69"/>
      <c r="AW2364" s="69"/>
      <c r="AX2364" s="69"/>
      <c r="AY2364" s="69"/>
      <c r="AZ2364" s="69"/>
      <c r="BA2364" s="69"/>
      <c r="BB2364" s="69"/>
      <c r="BC2364" s="69"/>
      <c r="BD2364" s="69"/>
      <c r="BE2364" s="69"/>
      <c r="BF2364" s="69"/>
      <c r="BG2364" s="69"/>
      <c r="BH2364" s="69"/>
      <c r="BI2364" s="69"/>
      <c r="BJ2364" s="69"/>
      <c r="BK2364" s="69"/>
      <c r="BL2364" s="69"/>
      <c r="BM2364" s="69"/>
      <c r="BN2364" s="69"/>
      <c r="BO2364" s="69"/>
      <c r="BP2364" s="69"/>
      <c r="BQ2364" s="69"/>
      <c r="BR2364" s="69"/>
      <c r="BS2364" s="69"/>
      <c r="BT2364" s="69"/>
      <c r="BU2364" s="69"/>
      <c r="BV2364" s="69"/>
      <c r="BW2364" s="69"/>
      <c r="BX2364" s="69"/>
      <c r="BY2364" s="69"/>
      <c r="BZ2364" s="69"/>
      <c r="CA2364" s="69"/>
      <c r="CB2364" s="69"/>
      <c r="CC2364" s="69"/>
      <c r="CD2364" s="69"/>
      <c r="CE2364" s="69"/>
      <c r="CF2364" s="69"/>
      <c r="CG2364" s="69"/>
      <c r="CH2364" s="69"/>
      <c r="CI2364" s="69"/>
      <c r="CJ2364" s="69"/>
      <c r="CK2364" s="69"/>
      <c r="CL2364" s="69"/>
      <c r="CM2364" s="67"/>
      <c r="CN2364" s="67"/>
      <c r="CO2364" s="69"/>
      <c r="CP2364" s="69"/>
      <c r="CQ2364" s="67"/>
      <c r="CR2364" s="67"/>
      <c r="CS2364" s="69"/>
      <c r="CT2364" s="69"/>
      <c r="CU2364" s="69"/>
      <c r="CV2364" s="69"/>
      <c r="CW2364" s="69"/>
      <c r="CX2364" s="69"/>
      <c r="CY2364" s="69"/>
      <c r="CZ2364" s="69"/>
      <c r="DA2364" s="69"/>
    </row>
    <row r="2365" spans="2:105">
      <c r="B2365" s="67"/>
      <c r="C2365" s="67"/>
      <c r="D2365" s="67"/>
      <c r="E2365" s="67"/>
      <c r="F2365" s="68"/>
      <c r="G2365" s="67"/>
      <c r="H2365" s="69"/>
      <c r="I2365" s="69"/>
      <c r="J2365" s="69"/>
      <c r="K2365" s="69"/>
      <c r="L2365" s="69"/>
      <c r="M2365" s="69"/>
      <c r="N2365" s="140"/>
      <c r="O2365" s="69"/>
      <c r="P2365" s="69"/>
      <c r="Q2365" s="69"/>
      <c r="R2365" s="69"/>
      <c r="S2365" s="69"/>
      <c r="T2365" s="69"/>
      <c r="U2365" s="80"/>
      <c r="V2365" s="80"/>
      <c r="W2365" s="80"/>
      <c r="X2365" s="80"/>
      <c r="Y2365" s="80"/>
      <c r="Z2365" s="80"/>
      <c r="AA2365" s="80"/>
      <c r="AB2365" s="80"/>
      <c r="AC2365" s="80"/>
      <c r="AD2365" s="80"/>
      <c r="AE2365" s="140"/>
      <c r="AF2365" s="69"/>
      <c r="AG2365" s="80"/>
      <c r="AH2365" s="80"/>
      <c r="AI2365" s="69"/>
      <c r="AJ2365" s="69"/>
      <c r="AK2365" s="69"/>
      <c r="AL2365" s="69"/>
      <c r="AM2365" s="80"/>
      <c r="AN2365" s="80"/>
      <c r="AO2365" s="69"/>
      <c r="AP2365" s="69"/>
      <c r="AQ2365" s="80"/>
      <c r="AR2365" s="80"/>
      <c r="AS2365" s="69"/>
      <c r="AT2365" s="69"/>
      <c r="AU2365" s="80"/>
      <c r="AV2365" s="80"/>
      <c r="AW2365" s="69"/>
      <c r="AX2365" s="69"/>
      <c r="AY2365" s="80"/>
      <c r="AZ2365" s="80"/>
      <c r="BA2365" s="69"/>
      <c r="BB2365" s="69"/>
      <c r="BC2365" s="80"/>
      <c r="BD2365" s="80"/>
      <c r="BE2365" s="69"/>
      <c r="BF2365" s="69"/>
      <c r="BG2365" s="80"/>
      <c r="BH2365" s="80"/>
      <c r="BI2365" s="69"/>
      <c r="BJ2365" s="69"/>
      <c r="BK2365" s="80"/>
      <c r="BL2365" s="80"/>
      <c r="BM2365" s="69"/>
      <c r="BN2365" s="69"/>
      <c r="BO2365" s="80"/>
      <c r="BP2365" s="80"/>
      <c r="BQ2365" s="69"/>
      <c r="BR2365" s="69"/>
      <c r="BS2365" s="80"/>
      <c r="BT2365" s="80"/>
      <c r="BU2365" s="69"/>
      <c r="BV2365" s="69"/>
      <c r="BW2365" s="80"/>
      <c r="BX2365" s="80"/>
      <c r="BY2365" s="69"/>
      <c r="BZ2365" s="69"/>
      <c r="CA2365" s="80"/>
      <c r="CB2365" s="80"/>
      <c r="CC2365" s="69"/>
      <c r="CD2365" s="69"/>
      <c r="CE2365" s="80"/>
      <c r="CF2365" s="80"/>
      <c r="CG2365" s="69"/>
      <c r="CH2365" s="69"/>
      <c r="CI2365" s="80"/>
      <c r="CJ2365" s="80"/>
      <c r="CK2365" s="67"/>
      <c r="CL2365" s="67"/>
      <c r="CM2365" s="67"/>
      <c r="CN2365" s="67"/>
      <c r="CO2365" s="67"/>
      <c r="CP2365" s="67"/>
      <c r="CQ2365" s="67"/>
      <c r="CR2365" s="67"/>
      <c r="CS2365" s="67"/>
      <c r="CT2365" s="69"/>
      <c r="CU2365" s="68"/>
      <c r="CV2365" s="67"/>
      <c r="CW2365" s="67"/>
      <c r="CX2365" s="67"/>
      <c r="CY2365" s="81"/>
      <c r="CZ2365" s="67"/>
    </row>
    <row r="2366" spans="2:105">
      <c r="B2366" s="67"/>
      <c r="C2366" s="67"/>
      <c r="D2366" s="67"/>
      <c r="E2366" s="67"/>
      <c r="F2366" s="68"/>
      <c r="G2366" s="67"/>
      <c r="H2366" s="69"/>
      <c r="I2366" s="69"/>
      <c r="J2366" s="69"/>
      <c r="K2366" s="69"/>
      <c r="L2366" s="69"/>
      <c r="M2366" s="69"/>
      <c r="N2366" s="140"/>
      <c r="O2366" s="69"/>
      <c r="P2366" s="69"/>
      <c r="Q2366" s="69"/>
      <c r="R2366" s="69"/>
      <c r="S2366" s="69"/>
      <c r="T2366" s="69"/>
      <c r="U2366" s="80"/>
      <c r="V2366" s="80"/>
      <c r="W2366" s="80"/>
      <c r="X2366" s="80"/>
      <c r="Y2366" s="80"/>
      <c r="Z2366" s="80"/>
      <c r="AA2366" s="80"/>
      <c r="AB2366" s="80"/>
      <c r="AC2366" s="80"/>
      <c r="AD2366" s="80"/>
      <c r="AE2366" s="140"/>
      <c r="AF2366" s="69"/>
      <c r="AG2366" s="80"/>
      <c r="AH2366" s="80"/>
      <c r="AI2366" s="69"/>
      <c r="AJ2366" s="69"/>
      <c r="AK2366" s="69"/>
      <c r="AL2366" s="69"/>
      <c r="AM2366" s="80"/>
      <c r="AN2366" s="80"/>
      <c r="AO2366" s="69"/>
      <c r="AP2366" s="69"/>
      <c r="AQ2366" s="80"/>
      <c r="AR2366" s="80"/>
      <c r="AS2366" s="69"/>
      <c r="AT2366" s="69"/>
      <c r="AU2366" s="80"/>
      <c r="AV2366" s="80"/>
      <c r="AW2366" s="69"/>
      <c r="AX2366" s="69"/>
      <c r="AY2366" s="80"/>
      <c r="AZ2366" s="80"/>
      <c r="BA2366" s="69"/>
      <c r="BB2366" s="69"/>
      <c r="BC2366" s="80"/>
      <c r="BD2366" s="80"/>
      <c r="BE2366" s="69"/>
      <c r="BF2366" s="69"/>
      <c r="BG2366" s="80"/>
      <c r="BH2366" s="80"/>
      <c r="BI2366" s="69"/>
      <c r="BJ2366" s="69"/>
      <c r="BK2366" s="80"/>
      <c r="BL2366" s="80"/>
      <c r="BM2366" s="69"/>
      <c r="BN2366" s="69"/>
      <c r="BO2366" s="80"/>
      <c r="BP2366" s="80"/>
      <c r="BQ2366" s="69"/>
      <c r="BR2366" s="69"/>
      <c r="BS2366" s="80"/>
      <c r="BT2366" s="80"/>
      <c r="BU2366" s="69"/>
      <c r="BV2366" s="69"/>
      <c r="BW2366" s="80"/>
      <c r="BX2366" s="80"/>
      <c r="BY2366" s="69"/>
      <c r="BZ2366" s="69"/>
      <c r="CA2366" s="80"/>
      <c r="CB2366" s="80"/>
      <c r="CC2366" s="69"/>
      <c r="CD2366" s="69"/>
      <c r="CE2366" s="80"/>
      <c r="CF2366" s="80"/>
      <c r="CG2366" s="69"/>
      <c r="CH2366" s="69"/>
      <c r="CI2366" s="80"/>
      <c r="CJ2366" s="80"/>
      <c r="CK2366" s="67"/>
      <c r="CL2366" s="67"/>
      <c r="CM2366" s="67"/>
      <c r="CN2366" s="67"/>
      <c r="CO2366" s="67"/>
      <c r="CP2366" s="67"/>
      <c r="CQ2366" s="67"/>
      <c r="CR2366" s="67"/>
      <c r="CS2366" s="67"/>
      <c r="CT2366" s="69"/>
      <c r="CU2366" s="68"/>
      <c r="CV2366" s="67"/>
      <c r="CW2366" s="67"/>
      <c r="CX2366" s="67"/>
      <c r="CY2366" s="81"/>
      <c r="CZ2366" s="67"/>
    </row>
    <row r="2367" spans="2:105">
      <c r="F2367" s="183"/>
      <c r="S2367" s="184"/>
      <c r="T2367" s="184"/>
      <c r="U2367" s="184"/>
      <c r="V2367" s="184"/>
      <c r="W2367" s="184"/>
      <c r="X2367" s="184"/>
      <c r="Y2367" s="184"/>
      <c r="Z2367" s="184"/>
      <c r="AA2367" s="184"/>
      <c r="AB2367" s="184"/>
      <c r="AC2367" s="184"/>
      <c r="AD2367" s="184"/>
      <c r="AH2367" s="184"/>
      <c r="AI2367" s="184"/>
      <c r="AL2367" s="184"/>
      <c r="AM2367" s="184"/>
      <c r="AP2367" s="184"/>
      <c r="AQ2367" s="184"/>
      <c r="AT2367" s="184"/>
      <c r="AU2367" s="184"/>
      <c r="AX2367" s="184"/>
      <c r="AY2367" s="184"/>
      <c r="BB2367" s="184"/>
      <c r="BC2367" s="184"/>
      <c r="BF2367" s="184"/>
      <c r="BG2367" s="184"/>
      <c r="BJ2367" s="184"/>
      <c r="BK2367" s="184"/>
      <c r="BN2367" s="184"/>
      <c r="BO2367" s="184"/>
      <c r="BR2367" s="184"/>
      <c r="BS2367" s="184"/>
      <c r="BV2367" s="184"/>
      <c r="BW2367" s="184"/>
      <c r="BZ2367" s="184"/>
      <c r="CA2367" s="184"/>
      <c r="CD2367" s="184"/>
      <c r="CE2367" s="184"/>
      <c r="CL2367" s="183"/>
      <c r="CP2367" s="183"/>
      <c r="CT2367" s="71"/>
    </row>
    <row r="2368" spans="2:105">
      <c r="F2368" s="183"/>
      <c r="S2368" s="184"/>
      <c r="T2368" s="184"/>
      <c r="U2368" s="184"/>
      <c r="V2368" s="184"/>
      <c r="W2368" s="184"/>
      <c r="X2368" s="184"/>
      <c r="Y2368" s="184"/>
      <c r="Z2368" s="184"/>
      <c r="AA2368" s="184"/>
      <c r="AB2368" s="184"/>
      <c r="AC2368" s="184"/>
      <c r="AD2368" s="184"/>
      <c r="AH2368" s="184"/>
      <c r="AI2368" s="184"/>
      <c r="AL2368" s="184"/>
      <c r="AM2368" s="184"/>
      <c r="AP2368" s="184"/>
      <c r="AQ2368" s="184"/>
      <c r="AT2368" s="184"/>
      <c r="AU2368" s="184"/>
      <c r="AX2368" s="184"/>
      <c r="AY2368" s="184"/>
      <c r="BB2368" s="184"/>
      <c r="BC2368" s="184"/>
      <c r="BF2368" s="184"/>
      <c r="BG2368" s="184"/>
      <c r="BJ2368" s="184"/>
      <c r="BK2368" s="184"/>
      <c r="BN2368" s="184"/>
      <c r="BO2368" s="184"/>
      <c r="BR2368" s="184"/>
      <c r="BS2368" s="184"/>
      <c r="BV2368" s="184"/>
      <c r="BW2368" s="184"/>
      <c r="BZ2368" s="184"/>
      <c r="CA2368" s="184"/>
      <c r="CD2368" s="184"/>
      <c r="CE2368" s="184"/>
      <c r="CL2368" s="183"/>
      <c r="CP2368" s="183"/>
      <c r="CT2368" s="71"/>
    </row>
    <row r="2369" spans="6:98">
      <c r="F2369" s="183"/>
      <c r="S2369" s="184"/>
      <c r="T2369" s="184"/>
      <c r="U2369" s="184"/>
      <c r="V2369" s="184"/>
      <c r="W2369" s="184"/>
      <c r="X2369" s="184"/>
      <c r="Y2369" s="184"/>
      <c r="Z2369" s="184"/>
      <c r="AA2369" s="184"/>
      <c r="AB2369" s="184"/>
      <c r="AC2369" s="184"/>
      <c r="AD2369" s="184"/>
      <c r="AH2369" s="184"/>
      <c r="AI2369" s="184"/>
      <c r="AL2369" s="184"/>
      <c r="AM2369" s="184"/>
      <c r="AP2369" s="184"/>
      <c r="AQ2369" s="184"/>
      <c r="AT2369" s="184"/>
      <c r="AU2369" s="184"/>
      <c r="AX2369" s="184"/>
      <c r="AY2369" s="184"/>
      <c r="BB2369" s="184"/>
      <c r="BC2369" s="184"/>
      <c r="BF2369" s="184"/>
      <c r="BG2369" s="184"/>
      <c r="BJ2369" s="184"/>
      <c r="BK2369" s="184"/>
      <c r="BN2369" s="184"/>
      <c r="BO2369" s="184"/>
      <c r="BR2369" s="184"/>
      <c r="BS2369" s="184"/>
      <c r="BV2369" s="184"/>
      <c r="BW2369" s="184"/>
      <c r="BZ2369" s="184"/>
      <c r="CA2369" s="184"/>
      <c r="CD2369" s="184"/>
      <c r="CE2369" s="184"/>
      <c r="CL2369" s="183"/>
      <c r="CP2369" s="183"/>
      <c r="CT2369" s="71"/>
    </row>
    <row r="2370" spans="6:98">
      <c r="F2370" s="183"/>
      <c r="S2370" s="184"/>
      <c r="T2370" s="184"/>
      <c r="U2370" s="184"/>
      <c r="V2370" s="184"/>
      <c r="W2370" s="184"/>
      <c r="X2370" s="184"/>
      <c r="Y2370" s="184"/>
      <c r="Z2370" s="184"/>
      <c r="AA2370" s="184"/>
      <c r="AB2370" s="184"/>
      <c r="AC2370" s="184"/>
      <c r="AD2370" s="184"/>
      <c r="AH2370" s="184"/>
      <c r="AI2370" s="184"/>
      <c r="AL2370" s="184"/>
      <c r="AM2370" s="184"/>
      <c r="AP2370" s="184"/>
      <c r="AQ2370" s="184"/>
      <c r="AT2370" s="184"/>
      <c r="AU2370" s="184"/>
      <c r="AX2370" s="184"/>
      <c r="AY2370" s="184"/>
      <c r="BB2370" s="184"/>
      <c r="BC2370" s="184"/>
      <c r="BF2370" s="184"/>
      <c r="BG2370" s="184"/>
      <c r="BJ2370" s="184"/>
      <c r="BK2370" s="184"/>
      <c r="BN2370" s="184"/>
      <c r="BO2370" s="184"/>
      <c r="BR2370" s="184"/>
      <c r="BS2370" s="184"/>
      <c r="BV2370" s="184"/>
      <c r="BW2370" s="184"/>
      <c r="BZ2370" s="184"/>
      <c r="CA2370" s="184"/>
      <c r="CD2370" s="184"/>
      <c r="CE2370" s="184"/>
      <c r="CL2370" s="183"/>
      <c r="CP2370" s="183"/>
      <c r="CT2370" s="71"/>
    </row>
    <row r="2371" spans="6:98">
      <c r="F2371" s="183"/>
      <c r="S2371" s="184"/>
      <c r="T2371" s="184"/>
      <c r="U2371" s="184"/>
      <c r="V2371" s="184"/>
      <c r="W2371" s="184"/>
      <c r="X2371" s="184"/>
      <c r="Y2371" s="184"/>
      <c r="Z2371" s="184"/>
      <c r="AA2371" s="184"/>
      <c r="AB2371" s="184"/>
      <c r="AC2371" s="184"/>
      <c r="AD2371" s="184"/>
      <c r="AH2371" s="184"/>
      <c r="AI2371" s="184"/>
      <c r="AL2371" s="184"/>
      <c r="AM2371" s="184"/>
      <c r="AP2371" s="184"/>
      <c r="AQ2371" s="184"/>
      <c r="AT2371" s="184"/>
      <c r="AU2371" s="184"/>
      <c r="AX2371" s="184"/>
      <c r="AY2371" s="184"/>
      <c r="BB2371" s="184"/>
      <c r="BC2371" s="184"/>
      <c r="BF2371" s="184"/>
      <c r="BG2371" s="184"/>
      <c r="BJ2371" s="184"/>
      <c r="BK2371" s="184"/>
      <c r="BN2371" s="184"/>
      <c r="BO2371" s="184"/>
      <c r="BR2371" s="184"/>
      <c r="BS2371" s="184"/>
      <c r="BV2371" s="184"/>
      <c r="BW2371" s="184"/>
      <c r="BZ2371" s="184"/>
      <c r="CA2371" s="184"/>
      <c r="CD2371" s="184"/>
      <c r="CE2371" s="184"/>
      <c r="CL2371" s="183"/>
      <c r="CP2371" s="183"/>
      <c r="CT2371" s="71"/>
    </row>
    <row r="2372" spans="6:98">
      <c r="F2372" s="183"/>
      <c r="S2372" s="184"/>
      <c r="T2372" s="184"/>
      <c r="U2372" s="184"/>
      <c r="V2372" s="184"/>
      <c r="W2372" s="184"/>
      <c r="X2372" s="184"/>
      <c r="Y2372" s="184"/>
      <c r="Z2372" s="184"/>
      <c r="AA2372" s="184"/>
      <c r="AB2372" s="184"/>
      <c r="AC2372" s="184"/>
      <c r="AD2372" s="184"/>
      <c r="AH2372" s="184"/>
      <c r="AI2372" s="184"/>
      <c r="AL2372" s="184"/>
      <c r="AM2372" s="184"/>
      <c r="AP2372" s="184"/>
      <c r="AQ2372" s="184"/>
      <c r="AT2372" s="184"/>
      <c r="AU2372" s="184"/>
      <c r="AX2372" s="184"/>
      <c r="AY2372" s="184"/>
      <c r="BB2372" s="184"/>
      <c r="BC2372" s="184"/>
      <c r="BF2372" s="184"/>
      <c r="BG2372" s="184"/>
      <c r="BJ2372" s="184"/>
      <c r="BK2372" s="184"/>
      <c r="BN2372" s="184"/>
      <c r="BO2372" s="184"/>
      <c r="BR2372" s="184"/>
      <c r="BS2372" s="184"/>
      <c r="BV2372" s="184"/>
      <c r="BW2372" s="184"/>
      <c r="BZ2372" s="184"/>
      <c r="CA2372" s="184"/>
      <c r="CD2372" s="184"/>
      <c r="CE2372" s="184"/>
      <c r="CL2372" s="183"/>
      <c r="CP2372" s="183"/>
      <c r="CT2372" s="71"/>
    </row>
    <row r="2373" spans="6:98">
      <c r="F2373" s="183"/>
      <c r="S2373" s="184"/>
      <c r="T2373" s="184"/>
      <c r="U2373" s="184"/>
      <c r="V2373" s="184"/>
      <c r="W2373" s="184"/>
      <c r="X2373" s="184"/>
      <c r="Y2373" s="184"/>
      <c r="Z2373" s="184"/>
      <c r="AA2373" s="184"/>
      <c r="AB2373" s="184"/>
      <c r="AC2373" s="184"/>
      <c r="AD2373" s="184"/>
      <c r="AH2373" s="184"/>
      <c r="AI2373" s="184"/>
      <c r="AL2373" s="184"/>
      <c r="AM2373" s="184"/>
      <c r="AP2373" s="184"/>
      <c r="AQ2373" s="184"/>
      <c r="AT2373" s="184"/>
      <c r="AU2373" s="184"/>
      <c r="AX2373" s="184"/>
      <c r="AY2373" s="184"/>
      <c r="BB2373" s="184"/>
      <c r="BC2373" s="184"/>
      <c r="BF2373" s="184"/>
      <c r="BG2373" s="184"/>
      <c r="BJ2373" s="184"/>
      <c r="BK2373" s="184"/>
      <c r="BN2373" s="184"/>
      <c r="BO2373" s="184"/>
      <c r="BR2373" s="184"/>
      <c r="BS2373" s="184"/>
      <c r="BV2373" s="184"/>
      <c r="BW2373" s="184"/>
      <c r="BZ2373" s="184"/>
      <c r="CA2373" s="184"/>
      <c r="CD2373" s="184"/>
      <c r="CE2373" s="184"/>
      <c r="CL2373" s="183"/>
      <c r="CP2373" s="183"/>
      <c r="CT2373" s="71"/>
    </row>
    <row r="2374" spans="6:98">
      <c r="F2374" s="183"/>
      <c r="S2374" s="184"/>
      <c r="T2374" s="184"/>
      <c r="U2374" s="184"/>
      <c r="V2374" s="184"/>
      <c r="W2374" s="184"/>
      <c r="X2374" s="184"/>
      <c r="Y2374" s="184"/>
      <c r="Z2374" s="184"/>
      <c r="AA2374" s="184"/>
      <c r="AB2374" s="184"/>
      <c r="AC2374" s="184"/>
      <c r="AD2374" s="184"/>
      <c r="AH2374" s="184"/>
      <c r="AI2374" s="184"/>
      <c r="AL2374" s="184"/>
      <c r="AM2374" s="184"/>
      <c r="AP2374" s="184"/>
      <c r="AQ2374" s="184"/>
      <c r="AT2374" s="184"/>
      <c r="AU2374" s="184"/>
      <c r="AX2374" s="184"/>
      <c r="AY2374" s="184"/>
      <c r="BB2374" s="184"/>
      <c r="BC2374" s="184"/>
      <c r="BF2374" s="184"/>
      <c r="BG2374" s="184"/>
      <c r="BJ2374" s="184"/>
      <c r="BK2374" s="184"/>
      <c r="BN2374" s="184"/>
      <c r="BO2374" s="184"/>
      <c r="BR2374" s="184"/>
      <c r="BS2374" s="184"/>
      <c r="BV2374" s="184"/>
      <c r="BW2374" s="184"/>
      <c r="BZ2374" s="184"/>
      <c r="CA2374" s="184"/>
      <c r="CD2374" s="184"/>
      <c r="CE2374" s="184"/>
      <c r="CL2374" s="183"/>
      <c r="CP2374" s="183"/>
      <c r="CT2374" s="71"/>
    </row>
    <row r="2375" spans="6:98">
      <c r="F2375" s="183"/>
      <c r="S2375" s="184"/>
      <c r="T2375" s="184"/>
      <c r="U2375" s="184"/>
      <c r="V2375" s="184"/>
      <c r="W2375" s="184"/>
      <c r="X2375" s="184"/>
      <c r="Y2375" s="184"/>
      <c r="Z2375" s="184"/>
      <c r="AA2375" s="184"/>
      <c r="AB2375" s="184"/>
      <c r="AC2375" s="184"/>
      <c r="AD2375" s="184"/>
      <c r="AH2375" s="184"/>
      <c r="AI2375" s="184"/>
      <c r="AL2375" s="184"/>
      <c r="AM2375" s="184"/>
      <c r="AP2375" s="184"/>
      <c r="AQ2375" s="184"/>
      <c r="AT2375" s="184"/>
      <c r="AU2375" s="184"/>
      <c r="AX2375" s="184"/>
      <c r="AY2375" s="184"/>
      <c r="BB2375" s="184"/>
      <c r="BC2375" s="184"/>
      <c r="BF2375" s="184"/>
      <c r="BG2375" s="184"/>
      <c r="BJ2375" s="184"/>
      <c r="BK2375" s="184"/>
      <c r="BN2375" s="184"/>
      <c r="BO2375" s="184"/>
      <c r="BR2375" s="184"/>
      <c r="BS2375" s="184"/>
      <c r="BV2375" s="184"/>
      <c r="BW2375" s="184"/>
      <c r="BZ2375" s="184"/>
      <c r="CA2375" s="184"/>
      <c r="CD2375" s="184"/>
      <c r="CE2375" s="184"/>
      <c r="CL2375" s="183"/>
      <c r="CP2375" s="183"/>
      <c r="CT2375" s="71"/>
    </row>
    <row r="2376" spans="6:98">
      <c r="F2376" s="183"/>
      <c r="S2376" s="184"/>
      <c r="T2376" s="184"/>
      <c r="U2376" s="184"/>
      <c r="V2376" s="184"/>
      <c r="W2376" s="184"/>
      <c r="X2376" s="184"/>
      <c r="Y2376" s="184"/>
      <c r="Z2376" s="184"/>
      <c r="AA2376" s="184"/>
      <c r="AB2376" s="184"/>
      <c r="AC2376" s="184"/>
      <c r="AD2376" s="184"/>
      <c r="AH2376" s="184"/>
      <c r="AI2376" s="184"/>
      <c r="AL2376" s="184"/>
      <c r="AM2376" s="184"/>
      <c r="AP2376" s="184"/>
      <c r="AQ2376" s="184"/>
      <c r="AT2376" s="184"/>
      <c r="AU2376" s="184"/>
      <c r="AX2376" s="184"/>
      <c r="AY2376" s="184"/>
      <c r="BB2376" s="184"/>
      <c r="BC2376" s="184"/>
      <c r="BF2376" s="184"/>
      <c r="BG2376" s="184"/>
      <c r="BJ2376" s="184"/>
      <c r="BK2376" s="184"/>
      <c r="BN2376" s="184"/>
      <c r="BO2376" s="184"/>
      <c r="BR2376" s="184"/>
      <c r="BS2376" s="184"/>
      <c r="BV2376" s="184"/>
      <c r="BW2376" s="184"/>
      <c r="BZ2376" s="184"/>
      <c r="CA2376" s="184"/>
      <c r="CD2376" s="184"/>
      <c r="CE2376" s="184"/>
      <c r="CL2376" s="183"/>
      <c r="CP2376" s="183"/>
      <c r="CT2376" s="71"/>
    </row>
    <row r="2377" spans="6:98">
      <c r="F2377" s="183"/>
      <c r="S2377" s="184"/>
      <c r="T2377" s="184"/>
      <c r="U2377" s="184"/>
      <c r="V2377" s="184"/>
      <c r="W2377" s="184"/>
      <c r="X2377" s="184"/>
      <c r="Y2377" s="184"/>
      <c r="Z2377" s="184"/>
      <c r="AA2377" s="184"/>
      <c r="AB2377" s="184"/>
      <c r="AC2377" s="184"/>
      <c r="AD2377" s="184"/>
      <c r="AH2377" s="184"/>
      <c r="AI2377" s="184"/>
      <c r="AL2377" s="184"/>
      <c r="AM2377" s="184"/>
      <c r="AP2377" s="184"/>
      <c r="AQ2377" s="184"/>
      <c r="AT2377" s="184"/>
      <c r="AU2377" s="184"/>
      <c r="AX2377" s="184"/>
      <c r="AY2377" s="184"/>
      <c r="BB2377" s="184"/>
      <c r="BC2377" s="184"/>
      <c r="BF2377" s="184"/>
      <c r="BG2377" s="184"/>
      <c r="BJ2377" s="184"/>
      <c r="BK2377" s="184"/>
      <c r="BN2377" s="184"/>
      <c r="BO2377" s="184"/>
      <c r="BR2377" s="184"/>
      <c r="BS2377" s="184"/>
      <c r="BV2377" s="184"/>
      <c r="BW2377" s="184"/>
      <c r="BZ2377" s="184"/>
      <c r="CA2377" s="184"/>
      <c r="CD2377" s="184"/>
      <c r="CE2377" s="184"/>
      <c r="CL2377" s="183"/>
      <c r="CP2377" s="183"/>
      <c r="CT2377" s="71"/>
    </row>
    <row r="2378" spans="6:98">
      <c r="F2378" s="183"/>
      <c r="S2378" s="184"/>
      <c r="T2378" s="184"/>
      <c r="U2378" s="184"/>
      <c r="V2378" s="184"/>
      <c r="W2378" s="184"/>
      <c r="X2378" s="184"/>
      <c r="Y2378" s="184"/>
      <c r="Z2378" s="184"/>
      <c r="AA2378" s="184"/>
      <c r="AB2378" s="184"/>
      <c r="AC2378" s="184"/>
      <c r="AD2378" s="184"/>
      <c r="AH2378" s="184"/>
      <c r="AI2378" s="184"/>
      <c r="AL2378" s="184"/>
      <c r="AM2378" s="184"/>
      <c r="AP2378" s="184"/>
      <c r="AQ2378" s="184"/>
      <c r="AT2378" s="184"/>
      <c r="AU2378" s="184"/>
      <c r="AX2378" s="184"/>
      <c r="AY2378" s="184"/>
      <c r="BB2378" s="184"/>
      <c r="BC2378" s="184"/>
      <c r="BF2378" s="184"/>
      <c r="BG2378" s="184"/>
      <c r="BJ2378" s="184"/>
      <c r="BK2378" s="184"/>
      <c r="BN2378" s="184"/>
      <c r="BO2378" s="184"/>
      <c r="BR2378" s="184"/>
      <c r="BS2378" s="184"/>
      <c r="BV2378" s="184"/>
      <c r="BW2378" s="184"/>
      <c r="BZ2378" s="184"/>
      <c r="CA2378" s="184"/>
      <c r="CD2378" s="184"/>
      <c r="CE2378" s="184"/>
      <c r="CL2378" s="183"/>
      <c r="CP2378" s="183"/>
      <c r="CT2378" s="71"/>
    </row>
    <row r="2379" spans="6:98">
      <c r="F2379" s="183"/>
      <c r="S2379" s="184"/>
      <c r="T2379" s="184"/>
      <c r="U2379" s="184"/>
      <c r="V2379" s="184"/>
      <c r="W2379" s="184"/>
      <c r="X2379" s="184"/>
      <c r="Y2379" s="184"/>
      <c r="Z2379" s="184"/>
      <c r="AA2379" s="184"/>
      <c r="AB2379" s="184"/>
      <c r="AC2379" s="184"/>
      <c r="AD2379" s="184"/>
      <c r="AH2379" s="184"/>
      <c r="AI2379" s="184"/>
      <c r="AL2379" s="184"/>
      <c r="AM2379" s="184"/>
      <c r="AP2379" s="184"/>
      <c r="AQ2379" s="184"/>
      <c r="AT2379" s="184"/>
      <c r="AU2379" s="184"/>
      <c r="AX2379" s="184"/>
      <c r="AY2379" s="184"/>
      <c r="BB2379" s="184"/>
      <c r="BC2379" s="184"/>
      <c r="BF2379" s="184"/>
      <c r="BG2379" s="184"/>
      <c r="BJ2379" s="184"/>
      <c r="BK2379" s="184"/>
      <c r="BN2379" s="184"/>
      <c r="BO2379" s="184"/>
      <c r="BR2379" s="184"/>
      <c r="BS2379" s="184"/>
      <c r="BV2379" s="184"/>
      <c r="BW2379" s="184"/>
      <c r="BZ2379" s="184"/>
      <c r="CA2379" s="184"/>
      <c r="CD2379" s="184"/>
      <c r="CE2379" s="184"/>
      <c r="CL2379" s="183"/>
      <c r="CP2379" s="183"/>
      <c r="CT2379" s="71"/>
    </row>
    <row r="2380" spans="6:98">
      <c r="F2380" s="183"/>
      <c r="S2380" s="184"/>
      <c r="T2380" s="184"/>
      <c r="U2380" s="184"/>
      <c r="V2380" s="184"/>
      <c r="W2380" s="184"/>
      <c r="X2380" s="184"/>
      <c r="Y2380" s="184"/>
      <c r="Z2380" s="184"/>
      <c r="AA2380" s="184"/>
      <c r="AB2380" s="184"/>
      <c r="AC2380" s="184"/>
      <c r="AD2380" s="184"/>
      <c r="AH2380" s="184"/>
      <c r="AI2380" s="184"/>
      <c r="AL2380" s="184"/>
      <c r="AM2380" s="184"/>
      <c r="AP2380" s="184"/>
      <c r="AQ2380" s="184"/>
      <c r="AT2380" s="184"/>
      <c r="AU2380" s="184"/>
      <c r="AX2380" s="184"/>
      <c r="AY2380" s="184"/>
      <c r="BB2380" s="184"/>
      <c r="BC2380" s="184"/>
      <c r="BF2380" s="184"/>
      <c r="BG2380" s="184"/>
      <c r="BJ2380" s="184"/>
      <c r="BK2380" s="184"/>
      <c r="BN2380" s="184"/>
      <c r="BO2380" s="184"/>
      <c r="BR2380" s="184"/>
      <c r="BS2380" s="184"/>
      <c r="BV2380" s="184"/>
      <c r="BW2380" s="184"/>
      <c r="BZ2380" s="184"/>
      <c r="CA2380" s="184"/>
      <c r="CD2380" s="184"/>
      <c r="CE2380" s="184"/>
      <c r="CL2380" s="183"/>
      <c r="CP2380" s="183"/>
      <c r="CT2380" s="71"/>
    </row>
    <row r="2381" spans="6:98">
      <c r="F2381" s="183"/>
      <c r="S2381" s="184"/>
      <c r="T2381" s="184"/>
      <c r="U2381" s="184"/>
      <c r="V2381" s="184"/>
      <c r="W2381" s="184"/>
      <c r="X2381" s="184"/>
      <c r="Y2381" s="184"/>
      <c r="Z2381" s="184"/>
      <c r="AA2381" s="184"/>
      <c r="AB2381" s="184"/>
      <c r="AC2381" s="184"/>
      <c r="AD2381" s="184"/>
      <c r="AH2381" s="184"/>
      <c r="AI2381" s="184"/>
      <c r="AL2381" s="184"/>
      <c r="AM2381" s="184"/>
      <c r="AP2381" s="184"/>
      <c r="AQ2381" s="184"/>
      <c r="AT2381" s="184"/>
      <c r="AU2381" s="184"/>
      <c r="AX2381" s="184"/>
      <c r="AY2381" s="184"/>
      <c r="BB2381" s="184"/>
      <c r="BC2381" s="184"/>
      <c r="BF2381" s="184"/>
      <c r="BG2381" s="184"/>
      <c r="BJ2381" s="184"/>
      <c r="BK2381" s="184"/>
      <c r="BN2381" s="184"/>
      <c r="BO2381" s="184"/>
      <c r="BR2381" s="184"/>
      <c r="BS2381" s="184"/>
      <c r="BV2381" s="184"/>
      <c r="BW2381" s="184"/>
      <c r="BZ2381" s="184"/>
      <c r="CA2381" s="184"/>
      <c r="CD2381" s="184"/>
      <c r="CE2381" s="184"/>
      <c r="CL2381" s="183"/>
      <c r="CP2381" s="183"/>
      <c r="CT2381" s="71"/>
    </row>
    <row r="2382" spans="6:98">
      <c r="F2382" s="183"/>
      <c r="S2382" s="184"/>
      <c r="T2382" s="184"/>
      <c r="U2382" s="184"/>
      <c r="V2382" s="184"/>
      <c r="W2382" s="184"/>
      <c r="X2382" s="184"/>
      <c r="Y2382" s="184"/>
      <c r="Z2382" s="184"/>
      <c r="AA2382" s="184"/>
      <c r="AB2382" s="184"/>
      <c r="AC2382" s="184"/>
      <c r="AD2382" s="184"/>
      <c r="AH2382" s="184"/>
      <c r="AI2382" s="184"/>
      <c r="AL2382" s="184"/>
      <c r="AM2382" s="184"/>
      <c r="AP2382" s="184"/>
      <c r="AQ2382" s="184"/>
      <c r="AT2382" s="184"/>
      <c r="AU2382" s="184"/>
      <c r="AX2382" s="184"/>
      <c r="AY2382" s="184"/>
      <c r="BB2382" s="184"/>
      <c r="BC2382" s="184"/>
      <c r="BF2382" s="184"/>
      <c r="BG2382" s="184"/>
      <c r="BJ2382" s="184"/>
      <c r="BK2382" s="184"/>
      <c r="BN2382" s="184"/>
      <c r="BO2382" s="184"/>
      <c r="BR2382" s="184"/>
      <c r="BS2382" s="184"/>
      <c r="BV2382" s="184"/>
      <c r="BW2382" s="184"/>
      <c r="BZ2382" s="184"/>
      <c r="CA2382" s="184"/>
      <c r="CD2382" s="184"/>
      <c r="CE2382" s="184"/>
      <c r="CL2382" s="183"/>
      <c r="CP2382" s="183"/>
      <c r="CT2382" s="71"/>
    </row>
    <row r="2383" spans="6:98">
      <c r="F2383" s="183"/>
      <c r="S2383" s="184"/>
      <c r="T2383" s="184"/>
      <c r="U2383" s="184"/>
      <c r="V2383" s="184"/>
      <c r="W2383" s="184"/>
      <c r="X2383" s="184"/>
      <c r="Y2383" s="184"/>
      <c r="Z2383" s="184"/>
      <c r="AA2383" s="184"/>
      <c r="AB2383" s="184"/>
      <c r="AC2383" s="184"/>
      <c r="AD2383" s="184"/>
      <c r="AH2383" s="184"/>
      <c r="AI2383" s="184"/>
      <c r="AL2383" s="184"/>
      <c r="AM2383" s="184"/>
      <c r="AP2383" s="184"/>
      <c r="AQ2383" s="184"/>
      <c r="AT2383" s="184"/>
      <c r="AU2383" s="184"/>
      <c r="AX2383" s="184"/>
      <c r="AY2383" s="184"/>
      <c r="BB2383" s="184"/>
      <c r="BC2383" s="184"/>
      <c r="BF2383" s="184"/>
      <c r="BG2383" s="184"/>
      <c r="BJ2383" s="184"/>
      <c r="BK2383" s="184"/>
      <c r="BN2383" s="184"/>
      <c r="BO2383" s="184"/>
      <c r="BR2383" s="184"/>
      <c r="BS2383" s="184"/>
      <c r="BV2383" s="184"/>
      <c r="BW2383" s="184"/>
      <c r="BZ2383" s="184"/>
      <c r="CA2383" s="184"/>
      <c r="CD2383" s="184"/>
      <c r="CE2383" s="184"/>
      <c r="CL2383" s="183"/>
      <c r="CP2383" s="183"/>
      <c r="CT2383" s="71"/>
    </row>
    <row r="2384" spans="6:98">
      <c r="F2384" s="183"/>
      <c r="S2384" s="184"/>
      <c r="T2384" s="184"/>
      <c r="U2384" s="184"/>
      <c r="V2384" s="184"/>
      <c r="W2384" s="184"/>
      <c r="X2384" s="184"/>
      <c r="Y2384" s="184"/>
      <c r="Z2384" s="184"/>
      <c r="AA2384" s="184"/>
      <c r="AB2384" s="184"/>
      <c r="AC2384" s="184"/>
      <c r="AD2384" s="184"/>
      <c r="AH2384" s="184"/>
      <c r="AI2384" s="184"/>
      <c r="AL2384" s="184"/>
      <c r="AM2384" s="184"/>
      <c r="AP2384" s="184"/>
      <c r="AQ2384" s="184"/>
      <c r="AT2384" s="184"/>
      <c r="AU2384" s="184"/>
      <c r="AX2384" s="184"/>
      <c r="AY2384" s="184"/>
      <c r="BB2384" s="184"/>
      <c r="BC2384" s="184"/>
      <c r="BF2384" s="184"/>
      <c r="BG2384" s="184"/>
      <c r="BJ2384" s="184"/>
      <c r="BK2384" s="184"/>
      <c r="BN2384" s="184"/>
      <c r="BO2384" s="184"/>
      <c r="BR2384" s="184"/>
      <c r="BS2384" s="184"/>
      <c r="BV2384" s="184"/>
      <c r="BW2384" s="184"/>
      <c r="BZ2384" s="184"/>
      <c r="CA2384" s="184"/>
      <c r="CD2384" s="184"/>
      <c r="CE2384" s="184"/>
      <c r="CL2384" s="183"/>
      <c r="CP2384" s="183"/>
      <c r="CT2384" s="71"/>
    </row>
    <row r="2385" spans="6:98">
      <c r="F2385" s="183"/>
      <c r="S2385" s="184"/>
      <c r="T2385" s="184"/>
      <c r="U2385" s="184"/>
      <c r="V2385" s="184"/>
      <c r="W2385" s="184"/>
      <c r="X2385" s="184"/>
      <c r="Y2385" s="184"/>
      <c r="Z2385" s="184"/>
      <c r="AA2385" s="184"/>
      <c r="AB2385" s="184"/>
      <c r="AC2385" s="184"/>
      <c r="AD2385" s="184"/>
      <c r="AH2385" s="184"/>
      <c r="AI2385" s="184"/>
      <c r="AL2385" s="184"/>
      <c r="AM2385" s="184"/>
      <c r="AP2385" s="184"/>
      <c r="AQ2385" s="184"/>
      <c r="AT2385" s="184"/>
      <c r="AU2385" s="184"/>
      <c r="AX2385" s="184"/>
      <c r="AY2385" s="184"/>
      <c r="BB2385" s="184"/>
      <c r="BC2385" s="184"/>
      <c r="BF2385" s="184"/>
      <c r="BG2385" s="184"/>
      <c r="BJ2385" s="184"/>
      <c r="BK2385" s="184"/>
      <c r="BN2385" s="184"/>
      <c r="BO2385" s="184"/>
      <c r="BR2385" s="184"/>
      <c r="BS2385" s="184"/>
      <c r="BV2385" s="184"/>
      <c r="BW2385" s="184"/>
      <c r="BZ2385" s="184"/>
      <c r="CA2385" s="184"/>
      <c r="CD2385" s="184"/>
      <c r="CE2385" s="184"/>
      <c r="CL2385" s="183"/>
      <c r="CP2385" s="183"/>
      <c r="CT2385" s="71"/>
    </row>
    <row r="2386" spans="6:98">
      <c r="F2386" s="183"/>
      <c r="S2386" s="184"/>
      <c r="T2386" s="184"/>
      <c r="U2386" s="184"/>
      <c r="V2386" s="184"/>
      <c r="W2386" s="184"/>
      <c r="X2386" s="184"/>
      <c r="Y2386" s="184"/>
      <c r="Z2386" s="184"/>
      <c r="AA2386" s="184"/>
      <c r="AB2386" s="184"/>
      <c r="AC2386" s="184"/>
      <c r="AD2386" s="184"/>
      <c r="AH2386" s="184"/>
      <c r="AI2386" s="184"/>
      <c r="AL2386" s="184"/>
      <c r="AM2386" s="184"/>
      <c r="AP2386" s="184"/>
      <c r="AQ2386" s="184"/>
      <c r="AT2386" s="184"/>
      <c r="AU2386" s="184"/>
      <c r="AX2386" s="184"/>
      <c r="AY2386" s="184"/>
      <c r="BB2386" s="184"/>
      <c r="BC2386" s="184"/>
      <c r="BF2386" s="184"/>
      <c r="BG2386" s="184"/>
      <c r="BJ2386" s="184"/>
      <c r="BK2386" s="184"/>
      <c r="BN2386" s="184"/>
      <c r="BO2386" s="184"/>
      <c r="BR2386" s="184"/>
      <c r="BS2386" s="184"/>
      <c r="BV2386" s="184"/>
      <c r="BW2386" s="184"/>
      <c r="BZ2386" s="184"/>
      <c r="CA2386" s="184"/>
      <c r="CD2386" s="184"/>
      <c r="CE2386" s="184"/>
      <c r="CL2386" s="183"/>
      <c r="CP2386" s="183"/>
      <c r="CT2386" s="71"/>
    </row>
    <row r="2387" spans="6:98">
      <c r="F2387" s="183"/>
      <c r="S2387" s="184"/>
      <c r="T2387" s="184"/>
      <c r="U2387" s="184"/>
      <c r="V2387" s="184"/>
      <c r="W2387" s="184"/>
      <c r="X2387" s="184"/>
      <c r="Y2387" s="184"/>
      <c r="Z2387" s="184"/>
      <c r="AA2387" s="184"/>
      <c r="AB2387" s="184"/>
      <c r="AC2387" s="184"/>
      <c r="AD2387" s="184"/>
      <c r="AH2387" s="184"/>
      <c r="AI2387" s="184"/>
      <c r="AL2387" s="184"/>
      <c r="AM2387" s="184"/>
      <c r="AP2387" s="184"/>
      <c r="AQ2387" s="184"/>
      <c r="AT2387" s="184"/>
      <c r="AU2387" s="184"/>
      <c r="AX2387" s="184"/>
      <c r="AY2387" s="184"/>
      <c r="BB2387" s="184"/>
      <c r="BC2387" s="184"/>
      <c r="BF2387" s="184"/>
      <c r="BG2387" s="184"/>
      <c r="BJ2387" s="184"/>
      <c r="BK2387" s="184"/>
      <c r="BN2387" s="184"/>
      <c r="BO2387" s="184"/>
      <c r="BR2387" s="184"/>
      <c r="BS2387" s="184"/>
      <c r="BV2387" s="184"/>
      <c r="BW2387" s="184"/>
      <c r="BZ2387" s="184"/>
      <c r="CA2387" s="184"/>
      <c r="CD2387" s="184"/>
      <c r="CE2387" s="184"/>
      <c r="CL2387" s="183"/>
      <c r="CP2387" s="183"/>
      <c r="CT2387" s="71"/>
    </row>
    <row r="2388" spans="6:98">
      <c r="F2388" s="183"/>
      <c r="S2388" s="184"/>
      <c r="T2388" s="184"/>
      <c r="U2388" s="184"/>
      <c r="V2388" s="184"/>
      <c r="W2388" s="184"/>
      <c r="X2388" s="184"/>
      <c r="Y2388" s="184"/>
      <c r="Z2388" s="184"/>
      <c r="AA2388" s="184"/>
      <c r="AB2388" s="184"/>
      <c r="AC2388" s="184"/>
      <c r="AD2388" s="184"/>
      <c r="AH2388" s="184"/>
      <c r="AI2388" s="184"/>
      <c r="AL2388" s="184"/>
      <c r="AM2388" s="184"/>
      <c r="AP2388" s="184"/>
      <c r="AQ2388" s="184"/>
      <c r="AT2388" s="184"/>
      <c r="AU2388" s="184"/>
      <c r="AX2388" s="184"/>
      <c r="AY2388" s="184"/>
      <c r="BB2388" s="184"/>
      <c r="BC2388" s="184"/>
      <c r="BF2388" s="184"/>
      <c r="BG2388" s="184"/>
      <c r="BJ2388" s="184"/>
      <c r="BK2388" s="184"/>
      <c r="BN2388" s="184"/>
      <c r="BO2388" s="184"/>
      <c r="BR2388" s="184"/>
      <c r="BS2388" s="184"/>
      <c r="BV2388" s="184"/>
      <c r="BW2388" s="184"/>
      <c r="BZ2388" s="184"/>
      <c r="CA2388" s="184"/>
      <c r="CD2388" s="184"/>
      <c r="CE2388" s="184"/>
      <c r="CL2388" s="183"/>
      <c r="CP2388" s="183"/>
      <c r="CT2388" s="71"/>
    </row>
    <row r="2389" spans="6:98">
      <c r="F2389" s="183"/>
      <c r="S2389" s="184"/>
      <c r="T2389" s="184"/>
      <c r="U2389" s="184"/>
      <c r="V2389" s="184"/>
      <c r="W2389" s="184"/>
      <c r="X2389" s="184"/>
      <c r="Y2389" s="184"/>
      <c r="Z2389" s="184"/>
      <c r="AA2389" s="184"/>
      <c r="AB2389" s="184"/>
      <c r="AC2389" s="184"/>
      <c r="AD2389" s="184"/>
      <c r="AH2389" s="184"/>
      <c r="AI2389" s="184"/>
      <c r="AL2389" s="184"/>
      <c r="AM2389" s="184"/>
      <c r="AP2389" s="184"/>
      <c r="AQ2389" s="184"/>
      <c r="AT2389" s="184"/>
      <c r="AU2389" s="184"/>
      <c r="AX2389" s="184"/>
      <c r="AY2389" s="184"/>
      <c r="BB2389" s="184"/>
      <c r="BC2389" s="184"/>
      <c r="BF2389" s="184"/>
      <c r="BG2389" s="184"/>
      <c r="BJ2389" s="184"/>
      <c r="BK2389" s="184"/>
      <c r="BN2389" s="184"/>
      <c r="BO2389" s="184"/>
      <c r="BR2389" s="184"/>
      <c r="BS2389" s="184"/>
      <c r="BV2389" s="184"/>
      <c r="BW2389" s="184"/>
      <c r="BZ2389" s="184"/>
      <c r="CA2389" s="184"/>
      <c r="CD2389" s="184"/>
      <c r="CE2389" s="184"/>
      <c r="CL2389" s="183"/>
      <c r="CP2389" s="183"/>
      <c r="CT2389" s="71"/>
    </row>
    <row r="2390" spans="6:98">
      <c r="F2390" s="183"/>
      <c r="S2390" s="184"/>
      <c r="T2390" s="184"/>
      <c r="U2390" s="184"/>
      <c r="V2390" s="184"/>
      <c r="W2390" s="184"/>
      <c r="X2390" s="184"/>
      <c r="Y2390" s="184"/>
      <c r="Z2390" s="184"/>
      <c r="AA2390" s="184"/>
      <c r="AB2390" s="184"/>
      <c r="AC2390" s="184"/>
      <c r="AD2390" s="184"/>
      <c r="AH2390" s="184"/>
      <c r="AI2390" s="184"/>
      <c r="AL2390" s="184"/>
      <c r="AM2390" s="184"/>
      <c r="AP2390" s="184"/>
      <c r="AQ2390" s="184"/>
      <c r="AT2390" s="184"/>
      <c r="AU2390" s="184"/>
      <c r="AX2390" s="184"/>
      <c r="AY2390" s="184"/>
      <c r="BB2390" s="184"/>
      <c r="BC2390" s="184"/>
      <c r="BF2390" s="184"/>
      <c r="BG2390" s="184"/>
      <c r="BJ2390" s="184"/>
      <c r="BK2390" s="184"/>
      <c r="BN2390" s="184"/>
      <c r="BO2390" s="184"/>
      <c r="BR2390" s="184"/>
      <c r="BS2390" s="184"/>
      <c r="BV2390" s="184"/>
      <c r="BW2390" s="184"/>
      <c r="BZ2390" s="184"/>
      <c r="CA2390" s="184"/>
      <c r="CD2390" s="184"/>
      <c r="CE2390" s="184"/>
      <c r="CL2390" s="183"/>
      <c r="CP2390" s="183"/>
      <c r="CT2390" s="71"/>
    </row>
    <row r="2391" spans="6:98">
      <c r="F2391" s="183"/>
      <c r="S2391" s="184"/>
      <c r="T2391" s="184"/>
      <c r="U2391" s="184"/>
      <c r="V2391" s="184"/>
      <c r="W2391" s="184"/>
      <c r="X2391" s="184"/>
      <c r="Y2391" s="184"/>
      <c r="Z2391" s="184"/>
      <c r="AA2391" s="184"/>
      <c r="AB2391" s="184"/>
      <c r="AC2391" s="184"/>
      <c r="AD2391" s="184"/>
      <c r="AH2391" s="184"/>
      <c r="AI2391" s="184"/>
      <c r="AL2391" s="184"/>
      <c r="AM2391" s="184"/>
      <c r="AP2391" s="184"/>
      <c r="AQ2391" s="184"/>
      <c r="AT2391" s="184"/>
      <c r="AU2391" s="184"/>
      <c r="AX2391" s="184"/>
      <c r="AY2391" s="184"/>
      <c r="BB2391" s="184"/>
      <c r="BC2391" s="184"/>
      <c r="BF2391" s="184"/>
      <c r="BG2391" s="184"/>
      <c r="BJ2391" s="184"/>
      <c r="BK2391" s="184"/>
      <c r="BN2391" s="184"/>
      <c r="BO2391" s="184"/>
      <c r="BR2391" s="184"/>
      <c r="BS2391" s="184"/>
      <c r="BV2391" s="184"/>
      <c r="BW2391" s="184"/>
      <c r="BZ2391" s="184"/>
      <c r="CA2391" s="184"/>
      <c r="CD2391" s="184"/>
      <c r="CE2391" s="184"/>
      <c r="CL2391" s="183"/>
      <c r="CP2391" s="183"/>
      <c r="CT2391" s="71"/>
    </row>
    <row r="2392" spans="6:98">
      <c r="F2392" s="183"/>
      <c r="S2392" s="184"/>
      <c r="T2392" s="184"/>
      <c r="U2392" s="184"/>
      <c r="V2392" s="184"/>
      <c r="W2392" s="184"/>
      <c r="X2392" s="184"/>
      <c r="Y2392" s="184"/>
      <c r="Z2392" s="184"/>
      <c r="AA2392" s="184"/>
      <c r="AB2392" s="184"/>
      <c r="AC2392" s="184"/>
      <c r="AD2392" s="184"/>
      <c r="AH2392" s="184"/>
      <c r="AI2392" s="184"/>
      <c r="AL2392" s="184"/>
      <c r="AM2392" s="184"/>
      <c r="AP2392" s="184"/>
      <c r="AQ2392" s="184"/>
      <c r="AT2392" s="184"/>
      <c r="AU2392" s="184"/>
      <c r="AX2392" s="184"/>
      <c r="AY2392" s="184"/>
      <c r="BB2392" s="184"/>
      <c r="BC2392" s="184"/>
      <c r="BF2392" s="184"/>
      <c r="BG2392" s="184"/>
      <c r="BJ2392" s="184"/>
      <c r="BK2392" s="184"/>
      <c r="BN2392" s="184"/>
      <c r="BO2392" s="184"/>
      <c r="BR2392" s="184"/>
      <c r="BS2392" s="184"/>
      <c r="BV2392" s="184"/>
      <c r="BW2392" s="184"/>
      <c r="BZ2392" s="184"/>
      <c r="CA2392" s="184"/>
      <c r="CD2392" s="184"/>
      <c r="CE2392" s="184"/>
      <c r="CL2392" s="183"/>
      <c r="CP2392" s="183"/>
      <c r="CT2392" s="71"/>
    </row>
    <row r="2393" spans="6:98">
      <c r="F2393" s="183"/>
      <c r="S2393" s="184"/>
      <c r="T2393" s="184"/>
      <c r="U2393" s="184"/>
      <c r="V2393" s="184"/>
      <c r="W2393" s="184"/>
      <c r="X2393" s="184"/>
      <c r="Y2393" s="184"/>
      <c r="Z2393" s="184"/>
      <c r="AA2393" s="184"/>
      <c r="AB2393" s="184"/>
      <c r="AC2393" s="184"/>
      <c r="AD2393" s="184"/>
      <c r="AH2393" s="184"/>
      <c r="AI2393" s="184"/>
      <c r="AL2393" s="184"/>
      <c r="AM2393" s="184"/>
      <c r="AP2393" s="184"/>
      <c r="AQ2393" s="184"/>
      <c r="AT2393" s="184"/>
      <c r="AU2393" s="184"/>
      <c r="AX2393" s="184"/>
      <c r="AY2393" s="184"/>
      <c r="BB2393" s="184"/>
      <c r="BC2393" s="184"/>
      <c r="BF2393" s="184"/>
      <c r="BG2393" s="184"/>
      <c r="BJ2393" s="184"/>
      <c r="BK2393" s="184"/>
      <c r="BN2393" s="184"/>
      <c r="BO2393" s="184"/>
      <c r="BR2393" s="184"/>
      <c r="BS2393" s="184"/>
      <c r="BV2393" s="184"/>
      <c r="BW2393" s="184"/>
      <c r="BZ2393" s="184"/>
      <c r="CA2393" s="184"/>
      <c r="CD2393" s="184"/>
      <c r="CE2393" s="184"/>
      <c r="CL2393" s="183"/>
      <c r="CP2393" s="183"/>
      <c r="CT2393" s="71"/>
    </row>
    <row r="2394" spans="6:98">
      <c r="F2394" s="183"/>
      <c r="S2394" s="184"/>
      <c r="T2394" s="184"/>
      <c r="U2394" s="184"/>
      <c r="V2394" s="184"/>
      <c r="W2394" s="184"/>
      <c r="X2394" s="184"/>
      <c r="Y2394" s="184"/>
      <c r="Z2394" s="184"/>
      <c r="AA2394" s="184"/>
      <c r="AB2394" s="184"/>
      <c r="AC2394" s="184"/>
      <c r="AD2394" s="184"/>
      <c r="AH2394" s="184"/>
      <c r="AI2394" s="184"/>
      <c r="AL2394" s="184"/>
      <c r="AM2394" s="184"/>
      <c r="AP2394" s="184"/>
      <c r="AQ2394" s="184"/>
      <c r="AT2394" s="184"/>
      <c r="AU2394" s="184"/>
      <c r="AX2394" s="184"/>
      <c r="AY2394" s="184"/>
      <c r="BB2394" s="184"/>
      <c r="BC2394" s="184"/>
      <c r="BF2394" s="184"/>
      <c r="BG2394" s="184"/>
      <c r="BJ2394" s="184"/>
      <c r="BK2394" s="184"/>
      <c r="BN2394" s="184"/>
      <c r="BO2394" s="184"/>
      <c r="BR2394" s="184"/>
      <c r="BS2394" s="184"/>
      <c r="BV2394" s="184"/>
      <c r="BW2394" s="184"/>
      <c r="BZ2394" s="184"/>
      <c r="CA2394" s="184"/>
      <c r="CD2394" s="184"/>
      <c r="CE2394" s="184"/>
      <c r="CL2394" s="183"/>
      <c r="CP2394" s="183"/>
      <c r="CT2394" s="71"/>
    </row>
    <row r="2395" spans="6:98">
      <c r="F2395" s="183"/>
      <c r="S2395" s="184"/>
      <c r="T2395" s="184"/>
      <c r="U2395" s="184"/>
      <c r="V2395" s="184"/>
      <c r="W2395" s="184"/>
      <c r="X2395" s="184"/>
      <c r="Y2395" s="184"/>
      <c r="Z2395" s="184"/>
      <c r="AA2395" s="184"/>
      <c r="AB2395" s="184"/>
      <c r="AC2395" s="184"/>
      <c r="AD2395" s="184"/>
      <c r="AH2395" s="184"/>
      <c r="AI2395" s="184"/>
      <c r="AL2395" s="184"/>
      <c r="AM2395" s="184"/>
      <c r="AP2395" s="184"/>
      <c r="AQ2395" s="184"/>
      <c r="AT2395" s="184"/>
      <c r="AU2395" s="184"/>
      <c r="AX2395" s="184"/>
      <c r="AY2395" s="184"/>
      <c r="BB2395" s="184"/>
      <c r="BC2395" s="184"/>
      <c r="BF2395" s="184"/>
      <c r="BG2395" s="184"/>
      <c r="BJ2395" s="184"/>
      <c r="BK2395" s="184"/>
      <c r="BN2395" s="184"/>
      <c r="BO2395" s="184"/>
      <c r="BR2395" s="184"/>
      <c r="BS2395" s="184"/>
      <c r="BV2395" s="184"/>
      <c r="BW2395" s="184"/>
      <c r="BZ2395" s="184"/>
      <c r="CA2395" s="184"/>
      <c r="CD2395" s="184"/>
      <c r="CE2395" s="184"/>
      <c r="CL2395" s="183"/>
      <c r="CP2395" s="183"/>
      <c r="CT2395" s="71"/>
    </row>
    <row r="2396" spans="6:98">
      <c r="F2396" s="183"/>
      <c r="S2396" s="184"/>
      <c r="T2396" s="184"/>
      <c r="U2396" s="184"/>
      <c r="V2396" s="184"/>
      <c r="W2396" s="184"/>
      <c r="X2396" s="184"/>
      <c r="Y2396" s="184"/>
      <c r="Z2396" s="184"/>
      <c r="AA2396" s="184"/>
      <c r="AB2396" s="184"/>
      <c r="AC2396" s="184"/>
      <c r="AD2396" s="184"/>
      <c r="AH2396" s="184"/>
      <c r="AI2396" s="184"/>
      <c r="AL2396" s="184"/>
      <c r="AM2396" s="184"/>
      <c r="AP2396" s="184"/>
      <c r="AQ2396" s="184"/>
      <c r="AT2396" s="184"/>
      <c r="AU2396" s="184"/>
      <c r="AX2396" s="184"/>
      <c r="AY2396" s="184"/>
      <c r="BB2396" s="184"/>
      <c r="BC2396" s="184"/>
      <c r="BF2396" s="184"/>
      <c r="BG2396" s="184"/>
      <c r="BJ2396" s="184"/>
      <c r="BK2396" s="184"/>
      <c r="BN2396" s="184"/>
      <c r="BO2396" s="184"/>
      <c r="BR2396" s="184"/>
      <c r="BS2396" s="184"/>
      <c r="BV2396" s="184"/>
      <c r="BW2396" s="184"/>
      <c r="BZ2396" s="184"/>
      <c r="CA2396" s="184"/>
      <c r="CD2396" s="184"/>
      <c r="CE2396" s="184"/>
      <c r="CL2396" s="183"/>
      <c r="CP2396" s="183"/>
      <c r="CT2396" s="71"/>
    </row>
    <row r="2397" spans="6:98">
      <c r="F2397" s="183"/>
      <c r="S2397" s="184"/>
      <c r="T2397" s="184"/>
      <c r="U2397" s="184"/>
      <c r="V2397" s="184"/>
      <c r="W2397" s="184"/>
      <c r="X2397" s="184"/>
      <c r="Y2397" s="184"/>
      <c r="Z2397" s="184"/>
      <c r="AA2397" s="184"/>
      <c r="AB2397" s="184"/>
      <c r="AC2397" s="184"/>
      <c r="AD2397" s="184"/>
      <c r="AH2397" s="184"/>
      <c r="AI2397" s="184"/>
      <c r="AL2397" s="184"/>
      <c r="AM2397" s="184"/>
      <c r="AP2397" s="184"/>
      <c r="AQ2397" s="184"/>
      <c r="AT2397" s="184"/>
      <c r="AU2397" s="184"/>
      <c r="AX2397" s="184"/>
      <c r="AY2397" s="184"/>
      <c r="BB2397" s="184"/>
      <c r="BC2397" s="184"/>
      <c r="BF2397" s="184"/>
      <c r="BG2397" s="184"/>
      <c r="BJ2397" s="184"/>
      <c r="BK2397" s="184"/>
      <c r="BN2397" s="184"/>
      <c r="BO2397" s="184"/>
      <c r="BR2397" s="184"/>
      <c r="BS2397" s="184"/>
      <c r="BV2397" s="184"/>
      <c r="BW2397" s="184"/>
      <c r="BZ2397" s="184"/>
      <c r="CA2397" s="184"/>
      <c r="CD2397" s="184"/>
      <c r="CE2397" s="184"/>
      <c r="CL2397" s="183"/>
      <c r="CP2397" s="183"/>
      <c r="CT2397" s="71"/>
    </row>
    <row r="2398" spans="6:98">
      <c r="F2398" s="183"/>
      <c r="S2398" s="184"/>
      <c r="T2398" s="184"/>
      <c r="U2398" s="184"/>
      <c r="V2398" s="184"/>
      <c r="W2398" s="184"/>
      <c r="X2398" s="184"/>
      <c r="Y2398" s="184"/>
      <c r="Z2398" s="184"/>
      <c r="AA2398" s="184"/>
      <c r="AB2398" s="184"/>
      <c r="AC2398" s="184"/>
      <c r="AD2398" s="184"/>
      <c r="AH2398" s="184"/>
      <c r="AI2398" s="184"/>
      <c r="AL2398" s="184"/>
      <c r="AM2398" s="184"/>
      <c r="AP2398" s="184"/>
      <c r="AQ2398" s="184"/>
      <c r="AT2398" s="184"/>
      <c r="AU2398" s="184"/>
      <c r="AX2398" s="184"/>
      <c r="AY2398" s="184"/>
      <c r="BB2398" s="184"/>
      <c r="BC2398" s="184"/>
      <c r="BF2398" s="184"/>
      <c r="BG2398" s="184"/>
      <c r="BJ2398" s="184"/>
      <c r="BK2398" s="184"/>
      <c r="BN2398" s="184"/>
      <c r="BO2398" s="184"/>
      <c r="BR2398" s="184"/>
      <c r="BS2398" s="184"/>
      <c r="BV2398" s="184"/>
      <c r="BW2398" s="184"/>
      <c r="BZ2398" s="184"/>
      <c r="CA2398" s="184"/>
      <c r="CD2398" s="184"/>
      <c r="CE2398" s="184"/>
      <c r="CL2398" s="183"/>
      <c r="CP2398" s="183"/>
      <c r="CT2398" s="71"/>
    </row>
    <row r="2399" spans="6:98">
      <c r="F2399" s="183"/>
      <c r="S2399" s="184"/>
      <c r="T2399" s="184"/>
      <c r="U2399" s="184"/>
      <c r="V2399" s="184"/>
      <c r="W2399" s="184"/>
      <c r="X2399" s="184"/>
      <c r="Y2399" s="184"/>
      <c r="Z2399" s="184"/>
      <c r="AA2399" s="184"/>
      <c r="AB2399" s="184"/>
      <c r="AC2399" s="184"/>
      <c r="AD2399" s="184"/>
      <c r="AH2399" s="184"/>
      <c r="AI2399" s="184"/>
      <c r="AL2399" s="184"/>
      <c r="AM2399" s="184"/>
      <c r="AP2399" s="184"/>
      <c r="AQ2399" s="184"/>
      <c r="AT2399" s="184"/>
      <c r="AU2399" s="184"/>
      <c r="AX2399" s="184"/>
      <c r="AY2399" s="184"/>
      <c r="BB2399" s="184"/>
      <c r="BC2399" s="184"/>
      <c r="BF2399" s="184"/>
      <c r="BG2399" s="184"/>
      <c r="BJ2399" s="184"/>
      <c r="BK2399" s="184"/>
      <c r="BN2399" s="184"/>
      <c r="BO2399" s="184"/>
      <c r="BR2399" s="184"/>
      <c r="BS2399" s="184"/>
      <c r="BV2399" s="184"/>
      <c r="BW2399" s="184"/>
      <c r="BZ2399" s="184"/>
      <c r="CA2399" s="184"/>
      <c r="CD2399" s="184"/>
      <c r="CE2399" s="184"/>
      <c r="CL2399" s="183"/>
      <c r="CP2399" s="183"/>
      <c r="CT2399" s="71"/>
    </row>
    <row r="2400" spans="6:98">
      <c r="F2400" s="183"/>
      <c r="S2400" s="184"/>
      <c r="T2400" s="184"/>
      <c r="U2400" s="184"/>
      <c r="V2400" s="184"/>
      <c r="W2400" s="184"/>
      <c r="X2400" s="184"/>
      <c r="Y2400" s="184"/>
      <c r="Z2400" s="184"/>
      <c r="AA2400" s="184"/>
      <c r="AB2400" s="184"/>
      <c r="AC2400" s="184"/>
      <c r="AD2400" s="184"/>
      <c r="AH2400" s="184"/>
      <c r="AI2400" s="184"/>
      <c r="AL2400" s="184"/>
      <c r="AM2400" s="184"/>
      <c r="AP2400" s="184"/>
      <c r="AQ2400" s="184"/>
      <c r="AT2400" s="184"/>
      <c r="AU2400" s="184"/>
      <c r="AX2400" s="184"/>
      <c r="AY2400" s="184"/>
      <c r="BB2400" s="184"/>
      <c r="BC2400" s="184"/>
      <c r="BF2400" s="184"/>
      <c r="BG2400" s="184"/>
      <c r="BJ2400" s="184"/>
      <c r="BK2400" s="184"/>
      <c r="BN2400" s="184"/>
      <c r="BO2400" s="184"/>
      <c r="BR2400" s="184"/>
      <c r="BS2400" s="184"/>
      <c r="BV2400" s="184"/>
      <c r="BW2400" s="184"/>
      <c r="BZ2400" s="184"/>
      <c r="CA2400" s="184"/>
      <c r="CD2400" s="184"/>
      <c r="CE2400" s="184"/>
      <c r="CL2400" s="183"/>
      <c r="CP2400" s="183"/>
      <c r="CT2400" s="71"/>
    </row>
    <row r="2401" spans="6:98">
      <c r="F2401" s="183"/>
      <c r="S2401" s="184"/>
      <c r="T2401" s="184"/>
      <c r="U2401" s="184"/>
      <c r="V2401" s="184"/>
      <c r="W2401" s="184"/>
      <c r="X2401" s="184"/>
      <c r="Y2401" s="184"/>
      <c r="Z2401" s="184"/>
      <c r="AA2401" s="184"/>
      <c r="AB2401" s="184"/>
      <c r="AC2401" s="184"/>
      <c r="AD2401" s="184"/>
      <c r="AH2401" s="184"/>
      <c r="AI2401" s="184"/>
      <c r="AL2401" s="184"/>
      <c r="AM2401" s="184"/>
      <c r="AP2401" s="184"/>
      <c r="AQ2401" s="184"/>
      <c r="AT2401" s="184"/>
      <c r="AU2401" s="184"/>
      <c r="AX2401" s="184"/>
      <c r="AY2401" s="184"/>
      <c r="BB2401" s="184"/>
      <c r="BC2401" s="184"/>
      <c r="BF2401" s="184"/>
      <c r="BG2401" s="184"/>
      <c r="BJ2401" s="184"/>
      <c r="BK2401" s="184"/>
      <c r="BN2401" s="184"/>
      <c r="BO2401" s="184"/>
      <c r="BR2401" s="184"/>
      <c r="BS2401" s="184"/>
      <c r="BV2401" s="184"/>
      <c r="BW2401" s="184"/>
      <c r="BZ2401" s="184"/>
      <c r="CA2401" s="184"/>
      <c r="CD2401" s="184"/>
      <c r="CE2401" s="184"/>
      <c r="CL2401" s="183"/>
      <c r="CP2401" s="183"/>
      <c r="CT2401" s="71"/>
    </row>
    <row r="2402" spans="6:98">
      <c r="F2402" s="183"/>
      <c r="S2402" s="184"/>
      <c r="T2402" s="184"/>
      <c r="U2402" s="184"/>
      <c r="V2402" s="184"/>
      <c r="W2402" s="184"/>
      <c r="X2402" s="184"/>
      <c r="Y2402" s="184"/>
      <c r="Z2402" s="184"/>
      <c r="AA2402" s="184"/>
      <c r="AB2402" s="184"/>
      <c r="AC2402" s="184"/>
      <c r="AD2402" s="184"/>
      <c r="AH2402" s="184"/>
      <c r="AI2402" s="184"/>
      <c r="AL2402" s="184"/>
      <c r="AM2402" s="184"/>
      <c r="AP2402" s="184"/>
      <c r="AQ2402" s="184"/>
      <c r="AT2402" s="184"/>
      <c r="AU2402" s="184"/>
      <c r="AX2402" s="184"/>
      <c r="AY2402" s="184"/>
      <c r="BB2402" s="184"/>
      <c r="BC2402" s="184"/>
      <c r="BF2402" s="184"/>
      <c r="BG2402" s="184"/>
      <c r="BJ2402" s="184"/>
      <c r="BK2402" s="184"/>
      <c r="BN2402" s="184"/>
      <c r="BO2402" s="184"/>
      <c r="BR2402" s="184"/>
      <c r="BS2402" s="184"/>
      <c r="BV2402" s="184"/>
      <c r="BW2402" s="184"/>
      <c r="BZ2402" s="184"/>
      <c r="CA2402" s="184"/>
      <c r="CD2402" s="184"/>
      <c r="CE2402" s="184"/>
      <c r="CL2402" s="183"/>
      <c r="CP2402" s="183"/>
      <c r="CT2402" s="71"/>
    </row>
    <row r="2403" spans="6:98">
      <c r="F2403" s="183"/>
      <c r="S2403" s="184"/>
      <c r="T2403" s="184"/>
      <c r="U2403" s="184"/>
      <c r="V2403" s="184"/>
      <c r="W2403" s="184"/>
      <c r="X2403" s="184"/>
      <c r="Y2403" s="184"/>
      <c r="Z2403" s="184"/>
      <c r="AA2403" s="184"/>
      <c r="AB2403" s="184"/>
      <c r="AC2403" s="184"/>
      <c r="AD2403" s="184"/>
      <c r="AH2403" s="184"/>
      <c r="AI2403" s="184"/>
      <c r="AL2403" s="184"/>
      <c r="AM2403" s="184"/>
      <c r="AP2403" s="184"/>
      <c r="AQ2403" s="184"/>
      <c r="AT2403" s="184"/>
      <c r="AU2403" s="184"/>
      <c r="AX2403" s="184"/>
      <c r="AY2403" s="184"/>
      <c r="BB2403" s="184"/>
      <c r="BC2403" s="184"/>
      <c r="BF2403" s="184"/>
      <c r="BG2403" s="184"/>
      <c r="BJ2403" s="184"/>
      <c r="BK2403" s="184"/>
      <c r="BN2403" s="184"/>
      <c r="BO2403" s="184"/>
      <c r="BR2403" s="184"/>
      <c r="BS2403" s="184"/>
      <c r="BV2403" s="184"/>
      <c r="BW2403" s="184"/>
      <c r="BZ2403" s="184"/>
      <c r="CA2403" s="184"/>
      <c r="CD2403" s="184"/>
      <c r="CE2403" s="184"/>
      <c r="CL2403" s="183"/>
      <c r="CP2403" s="183"/>
      <c r="CT2403" s="71"/>
    </row>
    <row r="2404" spans="6:98">
      <c r="F2404" s="183"/>
      <c r="S2404" s="184"/>
      <c r="T2404" s="184"/>
      <c r="U2404" s="184"/>
      <c r="V2404" s="184"/>
      <c r="W2404" s="184"/>
      <c r="X2404" s="184"/>
      <c r="Y2404" s="184"/>
      <c r="Z2404" s="184"/>
      <c r="AA2404" s="184"/>
      <c r="AB2404" s="184"/>
      <c r="AC2404" s="184"/>
      <c r="AD2404" s="184"/>
      <c r="AH2404" s="184"/>
      <c r="AI2404" s="184"/>
      <c r="AL2404" s="184"/>
      <c r="AM2404" s="184"/>
      <c r="AP2404" s="184"/>
      <c r="AQ2404" s="184"/>
      <c r="AT2404" s="184"/>
      <c r="AU2404" s="184"/>
      <c r="AX2404" s="184"/>
      <c r="AY2404" s="184"/>
      <c r="BB2404" s="184"/>
      <c r="BC2404" s="184"/>
      <c r="BF2404" s="184"/>
      <c r="BG2404" s="184"/>
      <c r="BJ2404" s="184"/>
      <c r="BK2404" s="184"/>
      <c r="BN2404" s="184"/>
      <c r="BO2404" s="184"/>
      <c r="BR2404" s="184"/>
      <c r="BS2404" s="184"/>
      <c r="BV2404" s="184"/>
      <c r="BW2404" s="184"/>
      <c r="BZ2404" s="184"/>
      <c r="CA2404" s="184"/>
      <c r="CD2404" s="184"/>
      <c r="CE2404" s="184"/>
      <c r="CL2404" s="183"/>
      <c r="CP2404" s="183"/>
      <c r="CT2404" s="71"/>
    </row>
    <row r="2405" spans="6:98">
      <c r="F2405" s="183"/>
      <c r="S2405" s="184"/>
      <c r="T2405" s="184"/>
      <c r="U2405" s="184"/>
      <c r="V2405" s="184"/>
      <c r="W2405" s="184"/>
      <c r="X2405" s="184"/>
      <c r="Y2405" s="184"/>
      <c r="Z2405" s="184"/>
      <c r="AA2405" s="184"/>
      <c r="AB2405" s="184"/>
      <c r="AC2405" s="184"/>
      <c r="AD2405" s="184"/>
      <c r="AH2405" s="184"/>
      <c r="AI2405" s="184"/>
      <c r="AL2405" s="184"/>
      <c r="AM2405" s="184"/>
      <c r="AP2405" s="184"/>
      <c r="AQ2405" s="184"/>
      <c r="AT2405" s="184"/>
      <c r="AU2405" s="184"/>
      <c r="AX2405" s="184"/>
      <c r="AY2405" s="184"/>
      <c r="BB2405" s="184"/>
      <c r="BC2405" s="184"/>
      <c r="BF2405" s="184"/>
      <c r="BG2405" s="184"/>
      <c r="BJ2405" s="184"/>
      <c r="BK2405" s="184"/>
      <c r="BN2405" s="184"/>
      <c r="BO2405" s="184"/>
      <c r="BR2405" s="184"/>
      <c r="BS2405" s="184"/>
      <c r="BV2405" s="184"/>
      <c r="BW2405" s="184"/>
      <c r="BZ2405" s="184"/>
      <c r="CA2405" s="184"/>
      <c r="CD2405" s="184"/>
      <c r="CE2405" s="184"/>
      <c r="CL2405" s="183"/>
      <c r="CP2405" s="183"/>
      <c r="CT2405" s="71"/>
    </row>
    <row r="2406" spans="6:98">
      <c r="F2406" s="183"/>
      <c r="S2406" s="184"/>
      <c r="T2406" s="184"/>
      <c r="U2406" s="184"/>
      <c r="V2406" s="184"/>
      <c r="W2406" s="184"/>
      <c r="X2406" s="184"/>
      <c r="Y2406" s="184"/>
      <c r="Z2406" s="184"/>
      <c r="AA2406" s="184"/>
      <c r="AB2406" s="184"/>
      <c r="AC2406" s="184"/>
      <c r="AD2406" s="184"/>
      <c r="AH2406" s="184"/>
      <c r="AI2406" s="184"/>
      <c r="AL2406" s="184"/>
      <c r="AM2406" s="184"/>
      <c r="AP2406" s="184"/>
      <c r="AQ2406" s="184"/>
      <c r="AT2406" s="184"/>
      <c r="AU2406" s="184"/>
      <c r="AX2406" s="184"/>
      <c r="AY2406" s="184"/>
      <c r="BB2406" s="184"/>
      <c r="BC2406" s="184"/>
      <c r="BF2406" s="184"/>
      <c r="BG2406" s="184"/>
      <c r="BJ2406" s="184"/>
      <c r="BK2406" s="184"/>
      <c r="BN2406" s="184"/>
      <c r="BO2406" s="184"/>
      <c r="BR2406" s="184"/>
      <c r="BS2406" s="184"/>
      <c r="BV2406" s="184"/>
      <c r="BW2406" s="184"/>
      <c r="BZ2406" s="184"/>
      <c r="CA2406" s="184"/>
      <c r="CD2406" s="184"/>
      <c r="CE2406" s="184"/>
      <c r="CL2406" s="183"/>
      <c r="CP2406" s="183"/>
      <c r="CT2406" s="71"/>
    </row>
    <row r="2407" spans="6:98">
      <c r="F2407" s="183"/>
      <c r="S2407" s="184"/>
      <c r="T2407" s="184"/>
      <c r="U2407" s="184"/>
      <c r="V2407" s="184"/>
      <c r="W2407" s="184"/>
      <c r="X2407" s="184"/>
      <c r="Y2407" s="184"/>
      <c r="Z2407" s="184"/>
      <c r="AA2407" s="184"/>
      <c r="AB2407" s="184"/>
      <c r="AC2407" s="184"/>
      <c r="AD2407" s="184"/>
      <c r="AH2407" s="184"/>
      <c r="AI2407" s="184"/>
      <c r="AL2407" s="184"/>
      <c r="AM2407" s="184"/>
      <c r="AP2407" s="184"/>
      <c r="AQ2407" s="184"/>
      <c r="AT2407" s="184"/>
      <c r="AU2407" s="184"/>
      <c r="AX2407" s="184"/>
      <c r="AY2407" s="184"/>
      <c r="BB2407" s="184"/>
      <c r="BC2407" s="184"/>
      <c r="BF2407" s="184"/>
      <c r="BG2407" s="184"/>
      <c r="BJ2407" s="184"/>
      <c r="BK2407" s="184"/>
      <c r="BN2407" s="184"/>
      <c r="BO2407" s="184"/>
      <c r="BR2407" s="184"/>
      <c r="BS2407" s="184"/>
      <c r="BV2407" s="184"/>
      <c r="BW2407" s="184"/>
      <c r="BZ2407" s="184"/>
      <c r="CA2407" s="184"/>
      <c r="CD2407" s="184"/>
      <c r="CE2407" s="184"/>
      <c r="CL2407" s="183"/>
      <c r="CP2407" s="183"/>
      <c r="CT2407" s="71"/>
    </row>
    <row r="2408" spans="6:98">
      <c r="F2408" s="183"/>
      <c r="S2408" s="184"/>
      <c r="T2408" s="184"/>
      <c r="U2408" s="184"/>
      <c r="V2408" s="184"/>
      <c r="W2408" s="184"/>
      <c r="X2408" s="184"/>
      <c r="Y2408" s="184"/>
      <c r="Z2408" s="184"/>
      <c r="AA2408" s="184"/>
      <c r="AB2408" s="184"/>
      <c r="AC2408" s="184"/>
      <c r="AD2408" s="184"/>
      <c r="AH2408" s="184"/>
      <c r="AI2408" s="184"/>
      <c r="AL2408" s="184"/>
      <c r="AM2408" s="184"/>
      <c r="AP2408" s="184"/>
      <c r="AQ2408" s="184"/>
      <c r="AT2408" s="184"/>
      <c r="AU2408" s="184"/>
      <c r="AX2408" s="184"/>
      <c r="AY2408" s="184"/>
      <c r="BB2408" s="184"/>
      <c r="BC2408" s="184"/>
      <c r="BF2408" s="184"/>
      <c r="BG2408" s="184"/>
      <c r="BJ2408" s="184"/>
      <c r="BK2408" s="184"/>
      <c r="BN2408" s="184"/>
      <c r="BO2408" s="184"/>
      <c r="BR2408" s="184"/>
      <c r="BS2408" s="184"/>
      <c r="BV2408" s="184"/>
      <c r="BW2408" s="184"/>
      <c r="BZ2408" s="184"/>
      <c r="CA2408" s="184"/>
      <c r="CD2408" s="184"/>
      <c r="CE2408" s="184"/>
      <c r="CL2408" s="183"/>
      <c r="CP2408" s="183"/>
      <c r="CT2408" s="71"/>
    </row>
    <row r="2409" spans="6:98">
      <c r="F2409" s="183"/>
      <c r="S2409" s="184"/>
      <c r="T2409" s="184"/>
      <c r="U2409" s="184"/>
      <c r="V2409" s="184"/>
      <c r="W2409" s="184"/>
      <c r="X2409" s="184"/>
      <c r="Y2409" s="184"/>
      <c r="Z2409" s="184"/>
      <c r="AA2409" s="184"/>
      <c r="AB2409" s="184"/>
      <c r="AC2409" s="184"/>
      <c r="AD2409" s="184"/>
      <c r="AH2409" s="184"/>
      <c r="AI2409" s="184"/>
      <c r="AL2409" s="184"/>
      <c r="AM2409" s="184"/>
      <c r="AP2409" s="184"/>
      <c r="AQ2409" s="184"/>
      <c r="AT2409" s="184"/>
      <c r="AU2409" s="184"/>
      <c r="AX2409" s="184"/>
      <c r="AY2409" s="184"/>
      <c r="BB2409" s="184"/>
      <c r="BC2409" s="184"/>
      <c r="BF2409" s="184"/>
      <c r="BG2409" s="184"/>
      <c r="BJ2409" s="184"/>
      <c r="BK2409" s="184"/>
      <c r="BN2409" s="184"/>
      <c r="BO2409" s="184"/>
      <c r="BR2409" s="184"/>
      <c r="BS2409" s="184"/>
      <c r="BV2409" s="184"/>
      <c r="BW2409" s="184"/>
      <c r="BZ2409" s="184"/>
      <c r="CA2409" s="184"/>
      <c r="CD2409" s="184"/>
      <c r="CE2409" s="184"/>
      <c r="CL2409" s="183"/>
      <c r="CP2409" s="183"/>
      <c r="CT2409" s="71"/>
    </row>
    <row r="2410" spans="6:98">
      <c r="F2410" s="183"/>
      <c r="S2410" s="184"/>
      <c r="T2410" s="184"/>
      <c r="U2410" s="184"/>
      <c r="V2410" s="184"/>
      <c r="W2410" s="184"/>
      <c r="X2410" s="184"/>
      <c r="Y2410" s="184"/>
      <c r="Z2410" s="184"/>
      <c r="AA2410" s="184"/>
      <c r="AB2410" s="184"/>
      <c r="AC2410" s="184"/>
      <c r="AD2410" s="184"/>
      <c r="AH2410" s="184"/>
      <c r="AI2410" s="184"/>
      <c r="AL2410" s="184"/>
      <c r="AM2410" s="184"/>
      <c r="AP2410" s="184"/>
      <c r="AQ2410" s="184"/>
      <c r="AT2410" s="184"/>
      <c r="AU2410" s="184"/>
      <c r="AX2410" s="184"/>
      <c r="AY2410" s="184"/>
      <c r="BB2410" s="184"/>
      <c r="BC2410" s="184"/>
      <c r="BF2410" s="184"/>
      <c r="BG2410" s="184"/>
      <c r="BJ2410" s="184"/>
      <c r="BK2410" s="184"/>
      <c r="BN2410" s="184"/>
      <c r="BO2410" s="184"/>
      <c r="BR2410" s="184"/>
      <c r="BS2410" s="184"/>
      <c r="BV2410" s="184"/>
      <c r="BW2410" s="184"/>
      <c r="BZ2410" s="184"/>
      <c r="CA2410" s="184"/>
      <c r="CD2410" s="184"/>
      <c r="CE2410" s="184"/>
      <c r="CL2410" s="183"/>
      <c r="CP2410" s="183"/>
      <c r="CT2410" s="71"/>
    </row>
    <row r="2411" spans="6:98">
      <c r="F2411" s="183"/>
      <c r="S2411" s="184"/>
      <c r="T2411" s="184"/>
      <c r="U2411" s="184"/>
      <c r="V2411" s="184"/>
      <c r="W2411" s="184"/>
      <c r="X2411" s="184"/>
      <c r="Y2411" s="184"/>
      <c r="Z2411" s="184"/>
      <c r="AA2411" s="184"/>
      <c r="AB2411" s="184"/>
      <c r="AC2411" s="184"/>
      <c r="AD2411" s="184"/>
      <c r="AH2411" s="184"/>
      <c r="AI2411" s="184"/>
      <c r="AL2411" s="184"/>
      <c r="AM2411" s="184"/>
      <c r="AP2411" s="184"/>
      <c r="AQ2411" s="184"/>
      <c r="AT2411" s="184"/>
      <c r="AU2411" s="184"/>
      <c r="AX2411" s="184"/>
      <c r="AY2411" s="184"/>
      <c r="BB2411" s="184"/>
      <c r="BC2411" s="184"/>
      <c r="BF2411" s="184"/>
      <c r="BG2411" s="184"/>
      <c r="BJ2411" s="184"/>
      <c r="BK2411" s="184"/>
      <c r="BN2411" s="184"/>
      <c r="BO2411" s="184"/>
      <c r="BR2411" s="184"/>
      <c r="BS2411" s="184"/>
      <c r="BV2411" s="184"/>
      <c r="BW2411" s="184"/>
      <c r="BZ2411" s="184"/>
      <c r="CA2411" s="184"/>
      <c r="CD2411" s="184"/>
      <c r="CE2411" s="184"/>
      <c r="CL2411" s="183"/>
      <c r="CP2411" s="183"/>
      <c r="CT2411" s="71"/>
    </row>
    <row r="2412" spans="6:98">
      <c r="F2412" s="183"/>
      <c r="S2412" s="184"/>
      <c r="T2412" s="184"/>
      <c r="U2412" s="184"/>
      <c r="V2412" s="184"/>
      <c r="W2412" s="184"/>
      <c r="X2412" s="184"/>
      <c r="Y2412" s="184"/>
      <c r="Z2412" s="184"/>
      <c r="AA2412" s="184"/>
      <c r="AB2412" s="184"/>
      <c r="AC2412" s="184"/>
      <c r="AD2412" s="184"/>
      <c r="AH2412" s="184"/>
      <c r="AI2412" s="184"/>
      <c r="AL2412" s="184"/>
      <c r="AM2412" s="184"/>
      <c r="AP2412" s="184"/>
      <c r="AQ2412" s="184"/>
      <c r="AT2412" s="184"/>
      <c r="AU2412" s="184"/>
      <c r="AX2412" s="184"/>
      <c r="AY2412" s="184"/>
      <c r="BB2412" s="184"/>
      <c r="BC2412" s="184"/>
      <c r="BF2412" s="184"/>
      <c r="BG2412" s="184"/>
      <c r="BJ2412" s="184"/>
      <c r="BK2412" s="184"/>
      <c r="BN2412" s="184"/>
      <c r="BO2412" s="184"/>
      <c r="BR2412" s="184"/>
      <c r="BS2412" s="184"/>
      <c r="BV2412" s="184"/>
      <c r="BW2412" s="184"/>
      <c r="BZ2412" s="184"/>
      <c r="CA2412" s="184"/>
      <c r="CD2412" s="184"/>
      <c r="CE2412" s="184"/>
      <c r="CL2412" s="183"/>
      <c r="CP2412" s="183"/>
      <c r="CT2412" s="71"/>
    </row>
    <row r="2413" spans="6:98">
      <c r="F2413" s="183"/>
      <c r="S2413" s="184"/>
      <c r="T2413" s="184"/>
      <c r="U2413" s="184"/>
      <c r="V2413" s="184"/>
      <c r="W2413" s="184"/>
      <c r="X2413" s="184"/>
      <c r="Y2413" s="184"/>
      <c r="Z2413" s="184"/>
      <c r="AA2413" s="184"/>
      <c r="AB2413" s="184"/>
      <c r="AC2413" s="184"/>
      <c r="AD2413" s="184"/>
      <c r="AH2413" s="184"/>
      <c r="AI2413" s="184"/>
      <c r="AL2413" s="184"/>
      <c r="AM2413" s="184"/>
      <c r="AP2413" s="184"/>
      <c r="AQ2413" s="184"/>
      <c r="AT2413" s="184"/>
      <c r="AU2413" s="184"/>
      <c r="AX2413" s="184"/>
      <c r="AY2413" s="184"/>
      <c r="BB2413" s="184"/>
      <c r="BC2413" s="184"/>
      <c r="BF2413" s="184"/>
      <c r="BG2413" s="184"/>
      <c r="BJ2413" s="184"/>
      <c r="BK2413" s="184"/>
      <c r="BN2413" s="184"/>
      <c r="BO2413" s="184"/>
      <c r="BR2413" s="184"/>
      <c r="BS2413" s="184"/>
      <c r="BV2413" s="184"/>
      <c r="BW2413" s="184"/>
      <c r="BZ2413" s="184"/>
      <c r="CA2413" s="184"/>
      <c r="CD2413" s="184"/>
      <c r="CE2413" s="184"/>
      <c r="CL2413" s="183"/>
      <c r="CP2413" s="183"/>
      <c r="CT2413" s="71"/>
    </row>
    <row r="2414" spans="6:98">
      <c r="F2414" s="183"/>
      <c r="S2414" s="184"/>
      <c r="T2414" s="184"/>
      <c r="U2414" s="184"/>
      <c r="V2414" s="184"/>
      <c r="W2414" s="184"/>
      <c r="X2414" s="184"/>
      <c r="Y2414" s="184"/>
      <c r="Z2414" s="184"/>
      <c r="AA2414" s="184"/>
      <c r="AB2414" s="184"/>
      <c r="AC2414" s="184"/>
      <c r="AD2414" s="184"/>
      <c r="AH2414" s="184"/>
      <c r="AI2414" s="184"/>
      <c r="AL2414" s="184"/>
      <c r="AM2414" s="184"/>
      <c r="AP2414" s="184"/>
      <c r="AQ2414" s="184"/>
      <c r="AT2414" s="184"/>
      <c r="AU2414" s="184"/>
      <c r="AX2414" s="184"/>
      <c r="AY2414" s="184"/>
      <c r="BB2414" s="184"/>
      <c r="BC2414" s="184"/>
      <c r="BF2414" s="184"/>
      <c r="BG2414" s="184"/>
      <c r="BJ2414" s="184"/>
      <c r="BK2414" s="184"/>
      <c r="BN2414" s="184"/>
      <c r="BO2414" s="184"/>
      <c r="BR2414" s="184"/>
      <c r="BS2414" s="184"/>
      <c r="BV2414" s="184"/>
      <c r="BW2414" s="184"/>
      <c r="BZ2414" s="184"/>
      <c r="CA2414" s="184"/>
      <c r="CD2414" s="184"/>
      <c r="CE2414" s="184"/>
      <c r="CL2414" s="183"/>
      <c r="CP2414" s="183"/>
      <c r="CT2414" s="71"/>
    </row>
    <row r="2415" spans="6:98">
      <c r="F2415" s="183"/>
      <c r="S2415" s="184"/>
      <c r="T2415" s="184"/>
      <c r="U2415" s="184"/>
      <c r="V2415" s="184"/>
      <c r="W2415" s="184"/>
      <c r="X2415" s="184"/>
      <c r="Y2415" s="184"/>
      <c r="Z2415" s="184"/>
      <c r="AA2415" s="184"/>
      <c r="AB2415" s="184"/>
      <c r="AC2415" s="184"/>
      <c r="AD2415" s="184"/>
      <c r="AH2415" s="184"/>
      <c r="AI2415" s="184"/>
      <c r="AL2415" s="184"/>
      <c r="AM2415" s="184"/>
      <c r="AP2415" s="184"/>
      <c r="AQ2415" s="184"/>
      <c r="AT2415" s="184"/>
      <c r="AU2415" s="184"/>
      <c r="AX2415" s="184"/>
      <c r="AY2415" s="184"/>
      <c r="BB2415" s="184"/>
      <c r="BC2415" s="184"/>
      <c r="BF2415" s="184"/>
      <c r="BG2415" s="184"/>
      <c r="BJ2415" s="184"/>
      <c r="BK2415" s="184"/>
      <c r="BN2415" s="184"/>
      <c r="BO2415" s="184"/>
      <c r="BR2415" s="184"/>
      <c r="BS2415" s="184"/>
      <c r="BV2415" s="184"/>
      <c r="BW2415" s="184"/>
      <c r="BZ2415" s="184"/>
      <c r="CA2415" s="184"/>
      <c r="CD2415" s="184"/>
      <c r="CE2415" s="184"/>
      <c r="CL2415" s="183"/>
      <c r="CP2415" s="183"/>
      <c r="CT2415" s="71"/>
    </row>
    <row r="2416" spans="6:98">
      <c r="F2416" s="183"/>
      <c r="S2416" s="184"/>
      <c r="T2416" s="184"/>
      <c r="U2416" s="184"/>
      <c r="V2416" s="184"/>
      <c r="W2416" s="184"/>
      <c r="X2416" s="184"/>
      <c r="Y2416" s="184"/>
      <c r="Z2416" s="184"/>
      <c r="AA2416" s="184"/>
      <c r="AB2416" s="184"/>
      <c r="AC2416" s="184"/>
      <c r="AD2416" s="184"/>
      <c r="AH2416" s="184"/>
      <c r="AI2416" s="184"/>
      <c r="AL2416" s="184"/>
      <c r="AM2416" s="184"/>
      <c r="AP2416" s="184"/>
      <c r="AQ2416" s="184"/>
      <c r="AT2416" s="184"/>
      <c r="AU2416" s="184"/>
      <c r="AX2416" s="184"/>
      <c r="AY2416" s="184"/>
      <c r="BB2416" s="184"/>
      <c r="BC2416" s="184"/>
      <c r="BF2416" s="184"/>
      <c r="BG2416" s="184"/>
      <c r="BJ2416" s="184"/>
      <c r="BK2416" s="184"/>
      <c r="BN2416" s="184"/>
      <c r="BO2416" s="184"/>
      <c r="BR2416" s="184"/>
      <c r="BS2416" s="184"/>
      <c r="BV2416" s="184"/>
      <c r="BW2416" s="184"/>
      <c r="BZ2416" s="184"/>
      <c r="CA2416" s="184"/>
      <c r="CD2416" s="184"/>
      <c r="CE2416" s="184"/>
      <c r="CL2416" s="183"/>
      <c r="CP2416" s="183"/>
      <c r="CT2416" s="71"/>
    </row>
    <row r="2417" spans="6:98">
      <c r="F2417" s="183"/>
      <c r="S2417" s="184"/>
      <c r="T2417" s="184"/>
      <c r="U2417" s="184"/>
      <c r="V2417" s="184"/>
      <c r="W2417" s="184"/>
      <c r="X2417" s="184"/>
      <c r="Y2417" s="184"/>
      <c r="Z2417" s="184"/>
      <c r="AA2417" s="184"/>
      <c r="AB2417" s="184"/>
      <c r="AC2417" s="184"/>
      <c r="AD2417" s="184"/>
      <c r="AH2417" s="184"/>
      <c r="AI2417" s="184"/>
      <c r="AL2417" s="184"/>
      <c r="AM2417" s="184"/>
      <c r="AP2417" s="184"/>
      <c r="AQ2417" s="184"/>
      <c r="AT2417" s="184"/>
      <c r="AU2417" s="184"/>
      <c r="AX2417" s="184"/>
      <c r="AY2417" s="184"/>
      <c r="BB2417" s="184"/>
      <c r="BC2417" s="184"/>
      <c r="BF2417" s="184"/>
      <c r="BG2417" s="184"/>
      <c r="BJ2417" s="184"/>
      <c r="BK2417" s="184"/>
      <c r="BN2417" s="184"/>
      <c r="BO2417" s="184"/>
      <c r="BR2417" s="184"/>
      <c r="BS2417" s="184"/>
      <c r="BV2417" s="184"/>
      <c r="BW2417" s="184"/>
      <c r="BZ2417" s="184"/>
      <c r="CA2417" s="184"/>
      <c r="CD2417" s="184"/>
      <c r="CE2417" s="184"/>
      <c r="CL2417" s="183"/>
      <c r="CP2417" s="183"/>
      <c r="CT2417" s="71"/>
    </row>
    <row r="2418" spans="6:98">
      <c r="F2418" s="183"/>
      <c r="S2418" s="184"/>
      <c r="T2418" s="184"/>
      <c r="U2418" s="184"/>
      <c r="V2418" s="184"/>
      <c r="W2418" s="184"/>
      <c r="X2418" s="184"/>
      <c r="Y2418" s="184"/>
      <c r="Z2418" s="184"/>
      <c r="AA2418" s="184"/>
      <c r="AB2418" s="184"/>
      <c r="AC2418" s="184"/>
      <c r="AD2418" s="184"/>
      <c r="AH2418" s="184"/>
      <c r="AI2418" s="184"/>
      <c r="AL2418" s="184"/>
      <c r="AM2418" s="184"/>
      <c r="AP2418" s="184"/>
      <c r="AQ2418" s="184"/>
      <c r="AT2418" s="184"/>
      <c r="AU2418" s="184"/>
      <c r="AX2418" s="184"/>
      <c r="AY2418" s="184"/>
      <c r="BB2418" s="184"/>
      <c r="BC2418" s="184"/>
      <c r="BF2418" s="184"/>
      <c r="BG2418" s="184"/>
      <c r="BJ2418" s="184"/>
      <c r="BK2418" s="184"/>
      <c r="BN2418" s="184"/>
      <c r="BO2418" s="184"/>
      <c r="BR2418" s="184"/>
      <c r="BS2418" s="184"/>
      <c r="BV2418" s="184"/>
      <c r="BW2418" s="184"/>
      <c r="BZ2418" s="184"/>
      <c r="CA2418" s="184"/>
      <c r="CD2418" s="184"/>
      <c r="CE2418" s="184"/>
      <c r="CL2418" s="183"/>
      <c r="CP2418" s="183"/>
      <c r="CT2418" s="71"/>
    </row>
    <row r="2419" spans="6:98">
      <c r="F2419" s="183"/>
      <c r="S2419" s="184"/>
      <c r="T2419" s="184"/>
      <c r="U2419" s="184"/>
      <c r="V2419" s="184"/>
      <c r="W2419" s="184"/>
      <c r="X2419" s="184"/>
      <c r="Y2419" s="184"/>
      <c r="Z2419" s="184"/>
      <c r="AA2419" s="184"/>
      <c r="AB2419" s="184"/>
      <c r="AC2419" s="184"/>
      <c r="AD2419" s="184"/>
      <c r="AH2419" s="184"/>
      <c r="AI2419" s="184"/>
      <c r="AL2419" s="184"/>
      <c r="AM2419" s="184"/>
      <c r="AP2419" s="184"/>
      <c r="AQ2419" s="184"/>
      <c r="AT2419" s="184"/>
      <c r="AU2419" s="184"/>
      <c r="AX2419" s="184"/>
      <c r="AY2419" s="184"/>
      <c r="BB2419" s="184"/>
      <c r="BC2419" s="184"/>
      <c r="BF2419" s="184"/>
      <c r="BG2419" s="184"/>
      <c r="BJ2419" s="184"/>
      <c r="BK2419" s="184"/>
      <c r="BN2419" s="184"/>
      <c r="BO2419" s="184"/>
      <c r="BR2419" s="184"/>
      <c r="BS2419" s="184"/>
      <c r="BV2419" s="184"/>
      <c r="BW2419" s="184"/>
      <c r="BZ2419" s="184"/>
      <c r="CA2419" s="184"/>
      <c r="CD2419" s="184"/>
      <c r="CE2419" s="184"/>
      <c r="CL2419" s="183"/>
      <c r="CP2419" s="183"/>
      <c r="CT2419" s="71"/>
    </row>
    <row r="2420" spans="6:98">
      <c r="F2420" s="183"/>
      <c r="S2420" s="184"/>
      <c r="T2420" s="184"/>
      <c r="U2420" s="184"/>
      <c r="V2420" s="184"/>
      <c r="W2420" s="184"/>
      <c r="X2420" s="184"/>
      <c r="Y2420" s="184"/>
      <c r="Z2420" s="184"/>
      <c r="AA2420" s="184"/>
      <c r="AB2420" s="184"/>
      <c r="AC2420" s="184"/>
      <c r="AD2420" s="184"/>
      <c r="AH2420" s="184"/>
      <c r="AI2420" s="184"/>
      <c r="AL2420" s="184"/>
      <c r="AM2420" s="184"/>
      <c r="AP2420" s="184"/>
      <c r="AQ2420" s="184"/>
      <c r="AT2420" s="184"/>
      <c r="AU2420" s="184"/>
      <c r="AX2420" s="184"/>
      <c r="AY2420" s="184"/>
      <c r="BB2420" s="184"/>
      <c r="BC2420" s="184"/>
      <c r="BF2420" s="184"/>
      <c r="BG2420" s="184"/>
      <c r="BJ2420" s="184"/>
      <c r="BK2420" s="184"/>
      <c r="BN2420" s="184"/>
      <c r="BO2420" s="184"/>
      <c r="BR2420" s="184"/>
      <c r="BS2420" s="184"/>
      <c r="BV2420" s="184"/>
      <c r="BW2420" s="184"/>
      <c r="BZ2420" s="184"/>
      <c r="CA2420" s="184"/>
      <c r="CD2420" s="184"/>
      <c r="CE2420" s="184"/>
      <c r="CL2420" s="183"/>
      <c r="CP2420" s="183"/>
      <c r="CT2420" s="71"/>
    </row>
    <row r="2421" spans="6:98">
      <c r="F2421" s="183"/>
      <c r="S2421" s="184"/>
      <c r="T2421" s="184"/>
      <c r="U2421" s="184"/>
      <c r="V2421" s="184"/>
      <c r="W2421" s="184"/>
      <c r="X2421" s="184"/>
      <c r="Y2421" s="184"/>
      <c r="Z2421" s="184"/>
      <c r="AA2421" s="184"/>
      <c r="AB2421" s="184"/>
      <c r="AC2421" s="184"/>
      <c r="AD2421" s="184"/>
      <c r="AH2421" s="184"/>
      <c r="AI2421" s="184"/>
      <c r="AL2421" s="184"/>
      <c r="AM2421" s="184"/>
      <c r="AP2421" s="184"/>
      <c r="AQ2421" s="184"/>
      <c r="AT2421" s="184"/>
      <c r="AU2421" s="184"/>
      <c r="AX2421" s="184"/>
      <c r="AY2421" s="184"/>
      <c r="BB2421" s="184"/>
      <c r="BC2421" s="184"/>
      <c r="BF2421" s="184"/>
      <c r="BG2421" s="184"/>
      <c r="BJ2421" s="184"/>
      <c r="BK2421" s="184"/>
      <c r="BN2421" s="184"/>
      <c r="BO2421" s="184"/>
      <c r="BR2421" s="184"/>
      <c r="BS2421" s="184"/>
      <c r="BV2421" s="184"/>
      <c r="BW2421" s="184"/>
      <c r="BZ2421" s="184"/>
      <c r="CA2421" s="184"/>
      <c r="CD2421" s="184"/>
      <c r="CE2421" s="184"/>
      <c r="CL2421" s="183"/>
      <c r="CP2421" s="183"/>
      <c r="CT2421" s="71"/>
    </row>
    <row r="2422" spans="6:98">
      <c r="F2422" s="183"/>
      <c r="S2422" s="184"/>
      <c r="T2422" s="184"/>
      <c r="U2422" s="184"/>
      <c r="V2422" s="184"/>
      <c r="W2422" s="184"/>
      <c r="X2422" s="184"/>
      <c r="Y2422" s="184"/>
      <c r="Z2422" s="184"/>
      <c r="AA2422" s="184"/>
      <c r="AB2422" s="184"/>
      <c r="AC2422" s="184"/>
      <c r="AD2422" s="184"/>
      <c r="AH2422" s="184"/>
      <c r="AI2422" s="184"/>
      <c r="AL2422" s="184"/>
      <c r="AM2422" s="184"/>
      <c r="AP2422" s="184"/>
      <c r="AQ2422" s="184"/>
      <c r="AT2422" s="184"/>
      <c r="AU2422" s="184"/>
      <c r="AX2422" s="184"/>
      <c r="AY2422" s="184"/>
      <c r="BB2422" s="184"/>
      <c r="BC2422" s="184"/>
      <c r="BF2422" s="184"/>
      <c r="BG2422" s="184"/>
      <c r="BJ2422" s="184"/>
      <c r="BK2422" s="184"/>
      <c r="BN2422" s="184"/>
      <c r="BO2422" s="184"/>
      <c r="BR2422" s="184"/>
      <c r="BS2422" s="184"/>
      <c r="BV2422" s="184"/>
      <c r="BW2422" s="184"/>
      <c r="BZ2422" s="184"/>
      <c r="CA2422" s="184"/>
      <c r="CD2422" s="184"/>
      <c r="CE2422" s="184"/>
      <c r="CL2422" s="183"/>
      <c r="CP2422" s="183"/>
      <c r="CT2422" s="71"/>
    </row>
    <row r="2423" spans="6:98">
      <c r="F2423" s="183"/>
      <c r="S2423" s="184"/>
      <c r="T2423" s="184"/>
      <c r="U2423" s="184"/>
      <c r="V2423" s="184"/>
      <c r="W2423" s="184"/>
      <c r="X2423" s="184"/>
      <c r="Y2423" s="184"/>
      <c r="Z2423" s="184"/>
      <c r="AA2423" s="184"/>
      <c r="AB2423" s="184"/>
      <c r="AC2423" s="184"/>
      <c r="AD2423" s="184"/>
      <c r="AH2423" s="184"/>
      <c r="AI2423" s="184"/>
      <c r="AL2423" s="184"/>
      <c r="AM2423" s="184"/>
      <c r="AP2423" s="184"/>
      <c r="AQ2423" s="184"/>
      <c r="AT2423" s="184"/>
      <c r="AU2423" s="184"/>
      <c r="AX2423" s="184"/>
      <c r="AY2423" s="184"/>
      <c r="BB2423" s="184"/>
      <c r="BC2423" s="184"/>
      <c r="BF2423" s="184"/>
      <c r="BG2423" s="184"/>
      <c r="BJ2423" s="184"/>
      <c r="BK2423" s="184"/>
      <c r="BN2423" s="184"/>
      <c r="BO2423" s="184"/>
      <c r="BR2423" s="184"/>
      <c r="BS2423" s="184"/>
      <c r="BV2423" s="184"/>
      <c r="BW2423" s="184"/>
      <c r="BZ2423" s="184"/>
      <c r="CA2423" s="184"/>
      <c r="CD2423" s="184"/>
      <c r="CE2423" s="184"/>
      <c r="CL2423" s="183"/>
      <c r="CP2423" s="183"/>
      <c r="CT2423" s="71"/>
    </row>
    <row r="2424" spans="6:98">
      <c r="F2424" s="183"/>
      <c r="S2424" s="184"/>
      <c r="T2424" s="184"/>
      <c r="U2424" s="184"/>
      <c r="V2424" s="184"/>
      <c r="W2424" s="184"/>
      <c r="X2424" s="184"/>
      <c r="Y2424" s="184"/>
      <c r="Z2424" s="184"/>
      <c r="AA2424" s="184"/>
      <c r="AB2424" s="184"/>
      <c r="AC2424" s="184"/>
      <c r="AD2424" s="184"/>
      <c r="AH2424" s="184"/>
      <c r="AI2424" s="184"/>
      <c r="AL2424" s="184"/>
      <c r="AM2424" s="184"/>
      <c r="AP2424" s="184"/>
      <c r="AQ2424" s="184"/>
      <c r="AT2424" s="184"/>
      <c r="AU2424" s="184"/>
      <c r="AX2424" s="184"/>
      <c r="AY2424" s="184"/>
      <c r="BB2424" s="184"/>
      <c r="BC2424" s="184"/>
      <c r="BF2424" s="184"/>
      <c r="BG2424" s="184"/>
      <c r="BJ2424" s="184"/>
      <c r="BK2424" s="184"/>
      <c r="BN2424" s="184"/>
      <c r="BO2424" s="184"/>
      <c r="BR2424" s="184"/>
      <c r="BS2424" s="184"/>
      <c r="BV2424" s="184"/>
      <c r="BW2424" s="184"/>
      <c r="BZ2424" s="184"/>
      <c r="CA2424" s="184"/>
      <c r="CD2424" s="184"/>
      <c r="CE2424" s="184"/>
      <c r="CL2424" s="183"/>
      <c r="CP2424" s="183"/>
      <c r="CT2424" s="71"/>
    </row>
    <row r="2425" spans="6:98">
      <c r="F2425" s="183"/>
      <c r="S2425" s="184"/>
      <c r="T2425" s="184"/>
      <c r="U2425" s="184"/>
      <c r="V2425" s="184"/>
      <c r="W2425" s="184"/>
      <c r="X2425" s="184"/>
      <c r="Y2425" s="184"/>
      <c r="Z2425" s="184"/>
      <c r="AA2425" s="184"/>
      <c r="AB2425" s="184"/>
      <c r="AC2425" s="184"/>
      <c r="AD2425" s="184"/>
      <c r="AH2425" s="184"/>
      <c r="AI2425" s="184"/>
      <c r="AL2425" s="184"/>
      <c r="AM2425" s="184"/>
      <c r="AP2425" s="184"/>
      <c r="AQ2425" s="184"/>
      <c r="AT2425" s="184"/>
      <c r="AU2425" s="184"/>
      <c r="AX2425" s="184"/>
      <c r="AY2425" s="184"/>
      <c r="BB2425" s="184"/>
      <c r="BC2425" s="184"/>
      <c r="BF2425" s="184"/>
      <c r="BG2425" s="184"/>
      <c r="BJ2425" s="184"/>
      <c r="BK2425" s="184"/>
      <c r="BN2425" s="184"/>
      <c r="BO2425" s="184"/>
      <c r="BR2425" s="184"/>
      <c r="BS2425" s="184"/>
      <c r="BV2425" s="184"/>
      <c r="BW2425" s="184"/>
      <c r="BZ2425" s="184"/>
      <c r="CA2425" s="184"/>
      <c r="CD2425" s="184"/>
      <c r="CE2425" s="184"/>
      <c r="CL2425" s="183"/>
      <c r="CP2425" s="183"/>
      <c r="CT2425" s="71"/>
    </row>
    <row r="2426" spans="6:98">
      <c r="F2426" s="183"/>
      <c r="S2426" s="184"/>
      <c r="T2426" s="184"/>
      <c r="U2426" s="184"/>
      <c r="V2426" s="184"/>
      <c r="W2426" s="184"/>
      <c r="X2426" s="184"/>
      <c r="Y2426" s="184"/>
      <c r="Z2426" s="184"/>
      <c r="AA2426" s="184"/>
      <c r="AB2426" s="184"/>
      <c r="AC2426" s="184"/>
      <c r="AD2426" s="184"/>
      <c r="AH2426" s="184"/>
      <c r="AI2426" s="184"/>
      <c r="AL2426" s="184"/>
      <c r="AM2426" s="184"/>
      <c r="AP2426" s="184"/>
      <c r="AQ2426" s="184"/>
      <c r="AT2426" s="184"/>
      <c r="AU2426" s="184"/>
      <c r="AX2426" s="184"/>
      <c r="AY2426" s="184"/>
      <c r="BB2426" s="184"/>
      <c r="BC2426" s="184"/>
      <c r="BF2426" s="184"/>
      <c r="BG2426" s="184"/>
      <c r="BJ2426" s="184"/>
      <c r="BK2426" s="184"/>
      <c r="BN2426" s="184"/>
      <c r="BO2426" s="184"/>
      <c r="BR2426" s="184"/>
      <c r="BS2426" s="184"/>
      <c r="BV2426" s="184"/>
      <c r="BW2426" s="184"/>
      <c r="BZ2426" s="184"/>
      <c r="CA2426" s="184"/>
      <c r="CD2426" s="184"/>
      <c r="CE2426" s="184"/>
      <c r="CL2426" s="183"/>
      <c r="CP2426" s="183"/>
      <c r="CT2426" s="71"/>
    </row>
    <row r="2427" spans="6:98">
      <c r="F2427" s="183"/>
      <c r="S2427" s="184"/>
      <c r="T2427" s="184"/>
      <c r="U2427" s="184"/>
      <c r="V2427" s="184"/>
      <c r="W2427" s="184"/>
      <c r="X2427" s="184"/>
      <c r="Y2427" s="184"/>
      <c r="Z2427" s="184"/>
      <c r="AA2427" s="184"/>
      <c r="AB2427" s="184"/>
      <c r="AC2427" s="184"/>
      <c r="AD2427" s="184"/>
      <c r="AH2427" s="184"/>
      <c r="AI2427" s="184"/>
      <c r="AL2427" s="184"/>
      <c r="AM2427" s="184"/>
      <c r="AP2427" s="184"/>
      <c r="AQ2427" s="184"/>
      <c r="AT2427" s="184"/>
      <c r="AU2427" s="184"/>
      <c r="AX2427" s="184"/>
      <c r="AY2427" s="184"/>
      <c r="BB2427" s="184"/>
      <c r="BC2427" s="184"/>
      <c r="BF2427" s="184"/>
      <c r="BG2427" s="184"/>
      <c r="BJ2427" s="184"/>
      <c r="BK2427" s="184"/>
      <c r="BN2427" s="184"/>
      <c r="BO2427" s="184"/>
      <c r="BR2427" s="184"/>
      <c r="BS2427" s="184"/>
      <c r="BV2427" s="184"/>
      <c r="BW2427" s="184"/>
      <c r="BZ2427" s="184"/>
      <c r="CA2427" s="184"/>
      <c r="CD2427" s="184"/>
      <c r="CE2427" s="184"/>
      <c r="CL2427" s="183"/>
      <c r="CP2427" s="183"/>
      <c r="CT2427" s="71"/>
    </row>
    <row r="2428" spans="6:98">
      <c r="F2428" s="183"/>
      <c r="S2428" s="184"/>
      <c r="T2428" s="184"/>
      <c r="U2428" s="184"/>
      <c r="V2428" s="184"/>
      <c r="W2428" s="184"/>
      <c r="X2428" s="184"/>
      <c r="Y2428" s="184"/>
      <c r="Z2428" s="184"/>
      <c r="AA2428" s="184"/>
      <c r="AB2428" s="184"/>
      <c r="AC2428" s="184"/>
      <c r="AD2428" s="184"/>
      <c r="AH2428" s="184"/>
      <c r="AI2428" s="184"/>
      <c r="AL2428" s="184"/>
      <c r="AM2428" s="184"/>
      <c r="AP2428" s="184"/>
      <c r="AQ2428" s="184"/>
      <c r="AT2428" s="184"/>
      <c r="AU2428" s="184"/>
      <c r="AX2428" s="184"/>
      <c r="AY2428" s="184"/>
      <c r="BB2428" s="184"/>
      <c r="BC2428" s="184"/>
      <c r="BF2428" s="184"/>
      <c r="BG2428" s="184"/>
      <c r="BJ2428" s="184"/>
      <c r="BK2428" s="184"/>
      <c r="BN2428" s="184"/>
      <c r="BO2428" s="184"/>
      <c r="BR2428" s="184"/>
      <c r="BS2428" s="184"/>
      <c r="BV2428" s="184"/>
      <c r="BW2428" s="184"/>
      <c r="BZ2428" s="184"/>
      <c r="CA2428" s="184"/>
      <c r="CD2428" s="184"/>
      <c r="CE2428" s="184"/>
      <c r="CL2428" s="183"/>
      <c r="CP2428" s="183"/>
      <c r="CT2428" s="71"/>
    </row>
    <row r="2429" spans="6:98">
      <c r="F2429" s="183"/>
      <c r="S2429" s="184"/>
      <c r="T2429" s="184"/>
      <c r="U2429" s="184"/>
      <c r="V2429" s="184"/>
      <c r="W2429" s="184"/>
      <c r="X2429" s="184"/>
      <c r="Y2429" s="184"/>
      <c r="Z2429" s="184"/>
      <c r="AA2429" s="184"/>
      <c r="AB2429" s="184"/>
      <c r="AC2429" s="184"/>
      <c r="AD2429" s="184"/>
      <c r="AH2429" s="184"/>
      <c r="AI2429" s="184"/>
      <c r="AL2429" s="184"/>
      <c r="AM2429" s="184"/>
      <c r="AP2429" s="184"/>
      <c r="AQ2429" s="184"/>
      <c r="AT2429" s="184"/>
      <c r="AU2429" s="184"/>
      <c r="AX2429" s="184"/>
      <c r="AY2429" s="184"/>
      <c r="BB2429" s="184"/>
      <c r="BC2429" s="184"/>
      <c r="BF2429" s="184"/>
      <c r="BG2429" s="184"/>
      <c r="BJ2429" s="184"/>
      <c r="BK2429" s="184"/>
      <c r="BN2429" s="184"/>
      <c r="BO2429" s="184"/>
      <c r="BR2429" s="184"/>
      <c r="BS2429" s="184"/>
      <c r="BV2429" s="184"/>
      <c r="BW2429" s="184"/>
      <c r="BZ2429" s="184"/>
      <c r="CA2429" s="184"/>
      <c r="CD2429" s="184"/>
      <c r="CE2429" s="184"/>
      <c r="CL2429" s="183"/>
      <c r="CP2429" s="183"/>
      <c r="CT2429" s="71"/>
    </row>
    <row r="2430" spans="6:98">
      <c r="F2430" s="183"/>
      <c r="S2430" s="184"/>
      <c r="T2430" s="184"/>
      <c r="U2430" s="184"/>
      <c r="V2430" s="184"/>
      <c r="W2430" s="184"/>
      <c r="X2430" s="184"/>
      <c r="Y2430" s="184"/>
      <c r="Z2430" s="184"/>
      <c r="AA2430" s="184"/>
      <c r="AB2430" s="184"/>
      <c r="AC2430" s="184"/>
      <c r="AD2430" s="184"/>
      <c r="AH2430" s="184"/>
      <c r="AI2430" s="184"/>
      <c r="AL2430" s="184"/>
      <c r="AM2430" s="184"/>
      <c r="AP2430" s="184"/>
      <c r="AQ2430" s="184"/>
      <c r="AT2430" s="184"/>
      <c r="AU2430" s="184"/>
      <c r="AX2430" s="184"/>
      <c r="AY2430" s="184"/>
      <c r="BB2430" s="184"/>
      <c r="BC2430" s="184"/>
      <c r="BF2430" s="184"/>
      <c r="BG2430" s="184"/>
      <c r="BJ2430" s="184"/>
      <c r="BK2430" s="184"/>
      <c r="BN2430" s="184"/>
      <c r="BO2430" s="184"/>
      <c r="BR2430" s="184"/>
      <c r="BS2430" s="184"/>
      <c r="BV2430" s="184"/>
      <c r="BW2430" s="184"/>
      <c r="BZ2430" s="184"/>
      <c r="CA2430" s="184"/>
      <c r="CD2430" s="184"/>
      <c r="CE2430" s="184"/>
      <c r="CL2430" s="183"/>
      <c r="CP2430" s="183"/>
      <c r="CT2430" s="71"/>
    </row>
    <row r="2431" spans="6:98">
      <c r="F2431" s="183"/>
      <c r="S2431" s="184"/>
      <c r="T2431" s="184"/>
      <c r="U2431" s="184"/>
      <c r="V2431" s="184"/>
      <c r="W2431" s="184"/>
      <c r="X2431" s="184"/>
      <c r="Y2431" s="184"/>
      <c r="Z2431" s="184"/>
      <c r="AA2431" s="184"/>
      <c r="AB2431" s="184"/>
      <c r="AC2431" s="184"/>
      <c r="AD2431" s="184"/>
      <c r="AH2431" s="184"/>
      <c r="AI2431" s="184"/>
      <c r="AL2431" s="184"/>
      <c r="AM2431" s="184"/>
      <c r="AP2431" s="184"/>
      <c r="AQ2431" s="184"/>
      <c r="AT2431" s="184"/>
      <c r="AU2431" s="184"/>
      <c r="AX2431" s="184"/>
      <c r="AY2431" s="184"/>
      <c r="BB2431" s="184"/>
      <c r="BC2431" s="184"/>
      <c r="BF2431" s="184"/>
      <c r="BG2431" s="184"/>
      <c r="BJ2431" s="184"/>
      <c r="BK2431" s="184"/>
      <c r="BN2431" s="184"/>
      <c r="BO2431" s="184"/>
      <c r="BR2431" s="184"/>
      <c r="BS2431" s="184"/>
      <c r="BV2431" s="184"/>
      <c r="BW2431" s="184"/>
      <c r="BZ2431" s="184"/>
      <c r="CA2431" s="184"/>
      <c r="CD2431" s="184"/>
      <c r="CE2431" s="184"/>
      <c r="CL2431" s="183"/>
      <c r="CP2431" s="183"/>
      <c r="CT2431" s="71"/>
    </row>
    <row r="2432" spans="6:98">
      <c r="F2432" s="183"/>
      <c r="S2432" s="184"/>
      <c r="T2432" s="184"/>
      <c r="U2432" s="184"/>
      <c r="V2432" s="184"/>
      <c r="W2432" s="184"/>
      <c r="X2432" s="184"/>
      <c r="Y2432" s="184"/>
      <c r="Z2432" s="184"/>
      <c r="AA2432" s="184"/>
      <c r="AB2432" s="184"/>
      <c r="AC2432" s="184"/>
      <c r="AD2432" s="184"/>
      <c r="AH2432" s="184"/>
      <c r="AI2432" s="184"/>
      <c r="AL2432" s="184"/>
      <c r="AM2432" s="184"/>
      <c r="AP2432" s="184"/>
      <c r="AQ2432" s="184"/>
      <c r="AT2432" s="184"/>
      <c r="AU2432" s="184"/>
      <c r="AX2432" s="184"/>
      <c r="AY2432" s="184"/>
      <c r="BB2432" s="184"/>
      <c r="BC2432" s="184"/>
      <c r="BF2432" s="184"/>
      <c r="BG2432" s="184"/>
      <c r="BJ2432" s="184"/>
      <c r="BK2432" s="184"/>
      <c r="BN2432" s="184"/>
      <c r="BO2432" s="184"/>
      <c r="BR2432" s="184"/>
      <c r="BS2432" s="184"/>
      <c r="BV2432" s="184"/>
      <c r="BW2432" s="184"/>
      <c r="BZ2432" s="184"/>
      <c r="CA2432" s="184"/>
      <c r="CD2432" s="184"/>
      <c r="CE2432" s="184"/>
      <c r="CL2432" s="183"/>
      <c r="CP2432" s="183"/>
      <c r="CT2432" s="71"/>
    </row>
    <row r="2433" spans="6:98">
      <c r="F2433" s="183"/>
      <c r="S2433" s="184"/>
      <c r="T2433" s="184"/>
      <c r="U2433" s="184"/>
      <c r="V2433" s="184"/>
      <c r="W2433" s="184"/>
      <c r="X2433" s="184"/>
      <c r="Y2433" s="184"/>
      <c r="Z2433" s="184"/>
      <c r="AA2433" s="184"/>
      <c r="AB2433" s="184"/>
      <c r="AC2433" s="184"/>
      <c r="AD2433" s="184"/>
      <c r="AH2433" s="184"/>
      <c r="AI2433" s="184"/>
      <c r="AL2433" s="184"/>
      <c r="AM2433" s="184"/>
      <c r="AP2433" s="184"/>
      <c r="AQ2433" s="184"/>
      <c r="AT2433" s="184"/>
      <c r="AU2433" s="184"/>
      <c r="AX2433" s="184"/>
      <c r="AY2433" s="184"/>
      <c r="BB2433" s="184"/>
      <c r="BC2433" s="184"/>
      <c r="BF2433" s="184"/>
      <c r="BG2433" s="184"/>
      <c r="BJ2433" s="184"/>
      <c r="BK2433" s="184"/>
      <c r="BN2433" s="184"/>
      <c r="BO2433" s="184"/>
      <c r="BR2433" s="184"/>
      <c r="BS2433" s="184"/>
      <c r="BV2433" s="184"/>
      <c r="BW2433" s="184"/>
      <c r="BZ2433" s="184"/>
      <c r="CA2433" s="184"/>
      <c r="CD2433" s="184"/>
      <c r="CE2433" s="184"/>
      <c r="CL2433" s="183"/>
      <c r="CP2433" s="183"/>
      <c r="CT2433" s="71"/>
    </row>
    <row r="2434" spans="6:98">
      <c r="F2434" s="183"/>
      <c r="S2434" s="184"/>
      <c r="T2434" s="184"/>
      <c r="U2434" s="184"/>
      <c r="V2434" s="184"/>
      <c r="W2434" s="184"/>
      <c r="X2434" s="184"/>
      <c r="Y2434" s="184"/>
      <c r="Z2434" s="184"/>
      <c r="AA2434" s="184"/>
      <c r="AB2434" s="184"/>
      <c r="AC2434" s="184"/>
      <c r="AD2434" s="184"/>
      <c r="AH2434" s="184"/>
      <c r="AI2434" s="184"/>
      <c r="AL2434" s="184"/>
      <c r="AM2434" s="184"/>
      <c r="AP2434" s="184"/>
      <c r="AQ2434" s="184"/>
      <c r="AT2434" s="184"/>
      <c r="AU2434" s="184"/>
      <c r="AX2434" s="184"/>
      <c r="AY2434" s="184"/>
      <c r="BB2434" s="184"/>
      <c r="BC2434" s="184"/>
      <c r="BF2434" s="184"/>
      <c r="BG2434" s="184"/>
      <c r="BJ2434" s="184"/>
      <c r="BK2434" s="184"/>
      <c r="BN2434" s="184"/>
      <c r="BO2434" s="184"/>
      <c r="BR2434" s="184"/>
      <c r="BS2434" s="184"/>
      <c r="BV2434" s="184"/>
      <c r="BW2434" s="184"/>
      <c r="BZ2434" s="184"/>
      <c r="CA2434" s="184"/>
      <c r="CD2434" s="184"/>
      <c r="CE2434" s="184"/>
      <c r="CL2434" s="183"/>
      <c r="CP2434" s="183"/>
      <c r="CT2434" s="71"/>
    </row>
    <row r="2435" spans="6:98">
      <c r="F2435" s="183"/>
      <c r="S2435" s="184"/>
      <c r="T2435" s="184"/>
      <c r="U2435" s="184"/>
      <c r="V2435" s="184"/>
      <c r="W2435" s="184"/>
      <c r="X2435" s="184"/>
      <c r="Y2435" s="184"/>
      <c r="Z2435" s="184"/>
      <c r="AA2435" s="184"/>
      <c r="AB2435" s="184"/>
      <c r="AC2435" s="184"/>
      <c r="AD2435" s="184"/>
      <c r="AH2435" s="184"/>
      <c r="AI2435" s="184"/>
      <c r="AL2435" s="184"/>
      <c r="AM2435" s="184"/>
      <c r="AP2435" s="184"/>
      <c r="AQ2435" s="184"/>
      <c r="AT2435" s="184"/>
      <c r="AU2435" s="184"/>
      <c r="AX2435" s="184"/>
      <c r="AY2435" s="184"/>
      <c r="BB2435" s="184"/>
      <c r="BC2435" s="184"/>
      <c r="BF2435" s="184"/>
      <c r="BG2435" s="184"/>
      <c r="BJ2435" s="184"/>
      <c r="BK2435" s="184"/>
      <c r="BN2435" s="184"/>
      <c r="BO2435" s="184"/>
      <c r="BR2435" s="184"/>
      <c r="BS2435" s="184"/>
      <c r="BV2435" s="184"/>
      <c r="BW2435" s="184"/>
      <c r="BZ2435" s="184"/>
      <c r="CA2435" s="184"/>
      <c r="CD2435" s="184"/>
      <c r="CE2435" s="184"/>
      <c r="CL2435" s="183"/>
      <c r="CP2435" s="183"/>
      <c r="CT2435" s="71"/>
    </row>
    <row r="2436" spans="6:98">
      <c r="F2436" s="183"/>
      <c r="S2436" s="184"/>
      <c r="T2436" s="184"/>
      <c r="U2436" s="184"/>
      <c r="V2436" s="184"/>
      <c r="W2436" s="184"/>
      <c r="X2436" s="184"/>
      <c r="Y2436" s="184"/>
      <c r="Z2436" s="184"/>
      <c r="AA2436" s="184"/>
      <c r="AB2436" s="184"/>
      <c r="AC2436" s="184"/>
      <c r="AD2436" s="184"/>
      <c r="AH2436" s="184"/>
      <c r="AI2436" s="184"/>
      <c r="AL2436" s="184"/>
      <c r="AM2436" s="184"/>
      <c r="AP2436" s="184"/>
      <c r="AQ2436" s="184"/>
      <c r="AT2436" s="184"/>
      <c r="AU2436" s="184"/>
      <c r="AX2436" s="184"/>
      <c r="AY2436" s="184"/>
      <c r="BB2436" s="184"/>
      <c r="BC2436" s="184"/>
      <c r="BF2436" s="184"/>
      <c r="BG2436" s="184"/>
      <c r="BJ2436" s="184"/>
      <c r="BK2436" s="184"/>
      <c r="BN2436" s="184"/>
      <c r="BO2436" s="184"/>
      <c r="BR2436" s="184"/>
      <c r="BS2436" s="184"/>
      <c r="BV2436" s="184"/>
      <c r="BW2436" s="184"/>
      <c r="BZ2436" s="184"/>
      <c r="CA2436" s="184"/>
      <c r="CD2436" s="184"/>
      <c r="CE2436" s="184"/>
      <c r="CL2436" s="183"/>
      <c r="CP2436" s="183"/>
      <c r="CT2436" s="71"/>
    </row>
    <row r="2437" spans="6:98">
      <c r="F2437" s="183"/>
      <c r="S2437" s="184"/>
      <c r="T2437" s="184"/>
      <c r="U2437" s="184"/>
      <c r="V2437" s="184"/>
      <c r="W2437" s="184"/>
      <c r="X2437" s="184"/>
      <c r="Y2437" s="184"/>
      <c r="Z2437" s="184"/>
      <c r="AA2437" s="184"/>
      <c r="AB2437" s="184"/>
      <c r="AC2437" s="184"/>
      <c r="AD2437" s="184"/>
      <c r="AH2437" s="184"/>
      <c r="AI2437" s="184"/>
      <c r="AL2437" s="184"/>
      <c r="AM2437" s="184"/>
      <c r="AP2437" s="184"/>
      <c r="AQ2437" s="184"/>
      <c r="AT2437" s="184"/>
      <c r="AU2437" s="184"/>
      <c r="AX2437" s="184"/>
      <c r="AY2437" s="184"/>
      <c r="BB2437" s="184"/>
      <c r="BC2437" s="184"/>
      <c r="BF2437" s="184"/>
      <c r="BG2437" s="184"/>
      <c r="BJ2437" s="184"/>
      <c r="BK2437" s="184"/>
      <c r="BN2437" s="184"/>
      <c r="BO2437" s="184"/>
      <c r="BR2437" s="184"/>
      <c r="BS2437" s="184"/>
      <c r="BV2437" s="184"/>
      <c r="BW2437" s="184"/>
      <c r="BZ2437" s="184"/>
      <c r="CA2437" s="184"/>
      <c r="CD2437" s="184"/>
      <c r="CE2437" s="184"/>
      <c r="CL2437" s="183"/>
      <c r="CP2437" s="183"/>
      <c r="CT2437" s="71"/>
    </row>
    <row r="2438" spans="6:98">
      <c r="F2438" s="183"/>
      <c r="S2438" s="184"/>
      <c r="T2438" s="184"/>
      <c r="U2438" s="184"/>
      <c r="V2438" s="184"/>
      <c r="W2438" s="184"/>
      <c r="X2438" s="184"/>
      <c r="Y2438" s="184"/>
      <c r="Z2438" s="184"/>
      <c r="AA2438" s="184"/>
      <c r="AB2438" s="184"/>
      <c r="AC2438" s="184"/>
      <c r="AD2438" s="184"/>
      <c r="AH2438" s="184"/>
      <c r="AI2438" s="184"/>
      <c r="AL2438" s="184"/>
      <c r="AM2438" s="184"/>
      <c r="AP2438" s="184"/>
      <c r="AQ2438" s="184"/>
      <c r="AT2438" s="184"/>
      <c r="AU2438" s="184"/>
      <c r="AX2438" s="184"/>
      <c r="AY2438" s="184"/>
      <c r="BB2438" s="184"/>
      <c r="BC2438" s="184"/>
      <c r="BF2438" s="184"/>
      <c r="BG2438" s="184"/>
      <c r="BJ2438" s="184"/>
      <c r="BK2438" s="184"/>
      <c r="BN2438" s="184"/>
      <c r="BO2438" s="184"/>
      <c r="BR2438" s="184"/>
      <c r="BS2438" s="184"/>
      <c r="BV2438" s="184"/>
      <c r="BW2438" s="184"/>
      <c r="BZ2438" s="184"/>
      <c r="CA2438" s="184"/>
      <c r="CD2438" s="184"/>
      <c r="CE2438" s="184"/>
      <c r="CL2438" s="183"/>
      <c r="CP2438" s="183"/>
      <c r="CT2438" s="71"/>
    </row>
    <row r="2439" spans="6:98">
      <c r="F2439" s="183"/>
      <c r="S2439" s="184"/>
      <c r="T2439" s="184"/>
      <c r="U2439" s="184"/>
      <c r="V2439" s="184"/>
      <c r="W2439" s="184"/>
      <c r="X2439" s="184"/>
      <c r="Y2439" s="184"/>
      <c r="Z2439" s="184"/>
      <c r="AA2439" s="184"/>
      <c r="AB2439" s="184"/>
      <c r="AC2439" s="184"/>
      <c r="AD2439" s="184"/>
      <c r="AH2439" s="184"/>
      <c r="AI2439" s="184"/>
      <c r="AL2439" s="184"/>
      <c r="AM2439" s="184"/>
      <c r="AP2439" s="184"/>
      <c r="AQ2439" s="184"/>
      <c r="AT2439" s="184"/>
      <c r="AU2439" s="184"/>
      <c r="AX2439" s="184"/>
      <c r="AY2439" s="184"/>
      <c r="BB2439" s="184"/>
      <c r="BC2439" s="184"/>
      <c r="BF2439" s="184"/>
      <c r="BG2439" s="184"/>
      <c r="BJ2439" s="184"/>
      <c r="BK2439" s="184"/>
      <c r="BN2439" s="184"/>
      <c r="BO2439" s="184"/>
      <c r="BR2439" s="184"/>
      <c r="BS2439" s="184"/>
      <c r="BV2439" s="184"/>
      <c r="BW2439" s="184"/>
      <c r="BZ2439" s="184"/>
      <c r="CA2439" s="184"/>
      <c r="CD2439" s="184"/>
      <c r="CE2439" s="184"/>
      <c r="CL2439" s="183"/>
      <c r="CP2439" s="183"/>
      <c r="CT2439" s="71"/>
    </row>
    <row r="2440" spans="6:98">
      <c r="F2440" s="183"/>
      <c r="S2440" s="184"/>
      <c r="T2440" s="184"/>
      <c r="U2440" s="184"/>
      <c r="V2440" s="184"/>
      <c r="W2440" s="184"/>
      <c r="X2440" s="184"/>
      <c r="Y2440" s="184"/>
      <c r="Z2440" s="184"/>
      <c r="AA2440" s="184"/>
      <c r="AB2440" s="184"/>
      <c r="AC2440" s="184"/>
      <c r="AD2440" s="184"/>
      <c r="AH2440" s="184"/>
      <c r="AI2440" s="184"/>
      <c r="AL2440" s="184"/>
      <c r="AM2440" s="184"/>
      <c r="AP2440" s="184"/>
      <c r="AQ2440" s="184"/>
      <c r="AT2440" s="184"/>
      <c r="AU2440" s="184"/>
      <c r="AX2440" s="184"/>
      <c r="AY2440" s="184"/>
      <c r="BB2440" s="184"/>
      <c r="BC2440" s="184"/>
      <c r="BF2440" s="184"/>
      <c r="BG2440" s="184"/>
      <c r="BJ2440" s="184"/>
      <c r="BK2440" s="184"/>
      <c r="BN2440" s="184"/>
      <c r="BO2440" s="184"/>
      <c r="BR2440" s="184"/>
      <c r="BS2440" s="184"/>
      <c r="BV2440" s="184"/>
      <c r="BW2440" s="184"/>
      <c r="BZ2440" s="184"/>
      <c r="CA2440" s="184"/>
      <c r="CD2440" s="184"/>
      <c r="CE2440" s="184"/>
      <c r="CL2440" s="183"/>
      <c r="CP2440" s="183"/>
      <c r="CT2440" s="71"/>
    </row>
    <row r="2441" spans="6:98">
      <c r="F2441" s="183"/>
      <c r="S2441" s="184"/>
      <c r="T2441" s="184"/>
      <c r="U2441" s="184"/>
      <c r="V2441" s="184"/>
      <c r="W2441" s="184"/>
      <c r="X2441" s="184"/>
      <c r="Y2441" s="184"/>
      <c r="Z2441" s="184"/>
      <c r="AA2441" s="184"/>
      <c r="AB2441" s="184"/>
      <c r="AC2441" s="184"/>
      <c r="AD2441" s="184"/>
      <c r="AH2441" s="184"/>
      <c r="AI2441" s="184"/>
      <c r="AL2441" s="184"/>
      <c r="AM2441" s="184"/>
      <c r="AP2441" s="184"/>
      <c r="AQ2441" s="184"/>
      <c r="AT2441" s="184"/>
      <c r="AU2441" s="184"/>
      <c r="AX2441" s="184"/>
      <c r="AY2441" s="184"/>
      <c r="BB2441" s="184"/>
      <c r="BC2441" s="184"/>
      <c r="BF2441" s="184"/>
      <c r="BG2441" s="184"/>
      <c r="BJ2441" s="184"/>
      <c r="BK2441" s="184"/>
      <c r="BN2441" s="184"/>
      <c r="BO2441" s="184"/>
      <c r="BR2441" s="184"/>
      <c r="BS2441" s="184"/>
      <c r="BV2441" s="184"/>
      <c r="BW2441" s="184"/>
      <c r="BZ2441" s="184"/>
      <c r="CA2441" s="184"/>
      <c r="CD2441" s="184"/>
      <c r="CE2441" s="184"/>
      <c r="CL2441" s="183"/>
      <c r="CP2441" s="183"/>
      <c r="CT2441" s="71"/>
    </row>
    <row r="2442" spans="6:98">
      <c r="F2442" s="183"/>
      <c r="S2442" s="184"/>
      <c r="T2442" s="184"/>
      <c r="U2442" s="184"/>
      <c r="V2442" s="184"/>
      <c r="W2442" s="184"/>
      <c r="X2442" s="184"/>
      <c r="Y2442" s="184"/>
      <c r="Z2442" s="184"/>
      <c r="AA2442" s="184"/>
      <c r="AB2442" s="184"/>
      <c r="AC2442" s="184"/>
      <c r="AD2442" s="184"/>
      <c r="AH2442" s="184"/>
      <c r="AI2442" s="184"/>
      <c r="AL2442" s="184"/>
      <c r="AM2442" s="184"/>
      <c r="AP2442" s="184"/>
      <c r="AQ2442" s="184"/>
      <c r="AT2442" s="184"/>
      <c r="AU2442" s="184"/>
      <c r="AX2442" s="184"/>
      <c r="AY2442" s="184"/>
      <c r="BB2442" s="184"/>
      <c r="BC2442" s="184"/>
      <c r="BF2442" s="184"/>
      <c r="BG2442" s="184"/>
      <c r="BJ2442" s="184"/>
      <c r="BK2442" s="184"/>
      <c r="BN2442" s="184"/>
      <c r="BO2442" s="184"/>
      <c r="BR2442" s="184"/>
      <c r="BS2442" s="184"/>
      <c r="BV2442" s="184"/>
      <c r="BW2442" s="184"/>
      <c r="BZ2442" s="184"/>
      <c r="CA2442" s="184"/>
      <c r="CD2442" s="184"/>
      <c r="CE2442" s="184"/>
      <c r="CL2442" s="183"/>
      <c r="CP2442" s="183"/>
      <c r="CT2442" s="71"/>
    </row>
    <row r="2443" spans="6:98">
      <c r="F2443" s="183"/>
      <c r="S2443" s="184"/>
      <c r="T2443" s="184"/>
      <c r="U2443" s="184"/>
      <c r="V2443" s="184"/>
      <c r="W2443" s="184"/>
      <c r="X2443" s="184"/>
      <c r="Y2443" s="184"/>
      <c r="Z2443" s="184"/>
      <c r="AA2443" s="184"/>
      <c r="AB2443" s="184"/>
      <c r="AC2443" s="184"/>
      <c r="AD2443" s="184"/>
      <c r="AH2443" s="184"/>
      <c r="AI2443" s="184"/>
      <c r="AL2443" s="184"/>
      <c r="AM2443" s="184"/>
      <c r="AP2443" s="184"/>
      <c r="AQ2443" s="184"/>
      <c r="AT2443" s="184"/>
      <c r="AU2443" s="184"/>
      <c r="AX2443" s="184"/>
      <c r="AY2443" s="184"/>
      <c r="BB2443" s="184"/>
      <c r="BC2443" s="184"/>
      <c r="BF2443" s="184"/>
      <c r="BG2443" s="184"/>
      <c r="BJ2443" s="184"/>
      <c r="BK2443" s="184"/>
      <c r="BN2443" s="184"/>
      <c r="BO2443" s="184"/>
      <c r="BR2443" s="184"/>
      <c r="BS2443" s="184"/>
      <c r="BV2443" s="184"/>
      <c r="BW2443" s="184"/>
      <c r="BZ2443" s="184"/>
      <c r="CA2443" s="184"/>
      <c r="CD2443" s="184"/>
      <c r="CE2443" s="184"/>
      <c r="CL2443" s="183"/>
      <c r="CP2443" s="183"/>
      <c r="CT2443" s="71"/>
    </row>
    <row r="2444" spans="6:98">
      <c r="F2444" s="183"/>
      <c r="S2444" s="184"/>
      <c r="T2444" s="184"/>
      <c r="U2444" s="184"/>
      <c r="V2444" s="184"/>
      <c r="W2444" s="184"/>
      <c r="X2444" s="184"/>
      <c r="Y2444" s="184"/>
      <c r="Z2444" s="184"/>
      <c r="AA2444" s="184"/>
      <c r="AB2444" s="184"/>
      <c r="AC2444" s="184"/>
      <c r="AD2444" s="184"/>
      <c r="AH2444" s="184"/>
      <c r="AI2444" s="184"/>
      <c r="AL2444" s="184"/>
      <c r="AM2444" s="184"/>
      <c r="AP2444" s="184"/>
      <c r="AQ2444" s="184"/>
      <c r="AT2444" s="184"/>
      <c r="AU2444" s="184"/>
      <c r="AX2444" s="184"/>
      <c r="AY2444" s="184"/>
      <c r="BB2444" s="184"/>
      <c r="BC2444" s="184"/>
      <c r="BF2444" s="184"/>
      <c r="BG2444" s="184"/>
      <c r="BJ2444" s="184"/>
      <c r="BK2444" s="184"/>
      <c r="BN2444" s="184"/>
      <c r="BO2444" s="184"/>
      <c r="BR2444" s="184"/>
      <c r="BS2444" s="184"/>
      <c r="BV2444" s="184"/>
      <c r="BW2444" s="184"/>
      <c r="BZ2444" s="184"/>
      <c r="CA2444" s="184"/>
      <c r="CD2444" s="184"/>
      <c r="CE2444" s="184"/>
      <c r="CL2444" s="183"/>
      <c r="CP2444" s="183"/>
      <c r="CT2444" s="71"/>
    </row>
    <row r="2445" spans="6:98">
      <c r="F2445" s="183"/>
      <c r="S2445" s="184"/>
      <c r="T2445" s="184"/>
      <c r="U2445" s="184"/>
      <c r="V2445" s="184"/>
      <c r="W2445" s="184"/>
      <c r="X2445" s="184"/>
      <c r="Y2445" s="184"/>
      <c r="Z2445" s="184"/>
      <c r="AA2445" s="184"/>
      <c r="AB2445" s="184"/>
      <c r="AC2445" s="184"/>
      <c r="AD2445" s="184"/>
      <c r="AH2445" s="184"/>
      <c r="AI2445" s="184"/>
      <c r="AL2445" s="184"/>
      <c r="AM2445" s="184"/>
      <c r="AP2445" s="184"/>
      <c r="AQ2445" s="184"/>
      <c r="AT2445" s="184"/>
      <c r="AU2445" s="184"/>
      <c r="AX2445" s="184"/>
      <c r="AY2445" s="184"/>
      <c r="BB2445" s="184"/>
      <c r="BC2445" s="184"/>
      <c r="BF2445" s="184"/>
      <c r="BG2445" s="184"/>
      <c r="BJ2445" s="184"/>
      <c r="BK2445" s="184"/>
      <c r="BN2445" s="184"/>
      <c r="BO2445" s="184"/>
      <c r="BR2445" s="184"/>
      <c r="BS2445" s="184"/>
      <c r="BV2445" s="184"/>
      <c r="BW2445" s="184"/>
      <c r="BZ2445" s="184"/>
      <c r="CA2445" s="184"/>
      <c r="CD2445" s="184"/>
      <c r="CE2445" s="184"/>
      <c r="CL2445" s="183"/>
      <c r="CP2445" s="183"/>
      <c r="CT2445" s="71"/>
    </row>
    <row r="2446" spans="6:98">
      <c r="F2446" s="183"/>
      <c r="S2446" s="184"/>
      <c r="T2446" s="184"/>
      <c r="U2446" s="184"/>
      <c r="V2446" s="184"/>
      <c r="W2446" s="184"/>
      <c r="X2446" s="184"/>
      <c r="Y2446" s="184"/>
      <c r="Z2446" s="184"/>
      <c r="AA2446" s="184"/>
      <c r="AB2446" s="184"/>
      <c r="AC2446" s="184"/>
      <c r="AD2446" s="184"/>
      <c r="AH2446" s="184"/>
      <c r="AI2446" s="184"/>
      <c r="AL2446" s="184"/>
      <c r="AM2446" s="184"/>
      <c r="AP2446" s="184"/>
      <c r="AQ2446" s="184"/>
      <c r="AT2446" s="184"/>
      <c r="AU2446" s="184"/>
      <c r="AX2446" s="184"/>
      <c r="AY2446" s="184"/>
      <c r="BB2446" s="184"/>
      <c r="BC2446" s="184"/>
      <c r="BF2446" s="184"/>
      <c r="BG2446" s="184"/>
      <c r="BJ2446" s="184"/>
      <c r="BK2446" s="184"/>
      <c r="BN2446" s="184"/>
      <c r="BO2446" s="184"/>
      <c r="BR2446" s="184"/>
      <c r="BS2446" s="184"/>
      <c r="BV2446" s="184"/>
      <c r="BW2446" s="184"/>
      <c r="BZ2446" s="184"/>
      <c r="CA2446" s="184"/>
      <c r="CD2446" s="184"/>
      <c r="CE2446" s="184"/>
      <c r="CL2446" s="183"/>
      <c r="CP2446" s="183"/>
      <c r="CT2446" s="71"/>
    </row>
    <row r="2447" spans="6:98">
      <c r="F2447" s="183"/>
      <c r="S2447" s="184"/>
      <c r="T2447" s="184"/>
      <c r="U2447" s="184"/>
      <c r="V2447" s="184"/>
      <c r="W2447" s="184"/>
      <c r="X2447" s="184"/>
      <c r="Y2447" s="184"/>
      <c r="Z2447" s="184"/>
      <c r="AA2447" s="184"/>
      <c r="AB2447" s="184"/>
      <c r="AC2447" s="184"/>
      <c r="AD2447" s="184"/>
      <c r="AH2447" s="184"/>
      <c r="AI2447" s="184"/>
      <c r="AL2447" s="184"/>
      <c r="AM2447" s="184"/>
      <c r="AP2447" s="184"/>
      <c r="AQ2447" s="184"/>
      <c r="AT2447" s="184"/>
      <c r="AU2447" s="184"/>
      <c r="AX2447" s="184"/>
      <c r="AY2447" s="184"/>
      <c r="BB2447" s="184"/>
      <c r="BC2447" s="184"/>
      <c r="BF2447" s="184"/>
      <c r="BG2447" s="184"/>
      <c r="BJ2447" s="184"/>
      <c r="BK2447" s="184"/>
      <c r="BN2447" s="184"/>
      <c r="BO2447" s="184"/>
      <c r="BR2447" s="184"/>
      <c r="BS2447" s="184"/>
      <c r="BV2447" s="184"/>
      <c r="BW2447" s="184"/>
      <c r="BZ2447" s="184"/>
      <c r="CA2447" s="184"/>
      <c r="CD2447" s="184"/>
      <c r="CE2447" s="184"/>
      <c r="CL2447" s="183"/>
      <c r="CP2447" s="183"/>
      <c r="CT2447" s="71"/>
    </row>
    <row r="2448" spans="6:98">
      <c r="F2448" s="183"/>
      <c r="S2448" s="184"/>
      <c r="T2448" s="184"/>
      <c r="U2448" s="184"/>
      <c r="V2448" s="184"/>
      <c r="W2448" s="184"/>
      <c r="X2448" s="184"/>
      <c r="Y2448" s="184"/>
      <c r="Z2448" s="184"/>
      <c r="AA2448" s="184"/>
      <c r="AB2448" s="184"/>
      <c r="AC2448" s="184"/>
      <c r="AD2448" s="184"/>
      <c r="AH2448" s="184"/>
      <c r="AI2448" s="184"/>
      <c r="AL2448" s="184"/>
      <c r="AM2448" s="184"/>
      <c r="AP2448" s="184"/>
      <c r="AQ2448" s="184"/>
      <c r="AT2448" s="184"/>
      <c r="AU2448" s="184"/>
      <c r="AX2448" s="184"/>
      <c r="AY2448" s="184"/>
      <c r="BB2448" s="184"/>
      <c r="BC2448" s="184"/>
      <c r="BF2448" s="184"/>
      <c r="BG2448" s="184"/>
      <c r="BJ2448" s="184"/>
      <c r="BK2448" s="184"/>
      <c r="BN2448" s="184"/>
      <c r="BO2448" s="184"/>
      <c r="BR2448" s="184"/>
      <c r="BS2448" s="184"/>
      <c r="BV2448" s="184"/>
      <c r="BW2448" s="184"/>
      <c r="BZ2448" s="184"/>
      <c r="CA2448" s="184"/>
      <c r="CD2448" s="184"/>
      <c r="CE2448" s="184"/>
      <c r="CL2448" s="183"/>
      <c r="CP2448" s="183"/>
      <c r="CT2448" s="71"/>
    </row>
    <row r="2449" spans="6:98">
      <c r="F2449" s="183"/>
      <c r="S2449" s="184"/>
      <c r="T2449" s="184"/>
      <c r="U2449" s="184"/>
      <c r="V2449" s="184"/>
      <c r="W2449" s="184"/>
      <c r="X2449" s="184"/>
      <c r="Y2449" s="184"/>
      <c r="Z2449" s="184"/>
      <c r="AA2449" s="184"/>
      <c r="AB2449" s="184"/>
      <c r="AC2449" s="184"/>
      <c r="AD2449" s="184"/>
      <c r="AH2449" s="184"/>
      <c r="AI2449" s="184"/>
      <c r="AL2449" s="184"/>
      <c r="AM2449" s="184"/>
      <c r="AP2449" s="184"/>
      <c r="AQ2449" s="184"/>
      <c r="AT2449" s="184"/>
      <c r="AU2449" s="184"/>
      <c r="AX2449" s="184"/>
      <c r="AY2449" s="184"/>
      <c r="BB2449" s="184"/>
      <c r="BC2449" s="184"/>
      <c r="BF2449" s="184"/>
      <c r="BG2449" s="184"/>
      <c r="BJ2449" s="184"/>
      <c r="BK2449" s="184"/>
      <c r="BN2449" s="184"/>
      <c r="BO2449" s="184"/>
      <c r="BR2449" s="184"/>
      <c r="BS2449" s="184"/>
      <c r="BV2449" s="184"/>
      <c r="BW2449" s="184"/>
      <c r="BZ2449" s="184"/>
      <c r="CA2449" s="184"/>
      <c r="CD2449" s="184"/>
      <c r="CE2449" s="184"/>
      <c r="CL2449" s="183"/>
      <c r="CP2449" s="183"/>
      <c r="CT2449" s="71"/>
    </row>
    <row r="2450" spans="6:98">
      <c r="F2450" s="183"/>
      <c r="S2450" s="184"/>
      <c r="T2450" s="184"/>
      <c r="U2450" s="184"/>
      <c r="V2450" s="184"/>
      <c r="W2450" s="184"/>
      <c r="X2450" s="184"/>
      <c r="Y2450" s="184"/>
      <c r="Z2450" s="184"/>
      <c r="AA2450" s="184"/>
      <c r="AB2450" s="184"/>
      <c r="AC2450" s="184"/>
      <c r="AD2450" s="184"/>
      <c r="AH2450" s="184"/>
      <c r="AI2450" s="184"/>
      <c r="AL2450" s="184"/>
      <c r="AM2450" s="184"/>
      <c r="AP2450" s="184"/>
      <c r="AQ2450" s="184"/>
      <c r="AT2450" s="184"/>
      <c r="AU2450" s="184"/>
      <c r="AX2450" s="184"/>
      <c r="AY2450" s="184"/>
      <c r="BB2450" s="184"/>
      <c r="BC2450" s="184"/>
      <c r="BF2450" s="184"/>
      <c r="BG2450" s="184"/>
      <c r="BJ2450" s="184"/>
      <c r="BK2450" s="184"/>
      <c r="BN2450" s="184"/>
      <c r="BO2450" s="184"/>
      <c r="BR2450" s="184"/>
      <c r="BS2450" s="184"/>
      <c r="BV2450" s="184"/>
      <c r="BW2450" s="184"/>
      <c r="BZ2450" s="184"/>
      <c r="CA2450" s="184"/>
      <c r="CD2450" s="184"/>
      <c r="CE2450" s="184"/>
      <c r="CL2450" s="183"/>
      <c r="CP2450" s="183"/>
      <c r="CT2450" s="71"/>
    </row>
    <row r="2451" spans="6:98">
      <c r="F2451" s="183"/>
      <c r="S2451" s="184"/>
      <c r="T2451" s="184"/>
      <c r="U2451" s="184"/>
      <c r="V2451" s="184"/>
      <c r="W2451" s="184"/>
      <c r="X2451" s="184"/>
      <c r="Y2451" s="184"/>
      <c r="Z2451" s="184"/>
      <c r="AA2451" s="184"/>
      <c r="AB2451" s="184"/>
      <c r="AC2451" s="184"/>
      <c r="AD2451" s="184"/>
      <c r="AH2451" s="184"/>
      <c r="AI2451" s="184"/>
      <c r="AL2451" s="184"/>
      <c r="AM2451" s="184"/>
      <c r="AP2451" s="184"/>
      <c r="AQ2451" s="184"/>
      <c r="AT2451" s="184"/>
      <c r="AU2451" s="184"/>
      <c r="AX2451" s="184"/>
      <c r="AY2451" s="184"/>
      <c r="BB2451" s="184"/>
      <c r="BC2451" s="184"/>
      <c r="BF2451" s="184"/>
      <c r="BG2451" s="184"/>
      <c r="BJ2451" s="184"/>
      <c r="BK2451" s="184"/>
      <c r="BN2451" s="184"/>
      <c r="BO2451" s="184"/>
      <c r="BR2451" s="184"/>
      <c r="BS2451" s="184"/>
      <c r="BV2451" s="184"/>
      <c r="BW2451" s="184"/>
      <c r="BZ2451" s="184"/>
      <c r="CA2451" s="184"/>
      <c r="CD2451" s="184"/>
      <c r="CE2451" s="184"/>
      <c r="CL2451" s="183"/>
      <c r="CP2451" s="183"/>
      <c r="CT2451" s="71"/>
    </row>
    <row r="2452" spans="6:98">
      <c r="F2452" s="183"/>
      <c r="S2452" s="184"/>
      <c r="T2452" s="184"/>
      <c r="U2452" s="184"/>
      <c r="V2452" s="184"/>
      <c r="W2452" s="184"/>
      <c r="X2452" s="184"/>
      <c r="Y2452" s="184"/>
      <c r="Z2452" s="184"/>
      <c r="AA2452" s="184"/>
      <c r="AB2452" s="184"/>
      <c r="AC2452" s="184"/>
      <c r="AD2452" s="184"/>
      <c r="AH2452" s="184"/>
      <c r="AI2452" s="184"/>
      <c r="AL2452" s="184"/>
      <c r="AM2452" s="184"/>
      <c r="AP2452" s="184"/>
      <c r="AQ2452" s="184"/>
      <c r="AT2452" s="184"/>
      <c r="AU2452" s="184"/>
      <c r="AX2452" s="184"/>
      <c r="AY2452" s="184"/>
      <c r="BB2452" s="184"/>
      <c r="BC2452" s="184"/>
      <c r="BF2452" s="184"/>
      <c r="BG2452" s="184"/>
      <c r="BJ2452" s="184"/>
      <c r="BK2452" s="184"/>
      <c r="BN2452" s="184"/>
      <c r="BO2452" s="184"/>
      <c r="BR2452" s="184"/>
      <c r="BS2452" s="184"/>
      <c r="BV2452" s="184"/>
      <c r="BW2452" s="184"/>
      <c r="BZ2452" s="184"/>
      <c r="CA2452" s="184"/>
      <c r="CD2452" s="184"/>
      <c r="CE2452" s="184"/>
      <c r="CL2452" s="183"/>
      <c r="CP2452" s="183"/>
      <c r="CT2452" s="71"/>
    </row>
    <row r="2453" spans="6:98">
      <c r="F2453" s="183"/>
      <c r="S2453" s="184"/>
      <c r="T2453" s="184"/>
      <c r="U2453" s="184"/>
      <c r="V2453" s="184"/>
      <c r="W2453" s="184"/>
      <c r="X2453" s="184"/>
      <c r="Y2453" s="184"/>
      <c r="Z2453" s="184"/>
      <c r="AA2453" s="184"/>
      <c r="AB2453" s="184"/>
      <c r="AC2453" s="184"/>
      <c r="AD2453" s="184"/>
      <c r="AH2453" s="184"/>
      <c r="AI2453" s="184"/>
      <c r="AL2453" s="184"/>
      <c r="AM2453" s="184"/>
      <c r="AP2453" s="184"/>
      <c r="AQ2453" s="184"/>
      <c r="AT2453" s="184"/>
      <c r="AU2453" s="184"/>
      <c r="AX2453" s="184"/>
      <c r="AY2453" s="184"/>
      <c r="BB2453" s="184"/>
      <c r="BC2453" s="184"/>
      <c r="BF2453" s="184"/>
      <c r="BG2453" s="184"/>
      <c r="BJ2453" s="184"/>
      <c r="BK2453" s="184"/>
      <c r="BN2453" s="184"/>
      <c r="BO2453" s="184"/>
      <c r="BR2453" s="184"/>
      <c r="BS2453" s="184"/>
      <c r="BV2453" s="184"/>
      <c r="BW2453" s="184"/>
      <c r="BZ2453" s="184"/>
      <c r="CA2453" s="184"/>
      <c r="CD2453" s="184"/>
      <c r="CE2453" s="184"/>
      <c r="CL2453" s="183"/>
      <c r="CP2453" s="183"/>
      <c r="CT2453" s="71"/>
    </row>
    <row r="2454" spans="6:98">
      <c r="F2454" s="183"/>
      <c r="S2454" s="184"/>
      <c r="T2454" s="184"/>
      <c r="U2454" s="184"/>
      <c r="V2454" s="184"/>
      <c r="W2454" s="184"/>
      <c r="X2454" s="184"/>
      <c r="Y2454" s="184"/>
      <c r="Z2454" s="184"/>
      <c r="AA2454" s="184"/>
      <c r="AB2454" s="184"/>
      <c r="AC2454" s="184"/>
      <c r="AD2454" s="184"/>
      <c r="AH2454" s="184"/>
      <c r="AI2454" s="184"/>
      <c r="AL2454" s="184"/>
      <c r="AM2454" s="184"/>
      <c r="AP2454" s="184"/>
      <c r="AQ2454" s="184"/>
      <c r="AT2454" s="184"/>
      <c r="AU2454" s="184"/>
      <c r="AX2454" s="184"/>
      <c r="AY2454" s="184"/>
      <c r="BB2454" s="184"/>
      <c r="BC2454" s="184"/>
      <c r="BF2454" s="184"/>
      <c r="BG2454" s="184"/>
      <c r="BJ2454" s="184"/>
      <c r="BK2454" s="184"/>
      <c r="BN2454" s="184"/>
      <c r="BO2454" s="184"/>
      <c r="BR2454" s="184"/>
      <c r="BS2454" s="184"/>
      <c r="BV2454" s="184"/>
      <c r="BW2454" s="184"/>
      <c r="BZ2454" s="184"/>
      <c r="CA2454" s="184"/>
      <c r="CD2454" s="184"/>
      <c r="CE2454" s="184"/>
      <c r="CL2454" s="183"/>
      <c r="CP2454" s="183"/>
      <c r="CT2454" s="71"/>
    </row>
    <row r="2455" spans="6:98">
      <c r="F2455" s="183"/>
      <c r="S2455" s="184"/>
      <c r="T2455" s="184"/>
      <c r="U2455" s="184"/>
      <c r="V2455" s="184"/>
      <c r="W2455" s="184"/>
      <c r="X2455" s="184"/>
      <c r="Y2455" s="184"/>
      <c r="Z2455" s="184"/>
      <c r="AA2455" s="184"/>
      <c r="AB2455" s="184"/>
      <c r="AC2455" s="184"/>
      <c r="AD2455" s="184"/>
      <c r="AH2455" s="184"/>
      <c r="AI2455" s="184"/>
      <c r="AL2455" s="184"/>
      <c r="AM2455" s="184"/>
      <c r="AP2455" s="184"/>
      <c r="AQ2455" s="184"/>
      <c r="AT2455" s="184"/>
      <c r="AU2455" s="184"/>
      <c r="AX2455" s="184"/>
      <c r="AY2455" s="184"/>
      <c r="BB2455" s="184"/>
      <c r="BC2455" s="184"/>
      <c r="BF2455" s="184"/>
      <c r="BG2455" s="184"/>
      <c r="BJ2455" s="184"/>
      <c r="BK2455" s="184"/>
      <c r="BN2455" s="184"/>
      <c r="BO2455" s="184"/>
      <c r="BR2455" s="184"/>
      <c r="BS2455" s="184"/>
      <c r="BV2455" s="184"/>
      <c r="BW2455" s="184"/>
      <c r="BZ2455" s="184"/>
      <c r="CA2455" s="184"/>
      <c r="CD2455" s="184"/>
      <c r="CE2455" s="184"/>
      <c r="CL2455" s="183"/>
      <c r="CP2455" s="183"/>
      <c r="CT2455" s="71"/>
    </row>
    <row r="2456" spans="6:98">
      <c r="F2456" s="183"/>
      <c r="S2456" s="184"/>
      <c r="T2456" s="184"/>
      <c r="U2456" s="184"/>
      <c r="V2456" s="184"/>
      <c r="W2456" s="184"/>
      <c r="X2456" s="184"/>
      <c r="Y2456" s="184"/>
      <c r="Z2456" s="184"/>
      <c r="AA2456" s="184"/>
      <c r="AB2456" s="184"/>
      <c r="AC2456" s="184"/>
      <c r="AD2456" s="184"/>
      <c r="AH2456" s="184"/>
      <c r="AI2456" s="184"/>
      <c r="AL2456" s="184"/>
      <c r="AM2456" s="184"/>
      <c r="AP2456" s="184"/>
      <c r="AQ2456" s="184"/>
      <c r="AT2456" s="184"/>
      <c r="AU2456" s="184"/>
      <c r="AX2456" s="184"/>
      <c r="AY2456" s="184"/>
      <c r="BB2456" s="184"/>
      <c r="BC2456" s="184"/>
      <c r="BF2456" s="184"/>
      <c r="BG2456" s="184"/>
      <c r="BJ2456" s="184"/>
      <c r="BK2456" s="184"/>
      <c r="BN2456" s="184"/>
      <c r="BO2456" s="184"/>
      <c r="BR2456" s="184"/>
      <c r="BS2456" s="184"/>
      <c r="BV2456" s="184"/>
      <c r="BW2456" s="184"/>
      <c r="BZ2456" s="184"/>
      <c r="CA2456" s="184"/>
      <c r="CD2456" s="184"/>
      <c r="CE2456" s="184"/>
      <c r="CL2456" s="183"/>
      <c r="CP2456" s="183"/>
      <c r="CT2456" s="71"/>
    </row>
    <row r="2457" spans="6:98">
      <c r="F2457" s="183"/>
      <c r="S2457" s="184"/>
      <c r="T2457" s="184"/>
      <c r="U2457" s="184"/>
      <c r="V2457" s="184"/>
      <c r="W2457" s="184"/>
      <c r="X2457" s="184"/>
      <c r="Y2457" s="184"/>
      <c r="Z2457" s="184"/>
      <c r="AA2457" s="184"/>
      <c r="AB2457" s="184"/>
      <c r="AC2457" s="184"/>
      <c r="AD2457" s="184"/>
      <c r="AH2457" s="184"/>
      <c r="AI2457" s="184"/>
      <c r="AL2457" s="184"/>
      <c r="AM2457" s="184"/>
      <c r="AP2457" s="184"/>
      <c r="AQ2457" s="184"/>
      <c r="AT2457" s="184"/>
      <c r="AU2457" s="184"/>
      <c r="AX2457" s="184"/>
      <c r="AY2457" s="184"/>
      <c r="BB2457" s="184"/>
      <c r="BC2457" s="184"/>
      <c r="BF2457" s="184"/>
      <c r="BG2457" s="184"/>
      <c r="BJ2457" s="184"/>
      <c r="BK2457" s="184"/>
      <c r="BN2457" s="184"/>
      <c r="BO2457" s="184"/>
      <c r="BR2457" s="184"/>
      <c r="BS2457" s="184"/>
      <c r="BV2457" s="184"/>
      <c r="BW2457" s="184"/>
      <c r="BZ2457" s="184"/>
      <c r="CA2457" s="184"/>
      <c r="CD2457" s="184"/>
      <c r="CE2457" s="184"/>
      <c r="CL2457" s="183"/>
      <c r="CP2457" s="183"/>
      <c r="CT2457" s="71"/>
    </row>
    <row r="2458" spans="6:98">
      <c r="F2458" s="183"/>
      <c r="S2458" s="184"/>
      <c r="T2458" s="184"/>
      <c r="U2458" s="184"/>
      <c r="V2458" s="184"/>
      <c r="W2458" s="184"/>
      <c r="X2458" s="184"/>
      <c r="Y2458" s="184"/>
      <c r="Z2458" s="184"/>
      <c r="AA2458" s="184"/>
      <c r="AB2458" s="184"/>
      <c r="AC2458" s="184"/>
      <c r="AD2458" s="184"/>
      <c r="AH2458" s="184"/>
      <c r="AI2458" s="184"/>
      <c r="AL2458" s="184"/>
      <c r="AM2458" s="184"/>
      <c r="AP2458" s="184"/>
      <c r="AQ2458" s="184"/>
      <c r="AT2458" s="184"/>
      <c r="AU2458" s="184"/>
      <c r="AX2458" s="184"/>
      <c r="AY2458" s="184"/>
      <c r="BB2458" s="184"/>
      <c r="BC2458" s="184"/>
      <c r="BF2458" s="184"/>
      <c r="BG2458" s="184"/>
      <c r="BJ2458" s="184"/>
      <c r="BK2458" s="184"/>
      <c r="BN2458" s="184"/>
      <c r="BO2458" s="184"/>
      <c r="BR2458" s="184"/>
      <c r="BS2458" s="184"/>
      <c r="BV2458" s="184"/>
      <c r="BW2458" s="184"/>
      <c r="BZ2458" s="184"/>
      <c r="CA2458" s="184"/>
      <c r="CD2458" s="184"/>
      <c r="CE2458" s="184"/>
      <c r="CL2458" s="183"/>
      <c r="CP2458" s="183"/>
      <c r="CT2458" s="71"/>
    </row>
    <row r="2459" spans="6:98">
      <c r="F2459" s="183"/>
      <c r="S2459" s="184"/>
      <c r="T2459" s="184"/>
      <c r="U2459" s="184"/>
      <c r="V2459" s="184"/>
      <c r="W2459" s="184"/>
      <c r="X2459" s="184"/>
      <c r="Y2459" s="184"/>
      <c r="Z2459" s="184"/>
      <c r="AA2459" s="184"/>
      <c r="AB2459" s="184"/>
      <c r="AC2459" s="184"/>
      <c r="AD2459" s="184"/>
      <c r="AH2459" s="184"/>
      <c r="AI2459" s="184"/>
      <c r="AL2459" s="184"/>
      <c r="AM2459" s="184"/>
      <c r="AP2459" s="184"/>
      <c r="AQ2459" s="184"/>
      <c r="AT2459" s="184"/>
      <c r="AU2459" s="184"/>
      <c r="AX2459" s="184"/>
      <c r="AY2459" s="184"/>
      <c r="BB2459" s="184"/>
      <c r="BC2459" s="184"/>
      <c r="BF2459" s="184"/>
      <c r="BG2459" s="184"/>
      <c r="BJ2459" s="184"/>
      <c r="BK2459" s="184"/>
      <c r="BN2459" s="184"/>
      <c r="BO2459" s="184"/>
      <c r="BR2459" s="184"/>
      <c r="BS2459" s="184"/>
      <c r="BV2459" s="184"/>
      <c r="BW2459" s="184"/>
      <c r="BZ2459" s="184"/>
      <c r="CA2459" s="184"/>
      <c r="CD2459" s="184"/>
      <c r="CE2459" s="184"/>
      <c r="CL2459" s="183"/>
      <c r="CP2459" s="183"/>
      <c r="CT2459" s="71"/>
    </row>
    <row r="2460" spans="6:98">
      <c r="F2460" s="183"/>
      <c r="S2460" s="184"/>
      <c r="T2460" s="184"/>
      <c r="U2460" s="184"/>
      <c r="V2460" s="184"/>
      <c r="W2460" s="184"/>
      <c r="X2460" s="184"/>
      <c r="Y2460" s="184"/>
      <c r="Z2460" s="184"/>
      <c r="AA2460" s="184"/>
      <c r="AB2460" s="184"/>
      <c r="AC2460" s="184"/>
      <c r="AD2460" s="184"/>
      <c r="AH2460" s="184"/>
      <c r="AI2460" s="184"/>
      <c r="AL2460" s="184"/>
      <c r="AM2460" s="184"/>
      <c r="AP2460" s="184"/>
      <c r="AQ2460" s="184"/>
      <c r="AT2460" s="184"/>
      <c r="AU2460" s="184"/>
      <c r="AX2460" s="184"/>
      <c r="AY2460" s="184"/>
      <c r="BB2460" s="184"/>
      <c r="BC2460" s="184"/>
      <c r="BF2460" s="184"/>
      <c r="BG2460" s="184"/>
      <c r="BJ2460" s="184"/>
      <c r="BK2460" s="184"/>
      <c r="BN2460" s="184"/>
      <c r="BO2460" s="184"/>
      <c r="BR2460" s="184"/>
      <c r="BS2460" s="184"/>
      <c r="BV2460" s="184"/>
      <c r="BW2460" s="184"/>
      <c r="BZ2460" s="184"/>
      <c r="CA2460" s="184"/>
      <c r="CD2460" s="184"/>
      <c r="CE2460" s="184"/>
      <c r="CL2460" s="183"/>
      <c r="CP2460" s="183"/>
      <c r="CT2460" s="71"/>
    </row>
    <row r="2461" spans="6:98">
      <c r="F2461" s="183"/>
      <c r="S2461" s="184"/>
      <c r="T2461" s="184"/>
      <c r="U2461" s="184"/>
      <c r="V2461" s="184"/>
      <c r="W2461" s="184"/>
      <c r="X2461" s="184"/>
      <c r="Y2461" s="184"/>
      <c r="Z2461" s="184"/>
      <c r="AA2461" s="184"/>
      <c r="AB2461" s="184"/>
      <c r="AC2461" s="184"/>
      <c r="AD2461" s="184"/>
      <c r="AH2461" s="184"/>
      <c r="AI2461" s="184"/>
      <c r="AL2461" s="184"/>
      <c r="AM2461" s="184"/>
      <c r="AP2461" s="184"/>
      <c r="AQ2461" s="184"/>
      <c r="AT2461" s="184"/>
      <c r="AU2461" s="184"/>
      <c r="AX2461" s="184"/>
      <c r="AY2461" s="184"/>
      <c r="BB2461" s="184"/>
      <c r="BC2461" s="184"/>
      <c r="BF2461" s="184"/>
      <c r="BG2461" s="184"/>
      <c r="BJ2461" s="184"/>
      <c r="BK2461" s="184"/>
      <c r="BN2461" s="184"/>
      <c r="BO2461" s="184"/>
      <c r="BR2461" s="184"/>
      <c r="BS2461" s="184"/>
      <c r="BV2461" s="184"/>
      <c r="BW2461" s="184"/>
      <c r="BZ2461" s="184"/>
      <c r="CA2461" s="184"/>
      <c r="CD2461" s="184"/>
      <c r="CE2461" s="184"/>
      <c r="CL2461" s="183"/>
      <c r="CP2461" s="183"/>
      <c r="CT2461" s="71"/>
    </row>
    <row r="2462" spans="6:98">
      <c r="F2462" s="183"/>
      <c r="S2462" s="184"/>
      <c r="T2462" s="184"/>
      <c r="U2462" s="184"/>
      <c r="V2462" s="184"/>
      <c r="W2462" s="184"/>
      <c r="X2462" s="184"/>
      <c r="Y2462" s="184"/>
      <c r="Z2462" s="184"/>
      <c r="AA2462" s="184"/>
      <c r="AB2462" s="184"/>
      <c r="AC2462" s="184"/>
      <c r="AD2462" s="184"/>
      <c r="AH2462" s="184"/>
      <c r="AI2462" s="184"/>
      <c r="AL2462" s="184"/>
      <c r="AM2462" s="184"/>
      <c r="AP2462" s="184"/>
      <c r="AQ2462" s="184"/>
      <c r="AT2462" s="184"/>
      <c r="AU2462" s="184"/>
      <c r="AX2462" s="184"/>
      <c r="AY2462" s="184"/>
      <c r="BB2462" s="184"/>
      <c r="BC2462" s="184"/>
      <c r="BF2462" s="184"/>
      <c r="BG2462" s="184"/>
      <c r="BJ2462" s="184"/>
      <c r="BK2462" s="184"/>
      <c r="BN2462" s="184"/>
      <c r="BO2462" s="184"/>
      <c r="BR2462" s="184"/>
      <c r="BS2462" s="184"/>
      <c r="BV2462" s="184"/>
      <c r="BW2462" s="184"/>
      <c r="BZ2462" s="184"/>
      <c r="CA2462" s="184"/>
      <c r="CD2462" s="184"/>
      <c r="CE2462" s="184"/>
      <c r="CL2462" s="183"/>
      <c r="CP2462" s="183"/>
      <c r="CT2462" s="71"/>
    </row>
    <row r="2463" spans="6:98">
      <c r="F2463" s="183"/>
      <c r="S2463" s="184"/>
      <c r="T2463" s="184"/>
      <c r="U2463" s="184"/>
      <c r="V2463" s="184"/>
      <c r="W2463" s="184"/>
      <c r="X2463" s="184"/>
      <c r="Y2463" s="184"/>
      <c r="Z2463" s="184"/>
      <c r="AA2463" s="184"/>
      <c r="AB2463" s="184"/>
      <c r="AC2463" s="184"/>
      <c r="AD2463" s="184"/>
      <c r="AH2463" s="184"/>
      <c r="AI2463" s="184"/>
      <c r="AL2463" s="184"/>
      <c r="AM2463" s="184"/>
      <c r="AP2463" s="184"/>
      <c r="AQ2463" s="184"/>
      <c r="AT2463" s="184"/>
      <c r="AU2463" s="184"/>
      <c r="AX2463" s="184"/>
      <c r="AY2463" s="184"/>
      <c r="BB2463" s="184"/>
      <c r="BC2463" s="184"/>
      <c r="BF2463" s="184"/>
      <c r="BG2463" s="184"/>
      <c r="BJ2463" s="184"/>
      <c r="BK2463" s="184"/>
      <c r="BN2463" s="184"/>
      <c r="BO2463" s="184"/>
      <c r="BR2463" s="184"/>
      <c r="BS2463" s="184"/>
      <c r="BV2463" s="184"/>
      <c r="BW2463" s="184"/>
      <c r="BZ2463" s="184"/>
      <c r="CA2463" s="184"/>
      <c r="CD2463" s="184"/>
      <c r="CE2463" s="184"/>
      <c r="CL2463" s="183"/>
      <c r="CP2463" s="183"/>
      <c r="CT2463" s="71"/>
    </row>
    <row r="2464" spans="6:98">
      <c r="F2464" s="183"/>
      <c r="S2464" s="184"/>
      <c r="T2464" s="184"/>
      <c r="U2464" s="184"/>
      <c r="V2464" s="184"/>
      <c r="W2464" s="184"/>
      <c r="X2464" s="184"/>
      <c r="Y2464" s="184"/>
      <c r="Z2464" s="184"/>
      <c r="AA2464" s="184"/>
      <c r="AB2464" s="184"/>
      <c r="AC2464" s="184"/>
      <c r="AD2464" s="184"/>
      <c r="AH2464" s="184"/>
      <c r="AI2464" s="184"/>
      <c r="AL2464" s="184"/>
      <c r="AM2464" s="184"/>
      <c r="AP2464" s="184"/>
      <c r="AQ2464" s="184"/>
      <c r="AT2464" s="184"/>
      <c r="AU2464" s="184"/>
      <c r="AX2464" s="184"/>
      <c r="AY2464" s="184"/>
      <c r="BB2464" s="184"/>
      <c r="BC2464" s="184"/>
      <c r="BF2464" s="184"/>
      <c r="BG2464" s="184"/>
      <c r="BJ2464" s="184"/>
      <c r="BK2464" s="184"/>
      <c r="BN2464" s="184"/>
      <c r="BO2464" s="184"/>
      <c r="BR2464" s="184"/>
      <c r="BS2464" s="184"/>
      <c r="BV2464" s="184"/>
      <c r="BW2464" s="184"/>
      <c r="BZ2464" s="184"/>
      <c r="CA2464" s="184"/>
      <c r="CD2464" s="184"/>
      <c r="CE2464" s="184"/>
      <c r="CL2464" s="183"/>
      <c r="CP2464" s="183"/>
      <c r="CT2464" s="71"/>
    </row>
    <row r="2465" spans="6:98">
      <c r="F2465" s="183"/>
      <c r="S2465" s="184"/>
      <c r="T2465" s="184"/>
      <c r="U2465" s="184"/>
      <c r="V2465" s="184"/>
      <c r="W2465" s="184"/>
      <c r="X2465" s="184"/>
      <c r="Y2465" s="184"/>
      <c r="Z2465" s="184"/>
      <c r="AA2465" s="184"/>
      <c r="AB2465" s="184"/>
      <c r="AC2465" s="184"/>
      <c r="AD2465" s="184"/>
      <c r="AH2465" s="184"/>
      <c r="AI2465" s="184"/>
      <c r="AL2465" s="184"/>
      <c r="AM2465" s="184"/>
      <c r="AP2465" s="184"/>
      <c r="AQ2465" s="184"/>
      <c r="AT2465" s="184"/>
      <c r="AU2465" s="184"/>
      <c r="AX2465" s="184"/>
      <c r="AY2465" s="184"/>
      <c r="BB2465" s="184"/>
      <c r="BC2465" s="184"/>
      <c r="BF2465" s="184"/>
      <c r="BG2465" s="184"/>
      <c r="BJ2465" s="184"/>
      <c r="BK2465" s="184"/>
      <c r="BN2465" s="184"/>
      <c r="BO2465" s="184"/>
      <c r="BR2465" s="184"/>
      <c r="BS2465" s="184"/>
      <c r="BV2465" s="184"/>
      <c r="BW2465" s="184"/>
      <c r="BZ2465" s="184"/>
      <c r="CA2465" s="184"/>
      <c r="CD2465" s="184"/>
      <c r="CE2465" s="184"/>
      <c r="CL2465" s="183"/>
      <c r="CP2465" s="183"/>
      <c r="CT2465" s="71"/>
    </row>
    <row r="2466" spans="6:98">
      <c r="F2466" s="183"/>
      <c r="S2466" s="184"/>
      <c r="T2466" s="184"/>
      <c r="U2466" s="184"/>
      <c r="V2466" s="184"/>
      <c r="W2466" s="184"/>
      <c r="X2466" s="184"/>
      <c r="Y2466" s="184"/>
      <c r="Z2466" s="184"/>
      <c r="AA2466" s="184"/>
      <c r="AB2466" s="184"/>
      <c r="AC2466" s="184"/>
      <c r="AD2466" s="184"/>
      <c r="AH2466" s="184"/>
      <c r="AI2466" s="184"/>
      <c r="AL2466" s="184"/>
      <c r="AM2466" s="184"/>
      <c r="AP2466" s="184"/>
      <c r="AQ2466" s="184"/>
      <c r="AT2466" s="184"/>
      <c r="AU2466" s="184"/>
      <c r="AX2466" s="184"/>
      <c r="AY2466" s="184"/>
      <c r="BB2466" s="184"/>
      <c r="BC2466" s="184"/>
      <c r="BF2466" s="184"/>
      <c r="BG2466" s="184"/>
      <c r="BJ2466" s="184"/>
      <c r="BK2466" s="184"/>
      <c r="BN2466" s="184"/>
      <c r="BO2466" s="184"/>
      <c r="BR2466" s="184"/>
      <c r="BS2466" s="184"/>
      <c r="BV2466" s="184"/>
      <c r="BW2466" s="184"/>
      <c r="BZ2466" s="184"/>
      <c r="CA2466" s="184"/>
      <c r="CD2466" s="184"/>
      <c r="CE2466" s="184"/>
      <c r="CL2466" s="183"/>
      <c r="CP2466" s="183"/>
      <c r="CT2466" s="71"/>
    </row>
    <row r="2467" spans="6:98">
      <c r="F2467" s="183"/>
      <c r="S2467" s="184"/>
      <c r="T2467" s="184"/>
      <c r="U2467" s="184"/>
      <c r="V2467" s="184"/>
      <c r="W2467" s="184"/>
      <c r="X2467" s="184"/>
      <c r="Y2467" s="184"/>
      <c r="Z2467" s="184"/>
      <c r="AA2467" s="184"/>
      <c r="AB2467" s="184"/>
      <c r="AC2467" s="184"/>
      <c r="AD2467" s="184"/>
      <c r="AH2467" s="184"/>
      <c r="AI2467" s="184"/>
      <c r="AL2467" s="184"/>
      <c r="AM2467" s="184"/>
      <c r="AP2467" s="184"/>
      <c r="AQ2467" s="184"/>
      <c r="AT2467" s="184"/>
      <c r="AU2467" s="184"/>
      <c r="AX2467" s="184"/>
      <c r="AY2467" s="184"/>
      <c r="BB2467" s="184"/>
      <c r="BC2467" s="184"/>
      <c r="BF2467" s="184"/>
      <c r="BG2467" s="184"/>
      <c r="BJ2467" s="184"/>
      <c r="BK2467" s="184"/>
      <c r="BN2467" s="184"/>
      <c r="BO2467" s="184"/>
      <c r="BR2467" s="184"/>
      <c r="BS2467" s="184"/>
      <c r="BV2467" s="184"/>
      <c r="BW2467" s="184"/>
      <c r="BZ2467" s="184"/>
      <c r="CA2467" s="184"/>
      <c r="CD2467" s="184"/>
      <c r="CE2467" s="184"/>
      <c r="CL2467" s="183"/>
      <c r="CP2467" s="183"/>
      <c r="CT2467" s="71"/>
    </row>
    <row r="2468" spans="6:98">
      <c r="F2468" s="183"/>
      <c r="S2468" s="184"/>
      <c r="T2468" s="184"/>
      <c r="U2468" s="184"/>
      <c r="V2468" s="184"/>
      <c r="W2468" s="184"/>
      <c r="X2468" s="184"/>
      <c r="Y2468" s="184"/>
      <c r="Z2468" s="184"/>
      <c r="AA2468" s="184"/>
      <c r="AB2468" s="184"/>
      <c r="AC2468" s="184"/>
      <c r="AD2468" s="184"/>
      <c r="AH2468" s="184"/>
      <c r="AI2468" s="184"/>
      <c r="AL2468" s="184"/>
      <c r="AM2468" s="184"/>
      <c r="AP2468" s="184"/>
      <c r="AQ2468" s="184"/>
      <c r="AT2468" s="184"/>
      <c r="AU2468" s="184"/>
      <c r="AX2468" s="184"/>
      <c r="AY2468" s="184"/>
      <c r="BB2468" s="184"/>
      <c r="BC2468" s="184"/>
      <c r="BF2468" s="184"/>
      <c r="BG2468" s="184"/>
      <c r="BJ2468" s="184"/>
      <c r="BK2468" s="184"/>
      <c r="BN2468" s="184"/>
      <c r="BO2468" s="184"/>
      <c r="BR2468" s="184"/>
      <c r="BS2468" s="184"/>
      <c r="BV2468" s="184"/>
      <c r="BW2468" s="184"/>
      <c r="BZ2468" s="184"/>
      <c r="CA2468" s="184"/>
      <c r="CD2468" s="184"/>
      <c r="CE2468" s="184"/>
      <c r="CL2468" s="183"/>
      <c r="CP2468" s="183"/>
      <c r="CT2468" s="71"/>
    </row>
    <row r="2469" spans="6:98">
      <c r="F2469" s="183"/>
      <c r="S2469" s="184"/>
      <c r="T2469" s="184"/>
      <c r="U2469" s="184"/>
      <c r="V2469" s="184"/>
      <c r="W2469" s="184"/>
      <c r="X2469" s="184"/>
      <c r="Y2469" s="184"/>
      <c r="Z2469" s="184"/>
      <c r="AA2469" s="184"/>
      <c r="AB2469" s="184"/>
      <c r="AC2469" s="184"/>
      <c r="AD2469" s="184"/>
      <c r="AH2469" s="184"/>
      <c r="AI2469" s="184"/>
      <c r="AL2469" s="184"/>
      <c r="AM2469" s="184"/>
      <c r="AP2469" s="184"/>
      <c r="AQ2469" s="184"/>
      <c r="AT2469" s="184"/>
      <c r="AU2469" s="184"/>
      <c r="AX2469" s="184"/>
      <c r="AY2469" s="184"/>
      <c r="BB2469" s="184"/>
      <c r="BC2469" s="184"/>
      <c r="BF2469" s="184"/>
      <c r="BG2469" s="184"/>
      <c r="BJ2469" s="184"/>
      <c r="BK2469" s="184"/>
      <c r="BN2469" s="184"/>
      <c r="BO2469" s="184"/>
      <c r="BR2469" s="184"/>
      <c r="BS2469" s="184"/>
      <c r="BV2469" s="184"/>
      <c r="BW2469" s="184"/>
      <c r="BZ2469" s="184"/>
      <c r="CA2469" s="184"/>
      <c r="CD2469" s="184"/>
      <c r="CE2469" s="184"/>
      <c r="CL2469" s="183"/>
      <c r="CP2469" s="183"/>
      <c r="CT2469" s="71"/>
    </row>
    <row r="2470" spans="6:98">
      <c r="F2470" s="183"/>
      <c r="S2470" s="184"/>
      <c r="T2470" s="184"/>
      <c r="U2470" s="184"/>
      <c r="V2470" s="184"/>
      <c r="W2470" s="184"/>
      <c r="X2470" s="184"/>
      <c r="Y2470" s="184"/>
      <c r="Z2470" s="184"/>
      <c r="AA2470" s="184"/>
      <c r="AB2470" s="184"/>
      <c r="AC2470" s="184"/>
      <c r="AD2470" s="184"/>
      <c r="AH2470" s="184"/>
      <c r="AI2470" s="184"/>
      <c r="AL2470" s="184"/>
      <c r="AM2470" s="184"/>
      <c r="AP2470" s="184"/>
      <c r="AQ2470" s="184"/>
      <c r="AT2470" s="184"/>
      <c r="AU2470" s="184"/>
      <c r="AX2470" s="184"/>
      <c r="AY2470" s="184"/>
      <c r="BB2470" s="184"/>
      <c r="BC2470" s="184"/>
      <c r="BF2470" s="184"/>
      <c r="BG2470" s="184"/>
      <c r="BJ2470" s="184"/>
      <c r="BK2470" s="184"/>
      <c r="BN2470" s="184"/>
      <c r="BO2470" s="184"/>
      <c r="BR2470" s="184"/>
      <c r="BS2470" s="184"/>
      <c r="BV2470" s="184"/>
      <c r="BW2470" s="184"/>
      <c r="BZ2470" s="184"/>
      <c r="CA2470" s="184"/>
      <c r="CD2470" s="184"/>
      <c r="CE2470" s="184"/>
      <c r="CL2470" s="183"/>
      <c r="CP2470" s="183"/>
      <c r="CT2470" s="71"/>
    </row>
    <row r="2471" spans="6:98">
      <c r="F2471" s="183"/>
      <c r="S2471" s="184"/>
      <c r="T2471" s="184"/>
      <c r="U2471" s="184"/>
      <c r="V2471" s="184"/>
      <c r="W2471" s="184"/>
      <c r="X2471" s="184"/>
      <c r="Y2471" s="184"/>
      <c r="Z2471" s="184"/>
      <c r="AA2471" s="184"/>
      <c r="AB2471" s="184"/>
      <c r="AC2471" s="184"/>
      <c r="AD2471" s="184"/>
      <c r="AH2471" s="184"/>
      <c r="AI2471" s="184"/>
      <c r="AL2471" s="184"/>
      <c r="AM2471" s="184"/>
      <c r="AP2471" s="184"/>
      <c r="AQ2471" s="184"/>
      <c r="AT2471" s="184"/>
      <c r="AU2471" s="184"/>
      <c r="AX2471" s="184"/>
      <c r="AY2471" s="184"/>
      <c r="BB2471" s="184"/>
      <c r="BC2471" s="184"/>
      <c r="BF2471" s="184"/>
      <c r="BG2471" s="184"/>
      <c r="BJ2471" s="184"/>
      <c r="BK2471" s="184"/>
      <c r="BN2471" s="184"/>
      <c r="BO2471" s="184"/>
      <c r="BR2471" s="184"/>
      <c r="BS2471" s="184"/>
      <c r="BV2471" s="184"/>
      <c r="BW2471" s="184"/>
      <c r="BZ2471" s="184"/>
      <c r="CA2471" s="184"/>
      <c r="CD2471" s="184"/>
      <c r="CE2471" s="184"/>
      <c r="CL2471" s="183"/>
      <c r="CP2471" s="183"/>
      <c r="CT2471" s="71"/>
    </row>
    <row r="2472" spans="6:98">
      <c r="F2472" s="183"/>
      <c r="S2472" s="184"/>
      <c r="T2472" s="184"/>
      <c r="U2472" s="184"/>
      <c r="V2472" s="184"/>
      <c r="W2472" s="184"/>
      <c r="X2472" s="184"/>
      <c r="Y2472" s="184"/>
      <c r="Z2472" s="184"/>
      <c r="AA2472" s="184"/>
      <c r="AB2472" s="184"/>
      <c r="AC2472" s="184"/>
      <c r="AD2472" s="184"/>
      <c r="AH2472" s="184"/>
      <c r="AI2472" s="184"/>
      <c r="AL2472" s="184"/>
      <c r="AM2472" s="184"/>
      <c r="AP2472" s="184"/>
      <c r="AQ2472" s="184"/>
      <c r="AT2472" s="184"/>
      <c r="AU2472" s="184"/>
      <c r="AX2472" s="184"/>
      <c r="AY2472" s="184"/>
      <c r="BB2472" s="184"/>
      <c r="BC2472" s="184"/>
      <c r="BF2472" s="184"/>
      <c r="BG2472" s="184"/>
      <c r="BJ2472" s="184"/>
      <c r="BK2472" s="184"/>
      <c r="BN2472" s="184"/>
      <c r="BO2472" s="184"/>
      <c r="BR2472" s="184"/>
      <c r="BS2472" s="184"/>
      <c r="BV2472" s="184"/>
      <c r="BW2472" s="184"/>
      <c r="BZ2472" s="184"/>
      <c r="CA2472" s="184"/>
      <c r="CD2472" s="184"/>
      <c r="CE2472" s="184"/>
      <c r="CL2472" s="183"/>
      <c r="CP2472" s="183"/>
      <c r="CT2472" s="71"/>
    </row>
    <row r="2473" spans="6:98">
      <c r="F2473" s="183"/>
      <c r="S2473" s="184"/>
      <c r="T2473" s="184"/>
      <c r="U2473" s="184"/>
      <c r="V2473" s="184"/>
      <c r="W2473" s="184"/>
      <c r="X2473" s="184"/>
      <c r="Y2473" s="184"/>
      <c r="Z2473" s="184"/>
      <c r="AA2473" s="184"/>
      <c r="AB2473" s="184"/>
      <c r="AC2473" s="184"/>
      <c r="AD2473" s="184"/>
      <c r="AH2473" s="184"/>
      <c r="AI2473" s="184"/>
      <c r="AL2473" s="184"/>
      <c r="AM2473" s="184"/>
      <c r="AP2473" s="184"/>
      <c r="AQ2473" s="184"/>
      <c r="AT2473" s="184"/>
      <c r="AU2473" s="184"/>
      <c r="AX2473" s="184"/>
      <c r="AY2473" s="184"/>
      <c r="BB2473" s="184"/>
      <c r="BC2473" s="184"/>
      <c r="BF2473" s="184"/>
      <c r="BG2473" s="184"/>
      <c r="BJ2473" s="184"/>
      <c r="BK2473" s="184"/>
      <c r="BN2473" s="184"/>
      <c r="BO2473" s="184"/>
      <c r="BR2473" s="184"/>
      <c r="BS2473" s="184"/>
      <c r="BV2473" s="184"/>
      <c r="BW2473" s="184"/>
      <c r="BZ2473" s="184"/>
      <c r="CA2473" s="184"/>
      <c r="CD2473" s="184"/>
      <c r="CE2473" s="184"/>
      <c r="CL2473" s="183"/>
      <c r="CP2473" s="183"/>
      <c r="CT2473" s="71"/>
    </row>
    <row r="2474" spans="6:98">
      <c r="F2474" s="183"/>
      <c r="S2474" s="184"/>
      <c r="T2474" s="184"/>
      <c r="U2474" s="184"/>
      <c r="V2474" s="184"/>
      <c r="W2474" s="184"/>
      <c r="X2474" s="184"/>
      <c r="Y2474" s="184"/>
      <c r="Z2474" s="184"/>
      <c r="AA2474" s="184"/>
      <c r="AB2474" s="184"/>
      <c r="AC2474" s="184"/>
      <c r="AD2474" s="184"/>
      <c r="AH2474" s="184"/>
      <c r="AI2474" s="184"/>
      <c r="AL2474" s="184"/>
      <c r="AM2474" s="184"/>
      <c r="AP2474" s="184"/>
      <c r="AQ2474" s="184"/>
      <c r="AT2474" s="184"/>
      <c r="AU2474" s="184"/>
      <c r="AX2474" s="184"/>
      <c r="AY2474" s="184"/>
      <c r="BB2474" s="184"/>
      <c r="BC2474" s="184"/>
      <c r="BF2474" s="184"/>
      <c r="BG2474" s="184"/>
      <c r="BJ2474" s="184"/>
      <c r="BK2474" s="184"/>
      <c r="BN2474" s="184"/>
      <c r="BO2474" s="184"/>
      <c r="BR2474" s="184"/>
      <c r="BS2474" s="184"/>
      <c r="BV2474" s="184"/>
      <c r="BW2474" s="184"/>
      <c r="BZ2474" s="184"/>
      <c r="CA2474" s="184"/>
      <c r="CD2474" s="184"/>
      <c r="CE2474" s="184"/>
      <c r="CL2474" s="183"/>
      <c r="CP2474" s="183"/>
      <c r="CT2474" s="71"/>
    </row>
    <row r="2475" spans="6:98">
      <c r="F2475" s="183"/>
      <c r="S2475" s="184"/>
      <c r="T2475" s="184"/>
      <c r="U2475" s="184"/>
      <c r="V2475" s="184"/>
      <c r="W2475" s="184"/>
      <c r="X2475" s="184"/>
      <c r="Y2475" s="184"/>
      <c r="Z2475" s="184"/>
      <c r="AA2475" s="184"/>
      <c r="AB2475" s="184"/>
      <c r="AC2475" s="184"/>
      <c r="AD2475" s="184"/>
      <c r="AH2475" s="184"/>
      <c r="AI2475" s="184"/>
      <c r="AL2475" s="184"/>
      <c r="AM2475" s="184"/>
      <c r="AP2475" s="184"/>
      <c r="AQ2475" s="184"/>
      <c r="AT2475" s="184"/>
      <c r="AU2475" s="184"/>
      <c r="AX2475" s="184"/>
      <c r="AY2475" s="184"/>
      <c r="BB2475" s="184"/>
      <c r="BC2475" s="184"/>
      <c r="BF2475" s="184"/>
      <c r="BG2475" s="184"/>
      <c r="BJ2475" s="184"/>
      <c r="BK2475" s="184"/>
      <c r="BN2475" s="184"/>
      <c r="BO2475" s="184"/>
      <c r="BR2475" s="184"/>
      <c r="BS2475" s="184"/>
      <c r="BV2475" s="184"/>
      <c r="BW2475" s="184"/>
      <c r="BZ2475" s="184"/>
      <c r="CA2475" s="184"/>
      <c r="CD2475" s="184"/>
      <c r="CE2475" s="184"/>
      <c r="CL2475" s="183"/>
      <c r="CP2475" s="183"/>
      <c r="CT2475" s="71"/>
    </row>
    <row r="2476" spans="6:98">
      <c r="F2476" s="183"/>
      <c r="S2476" s="184"/>
      <c r="T2476" s="184"/>
      <c r="U2476" s="184"/>
      <c r="V2476" s="184"/>
      <c r="W2476" s="184"/>
      <c r="X2476" s="184"/>
      <c r="Y2476" s="184"/>
      <c r="Z2476" s="184"/>
      <c r="AA2476" s="184"/>
      <c r="AB2476" s="184"/>
      <c r="AC2476" s="184"/>
      <c r="AD2476" s="184"/>
      <c r="AH2476" s="184"/>
      <c r="AI2476" s="184"/>
      <c r="AL2476" s="184"/>
      <c r="AM2476" s="184"/>
      <c r="AP2476" s="184"/>
      <c r="AQ2476" s="184"/>
      <c r="AT2476" s="184"/>
      <c r="AU2476" s="184"/>
      <c r="AX2476" s="184"/>
      <c r="AY2476" s="184"/>
      <c r="BB2476" s="184"/>
      <c r="BC2476" s="184"/>
      <c r="BF2476" s="184"/>
      <c r="BG2476" s="184"/>
      <c r="BJ2476" s="184"/>
      <c r="BK2476" s="184"/>
      <c r="BN2476" s="184"/>
      <c r="BO2476" s="184"/>
      <c r="BR2476" s="184"/>
      <c r="BS2476" s="184"/>
      <c r="BV2476" s="184"/>
      <c r="BW2476" s="184"/>
      <c r="BZ2476" s="184"/>
      <c r="CA2476" s="184"/>
      <c r="CD2476" s="184"/>
      <c r="CE2476" s="184"/>
      <c r="CL2476" s="183"/>
      <c r="CP2476" s="183"/>
      <c r="CT2476" s="71"/>
    </row>
    <row r="2477" spans="6:98">
      <c r="F2477" s="183"/>
      <c r="S2477" s="184"/>
      <c r="T2477" s="184"/>
      <c r="U2477" s="184"/>
      <c r="V2477" s="184"/>
      <c r="W2477" s="184"/>
      <c r="X2477" s="184"/>
      <c r="Y2477" s="184"/>
      <c r="Z2477" s="184"/>
      <c r="AA2477" s="184"/>
      <c r="AB2477" s="184"/>
      <c r="AC2477" s="184"/>
      <c r="AD2477" s="184"/>
      <c r="AH2477" s="184"/>
      <c r="AI2477" s="184"/>
      <c r="AL2477" s="184"/>
      <c r="AM2477" s="184"/>
      <c r="AP2477" s="184"/>
      <c r="AQ2477" s="184"/>
      <c r="AT2477" s="184"/>
      <c r="AU2477" s="184"/>
      <c r="AX2477" s="184"/>
      <c r="AY2477" s="184"/>
      <c r="BB2477" s="184"/>
      <c r="BC2477" s="184"/>
      <c r="BF2477" s="184"/>
      <c r="BG2477" s="184"/>
      <c r="BJ2477" s="184"/>
      <c r="BK2477" s="184"/>
      <c r="BN2477" s="184"/>
      <c r="BO2477" s="184"/>
      <c r="BR2477" s="184"/>
      <c r="BS2477" s="184"/>
      <c r="BV2477" s="184"/>
      <c r="BW2477" s="184"/>
      <c r="BZ2477" s="184"/>
      <c r="CA2477" s="184"/>
      <c r="CD2477" s="184"/>
      <c r="CE2477" s="184"/>
      <c r="CL2477" s="183"/>
      <c r="CP2477" s="183"/>
      <c r="CT2477" s="71"/>
    </row>
    <row r="2478" spans="6:98">
      <c r="F2478" s="183"/>
      <c r="S2478" s="184"/>
      <c r="T2478" s="184"/>
      <c r="U2478" s="184"/>
      <c r="V2478" s="184"/>
      <c r="W2478" s="184"/>
      <c r="X2478" s="184"/>
      <c r="Y2478" s="184"/>
      <c r="Z2478" s="184"/>
      <c r="AA2478" s="184"/>
      <c r="AB2478" s="184"/>
      <c r="AC2478" s="184"/>
      <c r="AD2478" s="184"/>
      <c r="AH2478" s="184"/>
      <c r="AI2478" s="184"/>
      <c r="AL2478" s="184"/>
      <c r="AM2478" s="184"/>
      <c r="AP2478" s="184"/>
      <c r="AQ2478" s="184"/>
      <c r="AT2478" s="184"/>
      <c r="AU2478" s="184"/>
      <c r="AX2478" s="184"/>
      <c r="AY2478" s="184"/>
      <c r="BB2478" s="184"/>
      <c r="BC2478" s="184"/>
      <c r="BF2478" s="184"/>
      <c r="BG2478" s="184"/>
      <c r="BJ2478" s="184"/>
      <c r="BK2478" s="184"/>
      <c r="BN2478" s="184"/>
      <c r="BO2478" s="184"/>
      <c r="BR2478" s="184"/>
      <c r="BS2478" s="184"/>
      <c r="BV2478" s="184"/>
      <c r="BW2478" s="184"/>
      <c r="BZ2478" s="184"/>
      <c r="CA2478" s="184"/>
      <c r="CD2478" s="184"/>
      <c r="CE2478" s="184"/>
      <c r="CL2478" s="183"/>
      <c r="CP2478" s="183"/>
      <c r="CT2478" s="71"/>
    </row>
    <row r="2479" spans="6:98">
      <c r="F2479" s="183"/>
      <c r="S2479" s="184"/>
      <c r="T2479" s="184"/>
      <c r="U2479" s="184"/>
      <c r="V2479" s="184"/>
      <c r="W2479" s="184"/>
      <c r="X2479" s="184"/>
      <c r="Y2479" s="184"/>
      <c r="Z2479" s="184"/>
      <c r="AA2479" s="184"/>
      <c r="AB2479" s="184"/>
      <c r="AC2479" s="184"/>
      <c r="AD2479" s="184"/>
      <c r="AH2479" s="184"/>
      <c r="AI2479" s="184"/>
      <c r="AL2479" s="184"/>
      <c r="AM2479" s="184"/>
      <c r="AP2479" s="184"/>
      <c r="AQ2479" s="184"/>
      <c r="AT2479" s="184"/>
      <c r="AU2479" s="184"/>
      <c r="AX2479" s="184"/>
      <c r="AY2479" s="184"/>
      <c r="BB2479" s="184"/>
      <c r="BC2479" s="184"/>
      <c r="BF2479" s="184"/>
      <c r="BG2479" s="184"/>
      <c r="BJ2479" s="184"/>
      <c r="BK2479" s="184"/>
      <c r="BN2479" s="184"/>
      <c r="BO2479" s="184"/>
      <c r="BR2479" s="184"/>
      <c r="BS2479" s="184"/>
      <c r="BV2479" s="184"/>
      <c r="BW2479" s="184"/>
      <c r="BZ2479" s="184"/>
      <c r="CA2479" s="184"/>
      <c r="CD2479" s="184"/>
      <c r="CE2479" s="184"/>
      <c r="CL2479" s="183"/>
      <c r="CP2479" s="183"/>
      <c r="CT2479" s="71"/>
    </row>
    <row r="2480" spans="6:98">
      <c r="F2480" s="183"/>
      <c r="S2480" s="184"/>
      <c r="T2480" s="184"/>
      <c r="U2480" s="184"/>
      <c r="V2480" s="184"/>
      <c r="W2480" s="184"/>
      <c r="X2480" s="184"/>
      <c r="Y2480" s="184"/>
      <c r="Z2480" s="184"/>
      <c r="AA2480" s="184"/>
      <c r="AB2480" s="184"/>
      <c r="AC2480" s="184"/>
      <c r="AD2480" s="184"/>
      <c r="AH2480" s="184"/>
      <c r="AI2480" s="184"/>
      <c r="AL2480" s="184"/>
      <c r="AM2480" s="184"/>
      <c r="AP2480" s="184"/>
      <c r="AQ2480" s="184"/>
      <c r="AT2480" s="184"/>
      <c r="AU2480" s="184"/>
      <c r="AX2480" s="184"/>
      <c r="AY2480" s="184"/>
      <c r="BB2480" s="184"/>
      <c r="BC2480" s="184"/>
      <c r="BF2480" s="184"/>
      <c r="BG2480" s="184"/>
      <c r="BJ2480" s="184"/>
      <c r="BK2480" s="184"/>
      <c r="BN2480" s="184"/>
      <c r="BO2480" s="184"/>
      <c r="BR2480" s="184"/>
      <c r="BS2480" s="184"/>
      <c r="BV2480" s="184"/>
      <c r="BW2480" s="184"/>
      <c r="BZ2480" s="184"/>
      <c r="CA2480" s="184"/>
      <c r="CD2480" s="184"/>
      <c r="CE2480" s="184"/>
      <c r="CL2480" s="183"/>
      <c r="CP2480" s="183"/>
      <c r="CT2480" s="71"/>
    </row>
    <row r="2481" spans="6:98">
      <c r="F2481" s="183"/>
      <c r="S2481" s="184"/>
      <c r="T2481" s="184"/>
      <c r="U2481" s="184"/>
      <c r="V2481" s="184"/>
      <c r="W2481" s="184"/>
      <c r="X2481" s="184"/>
      <c r="Y2481" s="184"/>
      <c r="Z2481" s="184"/>
      <c r="AA2481" s="184"/>
      <c r="AB2481" s="184"/>
      <c r="AC2481" s="184"/>
      <c r="AD2481" s="184"/>
      <c r="AH2481" s="184"/>
      <c r="AI2481" s="184"/>
      <c r="AL2481" s="184"/>
      <c r="AM2481" s="184"/>
      <c r="AP2481" s="184"/>
      <c r="AQ2481" s="184"/>
      <c r="AT2481" s="184"/>
      <c r="AU2481" s="184"/>
      <c r="AX2481" s="184"/>
      <c r="AY2481" s="184"/>
      <c r="BB2481" s="184"/>
      <c r="BC2481" s="184"/>
      <c r="BF2481" s="184"/>
      <c r="BG2481" s="184"/>
      <c r="BJ2481" s="184"/>
      <c r="BK2481" s="184"/>
      <c r="BN2481" s="184"/>
      <c r="BO2481" s="184"/>
      <c r="BR2481" s="184"/>
      <c r="BS2481" s="184"/>
      <c r="BV2481" s="184"/>
      <c r="BW2481" s="184"/>
      <c r="BZ2481" s="184"/>
      <c r="CA2481" s="184"/>
      <c r="CD2481" s="184"/>
      <c r="CE2481" s="184"/>
      <c r="CL2481" s="183"/>
      <c r="CP2481" s="183"/>
      <c r="CT2481" s="71"/>
    </row>
    <row r="2482" spans="6:98">
      <c r="F2482" s="183"/>
      <c r="S2482" s="184"/>
      <c r="T2482" s="184"/>
      <c r="U2482" s="184"/>
      <c r="V2482" s="184"/>
      <c r="W2482" s="184"/>
      <c r="X2482" s="184"/>
      <c r="Y2482" s="184"/>
      <c r="Z2482" s="184"/>
      <c r="AA2482" s="184"/>
      <c r="AB2482" s="184"/>
      <c r="AC2482" s="184"/>
      <c r="AD2482" s="184"/>
      <c r="AH2482" s="184"/>
      <c r="AI2482" s="184"/>
      <c r="AL2482" s="184"/>
      <c r="AM2482" s="184"/>
      <c r="AP2482" s="184"/>
      <c r="AQ2482" s="184"/>
      <c r="AT2482" s="184"/>
      <c r="AU2482" s="184"/>
      <c r="AX2482" s="184"/>
      <c r="AY2482" s="184"/>
      <c r="BB2482" s="184"/>
      <c r="BC2482" s="184"/>
      <c r="BF2482" s="184"/>
      <c r="BG2482" s="184"/>
      <c r="BJ2482" s="184"/>
      <c r="BK2482" s="184"/>
      <c r="BN2482" s="184"/>
      <c r="BO2482" s="184"/>
      <c r="BR2482" s="184"/>
      <c r="BS2482" s="184"/>
      <c r="BV2482" s="184"/>
      <c r="BW2482" s="184"/>
      <c r="BZ2482" s="184"/>
      <c r="CA2482" s="184"/>
      <c r="CD2482" s="184"/>
      <c r="CE2482" s="184"/>
      <c r="CL2482" s="183"/>
      <c r="CP2482" s="183"/>
      <c r="CT2482" s="71"/>
    </row>
    <row r="2483" spans="6:98">
      <c r="F2483" s="183"/>
      <c r="S2483" s="184"/>
      <c r="T2483" s="184"/>
      <c r="U2483" s="184"/>
      <c r="V2483" s="184"/>
      <c r="W2483" s="184"/>
      <c r="X2483" s="184"/>
      <c r="Y2483" s="184"/>
      <c r="Z2483" s="184"/>
      <c r="AA2483" s="184"/>
      <c r="AB2483" s="184"/>
      <c r="AC2483" s="184"/>
      <c r="AD2483" s="184"/>
      <c r="AH2483" s="184"/>
      <c r="AI2483" s="184"/>
      <c r="AL2483" s="184"/>
      <c r="AM2483" s="184"/>
      <c r="AP2483" s="184"/>
      <c r="AQ2483" s="184"/>
      <c r="AT2483" s="184"/>
      <c r="AU2483" s="184"/>
      <c r="AX2483" s="184"/>
      <c r="AY2483" s="184"/>
      <c r="BB2483" s="184"/>
      <c r="BC2483" s="184"/>
      <c r="BF2483" s="184"/>
      <c r="BG2483" s="184"/>
      <c r="BJ2483" s="184"/>
      <c r="BK2483" s="184"/>
      <c r="BN2483" s="184"/>
      <c r="BO2483" s="184"/>
      <c r="BR2483" s="184"/>
      <c r="BS2483" s="184"/>
      <c r="BV2483" s="184"/>
      <c r="BW2483" s="184"/>
      <c r="BZ2483" s="184"/>
      <c r="CA2483" s="184"/>
      <c r="CD2483" s="184"/>
      <c r="CE2483" s="184"/>
      <c r="CL2483" s="183"/>
      <c r="CP2483" s="183"/>
      <c r="CT2483" s="71"/>
    </row>
    <row r="2484" spans="6:98">
      <c r="F2484" s="183"/>
      <c r="S2484" s="184"/>
      <c r="T2484" s="184"/>
      <c r="U2484" s="184"/>
      <c r="V2484" s="184"/>
      <c r="W2484" s="184"/>
      <c r="X2484" s="184"/>
      <c r="Y2484" s="184"/>
      <c r="Z2484" s="184"/>
      <c r="AA2484" s="184"/>
      <c r="AB2484" s="184"/>
      <c r="AC2484" s="184"/>
      <c r="AD2484" s="184"/>
      <c r="AH2484" s="184"/>
      <c r="AI2484" s="184"/>
      <c r="AL2484" s="184"/>
      <c r="AM2484" s="184"/>
      <c r="AP2484" s="184"/>
      <c r="AQ2484" s="184"/>
      <c r="AT2484" s="184"/>
      <c r="AU2484" s="184"/>
      <c r="AX2484" s="184"/>
      <c r="AY2484" s="184"/>
      <c r="BB2484" s="184"/>
      <c r="BC2484" s="184"/>
      <c r="BF2484" s="184"/>
      <c r="BG2484" s="184"/>
      <c r="BJ2484" s="184"/>
      <c r="BK2484" s="184"/>
      <c r="BN2484" s="184"/>
      <c r="BO2484" s="184"/>
      <c r="BR2484" s="184"/>
      <c r="BS2484" s="184"/>
      <c r="BV2484" s="184"/>
      <c r="BW2484" s="184"/>
      <c r="BZ2484" s="184"/>
      <c r="CA2484" s="184"/>
      <c r="CD2484" s="184"/>
      <c r="CE2484" s="184"/>
      <c r="CL2484" s="183"/>
      <c r="CP2484" s="183"/>
      <c r="CT2484" s="71"/>
    </row>
    <row r="2485" spans="6:98">
      <c r="F2485" s="183"/>
      <c r="S2485" s="184"/>
      <c r="T2485" s="184"/>
      <c r="U2485" s="184"/>
      <c r="V2485" s="184"/>
      <c r="W2485" s="184"/>
      <c r="X2485" s="184"/>
      <c r="Y2485" s="184"/>
      <c r="Z2485" s="184"/>
      <c r="AA2485" s="184"/>
      <c r="AB2485" s="184"/>
      <c r="AC2485" s="184"/>
      <c r="AD2485" s="184"/>
      <c r="AH2485" s="184"/>
      <c r="AI2485" s="184"/>
      <c r="AL2485" s="184"/>
      <c r="AM2485" s="184"/>
      <c r="AP2485" s="184"/>
      <c r="AQ2485" s="184"/>
      <c r="AT2485" s="184"/>
      <c r="AU2485" s="184"/>
      <c r="AX2485" s="184"/>
      <c r="AY2485" s="184"/>
      <c r="BB2485" s="184"/>
      <c r="BC2485" s="184"/>
      <c r="BF2485" s="184"/>
      <c r="BG2485" s="184"/>
      <c r="BJ2485" s="184"/>
      <c r="BK2485" s="184"/>
      <c r="BN2485" s="184"/>
      <c r="BO2485" s="184"/>
      <c r="BR2485" s="184"/>
      <c r="BS2485" s="184"/>
      <c r="BV2485" s="184"/>
      <c r="BW2485" s="184"/>
      <c r="BZ2485" s="184"/>
      <c r="CA2485" s="184"/>
      <c r="CD2485" s="184"/>
      <c r="CE2485" s="184"/>
      <c r="CL2485" s="183"/>
      <c r="CP2485" s="183"/>
      <c r="CT2485" s="71"/>
    </row>
    <row r="2486" spans="6:98">
      <c r="F2486" s="183"/>
      <c r="S2486" s="184"/>
      <c r="T2486" s="184"/>
      <c r="U2486" s="184"/>
      <c r="V2486" s="184"/>
      <c r="W2486" s="184"/>
      <c r="X2486" s="184"/>
      <c r="Y2486" s="184"/>
      <c r="Z2486" s="184"/>
      <c r="AA2486" s="184"/>
      <c r="AB2486" s="184"/>
      <c r="AC2486" s="184"/>
      <c r="AD2486" s="184"/>
      <c r="AH2486" s="184"/>
      <c r="AI2486" s="184"/>
      <c r="AL2486" s="184"/>
      <c r="AM2486" s="184"/>
      <c r="AP2486" s="184"/>
      <c r="AQ2486" s="184"/>
      <c r="AT2486" s="184"/>
      <c r="AU2486" s="184"/>
      <c r="AX2486" s="184"/>
      <c r="AY2486" s="184"/>
      <c r="BB2486" s="184"/>
      <c r="BC2486" s="184"/>
      <c r="BF2486" s="184"/>
      <c r="BG2486" s="184"/>
      <c r="BJ2486" s="184"/>
      <c r="BK2486" s="184"/>
      <c r="BN2486" s="184"/>
      <c r="BO2486" s="184"/>
      <c r="BR2486" s="184"/>
      <c r="BS2486" s="184"/>
      <c r="BV2486" s="184"/>
      <c r="BW2486" s="184"/>
      <c r="BZ2486" s="184"/>
      <c r="CA2486" s="184"/>
      <c r="CD2486" s="184"/>
      <c r="CE2486" s="184"/>
      <c r="CL2486" s="183"/>
      <c r="CP2486" s="183"/>
      <c r="CT2486" s="71"/>
    </row>
    <row r="2487" spans="6:98">
      <c r="F2487" s="183"/>
      <c r="S2487" s="184"/>
      <c r="T2487" s="184"/>
      <c r="U2487" s="184"/>
      <c r="V2487" s="184"/>
      <c r="W2487" s="184"/>
      <c r="X2487" s="184"/>
      <c r="Y2487" s="184"/>
      <c r="Z2487" s="184"/>
      <c r="AA2487" s="184"/>
      <c r="AB2487" s="184"/>
      <c r="AC2487" s="184"/>
      <c r="AD2487" s="184"/>
      <c r="AH2487" s="184"/>
      <c r="AI2487" s="184"/>
      <c r="AL2487" s="184"/>
      <c r="AM2487" s="184"/>
      <c r="AP2487" s="184"/>
      <c r="AQ2487" s="184"/>
      <c r="AT2487" s="184"/>
      <c r="AU2487" s="184"/>
      <c r="AX2487" s="184"/>
      <c r="AY2487" s="184"/>
      <c r="BB2487" s="184"/>
      <c r="BC2487" s="184"/>
      <c r="BF2487" s="184"/>
      <c r="BG2487" s="184"/>
      <c r="BJ2487" s="184"/>
      <c r="BK2487" s="184"/>
      <c r="BN2487" s="184"/>
      <c r="BO2487" s="184"/>
      <c r="BR2487" s="184"/>
      <c r="BS2487" s="184"/>
      <c r="BV2487" s="184"/>
      <c r="BW2487" s="184"/>
      <c r="BZ2487" s="184"/>
      <c r="CA2487" s="184"/>
      <c r="CD2487" s="184"/>
      <c r="CE2487" s="184"/>
      <c r="CL2487" s="183"/>
      <c r="CP2487" s="183"/>
      <c r="CT2487" s="71"/>
    </row>
    <row r="2488" spans="6:98">
      <c r="F2488" s="183"/>
      <c r="S2488" s="184"/>
      <c r="T2488" s="184"/>
      <c r="U2488" s="184"/>
      <c r="V2488" s="184"/>
      <c r="W2488" s="184"/>
      <c r="X2488" s="184"/>
      <c r="Y2488" s="184"/>
      <c r="Z2488" s="184"/>
      <c r="AA2488" s="184"/>
      <c r="AB2488" s="184"/>
      <c r="AC2488" s="184"/>
      <c r="AD2488" s="184"/>
      <c r="AH2488" s="184"/>
      <c r="AI2488" s="184"/>
      <c r="AL2488" s="184"/>
      <c r="AM2488" s="184"/>
      <c r="AP2488" s="184"/>
      <c r="AQ2488" s="184"/>
      <c r="AT2488" s="184"/>
      <c r="AU2488" s="184"/>
      <c r="AX2488" s="184"/>
      <c r="AY2488" s="184"/>
      <c r="BB2488" s="184"/>
      <c r="BC2488" s="184"/>
      <c r="BF2488" s="184"/>
      <c r="BG2488" s="184"/>
      <c r="BJ2488" s="184"/>
      <c r="BK2488" s="184"/>
      <c r="BN2488" s="184"/>
      <c r="BO2488" s="184"/>
      <c r="BR2488" s="184"/>
      <c r="BS2488" s="184"/>
      <c r="BV2488" s="184"/>
      <c r="BW2488" s="184"/>
      <c r="BZ2488" s="184"/>
      <c r="CA2488" s="184"/>
      <c r="CD2488" s="184"/>
      <c r="CE2488" s="184"/>
      <c r="CL2488" s="183"/>
      <c r="CP2488" s="183"/>
      <c r="CT2488" s="71"/>
    </row>
    <row r="2489" spans="6:98">
      <c r="F2489" s="183"/>
      <c r="S2489" s="184"/>
      <c r="T2489" s="184"/>
      <c r="U2489" s="184"/>
      <c r="V2489" s="184"/>
      <c r="W2489" s="184"/>
      <c r="X2489" s="184"/>
      <c r="Y2489" s="184"/>
      <c r="Z2489" s="184"/>
      <c r="AA2489" s="184"/>
      <c r="AB2489" s="184"/>
      <c r="AC2489" s="184"/>
      <c r="AD2489" s="184"/>
      <c r="AH2489" s="184"/>
      <c r="AI2489" s="184"/>
      <c r="AL2489" s="184"/>
      <c r="AM2489" s="184"/>
      <c r="AP2489" s="184"/>
      <c r="AQ2489" s="184"/>
      <c r="AT2489" s="184"/>
      <c r="AU2489" s="184"/>
      <c r="AX2489" s="184"/>
      <c r="AY2489" s="184"/>
      <c r="BB2489" s="184"/>
      <c r="BC2489" s="184"/>
      <c r="BF2489" s="184"/>
      <c r="BG2489" s="184"/>
      <c r="BJ2489" s="184"/>
      <c r="BK2489" s="184"/>
      <c r="BN2489" s="184"/>
      <c r="BO2489" s="184"/>
      <c r="BR2489" s="184"/>
      <c r="BS2489" s="184"/>
      <c r="BV2489" s="184"/>
      <c r="BW2489" s="184"/>
      <c r="BZ2489" s="184"/>
      <c r="CA2489" s="184"/>
      <c r="CD2489" s="184"/>
      <c r="CE2489" s="184"/>
      <c r="CL2489" s="183"/>
      <c r="CP2489" s="183"/>
      <c r="CT2489" s="71"/>
    </row>
    <row r="2490" spans="6:98">
      <c r="F2490" s="183"/>
      <c r="S2490" s="184"/>
      <c r="T2490" s="184"/>
      <c r="U2490" s="184"/>
      <c r="V2490" s="184"/>
      <c r="W2490" s="184"/>
      <c r="X2490" s="184"/>
      <c r="Y2490" s="184"/>
      <c r="Z2490" s="184"/>
      <c r="AA2490" s="184"/>
      <c r="AB2490" s="184"/>
      <c r="AC2490" s="184"/>
      <c r="AD2490" s="184"/>
      <c r="AH2490" s="184"/>
      <c r="AI2490" s="184"/>
      <c r="AL2490" s="184"/>
      <c r="AM2490" s="184"/>
      <c r="AP2490" s="184"/>
      <c r="AQ2490" s="184"/>
      <c r="AT2490" s="184"/>
      <c r="AU2490" s="184"/>
      <c r="AX2490" s="184"/>
      <c r="AY2490" s="184"/>
      <c r="BB2490" s="184"/>
      <c r="BC2490" s="184"/>
      <c r="BF2490" s="184"/>
      <c r="BG2490" s="184"/>
      <c r="BJ2490" s="184"/>
      <c r="BK2490" s="184"/>
      <c r="BN2490" s="184"/>
      <c r="BO2490" s="184"/>
      <c r="BR2490" s="184"/>
      <c r="BS2490" s="184"/>
      <c r="BV2490" s="184"/>
      <c r="BW2490" s="184"/>
      <c r="BZ2490" s="184"/>
      <c r="CA2490" s="184"/>
      <c r="CD2490" s="184"/>
      <c r="CE2490" s="184"/>
      <c r="CL2490" s="183"/>
      <c r="CP2490" s="183"/>
      <c r="CT2490" s="71"/>
    </row>
    <row r="2491" spans="6:98">
      <c r="F2491" s="183"/>
      <c r="S2491" s="184"/>
      <c r="T2491" s="184"/>
      <c r="U2491" s="184"/>
      <c r="V2491" s="184"/>
      <c r="W2491" s="184"/>
      <c r="X2491" s="184"/>
      <c r="Y2491" s="184"/>
      <c r="Z2491" s="184"/>
      <c r="AA2491" s="184"/>
      <c r="AB2491" s="184"/>
      <c r="AC2491" s="184"/>
      <c r="AD2491" s="184"/>
      <c r="AH2491" s="184"/>
      <c r="AI2491" s="184"/>
      <c r="AL2491" s="184"/>
      <c r="AM2491" s="184"/>
      <c r="AP2491" s="184"/>
      <c r="AQ2491" s="184"/>
      <c r="AT2491" s="184"/>
      <c r="AU2491" s="184"/>
      <c r="AX2491" s="184"/>
      <c r="AY2491" s="184"/>
      <c r="BB2491" s="184"/>
      <c r="BC2491" s="184"/>
      <c r="BF2491" s="184"/>
      <c r="BG2491" s="184"/>
      <c r="BJ2491" s="184"/>
      <c r="BK2491" s="184"/>
      <c r="BN2491" s="184"/>
      <c r="BO2491" s="184"/>
      <c r="BR2491" s="184"/>
      <c r="BS2491" s="184"/>
      <c r="BV2491" s="184"/>
      <c r="BW2491" s="184"/>
      <c r="BZ2491" s="184"/>
      <c r="CA2491" s="184"/>
      <c r="CD2491" s="184"/>
      <c r="CE2491" s="184"/>
      <c r="CL2491" s="183"/>
      <c r="CP2491" s="183"/>
      <c r="CT2491" s="71"/>
    </row>
    <row r="2492" spans="6:98">
      <c r="F2492" s="183"/>
      <c r="S2492" s="184"/>
      <c r="T2492" s="184"/>
      <c r="U2492" s="184"/>
      <c r="V2492" s="184"/>
      <c r="W2492" s="184"/>
      <c r="X2492" s="184"/>
      <c r="Y2492" s="184"/>
      <c r="Z2492" s="184"/>
      <c r="AA2492" s="184"/>
      <c r="AB2492" s="184"/>
      <c r="AC2492" s="184"/>
      <c r="AD2492" s="184"/>
      <c r="AH2492" s="184"/>
      <c r="AI2492" s="184"/>
      <c r="AL2492" s="184"/>
      <c r="AM2492" s="184"/>
      <c r="AP2492" s="184"/>
      <c r="AQ2492" s="184"/>
      <c r="AT2492" s="184"/>
      <c r="AU2492" s="184"/>
      <c r="AX2492" s="184"/>
      <c r="AY2492" s="184"/>
      <c r="BB2492" s="184"/>
      <c r="BC2492" s="184"/>
      <c r="BF2492" s="184"/>
      <c r="BG2492" s="184"/>
      <c r="BJ2492" s="184"/>
      <c r="BK2492" s="184"/>
      <c r="BN2492" s="184"/>
      <c r="BO2492" s="184"/>
      <c r="BR2492" s="184"/>
      <c r="BS2492" s="184"/>
      <c r="BV2492" s="184"/>
      <c r="BW2492" s="184"/>
      <c r="BZ2492" s="184"/>
      <c r="CA2492" s="184"/>
      <c r="CD2492" s="184"/>
      <c r="CE2492" s="184"/>
      <c r="CL2492" s="183"/>
      <c r="CP2492" s="183"/>
      <c r="CT2492" s="71"/>
    </row>
    <row r="2493" spans="6:98">
      <c r="F2493" s="183"/>
      <c r="S2493" s="184"/>
      <c r="T2493" s="184"/>
      <c r="U2493" s="184"/>
      <c r="V2493" s="184"/>
      <c r="W2493" s="184"/>
      <c r="X2493" s="184"/>
      <c r="Y2493" s="184"/>
      <c r="Z2493" s="184"/>
      <c r="AA2493" s="184"/>
      <c r="AB2493" s="184"/>
      <c r="AC2493" s="184"/>
      <c r="AD2493" s="184"/>
      <c r="AH2493" s="184"/>
      <c r="AI2493" s="184"/>
      <c r="AL2493" s="184"/>
      <c r="AM2493" s="184"/>
      <c r="AP2493" s="184"/>
      <c r="AQ2493" s="184"/>
      <c r="AT2493" s="184"/>
      <c r="AU2493" s="184"/>
      <c r="AX2493" s="184"/>
      <c r="AY2493" s="184"/>
      <c r="BB2493" s="184"/>
      <c r="BC2493" s="184"/>
      <c r="BF2493" s="184"/>
      <c r="BG2493" s="184"/>
      <c r="BJ2493" s="184"/>
      <c r="BK2493" s="184"/>
      <c r="BN2493" s="184"/>
      <c r="BO2493" s="184"/>
      <c r="BR2493" s="184"/>
      <c r="BS2493" s="184"/>
      <c r="BV2493" s="184"/>
      <c r="BW2493" s="184"/>
      <c r="BZ2493" s="184"/>
      <c r="CA2493" s="184"/>
      <c r="CD2493" s="184"/>
      <c r="CE2493" s="184"/>
      <c r="CL2493" s="183"/>
      <c r="CP2493" s="183"/>
      <c r="CT2493" s="71"/>
    </row>
    <row r="2494" spans="6:98">
      <c r="F2494" s="183"/>
      <c r="S2494" s="184"/>
      <c r="T2494" s="184"/>
      <c r="U2494" s="184"/>
      <c r="V2494" s="184"/>
      <c r="W2494" s="184"/>
      <c r="X2494" s="184"/>
      <c r="Y2494" s="184"/>
      <c r="Z2494" s="184"/>
      <c r="AA2494" s="184"/>
      <c r="AB2494" s="184"/>
      <c r="AC2494" s="184"/>
      <c r="AD2494" s="184"/>
      <c r="AH2494" s="184"/>
      <c r="AI2494" s="184"/>
      <c r="AL2494" s="184"/>
      <c r="AM2494" s="184"/>
      <c r="AP2494" s="184"/>
      <c r="AQ2494" s="184"/>
      <c r="AT2494" s="184"/>
      <c r="AU2494" s="184"/>
      <c r="AX2494" s="184"/>
      <c r="AY2494" s="184"/>
      <c r="BB2494" s="184"/>
      <c r="BC2494" s="184"/>
      <c r="BF2494" s="184"/>
      <c r="BG2494" s="184"/>
      <c r="BJ2494" s="184"/>
      <c r="BK2494" s="184"/>
      <c r="BN2494" s="184"/>
      <c r="BO2494" s="184"/>
      <c r="BR2494" s="184"/>
      <c r="BS2494" s="184"/>
      <c r="BV2494" s="184"/>
      <c r="BW2494" s="184"/>
      <c r="BZ2494" s="184"/>
      <c r="CA2494" s="184"/>
      <c r="CD2494" s="184"/>
      <c r="CE2494" s="184"/>
      <c r="CL2494" s="183"/>
      <c r="CP2494" s="183"/>
      <c r="CT2494" s="71"/>
    </row>
    <row r="2495" spans="6:98">
      <c r="F2495" s="183"/>
      <c r="S2495" s="184"/>
      <c r="T2495" s="184"/>
      <c r="U2495" s="184"/>
      <c r="V2495" s="184"/>
      <c r="W2495" s="184"/>
      <c r="X2495" s="184"/>
      <c r="Y2495" s="184"/>
      <c r="Z2495" s="184"/>
      <c r="AA2495" s="184"/>
      <c r="AB2495" s="184"/>
      <c r="AC2495" s="184"/>
      <c r="AD2495" s="184"/>
      <c r="AH2495" s="184"/>
      <c r="AI2495" s="184"/>
      <c r="AL2495" s="184"/>
      <c r="AM2495" s="184"/>
      <c r="AP2495" s="184"/>
      <c r="AQ2495" s="184"/>
      <c r="AT2495" s="184"/>
      <c r="AU2495" s="184"/>
      <c r="AX2495" s="184"/>
      <c r="AY2495" s="184"/>
      <c r="BB2495" s="184"/>
      <c r="BC2495" s="184"/>
      <c r="BF2495" s="184"/>
      <c r="BG2495" s="184"/>
      <c r="BJ2495" s="184"/>
      <c r="BK2495" s="184"/>
      <c r="BN2495" s="184"/>
      <c r="BO2495" s="184"/>
      <c r="BR2495" s="184"/>
      <c r="BS2495" s="184"/>
      <c r="BV2495" s="184"/>
      <c r="BW2495" s="184"/>
      <c r="BZ2495" s="184"/>
      <c r="CA2495" s="184"/>
      <c r="CD2495" s="184"/>
      <c r="CE2495" s="184"/>
      <c r="CL2495" s="183"/>
      <c r="CP2495" s="183"/>
      <c r="CT2495" s="71"/>
    </row>
    <row r="2496" spans="6:98">
      <c r="F2496" s="183"/>
      <c r="S2496" s="184"/>
      <c r="T2496" s="184"/>
      <c r="U2496" s="184"/>
      <c r="V2496" s="184"/>
      <c r="W2496" s="184"/>
      <c r="X2496" s="184"/>
      <c r="Y2496" s="184"/>
      <c r="Z2496" s="184"/>
      <c r="AA2496" s="184"/>
      <c r="AB2496" s="184"/>
      <c r="AC2496" s="184"/>
      <c r="AD2496" s="184"/>
      <c r="AH2496" s="184"/>
      <c r="AI2496" s="184"/>
      <c r="AL2496" s="184"/>
      <c r="AM2496" s="184"/>
      <c r="AP2496" s="184"/>
      <c r="AQ2496" s="184"/>
      <c r="AT2496" s="184"/>
      <c r="AU2496" s="184"/>
      <c r="AX2496" s="184"/>
      <c r="AY2496" s="184"/>
      <c r="BB2496" s="184"/>
      <c r="BC2496" s="184"/>
      <c r="BF2496" s="184"/>
      <c r="BG2496" s="184"/>
      <c r="BJ2496" s="184"/>
      <c r="BK2496" s="184"/>
      <c r="BN2496" s="184"/>
      <c r="BO2496" s="184"/>
      <c r="BR2496" s="184"/>
      <c r="BS2496" s="184"/>
      <c r="BV2496" s="184"/>
      <c r="BW2496" s="184"/>
      <c r="BZ2496" s="184"/>
      <c r="CA2496" s="184"/>
      <c r="CD2496" s="184"/>
      <c r="CE2496" s="184"/>
      <c r="CL2496" s="183"/>
      <c r="CP2496" s="183"/>
      <c r="CT2496" s="71"/>
    </row>
    <row r="2497" spans="6:98">
      <c r="F2497" s="183"/>
      <c r="S2497" s="184"/>
      <c r="T2497" s="184"/>
      <c r="U2497" s="184"/>
      <c r="V2497" s="184"/>
      <c r="W2497" s="184"/>
      <c r="X2497" s="184"/>
      <c r="Y2497" s="184"/>
      <c r="Z2497" s="184"/>
      <c r="AA2497" s="184"/>
      <c r="AB2497" s="184"/>
      <c r="AC2497" s="184"/>
      <c r="AD2497" s="184"/>
      <c r="AH2497" s="184"/>
      <c r="AI2497" s="184"/>
      <c r="AL2497" s="184"/>
      <c r="AM2497" s="184"/>
      <c r="AP2497" s="184"/>
      <c r="AQ2497" s="184"/>
      <c r="AT2497" s="184"/>
      <c r="AU2497" s="184"/>
      <c r="AX2497" s="184"/>
      <c r="AY2497" s="184"/>
      <c r="BB2497" s="184"/>
      <c r="BC2497" s="184"/>
      <c r="BF2497" s="184"/>
      <c r="BG2497" s="184"/>
      <c r="BJ2497" s="184"/>
      <c r="BK2497" s="184"/>
      <c r="BN2497" s="184"/>
      <c r="BO2497" s="184"/>
      <c r="BR2497" s="184"/>
      <c r="BS2497" s="184"/>
      <c r="BV2497" s="184"/>
      <c r="BW2497" s="184"/>
      <c r="BZ2497" s="184"/>
      <c r="CA2497" s="184"/>
      <c r="CD2497" s="184"/>
      <c r="CE2497" s="184"/>
      <c r="CL2497" s="183"/>
      <c r="CP2497" s="183"/>
      <c r="CT2497" s="71"/>
    </row>
    <row r="2498" spans="6:98">
      <c r="F2498" s="183"/>
      <c r="S2498" s="184"/>
      <c r="T2498" s="184"/>
      <c r="U2498" s="184"/>
      <c r="V2498" s="184"/>
      <c r="W2498" s="184"/>
      <c r="X2498" s="184"/>
      <c r="Y2498" s="184"/>
      <c r="Z2498" s="184"/>
      <c r="AA2498" s="184"/>
      <c r="AB2498" s="184"/>
      <c r="AC2498" s="184"/>
      <c r="AD2498" s="184"/>
      <c r="AH2498" s="184"/>
      <c r="AI2498" s="184"/>
      <c r="AL2498" s="184"/>
      <c r="AM2498" s="184"/>
      <c r="AP2498" s="184"/>
      <c r="AQ2498" s="184"/>
      <c r="AT2498" s="184"/>
      <c r="AU2498" s="184"/>
      <c r="AX2498" s="184"/>
      <c r="AY2498" s="184"/>
      <c r="BB2498" s="184"/>
      <c r="BC2498" s="184"/>
      <c r="BF2498" s="184"/>
      <c r="BG2498" s="184"/>
      <c r="BJ2498" s="184"/>
      <c r="BK2498" s="184"/>
      <c r="BN2498" s="184"/>
      <c r="BO2498" s="184"/>
      <c r="BR2498" s="184"/>
      <c r="BS2498" s="184"/>
      <c r="BV2498" s="184"/>
      <c r="BW2498" s="184"/>
      <c r="BZ2498" s="184"/>
      <c r="CA2498" s="184"/>
      <c r="CD2498" s="184"/>
      <c r="CE2498" s="184"/>
      <c r="CL2498" s="183"/>
      <c r="CP2498" s="183"/>
      <c r="CT2498" s="71"/>
    </row>
    <row r="2499" spans="6:98">
      <c r="F2499" s="183"/>
      <c r="S2499" s="184"/>
      <c r="T2499" s="184"/>
      <c r="U2499" s="184"/>
      <c r="V2499" s="184"/>
      <c r="W2499" s="184"/>
      <c r="X2499" s="184"/>
      <c r="Y2499" s="184"/>
      <c r="Z2499" s="184"/>
      <c r="AA2499" s="184"/>
      <c r="AB2499" s="184"/>
      <c r="AC2499" s="184"/>
      <c r="AD2499" s="184"/>
      <c r="AH2499" s="184"/>
      <c r="AI2499" s="184"/>
      <c r="AL2499" s="184"/>
      <c r="AM2499" s="184"/>
      <c r="AP2499" s="184"/>
      <c r="AQ2499" s="184"/>
      <c r="AT2499" s="184"/>
      <c r="AU2499" s="184"/>
      <c r="AX2499" s="184"/>
      <c r="AY2499" s="184"/>
      <c r="BB2499" s="184"/>
      <c r="BC2499" s="184"/>
      <c r="BF2499" s="184"/>
      <c r="BG2499" s="184"/>
      <c r="BJ2499" s="184"/>
      <c r="BK2499" s="184"/>
      <c r="BN2499" s="184"/>
      <c r="BO2499" s="184"/>
      <c r="BR2499" s="184"/>
      <c r="BS2499" s="184"/>
      <c r="BV2499" s="184"/>
      <c r="BW2499" s="184"/>
      <c r="BZ2499" s="184"/>
      <c r="CA2499" s="184"/>
      <c r="CD2499" s="184"/>
      <c r="CE2499" s="184"/>
      <c r="CL2499" s="183"/>
      <c r="CP2499" s="183"/>
      <c r="CT2499" s="71"/>
    </row>
    <row r="2500" spans="6:98">
      <c r="F2500" s="183"/>
      <c r="S2500" s="184"/>
      <c r="T2500" s="184"/>
      <c r="U2500" s="184"/>
      <c r="V2500" s="184"/>
      <c r="W2500" s="184"/>
      <c r="X2500" s="184"/>
      <c r="Y2500" s="184"/>
      <c r="Z2500" s="184"/>
      <c r="AA2500" s="184"/>
      <c r="AB2500" s="184"/>
      <c r="AC2500" s="184"/>
      <c r="AD2500" s="184"/>
      <c r="AH2500" s="184"/>
      <c r="AI2500" s="184"/>
      <c r="AL2500" s="184"/>
      <c r="AM2500" s="184"/>
      <c r="AP2500" s="184"/>
      <c r="AQ2500" s="184"/>
      <c r="AT2500" s="184"/>
      <c r="AU2500" s="184"/>
      <c r="AX2500" s="184"/>
      <c r="AY2500" s="184"/>
      <c r="BB2500" s="184"/>
      <c r="BC2500" s="184"/>
      <c r="BF2500" s="184"/>
      <c r="BG2500" s="184"/>
      <c r="BJ2500" s="184"/>
      <c r="BK2500" s="184"/>
      <c r="BN2500" s="184"/>
      <c r="BO2500" s="184"/>
      <c r="BR2500" s="184"/>
      <c r="BS2500" s="184"/>
      <c r="BV2500" s="184"/>
      <c r="BW2500" s="184"/>
      <c r="BZ2500" s="184"/>
      <c r="CA2500" s="184"/>
      <c r="CD2500" s="184"/>
      <c r="CE2500" s="184"/>
      <c r="CL2500" s="183"/>
      <c r="CP2500" s="183"/>
      <c r="CT2500" s="71"/>
    </row>
    <row r="2501" spans="6:98">
      <c r="F2501" s="183"/>
      <c r="S2501" s="184"/>
      <c r="T2501" s="184"/>
      <c r="U2501" s="184"/>
      <c r="V2501" s="184"/>
      <c r="W2501" s="184"/>
      <c r="X2501" s="184"/>
      <c r="Y2501" s="184"/>
      <c r="Z2501" s="184"/>
      <c r="AA2501" s="184"/>
      <c r="AB2501" s="184"/>
      <c r="AC2501" s="184"/>
      <c r="AD2501" s="184"/>
      <c r="AH2501" s="184"/>
      <c r="AI2501" s="184"/>
      <c r="AL2501" s="184"/>
      <c r="AM2501" s="184"/>
      <c r="AP2501" s="184"/>
      <c r="AQ2501" s="184"/>
      <c r="AT2501" s="184"/>
      <c r="AU2501" s="184"/>
      <c r="AX2501" s="184"/>
      <c r="AY2501" s="184"/>
      <c r="BB2501" s="184"/>
      <c r="BC2501" s="184"/>
      <c r="BF2501" s="184"/>
      <c r="BG2501" s="184"/>
      <c r="BJ2501" s="184"/>
      <c r="BK2501" s="184"/>
      <c r="BN2501" s="184"/>
      <c r="BO2501" s="184"/>
      <c r="BR2501" s="184"/>
      <c r="BS2501" s="184"/>
      <c r="BV2501" s="184"/>
      <c r="BW2501" s="184"/>
      <c r="BZ2501" s="184"/>
      <c r="CA2501" s="184"/>
      <c r="CD2501" s="184"/>
      <c r="CE2501" s="184"/>
      <c r="CL2501" s="183"/>
      <c r="CP2501" s="183"/>
      <c r="CT2501" s="71"/>
    </row>
    <row r="2502" spans="6:98">
      <c r="F2502" s="183"/>
      <c r="S2502" s="184"/>
      <c r="T2502" s="184"/>
      <c r="U2502" s="184"/>
      <c r="V2502" s="184"/>
      <c r="W2502" s="184"/>
      <c r="X2502" s="184"/>
      <c r="Y2502" s="184"/>
      <c r="Z2502" s="184"/>
      <c r="AA2502" s="184"/>
      <c r="AB2502" s="184"/>
      <c r="AC2502" s="184"/>
      <c r="AD2502" s="184"/>
      <c r="AH2502" s="184"/>
      <c r="AI2502" s="184"/>
      <c r="AL2502" s="184"/>
      <c r="AM2502" s="184"/>
      <c r="AP2502" s="184"/>
      <c r="AQ2502" s="184"/>
      <c r="AT2502" s="184"/>
      <c r="AU2502" s="184"/>
      <c r="AX2502" s="184"/>
      <c r="AY2502" s="184"/>
      <c r="BB2502" s="184"/>
      <c r="BC2502" s="184"/>
      <c r="BF2502" s="184"/>
      <c r="BG2502" s="184"/>
      <c r="BJ2502" s="184"/>
      <c r="BK2502" s="184"/>
      <c r="BN2502" s="184"/>
      <c r="BO2502" s="184"/>
      <c r="BR2502" s="184"/>
      <c r="BS2502" s="184"/>
      <c r="BV2502" s="184"/>
      <c r="BW2502" s="184"/>
      <c r="BZ2502" s="184"/>
      <c r="CA2502" s="184"/>
      <c r="CD2502" s="184"/>
      <c r="CE2502" s="184"/>
      <c r="CL2502" s="183"/>
      <c r="CP2502" s="183"/>
      <c r="CT2502" s="71"/>
    </row>
    <row r="2503" spans="6:98">
      <c r="F2503" s="183"/>
      <c r="S2503" s="184"/>
      <c r="T2503" s="184"/>
      <c r="U2503" s="184"/>
      <c r="V2503" s="184"/>
      <c r="W2503" s="184"/>
      <c r="X2503" s="184"/>
      <c r="Y2503" s="184"/>
      <c r="Z2503" s="184"/>
      <c r="AA2503" s="184"/>
      <c r="AB2503" s="184"/>
      <c r="AC2503" s="184"/>
      <c r="AD2503" s="184"/>
      <c r="AH2503" s="184"/>
      <c r="AI2503" s="184"/>
      <c r="AL2503" s="184"/>
      <c r="AM2503" s="184"/>
      <c r="AP2503" s="184"/>
      <c r="AQ2503" s="184"/>
      <c r="AT2503" s="184"/>
      <c r="AU2503" s="184"/>
      <c r="AX2503" s="184"/>
      <c r="AY2503" s="184"/>
      <c r="BB2503" s="184"/>
      <c r="BC2503" s="184"/>
      <c r="BF2503" s="184"/>
      <c r="BG2503" s="184"/>
      <c r="BJ2503" s="184"/>
      <c r="BK2503" s="184"/>
      <c r="BN2503" s="184"/>
      <c r="BO2503" s="184"/>
      <c r="BR2503" s="184"/>
      <c r="BS2503" s="184"/>
      <c r="BV2503" s="184"/>
      <c r="BW2503" s="184"/>
      <c r="BZ2503" s="184"/>
      <c r="CA2503" s="184"/>
      <c r="CD2503" s="184"/>
      <c r="CE2503" s="184"/>
      <c r="CL2503" s="183"/>
      <c r="CP2503" s="183"/>
      <c r="CT2503" s="71"/>
    </row>
    <row r="2504" spans="6:98">
      <c r="F2504" s="183"/>
      <c r="S2504" s="184"/>
      <c r="T2504" s="184"/>
      <c r="U2504" s="184"/>
      <c r="V2504" s="184"/>
      <c r="W2504" s="184"/>
      <c r="X2504" s="184"/>
      <c r="Y2504" s="184"/>
      <c r="Z2504" s="184"/>
      <c r="AA2504" s="184"/>
      <c r="AB2504" s="184"/>
      <c r="AC2504" s="184"/>
      <c r="AD2504" s="184"/>
      <c r="AH2504" s="184"/>
      <c r="AI2504" s="184"/>
      <c r="AL2504" s="184"/>
      <c r="AM2504" s="184"/>
      <c r="AP2504" s="184"/>
      <c r="AQ2504" s="184"/>
      <c r="AT2504" s="184"/>
      <c r="AU2504" s="184"/>
      <c r="AX2504" s="184"/>
      <c r="AY2504" s="184"/>
      <c r="BB2504" s="184"/>
      <c r="BC2504" s="184"/>
      <c r="BF2504" s="184"/>
      <c r="BG2504" s="184"/>
      <c r="BJ2504" s="184"/>
      <c r="BK2504" s="184"/>
      <c r="BN2504" s="184"/>
      <c r="BO2504" s="184"/>
      <c r="BR2504" s="184"/>
      <c r="BS2504" s="184"/>
      <c r="BV2504" s="184"/>
      <c r="BW2504" s="184"/>
      <c r="BZ2504" s="184"/>
      <c r="CA2504" s="184"/>
      <c r="CD2504" s="184"/>
      <c r="CE2504" s="184"/>
      <c r="CL2504" s="183"/>
      <c r="CP2504" s="183"/>
      <c r="CT2504" s="71"/>
    </row>
    <row r="2505" spans="6:98">
      <c r="F2505" s="183"/>
      <c r="S2505" s="184"/>
      <c r="T2505" s="184"/>
      <c r="U2505" s="184"/>
      <c r="V2505" s="184"/>
      <c r="W2505" s="184"/>
      <c r="X2505" s="184"/>
      <c r="Y2505" s="184"/>
      <c r="Z2505" s="184"/>
      <c r="AA2505" s="184"/>
      <c r="AB2505" s="184"/>
      <c r="AC2505" s="184"/>
      <c r="AD2505" s="184"/>
      <c r="AH2505" s="184"/>
      <c r="AI2505" s="184"/>
      <c r="AL2505" s="184"/>
      <c r="AM2505" s="184"/>
      <c r="AP2505" s="184"/>
      <c r="AQ2505" s="184"/>
      <c r="AT2505" s="184"/>
      <c r="AU2505" s="184"/>
      <c r="AX2505" s="184"/>
      <c r="AY2505" s="184"/>
      <c r="BB2505" s="184"/>
      <c r="BC2505" s="184"/>
      <c r="BF2505" s="184"/>
      <c r="BG2505" s="184"/>
      <c r="BJ2505" s="184"/>
      <c r="BK2505" s="184"/>
      <c r="BN2505" s="184"/>
      <c r="BO2505" s="184"/>
      <c r="BR2505" s="184"/>
      <c r="BS2505" s="184"/>
      <c r="BV2505" s="184"/>
      <c r="BW2505" s="184"/>
      <c r="BZ2505" s="184"/>
      <c r="CA2505" s="184"/>
      <c r="CD2505" s="184"/>
      <c r="CE2505" s="184"/>
      <c r="CL2505" s="183"/>
      <c r="CP2505" s="183"/>
      <c r="CT2505" s="71"/>
    </row>
    <row r="2506" spans="6:98">
      <c r="F2506" s="183"/>
      <c r="S2506" s="184"/>
      <c r="T2506" s="184"/>
      <c r="U2506" s="184"/>
      <c r="V2506" s="184"/>
      <c r="W2506" s="184"/>
      <c r="X2506" s="184"/>
      <c r="Y2506" s="184"/>
      <c r="Z2506" s="184"/>
      <c r="AA2506" s="184"/>
      <c r="AB2506" s="184"/>
      <c r="AC2506" s="184"/>
      <c r="AD2506" s="184"/>
      <c r="AH2506" s="184"/>
      <c r="AI2506" s="184"/>
      <c r="AL2506" s="184"/>
      <c r="AM2506" s="184"/>
      <c r="AP2506" s="184"/>
      <c r="AQ2506" s="184"/>
      <c r="AT2506" s="184"/>
      <c r="AU2506" s="184"/>
      <c r="AX2506" s="184"/>
      <c r="AY2506" s="184"/>
      <c r="BB2506" s="184"/>
      <c r="BC2506" s="184"/>
      <c r="BF2506" s="184"/>
      <c r="BG2506" s="184"/>
      <c r="BJ2506" s="184"/>
      <c r="BK2506" s="184"/>
      <c r="BN2506" s="184"/>
      <c r="BO2506" s="184"/>
      <c r="BR2506" s="184"/>
      <c r="BS2506" s="184"/>
      <c r="BV2506" s="184"/>
      <c r="BW2506" s="184"/>
      <c r="BZ2506" s="184"/>
      <c r="CA2506" s="184"/>
      <c r="CD2506" s="184"/>
      <c r="CE2506" s="184"/>
      <c r="CL2506" s="183"/>
      <c r="CP2506" s="183"/>
      <c r="CT2506" s="71"/>
    </row>
    <row r="2507" spans="6:98">
      <c r="F2507" s="183"/>
      <c r="S2507" s="184"/>
      <c r="T2507" s="184"/>
      <c r="U2507" s="184"/>
      <c r="V2507" s="184"/>
      <c r="W2507" s="184"/>
      <c r="X2507" s="184"/>
      <c r="Y2507" s="184"/>
      <c r="Z2507" s="184"/>
      <c r="AA2507" s="184"/>
      <c r="AB2507" s="184"/>
      <c r="AC2507" s="184"/>
      <c r="AD2507" s="184"/>
      <c r="AH2507" s="184"/>
      <c r="AI2507" s="184"/>
      <c r="AL2507" s="184"/>
      <c r="AM2507" s="184"/>
      <c r="AP2507" s="184"/>
      <c r="AQ2507" s="184"/>
      <c r="AT2507" s="184"/>
      <c r="AU2507" s="184"/>
      <c r="AX2507" s="184"/>
      <c r="AY2507" s="184"/>
      <c r="BB2507" s="184"/>
      <c r="BC2507" s="184"/>
      <c r="BF2507" s="184"/>
      <c r="BG2507" s="184"/>
      <c r="BJ2507" s="184"/>
      <c r="BK2507" s="184"/>
      <c r="BN2507" s="184"/>
      <c r="BO2507" s="184"/>
      <c r="BR2507" s="184"/>
      <c r="BS2507" s="184"/>
      <c r="BV2507" s="184"/>
      <c r="BW2507" s="184"/>
      <c r="BZ2507" s="184"/>
      <c r="CA2507" s="184"/>
      <c r="CD2507" s="184"/>
      <c r="CE2507" s="184"/>
      <c r="CL2507" s="183"/>
      <c r="CP2507" s="183"/>
      <c r="CT2507" s="71"/>
    </row>
    <row r="2508" spans="6:98">
      <c r="F2508" s="183"/>
      <c r="S2508" s="184"/>
      <c r="T2508" s="184"/>
      <c r="U2508" s="184"/>
      <c r="V2508" s="184"/>
      <c r="W2508" s="184"/>
      <c r="X2508" s="184"/>
      <c r="Y2508" s="184"/>
      <c r="Z2508" s="184"/>
      <c r="AA2508" s="184"/>
      <c r="AB2508" s="184"/>
      <c r="AC2508" s="184"/>
      <c r="AD2508" s="184"/>
      <c r="AH2508" s="184"/>
      <c r="AI2508" s="184"/>
      <c r="AL2508" s="184"/>
      <c r="AM2508" s="184"/>
      <c r="AP2508" s="184"/>
      <c r="AQ2508" s="184"/>
      <c r="AT2508" s="184"/>
      <c r="AU2508" s="184"/>
      <c r="AX2508" s="184"/>
      <c r="AY2508" s="184"/>
      <c r="BB2508" s="184"/>
      <c r="BC2508" s="184"/>
      <c r="BF2508" s="184"/>
      <c r="BG2508" s="184"/>
      <c r="BJ2508" s="184"/>
      <c r="BK2508" s="184"/>
      <c r="BN2508" s="184"/>
      <c r="BO2508" s="184"/>
      <c r="BR2508" s="184"/>
      <c r="BS2508" s="184"/>
      <c r="BV2508" s="184"/>
      <c r="BW2508" s="184"/>
      <c r="BZ2508" s="184"/>
      <c r="CA2508" s="184"/>
      <c r="CD2508" s="184"/>
      <c r="CE2508" s="184"/>
      <c r="CL2508" s="183"/>
      <c r="CP2508" s="183"/>
      <c r="CT2508" s="71"/>
    </row>
    <row r="2509" spans="6:98">
      <c r="F2509" s="183"/>
      <c r="S2509" s="184"/>
      <c r="T2509" s="184"/>
      <c r="U2509" s="184"/>
      <c r="V2509" s="184"/>
      <c r="W2509" s="184"/>
      <c r="X2509" s="184"/>
      <c r="Y2509" s="184"/>
      <c r="Z2509" s="184"/>
      <c r="AA2509" s="184"/>
      <c r="AB2509" s="184"/>
      <c r="AC2509" s="184"/>
      <c r="AD2509" s="184"/>
      <c r="AH2509" s="184"/>
      <c r="AI2509" s="184"/>
      <c r="AL2509" s="184"/>
      <c r="AM2509" s="184"/>
      <c r="AP2509" s="184"/>
      <c r="AQ2509" s="184"/>
      <c r="AT2509" s="184"/>
      <c r="AU2509" s="184"/>
      <c r="AX2509" s="184"/>
      <c r="AY2509" s="184"/>
      <c r="BB2509" s="184"/>
      <c r="BC2509" s="184"/>
      <c r="BF2509" s="184"/>
      <c r="BG2509" s="184"/>
      <c r="BJ2509" s="184"/>
      <c r="BK2509" s="184"/>
      <c r="BN2509" s="184"/>
      <c r="BO2509" s="184"/>
      <c r="BR2509" s="184"/>
      <c r="BS2509" s="184"/>
      <c r="BV2509" s="184"/>
      <c r="BW2509" s="184"/>
      <c r="BZ2509" s="184"/>
      <c r="CA2509" s="184"/>
      <c r="CD2509" s="184"/>
      <c r="CE2509" s="184"/>
      <c r="CL2509" s="183"/>
      <c r="CP2509" s="183"/>
      <c r="CT2509" s="71"/>
    </row>
    <row r="2510" spans="6:98">
      <c r="F2510" s="183"/>
      <c r="S2510" s="184"/>
      <c r="T2510" s="184"/>
      <c r="U2510" s="184"/>
      <c r="V2510" s="184"/>
      <c r="W2510" s="184"/>
      <c r="X2510" s="184"/>
      <c r="Y2510" s="184"/>
      <c r="Z2510" s="184"/>
      <c r="AA2510" s="184"/>
      <c r="AB2510" s="184"/>
      <c r="AC2510" s="184"/>
      <c r="AD2510" s="184"/>
      <c r="AH2510" s="184"/>
      <c r="AI2510" s="184"/>
      <c r="AL2510" s="184"/>
      <c r="AM2510" s="184"/>
      <c r="AP2510" s="184"/>
      <c r="AQ2510" s="184"/>
      <c r="AT2510" s="184"/>
      <c r="AU2510" s="184"/>
      <c r="AX2510" s="184"/>
      <c r="AY2510" s="184"/>
      <c r="BB2510" s="184"/>
      <c r="BC2510" s="184"/>
      <c r="BF2510" s="184"/>
      <c r="BG2510" s="184"/>
      <c r="BJ2510" s="184"/>
      <c r="BK2510" s="184"/>
      <c r="BN2510" s="184"/>
      <c r="BO2510" s="184"/>
      <c r="BR2510" s="184"/>
      <c r="BS2510" s="184"/>
      <c r="BV2510" s="184"/>
      <c r="BW2510" s="184"/>
      <c r="BZ2510" s="184"/>
      <c r="CA2510" s="184"/>
      <c r="CD2510" s="184"/>
      <c r="CE2510" s="184"/>
      <c r="CL2510" s="183"/>
      <c r="CP2510" s="183"/>
      <c r="CT2510" s="71"/>
    </row>
    <row r="2511" spans="6:98">
      <c r="F2511" s="183"/>
      <c r="S2511" s="184"/>
      <c r="T2511" s="184"/>
      <c r="U2511" s="184"/>
      <c r="V2511" s="184"/>
      <c r="W2511" s="184"/>
      <c r="X2511" s="184"/>
      <c r="Y2511" s="184"/>
      <c r="Z2511" s="184"/>
      <c r="AA2511" s="184"/>
      <c r="AB2511" s="184"/>
      <c r="AC2511" s="184"/>
      <c r="AD2511" s="184"/>
      <c r="AH2511" s="184"/>
      <c r="AI2511" s="184"/>
      <c r="AL2511" s="184"/>
      <c r="AM2511" s="184"/>
      <c r="AP2511" s="184"/>
      <c r="AQ2511" s="184"/>
      <c r="AT2511" s="184"/>
      <c r="AU2511" s="184"/>
      <c r="AX2511" s="184"/>
      <c r="AY2511" s="184"/>
      <c r="BB2511" s="184"/>
      <c r="BC2511" s="184"/>
      <c r="BF2511" s="184"/>
      <c r="BG2511" s="184"/>
      <c r="BJ2511" s="184"/>
      <c r="BK2511" s="184"/>
      <c r="BN2511" s="184"/>
      <c r="BO2511" s="184"/>
      <c r="BR2511" s="184"/>
      <c r="BS2511" s="184"/>
      <c r="BV2511" s="184"/>
      <c r="BW2511" s="184"/>
      <c r="BZ2511" s="184"/>
      <c r="CA2511" s="184"/>
      <c r="CD2511" s="184"/>
      <c r="CE2511" s="184"/>
      <c r="CL2511" s="183"/>
      <c r="CP2511" s="183"/>
      <c r="CT2511" s="71"/>
    </row>
    <row r="2512" spans="6:98">
      <c r="F2512" s="183"/>
      <c r="S2512" s="184"/>
      <c r="T2512" s="184"/>
      <c r="U2512" s="184"/>
      <c r="V2512" s="184"/>
      <c r="W2512" s="184"/>
      <c r="X2512" s="184"/>
      <c r="Y2512" s="184"/>
      <c r="Z2512" s="184"/>
      <c r="AA2512" s="184"/>
      <c r="AB2512" s="184"/>
      <c r="AC2512" s="184"/>
      <c r="AD2512" s="184"/>
      <c r="AH2512" s="184"/>
      <c r="AI2512" s="184"/>
      <c r="AL2512" s="184"/>
      <c r="AM2512" s="184"/>
      <c r="AP2512" s="184"/>
      <c r="AQ2512" s="184"/>
      <c r="AT2512" s="184"/>
      <c r="AU2512" s="184"/>
      <c r="AX2512" s="184"/>
      <c r="AY2512" s="184"/>
      <c r="BB2512" s="184"/>
      <c r="BC2512" s="184"/>
      <c r="BF2512" s="184"/>
      <c r="BG2512" s="184"/>
      <c r="BJ2512" s="184"/>
      <c r="BK2512" s="184"/>
      <c r="BN2512" s="184"/>
      <c r="BO2512" s="184"/>
      <c r="BR2512" s="184"/>
      <c r="BS2512" s="184"/>
      <c r="BV2512" s="184"/>
      <c r="BW2512" s="184"/>
      <c r="BZ2512" s="184"/>
      <c r="CA2512" s="184"/>
      <c r="CD2512" s="184"/>
      <c r="CE2512" s="184"/>
      <c r="CL2512" s="183"/>
      <c r="CP2512" s="183"/>
      <c r="CT2512" s="71"/>
    </row>
    <row r="2513" spans="6:98">
      <c r="F2513" s="183"/>
      <c r="S2513" s="184"/>
      <c r="T2513" s="184"/>
      <c r="U2513" s="184"/>
      <c r="V2513" s="184"/>
      <c r="W2513" s="184"/>
      <c r="X2513" s="184"/>
      <c r="Y2513" s="184"/>
      <c r="Z2513" s="184"/>
      <c r="AA2513" s="184"/>
      <c r="AB2513" s="184"/>
      <c r="AC2513" s="184"/>
      <c r="AD2513" s="184"/>
      <c r="AH2513" s="184"/>
      <c r="AI2513" s="184"/>
      <c r="AL2513" s="184"/>
      <c r="AM2513" s="184"/>
      <c r="AP2513" s="184"/>
      <c r="AQ2513" s="184"/>
      <c r="AT2513" s="184"/>
      <c r="AU2513" s="184"/>
      <c r="AX2513" s="184"/>
      <c r="AY2513" s="184"/>
      <c r="BB2513" s="184"/>
      <c r="BC2513" s="184"/>
      <c r="BF2513" s="184"/>
      <c r="BG2513" s="184"/>
      <c r="BJ2513" s="184"/>
      <c r="BK2513" s="184"/>
      <c r="BN2513" s="184"/>
      <c r="BO2513" s="184"/>
      <c r="BR2513" s="184"/>
      <c r="BS2513" s="184"/>
      <c r="BV2513" s="184"/>
      <c r="BW2513" s="184"/>
      <c r="BZ2513" s="184"/>
      <c r="CA2513" s="184"/>
      <c r="CD2513" s="184"/>
      <c r="CE2513" s="184"/>
      <c r="CL2513" s="183"/>
      <c r="CP2513" s="183"/>
      <c r="CT2513" s="71"/>
    </row>
    <row r="2514" spans="6:98">
      <c r="F2514" s="183"/>
      <c r="S2514" s="184"/>
      <c r="T2514" s="184"/>
      <c r="U2514" s="184"/>
      <c r="V2514" s="184"/>
      <c r="W2514" s="184"/>
      <c r="X2514" s="184"/>
      <c r="Y2514" s="184"/>
      <c r="Z2514" s="184"/>
      <c r="AA2514" s="184"/>
      <c r="AB2514" s="184"/>
      <c r="AC2514" s="184"/>
      <c r="AD2514" s="184"/>
      <c r="AH2514" s="184"/>
      <c r="AI2514" s="184"/>
      <c r="AL2514" s="184"/>
      <c r="AM2514" s="184"/>
      <c r="AP2514" s="184"/>
      <c r="AQ2514" s="184"/>
      <c r="AT2514" s="184"/>
      <c r="AU2514" s="184"/>
      <c r="AX2514" s="184"/>
      <c r="AY2514" s="184"/>
      <c r="BB2514" s="184"/>
      <c r="BC2514" s="184"/>
      <c r="BF2514" s="184"/>
      <c r="BG2514" s="184"/>
      <c r="BJ2514" s="184"/>
      <c r="BK2514" s="184"/>
      <c r="BN2514" s="184"/>
      <c r="BO2514" s="184"/>
      <c r="BR2514" s="184"/>
      <c r="BS2514" s="184"/>
      <c r="BV2514" s="184"/>
      <c r="BW2514" s="184"/>
      <c r="BZ2514" s="184"/>
      <c r="CA2514" s="184"/>
      <c r="CD2514" s="184"/>
      <c r="CE2514" s="184"/>
      <c r="CL2514" s="183"/>
      <c r="CP2514" s="183"/>
      <c r="CT2514" s="71"/>
    </row>
    <row r="2515" spans="6:98">
      <c r="F2515" s="183"/>
      <c r="S2515" s="184"/>
      <c r="T2515" s="184"/>
      <c r="U2515" s="184"/>
      <c r="V2515" s="184"/>
      <c r="W2515" s="184"/>
      <c r="X2515" s="184"/>
      <c r="Y2515" s="184"/>
      <c r="Z2515" s="184"/>
      <c r="AA2515" s="184"/>
      <c r="AB2515" s="184"/>
      <c r="AC2515" s="184"/>
      <c r="AD2515" s="184"/>
      <c r="AH2515" s="184"/>
      <c r="AI2515" s="184"/>
      <c r="AL2515" s="184"/>
      <c r="AM2515" s="184"/>
      <c r="AP2515" s="184"/>
      <c r="AQ2515" s="184"/>
      <c r="AT2515" s="184"/>
      <c r="AU2515" s="184"/>
      <c r="AX2515" s="184"/>
      <c r="AY2515" s="184"/>
      <c r="BB2515" s="184"/>
      <c r="BC2515" s="184"/>
      <c r="BF2515" s="184"/>
      <c r="BG2515" s="184"/>
      <c r="BJ2515" s="184"/>
      <c r="BK2515" s="184"/>
      <c r="BN2515" s="184"/>
      <c r="BO2515" s="184"/>
      <c r="BR2515" s="184"/>
      <c r="BS2515" s="184"/>
      <c r="BV2515" s="184"/>
      <c r="BW2515" s="184"/>
      <c r="BZ2515" s="184"/>
      <c r="CA2515" s="184"/>
      <c r="CD2515" s="184"/>
      <c r="CE2515" s="184"/>
      <c r="CL2515" s="183"/>
      <c r="CP2515" s="183"/>
      <c r="CT2515" s="71"/>
    </row>
    <row r="2516" spans="6:98">
      <c r="F2516" s="183"/>
      <c r="S2516" s="184"/>
      <c r="T2516" s="184"/>
      <c r="U2516" s="184"/>
      <c r="V2516" s="184"/>
      <c r="W2516" s="184"/>
      <c r="X2516" s="184"/>
      <c r="Y2516" s="184"/>
      <c r="Z2516" s="184"/>
      <c r="AA2516" s="184"/>
      <c r="AB2516" s="184"/>
      <c r="AC2516" s="184"/>
      <c r="AD2516" s="184"/>
      <c r="AH2516" s="184"/>
      <c r="AI2516" s="184"/>
      <c r="AL2516" s="184"/>
      <c r="AM2516" s="184"/>
      <c r="AP2516" s="184"/>
      <c r="AQ2516" s="184"/>
      <c r="AT2516" s="184"/>
      <c r="AU2516" s="184"/>
      <c r="AX2516" s="184"/>
      <c r="AY2516" s="184"/>
      <c r="BB2516" s="184"/>
      <c r="BC2516" s="184"/>
      <c r="BF2516" s="184"/>
      <c r="BG2516" s="184"/>
      <c r="BJ2516" s="184"/>
      <c r="BK2516" s="184"/>
      <c r="BN2516" s="184"/>
      <c r="BO2516" s="184"/>
      <c r="BR2516" s="184"/>
      <c r="BS2516" s="184"/>
      <c r="BV2516" s="184"/>
      <c r="BW2516" s="184"/>
      <c r="BZ2516" s="184"/>
      <c r="CA2516" s="184"/>
      <c r="CD2516" s="184"/>
      <c r="CE2516" s="184"/>
      <c r="CL2516" s="183"/>
      <c r="CP2516" s="183"/>
      <c r="CT2516" s="71"/>
    </row>
    <row r="2517" spans="6:98">
      <c r="F2517" s="183"/>
      <c r="S2517" s="184"/>
      <c r="T2517" s="184"/>
      <c r="U2517" s="184"/>
      <c r="V2517" s="184"/>
      <c r="W2517" s="184"/>
      <c r="X2517" s="184"/>
      <c r="Y2517" s="184"/>
      <c r="Z2517" s="184"/>
      <c r="AA2517" s="184"/>
      <c r="AB2517" s="184"/>
      <c r="AC2517" s="184"/>
      <c r="AD2517" s="184"/>
      <c r="AH2517" s="184"/>
      <c r="AI2517" s="184"/>
      <c r="AL2517" s="184"/>
      <c r="AM2517" s="184"/>
      <c r="AP2517" s="184"/>
      <c r="AQ2517" s="184"/>
      <c r="AT2517" s="184"/>
      <c r="AU2517" s="184"/>
      <c r="AX2517" s="184"/>
      <c r="AY2517" s="184"/>
      <c r="BB2517" s="184"/>
      <c r="BC2517" s="184"/>
      <c r="BF2517" s="184"/>
      <c r="BG2517" s="184"/>
      <c r="BJ2517" s="184"/>
      <c r="BK2517" s="184"/>
      <c r="BN2517" s="184"/>
      <c r="BO2517" s="184"/>
      <c r="BR2517" s="184"/>
      <c r="BS2517" s="184"/>
      <c r="BV2517" s="184"/>
      <c r="BW2517" s="184"/>
      <c r="BZ2517" s="184"/>
      <c r="CA2517" s="184"/>
      <c r="CD2517" s="184"/>
      <c r="CE2517" s="184"/>
      <c r="CL2517" s="183"/>
      <c r="CP2517" s="183"/>
      <c r="CT2517" s="71"/>
    </row>
    <row r="2518" spans="6:98">
      <c r="F2518" s="183"/>
      <c r="S2518" s="184"/>
      <c r="T2518" s="184"/>
      <c r="U2518" s="184"/>
      <c r="V2518" s="184"/>
      <c r="W2518" s="184"/>
      <c r="X2518" s="184"/>
      <c r="Y2518" s="184"/>
      <c r="Z2518" s="184"/>
      <c r="AA2518" s="184"/>
      <c r="AB2518" s="184"/>
      <c r="AC2518" s="184"/>
      <c r="AD2518" s="184"/>
      <c r="AH2518" s="184"/>
      <c r="AI2518" s="184"/>
      <c r="AL2518" s="184"/>
      <c r="AM2518" s="184"/>
      <c r="AP2518" s="184"/>
      <c r="AQ2518" s="184"/>
      <c r="AT2518" s="184"/>
      <c r="AU2518" s="184"/>
      <c r="AX2518" s="184"/>
      <c r="AY2518" s="184"/>
      <c r="BB2518" s="184"/>
      <c r="BC2518" s="184"/>
      <c r="BF2518" s="184"/>
      <c r="BG2518" s="184"/>
      <c r="BJ2518" s="184"/>
      <c r="BK2518" s="184"/>
      <c r="BN2518" s="184"/>
      <c r="BO2518" s="184"/>
      <c r="BR2518" s="184"/>
      <c r="BS2518" s="184"/>
      <c r="BV2518" s="184"/>
      <c r="BW2518" s="184"/>
      <c r="BZ2518" s="184"/>
      <c r="CA2518" s="184"/>
      <c r="CD2518" s="184"/>
      <c r="CE2518" s="184"/>
      <c r="CL2518" s="183"/>
      <c r="CP2518" s="183"/>
      <c r="CT2518" s="71"/>
    </row>
    <row r="2519" spans="6:98">
      <c r="F2519" s="183"/>
      <c r="S2519" s="184"/>
      <c r="T2519" s="184"/>
      <c r="U2519" s="184"/>
      <c r="V2519" s="184"/>
      <c r="W2519" s="184"/>
      <c r="X2519" s="184"/>
      <c r="Y2519" s="184"/>
      <c r="Z2519" s="184"/>
      <c r="AA2519" s="184"/>
      <c r="AB2519" s="184"/>
      <c r="AC2519" s="184"/>
      <c r="AD2519" s="184"/>
      <c r="AH2519" s="184"/>
      <c r="AI2519" s="184"/>
      <c r="AL2519" s="184"/>
      <c r="AM2519" s="184"/>
      <c r="AP2519" s="184"/>
      <c r="AQ2519" s="184"/>
      <c r="AT2519" s="184"/>
      <c r="AU2519" s="184"/>
      <c r="AX2519" s="184"/>
      <c r="AY2519" s="184"/>
      <c r="BB2519" s="184"/>
      <c r="BC2519" s="184"/>
      <c r="BF2519" s="184"/>
      <c r="BG2519" s="184"/>
      <c r="BJ2519" s="184"/>
      <c r="BK2519" s="184"/>
      <c r="BN2519" s="184"/>
      <c r="BO2519" s="184"/>
      <c r="BR2519" s="184"/>
      <c r="BS2519" s="184"/>
      <c r="BV2519" s="184"/>
      <c r="BW2519" s="184"/>
      <c r="BZ2519" s="184"/>
      <c r="CA2519" s="184"/>
      <c r="CD2519" s="184"/>
      <c r="CE2519" s="184"/>
      <c r="CL2519" s="183"/>
      <c r="CP2519" s="183"/>
      <c r="CT2519" s="71"/>
    </row>
    <row r="2520" spans="6:98">
      <c r="F2520" s="183"/>
      <c r="S2520" s="184"/>
      <c r="T2520" s="184"/>
      <c r="U2520" s="184"/>
      <c r="V2520" s="184"/>
      <c r="W2520" s="184"/>
      <c r="X2520" s="184"/>
      <c r="Y2520" s="184"/>
      <c r="Z2520" s="184"/>
      <c r="AA2520" s="184"/>
      <c r="AB2520" s="184"/>
      <c r="AC2520" s="184"/>
      <c r="AD2520" s="184"/>
      <c r="AH2520" s="184"/>
      <c r="AI2520" s="184"/>
      <c r="AL2520" s="184"/>
      <c r="AM2520" s="184"/>
      <c r="AP2520" s="184"/>
      <c r="AQ2520" s="184"/>
      <c r="AT2520" s="184"/>
      <c r="AU2520" s="184"/>
      <c r="AX2520" s="184"/>
      <c r="AY2520" s="184"/>
      <c r="BB2520" s="184"/>
      <c r="BC2520" s="184"/>
      <c r="BF2520" s="184"/>
      <c r="BG2520" s="184"/>
      <c r="BJ2520" s="184"/>
      <c r="BK2520" s="184"/>
      <c r="BN2520" s="184"/>
      <c r="BO2520" s="184"/>
      <c r="BR2520" s="184"/>
      <c r="BS2520" s="184"/>
      <c r="BV2520" s="184"/>
      <c r="BW2520" s="184"/>
      <c r="BZ2520" s="184"/>
      <c r="CA2520" s="184"/>
      <c r="CD2520" s="184"/>
      <c r="CE2520" s="184"/>
      <c r="CL2520" s="183"/>
      <c r="CP2520" s="183"/>
      <c r="CT2520" s="71"/>
    </row>
    <row r="2521" spans="6:98">
      <c r="F2521" s="183"/>
      <c r="S2521" s="184"/>
      <c r="T2521" s="184"/>
      <c r="U2521" s="184"/>
      <c r="V2521" s="184"/>
      <c r="W2521" s="184"/>
      <c r="X2521" s="184"/>
      <c r="Y2521" s="184"/>
      <c r="Z2521" s="184"/>
      <c r="AA2521" s="184"/>
      <c r="AB2521" s="184"/>
      <c r="AC2521" s="184"/>
      <c r="AD2521" s="184"/>
      <c r="AH2521" s="184"/>
      <c r="AI2521" s="184"/>
      <c r="AL2521" s="184"/>
      <c r="AM2521" s="184"/>
      <c r="AP2521" s="184"/>
      <c r="AQ2521" s="184"/>
      <c r="AT2521" s="184"/>
      <c r="AU2521" s="184"/>
      <c r="AX2521" s="184"/>
      <c r="AY2521" s="184"/>
      <c r="BB2521" s="184"/>
      <c r="BC2521" s="184"/>
      <c r="BF2521" s="184"/>
      <c r="BG2521" s="184"/>
      <c r="BJ2521" s="184"/>
      <c r="BK2521" s="184"/>
      <c r="BN2521" s="184"/>
      <c r="BO2521" s="184"/>
      <c r="BR2521" s="184"/>
      <c r="BS2521" s="184"/>
      <c r="BV2521" s="184"/>
      <c r="BW2521" s="184"/>
      <c r="BZ2521" s="184"/>
      <c r="CA2521" s="184"/>
      <c r="CD2521" s="184"/>
      <c r="CE2521" s="184"/>
      <c r="CL2521" s="183"/>
      <c r="CP2521" s="183"/>
      <c r="CT2521" s="71"/>
    </row>
    <row r="2522" spans="6:98">
      <c r="F2522" s="183"/>
      <c r="S2522" s="184"/>
      <c r="T2522" s="184"/>
      <c r="U2522" s="184"/>
      <c r="V2522" s="184"/>
      <c r="W2522" s="184"/>
      <c r="X2522" s="184"/>
      <c r="Y2522" s="184"/>
      <c r="Z2522" s="184"/>
      <c r="AA2522" s="184"/>
      <c r="AB2522" s="184"/>
      <c r="AC2522" s="184"/>
      <c r="AD2522" s="184"/>
      <c r="AH2522" s="184"/>
      <c r="AI2522" s="184"/>
      <c r="AL2522" s="184"/>
      <c r="AM2522" s="184"/>
      <c r="AP2522" s="184"/>
      <c r="AQ2522" s="184"/>
      <c r="AT2522" s="184"/>
      <c r="AU2522" s="184"/>
      <c r="AX2522" s="184"/>
      <c r="AY2522" s="184"/>
      <c r="BB2522" s="184"/>
      <c r="BC2522" s="184"/>
      <c r="BF2522" s="184"/>
      <c r="BG2522" s="184"/>
      <c r="BJ2522" s="184"/>
      <c r="BK2522" s="184"/>
      <c r="BN2522" s="184"/>
      <c r="BO2522" s="184"/>
      <c r="BR2522" s="184"/>
      <c r="BS2522" s="184"/>
      <c r="BV2522" s="184"/>
      <c r="BW2522" s="184"/>
      <c r="BZ2522" s="184"/>
      <c r="CA2522" s="184"/>
      <c r="CD2522" s="184"/>
      <c r="CE2522" s="184"/>
      <c r="CL2522" s="183"/>
      <c r="CP2522" s="183"/>
      <c r="CT2522" s="71"/>
    </row>
    <row r="2523" spans="6:98">
      <c r="F2523" s="183"/>
      <c r="S2523" s="184"/>
      <c r="T2523" s="184"/>
      <c r="U2523" s="184"/>
      <c r="V2523" s="184"/>
      <c r="W2523" s="184"/>
      <c r="X2523" s="184"/>
      <c r="Y2523" s="184"/>
      <c r="Z2523" s="184"/>
      <c r="AA2523" s="184"/>
      <c r="AB2523" s="184"/>
      <c r="AC2523" s="184"/>
      <c r="AD2523" s="184"/>
      <c r="AH2523" s="184"/>
      <c r="AI2523" s="184"/>
      <c r="AL2523" s="184"/>
      <c r="AM2523" s="184"/>
      <c r="AP2523" s="184"/>
      <c r="AQ2523" s="184"/>
      <c r="AT2523" s="184"/>
      <c r="AU2523" s="184"/>
      <c r="AX2523" s="184"/>
      <c r="AY2523" s="184"/>
      <c r="BB2523" s="184"/>
      <c r="BC2523" s="184"/>
      <c r="BF2523" s="184"/>
      <c r="BG2523" s="184"/>
      <c r="BJ2523" s="184"/>
      <c r="BK2523" s="184"/>
      <c r="BN2523" s="184"/>
      <c r="BO2523" s="184"/>
      <c r="BR2523" s="184"/>
      <c r="BS2523" s="184"/>
      <c r="BV2523" s="184"/>
      <c r="BW2523" s="184"/>
      <c r="BZ2523" s="184"/>
      <c r="CA2523" s="184"/>
      <c r="CD2523" s="184"/>
      <c r="CE2523" s="184"/>
      <c r="CL2523" s="183"/>
      <c r="CP2523" s="183"/>
      <c r="CT2523" s="71"/>
    </row>
    <row r="2524" spans="6:98">
      <c r="F2524" s="183"/>
      <c r="S2524" s="184"/>
      <c r="T2524" s="184"/>
      <c r="U2524" s="184"/>
      <c r="V2524" s="184"/>
      <c r="W2524" s="184"/>
      <c r="X2524" s="184"/>
      <c r="Y2524" s="184"/>
      <c r="Z2524" s="184"/>
      <c r="AA2524" s="184"/>
      <c r="AB2524" s="184"/>
      <c r="AC2524" s="184"/>
      <c r="AD2524" s="184"/>
      <c r="AH2524" s="184"/>
      <c r="AI2524" s="184"/>
      <c r="AL2524" s="184"/>
      <c r="AM2524" s="184"/>
      <c r="AP2524" s="184"/>
      <c r="AQ2524" s="184"/>
      <c r="AT2524" s="184"/>
      <c r="AU2524" s="184"/>
      <c r="AX2524" s="184"/>
      <c r="AY2524" s="184"/>
      <c r="BB2524" s="184"/>
      <c r="BC2524" s="184"/>
      <c r="BF2524" s="184"/>
      <c r="BG2524" s="184"/>
      <c r="BJ2524" s="184"/>
      <c r="BK2524" s="184"/>
      <c r="BN2524" s="184"/>
      <c r="BO2524" s="184"/>
      <c r="BR2524" s="184"/>
      <c r="BS2524" s="184"/>
      <c r="BV2524" s="184"/>
      <c r="BW2524" s="184"/>
      <c r="BZ2524" s="184"/>
      <c r="CA2524" s="184"/>
      <c r="CD2524" s="184"/>
      <c r="CE2524" s="184"/>
      <c r="CL2524" s="183"/>
      <c r="CP2524" s="183"/>
      <c r="CT2524" s="71"/>
    </row>
    <row r="2525" spans="6:98">
      <c r="F2525" s="183"/>
      <c r="S2525" s="184"/>
      <c r="T2525" s="184"/>
      <c r="U2525" s="184"/>
      <c r="V2525" s="184"/>
      <c r="W2525" s="184"/>
      <c r="X2525" s="184"/>
      <c r="Y2525" s="184"/>
      <c r="Z2525" s="184"/>
      <c r="AA2525" s="184"/>
      <c r="AB2525" s="184"/>
      <c r="AC2525" s="184"/>
      <c r="AD2525" s="184"/>
      <c r="AH2525" s="184"/>
      <c r="AI2525" s="184"/>
      <c r="AL2525" s="184"/>
      <c r="AM2525" s="184"/>
      <c r="AP2525" s="184"/>
      <c r="AQ2525" s="184"/>
      <c r="AT2525" s="184"/>
      <c r="AU2525" s="184"/>
      <c r="AX2525" s="184"/>
      <c r="AY2525" s="184"/>
      <c r="BB2525" s="184"/>
      <c r="BC2525" s="184"/>
      <c r="BF2525" s="184"/>
      <c r="BG2525" s="184"/>
      <c r="BJ2525" s="184"/>
      <c r="BK2525" s="184"/>
      <c r="BN2525" s="184"/>
      <c r="BO2525" s="184"/>
      <c r="BR2525" s="184"/>
      <c r="BS2525" s="184"/>
      <c r="BV2525" s="184"/>
      <c r="BW2525" s="184"/>
      <c r="BZ2525" s="184"/>
      <c r="CA2525" s="184"/>
      <c r="CD2525" s="184"/>
      <c r="CE2525" s="184"/>
      <c r="CL2525" s="183"/>
      <c r="CP2525" s="183"/>
      <c r="CT2525" s="71"/>
    </row>
    <row r="2526" spans="6:98">
      <c r="F2526" s="183"/>
      <c r="S2526" s="184"/>
      <c r="T2526" s="184"/>
      <c r="U2526" s="184"/>
      <c r="V2526" s="184"/>
      <c r="W2526" s="184"/>
      <c r="X2526" s="184"/>
      <c r="Y2526" s="184"/>
      <c r="Z2526" s="184"/>
      <c r="AA2526" s="184"/>
      <c r="AB2526" s="184"/>
      <c r="AC2526" s="184"/>
      <c r="AD2526" s="184"/>
      <c r="AH2526" s="184"/>
      <c r="AI2526" s="184"/>
      <c r="AL2526" s="184"/>
      <c r="AM2526" s="184"/>
      <c r="AP2526" s="184"/>
      <c r="AQ2526" s="184"/>
      <c r="AT2526" s="184"/>
      <c r="AU2526" s="184"/>
      <c r="AX2526" s="184"/>
      <c r="AY2526" s="184"/>
      <c r="BB2526" s="184"/>
      <c r="BC2526" s="184"/>
      <c r="BF2526" s="184"/>
      <c r="BG2526" s="184"/>
      <c r="BJ2526" s="184"/>
      <c r="BK2526" s="184"/>
      <c r="BN2526" s="184"/>
      <c r="BO2526" s="184"/>
      <c r="BR2526" s="184"/>
      <c r="BS2526" s="184"/>
      <c r="BV2526" s="184"/>
      <c r="BW2526" s="184"/>
      <c r="BZ2526" s="184"/>
      <c r="CA2526" s="184"/>
      <c r="CD2526" s="184"/>
      <c r="CE2526" s="184"/>
      <c r="CL2526" s="183"/>
      <c r="CP2526" s="183"/>
      <c r="CT2526" s="71"/>
    </row>
    <row r="2527" spans="6:98">
      <c r="F2527" s="183"/>
      <c r="S2527" s="184"/>
      <c r="T2527" s="184"/>
      <c r="U2527" s="184"/>
      <c r="V2527" s="184"/>
      <c r="W2527" s="184"/>
      <c r="X2527" s="184"/>
      <c r="Y2527" s="184"/>
      <c r="Z2527" s="184"/>
      <c r="AA2527" s="184"/>
      <c r="AB2527" s="184"/>
      <c r="AC2527" s="184"/>
      <c r="AD2527" s="184"/>
      <c r="AH2527" s="184"/>
      <c r="AI2527" s="184"/>
      <c r="AL2527" s="184"/>
      <c r="AM2527" s="184"/>
      <c r="AP2527" s="184"/>
      <c r="AQ2527" s="184"/>
      <c r="AT2527" s="184"/>
      <c r="AU2527" s="184"/>
      <c r="AX2527" s="184"/>
      <c r="AY2527" s="184"/>
      <c r="BB2527" s="184"/>
      <c r="BC2527" s="184"/>
      <c r="BF2527" s="184"/>
      <c r="BG2527" s="184"/>
      <c r="BJ2527" s="184"/>
      <c r="BK2527" s="184"/>
      <c r="BN2527" s="184"/>
      <c r="BO2527" s="184"/>
      <c r="BR2527" s="184"/>
      <c r="BS2527" s="184"/>
      <c r="BV2527" s="184"/>
      <c r="BW2527" s="184"/>
      <c r="BZ2527" s="184"/>
      <c r="CA2527" s="184"/>
      <c r="CD2527" s="184"/>
      <c r="CE2527" s="184"/>
      <c r="CL2527" s="183"/>
      <c r="CP2527" s="183"/>
      <c r="CT2527" s="71"/>
    </row>
    <row r="2528" spans="6:98">
      <c r="F2528" s="183"/>
      <c r="S2528" s="184"/>
      <c r="T2528" s="184"/>
      <c r="U2528" s="184"/>
      <c r="V2528" s="184"/>
      <c r="W2528" s="184"/>
      <c r="X2528" s="184"/>
      <c r="Y2528" s="184"/>
      <c r="Z2528" s="184"/>
      <c r="AA2528" s="184"/>
      <c r="AB2528" s="184"/>
      <c r="AC2528" s="184"/>
      <c r="AD2528" s="184"/>
      <c r="AH2528" s="184"/>
      <c r="AI2528" s="184"/>
      <c r="AL2528" s="184"/>
      <c r="AM2528" s="184"/>
      <c r="AP2528" s="184"/>
      <c r="AQ2528" s="184"/>
      <c r="AT2528" s="184"/>
      <c r="AU2528" s="184"/>
      <c r="AX2528" s="184"/>
      <c r="AY2528" s="184"/>
      <c r="BB2528" s="184"/>
      <c r="BC2528" s="184"/>
      <c r="BF2528" s="184"/>
      <c r="BG2528" s="184"/>
      <c r="BJ2528" s="184"/>
      <c r="BK2528" s="184"/>
      <c r="BN2528" s="184"/>
      <c r="BO2528" s="184"/>
      <c r="BR2528" s="184"/>
      <c r="BS2528" s="184"/>
      <c r="BV2528" s="184"/>
      <c r="BW2528" s="184"/>
      <c r="BZ2528" s="184"/>
      <c r="CA2528" s="184"/>
      <c r="CD2528" s="184"/>
      <c r="CE2528" s="184"/>
      <c r="CL2528" s="183"/>
      <c r="CP2528" s="183"/>
      <c r="CT2528" s="71"/>
    </row>
    <row r="2529" spans="6:98">
      <c r="F2529" s="183"/>
      <c r="S2529" s="184"/>
      <c r="T2529" s="184"/>
      <c r="U2529" s="184"/>
      <c r="V2529" s="184"/>
      <c r="W2529" s="184"/>
      <c r="X2529" s="184"/>
      <c r="Y2529" s="184"/>
      <c r="Z2529" s="184"/>
      <c r="AA2529" s="184"/>
      <c r="AB2529" s="184"/>
      <c r="AC2529" s="184"/>
      <c r="AD2529" s="184"/>
      <c r="AH2529" s="184"/>
      <c r="AI2529" s="184"/>
      <c r="AL2529" s="184"/>
      <c r="AM2529" s="184"/>
      <c r="AP2529" s="184"/>
      <c r="AQ2529" s="184"/>
      <c r="AT2529" s="184"/>
      <c r="AU2529" s="184"/>
      <c r="AX2529" s="184"/>
      <c r="AY2529" s="184"/>
      <c r="BB2529" s="184"/>
      <c r="BC2529" s="184"/>
      <c r="BF2529" s="184"/>
      <c r="BG2529" s="184"/>
      <c r="BJ2529" s="184"/>
      <c r="BK2529" s="184"/>
      <c r="BN2529" s="184"/>
      <c r="BO2529" s="184"/>
      <c r="BR2529" s="184"/>
      <c r="BS2529" s="184"/>
      <c r="BV2529" s="184"/>
      <c r="BW2529" s="184"/>
      <c r="BZ2529" s="184"/>
      <c r="CA2529" s="184"/>
      <c r="CD2529" s="184"/>
      <c r="CE2529" s="184"/>
      <c r="CL2529" s="183"/>
      <c r="CP2529" s="183"/>
      <c r="CT2529" s="71"/>
    </row>
    <row r="2530" spans="6:98">
      <c r="F2530" s="183"/>
      <c r="S2530" s="184"/>
      <c r="T2530" s="184"/>
      <c r="U2530" s="184"/>
      <c r="V2530" s="184"/>
      <c r="W2530" s="184"/>
      <c r="X2530" s="184"/>
      <c r="Y2530" s="184"/>
      <c r="Z2530" s="184"/>
      <c r="AA2530" s="184"/>
      <c r="AB2530" s="184"/>
      <c r="AC2530" s="184"/>
      <c r="AD2530" s="184"/>
      <c r="AH2530" s="184"/>
      <c r="AI2530" s="184"/>
      <c r="AL2530" s="184"/>
      <c r="AM2530" s="184"/>
      <c r="AP2530" s="184"/>
      <c r="AQ2530" s="184"/>
      <c r="AT2530" s="184"/>
      <c r="AU2530" s="184"/>
      <c r="AX2530" s="184"/>
      <c r="AY2530" s="184"/>
      <c r="BB2530" s="184"/>
      <c r="BC2530" s="184"/>
      <c r="BF2530" s="184"/>
      <c r="BG2530" s="184"/>
      <c r="BJ2530" s="184"/>
      <c r="BK2530" s="184"/>
      <c r="BN2530" s="184"/>
      <c r="BO2530" s="184"/>
      <c r="BR2530" s="184"/>
      <c r="BS2530" s="184"/>
      <c r="BV2530" s="184"/>
      <c r="BW2530" s="184"/>
      <c r="BZ2530" s="184"/>
      <c r="CA2530" s="184"/>
      <c r="CD2530" s="184"/>
      <c r="CE2530" s="184"/>
      <c r="CL2530" s="183"/>
      <c r="CP2530" s="183"/>
      <c r="CT2530" s="71"/>
    </row>
    <row r="2531" spans="6:98">
      <c r="F2531" s="183"/>
      <c r="S2531" s="184"/>
      <c r="T2531" s="184"/>
      <c r="U2531" s="184"/>
      <c r="V2531" s="184"/>
      <c r="W2531" s="184"/>
      <c r="X2531" s="184"/>
      <c r="Y2531" s="184"/>
      <c r="Z2531" s="184"/>
      <c r="AA2531" s="184"/>
      <c r="AB2531" s="184"/>
      <c r="AC2531" s="184"/>
      <c r="AD2531" s="184"/>
      <c r="AH2531" s="184"/>
      <c r="AI2531" s="184"/>
      <c r="AL2531" s="184"/>
      <c r="AM2531" s="184"/>
      <c r="AP2531" s="184"/>
      <c r="AQ2531" s="184"/>
      <c r="AT2531" s="184"/>
      <c r="AU2531" s="184"/>
      <c r="AX2531" s="184"/>
      <c r="AY2531" s="184"/>
      <c r="BB2531" s="184"/>
      <c r="BC2531" s="184"/>
      <c r="BF2531" s="184"/>
      <c r="BG2531" s="184"/>
      <c r="BJ2531" s="184"/>
      <c r="BK2531" s="184"/>
      <c r="BN2531" s="184"/>
      <c r="BO2531" s="184"/>
      <c r="BR2531" s="184"/>
      <c r="BS2531" s="184"/>
      <c r="BV2531" s="184"/>
      <c r="BW2531" s="184"/>
      <c r="BZ2531" s="184"/>
      <c r="CA2531" s="184"/>
      <c r="CD2531" s="184"/>
      <c r="CE2531" s="184"/>
      <c r="CL2531" s="183"/>
      <c r="CP2531" s="183"/>
      <c r="CT2531" s="71"/>
    </row>
    <row r="2532" spans="6:98">
      <c r="F2532" s="183"/>
      <c r="S2532" s="184"/>
      <c r="T2532" s="184"/>
      <c r="U2532" s="184"/>
      <c r="V2532" s="184"/>
      <c r="W2532" s="184"/>
      <c r="X2532" s="184"/>
      <c r="Y2532" s="184"/>
      <c r="Z2532" s="184"/>
      <c r="AA2532" s="184"/>
      <c r="AB2532" s="184"/>
      <c r="AC2532" s="184"/>
      <c r="AD2532" s="184"/>
      <c r="AH2532" s="184"/>
      <c r="AI2532" s="184"/>
      <c r="AL2532" s="184"/>
      <c r="AM2532" s="184"/>
      <c r="AP2532" s="184"/>
      <c r="AQ2532" s="184"/>
      <c r="AT2532" s="184"/>
      <c r="AU2532" s="184"/>
      <c r="AX2532" s="184"/>
      <c r="AY2532" s="184"/>
      <c r="BB2532" s="184"/>
      <c r="BC2532" s="184"/>
      <c r="BF2532" s="184"/>
      <c r="BG2532" s="184"/>
      <c r="BJ2532" s="184"/>
      <c r="BK2532" s="184"/>
      <c r="BN2532" s="184"/>
      <c r="BO2532" s="184"/>
      <c r="BR2532" s="184"/>
      <c r="BS2532" s="184"/>
      <c r="BV2532" s="184"/>
      <c r="BW2532" s="184"/>
      <c r="BZ2532" s="184"/>
      <c r="CA2532" s="184"/>
      <c r="CD2532" s="184"/>
      <c r="CE2532" s="184"/>
      <c r="CL2532" s="183"/>
      <c r="CP2532" s="183"/>
      <c r="CT2532" s="71"/>
    </row>
    <row r="2533" spans="6:98">
      <c r="F2533" s="183"/>
      <c r="S2533" s="184"/>
      <c r="T2533" s="184"/>
      <c r="U2533" s="184"/>
      <c r="V2533" s="184"/>
      <c r="W2533" s="184"/>
      <c r="X2533" s="184"/>
      <c r="Y2533" s="184"/>
      <c r="Z2533" s="184"/>
      <c r="AA2533" s="184"/>
      <c r="AB2533" s="184"/>
      <c r="AC2533" s="184"/>
      <c r="AD2533" s="184"/>
      <c r="AH2533" s="184"/>
      <c r="AI2533" s="184"/>
      <c r="AL2533" s="184"/>
      <c r="AM2533" s="184"/>
      <c r="AP2533" s="184"/>
      <c r="AQ2533" s="184"/>
      <c r="AT2533" s="184"/>
      <c r="AU2533" s="184"/>
      <c r="AX2533" s="184"/>
      <c r="AY2533" s="184"/>
      <c r="BB2533" s="184"/>
      <c r="BC2533" s="184"/>
      <c r="BF2533" s="184"/>
      <c r="BG2533" s="184"/>
      <c r="BJ2533" s="184"/>
      <c r="BK2533" s="184"/>
      <c r="BN2533" s="184"/>
      <c r="BO2533" s="184"/>
      <c r="BR2533" s="184"/>
      <c r="BS2533" s="184"/>
      <c r="BV2533" s="184"/>
      <c r="BW2533" s="184"/>
      <c r="BZ2533" s="184"/>
      <c r="CA2533" s="184"/>
      <c r="CD2533" s="184"/>
      <c r="CE2533" s="184"/>
      <c r="CL2533" s="183"/>
      <c r="CP2533" s="183"/>
      <c r="CT2533" s="71"/>
    </row>
    <row r="2534" spans="6:98">
      <c r="F2534" s="183"/>
      <c r="S2534" s="184"/>
      <c r="T2534" s="184"/>
      <c r="U2534" s="184"/>
      <c r="V2534" s="184"/>
      <c r="W2534" s="184"/>
      <c r="X2534" s="184"/>
      <c r="Y2534" s="184"/>
      <c r="Z2534" s="184"/>
      <c r="AA2534" s="184"/>
      <c r="AB2534" s="184"/>
      <c r="AC2534" s="184"/>
      <c r="AD2534" s="184"/>
      <c r="AH2534" s="184"/>
      <c r="AI2534" s="184"/>
      <c r="AL2534" s="184"/>
      <c r="AM2534" s="184"/>
      <c r="AP2534" s="184"/>
      <c r="AQ2534" s="184"/>
      <c r="AT2534" s="184"/>
      <c r="AU2534" s="184"/>
      <c r="AX2534" s="184"/>
      <c r="AY2534" s="184"/>
      <c r="BB2534" s="184"/>
      <c r="BC2534" s="184"/>
      <c r="BF2534" s="184"/>
      <c r="BG2534" s="184"/>
      <c r="BJ2534" s="184"/>
      <c r="BK2534" s="184"/>
      <c r="BN2534" s="184"/>
      <c r="BO2534" s="184"/>
      <c r="BR2534" s="184"/>
      <c r="BS2534" s="184"/>
      <c r="BV2534" s="184"/>
      <c r="BW2534" s="184"/>
      <c r="BZ2534" s="184"/>
      <c r="CA2534" s="184"/>
      <c r="CD2534" s="184"/>
      <c r="CE2534" s="184"/>
      <c r="CL2534" s="183"/>
      <c r="CP2534" s="183"/>
      <c r="CT2534" s="71"/>
    </row>
    <row r="2535" spans="6:98">
      <c r="F2535" s="183"/>
      <c r="S2535" s="184"/>
      <c r="T2535" s="184"/>
      <c r="U2535" s="184"/>
      <c r="V2535" s="184"/>
      <c r="W2535" s="184"/>
      <c r="X2535" s="184"/>
      <c r="Y2535" s="184"/>
      <c r="Z2535" s="184"/>
      <c r="AA2535" s="184"/>
      <c r="AB2535" s="184"/>
      <c r="AC2535" s="184"/>
      <c r="AD2535" s="184"/>
      <c r="AH2535" s="184"/>
      <c r="AI2535" s="184"/>
      <c r="AL2535" s="184"/>
      <c r="AM2535" s="184"/>
      <c r="AP2535" s="184"/>
      <c r="AQ2535" s="184"/>
      <c r="AT2535" s="184"/>
      <c r="AU2535" s="184"/>
      <c r="AX2535" s="184"/>
      <c r="AY2535" s="184"/>
      <c r="BB2535" s="184"/>
      <c r="BC2535" s="184"/>
      <c r="BF2535" s="184"/>
      <c r="BG2535" s="184"/>
      <c r="BJ2535" s="184"/>
      <c r="BK2535" s="184"/>
      <c r="BN2535" s="184"/>
      <c r="BO2535" s="184"/>
      <c r="BR2535" s="184"/>
      <c r="BS2535" s="184"/>
      <c r="BV2535" s="184"/>
      <c r="BW2535" s="184"/>
      <c r="BZ2535" s="184"/>
      <c r="CA2535" s="184"/>
      <c r="CD2535" s="184"/>
      <c r="CE2535" s="184"/>
      <c r="CL2535" s="183"/>
      <c r="CP2535" s="183"/>
      <c r="CT2535" s="71"/>
    </row>
    <row r="2536" spans="6:98">
      <c r="F2536" s="183"/>
      <c r="S2536" s="184"/>
      <c r="T2536" s="184"/>
      <c r="U2536" s="184"/>
      <c r="V2536" s="184"/>
      <c r="W2536" s="184"/>
      <c r="X2536" s="184"/>
      <c r="Y2536" s="184"/>
      <c r="Z2536" s="184"/>
      <c r="AA2536" s="184"/>
      <c r="AB2536" s="184"/>
      <c r="AC2536" s="184"/>
      <c r="AD2536" s="184"/>
      <c r="AH2536" s="184"/>
      <c r="AI2536" s="184"/>
      <c r="AL2536" s="184"/>
      <c r="AM2536" s="184"/>
      <c r="AP2536" s="184"/>
      <c r="AQ2536" s="184"/>
      <c r="AT2536" s="184"/>
      <c r="AU2536" s="184"/>
      <c r="AX2536" s="184"/>
      <c r="AY2536" s="184"/>
      <c r="BB2536" s="184"/>
      <c r="BC2536" s="184"/>
      <c r="BF2536" s="184"/>
      <c r="BG2536" s="184"/>
      <c r="BJ2536" s="184"/>
      <c r="BK2536" s="184"/>
      <c r="BN2536" s="184"/>
      <c r="BO2536" s="184"/>
      <c r="BR2536" s="184"/>
      <c r="BS2536" s="184"/>
      <c r="BV2536" s="184"/>
      <c r="BW2536" s="184"/>
      <c r="BZ2536" s="184"/>
      <c r="CA2536" s="184"/>
      <c r="CD2536" s="184"/>
      <c r="CE2536" s="184"/>
      <c r="CL2536" s="183"/>
      <c r="CP2536" s="183"/>
      <c r="CT2536" s="71"/>
    </row>
    <row r="2537" spans="6:98">
      <c r="F2537" s="183"/>
      <c r="S2537" s="184"/>
      <c r="T2537" s="184"/>
      <c r="U2537" s="184"/>
      <c r="V2537" s="184"/>
      <c r="W2537" s="184"/>
      <c r="X2537" s="184"/>
      <c r="Y2537" s="184"/>
      <c r="Z2537" s="184"/>
      <c r="AA2537" s="184"/>
      <c r="AB2537" s="184"/>
      <c r="AC2537" s="184"/>
      <c r="AD2537" s="184"/>
      <c r="AH2537" s="184"/>
      <c r="AI2537" s="184"/>
      <c r="AL2537" s="184"/>
      <c r="AM2537" s="184"/>
      <c r="AP2537" s="184"/>
      <c r="AQ2537" s="184"/>
      <c r="AT2537" s="184"/>
      <c r="AU2537" s="184"/>
      <c r="AX2537" s="184"/>
      <c r="AY2537" s="184"/>
      <c r="BB2537" s="184"/>
      <c r="BC2537" s="184"/>
      <c r="BF2537" s="184"/>
      <c r="BG2537" s="184"/>
      <c r="BJ2537" s="184"/>
      <c r="BK2537" s="184"/>
      <c r="BN2537" s="184"/>
      <c r="BO2537" s="184"/>
      <c r="BR2537" s="184"/>
      <c r="BS2537" s="184"/>
      <c r="BV2537" s="184"/>
      <c r="BW2537" s="184"/>
      <c r="BZ2537" s="184"/>
      <c r="CA2537" s="184"/>
      <c r="CD2537" s="184"/>
      <c r="CE2537" s="184"/>
      <c r="CL2537" s="183"/>
      <c r="CP2537" s="183"/>
      <c r="CT2537" s="71"/>
    </row>
    <row r="2538" spans="6:98">
      <c r="F2538" s="183"/>
      <c r="S2538" s="184"/>
      <c r="T2538" s="184"/>
      <c r="U2538" s="184"/>
      <c r="V2538" s="184"/>
      <c r="W2538" s="184"/>
      <c r="X2538" s="184"/>
      <c r="Y2538" s="184"/>
      <c r="Z2538" s="184"/>
      <c r="AA2538" s="184"/>
      <c r="AB2538" s="184"/>
      <c r="AC2538" s="184"/>
      <c r="AD2538" s="184"/>
      <c r="AH2538" s="184"/>
      <c r="AI2538" s="184"/>
      <c r="AL2538" s="184"/>
      <c r="AM2538" s="184"/>
      <c r="AP2538" s="184"/>
      <c r="AQ2538" s="184"/>
      <c r="AT2538" s="184"/>
      <c r="AU2538" s="184"/>
      <c r="AX2538" s="184"/>
      <c r="AY2538" s="184"/>
      <c r="BB2538" s="184"/>
      <c r="BC2538" s="184"/>
      <c r="BF2538" s="184"/>
      <c r="BG2538" s="184"/>
      <c r="BJ2538" s="184"/>
      <c r="BK2538" s="184"/>
      <c r="BN2538" s="184"/>
      <c r="BO2538" s="184"/>
      <c r="BR2538" s="184"/>
      <c r="BS2538" s="184"/>
      <c r="BV2538" s="184"/>
      <c r="BW2538" s="184"/>
      <c r="BZ2538" s="184"/>
      <c r="CA2538" s="184"/>
      <c r="CD2538" s="184"/>
      <c r="CE2538" s="184"/>
      <c r="CL2538" s="183"/>
      <c r="CP2538" s="183"/>
      <c r="CT2538" s="71"/>
    </row>
    <row r="2539" spans="6:98">
      <c r="F2539" s="183"/>
      <c r="S2539" s="184"/>
      <c r="T2539" s="184"/>
      <c r="U2539" s="184"/>
      <c r="V2539" s="184"/>
      <c r="W2539" s="184"/>
      <c r="X2539" s="184"/>
      <c r="Y2539" s="184"/>
      <c r="Z2539" s="184"/>
      <c r="AA2539" s="184"/>
      <c r="AB2539" s="184"/>
      <c r="AC2539" s="184"/>
      <c r="AD2539" s="184"/>
      <c r="AH2539" s="184"/>
      <c r="AI2539" s="184"/>
      <c r="AL2539" s="184"/>
      <c r="AM2539" s="184"/>
      <c r="AP2539" s="184"/>
      <c r="AQ2539" s="184"/>
      <c r="AT2539" s="184"/>
      <c r="AU2539" s="184"/>
      <c r="AX2539" s="184"/>
      <c r="AY2539" s="184"/>
      <c r="BB2539" s="184"/>
      <c r="BC2539" s="184"/>
      <c r="BF2539" s="184"/>
      <c r="BG2539" s="184"/>
      <c r="BJ2539" s="184"/>
      <c r="BK2539" s="184"/>
      <c r="BN2539" s="184"/>
      <c r="BO2539" s="184"/>
      <c r="BR2539" s="184"/>
      <c r="BS2539" s="184"/>
      <c r="BV2539" s="184"/>
      <c r="BW2539" s="184"/>
      <c r="BZ2539" s="184"/>
      <c r="CA2539" s="184"/>
      <c r="CD2539" s="184"/>
      <c r="CE2539" s="184"/>
      <c r="CL2539" s="183"/>
      <c r="CP2539" s="183"/>
      <c r="CT2539" s="71"/>
    </row>
    <row r="2540" spans="6:98">
      <c r="F2540" s="183"/>
      <c r="S2540" s="184"/>
      <c r="T2540" s="184"/>
      <c r="U2540" s="184"/>
      <c r="V2540" s="184"/>
      <c r="W2540" s="184"/>
      <c r="X2540" s="184"/>
      <c r="Y2540" s="184"/>
      <c r="Z2540" s="184"/>
      <c r="AA2540" s="184"/>
      <c r="AB2540" s="184"/>
      <c r="AC2540" s="184"/>
      <c r="AD2540" s="184"/>
      <c r="AH2540" s="184"/>
      <c r="AI2540" s="184"/>
      <c r="AL2540" s="184"/>
      <c r="AM2540" s="184"/>
      <c r="AP2540" s="184"/>
      <c r="AQ2540" s="184"/>
      <c r="AT2540" s="184"/>
      <c r="AU2540" s="184"/>
      <c r="AX2540" s="184"/>
      <c r="AY2540" s="184"/>
      <c r="BB2540" s="184"/>
      <c r="BC2540" s="184"/>
      <c r="BF2540" s="184"/>
      <c r="BG2540" s="184"/>
      <c r="BJ2540" s="184"/>
      <c r="BK2540" s="184"/>
      <c r="BN2540" s="184"/>
      <c r="BO2540" s="184"/>
      <c r="BR2540" s="184"/>
      <c r="BS2540" s="184"/>
      <c r="BV2540" s="184"/>
      <c r="BW2540" s="184"/>
      <c r="BZ2540" s="184"/>
      <c r="CA2540" s="184"/>
      <c r="CD2540" s="184"/>
      <c r="CE2540" s="184"/>
      <c r="CL2540" s="183"/>
      <c r="CP2540" s="183"/>
      <c r="CT2540" s="71"/>
    </row>
    <row r="2541" spans="6:98">
      <c r="F2541" s="183"/>
      <c r="S2541" s="184"/>
      <c r="T2541" s="184"/>
      <c r="U2541" s="184"/>
      <c r="V2541" s="184"/>
      <c r="W2541" s="184"/>
      <c r="X2541" s="184"/>
      <c r="Y2541" s="184"/>
      <c r="Z2541" s="184"/>
      <c r="AA2541" s="184"/>
      <c r="AB2541" s="184"/>
      <c r="AC2541" s="184"/>
      <c r="AD2541" s="184"/>
      <c r="AH2541" s="184"/>
      <c r="AI2541" s="184"/>
      <c r="AL2541" s="184"/>
      <c r="AM2541" s="184"/>
      <c r="AP2541" s="184"/>
      <c r="AQ2541" s="184"/>
      <c r="AT2541" s="184"/>
      <c r="AU2541" s="184"/>
      <c r="AX2541" s="184"/>
      <c r="AY2541" s="184"/>
      <c r="BB2541" s="184"/>
      <c r="BC2541" s="184"/>
      <c r="BF2541" s="184"/>
      <c r="BG2541" s="184"/>
      <c r="BJ2541" s="184"/>
      <c r="BK2541" s="184"/>
      <c r="BN2541" s="184"/>
      <c r="BO2541" s="184"/>
      <c r="BR2541" s="184"/>
      <c r="BS2541" s="184"/>
      <c r="BV2541" s="184"/>
      <c r="BW2541" s="184"/>
      <c r="BZ2541" s="184"/>
      <c r="CA2541" s="184"/>
      <c r="CD2541" s="184"/>
      <c r="CE2541" s="184"/>
      <c r="CL2541" s="183"/>
      <c r="CO2541" s="183"/>
      <c r="CP2541" s="183"/>
      <c r="CT2541" s="71"/>
    </row>
    <row r="2542" spans="6:98">
      <c r="F2542" s="183"/>
      <c r="S2542" s="184"/>
      <c r="T2542" s="184"/>
      <c r="U2542" s="184"/>
      <c r="V2542" s="184"/>
      <c r="W2542" s="184"/>
      <c r="X2542" s="184"/>
      <c r="Y2542" s="184"/>
      <c r="Z2542" s="184"/>
      <c r="AA2542" s="184"/>
      <c r="AB2542" s="184"/>
      <c r="AC2542" s="184"/>
      <c r="AD2542" s="184"/>
      <c r="AH2542" s="184"/>
      <c r="AI2542" s="184"/>
      <c r="AL2542" s="184"/>
      <c r="AM2542" s="184"/>
      <c r="AP2542" s="184"/>
      <c r="AQ2542" s="184"/>
      <c r="AT2542" s="184"/>
      <c r="AU2542" s="184"/>
      <c r="AX2542" s="184"/>
      <c r="AY2542" s="184"/>
      <c r="BB2542" s="184"/>
      <c r="BC2542" s="184"/>
      <c r="BF2542" s="184"/>
      <c r="BG2542" s="184"/>
      <c r="BJ2542" s="184"/>
      <c r="BK2542" s="184"/>
      <c r="BN2542" s="184"/>
      <c r="BO2542" s="184"/>
      <c r="BR2542" s="184"/>
      <c r="BS2542" s="184"/>
      <c r="BV2542" s="184"/>
      <c r="BW2542" s="184"/>
      <c r="BZ2542" s="184"/>
      <c r="CA2542" s="184"/>
      <c r="CD2542" s="184"/>
      <c r="CE2542" s="184"/>
      <c r="CL2542" s="183"/>
      <c r="CO2542" s="183"/>
      <c r="CP2542" s="183"/>
      <c r="CT2542" s="71"/>
    </row>
    <row r="2543" spans="6:98">
      <c r="F2543" s="183"/>
      <c r="S2543" s="184"/>
      <c r="T2543" s="184"/>
      <c r="U2543" s="184"/>
      <c r="V2543" s="184"/>
      <c r="W2543" s="184"/>
      <c r="X2543" s="184"/>
      <c r="Y2543" s="184"/>
      <c r="Z2543" s="184"/>
      <c r="AA2543" s="184"/>
      <c r="AB2543" s="184"/>
      <c r="AC2543" s="184"/>
      <c r="AD2543" s="184"/>
      <c r="AH2543" s="184"/>
      <c r="AI2543" s="184"/>
      <c r="AL2543" s="184"/>
      <c r="AM2543" s="184"/>
      <c r="AP2543" s="184"/>
      <c r="AQ2543" s="184"/>
      <c r="AT2543" s="184"/>
      <c r="AU2543" s="184"/>
      <c r="AX2543" s="184"/>
      <c r="AY2543" s="184"/>
      <c r="BB2543" s="184"/>
      <c r="BC2543" s="184"/>
      <c r="BF2543" s="184"/>
      <c r="BG2543" s="184"/>
      <c r="BJ2543" s="184"/>
      <c r="BK2543" s="184"/>
      <c r="BN2543" s="184"/>
      <c r="BO2543" s="184"/>
      <c r="BR2543" s="184"/>
      <c r="BS2543" s="184"/>
      <c r="BV2543" s="184"/>
      <c r="BW2543" s="184"/>
      <c r="BZ2543" s="184"/>
      <c r="CA2543" s="184"/>
      <c r="CD2543" s="184"/>
      <c r="CE2543" s="184"/>
      <c r="CL2543" s="183"/>
      <c r="CO2543" s="183"/>
      <c r="CP2543" s="183"/>
      <c r="CT2543" s="71"/>
    </row>
    <row r="2544" spans="6:98">
      <c r="F2544" s="183"/>
      <c r="S2544" s="184"/>
      <c r="T2544" s="184"/>
      <c r="U2544" s="184"/>
      <c r="V2544" s="184"/>
      <c r="W2544" s="184"/>
      <c r="X2544" s="184"/>
      <c r="Y2544" s="184"/>
      <c r="Z2544" s="184"/>
      <c r="AA2544" s="184"/>
      <c r="AB2544" s="184"/>
      <c r="AC2544" s="184"/>
      <c r="AD2544" s="184"/>
      <c r="AH2544" s="184"/>
      <c r="AI2544" s="184"/>
      <c r="AL2544" s="184"/>
      <c r="AM2544" s="184"/>
      <c r="AP2544" s="184"/>
      <c r="AQ2544" s="184"/>
      <c r="AT2544" s="184"/>
      <c r="AU2544" s="184"/>
      <c r="AX2544" s="184"/>
      <c r="AY2544" s="184"/>
      <c r="BB2544" s="184"/>
      <c r="BC2544" s="184"/>
      <c r="BF2544" s="184"/>
      <c r="BG2544" s="184"/>
      <c r="BJ2544" s="184"/>
      <c r="BK2544" s="184"/>
      <c r="BN2544" s="184"/>
      <c r="BO2544" s="184"/>
      <c r="BR2544" s="184"/>
      <c r="BS2544" s="184"/>
      <c r="BV2544" s="184"/>
      <c r="BW2544" s="184"/>
      <c r="BZ2544" s="184"/>
      <c r="CA2544" s="184"/>
      <c r="CD2544" s="184"/>
      <c r="CE2544" s="184"/>
      <c r="CL2544" s="183"/>
      <c r="CO2544" s="183"/>
      <c r="CP2544" s="183"/>
      <c r="CT2544" s="71"/>
    </row>
    <row r="2545" spans="6:98">
      <c r="F2545" s="183"/>
      <c r="S2545" s="184"/>
      <c r="T2545" s="184"/>
      <c r="U2545" s="184"/>
      <c r="V2545" s="184"/>
      <c r="W2545" s="184"/>
      <c r="X2545" s="184"/>
      <c r="Y2545" s="184"/>
      <c r="Z2545" s="184"/>
      <c r="AA2545" s="184"/>
      <c r="AB2545" s="184"/>
      <c r="AC2545" s="184"/>
      <c r="AD2545" s="184"/>
      <c r="AH2545" s="184"/>
      <c r="AI2545" s="184"/>
      <c r="AL2545" s="184"/>
      <c r="AM2545" s="184"/>
      <c r="AP2545" s="184"/>
      <c r="AQ2545" s="184"/>
      <c r="AT2545" s="184"/>
      <c r="AU2545" s="184"/>
      <c r="AX2545" s="184"/>
      <c r="AY2545" s="184"/>
      <c r="BB2545" s="184"/>
      <c r="BC2545" s="184"/>
      <c r="BF2545" s="184"/>
      <c r="BG2545" s="184"/>
      <c r="BJ2545" s="184"/>
      <c r="BK2545" s="184"/>
      <c r="BN2545" s="184"/>
      <c r="BO2545" s="184"/>
      <c r="BR2545" s="184"/>
      <c r="BS2545" s="184"/>
      <c r="BV2545" s="184"/>
      <c r="BW2545" s="184"/>
      <c r="BZ2545" s="184"/>
      <c r="CA2545" s="184"/>
      <c r="CD2545" s="184"/>
      <c r="CE2545" s="184"/>
      <c r="CL2545" s="183"/>
      <c r="CO2545" s="183"/>
      <c r="CP2545" s="183"/>
      <c r="CT2545" s="71"/>
    </row>
    <row r="2546" spans="6:98">
      <c r="F2546" s="183"/>
      <c r="S2546" s="184"/>
      <c r="T2546" s="184"/>
      <c r="U2546" s="184"/>
      <c r="V2546" s="184"/>
      <c r="W2546" s="184"/>
      <c r="X2546" s="184"/>
      <c r="Y2546" s="184"/>
      <c r="Z2546" s="184"/>
      <c r="AA2546" s="184"/>
      <c r="AB2546" s="184"/>
      <c r="AC2546" s="184"/>
      <c r="AD2546" s="184"/>
      <c r="AH2546" s="184"/>
      <c r="AI2546" s="184"/>
      <c r="AL2546" s="184"/>
      <c r="AM2546" s="184"/>
      <c r="AP2546" s="184"/>
      <c r="AQ2546" s="184"/>
      <c r="AT2546" s="184"/>
      <c r="AU2546" s="184"/>
      <c r="AX2546" s="184"/>
      <c r="AY2546" s="184"/>
      <c r="BB2546" s="184"/>
      <c r="BC2546" s="184"/>
      <c r="BF2546" s="184"/>
      <c r="BG2546" s="184"/>
      <c r="BJ2546" s="184"/>
      <c r="BK2546" s="184"/>
      <c r="BN2546" s="184"/>
      <c r="BO2546" s="184"/>
      <c r="BR2546" s="184"/>
      <c r="BS2546" s="184"/>
      <c r="BV2546" s="184"/>
      <c r="BW2546" s="184"/>
      <c r="BZ2546" s="184"/>
      <c r="CA2546" s="184"/>
      <c r="CD2546" s="184"/>
      <c r="CE2546" s="184"/>
      <c r="CL2546" s="183"/>
      <c r="CO2546" s="183"/>
      <c r="CP2546" s="183"/>
      <c r="CT2546" s="71"/>
    </row>
    <row r="2547" spans="6:98">
      <c r="F2547" s="183"/>
      <c r="S2547" s="184"/>
      <c r="T2547" s="184"/>
      <c r="U2547" s="184"/>
      <c r="V2547" s="184"/>
      <c r="W2547" s="184"/>
      <c r="X2547" s="184"/>
      <c r="Y2547" s="184"/>
      <c r="Z2547" s="184"/>
      <c r="AA2547" s="184"/>
      <c r="AB2547" s="184"/>
      <c r="AC2547" s="184"/>
      <c r="AD2547" s="184"/>
      <c r="AH2547" s="184"/>
      <c r="AI2547" s="184"/>
      <c r="AL2547" s="184"/>
      <c r="AM2547" s="184"/>
      <c r="AP2547" s="184"/>
      <c r="AQ2547" s="184"/>
      <c r="AT2547" s="184"/>
      <c r="AU2547" s="184"/>
      <c r="AX2547" s="184"/>
      <c r="AY2547" s="184"/>
      <c r="BB2547" s="184"/>
      <c r="BC2547" s="184"/>
      <c r="BF2547" s="184"/>
      <c r="BG2547" s="184"/>
      <c r="BJ2547" s="184"/>
      <c r="BK2547" s="184"/>
      <c r="BN2547" s="184"/>
      <c r="BO2547" s="184"/>
      <c r="BR2547" s="184"/>
      <c r="BS2547" s="184"/>
      <c r="BV2547" s="184"/>
      <c r="BW2547" s="184"/>
      <c r="BZ2547" s="184"/>
      <c r="CA2547" s="184"/>
      <c r="CD2547" s="184"/>
      <c r="CE2547" s="184"/>
      <c r="CL2547" s="183"/>
      <c r="CO2547" s="183"/>
      <c r="CP2547" s="183"/>
      <c r="CT2547" s="71"/>
    </row>
    <row r="2548" spans="6:98">
      <c r="F2548" s="183"/>
      <c r="S2548" s="184"/>
      <c r="T2548" s="184"/>
      <c r="U2548" s="184"/>
      <c r="V2548" s="184"/>
      <c r="W2548" s="184"/>
      <c r="X2548" s="184"/>
      <c r="Y2548" s="184"/>
      <c r="Z2548" s="184"/>
      <c r="AA2548" s="184"/>
      <c r="AB2548" s="184"/>
      <c r="AC2548" s="184"/>
      <c r="AD2548" s="184"/>
      <c r="AH2548" s="184"/>
      <c r="AI2548" s="184"/>
      <c r="AL2548" s="184"/>
      <c r="AM2548" s="184"/>
      <c r="AP2548" s="184"/>
      <c r="AQ2548" s="184"/>
      <c r="AT2548" s="184"/>
      <c r="AU2548" s="184"/>
      <c r="AX2548" s="184"/>
      <c r="AY2548" s="184"/>
      <c r="BB2548" s="184"/>
      <c r="BC2548" s="184"/>
      <c r="BF2548" s="184"/>
      <c r="BG2548" s="184"/>
      <c r="BJ2548" s="184"/>
      <c r="BK2548" s="184"/>
      <c r="BN2548" s="184"/>
      <c r="BO2548" s="184"/>
      <c r="BR2548" s="184"/>
      <c r="BS2548" s="184"/>
      <c r="BV2548" s="184"/>
      <c r="BW2548" s="184"/>
      <c r="BZ2548" s="184"/>
      <c r="CA2548" s="184"/>
      <c r="CD2548" s="184"/>
      <c r="CE2548" s="184"/>
      <c r="CL2548" s="183"/>
      <c r="CO2548" s="183"/>
      <c r="CP2548" s="183"/>
      <c r="CT2548" s="71"/>
    </row>
    <row r="2549" spans="6:98">
      <c r="F2549" s="183"/>
      <c r="S2549" s="184"/>
      <c r="T2549" s="184"/>
      <c r="U2549" s="184"/>
      <c r="V2549" s="184"/>
      <c r="W2549" s="184"/>
      <c r="X2549" s="184"/>
      <c r="Y2549" s="184"/>
      <c r="Z2549" s="184"/>
      <c r="AA2549" s="184"/>
      <c r="AB2549" s="184"/>
      <c r="AC2549" s="184"/>
      <c r="AD2549" s="184"/>
      <c r="AH2549" s="184"/>
      <c r="AI2549" s="184"/>
      <c r="AL2549" s="184"/>
      <c r="AM2549" s="184"/>
      <c r="AP2549" s="184"/>
      <c r="AQ2549" s="184"/>
      <c r="AT2549" s="184"/>
      <c r="AU2549" s="184"/>
      <c r="AX2549" s="184"/>
      <c r="AY2549" s="184"/>
      <c r="BB2549" s="184"/>
      <c r="BC2549" s="184"/>
      <c r="BF2549" s="184"/>
      <c r="BG2549" s="184"/>
      <c r="BJ2549" s="184"/>
      <c r="BK2549" s="184"/>
      <c r="BN2549" s="184"/>
      <c r="BO2549" s="184"/>
      <c r="BR2549" s="184"/>
      <c r="BS2549" s="184"/>
      <c r="BV2549" s="184"/>
      <c r="BW2549" s="184"/>
      <c r="BZ2549" s="184"/>
      <c r="CA2549" s="184"/>
      <c r="CD2549" s="184"/>
      <c r="CE2549" s="184"/>
      <c r="CL2549" s="183"/>
      <c r="CO2549" s="183"/>
      <c r="CP2549" s="183"/>
      <c r="CT2549" s="71"/>
    </row>
    <row r="2550" spans="6:98">
      <c r="F2550" s="183"/>
      <c r="S2550" s="184"/>
      <c r="T2550" s="184"/>
      <c r="U2550" s="184"/>
      <c r="V2550" s="184"/>
      <c r="W2550" s="184"/>
      <c r="X2550" s="184"/>
      <c r="Y2550" s="184"/>
      <c r="Z2550" s="184"/>
      <c r="AA2550" s="184"/>
      <c r="AB2550" s="184"/>
      <c r="AC2550" s="184"/>
      <c r="AD2550" s="184"/>
      <c r="AH2550" s="184"/>
      <c r="AI2550" s="184"/>
      <c r="AL2550" s="184"/>
      <c r="AM2550" s="184"/>
      <c r="AP2550" s="184"/>
      <c r="AQ2550" s="184"/>
      <c r="AT2550" s="184"/>
      <c r="AU2550" s="184"/>
      <c r="AX2550" s="184"/>
      <c r="AY2550" s="184"/>
      <c r="BB2550" s="184"/>
      <c r="BC2550" s="184"/>
      <c r="BF2550" s="184"/>
      <c r="BG2550" s="184"/>
      <c r="BJ2550" s="184"/>
      <c r="BK2550" s="184"/>
      <c r="BN2550" s="184"/>
      <c r="BO2550" s="184"/>
      <c r="BR2550" s="184"/>
      <c r="BS2550" s="184"/>
      <c r="BV2550" s="184"/>
      <c r="BW2550" s="184"/>
      <c r="BZ2550" s="184"/>
      <c r="CA2550" s="184"/>
      <c r="CD2550" s="184"/>
      <c r="CE2550" s="184"/>
      <c r="CL2550" s="183"/>
      <c r="CO2550" s="183"/>
      <c r="CP2550" s="183"/>
      <c r="CT2550" s="71"/>
    </row>
    <row r="2551" spans="6:98">
      <c r="F2551" s="183"/>
      <c r="S2551" s="184"/>
      <c r="T2551" s="184"/>
      <c r="U2551" s="184"/>
      <c r="V2551" s="184"/>
      <c r="W2551" s="184"/>
      <c r="X2551" s="184"/>
      <c r="Y2551" s="184"/>
      <c r="Z2551" s="184"/>
      <c r="AA2551" s="184"/>
      <c r="AB2551" s="184"/>
      <c r="AC2551" s="184"/>
      <c r="AD2551" s="184"/>
      <c r="AH2551" s="184"/>
      <c r="AI2551" s="184"/>
      <c r="AL2551" s="184"/>
      <c r="AM2551" s="184"/>
      <c r="AP2551" s="184"/>
      <c r="AQ2551" s="184"/>
      <c r="AT2551" s="184"/>
      <c r="AU2551" s="184"/>
      <c r="AX2551" s="184"/>
      <c r="AY2551" s="184"/>
      <c r="BB2551" s="184"/>
      <c r="BC2551" s="184"/>
      <c r="BF2551" s="184"/>
      <c r="BG2551" s="184"/>
      <c r="BJ2551" s="184"/>
      <c r="BK2551" s="184"/>
      <c r="BN2551" s="184"/>
      <c r="BO2551" s="184"/>
      <c r="BR2551" s="184"/>
      <c r="BS2551" s="184"/>
      <c r="BV2551" s="184"/>
      <c r="BW2551" s="184"/>
      <c r="BZ2551" s="184"/>
      <c r="CA2551" s="184"/>
      <c r="CD2551" s="184"/>
      <c r="CE2551" s="184"/>
      <c r="CL2551" s="183"/>
      <c r="CO2551" s="183"/>
      <c r="CP2551" s="183"/>
      <c r="CT2551" s="71"/>
    </row>
    <row r="2552" spans="6:98">
      <c r="F2552" s="183"/>
      <c r="S2552" s="184"/>
      <c r="T2552" s="184"/>
      <c r="U2552" s="184"/>
      <c r="V2552" s="184"/>
      <c r="W2552" s="184"/>
      <c r="X2552" s="184"/>
      <c r="Y2552" s="184"/>
      <c r="Z2552" s="184"/>
      <c r="AA2552" s="184"/>
      <c r="AB2552" s="184"/>
      <c r="AC2552" s="184"/>
      <c r="AD2552" s="184"/>
      <c r="AH2552" s="184"/>
      <c r="AI2552" s="184"/>
      <c r="AL2552" s="184"/>
      <c r="AM2552" s="184"/>
      <c r="AP2552" s="184"/>
      <c r="AQ2552" s="184"/>
      <c r="AT2552" s="184"/>
      <c r="AU2552" s="184"/>
      <c r="AX2552" s="184"/>
      <c r="AY2552" s="184"/>
      <c r="BB2552" s="184"/>
      <c r="BC2552" s="184"/>
      <c r="BF2552" s="184"/>
      <c r="BG2552" s="184"/>
      <c r="BJ2552" s="184"/>
      <c r="BK2552" s="184"/>
      <c r="BN2552" s="184"/>
      <c r="BO2552" s="184"/>
      <c r="BR2552" s="184"/>
      <c r="BS2552" s="184"/>
      <c r="BV2552" s="184"/>
      <c r="BW2552" s="184"/>
      <c r="BZ2552" s="184"/>
      <c r="CA2552" s="184"/>
      <c r="CD2552" s="184"/>
      <c r="CE2552" s="184"/>
      <c r="CL2552" s="183"/>
      <c r="CO2552" s="183"/>
      <c r="CP2552" s="183"/>
      <c r="CT2552" s="71"/>
    </row>
    <row r="2553" spans="6:98">
      <c r="F2553" s="183"/>
      <c r="S2553" s="184"/>
      <c r="T2553" s="184"/>
      <c r="U2553" s="184"/>
      <c r="V2553" s="184"/>
      <c r="W2553" s="184"/>
      <c r="X2553" s="184"/>
      <c r="Y2553" s="184"/>
      <c r="Z2553" s="184"/>
      <c r="AA2553" s="184"/>
      <c r="AB2553" s="184"/>
      <c r="AC2553" s="184"/>
      <c r="AD2553" s="184"/>
      <c r="AH2553" s="184"/>
      <c r="AI2553" s="184"/>
      <c r="AL2553" s="184"/>
      <c r="AM2553" s="184"/>
      <c r="AP2553" s="184"/>
      <c r="AQ2553" s="184"/>
      <c r="AT2553" s="184"/>
      <c r="AU2553" s="184"/>
      <c r="AX2553" s="184"/>
      <c r="AY2553" s="184"/>
      <c r="BB2553" s="184"/>
      <c r="BC2553" s="184"/>
      <c r="BF2553" s="184"/>
      <c r="BG2553" s="184"/>
      <c r="BJ2553" s="184"/>
      <c r="BK2553" s="184"/>
      <c r="BN2553" s="184"/>
      <c r="BO2553" s="184"/>
      <c r="BR2553" s="184"/>
      <c r="BS2553" s="184"/>
      <c r="BV2553" s="184"/>
      <c r="BW2553" s="184"/>
      <c r="BZ2553" s="184"/>
      <c r="CA2553" s="184"/>
      <c r="CD2553" s="184"/>
      <c r="CE2553" s="184"/>
      <c r="CL2553" s="183"/>
      <c r="CO2553" s="183"/>
      <c r="CP2553" s="183"/>
      <c r="CT2553" s="71"/>
    </row>
    <row r="2554" spans="6:98">
      <c r="F2554" s="183"/>
      <c r="S2554" s="184"/>
      <c r="T2554" s="184"/>
      <c r="U2554" s="184"/>
      <c r="V2554" s="184"/>
      <c r="W2554" s="184"/>
      <c r="X2554" s="184"/>
      <c r="Y2554" s="184"/>
      <c r="Z2554" s="184"/>
      <c r="AA2554" s="184"/>
      <c r="AB2554" s="184"/>
      <c r="AC2554" s="184"/>
      <c r="AD2554" s="184"/>
      <c r="AH2554" s="184"/>
      <c r="AI2554" s="184"/>
      <c r="AL2554" s="184"/>
      <c r="AM2554" s="184"/>
      <c r="AP2554" s="184"/>
      <c r="AQ2554" s="184"/>
      <c r="AT2554" s="184"/>
      <c r="AU2554" s="184"/>
      <c r="AX2554" s="184"/>
      <c r="AY2554" s="184"/>
      <c r="BB2554" s="184"/>
      <c r="BC2554" s="184"/>
      <c r="BF2554" s="184"/>
      <c r="BG2554" s="184"/>
      <c r="BJ2554" s="184"/>
      <c r="BK2554" s="184"/>
      <c r="BN2554" s="184"/>
      <c r="BO2554" s="184"/>
      <c r="BR2554" s="184"/>
      <c r="BS2554" s="184"/>
      <c r="BV2554" s="184"/>
      <c r="BW2554" s="184"/>
      <c r="BZ2554" s="184"/>
      <c r="CA2554" s="184"/>
      <c r="CD2554" s="184"/>
      <c r="CE2554" s="184"/>
      <c r="CL2554" s="183"/>
      <c r="CO2554" s="183"/>
      <c r="CP2554" s="183"/>
      <c r="CT2554" s="71"/>
    </row>
    <row r="2555" spans="6:98">
      <c r="F2555" s="183"/>
      <c r="S2555" s="184"/>
      <c r="T2555" s="184"/>
      <c r="U2555" s="184"/>
      <c r="V2555" s="184"/>
      <c r="W2555" s="184"/>
      <c r="X2555" s="184"/>
      <c r="Y2555" s="184"/>
      <c r="Z2555" s="184"/>
      <c r="AA2555" s="184"/>
      <c r="AB2555" s="184"/>
      <c r="AC2555" s="184"/>
      <c r="AD2555" s="184"/>
      <c r="AH2555" s="184"/>
      <c r="AI2555" s="184"/>
      <c r="AL2555" s="184"/>
      <c r="AM2555" s="184"/>
      <c r="AP2555" s="184"/>
      <c r="AQ2555" s="184"/>
      <c r="AT2555" s="184"/>
      <c r="AU2555" s="184"/>
      <c r="AX2555" s="184"/>
      <c r="AY2555" s="184"/>
      <c r="BB2555" s="184"/>
      <c r="BC2555" s="184"/>
      <c r="BF2555" s="184"/>
      <c r="BG2555" s="184"/>
      <c r="BJ2555" s="184"/>
      <c r="BK2555" s="184"/>
      <c r="BN2555" s="184"/>
      <c r="BO2555" s="184"/>
      <c r="BR2555" s="184"/>
      <c r="BS2555" s="184"/>
      <c r="BV2555" s="184"/>
      <c r="BW2555" s="184"/>
      <c r="BZ2555" s="184"/>
      <c r="CA2555" s="184"/>
      <c r="CD2555" s="184"/>
      <c r="CE2555" s="184"/>
      <c r="CL2555" s="183"/>
      <c r="CO2555" s="183"/>
      <c r="CP2555" s="183"/>
      <c r="CT2555" s="71"/>
    </row>
    <row r="2556" spans="6:98">
      <c r="F2556" s="183"/>
      <c r="S2556" s="184"/>
      <c r="T2556" s="184"/>
      <c r="U2556" s="184"/>
      <c r="V2556" s="184"/>
      <c r="W2556" s="184"/>
      <c r="X2556" s="184"/>
      <c r="Y2556" s="184"/>
      <c r="Z2556" s="184"/>
      <c r="AA2556" s="184"/>
      <c r="AB2556" s="184"/>
      <c r="AC2556" s="184"/>
      <c r="AD2556" s="184"/>
      <c r="AH2556" s="184"/>
      <c r="AI2556" s="184"/>
      <c r="AL2556" s="184"/>
      <c r="AM2556" s="184"/>
      <c r="AP2556" s="184"/>
      <c r="AQ2556" s="184"/>
      <c r="AT2556" s="184"/>
      <c r="AU2556" s="184"/>
      <c r="AX2556" s="184"/>
      <c r="AY2556" s="184"/>
      <c r="BB2556" s="184"/>
      <c r="BC2556" s="184"/>
      <c r="BF2556" s="184"/>
      <c r="BG2556" s="184"/>
      <c r="BJ2556" s="184"/>
      <c r="BK2556" s="184"/>
      <c r="BN2556" s="184"/>
      <c r="BO2556" s="184"/>
      <c r="BR2556" s="184"/>
      <c r="BS2556" s="184"/>
      <c r="BV2556" s="184"/>
      <c r="BW2556" s="184"/>
      <c r="BZ2556" s="184"/>
      <c r="CA2556" s="184"/>
      <c r="CD2556" s="184"/>
      <c r="CE2556" s="184"/>
      <c r="CL2556" s="183"/>
      <c r="CO2556" s="183"/>
      <c r="CP2556" s="183"/>
      <c r="CT2556" s="71"/>
    </row>
    <row r="2557" spans="6:98">
      <c r="F2557" s="183"/>
      <c r="S2557" s="184"/>
      <c r="T2557" s="184"/>
      <c r="U2557" s="184"/>
      <c r="V2557" s="184"/>
      <c r="W2557" s="184"/>
      <c r="X2557" s="184"/>
      <c r="Y2557" s="184"/>
      <c r="Z2557" s="184"/>
      <c r="AA2557" s="184"/>
      <c r="AB2557" s="184"/>
      <c r="AC2557" s="184"/>
      <c r="AD2557" s="184"/>
      <c r="AH2557" s="184"/>
      <c r="AI2557" s="184"/>
      <c r="AL2557" s="184"/>
      <c r="AM2557" s="184"/>
      <c r="AP2557" s="184"/>
      <c r="AQ2557" s="184"/>
      <c r="AT2557" s="184"/>
      <c r="AU2557" s="184"/>
      <c r="AX2557" s="184"/>
      <c r="AY2557" s="184"/>
      <c r="BB2557" s="184"/>
      <c r="BC2557" s="184"/>
      <c r="BF2557" s="184"/>
      <c r="BG2557" s="184"/>
      <c r="BJ2557" s="184"/>
      <c r="BK2557" s="184"/>
      <c r="BN2557" s="184"/>
      <c r="BO2557" s="184"/>
      <c r="BR2557" s="184"/>
      <c r="BS2557" s="184"/>
      <c r="BV2557" s="184"/>
      <c r="BW2557" s="184"/>
      <c r="BZ2557" s="184"/>
      <c r="CA2557" s="184"/>
      <c r="CD2557" s="184"/>
      <c r="CE2557" s="184"/>
      <c r="CL2557" s="183"/>
      <c r="CO2557" s="183"/>
      <c r="CP2557" s="183"/>
      <c r="CT2557" s="71"/>
    </row>
    <row r="2558" spans="6:98">
      <c r="F2558" s="183"/>
      <c r="S2558" s="184"/>
      <c r="T2558" s="184"/>
      <c r="U2558" s="184"/>
      <c r="V2558" s="184"/>
      <c r="W2558" s="184"/>
      <c r="X2558" s="184"/>
      <c r="Y2558" s="184"/>
      <c r="Z2558" s="184"/>
      <c r="AA2558" s="184"/>
      <c r="AB2558" s="184"/>
      <c r="AC2558" s="184"/>
      <c r="AD2558" s="184"/>
      <c r="AH2558" s="184"/>
      <c r="AI2558" s="184"/>
      <c r="AL2558" s="184"/>
      <c r="AM2558" s="184"/>
      <c r="AP2558" s="184"/>
      <c r="AQ2558" s="184"/>
      <c r="AT2558" s="184"/>
      <c r="AU2558" s="184"/>
      <c r="AX2558" s="184"/>
      <c r="AY2558" s="184"/>
      <c r="BB2558" s="184"/>
      <c r="BC2558" s="184"/>
      <c r="BF2558" s="184"/>
      <c r="BG2558" s="184"/>
      <c r="BJ2558" s="184"/>
      <c r="BK2558" s="184"/>
      <c r="BN2558" s="184"/>
      <c r="BO2558" s="184"/>
      <c r="BR2558" s="184"/>
      <c r="BS2558" s="184"/>
      <c r="BV2558" s="184"/>
      <c r="BW2558" s="184"/>
      <c r="BZ2558" s="184"/>
      <c r="CA2558" s="184"/>
      <c r="CD2558" s="184"/>
      <c r="CE2558" s="184"/>
      <c r="CL2558" s="183"/>
      <c r="CO2558" s="183"/>
      <c r="CP2558" s="183"/>
      <c r="CT2558" s="71"/>
    </row>
    <row r="2559" spans="6:98">
      <c r="F2559" s="183"/>
      <c r="S2559" s="184"/>
      <c r="T2559" s="184"/>
      <c r="U2559" s="184"/>
      <c r="V2559" s="184"/>
      <c r="W2559" s="184"/>
      <c r="X2559" s="184"/>
      <c r="Y2559" s="184"/>
      <c r="Z2559" s="184"/>
      <c r="AA2559" s="184"/>
      <c r="AB2559" s="184"/>
      <c r="AC2559" s="184"/>
      <c r="AD2559" s="184"/>
      <c r="AH2559" s="184"/>
      <c r="AI2559" s="184"/>
      <c r="AL2559" s="184"/>
      <c r="AM2559" s="184"/>
      <c r="AP2559" s="184"/>
      <c r="AQ2559" s="184"/>
      <c r="AT2559" s="184"/>
      <c r="AU2559" s="184"/>
      <c r="AX2559" s="184"/>
      <c r="AY2559" s="184"/>
      <c r="BB2559" s="184"/>
      <c r="BC2559" s="184"/>
      <c r="BF2559" s="184"/>
      <c r="BG2559" s="184"/>
      <c r="BJ2559" s="184"/>
      <c r="BK2559" s="184"/>
      <c r="BN2559" s="184"/>
      <c r="BO2559" s="184"/>
      <c r="BR2559" s="184"/>
      <c r="BS2559" s="184"/>
      <c r="BV2559" s="184"/>
      <c r="BW2559" s="184"/>
      <c r="BZ2559" s="184"/>
      <c r="CA2559" s="184"/>
      <c r="CD2559" s="184"/>
      <c r="CE2559" s="184"/>
      <c r="CL2559" s="183"/>
      <c r="CO2559" s="183"/>
      <c r="CP2559" s="183"/>
      <c r="CT2559" s="71"/>
    </row>
    <row r="2560" spans="6:98">
      <c r="F2560" s="183"/>
      <c r="S2560" s="184"/>
      <c r="T2560" s="184"/>
      <c r="U2560" s="184"/>
      <c r="V2560" s="184"/>
      <c r="W2560" s="184"/>
      <c r="X2560" s="184"/>
      <c r="Y2560" s="184"/>
      <c r="Z2560" s="184"/>
      <c r="AA2560" s="184"/>
      <c r="AB2560" s="184"/>
      <c r="AC2560" s="184"/>
      <c r="AD2560" s="184"/>
      <c r="AH2560" s="184"/>
      <c r="AI2560" s="184"/>
      <c r="AL2560" s="184"/>
      <c r="AM2560" s="184"/>
      <c r="AP2560" s="184"/>
      <c r="AQ2560" s="184"/>
      <c r="AT2560" s="184"/>
      <c r="AU2560" s="184"/>
      <c r="AX2560" s="184"/>
      <c r="AY2560" s="184"/>
      <c r="BB2560" s="184"/>
      <c r="BC2560" s="184"/>
      <c r="BF2560" s="184"/>
      <c r="BG2560" s="184"/>
      <c r="BJ2560" s="184"/>
      <c r="BK2560" s="184"/>
      <c r="BN2560" s="184"/>
      <c r="BO2560" s="184"/>
      <c r="BR2560" s="184"/>
      <c r="BS2560" s="184"/>
      <c r="BV2560" s="184"/>
      <c r="BW2560" s="184"/>
      <c r="BZ2560" s="184"/>
      <c r="CA2560" s="184"/>
      <c r="CD2560" s="184"/>
      <c r="CE2560" s="184"/>
      <c r="CL2560" s="183"/>
      <c r="CO2560" s="183"/>
      <c r="CP2560" s="183"/>
      <c r="CT2560" s="71"/>
    </row>
    <row r="2561" spans="6:98">
      <c r="F2561" s="183"/>
      <c r="S2561" s="184"/>
      <c r="T2561" s="184"/>
      <c r="U2561" s="184"/>
      <c r="V2561" s="184"/>
      <c r="W2561" s="184"/>
      <c r="X2561" s="184"/>
      <c r="Y2561" s="184"/>
      <c r="Z2561" s="184"/>
      <c r="AA2561" s="184"/>
      <c r="AB2561" s="184"/>
      <c r="AC2561" s="184"/>
      <c r="AD2561" s="184"/>
      <c r="AH2561" s="184"/>
      <c r="AI2561" s="184"/>
      <c r="AL2561" s="184"/>
      <c r="AM2561" s="184"/>
      <c r="AP2561" s="184"/>
      <c r="AQ2561" s="184"/>
      <c r="AT2561" s="184"/>
      <c r="AU2561" s="184"/>
      <c r="AX2561" s="184"/>
      <c r="AY2561" s="184"/>
      <c r="BB2561" s="184"/>
      <c r="BC2561" s="184"/>
      <c r="BF2561" s="184"/>
      <c r="BG2561" s="184"/>
      <c r="BJ2561" s="184"/>
      <c r="BK2561" s="184"/>
      <c r="BN2561" s="184"/>
      <c r="BO2561" s="184"/>
      <c r="BR2561" s="184"/>
      <c r="BS2561" s="184"/>
      <c r="BV2561" s="184"/>
      <c r="BW2561" s="184"/>
      <c r="BZ2561" s="184"/>
      <c r="CA2561" s="184"/>
      <c r="CD2561" s="184"/>
      <c r="CE2561" s="184"/>
      <c r="CL2561" s="183"/>
      <c r="CO2561" s="183"/>
      <c r="CP2561" s="183"/>
      <c r="CT2561" s="71"/>
    </row>
    <row r="2562" spans="6:98">
      <c r="F2562" s="183"/>
      <c r="S2562" s="184"/>
      <c r="T2562" s="184"/>
      <c r="U2562" s="184"/>
      <c r="V2562" s="184"/>
      <c r="W2562" s="184"/>
      <c r="X2562" s="184"/>
      <c r="Y2562" s="184"/>
      <c r="Z2562" s="184"/>
      <c r="AA2562" s="184"/>
      <c r="AB2562" s="184"/>
      <c r="AC2562" s="184"/>
      <c r="AD2562" s="184"/>
      <c r="AH2562" s="184"/>
      <c r="AI2562" s="184"/>
      <c r="AL2562" s="184"/>
      <c r="AM2562" s="184"/>
      <c r="AP2562" s="184"/>
      <c r="AQ2562" s="184"/>
      <c r="AT2562" s="184"/>
      <c r="AU2562" s="184"/>
      <c r="AX2562" s="184"/>
      <c r="AY2562" s="184"/>
      <c r="BB2562" s="184"/>
      <c r="BC2562" s="184"/>
      <c r="BF2562" s="184"/>
      <c r="BG2562" s="184"/>
      <c r="BJ2562" s="184"/>
      <c r="BK2562" s="184"/>
      <c r="BN2562" s="184"/>
      <c r="BO2562" s="184"/>
      <c r="BR2562" s="184"/>
      <c r="BS2562" s="184"/>
      <c r="BV2562" s="184"/>
      <c r="BW2562" s="184"/>
      <c r="BZ2562" s="184"/>
      <c r="CA2562" s="184"/>
      <c r="CD2562" s="184"/>
      <c r="CE2562" s="184"/>
      <c r="CL2562" s="183"/>
      <c r="CO2562" s="183"/>
      <c r="CP2562" s="183"/>
      <c r="CT2562" s="71"/>
    </row>
    <row r="2563" spans="6:98">
      <c r="F2563" s="183"/>
      <c r="S2563" s="184"/>
      <c r="T2563" s="184"/>
      <c r="U2563" s="184"/>
      <c r="V2563" s="184"/>
      <c r="W2563" s="184"/>
      <c r="X2563" s="184"/>
      <c r="Y2563" s="184"/>
      <c r="Z2563" s="184"/>
      <c r="AA2563" s="184"/>
      <c r="AB2563" s="184"/>
      <c r="AC2563" s="184"/>
      <c r="AD2563" s="184"/>
      <c r="AH2563" s="184"/>
      <c r="AI2563" s="184"/>
      <c r="AL2563" s="184"/>
      <c r="AM2563" s="184"/>
      <c r="AP2563" s="184"/>
      <c r="AQ2563" s="184"/>
      <c r="AT2563" s="184"/>
      <c r="AU2563" s="184"/>
      <c r="AX2563" s="184"/>
      <c r="AY2563" s="184"/>
      <c r="BB2563" s="184"/>
      <c r="BC2563" s="184"/>
      <c r="BF2563" s="184"/>
      <c r="BG2563" s="184"/>
      <c r="BJ2563" s="184"/>
      <c r="BK2563" s="184"/>
      <c r="BN2563" s="184"/>
      <c r="BO2563" s="184"/>
      <c r="BR2563" s="184"/>
      <c r="BS2563" s="184"/>
      <c r="BV2563" s="184"/>
      <c r="BW2563" s="184"/>
      <c r="BZ2563" s="184"/>
      <c r="CA2563" s="184"/>
      <c r="CD2563" s="184"/>
      <c r="CE2563" s="184"/>
      <c r="CL2563" s="183"/>
      <c r="CO2563" s="183"/>
      <c r="CP2563" s="183"/>
      <c r="CT2563" s="71"/>
    </row>
    <row r="2564" spans="6:98">
      <c r="F2564" s="183"/>
      <c r="S2564" s="184"/>
      <c r="T2564" s="184"/>
      <c r="U2564" s="184"/>
      <c r="V2564" s="184"/>
      <c r="W2564" s="184"/>
      <c r="X2564" s="184"/>
      <c r="Y2564" s="184"/>
      <c r="Z2564" s="184"/>
      <c r="AA2564" s="184"/>
      <c r="AB2564" s="184"/>
      <c r="AC2564" s="184"/>
      <c r="AD2564" s="184"/>
      <c r="AH2564" s="184"/>
      <c r="AI2564" s="184"/>
      <c r="AL2564" s="184"/>
      <c r="AM2564" s="184"/>
      <c r="AP2564" s="184"/>
      <c r="AQ2564" s="184"/>
      <c r="AT2564" s="184"/>
      <c r="AU2564" s="184"/>
      <c r="AX2564" s="184"/>
      <c r="AY2564" s="184"/>
      <c r="BB2564" s="184"/>
      <c r="BC2564" s="184"/>
      <c r="BF2564" s="184"/>
      <c r="BG2564" s="184"/>
      <c r="BJ2564" s="184"/>
      <c r="BK2564" s="184"/>
      <c r="BN2564" s="184"/>
      <c r="BO2564" s="184"/>
      <c r="BR2564" s="184"/>
      <c r="BS2564" s="184"/>
      <c r="BV2564" s="184"/>
      <c r="BW2564" s="184"/>
      <c r="BZ2564" s="184"/>
      <c r="CA2564" s="184"/>
      <c r="CD2564" s="184"/>
      <c r="CE2564" s="184"/>
      <c r="CL2564" s="183"/>
      <c r="CO2564" s="183"/>
      <c r="CP2564" s="183"/>
      <c r="CT2564" s="71"/>
    </row>
    <row r="2565" spans="6:98">
      <c r="F2565" s="183"/>
      <c r="S2565" s="184"/>
      <c r="T2565" s="184"/>
      <c r="U2565" s="184"/>
      <c r="V2565" s="184"/>
      <c r="W2565" s="184"/>
      <c r="X2565" s="184"/>
      <c r="Y2565" s="184"/>
      <c r="Z2565" s="184"/>
      <c r="AA2565" s="184"/>
      <c r="AB2565" s="184"/>
      <c r="AC2565" s="184"/>
      <c r="AD2565" s="184"/>
      <c r="AH2565" s="184"/>
      <c r="AI2565" s="184"/>
      <c r="AL2565" s="184"/>
      <c r="AM2565" s="184"/>
      <c r="AP2565" s="184"/>
      <c r="AQ2565" s="184"/>
      <c r="AT2565" s="184"/>
      <c r="AU2565" s="184"/>
      <c r="AX2565" s="184"/>
      <c r="AY2565" s="184"/>
      <c r="BB2565" s="184"/>
      <c r="BC2565" s="184"/>
      <c r="BF2565" s="184"/>
      <c r="BG2565" s="184"/>
      <c r="BJ2565" s="184"/>
      <c r="BK2565" s="184"/>
      <c r="BN2565" s="184"/>
      <c r="BO2565" s="184"/>
      <c r="BR2565" s="184"/>
      <c r="BS2565" s="184"/>
      <c r="BV2565" s="184"/>
      <c r="BW2565" s="184"/>
      <c r="BZ2565" s="184"/>
      <c r="CA2565" s="184"/>
      <c r="CD2565" s="184"/>
      <c r="CE2565" s="184"/>
      <c r="CL2565" s="183"/>
      <c r="CO2565" s="183"/>
      <c r="CP2565" s="183"/>
      <c r="CT2565" s="71"/>
    </row>
    <row r="2566" spans="6:98">
      <c r="F2566" s="183"/>
      <c r="S2566" s="184"/>
      <c r="T2566" s="184"/>
      <c r="U2566" s="184"/>
      <c r="V2566" s="184"/>
      <c r="W2566" s="184"/>
      <c r="X2566" s="184"/>
      <c r="Y2566" s="184"/>
      <c r="Z2566" s="184"/>
      <c r="AA2566" s="184"/>
      <c r="AB2566" s="184"/>
      <c r="AC2566" s="184"/>
      <c r="AD2566" s="184"/>
      <c r="AH2566" s="184"/>
      <c r="AI2566" s="184"/>
      <c r="AL2566" s="184"/>
      <c r="AM2566" s="184"/>
      <c r="AP2566" s="184"/>
      <c r="AQ2566" s="184"/>
      <c r="AT2566" s="184"/>
      <c r="AU2566" s="184"/>
      <c r="AX2566" s="184"/>
      <c r="AY2566" s="184"/>
      <c r="BB2566" s="184"/>
      <c r="BC2566" s="184"/>
      <c r="BF2566" s="184"/>
      <c r="BG2566" s="184"/>
      <c r="BJ2566" s="184"/>
      <c r="BK2566" s="184"/>
      <c r="BN2566" s="184"/>
      <c r="BO2566" s="184"/>
      <c r="BR2566" s="184"/>
      <c r="BS2566" s="184"/>
      <c r="BV2566" s="184"/>
      <c r="BW2566" s="184"/>
      <c r="BZ2566" s="184"/>
      <c r="CA2566" s="184"/>
      <c r="CD2566" s="184"/>
      <c r="CE2566" s="184"/>
      <c r="CL2566" s="183"/>
      <c r="CO2566" s="183"/>
      <c r="CP2566" s="183"/>
      <c r="CT2566" s="71"/>
    </row>
    <row r="2567" spans="6:98">
      <c r="F2567" s="183"/>
      <c r="S2567" s="184"/>
      <c r="T2567" s="184"/>
      <c r="U2567" s="184"/>
      <c r="V2567" s="184"/>
      <c r="W2567" s="184"/>
      <c r="X2567" s="184"/>
      <c r="Y2567" s="184"/>
      <c r="Z2567" s="184"/>
      <c r="AA2567" s="184"/>
      <c r="AB2567" s="184"/>
      <c r="AC2567" s="184"/>
      <c r="AD2567" s="184"/>
      <c r="AH2567" s="184"/>
      <c r="AI2567" s="184"/>
      <c r="AL2567" s="184"/>
      <c r="AM2567" s="184"/>
      <c r="AP2567" s="184"/>
      <c r="AQ2567" s="184"/>
      <c r="AT2567" s="184"/>
      <c r="AU2567" s="184"/>
      <c r="AX2567" s="184"/>
      <c r="AY2567" s="184"/>
      <c r="BB2567" s="184"/>
      <c r="BC2567" s="184"/>
      <c r="BF2567" s="184"/>
      <c r="BG2567" s="184"/>
      <c r="BJ2567" s="184"/>
      <c r="BK2567" s="184"/>
      <c r="BN2567" s="184"/>
      <c r="BO2567" s="184"/>
      <c r="BR2567" s="184"/>
      <c r="BS2567" s="184"/>
      <c r="BV2567" s="184"/>
      <c r="BW2567" s="184"/>
      <c r="BZ2567" s="184"/>
      <c r="CA2567" s="184"/>
      <c r="CD2567" s="184"/>
      <c r="CE2567" s="184"/>
      <c r="CL2567" s="183"/>
      <c r="CO2567" s="183"/>
      <c r="CP2567" s="183"/>
      <c r="CT2567" s="71"/>
    </row>
    <row r="2568" spans="6:98">
      <c r="F2568" s="183"/>
      <c r="S2568" s="184"/>
      <c r="T2568" s="184"/>
      <c r="U2568" s="184"/>
      <c r="V2568" s="184"/>
      <c r="W2568" s="184"/>
      <c r="X2568" s="184"/>
      <c r="Y2568" s="184"/>
      <c r="Z2568" s="184"/>
      <c r="AA2568" s="184"/>
      <c r="AB2568" s="184"/>
      <c r="AC2568" s="184"/>
      <c r="AD2568" s="184"/>
      <c r="AH2568" s="184"/>
      <c r="AI2568" s="184"/>
      <c r="AL2568" s="184"/>
      <c r="AM2568" s="184"/>
      <c r="AP2568" s="184"/>
      <c r="AQ2568" s="184"/>
      <c r="AT2568" s="184"/>
      <c r="AU2568" s="184"/>
      <c r="AX2568" s="184"/>
      <c r="AY2568" s="184"/>
      <c r="BB2568" s="184"/>
      <c r="BC2568" s="184"/>
      <c r="BF2568" s="184"/>
      <c r="BG2568" s="184"/>
      <c r="BJ2568" s="184"/>
      <c r="BK2568" s="184"/>
      <c r="BN2568" s="184"/>
      <c r="BO2568" s="184"/>
      <c r="BR2568" s="184"/>
      <c r="BS2568" s="184"/>
      <c r="BV2568" s="184"/>
      <c r="BW2568" s="184"/>
      <c r="BZ2568" s="184"/>
      <c r="CA2568" s="184"/>
      <c r="CD2568" s="184"/>
      <c r="CE2568" s="184"/>
      <c r="CL2568" s="183"/>
      <c r="CO2568" s="183"/>
      <c r="CP2568" s="183"/>
      <c r="CT2568" s="71"/>
    </row>
    <row r="2569" spans="6:98">
      <c r="F2569" s="183"/>
      <c r="S2569" s="184"/>
      <c r="T2569" s="184"/>
      <c r="U2569" s="184"/>
      <c r="V2569" s="184"/>
      <c r="W2569" s="184"/>
      <c r="X2569" s="184"/>
      <c r="Y2569" s="184"/>
      <c r="Z2569" s="184"/>
      <c r="AA2569" s="184"/>
      <c r="AB2569" s="184"/>
      <c r="AC2569" s="184"/>
      <c r="AD2569" s="184"/>
      <c r="AH2569" s="184"/>
      <c r="AI2569" s="184"/>
      <c r="AL2569" s="184"/>
      <c r="AM2569" s="184"/>
      <c r="AP2569" s="184"/>
      <c r="AQ2569" s="184"/>
      <c r="AT2569" s="184"/>
      <c r="AU2569" s="184"/>
      <c r="AX2569" s="184"/>
      <c r="AY2569" s="184"/>
      <c r="BB2569" s="184"/>
      <c r="BC2569" s="184"/>
      <c r="BF2569" s="184"/>
      <c r="BG2569" s="184"/>
      <c r="BJ2569" s="184"/>
      <c r="BK2569" s="184"/>
      <c r="BN2569" s="184"/>
      <c r="BO2569" s="184"/>
      <c r="BR2569" s="184"/>
      <c r="BS2569" s="184"/>
      <c r="BV2569" s="184"/>
      <c r="BW2569" s="184"/>
      <c r="BZ2569" s="184"/>
      <c r="CA2569" s="184"/>
      <c r="CD2569" s="184"/>
      <c r="CE2569" s="184"/>
      <c r="CL2569" s="183"/>
      <c r="CO2569" s="183"/>
      <c r="CP2569" s="183"/>
      <c r="CT2569" s="71"/>
    </row>
    <row r="2570" spans="6:98">
      <c r="F2570" s="183"/>
      <c r="S2570" s="184"/>
      <c r="T2570" s="184"/>
      <c r="U2570" s="184"/>
      <c r="V2570" s="184"/>
      <c r="W2570" s="184"/>
      <c r="X2570" s="184"/>
      <c r="Y2570" s="184"/>
      <c r="Z2570" s="184"/>
      <c r="AA2570" s="184"/>
      <c r="AB2570" s="184"/>
      <c r="AC2570" s="184"/>
      <c r="AD2570" s="184"/>
      <c r="AH2570" s="184"/>
      <c r="AI2570" s="184"/>
      <c r="AL2570" s="184"/>
      <c r="AM2570" s="184"/>
      <c r="AP2570" s="184"/>
      <c r="AQ2570" s="184"/>
      <c r="AT2570" s="184"/>
      <c r="AU2570" s="184"/>
      <c r="AX2570" s="184"/>
      <c r="AY2570" s="184"/>
      <c r="BB2570" s="184"/>
      <c r="BC2570" s="184"/>
      <c r="BF2570" s="184"/>
      <c r="BG2570" s="184"/>
      <c r="BJ2570" s="184"/>
      <c r="BK2570" s="184"/>
      <c r="BN2570" s="184"/>
      <c r="BO2570" s="184"/>
      <c r="BR2570" s="184"/>
      <c r="BS2570" s="184"/>
      <c r="BV2570" s="184"/>
      <c r="BW2570" s="184"/>
      <c r="BZ2570" s="184"/>
      <c r="CA2570" s="184"/>
      <c r="CD2570" s="184"/>
      <c r="CE2570" s="184"/>
      <c r="CL2570" s="183"/>
      <c r="CO2570" s="183"/>
      <c r="CP2570" s="183"/>
      <c r="CT2570" s="71"/>
    </row>
    <row r="2571" spans="6:98">
      <c r="F2571" s="183"/>
      <c r="S2571" s="184"/>
      <c r="T2571" s="184"/>
      <c r="U2571" s="184"/>
      <c r="V2571" s="184"/>
      <c r="W2571" s="184"/>
      <c r="X2571" s="184"/>
      <c r="Y2571" s="184"/>
      <c r="Z2571" s="184"/>
      <c r="AA2571" s="184"/>
      <c r="AB2571" s="184"/>
      <c r="AC2571" s="184"/>
      <c r="AD2571" s="184"/>
      <c r="AH2571" s="184"/>
      <c r="AI2571" s="184"/>
      <c r="AL2571" s="184"/>
      <c r="AM2571" s="184"/>
      <c r="AP2571" s="184"/>
      <c r="AQ2571" s="184"/>
      <c r="AT2571" s="184"/>
      <c r="AU2571" s="184"/>
      <c r="AX2571" s="184"/>
      <c r="AY2571" s="184"/>
      <c r="BB2571" s="184"/>
      <c r="BC2571" s="184"/>
      <c r="BF2571" s="184"/>
      <c r="BG2571" s="184"/>
      <c r="BJ2571" s="184"/>
      <c r="BK2571" s="184"/>
      <c r="BN2571" s="184"/>
      <c r="BO2571" s="184"/>
      <c r="BR2571" s="184"/>
      <c r="BS2571" s="184"/>
      <c r="BV2571" s="184"/>
      <c r="BW2571" s="184"/>
      <c r="BZ2571" s="184"/>
      <c r="CA2571" s="184"/>
      <c r="CD2571" s="184"/>
      <c r="CE2571" s="184"/>
      <c r="CL2571" s="183"/>
      <c r="CO2571" s="183"/>
      <c r="CP2571" s="183"/>
      <c r="CT2571" s="71"/>
    </row>
    <row r="2572" spans="6:98">
      <c r="F2572" s="183"/>
      <c r="S2572" s="184"/>
      <c r="T2572" s="184"/>
      <c r="U2572" s="184"/>
      <c r="V2572" s="184"/>
      <c r="W2572" s="184"/>
      <c r="X2572" s="184"/>
      <c r="Y2572" s="184"/>
      <c r="Z2572" s="184"/>
      <c r="AA2572" s="184"/>
      <c r="AB2572" s="184"/>
      <c r="AC2572" s="184"/>
      <c r="AD2572" s="184"/>
      <c r="AH2572" s="184"/>
      <c r="AI2572" s="184"/>
      <c r="AL2572" s="184"/>
      <c r="AM2572" s="184"/>
      <c r="AP2572" s="184"/>
      <c r="AQ2572" s="184"/>
      <c r="AT2572" s="184"/>
      <c r="AU2572" s="184"/>
      <c r="AX2572" s="184"/>
      <c r="AY2572" s="184"/>
      <c r="BB2572" s="184"/>
      <c r="BC2572" s="184"/>
      <c r="BF2572" s="184"/>
      <c r="BG2572" s="184"/>
      <c r="BJ2572" s="184"/>
      <c r="BK2572" s="184"/>
      <c r="BN2572" s="184"/>
      <c r="BO2572" s="184"/>
      <c r="BR2572" s="184"/>
      <c r="BS2572" s="184"/>
      <c r="BV2572" s="184"/>
      <c r="BW2572" s="184"/>
      <c r="BZ2572" s="184"/>
      <c r="CA2572" s="184"/>
      <c r="CD2572" s="184"/>
      <c r="CE2572" s="184"/>
      <c r="CL2572" s="183"/>
      <c r="CO2572" s="183"/>
      <c r="CP2572" s="183"/>
      <c r="CT2572" s="71"/>
    </row>
    <row r="2573" spans="6:98">
      <c r="F2573" s="183"/>
      <c r="S2573" s="184"/>
      <c r="T2573" s="184"/>
      <c r="U2573" s="184"/>
      <c r="V2573" s="184"/>
      <c r="W2573" s="184"/>
      <c r="X2573" s="184"/>
      <c r="Y2573" s="184"/>
      <c r="Z2573" s="184"/>
      <c r="AA2573" s="184"/>
      <c r="AB2573" s="184"/>
      <c r="AC2573" s="184"/>
      <c r="AD2573" s="184"/>
      <c r="AH2573" s="184"/>
      <c r="AI2573" s="184"/>
      <c r="AL2573" s="184"/>
      <c r="AM2573" s="184"/>
      <c r="AP2573" s="184"/>
      <c r="AQ2573" s="184"/>
      <c r="AT2573" s="184"/>
      <c r="AU2573" s="184"/>
      <c r="AX2573" s="184"/>
      <c r="AY2573" s="184"/>
      <c r="BB2573" s="184"/>
      <c r="BC2573" s="184"/>
      <c r="BF2573" s="184"/>
      <c r="BG2573" s="184"/>
      <c r="BJ2573" s="184"/>
      <c r="BK2573" s="184"/>
      <c r="BN2573" s="184"/>
      <c r="BO2573" s="184"/>
      <c r="BR2573" s="184"/>
      <c r="BS2573" s="184"/>
      <c r="BV2573" s="184"/>
      <c r="BW2573" s="184"/>
      <c r="BZ2573" s="184"/>
      <c r="CA2573" s="184"/>
      <c r="CD2573" s="184"/>
      <c r="CE2573" s="184"/>
      <c r="CL2573" s="183"/>
      <c r="CO2573" s="183"/>
      <c r="CP2573" s="183"/>
      <c r="CT2573" s="71"/>
    </row>
    <row r="2574" spans="6:98">
      <c r="F2574" s="183"/>
      <c r="S2574" s="184"/>
      <c r="T2574" s="184"/>
      <c r="U2574" s="184"/>
      <c r="V2574" s="184"/>
      <c r="W2574" s="184"/>
      <c r="X2574" s="184"/>
      <c r="Y2574" s="184"/>
      <c r="Z2574" s="184"/>
      <c r="AA2574" s="184"/>
      <c r="AB2574" s="184"/>
      <c r="AC2574" s="184"/>
      <c r="AD2574" s="184"/>
      <c r="AH2574" s="184"/>
      <c r="AI2574" s="184"/>
      <c r="AL2574" s="184"/>
      <c r="AM2574" s="184"/>
      <c r="AP2574" s="184"/>
      <c r="AQ2574" s="184"/>
      <c r="AT2574" s="184"/>
      <c r="AU2574" s="184"/>
      <c r="AX2574" s="184"/>
      <c r="AY2574" s="184"/>
      <c r="BB2574" s="184"/>
      <c r="BC2574" s="184"/>
      <c r="BF2574" s="184"/>
      <c r="BG2574" s="184"/>
      <c r="BJ2574" s="184"/>
      <c r="BK2574" s="184"/>
      <c r="BN2574" s="184"/>
      <c r="BO2574" s="184"/>
      <c r="BR2574" s="184"/>
      <c r="BS2574" s="184"/>
      <c r="BV2574" s="184"/>
      <c r="BW2574" s="184"/>
      <c r="BZ2574" s="184"/>
      <c r="CA2574" s="184"/>
      <c r="CD2574" s="184"/>
      <c r="CE2574" s="184"/>
      <c r="CL2574" s="183"/>
      <c r="CO2574" s="183"/>
      <c r="CP2574" s="183"/>
      <c r="CT2574" s="71"/>
    </row>
    <row r="2575" spans="6:98">
      <c r="F2575" s="183"/>
      <c r="S2575" s="184"/>
      <c r="T2575" s="184"/>
      <c r="U2575" s="184"/>
      <c r="V2575" s="184"/>
      <c r="W2575" s="184"/>
      <c r="X2575" s="184"/>
      <c r="Y2575" s="184"/>
      <c r="Z2575" s="184"/>
      <c r="AA2575" s="184"/>
      <c r="AB2575" s="184"/>
      <c r="AC2575" s="184"/>
      <c r="AD2575" s="184"/>
      <c r="AH2575" s="184"/>
      <c r="AI2575" s="184"/>
      <c r="AL2575" s="184"/>
      <c r="AM2575" s="184"/>
      <c r="AP2575" s="184"/>
      <c r="AQ2575" s="184"/>
      <c r="AT2575" s="184"/>
      <c r="AU2575" s="184"/>
      <c r="AX2575" s="184"/>
      <c r="AY2575" s="184"/>
      <c r="BB2575" s="184"/>
      <c r="BC2575" s="184"/>
      <c r="BF2575" s="184"/>
      <c r="BG2575" s="184"/>
      <c r="BJ2575" s="184"/>
      <c r="BK2575" s="184"/>
      <c r="BN2575" s="184"/>
      <c r="BO2575" s="184"/>
      <c r="BR2575" s="184"/>
      <c r="BS2575" s="184"/>
      <c r="BV2575" s="184"/>
      <c r="BW2575" s="184"/>
      <c r="BZ2575" s="184"/>
      <c r="CA2575" s="184"/>
      <c r="CD2575" s="184"/>
      <c r="CE2575" s="184"/>
      <c r="CL2575" s="183"/>
      <c r="CO2575" s="183"/>
      <c r="CP2575" s="183"/>
      <c r="CT2575" s="71"/>
    </row>
    <row r="2576" spans="6:98">
      <c r="F2576" s="183"/>
      <c r="S2576" s="184"/>
      <c r="T2576" s="184"/>
      <c r="U2576" s="184"/>
      <c r="V2576" s="184"/>
      <c r="W2576" s="184"/>
      <c r="X2576" s="184"/>
      <c r="Y2576" s="184"/>
      <c r="Z2576" s="184"/>
      <c r="AA2576" s="184"/>
      <c r="AB2576" s="184"/>
      <c r="AC2576" s="184"/>
      <c r="AD2576" s="184"/>
      <c r="AH2576" s="184"/>
      <c r="AI2576" s="184"/>
      <c r="AL2576" s="184"/>
      <c r="AM2576" s="184"/>
      <c r="AP2576" s="184"/>
      <c r="AQ2576" s="184"/>
      <c r="AT2576" s="184"/>
      <c r="AU2576" s="184"/>
      <c r="AX2576" s="184"/>
      <c r="AY2576" s="184"/>
      <c r="BB2576" s="184"/>
      <c r="BC2576" s="184"/>
      <c r="BF2576" s="184"/>
      <c r="BG2576" s="184"/>
      <c r="BJ2576" s="184"/>
      <c r="BK2576" s="184"/>
      <c r="BN2576" s="184"/>
      <c r="BO2576" s="184"/>
      <c r="BR2576" s="184"/>
      <c r="BS2576" s="184"/>
      <c r="BV2576" s="184"/>
      <c r="BW2576" s="184"/>
      <c r="BZ2576" s="184"/>
      <c r="CA2576" s="184"/>
      <c r="CD2576" s="184"/>
      <c r="CE2576" s="184"/>
      <c r="CL2576" s="183"/>
      <c r="CO2576" s="183"/>
      <c r="CP2576" s="183"/>
      <c r="CT2576" s="71"/>
    </row>
    <row r="2577" spans="6:98">
      <c r="F2577" s="183"/>
      <c r="S2577" s="184"/>
      <c r="T2577" s="184"/>
      <c r="U2577" s="184"/>
      <c r="V2577" s="184"/>
      <c r="W2577" s="184"/>
      <c r="X2577" s="184"/>
      <c r="Y2577" s="184"/>
      <c r="Z2577" s="184"/>
      <c r="AA2577" s="184"/>
      <c r="AB2577" s="184"/>
      <c r="AC2577" s="184"/>
      <c r="AD2577" s="184"/>
      <c r="AH2577" s="184"/>
      <c r="AI2577" s="184"/>
      <c r="AL2577" s="184"/>
      <c r="AM2577" s="184"/>
      <c r="AP2577" s="184"/>
      <c r="AQ2577" s="184"/>
      <c r="AT2577" s="184"/>
      <c r="AU2577" s="184"/>
      <c r="AX2577" s="184"/>
      <c r="AY2577" s="184"/>
      <c r="BB2577" s="184"/>
      <c r="BC2577" s="184"/>
      <c r="BF2577" s="184"/>
      <c r="BG2577" s="184"/>
      <c r="BJ2577" s="184"/>
      <c r="BK2577" s="184"/>
      <c r="BN2577" s="184"/>
      <c r="BO2577" s="184"/>
      <c r="BR2577" s="184"/>
      <c r="BS2577" s="184"/>
      <c r="BV2577" s="184"/>
      <c r="BW2577" s="184"/>
      <c r="BZ2577" s="184"/>
      <c r="CA2577" s="184"/>
      <c r="CD2577" s="184"/>
      <c r="CE2577" s="184"/>
      <c r="CL2577" s="183"/>
      <c r="CO2577" s="183"/>
      <c r="CP2577" s="183"/>
      <c r="CT2577" s="71"/>
    </row>
    <row r="2578" spans="6:98">
      <c r="F2578" s="183"/>
      <c r="S2578" s="184"/>
      <c r="T2578" s="184"/>
      <c r="U2578" s="184"/>
      <c r="V2578" s="184"/>
      <c r="W2578" s="184"/>
      <c r="X2578" s="184"/>
      <c r="Y2578" s="184"/>
      <c r="Z2578" s="184"/>
      <c r="AA2578" s="184"/>
      <c r="AB2578" s="184"/>
      <c r="AC2578" s="184"/>
      <c r="AD2578" s="184"/>
      <c r="AH2578" s="184"/>
      <c r="AI2578" s="184"/>
      <c r="AL2578" s="184"/>
      <c r="AM2578" s="184"/>
      <c r="AP2578" s="184"/>
      <c r="AQ2578" s="184"/>
      <c r="AT2578" s="184"/>
      <c r="AU2578" s="184"/>
      <c r="AX2578" s="184"/>
      <c r="AY2578" s="184"/>
      <c r="BB2578" s="184"/>
      <c r="BC2578" s="184"/>
      <c r="BF2578" s="184"/>
      <c r="BG2578" s="184"/>
      <c r="BJ2578" s="184"/>
      <c r="BK2578" s="184"/>
      <c r="BN2578" s="184"/>
      <c r="BO2578" s="184"/>
      <c r="BR2578" s="184"/>
      <c r="BS2578" s="184"/>
      <c r="BV2578" s="184"/>
      <c r="BW2578" s="184"/>
      <c r="BZ2578" s="184"/>
      <c r="CA2578" s="184"/>
      <c r="CD2578" s="184"/>
      <c r="CE2578" s="184"/>
      <c r="CL2578" s="183"/>
      <c r="CO2578" s="183"/>
      <c r="CP2578" s="183"/>
      <c r="CT2578" s="71"/>
    </row>
    <row r="2579" spans="6:98">
      <c r="F2579" s="183"/>
      <c r="S2579" s="184"/>
      <c r="T2579" s="184"/>
      <c r="U2579" s="184"/>
      <c r="V2579" s="184"/>
      <c r="W2579" s="184"/>
      <c r="X2579" s="184"/>
      <c r="Y2579" s="184"/>
      <c r="Z2579" s="184"/>
      <c r="AA2579" s="184"/>
      <c r="AB2579" s="184"/>
      <c r="AC2579" s="184"/>
      <c r="AD2579" s="184"/>
      <c r="AH2579" s="184"/>
      <c r="AI2579" s="184"/>
      <c r="AL2579" s="184"/>
      <c r="AM2579" s="184"/>
      <c r="AP2579" s="184"/>
      <c r="AQ2579" s="184"/>
      <c r="AT2579" s="184"/>
      <c r="AU2579" s="184"/>
      <c r="AX2579" s="184"/>
      <c r="AY2579" s="184"/>
      <c r="BB2579" s="184"/>
      <c r="BC2579" s="184"/>
      <c r="BF2579" s="184"/>
      <c r="BG2579" s="184"/>
      <c r="BJ2579" s="184"/>
      <c r="BK2579" s="184"/>
      <c r="BN2579" s="184"/>
      <c r="BO2579" s="184"/>
      <c r="BR2579" s="184"/>
      <c r="BS2579" s="184"/>
      <c r="BV2579" s="184"/>
      <c r="BW2579" s="184"/>
      <c r="BZ2579" s="184"/>
      <c r="CA2579" s="184"/>
      <c r="CD2579" s="184"/>
      <c r="CE2579" s="184"/>
      <c r="CL2579" s="183"/>
      <c r="CO2579" s="183"/>
      <c r="CP2579" s="183"/>
      <c r="CT2579" s="71"/>
    </row>
    <row r="2580" spans="6:98">
      <c r="F2580" s="183"/>
      <c r="S2580" s="184"/>
      <c r="T2580" s="184"/>
      <c r="U2580" s="184"/>
      <c r="V2580" s="184"/>
      <c r="W2580" s="184"/>
      <c r="X2580" s="184"/>
      <c r="Y2580" s="184"/>
      <c r="Z2580" s="184"/>
      <c r="AA2580" s="184"/>
      <c r="AB2580" s="184"/>
      <c r="AC2580" s="184"/>
      <c r="AD2580" s="184"/>
      <c r="AH2580" s="184"/>
      <c r="AI2580" s="184"/>
      <c r="AL2580" s="184"/>
      <c r="AM2580" s="184"/>
      <c r="AP2580" s="184"/>
      <c r="AQ2580" s="184"/>
      <c r="AT2580" s="184"/>
      <c r="AU2580" s="184"/>
      <c r="AX2580" s="184"/>
      <c r="AY2580" s="184"/>
      <c r="BB2580" s="184"/>
      <c r="BC2580" s="184"/>
      <c r="BF2580" s="184"/>
      <c r="BG2580" s="184"/>
      <c r="BJ2580" s="184"/>
      <c r="BK2580" s="184"/>
      <c r="BN2580" s="184"/>
      <c r="BO2580" s="184"/>
      <c r="BR2580" s="184"/>
      <c r="BS2580" s="184"/>
      <c r="BV2580" s="184"/>
      <c r="BW2580" s="184"/>
      <c r="BZ2580" s="184"/>
      <c r="CA2580" s="184"/>
      <c r="CD2580" s="184"/>
      <c r="CE2580" s="184"/>
      <c r="CL2580" s="183"/>
      <c r="CO2580" s="183"/>
      <c r="CP2580" s="183"/>
      <c r="CT2580" s="71"/>
    </row>
    <row r="2581" spans="6:98">
      <c r="F2581" s="183"/>
      <c r="S2581" s="184"/>
      <c r="T2581" s="184"/>
      <c r="U2581" s="184"/>
      <c r="V2581" s="184"/>
      <c r="W2581" s="184"/>
      <c r="X2581" s="184"/>
      <c r="Y2581" s="184"/>
      <c r="Z2581" s="184"/>
      <c r="AA2581" s="184"/>
      <c r="AB2581" s="184"/>
      <c r="AC2581" s="184"/>
      <c r="AD2581" s="184"/>
      <c r="AH2581" s="184"/>
      <c r="AI2581" s="184"/>
      <c r="AL2581" s="184"/>
      <c r="AM2581" s="184"/>
      <c r="AP2581" s="184"/>
      <c r="AQ2581" s="184"/>
      <c r="AT2581" s="184"/>
      <c r="AU2581" s="184"/>
      <c r="AX2581" s="184"/>
      <c r="AY2581" s="184"/>
      <c r="BB2581" s="184"/>
      <c r="BC2581" s="184"/>
      <c r="BF2581" s="184"/>
      <c r="BG2581" s="184"/>
      <c r="BJ2581" s="184"/>
      <c r="BK2581" s="184"/>
      <c r="BN2581" s="184"/>
      <c r="BO2581" s="184"/>
      <c r="BR2581" s="184"/>
      <c r="BS2581" s="184"/>
      <c r="BV2581" s="184"/>
      <c r="BW2581" s="184"/>
      <c r="BZ2581" s="184"/>
      <c r="CA2581" s="184"/>
      <c r="CD2581" s="184"/>
      <c r="CE2581" s="184"/>
      <c r="CL2581" s="183"/>
      <c r="CO2581" s="183"/>
      <c r="CP2581" s="183"/>
      <c r="CT2581" s="71"/>
    </row>
    <row r="2582" spans="6:98">
      <c r="F2582" s="183"/>
      <c r="S2582" s="184"/>
      <c r="T2582" s="184"/>
      <c r="U2582" s="184"/>
      <c r="V2582" s="184"/>
      <c r="W2582" s="184"/>
      <c r="X2582" s="184"/>
      <c r="Y2582" s="184"/>
      <c r="Z2582" s="184"/>
      <c r="AA2582" s="184"/>
      <c r="AB2582" s="184"/>
      <c r="AC2582" s="184"/>
      <c r="AD2582" s="184"/>
      <c r="AH2582" s="184"/>
      <c r="AI2582" s="184"/>
      <c r="AL2582" s="184"/>
      <c r="AM2582" s="184"/>
      <c r="AP2582" s="184"/>
      <c r="AQ2582" s="184"/>
      <c r="AT2582" s="184"/>
      <c r="AU2582" s="184"/>
      <c r="AX2582" s="184"/>
      <c r="AY2582" s="184"/>
      <c r="BB2582" s="184"/>
      <c r="BC2582" s="184"/>
      <c r="BF2582" s="184"/>
      <c r="BG2582" s="184"/>
      <c r="BJ2582" s="184"/>
      <c r="BK2582" s="184"/>
      <c r="BN2582" s="184"/>
      <c r="BO2582" s="184"/>
      <c r="BR2582" s="184"/>
      <c r="BS2582" s="184"/>
      <c r="BV2582" s="184"/>
      <c r="BW2582" s="184"/>
      <c r="BZ2582" s="184"/>
      <c r="CA2582" s="184"/>
      <c r="CD2582" s="184"/>
      <c r="CE2582" s="184"/>
      <c r="CL2582" s="183"/>
      <c r="CO2582" s="183"/>
      <c r="CP2582" s="183"/>
      <c r="CT2582" s="71"/>
    </row>
    <row r="2583" spans="6:98">
      <c r="F2583" s="183"/>
      <c r="S2583" s="184"/>
      <c r="T2583" s="184"/>
      <c r="U2583" s="184"/>
      <c r="V2583" s="184"/>
      <c r="W2583" s="184"/>
      <c r="X2583" s="184"/>
      <c r="Y2583" s="184"/>
      <c r="Z2583" s="184"/>
      <c r="AA2583" s="184"/>
      <c r="AB2583" s="184"/>
      <c r="AC2583" s="184"/>
      <c r="AD2583" s="184"/>
      <c r="AH2583" s="184"/>
      <c r="AI2583" s="184"/>
      <c r="AL2583" s="184"/>
      <c r="AM2583" s="184"/>
      <c r="AP2583" s="184"/>
      <c r="AQ2583" s="184"/>
      <c r="AT2583" s="184"/>
      <c r="AU2583" s="184"/>
      <c r="AX2583" s="184"/>
      <c r="AY2583" s="184"/>
      <c r="BB2583" s="184"/>
      <c r="BC2583" s="184"/>
      <c r="BF2583" s="184"/>
      <c r="BG2583" s="184"/>
      <c r="BJ2583" s="184"/>
      <c r="BK2583" s="184"/>
      <c r="BN2583" s="184"/>
      <c r="BO2583" s="184"/>
      <c r="BR2583" s="184"/>
      <c r="BS2583" s="184"/>
      <c r="BV2583" s="184"/>
      <c r="BW2583" s="184"/>
      <c r="BZ2583" s="184"/>
      <c r="CA2583" s="184"/>
      <c r="CD2583" s="184"/>
      <c r="CE2583" s="184"/>
      <c r="CL2583" s="183"/>
      <c r="CO2583" s="183"/>
      <c r="CP2583" s="183"/>
      <c r="CT2583" s="71"/>
    </row>
    <row r="2584" spans="6:98">
      <c r="F2584" s="183"/>
      <c r="S2584" s="184"/>
      <c r="T2584" s="184"/>
      <c r="U2584" s="184"/>
      <c r="V2584" s="184"/>
      <c r="W2584" s="184"/>
      <c r="X2584" s="184"/>
      <c r="Y2584" s="184"/>
      <c r="Z2584" s="184"/>
      <c r="AA2584" s="184"/>
      <c r="AB2584" s="184"/>
      <c r="AC2584" s="184"/>
      <c r="AD2584" s="184"/>
      <c r="AH2584" s="184"/>
      <c r="AI2584" s="184"/>
      <c r="AL2584" s="184"/>
      <c r="AM2584" s="184"/>
      <c r="AP2584" s="184"/>
      <c r="AQ2584" s="184"/>
      <c r="AT2584" s="184"/>
      <c r="AU2584" s="184"/>
      <c r="AX2584" s="184"/>
      <c r="AY2584" s="184"/>
      <c r="BB2584" s="184"/>
      <c r="BC2584" s="184"/>
      <c r="BF2584" s="184"/>
      <c r="BG2584" s="184"/>
      <c r="BJ2584" s="184"/>
      <c r="BK2584" s="184"/>
      <c r="BN2584" s="184"/>
      <c r="BO2584" s="184"/>
      <c r="BR2584" s="184"/>
      <c r="BS2584" s="184"/>
      <c r="BV2584" s="184"/>
      <c r="BW2584" s="184"/>
      <c r="BZ2584" s="184"/>
      <c r="CA2584" s="184"/>
      <c r="CD2584" s="184"/>
      <c r="CE2584" s="184"/>
      <c r="CL2584" s="183"/>
      <c r="CO2584" s="183"/>
      <c r="CP2584" s="183"/>
      <c r="CT2584" s="71"/>
    </row>
    <row r="2585" spans="6:98">
      <c r="F2585" s="183"/>
      <c r="S2585" s="184"/>
      <c r="T2585" s="184"/>
      <c r="U2585" s="184"/>
      <c r="V2585" s="184"/>
      <c r="W2585" s="184"/>
      <c r="X2585" s="184"/>
      <c r="Y2585" s="184"/>
      <c r="Z2585" s="184"/>
      <c r="AA2585" s="184"/>
      <c r="AB2585" s="184"/>
      <c r="AC2585" s="184"/>
      <c r="AD2585" s="184"/>
      <c r="AH2585" s="184"/>
      <c r="AI2585" s="184"/>
      <c r="AL2585" s="184"/>
      <c r="AM2585" s="184"/>
      <c r="AP2585" s="184"/>
      <c r="AQ2585" s="184"/>
      <c r="AT2585" s="184"/>
      <c r="AU2585" s="184"/>
      <c r="AX2585" s="184"/>
      <c r="AY2585" s="184"/>
      <c r="BB2585" s="184"/>
      <c r="BC2585" s="184"/>
      <c r="BF2585" s="184"/>
      <c r="BG2585" s="184"/>
      <c r="BJ2585" s="184"/>
      <c r="BK2585" s="184"/>
      <c r="BN2585" s="184"/>
      <c r="BO2585" s="184"/>
      <c r="BR2585" s="184"/>
      <c r="BS2585" s="184"/>
      <c r="BV2585" s="184"/>
      <c r="BW2585" s="184"/>
      <c r="BZ2585" s="184"/>
      <c r="CA2585" s="184"/>
      <c r="CD2585" s="184"/>
      <c r="CE2585" s="184"/>
      <c r="CL2585" s="183"/>
      <c r="CO2585" s="183"/>
      <c r="CP2585" s="183"/>
      <c r="CT2585" s="71"/>
    </row>
    <row r="2586" spans="6:98">
      <c r="F2586" s="183"/>
      <c r="S2586" s="184"/>
      <c r="T2586" s="184"/>
      <c r="U2586" s="184"/>
      <c r="V2586" s="184"/>
      <c r="W2586" s="184"/>
      <c r="X2586" s="184"/>
      <c r="Y2586" s="184"/>
      <c r="Z2586" s="184"/>
      <c r="AA2586" s="184"/>
      <c r="AB2586" s="184"/>
      <c r="AC2586" s="184"/>
      <c r="AD2586" s="184"/>
      <c r="AH2586" s="184"/>
      <c r="AI2586" s="184"/>
      <c r="AL2586" s="184"/>
      <c r="AM2586" s="184"/>
      <c r="AP2586" s="184"/>
      <c r="AQ2586" s="184"/>
      <c r="AT2586" s="184"/>
      <c r="AU2586" s="184"/>
      <c r="AX2586" s="184"/>
      <c r="AY2586" s="184"/>
      <c r="BB2586" s="184"/>
      <c r="BC2586" s="184"/>
      <c r="BF2586" s="184"/>
      <c r="BG2586" s="184"/>
      <c r="BJ2586" s="184"/>
      <c r="BK2586" s="184"/>
      <c r="BN2586" s="184"/>
      <c r="BO2586" s="184"/>
      <c r="BR2586" s="184"/>
      <c r="BS2586" s="184"/>
      <c r="BV2586" s="184"/>
      <c r="BW2586" s="184"/>
      <c r="BZ2586" s="184"/>
      <c r="CA2586" s="184"/>
      <c r="CD2586" s="184"/>
      <c r="CE2586" s="184"/>
      <c r="CL2586" s="183"/>
      <c r="CO2586" s="183"/>
      <c r="CP2586" s="183"/>
      <c r="CT2586" s="71"/>
    </row>
    <row r="2587" spans="6:98">
      <c r="F2587" s="183"/>
      <c r="S2587" s="184"/>
      <c r="T2587" s="184"/>
      <c r="U2587" s="184"/>
      <c r="V2587" s="184"/>
      <c r="W2587" s="184"/>
      <c r="X2587" s="184"/>
      <c r="Y2587" s="184"/>
      <c r="Z2587" s="184"/>
      <c r="AA2587" s="184"/>
      <c r="AB2587" s="184"/>
      <c r="AC2587" s="184"/>
      <c r="AD2587" s="184"/>
      <c r="AH2587" s="184"/>
      <c r="AI2587" s="184"/>
      <c r="AL2587" s="184"/>
      <c r="AM2587" s="184"/>
      <c r="AP2587" s="184"/>
      <c r="AQ2587" s="184"/>
      <c r="AT2587" s="184"/>
      <c r="AU2587" s="184"/>
      <c r="AX2587" s="184"/>
      <c r="AY2587" s="184"/>
      <c r="BB2587" s="184"/>
      <c r="BC2587" s="184"/>
      <c r="BF2587" s="184"/>
      <c r="BG2587" s="184"/>
      <c r="BJ2587" s="184"/>
      <c r="BK2587" s="184"/>
      <c r="BN2587" s="184"/>
      <c r="BO2587" s="184"/>
      <c r="BR2587" s="184"/>
      <c r="BS2587" s="184"/>
      <c r="BV2587" s="184"/>
      <c r="BW2587" s="184"/>
      <c r="BZ2587" s="184"/>
      <c r="CA2587" s="184"/>
      <c r="CD2587" s="184"/>
      <c r="CE2587" s="184"/>
      <c r="CL2587" s="183"/>
      <c r="CO2587" s="183"/>
      <c r="CP2587" s="183"/>
      <c r="CT2587" s="71"/>
    </row>
    <row r="2588" spans="6:98">
      <c r="F2588" s="183"/>
      <c r="S2588" s="184"/>
      <c r="T2588" s="184"/>
      <c r="U2588" s="184"/>
      <c r="V2588" s="184"/>
      <c r="W2588" s="184"/>
      <c r="X2588" s="184"/>
      <c r="Y2588" s="184"/>
      <c r="Z2588" s="184"/>
      <c r="AA2588" s="184"/>
      <c r="AB2588" s="184"/>
      <c r="AC2588" s="184"/>
      <c r="AD2588" s="184"/>
      <c r="AH2588" s="184"/>
      <c r="AI2588" s="184"/>
      <c r="AL2588" s="184"/>
      <c r="AM2588" s="184"/>
      <c r="AP2588" s="184"/>
      <c r="AQ2588" s="184"/>
      <c r="AT2588" s="184"/>
      <c r="AU2588" s="184"/>
      <c r="AX2588" s="184"/>
      <c r="AY2588" s="184"/>
      <c r="BB2588" s="184"/>
      <c r="BC2588" s="184"/>
      <c r="BF2588" s="184"/>
      <c r="BG2588" s="184"/>
      <c r="BJ2588" s="184"/>
      <c r="BK2588" s="184"/>
      <c r="BN2588" s="184"/>
      <c r="BO2588" s="184"/>
      <c r="BR2588" s="184"/>
      <c r="BS2588" s="184"/>
      <c r="BV2588" s="184"/>
      <c r="BW2588" s="184"/>
      <c r="BZ2588" s="184"/>
      <c r="CA2588" s="184"/>
      <c r="CD2588" s="184"/>
      <c r="CE2588" s="184"/>
      <c r="CL2588" s="183"/>
      <c r="CO2588" s="183"/>
      <c r="CP2588" s="183"/>
      <c r="CT2588" s="71"/>
    </row>
    <row r="2589" spans="6:98">
      <c r="F2589" s="183"/>
      <c r="S2589" s="184"/>
      <c r="T2589" s="184"/>
      <c r="U2589" s="184"/>
      <c r="V2589" s="184"/>
      <c r="W2589" s="184"/>
      <c r="X2589" s="184"/>
      <c r="Y2589" s="184"/>
      <c r="Z2589" s="184"/>
      <c r="AA2589" s="184"/>
      <c r="AB2589" s="184"/>
      <c r="AC2589" s="184"/>
      <c r="AD2589" s="184"/>
      <c r="AH2589" s="184"/>
      <c r="AI2589" s="184"/>
      <c r="AL2589" s="184"/>
      <c r="AM2589" s="184"/>
      <c r="AP2589" s="184"/>
      <c r="AQ2589" s="184"/>
      <c r="AT2589" s="184"/>
      <c r="AU2589" s="184"/>
      <c r="AX2589" s="184"/>
      <c r="AY2589" s="184"/>
      <c r="BB2589" s="184"/>
      <c r="BC2589" s="184"/>
      <c r="BF2589" s="184"/>
      <c r="BG2589" s="184"/>
      <c r="BJ2589" s="184"/>
      <c r="BK2589" s="184"/>
      <c r="BN2589" s="184"/>
      <c r="BO2589" s="184"/>
      <c r="BR2589" s="184"/>
      <c r="BS2589" s="184"/>
      <c r="BV2589" s="184"/>
      <c r="BW2589" s="184"/>
      <c r="BZ2589" s="184"/>
      <c r="CA2589" s="184"/>
      <c r="CD2589" s="184"/>
      <c r="CE2589" s="184"/>
      <c r="CL2589" s="183"/>
      <c r="CO2589" s="183"/>
      <c r="CP2589" s="183"/>
      <c r="CT2589" s="71"/>
    </row>
    <row r="2590" spans="6:98">
      <c r="F2590" s="183"/>
      <c r="S2590" s="184"/>
      <c r="T2590" s="184"/>
      <c r="U2590" s="184"/>
      <c r="V2590" s="184"/>
      <c r="W2590" s="184"/>
      <c r="X2590" s="184"/>
      <c r="Y2590" s="184"/>
      <c r="Z2590" s="184"/>
      <c r="AA2590" s="184"/>
      <c r="AB2590" s="184"/>
      <c r="AC2590" s="184"/>
      <c r="AD2590" s="184"/>
      <c r="AH2590" s="184"/>
      <c r="AI2590" s="184"/>
      <c r="AL2590" s="184"/>
      <c r="AM2590" s="184"/>
      <c r="AP2590" s="184"/>
      <c r="AQ2590" s="184"/>
      <c r="AT2590" s="184"/>
      <c r="AU2590" s="184"/>
      <c r="AX2590" s="184"/>
      <c r="AY2590" s="184"/>
      <c r="BB2590" s="184"/>
      <c r="BC2590" s="184"/>
      <c r="BF2590" s="184"/>
      <c r="BG2590" s="184"/>
      <c r="BJ2590" s="184"/>
      <c r="BK2590" s="184"/>
      <c r="BN2590" s="184"/>
      <c r="BO2590" s="184"/>
      <c r="BR2590" s="184"/>
      <c r="BS2590" s="184"/>
      <c r="BV2590" s="184"/>
      <c r="BW2590" s="184"/>
      <c r="BZ2590" s="184"/>
      <c r="CA2590" s="184"/>
      <c r="CD2590" s="184"/>
      <c r="CE2590" s="184"/>
      <c r="CL2590" s="183"/>
      <c r="CO2590" s="183"/>
      <c r="CP2590" s="183"/>
      <c r="CT2590" s="71"/>
    </row>
    <row r="2591" spans="6:98">
      <c r="F2591" s="183"/>
      <c r="S2591" s="184"/>
      <c r="T2591" s="184"/>
      <c r="U2591" s="184"/>
      <c r="V2591" s="184"/>
      <c r="W2591" s="184"/>
      <c r="X2591" s="184"/>
      <c r="Y2591" s="184"/>
      <c r="Z2591" s="184"/>
      <c r="AA2591" s="184"/>
      <c r="AB2591" s="184"/>
      <c r="AC2591" s="184"/>
      <c r="AD2591" s="184"/>
      <c r="AH2591" s="184"/>
      <c r="AI2591" s="184"/>
      <c r="AL2591" s="184"/>
      <c r="AM2591" s="184"/>
      <c r="AP2591" s="184"/>
      <c r="AQ2591" s="184"/>
      <c r="AT2591" s="184"/>
      <c r="AU2591" s="184"/>
      <c r="AX2591" s="184"/>
      <c r="AY2591" s="184"/>
      <c r="BB2591" s="184"/>
      <c r="BC2591" s="184"/>
      <c r="BF2591" s="184"/>
      <c r="BG2591" s="184"/>
      <c r="BJ2591" s="184"/>
      <c r="BK2591" s="184"/>
      <c r="BN2591" s="184"/>
      <c r="BO2591" s="184"/>
      <c r="BR2591" s="184"/>
      <c r="BS2591" s="184"/>
      <c r="BV2591" s="184"/>
      <c r="BW2591" s="184"/>
      <c r="BZ2591" s="184"/>
      <c r="CA2591" s="184"/>
      <c r="CD2591" s="184"/>
      <c r="CE2591" s="184"/>
      <c r="CL2591" s="183"/>
      <c r="CO2591" s="183"/>
      <c r="CP2591" s="183"/>
      <c r="CT2591" s="71"/>
    </row>
    <row r="2592" spans="6:98">
      <c r="F2592" s="183"/>
      <c r="S2592" s="184"/>
      <c r="T2592" s="184"/>
      <c r="U2592" s="184"/>
      <c r="V2592" s="184"/>
      <c r="W2592" s="184"/>
      <c r="X2592" s="184"/>
      <c r="Y2592" s="184"/>
      <c r="Z2592" s="184"/>
      <c r="AA2592" s="184"/>
      <c r="AB2592" s="184"/>
      <c r="AC2592" s="184"/>
      <c r="AD2592" s="184"/>
      <c r="AH2592" s="184"/>
      <c r="AI2592" s="184"/>
      <c r="AL2592" s="184"/>
      <c r="AM2592" s="184"/>
      <c r="AP2592" s="184"/>
      <c r="AQ2592" s="184"/>
      <c r="AT2592" s="184"/>
      <c r="AU2592" s="184"/>
      <c r="AX2592" s="184"/>
      <c r="AY2592" s="184"/>
      <c r="BB2592" s="184"/>
      <c r="BC2592" s="184"/>
      <c r="BF2592" s="184"/>
      <c r="BG2592" s="184"/>
      <c r="BJ2592" s="184"/>
      <c r="BK2592" s="184"/>
      <c r="BN2592" s="184"/>
      <c r="BO2592" s="184"/>
      <c r="BR2592" s="184"/>
      <c r="BS2592" s="184"/>
      <c r="BV2592" s="184"/>
      <c r="BW2592" s="184"/>
      <c r="BZ2592" s="184"/>
      <c r="CA2592" s="184"/>
      <c r="CD2592" s="184"/>
      <c r="CE2592" s="184"/>
      <c r="CL2592" s="183"/>
      <c r="CO2592" s="183"/>
      <c r="CP2592" s="183"/>
      <c r="CT2592" s="71"/>
    </row>
    <row r="2593" spans="6:98">
      <c r="F2593" s="183"/>
      <c r="S2593" s="184"/>
      <c r="T2593" s="184"/>
      <c r="U2593" s="184"/>
      <c r="V2593" s="184"/>
      <c r="W2593" s="184"/>
      <c r="X2593" s="184"/>
      <c r="Y2593" s="184"/>
      <c r="Z2593" s="184"/>
      <c r="AA2593" s="184"/>
      <c r="AB2593" s="184"/>
      <c r="AC2593" s="184"/>
      <c r="AD2593" s="184"/>
      <c r="AH2593" s="184"/>
      <c r="AI2593" s="184"/>
      <c r="AL2593" s="184"/>
      <c r="AM2593" s="184"/>
      <c r="AP2593" s="184"/>
      <c r="AQ2593" s="184"/>
      <c r="AT2593" s="184"/>
      <c r="AU2593" s="184"/>
      <c r="AX2593" s="184"/>
      <c r="AY2593" s="184"/>
      <c r="BB2593" s="184"/>
      <c r="BC2593" s="184"/>
      <c r="BF2593" s="184"/>
      <c r="BG2593" s="184"/>
      <c r="BJ2593" s="184"/>
      <c r="BK2593" s="184"/>
      <c r="BN2593" s="184"/>
      <c r="BO2593" s="184"/>
      <c r="BR2593" s="184"/>
      <c r="BS2593" s="184"/>
      <c r="BV2593" s="184"/>
      <c r="BW2593" s="184"/>
      <c r="BZ2593" s="184"/>
      <c r="CA2593" s="184"/>
      <c r="CD2593" s="184"/>
      <c r="CE2593" s="184"/>
      <c r="CL2593" s="183"/>
      <c r="CO2593" s="183"/>
      <c r="CP2593" s="183"/>
      <c r="CT2593" s="71"/>
    </row>
    <row r="2594" spans="6:98">
      <c r="F2594" s="183"/>
      <c r="S2594" s="184"/>
      <c r="T2594" s="184"/>
      <c r="U2594" s="184"/>
      <c r="V2594" s="184"/>
      <c r="W2594" s="184"/>
      <c r="X2594" s="184"/>
      <c r="Y2594" s="184"/>
      <c r="Z2594" s="184"/>
      <c r="AA2594" s="184"/>
      <c r="AB2594" s="184"/>
      <c r="AC2594" s="184"/>
      <c r="AD2594" s="184"/>
      <c r="AH2594" s="184"/>
      <c r="AI2594" s="184"/>
      <c r="AL2594" s="184"/>
      <c r="AM2594" s="184"/>
      <c r="AP2594" s="184"/>
      <c r="AQ2594" s="184"/>
      <c r="AT2594" s="184"/>
      <c r="AU2594" s="184"/>
      <c r="AX2594" s="184"/>
      <c r="AY2594" s="184"/>
      <c r="BB2594" s="184"/>
      <c r="BC2594" s="184"/>
      <c r="BF2594" s="184"/>
      <c r="BG2594" s="184"/>
      <c r="BJ2594" s="184"/>
      <c r="BK2594" s="184"/>
      <c r="BN2594" s="184"/>
      <c r="BO2594" s="184"/>
      <c r="BR2594" s="184"/>
      <c r="BS2594" s="184"/>
      <c r="BV2594" s="184"/>
      <c r="BW2594" s="184"/>
      <c r="BZ2594" s="184"/>
      <c r="CA2594" s="184"/>
      <c r="CD2594" s="184"/>
      <c r="CE2594" s="184"/>
      <c r="CL2594" s="183"/>
      <c r="CO2594" s="183"/>
      <c r="CP2594" s="183"/>
      <c r="CT2594" s="71"/>
    </row>
    <row r="2595" spans="6:98">
      <c r="F2595" s="183"/>
      <c r="S2595" s="184"/>
      <c r="T2595" s="184"/>
      <c r="U2595" s="184"/>
      <c r="V2595" s="184"/>
      <c r="W2595" s="184"/>
      <c r="X2595" s="184"/>
      <c r="Y2595" s="184"/>
      <c r="Z2595" s="184"/>
      <c r="AA2595" s="184"/>
      <c r="AB2595" s="184"/>
      <c r="AC2595" s="184"/>
      <c r="AD2595" s="184"/>
      <c r="AH2595" s="184"/>
      <c r="AI2595" s="184"/>
      <c r="AL2595" s="184"/>
      <c r="AM2595" s="184"/>
      <c r="AP2595" s="184"/>
      <c r="AQ2595" s="184"/>
      <c r="AT2595" s="184"/>
      <c r="AU2595" s="184"/>
      <c r="AX2595" s="184"/>
      <c r="AY2595" s="184"/>
      <c r="BB2595" s="184"/>
      <c r="BC2595" s="184"/>
      <c r="BF2595" s="184"/>
      <c r="BG2595" s="184"/>
      <c r="BJ2595" s="184"/>
      <c r="BK2595" s="184"/>
      <c r="BN2595" s="184"/>
      <c r="BO2595" s="184"/>
      <c r="BR2595" s="184"/>
      <c r="BS2595" s="184"/>
      <c r="BV2595" s="184"/>
      <c r="BW2595" s="184"/>
      <c r="BZ2595" s="184"/>
      <c r="CA2595" s="184"/>
      <c r="CD2595" s="184"/>
      <c r="CE2595" s="184"/>
      <c r="CL2595" s="183"/>
      <c r="CO2595" s="183"/>
      <c r="CP2595" s="183"/>
      <c r="CT2595" s="71"/>
    </row>
    <row r="2596" spans="6:98">
      <c r="F2596" s="183"/>
      <c r="S2596" s="184"/>
      <c r="T2596" s="184"/>
      <c r="U2596" s="184"/>
      <c r="V2596" s="184"/>
      <c r="W2596" s="184"/>
      <c r="X2596" s="184"/>
      <c r="Y2596" s="184"/>
      <c r="Z2596" s="184"/>
      <c r="AA2596" s="184"/>
      <c r="AB2596" s="184"/>
      <c r="AC2596" s="184"/>
      <c r="AD2596" s="184"/>
      <c r="AH2596" s="184"/>
      <c r="AI2596" s="184"/>
      <c r="AL2596" s="184"/>
      <c r="AM2596" s="184"/>
      <c r="AP2596" s="184"/>
      <c r="AQ2596" s="184"/>
      <c r="AT2596" s="184"/>
      <c r="AU2596" s="184"/>
      <c r="AX2596" s="184"/>
      <c r="AY2596" s="184"/>
      <c r="BB2596" s="184"/>
      <c r="BC2596" s="184"/>
      <c r="BF2596" s="184"/>
      <c r="BG2596" s="184"/>
      <c r="BJ2596" s="184"/>
      <c r="BK2596" s="184"/>
      <c r="BN2596" s="184"/>
      <c r="BO2596" s="184"/>
      <c r="BR2596" s="184"/>
      <c r="BS2596" s="184"/>
      <c r="BV2596" s="184"/>
      <c r="BW2596" s="184"/>
      <c r="BZ2596" s="184"/>
      <c r="CA2596" s="184"/>
      <c r="CD2596" s="184"/>
      <c r="CE2596" s="184"/>
      <c r="CL2596" s="183"/>
      <c r="CO2596" s="183"/>
      <c r="CP2596" s="183"/>
      <c r="CT2596" s="71"/>
    </row>
    <row r="2597" spans="6:98">
      <c r="F2597" s="183"/>
      <c r="S2597" s="184"/>
      <c r="T2597" s="184"/>
      <c r="U2597" s="184"/>
      <c r="V2597" s="184"/>
      <c r="W2597" s="184"/>
      <c r="X2597" s="184"/>
      <c r="Y2597" s="184"/>
      <c r="Z2597" s="184"/>
      <c r="AA2597" s="184"/>
      <c r="AB2597" s="184"/>
      <c r="AC2597" s="184"/>
      <c r="AD2597" s="184"/>
      <c r="AH2597" s="184"/>
      <c r="AI2597" s="184"/>
      <c r="AL2597" s="184"/>
      <c r="AM2597" s="184"/>
      <c r="AP2597" s="184"/>
      <c r="AQ2597" s="184"/>
      <c r="AT2597" s="184"/>
      <c r="AU2597" s="184"/>
      <c r="AX2597" s="184"/>
      <c r="AY2597" s="184"/>
      <c r="BB2597" s="184"/>
      <c r="BC2597" s="184"/>
      <c r="BF2597" s="184"/>
      <c r="BG2597" s="184"/>
      <c r="BJ2597" s="184"/>
      <c r="BK2597" s="184"/>
      <c r="BN2597" s="184"/>
      <c r="BO2597" s="184"/>
      <c r="BR2597" s="184"/>
      <c r="BS2597" s="184"/>
      <c r="BV2597" s="184"/>
      <c r="BW2597" s="184"/>
      <c r="BZ2597" s="184"/>
      <c r="CA2597" s="184"/>
      <c r="CD2597" s="184"/>
      <c r="CE2597" s="184"/>
      <c r="CL2597" s="183"/>
      <c r="CO2597" s="183"/>
      <c r="CP2597" s="183"/>
      <c r="CT2597" s="71"/>
    </row>
    <row r="2598" spans="6:98">
      <c r="F2598" s="183"/>
      <c r="S2598" s="184"/>
      <c r="T2598" s="184"/>
      <c r="U2598" s="184"/>
      <c r="V2598" s="184"/>
      <c r="W2598" s="184"/>
      <c r="X2598" s="184"/>
      <c r="Y2598" s="184"/>
      <c r="Z2598" s="184"/>
      <c r="AA2598" s="184"/>
      <c r="AB2598" s="184"/>
      <c r="AC2598" s="184"/>
      <c r="AD2598" s="184"/>
      <c r="AH2598" s="184"/>
      <c r="AI2598" s="184"/>
      <c r="AL2598" s="184"/>
      <c r="AM2598" s="184"/>
      <c r="AP2598" s="184"/>
      <c r="AQ2598" s="184"/>
      <c r="AT2598" s="184"/>
      <c r="AU2598" s="184"/>
      <c r="AX2598" s="184"/>
      <c r="AY2598" s="184"/>
      <c r="BB2598" s="184"/>
      <c r="BC2598" s="184"/>
      <c r="BF2598" s="184"/>
      <c r="BG2598" s="184"/>
      <c r="BJ2598" s="184"/>
      <c r="BK2598" s="184"/>
      <c r="BN2598" s="184"/>
      <c r="BO2598" s="184"/>
      <c r="BR2598" s="184"/>
      <c r="BS2598" s="184"/>
      <c r="BV2598" s="184"/>
      <c r="BW2598" s="184"/>
      <c r="BZ2598" s="184"/>
      <c r="CA2598" s="184"/>
      <c r="CD2598" s="184"/>
      <c r="CE2598" s="184"/>
      <c r="CL2598" s="183"/>
      <c r="CO2598" s="183"/>
      <c r="CP2598" s="183"/>
      <c r="CT2598" s="71"/>
    </row>
    <row r="2599" spans="6:98">
      <c r="F2599" s="183"/>
      <c r="S2599" s="184"/>
      <c r="T2599" s="184"/>
      <c r="U2599" s="184"/>
      <c r="V2599" s="184"/>
      <c r="W2599" s="184"/>
      <c r="X2599" s="184"/>
      <c r="Y2599" s="184"/>
      <c r="Z2599" s="184"/>
      <c r="AA2599" s="184"/>
      <c r="AB2599" s="184"/>
      <c r="AC2599" s="184"/>
      <c r="AD2599" s="184"/>
      <c r="AH2599" s="184"/>
      <c r="AI2599" s="184"/>
      <c r="AL2599" s="184"/>
      <c r="AM2599" s="184"/>
      <c r="AP2599" s="184"/>
      <c r="AQ2599" s="184"/>
      <c r="AT2599" s="184"/>
      <c r="AU2599" s="184"/>
      <c r="AX2599" s="184"/>
      <c r="AY2599" s="184"/>
      <c r="BB2599" s="184"/>
      <c r="BC2599" s="184"/>
      <c r="BF2599" s="184"/>
      <c r="BG2599" s="184"/>
      <c r="BJ2599" s="184"/>
      <c r="BK2599" s="184"/>
      <c r="BN2599" s="184"/>
      <c r="BO2599" s="184"/>
      <c r="BR2599" s="184"/>
      <c r="BS2599" s="184"/>
      <c r="BV2599" s="184"/>
      <c r="BW2599" s="184"/>
      <c r="BZ2599" s="184"/>
      <c r="CA2599" s="184"/>
      <c r="CD2599" s="184"/>
      <c r="CE2599" s="184"/>
      <c r="CL2599" s="183"/>
      <c r="CO2599" s="183"/>
      <c r="CP2599" s="183"/>
      <c r="CT2599" s="71"/>
    </row>
    <row r="2600" spans="6:98">
      <c r="F2600" s="183"/>
      <c r="S2600" s="184"/>
      <c r="T2600" s="184"/>
      <c r="U2600" s="184"/>
      <c r="V2600" s="184"/>
      <c r="W2600" s="184"/>
      <c r="X2600" s="184"/>
      <c r="Y2600" s="184"/>
      <c r="Z2600" s="184"/>
      <c r="AA2600" s="184"/>
      <c r="AB2600" s="184"/>
      <c r="AC2600" s="184"/>
      <c r="AD2600" s="184"/>
      <c r="AH2600" s="184"/>
      <c r="AI2600" s="184"/>
      <c r="AL2600" s="184"/>
      <c r="AM2600" s="184"/>
      <c r="AP2600" s="184"/>
      <c r="AQ2600" s="184"/>
      <c r="AT2600" s="184"/>
      <c r="AU2600" s="184"/>
      <c r="AX2600" s="184"/>
      <c r="AY2600" s="184"/>
      <c r="BB2600" s="184"/>
      <c r="BC2600" s="184"/>
      <c r="BF2600" s="184"/>
      <c r="BG2600" s="184"/>
      <c r="BJ2600" s="184"/>
      <c r="BK2600" s="184"/>
      <c r="BN2600" s="184"/>
      <c r="BO2600" s="184"/>
      <c r="BR2600" s="184"/>
      <c r="BS2600" s="184"/>
      <c r="BV2600" s="184"/>
      <c r="BW2600" s="184"/>
      <c r="BZ2600" s="184"/>
      <c r="CA2600" s="184"/>
      <c r="CD2600" s="184"/>
      <c r="CE2600" s="184"/>
      <c r="CL2600" s="183"/>
      <c r="CO2600" s="183"/>
      <c r="CP2600" s="183"/>
      <c r="CT2600" s="71"/>
    </row>
    <row r="2601" spans="6:98">
      <c r="F2601" s="183"/>
      <c r="S2601" s="184"/>
      <c r="T2601" s="184"/>
      <c r="U2601" s="184"/>
      <c r="V2601" s="184"/>
      <c r="W2601" s="184"/>
      <c r="X2601" s="184"/>
      <c r="Y2601" s="184"/>
      <c r="Z2601" s="184"/>
      <c r="AA2601" s="184"/>
      <c r="AB2601" s="184"/>
      <c r="AC2601" s="184"/>
      <c r="AD2601" s="184"/>
      <c r="AH2601" s="184"/>
      <c r="AI2601" s="184"/>
      <c r="AL2601" s="184"/>
      <c r="AM2601" s="184"/>
      <c r="AP2601" s="184"/>
      <c r="AQ2601" s="184"/>
      <c r="AT2601" s="184"/>
      <c r="AU2601" s="184"/>
      <c r="AX2601" s="184"/>
      <c r="AY2601" s="184"/>
      <c r="BB2601" s="184"/>
      <c r="BC2601" s="184"/>
      <c r="BF2601" s="184"/>
      <c r="BG2601" s="184"/>
      <c r="BJ2601" s="184"/>
      <c r="BK2601" s="184"/>
      <c r="BN2601" s="184"/>
      <c r="BO2601" s="184"/>
      <c r="BR2601" s="184"/>
      <c r="BS2601" s="184"/>
      <c r="BV2601" s="184"/>
      <c r="BW2601" s="184"/>
      <c r="BZ2601" s="184"/>
      <c r="CA2601" s="184"/>
      <c r="CD2601" s="184"/>
      <c r="CE2601" s="184"/>
      <c r="CL2601" s="183"/>
      <c r="CO2601" s="183"/>
      <c r="CP2601" s="183"/>
      <c r="CT2601" s="71"/>
    </row>
    <row r="2602" spans="6:98">
      <c r="F2602" s="183"/>
      <c r="S2602" s="184"/>
      <c r="T2602" s="184"/>
      <c r="U2602" s="184"/>
      <c r="V2602" s="184"/>
      <c r="W2602" s="184"/>
      <c r="X2602" s="184"/>
      <c r="Y2602" s="184"/>
      <c r="Z2602" s="184"/>
      <c r="AA2602" s="184"/>
      <c r="AB2602" s="184"/>
      <c r="AC2602" s="184"/>
      <c r="AD2602" s="184"/>
      <c r="AH2602" s="184"/>
      <c r="AI2602" s="184"/>
      <c r="AL2602" s="184"/>
      <c r="AM2602" s="184"/>
      <c r="AP2602" s="184"/>
      <c r="AQ2602" s="184"/>
      <c r="AT2602" s="184"/>
      <c r="AU2602" s="184"/>
      <c r="AX2602" s="184"/>
      <c r="AY2602" s="184"/>
      <c r="BB2602" s="184"/>
      <c r="BC2602" s="184"/>
      <c r="BF2602" s="184"/>
      <c r="BG2602" s="184"/>
      <c r="BJ2602" s="184"/>
      <c r="BK2602" s="184"/>
      <c r="BN2602" s="184"/>
      <c r="BO2602" s="184"/>
      <c r="BR2602" s="184"/>
      <c r="BS2602" s="184"/>
      <c r="BV2602" s="184"/>
      <c r="BW2602" s="184"/>
      <c r="BZ2602" s="184"/>
      <c r="CA2602" s="184"/>
      <c r="CD2602" s="184"/>
      <c r="CE2602" s="184"/>
      <c r="CL2602" s="183"/>
      <c r="CO2602" s="183"/>
      <c r="CP2602" s="183"/>
      <c r="CT2602" s="71"/>
    </row>
    <row r="2603" spans="6:98">
      <c r="F2603" s="183"/>
      <c r="S2603" s="184"/>
      <c r="T2603" s="184"/>
      <c r="U2603" s="184"/>
      <c r="V2603" s="184"/>
      <c r="W2603" s="184"/>
      <c r="X2603" s="184"/>
      <c r="Y2603" s="184"/>
      <c r="Z2603" s="184"/>
      <c r="AA2603" s="184"/>
      <c r="AB2603" s="184"/>
      <c r="AC2603" s="184"/>
      <c r="AD2603" s="184"/>
      <c r="AH2603" s="184"/>
      <c r="AI2603" s="184"/>
      <c r="AL2603" s="184"/>
      <c r="AM2603" s="184"/>
      <c r="AP2603" s="184"/>
      <c r="AQ2603" s="184"/>
      <c r="AT2603" s="184"/>
      <c r="AU2603" s="184"/>
      <c r="AX2603" s="184"/>
      <c r="AY2603" s="184"/>
      <c r="BB2603" s="184"/>
      <c r="BC2603" s="184"/>
      <c r="BF2603" s="184"/>
      <c r="BG2603" s="184"/>
      <c r="BJ2603" s="184"/>
      <c r="BK2603" s="184"/>
      <c r="BN2603" s="184"/>
      <c r="BO2603" s="184"/>
      <c r="BR2603" s="184"/>
      <c r="BS2603" s="184"/>
      <c r="BV2603" s="184"/>
      <c r="BW2603" s="184"/>
      <c r="BZ2603" s="184"/>
      <c r="CA2603" s="184"/>
      <c r="CD2603" s="184"/>
      <c r="CE2603" s="184"/>
      <c r="CL2603" s="183"/>
      <c r="CO2603" s="183"/>
      <c r="CP2603" s="183"/>
      <c r="CT2603" s="71"/>
    </row>
    <row r="2604" spans="6:98">
      <c r="F2604" s="183"/>
      <c r="S2604" s="184"/>
      <c r="T2604" s="184"/>
      <c r="U2604" s="184"/>
      <c r="V2604" s="184"/>
      <c r="W2604" s="184"/>
      <c r="X2604" s="184"/>
      <c r="Y2604" s="184"/>
      <c r="Z2604" s="184"/>
      <c r="AA2604" s="184"/>
      <c r="AB2604" s="184"/>
      <c r="AC2604" s="184"/>
      <c r="AD2604" s="184"/>
      <c r="AH2604" s="184"/>
      <c r="AI2604" s="184"/>
      <c r="AL2604" s="184"/>
      <c r="AM2604" s="184"/>
      <c r="AP2604" s="184"/>
      <c r="AQ2604" s="184"/>
      <c r="AT2604" s="184"/>
      <c r="AU2604" s="184"/>
      <c r="AX2604" s="184"/>
      <c r="AY2604" s="184"/>
      <c r="BB2604" s="184"/>
      <c r="BC2604" s="184"/>
      <c r="BF2604" s="184"/>
      <c r="BG2604" s="184"/>
      <c r="BJ2604" s="184"/>
      <c r="BK2604" s="184"/>
      <c r="BN2604" s="184"/>
      <c r="BO2604" s="184"/>
      <c r="BR2604" s="184"/>
      <c r="BS2604" s="184"/>
      <c r="BV2604" s="184"/>
      <c r="BW2604" s="184"/>
      <c r="BZ2604" s="184"/>
      <c r="CA2604" s="184"/>
      <c r="CD2604" s="184"/>
      <c r="CE2604" s="184"/>
      <c r="CL2604" s="183"/>
      <c r="CO2604" s="183"/>
      <c r="CP2604" s="183"/>
      <c r="CT2604" s="71"/>
    </row>
    <row r="2605" spans="6:98">
      <c r="F2605" s="183"/>
      <c r="S2605" s="184"/>
      <c r="T2605" s="184"/>
      <c r="U2605" s="184"/>
      <c r="V2605" s="184"/>
      <c r="W2605" s="184"/>
      <c r="X2605" s="184"/>
      <c r="Y2605" s="184"/>
      <c r="Z2605" s="184"/>
      <c r="AA2605" s="184"/>
      <c r="AB2605" s="184"/>
      <c r="AC2605" s="184"/>
      <c r="AD2605" s="184"/>
      <c r="AH2605" s="184"/>
      <c r="AI2605" s="184"/>
      <c r="AL2605" s="184"/>
      <c r="AM2605" s="184"/>
      <c r="AP2605" s="184"/>
      <c r="AQ2605" s="184"/>
      <c r="AT2605" s="184"/>
      <c r="AU2605" s="184"/>
      <c r="AX2605" s="184"/>
      <c r="AY2605" s="184"/>
      <c r="BB2605" s="184"/>
      <c r="BC2605" s="184"/>
      <c r="BF2605" s="184"/>
      <c r="BG2605" s="184"/>
      <c r="BJ2605" s="184"/>
      <c r="BK2605" s="184"/>
      <c r="BN2605" s="184"/>
      <c r="BO2605" s="184"/>
      <c r="BR2605" s="184"/>
      <c r="BS2605" s="184"/>
      <c r="BV2605" s="184"/>
      <c r="BW2605" s="184"/>
      <c r="BZ2605" s="184"/>
      <c r="CA2605" s="184"/>
      <c r="CD2605" s="184"/>
      <c r="CE2605" s="184"/>
      <c r="CL2605" s="183"/>
      <c r="CO2605" s="183"/>
      <c r="CP2605" s="183"/>
      <c r="CT2605" s="71"/>
    </row>
    <row r="2606" spans="6:98">
      <c r="F2606" s="183"/>
      <c r="S2606" s="184"/>
      <c r="T2606" s="184"/>
      <c r="U2606" s="184"/>
      <c r="V2606" s="184"/>
      <c r="W2606" s="184"/>
      <c r="X2606" s="184"/>
      <c r="Y2606" s="184"/>
      <c r="Z2606" s="184"/>
      <c r="AA2606" s="184"/>
      <c r="AB2606" s="184"/>
      <c r="AC2606" s="184"/>
      <c r="AD2606" s="184"/>
      <c r="AH2606" s="184"/>
      <c r="AI2606" s="184"/>
      <c r="AL2606" s="184"/>
      <c r="AM2606" s="184"/>
      <c r="AP2606" s="184"/>
      <c r="AQ2606" s="184"/>
      <c r="AT2606" s="184"/>
      <c r="AU2606" s="184"/>
      <c r="AX2606" s="184"/>
      <c r="AY2606" s="184"/>
      <c r="BB2606" s="184"/>
      <c r="BC2606" s="184"/>
      <c r="BF2606" s="184"/>
      <c r="BG2606" s="184"/>
      <c r="BJ2606" s="184"/>
      <c r="BK2606" s="184"/>
      <c r="BN2606" s="184"/>
      <c r="BO2606" s="184"/>
      <c r="BR2606" s="184"/>
      <c r="BS2606" s="184"/>
      <c r="BV2606" s="184"/>
      <c r="BW2606" s="184"/>
      <c r="BZ2606" s="184"/>
      <c r="CA2606" s="184"/>
      <c r="CD2606" s="184"/>
      <c r="CE2606" s="184"/>
      <c r="CL2606" s="183"/>
      <c r="CO2606" s="183"/>
      <c r="CP2606" s="183"/>
      <c r="CT2606" s="71"/>
    </row>
    <row r="2607" spans="6:98">
      <c r="F2607" s="183"/>
      <c r="S2607" s="184"/>
      <c r="T2607" s="184"/>
      <c r="U2607" s="184"/>
      <c r="V2607" s="184"/>
      <c r="W2607" s="184"/>
      <c r="X2607" s="184"/>
      <c r="Y2607" s="184"/>
      <c r="Z2607" s="184"/>
      <c r="AA2607" s="184"/>
      <c r="AB2607" s="184"/>
      <c r="AC2607" s="184"/>
      <c r="AD2607" s="184"/>
      <c r="AH2607" s="184"/>
      <c r="AI2607" s="184"/>
      <c r="AL2607" s="184"/>
      <c r="AM2607" s="184"/>
      <c r="AP2607" s="184"/>
      <c r="AQ2607" s="184"/>
      <c r="AT2607" s="184"/>
      <c r="AU2607" s="184"/>
      <c r="AX2607" s="184"/>
      <c r="AY2607" s="184"/>
      <c r="BB2607" s="184"/>
      <c r="BC2607" s="184"/>
      <c r="BF2607" s="184"/>
      <c r="BG2607" s="184"/>
      <c r="BJ2607" s="184"/>
      <c r="BK2607" s="184"/>
      <c r="BN2607" s="184"/>
      <c r="BO2607" s="184"/>
      <c r="BR2607" s="184"/>
      <c r="BS2607" s="184"/>
      <c r="BV2607" s="184"/>
      <c r="BW2607" s="184"/>
      <c r="BZ2607" s="184"/>
      <c r="CA2607" s="184"/>
      <c r="CD2607" s="184"/>
      <c r="CE2607" s="184"/>
      <c r="CL2607" s="183"/>
      <c r="CO2607" s="183"/>
      <c r="CP2607" s="183"/>
      <c r="CT2607" s="71"/>
    </row>
    <row r="2608" spans="6:98">
      <c r="F2608" s="183"/>
      <c r="S2608" s="184"/>
      <c r="T2608" s="184"/>
      <c r="U2608" s="184"/>
      <c r="V2608" s="184"/>
      <c r="W2608" s="184"/>
      <c r="X2608" s="184"/>
      <c r="Y2608" s="184"/>
      <c r="Z2608" s="184"/>
      <c r="AA2608" s="184"/>
      <c r="AB2608" s="184"/>
      <c r="AC2608" s="184"/>
      <c r="AD2608" s="184"/>
      <c r="AH2608" s="184"/>
      <c r="AI2608" s="184"/>
      <c r="AL2608" s="184"/>
      <c r="AM2608" s="184"/>
      <c r="AP2608" s="184"/>
      <c r="AQ2608" s="184"/>
      <c r="AT2608" s="184"/>
      <c r="AU2608" s="184"/>
      <c r="AX2608" s="184"/>
      <c r="AY2608" s="184"/>
      <c r="BB2608" s="184"/>
      <c r="BC2608" s="184"/>
      <c r="BF2608" s="184"/>
      <c r="BG2608" s="184"/>
      <c r="BJ2608" s="184"/>
      <c r="BK2608" s="184"/>
      <c r="BN2608" s="184"/>
      <c r="BO2608" s="184"/>
      <c r="BR2608" s="184"/>
      <c r="BS2608" s="184"/>
      <c r="BV2608" s="184"/>
      <c r="BW2608" s="184"/>
      <c r="BZ2608" s="184"/>
      <c r="CA2608" s="184"/>
      <c r="CD2608" s="184"/>
      <c r="CE2608" s="184"/>
      <c r="CL2608" s="183"/>
      <c r="CO2608" s="183"/>
      <c r="CP2608" s="183"/>
      <c r="CT2608" s="71"/>
    </row>
    <row r="2609" spans="6:98">
      <c r="F2609" s="183"/>
      <c r="S2609" s="184"/>
      <c r="T2609" s="184"/>
      <c r="U2609" s="184"/>
      <c r="V2609" s="184"/>
      <c r="W2609" s="184"/>
      <c r="X2609" s="184"/>
      <c r="Y2609" s="184"/>
      <c r="Z2609" s="184"/>
      <c r="AA2609" s="184"/>
      <c r="AB2609" s="184"/>
      <c r="AC2609" s="184"/>
      <c r="AD2609" s="184"/>
      <c r="AH2609" s="184"/>
      <c r="AI2609" s="184"/>
      <c r="AL2609" s="184"/>
      <c r="AM2609" s="184"/>
      <c r="AP2609" s="184"/>
      <c r="AQ2609" s="184"/>
      <c r="AT2609" s="184"/>
      <c r="AU2609" s="184"/>
      <c r="AX2609" s="184"/>
      <c r="AY2609" s="184"/>
      <c r="BB2609" s="184"/>
      <c r="BC2609" s="184"/>
      <c r="BF2609" s="184"/>
      <c r="BG2609" s="184"/>
      <c r="BJ2609" s="184"/>
      <c r="BK2609" s="184"/>
      <c r="BN2609" s="184"/>
      <c r="BO2609" s="184"/>
      <c r="BR2609" s="184"/>
      <c r="BS2609" s="184"/>
      <c r="BV2609" s="184"/>
      <c r="BW2609" s="184"/>
      <c r="BZ2609" s="184"/>
      <c r="CA2609" s="184"/>
      <c r="CD2609" s="184"/>
      <c r="CE2609" s="184"/>
      <c r="CL2609" s="183"/>
      <c r="CO2609" s="183"/>
      <c r="CP2609" s="183"/>
      <c r="CT2609" s="71"/>
    </row>
    <row r="2610" spans="6:98">
      <c r="F2610" s="183"/>
      <c r="S2610" s="184"/>
      <c r="T2610" s="184"/>
      <c r="U2610" s="184"/>
      <c r="V2610" s="184"/>
      <c r="W2610" s="184"/>
      <c r="X2610" s="184"/>
      <c r="Y2610" s="184"/>
      <c r="Z2610" s="184"/>
      <c r="AA2610" s="184"/>
      <c r="AB2610" s="184"/>
      <c r="AC2610" s="184"/>
      <c r="AD2610" s="184"/>
      <c r="AH2610" s="184"/>
      <c r="AI2610" s="184"/>
      <c r="AL2610" s="184"/>
      <c r="AM2610" s="184"/>
      <c r="AP2610" s="184"/>
      <c r="AQ2610" s="184"/>
      <c r="AT2610" s="184"/>
      <c r="AU2610" s="184"/>
      <c r="AX2610" s="184"/>
      <c r="AY2610" s="184"/>
      <c r="BB2610" s="184"/>
      <c r="BC2610" s="184"/>
      <c r="BF2610" s="184"/>
      <c r="BG2610" s="184"/>
      <c r="BJ2610" s="184"/>
      <c r="BK2610" s="184"/>
      <c r="BN2610" s="184"/>
      <c r="BO2610" s="184"/>
      <c r="BR2610" s="184"/>
      <c r="BS2610" s="184"/>
      <c r="BV2610" s="184"/>
      <c r="BW2610" s="184"/>
      <c r="BZ2610" s="184"/>
      <c r="CA2610" s="184"/>
      <c r="CD2610" s="184"/>
      <c r="CE2610" s="184"/>
      <c r="CL2610" s="183"/>
      <c r="CO2610" s="183"/>
      <c r="CP2610" s="183"/>
      <c r="CT2610" s="71"/>
    </row>
    <row r="2611" spans="6:98">
      <c r="F2611" s="183"/>
      <c r="S2611" s="184"/>
      <c r="T2611" s="184"/>
      <c r="U2611" s="184"/>
      <c r="V2611" s="184"/>
      <c r="W2611" s="184"/>
      <c r="X2611" s="184"/>
      <c r="Y2611" s="184"/>
      <c r="Z2611" s="184"/>
      <c r="AA2611" s="184"/>
      <c r="AB2611" s="184"/>
      <c r="AC2611" s="184"/>
      <c r="AD2611" s="184"/>
      <c r="AH2611" s="184"/>
      <c r="AI2611" s="184"/>
      <c r="AL2611" s="184"/>
      <c r="AM2611" s="184"/>
      <c r="AP2611" s="184"/>
      <c r="AQ2611" s="184"/>
      <c r="AT2611" s="184"/>
      <c r="AU2611" s="184"/>
      <c r="AX2611" s="184"/>
      <c r="AY2611" s="184"/>
      <c r="BB2611" s="184"/>
      <c r="BC2611" s="184"/>
      <c r="BF2611" s="184"/>
      <c r="BG2611" s="184"/>
      <c r="BJ2611" s="184"/>
      <c r="BK2611" s="184"/>
      <c r="BN2611" s="184"/>
      <c r="BO2611" s="184"/>
      <c r="BR2611" s="184"/>
      <c r="BS2611" s="184"/>
      <c r="BV2611" s="184"/>
      <c r="BW2611" s="184"/>
      <c r="BZ2611" s="184"/>
      <c r="CA2611" s="184"/>
      <c r="CD2611" s="184"/>
      <c r="CE2611" s="184"/>
      <c r="CL2611" s="183"/>
      <c r="CO2611" s="183"/>
      <c r="CP2611" s="183"/>
      <c r="CT2611" s="71"/>
    </row>
    <row r="2612" spans="6:98">
      <c r="F2612" s="183"/>
      <c r="S2612" s="184"/>
      <c r="T2612" s="184"/>
      <c r="U2612" s="184"/>
      <c r="V2612" s="184"/>
      <c r="W2612" s="184"/>
      <c r="X2612" s="184"/>
      <c r="Y2612" s="184"/>
      <c r="Z2612" s="184"/>
      <c r="AA2612" s="184"/>
      <c r="AB2612" s="184"/>
      <c r="AC2612" s="184"/>
      <c r="AD2612" s="184"/>
      <c r="AH2612" s="184"/>
      <c r="AI2612" s="184"/>
      <c r="AL2612" s="184"/>
      <c r="AM2612" s="184"/>
      <c r="AP2612" s="184"/>
      <c r="AQ2612" s="184"/>
      <c r="AT2612" s="184"/>
      <c r="AU2612" s="184"/>
      <c r="AX2612" s="184"/>
      <c r="AY2612" s="184"/>
      <c r="BB2612" s="184"/>
      <c r="BC2612" s="184"/>
      <c r="BF2612" s="184"/>
      <c r="BG2612" s="184"/>
      <c r="BJ2612" s="184"/>
      <c r="BK2612" s="184"/>
      <c r="BN2612" s="184"/>
      <c r="BO2612" s="184"/>
      <c r="BR2612" s="184"/>
      <c r="BS2612" s="184"/>
      <c r="BV2612" s="184"/>
      <c r="BW2612" s="184"/>
      <c r="BZ2612" s="184"/>
      <c r="CA2612" s="184"/>
      <c r="CD2612" s="184"/>
      <c r="CE2612" s="184"/>
      <c r="CL2612" s="183"/>
      <c r="CO2612" s="183"/>
      <c r="CP2612" s="183"/>
      <c r="CT2612" s="71"/>
    </row>
    <row r="2613" spans="6:98">
      <c r="F2613" s="183"/>
      <c r="S2613" s="184"/>
      <c r="T2613" s="184"/>
      <c r="U2613" s="184"/>
      <c r="V2613" s="184"/>
      <c r="W2613" s="184"/>
      <c r="X2613" s="184"/>
      <c r="Y2613" s="184"/>
      <c r="Z2613" s="184"/>
      <c r="AA2613" s="184"/>
      <c r="AB2613" s="184"/>
      <c r="AC2613" s="184"/>
      <c r="AD2613" s="184"/>
      <c r="AH2613" s="184"/>
      <c r="AI2613" s="184"/>
      <c r="AL2613" s="184"/>
      <c r="AM2613" s="184"/>
      <c r="AP2613" s="184"/>
      <c r="AQ2613" s="184"/>
      <c r="AT2613" s="184"/>
      <c r="AU2613" s="184"/>
      <c r="AX2613" s="184"/>
      <c r="AY2613" s="184"/>
      <c r="BB2613" s="184"/>
      <c r="BC2613" s="184"/>
      <c r="BF2613" s="184"/>
      <c r="BG2613" s="184"/>
      <c r="BJ2613" s="184"/>
      <c r="BK2613" s="184"/>
      <c r="BN2613" s="184"/>
      <c r="BO2613" s="184"/>
      <c r="BR2613" s="184"/>
      <c r="BS2613" s="184"/>
      <c r="BV2613" s="184"/>
      <c r="BW2613" s="184"/>
      <c r="BZ2613" s="184"/>
      <c r="CA2613" s="184"/>
      <c r="CD2613" s="184"/>
      <c r="CE2613" s="184"/>
      <c r="CL2613" s="183"/>
      <c r="CO2613" s="183"/>
      <c r="CP2613" s="183"/>
      <c r="CT2613" s="71"/>
    </row>
    <row r="2614" spans="6:98">
      <c r="F2614" s="183"/>
      <c r="S2614" s="184"/>
      <c r="T2614" s="184"/>
      <c r="U2614" s="184"/>
      <c r="V2614" s="184"/>
      <c r="W2614" s="184"/>
      <c r="X2614" s="184"/>
      <c r="Y2614" s="184"/>
      <c r="Z2614" s="184"/>
      <c r="AA2614" s="184"/>
      <c r="AB2614" s="184"/>
      <c r="AC2614" s="184"/>
      <c r="AD2614" s="184"/>
      <c r="AH2614" s="184"/>
      <c r="AI2614" s="184"/>
      <c r="AL2614" s="184"/>
      <c r="AM2614" s="184"/>
      <c r="AP2614" s="184"/>
      <c r="AQ2614" s="184"/>
      <c r="AT2614" s="184"/>
      <c r="AU2614" s="184"/>
      <c r="AX2614" s="184"/>
      <c r="AY2614" s="184"/>
      <c r="BB2614" s="184"/>
      <c r="BC2614" s="184"/>
      <c r="BF2614" s="184"/>
      <c r="BG2614" s="184"/>
      <c r="BJ2614" s="184"/>
      <c r="BK2614" s="184"/>
      <c r="BN2614" s="184"/>
      <c r="BO2614" s="184"/>
      <c r="BR2614" s="184"/>
      <c r="BS2614" s="184"/>
      <c r="BV2614" s="184"/>
      <c r="BW2614" s="184"/>
      <c r="BZ2614" s="184"/>
      <c r="CA2614" s="184"/>
      <c r="CD2614" s="184"/>
      <c r="CE2614" s="184"/>
      <c r="CL2614" s="183"/>
      <c r="CO2614" s="183"/>
      <c r="CP2614" s="183"/>
      <c r="CT2614" s="71"/>
    </row>
    <row r="2615" spans="6:98">
      <c r="F2615" s="183"/>
      <c r="S2615" s="184"/>
      <c r="T2615" s="184"/>
      <c r="U2615" s="184"/>
      <c r="V2615" s="184"/>
      <c r="W2615" s="184"/>
      <c r="X2615" s="184"/>
      <c r="Y2615" s="184"/>
      <c r="Z2615" s="184"/>
      <c r="AA2615" s="184"/>
      <c r="AB2615" s="184"/>
      <c r="AC2615" s="184"/>
      <c r="AD2615" s="184"/>
      <c r="AH2615" s="184"/>
      <c r="AI2615" s="184"/>
      <c r="AL2615" s="184"/>
      <c r="AM2615" s="184"/>
      <c r="AP2615" s="184"/>
      <c r="AQ2615" s="184"/>
      <c r="AT2615" s="184"/>
      <c r="AU2615" s="184"/>
      <c r="AX2615" s="184"/>
      <c r="AY2615" s="184"/>
      <c r="BB2615" s="184"/>
      <c r="BC2615" s="184"/>
      <c r="BF2615" s="184"/>
      <c r="BG2615" s="184"/>
      <c r="BJ2615" s="184"/>
      <c r="BK2615" s="184"/>
      <c r="BN2615" s="184"/>
      <c r="BO2615" s="184"/>
      <c r="BR2615" s="184"/>
      <c r="BS2615" s="184"/>
      <c r="BV2615" s="184"/>
      <c r="BW2615" s="184"/>
      <c r="BZ2615" s="184"/>
      <c r="CA2615" s="184"/>
      <c r="CD2615" s="184"/>
      <c r="CE2615" s="184"/>
      <c r="CL2615" s="183"/>
      <c r="CO2615" s="183"/>
      <c r="CP2615" s="183"/>
      <c r="CT2615" s="71"/>
    </row>
    <row r="2616" spans="6:98">
      <c r="F2616" s="183"/>
      <c r="S2616" s="184"/>
      <c r="T2616" s="184"/>
      <c r="U2616" s="184"/>
      <c r="V2616" s="184"/>
      <c r="W2616" s="184"/>
      <c r="X2616" s="184"/>
      <c r="Y2616" s="184"/>
      <c r="Z2616" s="184"/>
      <c r="AA2616" s="184"/>
      <c r="AB2616" s="184"/>
      <c r="AC2616" s="184"/>
      <c r="AD2616" s="184"/>
      <c r="AH2616" s="184"/>
      <c r="AI2616" s="184"/>
      <c r="AL2616" s="184"/>
      <c r="AM2616" s="184"/>
      <c r="AP2616" s="184"/>
      <c r="AQ2616" s="184"/>
      <c r="AT2616" s="184"/>
      <c r="AU2616" s="184"/>
      <c r="AX2616" s="184"/>
      <c r="AY2616" s="184"/>
      <c r="BB2616" s="184"/>
      <c r="BC2616" s="184"/>
      <c r="BF2616" s="184"/>
      <c r="BG2616" s="184"/>
      <c r="BJ2616" s="184"/>
      <c r="BK2616" s="184"/>
      <c r="BN2616" s="184"/>
      <c r="BO2616" s="184"/>
      <c r="BR2616" s="184"/>
      <c r="BS2616" s="184"/>
      <c r="BV2616" s="184"/>
      <c r="BW2616" s="184"/>
      <c r="BZ2616" s="184"/>
      <c r="CA2616" s="184"/>
      <c r="CD2616" s="184"/>
      <c r="CE2616" s="184"/>
      <c r="CL2616" s="183"/>
      <c r="CO2616" s="183"/>
      <c r="CP2616" s="183"/>
      <c r="CT2616" s="71"/>
    </row>
    <row r="2617" spans="6:98">
      <c r="F2617" s="183"/>
      <c r="S2617" s="184"/>
      <c r="T2617" s="184"/>
      <c r="U2617" s="184"/>
      <c r="V2617" s="184"/>
      <c r="W2617" s="184"/>
      <c r="X2617" s="184"/>
      <c r="Y2617" s="184"/>
      <c r="Z2617" s="184"/>
      <c r="AA2617" s="184"/>
      <c r="AB2617" s="184"/>
      <c r="AC2617" s="184"/>
      <c r="AD2617" s="184"/>
      <c r="AH2617" s="184"/>
      <c r="AI2617" s="184"/>
      <c r="AL2617" s="184"/>
      <c r="AM2617" s="184"/>
      <c r="AP2617" s="184"/>
      <c r="AQ2617" s="184"/>
      <c r="AT2617" s="184"/>
      <c r="AU2617" s="184"/>
      <c r="AX2617" s="184"/>
      <c r="AY2617" s="184"/>
      <c r="BB2617" s="184"/>
      <c r="BC2617" s="184"/>
      <c r="BF2617" s="184"/>
      <c r="BG2617" s="184"/>
      <c r="BJ2617" s="184"/>
      <c r="BK2617" s="184"/>
      <c r="BN2617" s="184"/>
      <c r="BO2617" s="184"/>
      <c r="BR2617" s="184"/>
      <c r="BS2617" s="184"/>
      <c r="BV2617" s="184"/>
      <c r="BW2617" s="184"/>
      <c r="BZ2617" s="184"/>
      <c r="CA2617" s="184"/>
      <c r="CD2617" s="184"/>
      <c r="CE2617" s="184"/>
      <c r="CL2617" s="183"/>
      <c r="CO2617" s="183"/>
      <c r="CP2617" s="183"/>
      <c r="CT2617" s="71"/>
    </row>
    <row r="2618" spans="6:98">
      <c r="F2618" s="183"/>
      <c r="S2618" s="184"/>
      <c r="T2618" s="184"/>
      <c r="U2618" s="184"/>
      <c r="V2618" s="184"/>
      <c r="W2618" s="184"/>
      <c r="X2618" s="184"/>
      <c r="Y2618" s="184"/>
      <c r="Z2618" s="184"/>
      <c r="AA2618" s="184"/>
      <c r="AB2618" s="184"/>
      <c r="AC2618" s="184"/>
      <c r="AD2618" s="184"/>
      <c r="AH2618" s="184"/>
      <c r="AI2618" s="184"/>
      <c r="AL2618" s="184"/>
      <c r="AM2618" s="184"/>
      <c r="AP2618" s="184"/>
      <c r="AQ2618" s="184"/>
      <c r="AT2618" s="184"/>
      <c r="AU2618" s="184"/>
      <c r="AX2618" s="184"/>
      <c r="AY2618" s="184"/>
      <c r="BB2618" s="184"/>
      <c r="BC2618" s="184"/>
      <c r="BF2618" s="184"/>
      <c r="BG2618" s="184"/>
      <c r="BJ2618" s="184"/>
      <c r="BK2618" s="184"/>
      <c r="BN2618" s="184"/>
      <c r="BO2618" s="184"/>
      <c r="BR2618" s="184"/>
      <c r="BS2618" s="184"/>
      <c r="BV2618" s="184"/>
      <c r="BW2618" s="184"/>
      <c r="BZ2618" s="184"/>
      <c r="CA2618" s="184"/>
      <c r="CD2618" s="184"/>
      <c r="CE2618" s="184"/>
      <c r="CL2618" s="183"/>
      <c r="CO2618" s="183"/>
      <c r="CP2618" s="183"/>
      <c r="CT2618" s="71"/>
    </row>
    <row r="2619" spans="6:98">
      <c r="F2619" s="183"/>
      <c r="S2619" s="184"/>
      <c r="T2619" s="184"/>
      <c r="U2619" s="184"/>
      <c r="V2619" s="184"/>
      <c r="W2619" s="184"/>
      <c r="X2619" s="184"/>
      <c r="Y2619" s="184"/>
      <c r="Z2619" s="184"/>
      <c r="AA2619" s="184"/>
      <c r="AB2619" s="184"/>
      <c r="AC2619" s="184"/>
      <c r="AD2619" s="184"/>
      <c r="AH2619" s="184"/>
      <c r="AI2619" s="184"/>
      <c r="AL2619" s="184"/>
      <c r="AM2619" s="184"/>
      <c r="AP2619" s="184"/>
      <c r="AQ2619" s="184"/>
      <c r="AT2619" s="184"/>
      <c r="AU2619" s="184"/>
      <c r="AX2619" s="184"/>
      <c r="AY2619" s="184"/>
      <c r="BB2619" s="184"/>
      <c r="BC2619" s="184"/>
      <c r="BF2619" s="184"/>
      <c r="BG2619" s="184"/>
      <c r="BJ2619" s="184"/>
      <c r="BK2619" s="184"/>
      <c r="BN2619" s="184"/>
      <c r="BO2619" s="184"/>
      <c r="BR2619" s="184"/>
      <c r="BS2619" s="184"/>
      <c r="BV2619" s="184"/>
      <c r="BW2619" s="184"/>
      <c r="BZ2619" s="184"/>
      <c r="CA2619" s="184"/>
      <c r="CD2619" s="184"/>
      <c r="CE2619" s="184"/>
      <c r="CL2619" s="183"/>
      <c r="CO2619" s="183"/>
      <c r="CP2619" s="183"/>
      <c r="CT2619" s="71"/>
    </row>
    <row r="2620" spans="6:98">
      <c r="F2620" s="183"/>
      <c r="S2620" s="184"/>
      <c r="T2620" s="184"/>
      <c r="U2620" s="184"/>
      <c r="V2620" s="184"/>
      <c r="W2620" s="184"/>
      <c r="X2620" s="184"/>
      <c r="Y2620" s="184"/>
      <c r="Z2620" s="184"/>
      <c r="AA2620" s="184"/>
      <c r="AB2620" s="184"/>
      <c r="AC2620" s="184"/>
      <c r="AD2620" s="184"/>
      <c r="AH2620" s="184"/>
      <c r="AI2620" s="184"/>
      <c r="AL2620" s="184"/>
      <c r="AM2620" s="184"/>
      <c r="AP2620" s="184"/>
      <c r="AQ2620" s="184"/>
      <c r="AT2620" s="184"/>
      <c r="AU2620" s="184"/>
      <c r="AX2620" s="184"/>
      <c r="AY2620" s="184"/>
      <c r="BB2620" s="184"/>
      <c r="BC2620" s="184"/>
      <c r="BF2620" s="184"/>
      <c r="BG2620" s="184"/>
      <c r="BJ2620" s="184"/>
      <c r="BK2620" s="184"/>
      <c r="BN2620" s="184"/>
      <c r="BO2620" s="184"/>
      <c r="BR2620" s="184"/>
      <c r="BS2620" s="184"/>
      <c r="BV2620" s="184"/>
      <c r="BW2620" s="184"/>
      <c r="BZ2620" s="184"/>
      <c r="CA2620" s="184"/>
      <c r="CD2620" s="184"/>
      <c r="CE2620" s="184"/>
      <c r="CL2620" s="183"/>
      <c r="CO2620" s="183"/>
      <c r="CP2620" s="183"/>
      <c r="CT2620" s="71"/>
    </row>
    <row r="2621" spans="6:98">
      <c r="F2621" s="183"/>
      <c r="S2621" s="184"/>
      <c r="T2621" s="184"/>
      <c r="U2621" s="184"/>
      <c r="V2621" s="184"/>
      <c r="W2621" s="184"/>
      <c r="X2621" s="184"/>
      <c r="Y2621" s="184"/>
      <c r="Z2621" s="184"/>
      <c r="AA2621" s="184"/>
      <c r="AB2621" s="184"/>
      <c r="AC2621" s="184"/>
      <c r="AD2621" s="184"/>
      <c r="AH2621" s="184"/>
      <c r="AI2621" s="184"/>
      <c r="AL2621" s="184"/>
      <c r="AM2621" s="184"/>
      <c r="AP2621" s="184"/>
      <c r="AQ2621" s="184"/>
      <c r="AT2621" s="184"/>
      <c r="AU2621" s="184"/>
      <c r="AX2621" s="184"/>
      <c r="AY2621" s="184"/>
      <c r="BB2621" s="184"/>
      <c r="BC2621" s="184"/>
      <c r="BF2621" s="184"/>
      <c r="BG2621" s="184"/>
      <c r="BJ2621" s="184"/>
      <c r="BK2621" s="184"/>
      <c r="BN2621" s="184"/>
      <c r="BO2621" s="184"/>
      <c r="BR2621" s="184"/>
      <c r="BS2621" s="184"/>
      <c r="BV2621" s="184"/>
      <c r="BW2621" s="184"/>
      <c r="BZ2621" s="184"/>
      <c r="CA2621" s="184"/>
      <c r="CD2621" s="184"/>
      <c r="CE2621" s="184"/>
      <c r="CL2621" s="183"/>
      <c r="CO2621" s="183"/>
      <c r="CP2621" s="183"/>
      <c r="CT2621" s="71"/>
    </row>
    <row r="2622" spans="6:98">
      <c r="F2622" s="183"/>
      <c r="S2622" s="184"/>
      <c r="T2622" s="184"/>
      <c r="U2622" s="184"/>
      <c r="V2622" s="184"/>
      <c r="W2622" s="184"/>
      <c r="X2622" s="184"/>
      <c r="Y2622" s="184"/>
      <c r="Z2622" s="184"/>
      <c r="AA2622" s="184"/>
      <c r="AB2622" s="184"/>
      <c r="AC2622" s="184"/>
      <c r="AD2622" s="184"/>
      <c r="AH2622" s="184"/>
      <c r="AI2622" s="184"/>
      <c r="AL2622" s="184"/>
      <c r="AM2622" s="184"/>
      <c r="AP2622" s="184"/>
      <c r="AQ2622" s="184"/>
      <c r="AT2622" s="184"/>
      <c r="AU2622" s="184"/>
      <c r="AX2622" s="184"/>
      <c r="AY2622" s="184"/>
      <c r="BB2622" s="184"/>
      <c r="BC2622" s="184"/>
      <c r="BF2622" s="184"/>
      <c r="BG2622" s="184"/>
      <c r="BJ2622" s="184"/>
      <c r="BK2622" s="184"/>
      <c r="BN2622" s="184"/>
      <c r="BO2622" s="184"/>
      <c r="BR2622" s="184"/>
      <c r="BS2622" s="184"/>
      <c r="BV2622" s="184"/>
      <c r="BW2622" s="184"/>
      <c r="BZ2622" s="184"/>
      <c r="CA2622" s="184"/>
      <c r="CD2622" s="184"/>
      <c r="CE2622" s="184"/>
      <c r="CL2622" s="183"/>
      <c r="CO2622" s="183"/>
      <c r="CP2622" s="183"/>
      <c r="CT2622" s="71"/>
    </row>
    <row r="2623" spans="6:98">
      <c r="F2623" s="183"/>
      <c r="S2623" s="184"/>
      <c r="T2623" s="184"/>
      <c r="U2623" s="184"/>
      <c r="V2623" s="184"/>
      <c r="W2623" s="184"/>
      <c r="X2623" s="184"/>
      <c r="Y2623" s="184"/>
      <c r="Z2623" s="184"/>
      <c r="AA2623" s="184"/>
      <c r="AB2623" s="184"/>
      <c r="AC2623" s="184"/>
      <c r="AD2623" s="184"/>
      <c r="AH2623" s="184"/>
      <c r="AI2623" s="184"/>
      <c r="AL2623" s="184"/>
      <c r="AM2623" s="184"/>
      <c r="AP2623" s="184"/>
      <c r="AQ2623" s="184"/>
      <c r="AT2623" s="184"/>
      <c r="AU2623" s="184"/>
      <c r="AX2623" s="184"/>
      <c r="AY2623" s="184"/>
      <c r="BB2623" s="184"/>
      <c r="BC2623" s="184"/>
      <c r="BF2623" s="184"/>
      <c r="BG2623" s="184"/>
      <c r="BJ2623" s="184"/>
      <c r="BK2623" s="184"/>
      <c r="BN2623" s="184"/>
      <c r="BO2623" s="184"/>
      <c r="BR2623" s="184"/>
      <c r="BS2623" s="184"/>
      <c r="BV2623" s="184"/>
      <c r="BW2623" s="184"/>
      <c r="BZ2623" s="184"/>
      <c r="CA2623" s="184"/>
      <c r="CD2623" s="184"/>
      <c r="CE2623" s="184"/>
      <c r="CL2623" s="183"/>
      <c r="CO2623" s="183"/>
      <c r="CP2623" s="183"/>
      <c r="CT2623" s="71"/>
    </row>
    <row r="2624" spans="6:98">
      <c r="F2624" s="183"/>
      <c r="S2624" s="184"/>
      <c r="T2624" s="184"/>
      <c r="U2624" s="184"/>
      <c r="V2624" s="184"/>
      <c r="W2624" s="184"/>
      <c r="X2624" s="184"/>
      <c r="Y2624" s="184"/>
      <c r="Z2624" s="184"/>
      <c r="AA2624" s="184"/>
      <c r="AB2624" s="184"/>
      <c r="AC2624" s="184"/>
      <c r="AD2624" s="184"/>
      <c r="AH2624" s="184"/>
      <c r="AI2624" s="184"/>
      <c r="AL2624" s="184"/>
      <c r="AM2624" s="184"/>
      <c r="AP2624" s="184"/>
      <c r="AQ2624" s="184"/>
      <c r="AT2624" s="184"/>
      <c r="AU2624" s="184"/>
      <c r="AX2624" s="184"/>
      <c r="AY2624" s="184"/>
      <c r="BB2624" s="184"/>
      <c r="BC2624" s="184"/>
      <c r="BF2624" s="184"/>
      <c r="BG2624" s="184"/>
      <c r="BJ2624" s="184"/>
      <c r="BK2624" s="184"/>
      <c r="BN2624" s="184"/>
      <c r="BO2624" s="184"/>
      <c r="BR2624" s="184"/>
      <c r="BS2624" s="184"/>
      <c r="BV2624" s="184"/>
      <c r="BW2624" s="184"/>
      <c r="BZ2624" s="184"/>
      <c r="CA2624" s="184"/>
      <c r="CD2624" s="184"/>
      <c r="CE2624" s="184"/>
      <c r="CL2624" s="183"/>
      <c r="CO2624" s="183"/>
      <c r="CP2624" s="183"/>
      <c r="CT2624" s="71"/>
    </row>
    <row r="2625" spans="6:98">
      <c r="F2625" s="183"/>
      <c r="S2625" s="184"/>
      <c r="T2625" s="184"/>
      <c r="U2625" s="184"/>
      <c r="V2625" s="184"/>
      <c r="W2625" s="184"/>
      <c r="X2625" s="184"/>
      <c r="Y2625" s="184"/>
      <c r="Z2625" s="184"/>
      <c r="AA2625" s="184"/>
      <c r="AB2625" s="184"/>
      <c r="AC2625" s="184"/>
      <c r="AD2625" s="184"/>
      <c r="AH2625" s="184"/>
      <c r="AI2625" s="184"/>
      <c r="AL2625" s="184"/>
      <c r="AM2625" s="184"/>
      <c r="AP2625" s="184"/>
      <c r="AQ2625" s="184"/>
      <c r="AT2625" s="184"/>
      <c r="AU2625" s="184"/>
      <c r="AX2625" s="184"/>
      <c r="AY2625" s="184"/>
      <c r="BB2625" s="184"/>
      <c r="BC2625" s="184"/>
      <c r="BF2625" s="184"/>
      <c r="BG2625" s="184"/>
      <c r="BJ2625" s="184"/>
      <c r="BK2625" s="184"/>
      <c r="BN2625" s="184"/>
      <c r="BO2625" s="184"/>
      <c r="BR2625" s="184"/>
      <c r="BS2625" s="184"/>
      <c r="BV2625" s="184"/>
      <c r="BW2625" s="184"/>
      <c r="BZ2625" s="184"/>
      <c r="CA2625" s="184"/>
      <c r="CD2625" s="184"/>
      <c r="CE2625" s="184"/>
      <c r="CL2625" s="183"/>
      <c r="CO2625" s="183"/>
      <c r="CP2625" s="183"/>
      <c r="CT2625" s="71"/>
    </row>
    <row r="2626" spans="6:98">
      <c r="F2626" s="183"/>
      <c r="S2626" s="184"/>
      <c r="T2626" s="184"/>
      <c r="U2626" s="184"/>
      <c r="V2626" s="184"/>
      <c r="W2626" s="184"/>
      <c r="X2626" s="184"/>
      <c r="Y2626" s="184"/>
      <c r="Z2626" s="184"/>
      <c r="AA2626" s="184"/>
      <c r="AB2626" s="184"/>
      <c r="AC2626" s="184"/>
      <c r="AD2626" s="184"/>
      <c r="AH2626" s="184"/>
      <c r="AI2626" s="184"/>
      <c r="AL2626" s="184"/>
      <c r="AM2626" s="184"/>
      <c r="AP2626" s="184"/>
      <c r="AQ2626" s="184"/>
      <c r="AT2626" s="184"/>
      <c r="AU2626" s="184"/>
      <c r="AX2626" s="184"/>
      <c r="AY2626" s="184"/>
      <c r="BB2626" s="184"/>
      <c r="BC2626" s="184"/>
      <c r="BF2626" s="184"/>
      <c r="BG2626" s="184"/>
      <c r="BJ2626" s="184"/>
      <c r="BK2626" s="184"/>
      <c r="BN2626" s="184"/>
      <c r="BO2626" s="184"/>
      <c r="BR2626" s="184"/>
      <c r="BS2626" s="184"/>
      <c r="BV2626" s="184"/>
      <c r="BW2626" s="184"/>
      <c r="BZ2626" s="184"/>
      <c r="CA2626" s="184"/>
      <c r="CD2626" s="184"/>
      <c r="CE2626" s="184"/>
      <c r="CL2626" s="183"/>
      <c r="CO2626" s="183"/>
      <c r="CP2626" s="183"/>
      <c r="CT2626" s="71"/>
    </row>
    <row r="2627" spans="6:98">
      <c r="F2627" s="183"/>
      <c r="S2627" s="184"/>
      <c r="T2627" s="184"/>
      <c r="U2627" s="184"/>
      <c r="V2627" s="184"/>
      <c r="W2627" s="184"/>
      <c r="X2627" s="184"/>
      <c r="Y2627" s="184"/>
      <c r="Z2627" s="184"/>
      <c r="AA2627" s="184"/>
      <c r="AB2627" s="184"/>
      <c r="AC2627" s="184"/>
      <c r="AD2627" s="184"/>
      <c r="AH2627" s="184"/>
      <c r="AI2627" s="184"/>
      <c r="AL2627" s="184"/>
      <c r="AM2627" s="184"/>
      <c r="AP2627" s="184"/>
      <c r="AQ2627" s="184"/>
      <c r="AT2627" s="184"/>
      <c r="AU2627" s="184"/>
      <c r="AX2627" s="184"/>
      <c r="AY2627" s="184"/>
      <c r="BB2627" s="184"/>
      <c r="BC2627" s="184"/>
      <c r="BF2627" s="184"/>
      <c r="BG2627" s="184"/>
      <c r="BJ2627" s="184"/>
      <c r="BK2627" s="184"/>
      <c r="BN2627" s="184"/>
      <c r="BO2627" s="184"/>
      <c r="BR2627" s="184"/>
      <c r="BS2627" s="184"/>
      <c r="BV2627" s="184"/>
      <c r="BW2627" s="184"/>
      <c r="BZ2627" s="184"/>
      <c r="CA2627" s="184"/>
      <c r="CD2627" s="184"/>
      <c r="CE2627" s="184"/>
      <c r="CL2627" s="183"/>
      <c r="CO2627" s="183"/>
      <c r="CP2627" s="183"/>
      <c r="CT2627" s="71"/>
    </row>
    <row r="2628" spans="6:98">
      <c r="F2628" s="183"/>
      <c r="S2628" s="184"/>
      <c r="T2628" s="184"/>
      <c r="U2628" s="184"/>
      <c r="V2628" s="184"/>
      <c r="W2628" s="184"/>
      <c r="X2628" s="184"/>
      <c r="Y2628" s="184"/>
      <c r="Z2628" s="184"/>
      <c r="AA2628" s="184"/>
      <c r="AB2628" s="184"/>
      <c r="AC2628" s="184"/>
      <c r="AD2628" s="184"/>
      <c r="AH2628" s="184"/>
      <c r="AI2628" s="184"/>
      <c r="AL2628" s="184"/>
      <c r="AM2628" s="184"/>
      <c r="AP2628" s="184"/>
      <c r="AQ2628" s="184"/>
      <c r="AT2628" s="184"/>
      <c r="AU2628" s="184"/>
      <c r="AX2628" s="184"/>
      <c r="AY2628" s="184"/>
      <c r="BB2628" s="184"/>
      <c r="BC2628" s="184"/>
      <c r="BF2628" s="184"/>
      <c r="BG2628" s="184"/>
      <c r="BJ2628" s="184"/>
      <c r="BK2628" s="184"/>
      <c r="BN2628" s="184"/>
      <c r="BO2628" s="184"/>
      <c r="BR2628" s="184"/>
      <c r="BS2628" s="184"/>
      <c r="BV2628" s="184"/>
      <c r="BW2628" s="184"/>
      <c r="BZ2628" s="184"/>
      <c r="CA2628" s="184"/>
      <c r="CD2628" s="184"/>
      <c r="CE2628" s="184"/>
      <c r="CL2628" s="183"/>
      <c r="CO2628" s="183"/>
      <c r="CP2628" s="183"/>
      <c r="CT2628" s="71"/>
    </row>
    <row r="2629" spans="6:98">
      <c r="F2629" s="183"/>
      <c r="S2629" s="184"/>
      <c r="T2629" s="184"/>
      <c r="U2629" s="184"/>
      <c r="V2629" s="184"/>
      <c r="W2629" s="184"/>
      <c r="X2629" s="184"/>
      <c r="Y2629" s="184"/>
      <c r="Z2629" s="184"/>
      <c r="AA2629" s="184"/>
      <c r="AB2629" s="184"/>
      <c r="AC2629" s="184"/>
      <c r="AD2629" s="184"/>
      <c r="AH2629" s="184"/>
      <c r="AI2629" s="184"/>
      <c r="AL2629" s="184"/>
      <c r="AM2629" s="184"/>
      <c r="AP2629" s="184"/>
      <c r="AQ2629" s="184"/>
      <c r="AT2629" s="184"/>
      <c r="AU2629" s="184"/>
      <c r="AX2629" s="184"/>
      <c r="AY2629" s="184"/>
      <c r="BB2629" s="184"/>
      <c r="BC2629" s="184"/>
      <c r="BF2629" s="184"/>
      <c r="BG2629" s="184"/>
      <c r="BJ2629" s="184"/>
      <c r="BK2629" s="184"/>
      <c r="BN2629" s="184"/>
      <c r="BO2629" s="184"/>
      <c r="BR2629" s="184"/>
      <c r="BS2629" s="184"/>
      <c r="BV2629" s="184"/>
      <c r="BW2629" s="184"/>
      <c r="BZ2629" s="184"/>
      <c r="CA2629" s="184"/>
      <c r="CD2629" s="184"/>
      <c r="CE2629" s="184"/>
      <c r="CL2629" s="183"/>
      <c r="CO2629" s="183"/>
      <c r="CP2629" s="183"/>
      <c r="CT2629" s="71"/>
    </row>
    <row r="2630" spans="6:98">
      <c r="F2630" s="183"/>
      <c r="S2630" s="184"/>
      <c r="T2630" s="184"/>
      <c r="U2630" s="184"/>
      <c r="V2630" s="184"/>
      <c r="W2630" s="184"/>
      <c r="X2630" s="184"/>
      <c r="Y2630" s="184"/>
      <c r="Z2630" s="184"/>
      <c r="AA2630" s="184"/>
      <c r="AB2630" s="184"/>
      <c r="AC2630" s="184"/>
      <c r="AD2630" s="184"/>
      <c r="AH2630" s="184"/>
      <c r="AI2630" s="184"/>
      <c r="AL2630" s="184"/>
      <c r="AM2630" s="184"/>
      <c r="AP2630" s="184"/>
      <c r="AQ2630" s="184"/>
      <c r="AT2630" s="184"/>
      <c r="AU2630" s="184"/>
      <c r="AX2630" s="184"/>
      <c r="AY2630" s="184"/>
      <c r="BB2630" s="184"/>
      <c r="BC2630" s="184"/>
      <c r="BF2630" s="184"/>
      <c r="BG2630" s="184"/>
      <c r="BJ2630" s="184"/>
      <c r="BK2630" s="184"/>
      <c r="BN2630" s="184"/>
      <c r="BO2630" s="184"/>
      <c r="BR2630" s="184"/>
      <c r="BS2630" s="184"/>
      <c r="BV2630" s="184"/>
      <c r="BW2630" s="184"/>
      <c r="BZ2630" s="184"/>
      <c r="CA2630" s="184"/>
      <c r="CD2630" s="184"/>
      <c r="CE2630" s="184"/>
      <c r="CL2630" s="183"/>
      <c r="CO2630" s="183"/>
      <c r="CP2630" s="183"/>
      <c r="CT2630" s="71"/>
    </row>
    <row r="2631" spans="6:98">
      <c r="F2631" s="183"/>
      <c r="S2631" s="184"/>
      <c r="T2631" s="184"/>
      <c r="U2631" s="184"/>
      <c r="V2631" s="184"/>
      <c r="W2631" s="184"/>
      <c r="X2631" s="184"/>
      <c r="Y2631" s="184"/>
      <c r="Z2631" s="184"/>
      <c r="AA2631" s="184"/>
      <c r="AB2631" s="184"/>
      <c r="AC2631" s="184"/>
      <c r="AD2631" s="184"/>
      <c r="AH2631" s="184"/>
      <c r="AI2631" s="184"/>
      <c r="AL2631" s="184"/>
      <c r="AM2631" s="184"/>
      <c r="AP2631" s="184"/>
      <c r="AQ2631" s="184"/>
      <c r="AT2631" s="184"/>
      <c r="AU2631" s="184"/>
      <c r="AX2631" s="184"/>
      <c r="AY2631" s="184"/>
      <c r="BB2631" s="184"/>
      <c r="BC2631" s="184"/>
      <c r="BF2631" s="184"/>
      <c r="BG2631" s="184"/>
      <c r="BJ2631" s="184"/>
      <c r="BK2631" s="184"/>
      <c r="BN2631" s="184"/>
      <c r="BO2631" s="184"/>
      <c r="BR2631" s="184"/>
      <c r="BS2631" s="184"/>
      <c r="BV2631" s="184"/>
      <c r="BW2631" s="184"/>
      <c r="BZ2631" s="184"/>
      <c r="CA2631" s="184"/>
      <c r="CD2631" s="184"/>
      <c r="CE2631" s="184"/>
      <c r="CL2631" s="183"/>
      <c r="CO2631" s="183"/>
      <c r="CP2631" s="183"/>
      <c r="CT2631" s="71"/>
    </row>
    <row r="2632" spans="6:98">
      <c r="F2632" s="183"/>
      <c r="S2632" s="184"/>
      <c r="T2632" s="184"/>
      <c r="U2632" s="184"/>
      <c r="V2632" s="184"/>
      <c r="W2632" s="184"/>
      <c r="X2632" s="184"/>
      <c r="Y2632" s="184"/>
      <c r="Z2632" s="184"/>
      <c r="AA2632" s="184"/>
      <c r="AB2632" s="184"/>
      <c r="AC2632" s="184"/>
      <c r="AD2632" s="184"/>
      <c r="AH2632" s="184"/>
      <c r="AI2632" s="184"/>
      <c r="AL2632" s="184"/>
      <c r="AM2632" s="184"/>
      <c r="AP2632" s="184"/>
      <c r="AQ2632" s="184"/>
      <c r="AT2632" s="184"/>
      <c r="AU2632" s="184"/>
      <c r="AX2632" s="184"/>
      <c r="AY2632" s="184"/>
      <c r="BB2632" s="184"/>
      <c r="BC2632" s="184"/>
      <c r="BF2632" s="184"/>
      <c r="BG2632" s="184"/>
      <c r="BJ2632" s="184"/>
      <c r="BK2632" s="184"/>
      <c r="BN2632" s="184"/>
      <c r="BO2632" s="184"/>
      <c r="BR2632" s="184"/>
      <c r="BS2632" s="184"/>
      <c r="BV2632" s="184"/>
      <c r="BW2632" s="184"/>
      <c r="BZ2632" s="184"/>
      <c r="CA2632" s="184"/>
      <c r="CD2632" s="184"/>
      <c r="CE2632" s="184"/>
      <c r="CL2632" s="183"/>
      <c r="CO2632" s="183"/>
      <c r="CP2632" s="183"/>
      <c r="CT2632" s="71"/>
    </row>
    <row r="2633" spans="6:98">
      <c r="F2633" s="183"/>
      <c r="S2633" s="184"/>
      <c r="T2633" s="184"/>
      <c r="U2633" s="184"/>
      <c r="V2633" s="184"/>
      <c r="W2633" s="184"/>
      <c r="X2633" s="184"/>
      <c r="Y2633" s="184"/>
      <c r="Z2633" s="184"/>
      <c r="AA2633" s="184"/>
      <c r="AB2633" s="184"/>
      <c r="AC2633" s="184"/>
      <c r="AD2633" s="184"/>
      <c r="AH2633" s="184"/>
      <c r="AI2633" s="184"/>
      <c r="AL2633" s="184"/>
      <c r="AM2633" s="184"/>
      <c r="AP2633" s="184"/>
      <c r="AQ2633" s="184"/>
      <c r="AT2633" s="184"/>
      <c r="AU2633" s="184"/>
      <c r="AX2633" s="184"/>
      <c r="AY2633" s="184"/>
      <c r="BB2633" s="184"/>
      <c r="BC2633" s="184"/>
      <c r="BF2633" s="184"/>
      <c r="BG2633" s="184"/>
      <c r="BJ2633" s="184"/>
      <c r="BK2633" s="184"/>
      <c r="BN2633" s="184"/>
      <c r="BO2633" s="184"/>
      <c r="BR2633" s="184"/>
      <c r="BS2633" s="184"/>
      <c r="BV2633" s="184"/>
      <c r="BW2633" s="184"/>
      <c r="BZ2633" s="184"/>
      <c r="CA2633" s="184"/>
      <c r="CD2633" s="184"/>
      <c r="CE2633" s="184"/>
      <c r="CL2633" s="183"/>
      <c r="CO2633" s="183"/>
      <c r="CP2633" s="183"/>
      <c r="CT2633" s="71"/>
    </row>
    <row r="2634" spans="6:98">
      <c r="F2634" s="183"/>
      <c r="S2634" s="184"/>
      <c r="T2634" s="184"/>
      <c r="U2634" s="184"/>
      <c r="V2634" s="184"/>
      <c r="W2634" s="184"/>
      <c r="X2634" s="184"/>
      <c r="Y2634" s="184"/>
      <c r="Z2634" s="184"/>
      <c r="AA2634" s="184"/>
      <c r="AB2634" s="184"/>
      <c r="AC2634" s="184"/>
      <c r="AD2634" s="184"/>
      <c r="AH2634" s="184"/>
      <c r="AI2634" s="184"/>
      <c r="AL2634" s="184"/>
      <c r="AM2634" s="184"/>
      <c r="AP2634" s="184"/>
      <c r="AQ2634" s="184"/>
      <c r="AT2634" s="184"/>
      <c r="AU2634" s="184"/>
      <c r="AX2634" s="184"/>
      <c r="AY2634" s="184"/>
      <c r="BB2634" s="184"/>
      <c r="BC2634" s="184"/>
      <c r="BF2634" s="184"/>
      <c r="BG2634" s="184"/>
      <c r="BJ2634" s="184"/>
      <c r="BK2634" s="184"/>
      <c r="BN2634" s="184"/>
      <c r="BO2634" s="184"/>
      <c r="BR2634" s="184"/>
      <c r="BS2634" s="184"/>
      <c r="BV2634" s="184"/>
      <c r="BW2634" s="184"/>
      <c r="BZ2634" s="184"/>
      <c r="CA2634" s="184"/>
      <c r="CD2634" s="184"/>
      <c r="CE2634" s="184"/>
      <c r="CL2634" s="183"/>
      <c r="CO2634" s="183"/>
      <c r="CP2634" s="183"/>
      <c r="CT2634" s="71"/>
    </row>
    <row r="2635" spans="6:98">
      <c r="F2635" s="183"/>
      <c r="S2635" s="184"/>
      <c r="T2635" s="184"/>
      <c r="U2635" s="184"/>
      <c r="V2635" s="184"/>
      <c r="W2635" s="184"/>
      <c r="X2635" s="184"/>
      <c r="Y2635" s="184"/>
      <c r="Z2635" s="184"/>
      <c r="AA2635" s="184"/>
      <c r="AB2635" s="184"/>
      <c r="AC2635" s="184"/>
      <c r="AD2635" s="184"/>
      <c r="AH2635" s="184"/>
      <c r="AI2635" s="184"/>
      <c r="AL2635" s="184"/>
      <c r="AM2635" s="184"/>
      <c r="AP2635" s="184"/>
      <c r="AQ2635" s="184"/>
      <c r="AT2635" s="184"/>
      <c r="AU2635" s="184"/>
      <c r="AX2635" s="184"/>
      <c r="AY2635" s="184"/>
      <c r="BB2635" s="184"/>
      <c r="BC2635" s="184"/>
      <c r="BF2635" s="184"/>
      <c r="BG2635" s="184"/>
      <c r="BJ2635" s="184"/>
      <c r="BK2635" s="184"/>
      <c r="BN2635" s="184"/>
      <c r="BO2635" s="184"/>
      <c r="BR2635" s="184"/>
      <c r="BS2635" s="184"/>
      <c r="BV2635" s="184"/>
      <c r="BW2635" s="184"/>
      <c r="BZ2635" s="184"/>
      <c r="CA2635" s="184"/>
      <c r="CD2635" s="184"/>
      <c r="CE2635" s="184"/>
      <c r="CL2635" s="183"/>
      <c r="CO2635" s="183"/>
      <c r="CP2635" s="183"/>
      <c r="CT2635" s="71"/>
    </row>
    <row r="2636" spans="6:98">
      <c r="F2636" s="183"/>
      <c r="S2636" s="184"/>
      <c r="T2636" s="184"/>
      <c r="U2636" s="184"/>
      <c r="V2636" s="184"/>
      <c r="W2636" s="184"/>
      <c r="X2636" s="184"/>
      <c r="Y2636" s="184"/>
      <c r="Z2636" s="184"/>
      <c r="AA2636" s="184"/>
      <c r="AB2636" s="184"/>
      <c r="AC2636" s="184"/>
      <c r="AD2636" s="184"/>
      <c r="AH2636" s="184"/>
      <c r="AI2636" s="184"/>
      <c r="AL2636" s="184"/>
      <c r="AM2636" s="184"/>
      <c r="AP2636" s="184"/>
      <c r="AQ2636" s="184"/>
      <c r="AT2636" s="184"/>
      <c r="AU2636" s="184"/>
      <c r="AX2636" s="184"/>
      <c r="AY2636" s="184"/>
      <c r="BB2636" s="184"/>
      <c r="BC2636" s="184"/>
      <c r="BF2636" s="184"/>
      <c r="BG2636" s="184"/>
      <c r="BJ2636" s="184"/>
      <c r="BK2636" s="184"/>
      <c r="BN2636" s="184"/>
      <c r="BO2636" s="184"/>
      <c r="BR2636" s="184"/>
      <c r="BS2636" s="184"/>
      <c r="BV2636" s="184"/>
      <c r="BW2636" s="184"/>
      <c r="BZ2636" s="184"/>
      <c r="CA2636" s="184"/>
      <c r="CD2636" s="184"/>
      <c r="CE2636" s="184"/>
      <c r="CL2636" s="183"/>
      <c r="CO2636" s="183"/>
      <c r="CP2636" s="183"/>
      <c r="CT2636" s="71"/>
    </row>
    <row r="2637" spans="6:98">
      <c r="F2637" s="183"/>
      <c r="S2637" s="184"/>
      <c r="T2637" s="184"/>
      <c r="U2637" s="184"/>
      <c r="V2637" s="184"/>
      <c r="W2637" s="184"/>
      <c r="X2637" s="184"/>
      <c r="Y2637" s="184"/>
      <c r="Z2637" s="184"/>
      <c r="AA2637" s="184"/>
      <c r="AB2637" s="184"/>
      <c r="AC2637" s="184"/>
      <c r="AD2637" s="184"/>
      <c r="AH2637" s="184"/>
      <c r="AI2637" s="184"/>
      <c r="AL2637" s="184"/>
      <c r="AM2637" s="184"/>
      <c r="AP2637" s="184"/>
      <c r="AQ2637" s="184"/>
      <c r="AT2637" s="184"/>
      <c r="AU2637" s="184"/>
      <c r="AX2637" s="184"/>
      <c r="AY2637" s="184"/>
      <c r="BB2637" s="184"/>
      <c r="BC2637" s="184"/>
      <c r="BF2637" s="184"/>
      <c r="BG2637" s="184"/>
      <c r="BJ2637" s="184"/>
      <c r="BK2637" s="184"/>
      <c r="BN2637" s="184"/>
      <c r="BO2637" s="184"/>
      <c r="BR2637" s="184"/>
      <c r="BS2637" s="184"/>
      <c r="BV2637" s="184"/>
      <c r="BW2637" s="184"/>
      <c r="BZ2637" s="184"/>
      <c r="CA2637" s="184"/>
      <c r="CD2637" s="184"/>
      <c r="CE2637" s="184"/>
      <c r="CL2637" s="183"/>
      <c r="CO2637" s="183"/>
      <c r="CP2637" s="183"/>
      <c r="CT2637" s="71"/>
    </row>
    <row r="2638" spans="6:98">
      <c r="F2638" s="183"/>
      <c r="S2638" s="184"/>
      <c r="T2638" s="184"/>
      <c r="U2638" s="184"/>
      <c r="V2638" s="184"/>
      <c r="W2638" s="184"/>
      <c r="X2638" s="184"/>
      <c r="Y2638" s="184"/>
      <c r="Z2638" s="184"/>
      <c r="AA2638" s="184"/>
      <c r="AB2638" s="184"/>
      <c r="AC2638" s="184"/>
      <c r="AD2638" s="184"/>
      <c r="AH2638" s="184"/>
      <c r="AI2638" s="184"/>
      <c r="AL2638" s="184"/>
      <c r="AM2638" s="184"/>
      <c r="AP2638" s="184"/>
      <c r="AQ2638" s="184"/>
      <c r="AT2638" s="184"/>
      <c r="AU2638" s="184"/>
      <c r="AX2638" s="184"/>
      <c r="AY2638" s="184"/>
      <c r="BB2638" s="184"/>
      <c r="BC2638" s="184"/>
      <c r="BF2638" s="184"/>
      <c r="BG2638" s="184"/>
      <c r="BJ2638" s="184"/>
      <c r="BK2638" s="184"/>
      <c r="BN2638" s="184"/>
      <c r="BO2638" s="184"/>
      <c r="BR2638" s="184"/>
      <c r="BS2638" s="184"/>
      <c r="BV2638" s="184"/>
      <c r="BW2638" s="184"/>
      <c r="BZ2638" s="184"/>
      <c r="CA2638" s="184"/>
      <c r="CD2638" s="184"/>
      <c r="CE2638" s="184"/>
      <c r="CL2638" s="183"/>
      <c r="CO2638" s="183"/>
      <c r="CP2638" s="183"/>
      <c r="CT2638" s="71"/>
    </row>
    <row r="2639" spans="6:98">
      <c r="F2639" s="183"/>
      <c r="S2639" s="184"/>
      <c r="T2639" s="184"/>
      <c r="U2639" s="184"/>
      <c r="V2639" s="184"/>
      <c r="W2639" s="184"/>
      <c r="X2639" s="184"/>
      <c r="Y2639" s="184"/>
      <c r="Z2639" s="184"/>
      <c r="AA2639" s="184"/>
      <c r="AB2639" s="184"/>
      <c r="AC2639" s="184"/>
      <c r="AD2639" s="184"/>
      <c r="AH2639" s="184"/>
      <c r="AI2639" s="184"/>
      <c r="AL2639" s="184"/>
      <c r="AM2639" s="184"/>
      <c r="AP2639" s="184"/>
      <c r="AQ2639" s="184"/>
      <c r="AT2639" s="184"/>
      <c r="AU2639" s="184"/>
      <c r="AX2639" s="184"/>
      <c r="AY2639" s="184"/>
      <c r="BB2639" s="184"/>
      <c r="BC2639" s="184"/>
      <c r="BF2639" s="184"/>
      <c r="BG2639" s="184"/>
      <c r="BJ2639" s="184"/>
      <c r="BK2639" s="184"/>
      <c r="BN2639" s="184"/>
      <c r="BO2639" s="184"/>
      <c r="BR2639" s="184"/>
      <c r="BS2639" s="184"/>
      <c r="BV2639" s="184"/>
      <c r="BW2639" s="184"/>
      <c r="BZ2639" s="184"/>
      <c r="CA2639" s="184"/>
      <c r="CD2639" s="184"/>
      <c r="CE2639" s="184"/>
      <c r="CL2639" s="183"/>
      <c r="CO2639" s="183"/>
      <c r="CP2639" s="183"/>
      <c r="CT2639" s="71"/>
    </row>
    <row r="2640" spans="6:98">
      <c r="F2640" s="183"/>
      <c r="S2640" s="184"/>
      <c r="T2640" s="184"/>
      <c r="U2640" s="184"/>
      <c r="V2640" s="184"/>
      <c r="W2640" s="184"/>
      <c r="X2640" s="184"/>
      <c r="Y2640" s="184"/>
      <c r="Z2640" s="184"/>
      <c r="AA2640" s="184"/>
      <c r="AB2640" s="184"/>
      <c r="AC2640" s="184"/>
      <c r="AD2640" s="184"/>
      <c r="AH2640" s="184"/>
      <c r="AI2640" s="184"/>
      <c r="AL2640" s="184"/>
      <c r="AM2640" s="184"/>
      <c r="AP2640" s="184"/>
      <c r="AQ2640" s="184"/>
      <c r="AT2640" s="184"/>
      <c r="AU2640" s="184"/>
      <c r="AX2640" s="184"/>
      <c r="AY2640" s="184"/>
      <c r="BB2640" s="184"/>
      <c r="BC2640" s="184"/>
      <c r="BF2640" s="184"/>
      <c r="BG2640" s="184"/>
      <c r="BJ2640" s="184"/>
      <c r="BK2640" s="184"/>
      <c r="BN2640" s="184"/>
      <c r="BO2640" s="184"/>
      <c r="BR2640" s="184"/>
      <c r="BS2640" s="184"/>
      <c r="BV2640" s="184"/>
      <c r="BW2640" s="184"/>
      <c r="BZ2640" s="184"/>
      <c r="CA2640" s="184"/>
      <c r="CD2640" s="184"/>
      <c r="CE2640" s="184"/>
      <c r="CL2640" s="183"/>
      <c r="CO2640" s="183"/>
      <c r="CP2640" s="183"/>
      <c r="CT2640" s="71"/>
    </row>
    <row r="2641" spans="6:98">
      <c r="F2641" s="183"/>
      <c r="S2641" s="184"/>
      <c r="T2641" s="184"/>
      <c r="U2641" s="184"/>
      <c r="V2641" s="184"/>
      <c r="W2641" s="184"/>
      <c r="X2641" s="184"/>
      <c r="Y2641" s="184"/>
      <c r="Z2641" s="184"/>
      <c r="AA2641" s="184"/>
      <c r="AB2641" s="184"/>
      <c r="AC2641" s="184"/>
      <c r="AD2641" s="184"/>
      <c r="AH2641" s="184"/>
      <c r="AI2641" s="184"/>
      <c r="AL2641" s="184"/>
      <c r="AM2641" s="184"/>
      <c r="AP2641" s="184"/>
      <c r="AQ2641" s="184"/>
      <c r="AT2641" s="184"/>
      <c r="AU2641" s="184"/>
      <c r="AX2641" s="184"/>
      <c r="AY2641" s="184"/>
      <c r="BB2641" s="184"/>
      <c r="BC2641" s="184"/>
      <c r="BF2641" s="184"/>
      <c r="BG2641" s="184"/>
      <c r="BJ2641" s="184"/>
      <c r="BK2641" s="184"/>
      <c r="BN2641" s="184"/>
      <c r="BO2641" s="184"/>
      <c r="BR2641" s="184"/>
      <c r="BS2641" s="184"/>
      <c r="BV2641" s="184"/>
      <c r="BW2641" s="184"/>
      <c r="BZ2641" s="184"/>
      <c r="CA2641" s="184"/>
      <c r="CD2641" s="184"/>
      <c r="CE2641" s="184"/>
      <c r="CL2641" s="183"/>
      <c r="CO2641" s="183"/>
      <c r="CP2641" s="183"/>
      <c r="CT2641" s="71"/>
    </row>
    <row r="2642" spans="6:98">
      <c r="F2642" s="183"/>
      <c r="S2642" s="184"/>
      <c r="T2642" s="184"/>
      <c r="U2642" s="184"/>
      <c r="V2642" s="184"/>
      <c r="W2642" s="184"/>
      <c r="X2642" s="184"/>
      <c r="Y2642" s="184"/>
      <c r="Z2642" s="184"/>
      <c r="AA2642" s="184"/>
      <c r="AB2642" s="184"/>
      <c r="AC2642" s="184"/>
      <c r="AD2642" s="184"/>
      <c r="AH2642" s="184"/>
      <c r="AI2642" s="184"/>
      <c r="AL2642" s="184"/>
      <c r="AM2642" s="184"/>
      <c r="AP2642" s="184"/>
      <c r="AQ2642" s="184"/>
      <c r="AT2642" s="184"/>
      <c r="AU2642" s="184"/>
      <c r="AX2642" s="184"/>
      <c r="AY2642" s="184"/>
      <c r="BB2642" s="184"/>
      <c r="BC2642" s="184"/>
      <c r="BF2642" s="184"/>
      <c r="BG2642" s="184"/>
      <c r="BJ2642" s="184"/>
      <c r="BK2642" s="184"/>
      <c r="BN2642" s="184"/>
      <c r="BO2642" s="184"/>
      <c r="BR2642" s="184"/>
      <c r="BS2642" s="184"/>
      <c r="BV2642" s="184"/>
      <c r="BW2642" s="184"/>
      <c r="BZ2642" s="184"/>
      <c r="CA2642" s="184"/>
      <c r="CD2642" s="184"/>
      <c r="CE2642" s="184"/>
      <c r="CL2642" s="183"/>
      <c r="CO2642" s="183"/>
      <c r="CP2642" s="183"/>
      <c r="CT2642" s="71"/>
    </row>
    <row r="2643" spans="6:98">
      <c r="F2643" s="183"/>
      <c r="S2643" s="184"/>
      <c r="T2643" s="184"/>
      <c r="U2643" s="184"/>
      <c r="V2643" s="184"/>
      <c r="W2643" s="184"/>
      <c r="X2643" s="184"/>
      <c r="Y2643" s="184"/>
      <c r="Z2643" s="184"/>
      <c r="AA2643" s="184"/>
      <c r="AB2643" s="184"/>
      <c r="AC2643" s="184"/>
      <c r="AD2643" s="184"/>
      <c r="AH2643" s="184"/>
      <c r="AI2643" s="184"/>
      <c r="AL2643" s="184"/>
      <c r="AM2643" s="184"/>
      <c r="AP2643" s="184"/>
      <c r="AQ2643" s="184"/>
      <c r="AT2643" s="184"/>
      <c r="AU2643" s="184"/>
      <c r="AX2643" s="184"/>
      <c r="AY2643" s="184"/>
      <c r="BB2643" s="184"/>
      <c r="BC2643" s="184"/>
      <c r="BF2643" s="184"/>
      <c r="BG2643" s="184"/>
      <c r="BJ2643" s="184"/>
      <c r="BK2643" s="184"/>
      <c r="BN2643" s="184"/>
      <c r="BO2643" s="184"/>
      <c r="BR2643" s="184"/>
      <c r="BS2643" s="184"/>
      <c r="BV2643" s="184"/>
      <c r="BW2643" s="184"/>
      <c r="BZ2643" s="184"/>
      <c r="CA2643" s="184"/>
      <c r="CD2643" s="184"/>
      <c r="CE2643" s="184"/>
      <c r="CL2643" s="183"/>
      <c r="CO2643" s="183"/>
      <c r="CP2643" s="183"/>
      <c r="CT2643" s="71"/>
    </row>
    <row r="2644" spans="6:98">
      <c r="F2644" s="183"/>
      <c r="S2644" s="184"/>
      <c r="T2644" s="184"/>
      <c r="U2644" s="184"/>
      <c r="V2644" s="184"/>
      <c r="W2644" s="184"/>
      <c r="X2644" s="184"/>
      <c r="Y2644" s="184"/>
      <c r="Z2644" s="184"/>
      <c r="AA2644" s="184"/>
      <c r="AB2644" s="184"/>
      <c r="AC2644" s="184"/>
      <c r="AD2644" s="184"/>
      <c r="AH2644" s="184"/>
      <c r="AI2644" s="184"/>
      <c r="AL2644" s="184"/>
      <c r="AM2644" s="184"/>
      <c r="AP2644" s="184"/>
      <c r="AQ2644" s="184"/>
      <c r="AT2644" s="184"/>
      <c r="AU2644" s="184"/>
      <c r="AX2644" s="184"/>
      <c r="AY2644" s="184"/>
      <c r="BB2644" s="184"/>
      <c r="BC2644" s="184"/>
      <c r="BF2644" s="184"/>
      <c r="BG2644" s="184"/>
      <c r="BJ2644" s="184"/>
      <c r="BK2644" s="184"/>
      <c r="BN2644" s="184"/>
      <c r="BO2644" s="184"/>
      <c r="BR2644" s="184"/>
      <c r="BS2644" s="184"/>
      <c r="BV2644" s="184"/>
      <c r="BW2644" s="184"/>
      <c r="BZ2644" s="184"/>
      <c r="CA2644" s="184"/>
      <c r="CD2644" s="184"/>
      <c r="CE2644" s="184"/>
      <c r="CL2644" s="183"/>
      <c r="CO2644" s="183"/>
      <c r="CP2644" s="183"/>
      <c r="CT2644" s="71"/>
    </row>
    <row r="2645" spans="6:98">
      <c r="F2645" s="183"/>
      <c r="S2645" s="184"/>
      <c r="T2645" s="184"/>
      <c r="U2645" s="184"/>
      <c r="V2645" s="184"/>
      <c r="W2645" s="184"/>
      <c r="X2645" s="184"/>
      <c r="Y2645" s="184"/>
      <c r="Z2645" s="184"/>
      <c r="AA2645" s="184"/>
      <c r="AB2645" s="184"/>
      <c r="AC2645" s="184"/>
      <c r="AD2645" s="184"/>
      <c r="AH2645" s="184"/>
      <c r="AI2645" s="184"/>
      <c r="AL2645" s="184"/>
      <c r="AM2645" s="184"/>
      <c r="AP2645" s="184"/>
      <c r="AQ2645" s="184"/>
      <c r="AT2645" s="184"/>
      <c r="AU2645" s="184"/>
      <c r="AX2645" s="184"/>
      <c r="AY2645" s="184"/>
      <c r="BB2645" s="184"/>
      <c r="BC2645" s="184"/>
      <c r="BF2645" s="184"/>
      <c r="BG2645" s="184"/>
      <c r="BJ2645" s="184"/>
      <c r="BK2645" s="184"/>
      <c r="BN2645" s="184"/>
      <c r="BO2645" s="184"/>
      <c r="BR2645" s="184"/>
      <c r="BS2645" s="184"/>
      <c r="BV2645" s="184"/>
      <c r="BW2645" s="184"/>
      <c r="BZ2645" s="184"/>
      <c r="CA2645" s="184"/>
      <c r="CD2645" s="184"/>
      <c r="CE2645" s="184"/>
      <c r="CL2645" s="183"/>
      <c r="CO2645" s="183"/>
      <c r="CP2645" s="183"/>
      <c r="CT2645" s="71"/>
    </row>
    <row r="2646" spans="6:98">
      <c r="F2646" s="183"/>
      <c r="S2646" s="184"/>
      <c r="T2646" s="184"/>
      <c r="U2646" s="184"/>
      <c r="V2646" s="184"/>
      <c r="W2646" s="184"/>
      <c r="X2646" s="184"/>
      <c r="Y2646" s="184"/>
      <c r="Z2646" s="184"/>
      <c r="AA2646" s="184"/>
      <c r="AB2646" s="184"/>
      <c r="AC2646" s="184"/>
      <c r="AD2646" s="184"/>
      <c r="AH2646" s="184"/>
      <c r="AI2646" s="184"/>
      <c r="AL2646" s="184"/>
      <c r="AM2646" s="184"/>
      <c r="AP2646" s="184"/>
      <c r="AQ2646" s="184"/>
      <c r="AT2646" s="184"/>
      <c r="AU2646" s="184"/>
      <c r="AX2646" s="184"/>
      <c r="AY2646" s="184"/>
      <c r="BB2646" s="184"/>
      <c r="BC2646" s="184"/>
      <c r="BF2646" s="184"/>
      <c r="BG2646" s="184"/>
      <c r="BJ2646" s="184"/>
      <c r="BK2646" s="184"/>
      <c r="BN2646" s="184"/>
      <c r="BO2646" s="184"/>
      <c r="BR2646" s="184"/>
      <c r="BS2646" s="184"/>
      <c r="BV2646" s="184"/>
      <c r="BW2646" s="184"/>
      <c r="BZ2646" s="184"/>
      <c r="CA2646" s="184"/>
      <c r="CD2646" s="184"/>
      <c r="CE2646" s="184"/>
      <c r="CL2646" s="183"/>
      <c r="CO2646" s="183"/>
      <c r="CP2646" s="183"/>
      <c r="CT2646" s="71"/>
    </row>
    <row r="2647" spans="6:98">
      <c r="F2647" s="183"/>
      <c r="S2647" s="184"/>
      <c r="T2647" s="184"/>
      <c r="U2647" s="184"/>
      <c r="V2647" s="184"/>
      <c r="W2647" s="184"/>
      <c r="X2647" s="184"/>
      <c r="Y2647" s="184"/>
      <c r="Z2647" s="184"/>
      <c r="AA2647" s="184"/>
      <c r="AB2647" s="184"/>
      <c r="AC2647" s="184"/>
      <c r="AD2647" s="184"/>
      <c r="AH2647" s="184"/>
      <c r="AI2647" s="184"/>
      <c r="AL2647" s="184"/>
      <c r="AM2647" s="184"/>
      <c r="AP2647" s="184"/>
      <c r="AQ2647" s="184"/>
      <c r="AT2647" s="184"/>
      <c r="AU2647" s="184"/>
      <c r="AX2647" s="184"/>
      <c r="AY2647" s="184"/>
      <c r="BB2647" s="184"/>
      <c r="BC2647" s="184"/>
      <c r="BF2647" s="184"/>
      <c r="BG2647" s="184"/>
      <c r="BJ2647" s="184"/>
      <c r="BK2647" s="184"/>
      <c r="BN2647" s="184"/>
      <c r="BO2647" s="184"/>
      <c r="BR2647" s="184"/>
      <c r="BS2647" s="184"/>
      <c r="BV2647" s="184"/>
      <c r="BW2647" s="184"/>
      <c r="BZ2647" s="184"/>
      <c r="CA2647" s="184"/>
      <c r="CD2647" s="184"/>
      <c r="CE2647" s="184"/>
      <c r="CL2647" s="183"/>
      <c r="CO2647" s="183"/>
      <c r="CP2647" s="183"/>
      <c r="CT2647" s="71"/>
    </row>
    <row r="2648" spans="6:98">
      <c r="F2648" s="183"/>
      <c r="S2648" s="184"/>
      <c r="T2648" s="184"/>
      <c r="U2648" s="184"/>
      <c r="V2648" s="184"/>
      <c r="W2648" s="184"/>
      <c r="X2648" s="184"/>
      <c r="Y2648" s="184"/>
      <c r="Z2648" s="184"/>
      <c r="AA2648" s="184"/>
      <c r="AB2648" s="184"/>
      <c r="AC2648" s="184"/>
      <c r="AD2648" s="184"/>
      <c r="AH2648" s="184"/>
      <c r="AI2648" s="184"/>
      <c r="AL2648" s="184"/>
      <c r="AM2648" s="184"/>
      <c r="AP2648" s="184"/>
      <c r="AQ2648" s="184"/>
      <c r="AT2648" s="184"/>
      <c r="AU2648" s="184"/>
      <c r="AX2648" s="184"/>
      <c r="AY2648" s="184"/>
      <c r="BB2648" s="184"/>
      <c r="BC2648" s="184"/>
      <c r="BF2648" s="184"/>
      <c r="BG2648" s="184"/>
      <c r="BJ2648" s="184"/>
      <c r="BK2648" s="184"/>
      <c r="BN2648" s="184"/>
      <c r="BO2648" s="184"/>
      <c r="BR2648" s="184"/>
      <c r="BS2648" s="184"/>
      <c r="BV2648" s="184"/>
      <c r="BW2648" s="184"/>
      <c r="BZ2648" s="184"/>
      <c r="CA2648" s="184"/>
      <c r="CD2648" s="184"/>
      <c r="CE2648" s="184"/>
      <c r="CL2648" s="183"/>
      <c r="CO2648" s="183"/>
      <c r="CP2648" s="183"/>
      <c r="CT2648" s="71"/>
    </row>
    <row r="2649" spans="6:98">
      <c r="F2649" s="183"/>
      <c r="S2649" s="184"/>
      <c r="T2649" s="184"/>
      <c r="U2649" s="184"/>
      <c r="V2649" s="184"/>
      <c r="W2649" s="184"/>
      <c r="X2649" s="184"/>
      <c r="Y2649" s="184"/>
      <c r="Z2649" s="184"/>
      <c r="AA2649" s="184"/>
      <c r="AB2649" s="184"/>
      <c r="AC2649" s="184"/>
      <c r="AD2649" s="184"/>
      <c r="AH2649" s="184"/>
      <c r="AI2649" s="184"/>
      <c r="AL2649" s="184"/>
      <c r="AM2649" s="184"/>
      <c r="AP2649" s="184"/>
      <c r="AQ2649" s="184"/>
      <c r="AT2649" s="184"/>
      <c r="AU2649" s="184"/>
      <c r="AX2649" s="184"/>
      <c r="AY2649" s="184"/>
      <c r="BB2649" s="184"/>
      <c r="BC2649" s="184"/>
      <c r="BF2649" s="184"/>
      <c r="BG2649" s="184"/>
      <c r="BJ2649" s="184"/>
      <c r="BK2649" s="184"/>
      <c r="BN2649" s="184"/>
      <c r="BO2649" s="184"/>
      <c r="BR2649" s="184"/>
      <c r="BS2649" s="184"/>
      <c r="BV2649" s="184"/>
      <c r="BW2649" s="184"/>
      <c r="BZ2649" s="184"/>
      <c r="CA2649" s="184"/>
      <c r="CD2649" s="184"/>
      <c r="CE2649" s="184"/>
      <c r="CL2649" s="183"/>
      <c r="CO2649" s="183"/>
      <c r="CP2649" s="183"/>
      <c r="CT2649" s="71"/>
    </row>
    <row r="2650" spans="6:98">
      <c r="F2650" s="183"/>
      <c r="S2650" s="184"/>
      <c r="T2650" s="184"/>
      <c r="U2650" s="184"/>
      <c r="V2650" s="184"/>
      <c r="W2650" s="184"/>
      <c r="X2650" s="184"/>
      <c r="Y2650" s="184"/>
      <c r="Z2650" s="184"/>
      <c r="AA2650" s="184"/>
      <c r="AB2650" s="184"/>
      <c r="AC2650" s="184"/>
      <c r="AD2650" s="184"/>
      <c r="AH2650" s="184"/>
      <c r="AI2650" s="184"/>
      <c r="AL2650" s="184"/>
      <c r="AM2650" s="184"/>
      <c r="AP2650" s="184"/>
      <c r="AQ2650" s="184"/>
      <c r="AT2650" s="184"/>
      <c r="AU2650" s="184"/>
      <c r="AX2650" s="184"/>
      <c r="AY2650" s="184"/>
      <c r="BB2650" s="184"/>
      <c r="BC2650" s="184"/>
      <c r="BF2650" s="184"/>
      <c r="BG2650" s="184"/>
      <c r="BJ2650" s="184"/>
      <c r="BK2650" s="184"/>
      <c r="BN2650" s="184"/>
      <c r="BO2650" s="184"/>
      <c r="BR2650" s="184"/>
      <c r="BS2650" s="184"/>
      <c r="BV2650" s="184"/>
      <c r="BW2650" s="184"/>
      <c r="BZ2650" s="184"/>
      <c r="CA2650" s="184"/>
      <c r="CD2650" s="184"/>
      <c r="CE2650" s="184"/>
      <c r="CL2650" s="183"/>
      <c r="CO2650" s="183"/>
      <c r="CP2650" s="183"/>
      <c r="CT2650" s="71"/>
    </row>
    <row r="2651" spans="6:98">
      <c r="F2651" s="183"/>
      <c r="S2651" s="184"/>
      <c r="T2651" s="184"/>
      <c r="U2651" s="184"/>
      <c r="V2651" s="184"/>
      <c r="W2651" s="184"/>
      <c r="X2651" s="184"/>
      <c r="Y2651" s="184"/>
      <c r="Z2651" s="184"/>
      <c r="AA2651" s="184"/>
      <c r="AB2651" s="184"/>
      <c r="AC2651" s="184"/>
      <c r="AD2651" s="184"/>
      <c r="AH2651" s="184"/>
      <c r="AI2651" s="184"/>
      <c r="AL2651" s="184"/>
      <c r="AM2651" s="184"/>
      <c r="AP2651" s="184"/>
      <c r="AQ2651" s="184"/>
      <c r="AT2651" s="184"/>
      <c r="AU2651" s="184"/>
      <c r="AX2651" s="184"/>
      <c r="AY2651" s="184"/>
      <c r="BB2651" s="184"/>
      <c r="BC2651" s="184"/>
      <c r="BF2651" s="184"/>
      <c r="BG2651" s="184"/>
      <c r="BJ2651" s="184"/>
      <c r="BK2651" s="184"/>
      <c r="BN2651" s="184"/>
      <c r="BO2651" s="184"/>
      <c r="BR2651" s="184"/>
      <c r="BS2651" s="184"/>
      <c r="BV2651" s="184"/>
      <c r="BW2651" s="184"/>
      <c r="BZ2651" s="184"/>
      <c r="CA2651" s="184"/>
      <c r="CD2651" s="184"/>
      <c r="CE2651" s="184"/>
      <c r="CL2651" s="183"/>
      <c r="CO2651" s="183"/>
      <c r="CP2651" s="183"/>
      <c r="CT2651" s="71"/>
    </row>
    <row r="2652" spans="6:98">
      <c r="F2652" s="183"/>
      <c r="S2652" s="184"/>
      <c r="T2652" s="184"/>
      <c r="U2652" s="184"/>
      <c r="V2652" s="184"/>
      <c r="W2652" s="184"/>
      <c r="X2652" s="184"/>
      <c r="Y2652" s="184"/>
      <c r="Z2652" s="184"/>
      <c r="AA2652" s="184"/>
      <c r="AB2652" s="184"/>
      <c r="AC2652" s="184"/>
      <c r="AD2652" s="184"/>
      <c r="AH2652" s="184"/>
      <c r="AI2652" s="184"/>
      <c r="AL2652" s="184"/>
      <c r="AM2652" s="184"/>
      <c r="AP2652" s="184"/>
      <c r="AQ2652" s="184"/>
      <c r="AT2652" s="184"/>
      <c r="AU2652" s="184"/>
      <c r="AX2652" s="184"/>
      <c r="AY2652" s="184"/>
      <c r="BB2652" s="184"/>
      <c r="BC2652" s="184"/>
      <c r="BF2652" s="184"/>
      <c r="BG2652" s="184"/>
      <c r="BJ2652" s="184"/>
      <c r="BK2652" s="184"/>
      <c r="BN2652" s="184"/>
      <c r="BO2652" s="184"/>
      <c r="BR2652" s="184"/>
      <c r="BS2652" s="184"/>
      <c r="BV2652" s="184"/>
      <c r="BW2652" s="184"/>
      <c r="BZ2652" s="184"/>
      <c r="CA2652" s="184"/>
      <c r="CD2652" s="184"/>
      <c r="CE2652" s="184"/>
      <c r="CL2652" s="183"/>
      <c r="CO2652" s="183"/>
      <c r="CP2652" s="183"/>
      <c r="CT2652" s="71"/>
    </row>
    <row r="2653" spans="6:98">
      <c r="F2653" s="183"/>
      <c r="S2653" s="184"/>
      <c r="T2653" s="184"/>
      <c r="U2653" s="184"/>
      <c r="V2653" s="184"/>
      <c r="W2653" s="184"/>
      <c r="X2653" s="184"/>
      <c r="Y2653" s="184"/>
      <c r="Z2653" s="184"/>
      <c r="AA2653" s="184"/>
      <c r="AB2653" s="184"/>
      <c r="AC2653" s="184"/>
      <c r="AD2653" s="184"/>
      <c r="AH2653" s="184"/>
      <c r="AI2653" s="184"/>
      <c r="AL2653" s="184"/>
      <c r="AM2653" s="184"/>
      <c r="AP2653" s="184"/>
      <c r="AQ2653" s="184"/>
      <c r="AT2653" s="184"/>
      <c r="AU2653" s="184"/>
      <c r="AX2653" s="184"/>
      <c r="AY2653" s="184"/>
      <c r="BB2653" s="184"/>
      <c r="BC2653" s="184"/>
      <c r="BF2653" s="184"/>
      <c r="BG2653" s="184"/>
      <c r="BJ2653" s="184"/>
      <c r="BK2653" s="184"/>
      <c r="BN2653" s="184"/>
      <c r="BO2653" s="184"/>
      <c r="BR2653" s="184"/>
      <c r="BS2653" s="184"/>
      <c r="BV2653" s="184"/>
      <c r="BW2653" s="184"/>
      <c r="BZ2653" s="184"/>
      <c r="CA2653" s="184"/>
      <c r="CD2653" s="184"/>
      <c r="CE2653" s="184"/>
      <c r="CL2653" s="183"/>
      <c r="CO2653" s="183"/>
      <c r="CP2653" s="183"/>
      <c r="CT2653" s="71"/>
    </row>
    <row r="2654" spans="6:98">
      <c r="F2654" s="183"/>
      <c r="S2654" s="184"/>
      <c r="T2654" s="184"/>
      <c r="U2654" s="184"/>
      <c r="V2654" s="184"/>
      <c r="W2654" s="184"/>
      <c r="X2654" s="184"/>
      <c r="Y2654" s="184"/>
      <c r="Z2654" s="184"/>
      <c r="AA2654" s="184"/>
      <c r="AB2654" s="184"/>
      <c r="AC2654" s="184"/>
      <c r="AD2654" s="184"/>
      <c r="AH2654" s="184"/>
      <c r="AI2654" s="184"/>
      <c r="AL2654" s="184"/>
      <c r="AM2654" s="184"/>
      <c r="AP2654" s="184"/>
      <c r="AQ2654" s="184"/>
      <c r="AT2654" s="184"/>
      <c r="AU2654" s="184"/>
      <c r="AX2654" s="184"/>
      <c r="AY2654" s="184"/>
      <c r="BB2654" s="184"/>
      <c r="BC2654" s="184"/>
      <c r="BF2654" s="184"/>
      <c r="BG2654" s="184"/>
      <c r="BJ2654" s="184"/>
      <c r="BK2654" s="184"/>
      <c r="BN2654" s="184"/>
      <c r="BO2654" s="184"/>
      <c r="BR2654" s="184"/>
      <c r="BS2654" s="184"/>
      <c r="BV2654" s="184"/>
      <c r="BW2654" s="184"/>
      <c r="BZ2654" s="184"/>
      <c r="CA2654" s="184"/>
      <c r="CD2654" s="184"/>
      <c r="CE2654" s="184"/>
      <c r="CL2654" s="183"/>
      <c r="CO2654" s="183"/>
      <c r="CP2654" s="183"/>
      <c r="CT2654" s="71"/>
    </row>
    <row r="2655" spans="6:98">
      <c r="F2655" s="183"/>
      <c r="S2655" s="184"/>
      <c r="T2655" s="184"/>
      <c r="U2655" s="184"/>
      <c r="V2655" s="184"/>
      <c r="W2655" s="184"/>
      <c r="X2655" s="184"/>
      <c r="Y2655" s="184"/>
      <c r="Z2655" s="184"/>
      <c r="AA2655" s="184"/>
      <c r="AB2655" s="184"/>
      <c r="AC2655" s="184"/>
      <c r="AD2655" s="184"/>
      <c r="AH2655" s="184"/>
      <c r="AI2655" s="184"/>
      <c r="AL2655" s="184"/>
      <c r="AM2655" s="184"/>
      <c r="AP2655" s="184"/>
      <c r="AQ2655" s="184"/>
      <c r="AT2655" s="184"/>
      <c r="AU2655" s="184"/>
      <c r="AX2655" s="184"/>
      <c r="AY2655" s="184"/>
      <c r="BB2655" s="184"/>
      <c r="BC2655" s="184"/>
      <c r="BF2655" s="184"/>
      <c r="BG2655" s="184"/>
      <c r="BJ2655" s="184"/>
      <c r="BK2655" s="184"/>
      <c r="BN2655" s="184"/>
      <c r="BO2655" s="184"/>
      <c r="BR2655" s="184"/>
      <c r="BS2655" s="184"/>
      <c r="BV2655" s="184"/>
      <c r="BW2655" s="184"/>
      <c r="BZ2655" s="184"/>
      <c r="CA2655" s="184"/>
      <c r="CD2655" s="184"/>
      <c r="CE2655" s="184"/>
      <c r="CL2655" s="183"/>
      <c r="CO2655" s="183"/>
      <c r="CP2655" s="183"/>
      <c r="CT2655" s="71"/>
    </row>
    <row r="2656" spans="6:98">
      <c r="F2656" s="183"/>
      <c r="S2656" s="184"/>
      <c r="T2656" s="184"/>
      <c r="U2656" s="184"/>
      <c r="V2656" s="184"/>
      <c r="W2656" s="184"/>
      <c r="X2656" s="184"/>
      <c r="Y2656" s="184"/>
      <c r="Z2656" s="184"/>
      <c r="AA2656" s="184"/>
      <c r="AB2656" s="184"/>
      <c r="AC2656" s="184"/>
      <c r="AD2656" s="184"/>
      <c r="AH2656" s="184"/>
      <c r="AI2656" s="184"/>
      <c r="AL2656" s="184"/>
      <c r="AM2656" s="184"/>
      <c r="AP2656" s="184"/>
      <c r="AQ2656" s="184"/>
      <c r="AT2656" s="184"/>
      <c r="AU2656" s="184"/>
      <c r="AX2656" s="184"/>
      <c r="AY2656" s="184"/>
      <c r="BB2656" s="184"/>
      <c r="BC2656" s="184"/>
      <c r="BF2656" s="184"/>
      <c r="BG2656" s="184"/>
      <c r="BJ2656" s="184"/>
      <c r="BK2656" s="184"/>
      <c r="BN2656" s="184"/>
      <c r="BO2656" s="184"/>
      <c r="BR2656" s="184"/>
      <c r="BS2656" s="184"/>
      <c r="BV2656" s="184"/>
      <c r="BW2656" s="184"/>
      <c r="BZ2656" s="184"/>
      <c r="CA2656" s="184"/>
      <c r="CD2656" s="184"/>
      <c r="CE2656" s="184"/>
      <c r="CL2656" s="183"/>
      <c r="CO2656" s="183"/>
      <c r="CP2656" s="183"/>
      <c r="CT2656" s="71"/>
    </row>
    <row r="2657" spans="6:98">
      <c r="F2657" s="183"/>
      <c r="S2657" s="184"/>
      <c r="T2657" s="184"/>
      <c r="U2657" s="184"/>
      <c r="V2657" s="184"/>
      <c r="W2657" s="184"/>
      <c r="X2657" s="184"/>
      <c r="Y2657" s="184"/>
      <c r="Z2657" s="184"/>
      <c r="AA2657" s="184"/>
      <c r="AB2657" s="184"/>
      <c r="AC2657" s="184"/>
      <c r="AD2657" s="184"/>
      <c r="AH2657" s="184"/>
      <c r="AI2657" s="184"/>
      <c r="AL2657" s="184"/>
      <c r="AM2657" s="184"/>
      <c r="AP2657" s="184"/>
      <c r="AQ2657" s="184"/>
      <c r="AT2657" s="184"/>
      <c r="AU2657" s="184"/>
      <c r="AX2657" s="184"/>
      <c r="AY2657" s="184"/>
      <c r="BB2657" s="184"/>
      <c r="BC2657" s="184"/>
      <c r="BF2657" s="184"/>
      <c r="BG2657" s="184"/>
      <c r="BJ2657" s="184"/>
      <c r="BK2657" s="184"/>
      <c r="BN2657" s="184"/>
      <c r="BO2657" s="184"/>
      <c r="BR2657" s="184"/>
      <c r="BS2657" s="184"/>
      <c r="BV2657" s="184"/>
      <c r="BW2657" s="184"/>
      <c r="BZ2657" s="184"/>
      <c r="CA2657" s="184"/>
      <c r="CD2657" s="184"/>
      <c r="CE2657" s="184"/>
      <c r="CL2657" s="183"/>
      <c r="CO2657" s="183"/>
      <c r="CP2657" s="183"/>
      <c r="CT2657" s="71"/>
    </row>
    <row r="2658" spans="6:98">
      <c r="F2658" s="183"/>
      <c r="S2658" s="184"/>
      <c r="T2658" s="184"/>
      <c r="U2658" s="184"/>
      <c r="V2658" s="184"/>
      <c r="W2658" s="184"/>
      <c r="X2658" s="184"/>
      <c r="Y2658" s="184"/>
      <c r="Z2658" s="184"/>
      <c r="AA2658" s="184"/>
      <c r="AB2658" s="184"/>
      <c r="AC2658" s="184"/>
      <c r="AD2658" s="184"/>
      <c r="AH2658" s="184"/>
      <c r="AI2658" s="184"/>
      <c r="AL2658" s="184"/>
      <c r="AM2658" s="184"/>
      <c r="AP2658" s="184"/>
      <c r="AQ2658" s="184"/>
      <c r="AT2658" s="184"/>
      <c r="AU2658" s="184"/>
      <c r="AX2658" s="184"/>
      <c r="AY2658" s="184"/>
      <c r="BB2658" s="184"/>
      <c r="BC2658" s="184"/>
      <c r="BF2658" s="184"/>
      <c r="BG2658" s="184"/>
      <c r="BJ2658" s="184"/>
      <c r="BK2658" s="184"/>
      <c r="BN2658" s="184"/>
      <c r="BO2658" s="184"/>
      <c r="BR2658" s="184"/>
      <c r="BS2658" s="184"/>
      <c r="BV2658" s="184"/>
      <c r="BW2658" s="184"/>
      <c r="BZ2658" s="184"/>
      <c r="CA2658" s="184"/>
      <c r="CD2658" s="184"/>
      <c r="CE2658" s="184"/>
      <c r="CL2658" s="183"/>
      <c r="CO2658" s="183"/>
      <c r="CP2658" s="183"/>
      <c r="CT2658" s="71"/>
    </row>
    <row r="2659" spans="6:98">
      <c r="F2659" s="183"/>
      <c r="S2659" s="184"/>
      <c r="T2659" s="184"/>
      <c r="U2659" s="184"/>
      <c r="V2659" s="184"/>
      <c r="W2659" s="184"/>
      <c r="X2659" s="184"/>
      <c r="Y2659" s="184"/>
      <c r="Z2659" s="184"/>
      <c r="AA2659" s="184"/>
      <c r="AB2659" s="184"/>
      <c r="AC2659" s="184"/>
      <c r="AD2659" s="184"/>
      <c r="AH2659" s="184"/>
      <c r="AI2659" s="184"/>
      <c r="AL2659" s="184"/>
      <c r="AM2659" s="184"/>
      <c r="AP2659" s="184"/>
      <c r="AQ2659" s="184"/>
      <c r="AT2659" s="184"/>
      <c r="AU2659" s="184"/>
      <c r="AX2659" s="184"/>
      <c r="AY2659" s="184"/>
      <c r="BB2659" s="184"/>
      <c r="BC2659" s="184"/>
      <c r="BF2659" s="184"/>
      <c r="BG2659" s="184"/>
      <c r="BJ2659" s="184"/>
      <c r="BK2659" s="184"/>
      <c r="BN2659" s="184"/>
      <c r="BO2659" s="184"/>
      <c r="BR2659" s="184"/>
      <c r="BS2659" s="184"/>
      <c r="BV2659" s="184"/>
      <c r="BW2659" s="184"/>
      <c r="BZ2659" s="184"/>
      <c r="CA2659" s="184"/>
      <c r="CD2659" s="184"/>
      <c r="CE2659" s="184"/>
      <c r="CL2659" s="183"/>
      <c r="CO2659" s="183"/>
      <c r="CP2659" s="183"/>
      <c r="CT2659" s="71"/>
    </row>
    <row r="2660" spans="6:98">
      <c r="F2660" s="183"/>
      <c r="S2660" s="184"/>
      <c r="T2660" s="184"/>
      <c r="U2660" s="184"/>
      <c r="V2660" s="184"/>
      <c r="W2660" s="184"/>
      <c r="X2660" s="184"/>
      <c r="Y2660" s="184"/>
      <c r="Z2660" s="184"/>
      <c r="AA2660" s="184"/>
      <c r="AB2660" s="184"/>
      <c r="AC2660" s="184"/>
      <c r="AD2660" s="184"/>
      <c r="AH2660" s="184"/>
      <c r="AI2660" s="184"/>
      <c r="AL2660" s="184"/>
      <c r="AM2660" s="184"/>
      <c r="AP2660" s="184"/>
      <c r="AQ2660" s="184"/>
      <c r="AT2660" s="184"/>
      <c r="AU2660" s="184"/>
      <c r="AX2660" s="184"/>
      <c r="AY2660" s="184"/>
      <c r="BB2660" s="184"/>
      <c r="BC2660" s="184"/>
      <c r="BF2660" s="184"/>
      <c r="BG2660" s="184"/>
      <c r="BJ2660" s="184"/>
      <c r="BK2660" s="184"/>
      <c r="BN2660" s="184"/>
      <c r="BO2660" s="184"/>
      <c r="BR2660" s="184"/>
      <c r="BS2660" s="184"/>
      <c r="BV2660" s="184"/>
      <c r="BW2660" s="184"/>
      <c r="BZ2660" s="184"/>
      <c r="CA2660" s="184"/>
      <c r="CD2660" s="184"/>
      <c r="CE2660" s="184"/>
      <c r="CL2660" s="183"/>
      <c r="CO2660" s="183"/>
      <c r="CP2660" s="183"/>
      <c r="CT2660" s="71"/>
    </row>
    <row r="2661" spans="6:98">
      <c r="F2661" s="183"/>
      <c r="S2661" s="184"/>
      <c r="T2661" s="184"/>
      <c r="U2661" s="184"/>
      <c r="V2661" s="184"/>
      <c r="W2661" s="184"/>
      <c r="X2661" s="184"/>
      <c r="Y2661" s="184"/>
      <c r="Z2661" s="184"/>
      <c r="AA2661" s="184"/>
      <c r="AB2661" s="184"/>
      <c r="AC2661" s="184"/>
      <c r="AD2661" s="184"/>
      <c r="AH2661" s="184"/>
      <c r="AI2661" s="184"/>
      <c r="AL2661" s="184"/>
      <c r="AM2661" s="184"/>
      <c r="AP2661" s="184"/>
      <c r="AQ2661" s="184"/>
      <c r="AT2661" s="184"/>
      <c r="AU2661" s="184"/>
      <c r="AX2661" s="184"/>
      <c r="AY2661" s="184"/>
      <c r="BB2661" s="184"/>
      <c r="BC2661" s="184"/>
      <c r="BF2661" s="184"/>
      <c r="BG2661" s="184"/>
      <c r="BJ2661" s="184"/>
      <c r="BK2661" s="184"/>
      <c r="BN2661" s="184"/>
      <c r="BO2661" s="184"/>
      <c r="BR2661" s="184"/>
      <c r="BS2661" s="184"/>
      <c r="BV2661" s="184"/>
      <c r="BW2661" s="184"/>
      <c r="BZ2661" s="184"/>
      <c r="CA2661" s="184"/>
      <c r="CD2661" s="184"/>
      <c r="CE2661" s="184"/>
      <c r="CL2661" s="183"/>
      <c r="CO2661" s="183"/>
      <c r="CP2661" s="183"/>
      <c r="CT2661" s="71"/>
    </row>
    <row r="2662" spans="6:98">
      <c r="F2662" s="183"/>
      <c r="S2662" s="184"/>
      <c r="T2662" s="184"/>
      <c r="U2662" s="184"/>
      <c r="V2662" s="184"/>
      <c r="W2662" s="184"/>
      <c r="X2662" s="184"/>
      <c r="Y2662" s="184"/>
      <c r="Z2662" s="184"/>
      <c r="AA2662" s="184"/>
      <c r="AB2662" s="184"/>
      <c r="AC2662" s="184"/>
      <c r="AD2662" s="184"/>
      <c r="AH2662" s="184"/>
      <c r="AI2662" s="184"/>
      <c r="AL2662" s="184"/>
      <c r="AM2662" s="184"/>
      <c r="AP2662" s="184"/>
      <c r="AQ2662" s="184"/>
      <c r="AT2662" s="184"/>
      <c r="AU2662" s="184"/>
      <c r="AX2662" s="184"/>
      <c r="AY2662" s="184"/>
      <c r="BB2662" s="184"/>
      <c r="BC2662" s="184"/>
      <c r="BF2662" s="184"/>
      <c r="BG2662" s="184"/>
      <c r="BJ2662" s="184"/>
      <c r="BK2662" s="184"/>
      <c r="BN2662" s="184"/>
      <c r="BO2662" s="184"/>
      <c r="BR2662" s="184"/>
      <c r="BS2662" s="184"/>
      <c r="BV2662" s="184"/>
      <c r="BW2662" s="184"/>
      <c r="BZ2662" s="184"/>
      <c r="CA2662" s="184"/>
      <c r="CD2662" s="184"/>
      <c r="CE2662" s="184"/>
      <c r="CL2662" s="183"/>
      <c r="CO2662" s="183"/>
      <c r="CP2662" s="183"/>
      <c r="CT2662" s="71"/>
    </row>
    <row r="2663" spans="6:98">
      <c r="F2663" s="183"/>
      <c r="S2663" s="184"/>
      <c r="T2663" s="184"/>
      <c r="U2663" s="184"/>
      <c r="V2663" s="184"/>
      <c r="W2663" s="184"/>
      <c r="X2663" s="184"/>
      <c r="Y2663" s="184"/>
      <c r="Z2663" s="184"/>
      <c r="AA2663" s="184"/>
      <c r="AB2663" s="184"/>
      <c r="AC2663" s="184"/>
      <c r="AD2663" s="184"/>
      <c r="AH2663" s="184"/>
      <c r="AI2663" s="184"/>
      <c r="AL2663" s="184"/>
      <c r="AM2663" s="184"/>
      <c r="AP2663" s="184"/>
      <c r="AQ2663" s="184"/>
      <c r="AT2663" s="184"/>
      <c r="AU2663" s="184"/>
      <c r="AX2663" s="184"/>
      <c r="AY2663" s="184"/>
      <c r="BB2663" s="184"/>
      <c r="BC2663" s="184"/>
      <c r="BF2663" s="184"/>
      <c r="BG2663" s="184"/>
      <c r="BJ2663" s="184"/>
      <c r="BK2663" s="184"/>
      <c r="BN2663" s="184"/>
      <c r="BO2663" s="184"/>
      <c r="BR2663" s="184"/>
      <c r="BS2663" s="184"/>
      <c r="BV2663" s="184"/>
      <c r="BW2663" s="184"/>
      <c r="BZ2663" s="184"/>
      <c r="CA2663" s="184"/>
      <c r="CD2663" s="184"/>
      <c r="CE2663" s="184"/>
      <c r="CL2663" s="183"/>
      <c r="CO2663" s="183"/>
      <c r="CP2663" s="183"/>
      <c r="CT2663" s="71"/>
    </row>
    <row r="2664" spans="6:98">
      <c r="F2664" s="183"/>
      <c r="S2664" s="184"/>
      <c r="T2664" s="184"/>
      <c r="U2664" s="184"/>
      <c r="V2664" s="184"/>
      <c r="W2664" s="184"/>
      <c r="X2664" s="184"/>
      <c r="Y2664" s="184"/>
      <c r="Z2664" s="184"/>
      <c r="AA2664" s="184"/>
      <c r="AB2664" s="184"/>
      <c r="AC2664" s="184"/>
      <c r="AD2664" s="184"/>
      <c r="AH2664" s="184"/>
      <c r="AI2664" s="184"/>
      <c r="AL2664" s="184"/>
      <c r="AM2664" s="184"/>
      <c r="AP2664" s="184"/>
      <c r="AQ2664" s="184"/>
      <c r="AT2664" s="184"/>
      <c r="AU2664" s="184"/>
      <c r="AX2664" s="184"/>
      <c r="AY2664" s="184"/>
      <c r="BB2664" s="184"/>
      <c r="BC2664" s="184"/>
      <c r="BF2664" s="184"/>
      <c r="BG2664" s="184"/>
      <c r="BJ2664" s="184"/>
      <c r="BK2664" s="184"/>
      <c r="BN2664" s="184"/>
      <c r="BO2664" s="184"/>
      <c r="BR2664" s="184"/>
      <c r="BS2664" s="184"/>
      <c r="BV2664" s="184"/>
      <c r="BW2664" s="184"/>
      <c r="BZ2664" s="184"/>
      <c r="CA2664" s="184"/>
      <c r="CD2664" s="184"/>
      <c r="CE2664" s="184"/>
      <c r="CL2664" s="183"/>
      <c r="CO2664" s="183"/>
      <c r="CP2664" s="183"/>
      <c r="CT2664" s="71"/>
    </row>
    <row r="2665" spans="6:98">
      <c r="F2665" s="183"/>
      <c r="S2665" s="184"/>
      <c r="T2665" s="184"/>
      <c r="U2665" s="184"/>
      <c r="V2665" s="184"/>
      <c r="W2665" s="184"/>
      <c r="X2665" s="184"/>
      <c r="Y2665" s="184"/>
      <c r="Z2665" s="184"/>
      <c r="AA2665" s="184"/>
      <c r="AB2665" s="184"/>
      <c r="AC2665" s="184"/>
      <c r="AD2665" s="184"/>
      <c r="AH2665" s="184"/>
      <c r="AI2665" s="184"/>
      <c r="AL2665" s="184"/>
      <c r="AM2665" s="184"/>
      <c r="AP2665" s="184"/>
      <c r="AQ2665" s="184"/>
      <c r="AT2665" s="184"/>
      <c r="AU2665" s="184"/>
      <c r="AX2665" s="184"/>
      <c r="AY2665" s="184"/>
      <c r="BB2665" s="184"/>
      <c r="BC2665" s="184"/>
      <c r="BF2665" s="184"/>
      <c r="BG2665" s="184"/>
      <c r="BJ2665" s="184"/>
      <c r="BK2665" s="184"/>
      <c r="BN2665" s="184"/>
      <c r="BO2665" s="184"/>
      <c r="BR2665" s="184"/>
      <c r="BS2665" s="184"/>
      <c r="BV2665" s="184"/>
      <c r="BW2665" s="184"/>
      <c r="BZ2665" s="184"/>
      <c r="CA2665" s="184"/>
      <c r="CD2665" s="184"/>
      <c r="CE2665" s="184"/>
      <c r="CL2665" s="183"/>
      <c r="CO2665" s="183"/>
      <c r="CP2665" s="183"/>
      <c r="CT2665" s="71"/>
    </row>
    <row r="2666" spans="6:98">
      <c r="F2666" s="183"/>
      <c r="S2666" s="184"/>
      <c r="T2666" s="184"/>
      <c r="U2666" s="184"/>
      <c r="V2666" s="184"/>
      <c r="W2666" s="184"/>
      <c r="X2666" s="184"/>
      <c r="Y2666" s="184"/>
      <c r="Z2666" s="184"/>
      <c r="AA2666" s="184"/>
      <c r="AB2666" s="184"/>
      <c r="AC2666" s="184"/>
      <c r="AD2666" s="184"/>
      <c r="AH2666" s="184"/>
      <c r="AI2666" s="184"/>
      <c r="AL2666" s="184"/>
      <c r="AM2666" s="184"/>
      <c r="AP2666" s="184"/>
      <c r="AQ2666" s="184"/>
      <c r="AT2666" s="184"/>
      <c r="AU2666" s="184"/>
      <c r="AX2666" s="184"/>
      <c r="AY2666" s="184"/>
      <c r="BB2666" s="184"/>
      <c r="BC2666" s="184"/>
      <c r="BF2666" s="184"/>
      <c r="BG2666" s="184"/>
      <c r="BJ2666" s="184"/>
      <c r="BK2666" s="184"/>
      <c r="BN2666" s="184"/>
      <c r="BO2666" s="184"/>
      <c r="BR2666" s="184"/>
      <c r="BS2666" s="184"/>
      <c r="BV2666" s="184"/>
      <c r="BW2666" s="184"/>
      <c r="BZ2666" s="184"/>
      <c r="CA2666" s="184"/>
      <c r="CD2666" s="184"/>
      <c r="CE2666" s="184"/>
      <c r="CL2666" s="183"/>
      <c r="CO2666" s="183"/>
      <c r="CP2666" s="183"/>
      <c r="CT2666" s="71"/>
    </row>
    <row r="2667" spans="6:98">
      <c r="F2667" s="183"/>
      <c r="S2667" s="184"/>
      <c r="T2667" s="184"/>
      <c r="U2667" s="184"/>
      <c r="V2667" s="184"/>
      <c r="W2667" s="184"/>
      <c r="X2667" s="184"/>
      <c r="Y2667" s="184"/>
      <c r="Z2667" s="184"/>
      <c r="AA2667" s="184"/>
      <c r="AB2667" s="184"/>
      <c r="AC2667" s="184"/>
      <c r="AD2667" s="184"/>
      <c r="AH2667" s="184"/>
      <c r="AI2667" s="184"/>
      <c r="AL2667" s="184"/>
      <c r="AM2667" s="184"/>
      <c r="AP2667" s="184"/>
      <c r="AQ2667" s="184"/>
      <c r="AT2667" s="184"/>
      <c r="AU2667" s="184"/>
      <c r="AX2667" s="184"/>
      <c r="AY2667" s="184"/>
      <c r="BB2667" s="184"/>
      <c r="BC2667" s="184"/>
      <c r="BF2667" s="184"/>
      <c r="BG2667" s="184"/>
      <c r="BJ2667" s="184"/>
      <c r="BK2667" s="184"/>
      <c r="BN2667" s="184"/>
      <c r="BO2667" s="184"/>
      <c r="BR2667" s="184"/>
      <c r="BS2667" s="184"/>
      <c r="BV2667" s="184"/>
      <c r="BW2667" s="184"/>
      <c r="BZ2667" s="184"/>
      <c r="CA2667" s="184"/>
      <c r="CD2667" s="184"/>
      <c r="CE2667" s="184"/>
      <c r="CL2667" s="183"/>
      <c r="CO2667" s="183"/>
      <c r="CP2667" s="183"/>
      <c r="CT2667" s="71"/>
    </row>
    <row r="2668" spans="6:98">
      <c r="F2668" s="183"/>
      <c r="S2668" s="184"/>
      <c r="T2668" s="184"/>
      <c r="U2668" s="184"/>
      <c r="V2668" s="184"/>
      <c r="W2668" s="184"/>
      <c r="X2668" s="184"/>
      <c r="Y2668" s="184"/>
      <c r="Z2668" s="184"/>
      <c r="AA2668" s="184"/>
      <c r="AB2668" s="184"/>
      <c r="AC2668" s="184"/>
      <c r="AD2668" s="184"/>
      <c r="AH2668" s="184"/>
      <c r="AI2668" s="184"/>
      <c r="AL2668" s="184"/>
      <c r="AM2668" s="184"/>
      <c r="AP2668" s="184"/>
      <c r="AQ2668" s="184"/>
      <c r="AT2668" s="184"/>
      <c r="AU2668" s="184"/>
      <c r="AX2668" s="184"/>
      <c r="AY2668" s="184"/>
      <c r="BB2668" s="184"/>
      <c r="BC2668" s="184"/>
      <c r="BF2668" s="184"/>
      <c r="BG2668" s="184"/>
      <c r="BJ2668" s="184"/>
      <c r="BK2668" s="184"/>
      <c r="BN2668" s="184"/>
      <c r="BO2668" s="184"/>
      <c r="BR2668" s="184"/>
      <c r="BS2668" s="184"/>
      <c r="BV2668" s="184"/>
      <c r="BW2668" s="184"/>
      <c r="BZ2668" s="184"/>
      <c r="CA2668" s="184"/>
      <c r="CD2668" s="184"/>
      <c r="CE2668" s="184"/>
      <c r="CL2668" s="183"/>
      <c r="CO2668" s="183"/>
      <c r="CP2668" s="183"/>
      <c r="CT2668" s="71"/>
    </row>
    <row r="2669" spans="6:98">
      <c r="F2669" s="183"/>
      <c r="S2669" s="184"/>
      <c r="T2669" s="184"/>
      <c r="U2669" s="184"/>
      <c r="V2669" s="184"/>
      <c r="W2669" s="184"/>
      <c r="X2669" s="184"/>
      <c r="Y2669" s="184"/>
      <c r="Z2669" s="184"/>
      <c r="AA2669" s="184"/>
      <c r="AB2669" s="184"/>
      <c r="AC2669" s="184"/>
      <c r="AD2669" s="184"/>
      <c r="AH2669" s="184"/>
      <c r="AI2669" s="184"/>
      <c r="AL2669" s="184"/>
      <c r="AM2669" s="184"/>
      <c r="AP2669" s="184"/>
      <c r="AQ2669" s="184"/>
      <c r="AT2669" s="184"/>
      <c r="AU2669" s="184"/>
      <c r="AX2669" s="184"/>
      <c r="AY2669" s="184"/>
      <c r="BB2669" s="184"/>
      <c r="BC2669" s="184"/>
      <c r="BF2669" s="184"/>
      <c r="BG2669" s="184"/>
      <c r="BJ2669" s="184"/>
      <c r="BK2669" s="184"/>
      <c r="BN2669" s="184"/>
      <c r="BO2669" s="184"/>
      <c r="BR2669" s="184"/>
      <c r="BS2669" s="184"/>
      <c r="BV2669" s="184"/>
      <c r="BW2669" s="184"/>
      <c r="BZ2669" s="184"/>
      <c r="CA2669" s="184"/>
      <c r="CD2669" s="184"/>
      <c r="CE2669" s="184"/>
      <c r="CL2669" s="183"/>
      <c r="CO2669" s="183"/>
      <c r="CP2669" s="183"/>
      <c r="CT2669" s="71"/>
    </row>
    <row r="2670" spans="6:98">
      <c r="F2670" s="183"/>
      <c r="S2670" s="184"/>
      <c r="T2670" s="184"/>
      <c r="U2670" s="184"/>
      <c r="V2670" s="184"/>
      <c r="W2670" s="184"/>
      <c r="X2670" s="184"/>
      <c r="Y2670" s="184"/>
      <c r="Z2670" s="184"/>
      <c r="AA2670" s="184"/>
      <c r="AB2670" s="184"/>
      <c r="AC2670" s="184"/>
      <c r="AD2670" s="184"/>
      <c r="AH2670" s="184"/>
      <c r="AI2670" s="184"/>
      <c r="AL2670" s="184"/>
      <c r="AM2670" s="184"/>
      <c r="AP2670" s="184"/>
      <c r="AQ2670" s="184"/>
      <c r="AT2670" s="184"/>
      <c r="AU2670" s="184"/>
      <c r="AX2670" s="184"/>
      <c r="AY2670" s="184"/>
      <c r="BB2670" s="184"/>
      <c r="BC2670" s="184"/>
      <c r="BF2670" s="184"/>
      <c r="BG2670" s="184"/>
      <c r="BJ2670" s="184"/>
      <c r="BK2670" s="184"/>
      <c r="BN2670" s="184"/>
      <c r="BO2670" s="184"/>
      <c r="BR2670" s="184"/>
      <c r="BS2670" s="184"/>
      <c r="BV2670" s="184"/>
      <c r="BW2670" s="184"/>
      <c r="BZ2670" s="184"/>
      <c r="CA2670" s="184"/>
      <c r="CD2670" s="184"/>
      <c r="CE2670" s="184"/>
      <c r="CL2670" s="183"/>
      <c r="CO2670" s="183"/>
      <c r="CP2670" s="183"/>
      <c r="CT2670" s="71"/>
    </row>
    <row r="2671" spans="6:98">
      <c r="F2671" s="183"/>
      <c r="S2671" s="184"/>
      <c r="T2671" s="184"/>
      <c r="U2671" s="184"/>
      <c r="V2671" s="184"/>
      <c r="W2671" s="184"/>
      <c r="X2671" s="184"/>
      <c r="Y2671" s="184"/>
      <c r="Z2671" s="184"/>
      <c r="AA2671" s="184"/>
      <c r="AB2671" s="184"/>
      <c r="AC2671" s="184"/>
      <c r="AD2671" s="184"/>
      <c r="AH2671" s="184"/>
      <c r="AI2671" s="184"/>
      <c r="AL2671" s="184"/>
      <c r="AM2671" s="184"/>
      <c r="AP2671" s="184"/>
      <c r="AQ2671" s="184"/>
      <c r="AT2671" s="184"/>
      <c r="AU2671" s="184"/>
      <c r="AX2671" s="184"/>
      <c r="AY2671" s="184"/>
      <c r="BB2671" s="184"/>
      <c r="BC2671" s="184"/>
      <c r="BF2671" s="184"/>
      <c r="BG2671" s="184"/>
      <c r="BJ2671" s="184"/>
      <c r="BK2671" s="184"/>
      <c r="BN2671" s="184"/>
      <c r="BO2671" s="184"/>
      <c r="BR2671" s="184"/>
      <c r="BS2671" s="184"/>
      <c r="BV2671" s="184"/>
      <c r="BW2671" s="184"/>
      <c r="BZ2671" s="184"/>
      <c r="CA2671" s="184"/>
      <c r="CD2671" s="184"/>
      <c r="CE2671" s="184"/>
      <c r="CL2671" s="183"/>
      <c r="CO2671" s="183"/>
      <c r="CP2671" s="183"/>
      <c r="CT2671" s="71"/>
    </row>
    <row r="2672" spans="6:98">
      <c r="F2672" s="183"/>
      <c r="S2672" s="184"/>
      <c r="T2672" s="184"/>
      <c r="U2672" s="184"/>
      <c r="V2672" s="184"/>
      <c r="W2672" s="184"/>
      <c r="X2672" s="184"/>
      <c r="Y2672" s="184"/>
      <c r="Z2672" s="184"/>
      <c r="AA2672" s="184"/>
      <c r="AB2672" s="184"/>
      <c r="AC2672" s="184"/>
      <c r="AD2672" s="184"/>
      <c r="AH2672" s="184"/>
      <c r="AI2672" s="184"/>
      <c r="AL2672" s="184"/>
      <c r="AM2672" s="184"/>
      <c r="AP2672" s="184"/>
      <c r="AQ2672" s="184"/>
      <c r="AT2672" s="184"/>
      <c r="AU2672" s="184"/>
      <c r="AX2672" s="184"/>
      <c r="AY2672" s="184"/>
      <c r="BB2672" s="184"/>
      <c r="BC2672" s="184"/>
      <c r="BF2672" s="184"/>
      <c r="BG2672" s="184"/>
      <c r="BJ2672" s="184"/>
      <c r="BK2672" s="184"/>
      <c r="BN2672" s="184"/>
      <c r="BO2672" s="184"/>
      <c r="BR2672" s="184"/>
      <c r="BS2672" s="184"/>
      <c r="BV2672" s="184"/>
      <c r="BW2672" s="184"/>
      <c r="BZ2672" s="184"/>
      <c r="CA2672" s="184"/>
      <c r="CD2672" s="184"/>
      <c r="CE2672" s="184"/>
      <c r="CL2672" s="183"/>
      <c r="CO2672" s="183"/>
      <c r="CP2672" s="183"/>
      <c r="CT2672" s="71"/>
    </row>
    <row r="2673" spans="6:98">
      <c r="F2673" s="183"/>
      <c r="S2673" s="184"/>
      <c r="T2673" s="184"/>
      <c r="U2673" s="184"/>
      <c r="V2673" s="184"/>
      <c r="W2673" s="184"/>
      <c r="X2673" s="184"/>
      <c r="Y2673" s="184"/>
      <c r="Z2673" s="184"/>
      <c r="AA2673" s="184"/>
      <c r="AB2673" s="184"/>
      <c r="AC2673" s="184"/>
      <c r="AD2673" s="184"/>
      <c r="AH2673" s="184"/>
      <c r="AI2673" s="184"/>
      <c r="AL2673" s="184"/>
      <c r="AM2673" s="184"/>
      <c r="AP2673" s="184"/>
      <c r="AQ2673" s="184"/>
      <c r="AT2673" s="184"/>
      <c r="AU2673" s="184"/>
      <c r="AX2673" s="184"/>
      <c r="AY2673" s="184"/>
      <c r="BB2673" s="184"/>
      <c r="BC2673" s="184"/>
      <c r="BF2673" s="184"/>
      <c r="BG2673" s="184"/>
      <c r="BJ2673" s="184"/>
      <c r="BK2673" s="184"/>
      <c r="BN2673" s="184"/>
      <c r="BO2673" s="184"/>
      <c r="BR2673" s="184"/>
      <c r="BS2673" s="184"/>
      <c r="BV2673" s="184"/>
      <c r="BW2673" s="184"/>
      <c r="BZ2673" s="184"/>
      <c r="CA2673" s="184"/>
      <c r="CD2673" s="184"/>
      <c r="CE2673" s="184"/>
      <c r="CL2673" s="183"/>
      <c r="CO2673" s="183"/>
      <c r="CP2673" s="183"/>
      <c r="CT2673" s="71"/>
    </row>
    <row r="2674" spans="6:98">
      <c r="F2674" s="183"/>
      <c r="S2674" s="184"/>
      <c r="T2674" s="184"/>
      <c r="U2674" s="184"/>
      <c r="V2674" s="184"/>
      <c r="W2674" s="184"/>
      <c r="X2674" s="184"/>
      <c r="Y2674" s="184"/>
      <c r="Z2674" s="184"/>
      <c r="AA2674" s="184"/>
      <c r="AB2674" s="184"/>
      <c r="AC2674" s="184"/>
      <c r="AD2674" s="184"/>
      <c r="AH2674" s="184"/>
      <c r="AI2674" s="184"/>
      <c r="AL2674" s="184"/>
      <c r="AM2674" s="184"/>
      <c r="AP2674" s="184"/>
      <c r="AQ2674" s="184"/>
      <c r="AT2674" s="184"/>
      <c r="AU2674" s="184"/>
      <c r="AX2674" s="184"/>
      <c r="AY2674" s="184"/>
      <c r="BB2674" s="184"/>
      <c r="BC2674" s="184"/>
      <c r="BF2674" s="184"/>
      <c r="BG2674" s="184"/>
      <c r="BJ2674" s="184"/>
      <c r="BK2674" s="184"/>
      <c r="BN2674" s="184"/>
      <c r="BO2674" s="184"/>
      <c r="BR2674" s="184"/>
      <c r="BS2674" s="184"/>
      <c r="BV2674" s="184"/>
      <c r="BW2674" s="184"/>
      <c r="BZ2674" s="184"/>
      <c r="CA2674" s="184"/>
      <c r="CD2674" s="184"/>
      <c r="CE2674" s="184"/>
      <c r="CL2674" s="183"/>
      <c r="CO2674" s="183"/>
      <c r="CP2674" s="183"/>
      <c r="CT2674" s="71"/>
    </row>
    <row r="2675" spans="6:98">
      <c r="F2675" s="183"/>
      <c r="S2675" s="184"/>
      <c r="T2675" s="184"/>
      <c r="U2675" s="184"/>
      <c r="V2675" s="184"/>
      <c r="W2675" s="184"/>
      <c r="X2675" s="184"/>
      <c r="Y2675" s="184"/>
      <c r="Z2675" s="184"/>
      <c r="AA2675" s="184"/>
      <c r="AB2675" s="184"/>
      <c r="AC2675" s="184"/>
      <c r="AD2675" s="184"/>
      <c r="AH2675" s="184"/>
      <c r="AI2675" s="184"/>
      <c r="AL2675" s="184"/>
      <c r="AM2675" s="184"/>
      <c r="AP2675" s="184"/>
      <c r="AQ2675" s="184"/>
      <c r="AT2675" s="184"/>
      <c r="AU2675" s="184"/>
      <c r="AX2675" s="184"/>
      <c r="AY2675" s="184"/>
      <c r="BB2675" s="184"/>
      <c r="BC2675" s="184"/>
      <c r="BF2675" s="184"/>
      <c r="BG2675" s="184"/>
      <c r="BJ2675" s="184"/>
      <c r="BK2675" s="184"/>
      <c r="BN2675" s="184"/>
      <c r="BO2675" s="184"/>
      <c r="BR2675" s="184"/>
      <c r="BS2675" s="184"/>
      <c r="BV2675" s="184"/>
      <c r="BW2675" s="184"/>
      <c r="BZ2675" s="184"/>
      <c r="CA2675" s="184"/>
      <c r="CD2675" s="184"/>
      <c r="CE2675" s="184"/>
      <c r="CL2675" s="183"/>
      <c r="CO2675" s="183"/>
      <c r="CP2675" s="183"/>
      <c r="CT2675" s="71"/>
    </row>
    <row r="2676" spans="6:98">
      <c r="F2676" s="183"/>
      <c r="S2676" s="184"/>
      <c r="T2676" s="184"/>
      <c r="U2676" s="184"/>
      <c r="V2676" s="184"/>
      <c r="W2676" s="184"/>
      <c r="X2676" s="184"/>
      <c r="Y2676" s="184"/>
      <c r="Z2676" s="184"/>
      <c r="AA2676" s="184"/>
      <c r="AB2676" s="184"/>
      <c r="AC2676" s="184"/>
      <c r="AD2676" s="184"/>
      <c r="AH2676" s="184"/>
      <c r="AI2676" s="184"/>
      <c r="AL2676" s="184"/>
      <c r="AM2676" s="184"/>
      <c r="AP2676" s="184"/>
      <c r="AQ2676" s="184"/>
      <c r="AT2676" s="184"/>
      <c r="AU2676" s="184"/>
      <c r="AX2676" s="184"/>
      <c r="AY2676" s="184"/>
      <c r="BB2676" s="184"/>
      <c r="BC2676" s="184"/>
      <c r="BF2676" s="184"/>
      <c r="BG2676" s="184"/>
      <c r="BJ2676" s="184"/>
      <c r="BK2676" s="184"/>
      <c r="BN2676" s="184"/>
      <c r="BO2676" s="184"/>
      <c r="BR2676" s="184"/>
      <c r="BS2676" s="184"/>
      <c r="BV2676" s="184"/>
      <c r="BW2676" s="184"/>
      <c r="BZ2676" s="184"/>
      <c r="CA2676" s="184"/>
      <c r="CD2676" s="184"/>
      <c r="CE2676" s="184"/>
      <c r="CL2676" s="183"/>
      <c r="CO2676" s="183"/>
      <c r="CP2676" s="183"/>
      <c r="CT2676" s="71"/>
    </row>
    <row r="2677" spans="6:98">
      <c r="F2677" s="183"/>
      <c r="S2677" s="184"/>
      <c r="T2677" s="184"/>
      <c r="U2677" s="184"/>
      <c r="V2677" s="184"/>
      <c r="W2677" s="184"/>
      <c r="X2677" s="184"/>
      <c r="Y2677" s="184"/>
      <c r="Z2677" s="184"/>
      <c r="AA2677" s="184"/>
      <c r="AB2677" s="184"/>
      <c r="AC2677" s="184"/>
      <c r="AD2677" s="184"/>
      <c r="AH2677" s="184"/>
      <c r="AI2677" s="184"/>
      <c r="AL2677" s="184"/>
      <c r="AM2677" s="184"/>
      <c r="AP2677" s="184"/>
      <c r="AQ2677" s="184"/>
      <c r="AT2677" s="184"/>
      <c r="AU2677" s="184"/>
      <c r="AX2677" s="184"/>
      <c r="AY2677" s="184"/>
      <c r="BB2677" s="184"/>
      <c r="BC2677" s="184"/>
      <c r="BF2677" s="184"/>
      <c r="BG2677" s="184"/>
      <c r="BJ2677" s="184"/>
      <c r="BK2677" s="184"/>
      <c r="BN2677" s="184"/>
      <c r="BO2677" s="184"/>
      <c r="BR2677" s="184"/>
      <c r="BS2677" s="184"/>
      <c r="BV2677" s="184"/>
      <c r="BW2677" s="184"/>
      <c r="BZ2677" s="184"/>
      <c r="CA2677" s="184"/>
      <c r="CD2677" s="184"/>
      <c r="CE2677" s="184"/>
      <c r="CL2677" s="183"/>
      <c r="CO2677" s="183"/>
      <c r="CP2677" s="183"/>
      <c r="CT2677" s="71"/>
    </row>
    <row r="2678" spans="6:98">
      <c r="F2678" s="183"/>
      <c r="S2678" s="184"/>
      <c r="T2678" s="184"/>
      <c r="U2678" s="184"/>
      <c r="V2678" s="184"/>
      <c r="W2678" s="184"/>
      <c r="X2678" s="184"/>
      <c r="Y2678" s="184"/>
      <c r="Z2678" s="184"/>
      <c r="AA2678" s="184"/>
      <c r="AB2678" s="184"/>
      <c r="AC2678" s="184"/>
      <c r="AD2678" s="184"/>
      <c r="AH2678" s="184"/>
      <c r="AI2678" s="184"/>
      <c r="AL2678" s="184"/>
      <c r="AM2678" s="184"/>
      <c r="AP2678" s="184"/>
      <c r="AQ2678" s="184"/>
      <c r="AT2678" s="184"/>
      <c r="AU2678" s="184"/>
      <c r="AX2678" s="184"/>
      <c r="AY2678" s="184"/>
      <c r="BB2678" s="184"/>
      <c r="BC2678" s="184"/>
      <c r="BF2678" s="184"/>
      <c r="BG2678" s="184"/>
      <c r="BJ2678" s="184"/>
      <c r="BK2678" s="184"/>
      <c r="BN2678" s="184"/>
      <c r="BO2678" s="184"/>
      <c r="BR2678" s="184"/>
      <c r="BS2678" s="184"/>
      <c r="BV2678" s="184"/>
      <c r="BW2678" s="184"/>
      <c r="BZ2678" s="184"/>
      <c r="CA2678" s="184"/>
      <c r="CD2678" s="184"/>
      <c r="CE2678" s="184"/>
      <c r="CL2678" s="183"/>
      <c r="CO2678" s="183"/>
      <c r="CP2678" s="183"/>
      <c r="CT2678" s="71"/>
    </row>
    <row r="2679" spans="6:98">
      <c r="F2679" s="183"/>
      <c r="S2679" s="184"/>
      <c r="T2679" s="184"/>
      <c r="U2679" s="184"/>
      <c r="V2679" s="184"/>
      <c r="W2679" s="184"/>
      <c r="X2679" s="184"/>
      <c r="Y2679" s="184"/>
      <c r="Z2679" s="184"/>
      <c r="AA2679" s="184"/>
      <c r="AB2679" s="184"/>
      <c r="AC2679" s="184"/>
      <c r="AD2679" s="184"/>
      <c r="AH2679" s="184"/>
      <c r="AI2679" s="184"/>
      <c r="AL2679" s="184"/>
      <c r="AM2679" s="184"/>
      <c r="AP2679" s="184"/>
      <c r="AQ2679" s="184"/>
      <c r="AT2679" s="184"/>
      <c r="AU2679" s="184"/>
      <c r="AX2679" s="184"/>
      <c r="AY2679" s="184"/>
      <c r="BB2679" s="184"/>
      <c r="BC2679" s="184"/>
      <c r="BF2679" s="184"/>
      <c r="BG2679" s="184"/>
      <c r="BJ2679" s="184"/>
      <c r="BK2679" s="184"/>
      <c r="BN2679" s="184"/>
      <c r="BO2679" s="184"/>
      <c r="BR2679" s="184"/>
      <c r="BS2679" s="184"/>
      <c r="BV2679" s="184"/>
      <c r="BW2679" s="184"/>
      <c r="BZ2679" s="184"/>
      <c r="CA2679" s="184"/>
      <c r="CD2679" s="184"/>
      <c r="CE2679" s="184"/>
      <c r="CL2679" s="183"/>
      <c r="CO2679" s="183"/>
      <c r="CP2679" s="183"/>
      <c r="CT2679" s="71"/>
    </row>
    <row r="2680" spans="6:98">
      <c r="F2680" s="183"/>
      <c r="S2680" s="184"/>
      <c r="T2680" s="184"/>
      <c r="U2680" s="184"/>
      <c r="V2680" s="184"/>
      <c r="W2680" s="184"/>
      <c r="X2680" s="184"/>
      <c r="Y2680" s="184"/>
      <c r="Z2680" s="184"/>
      <c r="AA2680" s="184"/>
      <c r="AB2680" s="184"/>
      <c r="AC2680" s="184"/>
      <c r="AD2680" s="184"/>
      <c r="AH2680" s="184"/>
      <c r="AI2680" s="184"/>
      <c r="AL2680" s="184"/>
      <c r="AM2680" s="184"/>
      <c r="AP2680" s="184"/>
      <c r="AQ2680" s="184"/>
      <c r="AT2680" s="184"/>
      <c r="AU2680" s="184"/>
      <c r="AX2680" s="184"/>
      <c r="AY2680" s="184"/>
      <c r="BB2680" s="184"/>
      <c r="BC2680" s="184"/>
      <c r="BF2680" s="184"/>
      <c r="BG2680" s="184"/>
      <c r="BJ2680" s="184"/>
      <c r="BK2680" s="184"/>
      <c r="BN2680" s="184"/>
      <c r="BO2680" s="184"/>
      <c r="BR2680" s="184"/>
      <c r="BS2680" s="184"/>
      <c r="BV2680" s="184"/>
      <c r="BW2680" s="184"/>
      <c r="BZ2680" s="184"/>
      <c r="CA2680" s="184"/>
      <c r="CD2680" s="184"/>
      <c r="CE2680" s="184"/>
      <c r="CL2680" s="183"/>
      <c r="CO2680" s="183"/>
      <c r="CP2680" s="183"/>
      <c r="CT2680" s="71"/>
    </row>
    <row r="2681" spans="6:98">
      <c r="F2681" s="183"/>
      <c r="S2681" s="184"/>
      <c r="T2681" s="184"/>
      <c r="U2681" s="184"/>
      <c r="V2681" s="184"/>
      <c r="W2681" s="184"/>
      <c r="X2681" s="184"/>
      <c r="Y2681" s="184"/>
      <c r="Z2681" s="184"/>
      <c r="AA2681" s="184"/>
      <c r="AB2681" s="184"/>
      <c r="AC2681" s="184"/>
      <c r="AD2681" s="184"/>
      <c r="AH2681" s="184"/>
      <c r="AI2681" s="184"/>
      <c r="AL2681" s="184"/>
      <c r="AM2681" s="184"/>
      <c r="AP2681" s="184"/>
      <c r="AQ2681" s="184"/>
      <c r="AT2681" s="184"/>
      <c r="AU2681" s="184"/>
      <c r="AX2681" s="184"/>
      <c r="AY2681" s="184"/>
      <c r="BB2681" s="184"/>
      <c r="BC2681" s="184"/>
      <c r="BF2681" s="184"/>
      <c r="BG2681" s="184"/>
      <c r="BJ2681" s="184"/>
      <c r="BK2681" s="184"/>
      <c r="BN2681" s="184"/>
      <c r="BO2681" s="184"/>
      <c r="BR2681" s="184"/>
      <c r="BS2681" s="184"/>
      <c r="BV2681" s="184"/>
      <c r="BW2681" s="184"/>
      <c r="BZ2681" s="184"/>
      <c r="CA2681" s="184"/>
      <c r="CD2681" s="184"/>
      <c r="CE2681" s="184"/>
      <c r="CL2681" s="183"/>
      <c r="CO2681" s="183"/>
      <c r="CP2681" s="183"/>
      <c r="CT2681" s="71"/>
    </row>
    <row r="2682" spans="6:98">
      <c r="F2682" s="183"/>
      <c r="S2682" s="184"/>
      <c r="T2682" s="184"/>
      <c r="U2682" s="184"/>
      <c r="V2682" s="184"/>
      <c r="W2682" s="184"/>
      <c r="X2682" s="184"/>
      <c r="Y2682" s="184"/>
      <c r="Z2682" s="184"/>
      <c r="AA2682" s="184"/>
      <c r="AB2682" s="184"/>
      <c r="AC2682" s="184"/>
      <c r="AD2682" s="184"/>
      <c r="AH2682" s="184"/>
      <c r="AI2682" s="184"/>
      <c r="AL2682" s="184"/>
      <c r="AM2682" s="184"/>
      <c r="AP2682" s="184"/>
      <c r="AQ2682" s="184"/>
      <c r="AT2682" s="184"/>
      <c r="AU2682" s="184"/>
      <c r="AX2682" s="184"/>
      <c r="AY2682" s="184"/>
      <c r="BB2682" s="184"/>
      <c r="BC2682" s="184"/>
      <c r="BF2682" s="184"/>
      <c r="BG2682" s="184"/>
      <c r="BJ2682" s="184"/>
      <c r="BK2682" s="184"/>
      <c r="BN2682" s="184"/>
      <c r="BO2682" s="184"/>
      <c r="BR2682" s="184"/>
      <c r="BS2682" s="184"/>
      <c r="BV2682" s="184"/>
      <c r="BW2682" s="184"/>
      <c r="BZ2682" s="184"/>
      <c r="CA2682" s="184"/>
      <c r="CD2682" s="184"/>
      <c r="CE2682" s="184"/>
      <c r="CL2682" s="183"/>
      <c r="CO2682" s="183"/>
      <c r="CP2682" s="183"/>
      <c r="CT2682" s="71"/>
    </row>
    <row r="2683" spans="6:98">
      <c r="F2683" s="183"/>
      <c r="S2683" s="184"/>
      <c r="T2683" s="184"/>
      <c r="U2683" s="184"/>
      <c r="V2683" s="184"/>
      <c r="W2683" s="184"/>
      <c r="X2683" s="184"/>
      <c r="Y2683" s="184"/>
      <c r="Z2683" s="184"/>
      <c r="AA2683" s="184"/>
      <c r="AB2683" s="184"/>
      <c r="AC2683" s="184"/>
      <c r="AD2683" s="184"/>
      <c r="AH2683" s="184"/>
      <c r="AI2683" s="184"/>
      <c r="AL2683" s="184"/>
      <c r="AM2683" s="184"/>
      <c r="AP2683" s="184"/>
      <c r="AQ2683" s="184"/>
      <c r="AT2683" s="184"/>
      <c r="AU2683" s="184"/>
      <c r="AX2683" s="184"/>
      <c r="AY2683" s="184"/>
      <c r="BB2683" s="184"/>
      <c r="BC2683" s="184"/>
      <c r="BF2683" s="184"/>
      <c r="BG2683" s="184"/>
      <c r="BJ2683" s="184"/>
      <c r="BK2683" s="184"/>
      <c r="BN2683" s="184"/>
      <c r="BO2683" s="184"/>
      <c r="BR2683" s="184"/>
      <c r="BS2683" s="184"/>
      <c r="BV2683" s="184"/>
      <c r="BW2683" s="184"/>
      <c r="BZ2683" s="184"/>
      <c r="CA2683" s="184"/>
      <c r="CD2683" s="184"/>
      <c r="CE2683" s="184"/>
      <c r="CL2683" s="183"/>
      <c r="CO2683" s="183"/>
      <c r="CP2683" s="183"/>
      <c r="CT2683" s="71"/>
    </row>
    <row r="2684" spans="6:98">
      <c r="F2684" s="183"/>
      <c r="S2684" s="184"/>
      <c r="T2684" s="184"/>
      <c r="U2684" s="184"/>
      <c r="V2684" s="184"/>
      <c r="W2684" s="184"/>
      <c r="X2684" s="184"/>
      <c r="Y2684" s="184"/>
      <c r="Z2684" s="184"/>
      <c r="AA2684" s="184"/>
      <c r="AB2684" s="184"/>
      <c r="AC2684" s="184"/>
      <c r="AD2684" s="184"/>
      <c r="AH2684" s="184"/>
      <c r="AI2684" s="184"/>
      <c r="AL2684" s="184"/>
      <c r="AM2684" s="184"/>
      <c r="AP2684" s="184"/>
      <c r="AQ2684" s="184"/>
      <c r="AT2684" s="184"/>
      <c r="AU2684" s="184"/>
      <c r="AX2684" s="184"/>
      <c r="AY2684" s="184"/>
      <c r="BB2684" s="184"/>
      <c r="BC2684" s="184"/>
      <c r="BF2684" s="184"/>
      <c r="BG2684" s="184"/>
      <c r="BJ2684" s="184"/>
      <c r="BK2684" s="184"/>
      <c r="BN2684" s="184"/>
      <c r="BO2684" s="184"/>
      <c r="BR2684" s="184"/>
      <c r="BS2684" s="184"/>
      <c r="BV2684" s="184"/>
      <c r="BW2684" s="184"/>
      <c r="BZ2684" s="184"/>
      <c r="CA2684" s="184"/>
      <c r="CD2684" s="184"/>
      <c r="CE2684" s="184"/>
      <c r="CL2684" s="183"/>
      <c r="CO2684" s="183"/>
      <c r="CP2684" s="183"/>
      <c r="CT2684" s="71"/>
    </row>
    <row r="2685" spans="6:98">
      <c r="F2685" s="183"/>
      <c r="S2685" s="184"/>
      <c r="T2685" s="184"/>
      <c r="U2685" s="184"/>
      <c r="V2685" s="184"/>
      <c r="W2685" s="184"/>
      <c r="X2685" s="184"/>
      <c r="Y2685" s="184"/>
      <c r="Z2685" s="184"/>
      <c r="AA2685" s="184"/>
      <c r="AB2685" s="184"/>
      <c r="AC2685" s="184"/>
      <c r="AD2685" s="184"/>
      <c r="AH2685" s="184"/>
      <c r="AI2685" s="184"/>
      <c r="AL2685" s="184"/>
      <c r="AM2685" s="184"/>
      <c r="AP2685" s="184"/>
      <c r="AQ2685" s="184"/>
      <c r="AT2685" s="184"/>
      <c r="AU2685" s="184"/>
      <c r="AX2685" s="184"/>
      <c r="AY2685" s="184"/>
      <c r="BB2685" s="184"/>
      <c r="BC2685" s="184"/>
      <c r="BF2685" s="184"/>
      <c r="BG2685" s="184"/>
      <c r="BJ2685" s="184"/>
      <c r="BK2685" s="184"/>
      <c r="BN2685" s="184"/>
      <c r="BO2685" s="184"/>
      <c r="BR2685" s="184"/>
      <c r="BS2685" s="184"/>
      <c r="BV2685" s="184"/>
      <c r="BW2685" s="184"/>
      <c r="BZ2685" s="184"/>
      <c r="CA2685" s="184"/>
      <c r="CD2685" s="184"/>
      <c r="CE2685" s="184"/>
      <c r="CL2685" s="183"/>
      <c r="CO2685" s="183"/>
      <c r="CP2685" s="183"/>
      <c r="CT2685" s="71"/>
    </row>
    <row r="2686" spans="6:98">
      <c r="F2686" s="183"/>
      <c r="S2686" s="184"/>
      <c r="T2686" s="184"/>
      <c r="U2686" s="184"/>
      <c r="V2686" s="184"/>
      <c r="W2686" s="184"/>
      <c r="X2686" s="184"/>
      <c r="Y2686" s="184"/>
      <c r="Z2686" s="184"/>
      <c r="AA2686" s="184"/>
      <c r="AB2686" s="184"/>
      <c r="AC2686" s="184"/>
      <c r="AD2686" s="184"/>
      <c r="AH2686" s="184"/>
      <c r="AI2686" s="184"/>
      <c r="AL2686" s="184"/>
      <c r="AM2686" s="184"/>
      <c r="AP2686" s="184"/>
      <c r="AQ2686" s="184"/>
      <c r="AT2686" s="184"/>
      <c r="AU2686" s="184"/>
      <c r="AX2686" s="184"/>
      <c r="AY2686" s="184"/>
      <c r="BB2686" s="184"/>
      <c r="BC2686" s="184"/>
      <c r="BF2686" s="184"/>
      <c r="BG2686" s="184"/>
      <c r="BJ2686" s="184"/>
      <c r="BK2686" s="184"/>
      <c r="BN2686" s="184"/>
      <c r="BO2686" s="184"/>
      <c r="BR2686" s="184"/>
      <c r="BS2686" s="184"/>
      <c r="BV2686" s="184"/>
      <c r="BW2686" s="184"/>
      <c r="BZ2686" s="184"/>
      <c r="CA2686" s="184"/>
      <c r="CD2686" s="184"/>
      <c r="CE2686" s="184"/>
      <c r="CL2686" s="183"/>
      <c r="CO2686" s="183"/>
      <c r="CP2686" s="183"/>
      <c r="CT2686" s="71"/>
    </row>
    <row r="2687" spans="6:98">
      <c r="F2687" s="183"/>
      <c r="S2687" s="184"/>
      <c r="T2687" s="184"/>
      <c r="U2687" s="184"/>
      <c r="V2687" s="184"/>
      <c r="W2687" s="184"/>
      <c r="X2687" s="184"/>
      <c r="Y2687" s="184"/>
      <c r="Z2687" s="184"/>
      <c r="AA2687" s="184"/>
      <c r="AB2687" s="184"/>
      <c r="AC2687" s="184"/>
      <c r="AD2687" s="184"/>
      <c r="AH2687" s="184"/>
      <c r="AI2687" s="184"/>
      <c r="AL2687" s="184"/>
      <c r="AM2687" s="184"/>
      <c r="AP2687" s="184"/>
      <c r="AQ2687" s="184"/>
      <c r="AT2687" s="184"/>
      <c r="AU2687" s="184"/>
      <c r="AX2687" s="184"/>
      <c r="AY2687" s="184"/>
      <c r="BB2687" s="184"/>
      <c r="BC2687" s="184"/>
      <c r="BF2687" s="184"/>
      <c r="BG2687" s="184"/>
      <c r="BJ2687" s="184"/>
      <c r="BK2687" s="184"/>
      <c r="BN2687" s="184"/>
      <c r="BO2687" s="184"/>
      <c r="BR2687" s="184"/>
      <c r="BS2687" s="184"/>
      <c r="BV2687" s="184"/>
      <c r="BW2687" s="184"/>
      <c r="BZ2687" s="184"/>
      <c r="CA2687" s="184"/>
      <c r="CD2687" s="184"/>
      <c r="CE2687" s="184"/>
      <c r="CL2687" s="183"/>
      <c r="CO2687" s="183"/>
      <c r="CP2687" s="183"/>
      <c r="CT2687" s="71"/>
    </row>
    <row r="2688" spans="6:98">
      <c r="F2688" s="183"/>
      <c r="S2688" s="184"/>
      <c r="T2688" s="184"/>
      <c r="U2688" s="184"/>
      <c r="V2688" s="184"/>
      <c r="W2688" s="184"/>
      <c r="X2688" s="184"/>
      <c r="Y2688" s="184"/>
      <c r="Z2688" s="184"/>
      <c r="AA2688" s="184"/>
      <c r="AB2688" s="184"/>
      <c r="AC2688" s="184"/>
      <c r="AD2688" s="184"/>
      <c r="AH2688" s="184"/>
      <c r="AI2688" s="184"/>
      <c r="AL2688" s="184"/>
      <c r="AM2688" s="184"/>
      <c r="AP2688" s="184"/>
      <c r="AQ2688" s="184"/>
      <c r="AT2688" s="184"/>
      <c r="AU2688" s="184"/>
      <c r="AX2688" s="184"/>
      <c r="AY2688" s="184"/>
      <c r="BB2688" s="184"/>
      <c r="BC2688" s="184"/>
      <c r="BF2688" s="184"/>
      <c r="BG2688" s="184"/>
      <c r="BJ2688" s="184"/>
      <c r="BK2688" s="184"/>
      <c r="BN2688" s="184"/>
      <c r="BO2688" s="184"/>
      <c r="BR2688" s="184"/>
      <c r="BS2688" s="184"/>
      <c r="BV2688" s="184"/>
      <c r="BW2688" s="184"/>
      <c r="BZ2688" s="184"/>
      <c r="CA2688" s="184"/>
      <c r="CD2688" s="184"/>
      <c r="CE2688" s="184"/>
      <c r="CL2688" s="183"/>
      <c r="CO2688" s="183"/>
      <c r="CP2688" s="183"/>
      <c r="CT2688" s="71"/>
    </row>
    <row r="2689" spans="6:98">
      <c r="F2689" s="183"/>
      <c r="S2689" s="184"/>
      <c r="T2689" s="184"/>
      <c r="U2689" s="184"/>
      <c r="V2689" s="184"/>
      <c r="W2689" s="184"/>
      <c r="X2689" s="184"/>
      <c r="Y2689" s="184"/>
      <c r="Z2689" s="184"/>
      <c r="AA2689" s="184"/>
      <c r="AB2689" s="184"/>
      <c r="AC2689" s="184"/>
      <c r="AD2689" s="184"/>
      <c r="AH2689" s="184"/>
      <c r="AI2689" s="184"/>
      <c r="AL2689" s="184"/>
      <c r="AM2689" s="184"/>
      <c r="AP2689" s="184"/>
      <c r="AQ2689" s="184"/>
      <c r="AT2689" s="184"/>
      <c r="AU2689" s="184"/>
      <c r="AX2689" s="184"/>
      <c r="AY2689" s="184"/>
      <c r="BB2689" s="184"/>
      <c r="BC2689" s="184"/>
      <c r="BF2689" s="184"/>
      <c r="BG2689" s="184"/>
      <c r="BJ2689" s="184"/>
      <c r="BK2689" s="184"/>
      <c r="BN2689" s="184"/>
      <c r="BO2689" s="184"/>
      <c r="BR2689" s="184"/>
      <c r="BS2689" s="184"/>
      <c r="BV2689" s="184"/>
      <c r="BW2689" s="184"/>
      <c r="BZ2689" s="184"/>
      <c r="CA2689" s="184"/>
      <c r="CD2689" s="184"/>
      <c r="CE2689" s="184"/>
      <c r="CL2689" s="183"/>
      <c r="CO2689" s="183"/>
      <c r="CP2689" s="183"/>
      <c r="CT2689" s="71"/>
    </row>
    <row r="2690" spans="6:98">
      <c r="F2690" s="183"/>
      <c r="S2690" s="184"/>
      <c r="T2690" s="184"/>
      <c r="U2690" s="184"/>
      <c r="V2690" s="184"/>
      <c r="W2690" s="184"/>
      <c r="X2690" s="184"/>
      <c r="Y2690" s="184"/>
      <c r="Z2690" s="184"/>
      <c r="AA2690" s="184"/>
      <c r="AB2690" s="184"/>
      <c r="AC2690" s="184"/>
      <c r="AD2690" s="184"/>
      <c r="AH2690" s="184"/>
      <c r="AI2690" s="184"/>
      <c r="AL2690" s="184"/>
      <c r="AM2690" s="184"/>
      <c r="AP2690" s="184"/>
      <c r="AQ2690" s="184"/>
      <c r="AT2690" s="184"/>
      <c r="AU2690" s="184"/>
      <c r="AX2690" s="184"/>
      <c r="AY2690" s="184"/>
      <c r="BB2690" s="184"/>
      <c r="BC2690" s="184"/>
      <c r="BF2690" s="184"/>
      <c r="BG2690" s="184"/>
      <c r="BJ2690" s="184"/>
      <c r="BK2690" s="184"/>
      <c r="BN2690" s="184"/>
      <c r="BO2690" s="184"/>
      <c r="BR2690" s="184"/>
      <c r="BS2690" s="184"/>
      <c r="BV2690" s="184"/>
      <c r="BW2690" s="184"/>
      <c r="BZ2690" s="184"/>
      <c r="CA2690" s="184"/>
      <c r="CD2690" s="184"/>
      <c r="CE2690" s="184"/>
      <c r="CL2690" s="183"/>
      <c r="CO2690" s="183"/>
      <c r="CP2690" s="183"/>
      <c r="CT2690" s="71"/>
    </row>
    <row r="2691" spans="6:98">
      <c r="F2691" s="183"/>
      <c r="S2691" s="184"/>
      <c r="T2691" s="184"/>
      <c r="U2691" s="184"/>
      <c r="V2691" s="184"/>
      <c r="W2691" s="184"/>
      <c r="X2691" s="184"/>
      <c r="Y2691" s="184"/>
      <c r="Z2691" s="184"/>
      <c r="AA2691" s="184"/>
      <c r="AB2691" s="184"/>
      <c r="AC2691" s="184"/>
      <c r="AD2691" s="184"/>
      <c r="AH2691" s="184"/>
      <c r="AI2691" s="184"/>
      <c r="AL2691" s="184"/>
      <c r="AM2691" s="184"/>
      <c r="AP2691" s="184"/>
      <c r="AQ2691" s="184"/>
      <c r="AT2691" s="184"/>
      <c r="AU2691" s="184"/>
      <c r="AX2691" s="184"/>
      <c r="AY2691" s="184"/>
      <c r="BB2691" s="184"/>
      <c r="BC2691" s="184"/>
      <c r="BF2691" s="184"/>
      <c r="BG2691" s="184"/>
      <c r="BJ2691" s="184"/>
      <c r="BK2691" s="184"/>
      <c r="BN2691" s="184"/>
      <c r="BO2691" s="184"/>
      <c r="BR2691" s="184"/>
      <c r="BS2691" s="184"/>
      <c r="BV2691" s="184"/>
      <c r="BW2691" s="184"/>
      <c r="BZ2691" s="184"/>
      <c r="CA2691" s="184"/>
      <c r="CD2691" s="184"/>
      <c r="CE2691" s="184"/>
      <c r="CL2691" s="183"/>
      <c r="CO2691" s="183"/>
      <c r="CP2691" s="183"/>
      <c r="CT2691" s="71"/>
    </row>
    <row r="2692" spans="6:98">
      <c r="F2692" s="183"/>
      <c r="S2692" s="184"/>
      <c r="T2692" s="184"/>
      <c r="U2692" s="184"/>
      <c r="V2692" s="184"/>
      <c r="W2692" s="184"/>
      <c r="X2692" s="184"/>
      <c r="Y2692" s="184"/>
      <c r="Z2692" s="184"/>
      <c r="AA2692" s="184"/>
      <c r="AB2692" s="184"/>
      <c r="AC2692" s="184"/>
      <c r="AD2692" s="184"/>
      <c r="AH2692" s="184"/>
      <c r="AI2692" s="184"/>
      <c r="AL2692" s="184"/>
      <c r="AM2692" s="184"/>
      <c r="AP2692" s="184"/>
      <c r="AQ2692" s="184"/>
      <c r="AT2692" s="184"/>
      <c r="AU2692" s="184"/>
      <c r="AX2692" s="184"/>
      <c r="AY2692" s="184"/>
      <c r="BB2692" s="184"/>
      <c r="BC2692" s="184"/>
      <c r="BF2692" s="184"/>
      <c r="BG2692" s="184"/>
      <c r="BJ2692" s="184"/>
      <c r="BK2692" s="184"/>
      <c r="BN2692" s="184"/>
      <c r="BO2692" s="184"/>
      <c r="BR2692" s="184"/>
      <c r="BS2692" s="184"/>
      <c r="BV2692" s="184"/>
      <c r="BW2692" s="184"/>
      <c r="BZ2692" s="184"/>
      <c r="CA2692" s="184"/>
      <c r="CD2692" s="184"/>
      <c r="CE2692" s="184"/>
      <c r="CL2692" s="183"/>
      <c r="CO2692" s="183"/>
      <c r="CP2692" s="183"/>
      <c r="CT2692" s="71"/>
    </row>
    <row r="2693" spans="6:98">
      <c r="F2693" s="183"/>
      <c r="S2693" s="184"/>
      <c r="T2693" s="184"/>
      <c r="U2693" s="184"/>
      <c r="V2693" s="184"/>
      <c r="W2693" s="184"/>
      <c r="X2693" s="184"/>
      <c r="Y2693" s="184"/>
      <c r="Z2693" s="184"/>
      <c r="AA2693" s="184"/>
      <c r="AB2693" s="184"/>
      <c r="AC2693" s="184"/>
      <c r="AD2693" s="184"/>
      <c r="AH2693" s="184"/>
      <c r="AI2693" s="184"/>
      <c r="AL2693" s="184"/>
      <c r="AM2693" s="184"/>
      <c r="AP2693" s="184"/>
      <c r="AQ2693" s="184"/>
      <c r="AT2693" s="184"/>
      <c r="AU2693" s="184"/>
      <c r="AX2693" s="184"/>
      <c r="AY2693" s="184"/>
      <c r="BB2693" s="184"/>
      <c r="BC2693" s="184"/>
      <c r="BF2693" s="184"/>
      <c r="BG2693" s="184"/>
      <c r="BJ2693" s="184"/>
      <c r="BK2693" s="184"/>
      <c r="BN2693" s="184"/>
      <c r="BO2693" s="184"/>
      <c r="BR2693" s="184"/>
      <c r="BS2693" s="184"/>
      <c r="BV2693" s="184"/>
      <c r="BW2693" s="184"/>
      <c r="BZ2693" s="184"/>
      <c r="CA2693" s="184"/>
      <c r="CD2693" s="184"/>
      <c r="CE2693" s="184"/>
      <c r="CL2693" s="183"/>
      <c r="CO2693" s="183"/>
      <c r="CP2693" s="183"/>
      <c r="CT2693" s="71"/>
    </row>
    <row r="2694" spans="6:98">
      <c r="F2694" s="183"/>
      <c r="S2694" s="184"/>
      <c r="T2694" s="184"/>
      <c r="U2694" s="184"/>
      <c r="V2694" s="184"/>
      <c r="W2694" s="184"/>
      <c r="X2694" s="184"/>
      <c r="Y2694" s="184"/>
      <c r="Z2694" s="184"/>
      <c r="AA2694" s="184"/>
      <c r="AB2694" s="184"/>
      <c r="AC2694" s="184"/>
      <c r="AD2694" s="184"/>
      <c r="AH2694" s="184"/>
      <c r="AI2694" s="184"/>
      <c r="AL2694" s="184"/>
      <c r="AM2694" s="184"/>
      <c r="AP2694" s="184"/>
      <c r="AQ2694" s="184"/>
      <c r="AT2694" s="184"/>
      <c r="AU2694" s="184"/>
      <c r="AX2694" s="184"/>
      <c r="AY2694" s="184"/>
      <c r="BB2694" s="184"/>
      <c r="BC2694" s="184"/>
      <c r="BF2694" s="184"/>
      <c r="BG2694" s="184"/>
      <c r="BJ2694" s="184"/>
      <c r="BK2694" s="184"/>
      <c r="BN2694" s="184"/>
      <c r="BO2694" s="184"/>
      <c r="BR2694" s="184"/>
      <c r="BS2694" s="184"/>
      <c r="BV2694" s="184"/>
      <c r="BW2694" s="184"/>
      <c r="BZ2694" s="184"/>
      <c r="CA2694" s="184"/>
      <c r="CD2694" s="184"/>
      <c r="CE2694" s="184"/>
      <c r="CL2694" s="183"/>
      <c r="CO2694" s="183"/>
      <c r="CP2694" s="183"/>
      <c r="CT2694" s="71"/>
    </row>
    <row r="2695" spans="6:98">
      <c r="F2695" s="183"/>
      <c r="S2695" s="184"/>
      <c r="T2695" s="184"/>
      <c r="U2695" s="184"/>
      <c r="V2695" s="184"/>
      <c r="W2695" s="184"/>
      <c r="X2695" s="184"/>
      <c r="Y2695" s="184"/>
      <c r="Z2695" s="184"/>
      <c r="AA2695" s="184"/>
      <c r="AB2695" s="184"/>
      <c r="AC2695" s="184"/>
      <c r="AD2695" s="184"/>
      <c r="AH2695" s="184"/>
      <c r="AI2695" s="184"/>
      <c r="AL2695" s="184"/>
      <c r="AM2695" s="184"/>
      <c r="AP2695" s="184"/>
      <c r="AQ2695" s="184"/>
      <c r="AT2695" s="184"/>
      <c r="AU2695" s="184"/>
      <c r="AX2695" s="184"/>
      <c r="AY2695" s="184"/>
      <c r="BB2695" s="184"/>
      <c r="BC2695" s="184"/>
      <c r="BF2695" s="184"/>
      <c r="BG2695" s="184"/>
      <c r="BJ2695" s="184"/>
      <c r="BK2695" s="184"/>
      <c r="BN2695" s="184"/>
      <c r="BO2695" s="184"/>
      <c r="BR2695" s="184"/>
      <c r="BS2695" s="184"/>
      <c r="BV2695" s="184"/>
      <c r="BW2695" s="184"/>
      <c r="BZ2695" s="184"/>
      <c r="CA2695" s="184"/>
      <c r="CD2695" s="184"/>
      <c r="CE2695" s="184"/>
      <c r="CL2695" s="183"/>
      <c r="CO2695" s="183"/>
      <c r="CP2695" s="183"/>
      <c r="CT2695" s="71"/>
    </row>
    <row r="2696" spans="6:98">
      <c r="F2696" s="183"/>
      <c r="S2696" s="184"/>
      <c r="T2696" s="184"/>
      <c r="U2696" s="184"/>
      <c r="V2696" s="184"/>
      <c r="W2696" s="184"/>
      <c r="X2696" s="184"/>
      <c r="Y2696" s="184"/>
      <c r="Z2696" s="184"/>
      <c r="AA2696" s="184"/>
      <c r="AB2696" s="184"/>
      <c r="AC2696" s="184"/>
      <c r="AD2696" s="184"/>
      <c r="AH2696" s="184"/>
      <c r="AI2696" s="184"/>
      <c r="AL2696" s="184"/>
      <c r="AM2696" s="184"/>
      <c r="AP2696" s="184"/>
      <c r="AQ2696" s="184"/>
      <c r="AT2696" s="184"/>
      <c r="AU2696" s="184"/>
      <c r="AX2696" s="184"/>
      <c r="AY2696" s="184"/>
      <c r="BB2696" s="184"/>
      <c r="BC2696" s="184"/>
      <c r="BF2696" s="184"/>
      <c r="BG2696" s="184"/>
      <c r="BJ2696" s="184"/>
      <c r="BK2696" s="184"/>
      <c r="BN2696" s="184"/>
      <c r="BO2696" s="184"/>
      <c r="BR2696" s="184"/>
      <c r="BS2696" s="184"/>
      <c r="BV2696" s="184"/>
      <c r="BW2696" s="184"/>
      <c r="BZ2696" s="184"/>
      <c r="CA2696" s="184"/>
      <c r="CD2696" s="184"/>
      <c r="CE2696" s="184"/>
      <c r="CL2696" s="183"/>
      <c r="CO2696" s="183"/>
      <c r="CP2696" s="183"/>
      <c r="CT2696" s="71"/>
    </row>
    <row r="2697" spans="6:98">
      <c r="F2697" s="183"/>
      <c r="S2697" s="184"/>
      <c r="T2697" s="184"/>
      <c r="U2697" s="184"/>
      <c r="V2697" s="184"/>
      <c r="W2697" s="184"/>
      <c r="X2697" s="184"/>
      <c r="Y2697" s="184"/>
      <c r="Z2697" s="184"/>
      <c r="AA2697" s="184"/>
      <c r="AB2697" s="184"/>
      <c r="AC2697" s="184"/>
      <c r="AD2697" s="184"/>
      <c r="AH2697" s="184"/>
      <c r="AI2697" s="184"/>
      <c r="AL2697" s="184"/>
      <c r="AM2697" s="184"/>
      <c r="AP2697" s="184"/>
      <c r="AQ2697" s="184"/>
      <c r="AT2697" s="184"/>
      <c r="AU2697" s="184"/>
      <c r="AX2697" s="184"/>
      <c r="AY2697" s="184"/>
      <c r="BB2697" s="184"/>
      <c r="BC2697" s="184"/>
      <c r="BF2697" s="184"/>
      <c r="BG2697" s="184"/>
      <c r="BJ2697" s="184"/>
      <c r="BK2697" s="184"/>
      <c r="BN2697" s="184"/>
      <c r="BO2697" s="184"/>
      <c r="BR2697" s="184"/>
      <c r="BS2697" s="184"/>
      <c r="BV2697" s="184"/>
      <c r="BW2697" s="184"/>
      <c r="BZ2697" s="184"/>
      <c r="CA2697" s="184"/>
      <c r="CD2697" s="184"/>
      <c r="CE2697" s="184"/>
      <c r="CL2697" s="183"/>
      <c r="CO2697" s="183"/>
      <c r="CP2697" s="183"/>
      <c r="CT2697" s="71"/>
    </row>
    <row r="2698" spans="6:98">
      <c r="F2698" s="183"/>
      <c r="S2698" s="184"/>
      <c r="T2698" s="184"/>
      <c r="U2698" s="184"/>
      <c r="V2698" s="184"/>
      <c r="W2698" s="184"/>
      <c r="X2698" s="184"/>
      <c r="Y2698" s="184"/>
      <c r="Z2698" s="184"/>
      <c r="AA2698" s="184"/>
      <c r="AB2698" s="184"/>
      <c r="AC2698" s="184"/>
      <c r="AD2698" s="184"/>
      <c r="AH2698" s="184"/>
      <c r="AI2698" s="184"/>
      <c r="AL2698" s="184"/>
      <c r="AM2698" s="184"/>
      <c r="AP2698" s="184"/>
      <c r="AQ2698" s="184"/>
      <c r="AT2698" s="184"/>
      <c r="AU2698" s="184"/>
      <c r="AX2698" s="184"/>
      <c r="AY2698" s="184"/>
      <c r="BB2698" s="184"/>
      <c r="BC2698" s="184"/>
      <c r="BF2698" s="184"/>
      <c r="BG2698" s="184"/>
      <c r="BJ2698" s="184"/>
      <c r="BK2698" s="184"/>
      <c r="BN2698" s="184"/>
      <c r="BO2698" s="184"/>
      <c r="BR2698" s="184"/>
      <c r="BS2698" s="184"/>
      <c r="BV2698" s="184"/>
      <c r="BW2698" s="184"/>
      <c r="BZ2698" s="184"/>
      <c r="CA2698" s="184"/>
      <c r="CD2698" s="184"/>
      <c r="CE2698" s="184"/>
      <c r="CL2698" s="183"/>
      <c r="CO2698" s="183"/>
      <c r="CP2698" s="183"/>
      <c r="CT2698" s="71"/>
    </row>
    <row r="2699" spans="6:98">
      <c r="F2699" s="183"/>
      <c r="S2699" s="184"/>
      <c r="T2699" s="184"/>
      <c r="U2699" s="184"/>
      <c r="V2699" s="184"/>
      <c r="W2699" s="184"/>
      <c r="X2699" s="184"/>
      <c r="Y2699" s="184"/>
      <c r="Z2699" s="184"/>
      <c r="AA2699" s="184"/>
      <c r="AB2699" s="184"/>
      <c r="AC2699" s="184"/>
      <c r="AD2699" s="184"/>
      <c r="AH2699" s="184"/>
      <c r="AI2699" s="184"/>
      <c r="AL2699" s="184"/>
      <c r="AM2699" s="184"/>
      <c r="AP2699" s="184"/>
      <c r="AQ2699" s="184"/>
      <c r="AT2699" s="184"/>
      <c r="AU2699" s="184"/>
      <c r="AX2699" s="184"/>
      <c r="AY2699" s="184"/>
      <c r="BB2699" s="184"/>
      <c r="BC2699" s="184"/>
      <c r="BF2699" s="184"/>
      <c r="BG2699" s="184"/>
      <c r="BJ2699" s="184"/>
      <c r="BK2699" s="184"/>
      <c r="BN2699" s="184"/>
      <c r="BO2699" s="184"/>
      <c r="BR2699" s="184"/>
      <c r="BS2699" s="184"/>
      <c r="BV2699" s="184"/>
      <c r="BW2699" s="184"/>
      <c r="BZ2699" s="184"/>
      <c r="CA2699" s="184"/>
      <c r="CD2699" s="184"/>
      <c r="CE2699" s="184"/>
      <c r="CL2699" s="183"/>
      <c r="CO2699" s="183"/>
      <c r="CP2699" s="183"/>
      <c r="CT2699" s="71"/>
    </row>
    <row r="2700" spans="6:98">
      <c r="F2700" s="183"/>
      <c r="S2700" s="184"/>
      <c r="T2700" s="184"/>
      <c r="U2700" s="184"/>
      <c r="V2700" s="184"/>
      <c r="W2700" s="184"/>
      <c r="X2700" s="184"/>
      <c r="Y2700" s="184"/>
      <c r="Z2700" s="184"/>
      <c r="AA2700" s="184"/>
      <c r="AB2700" s="184"/>
      <c r="AC2700" s="184"/>
      <c r="AD2700" s="184"/>
      <c r="AH2700" s="184"/>
      <c r="AI2700" s="184"/>
      <c r="AL2700" s="184"/>
      <c r="AM2700" s="184"/>
      <c r="AP2700" s="184"/>
      <c r="AQ2700" s="184"/>
      <c r="AT2700" s="184"/>
      <c r="AU2700" s="184"/>
      <c r="AX2700" s="184"/>
      <c r="AY2700" s="184"/>
      <c r="BB2700" s="184"/>
      <c r="BC2700" s="184"/>
      <c r="BF2700" s="184"/>
      <c r="BG2700" s="184"/>
      <c r="BJ2700" s="184"/>
      <c r="BK2700" s="184"/>
      <c r="BN2700" s="184"/>
      <c r="BO2700" s="184"/>
      <c r="BR2700" s="184"/>
      <c r="BS2700" s="184"/>
      <c r="BV2700" s="184"/>
      <c r="BW2700" s="184"/>
      <c r="BZ2700" s="184"/>
      <c r="CA2700" s="184"/>
      <c r="CD2700" s="184"/>
      <c r="CE2700" s="184"/>
      <c r="CL2700" s="183"/>
      <c r="CO2700" s="183"/>
      <c r="CP2700" s="183"/>
      <c r="CT2700" s="71"/>
    </row>
    <row r="2701" spans="6:98">
      <c r="F2701" s="183"/>
      <c r="S2701" s="184"/>
      <c r="T2701" s="184"/>
      <c r="U2701" s="184"/>
      <c r="V2701" s="184"/>
      <c r="W2701" s="184"/>
      <c r="X2701" s="184"/>
      <c r="Y2701" s="184"/>
      <c r="Z2701" s="184"/>
      <c r="AA2701" s="184"/>
      <c r="AB2701" s="184"/>
      <c r="AC2701" s="184"/>
      <c r="AD2701" s="184"/>
      <c r="AH2701" s="184"/>
      <c r="AI2701" s="184"/>
      <c r="AL2701" s="184"/>
      <c r="AM2701" s="184"/>
      <c r="AP2701" s="184"/>
      <c r="AQ2701" s="184"/>
      <c r="AT2701" s="184"/>
      <c r="AU2701" s="184"/>
      <c r="AX2701" s="184"/>
      <c r="AY2701" s="184"/>
      <c r="BB2701" s="184"/>
      <c r="BC2701" s="184"/>
      <c r="BF2701" s="184"/>
      <c r="BG2701" s="184"/>
      <c r="BJ2701" s="184"/>
      <c r="BK2701" s="184"/>
      <c r="BN2701" s="184"/>
      <c r="BO2701" s="184"/>
      <c r="BR2701" s="184"/>
      <c r="BS2701" s="184"/>
      <c r="BV2701" s="184"/>
      <c r="BW2701" s="184"/>
      <c r="BZ2701" s="184"/>
      <c r="CA2701" s="184"/>
      <c r="CD2701" s="184"/>
      <c r="CE2701" s="184"/>
      <c r="CL2701" s="183"/>
      <c r="CO2701" s="183"/>
      <c r="CP2701" s="183"/>
      <c r="CT2701" s="71"/>
    </row>
    <row r="2702" spans="6:98">
      <c r="F2702" s="183"/>
      <c r="S2702" s="184"/>
      <c r="T2702" s="184"/>
      <c r="U2702" s="184"/>
      <c r="V2702" s="184"/>
      <c r="W2702" s="184"/>
      <c r="X2702" s="184"/>
      <c r="Y2702" s="184"/>
      <c r="Z2702" s="184"/>
      <c r="AA2702" s="184"/>
      <c r="AB2702" s="184"/>
      <c r="AC2702" s="184"/>
      <c r="AD2702" s="184"/>
      <c r="AH2702" s="184"/>
      <c r="AI2702" s="184"/>
      <c r="AL2702" s="184"/>
      <c r="AM2702" s="184"/>
      <c r="AP2702" s="184"/>
      <c r="AQ2702" s="184"/>
      <c r="AT2702" s="184"/>
      <c r="AU2702" s="184"/>
      <c r="AX2702" s="184"/>
      <c r="AY2702" s="184"/>
      <c r="BB2702" s="184"/>
      <c r="BC2702" s="184"/>
      <c r="BF2702" s="184"/>
      <c r="BG2702" s="184"/>
      <c r="BJ2702" s="184"/>
      <c r="BK2702" s="184"/>
      <c r="BN2702" s="184"/>
      <c r="BO2702" s="184"/>
      <c r="BR2702" s="184"/>
      <c r="BS2702" s="184"/>
      <c r="BV2702" s="184"/>
      <c r="BW2702" s="184"/>
      <c r="BZ2702" s="184"/>
      <c r="CA2702" s="184"/>
      <c r="CD2702" s="184"/>
      <c r="CE2702" s="184"/>
      <c r="CL2702" s="183"/>
      <c r="CO2702" s="183"/>
      <c r="CP2702" s="183"/>
      <c r="CT2702" s="71"/>
    </row>
    <row r="2703" spans="6:98">
      <c r="F2703" s="183"/>
      <c r="S2703" s="184"/>
      <c r="T2703" s="184"/>
      <c r="U2703" s="184"/>
      <c r="V2703" s="184"/>
      <c r="W2703" s="184"/>
      <c r="X2703" s="184"/>
      <c r="Y2703" s="184"/>
      <c r="Z2703" s="184"/>
      <c r="AA2703" s="184"/>
      <c r="AB2703" s="184"/>
      <c r="AC2703" s="184"/>
      <c r="AD2703" s="184"/>
      <c r="AH2703" s="184"/>
      <c r="AI2703" s="184"/>
      <c r="AL2703" s="184"/>
      <c r="AM2703" s="184"/>
      <c r="AP2703" s="184"/>
      <c r="AQ2703" s="184"/>
      <c r="AT2703" s="184"/>
      <c r="AU2703" s="184"/>
      <c r="AX2703" s="184"/>
      <c r="AY2703" s="184"/>
      <c r="BB2703" s="184"/>
      <c r="BC2703" s="184"/>
      <c r="BF2703" s="184"/>
      <c r="BG2703" s="184"/>
      <c r="BJ2703" s="184"/>
      <c r="BK2703" s="184"/>
      <c r="BN2703" s="184"/>
      <c r="BO2703" s="184"/>
      <c r="BR2703" s="184"/>
      <c r="BS2703" s="184"/>
      <c r="BV2703" s="184"/>
      <c r="BW2703" s="184"/>
      <c r="BZ2703" s="184"/>
      <c r="CA2703" s="184"/>
      <c r="CD2703" s="184"/>
      <c r="CE2703" s="184"/>
      <c r="CL2703" s="183"/>
      <c r="CO2703" s="183"/>
      <c r="CP2703" s="183"/>
      <c r="CT2703" s="71"/>
    </row>
    <row r="2704" spans="6:98">
      <c r="F2704" s="183"/>
      <c r="S2704" s="184"/>
      <c r="T2704" s="184"/>
      <c r="U2704" s="184"/>
      <c r="V2704" s="184"/>
      <c r="W2704" s="184"/>
      <c r="X2704" s="184"/>
      <c r="Y2704" s="184"/>
      <c r="Z2704" s="184"/>
      <c r="AA2704" s="184"/>
      <c r="AB2704" s="184"/>
      <c r="AC2704" s="184"/>
      <c r="AD2704" s="184"/>
      <c r="AH2704" s="184"/>
      <c r="AI2704" s="184"/>
      <c r="AL2704" s="184"/>
      <c r="AM2704" s="184"/>
      <c r="AP2704" s="184"/>
      <c r="AQ2704" s="184"/>
      <c r="AT2704" s="184"/>
      <c r="AU2704" s="184"/>
      <c r="AX2704" s="184"/>
      <c r="AY2704" s="184"/>
      <c r="BB2704" s="184"/>
      <c r="BC2704" s="184"/>
      <c r="BF2704" s="184"/>
      <c r="BG2704" s="184"/>
      <c r="BJ2704" s="184"/>
      <c r="BK2704" s="184"/>
      <c r="BN2704" s="184"/>
      <c r="BO2704" s="184"/>
      <c r="BR2704" s="184"/>
      <c r="BS2704" s="184"/>
      <c r="BV2704" s="184"/>
      <c r="BW2704" s="184"/>
      <c r="BZ2704" s="184"/>
      <c r="CA2704" s="184"/>
      <c r="CD2704" s="184"/>
      <c r="CE2704" s="184"/>
      <c r="CL2704" s="183"/>
      <c r="CO2704" s="183"/>
      <c r="CP2704" s="183"/>
      <c r="CT2704" s="71"/>
    </row>
    <row r="2705" spans="6:98">
      <c r="F2705" s="183"/>
      <c r="S2705" s="184"/>
      <c r="T2705" s="184"/>
      <c r="U2705" s="184"/>
      <c r="V2705" s="184"/>
      <c r="W2705" s="184"/>
      <c r="X2705" s="184"/>
      <c r="Y2705" s="184"/>
      <c r="Z2705" s="184"/>
      <c r="AA2705" s="184"/>
      <c r="AB2705" s="184"/>
      <c r="AC2705" s="184"/>
      <c r="AD2705" s="184"/>
      <c r="AH2705" s="184"/>
      <c r="AI2705" s="184"/>
      <c r="AL2705" s="184"/>
      <c r="AM2705" s="184"/>
      <c r="AP2705" s="184"/>
      <c r="AQ2705" s="184"/>
      <c r="AT2705" s="184"/>
      <c r="AU2705" s="184"/>
      <c r="AX2705" s="184"/>
      <c r="AY2705" s="184"/>
      <c r="BB2705" s="184"/>
      <c r="BC2705" s="184"/>
      <c r="BF2705" s="184"/>
      <c r="BG2705" s="184"/>
      <c r="BJ2705" s="184"/>
      <c r="BK2705" s="184"/>
      <c r="BN2705" s="184"/>
      <c r="BO2705" s="184"/>
      <c r="BR2705" s="184"/>
      <c r="BS2705" s="184"/>
      <c r="BV2705" s="184"/>
      <c r="BW2705" s="184"/>
      <c r="BZ2705" s="184"/>
      <c r="CA2705" s="184"/>
      <c r="CD2705" s="184"/>
      <c r="CE2705" s="184"/>
      <c r="CL2705" s="183"/>
      <c r="CO2705" s="183"/>
      <c r="CP2705" s="183"/>
      <c r="CT2705" s="71"/>
    </row>
    <row r="2706" spans="6:98">
      <c r="F2706" s="183"/>
      <c r="S2706" s="184"/>
      <c r="T2706" s="184"/>
      <c r="U2706" s="184"/>
      <c r="V2706" s="184"/>
      <c r="W2706" s="184"/>
      <c r="X2706" s="184"/>
      <c r="Y2706" s="184"/>
      <c r="Z2706" s="184"/>
      <c r="AA2706" s="184"/>
      <c r="AB2706" s="184"/>
      <c r="AC2706" s="184"/>
      <c r="AD2706" s="184"/>
      <c r="AH2706" s="184"/>
      <c r="AI2706" s="184"/>
      <c r="AL2706" s="184"/>
      <c r="AM2706" s="184"/>
      <c r="AP2706" s="184"/>
      <c r="AQ2706" s="184"/>
      <c r="AT2706" s="184"/>
      <c r="AU2706" s="184"/>
      <c r="AX2706" s="184"/>
      <c r="AY2706" s="184"/>
      <c r="BB2706" s="184"/>
      <c r="BC2706" s="184"/>
      <c r="BF2706" s="184"/>
      <c r="BG2706" s="184"/>
      <c r="BJ2706" s="184"/>
      <c r="BK2706" s="184"/>
      <c r="BN2706" s="184"/>
      <c r="BO2706" s="184"/>
      <c r="BR2706" s="184"/>
      <c r="BS2706" s="184"/>
      <c r="BV2706" s="184"/>
      <c r="BW2706" s="184"/>
      <c r="BZ2706" s="184"/>
      <c r="CA2706" s="184"/>
      <c r="CD2706" s="184"/>
      <c r="CE2706" s="184"/>
      <c r="CL2706" s="183"/>
      <c r="CO2706" s="183"/>
      <c r="CP2706" s="183"/>
      <c r="CT2706" s="71"/>
    </row>
    <row r="2707" spans="6:98">
      <c r="F2707" s="183"/>
      <c r="S2707" s="184"/>
      <c r="T2707" s="184"/>
      <c r="U2707" s="184"/>
      <c r="V2707" s="184"/>
      <c r="W2707" s="184"/>
      <c r="X2707" s="184"/>
      <c r="Y2707" s="184"/>
      <c r="Z2707" s="184"/>
      <c r="AA2707" s="184"/>
      <c r="AB2707" s="184"/>
      <c r="AC2707" s="184"/>
      <c r="AD2707" s="184"/>
      <c r="AH2707" s="184"/>
      <c r="AI2707" s="184"/>
      <c r="AL2707" s="184"/>
      <c r="AM2707" s="184"/>
      <c r="AP2707" s="184"/>
      <c r="AQ2707" s="184"/>
      <c r="AT2707" s="184"/>
      <c r="AU2707" s="184"/>
      <c r="AX2707" s="184"/>
      <c r="AY2707" s="184"/>
      <c r="BB2707" s="184"/>
      <c r="BC2707" s="184"/>
      <c r="BF2707" s="184"/>
      <c r="BG2707" s="184"/>
      <c r="BJ2707" s="184"/>
      <c r="BK2707" s="184"/>
      <c r="BN2707" s="184"/>
      <c r="BO2707" s="184"/>
      <c r="BR2707" s="184"/>
      <c r="BS2707" s="184"/>
      <c r="BV2707" s="184"/>
      <c r="BW2707" s="184"/>
      <c r="BZ2707" s="184"/>
      <c r="CA2707" s="184"/>
      <c r="CD2707" s="184"/>
      <c r="CE2707" s="184"/>
      <c r="CL2707" s="183"/>
      <c r="CO2707" s="183"/>
      <c r="CP2707" s="183"/>
      <c r="CT2707" s="71"/>
    </row>
    <row r="2708" spans="6:98">
      <c r="F2708" s="183"/>
      <c r="S2708" s="184"/>
      <c r="T2708" s="184"/>
      <c r="U2708" s="184"/>
      <c r="V2708" s="184"/>
      <c r="W2708" s="184"/>
      <c r="X2708" s="184"/>
      <c r="Y2708" s="184"/>
      <c r="Z2708" s="184"/>
      <c r="AA2708" s="184"/>
      <c r="AB2708" s="184"/>
      <c r="AC2708" s="184"/>
      <c r="AD2708" s="184"/>
      <c r="AH2708" s="184"/>
      <c r="AI2708" s="184"/>
      <c r="AL2708" s="184"/>
      <c r="AM2708" s="184"/>
      <c r="AP2708" s="184"/>
      <c r="AQ2708" s="184"/>
      <c r="AT2708" s="184"/>
      <c r="AU2708" s="184"/>
      <c r="AX2708" s="184"/>
      <c r="AY2708" s="184"/>
      <c r="BB2708" s="184"/>
      <c r="BC2708" s="184"/>
      <c r="BF2708" s="184"/>
      <c r="BG2708" s="184"/>
      <c r="BJ2708" s="184"/>
      <c r="BK2708" s="184"/>
      <c r="BN2708" s="184"/>
      <c r="BO2708" s="184"/>
      <c r="BR2708" s="184"/>
      <c r="BS2708" s="184"/>
      <c r="BV2708" s="184"/>
      <c r="BW2708" s="184"/>
      <c r="BZ2708" s="184"/>
      <c r="CA2708" s="184"/>
      <c r="CD2708" s="184"/>
      <c r="CE2708" s="184"/>
      <c r="CL2708" s="183"/>
      <c r="CO2708" s="183"/>
      <c r="CP2708" s="183"/>
      <c r="CT2708" s="71"/>
    </row>
    <row r="2709" spans="6:98">
      <c r="F2709" s="183"/>
      <c r="S2709" s="184"/>
      <c r="T2709" s="184"/>
      <c r="U2709" s="184"/>
      <c r="V2709" s="184"/>
      <c r="W2709" s="184"/>
      <c r="X2709" s="184"/>
      <c r="Y2709" s="184"/>
      <c r="Z2709" s="184"/>
      <c r="AA2709" s="184"/>
      <c r="AB2709" s="184"/>
      <c r="AC2709" s="184"/>
      <c r="AD2709" s="184"/>
      <c r="AH2709" s="184"/>
      <c r="AI2709" s="184"/>
      <c r="AL2709" s="184"/>
      <c r="AM2709" s="184"/>
      <c r="AP2709" s="184"/>
      <c r="AQ2709" s="184"/>
      <c r="AT2709" s="184"/>
      <c r="AU2709" s="184"/>
      <c r="AX2709" s="184"/>
      <c r="AY2709" s="184"/>
      <c r="BB2709" s="184"/>
      <c r="BC2709" s="184"/>
      <c r="BF2709" s="184"/>
      <c r="BG2709" s="184"/>
      <c r="BJ2709" s="184"/>
      <c r="BK2709" s="184"/>
      <c r="BN2709" s="184"/>
      <c r="BO2709" s="184"/>
      <c r="BR2709" s="184"/>
      <c r="BS2709" s="184"/>
      <c r="BV2709" s="184"/>
      <c r="BW2709" s="184"/>
      <c r="BZ2709" s="184"/>
      <c r="CA2709" s="184"/>
      <c r="CD2709" s="184"/>
      <c r="CE2709" s="184"/>
      <c r="CL2709" s="183"/>
      <c r="CO2709" s="183"/>
      <c r="CP2709" s="183"/>
      <c r="CT2709" s="71"/>
    </row>
    <row r="2710" spans="6:98">
      <c r="F2710" s="183"/>
      <c r="S2710" s="184"/>
      <c r="T2710" s="184"/>
      <c r="U2710" s="184"/>
      <c r="V2710" s="184"/>
      <c r="W2710" s="184"/>
      <c r="X2710" s="184"/>
      <c r="Y2710" s="184"/>
      <c r="Z2710" s="184"/>
      <c r="AA2710" s="184"/>
      <c r="AB2710" s="184"/>
      <c r="AC2710" s="184"/>
      <c r="AD2710" s="184"/>
      <c r="AH2710" s="184"/>
      <c r="AI2710" s="184"/>
      <c r="AL2710" s="184"/>
      <c r="AM2710" s="184"/>
      <c r="AP2710" s="184"/>
      <c r="AQ2710" s="184"/>
      <c r="AT2710" s="184"/>
      <c r="AU2710" s="184"/>
      <c r="AX2710" s="184"/>
      <c r="AY2710" s="184"/>
      <c r="BB2710" s="184"/>
      <c r="BC2710" s="184"/>
      <c r="BF2710" s="184"/>
      <c r="BG2710" s="184"/>
      <c r="BJ2710" s="184"/>
      <c r="BK2710" s="184"/>
      <c r="BN2710" s="184"/>
      <c r="BO2710" s="184"/>
      <c r="BR2710" s="184"/>
      <c r="BS2710" s="184"/>
      <c r="BV2710" s="184"/>
      <c r="BW2710" s="184"/>
      <c r="BZ2710" s="184"/>
      <c r="CA2710" s="184"/>
      <c r="CD2710" s="184"/>
      <c r="CE2710" s="184"/>
      <c r="CL2710" s="183"/>
      <c r="CO2710" s="183"/>
      <c r="CP2710" s="183"/>
      <c r="CT2710" s="71"/>
    </row>
    <row r="2711" spans="6:98">
      <c r="F2711" s="183"/>
      <c r="S2711" s="184"/>
      <c r="T2711" s="184"/>
      <c r="U2711" s="184"/>
      <c r="V2711" s="184"/>
      <c r="W2711" s="184"/>
      <c r="X2711" s="184"/>
      <c r="Y2711" s="184"/>
      <c r="Z2711" s="184"/>
      <c r="AA2711" s="184"/>
      <c r="AB2711" s="184"/>
      <c r="AC2711" s="184"/>
      <c r="AD2711" s="184"/>
      <c r="AH2711" s="184"/>
      <c r="AI2711" s="184"/>
      <c r="AL2711" s="184"/>
      <c r="AM2711" s="184"/>
      <c r="AP2711" s="184"/>
      <c r="AQ2711" s="184"/>
      <c r="AT2711" s="184"/>
      <c r="AU2711" s="184"/>
      <c r="AX2711" s="184"/>
      <c r="AY2711" s="184"/>
      <c r="BB2711" s="184"/>
      <c r="BC2711" s="184"/>
      <c r="BF2711" s="184"/>
      <c r="BG2711" s="184"/>
      <c r="BJ2711" s="184"/>
      <c r="BK2711" s="184"/>
      <c r="BN2711" s="184"/>
      <c r="BO2711" s="184"/>
      <c r="BR2711" s="184"/>
      <c r="BS2711" s="184"/>
      <c r="BV2711" s="184"/>
      <c r="BW2711" s="184"/>
      <c r="BZ2711" s="184"/>
      <c r="CA2711" s="184"/>
      <c r="CD2711" s="184"/>
      <c r="CE2711" s="184"/>
      <c r="CL2711" s="183"/>
      <c r="CO2711" s="183"/>
      <c r="CP2711" s="183"/>
      <c r="CT2711" s="71"/>
    </row>
    <row r="2712" spans="6:98">
      <c r="F2712" s="183"/>
      <c r="S2712" s="184"/>
      <c r="T2712" s="184"/>
      <c r="U2712" s="184"/>
      <c r="V2712" s="184"/>
      <c r="W2712" s="184"/>
      <c r="X2712" s="184"/>
      <c r="Y2712" s="184"/>
      <c r="Z2712" s="184"/>
      <c r="AA2712" s="184"/>
      <c r="AB2712" s="184"/>
      <c r="AC2712" s="184"/>
      <c r="AD2712" s="184"/>
      <c r="AH2712" s="184"/>
      <c r="AI2712" s="184"/>
      <c r="AL2712" s="184"/>
      <c r="AM2712" s="184"/>
      <c r="AP2712" s="184"/>
      <c r="AQ2712" s="184"/>
      <c r="AT2712" s="184"/>
      <c r="AU2712" s="184"/>
      <c r="AX2712" s="184"/>
      <c r="AY2712" s="184"/>
      <c r="BB2712" s="184"/>
      <c r="BC2712" s="184"/>
      <c r="BF2712" s="184"/>
      <c r="BG2712" s="184"/>
      <c r="BJ2712" s="184"/>
      <c r="BK2712" s="184"/>
      <c r="BN2712" s="184"/>
      <c r="BO2712" s="184"/>
      <c r="BR2712" s="184"/>
      <c r="BS2712" s="184"/>
      <c r="BV2712" s="184"/>
      <c r="BW2712" s="184"/>
      <c r="BZ2712" s="184"/>
      <c r="CA2712" s="184"/>
      <c r="CD2712" s="184"/>
      <c r="CE2712" s="184"/>
      <c r="CL2712" s="183"/>
      <c r="CO2712" s="183"/>
      <c r="CP2712" s="183"/>
      <c r="CT2712" s="71"/>
    </row>
    <row r="2713" spans="6:98">
      <c r="F2713" s="183"/>
      <c r="S2713" s="184"/>
      <c r="T2713" s="184"/>
      <c r="U2713" s="184"/>
      <c r="V2713" s="184"/>
      <c r="W2713" s="184"/>
      <c r="X2713" s="184"/>
      <c r="Y2713" s="184"/>
      <c r="Z2713" s="184"/>
      <c r="AA2713" s="184"/>
      <c r="AB2713" s="184"/>
      <c r="AC2713" s="184"/>
      <c r="AD2713" s="184"/>
      <c r="AH2713" s="184"/>
      <c r="AI2713" s="184"/>
      <c r="AL2713" s="184"/>
      <c r="AM2713" s="184"/>
      <c r="AP2713" s="184"/>
      <c r="AQ2713" s="184"/>
      <c r="AT2713" s="184"/>
      <c r="AU2713" s="184"/>
      <c r="AX2713" s="184"/>
      <c r="AY2713" s="184"/>
      <c r="BB2713" s="184"/>
      <c r="BC2713" s="184"/>
      <c r="BF2713" s="184"/>
      <c r="BG2713" s="184"/>
      <c r="BJ2713" s="184"/>
      <c r="BK2713" s="184"/>
      <c r="BN2713" s="184"/>
      <c r="BO2713" s="184"/>
      <c r="BR2713" s="184"/>
      <c r="BS2713" s="184"/>
      <c r="BV2713" s="184"/>
      <c r="BW2713" s="184"/>
      <c r="BZ2713" s="184"/>
      <c r="CA2713" s="184"/>
      <c r="CD2713" s="184"/>
      <c r="CE2713" s="184"/>
      <c r="CL2713" s="183"/>
      <c r="CO2713" s="183"/>
      <c r="CP2713" s="183"/>
      <c r="CT2713" s="71"/>
    </row>
    <row r="2714" spans="6:98">
      <c r="F2714" s="183"/>
      <c r="S2714" s="184"/>
      <c r="T2714" s="184"/>
      <c r="U2714" s="184"/>
      <c r="V2714" s="184"/>
      <c r="W2714" s="184"/>
      <c r="X2714" s="184"/>
      <c r="Y2714" s="184"/>
      <c r="Z2714" s="184"/>
      <c r="AA2714" s="184"/>
      <c r="AB2714" s="184"/>
      <c r="AC2714" s="184"/>
      <c r="AD2714" s="184"/>
      <c r="AH2714" s="184"/>
      <c r="AI2714" s="184"/>
      <c r="AL2714" s="184"/>
      <c r="AM2714" s="184"/>
      <c r="AP2714" s="184"/>
      <c r="AQ2714" s="184"/>
      <c r="AT2714" s="184"/>
      <c r="AU2714" s="184"/>
      <c r="AX2714" s="184"/>
      <c r="AY2714" s="184"/>
      <c r="BB2714" s="184"/>
      <c r="BC2714" s="184"/>
      <c r="BF2714" s="184"/>
      <c r="BG2714" s="184"/>
      <c r="BJ2714" s="184"/>
      <c r="BK2714" s="184"/>
      <c r="BN2714" s="184"/>
      <c r="BO2714" s="184"/>
      <c r="BR2714" s="184"/>
      <c r="BS2714" s="184"/>
      <c r="BV2714" s="184"/>
      <c r="BW2714" s="184"/>
      <c r="BZ2714" s="184"/>
      <c r="CA2714" s="184"/>
      <c r="CD2714" s="184"/>
      <c r="CE2714" s="184"/>
      <c r="CL2714" s="183"/>
      <c r="CO2714" s="183"/>
      <c r="CP2714" s="183"/>
      <c r="CT2714" s="71"/>
    </row>
    <row r="2715" spans="6:98">
      <c r="F2715" s="183"/>
      <c r="S2715" s="184"/>
      <c r="T2715" s="184"/>
      <c r="U2715" s="184"/>
      <c r="V2715" s="184"/>
      <c r="W2715" s="184"/>
      <c r="X2715" s="184"/>
      <c r="Y2715" s="184"/>
      <c r="Z2715" s="184"/>
      <c r="AA2715" s="184"/>
      <c r="AB2715" s="184"/>
      <c r="AC2715" s="184"/>
      <c r="AD2715" s="184"/>
      <c r="AH2715" s="184"/>
      <c r="AI2715" s="184"/>
      <c r="AL2715" s="184"/>
      <c r="AM2715" s="184"/>
      <c r="AP2715" s="184"/>
      <c r="AQ2715" s="184"/>
      <c r="AT2715" s="184"/>
      <c r="AU2715" s="184"/>
      <c r="AX2715" s="184"/>
      <c r="AY2715" s="184"/>
      <c r="BB2715" s="184"/>
      <c r="BC2715" s="184"/>
      <c r="BF2715" s="184"/>
      <c r="BG2715" s="184"/>
      <c r="BJ2715" s="184"/>
      <c r="BK2715" s="184"/>
      <c r="BN2715" s="184"/>
      <c r="BO2715" s="184"/>
      <c r="BR2715" s="184"/>
      <c r="BS2715" s="184"/>
      <c r="BV2715" s="184"/>
      <c r="BW2715" s="184"/>
      <c r="BZ2715" s="184"/>
      <c r="CA2715" s="184"/>
      <c r="CD2715" s="184"/>
      <c r="CE2715" s="184"/>
      <c r="CL2715" s="183"/>
      <c r="CO2715" s="183"/>
      <c r="CP2715" s="183"/>
      <c r="CT2715" s="71"/>
    </row>
    <row r="2716" spans="6:98">
      <c r="F2716" s="183"/>
      <c r="S2716" s="184"/>
      <c r="T2716" s="184"/>
      <c r="U2716" s="184"/>
      <c r="V2716" s="184"/>
      <c r="W2716" s="184"/>
      <c r="X2716" s="184"/>
      <c r="Y2716" s="184"/>
      <c r="Z2716" s="184"/>
      <c r="AA2716" s="184"/>
      <c r="AB2716" s="184"/>
      <c r="AC2716" s="184"/>
      <c r="AD2716" s="184"/>
      <c r="AH2716" s="184"/>
      <c r="AI2716" s="184"/>
      <c r="AL2716" s="184"/>
      <c r="AM2716" s="184"/>
      <c r="AP2716" s="184"/>
      <c r="AQ2716" s="184"/>
      <c r="AT2716" s="184"/>
      <c r="AU2716" s="184"/>
      <c r="AX2716" s="184"/>
      <c r="AY2716" s="184"/>
      <c r="BB2716" s="184"/>
      <c r="BC2716" s="184"/>
      <c r="BF2716" s="184"/>
      <c r="BG2716" s="184"/>
      <c r="BJ2716" s="184"/>
      <c r="BK2716" s="184"/>
      <c r="BN2716" s="184"/>
      <c r="BO2716" s="184"/>
      <c r="BR2716" s="184"/>
      <c r="BS2716" s="184"/>
      <c r="BV2716" s="184"/>
      <c r="BW2716" s="184"/>
      <c r="BZ2716" s="184"/>
      <c r="CA2716" s="184"/>
      <c r="CD2716" s="184"/>
      <c r="CE2716" s="184"/>
      <c r="CL2716" s="183"/>
      <c r="CO2716" s="183"/>
      <c r="CP2716" s="183"/>
      <c r="CT2716" s="71"/>
    </row>
    <row r="2717" spans="6:98">
      <c r="F2717" s="183"/>
      <c r="S2717" s="184"/>
      <c r="T2717" s="184"/>
      <c r="U2717" s="184"/>
      <c r="V2717" s="184"/>
      <c r="W2717" s="184"/>
      <c r="X2717" s="184"/>
      <c r="Y2717" s="184"/>
      <c r="Z2717" s="184"/>
      <c r="AA2717" s="184"/>
      <c r="AB2717" s="184"/>
      <c r="AC2717" s="184"/>
      <c r="AD2717" s="184"/>
      <c r="AH2717" s="184"/>
      <c r="AI2717" s="184"/>
      <c r="AL2717" s="184"/>
      <c r="AM2717" s="184"/>
      <c r="AP2717" s="184"/>
      <c r="AQ2717" s="184"/>
      <c r="AT2717" s="184"/>
      <c r="AU2717" s="184"/>
      <c r="AX2717" s="184"/>
      <c r="AY2717" s="184"/>
      <c r="BB2717" s="184"/>
      <c r="BC2717" s="184"/>
      <c r="BF2717" s="184"/>
      <c r="BG2717" s="184"/>
      <c r="BJ2717" s="184"/>
      <c r="BK2717" s="184"/>
      <c r="BN2717" s="184"/>
      <c r="BO2717" s="184"/>
      <c r="BR2717" s="184"/>
      <c r="BS2717" s="184"/>
      <c r="BV2717" s="184"/>
      <c r="BW2717" s="184"/>
      <c r="BZ2717" s="184"/>
      <c r="CA2717" s="184"/>
      <c r="CD2717" s="184"/>
      <c r="CE2717" s="184"/>
      <c r="CL2717" s="183"/>
      <c r="CO2717" s="183"/>
      <c r="CP2717" s="183"/>
      <c r="CT2717" s="71"/>
    </row>
    <row r="2718" spans="6:98">
      <c r="F2718" s="183"/>
      <c r="S2718" s="184"/>
      <c r="T2718" s="184"/>
      <c r="U2718" s="184"/>
      <c r="V2718" s="184"/>
      <c r="W2718" s="184"/>
      <c r="X2718" s="184"/>
      <c r="Y2718" s="184"/>
      <c r="Z2718" s="184"/>
      <c r="AA2718" s="184"/>
      <c r="AB2718" s="184"/>
      <c r="AC2718" s="184"/>
      <c r="AD2718" s="184"/>
      <c r="AH2718" s="184"/>
      <c r="AI2718" s="184"/>
      <c r="AL2718" s="184"/>
      <c r="AM2718" s="184"/>
      <c r="AP2718" s="184"/>
      <c r="AQ2718" s="184"/>
      <c r="AT2718" s="184"/>
      <c r="AU2718" s="184"/>
      <c r="AX2718" s="184"/>
      <c r="AY2718" s="184"/>
      <c r="BB2718" s="184"/>
      <c r="BC2718" s="184"/>
      <c r="BF2718" s="184"/>
      <c r="BG2718" s="184"/>
      <c r="BJ2718" s="184"/>
      <c r="BK2718" s="184"/>
      <c r="BN2718" s="184"/>
      <c r="BO2718" s="184"/>
      <c r="BR2718" s="184"/>
      <c r="BS2718" s="184"/>
      <c r="BV2718" s="184"/>
      <c r="BW2718" s="184"/>
      <c r="BZ2718" s="184"/>
      <c r="CA2718" s="184"/>
      <c r="CD2718" s="184"/>
      <c r="CE2718" s="184"/>
      <c r="CL2718" s="183"/>
      <c r="CO2718" s="183"/>
      <c r="CP2718" s="183"/>
      <c r="CT2718" s="71"/>
    </row>
    <row r="2719" spans="6:98">
      <c r="F2719" s="183"/>
      <c r="S2719" s="184"/>
      <c r="T2719" s="184"/>
      <c r="U2719" s="184"/>
      <c r="V2719" s="184"/>
      <c r="W2719" s="184"/>
      <c r="X2719" s="184"/>
      <c r="Y2719" s="184"/>
      <c r="Z2719" s="184"/>
      <c r="AA2719" s="184"/>
      <c r="AB2719" s="184"/>
      <c r="AC2719" s="184"/>
      <c r="AD2719" s="184"/>
      <c r="AH2719" s="184"/>
      <c r="AI2719" s="184"/>
      <c r="AL2719" s="184"/>
      <c r="AM2719" s="184"/>
      <c r="AP2719" s="184"/>
      <c r="AQ2719" s="184"/>
      <c r="AT2719" s="184"/>
      <c r="AU2719" s="184"/>
      <c r="AX2719" s="184"/>
      <c r="AY2719" s="184"/>
      <c r="BB2719" s="184"/>
      <c r="BC2719" s="184"/>
      <c r="BF2719" s="184"/>
      <c r="BG2719" s="184"/>
      <c r="BJ2719" s="184"/>
      <c r="BK2719" s="184"/>
      <c r="BN2719" s="184"/>
      <c r="BO2719" s="184"/>
      <c r="BR2719" s="184"/>
      <c r="BS2719" s="184"/>
      <c r="BV2719" s="184"/>
      <c r="BW2719" s="184"/>
      <c r="BZ2719" s="184"/>
      <c r="CA2719" s="184"/>
      <c r="CD2719" s="184"/>
      <c r="CE2719" s="184"/>
      <c r="CL2719" s="183"/>
      <c r="CO2719" s="183"/>
      <c r="CP2719" s="183"/>
      <c r="CT2719" s="71"/>
    </row>
    <row r="2720" spans="6:98">
      <c r="F2720" s="183"/>
      <c r="S2720" s="184"/>
      <c r="T2720" s="184"/>
      <c r="U2720" s="184"/>
      <c r="V2720" s="184"/>
      <c r="W2720" s="184"/>
      <c r="X2720" s="184"/>
      <c r="Y2720" s="184"/>
      <c r="Z2720" s="184"/>
      <c r="AA2720" s="184"/>
      <c r="AB2720" s="184"/>
      <c r="AC2720" s="184"/>
      <c r="AD2720" s="184"/>
      <c r="AH2720" s="184"/>
      <c r="AI2720" s="184"/>
      <c r="AL2720" s="184"/>
      <c r="AM2720" s="184"/>
      <c r="AP2720" s="184"/>
      <c r="AQ2720" s="184"/>
      <c r="AT2720" s="184"/>
      <c r="AU2720" s="184"/>
      <c r="AX2720" s="184"/>
      <c r="AY2720" s="184"/>
      <c r="BB2720" s="184"/>
      <c r="BC2720" s="184"/>
      <c r="BF2720" s="184"/>
      <c r="BG2720" s="184"/>
      <c r="BJ2720" s="184"/>
      <c r="BK2720" s="184"/>
      <c r="BN2720" s="184"/>
      <c r="BO2720" s="184"/>
      <c r="BR2720" s="184"/>
      <c r="BS2720" s="184"/>
      <c r="BV2720" s="184"/>
      <c r="BW2720" s="184"/>
      <c r="BZ2720" s="184"/>
      <c r="CA2720" s="184"/>
      <c r="CD2720" s="184"/>
      <c r="CE2720" s="184"/>
      <c r="CL2720" s="183"/>
      <c r="CO2720" s="183"/>
      <c r="CP2720" s="183"/>
      <c r="CT2720" s="71"/>
    </row>
    <row r="2721" spans="6:98">
      <c r="F2721" s="183"/>
      <c r="S2721" s="184"/>
      <c r="T2721" s="184"/>
      <c r="U2721" s="184"/>
      <c r="V2721" s="184"/>
      <c r="W2721" s="184"/>
      <c r="X2721" s="184"/>
      <c r="Y2721" s="184"/>
      <c r="Z2721" s="184"/>
      <c r="AA2721" s="184"/>
      <c r="AB2721" s="184"/>
      <c r="AC2721" s="184"/>
      <c r="AD2721" s="184"/>
      <c r="AH2721" s="184"/>
      <c r="AI2721" s="184"/>
      <c r="AL2721" s="184"/>
      <c r="AM2721" s="184"/>
      <c r="AP2721" s="184"/>
      <c r="AQ2721" s="184"/>
      <c r="AT2721" s="184"/>
      <c r="AU2721" s="184"/>
      <c r="AX2721" s="184"/>
      <c r="AY2721" s="184"/>
      <c r="BB2721" s="184"/>
      <c r="BC2721" s="184"/>
      <c r="BF2721" s="184"/>
      <c r="BG2721" s="184"/>
      <c r="BJ2721" s="184"/>
      <c r="BK2721" s="184"/>
      <c r="BN2721" s="184"/>
      <c r="BO2721" s="184"/>
      <c r="BR2721" s="184"/>
      <c r="BS2721" s="184"/>
      <c r="BV2721" s="184"/>
      <c r="BW2721" s="184"/>
      <c r="BZ2721" s="184"/>
      <c r="CA2721" s="184"/>
      <c r="CD2721" s="184"/>
      <c r="CE2721" s="184"/>
      <c r="CL2721" s="183"/>
      <c r="CO2721" s="183"/>
      <c r="CP2721" s="183"/>
      <c r="CT2721" s="71"/>
    </row>
    <row r="2722" spans="6:98">
      <c r="F2722" s="183"/>
      <c r="S2722" s="184"/>
      <c r="T2722" s="184"/>
      <c r="U2722" s="184"/>
      <c r="V2722" s="184"/>
      <c r="W2722" s="184"/>
      <c r="X2722" s="184"/>
      <c r="Y2722" s="184"/>
      <c r="Z2722" s="184"/>
      <c r="AA2722" s="184"/>
      <c r="AB2722" s="184"/>
      <c r="AC2722" s="184"/>
      <c r="AD2722" s="184"/>
      <c r="AH2722" s="184"/>
      <c r="AI2722" s="184"/>
      <c r="AL2722" s="184"/>
      <c r="AM2722" s="184"/>
      <c r="AP2722" s="184"/>
      <c r="AQ2722" s="184"/>
      <c r="AT2722" s="184"/>
      <c r="AU2722" s="184"/>
      <c r="AX2722" s="184"/>
      <c r="AY2722" s="184"/>
      <c r="BB2722" s="184"/>
      <c r="BC2722" s="184"/>
      <c r="BF2722" s="184"/>
      <c r="BG2722" s="184"/>
      <c r="BJ2722" s="184"/>
      <c r="BK2722" s="184"/>
      <c r="BN2722" s="184"/>
      <c r="BO2722" s="184"/>
      <c r="BR2722" s="184"/>
      <c r="BS2722" s="184"/>
      <c r="BV2722" s="184"/>
      <c r="BW2722" s="184"/>
      <c r="BZ2722" s="184"/>
      <c r="CA2722" s="184"/>
      <c r="CD2722" s="184"/>
      <c r="CE2722" s="184"/>
      <c r="CL2722" s="183"/>
      <c r="CO2722" s="183"/>
      <c r="CP2722" s="183"/>
      <c r="CT2722" s="71"/>
    </row>
    <row r="2723" spans="6:98">
      <c r="F2723" s="183"/>
      <c r="S2723" s="184"/>
      <c r="T2723" s="184"/>
      <c r="U2723" s="184"/>
      <c r="V2723" s="184"/>
      <c r="W2723" s="184"/>
      <c r="X2723" s="184"/>
      <c r="Y2723" s="184"/>
      <c r="Z2723" s="184"/>
      <c r="AA2723" s="184"/>
      <c r="AB2723" s="184"/>
      <c r="AC2723" s="184"/>
      <c r="AD2723" s="184"/>
      <c r="AH2723" s="184"/>
      <c r="AI2723" s="184"/>
      <c r="AL2723" s="184"/>
      <c r="AM2723" s="184"/>
      <c r="AP2723" s="184"/>
      <c r="AQ2723" s="184"/>
      <c r="AT2723" s="184"/>
      <c r="AU2723" s="184"/>
      <c r="AX2723" s="184"/>
      <c r="AY2723" s="184"/>
      <c r="BB2723" s="184"/>
      <c r="BC2723" s="184"/>
      <c r="BF2723" s="184"/>
      <c r="BG2723" s="184"/>
      <c r="BJ2723" s="184"/>
      <c r="BK2723" s="184"/>
      <c r="BN2723" s="184"/>
      <c r="BO2723" s="184"/>
      <c r="BR2723" s="184"/>
      <c r="BS2723" s="184"/>
      <c r="BV2723" s="184"/>
      <c r="BW2723" s="184"/>
      <c r="BZ2723" s="184"/>
      <c r="CA2723" s="184"/>
      <c r="CD2723" s="184"/>
      <c r="CE2723" s="184"/>
      <c r="CL2723" s="183"/>
      <c r="CO2723" s="183"/>
      <c r="CP2723" s="183"/>
      <c r="CT2723" s="71"/>
    </row>
    <row r="2724" spans="6:98">
      <c r="F2724" s="183"/>
      <c r="S2724" s="184"/>
      <c r="T2724" s="184"/>
      <c r="U2724" s="184"/>
      <c r="V2724" s="184"/>
      <c r="W2724" s="184"/>
      <c r="X2724" s="184"/>
      <c r="Y2724" s="184"/>
      <c r="Z2724" s="184"/>
      <c r="AA2724" s="184"/>
      <c r="AB2724" s="184"/>
      <c r="AC2724" s="184"/>
      <c r="AD2724" s="184"/>
      <c r="AH2724" s="184"/>
      <c r="AI2724" s="184"/>
      <c r="AL2724" s="184"/>
      <c r="AM2724" s="184"/>
      <c r="AP2724" s="184"/>
      <c r="AQ2724" s="184"/>
      <c r="AT2724" s="184"/>
      <c r="AU2724" s="184"/>
      <c r="AX2724" s="184"/>
      <c r="AY2724" s="184"/>
      <c r="BB2724" s="184"/>
      <c r="BC2724" s="184"/>
      <c r="BF2724" s="184"/>
      <c r="BG2724" s="184"/>
      <c r="BJ2724" s="184"/>
      <c r="BK2724" s="184"/>
      <c r="BN2724" s="184"/>
      <c r="BO2724" s="184"/>
      <c r="BR2724" s="184"/>
      <c r="BS2724" s="184"/>
      <c r="BV2724" s="184"/>
      <c r="BW2724" s="184"/>
      <c r="BZ2724" s="184"/>
      <c r="CA2724" s="184"/>
      <c r="CD2724" s="184"/>
      <c r="CE2724" s="184"/>
      <c r="CL2724" s="183"/>
      <c r="CO2724" s="183"/>
      <c r="CP2724" s="183"/>
      <c r="CT2724" s="71"/>
    </row>
    <row r="2725" spans="6:98">
      <c r="F2725" s="183"/>
      <c r="S2725" s="184"/>
      <c r="T2725" s="184"/>
      <c r="U2725" s="184"/>
      <c r="V2725" s="184"/>
      <c r="W2725" s="184"/>
      <c r="X2725" s="184"/>
      <c r="Y2725" s="184"/>
      <c r="Z2725" s="184"/>
      <c r="AA2725" s="184"/>
      <c r="AB2725" s="184"/>
      <c r="AC2725" s="184"/>
      <c r="AD2725" s="184"/>
      <c r="AH2725" s="184"/>
      <c r="AI2725" s="184"/>
      <c r="AL2725" s="184"/>
      <c r="AM2725" s="184"/>
      <c r="AP2725" s="184"/>
      <c r="AQ2725" s="184"/>
      <c r="AT2725" s="184"/>
      <c r="AU2725" s="184"/>
      <c r="AX2725" s="184"/>
      <c r="AY2725" s="184"/>
      <c r="BB2725" s="184"/>
      <c r="BC2725" s="184"/>
      <c r="BF2725" s="184"/>
      <c r="BG2725" s="184"/>
      <c r="BJ2725" s="184"/>
      <c r="BK2725" s="184"/>
      <c r="BN2725" s="184"/>
      <c r="BO2725" s="184"/>
      <c r="BR2725" s="184"/>
      <c r="BS2725" s="184"/>
      <c r="BV2725" s="184"/>
      <c r="BW2725" s="184"/>
      <c r="BZ2725" s="184"/>
      <c r="CA2725" s="184"/>
      <c r="CD2725" s="184"/>
      <c r="CE2725" s="184"/>
      <c r="CL2725" s="183"/>
      <c r="CO2725" s="183"/>
      <c r="CP2725" s="183"/>
      <c r="CT2725" s="71"/>
    </row>
    <row r="2726" spans="6:98">
      <c r="F2726" s="183"/>
      <c r="S2726" s="184"/>
      <c r="T2726" s="184"/>
      <c r="U2726" s="184"/>
      <c r="V2726" s="184"/>
      <c r="W2726" s="184"/>
      <c r="X2726" s="184"/>
      <c r="Y2726" s="184"/>
      <c r="Z2726" s="184"/>
      <c r="AA2726" s="184"/>
      <c r="AB2726" s="184"/>
      <c r="AC2726" s="184"/>
      <c r="AD2726" s="184"/>
      <c r="AH2726" s="184"/>
      <c r="AI2726" s="184"/>
      <c r="AL2726" s="184"/>
      <c r="AM2726" s="184"/>
      <c r="AP2726" s="184"/>
      <c r="AQ2726" s="184"/>
      <c r="AT2726" s="184"/>
      <c r="AU2726" s="184"/>
      <c r="AX2726" s="184"/>
      <c r="AY2726" s="184"/>
      <c r="BB2726" s="184"/>
      <c r="BC2726" s="184"/>
      <c r="BF2726" s="184"/>
      <c r="BG2726" s="184"/>
      <c r="BJ2726" s="184"/>
      <c r="BK2726" s="184"/>
      <c r="BN2726" s="184"/>
      <c r="BO2726" s="184"/>
      <c r="BR2726" s="184"/>
      <c r="BS2726" s="184"/>
      <c r="BV2726" s="184"/>
      <c r="BW2726" s="184"/>
      <c r="BZ2726" s="184"/>
      <c r="CA2726" s="184"/>
      <c r="CD2726" s="184"/>
      <c r="CE2726" s="184"/>
      <c r="CL2726" s="183"/>
      <c r="CO2726" s="183"/>
      <c r="CP2726" s="183"/>
      <c r="CT2726" s="71"/>
    </row>
    <row r="2727" spans="6:98">
      <c r="F2727" s="183"/>
      <c r="S2727" s="184"/>
      <c r="T2727" s="184"/>
      <c r="U2727" s="184"/>
      <c r="V2727" s="184"/>
      <c r="W2727" s="184"/>
      <c r="X2727" s="184"/>
      <c r="Y2727" s="184"/>
      <c r="Z2727" s="184"/>
      <c r="AA2727" s="184"/>
      <c r="AB2727" s="184"/>
      <c r="AC2727" s="184"/>
      <c r="AD2727" s="184"/>
      <c r="AH2727" s="184"/>
      <c r="AI2727" s="184"/>
      <c r="AL2727" s="184"/>
      <c r="AM2727" s="184"/>
      <c r="AP2727" s="184"/>
      <c r="AQ2727" s="184"/>
      <c r="AT2727" s="184"/>
      <c r="AU2727" s="184"/>
      <c r="AX2727" s="184"/>
      <c r="AY2727" s="184"/>
      <c r="BB2727" s="184"/>
      <c r="BC2727" s="184"/>
      <c r="BF2727" s="184"/>
      <c r="BG2727" s="184"/>
      <c r="BJ2727" s="184"/>
      <c r="BK2727" s="184"/>
      <c r="BN2727" s="184"/>
      <c r="BO2727" s="184"/>
      <c r="BR2727" s="184"/>
      <c r="BS2727" s="184"/>
      <c r="BV2727" s="184"/>
      <c r="BW2727" s="184"/>
      <c r="BZ2727" s="184"/>
      <c r="CA2727" s="184"/>
      <c r="CD2727" s="184"/>
      <c r="CE2727" s="184"/>
      <c r="CL2727" s="183"/>
      <c r="CO2727" s="183"/>
      <c r="CP2727" s="183"/>
      <c r="CT2727" s="71"/>
    </row>
    <row r="2728" spans="6:98">
      <c r="F2728" s="183"/>
      <c r="S2728" s="184"/>
      <c r="T2728" s="184"/>
      <c r="U2728" s="184"/>
      <c r="V2728" s="184"/>
      <c r="W2728" s="184"/>
      <c r="X2728" s="184"/>
      <c r="Y2728" s="184"/>
      <c r="Z2728" s="184"/>
      <c r="AA2728" s="184"/>
      <c r="AB2728" s="184"/>
      <c r="AC2728" s="184"/>
      <c r="AD2728" s="184"/>
      <c r="AH2728" s="184"/>
      <c r="AI2728" s="184"/>
      <c r="AL2728" s="184"/>
      <c r="AM2728" s="184"/>
      <c r="AP2728" s="184"/>
      <c r="AQ2728" s="184"/>
      <c r="AT2728" s="184"/>
      <c r="AU2728" s="184"/>
      <c r="AX2728" s="184"/>
      <c r="AY2728" s="184"/>
      <c r="BB2728" s="184"/>
      <c r="BC2728" s="184"/>
      <c r="BF2728" s="184"/>
      <c r="BG2728" s="184"/>
      <c r="BJ2728" s="184"/>
      <c r="BK2728" s="184"/>
      <c r="BN2728" s="184"/>
      <c r="BO2728" s="184"/>
      <c r="BR2728" s="184"/>
      <c r="BS2728" s="184"/>
      <c r="BV2728" s="184"/>
      <c r="BW2728" s="184"/>
      <c r="BZ2728" s="184"/>
      <c r="CA2728" s="184"/>
      <c r="CD2728" s="184"/>
      <c r="CE2728" s="184"/>
      <c r="CL2728" s="183"/>
      <c r="CO2728" s="183"/>
      <c r="CP2728" s="183"/>
      <c r="CT2728" s="71"/>
    </row>
    <row r="2729" spans="6:98">
      <c r="F2729" s="183"/>
      <c r="S2729" s="184"/>
      <c r="T2729" s="184"/>
      <c r="U2729" s="184"/>
      <c r="V2729" s="184"/>
      <c r="W2729" s="184"/>
      <c r="X2729" s="184"/>
      <c r="Y2729" s="184"/>
      <c r="Z2729" s="184"/>
      <c r="AA2729" s="184"/>
      <c r="AB2729" s="184"/>
      <c r="AC2729" s="184"/>
      <c r="AD2729" s="184"/>
      <c r="AH2729" s="184"/>
      <c r="AI2729" s="184"/>
      <c r="AL2729" s="184"/>
      <c r="AM2729" s="184"/>
      <c r="AP2729" s="184"/>
      <c r="AQ2729" s="184"/>
      <c r="AT2729" s="184"/>
      <c r="AU2729" s="184"/>
      <c r="AX2729" s="184"/>
      <c r="AY2729" s="184"/>
      <c r="BB2729" s="184"/>
      <c r="BC2729" s="184"/>
      <c r="BF2729" s="184"/>
      <c r="BG2729" s="184"/>
      <c r="BJ2729" s="184"/>
      <c r="BK2729" s="184"/>
      <c r="BN2729" s="184"/>
      <c r="BO2729" s="184"/>
      <c r="BR2729" s="184"/>
      <c r="BS2729" s="184"/>
      <c r="BV2729" s="184"/>
      <c r="BW2729" s="184"/>
      <c r="BZ2729" s="184"/>
      <c r="CA2729" s="184"/>
      <c r="CD2729" s="184"/>
      <c r="CE2729" s="184"/>
      <c r="CL2729" s="183"/>
      <c r="CO2729" s="183"/>
      <c r="CP2729" s="183"/>
      <c r="CT2729" s="71"/>
    </row>
    <row r="2730" spans="6:98">
      <c r="F2730" s="183"/>
      <c r="S2730" s="184"/>
      <c r="T2730" s="184"/>
      <c r="U2730" s="184"/>
      <c r="V2730" s="184"/>
      <c r="W2730" s="184"/>
      <c r="X2730" s="184"/>
      <c r="Y2730" s="184"/>
      <c r="Z2730" s="184"/>
      <c r="AA2730" s="184"/>
      <c r="AB2730" s="184"/>
      <c r="AC2730" s="184"/>
      <c r="AD2730" s="184"/>
      <c r="AH2730" s="184"/>
      <c r="AI2730" s="184"/>
      <c r="AL2730" s="184"/>
      <c r="AM2730" s="184"/>
      <c r="AP2730" s="184"/>
      <c r="AQ2730" s="184"/>
      <c r="AT2730" s="184"/>
      <c r="AU2730" s="184"/>
      <c r="AX2730" s="184"/>
      <c r="AY2730" s="184"/>
      <c r="BB2730" s="184"/>
      <c r="BC2730" s="184"/>
      <c r="BF2730" s="184"/>
      <c r="BG2730" s="184"/>
      <c r="BJ2730" s="184"/>
      <c r="BK2730" s="184"/>
      <c r="BN2730" s="184"/>
      <c r="BO2730" s="184"/>
      <c r="BR2730" s="184"/>
      <c r="BS2730" s="184"/>
      <c r="BV2730" s="184"/>
      <c r="BW2730" s="184"/>
      <c r="BZ2730" s="184"/>
      <c r="CA2730" s="184"/>
      <c r="CD2730" s="184"/>
      <c r="CE2730" s="184"/>
      <c r="CL2730" s="183"/>
      <c r="CO2730" s="183"/>
      <c r="CP2730" s="183"/>
      <c r="CT2730" s="71"/>
    </row>
    <row r="2731" spans="6:98">
      <c r="F2731" s="183"/>
      <c r="S2731" s="184"/>
      <c r="T2731" s="184"/>
      <c r="U2731" s="184"/>
      <c r="V2731" s="184"/>
      <c r="W2731" s="184"/>
      <c r="X2731" s="184"/>
      <c r="Y2731" s="184"/>
      <c r="Z2731" s="184"/>
      <c r="AA2731" s="184"/>
      <c r="AB2731" s="184"/>
      <c r="AC2731" s="184"/>
      <c r="AD2731" s="184"/>
      <c r="AH2731" s="184"/>
      <c r="AI2731" s="184"/>
      <c r="AL2731" s="184"/>
      <c r="AM2731" s="184"/>
      <c r="AP2731" s="184"/>
      <c r="AQ2731" s="184"/>
      <c r="AT2731" s="184"/>
      <c r="AU2731" s="184"/>
      <c r="AX2731" s="184"/>
      <c r="AY2731" s="184"/>
      <c r="BB2731" s="184"/>
      <c r="BC2731" s="184"/>
      <c r="BF2731" s="184"/>
      <c r="BG2731" s="184"/>
      <c r="BJ2731" s="184"/>
      <c r="BK2731" s="184"/>
      <c r="BN2731" s="184"/>
      <c r="BO2731" s="184"/>
      <c r="BR2731" s="184"/>
      <c r="BS2731" s="184"/>
      <c r="BV2731" s="184"/>
      <c r="BW2731" s="184"/>
      <c r="BZ2731" s="184"/>
      <c r="CA2731" s="184"/>
      <c r="CD2731" s="184"/>
      <c r="CE2731" s="184"/>
      <c r="CL2731" s="183"/>
      <c r="CO2731" s="183"/>
      <c r="CP2731" s="183"/>
      <c r="CT2731" s="71"/>
    </row>
    <row r="2732" spans="6:98">
      <c r="F2732" s="183"/>
      <c r="S2732" s="184"/>
      <c r="T2732" s="184"/>
      <c r="U2732" s="184"/>
      <c r="V2732" s="184"/>
      <c r="W2732" s="184"/>
      <c r="X2732" s="184"/>
      <c r="Y2732" s="184"/>
      <c r="Z2732" s="184"/>
      <c r="AA2732" s="184"/>
      <c r="AB2732" s="184"/>
      <c r="AC2732" s="184"/>
      <c r="AD2732" s="184"/>
      <c r="AH2732" s="184"/>
      <c r="AI2732" s="184"/>
      <c r="AL2732" s="184"/>
      <c r="AM2732" s="184"/>
      <c r="AP2732" s="184"/>
      <c r="AQ2732" s="184"/>
      <c r="AT2732" s="184"/>
      <c r="AU2732" s="184"/>
      <c r="AX2732" s="184"/>
      <c r="AY2732" s="184"/>
      <c r="BB2732" s="184"/>
      <c r="BC2732" s="184"/>
      <c r="BF2732" s="184"/>
      <c r="BG2732" s="184"/>
      <c r="BJ2732" s="184"/>
      <c r="BK2732" s="184"/>
      <c r="BN2732" s="184"/>
      <c r="BO2732" s="184"/>
      <c r="BR2732" s="184"/>
      <c r="BS2732" s="184"/>
      <c r="BV2732" s="184"/>
      <c r="BW2732" s="184"/>
      <c r="BZ2732" s="184"/>
      <c r="CA2732" s="184"/>
      <c r="CD2732" s="184"/>
      <c r="CE2732" s="184"/>
      <c r="CL2732" s="183"/>
      <c r="CO2732" s="183"/>
      <c r="CP2732" s="183"/>
      <c r="CT2732" s="71"/>
    </row>
    <row r="2733" spans="6:98">
      <c r="F2733" s="183"/>
      <c r="S2733" s="184"/>
      <c r="T2733" s="184"/>
      <c r="U2733" s="184"/>
      <c r="V2733" s="184"/>
      <c r="W2733" s="184"/>
      <c r="X2733" s="184"/>
      <c r="Y2733" s="184"/>
      <c r="Z2733" s="184"/>
      <c r="AA2733" s="184"/>
      <c r="AB2733" s="184"/>
      <c r="AC2733" s="184"/>
      <c r="AD2733" s="184"/>
      <c r="AH2733" s="184"/>
      <c r="AI2733" s="184"/>
      <c r="AL2733" s="184"/>
      <c r="AM2733" s="184"/>
      <c r="AP2733" s="184"/>
      <c r="AQ2733" s="184"/>
      <c r="AT2733" s="184"/>
      <c r="AU2733" s="184"/>
      <c r="AX2733" s="184"/>
      <c r="AY2733" s="184"/>
      <c r="BB2733" s="184"/>
      <c r="BC2733" s="184"/>
      <c r="BF2733" s="184"/>
      <c r="BG2733" s="184"/>
      <c r="BJ2733" s="184"/>
      <c r="BK2733" s="184"/>
      <c r="BN2733" s="184"/>
      <c r="BO2733" s="184"/>
      <c r="BR2733" s="184"/>
      <c r="BS2733" s="184"/>
      <c r="BV2733" s="184"/>
      <c r="BW2733" s="184"/>
      <c r="BZ2733" s="184"/>
      <c r="CA2733" s="184"/>
      <c r="CD2733" s="184"/>
      <c r="CE2733" s="184"/>
      <c r="CL2733" s="183"/>
      <c r="CO2733" s="183"/>
      <c r="CP2733" s="183"/>
      <c r="CT2733" s="71"/>
    </row>
    <row r="2734" spans="6:98">
      <c r="F2734" s="183"/>
      <c r="S2734" s="184"/>
      <c r="T2734" s="184"/>
      <c r="U2734" s="184"/>
      <c r="V2734" s="184"/>
      <c r="W2734" s="184"/>
      <c r="X2734" s="184"/>
      <c r="Y2734" s="184"/>
      <c r="Z2734" s="184"/>
      <c r="AA2734" s="184"/>
      <c r="AB2734" s="184"/>
      <c r="AC2734" s="184"/>
      <c r="AD2734" s="184"/>
      <c r="AH2734" s="184"/>
      <c r="AI2734" s="184"/>
      <c r="AL2734" s="184"/>
      <c r="AM2734" s="184"/>
      <c r="AP2734" s="184"/>
      <c r="AQ2734" s="184"/>
      <c r="AT2734" s="184"/>
      <c r="AU2734" s="184"/>
      <c r="AX2734" s="184"/>
      <c r="AY2734" s="184"/>
      <c r="BB2734" s="184"/>
      <c r="BC2734" s="184"/>
      <c r="BF2734" s="184"/>
      <c r="BG2734" s="184"/>
      <c r="BJ2734" s="184"/>
      <c r="BK2734" s="184"/>
      <c r="BN2734" s="184"/>
      <c r="BO2734" s="184"/>
      <c r="BR2734" s="184"/>
      <c r="BS2734" s="184"/>
      <c r="BV2734" s="184"/>
      <c r="BW2734" s="184"/>
      <c r="BZ2734" s="184"/>
      <c r="CA2734" s="184"/>
      <c r="CD2734" s="184"/>
      <c r="CE2734" s="184"/>
      <c r="CL2734" s="183"/>
      <c r="CO2734" s="183"/>
      <c r="CP2734" s="183"/>
      <c r="CT2734" s="71"/>
    </row>
    <row r="2735" spans="6:98">
      <c r="F2735" s="183"/>
      <c r="S2735" s="184"/>
      <c r="T2735" s="184"/>
      <c r="U2735" s="184"/>
      <c r="V2735" s="184"/>
      <c r="W2735" s="184"/>
      <c r="X2735" s="184"/>
      <c r="Y2735" s="184"/>
      <c r="Z2735" s="184"/>
      <c r="AA2735" s="184"/>
      <c r="AB2735" s="184"/>
      <c r="AC2735" s="184"/>
      <c r="AD2735" s="184"/>
      <c r="AH2735" s="184"/>
      <c r="AI2735" s="184"/>
      <c r="AL2735" s="184"/>
      <c r="AM2735" s="184"/>
      <c r="AP2735" s="184"/>
      <c r="AQ2735" s="184"/>
      <c r="AT2735" s="184"/>
      <c r="AU2735" s="184"/>
      <c r="AX2735" s="184"/>
      <c r="AY2735" s="184"/>
      <c r="BB2735" s="184"/>
      <c r="BC2735" s="184"/>
      <c r="BF2735" s="184"/>
      <c r="BG2735" s="184"/>
      <c r="BJ2735" s="184"/>
      <c r="BK2735" s="184"/>
      <c r="BN2735" s="184"/>
      <c r="BO2735" s="184"/>
      <c r="BR2735" s="184"/>
      <c r="BS2735" s="184"/>
      <c r="BV2735" s="184"/>
      <c r="BW2735" s="184"/>
      <c r="BZ2735" s="184"/>
      <c r="CA2735" s="184"/>
      <c r="CD2735" s="184"/>
      <c r="CE2735" s="184"/>
      <c r="CL2735" s="183"/>
      <c r="CO2735" s="183"/>
      <c r="CP2735" s="183"/>
      <c r="CT2735" s="71"/>
    </row>
    <row r="2736" spans="6:98">
      <c r="F2736" s="183"/>
      <c r="S2736" s="184"/>
      <c r="T2736" s="184"/>
      <c r="U2736" s="184"/>
      <c r="V2736" s="184"/>
      <c r="W2736" s="184"/>
      <c r="X2736" s="184"/>
      <c r="Y2736" s="184"/>
      <c r="Z2736" s="184"/>
      <c r="AA2736" s="184"/>
      <c r="AB2736" s="184"/>
      <c r="AC2736" s="184"/>
      <c r="AD2736" s="184"/>
      <c r="AH2736" s="184"/>
      <c r="AI2736" s="184"/>
      <c r="AL2736" s="184"/>
      <c r="AM2736" s="184"/>
      <c r="AP2736" s="184"/>
      <c r="AQ2736" s="184"/>
      <c r="AT2736" s="184"/>
      <c r="AU2736" s="184"/>
      <c r="AX2736" s="184"/>
      <c r="AY2736" s="184"/>
      <c r="BB2736" s="184"/>
      <c r="BC2736" s="184"/>
      <c r="BF2736" s="184"/>
      <c r="BG2736" s="184"/>
      <c r="BJ2736" s="184"/>
      <c r="BK2736" s="184"/>
      <c r="BN2736" s="184"/>
      <c r="BO2736" s="184"/>
      <c r="BR2736" s="184"/>
      <c r="BS2736" s="184"/>
      <c r="BV2736" s="184"/>
      <c r="BW2736" s="184"/>
      <c r="BZ2736" s="184"/>
      <c r="CA2736" s="184"/>
      <c r="CD2736" s="184"/>
      <c r="CE2736" s="184"/>
      <c r="CL2736" s="183"/>
      <c r="CO2736" s="183"/>
      <c r="CP2736" s="183"/>
      <c r="CT2736" s="71"/>
    </row>
    <row r="2737" spans="6:98">
      <c r="F2737" s="183"/>
      <c r="S2737" s="184"/>
      <c r="T2737" s="184"/>
      <c r="U2737" s="184"/>
      <c r="V2737" s="184"/>
      <c r="W2737" s="184"/>
      <c r="X2737" s="184"/>
      <c r="Y2737" s="184"/>
      <c r="Z2737" s="184"/>
      <c r="AA2737" s="184"/>
      <c r="AB2737" s="184"/>
      <c r="AC2737" s="184"/>
      <c r="AD2737" s="184"/>
      <c r="AH2737" s="184"/>
      <c r="AI2737" s="184"/>
      <c r="AL2737" s="184"/>
      <c r="AM2737" s="184"/>
      <c r="AP2737" s="184"/>
      <c r="AQ2737" s="184"/>
      <c r="AT2737" s="184"/>
      <c r="AU2737" s="184"/>
      <c r="AX2737" s="184"/>
      <c r="AY2737" s="184"/>
      <c r="BB2737" s="184"/>
      <c r="BC2737" s="184"/>
      <c r="BF2737" s="184"/>
      <c r="BG2737" s="184"/>
      <c r="BJ2737" s="184"/>
      <c r="BK2737" s="184"/>
      <c r="BN2737" s="184"/>
      <c r="BO2737" s="184"/>
      <c r="BR2737" s="184"/>
      <c r="BS2737" s="184"/>
      <c r="BV2737" s="184"/>
      <c r="BW2737" s="184"/>
      <c r="BZ2737" s="184"/>
      <c r="CA2737" s="184"/>
      <c r="CD2737" s="184"/>
      <c r="CE2737" s="184"/>
      <c r="CL2737" s="183"/>
      <c r="CO2737" s="183"/>
      <c r="CP2737" s="183"/>
      <c r="CT2737" s="71"/>
    </row>
    <row r="2738" spans="6:98">
      <c r="F2738" s="183"/>
      <c r="S2738" s="184"/>
      <c r="T2738" s="184"/>
      <c r="U2738" s="184"/>
      <c r="V2738" s="184"/>
      <c r="W2738" s="184"/>
      <c r="X2738" s="184"/>
      <c r="Y2738" s="184"/>
      <c r="Z2738" s="184"/>
      <c r="AA2738" s="184"/>
      <c r="AB2738" s="184"/>
      <c r="AC2738" s="184"/>
      <c r="AD2738" s="184"/>
      <c r="AH2738" s="184"/>
      <c r="AI2738" s="184"/>
      <c r="AL2738" s="184"/>
      <c r="AM2738" s="184"/>
      <c r="AP2738" s="184"/>
      <c r="AQ2738" s="184"/>
      <c r="AT2738" s="184"/>
      <c r="AU2738" s="184"/>
      <c r="AX2738" s="184"/>
      <c r="AY2738" s="184"/>
      <c r="BB2738" s="184"/>
      <c r="BC2738" s="184"/>
      <c r="BF2738" s="184"/>
      <c r="BG2738" s="184"/>
      <c r="BJ2738" s="184"/>
      <c r="BK2738" s="184"/>
      <c r="BN2738" s="184"/>
      <c r="BO2738" s="184"/>
      <c r="BR2738" s="184"/>
      <c r="BS2738" s="184"/>
      <c r="BV2738" s="184"/>
      <c r="BW2738" s="184"/>
      <c r="BZ2738" s="184"/>
      <c r="CA2738" s="184"/>
      <c r="CD2738" s="184"/>
      <c r="CE2738" s="184"/>
      <c r="CL2738" s="183"/>
      <c r="CO2738" s="183"/>
      <c r="CP2738" s="183"/>
      <c r="CT2738" s="71"/>
    </row>
    <row r="2739" spans="6:98">
      <c r="F2739" s="183"/>
      <c r="S2739" s="184"/>
      <c r="T2739" s="184"/>
      <c r="U2739" s="184"/>
      <c r="V2739" s="184"/>
      <c r="W2739" s="184"/>
      <c r="X2739" s="184"/>
      <c r="Y2739" s="184"/>
      <c r="Z2739" s="184"/>
      <c r="AA2739" s="184"/>
      <c r="AB2739" s="184"/>
      <c r="AC2739" s="184"/>
      <c r="AD2739" s="184"/>
      <c r="AH2739" s="184"/>
      <c r="AI2739" s="184"/>
      <c r="AL2739" s="184"/>
      <c r="AM2739" s="184"/>
      <c r="AP2739" s="184"/>
      <c r="AQ2739" s="184"/>
      <c r="AT2739" s="184"/>
      <c r="AU2739" s="184"/>
      <c r="AX2739" s="184"/>
      <c r="AY2739" s="184"/>
      <c r="BB2739" s="184"/>
      <c r="BC2739" s="184"/>
      <c r="BF2739" s="184"/>
      <c r="BG2739" s="184"/>
      <c r="BJ2739" s="184"/>
      <c r="BK2739" s="184"/>
      <c r="BN2739" s="184"/>
      <c r="BO2739" s="184"/>
      <c r="BR2739" s="184"/>
      <c r="BS2739" s="184"/>
      <c r="BV2739" s="184"/>
      <c r="BW2739" s="184"/>
      <c r="BZ2739" s="184"/>
      <c r="CA2739" s="184"/>
      <c r="CD2739" s="184"/>
      <c r="CE2739" s="184"/>
      <c r="CL2739" s="183"/>
      <c r="CO2739" s="183"/>
      <c r="CP2739" s="183"/>
      <c r="CT2739" s="71"/>
    </row>
    <row r="2740" spans="6:98">
      <c r="F2740" s="183"/>
      <c r="S2740" s="184"/>
      <c r="T2740" s="184"/>
      <c r="U2740" s="184"/>
      <c r="V2740" s="184"/>
      <c r="W2740" s="184"/>
      <c r="X2740" s="184"/>
      <c r="Y2740" s="184"/>
      <c r="Z2740" s="184"/>
      <c r="AA2740" s="184"/>
      <c r="AB2740" s="184"/>
      <c r="AC2740" s="184"/>
      <c r="AD2740" s="184"/>
      <c r="AH2740" s="184"/>
      <c r="AI2740" s="184"/>
      <c r="AL2740" s="184"/>
      <c r="AM2740" s="184"/>
      <c r="AP2740" s="184"/>
      <c r="AQ2740" s="184"/>
      <c r="AT2740" s="184"/>
      <c r="AU2740" s="184"/>
      <c r="AX2740" s="184"/>
      <c r="AY2740" s="184"/>
      <c r="BB2740" s="184"/>
      <c r="BC2740" s="184"/>
      <c r="BF2740" s="184"/>
      <c r="BG2740" s="184"/>
      <c r="BJ2740" s="184"/>
      <c r="BK2740" s="184"/>
      <c r="BN2740" s="184"/>
      <c r="BO2740" s="184"/>
      <c r="BR2740" s="184"/>
      <c r="BS2740" s="184"/>
      <c r="BV2740" s="184"/>
      <c r="BW2740" s="184"/>
      <c r="BZ2740" s="184"/>
      <c r="CA2740" s="184"/>
      <c r="CD2740" s="184"/>
      <c r="CE2740" s="184"/>
      <c r="CL2740" s="183"/>
      <c r="CO2740" s="183"/>
      <c r="CP2740" s="183"/>
      <c r="CT2740" s="71"/>
    </row>
    <row r="2741" spans="6:98">
      <c r="F2741" s="183"/>
      <c r="S2741" s="184"/>
      <c r="T2741" s="184"/>
      <c r="U2741" s="184"/>
      <c r="V2741" s="184"/>
      <c r="W2741" s="184"/>
      <c r="X2741" s="184"/>
      <c r="Y2741" s="184"/>
      <c r="Z2741" s="184"/>
      <c r="AA2741" s="184"/>
      <c r="AB2741" s="184"/>
      <c r="AC2741" s="184"/>
      <c r="AD2741" s="184"/>
      <c r="AH2741" s="184"/>
      <c r="AI2741" s="184"/>
      <c r="AL2741" s="184"/>
      <c r="AM2741" s="184"/>
      <c r="AP2741" s="184"/>
      <c r="AQ2741" s="184"/>
      <c r="AT2741" s="184"/>
      <c r="AU2741" s="184"/>
      <c r="AX2741" s="184"/>
      <c r="AY2741" s="184"/>
      <c r="BB2741" s="184"/>
      <c r="BC2741" s="184"/>
      <c r="BF2741" s="184"/>
      <c r="BG2741" s="184"/>
      <c r="BJ2741" s="184"/>
      <c r="BK2741" s="184"/>
      <c r="BN2741" s="184"/>
      <c r="BO2741" s="184"/>
      <c r="BR2741" s="184"/>
      <c r="BS2741" s="184"/>
      <c r="BV2741" s="184"/>
      <c r="BW2741" s="184"/>
      <c r="BZ2741" s="184"/>
      <c r="CA2741" s="184"/>
      <c r="CD2741" s="184"/>
      <c r="CE2741" s="184"/>
      <c r="CL2741" s="183"/>
      <c r="CO2741" s="183"/>
      <c r="CP2741" s="183"/>
      <c r="CT2741" s="71"/>
    </row>
    <row r="2742" spans="6:98">
      <c r="F2742" s="183"/>
      <c r="S2742" s="184"/>
      <c r="T2742" s="184"/>
      <c r="U2742" s="184"/>
      <c r="V2742" s="184"/>
      <c r="W2742" s="184"/>
      <c r="X2742" s="184"/>
      <c r="Y2742" s="184"/>
      <c r="Z2742" s="184"/>
      <c r="AA2742" s="184"/>
      <c r="AB2742" s="184"/>
      <c r="AC2742" s="184"/>
      <c r="AD2742" s="184"/>
      <c r="AH2742" s="184"/>
      <c r="AI2742" s="184"/>
      <c r="AL2742" s="184"/>
      <c r="AM2742" s="184"/>
      <c r="AP2742" s="184"/>
      <c r="AQ2742" s="184"/>
      <c r="AT2742" s="184"/>
      <c r="AU2742" s="184"/>
      <c r="AX2742" s="184"/>
      <c r="AY2742" s="184"/>
      <c r="BB2742" s="184"/>
      <c r="BC2742" s="184"/>
      <c r="BF2742" s="184"/>
      <c r="BG2742" s="184"/>
      <c r="BJ2742" s="184"/>
      <c r="BK2742" s="184"/>
      <c r="BN2742" s="184"/>
      <c r="BO2742" s="184"/>
      <c r="BR2742" s="184"/>
      <c r="BS2742" s="184"/>
      <c r="BV2742" s="184"/>
      <c r="BW2742" s="184"/>
      <c r="BZ2742" s="184"/>
      <c r="CA2742" s="184"/>
      <c r="CD2742" s="184"/>
      <c r="CE2742" s="184"/>
      <c r="CL2742" s="183"/>
      <c r="CO2742" s="183"/>
      <c r="CP2742" s="183"/>
      <c r="CT2742" s="71"/>
    </row>
    <row r="2743" spans="6:98">
      <c r="F2743" s="183"/>
      <c r="S2743" s="184"/>
      <c r="T2743" s="184"/>
      <c r="U2743" s="184"/>
      <c r="V2743" s="184"/>
      <c r="W2743" s="184"/>
      <c r="X2743" s="184"/>
      <c r="Y2743" s="184"/>
      <c r="Z2743" s="184"/>
      <c r="AA2743" s="184"/>
      <c r="AB2743" s="184"/>
      <c r="AC2743" s="184"/>
      <c r="AD2743" s="184"/>
      <c r="AH2743" s="184"/>
      <c r="AI2743" s="184"/>
      <c r="AL2743" s="184"/>
      <c r="AM2743" s="184"/>
      <c r="AP2743" s="184"/>
      <c r="AQ2743" s="184"/>
      <c r="AT2743" s="184"/>
      <c r="AU2743" s="184"/>
      <c r="AX2743" s="184"/>
      <c r="AY2743" s="184"/>
      <c r="BB2743" s="184"/>
      <c r="BC2743" s="184"/>
      <c r="BF2743" s="184"/>
      <c r="BG2743" s="184"/>
      <c r="BJ2743" s="184"/>
      <c r="BK2743" s="184"/>
      <c r="BN2743" s="184"/>
      <c r="BO2743" s="184"/>
      <c r="BR2743" s="184"/>
      <c r="BS2743" s="184"/>
      <c r="BV2743" s="184"/>
      <c r="BW2743" s="184"/>
      <c r="BZ2743" s="184"/>
      <c r="CA2743" s="184"/>
      <c r="CD2743" s="184"/>
      <c r="CE2743" s="184"/>
      <c r="CL2743" s="183"/>
      <c r="CO2743" s="183"/>
      <c r="CP2743" s="183"/>
      <c r="CT2743" s="71"/>
    </row>
    <row r="2744" spans="6:98">
      <c r="F2744" s="183"/>
      <c r="S2744" s="184"/>
      <c r="T2744" s="184"/>
      <c r="U2744" s="184"/>
      <c r="V2744" s="184"/>
      <c r="W2744" s="184"/>
      <c r="X2744" s="184"/>
      <c r="Y2744" s="184"/>
      <c r="Z2744" s="184"/>
      <c r="AA2744" s="184"/>
      <c r="AB2744" s="184"/>
      <c r="AC2744" s="184"/>
      <c r="AD2744" s="184"/>
      <c r="AH2744" s="184"/>
      <c r="AI2744" s="184"/>
      <c r="AL2744" s="184"/>
      <c r="AM2744" s="184"/>
      <c r="AP2744" s="184"/>
      <c r="AQ2744" s="184"/>
      <c r="AT2744" s="184"/>
      <c r="AU2744" s="184"/>
      <c r="AX2744" s="184"/>
      <c r="AY2744" s="184"/>
      <c r="BB2744" s="184"/>
      <c r="BC2744" s="184"/>
      <c r="BF2744" s="184"/>
      <c r="BG2744" s="184"/>
      <c r="BJ2744" s="184"/>
      <c r="BK2744" s="184"/>
      <c r="BN2744" s="184"/>
      <c r="BO2744" s="184"/>
      <c r="BR2744" s="184"/>
      <c r="BS2744" s="184"/>
      <c r="BV2744" s="184"/>
      <c r="BW2744" s="184"/>
      <c r="BZ2744" s="184"/>
      <c r="CA2744" s="184"/>
      <c r="CD2744" s="184"/>
      <c r="CE2744" s="184"/>
      <c r="CL2744" s="183"/>
      <c r="CO2744" s="183"/>
      <c r="CP2744" s="183"/>
      <c r="CT2744" s="71"/>
    </row>
    <row r="2745" spans="6:98">
      <c r="F2745" s="183"/>
      <c r="S2745" s="184"/>
      <c r="T2745" s="184"/>
      <c r="U2745" s="184"/>
      <c r="V2745" s="184"/>
      <c r="W2745" s="184"/>
      <c r="X2745" s="184"/>
      <c r="Y2745" s="184"/>
      <c r="Z2745" s="184"/>
      <c r="AA2745" s="184"/>
      <c r="AB2745" s="184"/>
      <c r="AC2745" s="184"/>
      <c r="AD2745" s="184"/>
      <c r="AH2745" s="184"/>
      <c r="AI2745" s="184"/>
      <c r="AL2745" s="184"/>
      <c r="AM2745" s="184"/>
      <c r="AP2745" s="184"/>
      <c r="AQ2745" s="184"/>
      <c r="AT2745" s="184"/>
      <c r="AU2745" s="184"/>
      <c r="AX2745" s="184"/>
      <c r="AY2745" s="184"/>
      <c r="BB2745" s="184"/>
      <c r="BC2745" s="184"/>
      <c r="BF2745" s="184"/>
      <c r="BG2745" s="184"/>
      <c r="BJ2745" s="184"/>
      <c r="BK2745" s="184"/>
      <c r="BN2745" s="184"/>
      <c r="BO2745" s="184"/>
      <c r="BR2745" s="184"/>
      <c r="BS2745" s="184"/>
      <c r="BV2745" s="184"/>
      <c r="BW2745" s="184"/>
      <c r="BZ2745" s="184"/>
      <c r="CA2745" s="184"/>
      <c r="CD2745" s="184"/>
      <c r="CE2745" s="184"/>
      <c r="CL2745" s="183"/>
      <c r="CO2745" s="183"/>
      <c r="CP2745" s="183"/>
      <c r="CT2745" s="71"/>
    </row>
    <row r="2746" spans="6:98">
      <c r="F2746" s="183"/>
      <c r="S2746" s="184"/>
      <c r="T2746" s="184"/>
      <c r="U2746" s="184"/>
      <c r="V2746" s="184"/>
      <c r="W2746" s="184"/>
      <c r="X2746" s="184"/>
      <c r="Y2746" s="184"/>
      <c r="Z2746" s="184"/>
      <c r="AA2746" s="184"/>
      <c r="AB2746" s="184"/>
      <c r="AC2746" s="184"/>
      <c r="AD2746" s="184"/>
      <c r="AH2746" s="184"/>
      <c r="AI2746" s="184"/>
      <c r="AL2746" s="184"/>
      <c r="AM2746" s="184"/>
      <c r="AP2746" s="184"/>
      <c r="AQ2746" s="184"/>
      <c r="AT2746" s="184"/>
      <c r="AU2746" s="184"/>
      <c r="AX2746" s="184"/>
      <c r="AY2746" s="184"/>
      <c r="BB2746" s="184"/>
      <c r="BC2746" s="184"/>
      <c r="BF2746" s="184"/>
      <c r="BG2746" s="184"/>
      <c r="BJ2746" s="184"/>
      <c r="BK2746" s="184"/>
      <c r="BN2746" s="184"/>
      <c r="BO2746" s="184"/>
      <c r="BR2746" s="184"/>
      <c r="BS2746" s="184"/>
      <c r="BV2746" s="184"/>
      <c r="BW2746" s="184"/>
      <c r="BZ2746" s="184"/>
      <c r="CA2746" s="184"/>
      <c r="CD2746" s="184"/>
      <c r="CE2746" s="184"/>
      <c r="CL2746" s="183"/>
      <c r="CO2746" s="183"/>
      <c r="CP2746" s="183"/>
      <c r="CT2746" s="71"/>
    </row>
    <row r="2747" spans="6:98">
      <c r="F2747" s="183"/>
      <c r="S2747" s="184"/>
      <c r="T2747" s="184"/>
      <c r="U2747" s="184"/>
      <c r="V2747" s="184"/>
      <c r="W2747" s="184"/>
      <c r="X2747" s="184"/>
      <c r="Y2747" s="184"/>
      <c r="Z2747" s="184"/>
      <c r="AA2747" s="184"/>
      <c r="AB2747" s="184"/>
      <c r="AC2747" s="184"/>
      <c r="AD2747" s="184"/>
      <c r="AH2747" s="184"/>
      <c r="AI2747" s="184"/>
      <c r="AL2747" s="184"/>
      <c r="AM2747" s="184"/>
      <c r="AP2747" s="184"/>
      <c r="AQ2747" s="184"/>
      <c r="AT2747" s="184"/>
      <c r="AU2747" s="184"/>
      <c r="AX2747" s="184"/>
      <c r="AY2747" s="184"/>
      <c r="BB2747" s="184"/>
      <c r="BC2747" s="184"/>
      <c r="BF2747" s="184"/>
      <c r="BG2747" s="184"/>
      <c r="BJ2747" s="184"/>
      <c r="BK2747" s="184"/>
      <c r="BN2747" s="184"/>
      <c r="BO2747" s="184"/>
      <c r="BR2747" s="184"/>
      <c r="BS2747" s="184"/>
      <c r="BV2747" s="184"/>
      <c r="BW2747" s="184"/>
      <c r="BZ2747" s="184"/>
      <c r="CA2747" s="184"/>
      <c r="CD2747" s="184"/>
      <c r="CE2747" s="184"/>
      <c r="CL2747" s="183"/>
      <c r="CO2747" s="183"/>
      <c r="CP2747" s="183"/>
      <c r="CT2747" s="71"/>
    </row>
    <row r="2748" spans="6:98">
      <c r="F2748" s="183"/>
      <c r="S2748" s="184"/>
      <c r="T2748" s="184"/>
      <c r="U2748" s="184"/>
      <c r="V2748" s="184"/>
      <c r="W2748" s="184"/>
      <c r="X2748" s="184"/>
      <c r="Y2748" s="184"/>
      <c r="Z2748" s="184"/>
      <c r="AA2748" s="184"/>
      <c r="AB2748" s="184"/>
      <c r="AC2748" s="184"/>
      <c r="AD2748" s="184"/>
      <c r="AH2748" s="184"/>
      <c r="AI2748" s="184"/>
      <c r="AL2748" s="184"/>
      <c r="AM2748" s="184"/>
      <c r="AP2748" s="184"/>
      <c r="AQ2748" s="184"/>
      <c r="AT2748" s="184"/>
      <c r="AU2748" s="184"/>
      <c r="AX2748" s="184"/>
      <c r="AY2748" s="184"/>
      <c r="BB2748" s="184"/>
      <c r="BC2748" s="184"/>
      <c r="BF2748" s="184"/>
      <c r="BG2748" s="184"/>
      <c r="BJ2748" s="184"/>
      <c r="BK2748" s="184"/>
      <c r="BN2748" s="184"/>
      <c r="BO2748" s="184"/>
      <c r="BR2748" s="184"/>
      <c r="BS2748" s="184"/>
      <c r="BV2748" s="184"/>
      <c r="BW2748" s="184"/>
      <c r="BZ2748" s="184"/>
      <c r="CA2748" s="184"/>
      <c r="CD2748" s="184"/>
      <c r="CE2748" s="184"/>
      <c r="CL2748" s="183"/>
      <c r="CO2748" s="183"/>
      <c r="CP2748" s="183"/>
      <c r="CT2748" s="71"/>
    </row>
    <row r="2749" spans="6:98">
      <c r="F2749" s="183"/>
      <c r="S2749" s="184"/>
      <c r="T2749" s="184"/>
      <c r="U2749" s="184"/>
      <c r="V2749" s="184"/>
      <c r="W2749" s="184"/>
      <c r="X2749" s="184"/>
      <c r="Y2749" s="184"/>
      <c r="Z2749" s="184"/>
      <c r="AA2749" s="184"/>
      <c r="AB2749" s="184"/>
      <c r="AC2749" s="184"/>
      <c r="AD2749" s="184"/>
      <c r="AH2749" s="184"/>
      <c r="AI2749" s="184"/>
      <c r="AL2749" s="184"/>
      <c r="AM2749" s="184"/>
      <c r="AP2749" s="184"/>
      <c r="AQ2749" s="184"/>
      <c r="AT2749" s="184"/>
      <c r="AU2749" s="184"/>
      <c r="AX2749" s="184"/>
      <c r="AY2749" s="184"/>
      <c r="BB2749" s="184"/>
      <c r="BC2749" s="184"/>
      <c r="BF2749" s="184"/>
      <c r="BG2749" s="184"/>
      <c r="BJ2749" s="184"/>
      <c r="BK2749" s="184"/>
      <c r="BN2749" s="184"/>
      <c r="BO2749" s="184"/>
      <c r="BR2749" s="184"/>
      <c r="BS2749" s="184"/>
      <c r="BV2749" s="184"/>
      <c r="BW2749" s="184"/>
      <c r="BZ2749" s="184"/>
      <c r="CA2749" s="184"/>
      <c r="CD2749" s="184"/>
      <c r="CE2749" s="184"/>
      <c r="CL2749" s="183"/>
      <c r="CO2749" s="183"/>
      <c r="CP2749" s="183"/>
      <c r="CT2749" s="71"/>
    </row>
    <row r="2750" spans="6:98">
      <c r="F2750" s="183"/>
      <c r="S2750" s="184"/>
      <c r="T2750" s="184"/>
      <c r="U2750" s="184"/>
      <c r="V2750" s="184"/>
      <c r="W2750" s="184"/>
      <c r="X2750" s="184"/>
      <c r="Y2750" s="184"/>
      <c r="Z2750" s="184"/>
      <c r="AA2750" s="184"/>
      <c r="AB2750" s="184"/>
      <c r="AC2750" s="184"/>
      <c r="AD2750" s="184"/>
      <c r="AH2750" s="184"/>
      <c r="AI2750" s="184"/>
      <c r="AL2750" s="184"/>
      <c r="AM2750" s="184"/>
      <c r="AP2750" s="184"/>
      <c r="AQ2750" s="184"/>
      <c r="AT2750" s="184"/>
      <c r="AU2750" s="184"/>
      <c r="AX2750" s="184"/>
      <c r="AY2750" s="184"/>
      <c r="BB2750" s="184"/>
      <c r="BC2750" s="184"/>
      <c r="BF2750" s="184"/>
      <c r="BG2750" s="184"/>
      <c r="BJ2750" s="184"/>
      <c r="BK2750" s="184"/>
      <c r="BN2750" s="184"/>
      <c r="BO2750" s="184"/>
      <c r="BR2750" s="184"/>
      <c r="BS2750" s="184"/>
      <c r="BV2750" s="184"/>
      <c r="BW2750" s="184"/>
      <c r="BZ2750" s="184"/>
      <c r="CA2750" s="184"/>
      <c r="CD2750" s="184"/>
      <c r="CE2750" s="184"/>
      <c r="CL2750" s="183"/>
      <c r="CO2750" s="183"/>
      <c r="CP2750" s="183"/>
      <c r="CT2750" s="71"/>
    </row>
    <row r="2751" spans="6:98">
      <c r="F2751" s="183"/>
      <c r="S2751" s="184"/>
      <c r="T2751" s="184"/>
      <c r="U2751" s="184"/>
      <c r="V2751" s="184"/>
      <c r="W2751" s="184"/>
      <c r="X2751" s="184"/>
      <c r="Y2751" s="184"/>
      <c r="Z2751" s="184"/>
      <c r="AA2751" s="184"/>
      <c r="AB2751" s="184"/>
      <c r="AC2751" s="184"/>
      <c r="AD2751" s="184"/>
      <c r="AH2751" s="184"/>
      <c r="AI2751" s="184"/>
      <c r="AL2751" s="184"/>
      <c r="AM2751" s="184"/>
      <c r="AP2751" s="184"/>
      <c r="AQ2751" s="184"/>
      <c r="AT2751" s="184"/>
      <c r="AU2751" s="184"/>
      <c r="AX2751" s="184"/>
      <c r="AY2751" s="184"/>
      <c r="BB2751" s="184"/>
      <c r="BC2751" s="184"/>
      <c r="BF2751" s="184"/>
      <c r="BG2751" s="184"/>
      <c r="BJ2751" s="184"/>
      <c r="BK2751" s="184"/>
      <c r="BN2751" s="184"/>
      <c r="BO2751" s="184"/>
      <c r="BR2751" s="184"/>
      <c r="BS2751" s="184"/>
      <c r="BV2751" s="184"/>
      <c r="BW2751" s="184"/>
      <c r="BZ2751" s="184"/>
      <c r="CA2751" s="184"/>
      <c r="CD2751" s="184"/>
      <c r="CE2751" s="184"/>
      <c r="CL2751" s="183"/>
      <c r="CO2751" s="183"/>
      <c r="CP2751" s="183"/>
      <c r="CT2751" s="71"/>
    </row>
    <row r="2752" spans="6:98">
      <c r="F2752" s="183"/>
      <c r="S2752" s="184"/>
      <c r="T2752" s="184"/>
      <c r="U2752" s="184"/>
      <c r="V2752" s="184"/>
      <c r="W2752" s="184"/>
      <c r="X2752" s="184"/>
      <c r="Y2752" s="184"/>
      <c r="Z2752" s="184"/>
      <c r="AA2752" s="184"/>
      <c r="AB2752" s="184"/>
      <c r="AC2752" s="184"/>
      <c r="AD2752" s="184"/>
      <c r="AH2752" s="184"/>
      <c r="AI2752" s="184"/>
      <c r="AL2752" s="184"/>
      <c r="AM2752" s="184"/>
      <c r="AP2752" s="184"/>
      <c r="AQ2752" s="184"/>
      <c r="AT2752" s="184"/>
      <c r="AU2752" s="184"/>
      <c r="AX2752" s="184"/>
      <c r="AY2752" s="184"/>
      <c r="BB2752" s="184"/>
      <c r="BC2752" s="184"/>
      <c r="BF2752" s="184"/>
      <c r="BG2752" s="184"/>
      <c r="BJ2752" s="184"/>
      <c r="BK2752" s="184"/>
      <c r="BN2752" s="184"/>
      <c r="BO2752" s="184"/>
      <c r="BR2752" s="184"/>
      <c r="BS2752" s="184"/>
      <c r="BV2752" s="184"/>
      <c r="BW2752" s="184"/>
      <c r="BZ2752" s="184"/>
      <c r="CA2752" s="184"/>
      <c r="CD2752" s="184"/>
      <c r="CE2752" s="184"/>
      <c r="CL2752" s="183"/>
      <c r="CO2752" s="183"/>
      <c r="CP2752" s="183"/>
      <c r="CT2752" s="71"/>
    </row>
    <row r="2753" spans="2:104">
      <c r="F2753" s="183"/>
      <c r="S2753" s="184"/>
      <c r="T2753" s="184"/>
      <c r="U2753" s="184"/>
      <c r="V2753" s="184"/>
      <c r="W2753" s="184"/>
      <c r="X2753" s="184"/>
      <c r="Y2753" s="184"/>
      <c r="Z2753" s="184"/>
      <c r="AA2753" s="184"/>
      <c r="AB2753" s="184"/>
      <c r="AC2753" s="184"/>
      <c r="AD2753" s="184"/>
      <c r="AH2753" s="184"/>
      <c r="AI2753" s="184"/>
      <c r="AL2753" s="184"/>
      <c r="AM2753" s="184"/>
      <c r="AP2753" s="184"/>
      <c r="AQ2753" s="184"/>
      <c r="AT2753" s="184"/>
      <c r="AU2753" s="184"/>
      <c r="AX2753" s="184"/>
      <c r="AY2753" s="184"/>
      <c r="BB2753" s="184"/>
      <c r="BC2753" s="184"/>
      <c r="BF2753" s="184"/>
      <c r="BG2753" s="184"/>
      <c r="BJ2753" s="184"/>
      <c r="BK2753" s="184"/>
      <c r="BN2753" s="184"/>
      <c r="BO2753" s="184"/>
      <c r="BR2753" s="184"/>
      <c r="BS2753" s="184"/>
      <c r="BV2753" s="184"/>
      <c r="BW2753" s="184"/>
      <c r="BZ2753" s="184"/>
      <c r="CA2753" s="184"/>
      <c r="CD2753" s="184"/>
      <c r="CE2753" s="184"/>
      <c r="CL2753" s="183"/>
      <c r="CO2753" s="183"/>
      <c r="CP2753" s="183"/>
      <c r="CT2753" s="71"/>
    </row>
    <row r="2754" spans="2:104">
      <c r="F2754" s="183"/>
      <c r="S2754" s="184"/>
      <c r="T2754" s="184"/>
      <c r="U2754" s="184"/>
      <c r="V2754" s="184"/>
      <c r="W2754" s="184"/>
      <c r="X2754" s="184"/>
      <c r="Y2754" s="184"/>
      <c r="Z2754" s="184"/>
      <c r="AA2754" s="184"/>
      <c r="AB2754" s="184"/>
      <c r="AC2754" s="184"/>
      <c r="AD2754" s="184"/>
      <c r="AH2754" s="184"/>
      <c r="AI2754" s="184"/>
      <c r="AL2754" s="184"/>
      <c r="AM2754" s="184"/>
      <c r="AP2754" s="184"/>
      <c r="AQ2754" s="184"/>
      <c r="AT2754" s="184"/>
      <c r="AU2754" s="184"/>
      <c r="AX2754" s="184"/>
      <c r="AY2754" s="184"/>
      <c r="BB2754" s="184"/>
      <c r="BC2754" s="184"/>
      <c r="BF2754" s="184"/>
      <c r="BG2754" s="184"/>
      <c r="BJ2754" s="184"/>
      <c r="BK2754" s="184"/>
      <c r="BN2754" s="184"/>
      <c r="BO2754" s="184"/>
      <c r="BR2754" s="184"/>
      <c r="BS2754" s="184"/>
      <c r="BV2754" s="184"/>
      <c r="BW2754" s="184"/>
      <c r="BZ2754" s="184"/>
      <c r="CA2754" s="184"/>
      <c r="CD2754" s="184"/>
      <c r="CE2754" s="184"/>
      <c r="CL2754" s="183"/>
      <c r="CO2754" s="183"/>
      <c r="CP2754" s="183"/>
      <c r="CT2754" s="71"/>
    </row>
    <row r="2755" spans="2:104">
      <c r="F2755" s="183"/>
      <c r="S2755" s="184"/>
      <c r="T2755" s="184"/>
      <c r="U2755" s="184"/>
      <c r="V2755" s="184"/>
      <c r="W2755" s="184"/>
      <c r="X2755" s="184"/>
      <c r="Y2755" s="184"/>
      <c r="Z2755" s="184"/>
      <c r="AA2755" s="184"/>
      <c r="AB2755" s="184"/>
      <c r="AC2755" s="184"/>
      <c r="AD2755" s="184"/>
      <c r="AH2755" s="184"/>
      <c r="AI2755" s="184"/>
      <c r="AL2755" s="184"/>
      <c r="AM2755" s="184"/>
      <c r="AP2755" s="184"/>
      <c r="AQ2755" s="184"/>
      <c r="AT2755" s="184"/>
      <c r="AU2755" s="184"/>
      <c r="AX2755" s="184"/>
      <c r="AY2755" s="184"/>
      <c r="BB2755" s="184"/>
      <c r="BC2755" s="184"/>
      <c r="BF2755" s="184"/>
      <c r="BG2755" s="184"/>
      <c r="BJ2755" s="184"/>
      <c r="BK2755" s="184"/>
      <c r="BN2755" s="184"/>
      <c r="BO2755" s="184"/>
      <c r="BR2755" s="184"/>
      <c r="BS2755" s="184"/>
      <c r="BV2755" s="184"/>
      <c r="BW2755" s="184"/>
      <c r="BZ2755" s="184"/>
      <c r="CA2755" s="184"/>
      <c r="CD2755" s="184"/>
      <c r="CE2755" s="184"/>
      <c r="CL2755" s="183"/>
      <c r="CO2755" s="183"/>
      <c r="CP2755" s="183"/>
      <c r="CT2755" s="71"/>
    </row>
    <row r="2756" spans="2:104">
      <c r="F2756" s="183"/>
      <c r="S2756" s="184"/>
      <c r="T2756" s="184"/>
      <c r="U2756" s="184"/>
      <c r="V2756" s="184"/>
      <c r="W2756" s="184"/>
      <c r="X2756" s="184"/>
      <c r="Y2756" s="184"/>
      <c r="Z2756" s="184"/>
      <c r="AA2756" s="184"/>
      <c r="AB2756" s="184"/>
      <c r="AC2756" s="184"/>
      <c r="AD2756" s="184"/>
      <c r="AH2756" s="184"/>
      <c r="AI2756" s="184"/>
      <c r="AL2756" s="184"/>
      <c r="AM2756" s="184"/>
      <c r="AP2756" s="184"/>
      <c r="AQ2756" s="184"/>
      <c r="AT2756" s="184"/>
      <c r="AU2756" s="184"/>
      <c r="AX2756" s="184"/>
      <c r="AY2756" s="184"/>
      <c r="BB2756" s="184"/>
      <c r="BC2756" s="184"/>
      <c r="BF2756" s="184"/>
      <c r="BG2756" s="184"/>
      <c r="BJ2756" s="184"/>
      <c r="BK2756" s="184"/>
      <c r="BN2756" s="184"/>
      <c r="BO2756" s="184"/>
      <c r="BR2756" s="184"/>
      <c r="BS2756" s="184"/>
      <c r="BV2756" s="184"/>
      <c r="BW2756" s="184"/>
      <c r="BZ2756" s="184"/>
      <c r="CA2756" s="184"/>
      <c r="CD2756" s="184"/>
      <c r="CE2756" s="184"/>
      <c r="CL2756" s="183"/>
      <c r="CO2756" s="183"/>
      <c r="CP2756" s="183"/>
      <c r="CT2756" s="71"/>
    </row>
    <row r="2757" spans="2:104">
      <c r="F2757" s="183"/>
      <c r="S2757" s="184"/>
      <c r="T2757" s="184"/>
      <c r="U2757" s="184"/>
      <c r="V2757" s="184"/>
      <c r="W2757" s="184"/>
      <c r="X2757" s="184"/>
      <c r="Y2757" s="184"/>
      <c r="Z2757" s="184"/>
      <c r="AA2757" s="184"/>
      <c r="AB2757" s="184"/>
      <c r="AC2757" s="184"/>
      <c r="AD2757" s="184"/>
      <c r="AH2757" s="184"/>
      <c r="AI2757" s="184"/>
      <c r="AL2757" s="184"/>
      <c r="AM2757" s="184"/>
      <c r="AP2757" s="184"/>
      <c r="AQ2757" s="184"/>
      <c r="AT2757" s="184"/>
      <c r="AU2757" s="184"/>
      <c r="AX2757" s="184"/>
      <c r="AY2757" s="184"/>
      <c r="BB2757" s="184"/>
      <c r="BC2757" s="184"/>
      <c r="BF2757" s="184"/>
      <c r="BG2757" s="184"/>
      <c r="BJ2757" s="184"/>
      <c r="BK2757" s="184"/>
      <c r="BN2757" s="184"/>
      <c r="BO2757" s="184"/>
      <c r="BR2757" s="184"/>
      <c r="BS2757" s="184"/>
      <c r="BV2757" s="184"/>
      <c r="BW2757" s="184"/>
      <c r="BZ2757" s="184"/>
      <c r="CA2757" s="184"/>
      <c r="CD2757" s="184"/>
      <c r="CE2757" s="184"/>
      <c r="CL2757" s="183"/>
      <c r="CO2757" s="183"/>
      <c r="CP2757" s="183"/>
      <c r="CT2757" s="71"/>
    </row>
    <row r="2758" spans="2:104">
      <c r="B2758" s="69"/>
      <c r="C2758" s="69"/>
      <c r="D2758" s="67"/>
      <c r="E2758" s="69"/>
      <c r="F2758" s="69"/>
      <c r="G2758" s="67"/>
      <c r="H2758" s="69"/>
      <c r="I2758" s="69"/>
      <c r="J2758" s="69"/>
      <c r="K2758" s="69"/>
      <c r="L2758" s="69"/>
      <c r="M2758" s="69"/>
      <c r="N2758" s="69"/>
      <c r="O2758" s="69"/>
      <c r="P2758" s="69"/>
      <c r="Q2758" s="69"/>
      <c r="R2758" s="69"/>
      <c r="S2758" s="69"/>
      <c r="T2758" s="69"/>
      <c r="U2758" s="69"/>
      <c r="V2758" s="69"/>
      <c r="W2758" s="69"/>
      <c r="X2758" s="69"/>
      <c r="Y2758" s="69"/>
      <c r="Z2758" s="69"/>
      <c r="AA2758" s="69"/>
      <c r="AB2758" s="69"/>
      <c r="AC2758" s="69"/>
      <c r="AD2758" s="69"/>
      <c r="AE2758" s="69"/>
      <c r="AF2758" s="69"/>
      <c r="AG2758" s="69"/>
      <c r="AH2758" s="69"/>
      <c r="AI2758" s="69"/>
      <c r="AJ2758" s="69"/>
      <c r="AK2758" s="69"/>
      <c r="AL2758" s="69"/>
      <c r="AM2758" s="69"/>
      <c r="AN2758" s="69"/>
      <c r="AO2758" s="69"/>
      <c r="AP2758" s="69"/>
      <c r="AQ2758" s="69"/>
      <c r="AR2758" s="69"/>
      <c r="AS2758" s="69"/>
      <c r="AT2758" s="69"/>
      <c r="AU2758" s="69"/>
      <c r="AV2758" s="69"/>
      <c r="AW2758" s="69"/>
      <c r="AX2758" s="69"/>
      <c r="AY2758" s="69"/>
      <c r="AZ2758" s="69"/>
      <c r="BA2758" s="69"/>
      <c r="BB2758" s="69"/>
      <c r="BC2758" s="69"/>
      <c r="BD2758" s="69"/>
      <c r="BE2758" s="69"/>
      <c r="BF2758" s="69"/>
      <c r="BG2758" s="69"/>
      <c r="BH2758" s="69"/>
      <c r="BI2758" s="69"/>
      <c r="BJ2758" s="69"/>
      <c r="BK2758" s="69"/>
      <c r="BL2758" s="69"/>
      <c r="BM2758" s="69"/>
      <c r="BN2758" s="69"/>
      <c r="BO2758" s="69"/>
      <c r="BP2758" s="69"/>
      <c r="BQ2758" s="69"/>
      <c r="BR2758" s="69"/>
      <c r="BS2758" s="69"/>
      <c r="BT2758" s="69"/>
      <c r="BU2758" s="69"/>
      <c r="BV2758" s="69"/>
      <c r="BW2758" s="69"/>
      <c r="BX2758" s="69"/>
      <c r="BY2758" s="69"/>
      <c r="BZ2758" s="69"/>
      <c r="CA2758" s="69"/>
      <c r="CB2758" s="69"/>
      <c r="CC2758" s="69"/>
      <c r="CD2758" s="69"/>
      <c r="CE2758" s="69"/>
      <c r="CF2758" s="69"/>
      <c r="CG2758" s="69"/>
      <c r="CH2758" s="69"/>
      <c r="CI2758" s="69"/>
      <c r="CJ2758" s="69"/>
      <c r="CK2758" s="69"/>
      <c r="CL2758" s="69"/>
      <c r="CM2758" s="67"/>
      <c r="CN2758" s="67"/>
      <c r="CO2758" s="69"/>
      <c r="CP2758" s="69"/>
      <c r="CQ2758" s="67"/>
      <c r="CR2758" s="67"/>
      <c r="CS2758" s="69"/>
      <c r="CT2758" s="69"/>
      <c r="CU2758" s="69"/>
      <c r="CV2758" s="69"/>
      <c r="CW2758" s="69"/>
      <c r="CX2758" s="69"/>
      <c r="CY2758" s="69"/>
      <c r="CZ2758" s="69"/>
    </row>
    <row r="2759" spans="2:104">
      <c r="F2759" s="183"/>
      <c r="S2759" s="184"/>
      <c r="T2759" s="184"/>
      <c r="U2759" s="184"/>
      <c r="V2759" s="184"/>
      <c r="W2759" s="184"/>
      <c r="X2759" s="184"/>
      <c r="Y2759" s="184"/>
      <c r="Z2759" s="184"/>
      <c r="AA2759" s="184"/>
      <c r="AB2759" s="184"/>
      <c r="AC2759" s="184"/>
      <c r="AD2759" s="184"/>
      <c r="AH2759" s="184"/>
      <c r="AI2759" s="184"/>
      <c r="AL2759" s="184"/>
      <c r="AM2759" s="184"/>
      <c r="AP2759" s="184"/>
      <c r="AQ2759" s="184"/>
      <c r="AT2759" s="184"/>
      <c r="AU2759" s="184"/>
      <c r="AX2759" s="184"/>
      <c r="AY2759" s="184"/>
      <c r="BB2759" s="184"/>
      <c r="BC2759" s="184"/>
      <c r="BF2759" s="184"/>
      <c r="BG2759" s="184"/>
      <c r="BJ2759" s="184"/>
      <c r="BK2759" s="184"/>
      <c r="BN2759" s="184"/>
      <c r="BO2759" s="184"/>
      <c r="BR2759" s="184"/>
      <c r="BS2759" s="184"/>
      <c r="BV2759" s="184"/>
      <c r="BW2759" s="184"/>
      <c r="BZ2759" s="184"/>
      <c r="CA2759" s="184"/>
      <c r="CD2759" s="184"/>
      <c r="CE2759" s="184"/>
      <c r="CL2759" s="183"/>
      <c r="CP2759" s="183"/>
      <c r="CT2759" s="71"/>
    </row>
    <row r="2760" spans="2:104">
      <c r="F2760" s="183"/>
      <c r="S2760" s="184"/>
      <c r="T2760" s="184"/>
      <c r="U2760" s="184"/>
      <c r="V2760" s="184"/>
      <c r="W2760" s="184"/>
      <c r="X2760" s="184"/>
      <c r="Y2760" s="184"/>
      <c r="Z2760" s="184"/>
      <c r="AA2760" s="184"/>
      <c r="AB2760" s="184"/>
      <c r="AC2760" s="184"/>
      <c r="AD2760" s="184"/>
      <c r="AH2760" s="184"/>
      <c r="AI2760" s="184"/>
      <c r="AL2760" s="184"/>
      <c r="AM2760" s="184"/>
      <c r="AP2760" s="184"/>
      <c r="AQ2760" s="184"/>
      <c r="AT2760" s="184"/>
      <c r="AU2760" s="184"/>
      <c r="AX2760" s="184"/>
      <c r="AY2760" s="184"/>
      <c r="BB2760" s="184"/>
      <c r="BC2760" s="184"/>
      <c r="BF2760" s="184"/>
      <c r="BG2760" s="184"/>
      <c r="BJ2760" s="184"/>
      <c r="BK2760" s="184"/>
      <c r="BN2760" s="184"/>
      <c r="BO2760" s="184"/>
      <c r="BR2760" s="184"/>
      <c r="BS2760" s="184"/>
      <c r="BV2760" s="184"/>
      <c r="BW2760" s="184"/>
      <c r="BZ2760" s="184"/>
      <c r="CA2760" s="184"/>
      <c r="CD2760" s="184"/>
      <c r="CE2760" s="184"/>
      <c r="CL2760" s="183"/>
      <c r="CP2760" s="183"/>
      <c r="CT2760" s="71"/>
    </row>
    <row r="2761" spans="2:104">
      <c r="F2761" s="183"/>
      <c r="S2761" s="184"/>
      <c r="T2761" s="184"/>
      <c r="U2761" s="184"/>
      <c r="V2761" s="184"/>
      <c r="W2761" s="184"/>
      <c r="X2761" s="184"/>
      <c r="Y2761" s="184"/>
      <c r="Z2761" s="184"/>
      <c r="AA2761" s="184"/>
      <c r="AB2761" s="184"/>
      <c r="AC2761" s="184"/>
      <c r="AD2761" s="184"/>
      <c r="AH2761" s="184"/>
      <c r="AI2761" s="184"/>
      <c r="AL2761" s="184"/>
      <c r="AM2761" s="184"/>
      <c r="AP2761" s="184"/>
      <c r="AQ2761" s="184"/>
      <c r="AT2761" s="184"/>
      <c r="AU2761" s="184"/>
      <c r="AX2761" s="184"/>
      <c r="AY2761" s="184"/>
      <c r="BB2761" s="184"/>
      <c r="BC2761" s="184"/>
      <c r="BF2761" s="184"/>
      <c r="BG2761" s="184"/>
      <c r="BJ2761" s="184"/>
      <c r="BK2761" s="184"/>
      <c r="BN2761" s="184"/>
      <c r="BO2761" s="184"/>
      <c r="BR2761" s="184"/>
      <c r="BS2761" s="184"/>
      <c r="BV2761" s="184"/>
      <c r="BW2761" s="184"/>
      <c r="BZ2761" s="184"/>
      <c r="CA2761" s="184"/>
      <c r="CD2761" s="184"/>
      <c r="CE2761" s="184"/>
      <c r="CL2761" s="183"/>
      <c r="CP2761" s="183"/>
      <c r="CT2761" s="71"/>
    </row>
    <row r="2762" spans="2:104">
      <c r="F2762" s="183"/>
      <c r="S2762" s="184"/>
      <c r="T2762" s="184"/>
      <c r="U2762" s="184"/>
      <c r="V2762" s="184"/>
      <c r="W2762" s="184"/>
      <c r="X2762" s="184"/>
      <c r="Y2762" s="184"/>
      <c r="Z2762" s="184"/>
      <c r="AA2762" s="184"/>
      <c r="AB2762" s="184"/>
      <c r="AC2762" s="184"/>
      <c r="AD2762" s="184"/>
      <c r="AH2762" s="184"/>
      <c r="AI2762" s="184"/>
      <c r="AL2762" s="184"/>
      <c r="AM2762" s="184"/>
      <c r="AP2762" s="184"/>
      <c r="AQ2762" s="184"/>
      <c r="AT2762" s="184"/>
      <c r="AU2762" s="184"/>
      <c r="AX2762" s="184"/>
      <c r="AY2762" s="184"/>
      <c r="BB2762" s="184"/>
      <c r="BC2762" s="184"/>
      <c r="BF2762" s="184"/>
      <c r="BG2762" s="184"/>
      <c r="BJ2762" s="184"/>
      <c r="BK2762" s="184"/>
      <c r="BN2762" s="184"/>
      <c r="BO2762" s="184"/>
      <c r="BR2762" s="184"/>
      <c r="BS2762" s="184"/>
      <c r="BV2762" s="184"/>
      <c r="BW2762" s="184"/>
      <c r="BZ2762" s="184"/>
      <c r="CA2762" s="184"/>
      <c r="CD2762" s="184"/>
      <c r="CE2762" s="184"/>
      <c r="CL2762" s="183"/>
      <c r="CP2762" s="183"/>
      <c r="CT2762" s="71"/>
    </row>
    <row r="2763" spans="2:104">
      <c r="F2763" s="183"/>
      <c r="S2763" s="184"/>
      <c r="T2763" s="184"/>
      <c r="U2763" s="184"/>
      <c r="V2763" s="184"/>
      <c r="W2763" s="184"/>
      <c r="X2763" s="184"/>
      <c r="Y2763" s="184"/>
      <c r="Z2763" s="184"/>
      <c r="AA2763" s="184"/>
      <c r="AB2763" s="184"/>
      <c r="AC2763" s="184"/>
      <c r="AD2763" s="184"/>
      <c r="AH2763" s="184"/>
      <c r="AI2763" s="184"/>
      <c r="AL2763" s="184"/>
      <c r="AM2763" s="184"/>
      <c r="AP2763" s="184"/>
      <c r="AQ2763" s="184"/>
      <c r="AT2763" s="184"/>
      <c r="AU2763" s="184"/>
      <c r="AX2763" s="184"/>
      <c r="AY2763" s="184"/>
      <c r="BB2763" s="184"/>
      <c r="BC2763" s="184"/>
      <c r="BF2763" s="184"/>
      <c r="BG2763" s="184"/>
      <c r="BJ2763" s="184"/>
      <c r="BK2763" s="184"/>
      <c r="BN2763" s="184"/>
      <c r="BO2763" s="184"/>
      <c r="BR2763" s="184"/>
      <c r="BS2763" s="184"/>
      <c r="BV2763" s="184"/>
      <c r="BW2763" s="184"/>
      <c r="BZ2763" s="184"/>
      <c r="CA2763" s="184"/>
      <c r="CD2763" s="184"/>
      <c r="CE2763" s="184"/>
      <c r="CL2763" s="183"/>
      <c r="CP2763" s="183"/>
      <c r="CT2763" s="71"/>
    </row>
    <row r="2764" spans="2:104">
      <c r="F2764" s="183"/>
      <c r="S2764" s="184"/>
      <c r="T2764" s="184"/>
      <c r="U2764" s="184"/>
      <c r="V2764" s="184"/>
      <c r="W2764" s="184"/>
      <c r="X2764" s="184"/>
      <c r="Y2764" s="184"/>
      <c r="Z2764" s="184"/>
      <c r="AA2764" s="184"/>
      <c r="AB2764" s="184"/>
      <c r="AC2764" s="184"/>
      <c r="AD2764" s="184"/>
      <c r="AH2764" s="184"/>
      <c r="AI2764" s="184"/>
      <c r="AL2764" s="184"/>
      <c r="AM2764" s="184"/>
      <c r="AP2764" s="184"/>
      <c r="AQ2764" s="184"/>
      <c r="AT2764" s="184"/>
      <c r="AU2764" s="184"/>
      <c r="AX2764" s="184"/>
      <c r="AY2764" s="184"/>
      <c r="BB2764" s="184"/>
      <c r="BC2764" s="184"/>
      <c r="BF2764" s="184"/>
      <c r="BG2764" s="184"/>
      <c r="BJ2764" s="184"/>
      <c r="BK2764" s="184"/>
      <c r="BN2764" s="184"/>
      <c r="BO2764" s="184"/>
      <c r="BR2764" s="184"/>
      <c r="BS2764" s="184"/>
      <c r="BV2764" s="184"/>
      <c r="BW2764" s="184"/>
      <c r="BZ2764" s="184"/>
      <c r="CA2764" s="184"/>
      <c r="CD2764" s="184"/>
      <c r="CE2764" s="184"/>
      <c r="CL2764" s="183"/>
      <c r="CP2764" s="183"/>
      <c r="CT2764" s="71"/>
    </row>
    <row r="2765" spans="2:104">
      <c r="F2765" s="183"/>
      <c r="S2765" s="184"/>
      <c r="T2765" s="184"/>
      <c r="U2765" s="184"/>
      <c r="V2765" s="184"/>
      <c r="W2765" s="184"/>
      <c r="X2765" s="184"/>
      <c r="Y2765" s="184"/>
      <c r="Z2765" s="184"/>
      <c r="AA2765" s="184"/>
      <c r="AB2765" s="184"/>
      <c r="AC2765" s="184"/>
      <c r="AD2765" s="184"/>
      <c r="AH2765" s="184"/>
      <c r="AI2765" s="184"/>
      <c r="AL2765" s="184"/>
      <c r="AM2765" s="184"/>
      <c r="AP2765" s="184"/>
      <c r="AQ2765" s="184"/>
      <c r="AT2765" s="184"/>
      <c r="AU2765" s="184"/>
      <c r="AX2765" s="184"/>
      <c r="AY2765" s="184"/>
      <c r="BB2765" s="184"/>
      <c r="BC2765" s="184"/>
      <c r="BF2765" s="184"/>
      <c r="BG2765" s="184"/>
      <c r="BJ2765" s="184"/>
      <c r="BK2765" s="184"/>
      <c r="BN2765" s="184"/>
      <c r="BO2765" s="184"/>
      <c r="BR2765" s="184"/>
      <c r="BS2765" s="184"/>
      <c r="BV2765" s="184"/>
      <c r="BW2765" s="184"/>
      <c r="BZ2765" s="184"/>
      <c r="CA2765" s="184"/>
      <c r="CD2765" s="184"/>
      <c r="CE2765" s="184"/>
      <c r="CL2765" s="183"/>
      <c r="CP2765" s="183"/>
      <c r="CT2765" s="71"/>
    </row>
    <row r="2766" spans="2:104">
      <c r="F2766" s="183"/>
      <c r="S2766" s="184"/>
      <c r="T2766" s="184"/>
      <c r="U2766" s="184"/>
      <c r="V2766" s="184"/>
      <c r="W2766" s="184"/>
      <c r="X2766" s="184"/>
      <c r="Y2766" s="184"/>
      <c r="Z2766" s="184"/>
      <c r="AA2766" s="184"/>
      <c r="AB2766" s="184"/>
      <c r="AC2766" s="184"/>
      <c r="AD2766" s="184"/>
      <c r="AH2766" s="184"/>
      <c r="AI2766" s="184"/>
      <c r="AL2766" s="184"/>
      <c r="AM2766" s="184"/>
      <c r="AP2766" s="184"/>
      <c r="AQ2766" s="184"/>
      <c r="AT2766" s="184"/>
      <c r="AU2766" s="184"/>
      <c r="AX2766" s="184"/>
      <c r="AY2766" s="184"/>
      <c r="BB2766" s="184"/>
      <c r="BC2766" s="184"/>
      <c r="BF2766" s="184"/>
      <c r="BG2766" s="184"/>
      <c r="BJ2766" s="184"/>
      <c r="BK2766" s="184"/>
      <c r="BN2766" s="184"/>
      <c r="BO2766" s="184"/>
      <c r="BR2766" s="184"/>
      <c r="BS2766" s="184"/>
      <c r="BV2766" s="184"/>
      <c r="BW2766" s="184"/>
      <c r="BZ2766" s="184"/>
      <c r="CA2766" s="184"/>
      <c r="CD2766" s="184"/>
      <c r="CE2766" s="184"/>
      <c r="CL2766" s="183"/>
      <c r="CP2766" s="183"/>
      <c r="CT2766" s="71"/>
    </row>
    <row r="2767" spans="2:104">
      <c r="F2767" s="183"/>
      <c r="S2767" s="184"/>
      <c r="T2767" s="184"/>
      <c r="U2767" s="184"/>
      <c r="V2767" s="184"/>
      <c r="W2767" s="184"/>
      <c r="X2767" s="184"/>
      <c r="Y2767" s="184"/>
      <c r="Z2767" s="184"/>
      <c r="AA2767" s="184"/>
      <c r="AB2767" s="184"/>
      <c r="AC2767" s="184"/>
      <c r="AD2767" s="184"/>
      <c r="AH2767" s="184"/>
      <c r="AI2767" s="184"/>
      <c r="AL2767" s="184"/>
      <c r="AM2767" s="184"/>
      <c r="AP2767" s="184"/>
      <c r="AQ2767" s="184"/>
      <c r="AT2767" s="184"/>
      <c r="AU2767" s="184"/>
      <c r="AX2767" s="184"/>
      <c r="AY2767" s="184"/>
      <c r="BB2767" s="184"/>
      <c r="BC2767" s="184"/>
      <c r="BF2767" s="184"/>
      <c r="BG2767" s="184"/>
      <c r="BJ2767" s="184"/>
      <c r="BK2767" s="184"/>
      <c r="BN2767" s="184"/>
      <c r="BO2767" s="184"/>
      <c r="BR2767" s="184"/>
      <c r="BS2767" s="184"/>
      <c r="BV2767" s="184"/>
      <c r="BW2767" s="184"/>
      <c r="BZ2767" s="184"/>
      <c r="CA2767" s="184"/>
      <c r="CD2767" s="184"/>
      <c r="CE2767" s="184"/>
      <c r="CL2767" s="183"/>
      <c r="CP2767" s="183"/>
      <c r="CT2767" s="71"/>
    </row>
    <row r="2768" spans="2:104">
      <c r="F2768" s="183"/>
      <c r="S2768" s="184"/>
      <c r="T2768" s="184"/>
      <c r="U2768" s="184"/>
      <c r="V2768" s="184"/>
      <c r="W2768" s="184"/>
      <c r="X2768" s="184"/>
      <c r="Y2768" s="184"/>
      <c r="Z2768" s="184"/>
      <c r="AA2768" s="184"/>
      <c r="AB2768" s="184"/>
      <c r="AC2768" s="184"/>
      <c r="AD2768" s="184"/>
      <c r="AH2768" s="184"/>
      <c r="AI2768" s="184"/>
      <c r="AL2768" s="184"/>
      <c r="AM2768" s="184"/>
      <c r="AP2768" s="184"/>
      <c r="AQ2768" s="184"/>
      <c r="AT2768" s="184"/>
      <c r="AU2768" s="184"/>
      <c r="AX2768" s="184"/>
      <c r="AY2768" s="184"/>
      <c r="BB2768" s="184"/>
      <c r="BC2768" s="184"/>
      <c r="BF2768" s="184"/>
      <c r="BG2768" s="184"/>
      <c r="BJ2768" s="184"/>
      <c r="BK2768" s="184"/>
      <c r="BN2768" s="184"/>
      <c r="BO2768" s="184"/>
      <c r="BR2768" s="184"/>
      <c r="BS2768" s="184"/>
      <c r="BV2768" s="184"/>
      <c r="BW2768" s="184"/>
      <c r="BZ2768" s="184"/>
      <c r="CA2768" s="184"/>
      <c r="CD2768" s="184"/>
      <c r="CE2768" s="184"/>
      <c r="CL2768" s="183"/>
      <c r="CP2768" s="183"/>
      <c r="CT2768" s="71"/>
    </row>
    <row r="2769" spans="6:98">
      <c r="F2769" s="183"/>
      <c r="S2769" s="184"/>
      <c r="T2769" s="184"/>
      <c r="U2769" s="184"/>
      <c r="V2769" s="184"/>
      <c r="W2769" s="184"/>
      <c r="X2769" s="184"/>
      <c r="Y2769" s="184"/>
      <c r="Z2769" s="184"/>
      <c r="AA2769" s="184"/>
      <c r="AB2769" s="184"/>
      <c r="AC2769" s="184"/>
      <c r="AD2769" s="184"/>
      <c r="AH2769" s="184"/>
      <c r="AI2769" s="184"/>
      <c r="AL2769" s="184"/>
      <c r="AM2769" s="184"/>
      <c r="AP2769" s="184"/>
      <c r="AQ2769" s="184"/>
      <c r="AT2769" s="184"/>
      <c r="AU2769" s="184"/>
      <c r="AX2769" s="184"/>
      <c r="AY2769" s="184"/>
      <c r="BB2769" s="184"/>
      <c r="BC2769" s="184"/>
      <c r="BF2769" s="184"/>
      <c r="BG2769" s="184"/>
      <c r="BJ2769" s="184"/>
      <c r="BK2769" s="184"/>
      <c r="BN2769" s="184"/>
      <c r="BO2769" s="184"/>
      <c r="BR2769" s="184"/>
      <c r="BS2769" s="184"/>
      <c r="BV2769" s="184"/>
      <c r="BW2769" s="184"/>
      <c r="BZ2769" s="184"/>
      <c r="CA2769" s="184"/>
      <c r="CD2769" s="184"/>
      <c r="CE2769" s="184"/>
      <c r="CL2769" s="183"/>
      <c r="CP2769" s="183"/>
      <c r="CT2769" s="71"/>
    </row>
    <row r="2770" spans="6:98">
      <c r="F2770" s="183"/>
      <c r="S2770" s="184"/>
      <c r="T2770" s="184"/>
      <c r="U2770" s="184"/>
      <c r="V2770" s="184"/>
      <c r="W2770" s="184"/>
      <c r="X2770" s="184"/>
      <c r="Y2770" s="184"/>
      <c r="Z2770" s="184"/>
      <c r="AA2770" s="184"/>
      <c r="AB2770" s="184"/>
      <c r="AC2770" s="184"/>
      <c r="AD2770" s="184"/>
      <c r="AH2770" s="184"/>
      <c r="AI2770" s="184"/>
      <c r="AL2770" s="184"/>
      <c r="AM2770" s="184"/>
      <c r="AP2770" s="184"/>
      <c r="AQ2770" s="184"/>
      <c r="AT2770" s="184"/>
      <c r="AU2770" s="184"/>
      <c r="AX2770" s="184"/>
      <c r="AY2770" s="184"/>
      <c r="BB2770" s="184"/>
      <c r="BC2770" s="184"/>
      <c r="BF2770" s="184"/>
      <c r="BG2770" s="184"/>
      <c r="BJ2770" s="184"/>
      <c r="BK2770" s="184"/>
      <c r="BN2770" s="184"/>
      <c r="BO2770" s="184"/>
      <c r="BR2770" s="184"/>
      <c r="BS2770" s="184"/>
      <c r="BV2770" s="184"/>
      <c r="BW2770" s="184"/>
      <c r="BZ2770" s="184"/>
      <c r="CA2770" s="184"/>
      <c r="CD2770" s="184"/>
      <c r="CE2770" s="184"/>
      <c r="CL2770" s="183"/>
      <c r="CP2770" s="183"/>
      <c r="CT2770" s="71"/>
    </row>
    <row r="2771" spans="6:98">
      <c r="F2771" s="183"/>
      <c r="S2771" s="184"/>
      <c r="T2771" s="184"/>
      <c r="U2771" s="184"/>
      <c r="V2771" s="184"/>
      <c r="W2771" s="184"/>
      <c r="X2771" s="184"/>
      <c r="Y2771" s="184"/>
      <c r="Z2771" s="184"/>
      <c r="AA2771" s="184"/>
      <c r="AB2771" s="184"/>
      <c r="AC2771" s="184"/>
      <c r="AD2771" s="184"/>
      <c r="AH2771" s="184"/>
      <c r="AI2771" s="184"/>
      <c r="AL2771" s="184"/>
      <c r="AM2771" s="184"/>
      <c r="AP2771" s="184"/>
      <c r="AQ2771" s="184"/>
      <c r="AT2771" s="184"/>
      <c r="AU2771" s="184"/>
      <c r="AX2771" s="184"/>
      <c r="AY2771" s="184"/>
      <c r="BB2771" s="184"/>
      <c r="BC2771" s="184"/>
      <c r="BF2771" s="184"/>
      <c r="BG2771" s="184"/>
      <c r="BJ2771" s="184"/>
      <c r="BK2771" s="184"/>
      <c r="BN2771" s="184"/>
      <c r="BO2771" s="184"/>
      <c r="BR2771" s="184"/>
      <c r="BS2771" s="184"/>
      <c r="BV2771" s="184"/>
      <c r="BW2771" s="184"/>
      <c r="BZ2771" s="184"/>
      <c r="CA2771" s="184"/>
      <c r="CD2771" s="184"/>
      <c r="CE2771" s="184"/>
      <c r="CL2771" s="183"/>
      <c r="CP2771" s="183"/>
      <c r="CT2771" s="71"/>
    </row>
    <row r="2772" spans="6:98">
      <c r="F2772" s="183"/>
      <c r="S2772" s="184"/>
      <c r="T2772" s="184"/>
      <c r="U2772" s="184"/>
      <c r="V2772" s="184"/>
      <c r="W2772" s="184"/>
      <c r="X2772" s="184"/>
      <c r="Y2772" s="184"/>
      <c r="Z2772" s="184"/>
      <c r="AA2772" s="184"/>
      <c r="AB2772" s="184"/>
      <c r="AC2772" s="184"/>
      <c r="AD2772" s="184"/>
      <c r="AH2772" s="184"/>
      <c r="AI2772" s="184"/>
      <c r="AL2772" s="184"/>
      <c r="AM2772" s="184"/>
      <c r="AP2772" s="184"/>
      <c r="AQ2772" s="184"/>
      <c r="AT2772" s="184"/>
      <c r="AU2772" s="184"/>
      <c r="AX2772" s="184"/>
      <c r="AY2772" s="184"/>
      <c r="BB2772" s="184"/>
      <c r="BC2772" s="184"/>
      <c r="BF2772" s="184"/>
      <c r="BG2772" s="184"/>
      <c r="BJ2772" s="184"/>
      <c r="BK2772" s="184"/>
      <c r="BN2772" s="184"/>
      <c r="BO2772" s="184"/>
      <c r="BR2772" s="184"/>
      <c r="BS2772" s="184"/>
      <c r="BV2772" s="184"/>
      <c r="BW2772" s="184"/>
      <c r="BZ2772" s="184"/>
      <c r="CA2772" s="184"/>
      <c r="CD2772" s="184"/>
      <c r="CE2772" s="184"/>
      <c r="CL2772" s="183"/>
      <c r="CP2772" s="183"/>
      <c r="CT2772" s="71"/>
    </row>
    <row r="2773" spans="6:98">
      <c r="F2773" s="183"/>
      <c r="S2773" s="184"/>
      <c r="T2773" s="184"/>
      <c r="U2773" s="184"/>
      <c r="V2773" s="184"/>
      <c r="W2773" s="184"/>
      <c r="X2773" s="184"/>
      <c r="Y2773" s="184"/>
      <c r="Z2773" s="184"/>
      <c r="AA2773" s="184"/>
      <c r="AB2773" s="184"/>
      <c r="AC2773" s="184"/>
      <c r="AD2773" s="184"/>
      <c r="AH2773" s="184"/>
      <c r="AI2773" s="184"/>
      <c r="AL2773" s="184"/>
      <c r="AM2773" s="184"/>
      <c r="AP2773" s="184"/>
      <c r="AQ2773" s="184"/>
      <c r="AT2773" s="184"/>
      <c r="AU2773" s="184"/>
      <c r="AX2773" s="184"/>
      <c r="AY2773" s="184"/>
      <c r="BB2773" s="184"/>
      <c r="BC2773" s="184"/>
      <c r="BF2773" s="184"/>
      <c r="BG2773" s="184"/>
      <c r="BJ2773" s="184"/>
      <c r="BK2773" s="184"/>
      <c r="BN2773" s="184"/>
      <c r="BO2773" s="184"/>
      <c r="BR2773" s="184"/>
      <c r="BS2773" s="184"/>
      <c r="BV2773" s="184"/>
      <c r="BW2773" s="184"/>
      <c r="BZ2773" s="184"/>
      <c r="CA2773" s="184"/>
      <c r="CD2773" s="184"/>
      <c r="CE2773" s="184"/>
      <c r="CL2773" s="183"/>
      <c r="CP2773" s="183"/>
      <c r="CT2773" s="71"/>
    </row>
    <row r="2774" spans="6:98">
      <c r="F2774" s="183"/>
      <c r="S2774" s="184"/>
      <c r="T2774" s="184"/>
      <c r="U2774" s="184"/>
      <c r="V2774" s="184"/>
      <c r="W2774" s="184"/>
      <c r="X2774" s="184"/>
      <c r="Y2774" s="184"/>
      <c r="Z2774" s="184"/>
      <c r="AA2774" s="184"/>
      <c r="AB2774" s="184"/>
      <c r="AC2774" s="184"/>
      <c r="AD2774" s="184"/>
      <c r="AH2774" s="184"/>
      <c r="AI2774" s="184"/>
      <c r="AL2774" s="184"/>
      <c r="AM2774" s="184"/>
      <c r="AP2774" s="184"/>
      <c r="AQ2774" s="184"/>
      <c r="AT2774" s="184"/>
      <c r="AU2774" s="184"/>
      <c r="AX2774" s="184"/>
      <c r="AY2774" s="184"/>
      <c r="BB2774" s="184"/>
      <c r="BC2774" s="184"/>
      <c r="BF2774" s="184"/>
      <c r="BG2774" s="184"/>
      <c r="BJ2774" s="184"/>
      <c r="BK2774" s="184"/>
      <c r="BN2774" s="184"/>
      <c r="BO2774" s="184"/>
      <c r="BR2774" s="184"/>
      <c r="BS2774" s="184"/>
      <c r="BV2774" s="184"/>
      <c r="BW2774" s="184"/>
      <c r="BZ2774" s="184"/>
      <c r="CA2774" s="184"/>
      <c r="CD2774" s="184"/>
      <c r="CE2774" s="184"/>
      <c r="CL2774" s="183"/>
      <c r="CP2774" s="183"/>
      <c r="CT2774" s="71"/>
    </row>
    <row r="2775" spans="6:98">
      <c r="F2775" s="183"/>
      <c r="S2775" s="184"/>
      <c r="T2775" s="184"/>
      <c r="U2775" s="184"/>
      <c r="V2775" s="184"/>
      <c r="W2775" s="184"/>
      <c r="X2775" s="184"/>
      <c r="Y2775" s="184"/>
      <c r="Z2775" s="184"/>
      <c r="AA2775" s="184"/>
      <c r="AB2775" s="184"/>
      <c r="AC2775" s="184"/>
      <c r="AD2775" s="184"/>
      <c r="AH2775" s="184"/>
      <c r="AI2775" s="184"/>
      <c r="AL2775" s="184"/>
      <c r="AM2775" s="184"/>
      <c r="AP2775" s="184"/>
      <c r="AQ2775" s="184"/>
      <c r="AT2775" s="184"/>
      <c r="AU2775" s="184"/>
      <c r="AX2775" s="184"/>
      <c r="AY2775" s="184"/>
      <c r="BB2775" s="184"/>
      <c r="BC2775" s="184"/>
      <c r="BF2775" s="184"/>
      <c r="BG2775" s="184"/>
      <c r="BJ2775" s="184"/>
      <c r="BK2775" s="184"/>
      <c r="BN2775" s="184"/>
      <c r="BO2775" s="184"/>
      <c r="BR2775" s="184"/>
      <c r="BS2775" s="184"/>
      <c r="BV2775" s="184"/>
      <c r="BW2775" s="184"/>
      <c r="BZ2775" s="184"/>
      <c r="CA2775" s="184"/>
      <c r="CD2775" s="184"/>
      <c r="CE2775" s="184"/>
      <c r="CL2775" s="183"/>
      <c r="CP2775" s="183"/>
      <c r="CT2775" s="71"/>
    </row>
    <row r="2776" spans="6:98">
      <c r="F2776" s="183"/>
      <c r="S2776" s="184"/>
      <c r="T2776" s="184"/>
      <c r="U2776" s="184"/>
      <c r="V2776" s="184"/>
      <c r="W2776" s="184"/>
      <c r="X2776" s="184"/>
      <c r="Y2776" s="184"/>
      <c r="Z2776" s="184"/>
      <c r="AA2776" s="184"/>
      <c r="AB2776" s="184"/>
      <c r="AC2776" s="184"/>
      <c r="AD2776" s="184"/>
      <c r="AH2776" s="184"/>
      <c r="AI2776" s="184"/>
      <c r="AL2776" s="184"/>
      <c r="AM2776" s="184"/>
      <c r="AP2776" s="184"/>
      <c r="AQ2776" s="184"/>
      <c r="AT2776" s="184"/>
      <c r="AU2776" s="184"/>
      <c r="AX2776" s="184"/>
      <c r="AY2776" s="184"/>
      <c r="BB2776" s="184"/>
      <c r="BC2776" s="184"/>
      <c r="BF2776" s="184"/>
      <c r="BG2776" s="184"/>
      <c r="BJ2776" s="184"/>
      <c r="BK2776" s="184"/>
      <c r="BN2776" s="184"/>
      <c r="BO2776" s="184"/>
      <c r="BR2776" s="184"/>
      <c r="BS2776" s="184"/>
      <c r="BV2776" s="184"/>
      <c r="BW2776" s="184"/>
      <c r="BZ2776" s="184"/>
      <c r="CA2776" s="184"/>
      <c r="CD2776" s="184"/>
      <c r="CE2776" s="184"/>
      <c r="CL2776" s="183"/>
      <c r="CP2776" s="183"/>
      <c r="CT2776" s="71"/>
    </row>
    <row r="2777" spans="6:98">
      <c r="F2777" s="183"/>
      <c r="S2777" s="184"/>
      <c r="T2777" s="184"/>
      <c r="U2777" s="184"/>
      <c r="V2777" s="184"/>
      <c r="W2777" s="184"/>
      <c r="X2777" s="184"/>
      <c r="Y2777" s="184"/>
      <c r="Z2777" s="184"/>
      <c r="AA2777" s="184"/>
      <c r="AB2777" s="184"/>
      <c r="AC2777" s="184"/>
      <c r="AD2777" s="184"/>
      <c r="AH2777" s="184"/>
      <c r="AI2777" s="184"/>
      <c r="AL2777" s="184"/>
      <c r="AM2777" s="184"/>
      <c r="AP2777" s="184"/>
      <c r="AQ2777" s="184"/>
      <c r="AT2777" s="184"/>
      <c r="AU2777" s="184"/>
      <c r="AX2777" s="184"/>
      <c r="AY2777" s="184"/>
      <c r="BB2777" s="184"/>
      <c r="BC2777" s="184"/>
      <c r="BF2777" s="184"/>
      <c r="BG2777" s="184"/>
      <c r="BJ2777" s="184"/>
      <c r="BK2777" s="184"/>
      <c r="BN2777" s="184"/>
      <c r="BO2777" s="184"/>
      <c r="BR2777" s="184"/>
      <c r="BS2777" s="184"/>
      <c r="BV2777" s="184"/>
      <c r="BW2777" s="184"/>
      <c r="BZ2777" s="184"/>
      <c r="CA2777" s="184"/>
      <c r="CD2777" s="184"/>
      <c r="CE2777" s="184"/>
      <c r="CL2777" s="183"/>
      <c r="CP2777" s="183"/>
      <c r="CT2777" s="71"/>
    </row>
    <row r="2778" spans="6:98">
      <c r="F2778" s="183"/>
      <c r="S2778" s="184"/>
      <c r="T2778" s="184"/>
      <c r="U2778" s="184"/>
      <c r="V2778" s="184"/>
      <c r="W2778" s="184"/>
      <c r="X2778" s="184"/>
      <c r="Y2778" s="184"/>
      <c r="Z2778" s="184"/>
      <c r="AA2778" s="184"/>
      <c r="AB2778" s="184"/>
      <c r="AC2778" s="184"/>
      <c r="AD2778" s="184"/>
      <c r="AH2778" s="184"/>
      <c r="AI2778" s="184"/>
      <c r="AL2778" s="184"/>
      <c r="AM2778" s="184"/>
      <c r="AP2778" s="184"/>
      <c r="AQ2778" s="184"/>
      <c r="AT2778" s="184"/>
      <c r="AU2778" s="184"/>
      <c r="AX2778" s="184"/>
      <c r="AY2778" s="184"/>
      <c r="BB2778" s="184"/>
      <c r="BC2778" s="184"/>
      <c r="BF2778" s="184"/>
      <c r="BG2778" s="184"/>
      <c r="BJ2778" s="184"/>
      <c r="BK2778" s="184"/>
      <c r="BN2778" s="184"/>
      <c r="BO2778" s="184"/>
      <c r="BR2778" s="184"/>
      <c r="BS2778" s="184"/>
      <c r="BV2778" s="184"/>
      <c r="BW2778" s="184"/>
      <c r="BZ2778" s="184"/>
      <c r="CA2778" s="184"/>
      <c r="CD2778" s="184"/>
      <c r="CE2778" s="184"/>
      <c r="CL2778" s="183"/>
      <c r="CP2778" s="183"/>
      <c r="CT2778" s="71"/>
    </row>
    <row r="2779" spans="6:98">
      <c r="F2779" s="183"/>
      <c r="S2779" s="184"/>
      <c r="T2779" s="184"/>
      <c r="U2779" s="184"/>
      <c r="V2779" s="184"/>
      <c r="W2779" s="184"/>
      <c r="X2779" s="184"/>
      <c r="Y2779" s="184"/>
      <c r="Z2779" s="184"/>
      <c r="AA2779" s="184"/>
      <c r="AB2779" s="184"/>
      <c r="AC2779" s="184"/>
      <c r="AD2779" s="184"/>
      <c r="AH2779" s="184"/>
      <c r="AI2779" s="184"/>
      <c r="AL2779" s="184"/>
      <c r="AM2779" s="184"/>
      <c r="AP2779" s="184"/>
      <c r="AQ2779" s="184"/>
      <c r="AT2779" s="184"/>
      <c r="AU2779" s="184"/>
      <c r="AX2779" s="184"/>
      <c r="AY2779" s="184"/>
      <c r="BB2779" s="184"/>
      <c r="BC2779" s="184"/>
      <c r="BF2779" s="184"/>
      <c r="BG2779" s="184"/>
      <c r="BJ2779" s="184"/>
      <c r="BK2779" s="184"/>
      <c r="BN2779" s="184"/>
      <c r="BO2779" s="184"/>
      <c r="BR2779" s="184"/>
      <c r="BS2779" s="184"/>
      <c r="BV2779" s="184"/>
      <c r="BW2779" s="184"/>
      <c r="BZ2779" s="184"/>
      <c r="CA2779" s="184"/>
      <c r="CD2779" s="184"/>
      <c r="CE2779" s="184"/>
      <c r="CL2779" s="183"/>
      <c r="CP2779" s="183"/>
      <c r="CT2779" s="71"/>
    </row>
    <row r="2780" spans="6:98">
      <c r="F2780" s="183"/>
      <c r="S2780" s="184"/>
      <c r="T2780" s="184"/>
      <c r="U2780" s="184"/>
      <c r="V2780" s="184"/>
      <c r="W2780" s="184"/>
      <c r="X2780" s="184"/>
      <c r="Y2780" s="184"/>
      <c r="Z2780" s="184"/>
      <c r="AA2780" s="184"/>
      <c r="AB2780" s="184"/>
      <c r="AC2780" s="184"/>
      <c r="AD2780" s="184"/>
      <c r="AH2780" s="184"/>
      <c r="AI2780" s="184"/>
      <c r="AL2780" s="184"/>
      <c r="AM2780" s="184"/>
      <c r="AP2780" s="184"/>
      <c r="AQ2780" s="184"/>
      <c r="AT2780" s="184"/>
      <c r="AU2780" s="184"/>
      <c r="AX2780" s="184"/>
      <c r="AY2780" s="184"/>
      <c r="BB2780" s="184"/>
      <c r="BC2780" s="184"/>
      <c r="BF2780" s="184"/>
      <c r="BG2780" s="184"/>
      <c r="BJ2780" s="184"/>
      <c r="BK2780" s="184"/>
      <c r="BN2780" s="184"/>
      <c r="BO2780" s="184"/>
      <c r="BR2780" s="184"/>
      <c r="BS2780" s="184"/>
      <c r="BV2780" s="184"/>
      <c r="BW2780" s="184"/>
      <c r="BZ2780" s="184"/>
      <c r="CA2780" s="184"/>
      <c r="CD2780" s="184"/>
      <c r="CE2780" s="184"/>
      <c r="CL2780" s="183"/>
      <c r="CP2780" s="183"/>
      <c r="CT2780" s="71"/>
    </row>
    <row r="2781" spans="6:98">
      <c r="F2781" s="183"/>
      <c r="S2781" s="184"/>
      <c r="T2781" s="184"/>
      <c r="U2781" s="184"/>
      <c r="V2781" s="184"/>
      <c r="W2781" s="184"/>
      <c r="X2781" s="184"/>
      <c r="Y2781" s="184"/>
      <c r="Z2781" s="184"/>
      <c r="AA2781" s="184"/>
      <c r="AB2781" s="184"/>
      <c r="AC2781" s="184"/>
      <c r="AD2781" s="184"/>
      <c r="AH2781" s="184"/>
      <c r="AI2781" s="184"/>
      <c r="AL2781" s="184"/>
      <c r="AM2781" s="184"/>
      <c r="AP2781" s="184"/>
      <c r="AQ2781" s="184"/>
      <c r="AT2781" s="184"/>
      <c r="AU2781" s="184"/>
      <c r="AX2781" s="184"/>
      <c r="AY2781" s="184"/>
      <c r="BB2781" s="184"/>
      <c r="BC2781" s="184"/>
      <c r="BF2781" s="184"/>
      <c r="BG2781" s="184"/>
      <c r="BJ2781" s="184"/>
      <c r="BK2781" s="184"/>
      <c r="BN2781" s="184"/>
      <c r="BO2781" s="184"/>
      <c r="BR2781" s="184"/>
      <c r="BS2781" s="184"/>
      <c r="BV2781" s="184"/>
      <c r="BW2781" s="184"/>
      <c r="BZ2781" s="184"/>
      <c r="CA2781" s="184"/>
      <c r="CD2781" s="184"/>
      <c r="CE2781" s="184"/>
      <c r="CL2781" s="183"/>
      <c r="CP2781" s="183"/>
      <c r="CT2781" s="71"/>
    </row>
    <row r="2782" spans="6:98">
      <c r="F2782" s="183"/>
      <c r="S2782" s="184"/>
      <c r="T2782" s="184"/>
      <c r="U2782" s="184"/>
      <c r="V2782" s="184"/>
      <c r="W2782" s="184"/>
      <c r="X2782" s="184"/>
      <c r="Y2782" s="184"/>
      <c r="Z2782" s="184"/>
      <c r="AA2782" s="184"/>
      <c r="AB2782" s="184"/>
      <c r="AC2782" s="184"/>
      <c r="AD2782" s="184"/>
      <c r="AH2782" s="184"/>
      <c r="AI2782" s="184"/>
      <c r="AL2782" s="184"/>
      <c r="AM2782" s="184"/>
      <c r="AP2782" s="184"/>
      <c r="AQ2782" s="184"/>
      <c r="AT2782" s="184"/>
      <c r="AU2782" s="184"/>
      <c r="AX2782" s="184"/>
      <c r="AY2782" s="184"/>
      <c r="BB2782" s="184"/>
      <c r="BC2782" s="184"/>
      <c r="BF2782" s="184"/>
      <c r="BG2782" s="184"/>
      <c r="BJ2782" s="184"/>
      <c r="BK2782" s="184"/>
      <c r="BN2782" s="184"/>
      <c r="BO2782" s="184"/>
      <c r="BR2782" s="184"/>
      <c r="BS2782" s="184"/>
      <c r="BV2782" s="184"/>
      <c r="BW2782" s="184"/>
      <c r="BZ2782" s="184"/>
      <c r="CA2782" s="184"/>
      <c r="CD2782" s="184"/>
      <c r="CE2782" s="184"/>
      <c r="CL2782" s="183"/>
      <c r="CP2782" s="183"/>
      <c r="CT2782" s="71"/>
    </row>
    <row r="2783" spans="6:98">
      <c r="F2783" s="183"/>
      <c r="S2783" s="184"/>
      <c r="T2783" s="184"/>
      <c r="U2783" s="184"/>
      <c r="V2783" s="184"/>
      <c r="W2783" s="184"/>
      <c r="X2783" s="184"/>
      <c r="Y2783" s="184"/>
      <c r="Z2783" s="184"/>
      <c r="AA2783" s="184"/>
      <c r="AB2783" s="184"/>
      <c r="AC2783" s="184"/>
      <c r="AD2783" s="184"/>
      <c r="AH2783" s="184"/>
      <c r="AI2783" s="184"/>
      <c r="AL2783" s="184"/>
      <c r="AM2783" s="184"/>
      <c r="AP2783" s="184"/>
      <c r="AQ2783" s="184"/>
      <c r="AT2783" s="184"/>
      <c r="AU2783" s="184"/>
      <c r="AX2783" s="184"/>
      <c r="AY2783" s="184"/>
      <c r="BB2783" s="184"/>
      <c r="BC2783" s="184"/>
      <c r="BF2783" s="184"/>
      <c r="BG2783" s="184"/>
      <c r="BJ2783" s="184"/>
      <c r="BK2783" s="184"/>
      <c r="BN2783" s="184"/>
      <c r="BO2783" s="184"/>
      <c r="BR2783" s="184"/>
      <c r="BS2783" s="184"/>
      <c r="BV2783" s="184"/>
      <c r="BW2783" s="184"/>
      <c r="BZ2783" s="184"/>
      <c r="CA2783" s="184"/>
      <c r="CD2783" s="184"/>
      <c r="CE2783" s="184"/>
      <c r="CL2783" s="183"/>
      <c r="CP2783" s="183"/>
      <c r="CT2783" s="71"/>
    </row>
    <row r="2784" spans="6:98">
      <c r="F2784" s="183"/>
      <c r="S2784" s="184"/>
      <c r="T2784" s="184"/>
      <c r="U2784" s="184"/>
      <c r="V2784" s="184"/>
      <c r="W2784" s="184"/>
      <c r="X2784" s="184"/>
      <c r="Y2784" s="184"/>
      <c r="Z2784" s="184"/>
      <c r="AA2784" s="184"/>
      <c r="AB2784" s="184"/>
      <c r="AC2784" s="184"/>
      <c r="AD2784" s="184"/>
      <c r="AH2784" s="184"/>
      <c r="AI2784" s="184"/>
      <c r="AL2784" s="184"/>
      <c r="AM2784" s="184"/>
      <c r="AP2784" s="184"/>
      <c r="AQ2784" s="184"/>
      <c r="AT2784" s="184"/>
      <c r="AU2784" s="184"/>
      <c r="AX2784" s="184"/>
      <c r="AY2784" s="184"/>
      <c r="BB2784" s="184"/>
      <c r="BC2784" s="184"/>
      <c r="BF2784" s="184"/>
      <c r="BG2784" s="184"/>
      <c r="BJ2784" s="184"/>
      <c r="BK2784" s="184"/>
      <c r="BN2784" s="184"/>
      <c r="BO2784" s="184"/>
      <c r="BR2784" s="184"/>
      <c r="BS2784" s="184"/>
      <c r="BV2784" s="184"/>
      <c r="BW2784" s="184"/>
      <c r="BZ2784" s="184"/>
      <c r="CA2784" s="184"/>
      <c r="CD2784" s="184"/>
      <c r="CE2784" s="184"/>
      <c r="CL2784" s="183"/>
      <c r="CP2784" s="183"/>
      <c r="CT2784" s="71"/>
    </row>
    <row r="2785" spans="6:98">
      <c r="F2785" s="183"/>
      <c r="S2785" s="184"/>
      <c r="T2785" s="184"/>
      <c r="U2785" s="184"/>
      <c r="V2785" s="184"/>
      <c r="W2785" s="184"/>
      <c r="X2785" s="184"/>
      <c r="Y2785" s="184"/>
      <c r="Z2785" s="184"/>
      <c r="AA2785" s="184"/>
      <c r="AB2785" s="184"/>
      <c r="AC2785" s="184"/>
      <c r="AD2785" s="184"/>
      <c r="AH2785" s="184"/>
      <c r="AI2785" s="184"/>
      <c r="AL2785" s="184"/>
      <c r="AM2785" s="184"/>
      <c r="AP2785" s="184"/>
      <c r="AQ2785" s="184"/>
      <c r="AT2785" s="184"/>
      <c r="AU2785" s="184"/>
      <c r="AX2785" s="184"/>
      <c r="AY2785" s="184"/>
      <c r="BB2785" s="184"/>
      <c r="BC2785" s="184"/>
      <c r="BF2785" s="184"/>
      <c r="BG2785" s="184"/>
      <c r="BJ2785" s="184"/>
      <c r="BK2785" s="184"/>
      <c r="BN2785" s="184"/>
      <c r="BO2785" s="184"/>
      <c r="BR2785" s="184"/>
      <c r="BS2785" s="184"/>
      <c r="BV2785" s="184"/>
      <c r="BW2785" s="184"/>
      <c r="BZ2785" s="184"/>
      <c r="CA2785" s="184"/>
      <c r="CD2785" s="184"/>
      <c r="CE2785" s="184"/>
      <c r="CL2785" s="183"/>
      <c r="CP2785" s="183"/>
      <c r="CT2785" s="71"/>
    </row>
    <row r="2786" spans="6:98">
      <c r="F2786" s="183"/>
      <c r="S2786" s="184"/>
      <c r="T2786" s="184"/>
      <c r="U2786" s="184"/>
      <c r="V2786" s="184"/>
      <c r="W2786" s="184"/>
      <c r="X2786" s="184"/>
      <c r="Y2786" s="184"/>
      <c r="Z2786" s="184"/>
      <c r="AA2786" s="184"/>
      <c r="AB2786" s="184"/>
      <c r="AC2786" s="184"/>
      <c r="AD2786" s="184"/>
      <c r="AH2786" s="184"/>
      <c r="AI2786" s="184"/>
      <c r="AL2786" s="184"/>
      <c r="AM2786" s="184"/>
      <c r="AP2786" s="184"/>
      <c r="AQ2786" s="184"/>
      <c r="AT2786" s="184"/>
      <c r="AU2786" s="184"/>
      <c r="AX2786" s="184"/>
      <c r="AY2786" s="184"/>
      <c r="BB2786" s="184"/>
      <c r="BC2786" s="184"/>
      <c r="BF2786" s="184"/>
      <c r="BG2786" s="184"/>
      <c r="BJ2786" s="184"/>
      <c r="BK2786" s="184"/>
      <c r="BN2786" s="184"/>
      <c r="BO2786" s="184"/>
      <c r="BR2786" s="184"/>
      <c r="BS2786" s="184"/>
      <c r="BV2786" s="184"/>
      <c r="BW2786" s="184"/>
      <c r="BZ2786" s="184"/>
      <c r="CA2786" s="184"/>
      <c r="CD2786" s="184"/>
      <c r="CE2786" s="184"/>
      <c r="CL2786" s="183"/>
      <c r="CP2786" s="183"/>
      <c r="CT2786" s="71"/>
    </row>
    <row r="2787" spans="6:98">
      <c r="F2787" s="183"/>
      <c r="S2787" s="184"/>
      <c r="T2787" s="184"/>
      <c r="U2787" s="184"/>
      <c r="V2787" s="184"/>
      <c r="W2787" s="184"/>
      <c r="X2787" s="184"/>
      <c r="Y2787" s="184"/>
      <c r="Z2787" s="184"/>
      <c r="AA2787" s="184"/>
      <c r="AB2787" s="184"/>
      <c r="AC2787" s="184"/>
      <c r="AD2787" s="184"/>
      <c r="AH2787" s="184"/>
      <c r="AI2787" s="184"/>
      <c r="AL2787" s="184"/>
      <c r="AM2787" s="184"/>
      <c r="AP2787" s="184"/>
      <c r="AQ2787" s="184"/>
      <c r="AT2787" s="184"/>
      <c r="AU2787" s="184"/>
      <c r="AX2787" s="184"/>
      <c r="AY2787" s="184"/>
      <c r="BB2787" s="184"/>
      <c r="BC2787" s="184"/>
      <c r="BF2787" s="184"/>
      <c r="BG2787" s="184"/>
      <c r="BJ2787" s="184"/>
      <c r="BK2787" s="184"/>
      <c r="BN2787" s="184"/>
      <c r="BO2787" s="184"/>
      <c r="BR2787" s="184"/>
      <c r="BS2787" s="184"/>
      <c r="BV2787" s="184"/>
      <c r="BW2787" s="184"/>
      <c r="BZ2787" s="184"/>
      <c r="CA2787" s="184"/>
      <c r="CD2787" s="184"/>
      <c r="CE2787" s="184"/>
      <c r="CL2787" s="183"/>
      <c r="CP2787" s="183"/>
      <c r="CT2787" s="71"/>
    </row>
    <row r="2788" spans="6:98">
      <c r="F2788" s="183"/>
      <c r="S2788" s="184"/>
      <c r="T2788" s="184"/>
      <c r="U2788" s="184"/>
      <c r="V2788" s="184"/>
      <c r="W2788" s="184"/>
      <c r="X2788" s="184"/>
      <c r="Y2788" s="184"/>
      <c r="Z2788" s="184"/>
      <c r="AA2788" s="184"/>
      <c r="AB2788" s="184"/>
      <c r="AC2788" s="184"/>
      <c r="AD2788" s="184"/>
      <c r="AH2788" s="184"/>
      <c r="AI2788" s="184"/>
      <c r="AL2788" s="184"/>
      <c r="AM2788" s="184"/>
      <c r="AP2788" s="184"/>
      <c r="AQ2788" s="184"/>
      <c r="AT2788" s="184"/>
      <c r="AU2788" s="184"/>
      <c r="AX2788" s="184"/>
      <c r="AY2788" s="184"/>
      <c r="BB2788" s="184"/>
      <c r="BC2788" s="184"/>
      <c r="BF2788" s="184"/>
      <c r="BG2788" s="184"/>
      <c r="BJ2788" s="184"/>
      <c r="BK2788" s="184"/>
      <c r="BN2788" s="184"/>
      <c r="BO2788" s="184"/>
      <c r="BR2788" s="184"/>
      <c r="BS2788" s="184"/>
      <c r="BV2788" s="184"/>
      <c r="BW2788" s="184"/>
      <c r="BZ2788" s="184"/>
      <c r="CA2788" s="184"/>
      <c r="CD2788" s="184"/>
      <c r="CE2788" s="184"/>
      <c r="CL2788" s="183"/>
      <c r="CP2788" s="183"/>
      <c r="CT2788" s="71"/>
    </row>
    <row r="2789" spans="6:98">
      <c r="F2789" s="183"/>
      <c r="S2789" s="184"/>
      <c r="T2789" s="184"/>
      <c r="U2789" s="184"/>
      <c r="V2789" s="184"/>
      <c r="W2789" s="184"/>
      <c r="X2789" s="184"/>
      <c r="Y2789" s="184"/>
      <c r="Z2789" s="184"/>
      <c r="AA2789" s="184"/>
      <c r="AB2789" s="184"/>
      <c r="AC2789" s="184"/>
      <c r="AD2789" s="184"/>
      <c r="AH2789" s="184"/>
      <c r="AI2789" s="184"/>
      <c r="AL2789" s="184"/>
      <c r="AM2789" s="184"/>
      <c r="AP2789" s="184"/>
      <c r="AQ2789" s="184"/>
      <c r="AT2789" s="184"/>
      <c r="AU2789" s="184"/>
      <c r="AX2789" s="184"/>
      <c r="AY2789" s="184"/>
      <c r="BB2789" s="184"/>
      <c r="BC2789" s="184"/>
      <c r="BF2789" s="184"/>
      <c r="BG2789" s="184"/>
      <c r="BJ2789" s="184"/>
      <c r="BK2789" s="184"/>
      <c r="BN2789" s="184"/>
      <c r="BO2789" s="184"/>
      <c r="BR2789" s="184"/>
      <c r="BS2789" s="184"/>
      <c r="BV2789" s="184"/>
      <c r="BW2789" s="184"/>
      <c r="BZ2789" s="184"/>
      <c r="CA2789" s="184"/>
      <c r="CD2789" s="184"/>
      <c r="CE2789" s="184"/>
      <c r="CL2789" s="183"/>
      <c r="CP2789" s="183"/>
      <c r="CT2789" s="71"/>
    </row>
    <row r="2790" spans="6:98">
      <c r="F2790" s="183"/>
      <c r="S2790" s="184"/>
      <c r="T2790" s="184"/>
      <c r="U2790" s="184"/>
      <c r="V2790" s="184"/>
      <c r="W2790" s="184"/>
      <c r="X2790" s="184"/>
      <c r="Y2790" s="184"/>
      <c r="Z2790" s="184"/>
      <c r="AA2790" s="184"/>
      <c r="AB2790" s="184"/>
      <c r="AC2790" s="184"/>
      <c r="AD2790" s="184"/>
      <c r="AH2790" s="184"/>
      <c r="AI2790" s="184"/>
      <c r="AL2790" s="184"/>
      <c r="AM2790" s="184"/>
      <c r="AP2790" s="184"/>
      <c r="AQ2790" s="184"/>
      <c r="AT2790" s="184"/>
      <c r="AU2790" s="184"/>
      <c r="AX2790" s="184"/>
      <c r="AY2790" s="184"/>
      <c r="BB2790" s="184"/>
      <c r="BC2790" s="184"/>
      <c r="BF2790" s="184"/>
      <c r="BG2790" s="184"/>
      <c r="BJ2790" s="184"/>
      <c r="BK2790" s="184"/>
      <c r="BN2790" s="184"/>
      <c r="BO2790" s="184"/>
      <c r="BR2790" s="184"/>
      <c r="BS2790" s="184"/>
      <c r="BV2790" s="184"/>
      <c r="BW2790" s="184"/>
      <c r="BZ2790" s="184"/>
      <c r="CA2790" s="184"/>
      <c r="CD2790" s="184"/>
      <c r="CE2790" s="184"/>
      <c r="CL2790" s="183"/>
      <c r="CP2790" s="183"/>
      <c r="CT2790" s="71"/>
    </row>
    <row r="2791" spans="6:98">
      <c r="F2791" s="183"/>
      <c r="S2791" s="184"/>
      <c r="T2791" s="184"/>
      <c r="U2791" s="184"/>
      <c r="V2791" s="184"/>
      <c r="W2791" s="184"/>
      <c r="X2791" s="184"/>
      <c r="Y2791" s="184"/>
      <c r="Z2791" s="184"/>
      <c r="AA2791" s="184"/>
      <c r="AB2791" s="184"/>
      <c r="AC2791" s="184"/>
      <c r="AD2791" s="184"/>
      <c r="AH2791" s="184"/>
      <c r="AI2791" s="184"/>
      <c r="AL2791" s="184"/>
      <c r="AM2791" s="184"/>
      <c r="AP2791" s="184"/>
      <c r="AQ2791" s="184"/>
      <c r="AT2791" s="184"/>
      <c r="AU2791" s="184"/>
      <c r="AX2791" s="184"/>
      <c r="AY2791" s="184"/>
      <c r="BB2791" s="184"/>
      <c r="BC2791" s="184"/>
      <c r="BF2791" s="184"/>
      <c r="BG2791" s="184"/>
      <c r="BJ2791" s="184"/>
      <c r="BK2791" s="184"/>
      <c r="BN2791" s="184"/>
      <c r="BO2791" s="184"/>
      <c r="BR2791" s="184"/>
      <c r="BS2791" s="184"/>
      <c r="BV2791" s="184"/>
      <c r="BW2791" s="184"/>
      <c r="BZ2791" s="184"/>
      <c r="CA2791" s="184"/>
      <c r="CD2791" s="184"/>
      <c r="CE2791" s="184"/>
      <c r="CL2791" s="183"/>
      <c r="CP2791" s="183"/>
      <c r="CT2791" s="71"/>
    </row>
    <row r="2792" spans="6:98">
      <c r="F2792" s="183"/>
      <c r="S2792" s="184"/>
      <c r="T2792" s="184"/>
      <c r="U2792" s="184"/>
      <c r="V2792" s="184"/>
      <c r="W2792" s="184"/>
      <c r="X2792" s="184"/>
      <c r="Y2792" s="184"/>
      <c r="Z2792" s="184"/>
      <c r="AA2792" s="184"/>
      <c r="AB2792" s="184"/>
      <c r="AC2792" s="184"/>
      <c r="AD2792" s="184"/>
      <c r="AH2792" s="184"/>
      <c r="AI2792" s="184"/>
      <c r="AL2792" s="184"/>
      <c r="AM2792" s="184"/>
      <c r="AP2792" s="184"/>
      <c r="AQ2792" s="184"/>
      <c r="AT2792" s="184"/>
      <c r="AU2792" s="184"/>
      <c r="AX2792" s="184"/>
      <c r="AY2792" s="184"/>
      <c r="BB2792" s="184"/>
      <c r="BC2792" s="184"/>
      <c r="BF2792" s="184"/>
      <c r="BG2792" s="184"/>
      <c r="BJ2792" s="184"/>
      <c r="BK2792" s="184"/>
      <c r="BN2792" s="184"/>
      <c r="BO2792" s="184"/>
      <c r="BR2792" s="184"/>
      <c r="BS2792" s="184"/>
      <c r="BV2792" s="184"/>
      <c r="BW2792" s="184"/>
      <c r="BZ2792" s="184"/>
      <c r="CA2792" s="184"/>
      <c r="CD2792" s="184"/>
      <c r="CE2792" s="184"/>
      <c r="CL2792" s="183"/>
      <c r="CP2792" s="183"/>
      <c r="CT2792" s="71"/>
    </row>
    <row r="2793" spans="6:98">
      <c r="F2793" s="183"/>
      <c r="S2793" s="184"/>
      <c r="T2793" s="184"/>
      <c r="U2793" s="184"/>
      <c r="V2793" s="184"/>
      <c r="W2793" s="184"/>
      <c r="X2793" s="184"/>
      <c r="Y2793" s="184"/>
      <c r="Z2793" s="184"/>
      <c r="AA2793" s="184"/>
      <c r="AB2793" s="184"/>
      <c r="AC2793" s="184"/>
      <c r="AD2793" s="184"/>
      <c r="AH2793" s="184"/>
      <c r="AI2793" s="184"/>
      <c r="AL2793" s="184"/>
      <c r="AM2793" s="184"/>
      <c r="AP2793" s="184"/>
      <c r="AQ2793" s="184"/>
      <c r="AT2793" s="184"/>
      <c r="AU2793" s="184"/>
      <c r="AX2793" s="184"/>
      <c r="AY2793" s="184"/>
      <c r="BB2793" s="184"/>
      <c r="BC2793" s="184"/>
      <c r="BF2793" s="184"/>
      <c r="BG2793" s="184"/>
      <c r="BJ2793" s="184"/>
      <c r="BK2793" s="184"/>
      <c r="BN2793" s="184"/>
      <c r="BO2793" s="184"/>
      <c r="BR2793" s="184"/>
      <c r="BS2793" s="184"/>
      <c r="BV2793" s="184"/>
      <c r="BW2793" s="184"/>
      <c r="BZ2793" s="184"/>
      <c r="CA2793" s="184"/>
      <c r="CD2793" s="184"/>
      <c r="CE2793" s="184"/>
      <c r="CL2793" s="183"/>
      <c r="CP2793" s="183"/>
      <c r="CT2793" s="71"/>
    </row>
    <row r="2794" spans="6:98">
      <c r="F2794" s="183"/>
      <c r="S2794" s="184"/>
      <c r="T2794" s="184"/>
      <c r="U2794" s="184"/>
      <c r="V2794" s="184"/>
      <c r="W2794" s="184"/>
      <c r="X2794" s="184"/>
      <c r="Y2794" s="184"/>
      <c r="Z2794" s="184"/>
      <c r="AA2794" s="184"/>
      <c r="AB2794" s="184"/>
      <c r="AC2794" s="184"/>
      <c r="AD2794" s="184"/>
      <c r="AH2794" s="184"/>
      <c r="AI2794" s="184"/>
      <c r="AL2794" s="184"/>
      <c r="AM2794" s="184"/>
      <c r="AP2794" s="184"/>
      <c r="AQ2794" s="184"/>
      <c r="AT2794" s="184"/>
      <c r="AU2794" s="184"/>
      <c r="AX2794" s="184"/>
      <c r="AY2794" s="184"/>
      <c r="BB2794" s="184"/>
      <c r="BC2794" s="184"/>
      <c r="BF2794" s="184"/>
      <c r="BG2794" s="184"/>
      <c r="BJ2794" s="184"/>
      <c r="BK2794" s="184"/>
      <c r="BN2794" s="184"/>
      <c r="BO2794" s="184"/>
      <c r="BR2794" s="184"/>
      <c r="BS2794" s="184"/>
      <c r="BV2794" s="184"/>
      <c r="BW2794" s="184"/>
      <c r="BZ2794" s="184"/>
      <c r="CA2794" s="184"/>
      <c r="CD2794" s="184"/>
      <c r="CE2794" s="184"/>
      <c r="CL2794" s="183"/>
      <c r="CP2794" s="183"/>
      <c r="CT2794" s="71"/>
    </row>
    <row r="2795" spans="6:98">
      <c r="F2795" s="183"/>
      <c r="S2795" s="184"/>
      <c r="T2795" s="184"/>
      <c r="U2795" s="184"/>
      <c r="V2795" s="184"/>
      <c r="W2795" s="184"/>
      <c r="X2795" s="184"/>
      <c r="Y2795" s="184"/>
      <c r="Z2795" s="184"/>
      <c r="AA2795" s="184"/>
      <c r="AB2795" s="184"/>
      <c r="AC2795" s="184"/>
      <c r="AD2795" s="184"/>
      <c r="AH2795" s="184"/>
      <c r="AI2795" s="184"/>
      <c r="AL2795" s="184"/>
      <c r="AM2795" s="184"/>
      <c r="AP2795" s="184"/>
      <c r="AQ2795" s="184"/>
      <c r="AT2795" s="184"/>
      <c r="AU2795" s="184"/>
      <c r="AX2795" s="184"/>
      <c r="AY2795" s="184"/>
      <c r="BB2795" s="184"/>
      <c r="BC2795" s="184"/>
      <c r="BF2795" s="184"/>
      <c r="BG2795" s="184"/>
      <c r="BJ2795" s="184"/>
      <c r="BK2795" s="184"/>
      <c r="BN2795" s="184"/>
      <c r="BO2795" s="184"/>
      <c r="BR2795" s="184"/>
      <c r="BS2795" s="184"/>
      <c r="BV2795" s="184"/>
      <c r="BW2795" s="184"/>
      <c r="BZ2795" s="184"/>
      <c r="CA2795" s="184"/>
      <c r="CD2795" s="184"/>
      <c r="CE2795" s="184"/>
      <c r="CL2795" s="183"/>
      <c r="CP2795" s="183"/>
      <c r="CT2795" s="71"/>
    </row>
    <row r="2796" spans="6:98">
      <c r="F2796" s="183"/>
      <c r="S2796" s="184"/>
      <c r="T2796" s="184"/>
      <c r="U2796" s="184"/>
      <c r="V2796" s="184"/>
      <c r="W2796" s="184"/>
      <c r="X2796" s="184"/>
      <c r="Y2796" s="184"/>
      <c r="Z2796" s="184"/>
      <c r="AA2796" s="184"/>
      <c r="AB2796" s="184"/>
      <c r="AC2796" s="184"/>
      <c r="AD2796" s="184"/>
      <c r="AH2796" s="184"/>
      <c r="AI2796" s="184"/>
      <c r="AL2796" s="184"/>
      <c r="AM2796" s="184"/>
      <c r="AP2796" s="184"/>
      <c r="AQ2796" s="184"/>
      <c r="AT2796" s="184"/>
      <c r="AU2796" s="184"/>
      <c r="AX2796" s="184"/>
      <c r="AY2796" s="184"/>
      <c r="BB2796" s="184"/>
      <c r="BC2796" s="184"/>
      <c r="BF2796" s="184"/>
      <c r="BG2796" s="184"/>
      <c r="BJ2796" s="184"/>
      <c r="BK2796" s="184"/>
      <c r="BN2796" s="184"/>
      <c r="BO2796" s="184"/>
      <c r="BR2796" s="184"/>
      <c r="BS2796" s="184"/>
      <c r="BV2796" s="184"/>
      <c r="BW2796" s="184"/>
      <c r="BZ2796" s="184"/>
      <c r="CA2796" s="184"/>
      <c r="CD2796" s="184"/>
      <c r="CE2796" s="184"/>
      <c r="CL2796" s="183"/>
      <c r="CP2796" s="183"/>
      <c r="CT2796" s="71"/>
    </row>
    <row r="2797" spans="6:98">
      <c r="F2797" s="183"/>
      <c r="S2797" s="184"/>
      <c r="T2797" s="184"/>
      <c r="U2797" s="184"/>
      <c r="V2797" s="184"/>
      <c r="W2797" s="184"/>
      <c r="X2797" s="184"/>
      <c r="Y2797" s="184"/>
      <c r="Z2797" s="184"/>
      <c r="AA2797" s="184"/>
      <c r="AB2797" s="184"/>
      <c r="AC2797" s="184"/>
      <c r="AD2797" s="184"/>
      <c r="AH2797" s="184"/>
      <c r="AI2797" s="184"/>
      <c r="AL2797" s="184"/>
      <c r="AM2797" s="184"/>
      <c r="AP2797" s="184"/>
      <c r="AQ2797" s="184"/>
      <c r="AT2797" s="184"/>
      <c r="AU2797" s="184"/>
      <c r="AX2797" s="184"/>
      <c r="AY2797" s="184"/>
      <c r="BB2797" s="184"/>
      <c r="BC2797" s="184"/>
      <c r="BF2797" s="184"/>
      <c r="BG2797" s="184"/>
      <c r="BJ2797" s="184"/>
      <c r="BK2797" s="184"/>
      <c r="BN2797" s="184"/>
      <c r="BO2797" s="184"/>
      <c r="BR2797" s="184"/>
      <c r="BS2797" s="184"/>
      <c r="BV2797" s="184"/>
      <c r="BW2797" s="184"/>
      <c r="BZ2797" s="184"/>
      <c r="CA2797" s="184"/>
      <c r="CD2797" s="184"/>
      <c r="CE2797" s="184"/>
      <c r="CL2797" s="183"/>
      <c r="CP2797" s="183"/>
      <c r="CT2797" s="71"/>
    </row>
    <row r="2798" spans="6:98">
      <c r="F2798" s="183"/>
      <c r="S2798" s="184"/>
      <c r="T2798" s="184"/>
      <c r="U2798" s="184"/>
      <c r="V2798" s="184"/>
      <c r="W2798" s="184"/>
      <c r="X2798" s="184"/>
      <c r="Y2798" s="184"/>
      <c r="Z2798" s="184"/>
      <c r="AA2798" s="184"/>
      <c r="AB2798" s="184"/>
      <c r="AC2798" s="184"/>
      <c r="AD2798" s="184"/>
      <c r="AH2798" s="184"/>
      <c r="AI2798" s="184"/>
      <c r="AL2798" s="184"/>
      <c r="AM2798" s="184"/>
      <c r="AP2798" s="184"/>
      <c r="AQ2798" s="184"/>
      <c r="AT2798" s="184"/>
      <c r="AU2798" s="184"/>
      <c r="AX2798" s="184"/>
      <c r="AY2798" s="184"/>
      <c r="BB2798" s="184"/>
      <c r="BC2798" s="184"/>
      <c r="BF2798" s="184"/>
      <c r="BG2798" s="184"/>
      <c r="BJ2798" s="184"/>
      <c r="BK2798" s="184"/>
      <c r="BN2798" s="184"/>
      <c r="BO2798" s="184"/>
      <c r="BR2798" s="184"/>
      <c r="BS2798" s="184"/>
      <c r="BV2798" s="184"/>
      <c r="BW2798" s="184"/>
      <c r="BZ2798" s="184"/>
      <c r="CA2798" s="184"/>
      <c r="CD2798" s="184"/>
      <c r="CE2798" s="184"/>
      <c r="CL2798" s="183"/>
      <c r="CP2798" s="183"/>
      <c r="CT2798" s="71"/>
    </row>
    <row r="2799" spans="6:98">
      <c r="F2799" s="183"/>
      <c r="S2799" s="184"/>
      <c r="T2799" s="184"/>
      <c r="U2799" s="184"/>
      <c r="V2799" s="184"/>
      <c r="W2799" s="184"/>
      <c r="X2799" s="184"/>
      <c r="Y2799" s="184"/>
      <c r="Z2799" s="184"/>
      <c r="AA2799" s="184"/>
      <c r="AB2799" s="184"/>
      <c r="AC2799" s="184"/>
      <c r="AD2799" s="184"/>
      <c r="AH2799" s="184"/>
      <c r="AI2799" s="184"/>
      <c r="AL2799" s="184"/>
      <c r="AM2799" s="184"/>
      <c r="AP2799" s="184"/>
      <c r="AQ2799" s="184"/>
      <c r="AT2799" s="184"/>
      <c r="AU2799" s="184"/>
      <c r="AX2799" s="184"/>
      <c r="AY2799" s="184"/>
      <c r="BB2799" s="184"/>
      <c r="BC2799" s="184"/>
      <c r="BF2799" s="184"/>
      <c r="BG2799" s="184"/>
      <c r="BJ2799" s="184"/>
      <c r="BK2799" s="184"/>
      <c r="BN2799" s="184"/>
      <c r="BO2799" s="184"/>
      <c r="BR2799" s="184"/>
      <c r="BS2799" s="184"/>
      <c r="BV2799" s="184"/>
      <c r="BW2799" s="184"/>
      <c r="BZ2799" s="184"/>
      <c r="CA2799" s="184"/>
      <c r="CD2799" s="184"/>
      <c r="CE2799" s="184"/>
      <c r="CL2799" s="183"/>
      <c r="CP2799" s="183"/>
      <c r="CT2799" s="71"/>
    </row>
    <row r="2800" spans="6:98">
      <c r="F2800" s="183"/>
      <c r="S2800" s="184"/>
      <c r="T2800" s="184"/>
      <c r="U2800" s="184"/>
      <c r="V2800" s="184"/>
      <c r="W2800" s="184"/>
      <c r="X2800" s="184"/>
      <c r="Y2800" s="184"/>
      <c r="Z2800" s="184"/>
      <c r="AA2800" s="184"/>
      <c r="AB2800" s="184"/>
      <c r="AC2800" s="184"/>
      <c r="AD2800" s="184"/>
      <c r="AH2800" s="184"/>
      <c r="AI2800" s="184"/>
      <c r="AL2800" s="184"/>
      <c r="AM2800" s="184"/>
      <c r="AP2800" s="184"/>
      <c r="AQ2800" s="184"/>
      <c r="AT2800" s="184"/>
      <c r="AU2800" s="184"/>
      <c r="AX2800" s="184"/>
      <c r="AY2800" s="184"/>
      <c r="BB2800" s="184"/>
      <c r="BC2800" s="184"/>
      <c r="BF2800" s="184"/>
      <c r="BG2800" s="184"/>
      <c r="BJ2800" s="184"/>
      <c r="BK2800" s="184"/>
      <c r="BN2800" s="184"/>
      <c r="BO2800" s="184"/>
      <c r="BR2800" s="184"/>
      <c r="BS2800" s="184"/>
      <c r="BV2800" s="184"/>
      <c r="BW2800" s="184"/>
      <c r="BZ2800" s="184"/>
      <c r="CA2800" s="184"/>
      <c r="CD2800" s="184"/>
      <c r="CE2800" s="184"/>
      <c r="CL2800" s="183"/>
      <c r="CP2800" s="183"/>
      <c r="CT2800" s="71"/>
    </row>
    <row r="2801" spans="6:98">
      <c r="F2801" s="183"/>
      <c r="S2801" s="184"/>
      <c r="T2801" s="184"/>
      <c r="U2801" s="184"/>
      <c r="V2801" s="184"/>
      <c r="W2801" s="184"/>
      <c r="X2801" s="184"/>
      <c r="Y2801" s="184"/>
      <c r="Z2801" s="184"/>
      <c r="AA2801" s="184"/>
      <c r="AB2801" s="184"/>
      <c r="AC2801" s="184"/>
      <c r="AD2801" s="184"/>
      <c r="AH2801" s="184"/>
      <c r="AI2801" s="184"/>
      <c r="AL2801" s="184"/>
      <c r="AM2801" s="184"/>
      <c r="AP2801" s="184"/>
      <c r="AQ2801" s="184"/>
      <c r="AT2801" s="184"/>
      <c r="AU2801" s="184"/>
      <c r="AX2801" s="184"/>
      <c r="AY2801" s="184"/>
      <c r="BB2801" s="184"/>
      <c r="BC2801" s="184"/>
      <c r="BF2801" s="184"/>
      <c r="BG2801" s="184"/>
      <c r="BJ2801" s="184"/>
      <c r="BK2801" s="184"/>
      <c r="BN2801" s="184"/>
      <c r="BO2801" s="184"/>
      <c r="BR2801" s="184"/>
      <c r="BS2801" s="184"/>
      <c r="BV2801" s="184"/>
      <c r="BW2801" s="184"/>
      <c r="BZ2801" s="184"/>
      <c r="CA2801" s="184"/>
      <c r="CD2801" s="184"/>
      <c r="CE2801" s="184"/>
      <c r="CL2801" s="183"/>
      <c r="CP2801" s="183"/>
      <c r="CT2801" s="71"/>
    </row>
    <row r="2802" spans="6:98">
      <c r="F2802" s="183"/>
      <c r="S2802" s="184"/>
      <c r="T2802" s="184"/>
      <c r="U2802" s="184"/>
      <c r="V2802" s="184"/>
      <c r="W2802" s="184"/>
      <c r="X2802" s="184"/>
      <c r="Y2802" s="184"/>
      <c r="Z2802" s="184"/>
      <c r="AA2802" s="184"/>
      <c r="AB2802" s="184"/>
      <c r="AC2802" s="184"/>
      <c r="AD2802" s="184"/>
      <c r="AH2802" s="184"/>
      <c r="AI2802" s="184"/>
      <c r="AL2802" s="184"/>
      <c r="AM2802" s="184"/>
      <c r="AP2802" s="184"/>
      <c r="AQ2802" s="184"/>
      <c r="AT2802" s="184"/>
      <c r="AU2802" s="184"/>
      <c r="AX2802" s="184"/>
      <c r="AY2802" s="184"/>
      <c r="BB2802" s="184"/>
      <c r="BC2802" s="184"/>
      <c r="BF2802" s="184"/>
      <c r="BG2802" s="184"/>
      <c r="BJ2802" s="184"/>
      <c r="BK2802" s="184"/>
      <c r="BN2802" s="184"/>
      <c r="BO2802" s="184"/>
      <c r="BR2802" s="184"/>
      <c r="BS2802" s="184"/>
      <c r="BV2802" s="184"/>
      <c r="BW2802" s="184"/>
      <c r="BZ2802" s="184"/>
      <c r="CA2802" s="184"/>
      <c r="CD2802" s="184"/>
      <c r="CE2802" s="184"/>
      <c r="CL2802" s="183"/>
      <c r="CP2802" s="183"/>
      <c r="CT2802" s="71"/>
    </row>
    <row r="2803" spans="6:98">
      <c r="F2803" s="183"/>
      <c r="S2803" s="184"/>
      <c r="T2803" s="184"/>
      <c r="U2803" s="184"/>
      <c r="V2803" s="184"/>
      <c r="W2803" s="184"/>
      <c r="X2803" s="184"/>
      <c r="Y2803" s="184"/>
      <c r="Z2803" s="184"/>
      <c r="AA2803" s="184"/>
      <c r="AB2803" s="184"/>
      <c r="AC2803" s="184"/>
      <c r="AD2803" s="184"/>
      <c r="AH2803" s="184"/>
      <c r="AI2803" s="184"/>
      <c r="AL2803" s="184"/>
      <c r="AM2803" s="184"/>
      <c r="AP2803" s="184"/>
      <c r="AQ2803" s="184"/>
      <c r="AT2803" s="184"/>
      <c r="AU2803" s="184"/>
      <c r="AX2803" s="184"/>
      <c r="AY2803" s="184"/>
      <c r="BB2803" s="184"/>
      <c r="BC2803" s="184"/>
      <c r="BF2803" s="184"/>
      <c r="BG2803" s="184"/>
      <c r="BJ2803" s="184"/>
      <c r="BK2803" s="184"/>
      <c r="BN2803" s="184"/>
      <c r="BO2803" s="184"/>
      <c r="BR2803" s="184"/>
      <c r="BS2803" s="184"/>
      <c r="BV2803" s="184"/>
      <c r="BW2803" s="184"/>
      <c r="BZ2803" s="184"/>
      <c r="CA2803" s="184"/>
      <c r="CD2803" s="184"/>
      <c r="CE2803" s="184"/>
      <c r="CL2803" s="183"/>
      <c r="CP2803" s="183"/>
      <c r="CT2803" s="71"/>
    </row>
    <row r="2804" spans="6:98">
      <c r="F2804" s="183"/>
      <c r="S2804" s="184"/>
      <c r="T2804" s="184"/>
      <c r="U2804" s="184"/>
      <c r="V2804" s="184"/>
      <c r="W2804" s="184"/>
      <c r="X2804" s="184"/>
      <c r="Y2804" s="184"/>
      <c r="Z2804" s="184"/>
      <c r="AA2804" s="184"/>
      <c r="AB2804" s="184"/>
      <c r="AC2804" s="184"/>
      <c r="AD2804" s="184"/>
      <c r="AH2804" s="184"/>
      <c r="AI2804" s="184"/>
      <c r="AL2804" s="184"/>
      <c r="AM2804" s="184"/>
      <c r="AP2804" s="184"/>
      <c r="AQ2804" s="184"/>
      <c r="AT2804" s="184"/>
      <c r="AU2804" s="184"/>
      <c r="AX2804" s="184"/>
      <c r="AY2804" s="184"/>
      <c r="BB2804" s="184"/>
      <c r="BC2804" s="184"/>
      <c r="BF2804" s="184"/>
      <c r="BG2804" s="184"/>
      <c r="BJ2804" s="184"/>
      <c r="BK2804" s="184"/>
      <c r="BN2804" s="184"/>
      <c r="BO2804" s="184"/>
      <c r="BR2804" s="184"/>
      <c r="BS2804" s="184"/>
      <c r="BV2804" s="184"/>
      <c r="BW2804" s="184"/>
      <c r="BZ2804" s="184"/>
      <c r="CA2804" s="184"/>
      <c r="CD2804" s="184"/>
      <c r="CE2804" s="184"/>
      <c r="CL2804" s="183"/>
      <c r="CP2804" s="183"/>
      <c r="CT2804" s="71"/>
    </row>
    <row r="2805" spans="6:98">
      <c r="F2805" s="183"/>
      <c r="S2805" s="184"/>
      <c r="T2805" s="184"/>
      <c r="U2805" s="184"/>
      <c r="V2805" s="184"/>
      <c r="W2805" s="184"/>
      <c r="X2805" s="184"/>
      <c r="Y2805" s="184"/>
      <c r="Z2805" s="184"/>
      <c r="AA2805" s="184"/>
      <c r="AB2805" s="184"/>
      <c r="AC2805" s="184"/>
      <c r="AD2805" s="184"/>
      <c r="AH2805" s="184"/>
      <c r="AI2805" s="184"/>
      <c r="AL2805" s="184"/>
      <c r="AM2805" s="184"/>
      <c r="AP2805" s="184"/>
      <c r="AQ2805" s="184"/>
      <c r="AT2805" s="184"/>
      <c r="AU2805" s="184"/>
      <c r="AX2805" s="184"/>
      <c r="AY2805" s="184"/>
      <c r="BB2805" s="184"/>
      <c r="BC2805" s="184"/>
      <c r="BF2805" s="184"/>
      <c r="BG2805" s="184"/>
      <c r="BJ2805" s="184"/>
      <c r="BK2805" s="184"/>
      <c r="BN2805" s="184"/>
      <c r="BO2805" s="184"/>
      <c r="BR2805" s="184"/>
      <c r="BS2805" s="184"/>
      <c r="BV2805" s="184"/>
      <c r="BW2805" s="184"/>
      <c r="BZ2805" s="184"/>
      <c r="CA2805" s="184"/>
      <c r="CD2805" s="184"/>
      <c r="CE2805" s="184"/>
      <c r="CL2805" s="183"/>
      <c r="CP2805" s="183"/>
      <c r="CT2805" s="71"/>
    </row>
    <row r="2806" spans="6:98">
      <c r="F2806" s="183"/>
      <c r="S2806" s="184"/>
      <c r="T2806" s="184"/>
      <c r="U2806" s="184"/>
      <c r="V2806" s="184"/>
      <c r="W2806" s="184"/>
      <c r="X2806" s="184"/>
      <c r="Y2806" s="184"/>
      <c r="Z2806" s="184"/>
      <c r="AA2806" s="184"/>
      <c r="AB2806" s="184"/>
      <c r="AC2806" s="184"/>
      <c r="AD2806" s="184"/>
      <c r="AH2806" s="184"/>
      <c r="AI2806" s="184"/>
      <c r="AL2806" s="184"/>
      <c r="AM2806" s="184"/>
      <c r="AP2806" s="184"/>
      <c r="AQ2806" s="184"/>
      <c r="AT2806" s="184"/>
      <c r="AU2806" s="184"/>
      <c r="AX2806" s="184"/>
      <c r="AY2806" s="184"/>
      <c r="BB2806" s="184"/>
      <c r="BC2806" s="184"/>
      <c r="BF2806" s="184"/>
      <c r="BG2806" s="184"/>
      <c r="BJ2806" s="184"/>
      <c r="BK2806" s="184"/>
      <c r="BN2806" s="184"/>
      <c r="BO2806" s="184"/>
      <c r="BR2806" s="184"/>
      <c r="BS2806" s="184"/>
      <c r="BV2806" s="184"/>
      <c r="BW2806" s="184"/>
      <c r="BZ2806" s="184"/>
      <c r="CA2806" s="184"/>
      <c r="CD2806" s="184"/>
      <c r="CE2806" s="184"/>
      <c r="CL2806" s="183"/>
      <c r="CP2806" s="183"/>
      <c r="CT2806" s="71"/>
    </row>
    <row r="2807" spans="6:98">
      <c r="F2807" s="183"/>
      <c r="S2807" s="184"/>
      <c r="T2807" s="184"/>
      <c r="U2807" s="184"/>
      <c r="V2807" s="184"/>
      <c r="W2807" s="184"/>
      <c r="X2807" s="184"/>
      <c r="Y2807" s="184"/>
      <c r="Z2807" s="184"/>
      <c r="AA2807" s="184"/>
      <c r="AB2807" s="184"/>
      <c r="AC2807" s="184"/>
      <c r="AD2807" s="184"/>
      <c r="AH2807" s="184"/>
      <c r="AI2807" s="184"/>
      <c r="AL2807" s="184"/>
      <c r="AM2807" s="184"/>
      <c r="AP2807" s="184"/>
      <c r="AQ2807" s="184"/>
      <c r="AT2807" s="184"/>
      <c r="AU2807" s="184"/>
      <c r="AX2807" s="184"/>
      <c r="AY2807" s="184"/>
      <c r="BB2807" s="184"/>
      <c r="BC2807" s="184"/>
      <c r="BF2807" s="184"/>
      <c r="BG2807" s="184"/>
      <c r="BJ2807" s="184"/>
      <c r="BK2807" s="184"/>
      <c r="BN2807" s="184"/>
      <c r="BO2807" s="184"/>
      <c r="BR2807" s="184"/>
      <c r="BS2807" s="184"/>
      <c r="BV2807" s="184"/>
      <c r="BW2807" s="184"/>
      <c r="BZ2807" s="184"/>
      <c r="CA2807" s="184"/>
      <c r="CD2807" s="184"/>
      <c r="CE2807" s="184"/>
      <c r="CL2807" s="183"/>
      <c r="CP2807" s="183"/>
      <c r="CT2807" s="71"/>
    </row>
    <row r="2808" spans="6:98">
      <c r="F2808" s="183"/>
      <c r="S2808" s="184"/>
      <c r="T2808" s="184"/>
      <c r="U2808" s="184"/>
      <c r="V2808" s="184"/>
      <c r="W2808" s="184"/>
      <c r="X2808" s="184"/>
      <c r="Y2808" s="184"/>
      <c r="Z2808" s="184"/>
      <c r="AA2808" s="184"/>
      <c r="AB2808" s="184"/>
      <c r="AC2808" s="184"/>
      <c r="AD2808" s="184"/>
      <c r="AH2808" s="184"/>
      <c r="AI2808" s="184"/>
      <c r="AL2808" s="184"/>
      <c r="AM2808" s="184"/>
      <c r="AP2808" s="184"/>
      <c r="AQ2808" s="184"/>
      <c r="AT2808" s="184"/>
      <c r="AU2808" s="184"/>
      <c r="AX2808" s="184"/>
      <c r="AY2808" s="184"/>
      <c r="BB2808" s="184"/>
      <c r="BC2808" s="184"/>
      <c r="BF2808" s="184"/>
      <c r="BG2808" s="184"/>
      <c r="BJ2808" s="184"/>
      <c r="BK2808" s="184"/>
      <c r="BN2808" s="184"/>
      <c r="BO2808" s="184"/>
      <c r="BR2808" s="184"/>
      <c r="BS2808" s="184"/>
      <c r="BV2808" s="184"/>
      <c r="BW2808" s="184"/>
      <c r="BZ2808" s="184"/>
      <c r="CA2808" s="184"/>
      <c r="CD2808" s="184"/>
      <c r="CE2808" s="184"/>
      <c r="CL2808" s="183"/>
      <c r="CP2808" s="183"/>
      <c r="CT2808" s="71"/>
    </row>
    <row r="2809" spans="6:98">
      <c r="F2809" s="183"/>
      <c r="S2809" s="184"/>
      <c r="T2809" s="184"/>
      <c r="U2809" s="184"/>
      <c r="V2809" s="184"/>
      <c r="W2809" s="184"/>
      <c r="X2809" s="184"/>
      <c r="Y2809" s="184"/>
      <c r="Z2809" s="184"/>
      <c r="AA2809" s="184"/>
      <c r="AB2809" s="184"/>
      <c r="AC2809" s="184"/>
      <c r="AD2809" s="184"/>
      <c r="AH2809" s="184"/>
      <c r="AI2809" s="184"/>
      <c r="AL2809" s="184"/>
      <c r="AM2809" s="184"/>
      <c r="AP2809" s="184"/>
      <c r="AQ2809" s="184"/>
      <c r="AT2809" s="184"/>
      <c r="AU2809" s="184"/>
      <c r="AX2809" s="184"/>
      <c r="AY2809" s="184"/>
      <c r="BB2809" s="184"/>
      <c r="BC2809" s="184"/>
      <c r="BF2809" s="184"/>
      <c r="BG2809" s="184"/>
      <c r="BJ2809" s="184"/>
      <c r="BK2809" s="184"/>
      <c r="BN2809" s="184"/>
      <c r="BO2809" s="184"/>
      <c r="BR2809" s="184"/>
      <c r="BS2809" s="184"/>
      <c r="BV2809" s="184"/>
      <c r="BW2809" s="184"/>
      <c r="BZ2809" s="184"/>
      <c r="CA2809" s="184"/>
      <c r="CD2809" s="184"/>
      <c r="CE2809" s="184"/>
      <c r="CL2809" s="183"/>
      <c r="CP2809" s="183"/>
      <c r="CT2809" s="71"/>
    </row>
    <row r="2810" spans="6:98">
      <c r="F2810" s="183"/>
      <c r="S2810" s="184"/>
      <c r="T2810" s="184"/>
      <c r="U2810" s="184"/>
      <c r="V2810" s="184"/>
      <c r="W2810" s="184"/>
      <c r="X2810" s="184"/>
      <c r="Y2810" s="184"/>
      <c r="Z2810" s="184"/>
      <c r="AA2810" s="184"/>
      <c r="AB2810" s="184"/>
      <c r="AC2810" s="184"/>
      <c r="AD2810" s="184"/>
      <c r="AH2810" s="184"/>
      <c r="AI2810" s="184"/>
      <c r="AL2810" s="184"/>
      <c r="AM2810" s="184"/>
      <c r="AP2810" s="184"/>
      <c r="AQ2810" s="184"/>
      <c r="AT2810" s="184"/>
      <c r="AU2810" s="184"/>
      <c r="AX2810" s="184"/>
      <c r="AY2810" s="184"/>
      <c r="BB2810" s="184"/>
      <c r="BC2810" s="184"/>
      <c r="BF2810" s="184"/>
      <c r="BG2810" s="184"/>
      <c r="BJ2810" s="184"/>
      <c r="BK2810" s="184"/>
      <c r="BN2810" s="184"/>
      <c r="BO2810" s="184"/>
      <c r="BR2810" s="184"/>
      <c r="BS2810" s="184"/>
      <c r="BV2810" s="184"/>
      <c r="BW2810" s="184"/>
      <c r="BZ2810" s="184"/>
      <c r="CA2810" s="184"/>
      <c r="CD2810" s="184"/>
      <c r="CE2810" s="184"/>
      <c r="CL2810" s="183"/>
      <c r="CP2810" s="183"/>
      <c r="CT2810" s="71"/>
    </row>
    <row r="2811" spans="6:98">
      <c r="F2811" s="183"/>
      <c r="S2811" s="184"/>
      <c r="T2811" s="184"/>
      <c r="U2811" s="184"/>
      <c r="V2811" s="184"/>
      <c r="W2811" s="184"/>
      <c r="X2811" s="184"/>
      <c r="Y2811" s="184"/>
      <c r="Z2811" s="184"/>
      <c r="AA2811" s="184"/>
      <c r="AB2811" s="184"/>
      <c r="AC2811" s="184"/>
      <c r="AD2811" s="184"/>
      <c r="AH2811" s="184"/>
      <c r="AI2811" s="184"/>
      <c r="AL2811" s="184"/>
      <c r="AM2811" s="184"/>
      <c r="AP2811" s="184"/>
      <c r="AQ2811" s="184"/>
      <c r="AT2811" s="184"/>
      <c r="AU2811" s="184"/>
      <c r="AX2811" s="184"/>
      <c r="AY2811" s="184"/>
      <c r="BB2811" s="184"/>
      <c r="BC2811" s="184"/>
      <c r="BF2811" s="184"/>
      <c r="BG2811" s="184"/>
      <c r="BJ2811" s="184"/>
      <c r="BK2811" s="184"/>
      <c r="BN2811" s="184"/>
      <c r="BO2811" s="184"/>
      <c r="BR2811" s="184"/>
      <c r="BS2811" s="184"/>
      <c r="BV2811" s="184"/>
      <c r="BW2811" s="184"/>
      <c r="BZ2811" s="184"/>
      <c r="CA2811" s="184"/>
      <c r="CD2811" s="184"/>
      <c r="CE2811" s="184"/>
      <c r="CL2811" s="183"/>
      <c r="CP2811" s="183"/>
      <c r="CT2811" s="71"/>
    </row>
    <row r="2812" spans="6:98">
      <c r="F2812" s="183"/>
      <c r="S2812" s="184"/>
      <c r="T2812" s="184"/>
      <c r="U2812" s="184"/>
      <c r="V2812" s="184"/>
      <c r="W2812" s="184"/>
      <c r="X2812" s="184"/>
      <c r="Y2812" s="184"/>
      <c r="Z2812" s="184"/>
      <c r="AA2812" s="184"/>
      <c r="AB2812" s="184"/>
      <c r="AC2812" s="184"/>
      <c r="AD2812" s="184"/>
      <c r="AH2812" s="184"/>
      <c r="AI2812" s="184"/>
      <c r="AL2812" s="184"/>
      <c r="AM2812" s="184"/>
      <c r="AP2812" s="184"/>
      <c r="AQ2812" s="184"/>
      <c r="AT2812" s="184"/>
      <c r="AU2812" s="184"/>
      <c r="AX2812" s="184"/>
      <c r="AY2812" s="184"/>
      <c r="BB2812" s="184"/>
      <c r="BC2812" s="184"/>
      <c r="BF2812" s="184"/>
      <c r="BG2812" s="184"/>
      <c r="BJ2812" s="184"/>
      <c r="BK2812" s="184"/>
      <c r="BN2812" s="184"/>
      <c r="BO2812" s="184"/>
      <c r="BR2812" s="184"/>
      <c r="BS2812" s="184"/>
      <c r="BV2812" s="184"/>
      <c r="BW2812" s="184"/>
      <c r="BZ2812" s="184"/>
      <c r="CA2812" s="184"/>
      <c r="CD2812" s="184"/>
      <c r="CE2812" s="184"/>
      <c r="CL2812" s="183"/>
      <c r="CP2812" s="183"/>
      <c r="CT2812" s="71"/>
    </row>
    <row r="2813" spans="6:98">
      <c r="F2813" s="183"/>
      <c r="S2813" s="184"/>
      <c r="T2813" s="184"/>
      <c r="U2813" s="184"/>
      <c r="V2813" s="184"/>
      <c r="W2813" s="184"/>
      <c r="X2813" s="184"/>
      <c r="Y2813" s="184"/>
      <c r="Z2813" s="184"/>
      <c r="AA2813" s="184"/>
      <c r="AB2813" s="184"/>
      <c r="AC2813" s="184"/>
      <c r="AD2813" s="184"/>
      <c r="AH2813" s="184"/>
      <c r="AI2813" s="184"/>
      <c r="AL2813" s="184"/>
      <c r="AM2813" s="184"/>
      <c r="AP2813" s="184"/>
      <c r="AQ2813" s="184"/>
      <c r="AT2813" s="184"/>
      <c r="AU2813" s="184"/>
      <c r="AX2813" s="184"/>
      <c r="AY2813" s="184"/>
      <c r="BB2813" s="184"/>
      <c r="BC2813" s="184"/>
      <c r="BF2813" s="184"/>
      <c r="BG2813" s="184"/>
      <c r="BJ2813" s="184"/>
      <c r="BK2813" s="184"/>
      <c r="BN2813" s="184"/>
      <c r="BO2813" s="184"/>
      <c r="BR2813" s="184"/>
      <c r="BS2813" s="184"/>
      <c r="BV2813" s="184"/>
      <c r="BW2813" s="184"/>
      <c r="BZ2813" s="184"/>
      <c r="CA2813" s="184"/>
      <c r="CD2813" s="184"/>
      <c r="CE2813" s="184"/>
      <c r="CL2813" s="183"/>
      <c r="CP2813" s="183"/>
      <c r="CT2813" s="71"/>
    </row>
    <row r="2814" spans="6:98">
      <c r="F2814" s="183"/>
      <c r="S2814" s="184"/>
      <c r="T2814" s="184"/>
      <c r="U2814" s="184"/>
      <c r="V2814" s="184"/>
      <c r="W2814" s="184"/>
      <c r="X2814" s="184"/>
      <c r="Y2814" s="184"/>
      <c r="Z2814" s="184"/>
      <c r="AA2814" s="184"/>
      <c r="AB2814" s="184"/>
      <c r="AC2814" s="184"/>
      <c r="AD2814" s="184"/>
      <c r="AH2814" s="184"/>
      <c r="AI2814" s="184"/>
      <c r="AL2814" s="184"/>
      <c r="AM2814" s="184"/>
      <c r="AP2814" s="184"/>
      <c r="AQ2814" s="184"/>
      <c r="AT2814" s="184"/>
      <c r="AU2814" s="184"/>
      <c r="AX2814" s="184"/>
      <c r="AY2814" s="184"/>
      <c r="BB2814" s="184"/>
      <c r="BC2814" s="184"/>
      <c r="BF2814" s="184"/>
      <c r="BG2814" s="184"/>
      <c r="BJ2814" s="184"/>
      <c r="BK2814" s="184"/>
      <c r="BN2814" s="184"/>
      <c r="BO2814" s="184"/>
      <c r="BR2814" s="184"/>
      <c r="BS2814" s="184"/>
      <c r="BV2814" s="184"/>
      <c r="BW2814" s="184"/>
      <c r="BZ2814" s="184"/>
      <c r="CA2814" s="184"/>
      <c r="CD2814" s="184"/>
      <c r="CE2814" s="184"/>
      <c r="CL2814" s="183"/>
      <c r="CP2814" s="183"/>
      <c r="CT2814" s="71"/>
    </row>
    <row r="2815" spans="6:98">
      <c r="F2815" s="183"/>
      <c r="S2815" s="184"/>
      <c r="T2815" s="184"/>
      <c r="U2815" s="184"/>
      <c r="V2815" s="184"/>
      <c r="W2815" s="184"/>
      <c r="X2815" s="184"/>
      <c r="Y2815" s="184"/>
      <c r="Z2815" s="184"/>
      <c r="AA2815" s="184"/>
      <c r="AB2815" s="184"/>
      <c r="AC2815" s="184"/>
      <c r="AD2815" s="184"/>
      <c r="AH2815" s="184"/>
      <c r="AI2815" s="184"/>
      <c r="AL2815" s="184"/>
      <c r="AM2815" s="184"/>
      <c r="AP2815" s="184"/>
      <c r="AQ2815" s="184"/>
      <c r="AT2815" s="184"/>
      <c r="AU2815" s="184"/>
      <c r="AX2815" s="184"/>
      <c r="AY2815" s="184"/>
      <c r="BB2815" s="184"/>
      <c r="BC2815" s="184"/>
      <c r="BF2815" s="184"/>
      <c r="BG2815" s="184"/>
      <c r="BJ2815" s="184"/>
      <c r="BK2815" s="184"/>
      <c r="BN2815" s="184"/>
      <c r="BO2815" s="184"/>
      <c r="BR2815" s="184"/>
      <c r="BS2815" s="184"/>
      <c r="BV2815" s="184"/>
      <c r="BW2815" s="184"/>
      <c r="BZ2815" s="184"/>
      <c r="CA2815" s="184"/>
      <c r="CD2815" s="184"/>
      <c r="CE2815" s="184"/>
      <c r="CL2815" s="183"/>
      <c r="CP2815" s="183"/>
      <c r="CT2815" s="71"/>
    </row>
    <row r="2816" spans="6:98">
      <c r="F2816" s="183"/>
      <c r="S2816" s="184"/>
      <c r="T2816" s="184"/>
      <c r="U2816" s="184"/>
      <c r="V2816" s="184"/>
      <c r="W2816" s="184"/>
      <c r="X2816" s="184"/>
      <c r="Y2816" s="184"/>
      <c r="Z2816" s="184"/>
      <c r="AA2816" s="184"/>
      <c r="AB2816" s="184"/>
      <c r="AC2816" s="184"/>
      <c r="AD2816" s="184"/>
      <c r="AH2816" s="184"/>
      <c r="AI2816" s="184"/>
      <c r="AL2816" s="184"/>
      <c r="AM2816" s="184"/>
      <c r="AP2816" s="184"/>
      <c r="AQ2816" s="184"/>
      <c r="AT2816" s="184"/>
      <c r="AU2816" s="184"/>
      <c r="AX2816" s="184"/>
      <c r="AY2816" s="184"/>
      <c r="BB2816" s="184"/>
      <c r="BC2816" s="184"/>
      <c r="BF2816" s="184"/>
      <c r="BG2816" s="184"/>
      <c r="BJ2816" s="184"/>
      <c r="BK2816" s="184"/>
      <c r="BN2816" s="184"/>
      <c r="BO2816" s="184"/>
      <c r="BR2816" s="184"/>
      <c r="BS2816" s="184"/>
      <c r="BV2816" s="184"/>
      <c r="BW2816" s="184"/>
      <c r="BZ2816" s="184"/>
      <c r="CA2816" s="184"/>
      <c r="CD2816" s="184"/>
      <c r="CE2816" s="184"/>
      <c r="CL2816" s="183"/>
      <c r="CP2816" s="183"/>
      <c r="CT2816" s="71"/>
    </row>
    <row r="2817" spans="6:98">
      <c r="F2817" s="183"/>
      <c r="S2817" s="184"/>
      <c r="T2817" s="184"/>
      <c r="U2817" s="184"/>
      <c r="V2817" s="184"/>
      <c r="W2817" s="184"/>
      <c r="X2817" s="184"/>
      <c r="Y2817" s="184"/>
      <c r="Z2817" s="184"/>
      <c r="AA2817" s="184"/>
      <c r="AB2817" s="184"/>
      <c r="AC2817" s="184"/>
      <c r="AD2817" s="184"/>
      <c r="AH2817" s="184"/>
      <c r="AI2817" s="184"/>
      <c r="AL2817" s="184"/>
      <c r="AM2817" s="184"/>
      <c r="AP2817" s="184"/>
      <c r="AQ2817" s="184"/>
      <c r="AT2817" s="184"/>
      <c r="AU2817" s="184"/>
      <c r="AX2817" s="184"/>
      <c r="AY2817" s="184"/>
      <c r="BB2817" s="184"/>
      <c r="BC2817" s="184"/>
      <c r="BF2817" s="184"/>
      <c r="BG2817" s="184"/>
      <c r="BJ2817" s="184"/>
      <c r="BK2817" s="184"/>
      <c r="BN2817" s="184"/>
      <c r="BO2817" s="184"/>
      <c r="BR2817" s="184"/>
      <c r="BS2817" s="184"/>
      <c r="BV2817" s="184"/>
      <c r="BW2817" s="184"/>
      <c r="BZ2817" s="184"/>
      <c r="CA2817" s="184"/>
      <c r="CD2817" s="184"/>
      <c r="CE2817" s="184"/>
      <c r="CL2817" s="183"/>
      <c r="CP2817" s="183"/>
      <c r="CT2817" s="71"/>
    </row>
    <row r="2818" spans="6:98">
      <c r="F2818" s="183"/>
      <c r="S2818" s="184"/>
      <c r="T2818" s="184"/>
      <c r="U2818" s="184"/>
      <c r="V2818" s="184"/>
      <c r="W2818" s="184"/>
      <c r="X2818" s="184"/>
      <c r="Y2818" s="184"/>
      <c r="Z2818" s="184"/>
      <c r="AA2818" s="184"/>
      <c r="AB2818" s="184"/>
      <c r="AC2818" s="184"/>
      <c r="AD2818" s="184"/>
      <c r="AH2818" s="184"/>
      <c r="AI2818" s="184"/>
      <c r="AL2818" s="184"/>
      <c r="AM2818" s="184"/>
      <c r="AP2818" s="184"/>
      <c r="AQ2818" s="184"/>
      <c r="AT2818" s="184"/>
      <c r="AU2818" s="184"/>
      <c r="AX2818" s="184"/>
      <c r="AY2818" s="184"/>
      <c r="BB2818" s="184"/>
      <c r="BC2818" s="184"/>
      <c r="BF2818" s="184"/>
      <c r="BG2818" s="184"/>
      <c r="BJ2818" s="184"/>
      <c r="BK2818" s="184"/>
      <c r="BN2818" s="184"/>
      <c r="BO2818" s="184"/>
      <c r="BR2818" s="184"/>
      <c r="BS2818" s="184"/>
      <c r="BV2818" s="184"/>
      <c r="BW2818" s="184"/>
      <c r="BZ2818" s="184"/>
      <c r="CA2818" s="184"/>
      <c r="CD2818" s="184"/>
      <c r="CE2818" s="184"/>
      <c r="CL2818" s="183"/>
      <c r="CP2818" s="183"/>
      <c r="CT2818" s="71"/>
    </row>
    <row r="2819" spans="6:98">
      <c r="F2819" s="183"/>
      <c r="S2819" s="184"/>
      <c r="T2819" s="184"/>
      <c r="U2819" s="184"/>
      <c r="V2819" s="184"/>
      <c r="W2819" s="184"/>
      <c r="X2819" s="184"/>
      <c r="Y2819" s="184"/>
      <c r="Z2819" s="184"/>
      <c r="AA2819" s="184"/>
      <c r="AB2819" s="184"/>
      <c r="AC2819" s="184"/>
      <c r="AD2819" s="184"/>
      <c r="AH2819" s="184"/>
      <c r="AI2819" s="184"/>
      <c r="AL2819" s="184"/>
      <c r="AM2819" s="184"/>
      <c r="AP2819" s="184"/>
      <c r="AQ2819" s="184"/>
      <c r="AT2819" s="184"/>
      <c r="AU2819" s="184"/>
      <c r="AX2819" s="184"/>
      <c r="AY2819" s="184"/>
      <c r="BB2819" s="184"/>
      <c r="BC2819" s="184"/>
      <c r="BF2819" s="184"/>
      <c r="BG2819" s="184"/>
      <c r="BJ2819" s="184"/>
      <c r="BK2819" s="184"/>
      <c r="BN2819" s="184"/>
      <c r="BO2819" s="184"/>
      <c r="BR2819" s="184"/>
      <c r="BS2819" s="184"/>
      <c r="BV2819" s="184"/>
      <c r="BW2819" s="184"/>
      <c r="BZ2819" s="184"/>
      <c r="CA2819" s="184"/>
      <c r="CD2819" s="184"/>
      <c r="CE2819" s="184"/>
      <c r="CL2819" s="183"/>
      <c r="CP2819" s="183"/>
      <c r="CT2819" s="71"/>
    </row>
    <row r="2820" spans="6:98">
      <c r="F2820" s="183"/>
      <c r="S2820" s="184"/>
      <c r="T2820" s="184"/>
      <c r="U2820" s="184"/>
      <c r="V2820" s="184"/>
      <c r="W2820" s="184"/>
      <c r="X2820" s="184"/>
      <c r="Y2820" s="184"/>
      <c r="Z2820" s="184"/>
      <c r="AA2820" s="184"/>
      <c r="AB2820" s="184"/>
      <c r="AC2820" s="184"/>
      <c r="AD2820" s="184"/>
      <c r="AH2820" s="184"/>
      <c r="AI2820" s="184"/>
      <c r="AL2820" s="184"/>
      <c r="AM2820" s="184"/>
      <c r="AP2820" s="184"/>
      <c r="AQ2820" s="184"/>
      <c r="AT2820" s="184"/>
      <c r="AU2820" s="184"/>
      <c r="AX2820" s="184"/>
      <c r="AY2820" s="184"/>
      <c r="BB2820" s="184"/>
      <c r="BC2820" s="184"/>
      <c r="BF2820" s="184"/>
      <c r="BG2820" s="184"/>
      <c r="BJ2820" s="184"/>
      <c r="BK2820" s="184"/>
      <c r="BN2820" s="184"/>
      <c r="BO2820" s="184"/>
      <c r="BR2820" s="184"/>
      <c r="BS2820" s="184"/>
      <c r="BV2820" s="184"/>
      <c r="BW2820" s="184"/>
      <c r="BZ2820" s="184"/>
      <c r="CA2820" s="184"/>
      <c r="CD2820" s="184"/>
      <c r="CE2820" s="184"/>
      <c r="CL2820" s="183"/>
      <c r="CP2820" s="183"/>
      <c r="CT2820" s="71"/>
    </row>
    <row r="2821" spans="6:98">
      <c r="F2821" s="183"/>
      <c r="S2821" s="184"/>
      <c r="T2821" s="184"/>
      <c r="U2821" s="184"/>
      <c r="V2821" s="184"/>
      <c r="W2821" s="184"/>
      <c r="X2821" s="184"/>
      <c r="Y2821" s="184"/>
      <c r="Z2821" s="184"/>
      <c r="AA2821" s="184"/>
      <c r="AB2821" s="184"/>
      <c r="AC2821" s="184"/>
      <c r="AD2821" s="184"/>
      <c r="AH2821" s="184"/>
      <c r="AI2821" s="184"/>
      <c r="AL2821" s="184"/>
      <c r="AM2821" s="184"/>
      <c r="AP2821" s="184"/>
      <c r="AQ2821" s="184"/>
      <c r="AT2821" s="184"/>
      <c r="AU2821" s="184"/>
      <c r="AX2821" s="184"/>
      <c r="AY2821" s="184"/>
      <c r="BB2821" s="184"/>
      <c r="BC2821" s="184"/>
      <c r="BF2821" s="184"/>
      <c r="BG2821" s="184"/>
      <c r="BJ2821" s="184"/>
      <c r="BK2821" s="184"/>
      <c r="BN2821" s="184"/>
      <c r="BO2821" s="184"/>
      <c r="BR2821" s="184"/>
      <c r="BS2821" s="184"/>
      <c r="BV2821" s="184"/>
      <c r="BW2821" s="184"/>
      <c r="BZ2821" s="184"/>
      <c r="CA2821" s="184"/>
      <c r="CD2821" s="184"/>
      <c r="CE2821" s="184"/>
      <c r="CL2821" s="183"/>
      <c r="CP2821" s="183"/>
      <c r="CT2821" s="71"/>
    </row>
    <row r="2822" spans="6:98">
      <c r="F2822" s="183"/>
      <c r="S2822" s="184"/>
      <c r="T2822" s="184"/>
      <c r="U2822" s="184"/>
      <c r="V2822" s="184"/>
      <c r="W2822" s="184"/>
      <c r="X2822" s="184"/>
      <c r="Y2822" s="184"/>
      <c r="Z2822" s="184"/>
      <c r="AA2822" s="184"/>
      <c r="AB2822" s="184"/>
      <c r="AC2822" s="184"/>
      <c r="AD2822" s="184"/>
      <c r="AH2822" s="184"/>
      <c r="AI2822" s="184"/>
      <c r="AL2822" s="184"/>
      <c r="AM2822" s="184"/>
      <c r="AP2822" s="184"/>
      <c r="AQ2822" s="184"/>
      <c r="AT2822" s="184"/>
      <c r="AU2822" s="184"/>
      <c r="AX2822" s="184"/>
      <c r="AY2822" s="184"/>
      <c r="BB2822" s="184"/>
      <c r="BC2822" s="184"/>
      <c r="BF2822" s="184"/>
      <c r="BG2822" s="184"/>
      <c r="BJ2822" s="184"/>
      <c r="BK2822" s="184"/>
      <c r="BN2822" s="184"/>
      <c r="BO2822" s="184"/>
      <c r="BR2822" s="184"/>
      <c r="BS2822" s="184"/>
      <c r="BV2822" s="184"/>
      <c r="BW2822" s="184"/>
      <c r="BZ2822" s="184"/>
      <c r="CA2822" s="184"/>
      <c r="CD2822" s="184"/>
      <c r="CE2822" s="184"/>
      <c r="CL2822" s="183"/>
      <c r="CP2822" s="183"/>
      <c r="CT2822" s="71"/>
    </row>
    <row r="2823" spans="6:98">
      <c r="F2823" s="183"/>
      <c r="S2823" s="184"/>
      <c r="T2823" s="184"/>
      <c r="U2823" s="184"/>
      <c r="V2823" s="184"/>
      <c r="W2823" s="184"/>
      <c r="X2823" s="184"/>
      <c r="Y2823" s="184"/>
      <c r="Z2823" s="184"/>
      <c r="AA2823" s="184"/>
      <c r="AB2823" s="184"/>
      <c r="AC2823" s="184"/>
      <c r="AD2823" s="184"/>
      <c r="AH2823" s="184"/>
      <c r="AI2823" s="184"/>
      <c r="AL2823" s="184"/>
      <c r="AM2823" s="184"/>
      <c r="AP2823" s="184"/>
      <c r="AQ2823" s="184"/>
      <c r="AT2823" s="184"/>
      <c r="AU2823" s="184"/>
      <c r="AX2823" s="184"/>
      <c r="AY2823" s="184"/>
      <c r="BB2823" s="184"/>
      <c r="BC2823" s="184"/>
      <c r="BF2823" s="184"/>
      <c r="BG2823" s="184"/>
      <c r="BJ2823" s="184"/>
      <c r="BK2823" s="184"/>
      <c r="BN2823" s="184"/>
      <c r="BO2823" s="184"/>
      <c r="BR2823" s="184"/>
      <c r="BS2823" s="184"/>
      <c r="BV2823" s="184"/>
      <c r="BW2823" s="184"/>
      <c r="BZ2823" s="184"/>
      <c r="CA2823" s="184"/>
      <c r="CD2823" s="184"/>
      <c r="CE2823" s="184"/>
      <c r="CL2823" s="183"/>
      <c r="CP2823" s="183"/>
      <c r="CT2823" s="71"/>
    </row>
    <row r="2824" spans="6:98">
      <c r="F2824" s="183"/>
      <c r="S2824" s="184"/>
      <c r="T2824" s="184"/>
      <c r="U2824" s="184"/>
      <c r="V2824" s="184"/>
      <c r="W2824" s="184"/>
      <c r="X2824" s="184"/>
      <c r="Y2824" s="184"/>
      <c r="Z2824" s="184"/>
      <c r="AA2824" s="184"/>
      <c r="AB2824" s="184"/>
      <c r="AC2824" s="184"/>
      <c r="AD2824" s="184"/>
      <c r="AH2824" s="184"/>
      <c r="AI2824" s="184"/>
      <c r="AL2824" s="184"/>
      <c r="AM2824" s="184"/>
      <c r="AP2824" s="184"/>
      <c r="AQ2824" s="184"/>
      <c r="AT2824" s="184"/>
      <c r="AU2824" s="184"/>
      <c r="AX2824" s="184"/>
      <c r="AY2824" s="184"/>
      <c r="BB2824" s="184"/>
      <c r="BC2824" s="184"/>
      <c r="BF2824" s="184"/>
      <c r="BG2824" s="184"/>
      <c r="BJ2824" s="184"/>
      <c r="BK2824" s="184"/>
      <c r="BN2824" s="184"/>
      <c r="BO2824" s="184"/>
      <c r="BR2824" s="184"/>
      <c r="BS2824" s="184"/>
      <c r="BV2824" s="184"/>
      <c r="BW2824" s="184"/>
      <c r="BZ2824" s="184"/>
      <c r="CA2824" s="184"/>
      <c r="CD2824" s="184"/>
      <c r="CE2824" s="184"/>
      <c r="CL2824" s="183"/>
      <c r="CP2824" s="183"/>
      <c r="CT2824" s="71"/>
    </row>
    <row r="2825" spans="6:98">
      <c r="F2825" s="183"/>
      <c r="S2825" s="184"/>
      <c r="T2825" s="184"/>
      <c r="U2825" s="184"/>
      <c r="V2825" s="184"/>
      <c r="W2825" s="184"/>
      <c r="X2825" s="184"/>
      <c r="Y2825" s="184"/>
      <c r="Z2825" s="184"/>
      <c r="AA2825" s="184"/>
      <c r="AB2825" s="184"/>
      <c r="AC2825" s="184"/>
      <c r="AD2825" s="184"/>
      <c r="AH2825" s="184"/>
      <c r="AI2825" s="184"/>
      <c r="AL2825" s="184"/>
      <c r="AM2825" s="184"/>
      <c r="AP2825" s="184"/>
      <c r="AQ2825" s="184"/>
      <c r="AT2825" s="184"/>
      <c r="AU2825" s="184"/>
      <c r="AX2825" s="184"/>
      <c r="AY2825" s="184"/>
      <c r="BB2825" s="184"/>
      <c r="BC2825" s="184"/>
      <c r="BF2825" s="184"/>
      <c r="BG2825" s="184"/>
      <c r="BJ2825" s="184"/>
      <c r="BK2825" s="184"/>
      <c r="BN2825" s="184"/>
      <c r="BO2825" s="184"/>
      <c r="BR2825" s="184"/>
      <c r="BS2825" s="184"/>
      <c r="BV2825" s="184"/>
      <c r="BW2825" s="184"/>
      <c r="BZ2825" s="184"/>
      <c r="CA2825" s="184"/>
      <c r="CD2825" s="184"/>
      <c r="CE2825" s="184"/>
      <c r="CL2825" s="183"/>
      <c r="CP2825" s="183"/>
      <c r="CT2825" s="71"/>
    </row>
    <row r="2826" spans="6:98">
      <c r="F2826" s="183"/>
      <c r="S2826" s="184"/>
      <c r="T2826" s="184"/>
      <c r="U2826" s="184"/>
      <c r="V2826" s="184"/>
      <c r="W2826" s="184"/>
      <c r="X2826" s="184"/>
      <c r="Y2826" s="184"/>
      <c r="Z2826" s="184"/>
      <c r="AA2826" s="184"/>
      <c r="AB2826" s="184"/>
      <c r="AC2826" s="184"/>
      <c r="AD2826" s="184"/>
      <c r="AH2826" s="184"/>
      <c r="AI2826" s="184"/>
      <c r="AL2826" s="184"/>
      <c r="AM2826" s="184"/>
      <c r="AP2826" s="184"/>
      <c r="AQ2826" s="184"/>
      <c r="AT2826" s="184"/>
      <c r="AU2826" s="184"/>
      <c r="AX2826" s="184"/>
      <c r="AY2826" s="184"/>
      <c r="BB2826" s="184"/>
      <c r="BC2826" s="184"/>
      <c r="BF2826" s="184"/>
      <c r="BG2826" s="184"/>
      <c r="BJ2826" s="184"/>
      <c r="BK2826" s="184"/>
      <c r="BN2826" s="184"/>
      <c r="BO2826" s="184"/>
      <c r="BR2826" s="184"/>
      <c r="BS2826" s="184"/>
      <c r="BV2826" s="184"/>
      <c r="BW2826" s="184"/>
      <c r="BZ2826" s="184"/>
      <c r="CA2826" s="184"/>
      <c r="CD2826" s="184"/>
      <c r="CE2826" s="184"/>
      <c r="CL2826" s="183"/>
      <c r="CP2826" s="183"/>
      <c r="CT2826" s="71"/>
    </row>
    <row r="2827" spans="6:98">
      <c r="F2827" s="183"/>
      <c r="S2827" s="184"/>
      <c r="T2827" s="184"/>
      <c r="U2827" s="184"/>
      <c r="V2827" s="184"/>
      <c r="W2827" s="184"/>
      <c r="X2827" s="184"/>
      <c r="Y2827" s="184"/>
      <c r="Z2827" s="184"/>
      <c r="AA2827" s="184"/>
      <c r="AB2827" s="184"/>
      <c r="AC2827" s="184"/>
      <c r="AD2827" s="184"/>
      <c r="AH2827" s="184"/>
      <c r="AI2827" s="184"/>
      <c r="AL2827" s="184"/>
      <c r="AM2827" s="184"/>
      <c r="AP2827" s="184"/>
      <c r="AQ2827" s="184"/>
      <c r="AT2827" s="184"/>
      <c r="AU2827" s="184"/>
      <c r="AX2827" s="184"/>
      <c r="AY2827" s="184"/>
      <c r="BB2827" s="184"/>
      <c r="BC2827" s="184"/>
      <c r="BF2827" s="184"/>
      <c r="BG2827" s="184"/>
      <c r="BJ2827" s="184"/>
      <c r="BK2827" s="184"/>
      <c r="BN2827" s="184"/>
      <c r="BO2827" s="184"/>
      <c r="BR2827" s="184"/>
      <c r="BS2827" s="184"/>
      <c r="BV2827" s="184"/>
      <c r="BW2827" s="184"/>
      <c r="BZ2827" s="184"/>
      <c r="CA2827" s="184"/>
      <c r="CD2827" s="184"/>
      <c r="CE2827" s="184"/>
      <c r="CL2827" s="183"/>
      <c r="CP2827" s="183"/>
      <c r="CT2827" s="71"/>
    </row>
    <row r="2828" spans="6:98">
      <c r="F2828" s="183"/>
      <c r="S2828" s="184"/>
      <c r="T2828" s="184"/>
      <c r="U2828" s="184"/>
      <c r="V2828" s="184"/>
      <c r="W2828" s="184"/>
      <c r="X2828" s="184"/>
      <c r="Y2828" s="184"/>
      <c r="Z2828" s="184"/>
      <c r="AA2828" s="184"/>
      <c r="AB2828" s="184"/>
      <c r="AC2828" s="184"/>
      <c r="AD2828" s="184"/>
      <c r="AH2828" s="184"/>
      <c r="AI2828" s="184"/>
      <c r="AL2828" s="184"/>
      <c r="AM2828" s="184"/>
      <c r="AP2828" s="184"/>
      <c r="AQ2828" s="184"/>
      <c r="AT2828" s="184"/>
      <c r="AU2828" s="184"/>
      <c r="AX2828" s="184"/>
      <c r="AY2828" s="184"/>
      <c r="BB2828" s="184"/>
      <c r="BC2828" s="184"/>
      <c r="BF2828" s="184"/>
      <c r="BG2828" s="184"/>
      <c r="BJ2828" s="184"/>
      <c r="BK2828" s="184"/>
      <c r="BN2828" s="184"/>
      <c r="BO2828" s="184"/>
      <c r="BR2828" s="184"/>
      <c r="BS2828" s="184"/>
      <c r="BV2828" s="184"/>
      <c r="BW2828" s="184"/>
      <c r="BZ2828" s="184"/>
      <c r="CA2828" s="184"/>
      <c r="CD2828" s="184"/>
      <c r="CE2828" s="184"/>
      <c r="CL2828" s="183"/>
      <c r="CP2828" s="183"/>
      <c r="CT2828" s="71"/>
    </row>
    <row r="2829" spans="6:98">
      <c r="F2829" s="183"/>
      <c r="S2829" s="184"/>
      <c r="T2829" s="184"/>
      <c r="U2829" s="184"/>
      <c r="V2829" s="184"/>
      <c r="W2829" s="184"/>
      <c r="X2829" s="184"/>
      <c r="Y2829" s="184"/>
      <c r="Z2829" s="184"/>
      <c r="AA2829" s="184"/>
      <c r="AB2829" s="184"/>
      <c r="AC2829" s="184"/>
      <c r="AD2829" s="184"/>
      <c r="AH2829" s="184"/>
      <c r="AI2829" s="184"/>
      <c r="AL2829" s="184"/>
      <c r="AM2829" s="184"/>
      <c r="AP2829" s="184"/>
      <c r="AQ2829" s="184"/>
      <c r="AT2829" s="184"/>
      <c r="AU2829" s="184"/>
      <c r="AX2829" s="184"/>
      <c r="AY2829" s="184"/>
      <c r="BB2829" s="184"/>
      <c r="BC2829" s="184"/>
      <c r="BF2829" s="184"/>
      <c r="BG2829" s="184"/>
      <c r="BJ2829" s="184"/>
      <c r="BK2829" s="184"/>
      <c r="BN2829" s="184"/>
      <c r="BO2829" s="184"/>
      <c r="BR2829" s="184"/>
      <c r="BS2829" s="184"/>
      <c r="BV2829" s="184"/>
      <c r="BW2829" s="184"/>
      <c r="BZ2829" s="184"/>
      <c r="CA2829" s="184"/>
      <c r="CD2829" s="184"/>
      <c r="CE2829" s="184"/>
      <c r="CL2829" s="183"/>
      <c r="CP2829" s="183"/>
      <c r="CT2829" s="71"/>
    </row>
    <row r="2830" spans="6:98">
      <c r="F2830" s="183"/>
      <c r="S2830" s="184"/>
      <c r="T2830" s="184"/>
      <c r="U2830" s="184"/>
      <c r="V2830" s="184"/>
      <c r="W2830" s="184"/>
      <c r="X2830" s="184"/>
      <c r="Y2830" s="184"/>
      <c r="Z2830" s="184"/>
      <c r="AA2830" s="184"/>
      <c r="AB2830" s="184"/>
      <c r="AC2830" s="184"/>
      <c r="AD2830" s="184"/>
      <c r="AH2830" s="184"/>
      <c r="AI2830" s="184"/>
      <c r="AL2830" s="184"/>
      <c r="AM2830" s="184"/>
      <c r="AP2830" s="184"/>
      <c r="AQ2830" s="184"/>
      <c r="AT2830" s="184"/>
      <c r="AU2830" s="184"/>
      <c r="AX2830" s="184"/>
      <c r="AY2830" s="184"/>
      <c r="BB2830" s="184"/>
      <c r="BC2830" s="184"/>
      <c r="BF2830" s="184"/>
      <c r="BG2830" s="184"/>
      <c r="BJ2830" s="184"/>
      <c r="BK2830" s="184"/>
      <c r="BN2830" s="184"/>
      <c r="BO2830" s="184"/>
      <c r="BR2830" s="184"/>
      <c r="BS2830" s="184"/>
      <c r="BV2830" s="184"/>
      <c r="BW2830" s="184"/>
      <c r="BZ2830" s="184"/>
      <c r="CA2830" s="184"/>
      <c r="CD2830" s="184"/>
      <c r="CE2830" s="184"/>
      <c r="CL2830" s="183"/>
      <c r="CP2830" s="183"/>
      <c r="CT2830" s="71"/>
    </row>
    <row r="2831" spans="6:98">
      <c r="F2831" s="183"/>
      <c r="S2831" s="184"/>
      <c r="T2831" s="184"/>
      <c r="U2831" s="184"/>
      <c r="V2831" s="184"/>
      <c r="W2831" s="184"/>
      <c r="X2831" s="184"/>
      <c r="Y2831" s="184"/>
      <c r="Z2831" s="184"/>
      <c r="AA2831" s="184"/>
      <c r="AB2831" s="184"/>
      <c r="AC2831" s="184"/>
      <c r="AD2831" s="184"/>
      <c r="AH2831" s="184"/>
      <c r="AI2831" s="184"/>
      <c r="AL2831" s="184"/>
      <c r="AM2831" s="184"/>
      <c r="AP2831" s="184"/>
      <c r="AQ2831" s="184"/>
      <c r="AT2831" s="184"/>
      <c r="AU2831" s="184"/>
      <c r="AX2831" s="184"/>
      <c r="AY2831" s="184"/>
      <c r="BB2831" s="184"/>
      <c r="BC2831" s="184"/>
      <c r="BF2831" s="184"/>
      <c r="BG2831" s="184"/>
      <c r="BJ2831" s="184"/>
      <c r="BK2831" s="184"/>
      <c r="BN2831" s="184"/>
      <c r="BO2831" s="184"/>
      <c r="BR2831" s="184"/>
      <c r="BS2831" s="184"/>
      <c r="BV2831" s="184"/>
      <c r="BW2831" s="184"/>
      <c r="BZ2831" s="184"/>
      <c r="CA2831" s="184"/>
      <c r="CD2831" s="184"/>
      <c r="CE2831" s="184"/>
      <c r="CL2831" s="183"/>
      <c r="CP2831" s="183"/>
      <c r="CT2831" s="71"/>
    </row>
    <row r="2832" spans="6:98">
      <c r="F2832" s="183"/>
      <c r="S2832" s="184"/>
      <c r="T2832" s="184"/>
      <c r="U2832" s="184"/>
      <c r="V2832" s="184"/>
      <c r="W2832" s="184"/>
      <c r="X2832" s="184"/>
      <c r="Y2832" s="184"/>
      <c r="Z2832" s="184"/>
      <c r="AA2832" s="184"/>
      <c r="AB2832" s="184"/>
      <c r="AC2832" s="184"/>
      <c r="AD2832" s="184"/>
      <c r="AH2832" s="184"/>
      <c r="AI2832" s="184"/>
      <c r="AL2832" s="184"/>
      <c r="AM2832" s="184"/>
      <c r="AP2832" s="184"/>
      <c r="AQ2832" s="184"/>
      <c r="AT2832" s="184"/>
      <c r="AU2832" s="184"/>
      <c r="AX2832" s="184"/>
      <c r="AY2832" s="184"/>
      <c r="BB2832" s="184"/>
      <c r="BC2832" s="184"/>
      <c r="BF2832" s="184"/>
      <c r="BG2832" s="184"/>
      <c r="BJ2832" s="184"/>
      <c r="BK2832" s="184"/>
      <c r="BN2832" s="184"/>
      <c r="BO2832" s="184"/>
      <c r="BR2832" s="184"/>
      <c r="BS2832" s="184"/>
      <c r="BV2832" s="184"/>
      <c r="BW2832" s="184"/>
      <c r="BZ2832" s="184"/>
      <c r="CA2832" s="184"/>
      <c r="CD2832" s="184"/>
      <c r="CE2832" s="184"/>
      <c r="CL2832" s="183"/>
      <c r="CP2832" s="183"/>
      <c r="CT2832" s="71"/>
    </row>
    <row r="2833" spans="6:98">
      <c r="F2833" s="183"/>
      <c r="S2833" s="184"/>
      <c r="T2833" s="184"/>
      <c r="U2833" s="184"/>
      <c r="V2833" s="184"/>
      <c r="W2833" s="184"/>
      <c r="X2833" s="184"/>
      <c r="Y2833" s="184"/>
      <c r="Z2833" s="184"/>
      <c r="AA2833" s="184"/>
      <c r="AB2833" s="184"/>
      <c r="AC2833" s="184"/>
      <c r="AD2833" s="184"/>
      <c r="AH2833" s="184"/>
      <c r="AI2833" s="184"/>
      <c r="AL2833" s="184"/>
      <c r="AM2833" s="184"/>
      <c r="AP2833" s="184"/>
      <c r="AQ2833" s="184"/>
      <c r="AT2833" s="184"/>
      <c r="AU2833" s="184"/>
      <c r="AX2833" s="184"/>
      <c r="AY2833" s="184"/>
      <c r="BB2833" s="184"/>
      <c r="BC2833" s="184"/>
      <c r="BF2833" s="184"/>
      <c r="BG2833" s="184"/>
      <c r="BJ2833" s="184"/>
      <c r="BK2833" s="184"/>
      <c r="BN2833" s="184"/>
      <c r="BO2833" s="184"/>
      <c r="BR2833" s="184"/>
      <c r="BS2833" s="184"/>
      <c r="BV2833" s="184"/>
      <c r="BW2833" s="184"/>
      <c r="BZ2833" s="184"/>
      <c r="CA2833" s="184"/>
      <c r="CD2833" s="184"/>
      <c r="CE2833" s="184"/>
      <c r="CL2833" s="183"/>
      <c r="CP2833" s="183"/>
      <c r="CT2833" s="71"/>
    </row>
    <row r="2834" spans="6:98">
      <c r="F2834" s="183"/>
      <c r="S2834" s="184"/>
      <c r="T2834" s="184"/>
      <c r="U2834" s="184"/>
      <c r="V2834" s="184"/>
      <c r="W2834" s="184"/>
      <c r="X2834" s="184"/>
      <c r="Y2834" s="184"/>
      <c r="Z2834" s="184"/>
      <c r="AA2834" s="184"/>
      <c r="AB2834" s="184"/>
      <c r="AC2834" s="184"/>
      <c r="AD2834" s="184"/>
      <c r="AH2834" s="184"/>
      <c r="AI2834" s="184"/>
      <c r="AL2834" s="184"/>
      <c r="AM2834" s="184"/>
      <c r="AP2834" s="184"/>
      <c r="AQ2834" s="184"/>
      <c r="AT2834" s="184"/>
      <c r="AU2834" s="184"/>
      <c r="AX2834" s="184"/>
      <c r="AY2834" s="184"/>
      <c r="BB2834" s="184"/>
      <c r="BC2834" s="184"/>
      <c r="BF2834" s="184"/>
      <c r="BG2834" s="184"/>
      <c r="BJ2834" s="184"/>
      <c r="BK2834" s="184"/>
      <c r="BN2834" s="184"/>
      <c r="BO2834" s="184"/>
      <c r="BR2834" s="184"/>
      <c r="BS2834" s="184"/>
      <c r="BV2834" s="184"/>
      <c r="BW2834" s="184"/>
      <c r="BZ2834" s="184"/>
      <c r="CA2834" s="184"/>
      <c r="CD2834" s="184"/>
      <c r="CE2834" s="184"/>
      <c r="CL2834" s="183"/>
      <c r="CP2834" s="183"/>
      <c r="CT2834" s="71"/>
    </row>
    <row r="2835" spans="6:98">
      <c r="F2835" s="183"/>
      <c r="S2835" s="184"/>
      <c r="T2835" s="184"/>
      <c r="U2835" s="184"/>
      <c r="V2835" s="184"/>
      <c r="W2835" s="184"/>
      <c r="X2835" s="184"/>
      <c r="Y2835" s="184"/>
      <c r="Z2835" s="184"/>
      <c r="AA2835" s="184"/>
      <c r="AB2835" s="184"/>
      <c r="AC2835" s="184"/>
      <c r="AD2835" s="184"/>
      <c r="AH2835" s="184"/>
      <c r="AI2835" s="184"/>
      <c r="AL2835" s="184"/>
      <c r="AM2835" s="184"/>
      <c r="AP2835" s="184"/>
      <c r="AQ2835" s="184"/>
      <c r="AT2835" s="184"/>
      <c r="AU2835" s="184"/>
      <c r="AX2835" s="184"/>
      <c r="AY2835" s="184"/>
      <c r="BB2835" s="184"/>
      <c r="BC2835" s="184"/>
      <c r="BF2835" s="184"/>
      <c r="BG2835" s="184"/>
      <c r="BJ2835" s="184"/>
      <c r="BK2835" s="184"/>
      <c r="BN2835" s="184"/>
      <c r="BO2835" s="184"/>
      <c r="BR2835" s="184"/>
      <c r="BS2835" s="184"/>
      <c r="BV2835" s="184"/>
      <c r="BW2835" s="184"/>
      <c r="BZ2835" s="184"/>
      <c r="CA2835" s="184"/>
      <c r="CD2835" s="184"/>
      <c r="CE2835" s="184"/>
      <c r="CL2835" s="183"/>
      <c r="CP2835" s="183"/>
      <c r="CT2835" s="71"/>
    </row>
    <row r="2836" spans="6:98">
      <c r="F2836" s="183"/>
      <c r="S2836" s="184"/>
      <c r="T2836" s="184"/>
      <c r="U2836" s="184"/>
      <c r="V2836" s="184"/>
      <c r="W2836" s="184"/>
      <c r="X2836" s="184"/>
      <c r="Y2836" s="184"/>
      <c r="Z2836" s="184"/>
      <c r="AA2836" s="184"/>
      <c r="AB2836" s="184"/>
      <c r="AC2836" s="184"/>
      <c r="AD2836" s="184"/>
      <c r="AH2836" s="184"/>
      <c r="AI2836" s="184"/>
      <c r="AL2836" s="184"/>
      <c r="AM2836" s="184"/>
      <c r="AP2836" s="184"/>
      <c r="AQ2836" s="184"/>
      <c r="AT2836" s="184"/>
      <c r="AU2836" s="184"/>
      <c r="AX2836" s="184"/>
      <c r="AY2836" s="184"/>
      <c r="BB2836" s="184"/>
      <c r="BC2836" s="184"/>
      <c r="BF2836" s="184"/>
      <c r="BG2836" s="184"/>
      <c r="BJ2836" s="184"/>
      <c r="BK2836" s="184"/>
      <c r="BN2836" s="184"/>
      <c r="BO2836" s="184"/>
      <c r="BR2836" s="184"/>
      <c r="BS2836" s="184"/>
      <c r="BV2836" s="184"/>
      <c r="BW2836" s="184"/>
      <c r="BZ2836" s="184"/>
      <c r="CA2836" s="184"/>
      <c r="CD2836" s="184"/>
      <c r="CE2836" s="184"/>
      <c r="CL2836" s="183"/>
      <c r="CP2836" s="183"/>
      <c r="CT2836" s="71"/>
    </row>
    <row r="2837" spans="6:98">
      <c r="F2837" s="183"/>
      <c r="S2837" s="184"/>
      <c r="T2837" s="184"/>
      <c r="U2837" s="184"/>
      <c r="V2837" s="184"/>
      <c r="W2837" s="184"/>
      <c r="X2837" s="184"/>
      <c r="Y2837" s="184"/>
      <c r="Z2837" s="184"/>
      <c r="AA2837" s="184"/>
      <c r="AB2837" s="184"/>
      <c r="AC2837" s="184"/>
      <c r="AD2837" s="184"/>
      <c r="AH2837" s="184"/>
      <c r="AI2837" s="184"/>
      <c r="AL2837" s="184"/>
      <c r="AM2837" s="184"/>
      <c r="AP2837" s="184"/>
      <c r="AQ2837" s="184"/>
      <c r="AT2837" s="184"/>
      <c r="AU2837" s="184"/>
      <c r="AX2837" s="184"/>
      <c r="AY2837" s="184"/>
      <c r="BB2837" s="184"/>
      <c r="BC2837" s="184"/>
      <c r="BF2837" s="184"/>
      <c r="BG2837" s="184"/>
      <c r="BJ2837" s="184"/>
      <c r="BK2837" s="184"/>
      <c r="BN2837" s="184"/>
      <c r="BO2837" s="184"/>
      <c r="BR2837" s="184"/>
      <c r="BS2837" s="184"/>
      <c r="BV2837" s="184"/>
      <c r="BW2837" s="184"/>
      <c r="BZ2837" s="184"/>
      <c r="CA2837" s="184"/>
      <c r="CD2837" s="184"/>
      <c r="CE2837" s="184"/>
      <c r="CL2837" s="183"/>
      <c r="CP2837" s="183"/>
      <c r="CT2837" s="71"/>
    </row>
    <row r="2838" spans="6:98">
      <c r="F2838" s="183"/>
      <c r="S2838" s="184"/>
      <c r="T2838" s="184"/>
      <c r="U2838" s="184"/>
      <c r="V2838" s="184"/>
      <c r="W2838" s="184"/>
      <c r="X2838" s="184"/>
      <c r="Y2838" s="184"/>
      <c r="Z2838" s="184"/>
      <c r="AA2838" s="184"/>
      <c r="AB2838" s="184"/>
      <c r="AC2838" s="184"/>
      <c r="AD2838" s="184"/>
      <c r="AH2838" s="184"/>
      <c r="AI2838" s="184"/>
      <c r="AL2838" s="184"/>
      <c r="AM2838" s="184"/>
      <c r="AP2838" s="184"/>
      <c r="AQ2838" s="184"/>
      <c r="AT2838" s="184"/>
      <c r="AU2838" s="184"/>
      <c r="AX2838" s="184"/>
      <c r="AY2838" s="184"/>
      <c r="BB2838" s="184"/>
      <c r="BC2838" s="184"/>
      <c r="BF2838" s="184"/>
      <c r="BG2838" s="184"/>
      <c r="BJ2838" s="184"/>
      <c r="BK2838" s="184"/>
      <c r="BN2838" s="184"/>
      <c r="BO2838" s="184"/>
      <c r="BR2838" s="184"/>
      <c r="BS2838" s="184"/>
      <c r="BV2838" s="184"/>
      <c r="BW2838" s="184"/>
      <c r="BZ2838" s="184"/>
      <c r="CA2838" s="184"/>
      <c r="CD2838" s="184"/>
      <c r="CE2838" s="184"/>
      <c r="CL2838" s="183"/>
      <c r="CP2838" s="183"/>
      <c r="CT2838" s="71"/>
    </row>
    <row r="2839" spans="6:98">
      <c r="F2839" s="183"/>
      <c r="S2839" s="184"/>
      <c r="T2839" s="184"/>
      <c r="U2839" s="184"/>
      <c r="V2839" s="184"/>
      <c r="W2839" s="184"/>
      <c r="X2839" s="184"/>
      <c r="Y2839" s="184"/>
      <c r="Z2839" s="184"/>
      <c r="AA2839" s="184"/>
      <c r="AB2839" s="184"/>
      <c r="AC2839" s="184"/>
      <c r="AD2839" s="184"/>
      <c r="AH2839" s="184"/>
      <c r="AI2839" s="184"/>
      <c r="AL2839" s="184"/>
      <c r="AM2839" s="184"/>
      <c r="AP2839" s="184"/>
      <c r="AQ2839" s="184"/>
      <c r="AT2839" s="184"/>
      <c r="AU2839" s="184"/>
      <c r="AX2839" s="184"/>
      <c r="AY2839" s="184"/>
      <c r="BB2839" s="184"/>
      <c r="BC2839" s="184"/>
      <c r="BF2839" s="184"/>
      <c r="BG2839" s="184"/>
      <c r="BJ2839" s="184"/>
      <c r="BK2839" s="184"/>
      <c r="BN2839" s="184"/>
      <c r="BO2839" s="184"/>
      <c r="BR2839" s="184"/>
      <c r="BS2839" s="184"/>
      <c r="BV2839" s="184"/>
      <c r="BW2839" s="184"/>
      <c r="BZ2839" s="184"/>
      <c r="CA2839" s="184"/>
      <c r="CD2839" s="184"/>
      <c r="CE2839" s="184"/>
      <c r="CL2839" s="183"/>
      <c r="CP2839" s="183"/>
      <c r="CT2839" s="71"/>
    </row>
    <row r="2840" spans="6:98">
      <c r="F2840" s="183"/>
      <c r="S2840" s="184"/>
      <c r="T2840" s="184"/>
      <c r="U2840" s="184"/>
      <c r="V2840" s="184"/>
      <c r="W2840" s="184"/>
      <c r="X2840" s="184"/>
      <c r="Y2840" s="184"/>
      <c r="Z2840" s="184"/>
      <c r="AA2840" s="184"/>
      <c r="AB2840" s="184"/>
      <c r="AC2840" s="184"/>
      <c r="AD2840" s="184"/>
      <c r="AH2840" s="184"/>
      <c r="AI2840" s="184"/>
      <c r="AL2840" s="184"/>
      <c r="AM2840" s="184"/>
      <c r="AP2840" s="184"/>
      <c r="AQ2840" s="184"/>
      <c r="AT2840" s="184"/>
      <c r="AU2840" s="184"/>
      <c r="AX2840" s="184"/>
      <c r="AY2840" s="184"/>
      <c r="BB2840" s="184"/>
      <c r="BC2840" s="184"/>
      <c r="BF2840" s="184"/>
      <c r="BG2840" s="184"/>
      <c r="BJ2840" s="184"/>
      <c r="BK2840" s="184"/>
      <c r="BN2840" s="184"/>
      <c r="BO2840" s="184"/>
      <c r="BR2840" s="184"/>
      <c r="BS2840" s="184"/>
      <c r="BV2840" s="184"/>
      <c r="BW2840" s="184"/>
      <c r="BZ2840" s="184"/>
      <c r="CA2840" s="184"/>
      <c r="CD2840" s="184"/>
      <c r="CE2840" s="184"/>
      <c r="CL2840" s="183"/>
      <c r="CP2840" s="183"/>
      <c r="CT2840" s="71"/>
    </row>
    <row r="2841" spans="6:98">
      <c r="F2841" s="183"/>
      <c r="S2841" s="184"/>
      <c r="T2841" s="184"/>
      <c r="U2841" s="184"/>
      <c r="V2841" s="184"/>
      <c r="W2841" s="184"/>
      <c r="X2841" s="184"/>
      <c r="Y2841" s="184"/>
      <c r="Z2841" s="184"/>
      <c r="AA2841" s="184"/>
      <c r="AB2841" s="184"/>
      <c r="AC2841" s="184"/>
      <c r="AD2841" s="184"/>
      <c r="AH2841" s="184"/>
      <c r="AI2841" s="184"/>
      <c r="AL2841" s="184"/>
      <c r="AM2841" s="184"/>
      <c r="AP2841" s="184"/>
      <c r="AQ2841" s="184"/>
      <c r="AT2841" s="184"/>
      <c r="AU2841" s="184"/>
      <c r="AX2841" s="184"/>
      <c r="AY2841" s="184"/>
      <c r="BB2841" s="184"/>
      <c r="BC2841" s="184"/>
      <c r="BF2841" s="184"/>
      <c r="BG2841" s="184"/>
      <c r="BJ2841" s="184"/>
      <c r="BK2841" s="184"/>
      <c r="BN2841" s="184"/>
      <c r="BO2841" s="184"/>
      <c r="BR2841" s="184"/>
      <c r="BS2841" s="184"/>
      <c r="BV2841" s="184"/>
      <c r="BW2841" s="184"/>
      <c r="BZ2841" s="184"/>
      <c r="CA2841" s="184"/>
      <c r="CD2841" s="184"/>
      <c r="CE2841" s="184"/>
      <c r="CL2841" s="183"/>
      <c r="CP2841" s="183"/>
      <c r="CT2841" s="71"/>
    </row>
    <row r="2842" spans="6:98">
      <c r="F2842" s="183"/>
      <c r="S2842" s="184"/>
      <c r="T2842" s="184"/>
      <c r="U2842" s="184"/>
      <c r="V2842" s="184"/>
      <c r="W2842" s="184"/>
      <c r="X2842" s="184"/>
      <c r="Y2842" s="184"/>
      <c r="Z2842" s="184"/>
      <c r="AA2842" s="184"/>
      <c r="AB2842" s="184"/>
      <c r="AC2842" s="184"/>
      <c r="AD2842" s="184"/>
      <c r="AH2842" s="184"/>
      <c r="AI2842" s="184"/>
      <c r="AL2842" s="184"/>
      <c r="AM2842" s="184"/>
      <c r="AP2842" s="184"/>
      <c r="AQ2842" s="184"/>
      <c r="AT2842" s="184"/>
      <c r="AU2842" s="184"/>
      <c r="AX2842" s="184"/>
      <c r="AY2842" s="184"/>
      <c r="BB2842" s="184"/>
      <c r="BC2842" s="184"/>
      <c r="BF2842" s="184"/>
      <c r="BG2842" s="184"/>
      <c r="BJ2842" s="184"/>
      <c r="BK2842" s="184"/>
      <c r="BN2842" s="184"/>
      <c r="BO2842" s="184"/>
      <c r="BR2842" s="184"/>
      <c r="BS2842" s="184"/>
      <c r="BV2842" s="184"/>
      <c r="BW2842" s="184"/>
      <c r="BZ2842" s="184"/>
      <c r="CA2842" s="184"/>
      <c r="CD2842" s="184"/>
      <c r="CE2842" s="184"/>
      <c r="CL2842" s="183"/>
      <c r="CP2842" s="183"/>
      <c r="CT2842" s="71"/>
    </row>
    <row r="2843" spans="6:98">
      <c r="F2843" s="183"/>
      <c r="S2843" s="184"/>
      <c r="T2843" s="184"/>
      <c r="U2843" s="184"/>
      <c r="V2843" s="184"/>
      <c r="W2843" s="184"/>
      <c r="X2843" s="184"/>
      <c r="Y2843" s="184"/>
      <c r="Z2843" s="184"/>
      <c r="AA2843" s="184"/>
      <c r="AB2843" s="184"/>
      <c r="AC2843" s="184"/>
      <c r="AD2843" s="184"/>
      <c r="AH2843" s="184"/>
      <c r="AI2843" s="184"/>
      <c r="AL2843" s="184"/>
      <c r="AM2843" s="184"/>
      <c r="AP2843" s="184"/>
      <c r="AQ2843" s="184"/>
      <c r="AT2843" s="184"/>
      <c r="AU2843" s="184"/>
      <c r="AX2843" s="184"/>
      <c r="AY2843" s="184"/>
      <c r="BB2843" s="184"/>
      <c r="BC2843" s="184"/>
      <c r="BF2843" s="184"/>
      <c r="BG2843" s="184"/>
      <c r="BJ2843" s="184"/>
      <c r="BK2843" s="184"/>
      <c r="BN2843" s="184"/>
      <c r="BO2843" s="184"/>
      <c r="BR2843" s="184"/>
      <c r="BS2843" s="184"/>
      <c r="BV2843" s="184"/>
      <c r="BW2843" s="184"/>
      <c r="BZ2843" s="184"/>
      <c r="CA2843" s="184"/>
      <c r="CD2843" s="184"/>
      <c r="CE2843" s="184"/>
      <c r="CL2843" s="183"/>
      <c r="CP2843" s="183"/>
      <c r="CT2843" s="71"/>
    </row>
    <row r="2844" spans="6:98">
      <c r="F2844" s="183"/>
      <c r="S2844" s="184"/>
      <c r="T2844" s="184"/>
      <c r="U2844" s="184"/>
      <c r="V2844" s="184"/>
      <c r="W2844" s="184"/>
      <c r="X2844" s="184"/>
      <c r="Y2844" s="184"/>
      <c r="Z2844" s="184"/>
      <c r="AA2844" s="184"/>
      <c r="AB2844" s="184"/>
      <c r="AC2844" s="184"/>
      <c r="AD2844" s="184"/>
      <c r="AH2844" s="184"/>
      <c r="AI2844" s="184"/>
      <c r="AL2844" s="184"/>
      <c r="AM2844" s="184"/>
      <c r="AP2844" s="184"/>
      <c r="AQ2844" s="184"/>
      <c r="AT2844" s="184"/>
      <c r="AU2844" s="184"/>
      <c r="AX2844" s="184"/>
      <c r="AY2844" s="184"/>
      <c r="BB2844" s="184"/>
      <c r="BC2844" s="184"/>
      <c r="BF2844" s="184"/>
      <c r="BG2844" s="184"/>
      <c r="BJ2844" s="184"/>
      <c r="BK2844" s="184"/>
      <c r="BN2844" s="184"/>
      <c r="BO2844" s="184"/>
      <c r="BR2844" s="184"/>
      <c r="BS2844" s="184"/>
      <c r="BV2844" s="184"/>
      <c r="BW2844" s="184"/>
      <c r="BZ2844" s="184"/>
      <c r="CA2844" s="184"/>
      <c r="CD2844" s="184"/>
      <c r="CE2844" s="184"/>
      <c r="CL2844" s="183"/>
      <c r="CP2844" s="183"/>
      <c r="CT2844" s="71"/>
    </row>
    <row r="2845" spans="6:98">
      <c r="F2845" s="183"/>
      <c r="S2845" s="184"/>
      <c r="T2845" s="184"/>
      <c r="U2845" s="184"/>
      <c r="V2845" s="184"/>
      <c r="W2845" s="184"/>
      <c r="X2845" s="184"/>
      <c r="Y2845" s="184"/>
      <c r="Z2845" s="184"/>
      <c r="AA2845" s="184"/>
      <c r="AB2845" s="184"/>
      <c r="AC2845" s="184"/>
      <c r="AD2845" s="184"/>
      <c r="AH2845" s="184"/>
      <c r="AI2845" s="184"/>
      <c r="AL2845" s="184"/>
      <c r="AM2845" s="184"/>
      <c r="AP2845" s="184"/>
      <c r="AQ2845" s="184"/>
      <c r="AT2845" s="184"/>
      <c r="AU2845" s="184"/>
      <c r="AX2845" s="184"/>
      <c r="AY2845" s="184"/>
      <c r="BB2845" s="184"/>
      <c r="BC2845" s="184"/>
      <c r="BF2845" s="184"/>
      <c r="BG2845" s="184"/>
      <c r="BJ2845" s="184"/>
      <c r="BK2845" s="184"/>
      <c r="BN2845" s="184"/>
      <c r="BO2845" s="184"/>
      <c r="BR2845" s="184"/>
      <c r="BS2845" s="184"/>
      <c r="BV2845" s="184"/>
      <c r="BW2845" s="184"/>
      <c r="BZ2845" s="184"/>
      <c r="CA2845" s="184"/>
      <c r="CD2845" s="184"/>
      <c r="CE2845" s="184"/>
      <c r="CL2845" s="183"/>
      <c r="CP2845" s="183"/>
      <c r="CT2845" s="71"/>
    </row>
    <row r="2846" spans="6:98">
      <c r="F2846" s="183"/>
      <c r="S2846" s="184"/>
      <c r="T2846" s="184"/>
      <c r="U2846" s="184"/>
      <c r="V2846" s="184"/>
      <c r="W2846" s="184"/>
      <c r="X2846" s="184"/>
      <c r="Y2846" s="184"/>
      <c r="Z2846" s="184"/>
      <c r="AA2846" s="184"/>
      <c r="AB2846" s="184"/>
      <c r="AC2846" s="184"/>
      <c r="AD2846" s="184"/>
      <c r="AH2846" s="184"/>
      <c r="AI2846" s="184"/>
      <c r="AL2846" s="184"/>
      <c r="AM2846" s="184"/>
      <c r="AP2846" s="184"/>
      <c r="AQ2846" s="184"/>
      <c r="AT2846" s="184"/>
      <c r="AU2846" s="184"/>
      <c r="AX2846" s="184"/>
      <c r="AY2846" s="184"/>
      <c r="BB2846" s="184"/>
      <c r="BC2846" s="184"/>
      <c r="BF2846" s="184"/>
      <c r="BG2846" s="184"/>
      <c r="BJ2846" s="184"/>
      <c r="BK2846" s="184"/>
      <c r="BN2846" s="184"/>
      <c r="BO2846" s="184"/>
      <c r="BR2846" s="184"/>
      <c r="BS2846" s="184"/>
      <c r="BV2846" s="184"/>
      <c r="BW2846" s="184"/>
      <c r="BZ2846" s="184"/>
      <c r="CA2846" s="184"/>
      <c r="CD2846" s="184"/>
      <c r="CE2846" s="184"/>
      <c r="CL2846" s="183"/>
      <c r="CP2846" s="183"/>
      <c r="CT2846" s="71"/>
    </row>
    <row r="2847" spans="6:98">
      <c r="F2847" s="183"/>
      <c r="S2847" s="184"/>
      <c r="T2847" s="184"/>
      <c r="U2847" s="184"/>
      <c r="V2847" s="184"/>
      <c r="W2847" s="184"/>
      <c r="X2847" s="184"/>
      <c r="Y2847" s="184"/>
      <c r="Z2847" s="184"/>
      <c r="AA2847" s="184"/>
      <c r="AB2847" s="184"/>
      <c r="AC2847" s="184"/>
      <c r="AD2847" s="184"/>
      <c r="AH2847" s="184"/>
      <c r="AI2847" s="184"/>
      <c r="AL2847" s="184"/>
      <c r="AM2847" s="184"/>
      <c r="AP2847" s="184"/>
      <c r="AQ2847" s="184"/>
      <c r="AT2847" s="184"/>
      <c r="AU2847" s="184"/>
      <c r="AX2847" s="184"/>
      <c r="AY2847" s="184"/>
      <c r="BB2847" s="184"/>
      <c r="BC2847" s="184"/>
      <c r="BF2847" s="184"/>
      <c r="BG2847" s="184"/>
      <c r="BJ2847" s="184"/>
      <c r="BK2847" s="184"/>
      <c r="BN2847" s="184"/>
      <c r="BO2847" s="184"/>
      <c r="BR2847" s="184"/>
      <c r="BS2847" s="184"/>
      <c r="BV2847" s="184"/>
      <c r="BW2847" s="184"/>
      <c r="BZ2847" s="184"/>
      <c r="CA2847" s="184"/>
      <c r="CD2847" s="184"/>
      <c r="CE2847" s="184"/>
      <c r="CL2847" s="183"/>
      <c r="CP2847" s="183"/>
      <c r="CT2847" s="71"/>
    </row>
    <row r="2848" spans="6:98">
      <c r="F2848" s="183"/>
      <c r="S2848" s="184"/>
      <c r="T2848" s="184"/>
      <c r="U2848" s="184"/>
      <c r="V2848" s="184"/>
      <c r="W2848" s="184"/>
      <c r="X2848" s="184"/>
      <c r="Y2848" s="184"/>
      <c r="Z2848" s="184"/>
      <c r="AA2848" s="184"/>
      <c r="AB2848" s="184"/>
      <c r="AC2848" s="184"/>
      <c r="AD2848" s="184"/>
      <c r="AH2848" s="184"/>
      <c r="AI2848" s="184"/>
      <c r="AL2848" s="184"/>
      <c r="AM2848" s="184"/>
      <c r="AP2848" s="184"/>
      <c r="AQ2848" s="184"/>
      <c r="AT2848" s="184"/>
      <c r="AU2848" s="184"/>
      <c r="AX2848" s="184"/>
      <c r="AY2848" s="184"/>
      <c r="BB2848" s="184"/>
      <c r="BC2848" s="184"/>
      <c r="BF2848" s="184"/>
      <c r="BG2848" s="184"/>
      <c r="BJ2848" s="184"/>
      <c r="BK2848" s="184"/>
      <c r="BN2848" s="184"/>
      <c r="BO2848" s="184"/>
      <c r="BR2848" s="184"/>
      <c r="BS2848" s="184"/>
      <c r="BV2848" s="184"/>
      <c r="BW2848" s="184"/>
      <c r="BZ2848" s="184"/>
      <c r="CA2848" s="184"/>
      <c r="CD2848" s="184"/>
      <c r="CE2848" s="184"/>
      <c r="CL2848" s="183"/>
      <c r="CP2848" s="183"/>
      <c r="CT2848" s="71"/>
    </row>
    <row r="2849" spans="6:98">
      <c r="F2849" s="183"/>
      <c r="S2849" s="184"/>
      <c r="T2849" s="184"/>
      <c r="U2849" s="184"/>
      <c r="V2849" s="184"/>
      <c r="W2849" s="184"/>
      <c r="X2849" s="184"/>
      <c r="Y2849" s="184"/>
      <c r="Z2849" s="184"/>
      <c r="AA2849" s="184"/>
      <c r="AB2849" s="184"/>
      <c r="AC2849" s="184"/>
      <c r="AD2849" s="184"/>
      <c r="AH2849" s="184"/>
      <c r="AI2849" s="184"/>
      <c r="AL2849" s="184"/>
      <c r="AM2849" s="184"/>
      <c r="AP2849" s="184"/>
      <c r="AQ2849" s="184"/>
      <c r="AT2849" s="184"/>
      <c r="AU2849" s="184"/>
      <c r="AX2849" s="184"/>
      <c r="AY2849" s="184"/>
      <c r="BB2849" s="184"/>
      <c r="BC2849" s="184"/>
      <c r="BF2849" s="184"/>
      <c r="BG2849" s="184"/>
      <c r="BJ2849" s="184"/>
      <c r="BK2849" s="184"/>
      <c r="BN2849" s="184"/>
      <c r="BO2849" s="184"/>
      <c r="BR2849" s="184"/>
      <c r="BS2849" s="184"/>
      <c r="BV2849" s="184"/>
      <c r="BW2849" s="184"/>
      <c r="BZ2849" s="184"/>
      <c r="CA2849" s="184"/>
      <c r="CD2849" s="184"/>
      <c r="CE2849" s="184"/>
      <c r="CL2849" s="183"/>
      <c r="CP2849" s="183"/>
      <c r="CT2849" s="71"/>
    </row>
    <row r="2850" spans="6:98">
      <c r="F2850" s="183"/>
      <c r="S2850" s="184"/>
      <c r="T2850" s="184"/>
      <c r="U2850" s="184"/>
      <c r="V2850" s="184"/>
      <c r="W2850" s="184"/>
      <c r="X2850" s="184"/>
      <c r="Y2850" s="184"/>
      <c r="Z2850" s="184"/>
      <c r="AA2850" s="184"/>
      <c r="AB2850" s="184"/>
      <c r="AC2850" s="184"/>
      <c r="AD2850" s="184"/>
      <c r="AH2850" s="184"/>
      <c r="AI2850" s="184"/>
      <c r="AL2850" s="184"/>
      <c r="AM2850" s="184"/>
      <c r="AP2850" s="184"/>
      <c r="AQ2850" s="184"/>
      <c r="AT2850" s="184"/>
      <c r="AU2850" s="184"/>
      <c r="AX2850" s="184"/>
      <c r="AY2850" s="184"/>
      <c r="BB2850" s="184"/>
      <c r="BC2850" s="184"/>
      <c r="BF2850" s="184"/>
      <c r="BG2850" s="184"/>
      <c r="BJ2850" s="184"/>
      <c r="BK2850" s="184"/>
      <c r="BN2850" s="184"/>
      <c r="BO2850" s="184"/>
      <c r="BR2850" s="184"/>
      <c r="BS2850" s="184"/>
      <c r="BV2850" s="184"/>
      <c r="BW2850" s="184"/>
      <c r="BZ2850" s="184"/>
      <c r="CA2850" s="184"/>
      <c r="CD2850" s="184"/>
      <c r="CE2850" s="184"/>
      <c r="CL2850" s="183"/>
      <c r="CP2850" s="183"/>
      <c r="CT2850" s="71"/>
    </row>
    <row r="2851" spans="6:98">
      <c r="F2851" s="183"/>
      <c r="S2851" s="184"/>
      <c r="T2851" s="184"/>
      <c r="U2851" s="184"/>
      <c r="V2851" s="184"/>
      <c r="W2851" s="184"/>
      <c r="X2851" s="184"/>
      <c r="Y2851" s="184"/>
      <c r="Z2851" s="184"/>
      <c r="AA2851" s="184"/>
      <c r="AB2851" s="184"/>
      <c r="AC2851" s="184"/>
      <c r="AD2851" s="184"/>
      <c r="AH2851" s="184"/>
      <c r="AI2851" s="184"/>
      <c r="AL2851" s="184"/>
      <c r="AM2851" s="184"/>
      <c r="AP2851" s="184"/>
      <c r="AQ2851" s="184"/>
      <c r="AT2851" s="184"/>
      <c r="AU2851" s="184"/>
      <c r="AX2851" s="184"/>
      <c r="AY2851" s="184"/>
      <c r="BB2851" s="184"/>
      <c r="BC2851" s="184"/>
      <c r="BF2851" s="184"/>
      <c r="BG2851" s="184"/>
      <c r="BJ2851" s="184"/>
      <c r="BK2851" s="184"/>
      <c r="BN2851" s="184"/>
      <c r="BO2851" s="184"/>
      <c r="BR2851" s="184"/>
      <c r="BS2851" s="184"/>
      <c r="BV2851" s="184"/>
      <c r="BW2851" s="184"/>
      <c r="BZ2851" s="184"/>
      <c r="CA2851" s="184"/>
      <c r="CD2851" s="184"/>
      <c r="CE2851" s="184"/>
      <c r="CL2851" s="183"/>
      <c r="CP2851" s="183"/>
      <c r="CT2851" s="71"/>
    </row>
    <row r="2852" spans="6:98">
      <c r="F2852" s="183"/>
      <c r="S2852" s="184"/>
      <c r="T2852" s="184"/>
      <c r="U2852" s="184"/>
      <c r="V2852" s="184"/>
      <c r="W2852" s="184"/>
      <c r="X2852" s="184"/>
      <c r="Y2852" s="184"/>
      <c r="Z2852" s="184"/>
      <c r="AA2852" s="184"/>
      <c r="AB2852" s="184"/>
      <c r="AC2852" s="184"/>
      <c r="AD2852" s="184"/>
      <c r="AH2852" s="184"/>
      <c r="AI2852" s="184"/>
      <c r="AL2852" s="184"/>
      <c r="AM2852" s="184"/>
      <c r="AP2852" s="184"/>
      <c r="AQ2852" s="184"/>
      <c r="AT2852" s="184"/>
      <c r="AU2852" s="184"/>
      <c r="AX2852" s="184"/>
      <c r="AY2852" s="184"/>
      <c r="BB2852" s="184"/>
      <c r="BC2852" s="184"/>
      <c r="BF2852" s="184"/>
      <c r="BG2852" s="184"/>
      <c r="BJ2852" s="184"/>
      <c r="BK2852" s="184"/>
      <c r="BN2852" s="184"/>
      <c r="BO2852" s="184"/>
      <c r="BR2852" s="184"/>
      <c r="BS2852" s="184"/>
      <c r="BV2852" s="184"/>
      <c r="BW2852" s="184"/>
      <c r="BZ2852" s="184"/>
      <c r="CA2852" s="184"/>
      <c r="CD2852" s="184"/>
      <c r="CE2852" s="184"/>
      <c r="CL2852" s="183"/>
      <c r="CP2852" s="183"/>
      <c r="CT2852" s="71"/>
    </row>
    <row r="2853" spans="6:98">
      <c r="F2853" s="183"/>
      <c r="S2853" s="184"/>
      <c r="T2853" s="184"/>
      <c r="U2853" s="184"/>
      <c r="V2853" s="184"/>
      <c r="W2853" s="184"/>
      <c r="X2853" s="184"/>
      <c r="Y2853" s="184"/>
      <c r="Z2853" s="184"/>
      <c r="AA2853" s="184"/>
      <c r="AB2853" s="184"/>
      <c r="AC2853" s="184"/>
      <c r="AD2853" s="184"/>
      <c r="AH2853" s="184"/>
      <c r="AI2853" s="184"/>
      <c r="AL2853" s="184"/>
      <c r="AM2853" s="184"/>
      <c r="AP2853" s="184"/>
      <c r="AQ2853" s="184"/>
      <c r="AT2853" s="184"/>
      <c r="AU2853" s="184"/>
      <c r="AX2853" s="184"/>
      <c r="AY2853" s="184"/>
      <c r="BB2853" s="184"/>
      <c r="BC2853" s="184"/>
      <c r="BF2853" s="184"/>
      <c r="BG2853" s="184"/>
      <c r="BJ2853" s="184"/>
      <c r="BK2853" s="184"/>
      <c r="BN2853" s="184"/>
      <c r="BO2853" s="184"/>
      <c r="BR2853" s="184"/>
      <c r="BS2853" s="184"/>
      <c r="BV2853" s="184"/>
      <c r="BW2853" s="184"/>
      <c r="BZ2853" s="184"/>
      <c r="CA2853" s="184"/>
      <c r="CD2853" s="184"/>
      <c r="CE2853" s="184"/>
      <c r="CL2853" s="183"/>
      <c r="CP2853" s="183"/>
      <c r="CT2853" s="71"/>
    </row>
    <row r="2854" spans="6:98">
      <c r="F2854" s="183"/>
      <c r="S2854" s="184"/>
      <c r="T2854" s="184"/>
      <c r="U2854" s="184"/>
      <c r="V2854" s="184"/>
      <c r="W2854" s="184"/>
      <c r="X2854" s="184"/>
      <c r="Y2854" s="184"/>
      <c r="Z2854" s="184"/>
      <c r="AA2854" s="184"/>
      <c r="AB2854" s="184"/>
      <c r="AC2854" s="184"/>
      <c r="AD2854" s="184"/>
      <c r="AH2854" s="184"/>
      <c r="AI2854" s="184"/>
      <c r="AL2854" s="184"/>
      <c r="AM2854" s="184"/>
      <c r="AP2854" s="184"/>
      <c r="AQ2854" s="184"/>
      <c r="AT2854" s="184"/>
      <c r="AU2854" s="184"/>
      <c r="AX2854" s="184"/>
      <c r="AY2854" s="184"/>
      <c r="BB2854" s="184"/>
      <c r="BC2854" s="184"/>
      <c r="BF2854" s="184"/>
      <c r="BG2854" s="184"/>
      <c r="BJ2854" s="184"/>
      <c r="BK2854" s="184"/>
      <c r="BN2854" s="184"/>
      <c r="BO2854" s="184"/>
      <c r="BR2854" s="184"/>
      <c r="BS2854" s="184"/>
      <c r="BV2854" s="184"/>
      <c r="BW2854" s="184"/>
      <c r="BZ2854" s="184"/>
      <c r="CA2854" s="184"/>
      <c r="CD2854" s="184"/>
      <c r="CE2854" s="184"/>
      <c r="CL2854" s="183"/>
      <c r="CP2854" s="183"/>
      <c r="CT2854" s="71"/>
    </row>
    <row r="2855" spans="6:98">
      <c r="F2855" s="183"/>
      <c r="S2855" s="184"/>
      <c r="T2855" s="184"/>
      <c r="U2855" s="184"/>
      <c r="V2855" s="184"/>
      <c r="W2855" s="184"/>
      <c r="X2855" s="184"/>
      <c r="Y2855" s="184"/>
      <c r="Z2855" s="184"/>
      <c r="AA2855" s="184"/>
      <c r="AB2855" s="184"/>
      <c r="AC2855" s="184"/>
      <c r="AD2855" s="184"/>
      <c r="AH2855" s="184"/>
      <c r="AI2855" s="184"/>
      <c r="AL2855" s="184"/>
      <c r="AM2855" s="184"/>
      <c r="AP2855" s="184"/>
      <c r="AQ2855" s="184"/>
      <c r="AT2855" s="184"/>
      <c r="AU2855" s="184"/>
      <c r="AX2855" s="184"/>
      <c r="AY2855" s="184"/>
      <c r="BB2855" s="184"/>
      <c r="BC2855" s="184"/>
      <c r="BF2855" s="184"/>
      <c r="BG2855" s="184"/>
      <c r="BJ2855" s="184"/>
      <c r="BK2855" s="184"/>
      <c r="BN2855" s="184"/>
      <c r="BO2855" s="184"/>
      <c r="BR2855" s="184"/>
      <c r="BS2855" s="184"/>
      <c r="BV2855" s="184"/>
      <c r="BW2855" s="184"/>
      <c r="BZ2855" s="184"/>
      <c r="CA2855" s="184"/>
      <c r="CD2855" s="184"/>
      <c r="CE2855" s="184"/>
      <c r="CL2855" s="183"/>
      <c r="CP2855" s="183"/>
      <c r="CT2855" s="71"/>
    </row>
    <row r="2856" spans="6:98">
      <c r="F2856" s="183"/>
      <c r="S2856" s="184"/>
      <c r="T2856" s="184"/>
      <c r="U2856" s="184"/>
      <c r="V2856" s="184"/>
      <c r="W2856" s="184"/>
      <c r="X2856" s="184"/>
      <c r="Y2856" s="184"/>
      <c r="Z2856" s="184"/>
      <c r="AA2856" s="184"/>
      <c r="AB2856" s="184"/>
      <c r="AC2856" s="184"/>
      <c r="AD2856" s="184"/>
      <c r="AH2856" s="184"/>
      <c r="AI2856" s="184"/>
      <c r="AL2856" s="184"/>
      <c r="AM2856" s="184"/>
      <c r="AP2856" s="184"/>
      <c r="AQ2856" s="184"/>
      <c r="AT2856" s="184"/>
      <c r="AU2856" s="184"/>
      <c r="AX2856" s="184"/>
      <c r="AY2856" s="184"/>
      <c r="BB2856" s="184"/>
      <c r="BC2856" s="184"/>
      <c r="BF2856" s="184"/>
      <c r="BG2856" s="184"/>
      <c r="BJ2856" s="184"/>
      <c r="BK2856" s="184"/>
      <c r="BN2856" s="184"/>
      <c r="BO2856" s="184"/>
      <c r="BR2856" s="184"/>
      <c r="BS2856" s="184"/>
      <c r="BV2856" s="184"/>
      <c r="BW2856" s="184"/>
      <c r="BZ2856" s="184"/>
      <c r="CA2856" s="184"/>
      <c r="CD2856" s="184"/>
      <c r="CE2856" s="184"/>
      <c r="CL2856" s="183"/>
      <c r="CP2856" s="183"/>
      <c r="CT2856" s="71"/>
    </row>
    <row r="2857" spans="6:98">
      <c r="F2857" s="183"/>
      <c r="S2857" s="184"/>
      <c r="T2857" s="184"/>
      <c r="U2857" s="184"/>
      <c r="V2857" s="184"/>
      <c r="W2857" s="184"/>
      <c r="X2857" s="184"/>
      <c r="Y2857" s="184"/>
      <c r="Z2857" s="184"/>
      <c r="AA2857" s="184"/>
      <c r="AB2857" s="184"/>
      <c r="AC2857" s="184"/>
      <c r="AD2857" s="184"/>
      <c r="AH2857" s="184"/>
      <c r="AI2857" s="184"/>
      <c r="AL2857" s="184"/>
      <c r="AM2857" s="184"/>
      <c r="AP2857" s="184"/>
      <c r="AQ2857" s="184"/>
      <c r="AT2857" s="184"/>
      <c r="AU2857" s="184"/>
      <c r="AX2857" s="184"/>
      <c r="AY2857" s="184"/>
      <c r="BB2857" s="184"/>
      <c r="BC2857" s="184"/>
      <c r="BF2857" s="184"/>
      <c r="BG2857" s="184"/>
      <c r="BJ2857" s="184"/>
      <c r="BK2857" s="184"/>
      <c r="BN2857" s="184"/>
      <c r="BO2857" s="184"/>
      <c r="BR2857" s="184"/>
      <c r="BS2857" s="184"/>
      <c r="BV2857" s="184"/>
      <c r="BW2857" s="184"/>
      <c r="BZ2857" s="184"/>
      <c r="CA2857" s="184"/>
      <c r="CD2857" s="184"/>
      <c r="CE2857" s="184"/>
      <c r="CL2857" s="183"/>
      <c r="CP2857" s="183"/>
      <c r="CT2857" s="71"/>
    </row>
    <row r="2858" spans="6:98">
      <c r="F2858" s="183"/>
      <c r="S2858" s="184"/>
      <c r="T2858" s="184"/>
      <c r="U2858" s="184"/>
      <c r="V2858" s="184"/>
      <c r="W2858" s="184"/>
      <c r="X2858" s="184"/>
      <c r="Y2858" s="184"/>
      <c r="Z2858" s="184"/>
      <c r="AA2858" s="184"/>
      <c r="AB2858" s="184"/>
      <c r="AC2858" s="184"/>
      <c r="AD2858" s="184"/>
      <c r="AH2858" s="184"/>
      <c r="AI2858" s="184"/>
      <c r="AL2858" s="184"/>
      <c r="AM2858" s="184"/>
      <c r="AP2858" s="184"/>
      <c r="AQ2858" s="184"/>
      <c r="AT2858" s="184"/>
      <c r="AU2858" s="184"/>
      <c r="AX2858" s="184"/>
      <c r="AY2858" s="184"/>
      <c r="BB2858" s="184"/>
      <c r="BC2858" s="184"/>
      <c r="BF2858" s="184"/>
      <c r="BG2858" s="184"/>
      <c r="BJ2858" s="184"/>
      <c r="BK2858" s="184"/>
      <c r="BN2858" s="184"/>
      <c r="BO2858" s="184"/>
      <c r="BR2858" s="184"/>
      <c r="BS2858" s="184"/>
      <c r="BV2858" s="184"/>
      <c r="BW2858" s="184"/>
      <c r="BZ2858" s="184"/>
      <c r="CA2858" s="184"/>
      <c r="CD2858" s="184"/>
      <c r="CE2858" s="184"/>
      <c r="CL2858" s="183"/>
      <c r="CP2858" s="183"/>
      <c r="CT2858" s="71"/>
    </row>
    <row r="2859" spans="6:98">
      <c r="F2859" s="183"/>
      <c r="S2859" s="184"/>
      <c r="T2859" s="184"/>
      <c r="U2859" s="184"/>
      <c r="V2859" s="184"/>
      <c r="W2859" s="184"/>
      <c r="X2859" s="184"/>
      <c r="Y2859" s="184"/>
      <c r="Z2859" s="184"/>
      <c r="AA2859" s="184"/>
      <c r="AB2859" s="184"/>
      <c r="AC2859" s="184"/>
      <c r="AD2859" s="184"/>
      <c r="AH2859" s="184"/>
      <c r="AI2859" s="184"/>
      <c r="AL2859" s="184"/>
      <c r="AM2859" s="184"/>
      <c r="AP2859" s="184"/>
      <c r="AQ2859" s="184"/>
      <c r="AT2859" s="184"/>
      <c r="AU2859" s="184"/>
      <c r="AX2859" s="184"/>
      <c r="AY2859" s="184"/>
      <c r="BB2859" s="184"/>
      <c r="BC2859" s="184"/>
      <c r="BF2859" s="184"/>
      <c r="BG2859" s="184"/>
      <c r="BJ2859" s="184"/>
      <c r="BK2859" s="184"/>
      <c r="BN2859" s="184"/>
      <c r="BO2859" s="184"/>
      <c r="BR2859" s="184"/>
      <c r="BS2859" s="184"/>
      <c r="BV2859" s="184"/>
      <c r="BW2859" s="184"/>
      <c r="BZ2859" s="184"/>
      <c r="CA2859" s="184"/>
      <c r="CD2859" s="184"/>
      <c r="CE2859" s="184"/>
      <c r="CL2859" s="183"/>
      <c r="CP2859" s="183"/>
      <c r="CT2859" s="71"/>
    </row>
    <row r="2860" spans="6:98">
      <c r="F2860" s="183"/>
      <c r="S2860" s="184"/>
      <c r="T2860" s="184"/>
      <c r="U2860" s="184"/>
      <c r="V2860" s="184"/>
      <c r="W2860" s="184"/>
      <c r="X2860" s="184"/>
      <c r="Y2860" s="184"/>
      <c r="Z2860" s="184"/>
      <c r="AA2860" s="184"/>
      <c r="AB2860" s="184"/>
      <c r="AC2860" s="184"/>
      <c r="AD2860" s="184"/>
      <c r="AH2860" s="184"/>
      <c r="AI2860" s="184"/>
      <c r="AL2860" s="184"/>
      <c r="AM2860" s="184"/>
      <c r="AP2860" s="184"/>
      <c r="AQ2860" s="184"/>
      <c r="AT2860" s="184"/>
      <c r="AU2860" s="184"/>
      <c r="AX2860" s="184"/>
      <c r="AY2860" s="184"/>
      <c r="BB2860" s="184"/>
      <c r="BC2860" s="184"/>
      <c r="BF2860" s="184"/>
      <c r="BG2860" s="184"/>
      <c r="BJ2860" s="184"/>
      <c r="BK2860" s="184"/>
      <c r="BN2860" s="184"/>
      <c r="BO2860" s="184"/>
      <c r="BR2860" s="184"/>
      <c r="BS2860" s="184"/>
      <c r="BV2860" s="184"/>
      <c r="BW2860" s="184"/>
      <c r="BZ2860" s="184"/>
      <c r="CA2860" s="184"/>
      <c r="CD2860" s="184"/>
      <c r="CE2860" s="184"/>
      <c r="CL2860" s="183"/>
      <c r="CP2860" s="183"/>
      <c r="CT2860" s="71"/>
    </row>
    <row r="2861" spans="6:98">
      <c r="F2861" s="183"/>
      <c r="S2861" s="184"/>
      <c r="T2861" s="184"/>
      <c r="U2861" s="184"/>
      <c r="V2861" s="184"/>
      <c r="W2861" s="184"/>
      <c r="X2861" s="184"/>
      <c r="Y2861" s="184"/>
      <c r="Z2861" s="184"/>
      <c r="AA2861" s="184"/>
      <c r="AB2861" s="184"/>
      <c r="AC2861" s="184"/>
      <c r="AD2861" s="184"/>
      <c r="AH2861" s="184"/>
      <c r="AI2861" s="184"/>
      <c r="AL2861" s="184"/>
      <c r="AM2861" s="184"/>
      <c r="AP2861" s="184"/>
      <c r="AQ2861" s="184"/>
      <c r="AT2861" s="184"/>
      <c r="AU2861" s="184"/>
      <c r="AX2861" s="184"/>
      <c r="AY2861" s="184"/>
      <c r="BB2861" s="184"/>
      <c r="BC2861" s="184"/>
      <c r="BF2861" s="184"/>
      <c r="BG2861" s="184"/>
      <c r="BJ2861" s="184"/>
      <c r="BK2861" s="184"/>
      <c r="BN2861" s="184"/>
      <c r="BO2861" s="184"/>
      <c r="BR2861" s="184"/>
      <c r="BS2861" s="184"/>
      <c r="BV2861" s="184"/>
      <c r="BW2861" s="184"/>
      <c r="BZ2861" s="184"/>
      <c r="CA2861" s="184"/>
      <c r="CD2861" s="184"/>
      <c r="CE2861" s="184"/>
      <c r="CL2861" s="183"/>
      <c r="CP2861" s="183"/>
      <c r="CT2861" s="71"/>
    </row>
    <row r="2862" spans="6:98">
      <c r="F2862" s="183"/>
      <c r="S2862" s="184"/>
      <c r="T2862" s="184"/>
      <c r="U2862" s="184"/>
      <c r="V2862" s="184"/>
      <c r="W2862" s="184"/>
      <c r="X2862" s="184"/>
      <c r="Y2862" s="184"/>
      <c r="Z2862" s="184"/>
      <c r="AA2862" s="184"/>
      <c r="AB2862" s="184"/>
      <c r="AC2862" s="184"/>
      <c r="AD2862" s="184"/>
      <c r="AH2862" s="184"/>
      <c r="AI2862" s="184"/>
      <c r="AL2862" s="184"/>
      <c r="AM2862" s="184"/>
      <c r="AP2862" s="184"/>
      <c r="AQ2862" s="184"/>
      <c r="AT2862" s="184"/>
      <c r="AU2862" s="184"/>
      <c r="AX2862" s="184"/>
      <c r="AY2862" s="184"/>
      <c r="BB2862" s="184"/>
      <c r="BC2862" s="184"/>
      <c r="BF2862" s="184"/>
      <c r="BG2862" s="184"/>
      <c r="BJ2862" s="184"/>
      <c r="BK2862" s="184"/>
      <c r="BN2862" s="184"/>
      <c r="BO2862" s="184"/>
      <c r="BR2862" s="184"/>
      <c r="BS2862" s="184"/>
      <c r="BV2862" s="184"/>
      <c r="BW2862" s="184"/>
      <c r="BZ2862" s="184"/>
      <c r="CA2862" s="184"/>
      <c r="CD2862" s="184"/>
      <c r="CE2862" s="184"/>
      <c r="CL2862" s="183"/>
      <c r="CP2862" s="183"/>
      <c r="CT2862" s="71"/>
    </row>
    <row r="2863" spans="6:98">
      <c r="F2863" s="183"/>
      <c r="S2863" s="184"/>
      <c r="T2863" s="184"/>
      <c r="U2863" s="184"/>
      <c r="V2863" s="184"/>
      <c r="W2863" s="184"/>
      <c r="X2863" s="184"/>
      <c r="Y2863" s="184"/>
      <c r="Z2863" s="184"/>
      <c r="AA2863" s="184"/>
      <c r="AB2863" s="184"/>
      <c r="AC2863" s="184"/>
      <c r="AD2863" s="184"/>
      <c r="AH2863" s="184"/>
      <c r="AI2863" s="184"/>
      <c r="AL2863" s="184"/>
      <c r="AM2863" s="184"/>
      <c r="AP2863" s="184"/>
      <c r="AQ2863" s="184"/>
      <c r="AT2863" s="184"/>
      <c r="AU2863" s="184"/>
      <c r="AX2863" s="184"/>
      <c r="AY2863" s="184"/>
      <c r="BB2863" s="184"/>
      <c r="BC2863" s="184"/>
      <c r="BF2863" s="184"/>
      <c r="BG2863" s="184"/>
      <c r="BJ2863" s="184"/>
      <c r="BK2863" s="184"/>
      <c r="BN2863" s="184"/>
      <c r="BO2863" s="184"/>
      <c r="BR2863" s="184"/>
      <c r="BS2863" s="184"/>
      <c r="BV2863" s="184"/>
      <c r="BW2863" s="184"/>
      <c r="BZ2863" s="184"/>
      <c r="CA2863" s="184"/>
      <c r="CD2863" s="184"/>
      <c r="CE2863" s="184"/>
      <c r="CL2863" s="183"/>
      <c r="CP2863" s="183"/>
      <c r="CT2863" s="71"/>
    </row>
    <row r="2864" spans="6:98">
      <c r="F2864" s="183"/>
      <c r="S2864" s="184"/>
      <c r="T2864" s="184"/>
      <c r="U2864" s="184"/>
      <c r="V2864" s="184"/>
      <c r="W2864" s="184"/>
      <c r="X2864" s="184"/>
      <c r="Y2864" s="184"/>
      <c r="Z2864" s="184"/>
      <c r="AA2864" s="184"/>
      <c r="AB2864" s="184"/>
      <c r="AC2864" s="184"/>
      <c r="AD2864" s="184"/>
      <c r="AH2864" s="184"/>
      <c r="AI2864" s="184"/>
      <c r="AL2864" s="184"/>
      <c r="AM2864" s="184"/>
      <c r="AP2864" s="184"/>
      <c r="AQ2864" s="184"/>
      <c r="AT2864" s="184"/>
      <c r="AU2864" s="184"/>
      <c r="AX2864" s="184"/>
      <c r="AY2864" s="184"/>
      <c r="BB2864" s="184"/>
      <c r="BC2864" s="184"/>
      <c r="BF2864" s="184"/>
      <c r="BG2864" s="184"/>
      <c r="BJ2864" s="184"/>
      <c r="BK2864" s="184"/>
      <c r="BN2864" s="184"/>
      <c r="BO2864" s="184"/>
      <c r="BR2864" s="184"/>
      <c r="BS2864" s="184"/>
      <c r="BV2864" s="184"/>
      <c r="BW2864" s="184"/>
      <c r="BZ2864" s="184"/>
      <c r="CA2864" s="184"/>
      <c r="CD2864" s="184"/>
      <c r="CE2864" s="184"/>
      <c r="CL2864" s="183"/>
      <c r="CP2864" s="183"/>
      <c r="CT2864" s="71"/>
    </row>
    <row r="2865" spans="6:98">
      <c r="F2865" s="183"/>
      <c r="S2865" s="184"/>
      <c r="T2865" s="184"/>
      <c r="U2865" s="184"/>
      <c r="V2865" s="184"/>
      <c r="W2865" s="184"/>
      <c r="X2865" s="184"/>
      <c r="Y2865" s="184"/>
      <c r="Z2865" s="184"/>
      <c r="AA2865" s="184"/>
      <c r="AB2865" s="184"/>
      <c r="AC2865" s="184"/>
      <c r="AD2865" s="184"/>
      <c r="AH2865" s="184"/>
      <c r="AI2865" s="184"/>
      <c r="AL2865" s="184"/>
      <c r="AM2865" s="184"/>
      <c r="AP2865" s="184"/>
      <c r="AQ2865" s="184"/>
      <c r="AT2865" s="184"/>
      <c r="AU2865" s="184"/>
      <c r="AX2865" s="184"/>
      <c r="AY2865" s="184"/>
      <c r="BB2865" s="184"/>
      <c r="BC2865" s="184"/>
      <c r="BF2865" s="184"/>
      <c r="BG2865" s="184"/>
      <c r="BJ2865" s="184"/>
      <c r="BK2865" s="184"/>
      <c r="BN2865" s="184"/>
      <c r="BO2865" s="184"/>
      <c r="BR2865" s="184"/>
      <c r="BS2865" s="184"/>
      <c r="BV2865" s="184"/>
      <c r="BW2865" s="184"/>
      <c r="BZ2865" s="184"/>
      <c r="CA2865" s="184"/>
      <c r="CD2865" s="184"/>
      <c r="CE2865" s="184"/>
      <c r="CL2865" s="183"/>
      <c r="CP2865" s="183"/>
      <c r="CT2865" s="71"/>
    </row>
    <row r="2866" spans="6:98">
      <c r="F2866" s="183"/>
      <c r="S2866" s="184"/>
      <c r="T2866" s="184"/>
      <c r="U2866" s="184"/>
      <c r="V2866" s="184"/>
      <c r="W2866" s="184"/>
      <c r="X2866" s="184"/>
      <c r="Y2866" s="184"/>
      <c r="Z2866" s="184"/>
      <c r="AA2866" s="184"/>
      <c r="AB2866" s="184"/>
      <c r="AC2866" s="184"/>
      <c r="AD2866" s="184"/>
      <c r="AH2866" s="184"/>
      <c r="AI2866" s="184"/>
      <c r="AL2866" s="184"/>
      <c r="AM2866" s="184"/>
      <c r="AP2866" s="184"/>
      <c r="AQ2866" s="184"/>
      <c r="AT2866" s="184"/>
      <c r="AU2866" s="184"/>
      <c r="AX2866" s="184"/>
      <c r="AY2866" s="184"/>
      <c r="BB2866" s="184"/>
      <c r="BC2866" s="184"/>
      <c r="BF2866" s="184"/>
      <c r="BG2866" s="184"/>
      <c r="BJ2866" s="184"/>
      <c r="BK2866" s="184"/>
      <c r="BN2866" s="184"/>
      <c r="BO2866" s="184"/>
      <c r="BR2866" s="184"/>
      <c r="BS2866" s="184"/>
      <c r="BV2866" s="184"/>
      <c r="BW2866" s="184"/>
      <c r="BZ2866" s="184"/>
      <c r="CA2866" s="184"/>
      <c r="CD2866" s="184"/>
      <c r="CE2866" s="184"/>
      <c r="CL2866" s="183"/>
      <c r="CP2866" s="183"/>
      <c r="CT2866" s="71"/>
    </row>
    <row r="2867" spans="6:98">
      <c r="F2867" s="183"/>
      <c r="S2867" s="184"/>
      <c r="T2867" s="184"/>
      <c r="U2867" s="184"/>
      <c r="V2867" s="184"/>
      <c r="W2867" s="184"/>
      <c r="X2867" s="184"/>
      <c r="Y2867" s="184"/>
      <c r="Z2867" s="184"/>
      <c r="AA2867" s="184"/>
      <c r="AB2867" s="184"/>
      <c r="AC2867" s="184"/>
      <c r="AD2867" s="184"/>
      <c r="AH2867" s="184"/>
      <c r="AI2867" s="184"/>
      <c r="AL2867" s="184"/>
      <c r="AM2867" s="184"/>
      <c r="AP2867" s="184"/>
      <c r="AQ2867" s="184"/>
      <c r="AT2867" s="184"/>
      <c r="AU2867" s="184"/>
      <c r="AX2867" s="184"/>
      <c r="AY2867" s="184"/>
      <c r="BB2867" s="184"/>
      <c r="BC2867" s="184"/>
      <c r="BF2867" s="184"/>
      <c r="BG2867" s="184"/>
      <c r="BJ2867" s="184"/>
      <c r="BK2867" s="184"/>
      <c r="BN2867" s="184"/>
      <c r="BO2867" s="184"/>
      <c r="BR2867" s="184"/>
      <c r="BS2867" s="184"/>
      <c r="BV2867" s="184"/>
      <c r="BW2867" s="184"/>
      <c r="BZ2867" s="184"/>
      <c r="CA2867" s="184"/>
      <c r="CD2867" s="184"/>
      <c r="CE2867" s="184"/>
      <c r="CL2867" s="183"/>
      <c r="CP2867" s="183"/>
      <c r="CT2867" s="71"/>
    </row>
    <row r="2868" spans="6:98">
      <c r="F2868" s="183"/>
      <c r="S2868" s="184"/>
      <c r="T2868" s="184"/>
      <c r="U2868" s="184"/>
      <c r="V2868" s="184"/>
      <c r="W2868" s="184"/>
      <c r="X2868" s="184"/>
      <c r="Y2868" s="184"/>
      <c r="Z2868" s="184"/>
      <c r="AA2868" s="184"/>
      <c r="AB2868" s="184"/>
      <c r="AC2868" s="184"/>
      <c r="AD2868" s="184"/>
      <c r="AH2868" s="184"/>
      <c r="AI2868" s="184"/>
      <c r="AL2868" s="184"/>
      <c r="AM2868" s="184"/>
      <c r="AP2868" s="184"/>
      <c r="AQ2868" s="184"/>
      <c r="AT2868" s="184"/>
      <c r="AU2868" s="184"/>
      <c r="AX2868" s="184"/>
      <c r="AY2868" s="184"/>
      <c r="BB2868" s="184"/>
      <c r="BC2868" s="184"/>
      <c r="BF2868" s="184"/>
      <c r="BG2868" s="184"/>
      <c r="BJ2868" s="184"/>
      <c r="BK2868" s="184"/>
      <c r="BN2868" s="184"/>
      <c r="BO2868" s="184"/>
      <c r="BR2868" s="184"/>
      <c r="BS2868" s="184"/>
      <c r="BV2868" s="184"/>
      <c r="BW2868" s="184"/>
      <c r="BZ2868" s="184"/>
      <c r="CA2868" s="184"/>
      <c r="CD2868" s="184"/>
      <c r="CE2868" s="184"/>
      <c r="CL2868" s="183"/>
      <c r="CP2868" s="183"/>
      <c r="CT2868" s="71"/>
    </row>
    <row r="2869" spans="6:98">
      <c r="F2869" s="183"/>
      <c r="S2869" s="184"/>
      <c r="T2869" s="184"/>
      <c r="U2869" s="184"/>
      <c r="V2869" s="184"/>
      <c r="W2869" s="184"/>
      <c r="X2869" s="184"/>
      <c r="Y2869" s="184"/>
      <c r="Z2869" s="184"/>
      <c r="AA2869" s="184"/>
      <c r="AB2869" s="184"/>
      <c r="AC2869" s="184"/>
      <c r="AD2869" s="184"/>
      <c r="AH2869" s="184"/>
      <c r="AI2869" s="184"/>
      <c r="AL2869" s="184"/>
      <c r="AM2869" s="184"/>
      <c r="AP2869" s="184"/>
      <c r="AQ2869" s="184"/>
      <c r="AT2869" s="184"/>
      <c r="AU2869" s="184"/>
      <c r="AX2869" s="184"/>
      <c r="AY2869" s="184"/>
      <c r="BB2869" s="184"/>
      <c r="BC2869" s="184"/>
      <c r="BF2869" s="184"/>
      <c r="BG2869" s="184"/>
      <c r="BJ2869" s="184"/>
      <c r="BK2869" s="184"/>
      <c r="BN2869" s="184"/>
      <c r="BO2869" s="184"/>
      <c r="BR2869" s="184"/>
      <c r="BS2869" s="184"/>
      <c r="BV2869" s="184"/>
      <c r="BW2869" s="184"/>
      <c r="BZ2869" s="184"/>
      <c r="CA2869" s="184"/>
      <c r="CD2869" s="184"/>
      <c r="CE2869" s="184"/>
      <c r="CL2869" s="183"/>
      <c r="CP2869" s="183"/>
      <c r="CT2869" s="71"/>
    </row>
    <row r="2870" spans="6:98">
      <c r="F2870" s="183"/>
      <c r="S2870" s="184"/>
      <c r="T2870" s="184"/>
      <c r="U2870" s="184"/>
      <c r="V2870" s="184"/>
      <c r="W2870" s="184"/>
      <c r="X2870" s="184"/>
      <c r="Y2870" s="184"/>
      <c r="Z2870" s="184"/>
      <c r="AA2870" s="184"/>
      <c r="AB2870" s="184"/>
      <c r="AC2870" s="184"/>
      <c r="AD2870" s="184"/>
      <c r="AH2870" s="184"/>
      <c r="AI2870" s="184"/>
      <c r="AL2870" s="184"/>
      <c r="AM2870" s="184"/>
      <c r="AP2870" s="184"/>
      <c r="AQ2870" s="184"/>
      <c r="AT2870" s="184"/>
      <c r="AU2870" s="184"/>
      <c r="AX2870" s="184"/>
      <c r="AY2870" s="184"/>
      <c r="BB2870" s="184"/>
      <c r="BC2870" s="184"/>
      <c r="BF2870" s="184"/>
      <c r="BG2870" s="184"/>
      <c r="BJ2870" s="184"/>
      <c r="BK2870" s="184"/>
      <c r="BN2870" s="184"/>
      <c r="BO2870" s="184"/>
      <c r="BR2870" s="184"/>
      <c r="BS2870" s="184"/>
      <c r="BV2870" s="184"/>
      <c r="BW2870" s="184"/>
      <c r="BZ2870" s="184"/>
      <c r="CA2870" s="184"/>
      <c r="CD2870" s="184"/>
      <c r="CE2870" s="184"/>
      <c r="CL2870" s="183"/>
      <c r="CP2870" s="183"/>
      <c r="CT2870" s="71"/>
    </row>
    <row r="2871" spans="6:98">
      <c r="F2871" s="183"/>
      <c r="S2871" s="184"/>
      <c r="T2871" s="184"/>
      <c r="U2871" s="184"/>
      <c r="V2871" s="184"/>
      <c r="W2871" s="184"/>
      <c r="X2871" s="184"/>
      <c r="Y2871" s="184"/>
      <c r="Z2871" s="184"/>
      <c r="AA2871" s="184"/>
      <c r="AB2871" s="184"/>
      <c r="AC2871" s="184"/>
      <c r="AD2871" s="184"/>
      <c r="AH2871" s="184"/>
      <c r="AI2871" s="184"/>
      <c r="AL2871" s="184"/>
      <c r="AM2871" s="184"/>
      <c r="AP2871" s="184"/>
      <c r="AQ2871" s="184"/>
      <c r="AT2871" s="184"/>
      <c r="AU2871" s="184"/>
      <c r="AX2871" s="184"/>
      <c r="AY2871" s="184"/>
      <c r="BB2871" s="184"/>
      <c r="BC2871" s="184"/>
      <c r="BF2871" s="184"/>
      <c r="BG2871" s="184"/>
      <c r="BJ2871" s="184"/>
      <c r="BK2871" s="184"/>
      <c r="BN2871" s="184"/>
      <c r="BO2871" s="184"/>
      <c r="BR2871" s="184"/>
      <c r="BS2871" s="184"/>
      <c r="BV2871" s="184"/>
      <c r="BW2871" s="184"/>
      <c r="BZ2871" s="184"/>
      <c r="CA2871" s="184"/>
      <c r="CD2871" s="184"/>
      <c r="CE2871" s="184"/>
      <c r="CL2871" s="183"/>
      <c r="CP2871" s="183"/>
      <c r="CT2871" s="71"/>
    </row>
    <row r="2872" spans="6:98">
      <c r="F2872" s="183"/>
      <c r="S2872" s="184"/>
      <c r="T2872" s="184"/>
      <c r="U2872" s="184"/>
      <c r="V2872" s="184"/>
      <c r="W2872" s="184"/>
      <c r="X2872" s="184"/>
      <c r="Y2872" s="184"/>
      <c r="Z2872" s="184"/>
      <c r="AA2872" s="184"/>
      <c r="AB2872" s="184"/>
      <c r="AC2872" s="184"/>
      <c r="AD2872" s="184"/>
      <c r="AH2872" s="184"/>
      <c r="AI2872" s="184"/>
      <c r="AL2872" s="184"/>
      <c r="AM2872" s="184"/>
      <c r="AP2872" s="184"/>
      <c r="AQ2872" s="184"/>
      <c r="AT2872" s="184"/>
      <c r="AU2872" s="184"/>
      <c r="AX2872" s="184"/>
      <c r="AY2872" s="184"/>
      <c r="BB2872" s="184"/>
      <c r="BC2872" s="184"/>
      <c r="BF2872" s="184"/>
      <c r="BG2872" s="184"/>
      <c r="BJ2872" s="184"/>
      <c r="BK2872" s="184"/>
      <c r="BN2872" s="184"/>
      <c r="BO2872" s="184"/>
      <c r="BR2872" s="184"/>
      <c r="BS2872" s="184"/>
      <c r="BV2872" s="184"/>
      <c r="BW2872" s="184"/>
      <c r="BZ2872" s="184"/>
      <c r="CA2872" s="184"/>
      <c r="CD2872" s="184"/>
      <c r="CE2872" s="184"/>
      <c r="CL2872" s="183"/>
      <c r="CP2872" s="183"/>
      <c r="CT2872" s="71"/>
    </row>
    <row r="2873" spans="6:98">
      <c r="F2873" s="183"/>
      <c r="S2873" s="184"/>
      <c r="T2873" s="184"/>
      <c r="U2873" s="184"/>
      <c r="V2873" s="184"/>
      <c r="W2873" s="184"/>
      <c r="X2873" s="184"/>
      <c r="Y2873" s="184"/>
      <c r="Z2873" s="184"/>
      <c r="AA2873" s="184"/>
      <c r="AB2873" s="184"/>
      <c r="AC2873" s="184"/>
      <c r="AD2873" s="184"/>
      <c r="AH2873" s="184"/>
      <c r="AI2873" s="184"/>
      <c r="AL2873" s="184"/>
      <c r="AM2873" s="184"/>
      <c r="AP2873" s="184"/>
      <c r="AQ2873" s="184"/>
      <c r="AT2873" s="184"/>
      <c r="AU2873" s="184"/>
      <c r="AX2873" s="184"/>
      <c r="AY2873" s="184"/>
      <c r="BB2873" s="184"/>
      <c r="BC2873" s="184"/>
      <c r="BF2873" s="184"/>
      <c r="BG2873" s="184"/>
      <c r="BJ2873" s="184"/>
      <c r="BK2873" s="184"/>
      <c r="BN2873" s="184"/>
      <c r="BO2873" s="184"/>
      <c r="BR2873" s="184"/>
      <c r="BS2873" s="184"/>
      <c r="BV2873" s="184"/>
      <c r="BW2873" s="184"/>
      <c r="BZ2873" s="184"/>
      <c r="CA2873" s="184"/>
      <c r="CD2873" s="184"/>
      <c r="CE2873" s="184"/>
      <c r="CL2873" s="183"/>
      <c r="CP2873" s="183"/>
      <c r="CT2873" s="71"/>
    </row>
    <row r="2874" spans="6:98">
      <c r="F2874" s="183"/>
      <c r="S2874" s="184"/>
      <c r="T2874" s="184"/>
      <c r="U2874" s="184"/>
      <c r="V2874" s="184"/>
      <c r="W2874" s="184"/>
      <c r="X2874" s="184"/>
      <c r="Y2874" s="184"/>
      <c r="Z2874" s="184"/>
      <c r="AA2874" s="184"/>
      <c r="AB2874" s="184"/>
      <c r="AC2874" s="184"/>
      <c r="AD2874" s="184"/>
      <c r="AH2874" s="184"/>
      <c r="AI2874" s="184"/>
      <c r="AL2874" s="184"/>
      <c r="AM2874" s="184"/>
      <c r="AP2874" s="184"/>
      <c r="AQ2874" s="184"/>
      <c r="AT2874" s="184"/>
      <c r="AU2874" s="184"/>
      <c r="AX2874" s="184"/>
      <c r="AY2874" s="184"/>
      <c r="BB2874" s="184"/>
      <c r="BC2874" s="184"/>
      <c r="BF2874" s="184"/>
      <c r="BG2874" s="184"/>
      <c r="BJ2874" s="184"/>
      <c r="BK2874" s="184"/>
      <c r="BN2874" s="184"/>
      <c r="BO2874" s="184"/>
      <c r="BR2874" s="184"/>
      <c r="BS2874" s="184"/>
      <c r="BV2874" s="184"/>
      <c r="BW2874" s="184"/>
      <c r="BZ2874" s="184"/>
      <c r="CA2874" s="184"/>
      <c r="CD2874" s="184"/>
      <c r="CE2874" s="184"/>
      <c r="CL2874" s="183"/>
      <c r="CP2874" s="183"/>
      <c r="CT2874" s="71"/>
    </row>
    <row r="2875" spans="6:98">
      <c r="F2875" s="183"/>
      <c r="S2875" s="184"/>
      <c r="T2875" s="184"/>
      <c r="U2875" s="184"/>
      <c r="V2875" s="184"/>
      <c r="W2875" s="184"/>
      <c r="X2875" s="184"/>
      <c r="Y2875" s="184"/>
      <c r="Z2875" s="184"/>
      <c r="AA2875" s="184"/>
      <c r="AB2875" s="184"/>
      <c r="AC2875" s="184"/>
      <c r="AD2875" s="184"/>
      <c r="AH2875" s="184"/>
      <c r="AI2875" s="184"/>
      <c r="AL2875" s="184"/>
      <c r="AM2875" s="184"/>
      <c r="AP2875" s="184"/>
      <c r="AQ2875" s="184"/>
      <c r="AT2875" s="184"/>
      <c r="AU2875" s="184"/>
      <c r="AX2875" s="184"/>
      <c r="AY2875" s="184"/>
      <c r="BB2875" s="184"/>
      <c r="BC2875" s="184"/>
      <c r="BF2875" s="184"/>
      <c r="BG2875" s="184"/>
      <c r="BJ2875" s="184"/>
      <c r="BK2875" s="184"/>
      <c r="BN2875" s="184"/>
      <c r="BO2875" s="184"/>
      <c r="BR2875" s="184"/>
      <c r="BS2875" s="184"/>
      <c r="BV2875" s="184"/>
      <c r="BW2875" s="184"/>
      <c r="BZ2875" s="184"/>
      <c r="CA2875" s="184"/>
      <c r="CD2875" s="184"/>
      <c r="CE2875" s="184"/>
      <c r="CL2875" s="183"/>
      <c r="CP2875" s="183"/>
      <c r="CT2875" s="71"/>
    </row>
    <row r="2876" spans="6:98">
      <c r="F2876" s="183"/>
      <c r="S2876" s="184"/>
      <c r="T2876" s="184"/>
      <c r="U2876" s="184"/>
      <c r="V2876" s="184"/>
      <c r="W2876" s="184"/>
      <c r="X2876" s="184"/>
      <c r="Y2876" s="184"/>
      <c r="Z2876" s="184"/>
      <c r="AA2876" s="184"/>
      <c r="AB2876" s="184"/>
      <c r="AC2876" s="184"/>
      <c r="AD2876" s="184"/>
      <c r="AH2876" s="184"/>
      <c r="AI2876" s="184"/>
      <c r="AL2876" s="184"/>
      <c r="AM2876" s="184"/>
      <c r="AP2876" s="184"/>
      <c r="AQ2876" s="184"/>
      <c r="AT2876" s="184"/>
      <c r="AU2876" s="184"/>
      <c r="AX2876" s="184"/>
      <c r="AY2876" s="184"/>
      <c r="BB2876" s="184"/>
      <c r="BC2876" s="184"/>
      <c r="BF2876" s="184"/>
      <c r="BG2876" s="184"/>
      <c r="BJ2876" s="184"/>
      <c r="BK2876" s="184"/>
      <c r="BN2876" s="184"/>
      <c r="BO2876" s="184"/>
      <c r="BR2876" s="184"/>
      <c r="BS2876" s="184"/>
      <c r="BV2876" s="184"/>
      <c r="BW2876" s="184"/>
      <c r="BZ2876" s="184"/>
      <c r="CA2876" s="184"/>
      <c r="CD2876" s="184"/>
      <c r="CE2876" s="184"/>
      <c r="CL2876" s="183"/>
      <c r="CP2876" s="183"/>
      <c r="CT2876" s="71"/>
    </row>
    <row r="2877" spans="6:98">
      <c r="F2877" s="183"/>
      <c r="S2877" s="184"/>
      <c r="T2877" s="184"/>
      <c r="U2877" s="184"/>
      <c r="V2877" s="184"/>
      <c r="W2877" s="184"/>
      <c r="X2877" s="184"/>
      <c r="Y2877" s="184"/>
      <c r="Z2877" s="184"/>
      <c r="AA2877" s="184"/>
      <c r="AB2877" s="184"/>
      <c r="AC2877" s="184"/>
      <c r="AD2877" s="184"/>
      <c r="AH2877" s="184"/>
      <c r="AI2877" s="184"/>
      <c r="AL2877" s="184"/>
      <c r="AM2877" s="184"/>
      <c r="AP2877" s="184"/>
      <c r="AQ2877" s="184"/>
      <c r="AT2877" s="184"/>
      <c r="AU2877" s="184"/>
      <c r="AX2877" s="184"/>
      <c r="AY2877" s="184"/>
      <c r="BB2877" s="184"/>
      <c r="BC2877" s="184"/>
      <c r="BF2877" s="184"/>
      <c r="BG2877" s="184"/>
      <c r="BJ2877" s="184"/>
      <c r="BK2877" s="184"/>
      <c r="BN2877" s="184"/>
      <c r="BO2877" s="184"/>
      <c r="BR2877" s="184"/>
      <c r="BS2877" s="184"/>
      <c r="BV2877" s="184"/>
      <c r="BW2877" s="184"/>
      <c r="BZ2877" s="184"/>
      <c r="CA2877" s="184"/>
      <c r="CD2877" s="184"/>
      <c r="CE2877" s="184"/>
      <c r="CL2877" s="183"/>
      <c r="CP2877" s="183"/>
      <c r="CT2877" s="71"/>
    </row>
    <row r="2878" spans="6:98">
      <c r="F2878" s="183"/>
      <c r="S2878" s="184"/>
      <c r="T2878" s="184"/>
      <c r="U2878" s="184"/>
      <c r="V2878" s="184"/>
      <c r="W2878" s="184"/>
      <c r="X2878" s="184"/>
      <c r="Y2878" s="184"/>
      <c r="Z2878" s="184"/>
      <c r="AA2878" s="184"/>
      <c r="AB2878" s="184"/>
      <c r="AC2878" s="184"/>
      <c r="AD2878" s="184"/>
      <c r="AH2878" s="184"/>
      <c r="AI2878" s="184"/>
      <c r="AL2878" s="184"/>
      <c r="AM2878" s="184"/>
      <c r="AP2878" s="184"/>
      <c r="AQ2878" s="184"/>
      <c r="AT2878" s="184"/>
      <c r="AU2878" s="184"/>
      <c r="AX2878" s="184"/>
      <c r="AY2878" s="184"/>
      <c r="BB2878" s="184"/>
      <c r="BC2878" s="184"/>
      <c r="BF2878" s="184"/>
      <c r="BG2878" s="184"/>
      <c r="BJ2878" s="184"/>
      <c r="BK2878" s="184"/>
      <c r="BN2878" s="184"/>
      <c r="BO2878" s="184"/>
      <c r="BR2878" s="184"/>
      <c r="BS2878" s="184"/>
      <c r="BV2878" s="184"/>
      <c r="BW2878" s="184"/>
      <c r="BZ2878" s="184"/>
      <c r="CA2878" s="184"/>
      <c r="CD2878" s="184"/>
      <c r="CE2878" s="184"/>
      <c r="CL2878" s="183"/>
      <c r="CP2878" s="183"/>
      <c r="CT2878" s="71"/>
    </row>
    <row r="2879" spans="6:98">
      <c r="F2879" s="183"/>
      <c r="S2879" s="184"/>
      <c r="T2879" s="184"/>
      <c r="U2879" s="184"/>
      <c r="V2879" s="184"/>
      <c r="W2879" s="184"/>
      <c r="X2879" s="184"/>
      <c r="Y2879" s="184"/>
      <c r="Z2879" s="184"/>
      <c r="AA2879" s="184"/>
      <c r="AB2879" s="184"/>
      <c r="AC2879" s="184"/>
      <c r="AD2879" s="184"/>
      <c r="AH2879" s="184"/>
      <c r="AI2879" s="184"/>
      <c r="AL2879" s="184"/>
      <c r="AM2879" s="184"/>
      <c r="AP2879" s="184"/>
      <c r="AQ2879" s="184"/>
      <c r="AT2879" s="184"/>
      <c r="AU2879" s="184"/>
      <c r="AX2879" s="184"/>
      <c r="AY2879" s="184"/>
      <c r="BB2879" s="184"/>
      <c r="BC2879" s="184"/>
      <c r="BF2879" s="184"/>
      <c r="BG2879" s="184"/>
      <c r="BJ2879" s="184"/>
      <c r="BK2879" s="184"/>
      <c r="BN2879" s="184"/>
      <c r="BO2879" s="184"/>
      <c r="BR2879" s="184"/>
      <c r="BS2879" s="184"/>
      <c r="BV2879" s="184"/>
      <c r="BW2879" s="184"/>
      <c r="BZ2879" s="184"/>
      <c r="CA2879" s="184"/>
      <c r="CD2879" s="184"/>
      <c r="CE2879" s="184"/>
      <c r="CL2879" s="183"/>
      <c r="CP2879" s="183"/>
      <c r="CT2879" s="71"/>
    </row>
    <row r="2880" spans="6:98">
      <c r="F2880" s="183"/>
      <c r="S2880" s="184"/>
      <c r="T2880" s="184"/>
      <c r="U2880" s="184"/>
      <c r="V2880" s="184"/>
      <c r="W2880" s="184"/>
      <c r="X2880" s="184"/>
      <c r="Y2880" s="184"/>
      <c r="Z2880" s="184"/>
      <c r="AA2880" s="184"/>
      <c r="AB2880" s="184"/>
      <c r="AC2880" s="184"/>
      <c r="AD2880" s="184"/>
      <c r="AH2880" s="184"/>
      <c r="AI2880" s="184"/>
      <c r="AL2880" s="184"/>
      <c r="AM2880" s="184"/>
      <c r="AP2880" s="184"/>
      <c r="AQ2880" s="184"/>
      <c r="AT2880" s="184"/>
      <c r="AU2880" s="184"/>
      <c r="AX2880" s="184"/>
      <c r="AY2880" s="184"/>
      <c r="BB2880" s="184"/>
      <c r="BC2880" s="184"/>
      <c r="BF2880" s="184"/>
      <c r="BG2880" s="184"/>
      <c r="BJ2880" s="184"/>
      <c r="BK2880" s="184"/>
      <c r="BN2880" s="184"/>
      <c r="BO2880" s="184"/>
      <c r="BR2880" s="184"/>
      <c r="BS2880" s="184"/>
      <c r="BV2880" s="184"/>
      <c r="BW2880" s="184"/>
      <c r="BZ2880" s="184"/>
      <c r="CA2880" s="184"/>
      <c r="CD2880" s="184"/>
      <c r="CE2880" s="184"/>
      <c r="CL2880" s="183"/>
      <c r="CP2880" s="183"/>
      <c r="CT2880" s="71"/>
    </row>
    <row r="2881" spans="6:98">
      <c r="F2881" s="183"/>
      <c r="S2881" s="184"/>
      <c r="T2881" s="184"/>
      <c r="U2881" s="184"/>
      <c r="V2881" s="184"/>
      <c r="W2881" s="184"/>
      <c r="X2881" s="184"/>
      <c r="Y2881" s="184"/>
      <c r="Z2881" s="184"/>
      <c r="AA2881" s="184"/>
      <c r="AB2881" s="184"/>
      <c r="AC2881" s="184"/>
      <c r="AD2881" s="184"/>
      <c r="AH2881" s="184"/>
      <c r="AI2881" s="184"/>
      <c r="AL2881" s="184"/>
      <c r="AM2881" s="184"/>
      <c r="AP2881" s="184"/>
      <c r="AQ2881" s="184"/>
      <c r="AT2881" s="184"/>
      <c r="AU2881" s="184"/>
      <c r="AX2881" s="184"/>
      <c r="AY2881" s="184"/>
      <c r="BB2881" s="184"/>
      <c r="BC2881" s="184"/>
      <c r="BF2881" s="184"/>
      <c r="BG2881" s="184"/>
      <c r="BJ2881" s="184"/>
      <c r="BK2881" s="184"/>
      <c r="BN2881" s="184"/>
      <c r="BO2881" s="184"/>
      <c r="BR2881" s="184"/>
      <c r="BS2881" s="184"/>
      <c r="BV2881" s="184"/>
      <c r="BW2881" s="184"/>
      <c r="BZ2881" s="184"/>
      <c r="CA2881" s="184"/>
      <c r="CD2881" s="184"/>
      <c r="CE2881" s="184"/>
      <c r="CL2881" s="183"/>
      <c r="CP2881" s="183"/>
      <c r="CT2881" s="71"/>
    </row>
    <row r="2882" spans="6:98">
      <c r="F2882" s="183"/>
      <c r="S2882" s="184"/>
      <c r="T2882" s="184"/>
      <c r="U2882" s="184"/>
      <c r="V2882" s="184"/>
      <c r="W2882" s="184"/>
      <c r="X2882" s="184"/>
      <c r="Y2882" s="184"/>
      <c r="Z2882" s="184"/>
      <c r="AA2882" s="184"/>
      <c r="AB2882" s="184"/>
      <c r="AC2882" s="184"/>
      <c r="AD2882" s="184"/>
      <c r="AH2882" s="184"/>
      <c r="AI2882" s="184"/>
      <c r="AL2882" s="184"/>
      <c r="AM2882" s="184"/>
      <c r="AP2882" s="184"/>
      <c r="AQ2882" s="184"/>
      <c r="AT2882" s="184"/>
      <c r="AU2882" s="184"/>
      <c r="AX2882" s="184"/>
      <c r="AY2882" s="184"/>
      <c r="BB2882" s="184"/>
      <c r="BC2882" s="184"/>
      <c r="BF2882" s="184"/>
      <c r="BG2882" s="184"/>
      <c r="BJ2882" s="184"/>
      <c r="BK2882" s="184"/>
      <c r="BN2882" s="184"/>
      <c r="BO2882" s="184"/>
      <c r="BR2882" s="184"/>
      <c r="BS2882" s="184"/>
      <c r="BV2882" s="184"/>
      <c r="BW2882" s="184"/>
      <c r="BZ2882" s="184"/>
      <c r="CA2882" s="184"/>
      <c r="CD2882" s="184"/>
      <c r="CE2882" s="184"/>
      <c r="CL2882" s="183"/>
      <c r="CP2882" s="183"/>
      <c r="CT2882" s="71"/>
    </row>
    <row r="2883" spans="6:98">
      <c r="F2883" s="183"/>
      <c r="S2883" s="184"/>
      <c r="T2883" s="184"/>
      <c r="U2883" s="184"/>
      <c r="V2883" s="184"/>
      <c r="W2883" s="184"/>
      <c r="X2883" s="184"/>
      <c r="Y2883" s="184"/>
      <c r="Z2883" s="184"/>
      <c r="AA2883" s="184"/>
      <c r="AB2883" s="184"/>
      <c r="AC2883" s="184"/>
      <c r="AD2883" s="184"/>
      <c r="AH2883" s="184"/>
      <c r="AI2883" s="184"/>
      <c r="AL2883" s="184"/>
      <c r="AM2883" s="184"/>
      <c r="AP2883" s="184"/>
      <c r="AQ2883" s="184"/>
      <c r="AT2883" s="184"/>
      <c r="AU2883" s="184"/>
      <c r="AX2883" s="184"/>
      <c r="AY2883" s="184"/>
      <c r="BB2883" s="184"/>
      <c r="BC2883" s="184"/>
      <c r="BF2883" s="184"/>
      <c r="BG2883" s="184"/>
      <c r="BJ2883" s="184"/>
      <c r="BK2883" s="184"/>
      <c r="BN2883" s="184"/>
      <c r="BO2883" s="184"/>
      <c r="BR2883" s="184"/>
      <c r="BS2883" s="184"/>
      <c r="BV2883" s="184"/>
      <c r="BW2883" s="184"/>
      <c r="BZ2883" s="184"/>
      <c r="CA2883" s="184"/>
      <c r="CD2883" s="184"/>
      <c r="CE2883" s="184"/>
      <c r="CL2883" s="183"/>
      <c r="CP2883" s="183"/>
      <c r="CT2883" s="71"/>
    </row>
    <row r="2884" spans="6:98">
      <c r="F2884" s="183"/>
      <c r="S2884" s="184"/>
      <c r="T2884" s="184"/>
      <c r="U2884" s="184"/>
      <c r="V2884" s="184"/>
      <c r="W2884" s="184"/>
      <c r="X2884" s="184"/>
      <c r="Y2884" s="184"/>
      <c r="Z2884" s="184"/>
      <c r="AA2884" s="184"/>
      <c r="AB2884" s="184"/>
      <c r="AC2884" s="184"/>
      <c r="AD2884" s="184"/>
      <c r="AH2884" s="184"/>
      <c r="AI2884" s="184"/>
      <c r="AL2884" s="184"/>
      <c r="AM2884" s="184"/>
      <c r="AP2884" s="184"/>
      <c r="AQ2884" s="184"/>
      <c r="AT2884" s="184"/>
      <c r="AU2884" s="184"/>
      <c r="AX2884" s="184"/>
      <c r="AY2884" s="184"/>
      <c r="BB2884" s="184"/>
      <c r="BC2884" s="184"/>
      <c r="BF2884" s="184"/>
      <c r="BG2884" s="184"/>
      <c r="BJ2884" s="184"/>
      <c r="BK2884" s="184"/>
      <c r="BN2884" s="184"/>
      <c r="BO2884" s="184"/>
      <c r="BR2884" s="184"/>
      <c r="BS2884" s="184"/>
      <c r="BV2884" s="184"/>
      <c r="BW2884" s="184"/>
      <c r="BZ2884" s="184"/>
      <c r="CA2884" s="184"/>
      <c r="CD2884" s="184"/>
      <c r="CE2884" s="184"/>
      <c r="CL2884" s="183"/>
      <c r="CP2884" s="183"/>
      <c r="CT2884" s="71"/>
    </row>
    <row r="2885" spans="6:98">
      <c r="F2885" s="183"/>
      <c r="S2885" s="184"/>
      <c r="T2885" s="184"/>
      <c r="U2885" s="184"/>
      <c r="V2885" s="184"/>
      <c r="W2885" s="184"/>
      <c r="X2885" s="184"/>
      <c r="Y2885" s="184"/>
      <c r="Z2885" s="184"/>
      <c r="AA2885" s="184"/>
      <c r="AB2885" s="184"/>
      <c r="AC2885" s="184"/>
      <c r="AD2885" s="184"/>
      <c r="AH2885" s="184"/>
      <c r="AI2885" s="184"/>
      <c r="AL2885" s="184"/>
      <c r="AM2885" s="184"/>
      <c r="AP2885" s="184"/>
      <c r="AQ2885" s="184"/>
      <c r="AT2885" s="184"/>
      <c r="AU2885" s="184"/>
      <c r="AX2885" s="184"/>
      <c r="AY2885" s="184"/>
      <c r="BB2885" s="184"/>
      <c r="BC2885" s="184"/>
      <c r="BF2885" s="184"/>
      <c r="BG2885" s="184"/>
      <c r="BJ2885" s="184"/>
      <c r="BK2885" s="184"/>
      <c r="BN2885" s="184"/>
      <c r="BO2885" s="184"/>
      <c r="BR2885" s="184"/>
      <c r="BS2885" s="184"/>
      <c r="BV2885" s="184"/>
      <c r="BW2885" s="184"/>
      <c r="BZ2885" s="184"/>
      <c r="CA2885" s="184"/>
      <c r="CD2885" s="184"/>
      <c r="CE2885" s="184"/>
      <c r="CL2885" s="183"/>
      <c r="CP2885" s="183"/>
      <c r="CT2885" s="71"/>
    </row>
    <row r="2886" spans="6:98">
      <c r="F2886" s="183"/>
      <c r="S2886" s="184"/>
      <c r="T2886" s="184"/>
      <c r="U2886" s="184"/>
      <c r="V2886" s="184"/>
      <c r="W2886" s="184"/>
      <c r="X2886" s="184"/>
      <c r="Y2886" s="184"/>
      <c r="Z2886" s="184"/>
      <c r="AA2886" s="184"/>
      <c r="AB2886" s="184"/>
      <c r="AC2886" s="184"/>
      <c r="AD2886" s="184"/>
      <c r="AH2886" s="184"/>
      <c r="AI2886" s="184"/>
      <c r="AL2886" s="184"/>
      <c r="AM2886" s="184"/>
      <c r="AP2886" s="184"/>
      <c r="AQ2886" s="184"/>
      <c r="AT2886" s="184"/>
      <c r="AU2886" s="184"/>
      <c r="AX2886" s="184"/>
      <c r="AY2886" s="184"/>
      <c r="BB2886" s="184"/>
      <c r="BC2886" s="184"/>
      <c r="BF2886" s="184"/>
      <c r="BG2886" s="184"/>
      <c r="BJ2886" s="184"/>
      <c r="BK2886" s="184"/>
      <c r="BN2886" s="184"/>
      <c r="BO2886" s="184"/>
      <c r="BR2886" s="184"/>
      <c r="BS2886" s="184"/>
      <c r="BV2886" s="184"/>
      <c r="BW2886" s="184"/>
      <c r="BZ2886" s="184"/>
      <c r="CA2886" s="184"/>
      <c r="CD2886" s="184"/>
      <c r="CE2886" s="184"/>
      <c r="CL2886" s="183"/>
      <c r="CP2886" s="183"/>
      <c r="CT2886" s="71"/>
    </row>
    <row r="2887" spans="6:98">
      <c r="F2887" s="183"/>
      <c r="S2887" s="184"/>
      <c r="T2887" s="184"/>
      <c r="U2887" s="184"/>
      <c r="V2887" s="184"/>
      <c r="W2887" s="184"/>
      <c r="X2887" s="184"/>
      <c r="Y2887" s="184"/>
      <c r="Z2887" s="184"/>
      <c r="AA2887" s="184"/>
      <c r="AB2887" s="184"/>
      <c r="AC2887" s="184"/>
      <c r="AD2887" s="184"/>
      <c r="AH2887" s="184"/>
      <c r="AI2887" s="184"/>
      <c r="AL2887" s="184"/>
      <c r="AM2887" s="184"/>
      <c r="AP2887" s="184"/>
      <c r="AQ2887" s="184"/>
      <c r="AT2887" s="184"/>
      <c r="AU2887" s="184"/>
      <c r="AX2887" s="184"/>
      <c r="AY2887" s="184"/>
      <c r="BB2887" s="184"/>
      <c r="BC2887" s="184"/>
      <c r="BF2887" s="184"/>
      <c r="BG2887" s="184"/>
      <c r="BJ2887" s="184"/>
      <c r="BK2887" s="184"/>
      <c r="BN2887" s="184"/>
      <c r="BO2887" s="184"/>
      <c r="BR2887" s="184"/>
      <c r="BS2887" s="184"/>
      <c r="BV2887" s="184"/>
      <c r="BW2887" s="184"/>
      <c r="BZ2887" s="184"/>
      <c r="CA2887" s="184"/>
      <c r="CD2887" s="184"/>
      <c r="CE2887" s="184"/>
      <c r="CL2887" s="183"/>
      <c r="CP2887" s="183"/>
      <c r="CT2887" s="71"/>
    </row>
    <row r="2888" spans="6:98">
      <c r="F2888" s="183"/>
      <c r="S2888" s="184"/>
      <c r="T2888" s="184"/>
      <c r="U2888" s="184"/>
      <c r="V2888" s="184"/>
      <c r="W2888" s="184"/>
      <c r="X2888" s="184"/>
      <c r="Y2888" s="184"/>
      <c r="Z2888" s="184"/>
      <c r="AA2888" s="184"/>
      <c r="AB2888" s="184"/>
      <c r="AC2888" s="184"/>
      <c r="AD2888" s="184"/>
      <c r="AH2888" s="184"/>
      <c r="AI2888" s="184"/>
      <c r="AL2888" s="184"/>
      <c r="AM2888" s="184"/>
      <c r="AP2888" s="184"/>
      <c r="AQ2888" s="184"/>
      <c r="AT2888" s="184"/>
      <c r="AU2888" s="184"/>
      <c r="AX2888" s="184"/>
      <c r="AY2888" s="184"/>
      <c r="BB2888" s="184"/>
      <c r="BC2888" s="184"/>
      <c r="BF2888" s="184"/>
      <c r="BG2888" s="184"/>
      <c r="BJ2888" s="184"/>
      <c r="BK2888" s="184"/>
      <c r="BN2888" s="184"/>
      <c r="BO2888" s="184"/>
      <c r="BR2888" s="184"/>
      <c r="BS2888" s="184"/>
      <c r="BV2888" s="184"/>
      <c r="BW2888" s="184"/>
      <c r="BZ2888" s="184"/>
      <c r="CA2888" s="184"/>
      <c r="CD2888" s="184"/>
      <c r="CE2888" s="184"/>
      <c r="CL2888" s="183"/>
      <c r="CP2888" s="183"/>
      <c r="CT2888" s="71"/>
    </row>
    <row r="2889" spans="6:98">
      <c r="F2889" s="183"/>
      <c r="S2889" s="184"/>
      <c r="T2889" s="184"/>
      <c r="U2889" s="184"/>
      <c r="V2889" s="184"/>
      <c r="W2889" s="184"/>
      <c r="X2889" s="184"/>
      <c r="Y2889" s="184"/>
      <c r="Z2889" s="184"/>
      <c r="AA2889" s="184"/>
      <c r="AB2889" s="184"/>
      <c r="AC2889" s="184"/>
      <c r="AD2889" s="184"/>
      <c r="AH2889" s="184"/>
      <c r="AI2889" s="184"/>
      <c r="AL2889" s="184"/>
      <c r="AM2889" s="184"/>
      <c r="AP2889" s="184"/>
      <c r="AQ2889" s="184"/>
      <c r="AT2889" s="184"/>
      <c r="AU2889" s="184"/>
      <c r="AX2889" s="184"/>
      <c r="AY2889" s="184"/>
      <c r="BB2889" s="184"/>
      <c r="BC2889" s="184"/>
      <c r="BF2889" s="184"/>
      <c r="BG2889" s="184"/>
      <c r="BJ2889" s="184"/>
      <c r="BK2889" s="184"/>
      <c r="BN2889" s="184"/>
      <c r="BO2889" s="184"/>
      <c r="BR2889" s="184"/>
      <c r="BS2889" s="184"/>
      <c r="BV2889" s="184"/>
      <c r="BW2889" s="184"/>
      <c r="BZ2889" s="184"/>
      <c r="CA2889" s="184"/>
      <c r="CD2889" s="184"/>
      <c r="CE2889" s="184"/>
      <c r="CL2889" s="183"/>
      <c r="CP2889" s="183"/>
      <c r="CT2889" s="71"/>
    </row>
    <row r="2890" spans="6:98">
      <c r="F2890" s="183"/>
      <c r="S2890" s="184"/>
      <c r="T2890" s="184"/>
      <c r="U2890" s="184"/>
      <c r="V2890" s="184"/>
      <c r="W2890" s="184"/>
      <c r="X2890" s="184"/>
      <c r="Y2890" s="184"/>
      <c r="Z2890" s="184"/>
      <c r="AA2890" s="184"/>
      <c r="AB2890" s="184"/>
      <c r="AC2890" s="184"/>
      <c r="AD2890" s="184"/>
      <c r="AH2890" s="184"/>
      <c r="AI2890" s="184"/>
      <c r="AL2890" s="184"/>
      <c r="AM2890" s="184"/>
      <c r="AP2890" s="184"/>
      <c r="AQ2890" s="184"/>
      <c r="AT2890" s="184"/>
      <c r="AU2890" s="184"/>
      <c r="AX2890" s="184"/>
      <c r="AY2890" s="184"/>
      <c r="BB2890" s="184"/>
      <c r="BC2890" s="184"/>
      <c r="BF2890" s="184"/>
      <c r="BG2890" s="184"/>
      <c r="BJ2890" s="184"/>
      <c r="BK2890" s="184"/>
      <c r="BN2890" s="184"/>
      <c r="BO2890" s="184"/>
      <c r="BR2890" s="184"/>
      <c r="BS2890" s="184"/>
      <c r="BV2890" s="184"/>
      <c r="BW2890" s="184"/>
      <c r="BZ2890" s="184"/>
      <c r="CA2890" s="184"/>
      <c r="CD2890" s="184"/>
      <c r="CE2890" s="184"/>
      <c r="CL2890" s="183"/>
      <c r="CP2890" s="183"/>
      <c r="CT2890" s="71"/>
    </row>
    <row r="2891" spans="6:98">
      <c r="F2891" s="183"/>
      <c r="S2891" s="184"/>
      <c r="T2891" s="184"/>
      <c r="U2891" s="184"/>
      <c r="V2891" s="184"/>
      <c r="W2891" s="184"/>
      <c r="X2891" s="184"/>
      <c r="Y2891" s="184"/>
      <c r="Z2891" s="184"/>
      <c r="AA2891" s="184"/>
      <c r="AB2891" s="184"/>
      <c r="AC2891" s="184"/>
      <c r="AD2891" s="184"/>
      <c r="AH2891" s="184"/>
      <c r="AI2891" s="184"/>
      <c r="AL2891" s="184"/>
      <c r="AM2891" s="184"/>
      <c r="AP2891" s="184"/>
      <c r="AQ2891" s="184"/>
      <c r="AT2891" s="184"/>
      <c r="AU2891" s="184"/>
      <c r="AX2891" s="184"/>
      <c r="AY2891" s="184"/>
      <c r="BB2891" s="184"/>
      <c r="BC2891" s="184"/>
      <c r="BF2891" s="184"/>
      <c r="BG2891" s="184"/>
      <c r="BJ2891" s="184"/>
      <c r="BK2891" s="184"/>
      <c r="BN2891" s="184"/>
      <c r="BO2891" s="184"/>
      <c r="BR2891" s="184"/>
      <c r="BS2891" s="184"/>
      <c r="BV2891" s="184"/>
      <c r="BW2891" s="184"/>
      <c r="BZ2891" s="184"/>
      <c r="CA2891" s="184"/>
      <c r="CD2891" s="184"/>
      <c r="CE2891" s="184"/>
      <c r="CL2891" s="183"/>
      <c r="CP2891" s="183"/>
      <c r="CT2891" s="71"/>
    </row>
    <row r="2892" spans="6:98">
      <c r="F2892" s="183"/>
      <c r="S2892" s="184"/>
      <c r="T2892" s="184"/>
      <c r="U2892" s="184"/>
      <c r="V2892" s="184"/>
      <c r="W2892" s="184"/>
      <c r="X2892" s="184"/>
      <c r="Y2892" s="184"/>
      <c r="Z2892" s="184"/>
      <c r="AA2892" s="184"/>
      <c r="AB2892" s="184"/>
      <c r="AC2892" s="184"/>
      <c r="AD2892" s="184"/>
      <c r="AH2892" s="184"/>
      <c r="AI2892" s="184"/>
      <c r="AL2892" s="184"/>
      <c r="AM2892" s="184"/>
      <c r="AP2892" s="184"/>
      <c r="AQ2892" s="184"/>
      <c r="AT2892" s="184"/>
      <c r="AU2892" s="184"/>
      <c r="AX2892" s="184"/>
      <c r="AY2892" s="184"/>
      <c r="BB2892" s="184"/>
      <c r="BC2892" s="184"/>
      <c r="BF2892" s="184"/>
      <c r="BG2892" s="184"/>
      <c r="BJ2892" s="184"/>
      <c r="BK2892" s="184"/>
      <c r="BN2892" s="184"/>
      <c r="BO2892" s="184"/>
      <c r="BR2892" s="184"/>
      <c r="BS2892" s="184"/>
      <c r="BV2892" s="184"/>
      <c r="BW2892" s="184"/>
      <c r="BZ2892" s="184"/>
      <c r="CA2892" s="184"/>
      <c r="CD2892" s="184"/>
      <c r="CE2892" s="184"/>
      <c r="CL2892" s="183"/>
      <c r="CP2892" s="183"/>
      <c r="CT2892" s="71"/>
    </row>
    <row r="2893" spans="6:98">
      <c r="F2893" s="183"/>
      <c r="S2893" s="184"/>
      <c r="T2893" s="184"/>
      <c r="U2893" s="184"/>
      <c r="V2893" s="184"/>
      <c r="W2893" s="184"/>
      <c r="X2893" s="184"/>
      <c r="Y2893" s="184"/>
      <c r="Z2893" s="184"/>
      <c r="AA2893" s="184"/>
      <c r="AB2893" s="184"/>
      <c r="AC2893" s="184"/>
      <c r="AD2893" s="184"/>
      <c r="AH2893" s="184"/>
      <c r="AI2893" s="184"/>
      <c r="AL2893" s="184"/>
      <c r="AM2893" s="184"/>
      <c r="AP2893" s="184"/>
      <c r="AQ2893" s="184"/>
      <c r="AT2893" s="184"/>
      <c r="AU2893" s="184"/>
      <c r="AX2893" s="184"/>
      <c r="AY2893" s="184"/>
      <c r="BB2893" s="184"/>
      <c r="BC2893" s="184"/>
      <c r="BF2893" s="184"/>
      <c r="BG2893" s="184"/>
      <c r="BJ2893" s="184"/>
      <c r="BK2893" s="184"/>
      <c r="BN2893" s="184"/>
      <c r="BO2893" s="184"/>
      <c r="BR2893" s="184"/>
      <c r="BS2893" s="184"/>
      <c r="BV2893" s="184"/>
      <c r="BW2893" s="184"/>
      <c r="BZ2893" s="184"/>
      <c r="CA2893" s="184"/>
      <c r="CD2893" s="184"/>
      <c r="CE2893" s="184"/>
      <c r="CL2893" s="183"/>
      <c r="CP2893" s="183"/>
      <c r="CT2893" s="71"/>
    </row>
    <row r="2894" spans="6:98">
      <c r="F2894" s="183"/>
      <c r="S2894" s="184"/>
      <c r="T2894" s="184"/>
      <c r="U2894" s="184"/>
      <c r="V2894" s="184"/>
      <c r="W2894" s="184"/>
      <c r="X2894" s="184"/>
      <c r="Y2894" s="184"/>
      <c r="Z2894" s="184"/>
      <c r="AA2894" s="184"/>
      <c r="AB2894" s="184"/>
      <c r="AC2894" s="184"/>
      <c r="AD2894" s="184"/>
      <c r="AH2894" s="184"/>
      <c r="AI2894" s="184"/>
      <c r="AL2894" s="184"/>
      <c r="AM2894" s="184"/>
      <c r="AP2894" s="184"/>
      <c r="AQ2894" s="184"/>
      <c r="AT2894" s="184"/>
      <c r="AU2894" s="184"/>
      <c r="AX2894" s="184"/>
      <c r="AY2894" s="184"/>
      <c r="BB2894" s="184"/>
      <c r="BC2894" s="184"/>
      <c r="BF2894" s="184"/>
      <c r="BG2894" s="184"/>
      <c r="BJ2894" s="184"/>
      <c r="BK2894" s="184"/>
      <c r="BN2894" s="184"/>
      <c r="BO2894" s="184"/>
      <c r="BR2894" s="184"/>
      <c r="BS2894" s="184"/>
      <c r="BV2894" s="184"/>
      <c r="BW2894" s="184"/>
      <c r="BZ2894" s="184"/>
      <c r="CA2894" s="184"/>
      <c r="CD2894" s="184"/>
      <c r="CE2894" s="184"/>
      <c r="CL2894" s="183"/>
      <c r="CP2894" s="183"/>
      <c r="CT2894" s="71"/>
    </row>
    <row r="2895" spans="6:98">
      <c r="F2895" s="183"/>
      <c r="S2895" s="184"/>
      <c r="T2895" s="184"/>
      <c r="U2895" s="184"/>
      <c r="V2895" s="184"/>
      <c r="W2895" s="184"/>
      <c r="X2895" s="184"/>
      <c r="Y2895" s="184"/>
      <c r="Z2895" s="184"/>
      <c r="AA2895" s="184"/>
      <c r="AB2895" s="184"/>
      <c r="AC2895" s="184"/>
      <c r="AD2895" s="184"/>
      <c r="AH2895" s="184"/>
      <c r="AI2895" s="184"/>
      <c r="AL2895" s="184"/>
      <c r="AM2895" s="184"/>
      <c r="AP2895" s="184"/>
      <c r="AQ2895" s="184"/>
      <c r="AT2895" s="184"/>
      <c r="AU2895" s="184"/>
      <c r="AX2895" s="184"/>
      <c r="AY2895" s="184"/>
      <c r="BB2895" s="184"/>
      <c r="BC2895" s="184"/>
      <c r="BF2895" s="184"/>
      <c r="BG2895" s="184"/>
      <c r="BJ2895" s="184"/>
      <c r="BK2895" s="184"/>
      <c r="BN2895" s="184"/>
      <c r="BO2895" s="184"/>
      <c r="BR2895" s="184"/>
      <c r="BS2895" s="184"/>
      <c r="BV2895" s="184"/>
      <c r="BW2895" s="184"/>
      <c r="BZ2895" s="184"/>
      <c r="CA2895" s="184"/>
      <c r="CD2895" s="184"/>
      <c r="CE2895" s="184"/>
      <c r="CL2895" s="183"/>
      <c r="CP2895" s="183"/>
      <c r="CT2895" s="71"/>
    </row>
    <row r="2896" spans="6:98">
      <c r="F2896" s="183"/>
      <c r="S2896" s="184"/>
      <c r="T2896" s="184"/>
      <c r="U2896" s="184"/>
      <c r="V2896" s="184"/>
      <c r="W2896" s="184"/>
      <c r="X2896" s="184"/>
      <c r="Y2896" s="184"/>
      <c r="Z2896" s="184"/>
      <c r="AA2896" s="184"/>
      <c r="AB2896" s="184"/>
      <c r="AC2896" s="184"/>
      <c r="AD2896" s="184"/>
      <c r="AH2896" s="184"/>
      <c r="AI2896" s="184"/>
      <c r="AL2896" s="184"/>
      <c r="AM2896" s="184"/>
      <c r="AP2896" s="184"/>
      <c r="AQ2896" s="184"/>
      <c r="AT2896" s="184"/>
      <c r="AU2896" s="184"/>
      <c r="AX2896" s="184"/>
      <c r="AY2896" s="184"/>
      <c r="BB2896" s="184"/>
      <c r="BC2896" s="184"/>
      <c r="BF2896" s="184"/>
      <c r="BG2896" s="184"/>
      <c r="BJ2896" s="184"/>
      <c r="BK2896" s="184"/>
      <c r="BN2896" s="184"/>
      <c r="BO2896" s="184"/>
      <c r="BR2896" s="184"/>
      <c r="BS2896" s="184"/>
      <c r="BV2896" s="184"/>
      <c r="BW2896" s="184"/>
      <c r="BZ2896" s="184"/>
      <c r="CA2896" s="184"/>
      <c r="CD2896" s="184"/>
      <c r="CE2896" s="184"/>
      <c r="CL2896" s="183"/>
      <c r="CP2896" s="183"/>
      <c r="CT2896" s="71"/>
    </row>
    <row r="2897" spans="6:98">
      <c r="F2897" s="183"/>
      <c r="S2897" s="184"/>
      <c r="T2897" s="184"/>
      <c r="U2897" s="184"/>
      <c r="V2897" s="184"/>
      <c r="W2897" s="184"/>
      <c r="X2897" s="184"/>
      <c r="Y2897" s="184"/>
      <c r="Z2897" s="184"/>
      <c r="AA2897" s="184"/>
      <c r="AB2897" s="184"/>
      <c r="AC2897" s="184"/>
      <c r="AD2897" s="184"/>
      <c r="AH2897" s="184"/>
      <c r="AI2897" s="184"/>
      <c r="AL2897" s="184"/>
      <c r="AM2897" s="184"/>
      <c r="AP2897" s="184"/>
      <c r="AQ2897" s="184"/>
      <c r="AT2897" s="184"/>
      <c r="AU2897" s="184"/>
      <c r="AX2897" s="184"/>
      <c r="AY2897" s="184"/>
      <c r="BB2897" s="184"/>
      <c r="BC2897" s="184"/>
      <c r="BF2897" s="184"/>
      <c r="BG2897" s="184"/>
      <c r="BJ2897" s="184"/>
      <c r="BK2897" s="184"/>
      <c r="BN2897" s="184"/>
      <c r="BO2897" s="184"/>
      <c r="BR2897" s="184"/>
      <c r="BS2897" s="184"/>
      <c r="BV2897" s="184"/>
      <c r="BW2897" s="184"/>
      <c r="BZ2897" s="184"/>
      <c r="CA2897" s="184"/>
      <c r="CD2897" s="184"/>
      <c r="CE2897" s="184"/>
      <c r="CL2897" s="183"/>
      <c r="CP2897" s="183"/>
      <c r="CT2897" s="71"/>
    </row>
    <row r="2898" spans="6:98">
      <c r="F2898" s="183"/>
      <c r="S2898" s="184"/>
      <c r="T2898" s="184"/>
      <c r="U2898" s="184"/>
      <c r="V2898" s="184"/>
      <c r="W2898" s="184"/>
      <c r="X2898" s="184"/>
      <c r="Y2898" s="184"/>
      <c r="Z2898" s="184"/>
      <c r="AA2898" s="184"/>
      <c r="AB2898" s="184"/>
      <c r="AC2898" s="184"/>
      <c r="AD2898" s="184"/>
      <c r="AH2898" s="184"/>
      <c r="AI2898" s="184"/>
      <c r="AL2898" s="184"/>
      <c r="AM2898" s="184"/>
      <c r="AP2898" s="184"/>
      <c r="AQ2898" s="184"/>
      <c r="AT2898" s="184"/>
      <c r="AU2898" s="184"/>
      <c r="AX2898" s="184"/>
      <c r="AY2898" s="184"/>
      <c r="BB2898" s="184"/>
      <c r="BC2898" s="184"/>
      <c r="BF2898" s="184"/>
      <c r="BG2898" s="184"/>
      <c r="BJ2898" s="184"/>
      <c r="BK2898" s="184"/>
      <c r="BN2898" s="184"/>
      <c r="BO2898" s="184"/>
      <c r="BR2898" s="184"/>
      <c r="BS2898" s="184"/>
      <c r="BV2898" s="184"/>
      <c r="BW2898" s="184"/>
      <c r="BZ2898" s="184"/>
      <c r="CA2898" s="184"/>
      <c r="CD2898" s="184"/>
      <c r="CE2898" s="184"/>
      <c r="CL2898" s="183"/>
      <c r="CP2898" s="183"/>
      <c r="CT2898" s="71"/>
    </row>
    <row r="2899" spans="6:98">
      <c r="F2899" s="183"/>
      <c r="S2899" s="184"/>
      <c r="T2899" s="184"/>
      <c r="U2899" s="184"/>
      <c r="V2899" s="184"/>
      <c r="W2899" s="184"/>
      <c r="X2899" s="184"/>
      <c r="Y2899" s="184"/>
      <c r="Z2899" s="184"/>
      <c r="AA2899" s="184"/>
      <c r="AB2899" s="184"/>
      <c r="AC2899" s="184"/>
      <c r="AD2899" s="184"/>
      <c r="AH2899" s="184"/>
      <c r="AI2899" s="184"/>
      <c r="AL2899" s="184"/>
      <c r="AM2899" s="184"/>
      <c r="AP2899" s="184"/>
      <c r="AQ2899" s="184"/>
      <c r="AT2899" s="184"/>
      <c r="AU2899" s="184"/>
      <c r="AX2899" s="184"/>
      <c r="AY2899" s="184"/>
      <c r="BB2899" s="184"/>
      <c r="BC2899" s="184"/>
      <c r="BF2899" s="184"/>
      <c r="BG2899" s="184"/>
      <c r="BJ2899" s="184"/>
      <c r="BK2899" s="184"/>
      <c r="BN2899" s="184"/>
      <c r="BO2899" s="184"/>
      <c r="BR2899" s="184"/>
      <c r="BS2899" s="184"/>
      <c r="BV2899" s="184"/>
      <c r="BW2899" s="184"/>
      <c r="BZ2899" s="184"/>
      <c r="CA2899" s="184"/>
      <c r="CD2899" s="184"/>
      <c r="CE2899" s="184"/>
      <c r="CL2899" s="183"/>
      <c r="CP2899" s="183"/>
      <c r="CT2899" s="71"/>
    </row>
    <row r="2900" spans="6:98">
      <c r="F2900" s="183"/>
      <c r="S2900" s="184"/>
      <c r="T2900" s="184"/>
      <c r="U2900" s="184"/>
      <c r="V2900" s="184"/>
      <c r="W2900" s="184"/>
      <c r="X2900" s="184"/>
      <c r="Y2900" s="184"/>
      <c r="Z2900" s="184"/>
      <c r="AA2900" s="184"/>
      <c r="AB2900" s="184"/>
      <c r="AC2900" s="184"/>
      <c r="AD2900" s="184"/>
      <c r="AH2900" s="184"/>
      <c r="AI2900" s="184"/>
      <c r="AL2900" s="184"/>
      <c r="AM2900" s="184"/>
      <c r="AP2900" s="184"/>
      <c r="AQ2900" s="184"/>
      <c r="AT2900" s="184"/>
      <c r="AU2900" s="184"/>
      <c r="AX2900" s="184"/>
      <c r="AY2900" s="184"/>
      <c r="BB2900" s="184"/>
      <c r="BC2900" s="184"/>
      <c r="BF2900" s="184"/>
      <c r="BG2900" s="184"/>
      <c r="BJ2900" s="184"/>
      <c r="BK2900" s="184"/>
      <c r="BN2900" s="184"/>
      <c r="BO2900" s="184"/>
      <c r="BR2900" s="184"/>
      <c r="BS2900" s="184"/>
      <c r="BV2900" s="184"/>
      <c r="BW2900" s="184"/>
      <c r="BZ2900" s="184"/>
      <c r="CA2900" s="184"/>
      <c r="CD2900" s="184"/>
      <c r="CE2900" s="184"/>
      <c r="CL2900" s="183"/>
      <c r="CP2900" s="183"/>
      <c r="CT2900" s="71"/>
    </row>
    <row r="2901" spans="6:98">
      <c r="F2901" s="183"/>
      <c r="S2901" s="184"/>
      <c r="T2901" s="184"/>
      <c r="U2901" s="184"/>
      <c r="V2901" s="184"/>
      <c r="W2901" s="184"/>
      <c r="X2901" s="184"/>
      <c r="Y2901" s="184"/>
      <c r="Z2901" s="184"/>
      <c r="AA2901" s="184"/>
      <c r="AB2901" s="184"/>
      <c r="AC2901" s="184"/>
      <c r="AD2901" s="184"/>
      <c r="AH2901" s="184"/>
      <c r="AI2901" s="184"/>
      <c r="AL2901" s="184"/>
      <c r="AM2901" s="184"/>
      <c r="AP2901" s="184"/>
      <c r="AQ2901" s="184"/>
      <c r="AT2901" s="184"/>
      <c r="AU2901" s="184"/>
      <c r="AX2901" s="184"/>
      <c r="AY2901" s="184"/>
      <c r="BB2901" s="184"/>
      <c r="BC2901" s="184"/>
      <c r="BF2901" s="184"/>
      <c r="BG2901" s="184"/>
      <c r="BJ2901" s="184"/>
      <c r="BK2901" s="184"/>
      <c r="BN2901" s="184"/>
      <c r="BO2901" s="184"/>
      <c r="BR2901" s="184"/>
      <c r="BS2901" s="184"/>
      <c r="BV2901" s="184"/>
      <c r="BW2901" s="184"/>
      <c r="BZ2901" s="184"/>
      <c r="CA2901" s="184"/>
      <c r="CD2901" s="184"/>
      <c r="CE2901" s="184"/>
      <c r="CL2901" s="183"/>
      <c r="CP2901" s="183"/>
      <c r="CT2901" s="71"/>
    </row>
    <row r="2902" spans="6:98">
      <c r="F2902" s="183"/>
      <c r="S2902" s="184"/>
      <c r="T2902" s="184"/>
      <c r="U2902" s="184"/>
      <c r="V2902" s="184"/>
      <c r="W2902" s="184"/>
      <c r="X2902" s="184"/>
      <c r="Y2902" s="184"/>
      <c r="Z2902" s="184"/>
      <c r="AA2902" s="184"/>
      <c r="AB2902" s="184"/>
      <c r="AC2902" s="184"/>
      <c r="AD2902" s="184"/>
      <c r="AH2902" s="184"/>
      <c r="AI2902" s="184"/>
      <c r="AL2902" s="184"/>
      <c r="AM2902" s="184"/>
      <c r="AP2902" s="184"/>
      <c r="AQ2902" s="184"/>
      <c r="AT2902" s="184"/>
      <c r="AU2902" s="184"/>
      <c r="AX2902" s="184"/>
      <c r="AY2902" s="184"/>
      <c r="BB2902" s="184"/>
      <c r="BC2902" s="184"/>
      <c r="BF2902" s="184"/>
      <c r="BG2902" s="184"/>
      <c r="BJ2902" s="184"/>
      <c r="BK2902" s="184"/>
      <c r="BN2902" s="184"/>
      <c r="BO2902" s="184"/>
      <c r="BR2902" s="184"/>
      <c r="BS2902" s="184"/>
      <c r="BV2902" s="184"/>
      <c r="BW2902" s="184"/>
      <c r="BZ2902" s="184"/>
      <c r="CA2902" s="184"/>
      <c r="CD2902" s="184"/>
      <c r="CE2902" s="184"/>
      <c r="CL2902" s="183"/>
      <c r="CP2902" s="183"/>
      <c r="CT2902" s="71"/>
    </row>
    <row r="2903" spans="6:98">
      <c r="F2903" s="183"/>
      <c r="S2903" s="184"/>
      <c r="T2903" s="184"/>
      <c r="U2903" s="184"/>
      <c r="V2903" s="184"/>
      <c r="W2903" s="184"/>
      <c r="X2903" s="184"/>
      <c r="Y2903" s="184"/>
      <c r="Z2903" s="184"/>
      <c r="AA2903" s="184"/>
      <c r="AB2903" s="184"/>
      <c r="AC2903" s="184"/>
      <c r="AD2903" s="184"/>
      <c r="AH2903" s="184"/>
      <c r="AI2903" s="184"/>
      <c r="AL2903" s="184"/>
      <c r="AM2903" s="184"/>
      <c r="AP2903" s="184"/>
      <c r="AQ2903" s="184"/>
      <c r="AT2903" s="184"/>
      <c r="AU2903" s="184"/>
      <c r="AX2903" s="184"/>
      <c r="AY2903" s="184"/>
      <c r="BB2903" s="184"/>
      <c r="BC2903" s="184"/>
      <c r="BF2903" s="184"/>
      <c r="BG2903" s="184"/>
      <c r="BJ2903" s="184"/>
      <c r="BK2903" s="184"/>
      <c r="BN2903" s="184"/>
      <c r="BO2903" s="184"/>
      <c r="BR2903" s="184"/>
      <c r="BS2903" s="184"/>
      <c r="BV2903" s="184"/>
      <c r="BW2903" s="184"/>
      <c r="BZ2903" s="184"/>
      <c r="CA2903" s="184"/>
      <c r="CD2903" s="184"/>
      <c r="CE2903" s="184"/>
      <c r="CL2903" s="183"/>
      <c r="CP2903" s="183"/>
      <c r="CT2903" s="71"/>
    </row>
    <row r="2904" spans="6:98">
      <c r="F2904" s="183"/>
      <c r="S2904" s="184"/>
      <c r="T2904" s="184"/>
      <c r="U2904" s="184"/>
      <c r="V2904" s="184"/>
      <c r="W2904" s="184"/>
      <c r="X2904" s="184"/>
      <c r="Y2904" s="184"/>
      <c r="Z2904" s="184"/>
      <c r="AA2904" s="184"/>
      <c r="AB2904" s="184"/>
      <c r="AC2904" s="184"/>
      <c r="AD2904" s="184"/>
      <c r="AH2904" s="184"/>
      <c r="AI2904" s="184"/>
      <c r="AL2904" s="184"/>
      <c r="AM2904" s="184"/>
      <c r="AP2904" s="184"/>
      <c r="AQ2904" s="184"/>
      <c r="AT2904" s="184"/>
      <c r="AU2904" s="184"/>
      <c r="AX2904" s="184"/>
      <c r="AY2904" s="184"/>
      <c r="BB2904" s="184"/>
      <c r="BC2904" s="184"/>
      <c r="BF2904" s="184"/>
      <c r="BG2904" s="184"/>
      <c r="BJ2904" s="184"/>
      <c r="BK2904" s="184"/>
      <c r="BN2904" s="184"/>
      <c r="BO2904" s="184"/>
      <c r="BR2904" s="184"/>
      <c r="BS2904" s="184"/>
      <c r="BV2904" s="184"/>
      <c r="BW2904" s="184"/>
      <c r="BZ2904" s="184"/>
      <c r="CA2904" s="184"/>
      <c r="CD2904" s="184"/>
      <c r="CE2904" s="184"/>
      <c r="CL2904" s="183"/>
      <c r="CP2904" s="183"/>
      <c r="CT2904" s="71"/>
    </row>
    <row r="2905" spans="6:98">
      <c r="F2905" s="183"/>
      <c r="S2905" s="184"/>
      <c r="T2905" s="184"/>
      <c r="U2905" s="184"/>
      <c r="V2905" s="184"/>
      <c r="W2905" s="184"/>
      <c r="X2905" s="184"/>
      <c r="Y2905" s="184"/>
      <c r="Z2905" s="184"/>
      <c r="AA2905" s="184"/>
      <c r="AB2905" s="184"/>
      <c r="AC2905" s="184"/>
      <c r="AD2905" s="184"/>
      <c r="AH2905" s="184"/>
      <c r="AI2905" s="184"/>
      <c r="AL2905" s="184"/>
      <c r="AM2905" s="184"/>
      <c r="AP2905" s="184"/>
      <c r="AQ2905" s="184"/>
      <c r="AT2905" s="184"/>
      <c r="AU2905" s="184"/>
      <c r="AX2905" s="184"/>
      <c r="AY2905" s="184"/>
      <c r="BB2905" s="184"/>
      <c r="BC2905" s="184"/>
      <c r="BF2905" s="184"/>
      <c r="BG2905" s="184"/>
      <c r="BJ2905" s="184"/>
      <c r="BK2905" s="184"/>
      <c r="BN2905" s="184"/>
      <c r="BO2905" s="184"/>
      <c r="BR2905" s="184"/>
      <c r="BS2905" s="184"/>
      <c r="BV2905" s="184"/>
      <c r="BW2905" s="184"/>
      <c r="BZ2905" s="184"/>
      <c r="CA2905" s="184"/>
      <c r="CD2905" s="184"/>
      <c r="CE2905" s="184"/>
      <c r="CL2905" s="183"/>
      <c r="CP2905" s="183"/>
      <c r="CT2905" s="71"/>
    </row>
    <row r="2906" spans="6:98">
      <c r="F2906" s="183"/>
      <c r="S2906" s="184"/>
      <c r="T2906" s="184"/>
      <c r="U2906" s="184"/>
      <c r="V2906" s="184"/>
      <c r="W2906" s="184"/>
      <c r="X2906" s="184"/>
      <c r="Y2906" s="184"/>
      <c r="Z2906" s="184"/>
      <c r="AA2906" s="184"/>
      <c r="AB2906" s="184"/>
      <c r="AC2906" s="184"/>
      <c r="AD2906" s="184"/>
      <c r="AH2906" s="184"/>
      <c r="AI2906" s="184"/>
      <c r="AL2906" s="184"/>
      <c r="AM2906" s="184"/>
      <c r="AP2906" s="184"/>
      <c r="AQ2906" s="184"/>
      <c r="AT2906" s="184"/>
      <c r="AU2906" s="184"/>
      <c r="AX2906" s="184"/>
      <c r="AY2906" s="184"/>
      <c r="BB2906" s="184"/>
      <c r="BC2906" s="184"/>
      <c r="BF2906" s="184"/>
      <c r="BG2906" s="184"/>
      <c r="BJ2906" s="184"/>
      <c r="BK2906" s="184"/>
      <c r="BN2906" s="184"/>
      <c r="BO2906" s="184"/>
      <c r="BR2906" s="184"/>
      <c r="BS2906" s="184"/>
      <c r="BV2906" s="184"/>
      <c r="BW2906" s="184"/>
      <c r="BZ2906" s="184"/>
      <c r="CA2906" s="184"/>
      <c r="CD2906" s="184"/>
      <c r="CE2906" s="184"/>
      <c r="CL2906" s="183"/>
      <c r="CP2906" s="183"/>
      <c r="CT2906" s="71"/>
    </row>
    <row r="2907" spans="6:98">
      <c r="F2907" s="183"/>
      <c r="S2907" s="184"/>
      <c r="T2907" s="184"/>
      <c r="U2907" s="184"/>
      <c r="V2907" s="184"/>
      <c r="W2907" s="184"/>
      <c r="X2907" s="184"/>
      <c r="Y2907" s="184"/>
      <c r="Z2907" s="184"/>
      <c r="AA2907" s="184"/>
      <c r="AB2907" s="184"/>
      <c r="AC2907" s="184"/>
      <c r="AD2907" s="184"/>
      <c r="AH2907" s="184"/>
      <c r="AI2907" s="184"/>
      <c r="AL2907" s="184"/>
      <c r="AM2907" s="184"/>
      <c r="AP2907" s="184"/>
      <c r="AQ2907" s="184"/>
      <c r="AT2907" s="184"/>
      <c r="AU2907" s="184"/>
      <c r="AX2907" s="184"/>
      <c r="AY2907" s="184"/>
      <c r="BB2907" s="184"/>
      <c r="BC2907" s="184"/>
      <c r="BF2907" s="184"/>
      <c r="BG2907" s="184"/>
      <c r="BJ2907" s="184"/>
      <c r="BK2907" s="184"/>
      <c r="BN2907" s="184"/>
      <c r="BO2907" s="184"/>
      <c r="BR2907" s="184"/>
      <c r="BS2907" s="184"/>
      <c r="BV2907" s="184"/>
      <c r="BW2907" s="184"/>
      <c r="BZ2907" s="184"/>
      <c r="CA2907" s="184"/>
      <c r="CD2907" s="184"/>
      <c r="CE2907" s="184"/>
      <c r="CL2907" s="183"/>
      <c r="CP2907" s="183"/>
      <c r="CT2907" s="71"/>
    </row>
    <row r="2908" spans="6:98">
      <c r="F2908" s="183"/>
      <c r="S2908" s="184"/>
      <c r="T2908" s="184"/>
      <c r="U2908" s="184"/>
      <c r="V2908" s="184"/>
      <c r="W2908" s="184"/>
      <c r="X2908" s="184"/>
      <c r="Y2908" s="184"/>
      <c r="Z2908" s="184"/>
      <c r="AA2908" s="184"/>
      <c r="AB2908" s="184"/>
      <c r="AC2908" s="184"/>
      <c r="AD2908" s="184"/>
      <c r="AH2908" s="184"/>
      <c r="AI2908" s="184"/>
      <c r="AL2908" s="184"/>
      <c r="AM2908" s="184"/>
      <c r="AP2908" s="184"/>
      <c r="AQ2908" s="184"/>
      <c r="AT2908" s="184"/>
      <c r="AU2908" s="184"/>
      <c r="AX2908" s="184"/>
      <c r="AY2908" s="184"/>
      <c r="BB2908" s="184"/>
      <c r="BC2908" s="184"/>
      <c r="BF2908" s="184"/>
      <c r="BG2908" s="184"/>
      <c r="BJ2908" s="184"/>
      <c r="BK2908" s="184"/>
      <c r="BN2908" s="184"/>
      <c r="BO2908" s="184"/>
      <c r="BR2908" s="184"/>
      <c r="BS2908" s="184"/>
      <c r="BV2908" s="184"/>
      <c r="BW2908" s="184"/>
      <c r="BZ2908" s="184"/>
      <c r="CA2908" s="184"/>
      <c r="CD2908" s="184"/>
      <c r="CE2908" s="184"/>
      <c r="CL2908" s="183"/>
      <c r="CP2908" s="183"/>
      <c r="CT2908" s="71"/>
    </row>
    <row r="2909" spans="6:98">
      <c r="F2909" s="183"/>
      <c r="S2909" s="184"/>
      <c r="T2909" s="184"/>
      <c r="U2909" s="184"/>
      <c r="V2909" s="184"/>
      <c r="W2909" s="184"/>
      <c r="X2909" s="184"/>
      <c r="Y2909" s="184"/>
      <c r="Z2909" s="184"/>
      <c r="AA2909" s="184"/>
      <c r="AB2909" s="184"/>
      <c r="AC2909" s="184"/>
      <c r="AD2909" s="184"/>
      <c r="AH2909" s="184"/>
      <c r="AI2909" s="184"/>
      <c r="AL2909" s="184"/>
      <c r="AM2909" s="184"/>
      <c r="AP2909" s="184"/>
      <c r="AQ2909" s="184"/>
      <c r="AT2909" s="184"/>
      <c r="AU2909" s="184"/>
      <c r="AX2909" s="184"/>
      <c r="AY2909" s="184"/>
      <c r="BB2909" s="184"/>
      <c r="BC2909" s="184"/>
      <c r="BF2909" s="184"/>
      <c r="BG2909" s="184"/>
      <c r="BJ2909" s="184"/>
      <c r="BK2909" s="184"/>
      <c r="BN2909" s="184"/>
      <c r="BO2909" s="184"/>
      <c r="BR2909" s="184"/>
      <c r="BS2909" s="184"/>
      <c r="BV2909" s="184"/>
      <c r="BW2909" s="184"/>
      <c r="BZ2909" s="184"/>
      <c r="CA2909" s="184"/>
      <c r="CD2909" s="184"/>
      <c r="CE2909" s="184"/>
      <c r="CL2909" s="183"/>
      <c r="CP2909" s="183"/>
      <c r="CT2909" s="71"/>
    </row>
    <row r="2910" spans="6:98">
      <c r="F2910" s="183"/>
      <c r="S2910" s="184"/>
      <c r="T2910" s="184"/>
      <c r="U2910" s="184"/>
      <c r="V2910" s="184"/>
      <c r="W2910" s="184"/>
      <c r="X2910" s="184"/>
      <c r="Y2910" s="184"/>
      <c r="Z2910" s="184"/>
      <c r="AA2910" s="184"/>
      <c r="AB2910" s="184"/>
      <c r="AC2910" s="184"/>
      <c r="AD2910" s="184"/>
      <c r="AH2910" s="184"/>
      <c r="AI2910" s="184"/>
      <c r="AL2910" s="184"/>
      <c r="AM2910" s="184"/>
      <c r="AP2910" s="184"/>
      <c r="AQ2910" s="184"/>
      <c r="AT2910" s="184"/>
      <c r="AU2910" s="184"/>
      <c r="AX2910" s="184"/>
      <c r="AY2910" s="184"/>
      <c r="BB2910" s="184"/>
      <c r="BC2910" s="184"/>
      <c r="BF2910" s="184"/>
      <c r="BG2910" s="184"/>
      <c r="BJ2910" s="184"/>
      <c r="BK2910" s="184"/>
      <c r="BN2910" s="184"/>
      <c r="BO2910" s="184"/>
      <c r="BR2910" s="184"/>
      <c r="BS2910" s="184"/>
      <c r="BV2910" s="184"/>
      <c r="BW2910" s="184"/>
      <c r="BZ2910" s="184"/>
      <c r="CA2910" s="184"/>
      <c r="CD2910" s="184"/>
      <c r="CE2910" s="184"/>
      <c r="CL2910" s="183"/>
      <c r="CP2910" s="183"/>
      <c r="CT2910" s="71"/>
    </row>
    <row r="2911" spans="6:98">
      <c r="F2911" s="183"/>
      <c r="S2911" s="184"/>
      <c r="T2911" s="184"/>
      <c r="U2911" s="184"/>
      <c r="V2911" s="184"/>
      <c r="W2911" s="184"/>
      <c r="X2911" s="184"/>
      <c r="Y2911" s="184"/>
      <c r="Z2911" s="184"/>
      <c r="AA2911" s="184"/>
      <c r="AB2911" s="184"/>
      <c r="AC2911" s="184"/>
      <c r="AD2911" s="184"/>
      <c r="AH2911" s="184"/>
      <c r="AI2911" s="184"/>
      <c r="AL2911" s="184"/>
      <c r="AM2911" s="184"/>
      <c r="AP2911" s="184"/>
      <c r="AQ2911" s="184"/>
      <c r="AT2911" s="184"/>
      <c r="AU2911" s="184"/>
      <c r="AX2911" s="184"/>
      <c r="AY2911" s="184"/>
      <c r="BB2911" s="184"/>
      <c r="BC2911" s="184"/>
      <c r="BF2911" s="184"/>
      <c r="BG2911" s="184"/>
      <c r="BJ2911" s="184"/>
      <c r="BK2911" s="184"/>
      <c r="BN2911" s="184"/>
      <c r="BO2911" s="184"/>
      <c r="BR2911" s="184"/>
      <c r="BS2911" s="184"/>
      <c r="BV2911" s="184"/>
      <c r="BW2911" s="184"/>
      <c r="BZ2911" s="184"/>
      <c r="CA2911" s="184"/>
      <c r="CD2911" s="184"/>
      <c r="CE2911" s="184"/>
      <c r="CL2911" s="183"/>
      <c r="CP2911" s="183"/>
      <c r="CT2911" s="71"/>
    </row>
    <row r="2912" spans="6:98">
      <c r="F2912" s="183"/>
      <c r="S2912" s="184"/>
      <c r="T2912" s="184"/>
      <c r="U2912" s="184"/>
      <c r="V2912" s="184"/>
      <c r="W2912" s="184"/>
      <c r="X2912" s="184"/>
      <c r="Y2912" s="184"/>
      <c r="Z2912" s="184"/>
      <c r="AA2912" s="184"/>
      <c r="AB2912" s="184"/>
      <c r="AC2912" s="184"/>
      <c r="AD2912" s="184"/>
      <c r="AH2912" s="184"/>
      <c r="AI2912" s="184"/>
      <c r="AL2912" s="184"/>
      <c r="AM2912" s="184"/>
      <c r="AP2912" s="184"/>
      <c r="AQ2912" s="184"/>
      <c r="AT2912" s="184"/>
      <c r="AU2912" s="184"/>
      <c r="AX2912" s="184"/>
      <c r="AY2912" s="184"/>
      <c r="BB2912" s="184"/>
      <c r="BC2912" s="184"/>
      <c r="BF2912" s="184"/>
      <c r="BG2912" s="184"/>
      <c r="BJ2912" s="184"/>
      <c r="BK2912" s="184"/>
      <c r="BN2912" s="184"/>
      <c r="BO2912" s="184"/>
      <c r="BR2912" s="184"/>
      <c r="BS2912" s="184"/>
      <c r="BV2912" s="184"/>
      <c r="BW2912" s="184"/>
      <c r="BZ2912" s="184"/>
      <c r="CA2912" s="184"/>
      <c r="CD2912" s="184"/>
      <c r="CE2912" s="184"/>
      <c r="CL2912" s="183"/>
      <c r="CP2912" s="183"/>
      <c r="CT2912" s="71"/>
    </row>
    <row r="2913" spans="6:98">
      <c r="F2913" s="183"/>
      <c r="S2913" s="184"/>
      <c r="T2913" s="184"/>
      <c r="U2913" s="184"/>
      <c r="V2913" s="184"/>
      <c r="W2913" s="184"/>
      <c r="X2913" s="184"/>
      <c r="Y2913" s="184"/>
      <c r="Z2913" s="184"/>
      <c r="AA2913" s="184"/>
      <c r="AB2913" s="184"/>
      <c r="AC2913" s="184"/>
      <c r="AD2913" s="184"/>
      <c r="AH2913" s="184"/>
      <c r="AI2913" s="184"/>
      <c r="AL2913" s="184"/>
      <c r="AM2913" s="184"/>
      <c r="AP2913" s="184"/>
      <c r="AQ2913" s="184"/>
      <c r="AT2913" s="184"/>
      <c r="AU2913" s="184"/>
      <c r="AX2913" s="184"/>
      <c r="AY2913" s="184"/>
      <c r="BB2913" s="184"/>
      <c r="BC2913" s="184"/>
      <c r="BF2913" s="184"/>
      <c r="BG2913" s="184"/>
      <c r="BJ2913" s="184"/>
      <c r="BK2913" s="184"/>
      <c r="BN2913" s="184"/>
      <c r="BO2913" s="184"/>
      <c r="BR2913" s="184"/>
      <c r="BS2913" s="184"/>
      <c r="BV2913" s="184"/>
      <c r="BW2913" s="184"/>
      <c r="BZ2913" s="184"/>
      <c r="CA2913" s="184"/>
      <c r="CD2913" s="184"/>
      <c r="CE2913" s="184"/>
      <c r="CL2913" s="183"/>
      <c r="CP2913" s="183"/>
      <c r="CT2913" s="71"/>
    </row>
    <row r="2914" spans="6:98">
      <c r="F2914" s="183"/>
      <c r="S2914" s="184"/>
      <c r="T2914" s="184"/>
      <c r="U2914" s="184"/>
      <c r="V2914" s="184"/>
      <c r="W2914" s="184"/>
      <c r="X2914" s="184"/>
      <c r="Y2914" s="184"/>
      <c r="Z2914" s="184"/>
      <c r="AA2914" s="184"/>
      <c r="AB2914" s="184"/>
      <c r="AC2914" s="184"/>
      <c r="AD2914" s="184"/>
      <c r="AH2914" s="184"/>
      <c r="AI2914" s="184"/>
      <c r="AL2914" s="184"/>
      <c r="AM2914" s="184"/>
      <c r="AP2914" s="184"/>
      <c r="AQ2914" s="184"/>
      <c r="AT2914" s="184"/>
      <c r="AU2914" s="184"/>
      <c r="AX2914" s="184"/>
      <c r="AY2914" s="184"/>
      <c r="BB2914" s="184"/>
      <c r="BC2914" s="184"/>
      <c r="BF2914" s="184"/>
      <c r="BG2914" s="184"/>
      <c r="BJ2914" s="184"/>
      <c r="BK2914" s="184"/>
      <c r="BN2914" s="184"/>
      <c r="BO2914" s="184"/>
      <c r="BR2914" s="184"/>
      <c r="BS2914" s="184"/>
      <c r="BV2914" s="184"/>
      <c r="BW2914" s="184"/>
      <c r="BZ2914" s="184"/>
      <c r="CA2914" s="184"/>
      <c r="CD2914" s="184"/>
      <c r="CE2914" s="184"/>
      <c r="CL2914" s="183"/>
      <c r="CP2914" s="183"/>
      <c r="CT2914" s="71"/>
    </row>
    <row r="2915" spans="6:98">
      <c r="F2915" s="183"/>
      <c r="S2915" s="184"/>
      <c r="T2915" s="184"/>
      <c r="U2915" s="184"/>
      <c r="V2915" s="184"/>
      <c r="W2915" s="184"/>
      <c r="X2915" s="184"/>
      <c r="Y2915" s="184"/>
      <c r="Z2915" s="184"/>
      <c r="AA2915" s="184"/>
      <c r="AB2915" s="184"/>
      <c r="AC2915" s="184"/>
      <c r="AD2915" s="184"/>
      <c r="AH2915" s="184"/>
      <c r="AI2915" s="184"/>
      <c r="AL2915" s="184"/>
      <c r="AM2915" s="184"/>
      <c r="AP2915" s="184"/>
      <c r="AQ2915" s="184"/>
      <c r="AT2915" s="184"/>
      <c r="AU2915" s="184"/>
      <c r="AX2915" s="184"/>
      <c r="AY2915" s="184"/>
      <c r="BB2915" s="184"/>
      <c r="BC2915" s="184"/>
      <c r="BF2915" s="184"/>
      <c r="BG2915" s="184"/>
      <c r="BJ2915" s="184"/>
      <c r="BK2915" s="184"/>
      <c r="BN2915" s="184"/>
      <c r="BO2915" s="184"/>
      <c r="BR2915" s="184"/>
      <c r="BS2915" s="184"/>
      <c r="BV2915" s="184"/>
      <c r="BW2915" s="184"/>
      <c r="BZ2915" s="184"/>
      <c r="CA2915" s="184"/>
      <c r="CD2915" s="184"/>
      <c r="CE2915" s="184"/>
      <c r="CL2915" s="183"/>
      <c r="CP2915" s="183"/>
      <c r="CT2915" s="71"/>
    </row>
    <row r="2916" spans="6:98">
      <c r="F2916" s="183"/>
      <c r="S2916" s="184"/>
      <c r="T2916" s="184"/>
      <c r="U2916" s="184"/>
      <c r="V2916" s="184"/>
      <c r="W2916" s="184"/>
      <c r="X2916" s="184"/>
      <c r="Y2916" s="184"/>
      <c r="Z2916" s="184"/>
      <c r="AA2916" s="184"/>
      <c r="AB2916" s="184"/>
      <c r="AC2916" s="184"/>
      <c r="AD2916" s="184"/>
      <c r="AH2916" s="184"/>
      <c r="AI2916" s="184"/>
      <c r="AL2916" s="184"/>
      <c r="AM2916" s="184"/>
      <c r="AP2916" s="184"/>
      <c r="AQ2916" s="184"/>
      <c r="AT2916" s="184"/>
      <c r="AU2916" s="184"/>
      <c r="AX2916" s="184"/>
      <c r="AY2916" s="184"/>
      <c r="BB2916" s="184"/>
      <c r="BC2916" s="184"/>
      <c r="BF2916" s="184"/>
      <c r="BG2916" s="184"/>
      <c r="BJ2916" s="184"/>
      <c r="BK2916" s="184"/>
      <c r="BN2916" s="184"/>
      <c r="BO2916" s="184"/>
      <c r="BR2916" s="184"/>
      <c r="BS2916" s="184"/>
      <c r="BV2916" s="184"/>
      <c r="BW2916" s="184"/>
      <c r="BZ2916" s="184"/>
      <c r="CA2916" s="184"/>
      <c r="CD2916" s="184"/>
      <c r="CE2916" s="184"/>
      <c r="CL2916" s="183"/>
      <c r="CP2916" s="183"/>
      <c r="CT2916" s="71"/>
    </row>
    <row r="2917" spans="6:98">
      <c r="F2917" s="183"/>
      <c r="S2917" s="184"/>
      <c r="T2917" s="184"/>
      <c r="U2917" s="184"/>
      <c r="V2917" s="184"/>
      <c r="W2917" s="184"/>
      <c r="X2917" s="184"/>
      <c r="Y2917" s="184"/>
      <c r="Z2917" s="184"/>
      <c r="AA2917" s="184"/>
      <c r="AB2917" s="184"/>
      <c r="AC2917" s="184"/>
      <c r="AD2917" s="184"/>
      <c r="AH2917" s="184"/>
      <c r="AI2917" s="184"/>
      <c r="AL2917" s="184"/>
      <c r="AM2917" s="184"/>
      <c r="AP2917" s="184"/>
      <c r="AQ2917" s="184"/>
      <c r="AT2917" s="184"/>
      <c r="AU2917" s="184"/>
      <c r="AX2917" s="184"/>
      <c r="AY2917" s="184"/>
      <c r="BB2917" s="184"/>
      <c r="BC2917" s="184"/>
      <c r="BF2917" s="184"/>
      <c r="BG2917" s="184"/>
      <c r="BJ2917" s="184"/>
      <c r="BK2917" s="184"/>
      <c r="BN2917" s="184"/>
      <c r="BO2917" s="184"/>
      <c r="BR2917" s="184"/>
      <c r="BS2917" s="184"/>
      <c r="BV2917" s="184"/>
      <c r="BW2917" s="184"/>
      <c r="BZ2917" s="184"/>
      <c r="CA2917" s="184"/>
      <c r="CD2917" s="184"/>
      <c r="CE2917" s="184"/>
      <c r="CL2917" s="183"/>
      <c r="CP2917" s="183"/>
      <c r="CT2917" s="71"/>
    </row>
    <row r="2918" spans="6:98">
      <c r="F2918" s="183"/>
      <c r="S2918" s="184"/>
      <c r="T2918" s="184"/>
      <c r="U2918" s="184"/>
      <c r="V2918" s="184"/>
      <c r="W2918" s="184"/>
      <c r="X2918" s="184"/>
      <c r="Y2918" s="184"/>
      <c r="Z2918" s="184"/>
      <c r="AA2918" s="184"/>
      <c r="AB2918" s="184"/>
      <c r="AC2918" s="184"/>
      <c r="AD2918" s="184"/>
      <c r="AH2918" s="184"/>
      <c r="AI2918" s="184"/>
      <c r="AL2918" s="184"/>
      <c r="AM2918" s="184"/>
      <c r="AP2918" s="184"/>
      <c r="AQ2918" s="184"/>
      <c r="AT2918" s="184"/>
      <c r="AU2918" s="184"/>
      <c r="AX2918" s="184"/>
      <c r="AY2918" s="184"/>
      <c r="BB2918" s="184"/>
      <c r="BC2918" s="184"/>
      <c r="BF2918" s="184"/>
      <c r="BG2918" s="184"/>
      <c r="BJ2918" s="184"/>
      <c r="BK2918" s="184"/>
      <c r="BN2918" s="184"/>
      <c r="BO2918" s="184"/>
      <c r="BR2918" s="184"/>
      <c r="BS2918" s="184"/>
      <c r="BV2918" s="184"/>
      <c r="BW2918" s="184"/>
      <c r="BZ2918" s="184"/>
      <c r="CA2918" s="184"/>
      <c r="CD2918" s="184"/>
      <c r="CE2918" s="184"/>
      <c r="CL2918" s="183"/>
      <c r="CP2918" s="183"/>
      <c r="CT2918" s="71"/>
    </row>
    <row r="2919" spans="6:98">
      <c r="F2919" s="183"/>
      <c r="S2919" s="184"/>
      <c r="T2919" s="184"/>
      <c r="U2919" s="184"/>
      <c r="V2919" s="184"/>
      <c r="W2919" s="184"/>
      <c r="X2919" s="184"/>
      <c r="Y2919" s="184"/>
      <c r="Z2919" s="184"/>
      <c r="AA2919" s="184"/>
      <c r="AB2919" s="184"/>
      <c r="AC2919" s="184"/>
      <c r="AD2919" s="184"/>
      <c r="AH2919" s="184"/>
      <c r="AI2919" s="184"/>
      <c r="AL2919" s="184"/>
      <c r="AM2919" s="184"/>
      <c r="AP2919" s="184"/>
      <c r="AQ2919" s="184"/>
      <c r="AT2919" s="184"/>
      <c r="AU2919" s="184"/>
      <c r="AX2919" s="184"/>
      <c r="AY2919" s="184"/>
      <c r="BB2919" s="184"/>
      <c r="BC2919" s="184"/>
      <c r="BF2919" s="184"/>
      <c r="BG2919" s="184"/>
      <c r="BJ2919" s="184"/>
      <c r="BK2919" s="184"/>
      <c r="BN2919" s="184"/>
      <c r="BO2919" s="184"/>
      <c r="BR2919" s="184"/>
      <c r="BS2919" s="184"/>
      <c r="BV2919" s="184"/>
      <c r="BW2919" s="184"/>
      <c r="BZ2919" s="184"/>
      <c r="CA2919" s="184"/>
      <c r="CD2919" s="184"/>
      <c r="CE2919" s="184"/>
      <c r="CL2919" s="183"/>
      <c r="CP2919" s="183"/>
      <c r="CT2919" s="71"/>
    </row>
    <row r="2920" spans="6:98">
      <c r="F2920" s="183"/>
      <c r="S2920" s="184"/>
      <c r="T2920" s="184"/>
      <c r="U2920" s="184"/>
      <c r="V2920" s="184"/>
      <c r="W2920" s="184"/>
      <c r="X2920" s="184"/>
      <c r="Y2920" s="184"/>
      <c r="Z2920" s="184"/>
      <c r="AA2920" s="184"/>
      <c r="AB2920" s="184"/>
      <c r="AC2920" s="184"/>
      <c r="AD2920" s="184"/>
      <c r="AH2920" s="184"/>
      <c r="AI2920" s="184"/>
      <c r="AL2920" s="184"/>
      <c r="AM2920" s="184"/>
      <c r="AP2920" s="184"/>
      <c r="AQ2920" s="184"/>
      <c r="AT2920" s="184"/>
      <c r="AU2920" s="184"/>
      <c r="AX2920" s="184"/>
      <c r="AY2920" s="184"/>
      <c r="BB2920" s="184"/>
      <c r="BC2920" s="184"/>
      <c r="BF2920" s="184"/>
      <c r="BG2920" s="184"/>
      <c r="BJ2920" s="184"/>
      <c r="BK2920" s="184"/>
      <c r="BN2920" s="184"/>
      <c r="BO2920" s="184"/>
      <c r="BR2920" s="184"/>
      <c r="BS2920" s="184"/>
      <c r="BV2920" s="184"/>
      <c r="BW2920" s="184"/>
      <c r="BZ2920" s="184"/>
      <c r="CA2920" s="184"/>
      <c r="CD2920" s="184"/>
      <c r="CE2920" s="184"/>
      <c r="CL2920" s="183"/>
      <c r="CP2920" s="183"/>
      <c r="CT2920" s="71"/>
    </row>
    <row r="2921" spans="6:98">
      <c r="F2921" s="183"/>
      <c r="S2921" s="184"/>
      <c r="T2921" s="184"/>
      <c r="U2921" s="184"/>
      <c r="V2921" s="184"/>
      <c r="W2921" s="184"/>
      <c r="X2921" s="184"/>
      <c r="Y2921" s="184"/>
      <c r="Z2921" s="184"/>
      <c r="AA2921" s="184"/>
      <c r="AB2921" s="184"/>
      <c r="AC2921" s="184"/>
      <c r="AD2921" s="184"/>
      <c r="AH2921" s="184"/>
      <c r="AI2921" s="184"/>
      <c r="AL2921" s="184"/>
      <c r="AM2921" s="184"/>
      <c r="AP2921" s="184"/>
      <c r="AQ2921" s="184"/>
      <c r="AT2921" s="184"/>
      <c r="AU2921" s="184"/>
      <c r="AX2921" s="184"/>
      <c r="AY2921" s="184"/>
      <c r="BB2921" s="184"/>
      <c r="BC2921" s="184"/>
      <c r="BF2921" s="184"/>
      <c r="BG2921" s="184"/>
      <c r="BJ2921" s="184"/>
      <c r="BK2921" s="184"/>
      <c r="BN2921" s="184"/>
      <c r="BO2921" s="184"/>
      <c r="BR2921" s="184"/>
      <c r="BS2921" s="184"/>
      <c r="BV2921" s="184"/>
      <c r="BW2921" s="184"/>
      <c r="BZ2921" s="184"/>
      <c r="CA2921" s="184"/>
      <c r="CD2921" s="184"/>
      <c r="CE2921" s="184"/>
      <c r="CL2921" s="183"/>
      <c r="CP2921" s="183"/>
      <c r="CT2921" s="71"/>
    </row>
    <row r="2922" spans="6:98">
      <c r="F2922" s="183"/>
      <c r="S2922" s="184"/>
      <c r="T2922" s="184"/>
      <c r="U2922" s="184"/>
      <c r="V2922" s="184"/>
      <c r="W2922" s="184"/>
      <c r="X2922" s="184"/>
      <c r="Y2922" s="184"/>
      <c r="Z2922" s="184"/>
      <c r="AA2922" s="184"/>
      <c r="AB2922" s="184"/>
      <c r="AC2922" s="184"/>
      <c r="AD2922" s="184"/>
      <c r="AH2922" s="184"/>
      <c r="AI2922" s="184"/>
      <c r="AL2922" s="184"/>
      <c r="AM2922" s="184"/>
      <c r="AP2922" s="184"/>
      <c r="AQ2922" s="184"/>
      <c r="AT2922" s="184"/>
      <c r="AU2922" s="184"/>
      <c r="AX2922" s="184"/>
      <c r="AY2922" s="184"/>
      <c r="BB2922" s="184"/>
      <c r="BC2922" s="184"/>
      <c r="BF2922" s="184"/>
      <c r="BG2922" s="184"/>
      <c r="BJ2922" s="184"/>
      <c r="BK2922" s="184"/>
      <c r="BN2922" s="184"/>
      <c r="BO2922" s="184"/>
      <c r="BR2922" s="184"/>
      <c r="BS2922" s="184"/>
      <c r="BV2922" s="184"/>
      <c r="BW2922" s="184"/>
      <c r="BZ2922" s="184"/>
      <c r="CA2922" s="184"/>
      <c r="CD2922" s="184"/>
      <c r="CE2922" s="184"/>
      <c r="CL2922" s="183"/>
      <c r="CP2922" s="183"/>
      <c r="CT2922" s="71"/>
    </row>
    <row r="2923" spans="6:98">
      <c r="F2923" s="183"/>
      <c r="S2923" s="184"/>
      <c r="T2923" s="184"/>
      <c r="U2923" s="184"/>
      <c r="V2923" s="184"/>
      <c r="W2923" s="184"/>
      <c r="X2923" s="184"/>
      <c r="Y2923" s="184"/>
      <c r="Z2923" s="184"/>
      <c r="AA2923" s="184"/>
      <c r="AB2923" s="184"/>
      <c r="AC2923" s="184"/>
      <c r="AD2923" s="184"/>
      <c r="AH2923" s="184"/>
      <c r="AI2923" s="184"/>
      <c r="AL2923" s="184"/>
      <c r="AM2923" s="184"/>
      <c r="AP2923" s="184"/>
      <c r="AQ2923" s="184"/>
      <c r="AT2923" s="184"/>
      <c r="AU2923" s="184"/>
      <c r="AX2923" s="184"/>
      <c r="AY2923" s="184"/>
      <c r="BB2923" s="184"/>
      <c r="BC2923" s="184"/>
      <c r="BF2923" s="184"/>
      <c r="BG2923" s="184"/>
      <c r="BJ2923" s="184"/>
      <c r="BK2923" s="184"/>
      <c r="BN2923" s="184"/>
      <c r="BO2923" s="184"/>
      <c r="BR2923" s="184"/>
      <c r="BS2923" s="184"/>
      <c r="BV2923" s="184"/>
      <c r="BW2923" s="184"/>
      <c r="BZ2923" s="184"/>
      <c r="CA2923" s="184"/>
      <c r="CD2923" s="184"/>
      <c r="CE2923" s="184"/>
      <c r="CL2923" s="183"/>
      <c r="CP2923" s="183"/>
      <c r="CT2923" s="71"/>
    </row>
    <row r="2924" spans="6:98">
      <c r="F2924" s="183"/>
      <c r="S2924" s="184"/>
      <c r="T2924" s="184"/>
      <c r="U2924" s="184"/>
      <c r="V2924" s="184"/>
      <c r="W2924" s="184"/>
      <c r="X2924" s="184"/>
      <c r="Y2924" s="184"/>
      <c r="Z2924" s="184"/>
      <c r="AA2924" s="184"/>
      <c r="AB2924" s="184"/>
      <c r="AC2924" s="184"/>
      <c r="AD2924" s="184"/>
      <c r="AH2924" s="184"/>
      <c r="AI2924" s="184"/>
      <c r="AL2924" s="184"/>
      <c r="AM2924" s="184"/>
      <c r="AP2924" s="184"/>
      <c r="AQ2924" s="184"/>
      <c r="AT2924" s="184"/>
      <c r="AU2924" s="184"/>
      <c r="AX2924" s="184"/>
      <c r="AY2924" s="184"/>
      <c r="BB2924" s="184"/>
      <c r="BC2924" s="184"/>
      <c r="BF2924" s="184"/>
      <c r="BG2924" s="184"/>
      <c r="BJ2924" s="184"/>
      <c r="BK2924" s="184"/>
      <c r="BN2924" s="184"/>
      <c r="BO2924" s="184"/>
      <c r="BR2924" s="184"/>
      <c r="BS2924" s="184"/>
      <c r="BV2924" s="184"/>
      <c r="BW2924" s="184"/>
      <c r="BZ2924" s="184"/>
      <c r="CA2924" s="184"/>
      <c r="CD2924" s="184"/>
      <c r="CE2924" s="184"/>
      <c r="CL2924" s="183"/>
      <c r="CP2924" s="183"/>
      <c r="CT2924" s="71"/>
    </row>
    <row r="2925" spans="6:98">
      <c r="F2925" s="183"/>
      <c r="S2925" s="184"/>
      <c r="T2925" s="184"/>
      <c r="U2925" s="184"/>
      <c r="V2925" s="184"/>
      <c r="W2925" s="184"/>
      <c r="X2925" s="184"/>
      <c r="Y2925" s="184"/>
      <c r="Z2925" s="184"/>
      <c r="AA2925" s="184"/>
      <c r="AB2925" s="184"/>
      <c r="AC2925" s="184"/>
      <c r="AD2925" s="184"/>
      <c r="AH2925" s="184"/>
      <c r="AI2925" s="184"/>
      <c r="AL2925" s="184"/>
      <c r="AM2925" s="184"/>
      <c r="AP2925" s="184"/>
      <c r="AQ2925" s="184"/>
      <c r="AT2925" s="184"/>
      <c r="AU2925" s="184"/>
      <c r="AX2925" s="184"/>
      <c r="AY2925" s="184"/>
      <c r="BB2925" s="184"/>
      <c r="BC2925" s="184"/>
      <c r="BF2925" s="184"/>
      <c r="BG2925" s="184"/>
      <c r="BJ2925" s="184"/>
      <c r="BK2925" s="184"/>
      <c r="BN2925" s="184"/>
      <c r="BO2925" s="184"/>
      <c r="BR2925" s="184"/>
      <c r="BS2925" s="184"/>
      <c r="BV2925" s="184"/>
      <c r="BW2925" s="184"/>
      <c r="BZ2925" s="184"/>
      <c r="CA2925" s="184"/>
      <c r="CD2925" s="184"/>
      <c r="CE2925" s="184"/>
      <c r="CL2925" s="183"/>
      <c r="CP2925" s="183"/>
      <c r="CT2925" s="71"/>
    </row>
    <row r="2926" spans="6:98">
      <c r="F2926" s="183"/>
      <c r="S2926" s="184"/>
      <c r="T2926" s="184"/>
      <c r="U2926" s="184"/>
      <c r="V2926" s="184"/>
      <c r="W2926" s="184"/>
      <c r="X2926" s="184"/>
      <c r="Y2926" s="184"/>
      <c r="Z2926" s="184"/>
      <c r="AA2926" s="184"/>
      <c r="AB2926" s="184"/>
      <c r="AC2926" s="184"/>
      <c r="AD2926" s="184"/>
      <c r="AH2926" s="184"/>
      <c r="AI2926" s="184"/>
      <c r="AL2926" s="184"/>
      <c r="AM2926" s="184"/>
      <c r="AP2926" s="184"/>
      <c r="AQ2926" s="184"/>
      <c r="AT2926" s="184"/>
      <c r="AU2926" s="184"/>
      <c r="AX2926" s="184"/>
      <c r="AY2926" s="184"/>
      <c r="BB2926" s="184"/>
      <c r="BC2926" s="184"/>
      <c r="BF2926" s="184"/>
      <c r="BG2926" s="184"/>
      <c r="BJ2926" s="184"/>
      <c r="BK2926" s="184"/>
      <c r="BN2926" s="184"/>
      <c r="BO2926" s="184"/>
      <c r="BR2926" s="184"/>
      <c r="BS2926" s="184"/>
      <c r="BV2926" s="184"/>
      <c r="BW2926" s="184"/>
      <c r="BZ2926" s="184"/>
      <c r="CA2926" s="184"/>
      <c r="CD2926" s="184"/>
      <c r="CE2926" s="184"/>
      <c r="CL2926" s="183"/>
      <c r="CP2926" s="183"/>
      <c r="CT2926" s="71"/>
    </row>
    <row r="2927" spans="6:98">
      <c r="F2927" s="183"/>
      <c r="S2927" s="184"/>
      <c r="T2927" s="184"/>
      <c r="U2927" s="184"/>
      <c r="V2927" s="184"/>
      <c r="W2927" s="184"/>
      <c r="X2927" s="184"/>
      <c r="Y2927" s="184"/>
      <c r="Z2927" s="184"/>
      <c r="AA2927" s="184"/>
      <c r="AB2927" s="184"/>
      <c r="AC2927" s="184"/>
      <c r="AD2927" s="184"/>
      <c r="AH2927" s="184"/>
      <c r="AI2927" s="184"/>
      <c r="AL2927" s="184"/>
      <c r="AM2927" s="184"/>
      <c r="AP2927" s="184"/>
      <c r="AQ2927" s="184"/>
      <c r="AT2927" s="184"/>
      <c r="AU2927" s="184"/>
      <c r="AX2927" s="184"/>
      <c r="AY2927" s="184"/>
      <c r="BB2927" s="184"/>
      <c r="BC2927" s="184"/>
      <c r="BF2927" s="184"/>
      <c r="BG2927" s="184"/>
      <c r="BJ2927" s="184"/>
      <c r="BK2927" s="184"/>
      <c r="BN2927" s="184"/>
      <c r="BO2927" s="184"/>
      <c r="BR2927" s="184"/>
      <c r="BS2927" s="184"/>
      <c r="BV2927" s="184"/>
      <c r="BW2927" s="184"/>
      <c r="BZ2927" s="184"/>
      <c r="CA2927" s="184"/>
      <c r="CD2927" s="184"/>
      <c r="CE2927" s="184"/>
      <c r="CL2927" s="183"/>
      <c r="CP2927" s="183"/>
      <c r="CT2927" s="71"/>
    </row>
    <row r="2928" spans="6:98">
      <c r="F2928" s="183"/>
      <c r="S2928" s="184"/>
      <c r="T2928" s="184"/>
      <c r="U2928" s="184"/>
      <c r="V2928" s="184"/>
      <c r="W2928" s="184"/>
      <c r="X2928" s="184"/>
      <c r="Y2928" s="184"/>
      <c r="Z2928" s="184"/>
      <c r="AA2928" s="184"/>
      <c r="AB2928" s="184"/>
      <c r="AC2928" s="184"/>
      <c r="AD2928" s="184"/>
      <c r="AH2928" s="184"/>
      <c r="AI2928" s="184"/>
      <c r="AL2928" s="184"/>
      <c r="AM2928" s="184"/>
      <c r="AP2928" s="184"/>
      <c r="AQ2928" s="184"/>
      <c r="AT2928" s="184"/>
      <c r="AU2928" s="184"/>
      <c r="AX2928" s="184"/>
      <c r="AY2928" s="184"/>
      <c r="BB2928" s="184"/>
      <c r="BC2928" s="184"/>
      <c r="BF2928" s="184"/>
      <c r="BG2928" s="184"/>
      <c r="BJ2928" s="184"/>
      <c r="BK2928" s="184"/>
      <c r="BN2928" s="184"/>
      <c r="BO2928" s="184"/>
      <c r="BR2928" s="184"/>
      <c r="BS2928" s="184"/>
      <c r="BV2928" s="184"/>
      <c r="BW2928" s="184"/>
      <c r="BZ2928" s="184"/>
      <c r="CA2928" s="184"/>
      <c r="CD2928" s="184"/>
      <c r="CE2928" s="184"/>
      <c r="CL2928" s="183"/>
      <c r="CP2928" s="183"/>
      <c r="CT2928" s="71"/>
    </row>
    <row r="2929" spans="6:98">
      <c r="F2929" s="183"/>
      <c r="S2929" s="184"/>
      <c r="T2929" s="184"/>
      <c r="U2929" s="184"/>
      <c r="V2929" s="184"/>
      <c r="W2929" s="184"/>
      <c r="X2929" s="184"/>
      <c r="Y2929" s="184"/>
      <c r="Z2929" s="184"/>
      <c r="AA2929" s="184"/>
      <c r="AB2929" s="184"/>
      <c r="AC2929" s="184"/>
      <c r="AD2929" s="184"/>
      <c r="AH2929" s="184"/>
      <c r="AI2929" s="184"/>
      <c r="AL2929" s="184"/>
      <c r="AM2929" s="184"/>
      <c r="AP2929" s="184"/>
      <c r="AQ2929" s="184"/>
      <c r="AT2929" s="184"/>
      <c r="AU2929" s="184"/>
      <c r="AX2929" s="184"/>
      <c r="AY2929" s="184"/>
      <c r="BB2929" s="184"/>
      <c r="BC2929" s="184"/>
      <c r="BF2929" s="184"/>
      <c r="BG2929" s="184"/>
      <c r="BJ2929" s="184"/>
      <c r="BK2929" s="184"/>
      <c r="BN2929" s="184"/>
      <c r="BO2929" s="184"/>
      <c r="BR2929" s="184"/>
      <c r="BS2929" s="184"/>
      <c r="BV2929" s="184"/>
      <c r="BW2929" s="184"/>
      <c r="BZ2929" s="184"/>
      <c r="CA2929" s="184"/>
      <c r="CD2929" s="184"/>
      <c r="CE2929" s="184"/>
      <c r="CL2929" s="183"/>
      <c r="CP2929" s="183"/>
      <c r="CT2929" s="71"/>
    </row>
    <row r="2930" spans="6:98">
      <c r="F2930" s="183"/>
      <c r="S2930" s="184"/>
      <c r="T2930" s="184"/>
      <c r="U2930" s="184"/>
      <c r="V2930" s="184"/>
      <c r="W2930" s="184"/>
      <c r="X2930" s="184"/>
      <c r="Y2930" s="184"/>
      <c r="Z2930" s="184"/>
      <c r="AA2930" s="184"/>
      <c r="AB2930" s="184"/>
      <c r="AC2930" s="184"/>
      <c r="AD2930" s="184"/>
      <c r="AH2930" s="184"/>
      <c r="AI2930" s="184"/>
      <c r="AL2930" s="184"/>
      <c r="AM2930" s="184"/>
      <c r="AP2930" s="184"/>
      <c r="AQ2930" s="184"/>
      <c r="AT2930" s="184"/>
      <c r="AU2930" s="184"/>
      <c r="AX2930" s="184"/>
      <c r="AY2930" s="184"/>
      <c r="BB2930" s="184"/>
      <c r="BC2930" s="184"/>
      <c r="BF2930" s="184"/>
      <c r="BG2930" s="184"/>
      <c r="BJ2930" s="184"/>
      <c r="BK2930" s="184"/>
      <c r="BN2930" s="184"/>
      <c r="BO2930" s="184"/>
      <c r="BR2930" s="184"/>
      <c r="BS2930" s="184"/>
      <c r="BV2930" s="184"/>
      <c r="BW2930" s="184"/>
      <c r="BZ2930" s="184"/>
      <c r="CA2930" s="184"/>
      <c r="CD2930" s="184"/>
      <c r="CE2930" s="184"/>
      <c r="CL2930" s="183"/>
      <c r="CP2930" s="183"/>
      <c r="CT2930" s="71"/>
    </row>
    <row r="2931" spans="6:98">
      <c r="F2931" s="183"/>
      <c r="S2931" s="184"/>
      <c r="T2931" s="184"/>
      <c r="U2931" s="184"/>
      <c r="V2931" s="184"/>
      <c r="W2931" s="184"/>
      <c r="X2931" s="184"/>
      <c r="Y2931" s="184"/>
      <c r="Z2931" s="184"/>
      <c r="AA2931" s="184"/>
      <c r="AB2931" s="184"/>
      <c r="AC2931" s="184"/>
      <c r="AD2931" s="184"/>
      <c r="AH2931" s="184"/>
      <c r="AI2931" s="184"/>
      <c r="AL2931" s="184"/>
      <c r="AM2931" s="184"/>
      <c r="AP2931" s="184"/>
      <c r="AQ2931" s="184"/>
      <c r="AT2931" s="184"/>
      <c r="AU2931" s="184"/>
      <c r="AX2931" s="184"/>
      <c r="AY2931" s="184"/>
      <c r="BB2931" s="184"/>
      <c r="BC2931" s="184"/>
      <c r="BF2931" s="184"/>
      <c r="BG2931" s="184"/>
      <c r="BJ2931" s="184"/>
      <c r="BK2931" s="184"/>
      <c r="BN2931" s="184"/>
      <c r="BO2931" s="184"/>
      <c r="BR2931" s="184"/>
      <c r="BS2931" s="184"/>
      <c r="BV2931" s="184"/>
      <c r="BW2931" s="184"/>
      <c r="BZ2931" s="184"/>
      <c r="CA2931" s="184"/>
      <c r="CD2931" s="184"/>
      <c r="CE2931" s="184"/>
      <c r="CL2931" s="183"/>
      <c r="CP2931" s="183"/>
      <c r="CT2931" s="71"/>
    </row>
    <row r="2932" spans="6:98">
      <c r="F2932" s="183"/>
      <c r="S2932" s="184"/>
      <c r="T2932" s="184"/>
      <c r="U2932" s="184"/>
      <c r="V2932" s="184"/>
      <c r="W2932" s="184"/>
      <c r="X2932" s="184"/>
      <c r="Y2932" s="184"/>
      <c r="Z2932" s="184"/>
      <c r="AA2932" s="184"/>
      <c r="AB2932" s="184"/>
      <c r="AC2932" s="184"/>
      <c r="AD2932" s="184"/>
      <c r="AH2932" s="184"/>
      <c r="AI2932" s="184"/>
      <c r="AL2932" s="184"/>
      <c r="AM2932" s="184"/>
      <c r="AP2932" s="184"/>
      <c r="AQ2932" s="184"/>
      <c r="AT2932" s="184"/>
      <c r="AU2932" s="184"/>
      <c r="AX2932" s="184"/>
      <c r="AY2932" s="184"/>
      <c r="BB2932" s="184"/>
      <c r="BC2932" s="184"/>
      <c r="BF2932" s="184"/>
      <c r="BG2932" s="184"/>
      <c r="BJ2932" s="184"/>
      <c r="BK2932" s="184"/>
      <c r="BN2932" s="184"/>
      <c r="BO2932" s="184"/>
      <c r="BR2932" s="184"/>
      <c r="BS2932" s="184"/>
      <c r="BV2932" s="184"/>
      <c r="BW2932" s="184"/>
      <c r="BZ2932" s="184"/>
      <c r="CA2932" s="184"/>
      <c r="CD2932" s="184"/>
      <c r="CE2932" s="184"/>
      <c r="CL2932" s="183"/>
      <c r="CP2932" s="183"/>
      <c r="CT2932" s="71"/>
    </row>
    <row r="2933" spans="6:98">
      <c r="F2933" s="183"/>
      <c r="S2933" s="184"/>
      <c r="T2933" s="184"/>
      <c r="U2933" s="184"/>
      <c r="V2933" s="184"/>
      <c r="W2933" s="184"/>
      <c r="X2933" s="184"/>
      <c r="Y2933" s="184"/>
      <c r="Z2933" s="184"/>
      <c r="AA2933" s="184"/>
      <c r="AB2933" s="184"/>
      <c r="AC2933" s="184"/>
      <c r="AD2933" s="184"/>
      <c r="AH2933" s="184"/>
      <c r="AI2933" s="184"/>
      <c r="AL2933" s="184"/>
      <c r="AM2933" s="184"/>
      <c r="AP2933" s="184"/>
      <c r="AQ2933" s="184"/>
      <c r="AT2933" s="184"/>
      <c r="AU2933" s="184"/>
      <c r="AX2933" s="184"/>
      <c r="AY2933" s="184"/>
      <c r="BB2933" s="184"/>
      <c r="BC2933" s="184"/>
      <c r="BF2933" s="184"/>
      <c r="BG2933" s="184"/>
      <c r="BJ2933" s="184"/>
      <c r="BK2933" s="184"/>
      <c r="BN2933" s="184"/>
      <c r="BO2933" s="184"/>
      <c r="BR2933" s="184"/>
      <c r="BS2933" s="184"/>
      <c r="BV2933" s="184"/>
      <c r="BW2933" s="184"/>
      <c r="BZ2933" s="184"/>
      <c r="CA2933" s="184"/>
      <c r="CD2933" s="184"/>
      <c r="CE2933" s="184"/>
      <c r="CL2933" s="183"/>
      <c r="CP2933" s="183"/>
      <c r="CT2933" s="71"/>
    </row>
    <row r="2934" spans="6:98">
      <c r="F2934" s="183"/>
      <c r="S2934" s="184"/>
      <c r="T2934" s="184"/>
      <c r="U2934" s="184"/>
      <c r="V2934" s="184"/>
      <c r="W2934" s="184"/>
      <c r="X2934" s="184"/>
      <c r="Y2934" s="184"/>
      <c r="Z2934" s="184"/>
      <c r="AA2934" s="184"/>
      <c r="AB2934" s="184"/>
      <c r="AC2934" s="184"/>
      <c r="AD2934" s="184"/>
      <c r="AH2934" s="184"/>
      <c r="AI2934" s="184"/>
      <c r="AL2934" s="184"/>
      <c r="AM2934" s="184"/>
      <c r="AP2934" s="184"/>
      <c r="AQ2934" s="184"/>
      <c r="AT2934" s="184"/>
      <c r="AU2934" s="184"/>
      <c r="AX2934" s="184"/>
      <c r="AY2934" s="184"/>
      <c r="BB2934" s="184"/>
      <c r="BC2934" s="184"/>
      <c r="BF2934" s="184"/>
      <c r="BG2934" s="184"/>
      <c r="BJ2934" s="184"/>
      <c r="BK2934" s="184"/>
      <c r="BN2934" s="184"/>
      <c r="BO2934" s="184"/>
      <c r="BR2934" s="184"/>
      <c r="BS2934" s="184"/>
      <c r="BV2934" s="184"/>
      <c r="BW2934" s="184"/>
      <c r="BZ2934" s="184"/>
      <c r="CA2934" s="184"/>
      <c r="CD2934" s="184"/>
      <c r="CE2934" s="184"/>
      <c r="CL2934" s="183"/>
      <c r="CP2934" s="183"/>
      <c r="CT2934" s="71"/>
    </row>
    <row r="2935" spans="6:98">
      <c r="F2935" s="183"/>
      <c r="S2935" s="184"/>
      <c r="T2935" s="184"/>
      <c r="U2935" s="184"/>
      <c r="V2935" s="184"/>
      <c r="W2935" s="184"/>
      <c r="X2935" s="184"/>
      <c r="Y2935" s="184"/>
      <c r="Z2935" s="184"/>
      <c r="AA2935" s="184"/>
      <c r="AB2935" s="184"/>
      <c r="AC2935" s="184"/>
      <c r="AD2935" s="184"/>
      <c r="AH2935" s="184"/>
      <c r="AI2935" s="184"/>
      <c r="AL2935" s="184"/>
      <c r="AM2935" s="184"/>
      <c r="AP2935" s="184"/>
      <c r="AQ2935" s="184"/>
      <c r="AT2935" s="184"/>
      <c r="AU2935" s="184"/>
      <c r="AX2935" s="184"/>
      <c r="AY2935" s="184"/>
      <c r="BB2935" s="184"/>
      <c r="BC2935" s="184"/>
      <c r="BF2935" s="184"/>
      <c r="BG2935" s="184"/>
      <c r="BJ2935" s="184"/>
      <c r="BK2935" s="184"/>
      <c r="BN2935" s="184"/>
      <c r="BO2935" s="184"/>
      <c r="BR2935" s="184"/>
      <c r="BS2935" s="184"/>
      <c r="BV2935" s="184"/>
      <c r="BW2935" s="184"/>
      <c r="BZ2935" s="184"/>
      <c r="CA2935" s="184"/>
      <c r="CD2935" s="184"/>
      <c r="CE2935" s="184"/>
      <c r="CL2935" s="183"/>
      <c r="CO2935" s="183"/>
      <c r="CP2935" s="183"/>
      <c r="CT2935" s="71"/>
    </row>
    <row r="2936" spans="6:98">
      <c r="F2936" s="183"/>
      <c r="S2936" s="184"/>
      <c r="T2936" s="184"/>
      <c r="U2936" s="184"/>
      <c r="V2936" s="184"/>
      <c r="W2936" s="184"/>
      <c r="X2936" s="184"/>
      <c r="Y2936" s="184"/>
      <c r="Z2936" s="184"/>
      <c r="AA2936" s="184"/>
      <c r="AB2936" s="184"/>
      <c r="AC2936" s="184"/>
      <c r="AD2936" s="184"/>
      <c r="AH2936" s="184"/>
      <c r="AI2936" s="184"/>
      <c r="AL2936" s="184"/>
      <c r="AM2936" s="184"/>
      <c r="AP2936" s="184"/>
      <c r="AQ2936" s="184"/>
      <c r="AT2936" s="184"/>
      <c r="AU2936" s="184"/>
      <c r="AX2936" s="184"/>
      <c r="AY2936" s="184"/>
      <c r="BB2936" s="184"/>
      <c r="BC2936" s="184"/>
      <c r="BF2936" s="184"/>
      <c r="BG2936" s="184"/>
      <c r="BJ2936" s="184"/>
      <c r="BK2936" s="184"/>
      <c r="BN2936" s="184"/>
      <c r="BO2936" s="184"/>
      <c r="BR2936" s="184"/>
      <c r="BS2936" s="184"/>
      <c r="BV2936" s="184"/>
      <c r="BW2936" s="184"/>
      <c r="BZ2936" s="184"/>
      <c r="CA2936" s="184"/>
      <c r="CD2936" s="184"/>
      <c r="CE2936" s="184"/>
      <c r="CL2936" s="183"/>
      <c r="CO2936" s="183"/>
      <c r="CP2936" s="183"/>
      <c r="CT2936" s="71"/>
    </row>
    <row r="2937" spans="6:98">
      <c r="F2937" s="183"/>
      <c r="S2937" s="184"/>
      <c r="T2937" s="184"/>
      <c r="U2937" s="184"/>
      <c r="V2937" s="184"/>
      <c r="W2937" s="184"/>
      <c r="X2937" s="184"/>
      <c r="Y2937" s="184"/>
      <c r="Z2937" s="184"/>
      <c r="AA2937" s="184"/>
      <c r="AB2937" s="184"/>
      <c r="AC2937" s="184"/>
      <c r="AD2937" s="184"/>
      <c r="AH2937" s="184"/>
      <c r="AI2937" s="184"/>
      <c r="AL2937" s="184"/>
      <c r="AM2937" s="184"/>
      <c r="AP2937" s="184"/>
      <c r="AQ2937" s="184"/>
      <c r="AT2937" s="184"/>
      <c r="AU2937" s="184"/>
      <c r="AX2937" s="184"/>
      <c r="AY2937" s="184"/>
      <c r="BB2937" s="184"/>
      <c r="BC2937" s="184"/>
      <c r="BF2937" s="184"/>
      <c r="BG2937" s="184"/>
      <c r="BJ2937" s="184"/>
      <c r="BK2937" s="184"/>
      <c r="BN2937" s="184"/>
      <c r="BO2937" s="184"/>
      <c r="BR2937" s="184"/>
      <c r="BS2937" s="184"/>
      <c r="BV2937" s="184"/>
      <c r="BW2937" s="184"/>
      <c r="BZ2937" s="184"/>
      <c r="CA2937" s="184"/>
      <c r="CD2937" s="184"/>
      <c r="CE2937" s="184"/>
      <c r="CL2937" s="183"/>
      <c r="CO2937" s="183"/>
      <c r="CP2937" s="183"/>
      <c r="CT2937" s="71"/>
    </row>
    <row r="2938" spans="6:98">
      <c r="F2938" s="183"/>
      <c r="S2938" s="184"/>
      <c r="T2938" s="184"/>
      <c r="U2938" s="184"/>
      <c r="V2938" s="184"/>
      <c r="W2938" s="184"/>
      <c r="X2938" s="184"/>
      <c r="Y2938" s="184"/>
      <c r="Z2938" s="184"/>
      <c r="AA2938" s="184"/>
      <c r="AB2938" s="184"/>
      <c r="AC2938" s="184"/>
      <c r="AD2938" s="184"/>
      <c r="AH2938" s="184"/>
      <c r="AI2938" s="184"/>
      <c r="AL2938" s="184"/>
      <c r="AM2938" s="184"/>
      <c r="AP2938" s="184"/>
      <c r="AQ2938" s="184"/>
      <c r="AT2938" s="184"/>
      <c r="AU2938" s="184"/>
      <c r="AX2938" s="184"/>
      <c r="AY2938" s="184"/>
      <c r="BB2938" s="184"/>
      <c r="BC2938" s="184"/>
      <c r="BF2938" s="184"/>
      <c r="BG2938" s="184"/>
      <c r="BJ2938" s="184"/>
      <c r="BK2938" s="184"/>
      <c r="BN2938" s="184"/>
      <c r="BO2938" s="184"/>
      <c r="BR2938" s="184"/>
      <c r="BS2938" s="184"/>
      <c r="BV2938" s="184"/>
      <c r="BW2938" s="184"/>
      <c r="BZ2938" s="184"/>
      <c r="CA2938" s="184"/>
      <c r="CD2938" s="184"/>
      <c r="CE2938" s="184"/>
      <c r="CL2938" s="183"/>
      <c r="CO2938" s="183"/>
      <c r="CP2938" s="183"/>
      <c r="CT2938" s="71"/>
    </row>
    <row r="2939" spans="6:98">
      <c r="F2939" s="183"/>
      <c r="S2939" s="184"/>
      <c r="T2939" s="184"/>
      <c r="U2939" s="184"/>
      <c r="V2939" s="184"/>
      <c r="W2939" s="184"/>
      <c r="X2939" s="184"/>
      <c r="Y2939" s="184"/>
      <c r="Z2939" s="184"/>
      <c r="AA2939" s="184"/>
      <c r="AB2939" s="184"/>
      <c r="AC2939" s="184"/>
      <c r="AD2939" s="184"/>
      <c r="AH2939" s="184"/>
      <c r="AI2939" s="184"/>
      <c r="AL2939" s="184"/>
      <c r="AM2939" s="184"/>
      <c r="AP2939" s="184"/>
      <c r="AQ2939" s="184"/>
      <c r="AT2939" s="184"/>
      <c r="AU2939" s="184"/>
      <c r="AX2939" s="184"/>
      <c r="AY2939" s="184"/>
      <c r="BB2939" s="184"/>
      <c r="BC2939" s="184"/>
      <c r="BF2939" s="184"/>
      <c r="BG2939" s="184"/>
      <c r="BJ2939" s="184"/>
      <c r="BK2939" s="184"/>
      <c r="BN2939" s="184"/>
      <c r="BO2939" s="184"/>
      <c r="BR2939" s="184"/>
      <c r="BS2939" s="184"/>
      <c r="BV2939" s="184"/>
      <c r="BW2939" s="184"/>
      <c r="BZ2939" s="184"/>
      <c r="CA2939" s="184"/>
      <c r="CD2939" s="184"/>
      <c r="CE2939" s="184"/>
      <c r="CL2939" s="183"/>
      <c r="CO2939" s="183"/>
      <c r="CP2939" s="183"/>
      <c r="CT2939" s="71"/>
    </row>
    <row r="2940" spans="6:98">
      <c r="F2940" s="183"/>
      <c r="S2940" s="184"/>
      <c r="T2940" s="184"/>
      <c r="U2940" s="184"/>
      <c r="V2940" s="184"/>
      <c r="W2940" s="184"/>
      <c r="X2940" s="184"/>
      <c r="Y2940" s="184"/>
      <c r="Z2940" s="184"/>
      <c r="AA2940" s="184"/>
      <c r="AB2940" s="184"/>
      <c r="AC2940" s="184"/>
      <c r="AD2940" s="184"/>
      <c r="AH2940" s="184"/>
      <c r="AI2940" s="184"/>
      <c r="AL2940" s="184"/>
      <c r="AM2940" s="184"/>
      <c r="AP2940" s="184"/>
      <c r="AQ2940" s="184"/>
      <c r="AT2940" s="184"/>
      <c r="AU2940" s="184"/>
      <c r="AX2940" s="184"/>
      <c r="AY2940" s="184"/>
      <c r="BB2940" s="184"/>
      <c r="BC2940" s="184"/>
      <c r="BF2940" s="184"/>
      <c r="BG2940" s="184"/>
      <c r="BJ2940" s="184"/>
      <c r="BK2940" s="184"/>
      <c r="BN2940" s="184"/>
      <c r="BO2940" s="184"/>
      <c r="BR2940" s="184"/>
      <c r="BS2940" s="184"/>
      <c r="BV2940" s="184"/>
      <c r="BW2940" s="184"/>
      <c r="BZ2940" s="184"/>
      <c r="CA2940" s="184"/>
      <c r="CD2940" s="184"/>
      <c r="CE2940" s="184"/>
      <c r="CL2940" s="183"/>
      <c r="CO2940" s="183"/>
      <c r="CP2940" s="183"/>
      <c r="CT2940" s="71"/>
    </row>
    <row r="2941" spans="6:98">
      <c r="F2941" s="183"/>
      <c r="S2941" s="184"/>
      <c r="T2941" s="184"/>
      <c r="U2941" s="184"/>
      <c r="V2941" s="184"/>
      <c r="W2941" s="184"/>
      <c r="X2941" s="184"/>
      <c r="Y2941" s="184"/>
      <c r="Z2941" s="184"/>
      <c r="AA2941" s="184"/>
      <c r="AB2941" s="184"/>
      <c r="AC2941" s="184"/>
      <c r="AD2941" s="184"/>
      <c r="AH2941" s="184"/>
      <c r="AI2941" s="184"/>
      <c r="AL2941" s="184"/>
      <c r="AM2941" s="184"/>
      <c r="AP2941" s="184"/>
      <c r="AQ2941" s="184"/>
      <c r="AT2941" s="184"/>
      <c r="AU2941" s="184"/>
      <c r="AX2941" s="184"/>
      <c r="AY2941" s="184"/>
      <c r="BB2941" s="184"/>
      <c r="BC2941" s="184"/>
      <c r="BF2941" s="184"/>
      <c r="BG2941" s="184"/>
      <c r="BJ2941" s="184"/>
      <c r="BK2941" s="184"/>
      <c r="BN2941" s="184"/>
      <c r="BO2941" s="184"/>
      <c r="BR2941" s="184"/>
      <c r="BS2941" s="184"/>
      <c r="BV2941" s="184"/>
      <c r="BW2941" s="184"/>
      <c r="BZ2941" s="184"/>
      <c r="CA2941" s="184"/>
      <c r="CD2941" s="184"/>
      <c r="CE2941" s="184"/>
      <c r="CL2941" s="183"/>
      <c r="CO2941" s="183"/>
      <c r="CP2941" s="183"/>
      <c r="CT2941" s="71"/>
    </row>
    <row r="2942" spans="6:98">
      <c r="F2942" s="183"/>
      <c r="S2942" s="184"/>
      <c r="T2942" s="184"/>
      <c r="U2942" s="184"/>
      <c r="V2942" s="184"/>
      <c r="W2942" s="184"/>
      <c r="X2942" s="184"/>
      <c r="Y2942" s="184"/>
      <c r="Z2942" s="184"/>
      <c r="AA2942" s="184"/>
      <c r="AB2942" s="184"/>
      <c r="AC2942" s="184"/>
      <c r="AD2942" s="184"/>
      <c r="AH2942" s="184"/>
      <c r="AI2942" s="184"/>
      <c r="AL2942" s="184"/>
      <c r="AM2942" s="184"/>
      <c r="AP2942" s="184"/>
      <c r="AQ2942" s="184"/>
      <c r="AT2942" s="184"/>
      <c r="AU2942" s="184"/>
      <c r="AX2942" s="184"/>
      <c r="AY2942" s="184"/>
      <c r="BB2942" s="184"/>
      <c r="BC2942" s="184"/>
      <c r="BF2942" s="184"/>
      <c r="BG2942" s="184"/>
      <c r="BJ2942" s="184"/>
      <c r="BK2942" s="184"/>
      <c r="BN2942" s="184"/>
      <c r="BO2942" s="184"/>
      <c r="BR2942" s="184"/>
      <c r="BS2942" s="184"/>
      <c r="BV2942" s="184"/>
      <c r="BW2942" s="184"/>
      <c r="BZ2942" s="184"/>
      <c r="CA2942" s="184"/>
      <c r="CD2942" s="184"/>
      <c r="CE2942" s="184"/>
      <c r="CL2942" s="183"/>
      <c r="CO2942" s="183"/>
      <c r="CP2942" s="183"/>
      <c r="CT2942" s="71"/>
    </row>
    <row r="2943" spans="6:98">
      <c r="F2943" s="183"/>
      <c r="S2943" s="184"/>
      <c r="T2943" s="184"/>
      <c r="U2943" s="184"/>
      <c r="V2943" s="184"/>
      <c r="W2943" s="184"/>
      <c r="X2943" s="184"/>
      <c r="Y2943" s="184"/>
      <c r="Z2943" s="184"/>
      <c r="AA2943" s="184"/>
      <c r="AB2943" s="184"/>
      <c r="AC2943" s="184"/>
      <c r="AD2943" s="184"/>
      <c r="AH2943" s="184"/>
      <c r="AI2943" s="184"/>
      <c r="AL2943" s="184"/>
      <c r="AM2943" s="184"/>
      <c r="AP2943" s="184"/>
      <c r="AQ2943" s="184"/>
      <c r="AT2943" s="184"/>
      <c r="AU2943" s="184"/>
      <c r="AX2943" s="184"/>
      <c r="AY2943" s="184"/>
      <c r="BB2943" s="184"/>
      <c r="BC2943" s="184"/>
      <c r="BF2943" s="184"/>
      <c r="BG2943" s="184"/>
      <c r="BJ2943" s="184"/>
      <c r="BK2943" s="184"/>
      <c r="BN2943" s="184"/>
      <c r="BO2943" s="184"/>
      <c r="BR2943" s="184"/>
      <c r="BS2943" s="184"/>
      <c r="BV2943" s="184"/>
      <c r="BW2943" s="184"/>
      <c r="BZ2943" s="184"/>
      <c r="CA2943" s="184"/>
      <c r="CD2943" s="184"/>
      <c r="CE2943" s="184"/>
      <c r="CL2943" s="183"/>
      <c r="CO2943" s="183"/>
      <c r="CP2943" s="183"/>
      <c r="CT2943" s="71"/>
    </row>
    <row r="2944" spans="6:98">
      <c r="F2944" s="183"/>
      <c r="S2944" s="184"/>
      <c r="T2944" s="184"/>
      <c r="U2944" s="184"/>
      <c r="V2944" s="184"/>
      <c r="W2944" s="184"/>
      <c r="X2944" s="184"/>
      <c r="Y2944" s="184"/>
      <c r="Z2944" s="184"/>
      <c r="AA2944" s="184"/>
      <c r="AB2944" s="184"/>
      <c r="AC2944" s="184"/>
      <c r="AD2944" s="184"/>
      <c r="AH2944" s="184"/>
      <c r="AI2944" s="184"/>
      <c r="AL2944" s="184"/>
      <c r="AM2944" s="184"/>
      <c r="AP2944" s="184"/>
      <c r="AQ2944" s="184"/>
      <c r="AT2944" s="184"/>
      <c r="AU2944" s="184"/>
      <c r="AX2944" s="184"/>
      <c r="AY2944" s="184"/>
      <c r="BB2944" s="184"/>
      <c r="BC2944" s="184"/>
      <c r="BF2944" s="184"/>
      <c r="BG2944" s="184"/>
      <c r="BJ2944" s="184"/>
      <c r="BK2944" s="184"/>
      <c r="BN2944" s="184"/>
      <c r="BO2944" s="184"/>
      <c r="BR2944" s="184"/>
      <c r="BS2944" s="184"/>
      <c r="BV2944" s="184"/>
      <c r="BW2944" s="184"/>
      <c r="BZ2944" s="184"/>
      <c r="CA2944" s="184"/>
      <c r="CD2944" s="184"/>
      <c r="CE2944" s="184"/>
      <c r="CL2944" s="183"/>
      <c r="CO2944" s="183"/>
      <c r="CP2944" s="183"/>
      <c r="CT2944" s="71"/>
    </row>
    <row r="2945" spans="6:98">
      <c r="F2945" s="183"/>
      <c r="S2945" s="184"/>
      <c r="T2945" s="184"/>
      <c r="U2945" s="184"/>
      <c r="V2945" s="184"/>
      <c r="W2945" s="184"/>
      <c r="X2945" s="184"/>
      <c r="Y2945" s="184"/>
      <c r="Z2945" s="184"/>
      <c r="AA2945" s="184"/>
      <c r="AB2945" s="184"/>
      <c r="AC2945" s="184"/>
      <c r="AD2945" s="184"/>
      <c r="AH2945" s="184"/>
      <c r="AI2945" s="184"/>
      <c r="AL2945" s="184"/>
      <c r="AM2945" s="184"/>
      <c r="AP2945" s="184"/>
      <c r="AQ2945" s="184"/>
      <c r="AT2945" s="184"/>
      <c r="AU2945" s="184"/>
      <c r="AX2945" s="184"/>
      <c r="AY2945" s="184"/>
      <c r="BB2945" s="184"/>
      <c r="BC2945" s="184"/>
      <c r="BF2945" s="184"/>
      <c r="BG2945" s="184"/>
      <c r="BJ2945" s="184"/>
      <c r="BK2945" s="184"/>
      <c r="BN2945" s="184"/>
      <c r="BO2945" s="184"/>
      <c r="BR2945" s="184"/>
      <c r="BS2945" s="184"/>
      <c r="BV2945" s="184"/>
      <c r="BW2945" s="184"/>
      <c r="BZ2945" s="184"/>
      <c r="CA2945" s="184"/>
      <c r="CD2945" s="184"/>
      <c r="CE2945" s="184"/>
      <c r="CL2945" s="183"/>
      <c r="CO2945" s="183"/>
      <c r="CP2945" s="183"/>
      <c r="CT2945" s="71"/>
    </row>
    <row r="2946" spans="6:98">
      <c r="F2946" s="183"/>
      <c r="S2946" s="184"/>
      <c r="T2946" s="184"/>
      <c r="U2946" s="184"/>
      <c r="V2946" s="184"/>
      <c r="W2946" s="184"/>
      <c r="X2946" s="184"/>
      <c r="Y2946" s="184"/>
      <c r="Z2946" s="184"/>
      <c r="AA2946" s="184"/>
      <c r="AB2946" s="184"/>
      <c r="AC2946" s="184"/>
      <c r="AD2946" s="184"/>
      <c r="AH2946" s="184"/>
      <c r="AI2946" s="184"/>
      <c r="AL2946" s="184"/>
      <c r="AM2946" s="184"/>
      <c r="AP2946" s="184"/>
      <c r="AQ2946" s="184"/>
      <c r="AT2946" s="184"/>
      <c r="AU2946" s="184"/>
      <c r="AX2946" s="184"/>
      <c r="AY2946" s="184"/>
      <c r="BB2946" s="184"/>
      <c r="BC2946" s="184"/>
      <c r="BF2946" s="184"/>
      <c r="BG2946" s="184"/>
      <c r="BJ2946" s="184"/>
      <c r="BK2946" s="184"/>
      <c r="BN2946" s="184"/>
      <c r="BO2946" s="184"/>
      <c r="BR2946" s="184"/>
      <c r="BS2946" s="184"/>
      <c r="BV2946" s="184"/>
      <c r="BW2946" s="184"/>
      <c r="BZ2946" s="184"/>
      <c r="CA2946" s="184"/>
      <c r="CD2946" s="184"/>
      <c r="CE2946" s="184"/>
      <c r="CL2946" s="183"/>
      <c r="CO2946" s="183"/>
      <c r="CP2946" s="183"/>
      <c r="CT2946" s="71"/>
    </row>
    <row r="2947" spans="6:98">
      <c r="F2947" s="183"/>
      <c r="S2947" s="184"/>
      <c r="T2947" s="184"/>
      <c r="U2947" s="184"/>
      <c r="V2947" s="184"/>
      <c r="W2947" s="184"/>
      <c r="X2947" s="184"/>
      <c r="Y2947" s="184"/>
      <c r="Z2947" s="184"/>
      <c r="AA2947" s="184"/>
      <c r="AB2947" s="184"/>
      <c r="AC2947" s="184"/>
      <c r="AD2947" s="184"/>
      <c r="AH2947" s="184"/>
      <c r="AI2947" s="184"/>
      <c r="AL2947" s="184"/>
      <c r="AM2947" s="184"/>
      <c r="AP2947" s="184"/>
      <c r="AQ2947" s="184"/>
      <c r="AT2947" s="184"/>
      <c r="AU2947" s="184"/>
      <c r="AX2947" s="184"/>
      <c r="AY2947" s="184"/>
      <c r="BB2947" s="184"/>
      <c r="BC2947" s="184"/>
      <c r="BF2947" s="184"/>
      <c r="BG2947" s="184"/>
      <c r="BJ2947" s="184"/>
      <c r="BK2947" s="184"/>
      <c r="BN2947" s="184"/>
      <c r="BO2947" s="184"/>
      <c r="BR2947" s="184"/>
      <c r="BS2947" s="184"/>
      <c r="BV2947" s="184"/>
      <c r="BW2947" s="184"/>
      <c r="BZ2947" s="184"/>
      <c r="CA2947" s="184"/>
      <c r="CD2947" s="184"/>
      <c r="CE2947" s="184"/>
      <c r="CL2947" s="183"/>
      <c r="CO2947" s="183"/>
      <c r="CP2947" s="183"/>
      <c r="CT2947" s="71"/>
    </row>
    <row r="2948" spans="6:98">
      <c r="F2948" s="183"/>
      <c r="S2948" s="184"/>
      <c r="T2948" s="184"/>
      <c r="U2948" s="184"/>
      <c r="V2948" s="184"/>
      <c r="W2948" s="184"/>
      <c r="X2948" s="184"/>
      <c r="Y2948" s="184"/>
      <c r="Z2948" s="184"/>
      <c r="AA2948" s="184"/>
      <c r="AB2948" s="184"/>
      <c r="AC2948" s="184"/>
      <c r="AD2948" s="184"/>
      <c r="AH2948" s="184"/>
      <c r="AI2948" s="184"/>
      <c r="AL2948" s="184"/>
      <c r="AM2948" s="184"/>
      <c r="AP2948" s="184"/>
      <c r="AQ2948" s="184"/>
      <c r="AT2948" s="184"/>
      <c r="AU2948" s="184"/>
      <c r="AX2948" s="184"/>
      <c r="AY2948" s="184"/>
      <c r="BB2948" s="184"/>
      <c r="BC2948" s="184"/>
      <c r="BF2948" s="184"/>
      <c r="BG2948" s="184"/>
      <c r="BJ2948" s="184"/>
      <c r="BK2948" s="184"/>
      <c r="BN2948" s="184"/>
      <c r="BO2948" s="184"/>
      <c r="BR2948" s="184"/>
      <c r="BS2948" s="184"/>
      <c r="BV2948" s="184"/>
      <c r="BW2948" s="184"/>
      <c r="BZ2948" s="184"/>
      <c r="CA2948" s="184"/>
      <c r="CD2948" s="184"/>
      <c r="CE2948" s="184"/>
      <c r="CL2948" s="183"/>
      <c r="CO2948" s="183"/>
      <c r="CP2948" s="183"/>
      <c r="CT2948" s="71"/>
    </row>
    <row r="2949" spans="6:98">
      <c r="F2949" s="183"/>
      <c r="S2949" s="184"/>
      <c r="T2949" s="184"/>
      <c r="U2949" s="184"/>
      <c r="V2949" s="184"/>
      <c r="W2949" s="184"/>
      <c r="X2949" s="184"/>
      <c r="Y2949" s="184"/>
      <c r="Z2949" s="184"/>
      <c r="AA2949" s="184"/>
      <c r="AB2949" s="184"/>
      <c r="AC2949" s="184"/>
      <c r="AD2949" s="184"/>
      <c r="AH2949" s="184"/>
      <c r="AI2949" s="184"/>
      <c r="AL2949" s="184"/>
      <c r="AM2949" s="184"/>
      <c r="AP2949" s="184"/>
      <c r="AQ2949" s="184"/>
      <c r="AT2949" s="184"/>
      <c r="AU2949" s="184"/>
      <c r="AX2949" s="184"/>
      <c r="AY2949" s="184"/>
      <c r="BB2949" s="184"/>
      <c r="BC2949" s="184"/>
      <c r="BF2949" s="184"/>
      <c r="BG2949" s="184"/>
      <c r="BJ2949" s="184"/>
      <c r="BK2949" s="184"/>
      <c r="BN2949" s="184"/>
      <c r="BO2949" s="184"/>
      <c r="BR2949" s="184"/>
      <c r="BS2949" s="184"/>
      <c r="BV2949" s="184"/>
      <c r="BW2949" s="184"/>
      <c r="BZ2949" s="184"/>
      <c r="CA2949" s="184"/>
      <c r="CD2949" s="184"/>
      <c r="CE2949" s="184"/>
      <c r="CL2949" s="183"/>
      <c r="CO2949" s="183"/>
      <c r="CP2949" s="183"/>
      <c r="CT2949" s="71"/>
    </row>
    <row r="2950" spans="6:98">
      <c r="F2950" s="183"/>
      <c r="S2950" s="184"/>
      <c r="T2950" s="184"/>
      <c r="U2950" s="184"/>
      <c r="V2950" s="184"/>
      <c r="W2950" s="184"/>
      <c r="X2950" s="184"/>
      <c r="Y2950" s="184"/>
      <c r="Z2950" s="184"/>
      <c r="AA2950" s="184"/>
      <c r="AB2950" s="184"/>
      <c r="AC2950" s="184"/>
      <c r="AD2950" s="184"/>
      <c r="AH2950" s="184"/>
      <c r="AI2950" s="184"/>
      <c r="AL2950" s="184"/>
      <c r="AM2950" s="184"/>
      <c r="AP2950" s="184"/>
      <c r="AQ2950" s="184"/>
      <c r="AT2950" s="184"/>
      <c r="AU2950" s="184"/>
      <c r="AX2950" s="184"/>
      <c r="AY2950" s="184"/>
      <c r="BB2950" s="184"/>
      <c r="BC2950" s="184"/>
      <c r="BF2950" s="184"/>
      <c r="BG2950" s="184"/>
      <c r="BJ2950" s="184"/>
      <c r="BK2950" s="184"/>
      <c r="BN2950" s="184"/>
      <c r="BO2950" s="184"/>
      <c r="BR2950" s="184"/>
      <c r="BS2950" s="184"/>
      <c r="BV2950" s="184"/>
      <c r="BW2950" s="184"/>
      <c r="BZ2950" s="184"/>
      <c r="CA2950" s="184"/>
      <c r="CD2950" s="184"/>
      <c r="CE2950" s="184"/>
      <c r="CL2950" s="183"/>
      <c r="CO2950" s="183"/>
      <c r="CP2950" s="183"/>
      <c r="CT2950" s="71"/>
    </row>
    <row r="2951" spans="6:98">
      <c r="F2951" s="183"/>
      <c r="S2951" s="184"/>
      <c r="T2951" s="184"/>
      <c r="U2951" s="184"/>
      <c r="V2951" s="184"/>
      <c r="W2951" s="184"/>
      <c r="X2951" s="184"/>
      <c r="Y2951" s="184"/>
      <c r="Z2951" s="184"/>
      <c r="AA2951" s="184"/>
      <c r="AB2951" s="184"/>
      <c r="AC2951" s="184"/>
      <c r="AD2951" s="184"/>
      <c r="AH2951" s="184"/>
      <c r="AI2951" s="184"/>
      <c r="AL2951" s="184"/>
      <c r="AM2951" s="184"/>
      <c r="AP2951" s="184"/>
      <c r="AQ2951" s="184"/>
      <c r="AT2951" s="184"/>
      <c r="AU2951" s="184"/>
      <c r="AX2951" s="184"/>
      <c r="AY2951" s="184"/>
      <c r="BB2951" s="184"/>
      <c r="BC2951" s="184"/>
      <c r="BF2951" s="184"/>
      <c r="BG2951" s="184"/>
      <c r="BJ2951" s="184"/>
      <c r="BK2951" s="184"/>
      <c r="BN2951" s="184"/>
      <c r="BO2951" s="184"/>
      <c r="BR2951" s="184"/>
      <c r="BS2951" s="184"/>
      <c r="BV2951" s="184"/>
      <c r="BW2951" s="184"/>
      <c r="BZ2951" s="184"/>
      <c r="CA2951" s="184"/>
      <c r="CD2951" s="184"/>
      <c r="CE2951" s="184"/>
      <c r="CL2951" s="183"/>
      <c r="CO2951" s="183"/>
      <c r="CP2951" s="183"/>
      <c r="CT2951" s="71"/>
    </row>
    <row r="2952" spans="6:98">
      <c r="F2952" s="183"/>
      <c r="S2952" s="184"/>
      <c r="T2952" s="184"/>
      <c r="U2952" s="184"/>
      <c r="V2952" s="184"/>
      <c r="W2952" s="184"/>
      <c r="X2952" s="184"/>
      <c r="Y2952" s="184"/>
      <c r="Z2952" s="184"/>
      <c r="AA2952" s="184"/>
      <c r="AB2952" s="184"/>
      <c r="AC2952" s="184"/>
      <c r="AD2952" s="184"/>
      <c r="AH2952" s="184"/>
      <c r="AI2952" s="184"/>
      <c r="AL2952" s="184"/>
      <c r="AM2952" s="184"/>
      <c r="AP2952" s="184"/>
      <c r="AQ2952" s="184"/>
      <c r="AT2952" s="184"/>
      <c r="AU2952" s="184"/>
      <c r="AX2952" s="184"/>
      <c r="AY2952" s="184"/>
      <c r="BB2952" s="184"/>
      <c r="BC2952" s="184"/>
      <c r="BF2952" s="184"/>
      <c r="BG2952" s="184"/>
      <c r="BJ2952" s="184"/>
      <c r="BK2952" s="184"/>
      <c r="BN2952" s="184"/>
      <c r="BO2952" s="184"/>
      <c r="BR2952" s="184"/>
      <c r="BS2952" s="184"/>
      <c r="BV2952" s="184"/>
      <c r="BW2952" s="184"/>
      <c r="BZ2952" s="184"/>
      <c r="CA2952" s="184"/>
      <c r="CD2952" s="184"/>
      <c r="CE2952" s="184"/>
      <c r="CL2952" s="183"/>
      <c r="CO2952" s="183"/>
      <c r="CP2952" s="183"/>
      <c r="CT2952" s="71"/>
    </row>
    <row r="2953" spans="6:98">
      <c r="F2953" s="183"/>
      <c r="S2953" s="184"/>
      <c r="T2953" s="184"/>
      <c r="U2953" s="184"/>
      <c r="V2953" s="184"/>
      <c r="W2953" s="184"/>
      <c r="X2953" s="184"/>
      <c r="Y2953" s="184"/>
      <c r="Z2953" s="184"/>
      <c r="AA2953" s="184"/>
      <c r="AB2953" s="184"/>
      <c r="AC2953" s="184"/>
      <c r="AD2953" s="184"/>
      <c r="AH2953" s="184"/>
      <c r="AI2953" s="184"/>
      <c r="AL2953" s="184"/>
      <c r="AM2953" s="184"/>
      <c r="AP2953" s="184"/>
      <c r="AQ2953" s="184"/>
      <c r="AT2953" s="184"/>
      <c r="AU2953" s="184"/>
      <c r="AX2953" s="184"/>
      <c r="AY2953" s="184"/>
      <c r="BB2953" s="184"/>
      <c r="BC2953" s="184"/>
      <c r="BF2953" s="184"/>
      <c r="BG2953" s="184"/>
      <c r="BJ2953" s="184"/>
      <c r="BK2953" s="184"/>
      <c r="BN2953" s="184"/>
      <c r="BO2953" s="184"/>
      <c r="BR2953" s="184"/>
      <c r="BS2953" s="184"/>
      <c r="BV2953" s="184"/>
      <c r="BW2953" s="184"/>
      <c r="BZ2953" s="184"/>
      <c r="CA2953" s="184"/>
      <c r="CD2953" s="184"/>
      <c r="CE2953" s="184"/>
      <c r="CL2953" s="183"/>
      <c r="CO2953" s="183"/>
      <c r="CP2953" s="183"/>
      <c r="CT2953" s="71"/>
    </row>
    <row r="2954" spans="6:98">
      <c r="F2954" s="183"/>
      <c r="S2954" s="184"/>
      <c r="T2954" s="184"/>
      <c r="U2954" s="184"/>
      <c r="V2954" s="184"/>
      <c r="W2954" s="184"/>
      <c r="X2954" s="184"/>
      <c r="Y2954" s="184"/>
      <c r="Z2954" s="184"/>
      <c r="AA2954" s="184"/>
      <c r="AB2954" s="184"/>
      <c r="AC2954" s="184"/>
      <c r="AD2954" s="184"/>
      <c r="AH2954" s="184"/>
      <c r="AI2954" s="184"/>
      <c r="AL2954" s="184"/>
      <c r="AM2954" s="184"/>
      <c r="AP2954" s="184"/>
      <c r="AQ2954" s="184"/>
      <c r="AT2954" s="184"/>
      <c r="AU2954" s="184"/>
      <c r="AX2954" s="184"/>
      <c r="AY2954" s="184"/>
      <c r="BB2954" s="184"/>
      <c r="BC2954" s="184"/>
      <c r="BF2954" s="184"/>
      <c r="BG2954" s="184"/>
      <c r="BJ2954" s="184"/>
      <c r="BK2954" s="184"/>
      <c r="BN2954" s="184"/>
      <c r="BO2954" s="184"/>
      <c r="BR2954" s="184"/>
      <c r="BS2954" s="184"/>
      <c r="BV2954" s="184"/>
      <c r="BW2954" s="184"/>
      <c r="BZ2954" s="184"/>
      <c r="CA2954" s="184"/>
      <c r="CD2954" s="184"/>
      <c r="CE2954" s="184"/>
      <c r="CL2954" s="183"/>
      <c r="CO2954" s="183"/>
      <c r="CP2954" s="183"/>
      <c r="CT2954" s="71"/>
    </row>
    <row r="2955" spans="6:98">
      <c r="F2955" s="183"/>
      <c r="S2955" s="184"/>
      <c r="T2955" s="184"/>
      <c r="U2955" s="184"/>
      <c r="V2955" s="184"/>
      <c r="W2955" s="184"/>
      <c r="X2955" s="184"/>
      <c r="Y2955" s="184"/>
      <c r="Z2955" s="184"/>
      <c r="AA2955" s="184"/>
      <c r="AB2955" s="184"/>
      <c r="AC2955" s="184"/>
      <c r="AD2955" s="184"/>
      <c r="AH2955" s="184"/>
      <c r="AI2955" s="184"/>
      <c r="AL2955" s="184"/>
      <c r="AM2955" s="184"/>
      <c r="AP2955" s="184"/>
      <c r="AQ2955" s="184"/>
      <c r="AT2955" s="184"/>
      <c r="AU2955" s="184"/>
      <c r="AX2955" s="184"/>
      <c r="AY2955" s="184"/>
      <c r="BB2955" s="184"/>
      <c r="BC2955" s="184"/>
      <c r="BF2955" s="184"/>
      <c r="BG2955" s="184"/>
      <c r="BJ2955" s="184"/>
      <c r="BK2955" s="184"/>
      <c r="BN2955" s="184"/>
      <c r="BO2955" s="184"/>
      <c r="BR2955" s="184"/>
      <c r="BS2955" s="184"/>
      <c r="BV2955" s="184"/>
      <c r="BW2955" s="184"/>
      <c r="BZ2955" s="184"/>
      <c r="CA2955" s="184"/>
      <c r="CD2955" s="184"/>
      <c r="CE2955" s="184"/>
      <c r="CL2955" s="183"/>
      <c r="CO2955" s="183"/>
      <c r="CP2955" s="183"/>
      <c r="CT2955" s="71"/>
    </row>
    <row r="2956" spans="6:98">
      <c r="F2956" s="183"/>
      <c r="S2956" s="184"/>
      <c r="T2956" s="184"/>
      <c r="U2956" s="184"/>
      <c r="V2956" s="184"/>
      <c r="W2956" s="184"/>
      <c r="X2956" s="184"/>
      <c r="Y2956" s="184"/>
      <c r="Z2956" s="184"/>
      <c r="AA2956" s="184"/>
      <c r="AB2956" s="184"/>
      <c r="AC2956" s="184"/>
      <c r="AD2956" s="184"/>
      <c r="AH2956" s="184"/>
      <c r="AI2956" s="184"/>
      <c r="AL2956" s="184"/>
      <c r="AM2956" s="184"/>
      <c r="AP2956" s="184"/>
      <c r="AQ2956" s="184"/>
      <c r="AT2956" s="184"/>
      <c r="AU2956" s="184"/>
      <c r="AX2956" s="184"/>
      <c r="AY2956" s="184"/>
      <c r="BB2956" s="184"/>
      <c r="BC2956" s="184"/>
      <c r="BF2956" s="184"/>
      <c r="BG2956" s="184"/>
      <c r="BJ2956" s="184"/>
      <c r="BK2956" s="184"/>
      <c r="BN2956" s="184"/>
      <c r="BO2956" s="184"/>
      <c r="BR2956" s="184"/>
      <c r="BS2956" s="184"/>
      <c r="BV2956" s="184"/>
      <c r="BW2956" s="184"/>
      <c r="BZ2956" s="184"/>
      <c r="CA2956" s="184"/>
      <c r="CD2956" s="184"/>
      <c r="CE2956" s="184"/>
      <c r="CL2956" s="183"/>
      <c r="CO2956" s="183"/>
      <c r="CP2956" s="183"/>
      <c r="CT2956" s="71"/>
    </row>
    <row r="2957" spans="6:98">
      <c r="F2957" s="183"/>
      <c r="S2957" s="184"/>
      <c r="T2957" s="184"/>
      <c r="U2957" s="184"/>
      <c r="V2957" s="184"/>
      <c r="W2957" s="184"/>
      <c r="X2957" s="184"/>
      <c r="Y2957" s="184"/>
      <c r="Z2957" s="184"/>
      <c r="AA2957" s="184"/>
      <c r="AB2957" s="184"/>
      <c r="AC2957" s="184"/>
      <c r="AD2957" s="184"/>
      <c r="AH2957" s="184"/>
      <c r="AI2957" s="184"/>
      <c r="AL2957" s="184"/>
      <c r="AM2957" s="184"/>
      <c r="AP2957" s="184"/>
      <c r="AQ2957" s="184"/>
      <c r="AT2957" s="184"/>
      <c r="AU2957" s="184"/>
      <c r="AX2957" s="184"/>
      <c r="AY2957" s="184"/>
      <c r="BB2957" s="184"/>
      <c r="BC2957" s="184"/>
      <c r="BF2957" s="184"/>
      <c r="BG2957" s="184"/>
      <c r="BJ2957" s="184"/>
      <c r="BK2957" s="184"/>
      <c r="BN2957" s="184"/>
      <c r="BO2957" s="184"/>
      <c r="BR2957" s="184"/>
      <c r="BS2957" s="184"/>
      <c r="BV2957" s="184"/>
      <c r="BW2957" s="184"/>
      <c r="BZ2957" s="184"/>
      <c r="CA2957" s="184"/>
      <c r="CD2957" s="184"/>
      <c r="CE2957" s="184"/>
      <c r="CL2957" s="183"/>
      <c r="CO2957" s="183"/>
      <c r="CP2957" s="183"/>
      <c r="CT2957" s="71"/>
    </row>
    <row r="2958" spans="6:98">
      <c r="F2958" s="183"/>
      <c r="S2958" s="184"/>
      <c r="T2958" s="184"/>
      <c r="U2958" s="184"/>
      <c r="V2958" s="184"/>
      <c r="W2958" s="184"/>
      <c r="X2958" s="184"/>
      <c r="Y2958" s="184"/>
      <c r="Z2958" s="184"/>
      <c r="AA2958" s="184"/>
      <c r="AB2958" s="184"/>
      <c r="AC2958" s="184"/>
      <c r="AD2958" s="184"/>
      <c r="AH2958" s="184"/>
      <c r="AI2958" s="184"/>
      <c r="AL2958" s="184"/>
      <c r="AM2958" s="184"/>
      <c r="AP2958" s="184"/>
      <c r="AQ2958" s="184"/>
      <c r="AT2958" s="184"/>
      <c r="AU2958" s="184"/>
      <c r="AX2958" s="184"/>
      <c r="AY2958" s="184"/>
      <c r="BB2958" s="184"/>
      <c r="BC2958" s="184"/>
      <c r="BF2958" s="184"/>
      <c r="BG2958" s="184"/>
      <c r="BJ2958" s="184"/>
      <c r="BK2958" s="184"/>
      <c r="BN2958" s="184"/>
      <c r="BO2958" s="184"/>
      <c r="BR2958" s="184"/>
      <c r="BS2958" s="184"/>
      <c r="BV2958" s="184"/>
      <c r="BW2958" s="184"/>
      <c r="BZ2958" s="184"/>
      <c r="CA2958" s="184"/>
      <c r="CD2958" s="184"/>
      <c r="CE2958" s="184"/>
      <c r="CL2958" s="183"/>
      <c r="CO2958" s="183"/>
      <c r="CP2958" s="183"/>
      <c r="CT2958" s="71"/>
    </row>
    <row r="2959" spans="6:98">
      <c r="F2959" s="183"/>
      <c r="S2959" s="184"/>
      <c r="T2959" s="184"/>
      <c r="U2959" s="184"/>
      <c r="V2959" s="184"/>
      <c r="W2959" s="184"/>
      <c r="X2959" s="184"/>
      <c r="Y2959" s="184"/>
      <c r="Z2959" s="184"/>
      <c r="AA2959" s="184"/>
      <c r="AB2959" s="184"/>
      <c r="AC2959" s="184"/>
      <c r="AD2959" s="184"/>
      <c r="AH2959" s="184"/>
      <c r="AI2959" s="184"/>
      <c r="AL2959" s="184"/>
      <c r="AM2959" s="184"/>
      <c r="AP2959" s="184"/>
      <c r="AQ2959" s="184"/>
      <c r="AT2959" s="184"/>
      <c r="AU2959" s="184"/>
      <c r="AX2959" s="184"/>
      <c r="AY2959" s="184"/>
      <c r="BB2959" s="184"/>
      <c r="BC2959" s="184"/>
      <c r="BF2959" s="184"/>
      <c r="BG2959" s="184"/>
      <c r="BJ2959" s="184"/>
      <c r="BK2959" s="184"/>
      <c r="BN2959" s="184"/>
      <c r="BO2959" s="184"/>
      <c r="BR2959" s="184"/>
      <c r="BS2959" s="184"/>
      <c r="BV2959" s="184"/>
      <c r="BW2959" s="184"/>
      <c r="BZ2959" s="184"/>
      <c r="CA2959" s="184"/>
      <c r="CD2959" s="184"/>
      <c r="CE2959" s="184"/>
      <c r="CL2959" s="183"/>
      <c r="CO2959" s="183"/>
      <c r="CP2959" s="183"/>
      <c r="CT2959" s="71"/>
    </row>
    <row r="2960" spans="6:98">
      <c r="F2960" s="183"/>
      <c r="S2960" s="184"/>
      <c r="T2960" s="184"/>
      <c r="U2960" s="184"/>
      <c r="V2960" s="184"/>
      <c r="W2960" s="184"/>
      <c r="X2960" s="184"/>
      <c r="Y2960" s="184"/>
      <c r="Z2960" s="184"/>
      <c r="AA2960" s="184"/>
      <c r="AB2960" s="184"/>
      <c r="AC2960" s="184"/>
      <c r="AD2960" s="184"/>
      <c r="AH2960" s="184"/>
      <c r="AI2960" s="184"/>
      <c r="AL2960" s="184"/>
      <c r="AM2960" s="184"/>
      <c r="AP2960" s="184"/>
      <c r="AQ2960" s="184"/>
      <c r="AT2960" s="184"/>
      <c r="AU2960" s="184"/>
      <c r="AX2960" s="184"/>
      <c r="AY2960" s="184"/>
      <c r="BB2960" s="184"/>
      <c r="BC2960" s="184"/>
      <c r="BF2960" s="184"/>
      <c r="BG2960" s="184"/>
      <c r="BJ2960" s="184"/>
      <c r="BK2960" s="184"/>
      <c r="BN2960" s="184"/>
      <c r="BO2960" s="184"/>
      <c r="BR2960" s="184"/>
      <c r="BS2960" s="184"/>
      <c r="BV2960" s="184"/>
      <c r="BW2960" s="184"/>
      <c r="BZ2960" s="184"/>
      <c r="CA2960" s="184"/>
      <c r="CD2960" s="184"/>
      <c r="CE2960" s="184"/>
      <c r="CL2960" s="183"/>
      <c r="CO2960" s="183"/>
      <c r="CP2960" s="183"/>
      <c r="CT2960" s="71"/>
    </row>
    <row r="2961" spans="6:98">
      <c r="F2961" s="183"/>
      <c r="S2961" s="184"/>
      <c r="T2961" s="184"/>
      <c r="U2961" s="184"/>
      <c r="V2961" s="184"/>
      <c r="W2961" s="184"/>
      <c r="X2961" s="184"/>
      <c r="Y2961" s="184"/>
      <c r="Z2961" s="184"/>
      <c r="AA2961" s="184"/>
      <c r="AB2961" s="184"/>
      <c r="AC2961" s="184"/>
      <c r="AD2961" s="184"/>
      <c r="AH2961" s="184"/>
      <c r="AI2961" s="184"/>
      <c r="AL2961" s="184"/>
      <c r="AM2961" s="184"/>
      <c r="AP2961" s="184"/>
      <c r="AQ2961" s="184"/>
      <c r="AT2961" s="184"/>
      <c r="AU2961" s="184"/>
      <c r="AX2961" s="184"/>
      <c r="AY2961" s="184"/>
      <c r="BB2961" s="184"/>
      <c r="BC2961" s="184"/>
      <c r="BF2961" s="184"/>
      <c r="BG2961" s="184"/>
      <c r="BJ2961" s="184"/>
      <c r="BK2961" s="184"/>
      <c r="BN2961" s="184"/>
      <c r="BO2961" s="184"/>
      <c r="BR2961" s="184"/>
      <c r="BS2961" s="184"/>
      <c r="BV2961" s="184"/>
      <c r="BW2961" s="184"/>
      <c r="BZ2961" s="184"/>
      <c r="CA2961" s="184"/>
      <c r="CD2961" s="184"/>
      <c r="CE2961" s="184"/>
      <c r="CL2961" s="183"/>
      <c r="CO2961" s="183"/>
      <c r="CP2961" s="183"/>
      <c r="CT2961" s="71"/>
    </row>
    <row r="2962" spans="6:98">
      <c r="F2962" s="183"/>
      <c r="S2962" s="184"/>
      <c r="T2962" s="184"/>
      <c r="U2962" s="184"/>
      <c r="V2962" s="184"/>
      <c r="W2962" s="184"/>
      <c r="X2962" s="184"/>
      <c r="Y2962" s="184"/>
      <c r="Z2962" s="184"/>
      <c r="AA2962" s="184"/>
      <c r="AB2962" s="184"/>
      <c r="AC2962" s="184"/>
      <c r="AD2962" s="184"/>
      <c r="AH2962" s="184"/>
      <c r="AI2962" s="184"/>
      <c r="AL2962" s="184"/>
      <c r="AM2962" s="184"/>
      <c r="AP2962" s="184"/>
      <c r="AQ2962" s="184"/>
      <c r="AT2962" s="184"/>
      <c r="AU2962" s="184"/>
      <c r="AX2962" s="184"/>
      <c r="AY2962" s="184"/>
      <c r="BB2962" s="184"/>
      <c r="BC2962" s="184"/>
      <c r="BF2962" s="184"/>
      <c r="BG2962" s="184"/>
      <c r="BJ2962" s="184"/>
      <c r="BK2962" s="184"/>
      <c r="BN2962" s="184"/>
      <c r="BO2962" s="184"/>
      <c r="BR2962" s="184"/>
      <c r="BS2962" s="184"/>
      <c r="BV2962" s="184"/>
      <c r="BW2962" s="184"/>
      <c r="BZ2962" s="184"/>
      <c r="CA2962" s="184"/>
      <c r="CD2962" s="184"/>
      <c r="CE2962" s="184"/>
      <c r="CL2962" s="183"/>
      <c r="CO2962" s="183"/>
      <c r="CP2962" s="183"/>
      <c r="CT2962" s="71"/>
    </row>
    <row r="2963" spans="6:98">
      <c r="F2963" s="183"/>
      <c r="S2963" s="184"/>
      <c r="T2963" s="184"/>
      <c r="U2963" s="184"/>
      <c r="V2963" s="184"/>
      <c r="W2963" s="184"/>
      <c r="X2963" s="184"/>
      <c r="Y2963" s="184"/>
      <c r="Z2963" s="184"/>
      <c r="AA2963" s="184"/>
      <c r="AB2963" s="184"/>
      <c r="AC2963" s="184"/>
      <c r="AD2963" s="184"/>
      <c r="AH2963" s="184"/>
      <c r="AI2963" s="184"/>
      <c r="AL2963" s="184"/>
      <c r="AM2963" s="184"/>
      <c r="AP2963" s="184"/>
      <c r="AQ2963" s="184"/>
      <c r="AT2963" s="184"/>
      <c r="AU2963" s="184"/>
      <c r="AX2963" s="184"/>
      <c r="AY2963" s="184"/>
      <c r="BB2963" s="184"/>
      <c r="BC2963" s="184"/>
      <c r="BF2963" s="184"/>
      <c r="BG2963" s="184"/>
      <c r="BJ2963" s="184"/>
      <c r="BK2963" s="184"/>
      <c r="BN2963" s="184"/>
      <c r="BO2963" s="184"/>
      <c r="BR2963" s="184"/>
      <c r="BS2963" s="184"/>
      <c r="BV2963" s="184"/>
      <c r="BW2963" s="184"/>
      <c r="BZ2963" s="184"/>
      <c r="CA2963" s="184"/>
      <c r="CD2963" s="184"/>
      <c r="CE2963" s="184"/>
      <c r="CL2963" s="183"/>
      <c r="CO2963" s="183"/>
      <c r="CP2963" s="183"/>
      <c r="CT2963" s="71"/>
    </row>
    <row r="2964" spans="6:98">
      <c r="F2964" s="183"/>
      <c r="S2964" s="184"/>
      <c r="T2964" s="184"/>
      <c r="U2964" s="184"/>
      <c r="V2964" s="184"/>
      <c r="W2964" s="184"/>
      <c r="X2964" s="184"/>
      <c r="Y2964" s="184"/>
      <c r="Z2964" s="184"/>
      <c r="AA2964" s="184"/>
      <c r="AB2964" s="184"/>
      <c r="AC2964" s="184"/>
      <c r="AD2964" s="184"/>
      <c r="AH2964" s="184"/>
      <c r="AI2964" s="184"/>
      <c r="AL2964" s="184"/>
      <c r="AM2964" s="184"/>
      <c r="AP2964" s="184"/>
      <c r="AQ2964" s="184"/>
      <c r="AT2964" s="184"/>
      <c r="AU2964" s="184"/>
      <c r="AX2964" s="184"/>
      <c r="AY2964" s="184"/>
      <c r="BB2964" s="184"/>
      <c r="BC2964" s="184"/>
      <c r="BF2964" s="184"/>
      <c r="BG2964" s="184"/>
      <c r="BJ2964" s="184"/>
      <c r="BK2964" s="184"/>
      <c r="BN2964" s="184"/>
      <c r="BO2964" s="184"/>
      <c r="BR2964" s="184"/>
      <c r="BS2964" s="184"/>
      <c r="BV2964" s="184"/>
      <c r="BW2964" s="184"/>
      <c r="BZ2964" s="184"/>
      <c r="CA2964" s="184"/>
      <c r="CD2964" s="184"/>
      <c r="CE2964" s="184"/>
      <c r="CL2964" s="183"/>
      <c r="CO2964" s="183"/>
      <c r="CP2964" s="183"/>
      <c r="CT2964" s="71"/>
    </row>
    <row r="2965" spans="6:98">
      <c r="F2965" s="183"/>
      <c r="S2965" s="184"/>
      <c r="T2965" s="184"/>
      <c r="U2965" s="184"/>
      <c r="V2965" s="184"/>
      <c r="W2965" s="184"/>
      <c r="X2965" s="184"/>
      <c r="Y2965" s="184"/>
      <c r="Z2965" s="184"/>
      <c r="AA2965" s="184"/>
      <c r="AB2965" s="184"/>
      <c r="AC2965" s="184"/>
      <c r="AD2965" s="184"/>
      <c r="AH2965" s="184"/>
      <c r="AI2965" s="184"/>
      <c r="AL2965" s="184"/>
      <c r="AM2965" s="184"/>
      <c r="AP2965" s="184"/>
      <c r="AQ2965" s="184"/>
      <c r="AT2965" s="184"/>
      <c r="AU2965" s="184"/>
      <c r="AX2965" s="184"/>
      <c r="AY2965" s="184"/>
      <c r="BB2965" s="184"/>
      <c r="BC2965" s="184"/>
      <c r="BF2965" s="184"/>
      <c r="BG2965" s="184"/>
      <c r="BJ2965" s="184"/>
      <c r="BK2965" s="184"/>
      <c r="BN2965" s="184"/>
      <c r="BO2965" s="184"/>
      <c r="BR2965" s="184"/>
      <c r="BS2965" s="184"/>
      <c r="BV2965" s="184"/>
      <c r="BW2965" s="184"/>
      <c r="BZ2965" s="184"/>
      <c r="CA2965" s="184"/>
      <c r="CD2965" s="184"/>
      <c r="CE2965" s="184"/>
      <c r="CL2965" s="183"/>
      <c r="CO2965" s="183"/>
      <c r="CP2965" s="183"/>
      <c r="CT2965" s="71"/>
    </row>
    <row r="2966" spans="6:98">
      <c r="F2966" s="183"/>
      <c r="S2966" s="184"/>
      <c r="T2966" s="184"/>
      <c r="U2966" s="184"/>
      <c r="V2966" s="184"/>
      <c r="W2966" s="184"/>
      <c r="X2966" s="184"/>
      <c r="Y2966" s="184"/>
      <c r="Z2966" s="184"/>
      <c r="AA2966" s="184"/>
      <c r="AB2966" s="184"/>
      <c r="AC2966" s="184"/>
      <c r="AD2966" s="184"/>
      <c r="AH2966" s="184"/>
      <c r="AI2966" s="184"/>
      <c r="AL2966" s="184"/>
      <c r="AM2966" s="184"/>
      <c r="AP2966" s="184"/>
      <c r="AQ2966" s="184"/>
      <c r="AT2966" s="184"/>
      <c r="AU2966" s="184"/>
      <c r="AX2966" s="184"/>
      <c r="AY2966" s="184"/>
      <c r="BB2966" s="184"/>
      <c r="BC2966" s="184"/>
      <c r="BF2966" s="184"/>
      <c r="BG2966" s="184"/>
      <c r="BJ2966" s="184"/>
      <c r="BK2966" s="184"/>
      <c r="BN2966" s="184"/>
      <c r="BO2966" s="184"/>
      <c r="BR2966" s="184"/>
      <c r="BS2966" s="184"/>
      <c r="BV2966" s="184"/>
      <c r="BW2966" s="184"/>
      <c r="BZ2966" s="184"/>
      <c r="CA2966" s="184"/>
      <c r="CD2966" s="184"/>
      <c r="CE2966" s="184"/>
      <c r="CL2966" s="183"/>
      <c r="CO2966" s="183"/>
      <c r="CP2966" s="183"/>
      <c r="CT2966" s="71"/>
    </row>
    <row r="2967" spans="6:98">
      <c r="F2967" s="183"/>
      <c r="S2967" s="184"/>
      <c r="T2967" s="184"/>
      <c r="U2967" s="184"/>
      <c r="V2967" s="184"/>
      <c r="W2967" s="184"/>
      <c r="X2967" s="184"/>
      <c r="Y2967" s="184"/>
      <c r="Z2967" s="184"/>
      <c r="AA2967" s="184"/>
      <c r="AB2967" s="184"/>
      <c r="AC2967" s="184"/>
      <c r="AD2967" s="184"/>
      <c r="AH2967" s="184"/>
      <c r="AI2967" s="184"/>
      <c r="AL2967" s="184"/>
      <c r="AM2967" s="184"/>
      <c r="AP2967" s="184"/>
      <c r="AQ2967" s="184"/>
      <c r="AT2967" s="184"/>
      <c r="AU2967" s="184"/>
      <c r="AX2967" s="184"/>
      <c r="AY2967" s="184"/>
      <c r="BB2967" s="184"/>
      <c r="BC2967" s="184"/>
      <c r="BF2967" s="184"/>
      <c r="BG2967" s="184"/>
      <c r="BJ2967" s="184"/>
      <c r="BK2967" s="184"/>
      <c r="BN2967" s="184"/>
      <c r="BO2967" s="184"/>
      <c r="BR2967" s="184"/>
      <c r="BS2967" s="184"/>
      <c r="BV2967" s="184"/>
      <c r="BW2967" s="184"/>
      <c r="BZ2967" s="184"/>
      <c r="CA2967" s="184"/>
      <c r="CD2967" s="184"/>
      <c r="CE2967" s="184"/>
      <c r="CL2967" s="183"/>
      <c r="CO2967" s="183"/>
      <c r="CP2967" s="183"/>
      <c r="CT2967" s="71"/>
    </row>
    <row r="2968" spans="6:98">
      <c r="F2968" s="183"/>
      <c r="S2968" s="184"/>
      <c r="T2968" s="184"/>
      <c r="U2968" s="184"/>
      <c r="V2968" s="184"/>
      <c r="W2968" s="184"/>
      <c r="X2968" s="184"/>
      <c r="Y2968" s="184"/>
      <c r="Z2968" s="184"/>
      <c r="AA2968" s="184"/>
      <c r="AB2968" s="184"/>
      <c r="AC2968" s="184"/>
      <c r="AD2968" s="184"/>
      <c r="AH2968" s="184"/>
      <c r="AI2968" s="184"/>
      <c r="AL2968" s="184"/>
      <c r="AM2968" s="184"/>
      <c r="AP2968" s="184"/>
      <c r="AQ2968" s="184"/>
      <c r="AT2968" s="184"/>
      <c r="AU2968" s="184"/>
      <c r="AX2968" s="184"/>
      <c r="AY2968" s="184"/>
      <c r="BB2968" s="184"/>
      <c r="BC2968" s="184"/>
      <c r="BF2968" s="184"/>
      <c r="BG2968" s="184"/>
      <c r="BJ2968" s="184"/>
      <c r="BK2968" s="184"/>
      <c r="BN2968" s="184"/>
      <c r="BO2968" s="184"/>
      <c r="BR2968" s="184"/>
      <c r="BS2968" s="184"/>
      <c r="BV2968" s="184"/>
      <c r="BW2968" s="184"/>
      <c r="BZ2968" s="184"/>
      <c r="CA2968" s="184"/>
      <c r="CD2968" s="184"/>
      <c r="CE2968" s="184"/>
      <c r="CL2968" s="183"/>
      <c r="CO2968" s="183"/>
      <c r="CP2968" s="183"/>
      <c r="CT2968" s="71"/>
    </row>
    <row r="2969" spans="6:98">
      <c r="F2969" s="183"/>
      <c r="S2969" s="184"/>
      <c r="T2969" s="184"/>
      <c r="U2969" s="184"/>
      <c r="V2969" s="184"/>
      <c r="W2969" s="184"/>
      <c r="X2969" s="184"/>
      <c r="Y2969" s="184"/>
      <c r="Z2969" s="184"/>
      <c r="AA2969" s="184"/>
      <c r="AB2969" s="184"/>
      <c r="AC2969" s="184"/>
      <c r="AD2969" s="184"/>
      <c r="AH2969" s="184"/>
      <c r="AI2969" s="184"/>
      <c r="AL2969" s="184"/>
      <c r="AM2969" s="184"/>
      <c r="AP2969" s="184"/>
      <c r="AQ2969" s="184"/>
      <c r="AT2969" s="184"/>
      <c r="AU2969" s="184"/>
      <c r="AX2969" s="184"/>
      <c r="AY2969" s="184"/>
      <c r="BB2969" s="184"/>
      <c r="BC2969" s="184"/>
      <c r="BF2969" s="184"/>
      <c r="BG2969" s="184"/>
      <c r="BJ2969" s="184"/>
      <c r="BK2969" s="184"/>
      <c r="BN2969" s="184"/>
      <c r="BO2969" s="184"/>
      <c r="BR2969" s="184"/>
      <c r="BS2969" s="184"/>
      <c r="BV2969" s="184"/>
      <c r="BW2969" s="184"/>
      <c r="BZ2969" s="184"/>
      <c r="CA2969" s="184"/>
      <c r="CD2969" s="184"/>
      <c r="CE2969" s="184"/>
      <c r="CL2969" s="183"/>
      <c r="CO2969" s="183"/>
      <c r="CP2969" s="183"/>
      <c r="CT2969" s="71"/>
    </row>
    <row r="2970" spans="6:98">
      <c r="F2970" s="183"/>
      <c r="S2970" s="184"/>
      <c r="T2970" s="184"/>
      <c r="U2970" s="184"/>
      <c r="V2970" s="184"/>
      <c r="W2970" s="184"/>
      <c r="X2970" s="184"/>
      <c r="Y2970" s="184"/>
      <c r="Z2970" s="184"/>
      <c r="AA2970" s="184"/>
      <c r="AB2970" s="184"/>
      <c r="AC2970" s="184"/>
      <c r="AD2970" s="184"/>
      <c r="AH2970" s="184"/>
      <c r="AI2970" s="184"/>
      <c r="AL2970" s="184"/>
      <c r="AM2970" s="184"/>
      <c r="AP2970" s="184"/>
      <c r="AQ2970" s="184"/>
      <c r="AT2970" s="184"/>
      <c r="AU2970" s="184"/>
      <c r="AX2970" s="184"/>
      <c r="AY2970" s="184"/>
      <c r="BB2970" s="184"/>
      <c r="BC2970" s="184"/>
      <c r="BF2970" s="184"/>
      <c r="BG2970" s="184"/>
      <c r="BJ2970" s="184"/>
      <c r="BK2970" s="184"/>
      <c r="BN2970" s="184"/>
      <c r="BO2970" s="184"/>
      <c r="BR2970" s="184"/>
      <c r="BS2970" s="184"/>
      <c r="BV2970" s="184"/>
      <c r="BW2970" s="184"/>
      <c r="BZ2970" s="184"/>
      <c r="CA2970" s="184"/>
      <c r="CD2970" s="184"/>
      <c r="CE2970" s="184"/>
      <c r="CL2970" s="183"/>
      <c r="CO2970" s="183"/>
      <c r="CP2970" s="183"/>
      <c r="CT2970" s="71"/>
    </row>
    <row r="2971" spans="6:98">
      <c r="F2971" s="183"/>
      <c r="S2971" s="184"/>
      <c r="T2971" s="184"/>
      <c r="U2971" s="184"/>
      <c r="V2971" s="184"/>
      <c r="W2971" s="184"/>
      <c r="X2971" s="184"/>
      <c r="Y2971" s="184"/>
      <c r="Z2971" s="184"/>
      <c r="AA2971" s="184"/>
      <c r="AB2971" s="184"/>
      <c r="AC2971" s="184"/>
      <c r="AD2971" s="184"/>
      <c r="AH2971" s="184"/>
      <c r="AI2971" s="184"/>
      <c r="AL2971" s="184"/>
      <c r="AM2971" s="184"/>
      <c r="AP2971" s="184"/>
      <c r="AQ2971" s="184"/>
      <c r="AT2971" s="184"/>
      <c r="AU2971" s="184"/>
      <c r="AX2971" s="184"/>
      <c r="AY2971" s="184"/>
      <c r="BB2971" s="184"/>
      <c r="BC2971" s="184"/>
      <c r="BF2971" s="184"/>
      <c r="BG2971" s="184"/>
      <c r="BJ2971" s="184"/>
      <c r="BK2971" s="184"/>
      <c r="BN2971" s="184"/>
      <c r="BO2971" s="184"/>
      <c r="BR2971" s="184"/>
      <c r="BS2971" s="184"/>
      <c r="BV2971" s="184"/>
      <c r="BW2971" s="184"/>
      <c r="BZ2971" s="184"/>
      <c r="CA2971" s="184"/>
      <c r="CD2971" s="184"/>
      <c r="CE2971" s="184"/>
      <c r="CL2971" s="183"/>
      <c r="CO2971" s="183"/>
      <c r="CP2971" s="183"/>
      <c r="CT2971" s="71"/>
    </row>
    <row r="2972" spans="6:98">
      <c r="F2972" s="183"/>
      <c r="S2972" s="184"/>
      <c r="T2972" s="184"/>
      <c r="U2972" s="184"/>
      <c r="V2972" s="184"/>
      <c r="W2972" s="184"/>
      <c r="X2972" s="184"/>
      <c r="Y2972" s="184"/>
      <c r="Z2972" s="184"/>
      <c r="AA2972" s="184"/>
      <c r="AB2972" s="184"/>
      <c r="AC2972" s="184"/>
      <c r="AD2972" s="184"/>
      <c r="AH2972" s="184"/>
      <c r="AI2972" s="184"/>
      <c r="AL2972" s="184"/>
      <c r="AM2972" s="184"/>
      <c r="AP2972" s="184"/>
      <c r="AQ2972" s="184"/>
      <c r="AT2972" s="184"/>
      <c r="AU2972" s="184"/>
      <c r="AX2972" s="184"/>
      <c r="AY2972" s="184"/>
      <c r="BB2972" s="184"/>
      <c r="BC2972" s="184"/>
      <c r="BF2972" s="184"/>
      <c r="BG2972" s="184"/>
      <c r="BJ2972" s="184"/>
      <c r="BK2972" s="184"/>
      <c r="BN2972" s="184"/>
      <c r="BO2972" s="184"/>
      <c r="BR2972" s="184"/>
      <c r="BS2972" s="184"/>
      <c r="BV2972" s="184"/>
      <c r="BW2972" s="184"/>
      <c r="BZ2972" s="184"/>
      <c r="CA2972" s="184"/>
      <c r="CD2972" s="184"/>
      <c r="CE2972" s="184"/>
      <c r="CL2972" s="183"/>
      <c r="CO2972" s="183"/>
      <c r="CP2972" s="183"/>
      <c r="CT2972" s="71"/>
    </row>
    <row r="2973" spans="6:98">
      <c r="F2973" s="183"/>
      <c r="S2973" s="184"/>
      <c r="T2973" s="184"/>
      <c r="U2973" s="184"/>
      <c r="V2973" s="184"/>
      <c r="W2973" s="184"/>
      <c r="X2973" s="184"/>
      <c r="Y2973" s="184"/>
      <c r="Z2973" s="184"/>
      <c r="AA2973" s="184"/>
      <c r="AB2973" s="184"/>
      <c r="AC2973" s="184"/>
      <c r="AD2973" s="184"/>
      <c r="AH2973" s="184"/>
      <c r="AI2973" s="184"/>
      <c r="AL2973" s="184"/>
      <c r="AM2973" s="184"/>
      <c r="AP2973" s="184"/>
      <c r="AQ2973" s="184"/>
      <c r="AT2973" s="184"/>
      <c r="AU2973" s="184"/>
      <c r="AX2973" s="184"/>
      <c r="AY2973" s="184"/>
      <c r="BB2973" s="184"/>
      <c r="BC2973" s="184"/>
      <c r="BF2973" s="184"/>
      <c r="BG2973" s="184"/>
      <c r="BJ2973" s="184"/>
      <c r="BK2973" s="184"/>
      <c r="BN2973" s="184"/>
      <c r="BO2973" s="184"/>
      <c r="BR2973" s="184"/>
      <c r="BS2973" s="184"/>
      <c r="BV2973" s="184"/>
      <c r="BW2973" s="184"/>
      <c r="BZ2973" s="184"/>
      <c r="CA2973" s="184"/>
      <c r="CD2973" s="184"/>
      <c r="CE2973" s="184"/>
      <c r="CL2973" s="183"/>
      <c r="CO2973" s="183"/>
      <c r="CP2973" s="183"/>
      <c r="CT2973" s="71"/>
    </row>
    <row r="2974" spans="6:98">
      <c r="F2974" s="183"/>
      <c r="S2974" s="184"/>
      <c r="T2974" s="184"/>
      <c r="U2974" s="184"/>
      <c r="V2974" s="184"/>
      <c r="W2974" s="184"/>
      <c r="X2974" s="184"/>
      <c r="Y2974" s="184"/>
      <c r="Z2974" s="184"/>
      <c r="AA2974" s="184"/>
      <c r="AB2974" s="184"/>
      <c r="AC2974" s="184"/>
      <c r="AD2974" s="184"/>
      <c r="AH2974" s="184"/>
      <c r="AI2974" s="184"/>
      <c r="AL2974" s="184"/>
      <c r="AM2974" s="184"/>
      <c r="AP2974" s="184"/>
      <c r="AQ2974" s="184"/>
      <c r="AT2974" s="184"/>
      <c r="AU2974" s="184"/>
      <c r="AX2974" s="184"/>
      <c r="AY2974" s="184"/>
      <c r="BB2974" s="184"/>
      <c r="BC2974" s="184"/>
      <c r="BF2974" s="184"/>
      <c r="BG2974" s="184"/>
      <c r="BJ2974" s="184"/>
      <c r="BK2974" s="184"/>
      <c r="BN2974" s="184"/>
      <c r="BO2974" s="184"/>
      <c r="BR2974" s="184"/>
      <c r="BS2974" s="184"/>
      <c r="BV2974" s="184"/>
      <c r="BW2974" s="184"/>
      <c r="BZ2974" s="184"/>
      <c r="CA2974" s="184"/>
      <c r="CD2974" s="184"/>
      <c r="CE2974" s="184"/>
      <c r="CL2974" s="183"/>
      <c r="CO2974" s="183"/>
      <c r="CP2974" s="183"/>
      <c r="CT2974" s="71"/>
    </row>
    <row r="2975" spans="6:98">
      <c r="F2975" s="183"/>
      <c r="S2975" s="184"/>
      <c r="T2975" s="184"/>
      <c r="U2975" s="184"/>
      <c r="V2975" s="184"/>
      <c r="W2975" s="184"/>
      <c r="X2975" s="184"/>
      <c r="Y2975" s="184"/>
      <c r="Z2975" s="184"/>
      <c r="AA2975" s="184"/>
      <c r="AB2975" s="184"/>
      <c r="AC2975" s="184"/>
      <c r="AD2975" s="184"/>
      <c r="AH2975" s="184"/>
      <c r="AI2975" s="184"/>
      <c r="AL2975" s="184"/>
      <c r="AM2975" s="184"/>
      <c r="AP2975" s="184"/>
      <c r="AQ2975" s="184"/>
      <c r="AT2975" s="184"/>
      <c r="AU2975" s="184"/>
      <c r="AX2975" s="184"/>
      <c r="AY2975" s="184"/>
      <c r="BB2975" s="184"/>
      <c r="BC2975" s="184"/>
      <c r="BF2975" s="184"/>
      <c r="BG2975" s="184"/>
      <c r="BJ2975" s="184"/>
      <c r="BK2975" s="184"/>
      <c r="BN2975" s="184"/>
      <c r="BO2975" s="184"/>
      <c r="BR2975" s="184"/>
      <c r="BS2975" s="184"/>
      <c r="BV2975" s="184"/>
      <c r="BW2975" s="184"/>
      <c r="BZ2975" s="184"/>
      <c r="CA2975" s="184"/>
      <c r="CD2975" s="184"/>
      <c r="CE2975" s="184"/>
      <c r="CL2975" s="183"/>
      <c r="CO2975" s="183"/>
      <c r="CP2975" s="183"/>
      <c r="CT2975" s="71"/>
    </row>
    <row r="2976" spans="6:98">
      <c r="F2976" s="183"/>
      <c r="S2976" s="184"/>
      <c r="T2976" s="184"/>
      <c r="U2976" s="184"/>
      <c r="V2976" s="184"/>
      <c r="W2976" s="184"/>
      <c r="X2976" s="184"/>
      <c r="Y2976" s="184"/>
      <c r="Z2976" s="184"/>
      <c r="AA2976" s="184"/>
      <c r="AB2976" s="184"/>
      <c r="AC2976" s="184"/>
      <c r="AD2976" s="184"/>
      <c r="AH2976" s="184"/>
      <c r="AI2976" s="184"/>
      <c r="AL2976" s="184"/>
      <c r="AM2976" s="184"/>
      <c r="AP2976" s="184"/>
      <c r="AQ2976" s="184"/>
      <c r="AT2976" s="184"/>
      <c r="AU2976" s="184"/>
      <c r="AX2976" s="184"/>
      <c r="AY2976" s="184"/>
      <c r="BB2976" s="184"/>
      <c r="BC2976" s="184"/>
      <c r="BF2976" s="184"/>
      <c r="BG2976" s="184"/>
      <c r="BJ2976" s="184"/>
      <c r="BK2976" s="184"/>
      <c r="BN2976" s="184"/>
      <c r="BO2976" s="184"/>
      <c r="BR2976" s="184"/>
      <c r="BS2976" s="184"/>
      <c r="BV2976" s="184"/>
      <c r="BW2976" s="184"/>
      <c r="BZ2976" s="184"/>
      <c r="CA2976" s="184"/>
      <c r="CD2976" s="184"/>
      <c r="CE2976" s="184"/>
      <c r="CL2976" s="183"/>
      <c r="CO2976" s="183"/>
      <c r="CP2976" s="183"/>
      <c r="CT2976" s="71"/>
    </row>
    <row r="2977" spans="6:98">
      <c r="F2977" s="183"/>
      <c r="S2977" s="184"/>
      <c r="T2977" s="184"/>
      <c r="U2977" s="184"/>
      <c r="V2977" s="184"/>
      <c r="W2977" s="184"/>
      <c r="X2977" s="184"/>
      <c r="Y2977" s="184"/>
      <c r="Z2977" s="184"/>
      <c r="AA2977" s="184"/>
      <c r="AB2977" s="184"/>
      <c r="AC2977" s="184"/>
      <c r="AD2977" s="184"/>
      <c r="AH2977" s="184"/>
      <c r="AI2977" s="184"/>
      <c r="AL2977" s="184"/>
      <c r="AM2977" s="184"/>
      <c r="AP2977" s="184"/>
      <c r="AQ2977" s="184"/>
      <c r="AT2977" s="184"/>
      <c r="AU2977" s="184"/>
      <c r="AX2977" s="184"/>
      <c r="AY2977" s="184"/>
      <c r="BB2977" s="184"/>
      <c r="BC2977" s="184"/>
      <c r="BF2977" s="184"/>
      <c r="BG2977" s="184"/>
      <c r="BJ2977" s="184"/>
      <c r="BK2977" s="184"/>
      <c r="BN2977" s="184"/>
      <c r="BO2977" s="184"/>
      <c r="BR2977" s="184"/>
      <c r="BS2977" s="184"/>
      <c r="BV2977" s="184"/>
      <c r="BW2977" s="184"/>
      <c r="BZ2977" s="184"/>
      <c r="CA2977" s="184"/>
      <c r="CD2977" s="184"/>
      <c r="CE2977" s="184"/>
      <c r="CL2977" s="183"/>
      <c r="CO2977" s="183"/>
      <c r="CP2977" s="183"/>
      <c r="CT2977" s="71"/>
    </row>
    <row r="2978" spans="6:98">
      <c r="F2978" s="183"/>
      <c r="S2978" s="184"/>
      <c r="T2978" s="184"/>
      <c r="U2978" s="184"/>
      <c r="V2978" s="184"/>
      <c r="W2978" s="184"/>
      <c r="X2978" s="184"/>
      <c r="Y2978" s="184"/>
      <c r="Z2978" s="184"/>
      <c r="AA2978" s="184"/>
      <c r="AB2978" s="184"/>
      <c r="AC2978" s="184"/>
      <c r="AD2978" s="184"/>
      <c r="AH2978" s="184"/>
      <c r="AI2978" s="184"/>
      <c r="AL2978" s="184"/>
      <c r="AM2978" s="184"/>
      <c r="AP2978" s="184"/>
      <c r="AQ2978" s="184"/>
      <c r="AT2978" s="184"/>
      <c r="AU2978" s="184"/>
      <c r="AX2978" s="184"/>
      <c r="AY2978" s="184"/>
      <c r="BB2978" s="184"/>
      <c r="BC2978" s="184"/>
      <c r="BF2978" s="184"/>
      <c r="BG2978" s="184"/>
      <c r="BJ2978" s="184"/>
      <c r="BK2978" s="184"/>
      <c r="BN2978" s="184"/>
      <c r="BO2978" s="184"/>
      <c r="BR2978" s="184"/>
      <c r="BS2978" s="184"/>
      <c r="BV2978" s="184"/>
      <c r="BW2978" s="184"/>
      <c r="BZ2978" s="184"/>
      <c r="CA2978" s="184"/>
      <c r="CD2978" s="184"/>
      <c r="CE2978" s="184"/>
      <c r="CL2978" s="183"/>
      <c r="CO2978" s="183"/>
      <c r="CP2978" s="183"/>
      <c r="CT2978" s="71"/>
    </row>
    <row r="2979" spans="6:98">
      <c r="F2979" s="183"/>
      <c r="S2979" s="184"/>
      <c r="T2979" s="184"/>
      <c r="U2979" s="184"/>
      <c r="V2979" s="184"/>
      <c r="W2979" s="184"/>
      <c r="X2979" s="184"/>
      <c r="Y2979" s="184"/>
      <c r="Z2979" s="184"/>
      <c r="AA2979" s="184"/>
      <c r="AB2979" s="184"/>
      <c r="AC2979" s="184"/>
      <c r="AD2979" s="184"/>
      <c r="AH2979" s="184"/>
      <c r="AI2979" s="184"/>
      <c r="AL2979" s="184"/>
      <c r="AM2979" s="184"/>
      <c r="AP2979" s="184"/>
      <c r="AQ2979" s="184"/>
      <c r="AT2979" s="184"/>
      <c r="AU2979" s="184"/>
      <c r="AX2979" s="184"/>
      <c r="AY2979" s="184"/>
      <c r="BB2979" s="184"/>
      <c r="BC2979" s="184"/>
      <c r="BF2979" s="184"/>
      <c r="BG2979" s="184"/>
      <c r="BJ2979" s="184"/>
      <c r="BK2979" s="184"/>
      <c r="BN2979" s="184"/>
      <c r="BO2979" s="184"/>
      <c r="BR2979" s="184"/>
      <c r="BS2979" s="184"/>
      <c r="BV2979" s="184"/>
      <c r="BW2979" s="184"/>
      <c r="BZ2979" s="184"/>
      <c r="CA2979" s="184"/>
      <c r="CD2979" s="184"/>
      <c r="CE2979" s="184"/>
      <c r="CL2979" s="183"/>
      <c r="CO2979" s="183"/>
      <c r="CP2979" s="183"/>
      <c r="CT2979" s="71"/>
    </row>
    <row r="2980" spans="6:98">
      <c r="F2980" s="183"/>
      <c r="S2980" s="184"/>
      <c r="T2980" s="184"/>
      <c r="U2980" s="184"/>
      <c r="V2980" s="184"/>
      <c r="W2980" s="184"/>
      <c r="X2980" s="184"/>
      <c r="Y2980" s="184"/>
      <c r="Z2980" s="184"/>
      <c r="AA2980" s="184"/>
      <c r="AB2980" s="184"/>
      <c r="AC2980" s="184"/>
      <c r="AD2980" s="184"/>
      <c r="AH2980" s="184"/>
      <c r="AI2980" s="184"/>
      <c r="AL2980" s="184"/>
      <c r="AM2980" s="184"/>
      <c r="AP2980" s="184"/>
      <c r="AQ2980" s="184"/>
      <c r="AT2980" s="184"/>
      <c r="AU2980" s="184"/>
      <c r="AX2980" s="184"/>
      <c r="AY2980" s="184"/>
      <c r="BB2980" s="184"/>
      <c r="BC2980" s="184"/>
      <c r="BF2980" s="184"/>
      <c r="BG2980" s="184"/>
      <c r="BJ2980" s="184"/>
      <c r="BK2980" s="184"/>
      <c r="BN2980" s="184"/>
      <c r="BO2980" s="184"/>
      <c r="BR2980" s="184"/>
      <c r="BS2980" s="184"/>
      <c r="BV2980" s="184"/>
      <c r="BW2980" s="184"/>
      <c r="BZ2980" s="184"/>
      <c r="CA2980" s="184"/>
      <c r="CD2980" s="184"/>
      <c r="CE2980" s="184"/>
      <c r="CL2980" s="183"/>
      <c r="CO2980" s="183"/>
      <c r="CP2980" s="183"/>
      <c r="CT2980" s="71"/>
    </row>
    <row r="2981" spans="6:98">
      <c r="F2981" s="183"/>
      <c r="S2981" s="184"/>
      <c r="T2981" s="184"/>
      <c r="U2981" s="184"/>
      <c r="V2981" s="184"/>
      <c r="W2981" s="184"/>
      <c r="X2981" s="184"/>
      <c r="Y2981" s="184"/>
      <c r="Z2981" s="184"/>
      <c r="AA2981" s="184"/>
      <c r="AB2981" s="184"/>
      <c r="AC2981" s="184"/>
      <c r="AD2981" s="184"/>
      <c r="AH2981" s="184"/>
      <c r="AI2981" s="184"/>
      <c r="AL2981" s="184"/>
      <c r="AM2981" s="184"/>
      <c r="AP2981" s="184"/>
      <c r="AQ2981" s="184"/>
      <c r="AT2981" s="184"/>
      <c r="AU2981" s="184"/>
      <c r="AX2981" s="184"/>
      <c r="AY2981" s="184"/>
      <c r="BB2981" s="184"/>
      <c r="BC2981" s="184"/>
      <c r="BF2981" s="184"/>
      <c r="BG2981" s="184"/>
      <c r="BJ2981" s="184"/>
      <c r="BK2981" s="184"/>
      <c r="BN2981" s="184"/>
      <c r="BO2981" s="184"/>
      <c r="BR2981" s="184"/>
      <c r="BS2981" s="184"/>
      <c r="BV2981" s="184"/>
      <c r="BW2981" s="184"/>
      <c r="BZ2981" s="184"/>
      <c r="CA2981" s="184"/>
      <c r="CD2981" s="184"/>
      <c r="CE2981" s="184"/>
      <c r="CL2981" s="183"/>
      <c r="CO2981" s="183"/>
      <c r="CP2981" s="183"/>
      <c r="CT2981" s="71"/>
    </row>
    <row r="2982" spans="6:98">
      <c r="F2982" s="183"/>
      <c r="S2982" s="184"/>
      <c r="T2982" s="184"/>
      <c r="U2982" s="184"/>
      <c r="V2982" s="184"/>
      <c r="W2982" s="184"/>
      <c r="X2982" s="184"/>
      <c r="Y2982" s="184"/>
      <c r="Z2982" s="184"/>
      <c r="AA2982" s="184"/>
      <c r="AB2982" s="184"/>
      <c r="AC2982" s="184"/>
      <c r="AD2982" s="184"/>
      <c r="AH2982" s="184"/>
      <c r="AI2982" s="184"/>
      <c r="AL2982" s="184"/>
      <c r="AM2982" s="184"/>
      <c r="AP2982" s="184"/>
      <c r="AQ2982" s="184"/>
      <c r="AT2982" s="184"/>
      <c r="AU2982" s="184"/>
      <c r="AX2982" s="184"/>
      <c r="AY2982" s="184"/>
      <c r="BB2982" s="184"/>
      <c r="BC2982" s="184"/>
      <c r="BF2982" s="184"/>
      <c r="BG2982" s="184"/>
      <c r="BJ2982" s="184"/>
      <c r="BK2982" s="184"/>
      <c r="BN2982" s="184"/>
      <c r="BO2982" s="184"/>
      <c r="BR2982" s="184"/>
      <c r="BS2982" s="184"/>
      <c r="BV2982" s="184"/>
      <c r="BW2982" s="184"/>
      <c r="BZ2982" s="184"/>
      <c r="CA2982" s="184"/>
      <c r="CD2982" s="184"/>
      <c r="CE2982" s="184"/>
      <c r="CL2982" s="183"/>
      <c r="CO2982" s="183"/>
      <c r="CP2982" s="183"/>
      <c r="CT2982" s="71"/>
    </row>
    <row r="2983" spans="6:98">
      <c r="F2983" s="183"/>
      <c r="S2983" s="184"/>
      <c r="T2983" s="184"/>
      <c r="U2983" s="184"/>
      <c r="V2983" s="184"/>
      <c r="W2983" s="184"/>
      <c r="X2983" s="184"/>
      <c r="Y2983" s="184"/>
      <c r="Z2983" s="184"/>
      <c r="AA2983" s="184"/>
      <c r="AB2983" s="184"/>
      <c r="AC2983" s="184"/>
      <c r="AD2983" s="184"/>
      <c r="AH2983" s="184"/>
      <c r="AI2983" s="184"/>
      <c r="AL2983" s="184"/>
      <c r="AM2983" s="184"/>
      <c r="AP2983" s="184"/>
      <c r="AQ2983" s="184"/>
      <c r="AT2983" s="184"/>
      <c r="AU2983" s="184"/>
      <c r="AX2983" s="184"/>
      <c r="AY2983" s="184"/>
      <c r="BB2983" s="184"/>
      <c r="BC2983" s="184"/>
      <c r="BF2983" s="184"/>
      <c r="BG2983" s="184"/>
      <c r="BJ2983" s="184"/>
      <c r="BK2983" s="184"/>
      <c r="BN2983" s="184"/>
      <c r="BO2983" s="184"/>
      <c r="BR2983" s="184"/>
      <c r="BS2983" s="184"/>
      <c r="BV2983" s="184"/>
      <c r="BW2983" s="184"/>
      <c r="BZ2983" s="184"/>
      <c r="CA2983" s="184"/>
      <c r="CD2983" s="184"/>
      <c r="CE2983" s="184"/>
      <c r="CL2983" s="183"/>
      <c r="CO2983" s="183"/>
      <c r="CP2983" s="183"/>
      <c r="CT2983" s="71"/>
    </row>
    <row r="2984" spans="6:98">
      <c r="F2984" s="183"/>
      <c r="S2984" s="184"/>
      <c r="T2984" s="184"/>
      <c r="U2984" s="184"/>
      <c r="V2984" s="184"/>
      <c r="W2984" s="184"/>
      <c r="X2984" s="184"/>
      <c r="Y2984" s="184"/>
      <c r="Z2984" s="184"/>
      <c r="AA2984" s="184"/>
      <c r="AB2984" s="184"/>
      <c r="AC2984" s="184"/>
      <c r="AD2984" s="184"/>
      <c r="AH2984" s="184"/>
      <c r="AI2984" s="184"/>
      <c r="AL2984" s="184"/>
      <c r="AM2984" s="184"/>
      <c r="AP2984" s="184"/>
      <c r="AQ2984" s="184"/>
      <c r="AT2984" s="184"/>
      <c r="AU2984" s="184"/>
      <c r="AX2984" s="184"/>
      <c r="AY2984" s="184"/>
      <c r="BB2984" s="184"/>
      <c r="BC2984" s="184"/>
      <c r="BF2984" s="184"/>
      <c r="BG2984" s="184"/>
      <c r="BJ2984" s="184"/>
      <c r="BK2984" s="184"/>
      <c r="BN2984" s="184"/>
      <c r="BO2984" s="184"/>
      <c r="BR2984" s="184"/>
      <c r="BS2984" s="184"/>
      <c r="BV2984" s="184"/>
      <c r="BW2984" s="184"/>
      <c r="BZ2984" s="184"/>
      <c r="CA2984" s="184"/>
      <c r="CD2984" s="184"/>
      <c r="CE2984" s="184"/>
      <c r="CL2984" s="183"/>
      <c r="CO2984" s="183"/>
      <c r="CP2984" s="183"/>
      <c r="CT2984" s="71"/>
    </row>
    <row r="2985" spans="6:98">
      <c r="F2985" s="183"/>
      <c r="S2985" s="184"/>
      <c r="T2985" s="184"/>
      <c r="U2985" s="184"/>
      <c r="V2985" s="184"/>
      <c r="W2985" s="184"/>
      <c r="X2985" s="184"/>
      <c r="Y2985" s="184"/>
      <c r="Z2985" s="184"/>
      <c r="AA2985" s="184"/>
      <c r="AB2985" s="184"/>
      <c r="AC2985" s="184"/>
      <c r="AD2985" s="184"/>
      <c r="AH2985" s="184"/>
      <c r="AI2985" s="184"/>
      <c r="AL2985" s="184"/>
      <c r="AM2985" s="184"/>
      <c r="AP2985" s="184"/>
      <c r="AQ2985" s="184"/>
      <c r="AT2985" s="184"/>
      <c r="AU2985" s="184"/>
      <c r="AX2985" s="184"/>
      <c r="AY2985" s="184"/>
      <c r="BB2985" s="184"/>
      <c r="BC2985" s="184"/>
      <c r="BF2985" s="184"/>
      <c r="BG2985" s="184"/>
      <c r="BJ2985" s="184"/>
      <c r="BK2985" s="184"/>
      <c r="BN2985" s="184"/>
      <c r="BO2985" s="184"/>
      <c r="BR2985" s="184"/>
      <c r="BS2985" s="184"/>
      <c r="BV2985" s="184"/>
      <c r="BW2985" s="184"/>
      <c r="BZ2985" s="184"/>
      <c r="CA2985" s="184"/>
      <c r="CD2985" s="184"/>
      <c r="CE2985" s="184"/>
      <c r="CL2985" s="183"/>
      <c r="CO2985" s="183"/>
      <c r="CP2985" s="183"/>
      <c r="CT2985" s="71"/>
    </row>
    <row r="2986" spans="6:98">
      <c r="F2986" s="183"/>
      <c r="S2986" s="184"/>
      <c r="T2986" s="184"/>
      <c r="U2986" s="184"/>
      <c r="V2986" s="184"/>
      <c r="W2986" s="184"/>
      <c r="X2986" s="184"/>
      <c r="Y2986" s="184"/>
      <c r="Z2986" s="184"/>
      <c r="AA2986" s="184"/>
      <c r="AB2986" s="184"/>
      <c r="AC2986" s="184"/>
      <c r="AD2986" s="184"/>
      <c r="AH2986" s="184"/>
      <c r="AI2986" s="184"/>
      <c r="AL2986" s="184"/>
      <c r="AM2986" s="184"/>
      <c r="AP2986" s="184"/>
      <c r="AQ2986" s="184"/>
      <c r="AT2986" s="184"/>
      <c r="AU2986" s="184"/>
      <c r="AX2986" s="184"/>
      <c r="AY2986" s="184"/>
      <c r="BB2986" s="184"/>
      <c r="BC2986" s="184"/>
      <c r="BF2986" s="184"/>
      <c r="BG2986" s="184"/>
      <c r="BJ2986" s="184"/>
      <c r="BK2986" s="184"/>
      <c r="BN2986" s="184"/>
      <c r="BO2986" s="184"/>
      <c r="BR2986" s="184"/>
      <c r="BS2986" s="184"/>
      <c r="BV2986" s="184"/>
      <c r="BW2986" s="184"/>
      <c r="BZ2986" s="184"/>
      <c r="CA2986" s="184"/>
      <c r="CD2986" s="184"/>
      <c r="CE2986" s="184"/>
      <c r="CL2986" s="183"/>
      <c r="CO2986" s="183"/>
      <c r="CP2986" s="183"/>
      <c r="CT2986" s="71"/>
    </row>
    <row r="2987" spans="6:98">
      <c r="F2987" s="183"/>
      <c r="S2987" s="184"/>
      <c r="T2987" s="184"/>
      <c r="U2987" s="184"/>
      <c r="V2987" s="184"/>
      <c r="W2987" s="184"/>
      <c r="X2987" s="184"/>
      <c r="Y2987" s="184"/>
      <c r="Z2987" s="184"/>
      <c r="AA2987" s="184"/>
      <c r="AB2987" s="184"/>
      <c r="AC2987" s="184"/>
      <c r="AD2987" s="184"/>
      <c r="AH2987" s="184"/>
      <c r="AI2987" s="184"/>
      <c r="AL2987" s="184"/>
      <c r="AM2987" s="184"/>
      <c r="AP2987" s="184"/>
      <c r="AQ2987" s="184"/>
      <c r="AT2987" s="184"/>
      <c r="AU2987" s="184"/>
      <c r="AX2987" s="184"/>
      <c r="AY2987" s="184"/>
      <c r="BB2987" s="184"/>
      <c r="BC2987" s="184"/>
      <c r="BF2987" s="184"/>
      <c r="BG2987" s="184"/>
      <c r="BJ2987" s="184"/>
      <c r="BK2987" s="184"/>
      <c r="BN2987" s="184"/>
      <c r="BO2987" s="184"/>
      <c r="BR2987" s="184"/>
      <c r="BS2987" s="184"/>
      <c r="BV2987" s="184"/>
      <c r="BW2987" s="184"/>
      <c r="BZ2987" s="184"/>
      <c r="CA2987" s="184"/>
      <c r="CD2987" s="184"/>
      <c r="CE2987" s="184"/>
      <c r="CL2987" s="183"/>
      <c r="CO2987" s="183"/>
      <c r="CP2987" s="183"/>
      <c r="CT2987" s="71"/>
    </row>
    <row r="2988" spans="6:98">
      <c r="F2988" s="183"/>
      <c r="S2988" s="184"/>
      <c r="T2988" s="184"/>
      <c r="U2988" s="184"/>
      <c r="V2988" s="184"/>
      <c r="W2988" s="184"/>
      <c r="X2988" s="184"/>
      <c r="Y2988" s="184"/>
      <c r="Z2988" s="184"/>
      <c r="AA2988" s="184"/>
      <c r="AB2988" s="184"/>
      <c r="AC2988" s="184"/>
      <c r="AD2988" s="184"/>
      <c r="AH2988" s="184"/>
      <c r="AI2988" s="184"/>
      <c r="AL2988" s="184"/>
      <c r="AM2988" s="184"/>
      <c r="AP2988" s="184"/>
      <c r="AQ2988" s="184"/>
      <c r="AT2988" s="184"/>
      <c r="AU2988" s="184"/>
      <c r="AX2988" s="184"/>
      <c r="AY2988" s="184"/>
      <c r="BB2988" s="184"/>
      <c r="BC2988" s="184"/>
      <c r="BF2988" s="184"/>
      <c r="BG2988" s="184"/>
      <c r="BJ2988" s="184"/>
      <c r="BK2988" s="184"/>
      <c r="BN2988" s="184"/>
      <c r="BO2988" s="184"/>
      <c r="BR2988" s="184"/>
      <c r="BS2988" s="184"/>
      <c r="BV2988" s="184"/>
      <c r="BW2988" s="184"/>
      <c r="BZ2988" s="184"/>
      <c r="CA2988" s="184"/>
      <c r="CD2988" s="184"/>
      <c r="CE2988" s="184"/>
      <c r="CL2988" s="183"/>
      <c r="CO2988" s="183"/>
      <c r="CP2988" s="183"/>
      <c r="CT2988" s="71"/>
    </row>
    <row r="2989" spans="6:98">
      <c r="F2989" s="183"/>
      <c r="S2989" s="184"/>
      <c r="T2989" s="184"/>
      <c r="U2989" s="184"/>
      <c r="V2989" s="184"/>
      <c r="W2989" s="184"/>
      <c r="X2989" s="184"/>
      <c r="Y2989" s="184"/>
      <c r="Z2989" s="184"/>
      <c r="AA2989" s="184"/>
      <c r="AB2989" s="184"/>
      <c r="AC2989" s="184"/>
      <c r="AD2989" s="184"/>
      <c r="AH2989" s="184"/>
      <c r="AI2989" s="184"/>
      <c r="AL2989" s="184"/>
      <c r="AM2989" s="184"/>
      <c r="AP2989" s="184"/>
      <c r="AQ2989" s="184"/>
      <c r="AT2989" s="184"/>
      <c r="AU2989" s="184"/>
      <c r="AX2989" s="184"/>
      <c r="AY2989" s="184"/>
      <c r="BB2989" s="184"/>
      <c r="BC2989" s="184"/>
      <c r="BF2989" s="184"/>
      <c r="BG2989" s="184"/>
      <c r="BJ2989" s="184"/>
      <c r="BK2989" s="184"/>
      <c r="BN2989" s="184"/>
      <c r="BO2989" s="184"/>
      <c r="BR2989" s="184"/>
      <c r="BS2989" s="184"/>
      <c r="BV2989" s="184"/>
      <c r="BW2989" s="184"/>
      <c r="BZ2989" s="184"/>
      <c r="CA2989" s="184"/>
      <c r="CD2989" s="184"/>
      <c r="CE2989" s="184"/>
      <c r="CL2989" s="183"/>
      <c r="CO2989" s="183"/>
      <c r="CP2989" s="183"/>
      <c r="CT2989" s="71"/>
    </row>
    <row r="2990" spans="6:98">
      <c r="F2990" s="183"/>
      <c r="S2990" s="184"/>
      <c r="T2990" s="184"/>
      <c r="U2990" s="184"/>
      <c r="V2990" s="184"/>
      <c r="W2990" s="184"/>
      <c r="X2990" s="184"/>
      <c r="Y2990" s="184"/>
      <c r="Z2990" s="184"/>
      <c r="AA2990" s="184"/>
      <c r="AB2990" s="184"/>
      <c r="AC2990" s="184"/>
      <c r="AD2990" s="184"/>
      <c r="AH2990" s="184"/>
      <c r="AI2990" s="184"/>
      <c r="AL2990" s="184"/>
      <c r="AM2990" s="184"/>
      <c r="AP2990" s="184"/>
      <c r="AQ2990" s="184"/>
      <c r="AT2990" s="184"/>
      <c r="AU2990" s="184"/>
      <c r="AX2990" s="184"/>
      <c r="AY2990" s="184"/>
      <c r="BB2990" s="184"/>
      <c r="BC2990" s="184"/>
      <c r="BF2990" s="184"/>
      <c r="BG2990" s="184"/>
      <c r="BJ2990" s="184"/>
      <c r="BK2990" s="184"/>
      <c r="BN2990" s="184"/>
      <c r="BO2990" s="184"/>
      <c r="BR2990" s="184"/>
      <c r="BS2990" s="184"/>
      <c r="BV2990" s="184"/>
      <c r="BW2990" s="184"/>
      <c r="BZ2990" s="184"/>
      <c r="CA2990" s="184"/>
      <c r="CD2990" s="184"/>
      <c r="CE2990" s="184"/>
      <c r="CL2990" s="183"/>
      <c r="CO2990" s="183"/>
      <c r="CP2990" s="183"/>
      <c r="CT2990" s="71"/>
    </row>
    <row r="2991" spans="6:98">
      <c r="F2991" s="183"/>
      <c r="S2991" s="184"/>
      <c r="T2991" s="184"/>
      <c r="U2991" s="184"/>
      <c r="V2991" s="184"/>
      <c r="W2991" s="184"/>
      <c r="X2991" s="184"/>
      <c r="Y2991" s="184"/>
      <c r="Z2991" s="184"/>
      <c r="AA2991" s="184"/>
      <c r="AB2991" s="184"/>
      <c r="AC2991" s="184"/>
      <c r="AD2991" s="184"/>
      <c r="AH2991" s="184"/>
      <c r="AI2991" s="184"/>
      <c r="AL2991" s="184"/>
      <c r="AM2991" s="184"/>
      <c r="AP2991" s="184"/>
      <c r="AQ2991" s="184"/>
      <c r="AT2991" s="184"/>
      <c r="AU2991" s="184"/>
      <c r="AX2991" s="184"/>
      <c r="AY2991" s="184"/>
      <c r="BB2991" s="184"/>
      <c r="BC2991" s="184"/>
      <c r="BF2991" s="184"/>
      <c r="BG2991" s="184"/>
      <c r="BJ2991" s="184"/>
      <c r="BK2991" s="184"/>
      <c r="BN2991" s="184"/>
      <c r="BO2991" s="184"/>
      <c r="BR2991" s="184"/>
      <c r="BS2991" s="184"/>
      <c r="BV2991" s="184"/>
      <c r="BW2991" s="184"/>
      <c r="BZ2991" s="184"/>
      <c r="CA2991" s="184"/>
      <c r="CD2991" s="184"/>
      <c r="CE2991" s="184"/>
      <c r="CL2991" s="183"/>
      <c r="CO2991" s="183"/>
      <c r="CP2991" s="183"/>
      <c r="CT2991" s="71"/>
    </row>
    <row r="2992" spans="6:98">
      <c r="F2992" s="183"/>
      <c r="S2992" s="184"/>
      <c r="T2992" s="184"/>
      <c r="U2992" s="184"/>
      <c r="V2992" s="184"/>
      <c r="W2992" s="184"/>
      <c r="X2992" s="184"/>
      <c r="Y2992" s="184"/>
      <c r="Z2992" s="184"/>
      <c r="AA2992" s="184"/>
      <c r="AB2992" s="184"/>
      <c r="AC2992" s="184"/>
      <c r="AD2992" s="184"/>
      <c r="AH2992" s="184"/>
      <c r="AI2992" s="184"/>
      <c r="AL2992" s="184"/>
      <c r="AM2992" s="184"/>
      <c r="AP2992" s="184"/>
      <c r="AQ2992" s="184"/>
      <c r="AT2992" s="184"/>
      <c r="AU2992" s="184"/>
      <c r="AX2992" s="184"/>
      <c r="AY2992" s="184"/>
      <c r="BB2992" s="184"/>
      <c r="BC2992" s="184"/>
      <c r="BF2992" s="184"/>
      <c r="BG2992" s="184"/>
      <c r="BJ2992" s="184"/>
      <c r="BK2992" s="184"/>
      <c r="BN2992" s="184"/>
      <c r="BO2992" s="184"/>
      <c r="BR2992" s="184"/>
      <c r="BS2992" s="184"/>
      <c r="BV2992" s="184"/>
      <c r="BW2992" s="184"/>
      <c r="BZ2992" s="184"/>
      <c r="CA2992" s="184"/>
      <c r="CD2992" s="184"/>
      <c r="CE2992" s="184"/>
      <c r="CL2992" s="183"/>
      <c r="CO2992" s="183"/>
      <c r="CP2992" s="183"/>
      <c r="CT2992" s="71"/>
    </row>
    <row r="2993" spans="6:98">
      <c r="F2993" s="183"/>
      <c r="S2993" s="184"/>
      <c r="T2993" s="184"/>
      <c r="U2993" s="184"/>
      <c r="V2993" s="184"/>
      <c r="W2993" s="184"/>
      <c r="X2993" s="184"/>
      <c r="Y2993" s="184"/>
      <c r="Z2993" s="184"/>
      <c r="AA2993" s="184"/>
      <c r="AB2993" s="184"/>
      <c r="AC2993" s="184"/>
      <c r="AD2993" s="184"/>
      <c r="AH2993" s="184"/>
      <c r="AI2993" s="184"/>
      <c r="AL2993" s="184"/>
      <c r="AM2993" s="184"/>
      <c r="AP2993" s="184"/>
      <c r="AQ2993" s="184"/>
      <c r="AT2993" s="184"/>
      <c r="AU2993" s="184"/>
      <c r="AX2993" s="184"/>
      <c r="AY2993" s="184"/>
      <c r="BB2993" s="184"/>
      <c r="BC2993" s="184"/>
      <c r="BF2993" s="184"/>
      <c r="BG2993" s="184"/>
      <c r="BJ2993" s="184"/>
      <c r="BK2993" s="184"/>
      <c r="BN2993" s="184"/>
      <c r="BO2993" s="184"/>
      <c r="BR2993" s="184"/>
      <c r="BS2993" s="184"/>
      <c r="BV2993" s="184"/>
      <c r="BW2993" s="184"/>
      <c r="BZ2993" s="184"/>
      <c r="CA2993" s="184"/>
      <c r="CD2993" s="184"/>
      <c r="CE2993" s="184"/>
      <c r="CL2993" s="183"/>
      <c r="CO2993" s="183"/>
      <c r="CP2993" s="183"/>
      <c r="CT2993" s="71"/>
    </row>
    <row r="2994" spans="6:98">
      <c r="F2994" s="183"/>
      <c r="S2994" s="184"/>
      <c r="T2994" s="184"/>
      <c r="U2994" s="184"/>
      <c r="V2994" s="184"/>
      <c r="W2994" s="184"/>
      <c r="X2994" s="184"/>
      <c r="Y2994" s="184"/>
      <c r="Z2994" s="184"/>
      <c r="AA2994" s="184"/>
      <c r="AB2994" s="184"/>
      <c r="AC2994" s="184"/>
      <c r="AD2994" s="184"/>
      <c r="AH2994" s="184"/>
      <c r="AI2994" s="184"/>
      <c r="AL2994" s="184"/>
      <c r="AM2994" s="184"/>
      <c r="AP2994" s="184"/>
      <c r="AQ2994" s="184"/>
      <c r="AT2994" s="184"/>
      <c r="AU2994" s="184"/>
      <c r="AX2994" s="184"/>
      <c r="AY2994" s="184"/>
      <c r="BB2994" s="184"/>
      <c r="BC2994" s="184"/>
      <c r="BF2994" s="184"/>
      <c r="BG2994" s="184"/>
      <c r="BJ2994" s="184"/>
      <c r="BK2994" s="184"/>
      <c r="BN2994" s="184"/>
      <c r="BO2994" s="184"/>
      <c r="BR2994" s="184"/>
      <c r="BS2994" s="184"/>
      <c r="BV2994" s="184"/>
      <c r="BW2994" s="184"/>
      <c r="BZ2994" s="184"/>
      <c r="CA2994" s="184"/>
      <c r="CD2994" s="184"/>
      <c r="CE2994" s="184"/>
      <c r="CL2994" s="183"/>
      <c r="CO2994" s="183"/>
      <c r="CP2994" s="183"/>
      <c r="CT2994" s="71"/>
    </row>
    <row r="2995" spans="6:98">
      <c r="F2995" s="183"/>
      <c r="S2995" s="184"/>
      <c r="T2995" s="184"/>
      <c r="U2995" s="184"/>
      <c r="V2995" s="184"/>
      <c r="W2995" s="184"/>
      <c r="X2995" s="184"/>
      <c r="Y2995" s="184"/>
      <c r="Z2995" s="184"/>
      <c r="AA2995" s="184"/>
      <c r="AB2995" s="184"/>
      <c r="AC2995" s="184"/>
      <c r="AD2995" s="184"/>
      <c r="AH2995" s="184"/>
      <c r="AI2995" s="184"/>
      <c r="AL2995" s="184"/>
      <c r="AM2995" s="184"/>
      <c r="AP2995" s="184"/>
      <c r="AQ2995" s="184"/>
      <c r="AT2995" s="184"/>
      <c r="AU2995" s="184"/>
      <c r="AX2995" s="184"/>
      <c r="AY2995" s="184"/>
      <c r="BB2995" s="184"/>
      <c r="BC2995" s="184"/>
      <c r="BF2995" s="184"/>
      <c r="BG2995" s="184"/>
      <c r="BJ2995" s="184"/>
      <c r="BK2995" s="184"/>
      <c r="BN2995" s="184"/>
      <c r="BO2995" s="184"/>
      <c r="BR2995" s="184"/>
      <c r="BS2995" s="184"/>
      <c r="BV2995" s="184"/>
      <c r="BW2995" s="184"/>
      <c r="BZ2995" s="184"/>
      <c r="CA2995" s="184"/>
      <c r="CD2995" s="184"/>
      <c r="CE2995" s="184"/>
      <c r="CL2995" s="183"/>
      <c r="CO2995" s="183"/>
      <c r="CP2995" s="183"/>
      <c r="CT2995" s="71"/>
    </row>
    <row r="2996" spans="6:98">
      <c r="F2996" s="183"/>
      <c r="S2996" s="184"/>
      <c r="T2996" s="184"/>
      <c r="U2996" s="184"/>
      <c r="V2996" s="184"/>
      <c r="W2996" s="184"/>
      <c r="X2996" s="184"/>
      <c r="Y2996" s="184"/>
      <c r="Z2996" s="184"/>
      <c r="AA2996" s="184"/>
      <c r="AB2996" s="184"/>
      <c r="AC2996" s="184"/>
      <c r="AD2996" s="184"/>
      <c r="AH2996" s="184"/>
      <c r="AI2996" s="184"/>
      <c r="AL2996" s="184"/>
      <c r="AM2996" s="184"/>
      <c r="AP2996" s="184"/>
      <c r="AQ2996" s="184"/>
      <c r="AT2996" s="184"/>
      <c r="AU2996" s="184"/>
      <c r="AX2996" s="184"/>
      <c r="AY2996" s="184"/>
      <c r="BB2996" s="184"/>
      <c r="BC2996" s="184"/>
      <c r="BF2996" s="184"/>
      <c r="BG2996" s="184"/>
      <c r="BJ2996" s="184"/>
      <c r="BK2996" s="184"/>
      <c r="BN2996" s="184"/>
      <c r="BO2996" s="184"/>
      <c r="BR2996" s="184"/>
      <c r="BS2996" s="184"/>
      <c r="BV2996" s="184"/>
      <c r="BW2996" s="184"/>
      <c r="BZ2996" s="184"/>
      <c r="CA2996" s="184"/>
      <c r="CD2996" s="184"/>
      <c r="CE2996" s="184"/>
      <c r="CL2996" s="183"/>
      <c r="CO2996" s="183"/>
      <c r="CP2996" s="183"/>
      <c r="CT2996" s="71"/>
    </row>
    <row r="2997" spans="6:98">
      <c r="F2997" s="183"/>
      <c r="S2997" s="184"/>
      <c r="T2997" s="184"/>
      <c r="U2997" s="184"/>
      <c r="V2997" s="184"/>
      <c r="W2997" s="184"/>
      <c r="X2997" s="184"/>
      <c r="Y2997" s="184"/>
      <c r="Z2997" s="184"/>
      <c r="AA2997" s="184"/>
      <c r="AB2997" s="184"/>
      <c r="AC2997" s="184"/>
      <c r="AD2997" s="184"/>
      <c r="AH2997" s="184"/>
      <c r="AI2997" s="184"/>
      <c r="AL2997" s="184"/>
      <c r="AM2997" s="184"/>
      <c r="AP2997" s="184"/>
      <c r="AQ2997" s="184"/>
      <c r="AT2997" s="184"/>
      <c r="AU2997" s="184"/>
      <c r="AX2997" s="184"/>
      <c r="AY2997" s="184"/>
      <c r="BB2997" s="184"/>
      <c r="BC2997" s="184"/>
      <c r="BF2997" s="184"/>
      <c r="BG2997" s="184"/>
      <c r="BJ2997" s="184"/>
      <c r="BK2997" s="184"/>
      <c r="BN2997" s="184"/>
      <c r="BO2997" s="184"/>
      <c r="BR2997" s="184"/>
      <c r="BS2997" s="184"/>
      <c r="BV2997" s="184"/>
      <c r="BW2997" s="184"/>
      <c r="BZ2997" s="184"/>
      <c r="CA2997" s="184"/>
      <c r="CD2997" s="184"/>
      <c r="CE2997" s="184"/>
      <c r="CL2997" s="183"/>
      <c r="CO2997" s="183"/>
      <c r="CP2997" s="183"/>
      <c r="CT2997" s="71"/>
    </row>
    <row r="2998" spans="6:98">
      <c r="F2998" s="183"/>
      <c r="S2998" s="184"/>
      <c r="T2998" s="184"/>
      <c r="U2998" s="184"/>
      <c r="V2998" s="184"/>
      <c r="W2998" s="184"/>
      <c r="X2998" s="184"/>
      <c r="Y2998" s="184"/>
      <c r="Z2998" s="184"/>
      <c r="AA2998" s="184"/>
      <c r="AB2998" s="184"/>
      <c r="AC2998" s="184"/>
      <c r="AD2998" s="184"/>
      <c r="AH2998" s="184"/>
      <c r="AI2998" s="184"/>
      <c r="AL2998" s="184"/>
      <c r="AM2998" s="184"/>
      <c r="AP2998" s="184"/>
      <c r="AQ2998" s="184"/>
      <c r="AT2998" s="184"/>
      <c r="AU2998" s="184"/>
      <c r="AX2998" s="184"/>
      <c r="AY2998" s="184"/>
      <c r="BB2998" s="184"/>
      <c r="BC2998" s="184"/>
      <c r="BF2998" s="184"/>
      <c r="BG2998" s="184"/>
      <c r="BJ2998" s="184"/>
      <c r="BK2998" s="184"/>
      <c r="BN2998" s="184"/>
      <c r="BO2998" s="184"/>
      <c r="BR2998" s="184"/>
      <c r="BS2998" s="184"/>
      <c r="BV2998" s="184"/>
      <c r="BW2998" s="184"/>
      <c r="BZ2998" s="184"/>
      <c r="CA2998" s="184"/>
      <c r="CD2998" s="184"/>
      <c r="CE2998" s="184"/>
      <c r="CL2998" s="183"/>
      <c r="CO2998" s="183"/>
      <c r="CP2998" s="183"/>
      <c r="CT2998" s="71"/>
    </row>
    <row r="2999" spans="6:98">
      <c r="F2999" s="183"/>
      <c r="S2999" s="184"/>
      <c r="T2999" s="184"/>
      <c r="U2999" s="184"/>
      <c r="V2999" s="184"/>
      <c r="W2999" s="184"/>
      <c r="X2999" s="184"/>
      <c r="Y2999" s="184"/>
      <c r="Z2999" s="184"/>
      <c r="AA2999" s="184"/>
      <c r="AB2999" s="184"/>
      <c r="AC2999" s="184"/>
      <c r="AD2999" s="184"/>
      <c r="AH2999" s="184"/>
      <c r="AI2999" s="184"/>
      <c r="AL2999" s="184"/>
      <c r="AM2999" s="184"/>
      <c r="AP2999" s="184"/>
      <c r="AQ2999" s="184"/>
      <c r="AT2999" s="184"/>
      <c r="AU2999" s="184"/>
      <c r="AX2999" s="184"/>
      <c r="AY2999" s="184"/>
      <c r="BB2999" s="184"/>
      <c r="BC2999" s="184"/>
      <c r="BF2999" s="184"/>
      <c r="BG2999" s="184"/>
      <c r="BJ2999" s="184"/>
      <c r="BK2999" s="184"/>
      <c r="BN2999" s="184"/>
      <c r="BO2999" s="184"/>
      <c r="BR2999" s="184"/>
      <c r="BS2999" s="184"/>
      <c r="BV2999" s="184"/>
      <c r="BW2999" s="184"/>
      <c r="BZ2999" s="184"/>
      <c r="CA2999" s="184"/>
      <c r="CD2999" s="184"/>
      <c r="CE2999" s="184"/>
      <c r="CL2999" s="183"/>
      <c r="CO2999" s="183"/>
      <c r="CP2999" s="183"/>
      <c r="CT2999" s="71"/>
    </row>
    <row r="3000" spans="6:98">
      <c r="F3000" s="183"/>
      <c r="S3000" s="184"/>
      <c r="T3000" s="184"/>
      <c r="U3000" s="184"/>
      <c r="V3000" s="184"/>
      <c r="W3000" s="184"/>
      <c r="X3000" s="184"/>
      <c r="Y3000" s="184"/>
      <c r="Z3000" s="184"/>
      <c r="AA3000" s="184"/>
      <c r="AB3000" s="184"/>
      <c r="AC3000" s="184"/>
      <c r="AD3000" s="184"/>
      <c r="AH3000" s="184"/>
      <c r="AI3000" s="184"/>
      <c r="AL3000" s="184"/>
      <c r="AM3000" s="184"/>
      <c r="AP3000" s="184"/>
      <c r="AQ3000" s="184"/>
      <c r="AT3000" s="184"/>
      <c r="AU3000" s="184"/>
      <c r="AX3000" s="184"/>
      <c r="AY3000" s="184"/>
      <c r="BB3000" s="184"/>
      <c r="BC3000" s="184"/>
      <c r="BF3000" s="184"/>
      <c r="BG3000" s="184"/>
      <c r="BJ3000" s="184"/>
      <c r="BK3000" s="184"/>
      <c r="BN3000" s="184"/>
      <c r="BO3000" s="184"/>
      <c r="BR3000" s="184"/>
      <c r="BS3000" s="184"/>
      <c r="BV3000" s="184"/>
      <c r="BW3000" s="184"/>
      <c r="BZ3000" s="184"/>
      <c r="CA3000" s="184"/>
      <c r="CD3000" s="184"/>
      <c r="CE3000" s="184"/>
      <c r="CL3000" s="183"/>
      <c r="CO3000" s="183"/>
      <c r="CP3000" s="183"/>
      <c r="CT3000" s="71"/>
    </row>
    <row r="3001" spans="6:98">
      <c r="F3001" s="183"/>
      <c r="S3001" s="184"/>
      <c r="T3001" s="184"/>
      <c r="U3001" s="184"/>
      <c r="V3001" s="184"/>
      <c r="W3001" s="184"/>
      <c r="X3001" s="184"/>
      <c r="Y3001" s="184"/>
      <c r="Z3001" s="184"/>
      <c r="AA3001" s="184"/>
      <c r="AB3001" s="184"/>
      <c r="AC3001" s="184"/>
      <c r="AD3001" s="184"/>
      <c r="AH3001" s="184"/>
      <c r="AI3001" s="184"/>
      <c r="AL3001" s="184"/>
      <c r="AM3001" s="184"/>
      <c r="AP3001" s="184"/>
      <c r="AQ3001" s="184"/>
      <c r="AT3001" s="184"/>
      <c r="AU3001" s="184"/>
      <c r="AX3001" s="184"/>
      <c r="AY3001" s="184"/>
      <c r="BB3001" s="184"/>
      <c r="BC3001" s="184"/>
      <c r="BF3001" s="184"/>
      <c r="BG3001" s="184"/>
      <c r="BJ3001" s="184"/>
      <c r="BK3001" s="184"/>
      <c r="BN3001" s="184"/>
      <c r="BO3001" s="184"/>
      <c r="BR3001" s="184"/>
      <c r="BS3001" s="184"/>
      <c r="BV3001" s="184"/>
      <c r="BW3001" s="184"/>
      <c r="BZ3001" s="184"/>
      <c r="CA3001" s="184"/>
      <c r="CD3001" s="184"/>
      <c r="CE3001" s="184"/>
      <c r="CL3001" s="183"/>
      <c r="CO3001" s="183"/>
      <c r="CP3001" s="183"/>
      <c r="CT3001" s="71"/>
    </row>
    <row r="3002" spans="6:98">
      <c r="F3002" s="183"/>
      <c r="S3002" s="184"/>
      <c r="T3002" s="184"/>
      <c r="U3002" s="184"/>
      <c r="V3002" s="184"/>
      <c r="W3002" s="184"/>
      <c r="X3002" s="184"/>
      <c r="Y3002" s="184"/>
      <c r="Z3002" s="184"/>
      <c r="AA3002" s="184"/>
      <c r="AB3002" s="184"/>
      <c r="AC3002" s="184"/>
      <c r="AD3002" s="184"/>
      <c r="AH3002" s="184"/>
      <c r="AI3002" s="184"/>
      <c r="AL3002" s="184"/>
      <c r="AM3002" s="184"/>
      <c r="AP3002" s="184"/>
      <c r="AQ3002" s="184"/>
      <c r="AT3002" s="184"/>
      <c r="AU3002" s="184"/>
      <c r="AX3002" s="184"/>
      <c r="AY3002" s="184"/>
      <c r="BB3002" s="184"/>
      <c r="BC3002" s="184"/>
      <c r="BF3002" s="184"/>
      <c r="BG3002" s="184"/>
      <c r="BJ3002" s="184"/>
      <c r="BK3002" s="184"/>
      <c r="BN3002" s="184"/>
      <c r="BO3002" s="184"/>
      <c r="BR3002" s="184"/>
      <c r="BS3002" s="184"/>
      <c r="BV3002" s="184"/>
      <c r="BW3002" s="184"/>
      <c r="BZ3002" s="184"/>
      <c r="CA3002" s="184"/>
      <c r="CD3002" s="184"/>
      <c r="CE3002" s="184"/>
      <c r="CL3002" s="183"/>
      <c r="CO3002" s="183"/>
      <c r="CP3002" s="183"/>
      <c r="CT3002" s="71"/>
    </row>
    <row r="3003" spans="6:98">
      <c r="F3003" s="183"/>
      <c r="S3003" s="184"/>
      <c r="T3003" s="184"/>
      <c r="U3003" s="184"/>
      <c r="V3003" s="184"/>
      <c r="W3003" s="184"/>
      <c r="X3003" s="184"/>
      <c r="Y3003" s="184"/>
      <c r="Z3003" s="184"/>
      <c r="AA3003" s="184"/>
      <c r="AB3003" s="184"/>
      <c r="AC3003" s="184"/>
      <c r="AD3003" s="184"/>
      <c r="AH3003" s="184"/>
      <c r="AI3003" s="184"/>
      <c r="AL3003" s="184"/>
      <c r="AM3003" s="184"/>
      <c r="AP3003" s="184"/>
      <c r="AQ3003" s="184"/>
      <c r="AT3003" s="184"/>
      <c r="AU3003" s="184"/>
      <c r="AX3003" s="184"/>
      <c r="AY3003" s="184"/>
      <c r="BB3003" s="184"/>
      <c r="BC3003" s="184"/>
      <c r="BF3003" s="184"/>
      <c r="BG3003" s="184"/>
      <c r="BJ3003" s="184"/>
      <c r="BK3003" s="184"/>
      <c r="BN3003" s="184"/>
      <c r="BO3003" s="184"/>
      <c r="BR3003" s="184"/>
      <c r="BS3003" s="184"/>
      <c r="BV3003" s="184"/>
      <c r="BW3003" s="184"/>
      <c r="BZ3003" s="184"/>
      <c r="CA3003" s="184"/>
      <c r="CD3003" s="184"/>
      <c r="CE3003" s="184"/>
      <c r="CL3003" s="183"/>
      <c r="CO3003" s="183"/>
      <c r="CP3003" s="183"/>
      <c r="CT3003" s="71"/>
    </row>
    <row r="3004" spans="6:98">
      <c r="F3004" s="183"/>
      <c r="S3004" s="184"/>
      <c r="T3004" s="184"/>
      <c r="U3004" s="184"/>
      <c r="V3004" s="184"/>
      <c r="W3004" s="184"/>
      <c r="X3004" s="184"/>
      <c r="Y3004" s="184"/>
      <c r="Z3004" s="184"/>
      <c r="AA3004" s="184"/>
      <c r="AB3004" s="184"/>
      <c r="AC3004" s="184"/>
      <c r="AD3004" s="184"/>
      <c r="AH3004" s="184"/>
      <c r="AI3004" s="184"/>
      <c r="AL3004" s="184"/>
      <c r="AM3004" s="184"/>
      <c r="AP3004" s="184"/>
      <c r="AQ3004" s="184"/>
      <c r="AT3004" s="184"/>
      <c r="AU3004" s="184"/>
      <c r="AX3004" s="184"/>
      <c r="AY3004" s="184"/>
      <c r="BB3004" s="184"/>
      <c r="BC3004" s="184"/>
      <c r="BF3004" s="184"/>
      <c r="BG3004" s="184"/>
      <c r="BJ3004" s="184"/>
      <c r="BK3004" s="184"/>
      <c r="BN3004" s="184"/>
      <c r="BO3004" s="184"/>
      <c r="BR3004" s="184"/>
      <c r="BS3004" s="184"/>
      <c r="BV3004" s="184"/>
      <c r="BW3004" s="184"/>
      <c r="BZ3004" s="184"/>
      <c r="CA3004" s="184"/>
      <c r="CD3004" s="184"/>
      <c r="CE3004" s="184"/>
      <c r="CL3004" s="183"/>
      <c r="CO3004" s="183"/>
      <c r="CP3004" s="183"/>
      <c r="CT3004" s="71"/>
    </row>
    <row r="3005" spans="6:98">
      <c r="F3005" s="183"/>
      <c r="S3005" s="184"/>
      <c r="T3005" s="184"/>
      <c r="U3005" s="184"/>
      <c r="V3005" s="184"/>
      <c r="W3005" s="184"/>
      <c r="X3005" s="184"/>
      <c r="Y3005" s="184"/>
      <c r="Z3005" s="184"/>
      <c r="AA3005" s="184"/>
      <c r="AB3005" s="184"/>
      <c r="AC3005" s="184"/>
      <c r="AD3005" s="184"/>
      <c r="AH3005" s="184"/>
      <c r="AI3005" s="184"/>
      <c r="AL3005" s="184"/>
      <c r="AM3005" s="184"/>
      <c r="AP3005" s="184"/>
      <c r="AQ3005" s="184"/>
      <c r="AT3005" s="184"/>
      <c r="AU3005" s="184"/>
      <c r="AX3005" s="184"/>
      <c r="AY3005" s="184"/>
      <c r="BB3005" s="184"/>
      <c r="BC3005" s="184"/>
      <c r="BF3005" s="184"/>
      <c r="BG3005" s="184"/>
      <c r="BJ3005" s="184"/>
      <c r="BK3005" s="184"/>
      <c r="BN3005" s="184"/>
      <c r="BO3005" s="184"/>
      <c r="BR3005" s="184"/>
      <c r="BS3005" s="184"/>
      <c r="BV3005" s="184"/>
      <c r="BW3005" s="184"/>
      <c r="BZ3005" s="184"/>
      <c r="CA3005" s="184"/>
      <c r="CD3005" s="184"/>
      <c r="CE3005" s="184"/>
      <c r="CL3005" s="183"/>
      <c r="CO3005" s="183"/>
      <c r="CP3005" s="183"/>
      <c r="CT3005" s="71"/>
    </row>
    <row r="3006" spans="6:98">
      <c r="F3006" s="183"/>
      <c r="S3006" s="184"/>
      <c r="T3006" s="184"/>
      <c r="U3006" s="184"/>
      <c r="V3006" s="184"/>
      <c r="W3006" s="184"/>
      <c r="X3006" s="184"/>
      <c r="Y3006" s="184"/>
      <c r="Z3006" s="184"/>
      <c r="AA3006" s="184"/>
      <c r="AB3006" s="184"/>
      <c r="AC3006" s="184"/>
      <c r="AD3006" s="184"/>
      <c r="AH3006" s="184"/>
      <c r="AI3006" s="184"/>
      <c r="AL3006" s="184"/>
      <c r="AM3006" s="184"/>
      <c r="AP3006" s="184"/>
      <c r="AQ3006" s="184"/>
      <c r="AT3006" s="184"/>
      <c r="AU3006" s="184"/>
      <c r="AX3006" s="184"/>
      <c r="AY3006" s="184"/>
      <c r="BB3006" s="184"/>
      <c r="BC3006" s="184"/>
      <c r="BF3006" s="184"/>
      <c r="BG3006" s="184"/>
      <c r="BJ3006" s="184"/>
      <c r="BK3006" s="184"/>
      <c r="BN3006" s="184"/>
      <c r="BO3006" s="184"/>
      <c r="BR3006" s="184"/>
      <c r="BS3006" s="184"/>
      <c r="BV3006" s="184"/>
      <c r="BW3006" s="184"/>
      <c r="BZ3006" s="184"/>
      <c r="CA3006" s="184"/>
      <c r="CD3006" s="184"/>
      <c r="CE3006" s="184"/>
      <c r="CL3006" s="183"/>
      <c r="CO3006" s="183"/>
      <c r="CP3006" s="183"/>
      <c r="CT3006" s="71"/>
    </row>
    <row r="3007" spans="6:98">
      <c r="F3007" s="183"/>
      <c r="S3007" s="184"/>
      <c r="T3007" s="184"/>
      <c r="U3007" s="184"/>
      <c r="V3007" s="184"/>
      <c r="W3007" s="184"/>
      <c r="X3007" s="184"/>
      <c r="Y3007" s="184"/>
      <c r="Z3007" s="184"/>
      <c r="AA3007" s="184"/>
      <c r="AB3007" s="184"/>
      <c r="AC3007" s="184"/>
      <c r="AD3007" s="184"/>
      <c r="AH3007" s="184"/>
      <c r="AI3007" s="184"/>
      <c r="AL3007" s="184"/>
      <c r="AM3007" s="184"/>
      <c r="AP3007" s="184"/>
      <c r="AQ3007" s="184"/>
      <c r="AT3007" s="184"/>
      <c r="AU3007" s="184"/>
      <c r="AX3007" s="184"/>
      <c r="AY3007" s="184"/>
      <c r="BB3007" s="184"/>
      <c r="BC3007" s="184"/>
      <c r="BF3007" s="184"/>
      <c r="BG3007" s="184"/>
      <c r="BJ3007" s="184"/>
      <c r="BK3007" s="184"/>
      <c r="BN3007" s="184"/>
      <c r="BO3007" s="184"/>
      <c r="BR3007" s="184"/>
      <c r="BS3007" s="184"/>
      <c r="BV3007" s="184"/>
      <c r="BW3007" s="184"/>
      <c r="BZ3007" s="184"/>
      <c r="CA3007" s="184"/>
      <c r="CD3007" s="184"/>
      <c r="CE3007" s="184"/>
      <c r="CL3007" s="183"/>
      <c r="CO3007" s="183"/>
      <c r="CP3007" s="183"/>
      <c r="CT3007" s="71"/>
    </row>
    <row r="3008" spans="6:98">
      <c r="F3008" s="183"/>
      <c r="S3008" s="184"/>
      <c r="T3008" s="184"/>
      <c r="U3008" s="184"/>
      <c r="V3008" s="184"/>
      <c r="W3008" s="184"/>
      <c r="X3008" s="184"/>
      <c r="Y3008" s="184"/>
      <c r="Z3008" s="184"/>
      <c r="AA3008" s="184"/>
      <c r="AB3008" s="184"/>
      <c r="AC3008" s="184"/>
      <c r="AD3008" s="184"/>
      <c r="AH3008" s="184"/>
      <c r="AI3008" s="184"/>
      <c r="AL3008" s="184"/>
      <c r="AM3008" s="184"/>
      <c r="AP3008" s="184"/>
      <c r="AQ3008" s="184"/>
      <c r="AT3008" s="184"/>
      <c r="AU3008" s="184"/>
      <c r="AX3008" s="184"/>
      <c r="AY3008" s="184"/>
      <c r="BB3008" s="184"/>
      <c r="BC3008" s="184"/>
      <c r="BF3008" s="184"/>
      <c r="BG3008" s="184"/>
      <c r="BJ3008" s="184"/>
      <c r="BK3008" s="184"/>
      <c r="BN3008" s="184"/>
      <c r="BO3008" s="184"/>
      <c r="BR3008" s="184"/>
      <c r="BS3008" s="184"/>
      <c r="BV3008" s="184"/>
      <c r="BW3008" s="184"/>
      <c r="BZ3008" s="184"/>
      <c r="CA3008" s="184"/>
      <c r="CD3008" s="184"/>
      <c r="CE3008" s="184"/>
      <c r="CL3008" s="183"/>
      <c r="CO3008" s="183"/>
      <c r="CP3008" s="183"/>
      <c r="CT3008" s="71"/>
    </row>
    <row r="3009" spans="6:98">
      <c r="F3009" s="183"/>
      <c r="S3009" s="184"/>
      <c r="T3009" s="184"/>
      <c r="U3009" s="184"/>
      <c r="V3009" s="184"/>
      <c r="W3009" s="184"/>
      <c r="X3009" s="184"/>
      <c r="Y3009" s="184"/>
      <c r="Z3009" s="184"/>
      <c r="AA3009" s="184"/>
      <c r="AB3009" s="184"/>
      <c r="AC3009" s="184"/>
      <c r="AD3009" s="184"/>
      <c r="AH3009" s="184"/>
      <c r="AI3009" s="184"/>
      <c r="AL3009" s="184"/>
      <c r="AM3009" s="184"/>
      <c r="AP3009" s="184"/>
      <c r="AQ3009" s="184"/>
      <c r="AT3009" s="184"/>
      <c r="AU3009" s="184"/>
      <c r="AX3009" s="184"/>
      <c r="AY3009" s="184"/>
      <c r="BB3009" s="184"/>
      <c r="BC3009" s="184"/>
      <c r="BF3009" s="184"/>
      <c r="BG3009" s="184"/>
      <c r="BJ3009" s="184"/>
      <c r="BK3009" s="184"/>
      <c r="BN3009" s="184"/>
      <c r="BO3009" s="184"/>
      <c r="BR3009" s="184"/>
      <c r="BS3009" s="184"/>
      <c r="BV3009" s="184"/>
      <c r="BW3009" s="184"/>
      <c r="BZ3009" s="184"/>
      <c r="CA3009" s="184"/>
      <c r="CD3009" s="184"/>
      <c r="CE3009" s="184"/>
      <c r="CL3009" s="183"/>
      <c r="CO3009" s="183"/>
      <c r="CP3009" s="183"/>
      <c r="CT3009" s="71"/>
    </row>
    <row r="3010" spans="6:98">
      <c r="F3010" s="183"/>
      <c r="S3010" s="184"/>
      <c r="T3010" s="184"/>
      <c r="U3010" s="184"/>
      <c r="V3010" s="184"/>
      <c r="W3010" s="184"/>
      <c r="X3010" s="184"/>
      <c r="Y3010" s="184"/>
      <c r="Z3010" s="184"/>
      <c r="AA3010" s="184"/>
      <c r="AB3010" s="184"/>
      <c r="AC3010" s="184"/>
      <c r="AD3010" s="184"/>
      <c r="AH3010" s="184"/>
      <c r="AI3010" s="184"/>
      <c r="AL3010" s="184"/>
      <c r="AM3010" s="184"/>
      <c r="AP3010" s="184"/>
      <c r="AQ3010" s="184"/>
      <c r="AT3010" s="184"/>
      <c r="AU3010" s="184"/>
      <c r="AX3010" s="184"/>
      <c r="AY3010" s="184"/>
      <c r="BB3010" s="184"/>
      <c r="BC3010" s="184"/>
      <c r="BF3010" s="184"/>
      <c r="BG3010" s="184"/>
      <c r="BJ3010" s="184"/>
      <c r="BK3010" s="184"/>
      <c r="BN3010" s="184"/>
      <c r="BO3010" s="184"/>
      <c r="BR3010" s="184"/>
      <c r="BS3010" s="184"/>
      <c r="BV3010" s="184"/>
      <c r="BW3010" s="184"/>
      <c r="BZ3010" s="184"/>
      <c r="CA3010" s="184"/>
      <c r="CD3010" s="184"/>
      <c r="CE3010" s="184"/>
      <c r="CL3010" s="183"/>
      <c r="CO3010" s="183"/>
      <c r="CP3010" s="183"/>
      <c r="CT3010" s="71"/>
    </row>
    <row r="3011" spans="6:98">
      <c r="F3011" s="183"/>
      <c r="S3011" s="184"/>
      <c r="T3011" s="184"/>
      <c r="U3011" s="184"/>
      <c r="V3011" s="184"/>
      <c r="W3011" s="184"/>
      <c r="X3011" s="184"/>
      <c r="Y3011" s="184"/>
      <c r="Z3011" s="184"/>
      <c r="AA3011" s="184"/>
      <c r="AB3011" s="184"/>
      <c r="AC3011" s="184"/>
      <c r="AD3011" s="184"/>
      <c r="AH3011" s="184"/>
      <c r="AI3011" s="184"/>
      <c r="AL3011" s="184"/>
      <c r="AM3011" s="184"/>
      <c r="AP3011" s="184"/>
      <c r="AQ3011" s="184"/>
      <c r="AT3011" s="184"/>
      <c r="AU3011" s="184"/>
      <c r="AX3011" s="184"/>
      <c r="AY3011" s="184"/>
      <c r="BB3011" s="184"/>
      <c r="BC3011" s="184"/>
      <c r="BF3011" s="184"/>
      <c r="BG3011" s="184"/>
      <c r="BJ3011" s="184"/>
      <c r="BK3011" s="184"/>
      <c r="BN3011" s="184"/>
      <c r="BO3011" s="184"/>
      <c r="BR3011" s="184"/>
      <c r="BS3011" s="184"/>
      <c r="BV3011" s="184"/>
      <c r="BW3011" s="184"/>
      <c r="BZ3011" s="184"/>
      <c r="CA3011" s="184"/>
      <c r="CD3011" s="184"/>
      <c r="CE3011" s="184"/>
      <c r="CL3011" s="183"/>
      <c r="CO3011" s="183"/>
      <c r="CP3011" s="183"/>
      <c r="CT3011" s="71"/>
    </row>
    <row r="3012" spans="6:98">
      <c r="F3012" s="183"/>
      <c r="S3012" s="184"/>
      <c r="T3012" s="184"/>
      <c r="U3012" s="184"/>
      <c r="V3012" s="184"/>
      <c r="W3012" s="184"/>
      <c r="X3012" s="184"/>
      <c r="Y3012" s="184"/>
      <c r="Z3012" s="184"/>
      <c r="AA3012" s="184"/>
      <c r="AB3012" s="184"/>
      <c r="AC3012" s="184"/>
      <c r="AD3012" s="184"/>
      <c r="AH3012" s="184"/>
      <c r="AI3012" s="184"/>
      <c r="AL3012" s="184"/>
      <c r="AM3012" s="184"/>
      <c r="AP3012" s="184"/>
      <c r="AQ3012" s="184"/>
      <c r="AT3012" s="184"/>
      <c r="AU3012" s="184"/>
      <c r="AX3012" s="184"/>
      <c r="AY3012" s="184"/>
      <c r="BB3012" s="184"/>
      <c r="BC3012" s="184"/>
      <c r="BF3012" s="184"/>
      <c r="BG3012" s="184"/>
      <c r="BJ3012" s="184"/>
      <c r="BK3012" s="184"/>
      <c r="BN3012" s="184"/>
      <c r="BO3012" s="184"/>
      <c r="BR3012" s="184"/>
      <c r="BS3012" s="184"/>
      <c r="BV3012" s="184"/>
      <c r="BW3012" s="184"/>
      <c r="BZ3012" s="184"/>
      <c r="CA3012" s="184"/>
      <c r="CD3012" s="184"/>
      <c r="CE3012" s="184"/>
      <c r="CL3012" s="183"/>
      <c r="CO3012" s="183"/>
      <c r="CP3012" s="183"/>
      <c r="CT3012" s="71"/>
    </row>
    <row r="3013" spans="6:98">
      <c r="F3013" s="183"/>
      <c r="S3013" s="184"/>
      <c r="T3013" s="184"/>
      <c r="U3013" s="184"/>
      <c r="V3013" s="184"/>
      <c r="W3013" s="184"/>
      <c r="X3013" s="184"/>
      <c r="Y3013" s="184"/>
      <c r="Z3013" s="184"/>
      <c r="AA3013" s="184"/>
      <c r="AB3013" s="184"/>
      <c r="AC3013" s="184"/>
      <c r="AD3013" s="184"/>
      <c r="AH3013" s="184"/>
      <c r="AI3013" s="184"/>
      <c r="AL3013" s="184"/>
      <c r="AM3013" s="184"/>
      <c r="AP3013" s="184"/>
      <c r="AQ3013" s="184"/>
      <c r="AT3013" s="184"/>
      <c r="AU3013" s="184"/>
      <c r="AX3013" s="184"/>
      <c r="AY3013" s="184"/>
      <c r="BB3013" s="184"/>
      <c r="BC3013" s="184"/>
      <c r="BF3013" s="184"/>
      <c r="BG3013" s="184"/>
      <c r="BJ3013" s="184"/>
      <c r="BK3013" s="184"/>
      <c r="BN3013" s="184"/>
      <c r="BO3013" s="184"/>
      <c r="BR3013" s="184"/>
      <c r="BS3013" s="184"/>
      <c r="BV3013" s="184"/>
      <c r="BW3013" s="184"/>
      <c r="BZ3013" s="184"/>
      <c r="CA3013" s="184"/>
      <c r="CD3013" s="184"/>
      <c r="CE3013" s="184"/>
      <c r="CL3013" s="183"/>
      <c r="CO3013" s="183"/>
      <c r="CP3013" s="183"/>
      <c r="CT3013" s="71"/>
    </row>
    <row r="3014" spans="6:98">
      <c r="F3014" s="183"/>
      <c r="S3014" s="184"/>
      <c r="T3014" s="184"/>
      <c r="U3014" s="184"/>
      <c r="V3014" s="184"/>
      <c r="W3014" s="184"/>
      <c r="X3014" s="184"/>
      <c r="Y3014" s="184"/>
      <c r="Z3014" s="184"/>
      <c r="AA3014" s="184"/>
      <c r="AB3014" s="184"/>
      <c r="AC3014" s="184"/>
      <c r="AD3014" s="184"/>
      <c r="AH3014" s="184"/>
      <c r="AI3014" s="184"/>
      <c r="AL3014" s="184"/>
      <c r="AM3014" s="184"/>
      <c r="AP3014" s="184"/>
      <c r="AQ3014" s="184"/>
      <c r="AT3014" s="184"/>
      <c r="AU3014" s="184"/>
      <c r="AX3014" s="184"/>
      <c r="AY3014" s="184"/>
      <c r="BB3014" s="184"/>
      <c r="BC3014" s="184"/>
      <c r="BF3014" s="184"/>
      <c r="BG3014" s="184"/>
      <c r="BJ3014" s="184"/>
      <c r="BK3014" s="184"/>
      <c r="BN3014" s="184"/>
      <c r="BO3014" s="184"/>
      <c r="BR3014" s="184"/>
      <c r="BS3014" s="184"/>
      <c r="BV3014" s="184"/>
      <c r="BW3014" s="184"/>
      <c r="BZ3014" s="184"/>
      <c r="CA3014" s="184"/>
      <c r="CD3014" s="184"/>
      <c r="CE3014" s="184"/>
      <c r="CL3014" s="183"/>
      <c r="CO3014" s="183"/>
      <c r="CP3014" s="183"/>
      <c r="CT3014" s="71"/>
    </row>
    <row r="3015" spans="6:98">
      <c r="F3015" s="183"/>
      <c r="S3015" s="184"/>
      <c r="T3015" s="184"/>
      <c r="U3015" s="184"/>
      <c r="V3015" s="184"/>
      <c r="W3015" s="184"/>
      <c r="X3015" s="184"/>
      <c r="Y3015" s="184"/>
      <c r="Z3015" s="184"/>
      <c r="AA3015" s="184"/>
      <c r="AB3015" s="184"/>
      <c r="AC3015" s="184"/>
      <c r="AD3015" s="184"/>
      <c r="AH3015" s="184"/>
      <c r="AI3015" s="184"/>
      <c r="AL3015" s="184"/>
      <c r="AM3015" s="184"/>
      <c r="AP3015" s="184"/>
      <c r="AQ3015" s="184"/>
      <c r="AT3015" s="184"/>
      <c r="AU3015" s="184"/>
      <c r="AX3015" s="184"/>
      <c r="AY3015" s="184"/>
      <c r="BB3015" s="184"/>
      <c r="BC3015" s="184"/>
      <c r="BF3015" s="184"/>
      <c r="BG3015" s="184"/>
      <c r="BJ3015" s="184"/>
      <c r="BK3015" s="184"/>
      <c r="BN3015" s="184"/>
      <c r="BO3015" s="184"/>
      <c r="BR3015" s="184"/>
      <c r="BS3015" s="184"/>
      <c r="BV3015" s="184"/>
      <c r="BW3015" s="184"/>
      <c r="BZ3015" s="184"/>
      <c r="CA3015" s="184"/>
      <c r="CD3015" s="184"/>
      <c r="CE3015" s="184"/>
      <c r="CL3015" s="183"/>
      <c r="CO3015" s="183"/>
      <c r="CP3015" s="183"/>
      <c r="CT3015" s="71"/>
    </row>
    <row r="3016" spans="6:98">
      <c r="F3016" s="183"/>
      <c r="S3016" s="184"/>
      <c r="T3016" s="184"/>
      <c r="U3016" s="184"/>
      <c r="V3016" s="184"/>
      <c r="W3016" s="184"/>
      <c r="X3016" s="184"/>
      <c r="Y3016" s="184"/>
      <c r="Z3016" s="184"/>
      <c r="AA3016" s="184"/>
      <c r="AB3016" s="184"/>
      <c r="AC3016" s="184"/>
      <c r="AD3016" s="184"/>
      <c r="AH3016" s="184"/>
      <c r="AI3016" s="184"/>
      <c r="AL3016" s="184"/>
      <c r="AM3016" s="184"/>
      <c r="AP3016" s="184"/>
      <c r="AQ3016" s="184"/>
      <c r="AT3016" s="184"/>
      <c r="AU3016" s="184"/>
      <c r="AX3016" s="184"/>
      <c r="AY3016" s="184"/>
      <c r="BB3016" s="184"/>
      <c r="BC3016" s="184"/>
      <c r="BF3016" s="184"/>
      <c r="BG3016" s="184"/>
      <c r="BJ3016" s="184"/>
      <c r="BK3016" s="184"/>
      <c r="BN3016" s="184"/>
      <c r="BO3016" s="184"/>
      <c r="BR3016" s="184"/>
      <c r="BS3016" s="184"/>
      <c r="BV3016" s="184"/>
      <c r="BW3016" s="184"/>
      <c r="BZ3016" s="184"/>
      <c r="CA3016" s="184"/>
      <c r="CD3016" s="184"/>
      <c r="CE3016" s="184"/>
      <c r="CL3016" s="183"/>
      <c r="CO3016" s="183"/>
      <c r="CP3016" s="183"/>
      <c r="CT3016" s="71"/>
    </row>
    <row r="3017" spans="6:98">
      <c r="F3017" s="183"/>
      <c r="S3017" s="184"/>
      <c r="T3017" s="184"/>
      <c r="U3017" s="184"/>
      <c r="V3017" s="184"/>
      <c r="W3017" s="184"/>
      <c r="X3017" s="184"/>
      <c r="Y3017" s="184"/>
      <c r="Z3017" s="184"/>
      <c r="AA3017" s="184"/>
      <c r="AB3017" s="184"/>
      <c r="AC3017" s="184"/>
      <c r="AD3017" s="184"/>
      <c r="AH3017" s="184"/>
      <c r="AI3017" s="184"/>
      <c r="AL3017" s="184"/>
      <c r="AM3017" s="184"/>
      <c r="AP3017" s="184"/>
      <c r="AQ3017" s="184"/>
      <c r="AT3017" s="184"/>
      <c r="AU3017" s="184"/>
      <c r="AX3017" s="184"/>
      <c r="AY3017" s="184"/>
      <c r="BB3017" s="184"/>
      <c r="BC3017" s="184"/>
      <c r="BF3017" s="184"/>
      <c r="BG3017" s="184"/>
      <c r="BJ3017" s="184"/>
      <c r="BK3017" s="184"/>
      <c r="BN3017" s="184"/>
      <c r="BO3017" s="184"/>
      <c r="BR3017" s="184"/>
      <c r="BS3017" s="184"/>
      <c r="BV3017" s="184"/>
      <c r="BW3017" s="184"/>
      <c r="BZ3017" s="184"/>
      <c r="CA3017" s="184"/>
      <c r="CD3017" s="184"/>
      <c r="CE3017" s="184"/>
      <c r="CL3017" s="183"/>
      <c r="CO3017" s="183"/>
      <c r="CP3017" s="183"/>
      <c r="CT3017" s="71"/>
    </row>
    <row r="3018" spans="6:98">
      <c r="F3018" s="183"/>
      <c r="S3018" s="184"/>
      <c r="T3018" s="184"/>
      <c r="U3018" s="184"/>
      <c r="V3018" s="184"/>
      <c r="W3018" s="184"/>
      <c r="X3018" s="184"/>
      <c r="Y3018" s="184"/>
      <c r="Z3018" s="184"/>
      <c r="AA3018" s="184"/>
      <c r="AB3018" s="184"/>
      <c r="AC3018" s="184"/>
      <c r="AD3018" s="184"/>
      <c r="AH3018" s="184"/>
      <c r="AI3018" s="184"/>
      <c r="AL3018" s="184"/>
      <c r="AM3018" s="184"/>
      <c r="AP3018" s="184"/>
      <c r="AQ3018" s="184"/>
      <c r="AT3018" s="184"/>
      <c r="AU3018" s="184"/>
      <c r="AX3018" s="184"/>
      <c r="AY3018" s="184"/>
      <c r="BB3018" s="184"/>
      <c r="BC3018" s="184"/>
      <c r="BF3018" s="184"/>
      <c r="BG3018" s="184"/>
      <c r="BJ3018" s="184"/>
      <c r="BK3018" s="184"/>
      <c r="BN3018" s="184"/>
      <c r="BO3018" s="184"/>
      <c r="BR3018" s="184"/>
      <c r="BS3018" s="184"/>
      <c r="BV3018" s="184"/>
      <c r="BW3018" s="184"/>
      <c r="BZ3018" s="184"/>
      <c r="CA3018" s="184"/>
      <c r="CD3018" s="184"/>
      <c r="CE3018" s="184"/>
      <c r="CL3018" s="183"/>
      <c r="CO3018" s="183"/>
      <c r="CP3018" s="183"/>
      <c r="CT3018" s="71"/>
    </row>
    <row r="3019" spans="6:98">
      <c r="F3019" s="183"/>
      <c r="S3019" s="184"/>
      <c r="T3019" s="184"/>
      <c r="U3019" s="184"/>
      <c r="V3019" s="184"/>
      <c r="W3019" s="184"/>
      <c r="X3019" s="184"/>
      <c r="Y3019" s="184"/>
      <c r="Z3019" s="184"/>
      <c r="AA3019" s="184"/>
      <c r="AB3019" s="184"/>
      <c r="AC3019" s="184"/>
      <c r="AD3019" s="184"/>
      <c r="AH3019" s="184"/>
      <c r="AI3019" s="184"/>
      <c r="AL3019" s="184"/>
      <c r="AM3019" s="184"/>
      <c r="AP3019" s="184"/>
      <c r="AQ3019" s="184"/>
      <c r="AT3019" s="184"/>
      <c r="AU3019" s="184"/>
      <c r="AX3019" s="184"/>
      <c r="AY3019" s="184"/>
      <c r="BB3019" s="184"/>
      <c r="BC3019" s="184"/>
      <c r="BF3019" s="184"/>
      <c r="BG3019" s="184"/>
      <c r="BJ3019" s="184"/>
      <c r="BK3019" s="184"/>
      <c r="BN3019" s="184"/>
      <c r="BO3019" s="184"/>
      <c r="BR3019" s="184"/>
      <c r="BS3019" s="184"/>
      <c r="BV3019" s="184"/>
      <c r="BW3019" s="184"/>
      <c r="BZ3019" s="184"/>
      <c r="CA3019" s="184"/>
      <c r="CD3019" s="184"/>
      <c r="CE3019" s="184"/>
      <c r="CL3019" s="183"/>
      <c r="CO3019" s="183"/>
      <c r="CP3019" s="183"/>
      <c r="CT3019" s="71"/>
    </row>
    <row r="3020" spans="6:98">
      <c r="F3020" s="183"/>
      <c r="S3020" s="184"/>
      <c r="T3020" s="184"/>
      <c r="U3020" s="184"/>
      <c r="V3020" s="184"/>
      <c r="W3020" s="184"/>
      <c r="X3020" s="184"/>
      <c r="Y3020" s="184"/>
      <c r="Z3020" s="184"/>
      <c r="AA3020" s="184"/>
      <c r="AB3020" s="184"/>
      <c r="AC3020" s="184"/>
      <c r="AD3020" s="184"/>
      <c r="AH3020" s="184"/>
      <c r="AI3020" s="184"/>
      <c r="AL3020" s="184"/>
      <c r="AM3020" s="184"/>
      <c r="AP3020" s="184"/>
      <c r="AQ3020" s="184"/>
      <c r="AT3020" s="184"/>
      <c r="AU3020" s="184"/>
      <c r="AX3020" s="184"/>
      <c r="AY3020" s="184"/>
      <c r="BB3020" s="184"/>
      <c r="BC3020" s="184"/>
      <c r="BF3020" s="184"/>
      <c r="BG3020" s="184"/>
      <c r="BJ3020" s="184"/>
      <c r="BK3020" s="184"/>
      <c r="BN3020" s="184"/>
      <c r="BO3020" s="184"/>
      <c r="BR3020" s="184"/>
      <c r="BS3020" s="184"/>
      <c r="BV3020" s="184"/>
      <c r="BW3020" s="184"/>
      <c r="BZ3020" s="184"/>
      <c r="CA3020" s="184"/>
      <c r="CD3020" s="184"/>
      <c r="CE3020" s="184"/>
      <c r="CL3020" s="183"/>
      <c r="CO3020" s="183"/>
      <c r="CP3020" s="183"/>
      <c r="CT3020" s="71"/>
    </row>
    <row r="3021" spans="6:98">
      <c r="F3021" s="183"/>
      <c r="S3021" s="184"/>
      <c r="T3021" s="184"/>
      <c r="U3021" s="184"/>
      <c r="V3021" s="184"/>
      <c r="W3021" s="184"/>
      <c r="X3021" s="184"/>
      <c r="Y3021" s="184"/>
      <c r="Z3021" s="184"/>
      <c r="AA3021" s="184"/>
      <c r="AB3021" s="184"/>
      <c r="AC3021" s="184"/>
      <c r="AD3021" s="184"/>
      <c r="AH3021" s="184"/>
      <c r="AI3021" s="184"/>
      <c r="AL3021" s="184"/>
      <c r="AM3021" s="184"/>
      <c r="AP3021" s="184"/>
      <c r="AQ3021" s="184"/>
      <c r="AT3021" s="184"/>
      <c r="AU3021" s="184"/>
      <c r="AX3021" s="184"/>
      <c r="AY3021" s="184"/>
      <c r="BB3021" s="184"/>
      <c r="BC3021" s="184"/>
      <c r="BF3021" s="184"/>
      <c r="BG3021" s="184"/>
      <c r="BJ3021" s="184"/>
      <c r="BK3021" s="184"/>
      <c r="BN3021" s="184"/>
      <c r="BO3021" s="184"/>
      <c r="BR3021" s="184"/>
      <c r="BS3021" s="184"/>
      <c r="BV3021" s="184"/>
      <c r="BW3021" s="184"/>
      <c r="BZ3021" s="184"/>
      <c r="CA3021" s="184"/>
      <c r="CD3021" s="184"/>
      <c r="CE3021" s="184"/>
      <c r="CL3021" s="183"/>
      <c r="CO3021" s="183"/>
      <c r="CP3021" s="183"/>
      <c r="CT3021" s="71"/>
    </row>
    <row r="3022" spans="6:98">
      <c r="F3022" s="183"/>
      <c r="S3022" s="184"/>
      <c r="T3022" s="184"/>
      <c r="U3022" s="184"/>
      <c r="V3022" s="184"/>
      <c r="W3022" s="184"/>
      <c r="X3022" s="184"/>
      <c r="Y3022" s="184"/>
      <c r="Z3022" s="184"/>
      <c r="AA3022" s="184"/>
      <c r="AB3022" s="184"/>
      <c r="AC3022" s="184"/>
      <c r="AD3022" s="184"/>
      <c r="AH3022" s="184"/>
      <c r="AI3022" s="184"/>
      <c r="AL3022" s="184"/>
      <c r="AM3022" s="184"/>
      <c r="AP3022" s="184"/>
      <c r="AQ3022" s="184"/>
      <c r="AT3022" s="184"/>
      <c r="AU3022" s="184"/>
      <c r="AX3022" s="184"/>
      <c r="AY3022" s="184"/>
      <c r="BB3022" s="184"/>
      <c r="BC3022" s="184"/>
      <c r="BF3022" s="184"/>
      <c r="BG3022" s="184"/>
      <c r="BJ3022" s="184"/>
      <c r="BK3022" s="184"/>
      <c r="BN3022" s="184"/>
      <c r="BO3022" s="184"/>
      <c r="BR3022" s="184"/>
      <c r="BS3022" s="184"/>
      <c r="BV3022" s="184"/>
      <c r="BW3022" s="184"/>
      <c r="BZ3022" s="184"/>
      <c r="CA3022" s="184"/>
      <c r="CD3022" s="184"/>
      <c r="CE3022" s="184"/>
      <c r="CL3022" s="183"/>
      <c r="CO3022" s="183"/>
      <c r="CP3022" s="183"/>
      <c r="CT3022" s="71"/>
    </row>
    <row r="3023" spans="6:98">
      <c r="F3023" s="183"/>
      <c r="S3023" s="184"/>
      <c r="T3023" s="184"/>
      <c r="U3023" s="184"/>
      <c r="V3023" s="184"/>
      <c r="W3023" s="184"/>
      <c r="X3023" s="184"/>
      <c r="Y3023" s="184"/>
      <c r="Z3023" s="184"/>
      <c r="AA3023" s="184"/>
      <c r="AB3023" s="184"/>
      <c r="AC3023" s="184"/>
      <c r="AD3023" s="184"/>
      <c r="AH3023" s="184"/>
      <c r="AI3023" s="184"/>
      <c r="AL3023" s="184"/>
      <c r="AM3023" s="184"/>
      <c r="AP3023" s="184"/>
      <c r="AQ3023" s="184"/>
      <c r="AT3023" s="184"/>
      <c r="AU3023" s="184"/>
      <c r="AX3023" s="184"/>
      <c r="AY3023" s="184"/>
      <c r="BB3023" s="184"/>
      <c r="BC3023" s="184"/>
      <c r="BF3023" s="184"/>
      <c r="BG3023" s="184"/>
      <c r="BJ3023" s="184"/>
      <c r="BK3023" s="184"/>
      <c r="BN3023" s="184"/>
      <c r="BO3023" s="184"/>
      <c r="BR3023" s="184"/>
      <c r="BS3023" s="184"/>
      <c r="BV3023" s="184"/>
      <c r="BW3023" s="184"/>
      <c r="BZ3023" s="184"/>
      <c r="CA3023" s="184"/>
      <c r="CD3023" s="184"/>
      <c r="CE3023" s="184"/>
      <c r="CL3023" s="183"/>
      <c r="CO3023" s="183"/>
      <c r="CP3023" s="183"/>
      <c r="CT3023" s="71"/>
    </row>
    <row r="3024" spans="6:98">
      <c r="F3024" s="183"/>
      <c r="S3024" s="184"/>
      <c r="T3024" s="184"/>
      <c r="U3024" s="184"/>
      <c r="V3024" s="184"/>
      <c r="W3024" s="184"/>
      <c r="X3024" s="184"/>
      <c r="Y3024" s="184"/>
      <c r="Z3024" s="184"/>
      <c r="AA3024" s="184"/>
      <c r="AB3024" s="184"/>
      <c r="AC3024" s="184"/>
      <c r="AD3024" s="184"/>
      <c r="AH3024" s="184"/>
      <c r="AI3024" s="184"/>
      <c r="AL3024" s="184"/>
      <c r="AM3024" s="184"/>
      <c r="AP3024" s="184"/>
      <c r="AQ3024" s="184"/>
      <c r="AT3024" s="184"/>
      <c r="AU3024" s="184"/>
      <c r="AX3024" s="184"/>
      <c r="AY3024" s="184"/>
      <c r="BB3024" s="184"/>
      <c r="BC3024" s="184"/>
      <c r="BF3024" s="184"/>
      <c r="BG3024" s="184"/>
      <c r="BJ3024" s="184"/>
      <c r="BK3024" s="184"/>
      <c r="BN3024" s="184"/>
      <c r="BO3024" s="184"/>
      <c r="BR3024" s="184"/>
      <c r="BS3024" s="184"/>
      <c r="BV3024" s="184"/>
      <c r="BW3024" s="184"/>
      <c r="BZ3024" s="184"/>
      <c r="CA3024" s="184"/>
      <c r="CD3024" s="184"/>
      <c r="CE3024" s="184"/>
      <c r="CL3024" s="183"/>
      <c r="CO3024" s="183"/>
      <c r="CP3024" s="183"/>
      <c r="CT3024" s="71"/>
    </row>
    <row r="3025" spans="6:98">
      <c r="F3025" s="183"/>
      <c r="S3025" s="184"/>
      <c r="T3025" s="184"/>
      <c r="U3025" s="184"/>
      <c r="V3025" s="184"/>
      <c r="W3025" s="184"/>
      <c r="X3025" s="184"/>
      <c r="Y3025" s="184"/>
      <c r="Z3025" s="184"/>
      <c r="AA3025" s="184"/>
      <c r="AB3025" s="184"/>
      <c r="AC3025" s="184"/>
      <c r="AD3025" s="184"/>
      <c r="AH3025" s="184"/>
      <c r="AI3025" s="184"/>
      <c r="AL3025" s="184"/>
      <c r="AM3025" s="184"/>
      <c r="AP3025" s="184"/>
      <c r="AQ3025" s="184"/>
      <c r="AT3025" s="184"/>
      <c r="AU3025" s="184"/>
      <c r="AX3025" s="184"/>
      <c r="AY3025" s="184"/>
      <c r="BB3025" s="184"/>
      <c r="BC3025" s="184"/>
      <c r="BF3025" s="184"/>
      <c r="BG3025" s="184"/>
      <c r="BJ3025" s="184"/>
      <c r="BK3025" s="184"/>
      <c r="BN3025" s="184"/>
      <c r="BO3025" s="184"/>
      <c r="BR3025" s="184"/>
      <c r="BS3025" s="184"/>
      <c r="BV3025" s="184"/>
      <c r="BW3025" s="184"/>
      <c r="BZ3025" s="184"/>
      <c r="CA3025" s="184"/>
      <c r="CD3025" s="184"/>
      <c r="CE3025" s="184"/>
      <c r="CL3025" s="183"/>
      <c r="CO3025" s="183"/>
      <c r="CP3025" s="183"/>
      <c r="CT3025" s="71"/>
    </row>
    <row r="3026" spans="6:98">
      <c r="F3026" s="183"/>
      <c r="S3026" s="184"/>
      <c r="T3026" s="184"/>
      <c r="U3026" s="184"/>
      <c r="V3026" s="184"/>
      <c r="W3026" s="184"/>
      <c r="X3026" s="184"/>
      <c r="Y3026" s="184"/>
      <c r="Z3026" s="184"/>
      <c r="AA3026" s="184"/>
      <c r="AB3026" s="184"/>
      <c r="AC3026" s="184"/>
      <c r="AD3026" s="184"/>
      <c r="AH3026" s="184"/>
      <c r="AI3026" s="184"/>
      <c r="AL3026" s="184"/>
      <c r="AM3026" s="184"/>
      <c r="AP3026" s="184"/>
      <c r="AQ3026" s="184"/>
      <c r="AT3026" s="184"/>
      <c r="AU3026" s="184"/>
      <c r="AX3026" s="184"/>
      <c r="AY3026" s="184"/>
      <c r="BB3026" s="184"/>
      <c r="BC3026" s="184"/>
      <c r="BF3026" s="184"/>
      <c r="BG3026" s="184"/>
      <c r="BJ3026" s="184"/>
      <c r="BK3026" s="184"/>
      <c r="BN3026" s="184"/>
      <c r="BO3026" s="184"/>
      <c r="BR3026" s="184"/>
      <c r="BS3026" s="184"/>
      <c r="BV3026" s="184"/>
      <c r="BW3026" s="184"/>
      <c r="BZ3026" s="184"/>
      <c r="CA3026" s="184"/>
      <c r="CD3026" s="184"/>
      <c r="CE3026" s="184"/>
      <c r="CL3026" s="183"/>
      <c r="CO3026" s="183"/>
      <c r="CP3026" s="183"/>
      <c r="CT3026" s="71"/>
    </row>
    <row r="3027" spans="6:98">
      <c r="F3027" s="183"/>
      <c r="S3027" s="184"/>
      <c r="T3027" s="184"/>
      <c r="U3027" s="184"/>
      <c r="V3027" s="184"/>
      <c r="W3027" s="184"/>
      <c r="X3027" s="184"/>
      <c r="Y3027" s="184"/>
      <c r="Z3027" s="184"/>
      <c r="AA3027" s="184"/>
      <c r="AB3027" s="184"/>
      <c r="AC3027" s="184"/>
      <c r="AD3027" s="184"/>
      <c r="AH3027" s="184"/>
      <c r="AI3027" s="184"/>
      <c r="AL3027" s="184"/>
      <c r="AM3027" s="184"/>
      <c r="AP3027" s="184"/>
      <c r="AQ3027" s="184"/>
      <c r="AT3027" s="184"/>
      <c r="AU3027" s="184"/>
      <c r="AX3027" s="184"/>
      <c r="AY3027" s="184"/>
      <c r="BB3027" s="184"/>
      <c r="BC3027" s="184"/>
      <c r="BF3027" s="184"/>
      <c r="BG3027" s="184"/>
      <c r="BJ3027" s="184"/>
      <c r="BK3027" s="184"/>
      <c r="BN3027" s="184"/>
      <c r="BO3027" s="184"/>
      <c r="BR3027" s="184"/>
      <c r="BS3027" s="184"/>
      <c r="BV3027" s="184"/>
      <c r="BW3027" s="184"/>
      <c r="BZ3027" s="184"/>
      <c r="CA3027" s="184"/>
      <c r="CD3027" s="184"/>
      <c r="CE3027" s="184"/>
      <c r="CL3027" s="183"/>
      <c r="CO3027" s="183"/>
      <c r="CP3027" s="183"/>
      <c r="CT3027" s="71"/>
    </row>
    <row r="3028" spans="6:98">
      <c r="F3028" s="183"/>
      <c r="S3028" s="184"/>
      <c r="T3028" s="184"/>
      <c r="U3028" s="184"/>
      <c r="V3028" s="184"/>
      <c r="W3028" s="184"/>
      <c r="X3028" s="184"/>
      <c r="Y3028" s="184"/>
      <c r="Z3028" s="184"/>
      <c r="AA3028" s="184"/>
      <c r="AB3028" s="184"/>
      <c r="AC3028" s="184"/>
      <c r="AD3028" s="184"/>
      <c r="AH3028" s="184"/>
      <c r="AI3028" s="184"/>
      <c r="AL3028" s="184"/>
      <c r="AM3028" s="184"/>
      <c r="AP3028" s="184"/>
      <c r="AQ3028" s="184"/>
      <c r="AT3028" s="184"/>
      <c r="AU3028" s="184"/>
      <c r="AX3028" s="184"/>
      <c r="AY3028" s="184"/>
      <c r="BB3028" s="184"/>
      <c r="BC3028" s="184"/>
      <c r="BF3028" s="184"/>
      <c r="BG3028" s="184"/>
      <c r="BJ3028" s="184"/>
      <c r="BK3028" s="184"/>
      <c r="BN3028" s="184"/>
      <c r="BO3028" s="184"/>
      <c r="BR3028" s="184"/>
      <c r="BS3028" s="184"/>
      <c r="BV3028" s="184"/>
      <c r="BW3028" s="184"/>
      <c r="BZ3028" s="184"/>
      <c r="CA3028" s="184"/>
      <c r="CD3028" s="184"/>
      <c r="CE3028" s="184"/>
      <c r="CL3028" s="183"/>
      <c r="CO3028" s="183"/>
      <c r="CP3028" s="183"/>
      <c r="CT3028" s="71"/>
    </row>
    <row r="3029" spans="6:98">
      <c r="F3029" s="183"/>
      <c r="S3029" s="184"/>
      <c r="T3029" s="184"/>
      <c r="U3029" s="184"/>
      <c r="V3029" s="184"/>
      <c r="W3029" s="184"/>
      <c r="X3029" s="184"/>
      <c r="Y3029" s="184"/>
      <c r="Z3029" s="184"/>
      <c r="AA3029" s="184"/>
      <c r="AB3029" s="184"/>
      <c r="AC3029" s="184"/>
      <c r="AD3029" s="184"/>
      <c r="AH3029" s="184"/>
      <c r="AI3029" s="184"/>
      <c r="AL3029" s="184"/>
      <c r="AM3029" s="184"/>
      <c r="AP3029" s="184"/>
      <c r="AQ3029" s="184"/>
      <c r="AT3029" s="184"/>
      <c r="AU3029" s="184"/>
      <c r="AX3029" s="184"/>
      <c r="AY3029" s="184"/>
      <c r="BB3029" s="184"/>
      <c r="BC3029" s="184"/>
      <c r="BF3029" s="184"/>
      <c r="BG3029" s="184"/>
      <c r="BJ3029" s="184"/>
      <c r="BK3029" s="184"/>
      <c r="BN3029" s="184"/>
      <c r="BO3029" s="184"/>
      <c r="BR3029" s="184"/>
      <c r="BS3029" s="184"/>
      <c r="BV3029" s="184"/>
      <c r="BW3029" s="184"/>
      <c r="BZ3029" s="184"/>
      <c r="CA3029" s="184"/>
      <c r="CD3029" s="184"/>
      <c r="CE3029" s="184"/>
      <c r="CL3029" s="183"/>
      <c r="CO3029" s="183"/>
      <c r="CP3029" s="183"/>
      <c r="CT3029" s="71"/>
    </row>
    <row r="3030" spans="6:98">
      <c r="F3030" s="183"/>
      <c r="S3030" s="184"/>
      <c r="T3030" s="184"/>
      <c r="U3030" s="184"/>
      <c r="V3030" s="184"/>
      <c r="W3030" s="184"/>
      <c r="X3030" s="184"/>
      <c r="Y3030" s="184"/>
      <c r="Z3030" s="184"/>
      <c r="AA3030" s="184"/>
      <c r="AB3030" s="184"/>
      <c r="AC3030" s="184"/>
      <c r="AD3030" s="184"/>
      <c r="AH3030" s="184"/>
      <c r="AI3030" s="184"/>
      <c r="AL3030" s="184"/>
      <c r="AM3030" s="184"/>
      <c r="AP3030" s="184"/>
      <c r="AQ3030" s="184"/>
      <c r="AT3030" s="184"/>
      <c r="AU3030" s="184"/>
      <c r="AX3030" s="184"/>
      <c r="AY3030" s="184"/>
      <c r="BB3030" s="184"/>
      <c r="BC3030" s="184"/>
      <c r="BF3030" s="184"/>
      <c r="BG3030" s="184"/>
      <c r="BJ3030" s="184"/>
      <c r="BK3030" s="184"/>
      <c r="BN3030" s="184"/>
      <c r="BO3030" s="184"/>
      <c r="BR3030" s="184"/>
      <c r="BS3030" s="184"/>
      <c r="BV3030" s="184"/>
      <c r="BW3030" s="184"/>
      <c r="BZ3030" s="184"/>
      <c r="CA3030" s="184"/>
      <c r="CD3030" s="184"/>
      <c r="CE3030" s="184"/>
      <c r="CL3030" s="183"/>
      <c r="CO3030" s="183"/>
      <c r="CP3030" s="183"/>
      <c r="CT3030" s="71"/>
    </row>
    <row r="3031" spans="6:98">
      <c r="F3031" s="183"/>
      <c r="S3031" s="184"/>
      <c r="T3031" s="184"/>
      <c r="U3031" s="184"/>
      <c r="V3031" s="184"/>
      <c r="W3031" s="184"/>
      <c r="X3031" s="184"/>
      <c r="Y3031" s="184"/>
      <c r="Z3031" s="184"/>
      <c r="AA3031" s="184"/>
      <c r="AB3031" s="184"/>
      <c r="AC3031" s="184"/>
      <c r="AD3031" s="184"/>
      <c r="AH3031" s="184"/>
      <c r="AI3031" s="184"/>
      <c r="AL3031" s="184"/>
      <c r="AM3031" s="184"/>
      <c r="AP3031" s="184"/>
      <c r="AQ3031" s="184"/>
      <c r="AT3031" s="184"/>
      <c r="AU3031" s="184"/>
      <c r="AX3031" s="184"/>
      <c r="AY3031" s="184"/>
      <c r="BB3031" s="184"/>
      <c r="BC3031" s="184"/>
      <c r="BF3031" s="184"/>
      <c r="BG3031" s="184"/>
      <c r="BJ3031" s="184"/>
      <c r="BK3031" s="184"/>
      <c r="BN3031" s="184"/>
      <c r="BO3031" s="184"/>
      <c r="BR3031" s="184"/>
      <c r="BS3031" s="184"/>
      <c r="BV3031" s="184"/>
      <c r="BW3031" s="184"/>
      <c r="BZ3031" s="184"/>
      <c r="CA3031" s="184"/>
      <c r="CD3031" s="184"/>
      <c r="CE3031" s="184"/>
      <c r="CL3031" s="183"/>
      <c r="CO3031" s="183"/>
      <c r="CP3031" s="183"/>
      <c r="CT3031" s="71"/>
    </row>
    <row r="3032" spans="6:98">
      <c r="F3032" s="183"/>
      <c r="S3032" s="184"/>
      <c r="T3032" s="184"/>
      <c r="U3032" s="184"/>
      <c r="V3032" s="184"/>
      <c r="W3032" s="184"/>
      <c r="X3032" s="184"/>
      <c r="Y3032" s="184"/>
      <c r="Z3032" s="184"/>
      <c r="AA3032" s="184"/>
      <c r="AB3032" s="184"/>
      <c r="AC3032" s="184"/>
      <c r="AD3032" s="184"/>
      <c r="AH3032" s="184"/>
      <c r="AI3032" s="184"/>
      <c r="AL3032" s="184"/>
      <c r="AM3032" s="184"/>
      <c r="AP3032" s="184"/>
      <c r="AQ3032" s="184"/>
      <c r="AT3032" s="184"/>
      <c r="AU3032" s="184"/>
      <c r="AX3032" s="184"/>
      <c r="AY3032" s="184"/>
      <c r="BB3032" s="184"/>
      <c r="BC3032" s="184"/>
      <c r="BF3032" s="184"/>
      <c r="BG3032" s="184"/>
      <c r="BJ3032" s="184"/>
      <c r="BK3032" s="184"/>
      <c r="BN3032" s="184"/>
      <c r="BO3032" s="184"/>
      <c r="BR3032" s="184"/>
      <c r="BS3032" s="184"/>
      <c r="BV3032" s="184"/>
      <c r="BW3032" s="184"/>
      <c r="BZ3032" s="184"/>
      <c r="CA3032" s="184"/>
      <c r="CD3032" s="184"/>
      <c r="CE3032" s="184"/>
      <c r="CL3032" s="183"/>
      <c r="CO3032" s="183"/>
      <c r="CP3032" s="183"/>
      <c r="CT3032" s="71"/>
    </row>
    <row r="3033" spans="6:98">
      <c r="F3033" s="183"/>
      <c r="S3033" s="184"/>
      <c r="T3033" s="184"/>
      <c r="U3033" s="184"/>
      <c r="V3033" s="184"/>
      <c r="W3033" s="184"/>
      <c r="X3033" s="184"/>
      <c r="Y3033" s="184"/>
      <c r="Z3033" s="184"/>
      <c r="AA3033" s="184"/>
      <c r="AB3033" s="184"/>
      <c r="AC3033" s="184"/>
      <c r="AD3033" s="184"/>
      <c r="AH3033" s="184"/>
      <c r="AI3033" s="184"/>
      <c r="AL3033" s="184"/>
      <c r="AM3033" s="184"/>
      <c r="AP3033" s="184"/>
      <c r="AQ3033" s="184"/>
      <c r="AT3033" s="184"/>
      <c r="AU3033" s="184"/>
      <c r="AX3033" s="184"/>
      <c r="AY3033" s="184"/>
      <c r="BB3033" s="184"/>
      <c r="BC3033" s="184"/>
      <c r="BF3033" s="184"/>
      <c r="BG3033" s="184"/>
      <c r="BJ3033" s="184"/>
      <c r="BK3033" s="184"/>
      <c r="BN3033" s="184"/>
      <c r="BO3033" s="184"/>
      <c r="BR3033" s="184"/>
      <c r="BS3033" s="184"/>
      <c r="BV3033" s="184"/>
      <c r="BW3033" s="184"/>
      <c r="BZ3033" s="184"/>
      <c r="CA3033" s="184"/>
      <c r="CD3033" s="184"/>
      <c r="CE3033" s="184"/>
      <c r="CL3033" s="183"/>
      <c r="CO3033" s="183"/>
      <c r="CP3033" s="183"/>
      <c r="CT3033" s="71"/>
    </row>
    <row r="3034" spans="6:98">
      <c r="F3034" s="183"/>
      <c r="S3034" s="184"/>
      <c r="T3034" s="184"/>
      <c r="U3034" s="184"/>
      <c r="V3034" s="184"/>
      <c r="W3034" s="184"/>
      <c r="X3034" s="184"/>
      <c r="Y3034" s="184"/>
      <c r="Z3034" s="184"/>
      <c r="AA3034" s="184"/>
      <c r="AB3034" s="184"/>
      <c r="AC3034" s="184"/>
      <c r="AD3034" s="184"/>
      <c r="AH3034" s="184"/>
      <c r="AI3034" s="184"/>
      <c r="AL3034" s="184"/>
      <c r="AM3034" s="184"/>
      <c r="AP3034" s="184"/>
      <c r="AQ3034" s="184"/>
      <c r="AT3034" s="184"/>
      <c r="AU3034" s="184"/>
      <c r="AX3034" s="184"/>
      <c r="AY3034" s="184"/>
      <c r="BB3034" s="184"/>
      <c r="BC3034" s="184"/>
      <c r="BF3034" s="184"/>
      <c r="BG3034" s="184"/>
      <c r="BJ3034" s="184"/>
      <c r="BK3034" s="184"/>
      <c r="BN3034" s="184"/>
      <c r="BO3034" s="184"/>
      <c r="BR3034" s="184"/>
      <c r="BS3034" s="184"/>
      <c r="BV3034" s="184"/>
      <c r="BW3034" s="184"/>
      <c r="BZ3034" s="184"/>
      <c r="CA3034" s="184"/>
      <c r="CD3034" s="184"/>
      <c r="CE3034" s="184"/>
      <c r="CL3034" s="183"/>
      <c r="CO3034" s="183"/>
      <c r="CP3034" s="183"/>
      <c r="CT3034" s="71"/>
    </row>
    <row r="3035" spans="6:98">
      <c r="F3035" s="183"/>
      <c r="S3035" s="184"/>
      <c r="T3035" s="184"/>
      <c r="U3035" s="184"/>
      <c r="V3035" s="184"/>
      <c r="W3035" s="184"/>
      <c r="X3035" s="184"/>
      <c r="Y3035" s="184"/>
      <c r="Z3035" s="184"/>
      <c r="AA3035" s="184"/>
      <c r="AB3035" s="184"/>
      <c r="AC3035" s="184"/>
      <c r="AD3035" s="184"/>
      <c r="AH3035" s="184"/>
      <c r="AI3035" s="184"/>
      <c r="AL3035" s="184"/>
      <c r="AM3035" s="184"/>
      <c r="AP3035" s="184"/>
      <c r="AQ3035" s="184"/>
      <c r="AT3035" s="184"/>
      <c r="AU3035" s="184"/>
      <c r="AX3035" s="184"/>
      <c r="AY3035" s="184"/>
      <c r="BB3035" s="184"/>
      <c r="BC3035" s="184"/>
      <c r="BF3035" s="184"/>
      <c r="BG3035" s="184"/>
      <c r="BJ3035" s="184"/>
      <c r="BK3035" s="184"/>
      <c r="BN3035" s="184"/>
      <c r="BO3035" s="184"/>
      <c r="BR3035" s="184"/>
      <c r="BS3035" s="184"/>
      <c r="BV3035" s="184"/>
      <c r="BW3035" s="184"/>
      <c r="BZ3035" s="184"/>
      <c r="CA3035" s="184"/>
      <c r="CD3035" s="184"/>
      <c r="CE3035" s="184"/>
      <c r="CL3035" s="183"/>
      <c r="CO3035" s="183"/>
      <c r="CP3035" s="183"/>
      <c r="CT3035" s="71"/>
    </row>
    <row r="3036" spans="6:98">
      <c r="F3036" s="183"/>
      <c r="S3036" s="184"/>
      <c r="T3036" s="184"/>
      <c r="U3036" s="184"/>
      <c r="V3036" s="184"/>
      <c r="W3036" s="184"/>
      <c r="X3036" s="184"/>
      <c r="Y3036" s="184"/>
      <c r="Z3036" s="184"/>
      <c r="AA3036" s="184"/>
      <c r="AB3036" s="184"/>
      <c r="AC3036" s="184"/>
      <c r="AD3036" s="184"/>
      <c r="AH3036" s="184"/>
      <c r="AI3036" s="184"/>
      <c r="AL3036" s="184"/>
      <c r="AM3036" s="184"/>
      <c r="AP3036" s="184"/>
      <c r="AQ3036" s="184"/>
      <c r="AT3036" s="184"/>
      <c r="AU3036" s="184"/>
      <c r="AX3036" s="184"/>
      <c r="AY3036" s="184"/>
      <c r="BB3036" s="184"/>
      <c r="BC3036" s="184"/>
      <c r="BF3036" s="184"/>
      <c r="BG3036" s="184"/>
      <c r="BJ3036" s="184"/>
      <c r="BK3036" s="184"/>
      <c r="BN3036" s="184"/>
      <c r="BO3036" s="184"/>
      <c r="BR3036" s="184"/>
      <c r="BS3036" s="184"/>
      <c r="BV3036" s="184"/>
      <c r="BW3036" s="184"/>
      <c r="BZ3036" s="184"/>
      <c r="CA3036" s="184"/>
      <c r="CD3036" s="184"/>
      <c r="CE3036" s="184"/>
      <c r="CL3036" s="183"/>
      <c r="CO3036" s="183"/>
      <c r="CP3036" s="183"/>
      <c r="CT3036" s="71"/>
    </row>
    <row r="3037" spans="6:98">
      <c r="F3037" s="183"/>
      <c r="S3037" s="184"/>
      <c r="T3037" s="184"/>
      <c r="U3037" s="184"/>
      <c r="V3037" s="184"/>
      <c r="W3037" s="184"/>
      <c r="X3037" s="184"/>
      <c r="Y3037" s="184"/>
      <c r="Z3037" s="184"/>
      <c r="AA3037" s="184"/>
      <c r="AB3037" s="184"/>
      <c r="AC3037" s="184"/>
      <c r="AD3037" s="184"/>
      <c r="AH3037" s="184"/>
      <c r="AI3037" s="184"/>
      <c r="AL3037" s="184"/>
      <c r="AM3037" s="184"/>
      <c r="AP3037" s="184"/>
      <c r="AQ3037" s="184"/>
      <c r="AT3037" s="184"/>
      <c r="AU3037" s="184"/>
      <c r="AX3037" s="184"/>
      <c r="AY3037" s="184"/>
      <c r="BB3037" s="184"/>
      <c r="BC3037" s="184"/>
      <c r="BF3037" s="184"/>
      <c r="BG3037" s="184"/>
      <c r="BJ3037" s="184"/>
      <c r="BK3037" s="184"/>
      <c r="BN3037" s="184"/>
      <c r="BO3037" s="184"/>
      <c r="BR3037" s="184"/>
      <c r="BS3037" s="184"/>
      <c r="BV3037" s="184"/>
      <c r="BW3037" s="184"/>
      <c r="BZ3037" s="184"/>
      <c r="CA3037" s="184"/>
      <c r="CD3037" s="184"/>
      <c r="CE3037" s="184"/>
      <c r="CL3037" s="183"/>
      <c r="CO3037" s="183"/>
      <c r="CP3037" s="183"/>
      <c r="CT3037" s="71"/>
    </row>
    <row r="3038" spans="6:98">
      <c r="F3038" s="183"/>
      <c r="S3038" s="184"/>
      <c r="T3038" s="184"/>
      <c r="U3038" s="184"/>
      <c r="V3038" s="184"/>
      <c r="W3038" s="184"/>
      <c r="X3038" s="184"/>
      <c r="Y3038" s="184"/>
      <c r="Z3038" s="184"/>
      <c r="AA3038" s="184"/>
      <c r="AB3038" s="184"/>
      <c r="AC3038" s="184"/>
      <c r="AD3038" s="184"/>
      <c r="AH3038" s="184"/>
      <c r="AI3038" s="184"/>
      <c r="AL3038" s="184"/>
      <c r="AM3038" s="184"/>
      <c r="AP3038" s="184"/>
      <c r="AQ3038" s="184"/>
      <c r="AT3038" s="184"/>
      <c r="AU3038" s="184"/>
      <c r="AX3038" s="184"/>
      <c r="AY3038" s="184"/>
      <c r="BB3038" s="184"/>
      <c r="BC3038" s="184"/>
      <c r="BF3038" s="184"/>
      <c r="BG3038" s="184"/>
      <c r="BJ3038" s="184"/>
      <c r="BK3038" s="184"/>
      <c r="BN3038" s="184"/>
      <c r="BO3038" s="184"/>
      <c r="BR3038" s="184"/>
      <c r="BS3038" s="184"/>
      <c r="BV3038" s="184"/>
      <c r="BW3038" s="184"/>
      <c r="BZ3038" s="184"/>
      <c r="CA3038" s="184"/>
      <c r="CD3038" s="184"/>
      <c r="CE3038" s="184"/>
      <c r="CL3038" s="183"/>
      <c r="CO3038" s="183"/>
      <c r="CP3038" s="183"/>
      <c r="CT3038" s="71"/>
    </row>
    <row r="3039" spans="6:98">
      <c r="F3039" s="183"/>
      <c r="S3039" s="184"/>
      <c r="T3039" s="184"/>
      <c r="U3039" s="184"/>
      <c r="V3039" s="184"/>
      <c r="W3039" s="184"/>
      <c r="X3039" s="184"/>
      <c r="Y3039" s="184"/>
      <c r="Z3039" s="184"/>
      <c r="AA3039" s="184"/>
      <c r="AB3039" s="184"/>
      <c r="AC3039" s="184"/>
      <c r="AD3039" s="184"/>
      <c r="AH3039" s="184"/>
      <c r="AI3039" s="184"/>
      <c r="AL3039" s="184"/>
      <c r="AM3039" s="184"/>
      <c r="AP3039" s="184"/>
      <c r="AQ3039" s="184"/>
      <c r="AT3039" s="184"/>
      <c r="AU3039" s="184"/>
      <c r="AX3039" s="184"/>
      <c r="AY3039" s="184"/>
      <c r="BB3039" s="184"/>
      <c r="BC3039" s="184"/>
      <c r="BF3039" s="184"/>
      <c r="BG3039" s="184"/>
      <c r="BJ3039" s="184"/>
      <c r="BK3039" s="184"/>
      <c r="BN3039" s="184"/>
      <c r="BO3039" s="184"/>
      <c r="BR3039" s="184"/>
      <c r="BS3039" s="184"/>
      <c r="BV3039" s="184"/>
      <c r="BW3039" s="184"/>
      <c r="BZ3039" s="184"/>
      <c r="CA3039" s="184"/>
      <c r="CD3039" s="184"/>
      <c r="CE3039" s="184"/>
      <c r="CL3039" s="183"/>
      <c r="CO3039" s="183"/>
      <c r="CP3039" s="183"/>
      <c r="CT3039" s="71"/>
    </row>
    <row r="3040" spans="6:98">
      <c r="F3040" s="183"/>
      <c r="S3040" s="184"/>
      <c r="T3040" s="184"/>
      <c r="U3040" s="184"/>
      <c r="V3040" s="184"/>
      <c r="W3040" s="184"/>
      <c r="X3040" s="184"/>
      <c r="Y3040" s="184"/>
      <c r="Z3040" s="184"/>
      <c r="AA3040" s="184"/>
      <c r="AB3040" s="184"/>
      <c r="AC3040" s="184"/>
      <c r="AD3040" s="184"/>
      <c r="AH3040" s="184"/>
      <c r="AI3040" s="184"/>
      <c r="AL3040" s="184"/>
      <c r="AM3040" s="184"/>
      <c r="AP3040" s="184"/>
      <c r="AQ3040" s="184"/>
      <c r="AT3040" s="184"/>
      <c r="AU3040" s="184"/>
      <c r="AX3040" s="184"/>
      <c r="AY3040" s="184"/>
      <c r="BB3040" s="184"/>
      <c r="BC3040" s="184"/>
      <c r="BF3040" s="184"/>
      <c r="BG3040" s="184"/>
      <c r="BJ3040" s="184"/>
      <c r="BK3040" s="184"/>
      <c r="BN3040" s="184"/>
      <c r="BO3040" s="184"/>
      <c r="BR3040" s="184"/>
      <c r="BS3040" s="184"/>
      <c r="BV3040" s="184"/>
      <c r="BW3040" s="184"/>
      <c r="BZ3040" s="184"/>
      <c r="CA3040" s="184"/>
      <c r="CD3040" s="184"/>
      <c r="CE3040" s="184"/>
      <c r="CL3040" s="183"/>
      <c r="CO3040" s="183"/>
      <c r="CP3040" s="183"/>
      <c r="CT3040" s="71"/>
    </row>
    <row r="3041" spans="6:98">
      <c r="F3041" s="183"/>
      <c r="S3041" s="184"/>
      <c r="T3041" s="184"/>
      <c r="U3041" s="184"/>
      <c r="V3041" s="184"/>
      <c r="W3041" s="184"/>
      <c r="X3041" s="184"/>
      <c r="Y3041" s="184"/>
      <c r="Z3041" s="184"/>
      <c r="AA3041" s="184"/>
      <c r="AB3041" s="184"/>
      <c r="AC3041" s="184"/>
      <c r="AD3041" s="184"/>
      <c r="AH3041" s="184"/>
      <c r="AI3041" s="184"/>
      <c r="AL3041" s="184"/>
      <c r="AM3041" s="184"/>
      <c r="AP3041" s="184"/>
      <c r="AQ3041" s="184"/>
      <c r="AT3041" s="184"/>
      <c r="AU3041" s="184"/>
      <c r="AX3041" s="184"/>
      <c r="AY3041" s="184"/>
      <c r="BB3041" s="184"/>
      <c r="BC3041" s="184"/>
      <c r="BF3041" s="184"/>
      <c r="BG3041" s="184"/>
      <c r="BJ3041" s="184"/>
      <c r="BK3041" s="184"/>
      <c r="BN3041" s="184"/>
      <c r="BO3041" s="184"/>
      <c r="BR3041" s="184"/>
      <c r="BS3041" s="184"/>
      <c r="BV3041" s="184"/>
      <c r="BW3041" s="184"/>
      <c r="BZ3041" s="184"/>
      <c r="CA3041" s="184"/>
      <c r="CD3041" s="184"/>
      <c r="CE3041" s="184"/>
      <c r="CL3041" s="183"/>
      <c r="CO3041" s="183"/>
      <c r="CP3041" s="183"/>
      <c r="CT3041" s="71"/>
    </row>
    <row r="3042" spans="6:98">
      <c r="F3042" s="183"/>
      <c r="S3042" s="184"/>
      <c r="T3042" s="184"/>
      <c r="U3042" s="184"/>
      <c r="V3042" s="184"/>
      <c r="W3042" s="184"/>
      <c r="X3042" s="184"/>
      <c r="Y3042" s="184"/>
      <c r="Z3042" s="184"/>
      <c r="AA3042" s="184"/>
      <c r="AB3042" s="184"/>
      <c r="AC3042" s="184"/>
      <c r="AD3042" s="184"/>
      <c r="AH3042" s="184"/>
      <c r="AI3042" s="184"/>
      <c r="AL3042" s="184"/>
      <c r="AM3042" s="184"/>
      <c r="AP3042" s="184"/>
      <c r="AQ3042" s="184"/>
      <c r="AT3042" s="184"/>
      <c r="AU3042" s="184"/>
      <c r="AX3042" s="184"/>
      <c r="AY3042" s="184"/>
      <c r="BB3042" s="184"/>
      <c r="BC3042" s="184"/>
      <c r="BF3042" s="184"/>
      <c r="BG3042" s="184"/>
      <c r="BJ3042" s="184"/>
      <c r="BK3042" s="184"/>
      <c r="BN3042" s="184"/>
      <c r="BO3042" s="184"/>
      <c r="BR3042" s="184"/>
      <c r="BS3042" s="184"/>
      <c r="BV3042" s="184"/>
      <c r="BW3042" s="184"/>
      <c r="BZ3042" s="184"/>
      <c r="CA3042" s="184"/>
      <c r="CD3042" s="184"/>
      <c r="CE3042" s="184"/>
      <c r="CL3042" s="183"/>
      <c r="CO3042" s="183"/>
      <c r="CP3042" s="183"/>
      <c r="CT3042" s="71"/>
    </row>
    <row r="3043" spans="6:98">
      <c r="F3043" s="183"/>
      <c r="S3043" s="184"/>
      <c r="T3043" s="184"/>
      <c r="U3043" s="184"/>
      <c r="V3043" s="184"/>
      <c r="W3043" s="184"/>
      <c r="X3043" s="184"/>
      <c r="Y3043" s="184"/>
      <c r="Z3043" s="184"/>
      <c r="AA3043" s="184"/>
      <c r="AB3043" s="184"/>
      <c r="AC3043" s="184"/>
      <c r="AD3043" s="184"/>
      <c r="AH3043" s="184"/>
      <c r="AI3043" s="184"/>
      <c r="AL3043" s="184"/>
      <c r="AM3043" s="184"/>
      <c r="AP3043" s="184"/>
      <c r="AQ3043" s="184"/>
      <c r="AT3043" s="184"/>
      <c r="AU3043" s="184"/>
      <c r="AX3043" s="184"/>
      <c r="AY3043" s="184"/>
      <c r="BB3043" s="184"/>
      <c r="BC3043" s="184"/>
      <c r="BF3043" s="184"/>
      <c r="BG3043" s="184"/>
      <c r="BJ3043" s="184"/>
      <c r="BK3043" s="184"/>
      <c r="BN3043" s="184"/>
      <c r="BO3043" s="184"/>
      <c r="BR3043" s="184"/>
      <c r="BS3043" s="184"/>
      <c r="BV3043" s="184"/>
      <c r="BW3043" s="184"/>
      <c r="BZ3043" s="184"/>
      <c r="CA3043" s="184"/>
      <c r="CD3043" s="184"/>
      <c r="CE3043" s="184"/>
      <c r="CL3043" s="183"/>
      <c r="CO3043" s="183"/>
      <c r="CP3043" s="183"/>
      <c r="CT3043" s="71"/>
    </row>
    <row r="3044" spans="6:98">
      <c r="F3044" s="183"/>
      <c r="S3044" s="184"/>
      <c r="T3044" s="184"/>
      <c r="U3044" s="184"/>
      <c r="V3044" s="184"/>
      <c r="W3044" s="184"/>
      <c r="X3044" s="184"/>
      <c r="Y3044" s="184"/>
      <c r="Z3044" s="184"/>
      <c r="AA3044" s="184"/>
      <c r="AB3044" s="184"/>
      <c r="AC3044" s="184"/>
      <c r="AD3044" s="184"/>
      <c r="AH3044" s="184"/>
      <c r="AI3044" s="184"/>
      <c r="AL3044" s="184"/>
      <c r="AM3044" s="184"/>
      <c r="AP3044" s="184"/>
      <c r="AQ3044" s="184"/>
      <c r="AT3044" s="184"/>
      <c r="AU3044" s="184"/>
      <c r="AX3044" s="184"/>
      <c r="AY3044" s="184"/>
      <c r="BB3044" s="184"/>
      <c r="BC3044" s="184"/>
      <c r="BF3044" s="184"/>
      <c r="BG3044" s="184"/>
      <c r="BJ3044" s="184"/>
      <c r="BK3044" s="184"/>
      <c r="BN3044" s="184"/>
      <c r="BO3044" s="184"/>
      <c r="BR3044" s="184"/>
      <c r="BS3044" s="184"/>
      <c r="BV3044" s="184"/>
      <c r="BW3044" s="184"/>
      <c r="BZ3044" s="184"/>
      <c r="CA3044" s="184"/>
      <c r="CD3044" s="184"/>
      <c r="CE3044" s="184"/>
      <c r="CL3044" s="183"/>
      <c r="CO3044" s="183"/>
      <c r="CP3044" s="183"/>
      <c r="CT3044" s="71"/>
    </row>
    <row r="3045" spans="6:98">
      <c r="F3045" s="183"/>
      <c r="S3045" s="184"/>
      <c r="T3045" s="184"/>
      <c r="U3045" s="184"/>
      <c r="V3045" s="184"/>
      <c r="W3045" s="184"/>
      <c r="X3045" s="184"/>
      <c r="Y3045" s="184"/>
      <c r="Z3045" s="184"/>
      <c r="AA3045" s="184"/>
      <c r="AB3045" s="184"/>
      <c r="AC3045" s="184"/>
      <c r="AD3045" s="184"/>
      <c r="AH3045" s="184"/>
      <c r="AI3045" s="184"/>
      <c r="AL3045" s="184"/>
      <c r="AM3045" s="184"/>
      <c r="AP3045" s="184"/>
      <c r="AQ3045" s="184"/>
      <c r="AT3045" s="184"/>
      <c r="AU3045" s="184"/>
      <c r="AX3045" s="184"/>
      <c r="AY3045" s="184"/>
      <c r="BB3045" s="184"/>
      <c r="BC3045" s="184"/>
      <c r="BF3045" s="184"/>
      <c r="BG3045" s="184"/>
      <c r="BJ3045" s="184"/>
      <c r="BK3045" s="184"/>
      <c r="BN3045" s="184"/>
      <c r="BO3045" s="184"/>
      <c r="BR3045" s="184"/>
      <c r="BS3045" s="184"/>
      <c r="BV3045" s="184"/>
      <c r="BW3045" s="184"/>
      <c r="BZ3045" s="184"/>
      <c r="CA3045" s="184"/>
      <c r="CD3045" s="184"/>
      <c r="CE3045" s="184"/>
      <c r="CL3045" s="183"/>
      <c r="CO3045" s="183"/>
      <c r="CP3045" s="183"/>
      <c r="CT3045" s="71"/>
    </row>
    <row r="3046" spans="6:98">
      <c r="F3046" s="183"/>
      <c r="S3046" s="184"/>
      <c r="T3046" s="184"/>
      <c r="U3046" s="184"/>
      <c r="V3046" s="184"/>
      <c r="W3046" s="184"/>
      <c r="X3046" s="184"/>
      <c r="Y3046" s="184"/>
      <c r="Z3046" s="184"/>
      <c r="AA3046" s="184"/>
      <c r="AB3046" s="184"/>
      <c r="AC3046" s="184"/>
      <c r="AD3046" s="184"/>
      <c r="AH3046" s="184"/>
      <c r="AI3046" s="184"/>
      <c r="AL3046" s="184"/>
      <c r="AM3046" s="184"/>
      <c r="AP3046" s="184"/>
      <c r="AQ3046" s="184"/>
      <c r="AT3046" s="184"/>
      <c r="AU3046" s="184"/>
      <c r="AX3046" s="184"/>
      <c r="AY3046" s="184"/>
      <c r="BB3046" s="184"/>
      <c r="BC3046" s="184"/>
      <c r="BF3046" s="184"/>
      <c r="BG3046" s="184"/>
      <c r="BJ3046" s="184"/>
      <c r="BK3046" s="184"/>
      <c r="BN3046" s="184"/>
      <c r="BO3046" s="184"/>
      <c r="BR3046" s="184"/>
      <c r="BS3046" s="184"/>
      <c r="BV3046" s="184"/>
      <c r="BW3046" s="184"/>
      <c r="BZ3046" s="184"/>
      <c r="CA3046" s="184"/>
      <c r="CD3046" s="184"/>
      <c r="CE3046" s="184"/>
      <c r="CL3046" s="183"/>
      <c r="CO3046" s="183"/>
      <c r="CP3046" s="183"/>
      <c r="CT3046" s="71"/>
    </row>
    <row r="3047" spans="6:98">
      <c r="F3047" s="183"/>
      <c r="S3047" s="184"/>
      <c r="T3047" s="184"/>
      <c r="U3047" s="184"/>
      <c r="V3047" s="184"/>
      <c r="W3047" s="184"/>
      <c r="X3047" s="184"/>
      <c r="Y3047" s="184"/>
      <c r="Z3047" s="184"/>
      <c r="AA3047" s="184"/>
      <c r="AB3047" s="184"/>
      <c r="AC3047" s="184"/>
      <c r="AD3047" s="184"/>
      <c r="AH3047" s="184"/>
      <c r="AI3047" s="184"/>
      <c r="AL3047" s="184"/>
      <c r="AM3047" s="184"/>
      <c r="AP3047" s="184"/>
      <c r="AQ3047" s="184"/>
      <c r="AT3047" s="184"/>
      <c r="AU3047" s="184"/>
      <c r="AX3047" s="184"/>
      <c r="AY3047" s="184"/>
      <c r="BB3047" s="184"/>
      <c r="BC3047" s="184"/>
      <c r="BF3047" s="184"/>
      <c r="BG3047" s="184"/>
      <c r="BJ3047" s="184"/>
      <c r="BK3047" s="184"/>
      <c r="BN3047" s="184"/>
      <c r="BO3047" s="184"/>
      <c r="BR3047" s="184"/>
      <c r="BS3047" s="184"/>
      <c r="BV3047" s="184"/>
      <c r="BW3047" s="184"/>
      <c r="BZ3047" s="184"/>
      <c r="CA3047" s="184"/>
      <c r="CD3047" s="184"/>
      <c r="CE3047" s="184"/>
      <c r="CL3047" s="183"/>
      <c r="CO3047" s="183"/>
      <c r="CP3047" s="183"/>
      <c r="CT3047" s="71"/>
    </row>
    <row r="3048" spans="6:98">
      <c r="F3048" s="183"/>
      <c r="S3048" s="184"/>
      <c r="T3048" s="184"/>
      <c r="U3048" s="184"/>
      <c r="V3048" s="184"/>
      <c r="W3048" s="184"/>
      <c r="X3048" s="184"/>
      <c r="Y3048" s="184"/>
      <c r="Z3048" s="184"/>
      <c r="AA3048" s="184"/>
      <c r="AB3048" s="184"/>
      <c r="AC3048" s="184"/>
      <c r="AD3048" s="184"/>
      <c r="AH3048" s="184"/>
      <c r="AI3048" s="184"/>
      <c r="AL3048" s="184"/>
      <c r="AM3048" s="184"/>
      <c r="AP3048" s="184"/>
      <c r="AQ3048" s="184"/>
      <c r="AT3048" s="184"/>
      <c r="AU3048" s="184"/>
      <c r="AX3048" s="184"/>
      <c r="AY3048" s="184"/>
      <c r="BB3048" s="184"/>
      <c r="BC3048" s="184"/>
      <c r="BF3048" s="184"/>
      <c r="BG3048" s="184"/>
      <c r="BJ3048" s="184"/>
      <c r="BK3048" s="184"/>
      <c r="BN3048" s="184"/>
      <c r="BO3048" s="184"/>
      <c r="BR3048" s="184"/>
      <c r="BS3048" s="184"/>
      <c r="BV3048" s="184"/>
      <c r="BW3048" s="184"/>
      <c r="BZ3048" s="184"/>
      <c r="CA3048" s="184"/>
      <c r="CD3048" s="184"/>
      <c r="CE3048" s="184"/>
      <c r="CL3048" s="183"/>
      <c r="CO3048" s="183"/>
      <c r="CP3048" s="183"/>
      <c r="CT3048" s="71"/>
    </row>
    <row r="3049" spans="6:98">
      <c r="F3049" s="183"/>
      <c r="S3049" s="184"/>
      <c r="T3049" s="184"/>
      <c r="U3049" s="184"/>
      <c r="V3049" s="184"/>
      <c r="W3049" s="184"/>
      <c r="X3049" s="184"/>
      <c r="Y3049" s="184"/>
      <c r="Z3049" s="184"/>
      <c r="AA3049" s="184"/>
      <c r="AB3049" s="184"/>
      <c r="AC3049" s="184"/>
      <c r="AD3049" s="184"/>
      <c r="AH3049" s="184"/>
      <c r="AI3049" s="184"/>
      <c r="AL3049" s="184"/>
      <c r="AM3049" s="184"/>
      <c r="AP3049" s="184"/>
      <c r="AQ3049" s="184"/>
      <c r="AT3049" s="184"/>
      <c r="AU3049" s="184"/>
      <c r="AX3049" s="184"/>
      <c r="AY3049" s="184"/>
      <c r="BB3049" s="184"/>
      <c r="BC3049" s="184"/>
      <c r="BF3049" s="184"/>
      <c r="BG3049" s="184"/>
      <c r="BJ3049" s="184"/>
      <c r="BK3049" s="184"/>
      <c r="BN3049" s="184"/>
      <c r="BO3049" s="184"/>
      <c r="BR3049" s="184"/>
      <c r="BS3049" s="184"/>
      <c r="BV3049" s="184"/>
      <c r="BW3049" s="184"/>
      <c r="BZ3049" s="184"/>
      <c r="CA3049" s="184"/>
      <c r="CD3049" s="184"/>
      <c r="CE3049" s="184"/>
      <c r="CL3049" s="183"/>
      <c r="CO3049" s="183"/>
      <c r="CP3049" s="183"/>
      <c r="CT3049" s="71"/>
    </row>
    <row r="3050" spans="6:98">
      <c r="F3050" s="183"/>
      <c r="S3050" s="184"/>
      <c r="T3050" s="184"/>
      <c r="U3050" s="184"/>
      <c r="V3050" s="184"/>
      <c r="W3050" s="184"/>
      <c r="X3050" s="184"/>
      <c r="Y3050" s="184"/>
      <c r="Z3050" s="184"/>
      <c r="AA3050" s="184"/>
      <c r="AB3050" s="184"/>
      <c r="AC3050" s="184"/>
      <c r="AD3050" s="184"/>
      <c r="AH3050" s="184"/>
      <c r="AI3050" s="184"/>
      <c r="AL3050" s="184"/>
      <c r="AM3050" s="184"/>
      <c r="AP3050" s="184"/>
      <c r="AQ3050" s="184"/>
      <c r="AT3050" s="184"/>
      <c r="AU3050" s="184"/>
      <c r="AX3050" s="184"/>
      <c r="AY3050" s="184"/>
      <c r="BB3050" s="184"/>
      <c r="BC3050" s="184"/>
      <c r="BF3050" s="184"/>
      <c r="BG3050" s="184"/>
      <c r="BJ3050" s="184"/>
      <c r="BK3050" s="184"/>
      <c r="BN3050" s="184"/>
      <c r="BO3050" s="184"/>
      <c r="BR3050" s="184"/>
      <c r="BS3050" s="184"/>
      <c r="BV3050" s="184"/>
      <c r="BW3050" s="184"/>
      <c r="BZ3050" s="184"/>
      <c r="CA3050" s="184"/>
      <c r="CD3050" s="184"/>
      <c r="CE3050" s="184"/>
      <c r="CL3050" s="183"/>
      <c r="CO3050" s="183"/>
      <c r="CP3050" s="183"/>
      <c r="CT3050" s="71"/>
    </row>
    <row r="3051" spans="6:98">
      <c r="F3051" s="183"/>
      <c r="S3051" s="184"/>
      <c r="T3051" s="184"/>
      <c r="U3051" s="184"/>
      <c r="V3051" s="184"/>
      <c r="W3051" s="184"/>
      <c r="X3051" s="184"/>
      <c r="Y3051" s="184"/>
      <c r="Z3051" s="184"/>
      <c r="AA3051" s="184"/>
      <c r="AB3051" s="184"/>
      <c r="AC3051" s="184"/>
      <c r="AD3051" s="184"/>
      <c r="AH3051" s="184"/>
      <c r="AI3051" s="184"/>
      <c r="AL3051" s="184"/>
      <c r="AM3051" s="184"/>
      <c r="AP3051" s="184"/>
      <c r="AQ3051" s="184"/>
      <c r="AT3051" s="184"/>
      <c r="AU3051" s="184"/>
      <c r="AX3051" s="184"/>
      <c r="AY3051" s="184"/>
      <c r="BB3051" s="184"/>
      <c r="BC3051" s="184"/>
      <c r="BF3051" s="184"/>
      <c r="BG3051" s="184"/>
      <c r="BJ3051" s="184"/>
      <c r="BK3051" s="184"/>
      <c r="BN3051" s="184"/>
      <c r="BO3051" s="184"/>
      <c r="BR3051" s="184"/>
      <c r="BS3051" s="184"/>
      <c r="BV3051" s="184"/>
      <c r="BW3051" s="184"/>
      <c r="BZ3051" s="184"/>
      <c r="CA3051" s="184"/>
      <c r="CD3051" s="184"/>
      <c r="CE3051" s="184"/>
      <c r="CL3051" s="183"/>
      <c r="CO3051" s="183"/>
      <c r="CP3051" s="183"/>
      <c r="CT3051" s="71"/>
    </row>
    <row r="3052" spans="6:98">
      <c r="F3052" s="183"/>
      <c r="S3052" s="184"/>
      <c r="T3052" s="184"/>
      <c r="U3052" s="184"/>
      <c r="V3052" s="184"/>
      <c r="W3052" s="184"/>
      <c r="X3052" s="184"/>
      <c r="Y3052" s="184"/>
      <c r="Z3052" s="184"/>
      <c r="AA3052" s="184"/>
      <c r="AB3052" s="184"/>
      <c r="AC3052" s="184"/>
      <c r="AD3052" s="184"/>
      <c r="AH3052" s="184"/>
      <c r="AI3052" s="184"/>
      <c r="AL3052" s="184"/>
      <c r="AM3052" s="184"/>
      <c r="AP3052" s="184"/>
      <c r="AQ3052" s="184"/>
      <c r="AT3052" s="184"/>
      <c r="AU3052" s="184"/>
      <c r="AX3052" s="184"/>
      <c r="AY3052" s="184"/>
      <c r="BB3052" s="184"/>
      <c r="BC3052" s="184"/>
      <c r="BF3052" s="184"/>
      <c r="BG3052" s="184"/>
      <c r="BJ3052" s="184"/>
      <c r="BK3052" s="184"/>
      <c r="BN3052" s="184"/>
      <c r="BO3052" s="184"/>
      <c r="BR3052" s="184"/>
      <c r="BS3052" s="184"/>
      <c r="BV3052" s="184"/>
      <c r="BW3052" s="184"/>
      <c r="BZ3052" s="184"/>
      <c r="CA3052" s="184"/>
      <c r="CD3052" s="184"/>
      <c r="CE3052" s="184"/>
      <c r="CL3052" s="183"/>
      <c r="CO3052" s="183"/>
      <c r="CP3052" s="183"/>
      <c r="CT3052" s="71"/>
    </row>
    <row r="3053" spans="6:98">
      <c r="F3053" s="183"/>
      <c r="S3053" s="184"/>
      <c r="T3053" s="184"/>
      <c r="U3053" s="184"/>
      <c r="V3053" s="184"/>
      <c r="W3053" s="184"/>
      <c r="X3053" s="184"/>
      <c r="Y3053" s="184"/>
      <c r="Z3053" s="184"/>
      <c r="AA3053" s="184"/>
      <c r="AB3053" s="184"/>
      <c r="AC3053" s="184"/>
      <c r="AD3053" s="184"/>
      <c r="AH3053" s="184"/>
      <c r="AI3053" s="184"/>
      <c r="AL3053" s="184"/>
      <c r="AM3053" s="184"/>
      <c r="AP3053" s="184"/>
      <c r="AQ3053" s="184"/>
      <c r="AT3053" s="184"/>
      <c r="AU3053" s="184"/>
      <c r="AX3053" s="184"/>
      <c r="AY3053" s="184"/>
      <c r="BB3053" s="184"/>
      <c r="BC3053" s="184"/>
      <c r="BF3053" s="184"/>
      <c r="BG3053" s="184"/>
      <c r="BJ3053" s="184"/>
      <c r="BK3053" s="184"/>
      <c r="BN3053" s="184"/>
      <c r="BO3053" s="184"/>
      <c r="BR3053" s="184"/>
      <c r="BS3053" s="184"/>
      <c r="BV3053" s="184"/>
      <c r="BW3053" s="184"/>
      <c r="BZ3053" s="184"/>
      <c r="CA3053" s="184"/>
      <c r="CD3053" s="184"/>
      <c r="CE3053" s="184"/>
      <c r="CL3053" s="183"/>
      <c r="CO3053" s="183"/>
      <c r="CP3053" s="183"/>
      <c r="CT3053" s="71"/>
    </row>
    <row r="3054" spans="6:98">
      <c r="F3054" s="183"/>
      <c r="S3054" s="184"/>
      <c r="T3054" s="184"/>
      <c r="U3054" s="184"/>
      <c r="V3054" s="184"/>
      <c r="W3054" s="184"/>
      <c r="X3054" s="184"/>
      <c r="Y3054" s="184"/>
      <c r="Z3054" s="184"/>
      <c r="AA3054" s="184"/>
      <c r="AB3054" s="184"/>
      <c r="AC3054" s="184"/>
      <c r="AD3054" s="184"/>
      <c r="AH3054" s="184"/>
      <c r="AI3054" s="184"/>
      <c r="AL3054" s="184"/>
      <c r="AM3054" s="184"/>
      <c r="AP3054" s="184"/>
      <c r="AQ3054" s="184"/>
      <c r="AT3054" s="184"/>
      <c r="AU3054" s="184"/>
      <c r="AX3054" s="184"/>
      <c r="AY3054" s="184"/>
      <c r="BB3054" s="184"/>
      <c r="BC3054" s="184"/>
      <c r="BF3054" s="184"/>
      <c r="BG3054" s="184"/>
      <c r="BJ3054" s="184"/>
      <c r="BK3054" s="184"/>
      <c r="BN3054" s="184"/>
      <c r="BO3054" s="184"/>
      <c r="BR3054" s="184"/>
      <c r="BS3054" s="184"/>
      <c r="BV3054" s="184"/>
      <c r="BW3054" s="184"/>
      <c r="BZ3054" s="184"/>
      <c r="CA3054" s="184"/>
      <c r="CD3054" s="184"/>
      <c r="CE3054" s="184"/>
      <c r="CL3054" s="183"/>
      <c r="CO3054" s="183"/>
      <c r="CP3054" s="183"/>
      <c r="CT3054" s="71"/>
    </row>
    <row r="3055" spans="6:98">
      <c r="F3055" s="183"/>
      <c r="S3055" s="184"/>
      <c r="T3055" s="184"/>
      <c r="U3055" s="184"/>
      <c r="V3055" s="184"/>
      <c r="W3055" s="184"/>
      <c r="X3055" s="184"/>
      <c r="Y3055" s="184"/>
      <c r="Z3055" s="184"/>
      <c r="AA3055" s="184"/>
      <c r="AB3055" s="184"/>
      <c r="AC3055" s="184"/>
      <c r="AD3055" s="184"/>
      <c r="AH3055" s="184"/>
      <c r="AI3055" s="184"/>
      <c r="AL3055" s="184"/>
      <c r="AM3055" s="184"/>
      <c r="AP3055" s="184"/>
      <c r="AQ3055" s="184"/>
      <c r="AT3055" s="184"/>
      <c r="AU3055" s="184"/>
      <c r="AX3055" s="184"/>
      <c r="AY3055" s="184"/>
      <c r="BB3055" s="184"/>
      <c r="BC3055" s="184"/>
      <c r="BF3055" s="184"/>
      <c r="BG3055" s="184"/>
      <c r="BJ3055" s="184"/>
      <c r="BK3055" s="184"/>
      <c r="BN3055" s="184"/>
      <c r="BO3055" s="184"/>
      <c r="BR3055" s="184"/>
      <c r="BS3055" s="184"/>
      <c r="BV3055" s="184"/>
      <c r="BW3055" s="184"/>
      <c r="BZ3055" s="184"/>
      <c r="CA3055" s="184"/>
      <c r="CD3055" s="184"/>
      <c r="CE3055" s="184"/>
      <c r="CL3055" s="183"/>
      <c r="CO3055" s="183"/>
      <c r="CP3055" s="183"/>
      <c r="CT3055" s="71"/>
    </row>
    <row r="3056" spans="6:98">
      <c r="F3056" s="183"/>
      <c r="S3056" s="184"/>
      <c r="T3056" s="184"/>
      <c r="U3056" s="184"/>
      <c r="V3056" s="184"/>
      <c r="W3056" s="184"/>
      <c r="X3056" s="184"/>
      <c r="Y3056" s="184"/>
      <c r="Z3056" s="184"/>
      <c r="AA3056" s="184"/>
      <c r="AB3056" s="184"/>
      <c r="AC3056" s="184"/>
      <c r="AD3056" s="184"/>
      <c r="AH3056" s="184"/>
      <c r="AI3056" s="184"/>
      <c r="AL3056" s="184"/>
      <c r="AM3056" s="184"/>
      <c r="AP3056" s="184"/>
      <c r="AQ3056" s="184"/>
      <c r="AT3056" s="184"/>
      <c r="AU3056" s="184"/>
      <c r="AX3056" s="184"/>
      <c r="AY3056" s="184"/>
      <c r="BB3056" s="184"/>
      <c r="BC3056" s="184"/>
      <c r="BF3056" s="184"/>
      <c r="BG3056" s="184"/>
      <c r="BJ3056" s="184"/>
      <c r="BK3056" s="184"/>
      <c r="BN3056" s="184"/>
      <c r="BO3056" s="184"/>
      <c r="BR3056" s="184"/>
      <c r="BS3056" s="184"/>
      <c r="BV3056" s="184"/>
      <c r="BW3056" s="184"/>
      <c r="BZ3056" s="184"/>
      <c r="CA3056" s="184"/>
      <c r="CD3056" s="184"/>
      <c r="CE3056" s="184"/>
      <c r="CL3056" s="183"/>
      <c r="CO3056" s="183"/>
      <c r="CP3056" s="183"/>
      <c r="CT3056" s="71"/>
    </row>
    <row r="3057" spans="6:98">
      <c r="F3057" s="183"/>
      <c r="S3057" s="184"/>
      <c r="T3057" s="184"/>
      <c r="U3057" s="184"/>
      <c r="V3057" s="184"/>
      <c r="W3057" s="184"/>
      <c r="X3057" s="184"/>
      <c r="Y3057" s="184"/>
      <c r="Z3057" s="184"/>
      <c r="AA3057" s="184"/>
      <c r="AB3057" s="184"/>
      <c r="AC3057" s="184"/>
      <c r="AD3057" s="184"/>
      <c r="AH3057" s="184"/>
      <c r="AI3057" s="184"/>
      <c r="AL3057" s="184"/>
      <c r="AM3057" s="184"/>
      <c r="AP3057" s="184"/>
      <c r="AQ3057" s="184"/>
      <c r="AT3057" s="184"/>
      <c r="AU3057" s="184"/>
      <c r="AX3057" s="184"/>
      <c r="AY3057" s="184"/>
      <c r="BB3057" s="184"/>
      <c r="BC3057" s="184"/>
      <c r="BF3057" s="184"/>
      <c r="BG3057" s="184"/>
      <c r="BJ3057" s="184"/>
      <c r="BK3057" s="184"/>
      <c r="BN3057" s="184"/>
      <c r="BO3057" s="184"/>
      <c r="BR3057" s="184"/>
      <c r="BS3057" s="184"/>
      <c r="BV3057" s="184"/>
      <c r="BW3057" s="184"/>
      <c r="BZ3057" s="184"/>
      <c r="CA3057" s="184"/>
      <c r="CD3057" s="184"/>
      <c r="CE3057" s="184"/>
      <c r="CL3057" s="183"/>
      <c r="CO3057" s="183"/>
      <c r="CP3057" s="183"/>
      <c r="CT3057" s="71"/>
    </row>
    <row r="3058" spans="6:98">
      <c r="F3058" s="183"/>
      <c r="S3058" s="184"/>
      <c r="T3058" s="184"/>
      <c r="U3058" s="184"/>
      <c r="V3058" s="184"/>
      <c r="W3058" s="184"/>
      <c r="X3058" s="184"/>
      <c r="Y3058" s="184"/>
      <c r="Z3058" s="184"/>
      <c r="AA3058" s="184"/>
      <c r="AB3058" s="184"/>
      <c r="AC3058" s="184"/>
      <c r="AD3058" s="184"/>
      <c r="AH3058" s="184"/>
      <c r="AI3058" s="184"/>
      <c r="AL3058" s="184"/>
      <c r="AM3058" s="184"/>
      <c r="AP3058" s="184"/>
      <c r="AQ3058" s="184"/>
      <c r="AT3058" s="184"/>
      <c r="AU3058" s="184"/>
      <c r="AX3058" s="184"/>
      <c r="AY3058" s="184"/>
      <c r="BB3058" s="184"/>
      <c r="BC3058" s="184"/>
      <c r="BF3058" s="184"/>
      <c r="BG3058" s="184"/>
      <c r="BJ3058" s="184"/>
      <c r="BK3058" s="184"/>
      <c r="BN3058" s="184"/>
      <c r="BO3058" s="184"/>
      <c r="BR3058" s="184"/>
      <c r="BS3058" s="184"/>
      <c r="BV3058" s="184"/>
      <c r="BW3058" s="184"/>
      <c r="BZ3058" s="184"/>
      <c r="CA3058" s="184"/>
      <c r="CD3058" s="184"/>
      <c r="CE3058" s="184"/>
      <c r="CL3058" s="183"/>
      <c r="CO3058" s="183"/>
      <c r="CP3058" s="183"/>
      <c r="CT3058" s="71"/>
    </row>
    <row r="3059" spans="6:98">
      <c r="F3059" s="183"/>
      <c r="S3059" s="184"/>
      <c r="T3059" s="184"/>
      <c r="U3059" s="184"/>
      <c r="V3059" s="184"/>
      <c r="W3059" s="184"/>
      <c r="X3059" s="184"/>
      <c r="Y3059" s="184"/>
      <c r="Z3059" s="184"/>
      <c r="AA3059" s="184"/>
      <c r="AB3059" s="184"/>
      <c r="AC3059" s="184"/>
      <c r="AD3059" s="184"/>
      <c r="AH3059" s="184"/>
      <c r="AI3059" s="184"/>
      <c r="AL3059" s="184"/>
      <c r="AM3059" s="184"/>
      <c r="AP3059" s="184"/>
      <c r="AQ3059" s="184"/>
      <c r="AT3059" s="184"/>
      <c r="AU3059" s="184"/>
      <c r="AX3059" s="184"/>
      <c r="AY3059" s="184"/>
      <c r="BB3059" s="184"/>
      <c r="BC3059" s="184"/>
      <c r="BF3059" s="184"/>
      <c r="BG3059" s="184"/>
      <c r="BJ3059" s="184"/>
      <c r="BK3059" s="184"/>
      <c r="BN3059" s="184"/>
      <c r="BO3059" s="184"/>
      <c r="BR3059" s="184"/>
      <c r="BS3059" s="184"/>
      <c r="BV3059" s="184"/>
      <c r="BW3059" s="184"/>
      <c r="BZ3059" s="184"/>
      <c r="CA3059" s="184"/>
      <c r="CD3059" s="184"/>
      <c r="CE3059" s="184"/>
      <c r="CL3059" s="183"/>
      <c r="CO3059" s="183"/>
      <c r="CP3059" s="183"/>
      <c r="CT3059" s="71"/>
    </row>
    <row r="3060" spans="6:98">
      <c r="F3060" s="183"/>
      <c r="S3060" s="184"/>
      <c r="T3060" s="184"/>
      <c r="U3060" s="184"/>
      <c r="V3060" s="184"/>
      <c r="W3060" s="184"/>
      <c r="X3060" s="184"/>
      <c r="Y3060" s="184"/>
      <c r="Z3060" s="184"/>
      <c r="AA3060" s="184"/>
      <c r="AB3060" s="184"/>
      <c r="AC3060" s="184"/>
      <c r="AD3060" s="184"/>
      <c r="AH3060" s="184"/>
      <c r="AI3060" s="184"/>
      <c r="AL3060" s="184"/>
      <c r="AM3060" s="184"/>
      <c r="AP3060" s="184"/>
      <c r="AQ3060" s="184"/>
      <c r="AT3060" s="184"/>
      <c r="AU3060" s="184"/>
      <c r="AX3060" s="184"/>
      <c r="AY3060" s="184"/>
      <c r="BB3060" s="184"/>
      <c r="BC3060" s="184"/>
      <c r="BF3060" s="184"/>
      <c r="BG3060" s="184"/>
      <c r="BJ3060" s="184"/>
      <c r="BK3060" s="184"/>
      <c r="BN3060" s="184"/>
      <c r="BO3060" s="184"/>
      <c r="BR3060" s="184"/>
      <c r="BS3060" s="184"/>
      <c r="BV3060" s="184"/>
      <c r="BW3060" s="184"/>
      <c r="BZ3060" s="184"/>
      <c r="CA3060" s="184"/>
      <c r="CD3060" s="184"/>
      <c r="CE3060" s="184"/>
      <c r="CL3060" s="183"/>
      <c r="CO3060" s="183"/>
      <c r="CP3060" s="183"/>
      <c r="CT3060" s="71"/>
    </row>
    <row r="3061" spans="6:98">
      <c r="F3061" s="183"/>
      <c r="S3061" s="184"/>
      <c r="T3061" s="184"/>
      <c r="U3061" s="184"/>
      <c r="V3061" s="184"/>
      <c r="W3061" s="184"/>
      <c r="X3061" s="184"/>
      <c r="Y3061" s="184"/>
      <c r="Z3061" s="184"/>
      <c r="AA3061" s="184"/>
      <c r="AB3061" s="184"/>
      <c r="AC3061" s="184"/>
      <c r="AD3061" s="184"/>
      <c r="AH3061" s="184"/>
      <c r="AI3061" s="184"/>
      <c r="AL3061" s="184"/>
      <c r="AM3061" s="184"/>
      <c r="AP3061" s="184"/>
      <c r="AQ3061" s="184"/>
      <c r="AT3061" s="184"/>
      <c r="AU3061" s="184"/>
      <c r="AX3061" s="184"/>
      <c r="AY3061" s="184"/>
      <c r="BB3061" s="184"/>
      <c r="BC3061" s="184"/>
      <c r="BF3061" s="184"/>
      <c r="BG3061" s="184"/>
      <c r="BJ3061" s="184"/>
      <c r="BK3061" s="184"/>
      <c r="BN3061" s="184"/>
      <c r="BO3061" s="184"/>
      <c r="BR3061" s="184"/>
      <c r="BS3061" s="184"/>
      <c r="BV3061" s="184"/>
      <c r="BW3061" s="184"/>
      <c r="BZ3061" s="184"/>
      <c r="CA3061" s="184"/>
      <c r="CD3061" s="184"/>
      <c r="CE3061" s="184"/>
      <c r="CL3061" s="183"/>
      <c r="CO3061" s="183"/>
      <c r="CP3061" s="183"/>
      <c r="CT3061" s="71"/>
    </row>
    <row r="3062" spans="6:98">
      <c r="F3062" s="183"/>
      <c r="S3062" s="184"/>
      <c r="T3062" s="184"/>
      <c r="U3062" s="184"/>
      <c r="V3062" s="184"/>
      <c r="W3062" s="184"/>
      <c r="X3062" s="184"/>
      <c r="Y3062" s="184"/>
      <c r="Z3062" s="184"/>
      <c r="AA3062" s="184"/>
      <c r="AB3062" s="184"/>
      <c r="AC3062" s="184"/>
      <c r="AD3062" s="184"/>
      <c r="AH3062" s="184"/>
      <c r="AI3062" s="184"/>
      <c r="AL3062" s="184"/>
      <c r="AM3062" s="184"/>
      <c r="AP3062" s="184"/>
      <c r="AQ3062" s="184"/>
      <c r="AT3062" s="184"/>
      <c r="AU3062" s="184"/>
      <c r="AX3062" s="184"/>
      <c r="AY3062" s="184"/>
      <c r="BB3062" s="184"/>
      <c r="BC3062" s="184"/>
      <c r="BF3062" s="184"/>
      <c r="BG3062" s="184"/>
      <c r="BJ3062" s="184"/>
      <c r="BK3062" s="184"/>
      <c r="BN3062" s="184"/>
      <c r="BO3062" s="184"/>
      <c r="BR3062" s="184"/>
      <c r="BS3062" s="184"/>
      <c r="BV3062" s="184"/>
      <c r="BW3062" s="184"/>
      <c r="BZ3062" s="184"/>
      <c r="CA3062" s="184"/>
      <c r="CD3062" s="184"/>
      <c r="CE3062" s="184"/>
      <c r="CL3062" s="183"/>
      <c r="CO3062" s="183"/>
      <c r="CP3062" s="183"/>
      <c r="CT3062" s="71"/>
    </row>
    <row r="3063" spans="6:98">
      <c r="F3063" s="183"/>
      <c r="S3063" s="184"/>
      <c r="T3063" s="184"/>
      <c r="U3063" s="184"/>
      <c r="V3063" s="184"/>
      <c r="W3063" s="184"/>
      <c r="X3063" s="184"/>
      <c r="Y3063" s="184"/>
      <c r="Z3063" s="184"/>
      <c r="AA3063" s="184"/>
      <c r="AB3063" s="184"/>
      <c r="AC3063" s="184"/>
      <c r="AD3063" s="184"/>
      <c r="AH3063" s="184"/>
      <c r="AI3063" s="184"/>
      <c r="AL3063" s="184"/>
      <c r="AM3063" s="184"/>
      <c r="AP3063" s="184"/>
      <c r="AQ3063" s="184"/>
      <c r="AT3063" s="184"/>
      <c r="AU3063" s="184"/>
      <c r="AX3063" s="184"/>
      <c r="AY3063" s="184"/>
      <c r="BB3063" s="184"/>
      <c r="BC3063" s="184"/>
      <c r="BF3063" s="184"/>
      <c r="BG3063" s="184"/>
      <c r="BJ3063" s="184"/>
      <c r="BK3063" s="184"/>
      <c r="BN3063" s="184"/>
      <c r="BO3063" s="184"/>
      <c r="BR3063" s="184"/>
      <c r="BS3063" s="184"/>
      <c r="BV3063" s="184"/>
      <c r="BW3063" s="184"/>
      <c r="BZ3063" s="184"/>
      <c r="CA3063" s="184"/>
      <c r="CD3063" s="184"/>
      <c r="CE3063" s="184"/>
      <c r="CL3063" s="183"/>
      <c r="CO3063" s="183"/>
      <c r="CP3063" s="183"/>
      <c r="CT3063" s="71"/>
    </row>
    <row r="3064" spans="6:98">
      <c r="F3064" s="183"/>
      <c r="S3064" s="184"/>
      <c r="T3064" s="184"/>
      <c r="U3064" s="184"/>
      <c r="V3064" s="184"/>
      <c r="W3064" s="184"/>
      <c r="X3064" s="184"/>
      <c r="Y3064" s="184"/>
      <c r="Z3064" s="184"/>
      <c r="AA3064" s="184"/>
      <c r="AB3064" s="184"/>
      <c r="AC3064" s="184"/>
      <c r="AD3064" s="184"/>
      <c r="AH3064" s="184"/>
      <c r="AI3064" s="184"/>
      <c r="AL3064" s="184"/>
      <c r="AM3064" s="184"/>
      <c r="AP3064" s="184"/>
      <c r="AQ3064" s="184"/>
      <c r="AT3064" s="184"/>
      <c r="AU3064" s="184"/>
      <c r="AX3064" s="184"/>
      <c r="AY3064" s="184"/>
      <c r="BB3064" s="184"/>
      <c r="BC3064" s="184"/>
      <c r="BF3064" s="184"/>
      <c r="BG3064" s="184"/>
      <c r="BJ3064" s="184"/>
      <c r="BK3064" s="184"/>
      <c r="BN3064" s="184"/>
      <c r="BO3064" s="184"/>
      <c r="BR3064" s="184"/>
      <c r="BS3064" s="184"/>
      <c r="BV3064" s="184"/>
      <c r="BW3064" s="184"/>
      <c r="BZ3064" s="184"/>
      <c r="CA3064" s="184"/>
      <c r="CD3064" s="184"/>
      <c r="CE3064" s="184"/>
      <c r="CL3064" s="183"/>
      <c r="CO3064" s="183"/>
      <c r="CP3064" s="183"/>
      <c r="CT3064" s="71"/>
    </row>
    <row r="3065" spans="6:98">
      <c r="F3065" s="183"/>
      <c r="S3065" s="184"/>
      <c r="T3065" s="184"/>
      <c r="U3065" s="184"/>
      <c r="V3065" s="184"/>
      <c r="W3065" s="184"/>
      <c r="X3065" s="184"/>
      <c r="Y3065" s="184"/>
      <c r="Z3065" s="184"/>
      <c r="AA3065" s="184"/>
      <c r="AB3065" s="184"/>
      <c r="AC3065" s="184"/>
      <c r="AD3065" s="184"/>
      <c r="AH3065" s="184"/>
      <c r="AI3065" s="184"/>
      <c r="AL3065" s="184"/>
      <c r="AM3065" s="184"/>
      <c r="AP3065" s="184"/>
      <c r="AQ3065" s="184"/>
      <c r="AT3065" s="184"/>
      <c r="AU3065" s="184"/>
      <c r="AX3065" s="184"/>
      <c r="AY3065" s="184"/>
      <c r="BB3065" s="184"/>
      <c r="BC3065" s="184"/>
      <c r="BF3065" s="184"/>
      <c r="BG3065" s="184"/>
      <c r="BJ3065" s="184"/>
      <c r="BK3065" s="184"/>
      <c r="BN3065" s="184"/>
      <c r="BO3065" s="184"/>
      <c r="BR3065" s="184"/>
      <c r="BS3065" s="184"/>
      <c r="BV3065" s="184"/>
      <c r="BW3065" s="184"/>
      <c r="BZ3065" s="184"/>
      <c r="CA3065" s="184"/>
      <c r="CD3065" s="184"/>
      <c r="CE3065" s="184"/>
      <c r="CL3065" s="183"/>
      <c r="CO3065" s="183"/>
      <c r="CP3065" s="183"/>
      <c r="CT3065" s="71"/>
    </row>
    <row r="3066" spans="6:98">
      <c r="F3066" s="183"/>
      <c r="S3066" s="184"/>
      <c r="T3066" s="184"/>
      <c r="U3066" s="184"/>
      <c r="V3066" s="184"/>
      <c r="W3066" s="184"/>
      <c r="X3066" s="184"/>
      <c r="Y3066" s="184"/>
      <c r="Z3066" s="184"/>
      <c r="AA3066" s="184"/>
      <c r="AB3066" s="184"/>
      <c r="AC3066" s="184"/>
      <c r="AD3066" s="184"/>
      <c r="AH3066" s="184"/>
      <c r="AI3066" s="184"/>
      <c r="AL3066" s="184"/>
      <c r="AM3066" s="184"/>
      <c r="AP3066" s="184"/>
      <c r="AQ3066" s="184"/>
      <c r="AT3066" s="184"/>
      <c r="AU3066" s="184"/>
      <c r="AX3066" s="184"/>
      <c r="AY3066" s="184"/>
      <c r="BB3066" s="184"/>
      <c r="BC3066" s="184"/>
      <c r="BF3066" s="184"/>
      <c r="BG3066" s="184"/>
      <c r="BJ3066" s="184"/>
      <c r="BK3066" s="184"/>
      <c r="BN3066" s="184"/>
      <c r="BO3066" s="184"/>
      <c r="BR3066" s="184"/>
      <c r="BS3066" s="184"/>
      <c r="BV3066" s="184"/>
      <c r="BW3066" s="184"/>
      <c r="BZ3066" s="184"/>
      <c r="CA3066" s="184"/>
      <c r="CD3066" s="184"/>
      <c r="CE3066" s="184"/>
      <c r="CL3066" s="183"/>
      <c r="CO3066" s="183"/>
      <c r="CP3066" s="183"/>
      <c r="CT3066" s="71"/>
    </row>
    <row r="3067" spans="6:98">
      <c r="F3067" s="183"/>
      <c r="S3067" s="184"/>
      <c r="T3067" s="184"/>
      <c r="U3067" s="184"/>
      <c r="V3067" s="184"/>
      <c r="W3067" s="184"/>
      <c r="X3067" s="184"/>
      <c r="Y3067" s="184"/>
      <c r="Z3067" s="184"/>
      <c r="AA3067" s="184"/>
      <c r="AB3067" s="184"/>
      <c r="AC3067" s="184"/>
      <c r="AD3067" s="184"/>
      <c r="AH3067" s="184"/>
      <c r="AI3067" s="184"/>
      <c r="AL3067" s="184"/>
      <c r="AM3067" s="184"/>
      <c r="AP3067" s="184"/>
      <c r="AQ3067" s="184"/>
      <c r="AT3067" s="184"/>
      <c r="AU3067" s="184"/>
      <c r="AX3067" s="184"/>
      <c r="AY3067" s="184"/>
      <c r="BB3067" s="184"/>
      <c r="BC3067" s="184"/>
      <c r="BF3067" s="184"/>
      <c r="BG3067" s="184"/>
      <c r="BJ3067" s="184"/>
      <c r="BK3067" s="184"/>
      <c r="BN3067" s="184"/>
      <c r="BO3067" s="184"/>
      <c r="BR3067" s="184"/>
      <c r="BS3067" s="184"/>
      <c r="BV3067" s="184"/>
      <c r="BW3067" s="184"/>
      <c r="BZ3067" s="184"/>
      <c r="CA3067" s="184"/>
      <c r="CD3067" s="184"/>
      <c r="CE3067" s="184"/>
      <c r="CL3067" s="183"/>
      <c r="CO3067" s="183"/>
      <c r="CP3067" s="183"/>
      <c r="CT3067" s="71"/>
    </row>
    <row r="3068" spans="6:98">
      <c r="F3068" s="183"/>
      <c r="S3068" s="184"/>
      <c r="T3068" s="184"/>
      <c r="U3068" s="184"/>
      <c r="V3068" s="184"/>
      <c r="W3068" s="184"/>
      <c r="X3068" s="184"/>
      <c r="Y3068" s="184"/>
      <c r="Z3068" s="184"/>
      <c r="AA3068" s="184"/>
      <c r="AB3068" s="184"/>
      <c r="AC3068" s="184"/>
      <c r="AD3068" s="184"/>
      <c r="AH3068" s="184"/>
      <c r="AI3068" s="184"/>
      <c r="AL3068" s="184"/>
      <c r="AM3068" s="184"/>
      <c r="AP3068" s="184"/>
      <c r="AQ3068" s="184"/>
      <c r="AT3068" s="184"/>
      <c r="AU3068" s="184"/>
      <c r="AX3068" s="184"/>
      <c r="AY3068" s="184"/>
      <c r="BB3068" s="184"/>
      <c r="BC3068" s="184"/>
      <c r="BF3068" s="184"/>
      <c r="BG3068" s="184"/>
      <c r="BJ3068" s="184"/>
      <c r="BK3068" s="184"/>
      <c r="BN3068" s="184"/>
      <c r="BO3068" s="184"/>
      <c r="BR3068" s="184"/>
      <c r="BS3068" s="184"/>
      <c r="BV3068" s="184"/>
      <c r="BW3068" s="184"/>
      <c r="BZ3068" s="184"/>
      <c r="CA3068" s="184"/>
      <c r="CD3068" s="184"/>
      <c r="CE3068" s="184"/>
      <c r="CL3068" s="183"/>
      <c r="CO3068" s="183"/>
      <c r="CP3068" s="183"/>
      <c r="CT3068" s="71"/>
    </row>
    <row r="3069" spans="6:98">
      <c r="F3069" s="183"/>
      <c r="S3069" s="184"/>
      <c r="T3069" s="184"/>
      <c r="U3069" s="184"/>
      <c r="V3069" s="184"/>
      <c r="W3069" s="184"/>
      <c r="X3069" s="184"/>
      <c r="Y3069" s="184"/>
      <c r="Z3069" s="184"/>
      <c r="AA3069" s="184"/>
      <c r="AB3069" s="184"/>
      <c r="AC3069" s="184"/>
      <c r="AD3069" s="184"/>
      <c r="AH3069" s="184"/>
      <c r="AI3069" s="184"/>
      <c r="AL3069" s="184"/>
      <c r="AM3069" s="184"/>
      <c r="AP3069" s="184"/>
      <c r="AQ3069" s="184"/>
      <c r="AT3069" s="184"/>
      <c r="AU3069" s="184"/>
      <c r="AX3069" s="184"/>
      <c r="AY3069" s="184"/>
      <c r="BB3069" s="184"/>
      <c r="BC3069" s="184"/>
      <c r="BF3069" s="184"/>
      <c r="BG3069" s="184"/>
      <c r="BJ3069" s="184"/>
      <c r="BK3069" s="184"/>
      <c r="BN3069" s="184"/>
      <c r="BO3069" s="184"/>
      <c r="BR3069" s="184"/>
      <c r="BS3069" s="184"/>
      <c r="BV3069" s="184"/>
      <c r="BW3069" s="184"/>
      <c r="BZ3069" s="184"/>
      <c r="CA3069" s="184"/>
      <c r="CD3069" s="184"/>
      <c r="CE3069" s="184"/>
      <c r="CL3069" s="183"/>
      <c r="CO3069" s="183"/>
      <c r="CP3069" s="183"/>
      <c r="CT3069" s="71"/>
    </row>
    <row r="3070" spans="6:98">
      <c r="F3070" s="183"/>
      <c r="S3070" s="184"/>
      <c r="T3070" s="184"/>
      <c r="U3070" s="184"/>
      <c r="V3070" s="184"/>
      <c r="W3070" s="184"/>
      <c r="X3070" s="184"/>
      <c r="Y3070" s="184"/>
      <c r="Z3070" s="184"/>
      <c r="AA3070" s="184"/>
      <c r="AB3070" s="184"/>
      <c r="AC3070" s="184"/>
      <c r="AD3070" s="184"/>
      <c r="AH3070" s="184"/>
      <c r="AI3070" s="184"/>
      <c r="AL3070" s="184"/>
      <c r="AM3070" s="184"/>
      <c r="AP3070" s="184"/>
      <c r="AQ3070" s="184"/>
      <c r="AT3070" s="184"/>
      <c r="AU3070" s="184"/>
      <c r="AX3070" s="184"/>
      <c r="AY3070" s="184"/>
      <c r="BB3070" s="184"/>
      <c r="BC3070" s="184"/>
      <c r="BF3070" s="184"/>
      <c r="BG3070" s="184"/>
      <c r="BJ3070" s="184"/>
      <c r="BK3070" s="184"/>
      <c r="BN3070" s="184"/>
      <c r="BO3070" s="184"/>
      <c r="BR3070" s="184"/>
      <c r="BS3070" s="184"/>
      <c r="BV3070" s="184"/>
      <c r="BW3070" s="184"/>
      <c r="BZ3070" s="184"/>
      <c r="CA3070" s="184"/>
      <c r="CD3070" s="184"/>
      <c r="CE3070" s="184"/>
      <c r="CL3070" s="183"/>
      <c r="CO3070" s="183"/>
      <c r="CP3070" s="183"/>
      <c r="CT3070" s="71"/>
    </row>
    <row r="3071" spans="6:98">
      <c r="F3071" s="183"/>
      <c r="S3071" s="184"/>
      <c r="T3071" s="184"/>
      <c r="U3071" s="184"/>
      <c r="V3071" s="184"/>
      <c r="W3071" s="184"/>
      <c r="X3071" s="184"/>
      <c r="Y3071" s="184"/>
      <c r="Z3071" s="184"/>
      <c r="AA3071" s="184"/>
      <c r="AB3071" s="184"/>
      <c r="AC3071" s="184"/>
      <c r="AD3071" s="184"/>
      <c r="AH3071" s="184"/>
      <c r="AI3071" s="184"/>
      <c r="AL3071" s="184"/>
      <c r="AM3071" s="184"/>
      <c r="AP3071" s="184"/>
      <c r="AQ3071" s="184"/>
      <c r="AT3071" s="184"/>
      <c r="AU3071" s="184"/>
      <c r="AX3071" s="184"/>
      <c r="AY3071" s="184"/>
      <c r="BB3071" s="184"/>
      <c r="BC3071" s="184"/>
      <c r="BF3071" s="184"/>
      <c r="BG3071" s="184"/>
      <c r="BJ3071" s="184"/>
      <c r="BK3071" s="184"/>
      <c r="BN3071" s="184"/>
      <c r="BO3071" s="184"/>
      <c r="BR3071" s="184"/>
      <c r="BS3071" s="184"/>
      <c r="BV3071" s="184"/>
      <c r="BW3071" s="184"/>
      <c r="BZ3071" s="184"/>
      <c r="CA3071" s="184"/>
      <c r="CD3071" s="184"/>
      <c r="CE3071" s="184"/>
      <c r="CL3071" s="183"/>
      <c r="CO3071" s="183"/>
      <c r="CP3071" s="183"/>
      <c r="CT3071" s="71"/>
    </row>
    <row r="3072" spans="6:98">
      <c r="F3072" s="183"/>
      <c r="S3072" s="184"/>
      <c r="T3072" s="184"/>
      <c r="U3072" s="184"/>
      <c r="V3072" s="184"/>
      <c r="W3072" s="184"/>
      <c r="X3072" s="184"/>
      <c r="Y3072" s="184"/>
      <c r="Z3072" s="184"/>
      <c r="AA3072" s="184"/>
      <c r="AB3072" s="184"/>
      <c r="AC3072" s="184"/>
      <c r="AD3072" s="184"/>
      <c r="AH3072" s="184"/>
      <c r="AI3072" s="184"/>
      <c r="AL3072" s="184"/>
      <c r="AM3072" s="184"/>
      <c r="AP3072" s="184"/>
      <c r="AQ3072" s="184"/>
      <c r="AT3072" s="184"/>
      <c r="AU3072" s="184"/>
      <c r="AX3072" s="184"/>
      <c r="AY3072" s="184"/>
      <c r="BB3072" s="184"/>
      <c r="BC3072" s="184"/>
      <c r="BF3072" s="184"/>
      <c r="BG3072" s="184"/>
      <c r="BJ3072" s="184"/>
      <c r="BK3072" s="184"/>
      <c r="BN3072" s="184"/>
      <c r="BO3072" s="184"/>
      <c r="BR3072" s="184"/>
      <c r="BS3072" s="184"/>
      <c r="BV3072" s="184"/>
      <c r="BW3072" s="184"/>
      <c r="BZ3072" s="184"/>
      <c r="CA3072" s="184"/>
      <c r="CD3072" s="184"/>
      <c r="CE3072" s="184"/>
      <c r="CL3072" s="183"/>
      <c r="CO3072" s="183"/>
      <c r="CP3072" s="183"/>
      <c r="CT3072" s="71"/>
    </row>
    <row r="3073" spans="6:98">
      <c r="F3073" s="183"/>
      <c r="S3073" s="184"/>
      <c r="T3073" s="184"/>
      <c r="U3073" s="184"/>
      <c r="V3073" s="184"/>
      <c r="W3073" s="184"/>
      <c r="X3073" s="184"/>
      <c r="Y3073" s="184"/>
      <c r="Z3073" s="184"/>
      <c r="AA3073" s="184"/>
      <c r="AB3073" s="184"/>
      <c r="AC3073" s="184"/>
      <c r="AD3073" s="184"/>
      <c r="AH3073" s="184"/>
      <c r="AI3073" s="184"/>
      <c r="AL3073" s="184"/>
      <c r="AM3073" s="184"/>
      <c r="AP3073" s="184"/>
      <c r="AQ3073" s="184"/>
      <c r="AT3073" s="184"/>
      <c r="AU3073" s="184"/>
      <c r="AX3073" s="184"/>
      <c r="AY3073" s="184"/>
      <c r="BB3073" s="184"/>
      <c r="BC3073" s="184"/>
      <c r="BF3073" s="184"/>
      <c r="BG3073" s="184"/>
      <c r="BJ3073" s="184"/>
      <c r="BK3073" s="184"/>
      <c r="BN3073" s="184"/>
      <c r="BO3073" s="184"/>
      <c r="BR3073" s="184"/>
      <c r="BS3073" s="184"/>
      <c r="BV3073" s="184"/>
      <c r="BW3073" s="184"/>
      <c r="BZ3073" s="184"/>
      <c r="CA3073" s="184"/>
      <c r="CD3073" s="184"/>
      <c r="CE3073" s="184"/>
      <c r="CL3073" s="183"/>
      <c r="CO3073" s="183"/>
      <c r="CP3073" s="183"/>
      <c r="CT3073" s="71"/>
    </row>
    <row r="3074" spans="6:98">
      <c r="F3074" s="183"/>
      <c r="S3074" s="184"/>
      <c r="T3074" s="184"/>
      <c r="U3074" s="184"/>
      <c r="V3074" s="184"/>
      <c r="W3074" s="184"/>
      <c r="X3074" s="184"/>
      <c r="Y3074" s="184"/>
      <c r="Z3074" s="184"/>
      <c r="AA3074" s="184"/>
      <c r="AB3074" s="184"/>
      <c r="AC3074" s="184"/>
      <c r="AD3074" s="184"/>
      <c r="AH3074" s="184"/>
      <c r="AI3074" s="184"/>
      <c r="AL3074" s="184"/>
      <c r="AM3074" s="184"/>
      <c r="AP3074" s="184"/>
      <c r="AQ3074" s="184"/>
      <c r="AT3074" s="184"/>
      <c r="AU3074" s="184"/>
      <c r="AX3074" s="184"/>
      <c r="AY3074" s="184"/>
      <c r="BB3074" s="184"/>
      <c r="BC3074" s="184"/>
      <c r="BF3074" s="184"/>
      <c r="BG3074" s="184"/>
      <c r="BJ3074" s="184"/>
      <c r="BK3074" s="184"/>
      <c r="BN3074" s="184"/>
      <c r="BO3074" s="184"/>
      <c r="BR3074" s="184"/>
      <c r="BS3074" s="184"/>
      <c r="BV3074" s="184"/>
      <c r="BW3074" s="184"/>
      <c r="BZ3074" s="184"/>
      <c r="CA3074" s="184"/>
      <c r="CD3074" s="184"/>
      <c r="CE3074" s="184"/>
      <c r="CL3074" s="183"/>
      <c r="CO3074" s="183"/>
      <c r="CP3074" s="183"/>
      <c r="CT3074" s="71"/>
    </row>
    <row r="3075" spans="6:98">
      <c r="F3075" s="183"/>
      <c r="S3075" s="184"/>
      <c r="T3075" s="184"/>
      <c r="U3075" s="184"/>
      <c r="V3075" s="184"/>
      <c r="W3075" s="184"/>
      <c r="X3075" s="184"/>
      <c r="Y3075" s="184"/>
      <c r="Z3075" s="184"/>
      <c r="AA3075" s="184"/>
      <c r="AB3075" s="184"/>
      <c r="AC3075" s="184"/>
      <c r="AD3075" s="184"/>
      <c r="AH3075" s="184"/>
      <c r="AI3075" s="184"/>
      <c r="AL3075" s="184"/>
      <c r="AM3075" s="184"/>
      <c r="AP3075" s="184"/>
      <c r="AQ3075" s="184"/>
      <c r="AT3075" s="184"/>
      <c r="AU3075" s="184"/>
      <c r="AX3075" s="184"/>
      <c r="AY3075" s="184"/>
      <c r="BB3075" s="184"/>
      <c r="BC3075" s="184"/>
      <c r="BF3075" s="184"/>
      <c r="BG3075" s="184"/>
      <c r="BJ3075" s="184"/>
      <c r="BK3075" s="184"/>
      <c r="BN3075" s="184"/>
      <c r="BO3075" s="184"/>
      <c r="BR3075" s="184"/>
      <c r="BS3075" s="184"/>
      <c r="BV3075" s="184"/>
      <c r="BW3075" s="184"/>
      <c r="BZ3075" s="184"/>
      <c r="CA3075" s="184"/>
      <c r="CD3075" s="184"/>
      <c r="CE3075" s="184"/>
      <c r="CL3075" s="183"/>
      <c r="CO3075" s="183"/>
      <c r="CP3075" s="183"/>
      <c r="CT3075" s="71"/>
    </row>
    <row r="3076" spans="6:98">
      <c r="F3076" s="183"/>
      <c r="S3076" s="184"/>
      <c r="T3076" s="184"/>
      <c r="U3076" s="184"/>
      <c r="V3076" s="184"/>
      <c r="W3076" s="184"/>
      <c r="X3076" s="184"/>
      <c r="Y3076" s="184"/>
      <c r="Z3076" s="184"/>
      <c r="AA3076" s="184"/>
      <c r="AB3076" s="184"/>
      <c r="AC3076" s="184"/>
      <c r="AD3076" s="184"/>
      <c r="AH3076" s="184"/>
      <c r="AI3076" s="184"/>
      <c r="AL3076" s="184"/>
      <c r="AM3076" s="184"/>
      <c r="AP3076" s="184"/>
      <c r="AQ3076" s="184"/>
      <c r="AT3076" s="184"/>
      <c r="AU3076" s="184"/>
      <c r="AX3076" s="184"/>
      <c r="AY3076" s="184"/>
      <c r="BB3076" s="184"/>
      <c r="BC3076" s="184"/>
      <c r="BF3076" s="184"/>
      <c r="BG3076" s="184"/>
      <c r="BJ3076" s="184"/>
      <c r="BK3076" s="184"/>
      <c r="BN3076" s="184"/>
      <c r="BO3076" s="184"/>
      <c r="BR3076" s="184"/>
      <c r="BS3076" s="184"/>
      <c r="BV3076" s="184"/>
      <c r="BW3076" s="184"/>
      <c r="BZ3076" s="184"/>
      <c r="CA3076" s="184"/>
      <c r="CD3076" s="184"/>
      <c r="CE3076" s="184"/>
      <c r="CL3076" s="183"/>
      <c r="CO3076" s="183"/>
      <c r="CP3076" s="183"/>
      <c r="CT3076" s="71"/>
    </row>
    <row r="3077" spans="6:98">
      <c r="F3077" s="183"/>
      <c r="S3077" s="184"/>
      <c r="T3077" s="184"/>
      <c r="U3077" s="184"/>
      <c r="V3077" s="184"/>
      <c r="W3077" s="184"/>
      <c r="X3077" s="184"/>
      <c r="Y3077" s="184"/>
      <c r="Z3077" s="184"/>
      <c r="AA3077" s="184"/>
      <c r="AB3077" s="184"/>
      <c r="AC3077" s="184"/>
      <c r="AD3077" s="184"/>
      <c r="AH3077" s="184"/>
      <c r="AI3077" s="184"/>
      <c r="AL3077" s="184"/>
      <c r="AM3077" s="184"/>
      <c r="AP3077" s="184"/>
      <c r="AQ3077" s="184"/>
      <c r="AT3077" s="184"/>
      <c r="AU3077" s="184"/>
      <c r="AX3077" s="184"/>
      <c r="AY3077" s="184"/>
      <c r="BB3077" s="184"/>
      <c r="BC3077" s="184"/>
      <c r="BF3077" s="184"/>
      <c r="BG3077" s="184"/>
      <c r="BJ3077" s="184"/>
      <c r="BK3077" s="184"/>
      <c r="BN3077" s="184"/>
      <c r="BO3077" s="184"/>
      <c r="BR3077" s="184"/>
      <c r="BS3077" s="184"/>
      <c r="BV3077" s="184"/>
      <c r="BW3077" s="184"/>
      <c r="BZ3077" s="184"/>
      <c r="CA3077" s="184"/>
      <c r="CD3077" s="184"/>
      <c r="CE3077" s="184"/>
      <c r="CL3077" s="183"/>
      <c r="CO3077" s="183"/>
      <c r="CP3077" s="183"/>
      <c r="CT3077" s="71"/>
    </row>
    <row r="3078" spans="6:98">
      <c r="F3078" s="183"/>
      <c r="S3078" s="184"/>
      <c r="T3078" s="184"/>
      <c r="U3078" s="184"/>
      <c r="V3078" s="184"/>
      <c r="W3078" s="184"/>
      <c r="X3078" s="184"/>
      <c r="Y3078" s="184"/>
      <c r="Z3078" s="184"/>
      <c r="AA3078" s="184"/>
      <c r="AB3078" s="184"/>
      <c r="AC3078" s="184"/>
      <c r="AD3078" s="184"/>
      <c r="AH3078" s="184"/>
      <c r="AI3078" s="184"/>
      <c r="AL3078" s="184"/>
      <c r="AM3078" s="184"/>
      <c r="AP3078" s="184"/>
      <c r="AQ3078" s="184"/>
      <c r="AT3078" s="184"/>
      <c r="AU3078" s="184"/>
      <c r="AX3078" s="184"/>
      <c r="AY3078" s="184"/>
      <c r="BB3078" s="184"/>
      <c r="BC3078" s="184"/>
      <c r="BF3078" s="184"/>
      <c r="BG3078" s="184"/>
      <c r="BJ3078" s="184"/>
      <c r="BK3078" s="184"/>
      <c r="BN3078" s="184"/>
      <c r="BO3078" s="184"/>
      <c r="BR3078" s="184"/>
      <c r="BS3078" s="184"/>
      <c r="BV3078" s="184"/>
      <c r="BW3078" s="184"/>
      <c r="BZ3078" s="184"/>
      <c r="CA3078" s="184"/>
      <c r="CD3078" s="184"/>
      <c r="CE3078" s="184"/>
      <c r="CL3078" s="183"/>
      <c r="CO3078" s="183"/>
      <c r="CP3078" s="183"/>
      <c r="CT3078" s="71"/>
    </row>
    <row r="3079" spans="6:98">
      <c r="F3079" s="183"/>
      <c r="S3079" s="184"/>
      <c r="T3079" s="184"/>
      <c r="U3079" s="184"/>
      <c r="V3079" s="184"/>
      <c r="W3079" s="184"/>
      <c r="X3079" s="184"/>
      <c r="Y3079" s="184"/>
      <c r="Z3079" s="184"/>
      <c r="AA3079" s="184"/>
      <c r="AB3079" s="184"/>
      <c r="AC3079" s="184"/>
      <c r="AD3079" s="184"/>
      <c r="AH3079" s="184"/>
      <c r="AI3079" s="184"/>
      <c r="AL3079" s="184"/>
      <c r="AM3079" s="184"/>
      <c r="AP3079" s="184"/>
      <c r="AQ3079" s="184"/>
      <c r="AT3079" s="184"/>
      <c r="AU3079" s="184"/>
      <c r="AX3079" s="184"/>
      <c r="AY3079" s="184"/>
      <c r="BB3079" s="184"/>
      <c r="BC3079" s="184"/>
      <c r="BF3079" s="184"/>
      <c r="BG3079" s="184"/>
      <c r="BJ3079" s="184"/>
      <c r="BK3079" s="184"/>
      <c r="BN3079" s="184"/>
      <c r="BO3079" s="184"/>
      <c r="BR3079" s="184"/>
      <c r="BS3079" s="184"/>
      <c r="BV3079" s="184"/>
      <c r="BW3079" s="184"/>
      <c r="BZ3079" s="184"/>
      <c r="CA3079" s="184"/>
      <c r="CD3079" s="184"/>
      <c r="CE3079" s="184"/>
      <c r="CL3079" s="183"/>
      <c r="CO3079" s="183"/>
      <c r="CP3079" s="183"/>
      <c r="CT3079" s="71"/>
    </row>
    <row r="3080" spans="6:98">
      <c r="F3080" s="183"/>
      <c r="S3080" s="184"/>
      <c r="T3080" s="184"/>
      <c r="U3080" s="184"/>
      <c r="V3080" s="184"/>
      <c r="W3080" s="184"/>
      <c r="X3080" s="184"/>
      <c r="Y3080" s="184"/>
      <c r="Z3080" s="184"/>
      <c r="AA3080" s="184"/>
      <c r="AB3080" s="184"/>
      <c r="AC3080" s="184"/>
      <c r="AD3080" s="184"/>
      <c r="AH3080" s="184"/>
      <c r="AI3080" s="184"/>
      <c r="AL3080" s="184"/>
      <c r="AM3080" s="184"/>
      <c r="AP3080" s="184"/>
      <c r="AQ3080" s="184"/>
      <c r="AT3080" s="184"/>
      <c r="AU3080" s="184"/>
      <c r="AX3080" s="184"/>
      <c r="AY3080" s="184"/>
      <c r="BB3080" s="184"/>
      <c r="BC3080" s="184"/>
      <c r="BF3080" s="184"/>
      <c r="BG3080" s="184"/>
      <c r="BJ3080" s="184"/>
      <c r="BK3080" s="184"/>
      <c r="BN3080" s="184"/>
      <c r="BO3080" s="184"/>
      <c r="BR3080" s="184"/>
      <c r="BS3080" s="184"/>
      <c r="BV3080" s="184"/>
      <c r="BW3080" s="184"/>
      <c r="BZ3080" s="184"/>
      <c r="CA3080" s="184"/>
      <c r="CD3080" s="184"/>
      <c r="CE3080" s="184"/>
      <c r="CL3080" s="183"/>
      <c r="CO3080" s="183"/>
      <c r="CP3080" s="183"/>
      <c r="CT3080" s="71"/>
    </row>
    <row r="3081" spans="6:98">
      <c r="F3081" s="183"/>
      <c r="S3081" s="184"/>
      <c r="T3081" s="184"/>
      <c r="U3081" s="184"/>
      <c r="V3081" s="184"/>
      <c r="W3081" s="184"/>
      <c r="X3081" s="184"/>
      <c r="Y3081" s="184"/>
      <c r="Z3081" s="184"/>
      <c r="AA3081" s="184"/>
      <c r="AB3081" s="184"/>
      <c r="AC3081" s="184"/>
      <c r="AD3081" s="184"/>
      <c r="AH3081" s="184"/>
      <c r="AI3081" s="184"/>
      <c r="AL3081" s="184"/>
      <c r="AM3081" s="184"/>
      <c r="AP3081" s="184"/>
      <c r="AQ3081" s="184"/>
      <c r="AT3081" s="184"/>
      <c r="AU3081" s="184"/>
      <c r="AX3081" s="184"/>
      <c r="AY3081" s="184"/>
      <c r="BB3081" s="184"/>
      <c r="BC3081" s="184"/>
      <c r="BF3081" s="184"/>
      <c r="BG3081" s="184"/>
      <c r="BJ3081" s="184"/>
      <c r="BK3081" s="184"/>
      <c r="BN3081" s="184"/>
      <c r="BO3081" s="184"/>
      <c r="BR3081" s="184"/>
      <c r="BS3081" s="184"/>
      <c r="BV3081" s="184"/>
      <c r="BW3081" s="184"/>
      <c r="BZ3081" s="184"/>
      <c r="CA3081" s="184"/>
      <c r="CD3081" s="184"/>
      <c r="CE3081" s="184"/>
      <c r="CL3081" s="183"/>
      <c r="CO3081" s="183"/>
      <c r="CP3081" s="183"/>
      <c r="CT3081" s="71"/>
    </row>
    <row r="3082" spans="6:98">
      <c r="F3082" s="183"/>
      <c r="S3082" s="184"/>
      <c r="T3082" s="184"/>
      <c r="U3082" s="184"/>
      <c r="V3082" s="184"/>
      <c r="W3082" s="184"/>
      <c r="X3082" s="184"/>
      <c r="Y3082" s="184"/>
      <c r="Z3082" s="184"/>
      <c r="AA3082" s="184"/>
      <c r="AB3082" s="184"/>
      <c r="AC3082" s="184"/>
      <c r="AD3082" s="184"/>
      <c r="AH3082" s="184"/>
      <c r="AI3082" s="184"/>
      <c r="AL3082" s="184"/>
      <c r="AM3082" s="184"/>
      <c r="AP3082" s="184"/>
      <c r="AQ3082" s="184"/>
      <c r="AT3082" s="184"/>
      <c r="AU3082" s="184"/>
      <c r="AX3082" s="184"/>
      <c r="AY3082" s="184"/>
      <c r="BB3082" s="184"/>
      <c r="BC3082" s="184"/>
      <c r="BF3082" s="184"/>
      <c r="BG3082" s="184"/>
      <c r="BJ3082" s="184"/>
      <c r="BK3082" s="184"/>
      <c r="BN3082" s="184"/>
      <c r="BO3082" s="184"/>
      <c r="BR3082" s="184"/>
      <c r="BS3082" s="184"/>
      <c r="BV3082" s="184"/>
      <c r="BW3082" s="184"/>
      <c r="BZ3082" s="184"/>
      <c r="CA3082" s="184"/>
      <c r="CD3082" s="184"/>
      <c r="CE3082" s="184"/>
      <c r="CL3082" s="183"/>
      <c r="CO3082" s="183"/>
      <c r="CP3082" s="183"/>
      <c r="CT3082" s="71"/>
    </row>
    <row r="3083" spans="6:98">
      <c r="F3083" s="183"/>
      <c r="S3083" s="184"/>
      <c r="T3083" s="184"/>
      <c r="U3083" s="184"/>
      <c r="V3083" s="184"/>
      <c r="W3083" s="184"/>
      <c r="X3083" s="184"/>
      <c r="Y3083" s="184"/>
      <c r="Z3083" s="184"/>
      <c r="AA3083" s="184"/>
      <c r="AB3083" s="184"/>
      <c r="AC3083" s="184"/>
      <c r="AD3083" s="184"/>
      <c r="AH3083" s="184"/>
      <c r="AI3083" s="184"/>
      <c r="AL3083" s="184"/>
      <c r="AM3083" s="184"/>
      <c r="AP3083" s="184"/>
      <c r="AQ3083" s="184"/>
      <c r="AT3083" s="184"/>
      <c r="AU3083" s="184"/>
      <c r="AX3083" s="184"/>
      <c r="AY3083" s="184"/>
      <c r="BB3083" s="184"/>
      <c r="BC3083" s="184"/>
      <c r="BF3083" s="184"/>
      <c r="BG3083" s="184"/>
      <c r="BJ3083" s="184"/>
      <c r="BK3083" s="184"/>
      <c r="BN3083" s="184"/>
      <c r="BO3083" s="184"/>
      <c r="BR3083" s="184"/>
      <c r="BS3083" s="184"/>
      <c r="BV3083" s="184"/>
      <c r="BW3083" s="184"/>
      <c r="BZ3083" s="184"/>
      <c r="CA3083" s="184"/>
      <c r="CD3083" s="184"/>
      <c r="CE3083" s="184"/>
      <c r="CL3083" s="183"/>
      <c r="CO3083" s="183"/>
      <c r="CP3083" s="183"/>
      <c r="CT3083" s="71"/>
    </row>
    <row r="3084" spans="6:98">
      <c r="F3084" s="183"/>
      <c r="S3084" s="184"/>
      <c r="T3084" s="184"/>
      <c r="U3084" s="184"/>
      <c r="V3084" s="184"/>
      <c r="W3084" s="184"/>
      <c r="X3084" s="184"/>
      <c r="Y3084" s="184"/>
      <c r="Z3084" s="184"/>
      <c r="AA3084" s="184"/>
      <c r="AB3084" s="184"/>
      <c r="AC3084" s="184"/>
      <c r="AD3084" s="184"/>
      <c r="AH3084" s="184"/>
      <c r="AI3084" s="184"/>
      <c r="AL3084" s="184"/>
      <c r="AM3084" s="184"/>
      <c r="AP3084" s="184"/>
      <c r="AQ3084" s="184"/>
      <c r="AT3084" s="184"/>
      <c r="AU3084" s="184"/>
      <c r="AX3084" s="184"/>
      <c r="AY3084" s="184"/>
      <c r="BB3084" s="184"/>
      <c r="BC3084" s="184"/>
      <c r="BF3084" s="184"/>
      <c r="BG3084" s="184"/>
      <c r="BJ3084" s="184"/>
      <c r="BK3084" s="184"/>
      <c r="BN3084" s="184"/>
      <c r="BO3084" s="184"/>
      <c r="BR3084" s="184"/>
      <c r="BS3084" s="184"/>
      <c r="BV3084" s="184"/>
      <c r="BW3084" s="184"/>
      <c r="BZ3084" s="184"/>
      <c r="CA3084" s="184"/>
      <c r="CD3084" s="184"/>
      <c r="CE3084" s="184"/>
      <c r="CL3084" s="183"/>
      <c r="CO3084" s="183"/>
      <c r="CP3084" s="183"/>
      <c r="CT3084" s="71"/>
    </row>
    <row r="3085" spans="6:98">
      <c r="F3085" s="183"/>
      <c r="S3085" s="184"/>
      <c r="T3085" s="184"/>
      <c r="U3085" s="184"/>
      <c r="V3085" s="184"/>
      <c r="W3085" s="184"/>
      <c r="X3085" s="184"/>
      <c r="Y3085" s="184"/>
      <c r="Z3085" s="184"/>
      <c r="AA3085" s="184"/>
      <c r="AB3085" s="184"/>
      <c r="AC3085" s="184"/>
      <c r="AD3085" s="184"/>
      <c r="AH3085" s="184"/>
      <c r="AI3085" s="184"/>
      <c r="AL3085" s="184"/>
      <c r="AM3085" s="184"/>
      <c r="AP3085" s="184"/>
      <c r="AQ3085" s="184"/>
      <c r="AT3085" s="184"/>
      <c r="AU3085" s="184"/>
      <c r="AX3085" s="184"/>
      <c r="AY3085" s="184"/>
      <c r="BB3085" s="184"/>
      <c r="BC3085" s="184"/>
      <c r="BF3085" s="184"/>
      <c r="BG3085" s="184"/>
      <c r="BJ3085" s="184"/>
      <c r="BK3085" s="184"/>
      <c r="BN3085" s="184"/>
      <c r="BO3085" s="184"/>
      <c r="BR3085" s="184"/>
      <c r="BS3085" s="184"/>
      <c r="BV3085" s="184"/>
      <c r="BW3085" s="184"/>
      <c r="BZ3085" s="184"/>
      <c r="CA3085" s="184"/>
      <c r="CD3085" s="184"/>
      <c r="CE3085" s="184"/>
      <c r="CL3085" s="183"/>
      <c r="CO3085" s="183"/>
      <c r="CP3085" s="183"/>
      <c r="CT3085" s="71"/>
    </row>
    <row r="3086" spans="6:98">
      <c r="F3086" s="183"/>
      <c r="S3086" s="184"/>
      <c r="T3086" s="184"/>
      <c r="U3086" s="184"/>
      <c r="V3086" s="184"/>
      <c r="W3086" s="184"/>
      <c r="X3086" s="184"/>
      <c r="Y3086" s="184"/>
      <c r="Z3086" s="184"/>
      <c r="AA3086" s="184"/>
      <c r="AB3086" s="184"/>
      <c r="AC3086" s="184"/>
      <c r="AD3086" s="184"/>
      <c r="AH3086" s="184"/>
      <c r="AI3086" s="184"/>
      <c r="AL3086" s="184"/>
      <c r="AM3086" s="184"/>
      <c r="AP3086" s="184"/>
      <c r="AQ3086" s="184"/>
      <c r="AT3086" s="184"/>
      <c r="AU3086" s="184"/>
      <c r="AX3086" s="184"/>
      <c r="AY3086" s="184"/>
      <c r="BB3086" s="184"/>
      <c r="BC3086" s="184"/>
      <c r="BF3086" s="184"/>
      <c r="BG3086" s="184"/>
      <c r="BJ3086" s="184"/>
      <c r="BK3086" s="184"/>
      <c r="BN3086" s="184"/>
      <c r="BO3086" s="184"/>
      <c r="BR3086" s="184"/>
      <c r="BS3086" s="184"/>
      <c r="BV3086" s="184"/>
      <c r="BW3086" s="184"/>
      <c r="BZ3086" s="184"/>
      <c r="CA3086" s="184"/>
      <c r="CD3086" s="184"/>
      <c r="CE3086" s="184"/>
      <c r="CL3086" s="183"/>
      <c r="CO3086" s="183"/>
      <c r="CP3086" s="183"/>
      <c r="CT3086" s="71"/>
    </row>
    <row r="3087" spans="6:98">
      <c r="F3087" s="183"/>
      <c r="S3087" s="184"/>
      <c r="T3087" s="184"/>
      <c r="U3087" s="184"/>
      <c r="V3087" s="184"/>
      <c r="W3087" s="184"/>
      <c r="X3087" s="184"/>
      <c r="Y3087" s="184"/>
      <c r="Z3087" s="184"/>
      <c r="AA3087" s="184"/>
      <c r="AB3087" s="184"/>
      <c r="AC3087" s="184"/>
      <c r="AD3087" s="184"/>
      <c r="AH3087" s="184"/>
      <c r="AI3087" s="184"/>
      <c r="AL3087" s="184"/>
      <c r="AM3087" s="184"/>
      <c r="AP3087" s="184"/>
      <c r="AQ3087" s="184"/>
      <c r="AT3087" s="184"/>
      <c r="AU3087" s="184"/>
      <c r="AX3087" s="184"/>
      <c r="AY3087" s="184"/>
      <c r="BB3087" s="184"/>
      <c r="BC3087" s="184"/>
      <c r="BF3087" s="184"/>
      <c r="BG3087" s="184"/>
      <c r="BJ3087" s="184"/>
      <c r="BK3087" s="184"/>
      <c r="BN3087" s="184"/>
      <c r="BO3087" s="184"/>
      <c r="BR3087" s="184"/>
      <c r="BS3087" s="184"/>
      <c r="BV3087" s="184"/>
      <c r="BW3087" s="184"/>
      <c r="BZ3087" s="184"/>
      <c r="CA3087" s="184"/>
      <c r="CD3087" s="184"/>
      <c r="CE3087" s="184"/>
      <c r="CL3087" s="183"/>
      <c r="CO3087" s="183"/>
      <c r="CP3087" s="183"/>
      <c r="CT3087" s="71"/>
    </row>
    <row r="3088" spans="6:98">
      <c r="F3088" s="183"/>
      <c r="S3088" s="184"/>
      <c r="T3088" s="184"/>
      <c r="U3088" s="184"/>
      <c r="V3088" s="184"/>
      <c r="W3088" s="184"/>
      <c r="X3088" s="184"/>
      <c r="Y3088" s="184"/>
      <c r="Z3088" s="184"/>
      <c r="AA3088" s="184"/>
      <c r="AB3088" s="184"/>
      <c r="AC3088" s="184"/>
      <c r="AD3088" s="184"/>
      <c r="AH3088" s="184"/>
      <c r="AI3088" s="184"/>
      <c r="AL3088" s="184"/>
      <c r="AM3088" s="184"/>
      <c r="AP3088" s="184"/>
      <c r="AQ3088" s="184"/>
      <c r="AT3088" s="184"/>
      <c r="AU3088" s="184"/>
      <c r="AX3088" s="184"/>
      <c r="AY3088" s="184"/>
      <c r="BB3088" s="184"/>
      <c r="BC3088" s="184"/>
      <c r="BF3088" s="184"/>
      <c r="BG3088" s="184"/>
      <c r="BJ3088" s="184"/>
      <c r="BK3088" s="184"/>
      <c r="BN3088" s="184"/>
      <c r="BO3088" s="184"/>
      <c r="BR3088" s="184"/>
      <c r="BS3088" s="184"/>
      <c r="BV3088" s="184"/>
      <c r="BW3088" s="184"/>
      <c r="BZ3088" s="184"/>
      <c r="CA3088" s="184"/>
      <c r="CD3088" s="184"/>
      <c r="CE3088" s="184"/>
      <c r="CL3088" s="183"/>
      <c r="CO3088" s="183"/>
      <c r="CP3088" s="183"/>
      <c r="CT3088" s="71"/>
    </row>
    <row r="3089" spans="6:98">
      <c r="F3089" s="183"/>
      <c r="S3089" s="184"/>
      <c r="T3089" s="184"/>
      <c r="U3089" s="184"/>
      <c r="V3089" s="184"/>
      <c r="W3089" s="184"/>
      <c r="X3089" s="184"/>
      <c r="Y3089" s="184"/>
      <c r="Z3089" s="184"/>
      <c r="AA3089" s="184"/>
      <c r="AB3089" s="184"/>
      <c r="AC3089" s="184"/>
      <c r="AD3089" s="184"/>
      <c r="AH3089" s="184"/>
      <c r="AI3089" s="184"/>
      <c r="AL3089" s="184"/>
      <c r="AM3089" s="184"/>
      <c r="AP3089" s="184"/>
      <c r="AQ3089" s="184"/>
      <c r="AT3089" s="184"/>
      <c r="AU3089" s="184"/>
      <c r="AX3089" s="184"/>
      <c r="AY3089" s="184"/>
      <c r="BB3089" s="184"/>
      <c r="BC3089" s="184"/>
      <c r="BF3089" s="184"/>
      <c r="BG3089" s="184"/>
      <c r="BJ3089" s="184"/>
      <c r="BK3089" s="184"/>
      <c r="BN3089" s="184"/>
      <c r="BO3089" s="184"/>
      <c r="BR3089" s="184"/>
      <c r="BS3089" s="184"/>
      <c r="BV3089" s="184"/>
      <c r="BW3089" s="184"/>
      <c r="BZ3089" s="184"/>
      <c r="CA3089" s="184"/>
      <c r="CD3089" s="184"/>
      <c r="CE3089" s="184"/>
      <c r="CL3089" s="183"/>
      <c r="CO3089" s="183"/>
      <c r="CP3089" s="183"/>
      <c r="CT3089" s="71"/>
    </row>
    <row r="3090" spans="6:98">
      <c r="F3090" s="183"/>
      <c r="S3090" s="184"/>
      <c r="T3090" s="184"/>
      <c r="U3090" s="184"/>
      <c r="V3090" s="184"/>
      <c r="W3090" s="184"/>
      <c r="X3090" s="184"/>
      <c r="Y3090" s="184"/>
      <c r="Z3090" s="184"/>
      <c r="AA3090" s="184"/>
      <c r="AB3090" s="184"/>
      <c r="AC3090" s="184"/>
      <c r="AD3090" s="184"/>
      <c r="AH3090" s="184"/>
      <c r="AI3090" s="184"/>
      <c r="AL3090" s="184"/>
      <c r="AM3090" s="184"/>
      <c r="AP3090" s="184"/>
      <c r="AQ3090" s="184"/>
      <c r="AT3090" s="184"/>
      <c r="AU3090" s="184"/>
      <c r="AX3090" s="184"/>
      <c r="AY3090" s="184"/>
      <c r="BB3090" s="184"/>
      <c r="BC3090" s="184"/>
      <c r="BF3090" s="184"/>
      <c r="BG3090" s="184"/>
      <c r="BJ3090" s="184"/>
      <c r="BK3090" s="184"/>
      <c r="BN3090" s="184"/>
      <c r="BO3090" s="184"/>
      <c r="BR3090" s="184"/>
      <c r="BS3090" s="184"/>
      <c r="BV3090" s="184"/>
      <c r="BW3090" s="184"/>
      <c r="BZ3090" s="184"/>
      <c r="CA3090" s="184"/>
      <c r="CD3090" s="184"/>
      <c r="CE3090" s="184"/>
      <c r="CL3090" s="183"/>
      <c r="CO3090" s="183"/>
      <c r="CP3090" s="183"/>
      <c r="CT3090" s="71"/>
    </row>
    <row r="3091" spans="6:98">
      <c r="F3091" s="183"/>
      <c r="S3091" s="184"/>
      <c r="T3091" s="184"/>
      <c r="U3091" s="184"/>
      <c r="V3091" s="184"/>
      <c r="W3091" s="184"/>
      <c r="X3091" s="184"/>
      <c r="Y3091" s="184"/>
      <c r="Z3091" s="184"/>
      <c r="AA3091" s="184"/>
      <c r="AB3091" s="184"/>
      <c r="AC3091" s="184"/>
      <c r="AD3091" s="184"/>
      <c r="AH3091" s="184"/>
      <c r="AI3091" s="184"/>
      <c r="AL3091" s="184"/>
      <c r="AM3091" s="184"/>
      <c r="AP3091" s="184"/>
      <c r="AQ3091" s="184"/>
      <c r="AT3091" s="184"/>
      <c r="AU3091" s="184"/>
      <c r="AX3091" s="184"/>
      <c r="AY3091" s="184"/>
      <c r="BB3091" s="184"/>
      <c r="BC3091" s="184"/>
      <c r="BF3091" s="184"/>
      <c r="BG3091" s="184"/>
      <c r="BJ3091" s="184"/>
      <c r="BK3091" s="184"/>
      <c r="BN3091" s="184"/>
      <c r="BO3091" s="184"/>
      <c r="BR3091" s="184"/>
      <c r="BS3091" s="184"/>
      <c r="BV3091" s="184"/>
      <c r="BW3091" s="184"/>
      <c r="BZ3091" s="184"/>
      <c r="CA3091" s="184"/>
      <c r="CD3091" s="184"/>
      <c r="CE3091" s="184"/>
      <c r="CL3091" s="183"/>
      <c r="CO3091" s="183"/>
      <c r="CP3091" s="183"/>
      <c r="CT3091" s="71"/>
    </row>
    <row r="3092" spans="6:98">
      <c r="F3092" s="183"/>
      <c r="S3092" s="184"/>
      <c r="T3092" s="184"/>
      <c r="U3092" s="184"/>
      <c r="V3092" s="184"/>
      <c r="W3092" s="184"/>
      <c r="X3092" s="184"/>
      <c r="Y3092" s="184"/>
      <c r="Z3092" s="184"/>
      <c r="AA3092" s="184"/>
      <c r="AB3092" s="184"/>
      <c r="AC3092" s="184"/>
      <c r="AD3092" s="184"/>
      <c r="AH3092" s="184"/>
      <c r="AI3092" s="184"/>
      <c r="AL3092" s="184"/>
      <c r="AM3092" s="184"/>
      <c r="AP3092" s="184"/>
      <c r="AQ3092" s="184"/>
      <c r="AT3092" s="184"/>
      <c r="AU3092" s="184"/>
      <c r="AX3092" s="184"/>
      <c r="AY3092" s="184"/>
      <c r="BB3092" s="184"/>
      <c r="BC3092" s="184"/>
      <c r="BF3092" s="184"/>
      <c r="BG3092" s="184"/>
      <c r="BJ3092" s="184"/>
      <c r="BK3092" s="184"/>
      <c r="BN3092" s="184"/>
      <c r="BO3092" s="184"/>
      <c r="BR3092" s="184"/>
      <c r="BS3092" s="184"/>
      <c r="BV3092" s="184"/>
      <c r="BW3092" s="184"/>
      <c r="BZ3092" s="184"/>
      <c r="CA3092" s="184"/>
      <c r="CD3092" s="184"/>
      <c r="CE3092" s="184"/>
      <c r="CL3092" s="183"/>
      <c r="CO3092" s="183"/>
      <c r="CP3092" s="183"/>
      <c r="CT3092" s="71"/>
    </row>
    <row r="3093" spans="6:98">
      <c r="F3093" s="183"/>
      <c r="S3093" s="184"/>
      <c r="T3093" s="184"/>
      <c r="U3093" s="184"/>
      <c r="V3093" s="184"/>
      <c r="W3093" s="184"/>
      <c r="X3093" s="184"/>
      <c r="Y3093" s="184"/>
      <c r="Z3093" s="184"/>
      <c r="AA3093" s="184"/>
      <c r="AB3093" s="184"/>
      <c r="AC3093" s="184"/>
      <c r="AD3093" s="184"/>
      <c r="AH3093" s="184"/>
      <c r="AI3093" s="184"/>
      <c r="AL3093" s="184"/>
      <c r="AM3093" s="184"/>
      <c r="AP3093" s="184"/>
      <c r="AQ3093" s="184"/>
      <c r="AT3093" s="184"/>
      <c r="AU3093" s="184"/>
      <c r="AX3093" s="184"/>
      <c r="AY3093" s="184"/>
      <c r="BB3093" s="184"/>
      <c r="BC3093" s="184"/>
      <c r="BF3093" s="184"/>
      <c r="BG3093" s="184"/>
      <c r="BJ3093" s="184"/>
      <c r="BK3093" s="184"/>
      <c r="BN3093" s="184"/>
      <c r="BO3093" s="184"/>
      <c r="BR3093" s="184"/>
      <c r="BS3093" s="184"/>
      <c r="BV3093" s="184"/>
      <c r="BW3093" s="184"/>
      <c r="BZ3093" s="184"/>
      <c r="CA3093" s="184"/>
      <c r="CD3093" s="184"/>
      <c r="CE3093" s="184"/>
      <c r="CL3093" s="183"/>
      <c r="CO3093" s="183"/>
      <c r="CP3093" s="183"/>
      <c r="CT3093" s="71"/>
    </row>
    <row r="3094" spans="6:98">
      <c r="F3094" s="183"/>
      <c r="S3094" s="184"/>
      <c r="T3094" s="184"/>
      <c r="U3094" s="184"/>
      <c r="V3094" s="184"/>
      <c r="W3094" s="184"/>
      <c r="X3094" s="184"/>
      <c r="Y3094" s="184"/>
      <c r="Z3094" s="184"/>
      <c r="AA3094" s="184"/>
      <c r="AB3094" s="184"/>
      <c r="AC3094" s="184"/>
      <c r="AD3094" s="184"/>
      <c r="AH3094" s="184"/>
      <c r="AI3094" s="184"/>
      <c r="AL3094" s="184"/>
      <c r="AM3094" s="184"/>
      <c r="AP3094" s="184"/>
      <c r="AQ3094" s="184"/>
      <c r="AT3094" s="184"/>
      <c r="AU3094" s="184"/>
      <c r="AX3094" s="184"/>
      <c r="AY3094" s="184"/>
      <c r="BB3094" s="184"/>
      <c r="BC3094" s="184"/>
      <c r="BF3094" s="184"/>
      <c r="BG3094" s="184"/>
      <c r="BJ3094" s="184"/>
      <c r="BK3094" s="184"/>
      <c r="BN3094" s="184"/>
      <c r="BO3094" s="184"/>
      <c r="BR3094" s="184"/>
      <c r="BS3094" s="184"/>
      <c r="BV3094" s="184"/>
      <c r="BW3094" s="184"/>
      <c r="BZ3094" s="184"/>
      <c r="CA3094" s="184"/>
      <c r="CD3094" s="184"/>
      <c r="CE3094" s="184"/>
      <c r="CL3094" s="183"/>
      <c r="CO3094" s="183"/>
      <c r="CP3094" s="183"/>
      <c r="CT3094" s="71"/>
    </row>
    <row r="3095" spans="6:98">
      <c r="F3095" s="183"/>
      <c r="S3095" s="184"/>
      <c r="T3095" s="184"/>
      <c r="U3095" s="184"/>
      <c r="V3095" s="184"/>
      <c r="W3095" s="184"/>
      <c r="X3095" s="184"/>
      <c r="Y3095" s="184"/>
      <c r="Z3095" s="184"/>
      <c r="AA3095" s="184"/>
      <c r="AB3095" s="184"/>
      <c r="AC3095" s="184"/>
      <c r="AD3095" s="184"/>
      <c r="AH3095" s="184"/>
      <c r="AI3095" s="184"/>
      <c r="AL3095" s="184"/>
      <c r="AM3095" s="184"/>
      <c r="AP3095" s="184"/>
      <c r="AQ3095" s="184"/>
      <c r="AT3095" s="184"/>
      <c r="AU3095" s="184"/>
      <c r="AX3095" s="184"/>
      <c r="AY3095" s="184"/>
      <c r="BB3095" s="184"/>
      <c r="BC3095" s="184"/>
      <c r="BF3095" s="184"/>
      <c r="BG3095" s="184"/>
      <c r="BJ3095" s="184"/>
      <c r="BK3095" s="184"/>
      <c r="BN3095" s="184"/>
      <c r="BO3095" s="184"/>
      <c r="BR3095" s="184"/>
      <c r="BS3095" s="184"/>
      <c r="BV3095" s="184"/>
      <c r="BW3095" s="184"/>
      <c r="BZ3095" s="184"/>
      <c r="CA3095" s="184"/>
      <c r="CD3095" s="184"/>
      <c r="CE3095" s="184"/>
      <c r="CL3095" s="183"/>
      <c r="CO3095" s="183"/>
      <c r="CP3095" s="183"/>
      <c r="CT3095" s="71"/>
    </row>
    <row r="3096" spans="6:98">
      <c r="F3096" s="183"/>
      <c r="S3096" s="184"/>
      <c r="T3096" s="184"/>
      <c r="U3096" s="184"/>
      <c r="V3096" s="184"/>
      <c r="W3096" s="184"/>
      <c r="X3096" s="184"/>
      <c r="Y3096" s="184"/>
      <c r="Z3096" s="184"/>
      <c r="AA3096" s="184"/>
      <c r="AB3096" s="184"/>
      <c r="AC3096" s="184"/>
      <c r="AD3096" s="184"/>
      <c r="AH3096" s="184"/>
      <c r="AI3096" s="184"/>
      <c r="AL3096" s="184"/>
      <c r="AM3096" s="184"/>
      <c r="AP3096" s="184"/>
      <c r="AQ3096" s="184"/>
      <c r="AT3096" s="184"/>
      <c r="AU3096" s="184"/>
      <c r="AX3096" s="184"/>
      <c r="AY3096" s="184"/>
      <c r="BB3096" s="184"/>
      <c r="BC3096" s="184"/>
      <c r="BF3096" s="184"/>
      <c r="BG3096" s="184"/>
      <c r="BJ3096" s="184"/>
      <c r="BK3096" s="184"/>
      <c r="BN3096" s="184"/>
      <c r="BO3096" s="184"/>
      <c r="BR3096" s="184"/>
      <c r="BS3096" s="184"/>
      <c r="BV3096" s="184"/>
      <c r="BW3096" s="184"/>
      <c r="BZ3096" s="184"/>
      <c r="CA3096" s="184"/>
      <c r="CD3096" s="184"/>
      <c r="CE3096" s="184"/>
      <c r="CL3096" s="183"/>
      <c r="CO3096" s="183"/>
      <c r="CP3096" s="183"/>
      <c r="CT3096" s="71"/>
    </row>
    <row r="3097" spans="6:98">
      <c r="F3097" s="183"/>
      <c r="S3097" s="184"/>
      <c r="T3097" s="184"/>
      <c r="U3097" s="184"/>
      <c r="V3097" s="184"/>
      <c r="W3097" s="184"/>
      <c r="X3097" s="184"/>
      <c r="Y3097" s="184"/>
      <c r="Z3097" s="184"/>
      <c r="AA3097" s="184"/>
      <c r="AB3097" s="184"/>
      <c r="AC3097" s="184"/>
      <c r="AD3097" s="184"/>
      <c r="AH3097" s="184"/>
      <c r="AI3097" s="184"/>
      <c r="AL3097" s="184"/>
      <c r="AM3097" s="184"/>
      <c r="AP3097" s="184"/>
      <c r="AQ3097" s="184"/>
      <c r="AT3097" s="184"/>
      <c r="AU3097" s="184"/>
      <c r="AX3097" s="184"/>
      <c r="AY3097" s="184"/>
      <c r="BB3097" s="184"/>
      <c r="BC3097" s="184"/>
      <c r="BF3097" s="184"/>
      <c r="BG3097" s="184"/>
      <c r="BJ3097" s="184"/>
      <c r="BK3097" s="184"/>
      <c r="BN3097" s="184"/>
      <c r="BO3097" s="184"/>
      <c r="BR3097" s="184"/>
      <c r="BS3097" s="184"/>
      <c r="BV3097" s="184"/>
      <c r="BW3097" s="184"/>
      <c r="BZ3097" s="184"/>
      <c r="CA3097" s="184"/>
      <c r="CD3097" s="184"/>
      <c r="CE3097" s="184"/>
      <c r="CL3097" s="183"/>
      <c r="CO3097" s="183"/>
      <c r="CP3097" s="183"/>
      <c r="CT3097" s="71"/>
    </row>
    <row r="3098" spans="6:98">
      <c r="F3098" s="183"/>
      <c r="S3098" s="184"/>
      <c r="T3098" s="184"/>
      <c r="U3098" s="184"/>
      <c r="V3098" s="184"/>
      <c r="W3098" s="184"/>
      <c r="X3098" s="184"/>
      <c r="Y3098" s="184"/>
      <c r="Z3098" s="184"/>
      <c r="AA3098" s="184"/>
      <c r="AB3098" s="184"/>
      <c r="AC3098" s="184"/>
      <c r="AD3098" s="184"/>
      <c r="AH3098" s="184"/>
      <c r="AI3098" s="184"/>
      <c r="AL3098" s="184"/>
      <c r="AM3098" s="184"/>
      <c r="AP3098" s="184"/>
      <c r="AQ3098" s="184"/>
      <c r="AT3098" s="184"/>
      <c r="AU3098" s="184"/>
      <c r="AX3098" s="184"/>
      <c r="AY3098" s="184"/>
      <c r="BB3098" s="184"/>
      <c r="BC3098" s="184"/>
      <c r="BF3098" s="184"/>
      <c r="BG3098" s="184"/>
      <c r="BJ3098" s="184"/>
      <c r="BK3098" s="184"/>
      <c r="BN3098" s="184"/>
      <c r="BO3098" s="184"/>
      <c r="BR3098" s="184"/>
      <c r="BS3098" s="184"/>
      <c r="BV3098" s="184"/>
      <c r="BW3098" s="184"/>
      <c r="BZ3098" s="184"/>
      <c r="CA3098" s="184"/>
      <c r="CD3098" s="184"/>
      <c r="CE3098" s="184"/>
      <c r="CL3098" s="183"/>
      <c r="CO3098" s="183"/>
      <c r="CP3098" s="183"/>
      <c r="CT3098" s="71"/>
    </row>
    <row r="3099" spans="6:98">
      <c r="F3099" s="183"/>
      <c r="S3099" s="184"/>
      <c r="T3099" s="184"/>
      <c r="U3099" s="184"/>
      <c r="V3099" s="184"/>
      <c r="W3099" s="184"/>
      <c r="X3099" s="184"/>
      <c r="Y3099" s="184"/>
      <c r="Z3099" s="184"/>
      <c r="AA3099" s="184"/>
      <c r="AB3099" s="184"/>
      <c r="AC3099" s="184"/>
      <c r="AD3099" s="184"/>
      <c r="AH3099" s="184"/>
      <c r="AI3099" s="184"/>
      <c r="AL3099" s="184"/>
      <c r="AM3099" s="184"/>
      <c r="AP3099" s="184"/>
      <c r="AQ3099" s="184"/>
      <c r="AT3099" s="184"/>
      <c r="AU3099" s="184"/>
      <c r="AX3099" s="184"/>
      <c r="AY3099" s="184"/>
      <c r="BB3099" s="184"/>
      <c r="BC3099" s="184"/>
      <c r="BF3099" s="184"/>
      <c r="BG3099" s="184"/>
      <c r="BJ3099" s="184"/>
      <c r="BK3099" s="184"/>
      <c r="BN3099" s="184"/>
      <c r="BO3099" s="184"/>
      <c r="BR3099" s="184"/>
      <c r="BS3099" s="184"/>
      <c r="BV3099" s="184"/>
      <c r="BW3099" s="184"/>
      <c r="BZ3099" s="184"/>
      <c r="CA3099" s="184"/>
      <c r="CD3099" s="184"/>
      <c r="CE3099" s="184"/>
      <c r="CL3099" s="183"/>
      <c r="CO3099" s="183"/>
      <c r="CP3099" s="183"/>
      <c r="CT3099" s="71"/>
    </row>
    <row r="3100" spans="6:98">
      <c r="F3100" s="183"/>
      <c r="S3100" s="184"/>
      <c r="T3100" s="184"/>
      <c r="U3100" s="184"/>
      <c r="V3100" s="184"/>
      <c r="W3100" s="184"/>
      <c r="X3100" s="184"/>
      <c r="Y3100" s="184"/>
      <c r="Z3100" s="184"/>
      <c r="AA3100" s="184"/>
      <c r="AB3100" s="184"/>
      <c r="AC3100" s="184"/>
      <c r="AD3100" s="184"/>
      <c r="AH3100" s="184"/>
      <c r="AI3100" s="184"/>
      <c r="AL3100" s="184"/>
      <c r="AM3100" s="184"/>
      <c r="AP3100" s="184"/>
      <c r="AQ3100" s="184"/>
      <c r="AT3100" s="184"/>
      <c r="AU3100" s="184"/>
      <c r="AX3100" s="184"/>
      <c r="AY3100" s="184"/>
      <c r="BB3100" s="184"/>
      <c r="BC3100" s="184"/>
      <c r="BF3100" s="184"/>
      <c r="BG3100" s="184"/>
      <c r="BJ3100" s="184"/>
      <c r="BK3100" s="184"/>
      <c r="BN3100" s="184"/>
      <c r="BO3100" s="184"/>
      <c r="BR3100" s="184"/>
      <c r="BS3100" s="184"/>
      <c r="BV3100" s="184"/>
      <c r="BW3100" s="184"/>
      <c r="BZ3100" s="184"/>
      <c r="CA3100" s="184"/>
      <c r="CD3100" s="184"/>
      <c r="CE3100" s="184"/>
      <c r="CL3100" s="183"/>
      <c r="CO3100" s="183"/>
      <c r="CP3100" s="183"/>
      <c r="CT3100" s="71"/>
    </row>
    <row r="3101" spans="6:98">
      <c r="F3101" s="183"/>
      <c r="S3101" s="184"/>
      <c r="T3101" s="184"/>
      <c r="U3101" s="184"/>
      <c r="V3101" s="184"/>
      <c r="W3101" s="184"/>
      <c r="X3101" s="184"/>
      <c r="Y3101" s="184"/>
      <c r="Z3101" s="184"/>
      <c r="AA3101" s="184"/>
      <c r="AB3101" s="184"/>
      <c r="AC3101" s="184"/>
      <c r="AD3101" s="184"/>
      <c r="AH3101" s="184"/>
      <c r="AI3101" s="184"/>
      <c r="AL3101" s="184"/>
      <c r="AM3101" s="184"/>
      <c r="AP3101" s="184"/>
      <c r="AQ3101" s="184"/>
      <c r="AT3101" s="184"/>
      <c r="AU3101" s="184"/>
      <c r="AX3101" s="184"/>
      <c r="AY3101" s="184"/>
      <c r="BB3101" s="184"/>
      <c r="BC3101" s="184"/>
      <c r="BF3101" s="184"/>
      <c r="BG3101" s="184"/>
      <c r="BJ3101" s="184"/>
      <c r="BK3101" s="184"/>
      <c r="BN3101" s="184"/>
      <c r="BO3101" s="184"/>
      <c r="BR3101" s="184"/>
      <c r="BS3101" s="184"/>
      <c r="BV3101" s="184"/>
      <c r="BW3101" s="184"/>
      <c r="BZ3101" s="184"/>
      <c r="CA3101" s="184"/>
      <c r="CD3101" s="184"/>
      <c r="CE3101" s="184"/>
      <c r="CL3101" s="183"/>
      <c r="CO3101" s="183"/>
      <c r="CP3101" s="183"/>
      <c r="CT3101" s="71"/>
    </row>
    <row r="3102" spans="6:98">
      <c r="F3102" s="183"/>
      <c r="S3102" s="184"/>
      <c r="T3102" s="184"/>
      <c r="U3102" s="184"/>
      <c r="V3102" s="184"/>
      <c r="W3102" s="184"/>
      <c r="X3102" s="184"/>
      <c r="Y3102" s="184"/>
      <c r="Z3102" s="184"/>
      <c r="AA3102" s="184"/>
      <c r="AB3102" s="184"/>
      <c r="AC3102" s="184"/>
      <c r="AD3102" s="184"/>
      <c r="AH3102" s="184"/>
      <c r="AI3102" s="184"/>
      <c r="AL3102" s="184"/>
      <c r="AM3102" s="184"/>
      <c r="AP3102" s="184"/>
      <c r="AQ3102" s="184"/>
      <c r="AT3102" s="184"/>
      <c r="AU3102" s="184"/>
      <c r="AX3102" s="184"/>
      <c r="AY3102" s="184"/>
      <c r="BB3102" s="184"/>
      <c r="BC3102" s="184"/>
      <c r="BF3102" s="184"/>
      <c r="BG3102" s="184"/>
      <c r="BJ3102" s="184"/>
      <c r="BK3102" s="184"/>
      <c r="BN3102" s="184"/>
      <c r="BO3102" s="184"/>
      <c r="BR3102" s="184"/>
      <c r="BS3102" s="184"/>
      <c r="BV3102" s="184"/>
      <c r="BW3102" s="184"/>
      <c r="BZ3102" s="184"/>
      <c r="CA3102" s="184"/>
      <c r="CD3102" s="184"/>
      <c r="CE3102" s="184"/>
      <c r="CL3102" s="183"/>
      <c r="CO3102" s="183"/>
      <c r="CP3102" s="183"/>
      <c r="CT3102" s="71"/>
    </row>
    <row r="3103" spans="6:98">
      <c r="F3103" s="183"/>
      <c r="S3103" s="184"/>
      <c r="T3103" s="184"/>
      <c r="U3103" s="184"/>
      <c r="V3103" s="184"/>
      <c r="W3103" s="184"/>
      <c r="X3103" s="184"/>
      <c r="Y3103" s="184"/>
      <c r="Z3103" s="184"/>
      <c r="AA3103" s="184"/>
      <c r="AB3103" s="184"/>
      <c r="AC3103" s="184"/>
      <c r="AD3103" s="184"/>
      <c r="AH3103" s="184"/>
      <c r="AI3103" s="184"/>
      <c r="AL3103" s="184"/>
      <c r="AM3103" s="184"/>
      <c r="AP3103" s="184"/>
      <c r="AQ3103" s="184"/>
      <c r="AT3103" s="184"/>
      <c r="AU3103" s="184"/>
      <c r="AX3103" s="184"/>
      <c r="AY3103" s="184"/>
      <c r="BB3103" s="184"/>
      <c r="BC3103" s="184"/>
      <c r="BF3103" s="184"/>
      <c r="BG3103" s="184"/>
      <c r="BJ3103" s="184"/>
      <c r="BK3103" s="184"/>
      <c r="BN3103" s="184"/>
      <c r="BO3103" s="184"/>
      <c r="BR3103" s="184"/>
      <c r="BS3103" s="184"/>
      <c r="BV3103" s="184"/>
      <c r="BW3103" s="184"/>
      <c r="BZ3103" s="184"/>
      <c r="CA3103" s="184"/>
      <c r="CD3103" s="184"/>
      <c r="CE3103" s="184"/>
      <c r="CL3103" s="183"/>
      <c r="CO3103" s="183"/>
      <c r="CP3103" s="183"/>
      <c r="CT3103" s="71"/>
    </row>
    <row r="3104" spans="6:98">
      <c r="F3104" s="183"/>
      <c r="S3104" s="184"/>
      <c r="T3104" s="184"/>
      <c r="U3104" s="184"/>
      <c r="V3104" s="184"/>
      <c r="W3104" s="184"/>
      <c r="X3104" s="184"/>
      <c r="Y3104" s="184"/>
      <c r="Z3104" s="184"/>
      <c r="AA3104" s="184"/>
      <c r="AB3104" s="184"/>
      <c r="AC3104" s="184"/>
      <c r="AD3104" s="184"/>
      <c r="AH3104" s="184"/>
      <c r="AI3104" s="184"/>
      <c r="AL3104" s="184"/>
      <c r="AM3104" s="184"/>
      <c r="AP3104" s="184"/>
      <c r="AQ3104" s="184"/>
      <c r="AT3104" s="184"/>
      <c r="AU3104" s="184"/>
      <c r="AX3104" s="184"/>
      <c r="AY3104" s="184"/>
      <c r="BB3104" s="184"/>
      <c r="BC3104" s="184"/>
      <c r="BF3104" s="184"/>
      <c r="BG3104" s="184"/>
      <c r="BJ3104" s="184"/>
      <c r="BK3104" s="184"/>
      <c r="BN3104" s="184"/>
      <c r="BO3104" s="184"/>
      <c r="BR3104" s="184"/>
      <c r="BS3104" s="184"/>
      <c r="BV3104" s="184"/>
      <c r="BW3104" s="184"/>
      <c r="BZ3104" s="184"/>
      <c r="CA3104" s="184"/>
      <c r="CD3104" s="184"/>
      <c r="CE3104" s="184"/>
      <c r="CL3104" s="183"/>
      <c r="CO3104" s="183"/>
      <c r="CP3104" s="183"/>
      <c r="CT3104" s="71"/>
    </row>
    <row r="3105" spans="6:98">
      <c r="F3105" s="183"/>
      <c r="S3105" s="184"/>
      <c r="T3105" s="184"/>
      <c r="U3105" s="184"/>
      <c r="V3105" s="184"/>
      <c r="W3105" s="184"/>
      <c r="X3105" s="184"/>
      <c r="Y3105" s="184"/>
      <c r="Z3105" s="184"/>
      <c r="AA3105" s="184"/>
      <c r="AB3105" s="184"/>
      <c r="AC3105" s="184"/>
      <c r="AD3105" s="184"/>
      <c r="AH3105" s="184"/>
      <c r="AI3105" s="184"/>
      <c r="AL3105" s="184"/>
      <c r="AM3105" s="184"/>
      <c r="AP3105" s="184"/>
      <c r="AQ3105" s="184"/>
      <c r="AT3105" s="184"/>
      <c r="AU3105" s="184"/>
      <c r="AX3105" s="184"/>
      <c r="AY3105" s="184"/>
      <c r="BB3105" s="184"/>
      <c r="BC3105" s="184"/>
      <c r="BF3105" s="184"/>
      <c r="BG3105" s="184"/>
      <c r="BJ3105" s="184"/>
      <c r="BK3105" s="184"/>
      <c r="BN3105" s="184"/>
      <c r="BO3105" s="184"/>
      <c r="BR3105" s="184"/>
      <c r="BS3105" s="184"/>
      <c r="BV3105" s="184"/>
      <c r="BW3105" s="184"/>
      <c r="BZ3105" s="184"/>
      <c r="CA3105" s="184"/>
      <c r="CD3105" s="184"/>
      <c r="CE3105" s="184"/>
      <c r="CL3105" s="183"/>
      <c r="CO3105" s="183"/>
      <c r="CP3105" s="183"/>
      <c r="CT3105" s="71"/>
    </row>
    <row r="3106" spans="6:98">
      <c r="F3106" s="183"/>
      <c r="S3106" s="184"/>
      <c r="T3106" s="184"/>
      <c r="U3106" s="184"/>
      <c r="V3106" s="184"/>
      <c r="W3106" s="184"/>
      <c r="X3106" s="184"/>
      <c r="Y3106" s="184"/>
      <c r="Z3106" s="184"/>
      <c r="AA3106" s="184"/>
      <c r="AB3106" s="184"/>
      <c r="AC3106" s="184"/>
      <c r="AD3106" s="184"/>
      <c r="AH3106" s="184"/>
      <c r="AI3106" s="184"/>
      <c r="AL3106" s="184"/>
      <c r="AM3106" s="184"/>
      <c r="AP3106" s="184"/>
      <c r="AQ3106" s="184"/>
      <c r="AT3106" s="184"/>
      <c r="AU3106" s="184"/>
      <c r="AX3106" s="184"/>
      <c r="AY3106" s="184"/>
      <c r="BB3106" s="184"/>
      <c r="BC3106" s="184"/>
      <c r="BF3106" s="184"/>
      <c r="BG3106" s="184"/>
      <c r="BJ3106" s="184"/>
      <c r="BK3106" s="184"/>
      <c r="BN3106" s="184"/>
      <c r="BO3106" s="184"/>
      <c r="BR3106" s="184"/>
      <c r="BS3106" s="184"/>
      <c r="BV3106" s="184"/>
      <c r="BW3106" s="184"/>
      <c r="BZ3106" s="184"/>
      <c r="CA3106" s="184"/>
      <c r="CD3106" s="184"/>
      <c r="CE3106" s="184"/>
      <c r="CL3106" s="183"/>
      <c r="CO3106" s="183"/>
      <c r="CP3106" s="183"/>
      <c r="CT3106" s="71"/>
    </row>
    <row r="3107" spans="6:98">
      <c r="F3107" s="183"/>
      <c r="S3107" s="184"/>
      <c r="T3107" s="184"/>
      <c r="U3107" s="184"/>
      <c r="V3107" s="184"/>
      <c r="W3107" s="184"/>
      <c r="X3107" s="184"/>
      <c r="Y3107" s="184"/>
      <c r="Z3107" s="184"/>
      <c r="AA3107" s="184"/>
      <c r="AB3107" s="184"/>
      <c r="AC3107" s="184"/>
      <c r="AD3107" s="184"/>
      <c r="AH3107" s="184"/>
      <c r="AI3107" s="184"/>
      <c r="AL3107" s="184"/>
      <c r="AM3107" s="184"/>
      <c r="AP3107" s="184"/>
      <c r="AQ3107" s="184"/>
      <c r="AT3107" s="184"/>
      <c r="AU3107" s="184"/>
      <c r="AX3107" s="184"/>
      <c r="AY3107" s="184"/>
      <c r="BB3107" s="184"/>
      <c r="BC3107" s="184"/>
      <c r="BF3107" s="184"/>
      <c r="BG3107" s="184"/>
      <c r="BJ3107" s="184"/>
      <c r="BK3107" s="184"/>
      <c r="BN3107" s="184"/>
      <c r="BO3107" s="184"/>
      <c r="BR3107" s="184"/>
      <c r="BS3107" s="184"/>
      <c r="BV3107" s="184"/>
      <c r="BW3107" s="184"/>
      <c r="BZ3107" s="184"/>
      <c r="CA3107" s="184"/>
      <c r="CD3107" s="184"/>
      <c r="CE3107" s="184"/>
      <c r="CL3107" s="183"/>
      <c r="CO3107" s="183"/>
      <c r="CP3107" s="183"/>
      <c r="CT3107" s="71"/>
    </row>
    <row r="3108" spans="6:98">
      <c r="F3108" s="183"/>
      <c r="S3108" s="184"/>
      <c r="T3108" s="184"/>
      <c r="U3108" s="184"/>
      <c r="V3108" s="184"/>
      <c r="W3108" s="184"/>
      <c r="X3108" s="184"/>
      <c r="Y3108" s="184"/>
      <c r="Z3108" s="184"/>
      <c r="AA3108" s="184"/>
      <c r="AB3108" s="184"/>
      <c r="AC3108" s="184"/>
      <c r="AD3108" s="184"/>
      <c r="AH3108" s="184"/>
      <c r="AI3108" s="184"/>
      <c r="AL3108" s="184"/>
      <c r="AM3108" s="184"/>
      <c r="AP3108" s="184"/>
      <c r="AQ3108" s="184"/>
      <c r="AT3108" s="184"/>
      <c r="AU3108" s="184"/>
      <c r="AX3108" s="184"/>
      <c r="AY3108" s="184"/>
      <c r="BB3108" s="184"/>
      <c r="BC3108" s="184"/>
      <c r="BF3108" s="184"/>
      <c r="BG3108" s="184"/>
      <c r="BJ3108" s="184"/>
      <c r="BK3108" s="184"/>
      <c r="BN3108" s="184"/>
      <c r="BO3108" s="184"/>
      <c r="BR3108" s="184"/>
      <c r="BS3108" s="184"/>
      <c r="BV3108" s="184"/>
      <c r="BW3108" s="184"/>
      <c r="BZ3108" s="184"/>
      <c r="CA3108" s="184"/>
      <c r="CD3108" s="184"/>
      <c r="CE3108" s="184"/>
      <c r="CL3108" s="183"/>
      <c r="CO3108" s="183"/>
      <c r="CP3108" s="183"/>
      <c r="CT3108" s="71"/>
    </row>
    <row r="3109" spans="6:98">
      <c r="F3109" s="183"/>
      <c r="S3109" s="184"/>
      <c r="T3109" s="184"/>
      <c r="U3109" s="184"/>
      <c r="V3109" s="184"/>
      <c r="W3109" s="184"/>
      <c r="X3109" s="184"/>
      <c r="Y3109" s="184"/>
      <c r="Z3109" s="184"/>
      <c r="AA3109" s="184"/>
      <c r="AB3109" s="184"/>
      <c r="AC3109" s="184"/>
      <c r="AD3109" s="184"/>
      <c r="AH3109" s="184"/>
      <c r="AI3109" s="184"/>
      <c r="AL3109" s="184"/>
      <c r="AM3109" s="184"/>
      <c r="AP3109" s="184"/>
      <c r="AQ3109" s="184"/>
      <c r="AT3109" s="184"/>
      <c r="AU3109" s="184"/>
      <c r="AX3109" s="184"/>
      <c r="AY3109" s="184"/>
      <c r="BB3109" s="184"/>
      <c r="BC3109" s="184"/>
      <c r="BF3109" s="184"/>
      <c r="BG3109" s="184"/>
      <c r="BJ3109" s="184"/>
      <c r="BK3109" s="184"/>
      <c r="BN3109" s="184"/>
      <c r="BO3109" s="184"/>
      <c r="BR3109" s="184"/>
      <c r="BS3109" s="184"/>
      <c r="BV3109" s="184"/>
      <c r="BW3109" s="184"/>
      <c r="BZ3109" s="184"/>
      <c r="CA3109" s="184"/>
      <c r="CD3109" s="184"/>
      <c r="CE3109" s="184"/>
      <c r="CL3109" s="183"/>
      <c r="CO3109" s="183"/>
      <c r="CP3109" s="183"/>
      <c r="CT3109" s="71"/>
    </row>
    <row r="3110" spans="6:98">
      <c r="F3110" s="183"/>
      <c r="S3110" s="184"/>
      <c r="T3110" s="184"/>
      <c r="U3110" s="184"/>
      <c r="V3110" s="184"/>
      <c r="W3110" s="184"/>
      <c r="X3110" s="184"/>
      <c r="Y3110" s="184"/>
      <c r="Z3110" s="184"/>
      <c r="AA3110" s="184"/>
      <c r="AB3110" s="184"/>
      <c r="AC3110" s="184"/>
      <c r="AD3110" s="184"/>
      <c r="AH3110" s="184"/>
      <c r="AI3110" s="184"/>
      <c r="AL3110" s="184"/>
      <c r="AM3110" s="184"/>
      <c r="AP3110" s="184"/>
      <c r="AQ3110" s="184"/>
      <c r="AT3110" s="184"/>
      <c r="AU3110" s="184"/>
      <c r="AX3110" s="184"/>
      <c r="AY3110" s="184"/>
      <c r="BB3110" s="184"/>
      <c r="BC3110" s="184"/>
      <c r="BF3110" s="184"/>
      <c r="BG3110" s="184"/>
      <c r="BJ3110" s="184"/>
      <c r="BK3110" s="184"/>
      <c r="BN3110" s="184"/>
      <c r="BO3110" s="184"/>
      <c r="BR3110" s="184"/>
      <c r="BS3110" s="184"/>
      <c r="BV3110" s="184"/>
      <c r="BW3110" s="184"/>
      <c r="BZ3110" s="184"/>
      <c r="CA3110" s="184"/>
      <c r="CD3110" s="184"/>
      <c r="CE3110" s="184"/>
      <c r="CL3110" s="183"/>
      <c r="CO3110" s="183"/>
      <c r="CP3110" s="183"/>
      <c r="CT3110" s="71"/>
    </row>
    <row r="3111" spans="6:98">
      <c r="F3111" s="183"/>
      <c r="S3111" s="184"/>
      <c r="T3111" s="184"/>
      <c r="U3111" s="184"/>
      <c r="V3111" s="184"/>
      <c r="W3111" s="184"/>
      <c r="X3111" s="184"/>
      <c r="Y3111" s="184"/>
      <c r="Z3111" s="184"/>
      <c r="AA3111" s="184"/>
      <c r="AB3111" s="184"/>
      <c r="AC3111" s="184"/>
      <c r="AD3111" s="184"/>
      <c r="AH3111" s="184"/>
      <c r="AI3111" s="184"/>
      <c r="AL3111" s="184"/>
      <c r="AM3111" s="184"/>
      <c r="AP3111" s="184"/>
      <c r="AQ3111" s="184"/>
      <c r="AT3111" s="184"/>
      <c r="AU3111" s="184"/>
      <c r="AX3111" s="184"/>
      <c r="AY3111" s="184"/>
      <c r="BB3111" s="184"/>
      <c r="BC3111" s="184"/>
      <c r="BF3111" s="184"/>
      <c r="BG3111" s="184"/>
      <c r="BJ3111" s="184"/>
      <c r="BK3111" s="184"/>
      <c r="BN3111" s="184"/>
      <c r="BO3111" s="184"/>
      <c r="BR3111" s="184"/>
      <c r="BS3111" s="184"/>
      <c r="BV3111" s="184"/>
      <c r="BW3111" s="184"/>
      <c r="BZ3111" s="184"/>
      <c r="CA3111" s="184"/>
      <c r="CD3111" s="184"/>
      <c r="CE3111" s="184"/>
      <c r="CL3111" s="183"/>
      <c r="CO3111" s="183"/>
      <c r="CP3111" s="183"/>
      <c r="CT3111" s="71"/>
    </row>
    <row r="3112" spans="6:98">
      <c r="F3112" s="183"/>
      <c r="S3112" s="184"/>
      <c r="T3112" s="184"/>
      <c r="U3112" s="184"/>
      <c r="V3112" s="184"/>
      <c r="W3112" s="184"/>
      <c r="X3112" s="184"/>
      <c r="Y3112" s="184"/>
      <c r="Z3112" s="184"/>
      <c r="AA3112" s="184"/>
      <c r="AB3112" s="184"/>
      <c r="AC3112" s="184"/>
      <c r="AD3112" s="184"/>
      <c r="AH3112" s="184"/>
      <c r="AI3112" s="184"/>
      <c r="AL3112" s="184"/>
      <c r="AM3112" s="184"/>
      <c r="AP3112" s="184"/>
      <c r="AQ3112" s="184"/>
      <c r="AT3112" s="184"/>
      <c r="AU3112" s="184"/>
      <c r="AX3112" s="184"/>
      <c r="AY3112" s="184"/>
      <c r="BB3112" s="184"/>
      <c r="BC3112" s="184"/>
      <c r="BF3112" s="184"/>
      <c r="BG3112" s="184"/>
      <c r="BJ3112" s="184"/>
      <c r="BK3112" s="184"/>
      <c r="BN3112" s="184"/>
      <c r="BO3112" s="184"/>
      <c r="BR3112" s="184"/>
      <c r="BS3112" s="184"/>
      <c r="BV3112" s="184"/>
      <c r="BW3112" s="184"/>
      <c r="BZ3112" s="184"/>
      <c r="CA3112" s="184"/>
      <c r="CD3112" s="184"/>
      <c r="CE3112" s="184"/>
      <c r="CL3112" s="183"/>
      <c r="CO3112" s="183"/>
      <c r="CP3112" s="183"/>
      <c r="CT3112" s="71"/>
    </row>
    <row r="3113" spans="6:98">
      <c r="F3113" s="183"/>
      <c r="S3113" s="184"/>
      <c r="T3113" s="184"/>
      <c r="U3113" s="184"/>
      <c r="V3113" s="184"/>
      <c r="W3113" s="184"/>
      <c r="X3113" s="184"/>
      <c r="Y3113" s="184"/>
      <c r="Z3113" s="184"/>
      <c r="AA3113" s="184"/>
      <c r="AB3113" s="184"/>
      <c r="AC3113" s="184"/>
      <c r="AD3113" s="184"/>
      <c r="AH3113" s="184"/>
      <c r="AI3113" s="184"/>
      <c r="AL3113" s="184"/>
      <c r="AM3113" s="184"/>
      <c r="AP3113" s="184"/>
      <c r="AQ3113" s="184"/>
      <c r="AT3113" s="184"/>
      <c r="AU3113" s="184"/>
      <c r="AX3113" s="184"/>
      <c r="AY3113" s="184"/>
      <c r="BB3113" s="184"/>
      <c r="BC3113" s="184"/>
      <c r="BF3113" s="184"/>
      <c r="BG3113" s="184"/>
      <c r="BJ3113" s="184"/>
      <c r="BK3113" s="184"/>
      <c r="BN3113" s="184"/>
      <c r="BO3113" s="184"/>
      <c r="BR3113" s="184"/>
      <c r="BS3113" s="184"/>
      <c r="BV3113" s="184"/>
      <c r="BW3113" s="184"/>
      <c r="BZ3113" s="184"/>
      <c r="CA3113" s="184"/>
      <c r="CD3113" s="184"/>
      <c r="CE3113" s="184"/>
      <c r="CL3113" s="183"/>
      <c r="CO3113" s="183"/>
      <c r="CP3113" s="183"/>
      <c r="CT3113" s="71"/>
    </row>
    <row r="3114" spans="6:98">
      <c r="F3114" s="183"/>
      <c r="S3114" s="184"/>
      <c r="T3114" s="184"/>
      <c r="U3114" s="184"/>
      <c r="V3114" s="184"/>
      <c r="W3114" s="184"/>
      <c r="X3114" s="184"/>
      <c r="Y3114" s="184"/>
      <c r="Z3114" s="184"/>
      <c r="AA3114" s="184"/>
      <c r="AB3114" s="184"/>
      <c r="AC3114" s="184"/>
      <c r="AD3114" s="184"/>
      <c r="AH3114" s="184"/>
      <c r="AI3114" s="184"/>
      <c r="AL3114" s="184"/>
      <c r="AM3114" s="184"/>
      <c r="AP3114" s="184"/>
      <c r="AQ3114" s="184"/>
      <c r="AT3114" s="184"/>
      <c r="AU3114" s="184"/>
      <c r="AX3114" s="184"/>
      <c r="AY3114" s="184"/>
      <c r="BB3114" s="184"/>
      <c r="BC3114" s="184"/>
      <c r="BF3114" s="184"/>
      <c r="BG3114" s="184"/>
      <c r="BJ3114" s="184"/>
      <c r="BK3114" s="184"/>
      <c r="BN3114" s="184"/>
      <c r="BO3114" s="184"/>
      <c r="BR3114" s="184"/>
      <c r="BS3114" s="184"/>
      <c r="BV3114" s="184"/>
      <c r="BW3114" s="184"/>
      <c r="BZ3114" s="184"/>
      <c r="CA3114" s="184"/>
      <c r="CD3114" s="184"/>
      <c r="CE3114" s="184"/>
      <c r="CL3114" s="183"/>
      <c r="CO3114" s="183"/>
      <c r="CP3114" s="183"/>
      <c r="CT3114" s="71"/>
    </row>
    <row r="3115" spans="6:98">
      <c r="F3115" s="183"/>
      <c r="S3115" s="184"/>
      <c r="T3115" s="184"/>
      <c r="U3115" s="184"/>
      <c r="V3115" s="184"/>
      <c r="W3115" s="184"/>
      <c r="X3115" s="184"/>
      <c r="Y3115" s="184"/>
      <c r="Z3115" s="184"/>
      <c r="AA3115" s="184"/>
      <c r="AB3115" s="184"/>
      <c r="AC3115" s="184"/>
      <c r="AD3115" s="184"/>
      <c r="AH3115" s="184"/>
      <c r="AI3115" s="184"/>
      <c r="AL3115" s="184"/>
      <c r="AM3115" s="184"/>
      <c r="AP3115" s="184"/>
      <c r="AQ3115" s="184"/>
      <c r="AT3115" s="184"/>
      <c r="AU3115" s="184"/>
      <c r="AX3115" s="184"/>
      <c r="AY3115" s="184"/>
      <c r="BB3115" s="184"/>
      <c r="BC3115" s="184"/>
      <c r="BF3115" s="184"/>
      <c r="BG3115" s="184"/>
      <c r="BJ3115" s="184"/>
      <c r="BK3115" s="184"/>
      <c r="BN3115" s="184"/>
      <c r="BO3115" s="184"/>
      <c r="BR3115" s="184"/>
      <c r="BS3115" s="184"/>
      <c r="BV3115" s="184"/>
      <c r="BW3115" s="184"/>
      <c r="BZ3115" s="184"/>
      <c r="CA3115" s="184"/>
      <c r="CD3115" s="184"/>
      <c r="CE3115" s="184"/>
      <c r="CL3115" s="183"/>
      <c r="CO3115" s="183"/>
      <c r="CP3115" s="183"/>
      <c r="CT3115" s="71"/>
    </row>
    <row r="3116" spans="6:98">
      <c r="F3116" s="183"/>
      <c r="S3116" s="184"/>
      <c r="T3116" s="184"/>
      <c r="U3116" s="184"/>
      <c r="V3116" s="184"/>
      <c r="W3116" s="184"/>
      <c r="X3116" s="184"/>
      <c r="Y3116" s="184"/>
      <c r="Z3116" s="184"/>
      <c r="AA3116" s="184"/>
      <c r="AB3116" s="184"/>
      <c r="AC3116" s="184"/>
      <c r="AD3116" s="184"/>
      <c r="AH3116" s="184"/>
      <c r="AI3116" s="184"/>
      <c r="AL3116" s="184"/>
      <c r="AM3116" s="184"/>
      <c r="AP3116" s="184"/>
      <c r="AQ3116" s="184"/>
      <c r="AT3116" s="184"/>
      <c r="AU3116" s="184"/>
      <c r="AX3116" s="184"/>
      <c r="AY3116" s="184"/>
      <c r="BB3116" s="184"/>
      <c r="BC3116" s="184"/>
      <c r="BF3116" s="184"/>
      <c r="BG3116" s="184"/>
      <c r="BJ3116" s="184"/>
      <c r="BK3116" s="184"/>
      <c r="BN3116" s="184"/>
      <c r="BO3116" s="184"/>
      <c r="BR3116" s="184"/>
      <c r="BS3116" s="184"/>
      <c r="BV3116" s="184"/>
      <c r="BW3116" s="184"/>
      <c r="BZ3116" s="184"/>
      <c r="CA3116" s="184"/>
      <c r="CD3116" s="184"/>
      <c r="CE3116" s="184"/>
      <c r="CL3116" s="183"/>
      <c r="CO3116" s="183"/>
      <c r="CP3116" s="183"/>
      <c r="CT3116" s="71"/>
    </row>
    <row r="3117" spans="6:98">
      <c r="F3117" s="183"/>
      <c r="S3117" s="184"/>
      <c r="T3117" s="184"/>
      <c r="U3117" s="184"/>
      <c r="V3117" s="184"/>
      <c r="W3117" s="184"/>
      <c r="X3117" s="184"/>
      <c r="Y3117" s="184"/>
      <c r="Z3117" s="184"/>
      <c r="AA3117" s="184"/>
      <c r="AB3117" s="184"/>
      <c r="AC3117" s="184"/>
      <c r="AD3117" s="184"/>
      <c r="AH3117" s="184"/>
      <c r="AI3117" s="184"/>
      <c r="AL3117" s="184"/>
      <c r="AM3117" s="184"/>
      <c r="AP3117" s="184"/>
      <c r="AQ3117" s="184"/>
      <c r="AT3117" s="184"/>
      <c r="AU3117" s="184"/>
      <c r="AX3117" s="184"/>
      <c r="AY3117" s="184"/>
      <c r="BB3117" s="184"/>
      <c r="BC3117" s="184"/>
      <c r="BF3117" s="184"/>
      <c r="BG3117" s="184"/>
      <c r="BJ3117" s="184"/>
      <c r="BK3117" s="184"/>
      <c r="BN3117" s="184"/>
      <c r="BO3117" s="184"/>
      <c r="BR3117" s="184"/>
      <c r="BS3117" s="184"/>
      <c r="BV3117" s="184"/>
      <c r="BW3117" s="184"/>
      <c r="BZ3117" s="184"/>
      <c r="CA3117" s="184"/>
      <c r="CD3117" s="184"/>
      <c r="CE3117" s="184"/>
      <c r="CL3117" s="183"/>
      <c r="CO3117" s="183"/>
      <c r="CP3117" s="183"/>
      <c r="CT3117" s="71"/>
    </row>
    <row r="3118" spans="6:98">
      <c r="F3118" s="183"/>
      <c r="S3118" s="184"/>
      <c r="T3118" s="184"/>
      <c r="U3118" s="184"/>
      <c r="V3118" s="184"/>
      <c r="W3118" s="184"/>
      <c r="X3118" s="184"/>
      <c r="Y3118" s="184"/>
      <c r="Z3118" s="184"/>
      <c r="AA3118" s="184"/>
      <c r="AB3118" s="184"/>
      <c r="AC3118" s="184"/>
      <c r="AD3118" s="184"/>
      <c r="AH3118" s="184"/>
      <c r="AI3118" s="184"/>
      <c r="AL3118" s="184"/>
      <c r="AM3118" s="184"/>
      <c r="AP3118" s="184"/>
      <c r="AQ3118" s="184"/>
      <c r="AT3118" s="184"/>
      <c r="AU3118" s="184"/>
      <c r="AX3118" s="184"/>
      <c r="AY3118" s="184"/>
      <c r="BB3118" s="184"/>
      <c r="BC3118" s="184"/>
      <c r="BF3118" s="184"/>
      <c r="BG3118" s="184"/>
      <c r="BJ3118" s="184"/>
      <c r="BK3118" s="184"/>
      <c r="BN3118" s="184"/>
      <c r="BO3118" s="184"/>
      <c r="BR3118" s="184"/>
      <c r="BS3118" s="184"/>
      <c r="BV3118" s="184"/>
      <c r="BW3118" s="184"/>
      <c r="BZ3118" s="184"/>
      <c r="CA3118" s="184"/>
      <c r="CD3118" s="184"/>
      <c r="CE3118" s="184"/>
      <c r="CL3118" s="183"/>
      <c r="CO3118" s="183"/>
      <c r="CP3118" s="183"/>
      <c r="CT3118" s="71"/>
    </row>
    <row r="3119" spans="6:98">
      <c r="F3119" s="183"/>
      <c r="S3119" s="184"/>
      <c r="T3119" s="184"/>
      <c r="U3119" s="184"/>
      <c r="V3119" s="184"/>
      <c r="W3119" s="184"/>
      <c r="X3119" s="184"/>
      <c r="Y3119" s="184"/>
      <c r="Z3119" s="184"/>
      <c r="AA3119" s="184"/>
      <c r="AB3119" s="184"/>
      <c r="AC3119" s="184"/>
      <c r="AD3119" s="184"/>
      <c r="AH3119" s="184"/>
      <c r="AI3119" s="184"/>
      <c r="AL3119" s="184"/>
      <c r="AM3119" s="184"/>
      <c r="AP3119" s="184"/>
      <c r="AQ3119" s="184"/>
      <c r="AT3119" s="184"/>
      <c r="AU3119" s="184"/>
      <c r="AX3119" s="184"/>
      <c r="AY3119" s="184"/>
      <c r="BB3119" s="184"/>
      <c r="BC3119" s="184"/>
      <c r="BF3119" s="184"/>
      <c r="BG3119" s="184"/>
      <c r="BJ3119" s="184"/>
      <c r="BK3119" s="184"/>
      <c r="BN3119" s="184"/>
      <c r="BO3119" s="184"/>
      <c r="BR3119" s="184"/>
      <c r="BS3119" s="184"/>
      <c r="BV3119" s="184"/>
      <c r="BW3119" s="184"/>
      <c r="BZ3119" s="184"/>
      <c r="CA3119" s="184"/>
      <c r="CD3119" s="184"/>
      <c r="CE3119" s="184"/>
      <c r="CL3119" s="183"/>
      <c r="CO3119" s="183"/>
      <c r="CP3119" s="183"/>
      <c r="CT3119" s="71"/>
    </row>
    <row r="3120" spans="6:98">
      <c r="F3120" s="183"/>
      <c r="S3120" s="184"/>
      <c r="T3120" s="184"/>
      <c r="U3120" s="184"/>
      <c r="V3120" s="184"/>
      <c r="W3120" s="184"/>
      <c r="X3120" s="184"/>
      <c r="Y3120" s="184"/>
      <c r="Z3120" s="184"/>
      <c r="AA3120" s="184"/>
      <c r="AB3120" s="184"/>
      <c r="AC3120" s="184"/>
      <c r="AD3120" s="184"/>
      <c r="AH3120" s="184"/>
      <c r="AI3120" s="184"/>
      <c r="AL3120" s="184"/>
      <c r="AM3120" s="184"/>
      <c r="AP3120" s="184"/>
      <c r="AQ3120" s="184"/>
      <c r="AT3120" s="184"/>
      <c r="AU3120" s="184"/>
      <c r="AX3120" s="184"/>
      <c r="AY3120" s="184"/>
      <c r="BB3120" s="184"/>
      <c r="BC3120" s="184"/>
      <c r="BF3120" s="184"/>
      <c r="BG3120" s="184"/>
      <c r="BJ3120" s="184"/>
      <c r="BK3120" s="184"/>
      <c r="BN3120" s="184"/>
      <c r="BO3120" s="184"/>
      <c r="BR3120" s="184"/>
      <c r="BS3120" s="184"/>
      <c r="BV3120" s="184"/>
      <c r="BW3120" s="184"/>
      <c r="BZ3120" s="184"/>
      <c r="CA3120" s="184"/>
      <c r="CD3120" s="184"/>
      <c r="CE3120" s="184"/>
      <c r="CL3120" s="183"/>
      <c r="CO3120" s="183"/>
      <c r="CP3120" s="183"/>
      <c r="CT3120" s="71"/>
    </row>
    <row r="3121" spans="6:98">
      <c r="F3121" s="183"/>
      <c r="S3121" s="184"/>
      <c r="T3121" s="184"/>
      <c r="U3121" s="184"/>
      <c r="V3121" s="184"/>
      <c r="W3121" s="184"/>
      <c r="X3121" s="184"/>
      <c r="Y3121" s="184"/>
      <c r="Z3121" s="184"/>
      <c r="AA3121" s="184"/>
      <c r="AB3121" s="184"/>
      <c r="AC3121" s="184"/>
      <c r="AD3121" s="184"/>
      <c r="AH3121" s="184"/>
      <c r="AI3121" s="184"/>
      <c r="AL3121" s="184"/>
      <c r="AM3121" s="184"/>
      <c r="AP3121" s="184"/>
      <c r="AQ3121" s="184"/>
      <c r="AT3121" s="184"/>
      <c r="AU3121" s="184"/>
      <c r="AX3121" s="184"/>
      <c r="AY3121" s="184"/>
      <c r="BB3121" s="184"/>
      <c r="BC3121" s="184"/>
      <c r="BF3121" s="184"/>
      <c r="BG3121" s="184"/>
      <c r="BJ3121" s="184"/>
      <c r="BK3121" s="184"/>
      <c r="BN3121" s="184"/>
      <c r="BO3121" s="184"/>
      <c r="BR3121" s="184"/>
      <c r="BS3121" s="184"/>
      <c r="BV3121" s="184"/>
      <c r="BW3121" s="184"/>
      <c r="BZ3121" s="184"/>
      <c r="CA3121" s="184"/>
      <c r="CD3121" s="184"/>
      <c r="CE3121" s="184"/>
      <c r="CL3121" s="183"/>
      <c r="CO3121" s="183"/>
      <c r="CP3121" s="183"/>
      <c r="CT3121" s="71"/>
    </row>
    <row r="3122" spans="6:98">
      <c r="F3122" s="183"/>
      <c r="S3122" s="184"/>
      <c r="T3122" s="184"/>
      <c r="U3122" s="184"/>
      <c r="V3122" s="184"/>
      <c r="W3122" s="184"/>
      <c r="X3122" s="184"/>
      <c r="Y3122" s="184"/>
      <c r="Z3122" s="184"/>
      <c r="AA3122" s="184"/>
      <c r="AB3122" s="184"/>
      <c r="AC3122" s="184"/>
      <c r="AD3122" s="184"/>
      <c r="AH3122" s="184"/>
      <c r="AI3122" s="184"/>
      <c r="AL3122" s="184"/>
      <c r="AM3122" s="184"/>
      <c r="AP3122" s="184"/>
      <c r="AQ3122" s="184"/>
      <c r="AT3122" s="184"/>
      <c r="AU3122" s="184"/>
      <c r="AX3122" s="184"/>
      <c r="AY3122" s="184"/>
      <c r="BB3122" s="184"/>
      <c r="BC3122" s="184"/>
      <c r="BF3122" s="184"/>
      <c r="BG3122" s="184"/>
      <c r="BJ3122" s="184"/>
      <c r="BK3122" s="184"/>
      <c r="BN3122" s="184"/>
      <c r="BO3122" s="184"/>
      <c r="BR3122" s="184"/>
      <c r="BS3122" s="184"/>
      <c r="BV3122" s="184"/>
      <c r="BW3122" s="184"/>
      <c r="BZ3122" s="184"/>
      <c r="CA3122" s="184"/>
      <c r="CD3122" s="184"/>
      <c r="CE3122" s="184"/>
      <c r="CL3122" s="183"/>
      <c r="CO3122" s="183"/>
      <c r="CP3122" s="183"/>
      <c r="CT3122" s="71"/>
    </row>
    <row r="3123" spans="6:98">
      <c r="F3123" s="183"/>
      <c r="S3123" s="184"/>
      <c r="T3123" s="184"/>
      <c r="U3123" s="184"/>
      <c r="V3123" s="184"/>
      <c r="W3123" s="184"/>
      <c r="X3123" s="184"/>
      <c r="Y3123" s="184"/>
      <c r="Z3123" s="184"/>
      <c r="AA3123" s="184"/>
      <c r="AB3123" s="184"/>
      <c r="AC3123" s="184"/>
      <c r="AD3123" s="184"/>
      <c r="AH3123" s="184"/>
      <c r="AI3123" s="184"/>
      <c r="AL3123" s="184"/>
      <c r="AM3123" s="184"/>
      <c r="AP3123" s="184"/>
      <c r="AQ3123" s="184"/>
      <c r="AT3123" s="184"/>
      <c r="AU3123" s="184"/>
      <c r="AX3123" s="184"/>
      <c r="AY3123" s="184"/>
      <c r="BB3123" s="184"/>
      <c r="BC3123" s="184"/>
      <c r="BF3123" s="184"/>
      <c r="BG3123" s="184"/>
      <c r="BJ3123" s="184"/>
      <c r="BK3123" s="184"/>
      <c r="BN3123" s="184"/>
      <c r="BO3123" s="184"/>
      <c r="BR3123" s="184"/>
      <c r="BS3123" s="184"/>
      <c r="BV3123" s="184"/>
      <c r="BW3123" s="184"/>
      <c r="BZ3123" s="184"/>
      <c r="CA3123" s="184"/>
      <c r="CD3123" s="184"/>
      <c r="CE3123" s="184"/>
      <c r="CL3123" s="183"/>
      <c r="CO3123" s="183"/>
      <c r="CP3123" s="183"/>
      <c r="CT3123" s="71"/>
    </row>
    <row r="3124" spans="6:98">
      <c r="F3124" s="183"/>
      <c r="S3124" s="184"/>
      <c r="T3124" s="184"/>
      <c r="U3124" s="184"/>
      <c r="V3124" s="184"/>
      <c r="W3124" s="184"/>
      <c r="X3124" s="184"/>
      <c r="Y3124" s="184"/>
      <c r="Z3124" s="184"/>
      <c r="AA3124" s="184"/>
      <c r="AB3124" s="184"/>
      <c r="AC3124" s="184"/>
      <c r="AD3124" s="184"/>
      <c r="AH3124" s="184"/>
      <c r="AI3124" s="184"/>
      <c r="AL3124" s="184"/>
      <c r="AM3124" s="184"/>
      <c r="AP3124" s="184"/>
      <c r="AQ3124" s="184"/>
      <c r="AT3124" s="184"/>
      <c r="AU3124" s="184"/>
      <c r="AX3124" s="184"/>
      <c r="AY3124" s="184"/>
      <c r="BB3124" s="184"/>
      <c r="BC3124" s="184"/>
      <c r="BF3124" s="184"/>
      <c r="BG3124" s="184"/>
      <c r="BJ3124" s="184"/>
      <c r="BK3124" s="184"/>
      <c r="BN3124" s="184"/>
      <c r="BO3124" s="184"/>
      <c r="BR3124" s="184"/>
      <c r="BS3124" s="184"/>
      <c r="BV3124" s="184"/>
      <c r="BW3124" s="184"/>
      <c r="BZ3124" s="184"/>
      <c r="CA3124" s="184"/>
      <c r="CD3124" s="184"/>
      <c r="CE3124" s="184"/>
      <c r="CL3124" s="183"/>
      <c r="CO3124" s="183"/>
      <c r="CP3124" s="183"/>
      <c r="CT3124" s="71"/>
    </row>
    <row r="3125" spans="6:98">
      <c r="F3125" s="183"/>
      <c r="S3125" s="184"/>
      <c r="T3125" s="184"/>
      <c r="U3125" s="184"/>
      <c r="V3125" s="184"/>
      <c r="W3125" s="184"/>
      <c r="X3125" s="184"/>
      <c r="Y3125" s="184"/>
      <c r="Z3125" s="184"/>
      <c r="AA3125" s="184"/>
      <c r="AB3125" s="184"/>
      <c r="AC3125" s="184"/>
      <c r="AD3125" s="184"/>
      <c r="AH3125" s="184"/>
      <c r="AI3125" s="184"/>
      <c r="AL3125" s="184"/>
      <c r="AM3125" s="184"/>
      <c r="AP3125" s="184"/>
      <c r="AQ3125" s="184"/>
      <c r="AT3125" s="184"/>
      <c r="AU3125" s="184"/>
      <c r="AX3125" s="184"/>
      <c r="AY3125" s="184"/>
      <c r="BB3125" s="184"/>
      <c r="BC3125" s="184"/>
      <c r="BF3125" s="184"/>
      <c r="BG3125" s="184"/>
      <c r="BJ3125" s="184"/>
      <c r="BK3125" s="184"/>
      <c r="BN3125" s="184"/>
      <c r="BO3125" s="184"/>
      <c r="BR3125" s="184"/>
      <c r="BS3125" s="184"/>
      <c r="BV3125" s="184"/>
      <c r="BW3125" s="184"/>
      <c r="BZ3125" s="184"/>
      <c r="CA3125" s="184"/>
      <c r="CD3125" s="184"/>
      <c r="CE3125" s="184"/>
      <c r="CL3125" s="183"/>
      <c r="CO3125" s="183"/>
      <c r="CP3125" s="183"/>
      <c r="CT3125" s="71"/>
    </row>
    <row r="3126" spans="6:98">
      <c r="F3126" s="183"/>
      <c r="S3126" s="184"/>
      <c r="T3126" s="184"/>
      <c r="U3126" s="184"/>
      <c r="V3126" s="184"/>
      <c r="W3126" s="184"/>
      <c r="X3126" s="184"/>
      <c r="Y3126" s="184"/>
      <c r="Z3126" s="184"/>
      <c r="AA3126" s="184"/>
      <c r="AB3126" s="184"/>
      <c r="AC3126" s="184"/>
      <c r="AD3126" s="184"/>
      <c r="AH3126" s="184"/>
      <c r="AI3126" s="184"/>
      <c r="AL3126" s="184"/>
      <c r="AM3126" s="184"/>
      <c r="AP3126" s="184"/>
      <c r="AQ3126" s="184"/>
      <c r="AT3126" s="184"/>
      <c r="AU3126" s="184"/>
      <c r="AX3126" s="184"/>
      <c r="AY3126" s="184"/>
      <c r="BB3126" s="184"/>
      <c r="BC3126" s="184"/>
      <c r="BF3126" s="184"/>
      <c r="BG3126" s="184"/>
      <c r="BJ3126" s="184"/>
      <c r="BK3126" s="184"/>
      <c r="BN3126" s="184"/>
      <c r="BO3126" s="184"/>
      <c r="BR3126" s="184"/>
      <c r="BS3126" s="184"/>
      <c r="BV3126" s="184"/>
      <c r="BW3126" s="184"/>
      <c r="BZ3126" s="184"/>
      <c r="CA3126" s="184"/>
      <c r="CD3126" s="184"/>
      <c r="CE3126" s="184"/>
      <c r="CL3126" s="183"/>
      <c r="CO3126" s="183"/>
      <c r="CP3126" s="183"/>
      <c r="CT3126" s="71"/>
    </row>
    <row r="3127" spans="6:98">
      <c r="F3127" s="183"/>
      <c r="S3127" s="184"/>
      <c r="T3127" s="184"/>
      <c r="U3127" s="184"/>
      <c r="V3127" s="184"/>
      <c r="W3127" s="184"/>
      <c r="X3127" s="184"/>
      <c r="Y3127" s="184"/>
      <c r="Z3127" s="184"/>
      <c r="AA3127" s="184"/>
      <c r="AB3127" s="184"/>
      <c r="AC3127" s="184"/>
      <c r="AD3127" s="184"/>
      <c r="AH3127" s="184"/>
      <c r="AI3127" s="184"/>
      <c r="AL3127" s="184"/>
      <c r="AM3127" s="184"/>
      <c r="AP3127" s="184"/>
      <c r="AQ3127" s="184"/>
      <c r="AT3127" s="184"/>
      <c r="AU3127" s="184"/>
      <c r="AX3127" s="184"/>
      <c r="AY3127" s="184"/>
      <c r="BB3127" s="184"/>
      <c r="BC3127" s="184"/>
      <c r="BF3127" s="184"/>
      <c r="BG3127" s="184"/>
      <c r="BJ3127" s="184"/>
      <c r="BK3127" s="184"/>
      <c r="BN3127" s="184"/>
      <c r="BO3127" s="184"/>
      <c r="BR3127" s="184"/>
      <c r="BS3127" s="184"/>
      <c r="BV3127" s="184"/>
      <c r="BW3127" s="184"/>
      <c r="BZ3127" s="184"/>
      <c r="CA3127" s="184"/>
      <c r="CD3127" s="184"/>
      <c r="CE3127" s="184"/>
      <c r="CL3127" s="183"/>
      <c r="CO3127" s="183"/>
      <c r="CP3127" s="183"/>
      <c r="CT3127" s="71"/>
    </row>
    <row r="3128" spans="6:98">
      <c r="F3128" s="183"/>
      <c r="S3128" s="184"/>
      <c r="T3128" s="184"/>
      <c r="U3128" s="184"/>
      <c r="V3128" s="184"/>
      <c r="W3128" s="184"/>
      <c r="X3128" s="184"/>
      <c r="Y3128" s="184"/>
      <c r="Z3128" s="184"/>
      <c r="AA3128" s="184"/>
      <c r="AB3128" s="184"/>
      <c r="AC3128" s="184"/>
      <c r="AD3128" s="184"/>
      <c r="AH3128" s="184"/>
      <c r="AI3128" s="184"/>
      <c r="AL3128" s="184"/>
      <c r="AM3128" s="184"/>
      <c r="AP3128" s="184"/>
      <c r="AQ3128" s="184"/>
      <c r="AT3128" s="184"/>
      <c r="AU3128" s="184"/>
      <c r="AX3128" s="184"/>
      <c r="AY3128" s="184"/>
      <c r="BB3128" s="184"/>
      <c r="BC3128" s="184"/>
      <c r="BF3128" s="184"/>
      <c r="BG3128" s="184"/>
      <c r="BJ3128" s="184"/>
      <c r="BK3128" s="184"/>
      <c r="BN3128" s="184"/>
      <c r="BO3128" s="184"/>
      <c r="BR3128" s="184"/>
      <c r="BS3128" s="184"/>
      <c r="BV3128" s="184"/>
      <c r="BW3128" s="184"/>
      <c r="BZ3128" s="184"/>
      <c r="CA3128" s="184"/>
      <c r="CD3128" s="184"/>
      <c r="CE3128" s="184"/>
      <c r="CL3128" s="183"/>
      <c r="CO3128" s="183"/>
      <c r="CP3128" s="183"/>
      <c r="CT3128" s="71"/>
    </row>
    <row r="3129" spans="6:98">
      <c r="F3129" s="183"/>
      <c r="S3129" s="184"/>
      <c r="T3129" s="184"/>
      <c r="U3129" s="184"/>
      <c r="V3129" s="184"/>
      <c r="W3129" s="184"/>
      <c r="X3129" s="184"/>
      <c r="Y3129" s="184"/>
      <c r="Z3129" s="184"/>
      <c r="AA3129" s="184"/>
      <c r="AB3129" s="184"/>
      <c r="AC3129" s="184"/>
      <c r="AD3129" s="184"/>
      <c r="AH3129" s="184"/>
      <c r="AI3129" s="184"/>
      <c r="AL3129" s="184"/>
      <c r="AM3129" s="184"/>
      <c r="AP3129" s="184"/>
      <c r="AQ3129" s="184"/>
      <c r="AT3129" s="184"/>
      <c r="AU3129" s="184"/>
      <c r="AX3129" s="184"/>
      <c r="AY3129" s="184"/>
      <c r="BB3129" s="184"/>
      <c r="BC3129" s="184"/>
      <c r="BF3129" s="184"/>
      <c r="BG3129" s="184"/>
      <c r="BJ3129" s="184"/>
      <c r="BK3129" s="184"/>
      <c r="BN3129" s="184"/>
      <c r="BO3129" s="184"/>
      <c r="BR3129" s="184"/>
      <c r="BS3129" s="184"/>
      <c r="BV3129" s="184"/>
      <c r="BW3129" s="184"/>
      <c r="BZ3129" s="184"/>
      <c r="CA3129" s="184"/>
      <c r="CD3129" s="184"/>
      <c r="CE3129" s="184"/>
      <c r="CL3129" s="183"/>
      <c r="CO3129" s="183"/>
      <c r="CP3129" s="183"/>
      <c r="CT3129" s="71"/>
    </row>
    <row r="3130" spans="6:98">
      <c r="F3130" s="183"/>
      <c r="S3130" s="184"/>
      <c r="T3130" s="184"/>
      <c r="U3130" s="184"/>
      <c r="V3130" s="184"/>
      <c r="W3130" s="184"/>
      <c r="X3130" s="184"/>
      <c r="Y3130" s="184"/>
      <c r="Z3130" s="184"/>
      <c r="AA3130" s="184"/>
      <c r="AB3130" s="184"/>
      <c r="AC3130" s="184"/>
      <c r="AD3130" s="184"/>
      <c r="AH3130" s="184"/>
      <c r="AI3130" s="184"/>
      <c r="AL3130" s="184"/>
      <c r="AM3130" s="184"/>
      <c r="AP3130" s="184"/>
      <c r="AQ3130" s="184"/>
      <c r="AT3130" s="184"/>
      <c r="AU3130" s="184"/>
      <c r="AX3130" s="184"/>
      <c r="AY3130" s="184"/>
      <c r="BB3130" s="184"/>
      <c r="BC3130" s="184"/>
      <c r="BF3130" s="184"/>
      <c r="BG3130" s="184"/>
      <c r="BJ3130" s="184"/>
      <c r="BK3130" s="184"/>
      <c r="BN3130" s="184"/>
      <c r="BO3130" s="184"/>
      <c r="BR3130" s="184"/>
      <c r="BS3130" s="184"/>
      <c r="BV3130" s="184"/>
      <c r="BW3130" s="184"/>
      <c r="BZ3130" s="184"/>
      <c r="CA3130" s="184"/>
      <c r="CD3130" s="184"/>
      <c r="CE3130" s="184"/>
      <c r="CL3130" s="183"/>
      <c r="CO3130" s="183"/>
      <c r="CP3130" s="183"/>
      <c r="CT3130" s="71"/>
    </row>
    <row r="3131" spans="6:98">
      <c r="F3131" s="183"/>
      <c r="S3131" s="184"/>
      <c r="T3131" s="184"/>
      <c r="U3131" s="184"/>
      <c r="V3131" s="184"/>
      <c r="W3131" s="184"/>
      <c r="X3131" s="184"/>
      <c r="Y3131" s="184"/>
      <c r="Z3131" s="184"/>
      <c r="AA3131" s="184"/>
      <c r="AB3131" s="184"/>
      <c r="AC3131" s="184"/>
      <c r="AD3131" s="184"/>
      <c r="AH3131" s="184"/>
      <c r="AI3131" s="184"/>
      <c r="AL3131" s="184"/>
      <c r="AM3131" s="184"/>
      <c r="AP3131" s="184"/>
      <c r="AQ3131" s="184"/>
      <c r="AT3131" s="184"/>
      <c r="AU3131" s="184"/>
      <c r="AX3131" s="184"/>
      <c r="AY3131" s="184"/>
      <c r="BB3131" s="184"/>
      <c r="BC3131" s="184"/>
      <c r="BF3131" s="184"/>
      <c r="BG3131" s="184"/>
      <c r="BJ3131" s="184"/>
      <c r="BK3131" s="184"/>
      <c r="BN3131" s="184"/>
      <c r="BO3131" s="184"/>
      <c r="BR3131" s="184"/>
      <c r="BS3131" s="184"/>
      <c r="BV3131" s="184"/>
      <c r="BW3131" s="184"/>
      <c r="BZ3131" s="184"/>
      <c r="CA3131" s="184"/>
      <c r="CD3131" s="184"/>
      <c r="CE3131" s="184"/>
      <c r="CL3131" s="183"/>
      <c r="CO3131" s="183"/>
      <c r="CP3131" s="183"/>
      <c r="CT3131" s="71"/>
    </row>
    <row r="3132" spans="6:98">
      <c r="F3132" s="183"/>
      <c r="S3132" s="184"/>
      <c r="T3132" s="184"/>
      <c r="U3132" s="184"/>
      <c r="V3132" s="184"/>
      <c r="W3132" s="184"/>
      <c r="X3132" s="184"/>
      <c r="Y3132" s="184"/>
      <c r="Z3132" s="184"/>
      <c r="AA3132" s="184"/>
      <c r="AB3132" s="184"/>
      <c r="AC3132" s="184"/>
      <c r="AD3132" s="184"/>
      <c r="AH3132" s="184"/>
      <c r="AI3132" s="184"/>
      <c r="AL3132" s="184"/>
      <c r="AM3132" s="184"/>
      <c r="AP3132" s="184"/>
      <c r="AQ3132" s="184"/>
      <c r="AT3132" s="184"/>
      <c r="AU3132" s="184"/>
      <c r="AX3132" s="184"/>
      <c r="AY3132" s="184"/>
      <c r="BB3132" s="184"/>
      <c r="BC3132" s="184"/>
      <c r="BF3132" s="184"/>
      <c r="BG3132" s="184"/>
      <c r="BJ3132" s="184"/>
      <c r="BK3132" s="184"/>
      <c r="BN3132" s="184"/>
      <c r="BO3132" s="184"/>
      <c r="BR3132" s="184"/>
      <c r="BS3132" s="184"/>
      <c r="BV3132" s="184"/>
      <c r="BW3132" s="184"/>
      <c r="BZ3132" s="184"/>
      <c r="CA3132" s="184"/>
      <c r="CD3132" s="184"/>
      <c r="CE3132" s="184"/>
      <c r="CL3132" s="183"/>
      <c r="CO3132" s="183"/>
      <c r="CP3132" s="183"/>
      <c r="CT3132" s="71"/>
    </row>
    <row r="3133" spans="6:98">
      <c r="F3133" s="183"/>
      <c r="S3133" s="184"/>
      <c r="T3133" s="184"/>
      <c r="U3133" s="184"/>
      <c r="V3133" s="184"/>
      <c r="W3133" s="184"/>
      <c r="X3133" s="184"/>
      <c r="Y3133" s="184"/>
      <c r="Z3133" s="184"/>
      <c r="AA3133" s="184"/>
      <c r="AB3133" s="184"/>
      <c r="AC3133" s="184"/>
      <c r="AD3133" s="184"/>
      <c r="AH3133" s="184"/>
      <c r="AI3133" s="184"/>
      <c r="AL3133" s="184"/>
      <c r="AM3133" s="184"/>
      <c r="AP3133" s="184"/>
      <c r="AQ3133" s="184"/>
      <c r="AT3133" s="184"/>
      <c r="AU3133" s="184"/>
      <c r="AX3133" s="184"/>
      <c r="AY3133" s="184"/>
      <c r="BB3133" s="184"/>
      <c r="BC3133" s="184"/>
      <c r="BF3133" s="184"/>
      <c r="BG3133" s="184"/>
      <c r="BJ3133" s="184"/>
      <c r="BK3133" s="184"/>
      <c r="BN3133" s="184"/>
      <c r="BO3133" s="184"/>
      <c r="BR3133" s="184"/>
      <c r="BS3133" s="184"/>
      <c r="BV3133" s="184"/>
      <c r="BW3133" s="184"/>
      <c r="BZ3133" s="184"/>
      <c r="CA3133" s="184"/>
      <c r="CD3133" s="184"/>
      <c r="CE3133" s="184"/>
      <c r="CL3133" s="183"/>
      <c r="CO3133" s="183"/>
      <c r="CP3133" s="183"/>
      <c r="CT3133" s="71"/>
    </row>
    <row r="3134" spans="6:98">
      <c r="F3134" s="183"/>
      <c r="S3134" s="184"/>
      <c r="T3134" s="184"/>
      <c r="U3134" s="184"/>
      <c r="V3134" s="184"/>
      <c r="W3134" s="184"/>
      <c r="X3134" s="184"/>
      <c r="Y3134" s="184"/>
      <c r="Z3134" s="184"/>
      <c r="AA3134" s="184"/>
      <c r="AB3134" s="184"/>
      <c r="AC3134" s="184"/>
      <c r="AD3134" s="184"/>
      <c r="AH3134" s="184"/>
      <c r="AI3134" s="184"/>
      <c r="AL3134" s="184"/>
      <c r="AM3134" s="184"/>
      <c r="AP3134" s="184"/>
      <c r="AQ3134" s="184"/>
      <c r="AT3134" s="184"/>
      <c r="AU3134" s="184"/>
      <c r="AX3134" s="184"/>
      <c r="AY3134" s="184"/>
      <c r="BB3134" s="184"/>
      <c r="BC3134" s="184"/>
      <c r="BF3134" s="184"/>
      <c r="BG3134" s="184"/>
      <c r="BJ3134" s="184"/>
      <c r="BK3134" s="184"/>
      <c r="BN3134" s="184"/>
      <c r="BO3134" s="184"/>
      <c r="BR3134" s="184"/>
      <c r="BS3134" s="184"/>
      <c r="BV3134" s="184"/>
      <c r="BW3134" s="184"/>
      <c r="BZ3134" s="184"/>
      <c r="CA3134" s="184"/>
      <c r="CD3134" s="184"/>
      <c r="CE3134" s="184"/>
      <c r="CL3134" s="183"/>
      <c r="CO3134" s="183"/>
      <c r="CP3134" s="183"/>
      <c r="CT3134" s="71"/>
    </row>
    <row r="3135" spans="6:98">
      <c r="F3135" s="183"/>
      <c r="S3135" s="184"/>
      <c r="T3135" s="184"/>
      <c r="U3135" s="184"/>
      <c r="V3135" s="184"/>
      <c r="W3135" s="184"/>
      <c r="X3135" s="184"/>
      <c r="Y3135" s="184"/>
      <c r="Z3135" s="184"/>
      <c r="AA3135" s="184"/>
      <c r="AB3135" s="184"/>
      <c r="AC3135" s="184"/>
      <c r="AD3135" s="184"/>
      <c r="AH3135" s="184"/>
      <c r="AI3135" s="184"/>
      <c r="AL3135" s="184"/>
      <c r="AM3135" s="184"/>
      <c r="AP3135" s="184"/>
      <c r="AQ3135" s="184"/>
      <c r="AT3135" s="184"/>
      <c r="AU3135" s="184"/>
      <c r="AX3135" s="184"/>
      <c r="AY3135" s="184"/>
      <c r="BB3135" s="184"/>
      <c r="BC3135" s="184"/>
      <c r="BF3135" s="184"/>
      <c r="BG3135" s="184"/>
      <c r="BJ3135" s="184"/>
      <c r="BK3135" s="184"/>
      <c r="BN3135" s="184"/>
      <c r="BO3135" s="184"/>
      <c r="BR3135" s="184"/>
      <c r="BS3135" s="184"/>
      <c r="BV3135" s="184"/>
      <c r="BW3135" s="184"/>
      <c r="BZ3135" s="184"/>
      <c r="CA3135" s="184"/>
      <c r="CD3135" s="184"/>
      <c r="CE3135" s="184"/>
      <c r="CL3135" s="183"/>
      <c r="CO3135" s="183"/>
      <c r="CP3135" s="183"/>
      <c r="CT3135" s="71"/>
    </row>
    <row r="3136" spans="6:98">
      <c r="F3136" s="183"/>
      <c r="S3136" s="184"/>
      <c r="T3136" s="184"/>
      <c r="U3136" s="184"/>
      <c r="V3136" s="184"/>
      <c r="W3136" s="184"/>
      <c r="X3136" s="184"/>
      <c r="Y3136" s="184"/>
      <c r="Z3136" s="184"/>
      <c r="AA3136" s="184"/>
      <c r="AB3136" s="184"/>
      <c r="AC3136" s="184"/>
      <c r="AD3136" s="184"/>
      <c r="AH3136" s="184"/>
      <c r="AI3136" s="184"/>
      <c r="AL3136" s="184"/>
      <c r="AM3136" s="184"/>
      <c r="AP3136" s="184"/>
      <c r="AQ3136" s="184"/>
      <c r="AT3136" s="184"/>
      <c r="AU3136" s="184"/>
      <c r="AX3136" s="184"/>
      <c r="AY3136" s="184"/>
      <c r="BB3136" s="184"/>
      <c r="BC3136" s="184"/>
      <c r="BF3136" s="184"/>
      <c r="BG3136" s="184"/>
      <c r="BJ3136" s="184"/>
      <c r="BK3136" s="184"/>
      <c r="BN3136" s="184"/>
      <c r="BO3136" s="184"/>
      <c r="BR3136" s="184"/>
      <c r="BS3136" s="184"/>
      <c r="BV3136" s="184"/>
      <c r="BW3136" s="184"/>
      <c r="BZ3136" s="184"/>
      <c r="CA3136" s="184"/>
      <c r="CD3136" s="184"/>
      <c r="CE3136" s="184"/>
      <c r="CL3136" s="183"/>
      <c r="CO3136" s="183"/>
      <c r="CP3136" s="183"/>
      <c r="CT3136" s="71"/>
    </row>
    <row r="3137" spans="6:98">
      <c r="F3137" s="183"/>
      <c r="S3137" s="184"/>
      <c r="T3137" s="184"/>
      <c r="U3137" s="184"/>
      <c r="V3137" s="184"/>
      <c r="W3137" s="184"/>
      <c r="X3137" s="184"/>
      <c r="Y3137" s="184"/>
      <c r="Z3137" s="184"/>
      <c r="AA3137" s="184"/>
      <c r="AB3137" s="184"/>
      <c r="AC3137" s="184"/>
      <c r="AD3137" s="184"/>
      <c r="AH3137" s="184"/>
      <c r="AI3137" s="184"/>
      <c r="AL3137" s="184"/>
      <c r="AM3137" s="184"/>
      <c r="AP3137" s="184"/>
      <c r="AQ3137" s="184"/>
      <c r="AT3137" s="184"/>
      <c r="AU3137" s="184"/>
      <c r="AX3137" s="184"/>
      <c r="AY3137" s="184"/>
      <c r="BB3137" s="184"/>
      <c r="BC3137" s="184"/>
      <c r="BF3137" s="184"/>
      <c r="BG3137" s="184"/>
      <c r="BJ3137" s="184"/>
      <c r="BK3137" s="184"/>
      <c r="BN3137" s="184"/>
      <c r="BO3137" s="184"/>
      <c r="BR3137" s="184"/>
      <c r="BS3137" s="184"/>
      <c r="BV3137" s="184"/>
      <c r="BW3137" s="184"/>
      <c r="BZ3137" s="184"/>
      <c r="CA3137" s="184"/>
      <c r="CD3137" s="184"/>
      <c r="CE3137" s="184"/>
      <c r="CL3137" s="183"/>
      <c r="CO3137" s="183"/>
      <c r="CP3137" s="183"/>
      <c r="CT3137" s="71"/>
    </row>
    <row r="3138" spans="6:98">
      <c r="F3138" s="183"/>
      <c r="S3138" s="184"/>
      <c r="T3138" s="184"/>
      <c r="U3138" s="184"/>
      <c r="V3138" s="184"/>
      <c r="W3138" s="184"/>
      <c r="X3138" s="184"/>
      <c r="Y3138" s="184"/>
      <c r="Z3138" s="184"/>
      <c r="AA3138" s="184"/>
      <c r="AB3138" s="184"/>
      <c r="AC3138" s="184"/>
      <c r="AD3138" s="184"/>
      <c r="AH3138" s="184"/>
      <c r="AI3138" s="184"/>
      <c r="AL3138" s="184"/>
      <c r="AM3138" s="184"/>
      <c r="AP3138" s="184"/>
      <c r="AQ3138" s="184"/>
      <c r="AT3138" s="184"/>
      <c r="AU3138" s="184"/>
      <c r="AX3138" s="184"/>
      <c r="AY3138" s="184"/>
      <c r="BB3138" s="184"/>
      <c r="BC3138" s="184"/>
      <c r="BF3138" s="184"/>
      <c r="BG3138" s="184"/>
      <c r="BJ3138" s="184"/>
      <c r="BK3138" s="184"/>
      <c r="BN3138" s="184"/>
      <c r="BO3138" s="184"/>
      <c r="BR3138" s="184"/>
      <c r="BS3138" s="184"/>
      <c r="BV3138" s="184"/>
      <c r="BW3138" s="184"/>
      <c r="BZ3138" s="184"/>
      <c r="CA3138" s="184"/>
      <c r="CD3138" s="184"/>
      <c r="CE3138" s="184"/>
      <c r="CL3138" s="183"/>
      <c r="CO3138" s="183"/>
      <c r="CP3138" s="183"/>
      <c r="CT3138" s="71"/>
    </row>
    <row r="3139" spans="6:98">
      <c r="F3139" s="183"/>
      <c r="S3139" s="184"/>
      <c r="T3139" s="184"/>
      <c r="U3139" s="184"/>
      <c r="V3139" s="184"/>
      <c r="W3139" s="184"/>
      <c r="X3139" s="184"/>
      <c r="Y3139" s="184"/>
      <c r="Z3139" s="184"/>
      <c r="AA3139" s="184"/>
      <c r="AB3139" s="184"/>
      <c r="AC3139" s="184"/>
      <c r="AD3139" s="184"/>
      <c r="AH3139" s="184"/>
      <c r="AI3139" s="184"/>
      <c r="AL3139" s="184"/>
      <c r="AM3139" s="184"/>
      <c r="AP3139" s="184"/>
      <c r="AQ3139" s="184"/>
      <c r="AT3139" s="184"/>
      <c r="AU3139" s="184"/>
      <c r="AX3139" s="184"/>
      <c r="AY3139" s="184"/>
      <c r="BB3139" s="184"/>
      <c r="BC3139" s="184"/>
      <c r="BF3139" s="184"/>
      <c r="BG3139" s="184"/>
      <c r="BJ3139" s="184"/>
      <c r="BK3139" s="184"/>
      <c r="BN3139" s="184"/>
      <c r="BO3139" s="184"/>
      <c r="BR3139" s="184"/>
      <c r="BS3139" s="184"/>
      <c r="BV3139" s="184"/>
      <c r="BW3139" s="184"/>
      <c r="BZ3139" s="184"/>
      <c r="CA3139" s="184"/>
      <c r="CD3139" s="184"/>
      <c r="CE3139" s="184"/>
      <c r="CL3139" s="183"/>
      <c r="CO3139" s="183"/>
      <c r="CP3139" s="183"/>
      <c r="CT3139" s="71"/>
    </row>
    <row r="3140" spans="6:98">
      <c r="F3140" s="183"/>
      <c r="S3140" s="184"/>
      <c r="T3140" s="184"/>
      <c r="U3140" s="184"/>
      <c r="V3140" s="184"/>
      <c r="W3140" s="184"/>
      <c r="X3140" s="184"/>
      <c r="Y3140" s="184"/>
      <c r="Z3140" s="184"/>
      <c r="AA3140" s="184"/>
      <c r="AB3140" s="184"/>
      <c r="AC3140" s="184"/>
      <c r="AD3140" s="184"/>
      <c r="AH3140" s="184"/>
      <c r="AI3140" s="184"/>
      <c r="AL3140" s="184"/>
      <c r="AM3140" s="184"/>
      <c r="AP3140" s="184"/>
      <c r="AQ3140" s="184"/>
      <c r="AT3140" s="184"/>
      <c r="AU3140" s="184"/>
      <c r="AX3140" s="184"/>
      <c r="AY3140" s="184"/>
      <c r="BB3140" s="184"/>
      <c r="BC3140" s="184"/>
      <c r="BF3140" s="184"/>
      <c r="BG3140" s="184"/>
      <c r="BJ3140" s="184"/>
      <c r="BK3140" s="184"/>
      <c r="BN3140" s="184"/>
      <c r="BO3140" s="184"/>
      <c r="BR3140" s="184"/>
      <c r="BS3140" s="184"/>
      <c r="BV3140" s="184"/>
      <c r="BW3140" s="184"/>
      <c r="BZ3140" s="184"/>
      <c r="CA3140" s="184"/>
      <c r="CD3140" s="184"/>
      <c r="CE3140" s="184"/>
      <c r="CL3140" s="183"/>
      <c r="CO3140" s="183"/>
      <c r="CP3140" s="183"/>
      <c r="CT3140" s="71"/>
    </row>
    <row r="3141" spans="6:98">
      <c r="F3141" s="183"/>
      <c r="S3141" s="184"/>
      <c r="T3141" s="184"/>
      <c r="U3141" s="184"/>
      <c r="V3141" s="184"/>
      <c r="W3141" s="184"/>
      <c r="X3141" s="184"/>
      <c r="Y3141" s="184"/>
      <c r="Z3141" s="184"/>
      <c r="AA3141" s="184"/>
      <c r="AB3141" s="184"/>
      <c r="AC3141" s="184"/>
      <c r="AD3141" s="184"/>
      <c r="AH3141" s="184"/>
      <c r="AI3141" s="184"/>
      <c r="AL3141" s="184"/>
      <c r="AM3141" s="184"/>
      <c r="AP3141" s="184"/>
      <c r="AQ3141" s="184"/>
      <c r="AT3141" s="184"/>
      <c r="AU3141" s="184"/>
      <c r="AX3141" s="184"/>
      <c r="AY3141" s="184"/>
      <c r="BB3141" s="184"/>
      <c r="BC3141" s="184"/>
      <c r="BF3141" s="184"/>
      <c r="BG3141" s="184"/>
      <c r="BJ3141" s="184"/>
      <c r="BK3141" s="184"/>
      <c r="BN3141" s="184"/>
      <c r="BO3141" s="184"/>
      <c r="BR3141" s="184"/>
      <c r="BS3141" s="184"/>
      <c r="BV3141" s="184"/>
      <c r="BW3141" s="184"/>
      <c r="BZ3141" s="184"/>
      <c r="CA3141" s="184"/>
      <c r="CD3141" s="184"/>
      <c r="CE3141" s="184"/>
      <c r="CL3141" s="183"/>
      <c r="CO3141" s="183"/>
      <c r="CP3141" s="183"/>
      <c r="CT3141" s="71"/>
    </row>
    <row r="3142" spans="6:98">
      <c r="F3142" s="183"/>
      <c r="S3142" s="184"/>
      <c r="T3142" s="184"/>
      <c r="U3142" s="184"/>
      <c r="V3142" s="184"/>
      <c r="W3142" s="184"/>
      <c r="X3142" s="184"/>
      <c r="Y3142" s="184"/>
      <c r="Z3142" s="184"/>
      <c r="AA3142" s="184"/>
      <c r="AB3142" s="184"/>
      <c r="AC3142" s="184"/>
      <c r="AD3142" s="184"/>
      <c r="AH3142" s="184"/>
      <c r="AI3142" s="184"/>
      <c r="AL3142" s="184"/>
      <c r="AM3142" s="184"/>
      <c r="AP3142" s="184"/>
      <c r="AQ3142" s="184"/>
      <c r="AT3142" s="184"/>
      <c r="AU3142" s="184"/>
      <c r="AX3142" s="184"/>
      <c r="AY3142" s="184"/>
      <c r="BB3142" s="184"/>
      <c r="BC3142" s="184"/>
      <c r="BF3142" s="184"/>
      <c r="BG3142" s="184"/>
      <c r="BJ3142" s="184"/>
      <c r="BK3142" s="184"/>
      <c r="BN3142" s="184"/>
      <c r="BO3142" s="184"/>
      <c r="BR3142" s="184"/>
      <c r="BS3142" s="184"/>
      <c r="BV3142" s="184"/>
      <c r="BW3142" s="184"/>
      <c r="BZ3142" s="184"/>
      <c r="CA3142" s="184"/>
      <c r="CD3142" s="184"/>
      <c r="CE3142" s="184"/>
      <c r="CL3142" s="183"/>
      <c r="CO3142" s="183"/>
      <c r="CP3142" s="183"/>
      <c r="CT3142" s="71"/>
    </row>
    <row r="3143" spans="6:98">
      <c r="F3143" s="183"/>
      <c r="S3143" s="184"/>
      <c r="T3143" s="184"/>
      <c r="U3143" s="184"/>
      <c r="V3143" s="184"/>
      <c r="W3143" s="184"/>
      <c r="X3143" s="184"/>
      <c r="Y3143" s="184"/>
      <c r="Z3143" s="184"/>
      <c r="AA3143" s="184"/>
      <c r="AB3143" s="184"/>
      <c r="AC3143" s="184"/>
      <c r="AD3143" s="184"/>
      <c r="AH3143" s="184"/>
      <c r="AI3143" s="184"/>
      <c r="AL3143" s="184"/>
      <c r="AM3143" s="184"/>
      <c r="AP3143" s="184"/>
      <c r="AQ3143" s="184"/>
      <c r="AT3143" s="184"/>
      <c r="AU3143" s="184"/>
      <c r="AX3143" s="184"/>
      <c r="AY3143" s="184"/>
      <c r="BB3143" s="184"/>
      <c r="BC3143" s="184"/>
      <c r="BF3143" s="184"/>
      <c r="BG3143" s="184"/>
      <c r="BJ3143" s="184"/>
      <c r="BK3143" s="184"/>
      <c r="BN3143" s="184"/>
      <c r="BO3143" s="184"/>
      <c r="BR3143" s="184"/>
      <c r="BS3143" s="184"/>
      <c r="BV3143" s="184"/>
      <c r="BW3143" s="184"/>
      <c r="BZ3143" s="184"/>
      <c r="CA3143" s="184"/>
      <c r="CD3143" s="184"/>
      <c r="CE3143" s="184"/>
      <c r="CL3143" s="183"/>
      <c r="CO3143" s="183"/>
      <c r="CP3143" s="183"/>
      <c r="CT3143" s="71"/>
    </row>
    <row r="3144" spans="6:98">
      <c r="F3144" s="183"/>
      <c r="S3144" s="184"/>
      <c r="T3144" s="184"/>
      <c r="U3144" s="184"/>
      <c r="V3144" s="184"/>
      <c r="W3144" s="184"/>
      <c r="X3144" s="184"/>
      <c r="Y3144" s="184"/>
      <c r="Z3144" s="184"/>
      <c r="AA3144" s="184"/>
      <c r="AB3144" s="184"/>
      <c r="AC3144" s="184"/>
      <c r="AD3144" s="184"/>
      <c r="AH3144" s="184"/>
      <c r="AI3144" s="184"/>
      <c r="AL3144" s="184"/>
      <c r="AM3144" s="184"/>
      <c r="AP3144" s="184"/>
      <c r="AQ3144" s="184"/>
      <c r="AT3144" s="184"/>
      <c r="AU3144" s="184"/>
      <c r="AX3144" s="184"/>
      <c r="AY3144" s="184"/>
      <c r="BB3144" s="184"/>
      <c r="BC3144" s="184"/>
      <c r="BF3144" s="184"/>
      <c r="BG3144" s="184"/>
      <c r="BJ3144" s="184"/>
      <c r="BK3144" s="184"/>
      <c r="BN3144" s="184"/>
      <c r="BO3144" s="184"/>
      <c r="BR3144" s="184"/>
      <c r="BS3144" s="184"/>
      <c r="BV3144" s="184"/>
      <c r="BW3144" s="184"/>
      <c r="BZ3144" s="184"/>
      <c r="CA3144" s="184"/>
      <c r="CD3144" s="184"/>
      <c r="CE3144" s="184"/>
      <c r="CL3144" s="183"/>
      <c r="CO3144" s="183"/>
      <c r="CP3144" s="183"/>
      <c r="CT3144" s="71"/>
    </row>
    <row r="3145" spans="6:98">
      <c r="F3145" s="183"/>
      <c r="S3145" s="184"/>
      <c r="T3145" s="184"/>
      <c r="U3145" s="184"/>
      <c r="V3145" s="184"/>
      <c r="W3145" s="184"/>
      <c r="X3145" s="184"/>
      <c r="Y3145" s="184"/>
      <c r="Z3145" s="184"/>
      <c r="AA3145" s="184"/>
      <c r="AB3145" s="184"/>
      <c r="AC3145" s="184"/>
      <c r="AD3145" s="184"/>
      <c r="AH3145" s="184"/>
      <c r="AI3145" s="184"/>
      <c r="AL3145" s="184"/>
      <c r="AM3145" s="184"/>
      <c r="AP3145" s="184"/>
      <c r="AQ3145" s="184"/>
      <c r="AT3145" s="184"/>
      <c r="AU3145" s="184"/>
      <c r="AX3145" s="184"/>
      <c r="AY3145" s="184"/>
      <c r="BB3145" s="184"/>
      <c r="BC3145" s="184"/>
      <c r="BF3145" s="184"/>
      <c r="BG3145" s="184"/>
      <c r="BJ3145" s="184"/>
      <c r="BK3145" s="184"/>
      <c r="BN3145" s="184"/>
      <c r="BO3145" s="184"/>
      <c r="BR3145" s="184"/>
      <c r="BS3145" s="184"/>
      <c r="BV3145" s="184"/>
      <c r="BW3145" s="184"/>
      <c r="BZ3145" s="184"/>
      <c r="CA3145" s="184"/>
      <c r="CD3145" s="184"/>
      <c r="CE3145" s="184"/>
      <c r="CL3145" s="183"/>
      <c r="CO3145" s="183"/>
      <c r="CP3145" s="183"/>
      <c r="CT3145" s="71"/>
    </row>
    <row r="3146" spans="6:98">
      <c r="F3146" s="183"/>
      <c r="S3146" s="184"/>
      <c r="T3146" s="184"/>
      <c r="U3146" s="184"/>
      <c r="V3146" s="184"/>
      <c r="W3146" s="184"/>
      <c r="X3146" s="184"/>
      <c r="Y3146" s="184"/>
      <c r="Z3146" s="184"/>
      <c r="AA3146" s="184"/>
      <c r="AB3146" s="184"/>
      <c r="AC3146" s="184"/>
      <c r="AD3146" s="184"/>
      <c r="AH3146" s="184"/>
      <c r="AI3146" s="184"/>
      <c r="AL3146" s="184"/>
      <c r="AM3146" s="184"/>
      <c r="AP3146" s="184"/>
      <c r="AQ3146" s="184"/>
      <c r="AT3146" s="184"/>
      <c r="AU3146" s="184"/>
      <c r="AX3146" s="184"/>
      <c r="AY3146" s="184"/>
      <c r="BB3146" s="184"/>
      <c r="BC3146" s="184"/>
      <c r="BF3146" s="184"/>
      <c r="BG3146" s="184"/>
      <c r="BJ3146" s="184"/>
      <c r="BK3146" s="184"/>
      <c r="BN3146" s="184"/>
      <c r="BO3146" s="184"/>
      <c r="BR3146" s="184"/>
      <c r="BS3146" s="184"/>
      <c r="BV3146" s="184"/>
      <c r="BW3146" s="184"/>
      <c r="BZ3146" s="184"/>
      <c r="CA3146" s="184"/>
      <c r="CD3146" s="184"/>
      <c r="CE3146" s="184"/>
      <c r="CL3146" s="183"/>
      <c r="CO3146" s="183"/>
      <c r="CP3146" s="183"/>
      <c r="CT3146" s="71"/>
    </row>
    <row r="3147" spans="6:98">
      <c r="F3147" s="183"/>
      <c r="S3147" s="184"/>
      <c r="T3147" s="184"/>
      <c r="U3147" s="184"/>
      <c r="V3147" s="184"/>
      <c r="W3147" s="184"/>
      <c r="X3147" s="184"/>
      <c r="Y3147" s="184"/>
      <c r="Z3147" s="184"/>
      <c r="AA3147" s="184"/>
      <c r="AB3147" s="184"/>
      <c r="AC3147" s="184"/>
      <c r="AD3147" s="184"/>
      <c r="AH3147" s="184"/>
      <c r="AI3147" s="184"/>
      <c r="AL3147" s="184"/>
      <c r="AM3147" s="184"/>
      <c r="AP3147" s="184"/>
      <c r="AQ3147" s="184"/>
      <c r="AT3147" s="184"/>
      <c r="AU3147" s="184"/>
      <c r="AX3147" s="184"/>
      <c r="AY3147" s="184"/>
      <c r="BB3147" s="184"/>
      <c r="BC3147" s="184"/>
      <c r="BF3147" s="184"/>
      <c r="BG3147" s="184"/>
      <c r="BJ3147" s="184"/>
      <c r="BK3147" s="184"/>
      <c r="BN3147" s="184"/>
      <c r="BO3147" s="184"/>
      <c r="BR3147" s="184"/>
      <c r="BS3147" s="184"/>
      <c r="BV3147" s="184"/>
      <c r="BW3147" s="184"/>
      <c r="BZ3147" s="184"/>
      <c r="CA3147" s="184"/>
      <c r="CD3147" s="184"/>
      <c r="CE3147" s="184"/>
      <c r="CL3147" s="183"/>
      <c r="CO3147" s="183"/>
      <c r="CP3147" s="183"/>
      <c r="CT3147" s="71"/>
    </row>
    <row r="3148" spans="6:98">
      <c r="F3148" s="183"/>
      <c r="S3148" s="184"/>
      <c r="T3148" s="184"/>
      <c r="U3148" s="184"/>
      <c r="V3148" s="184"/>
      <c r="W3148" s="184"/>
      <c r="X3148" s="184"/>
      <c r="Y3148" s="184"/>
      <c r="Z3148" s="184"/>
      <c r="AA3148" s="184"/>
      <c r="AB3148" s="184"/>
      <c r="AC3148" s="184"/>
      <c r="AD3148" s="184"/>
      <c r="AH3148" s="184"/>
      <c r="AI3148" s="184"/>
      <c r="AL3148" s="184"/>
      <c r="AM3148" s="184"/>
      <c r="AP3148" s="184"/>
      <c r="AQ3148" s="184"/>
      <c r="AT3148" s="184"/>
      <c r="AU3148" s="184"/>
      <c r="AX3148" s="184"/>
      <c r="AY3148" s="184"/>
      <c r="BB3148" s="184"/>
      <c r="BC3148" s="184"/>
      <c r="BF3148" s="184"/>
      <c r="BG3148" s="184"/>
      <c r="BJ3148" s="184"/>
      <c r="BK3148" s="184"/>
      <c r="BN3148" s="184"/>
      <c r="BO3148" s="184"/>
      <c r="BR3148" s="184"/>
      <c r="BS3148" s="184"/>
      <c r="BV3148" s="184"/>
      <c r="BW3148" s="184"/>
      <c r="BZ3148" s="184"/>
      <c r="CA3148" s="184"/>
      <c r="CD3148" s="184"/>
      <c r="CE3148" s="184"/>
      <c r="CL3148" s="183"/>
      <c r="CO3148" s="183"/>
      <c r="CP3148" s="183"/>
      <c r="CT3148" s="71"/>
    </row>
    <row r="3149" spans="6:98">
      <c r="F3149" s="183"/>
      <c r="S3149" s="184"/>
      <c r="T3149" s="184"/>
      <c r="U3149" s="184"/>
      <c r="V3149" s="184"/>
      <c r="W3149" s="184"/>
      <c r="X3149" s="184"/>
      <c r="Y3149" s="184"/>
      <c r="Z3149" s="184"/>
      <c r="AA3149" s="184"/>
      <c r="AB3149" s="184"/>
      <c r="AC3149" s="184"/>
      <c r="AD3149" s="184"/>
      <c r="AH3149" s="184"/>
      <c r="AI3149" s="184"/>
      <c r="AL3149" s="184"/>
      <c r="AM3149" s="184"/>
      <c r="AP3149" s="184"/>
      <c r="AQ3149" s="184"/>
      <c r="AT3149" s="184"/>
      <c r="AU3149" s="184"/>
      <c r="AX3149" s="184"/>
      <c r="AY3149" s="184"/>
      <c r="BB3149" s="184"/>
      <c r="BC3149" s="184"/>
      <c r="BF3149" s="184"/>
      <c r="BG3149" s="184"/>
      <c r="BJ3149" s="184"/>
      <c r="BK3149" s="184"/>
      <c r="BN3149" s="184"/>
      <c r="BO3149" s="184"/>
      <c r="BR3149" s="184"/>
      <c r="BS3149" s="184"/>
      <c r="BV3149" s="184"/>
      <c r="BW3149" s="184"/>
      <c r="BZ3149" s="184"/>
      <c r="CA3149" s="184"/>
      <c r="CD3149" s="184"/>
      <c r="CE3149" s="184"/>
      <c r="CL3149" s="183"/>
      <c r="CO3149" s="183"/>
      <c r="CP3149" s="183"/>
      <c r="CT3149" s="71"/>
    </row>
    <row r="3150" spans="6:98">
      <c r="F3150" s="183"/>
      <c r="S3150" s="184"/>
      <c r="T3150" s="184"/>
      <c r="U3150" s="184"/>
      <c r="V3150" s="184"/>
      <c r="W3150" s="184"/>
      <c r="X3150" s="184"/>
      <c r="Y3150" s="184"/>
      <c r="Z3150" s="184"/>
      <c r="AA3150" s="184"/>
      <c r="AB3150" s="184"/>
      <c r="AC3150" s="184"/>
      <c r="AD3150" s="184"/>
      <c r="AH3150" s="184"/>
      <c r="AI3150" s="184"/>
      <c r="AL3150" s="184"/>
      <c r="AM3150" s="184"/>
      <c r="AP3150" s="184"/>
      <c r="AQ3150" s="184"/>
      <c r="AT3150" s="184"/>
      <c r="AU3150" s="184"/>
      <c r="AX3150" s="184"/>
      <c r="AY3150" s="184"/>
      <c r="BB3150" s="184"/>
      <c r="BC3150" s="184"/>
      <c r="BF3150" s="184"/>
      <c r="BG3150" s="184"/>
      <c r="BJ3150" s="184"/>
      <c r="BK3150" s="184"/>
      <c r="BN3150" s="184"/>
      <c r="BO3150" s="184"/>
      <c r="BR3150" s="184"/>
      <c r="BS3150" s="184"/>
      <c r="BV3150" s="184"/>
      <c r="BW3150" s="184"/>
      <c r="BZ3150" s="184"/>
      <c r="CA3150" s="184"/>
      <c r="CD3150" s="184"/>
      <c r="CE3150" s="184"/>
      <c r="CL3150" s="183"/>
      <c r="CO3150" s="183"/>
      <c r="CP3150" s="183"/>
      <c r="CT3150" s="71"/>
    </row>
    <row r="3151" spans="6:98">
      <c r="F3151" s="183"/>
      <c r="S3151" s="184"/>
      <c r="T3151" s="184"/>
      <c r="U3151" s="184"/>
      <c r="V3151" s="184"/>
      <c r="W3151" s="184"/>
      <c r="X3151" s="184"/>
      <c r="Y3151" s="184"/>
      <c r="Z3151" s="184"/>
      <c r="AA3151" s="184"/>
      <c r="AB3151" s="184"/>
      <c r="AC3151" s="184"/>
      <c r="AD3151" s="184"/>
      <c r="AH3151" s="184"/>
      <c r="AI3151" s="184"/>
      <c r="AL3151" s="184"/>
      <c r="AM3151" s="184"/>
      <c r="AP3151" s="184"/>
      <c r="AQ3151" s="184"/>
      <c r="AT3151" s="184"/>
      <c r="AU3151" s="184"/>
      <c r="AX3151" s="184"/>
      <c r="AY3151" s="184"/>
      <c r="BB3151" s="184"/>
      <c r="BC3151" s="184"/>
      <c r="BF3151" s="184"/>
      <c r="BG3151" s="184"/>
      <c r="BJ3151" s="184"/>
      <c r="BK3151" s="184"/>
      <c r="BN3151" s="184"/>
      <c r="BO3151" s="184"/>
      <c r="BR3151" s="184"/>
      <c r="BS3151" s="184"/>
      <c r="BV3151" s="184"/>
      <c r="BW3151" s="184"/>
      <c r="BZ3151" s="184"/>
      <c r="CA3151" s="184"/>
      <c r="CD3151" s="184"/>
      <c r="CE3151" s="184"/>
      <c r="CL3151" s="183"/>
      <c r="CO3151" s="183"/>
      <c r="CP3151" s="183"/>
      <c r="CT3151" s="71"/>
    </row>
  </sheetData>
  <sortState xmlns:xlrd2="http://schemas.microsoft.com/office/spreadsheetml/2017/richdata2" ref="A1:CW302">
    <sortCondition ref="A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K3151"/>
  <sheetViews>
    <sheetView workbookViewId="0">
      <selection activeCell="DH16" sqref="DH16"/>
    </sheetView>
  </sheetViews>
  <sheetFormatPr defaultRowHeight="12"/>
  <cols>
    <col min="1" max="1" width="3.5703125" bestFit="1" customWidth="1"/>
    <col min="4" max="4" width="12" style="1" bestFit="1" customWidth="1"/>
    <col min="5" max="5" width="12" bestFit="1" customWidth="1"/>
    <col min="6" max="6" width="9.85546875" bestFit="1" customWidth="1"/>
    <col min="7" max="7" width="9.140625" style="1"/>
    <col min="19" max="19" width="12.42578125" bestFit="1" customWidth="1"/>
    <col min="21" max="23" width="12.42578125" bestFit="1" customWidth="1"/>
    <col min="27" max="28" width="12.42578125" bestFit="1" customWidth="1"/>
    <col min="29" max="29" width="11" bestFit="1" customWidth="1"/>
    <col min="30" max="30" width="11.42578125" bestFit="1" customWidth="1"/>
    <col min="84" max="84" width="12" bestFit="1" customWidth="1"/>
    <col min="85" max="85" width="41.28515625" bestFit="1" customWidth="1"/>
    <col min="90" max="90" width="9.85546875" bestFit="1" customWidth="1"/>
    <col min="91" max="92" width="9.140625" style="1"/>
    <col min="94" max="94" width="9.85546875" bestFit="1" customWidth="1"/>
    <col min="95" max="96" width="9.140625" style="1"/>
    <col min="98" max="98" width="15" bestFit="1" customWidth="1"/>
    <col min="111" max="111" width="3.5703125" bestFit="1" customWidth="1"/>
    <col min="112" max="112" width="2" bestFit="1" customWidth="1"/>
    <col min="113" max="113" width="5" bestFit="1" customWidth="1"/>
    <col min="114" max="115" width="2" bestFit="1" customWidth="1"/>
  </cols>
  <sheetData>
    <row r="1" spans="1:115">
      <c r="A1" t="str">
        <f t="shared" ref="A1:A19" si="0">CONCATENATE(B1,DG1)</f>
        <v>CO</v>
      </c>
      <c r="B1" s="67"/>
      <c r="C1" s="67"/>
      <c r="D1" s="67"/>
      <c r="E1" s="69"/>
      <c r="F1" s="185"/>
      <c r="G1" s="67"/>
      <c r="H1" s="69"/>
      <c r="I1" s="69"/>
      <c r="J1" s="69"/>
      <c r="K1" s="69"/>
      <c r="L1" s="69"/>
      <c r="M1" s="69"/>
      <c r="N1" s="69"/>
      <c r="O1" s="69"/>
      <c r="P1" s="69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69"/>
      <c r="AD1" s="69"/>
      <c r="AE1" s="69"/>
      <c r="AF1" s="80"/>
      <c r="AG1" s="80"/>
      <c r="AH1" s="69"/>
      <c r="AI1" s="69"/>
      <c r="AJ1" s="80"/>
      <c r="AK1" s="80"/>
      <c r="AL1" s="69"/>
      <c r="AM1" s="69"/>
      <c r="AN1" s="80"/>
      <c r="AO1" s="80"/>
      <c r="AP1" s="69"/>
      <c r="AQ1" s="69"/>
      <c r="AR1" s="80"/>
      <c r="AS1" s="80"/>
      <c r="AT1" s="69"/>
      <c r="AU1" s="69"/>
      <c r="AV1" s="80"/>
      <c r="AW1" s="80"/>
      <c r="AX1" s="69"/>
      <c r="AY1" s="69"/>
      <c r="AZ1" s="80"/>
      <c r="BA1" s="80"/>
      <c r="BB1" s="69"/>
      <c r="BC1" s="69"/>
      <c r="BD1" s="80"/>
      <c r="BE1" s="80"/>
      <c r="BF1" s="69"/>
      <c r="BG1" s="69"/>
      <c r="BH1" s="80"/>
      <c r="BI1" s="80"/>
      <c r="BJ1" s="69"/>
      <c r="BK1" s="69"/>
      <c r="BL1" s="80"/>
      <c r="BM1" s="80"/>
      <c r="BN1" s="69"/>
      <c r="BO1" s="69"/>
      <c r="BP1" s="80"/>
      <c r="BQ1" s="80"/>
      <c r="BR1" s="69"/>
      <c r="BS1" s="69"/>
      <c r="BT1" s="80"/>
      <c r="BU1" s="80"/>
      <c r="BV1" s="69"/>
      <c r="BW1" s="69"/>
      <c r="BX1" s="80"/>
      <c r="BY1" s="80"/>
      <c r="BZ1" s="69"/>
      <c r="CA1" s="69"/>
      <c r="CB1" s="80"/>
      <c r="CC1" s="80"/>
      <c r="CD1" s="69"/>
      <c r="CE1" s="69"/>
      <c r="CF1" s="69"/>
      <c r="CG1" s="69"/>
      <c r="CH1" s="69"/>
      <c r="CI1" s="69"/>
      <c r="CJ1" s="68"/>
      <c r="CK1" s="69"/>
      <c r="CL1" s="185"/>
      <c r="CM1" s="67"/>
      <c r="CN1" s="67"/>
      <c r="CO1" s="69"/>
      <c r="CP1" s="185"/>
      <c r="CQ1" s="67"/>
      <c r="CR1" s="67"/>
      <c r="CS1" s="69"/>
      <c r="CT1" s="69"/>
      <c r="CU1" s="69"/>
      <c r="CV1" s="69"/>
      <c r="CW1" s="69"/>
      <c r="CX1" s="69"/>
      <c r="CY1" s="69"/>
      <c r="CZ1" s="69"/>
      <c r="DA1" s="69"/>
      <c r="DG1" t="str">
        <f t="shared" ref="DG1:DG19" si="1">IF(LEFT(C1,1)="E","DO","CO")</f>
        <v>CO</v>
      </c>
      <c r="DH1">
        <f>COUNTIF(A1:A19,"01CO")</f>
        <v>0</v>
      </c>
      <c r="DI1" t="s">
        <v>149</v>
      </c>
      <c r="DJ1">
        <v>1</v>
      </c>
      <c r="DK1">
        <f>DH1</f>
        <v>0</v>
      </c>
    </row>
    <row r="2" spans="1:115">
      <c r="A2" t="str">
        <f t="shared" si="0"/>
        <v>CO</v>
      </c>
      <c r="B2" s="67"/>
      <c r="C2" s="67"/>
      <c r="D2" s="67"/>
      <c r="E2" s="69"/>
      <c r="F2" s="185"/>
      <c r="G2" s="67"/>
      <c r="H2" s="69"/>
      <c r="I2" s="69"/>
      <c r="J2" s="69"/>
      <c r="K2" s="69"/>
      <c r="L2" s="69"/>
      <c r="M2" s="69"/>
      <c r="N2" s="69"/>
      <c r="O2" s="69"/>
      <c r="P2" s="69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69"/>
      <c r="AD2" s="69"/>
      <c r="AE2" s="69"/>
      <c r="AF2" s="80"/>
      <c r="AG2" s="80"/>
      <c r="AH2" s="69"/>
      <c r="AI2" s="69"/>
      <c r="AJ2" s="80"/>
      <c r="AK2" s="80"/>
      <c r="AL2" s="69"/>
      <c r="AM2" s="69"/>
      <c r="AN2" s="80"/>
      <c r="AO2" s="80"/>
      <c r="AP2" s="69"/>
      <c r="AQ2" s="69"/>
      <c r="AR2" s="80"/>
      <c r="AS2" s="80"/>
      <c r="AT2" s="69"/>
      <c r="AU2" s="69"/>
      <c r="AV2" s="80"/>
      <c r="AW2" s="80"/>
      <c r="AX2" s="69"/>
      <c r="AY2" s="69"/>
      <c r="AZ2" s="80"/>
      <c r="BA2" s="80"/>
      <c r="BB2" s="69"/>
      <c r="BC2" s="69"/>
      <c r="BD2" s="80"/>
      <c r="BE2" s="80"/>
      <c r="BF2" s="69"/>
      <c r="BG2" s="69"/>
      <c r="BH2" s="80"/>
      <c r="BI2" s="80"/>
      <c r="BJ2" s="69"/>
      <c r="BK2" s="69"/>
      <c r="BL2" s="80"/>
      <c r="BM2" s="80"/>
      <c r="BN2" s="69"/>
      <c r="BO2" s="69"/>
      <c r="BP2" s="80"/>
      <c r="BQ2" s="80"/>
      <c r="BR2" s="69"/>
      <c r="BS2" s="69"/>
      <c r="BT2" s="80"/>
      <c r="BU2" s="80"/>
      <c r="BV2" s="69"/>
      <c r="BW2" s="69"/>
      <c r="BX2" s="80"/>
      <c r="BY2" s="80"/>
      <c r="BZ2" s="69"/>
      <c r="CA2" s="69"/>
      <c r="CB2" s="80"/>
      <c r="CC2" s="80"/>
      <c r="CD2" s="69"/>
      <c r="CE2" s="69"/>
      <c r="CF2" s="69"/>
      <c r="CG2" s="69"/>
      <c r="CH2" s="69"/>
      <c r="CI2" s="69"/>
      <c r="CJ2" s="68"/>
      <c r="CK2" s="69"/>
      <c r="CL2" s="185"/>
      <c r="CM2" s="67"/>
      <c r="CN2" s="67"/>
      <c r="CO2" s="69"/>
      <c r="CP2" s="185"/>
      <c r="CQ2" s="67"/>
      <c r="CR2" s="67"/>
      <c r="CS2" s="69"/>
      <c r="CT2" s="69"/>
      <c r="CU2" s="69"/>
      <c r="CV2" s="69"/>
      <c r="CW2" s="69"/>
      <c r="CX2" s="69"/>
      <c r="CY2" s="69"/>
      <c r="CZ2" s="69"/>
      <c r="DA2" s="69"/>
      <c r="DG2" t="str">
        <f t="shared" si="1"/>
        <v>CO</v>
      </c>
      <c r="DH2">
        <f>COUNTIF(A1:A19,"01DO")</f>
        <v>0</v>
      </c>
      <c r="DI2" t="s">
        <v>150</v>
      </c>
      <c r="DJ2">
        <f>DK1+1</f>
        <v>1</v>
      </c>
      <c r="DK2">
        <f>DJ2+DH2-1</f>
        <v>0</v>
      </c>
    </row>
    <row r="3" spans="1:115">
      <c r="A3" t="str">
        <f t="shared" si="0"/>
        <v>CO</v>
      </c>
      <c r="B3" s="67"/>
      <c r="C3" s="67"/>
      <c r="D3" s="67"/>
      <c r="E3" s="69"/>
      <c r="F3" s="185"/>
      <c r="G3" s="67"/>
      <c r="H3" s="69"/>
      <c r="I3" s="69"/>
      <c r="J3" s="69"/>
      <c r="K3" s="69"/>
      <c r="L3" s="69"/>
      <c r="M3" s="69"/>
      <c r="N3" s="69"/>
      <c r="O3" s="69"/>
      <c r="P3" s="69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69"/>
      <c r="AD3" s="69"/>
      <c r="AE3" s="69"/>
      <c r="AF3" s="80"/>
      <c r="AG3" s="80"/>
      <c r="AH3" s="69"/>
      <c r="AI3" s="69"/>
      <c r="AJ3" s="80"/>
      <c r="AK3" s="80"/>
      <c r="AL3" s="69"/>
      <c r="AM3" s="69"/>
      <c r="AN3" s="80"/>
      <c r="AO3" s="80"/>
      <c r="AP3" s="69"/>
      <c r="AQ3" s="69"/>
      <c r="AR3" s="80"/>
      <c r="AS3" s="80"/>
      <c r="AT3" s="69"/>
      <c r="AU3" s="69"/>
      <c r="AV3" s="80"/>
      <c r="AW3" s="80"/>
      <c r="AX3" s="69"/>
      <c r="AY3" s="69"/>
      <c r="AZ3" s="80"/>
      <c r="BA3" s="80"/>
      <c r="BB3" s="69"/>
      <c r="BC3" s="69"/>
      <c r="BD3" s="80"/>
      <c r="BE3" s="80"/>
      <c r="BF3" s="69"/>
      <c r="BG3" s="69"/>
      <c r="BH3" s="80"/>
      <c r="BI3" s="80"/>
      <c r="BJ3" s="69"/>
      <c r="BK3" s="69"/>
      <c r="BL3" s="80"/>
      <c r="BM3" s="80"/>
      <c r="BN3" s="69"/>
      <c r="BO3" s="69"/>
      <c r="BP3" s="80"/>
      <c r="BQ3" s="80"/>
      <c r="BR3" s="69"/>
      <c r="BS3" s="69"/>
      <c r="BT3" s="80"/>
      <c r="BU3" s="80"/>
      <c r="BV3" s="69"/>
      <c r="BW3" s="69"/>
      <c r="BX3" s="80"/>
      <c r="BY3" s="80"/>
      <c r="BZ3" s="69"/>
      <c r="CA3" s="69"/>
      <c r="CB3" s="80"/>
      <c r="CC3" s="80"/>
      <c r="CD3" s="69"/>
      <c r="CE3" s="69"/>
      <c r="CF3" s="69"/>
      <c r="CG3" s="69"/>
      <c r="CH3" s="69"/>
      <c r="CI3" s="69"/>
      <c r="CJ3" s="68"/>
      <c r="CK3" s="69"/>
      <c r="CL3" s="185"/>
      <c r="CM3" s="67"/>
      <c r="CN3" s="67"/>
      <c r="CO3" s="69"/>
      <c r="CP3" s="185"/>
      <c r="CQ3" s="67"/>
      <c r="CR3" s="67"/>
      <c r="CS3" s="69"/>
      <c r="CT3" s="69"/>
      <c r="CU3" s="69"/>
      <c r="CV3" s="69"/>
      <c r="CW3" s="69"/>
      <c r="CX3" s="69"/>
      <c r="CY3" s="69"/>
      <c r="CZ3" s="69"/>
      <c r="DA3" s="69"/>
      <c r="DG3" t="str">
        <f t="shared" si="1"/>
        <v>CO</v>
      </c>
      <c r="DH3">
        <f>COUNTIF(A1:A19,"02CO")</f>
        <v>0</v>
      </c>
      <c r="DI3" t="s">
        <v>151</v>
      </c>
      <c r="DJ3">
        <f t="shared" ref="DJ3:DJ16" si="2">DK2+1</f>
        <v>1</v>
      </c>
      <c r="DK3">
        <f t="shared" ref="DK3:DK16" si="3">DJ3+DH3-1</f>
        <v>0</v>
      </c>
    </row>
    <row r="4" spans="1:115">
      <c r="A4" t="str">
        <f t="shared" si="0"/>
        <v>CO</v>
      </c>
      <c r="B4" s="67"/>
      <c r="C4" s="67"/>
      <c r="D4" s="67"/>
      <c r="E4" s="69"/>
      <c r="F4" s="185"/>
      <c r="G4" s="67"/>
      <c r="H4" s="69"/>
      <c r="I4" s="69"/>
      <c r="J4" s="69"/>
      <c r="K4" s="69"/>
      <c r="L4" s="69"/>
      <c r="M4" s="69"/>
      <c r="N4" s="69"/>
      <c r="O4" s="69"/>
      <c r="P4" s="69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69"/>
      <c r="AD4" s="69"/>
      <c r="AE4" s="69"/>
      <c r="AF4" s="80"/>
      <c r="AG4" s="80"/>
      <c r="AH4" s="69"/>
      <c r="AI4" s="69"/>
      <c r="AJ4" s="80"/>
      <c r="AK4" s="80"/>
      <c r="AL4" s="69"/>
      <c r="AM4" s="69"/>
      <c r="AN4" s="80"/>
      <c r="AO4" s="80"/>
      <c r="AP4" s="69"/>
      <c r="AQ4" s="69"/>
      <c r="AR4" s="80"/>
      <c r="AS4" s="80"/>
      <c r="AT4" s="69"/>
      <c r="AU4" s="69"/>
      <c r="AV4" s="80"/>
      <c r="AW4" s="80"/>
      <c r="AX4" s="69"/>
      <c r="AY4" s="69"/>
      <c r="AZ4" s="80"/>
      <c r="BA4" s="80"/>
      <c r="BB4" s="69"/>
      <c r="BC4" s="69"/>
      <c r="BD4" s="80"/>
      <c r="BE4" s="80"/>
      <c r="BF4" s="69"/>
      <c r="BG4" s="69"/>
      <c r="BH4" s="80"/>
      <c r="BI4" s="80"/>
      <c r="BJ4" s="69"/>
      <c r="BK4" s="69"/>
      <c r="BL4" s="80"/>
      <c r="BM4" s="80"/>
      <c r="BN4" s="69"/>
      <c r="BO4" s="69"/>
      <c r="BP4" s="80"/>
      <c r="BQ4" s="80"/>
      <c r="BR4" s="69"/>
      <c r="BS4" s="69"/>
      <c r="BT4" s="80"/>
      <c r="BU4" s="80"/>
      <c r="BV4" s="69"/>
      <c r="BW4" s="69"/>
      <c r="BX4" s="80"/>
      <c r="BY4" s="80"/>
      <c r="BZ4" s="69"/>
      <c r="CA4" s="69"/>
      <c r="CB4" s="80"/>
      <c r="CC4" s="80"/>
      <c r="CD4" s="69"/>
      <c r="CE4" s="69"/>
      <c r="CF4" s="69"/>
      <c r="CG4" s="69"/>
      <c r="CH4" s="69"/>
      <c r="CI4" s="69"/>
      <c r="CJ4" s="68"/>
      <c r="CK4" s="69"/>
      <c r="CL4" s="185"/>
      <c r="CM4" s="67"/>
      <c r="CN4" s="67"/>
      <c r="CO4" s="69"/>
      <c r="CP4" s="185"/>
      <c r="CQ4" s="67"/>
      <c r="CR4" s="67"/>
      <c r="CS4" s="69"/>
      <c r="CT4" s="69"/>
      <c r="CU4" s="69"/>
      <c r="CV4" s="69"/>
      <c r="CW4" s="69"/>
      <c r="CX4" s="69"/>
      <c r="CY4" s="69"/>
      <c r="CZ4" s="69"/>
      <c r="DA4" s="69"/>
      <c r="DG4" t="str">
        <f t="shared" si="1"/>
        <v>CO</v>
      </c>
      <c r="DH4">
        <f>COUNTIF(A1:A19,"02DO")</f>
        <v>0</v>
      </c>
      <c r="DI4" t="s">
        <v>152</v>
      </c>
      <c r="DJ4">
        <f t="shared" si="2"/>
        <v>1</v>
      </c>
      <c r="DK4">
        <f t="shared" si="3"/>
        <v>0</v>
      </c>
    </row>
    <row r="5" spans="1:115">
      <c r="A5" t="str">
        <f t="shared" si="0"/>
        <v>CO</v>
      </c>
      <c r="B5" s="67"/>
      <c r="C5" s="67"/>
      <c r="D5" s="67"/>
      <c r="E5" s="69"/>
      <c r="F5" s="185"/>
      <c r="G5" s="67"/>
      <c r="H5" s="69"/>
      <c r="I5" s="69"/>
      <c r="J5" s="69"/>
      <c r="K5" s="69"/>
      <c r="L5" s="69"/>
      <c r="M5" s="69"/>
      <c r="N5" s="69"/>
      <c r="O5" s="69"/>
      <c r="P5" s="69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69"/>
      <c r="AD5" s="69"/>
      <c r="AE5" s="69"/>
      <c r="AF5" s="80"/>
      <c r="AG5" s="80"/>
      <c r="AH5" s="69"/>
      <c r="AI5" s="69"/>
      <c r="AJ5" s="80"/>
      <c r="AK5" s="80"/>
      <c r="AL5" s="69"/>
      <c r="AM5" s="69"/>
      <c r="AN5" s="80"/>
      <c r="AO5" s="80"/>
      <c r="AP5" s="69"/>
      <c r="AQ5" s="69"/>
      <c r="AR5" s="80"/>
      <c r="AS5" s="80"/>
      <c r="AT5" s="69"/>
      <c r="AU5" s="69"/>
      <c r="AV5" s="80"/>
      <c r="AW5" s="80"/>
      <c r="AX5" s="69"/>
      <c r="AY5" s="69"/>
      <c r="AZ5" s="80"/>
      <c r="BA5" s="80"/>
      <c r="BB5" s="69"/>
      <c r="BC5" s="69"/>
      <c r="BD5" s="80"/>
      <c r="BE5" s="80"/>
      <c r="BF5" s="69"/>
      <c r="BG5" s="69"/>
      <c r="BH5" s="80"/>
      <c r="BI5" s="80"/>
      <c r="BJ5" s="69"/>
      <c r="BK5" s="69"/>
      <c r="BL5" s="80"/>
      <c r="BM5" s="80"/>
      <c r="BN5" s="69"/>
      <c r="BO5" s="69"/>
      <c r="BP5" s="80"/>
      <c r="BQ5" s="80"/>
      <c r="BR5" s="69"/>
      <c r="BS5" s="69"/>
      <c r="BT5" s="80"/>
      <c r="BU5" s="80"/>
      <c r="BV5" s="69"/>
      <c r="BW5" s="69"/>
      <c r="BX5" s="80"/>
      <c r="BY5" s="80"/>
      <c r="BZ5" s="69"/>
      <c r="CA5" s="69"/>
      <c r="CB5" s="80"/>
      <c r="CC5" s="80"/>
      <c r="CD5" s="69"/>
      <c r="CE5" s="69"/>
      <c r="CF5" s="69"/>
      <c r="CG5" s="69"/>
      <c r="CH5" s="69"/>
      <c r="CI5" s="69"/>
      <c r="CJ5" s="68"/>
      <c r="CK5" s="69"/>
      <c r="CL5" s="185"/>
      <c r="CM5" s="67"/>
      <c r="CN5" s="67"/>
      <c r="CO5" s="69"/>
      <c r="CP5" s="185"/>
      <c r="CQ5" s="67"/>
      <c r="CR5" s="67"/>
      <c r="CS5" s="69"/>
      <c r="CT5" s="69"/>
      <c r="CU5" s="69"/>
      <c r="CV5" s="69"/>
      <c r="CW5" s="69"/>
      <c r="CX5" s="69"/>
      <c r="CY5" s="69"/>
      <c r="CZ5" s="69"/>
      <c r="DA5" s="69"/>
      <c r="DG5" t="str">
        <f t="shared" si="1"/>
        <v>CO</v>
      </c>
      <c r="DH5">
        <f>COUNTIF(A1:A19,"03CO")</f>
        <v>0</v>
      </c>
      <c r="DI5" t="s">
        <v>153</v>
      </c>
      <c r="DJ5">
        <f t="shared" si="2"/>
        <v>1</v>
      </c>
      <c r="DK5">
        <f t="shared" si="3"/>
        <v>0</v>
      </c>
    </row>
    <row r="6" spans="1:115">
      <c r="A6" t="str">
        <f t="shared" si="0"/>
        <v>CO</v>
      </c>
      <c r="B6" s="67"/>
      <c r="C6" s="67"/>
      <c r="D6" s="67"/>
      <c r="E6" s="69"/>
      <c r="F6" s="185"/>
      <c r="G6" s="67"/>
      <c r="H6" s="69"/>
      <c r="I6" s="69"/>
      <c r="J6" s="69"/>
      <c r="K6" s="69"/>
      <c r="L6" s="69"/>
      <c r="M6" s="69"/>
      <c r="N6" s="69"/>
      <c r="O6" s="69"/>
      <c r="P6" s="69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69"/>
      <c r="AD6" s="69"/>
      <c r="AE6" s="69"/>
      <c r="AF6" s="80"/>
      <c r="AG6" s="80"/>
      <c r="AH6" s="69"/>
      <c r="AI6" s="69"/>
      <c r="AJ6" s="80"/>
      <c r="AK6" s="80"/>
      <c r="AL6" s="69"/>
      <c r="AM6" s="69"/>
      <c r="AN6" s="80"/>
      <c r="AO6" s="80"/>
      <c r="AP6" s="69"/>
      <c r="AQ6" s="69"/>
      <c r="AR6" s="80"/>
      <c r="AS6" s="80"/>
      <c r="AT6" s="69"/>
      <c r="AU6" s="69"/>
      <c r="AV6" s="80"/>
      <c r="AW6" s="80"/>
      <c r="AX6" s="69"/>
      <c r="AY6" s="69"/>
      <c r="AZ6" s="80"/>
      <c r="BA6" s="80"/>
      <c r="BB6" s="69"/>
      <c r="BC6" s="69"/>
      <c r="BD6" s="80"/>
      <c r="BE6" s="80"/>
      <c r="BF6" s="69"/>
      <c r="BG6" s="69"/>
      <c r="BH6" s="80"/>
      <c r="BI6" s="80"/>
      <c r="BJ6" s="69"/>
      <c r="BK6" s="69"/>
      <c r="BL6" s="80"/>
      <c r="BM6" s="80"/>
      <c r="BN6" s="69"/>
      <c r="BO6" s="69"/>
      <c r="BP6" s="80"/>
      <c r="BQ6" s="80"/>
      <c r="BR6" s="69"/>
      <c r="BS6" s="69"/>
      <c r="BT6" s="80"/>
      <c r="BU6" s="80"/>
      <c r="BV6" s="69"/>
      <c r="BW6" s="69"/>
      <c r="BX6" s="80"/>
      <c r="BY6" s="80"/>
      <c r="BZ6" s="69"/>
      <c r="CA6" s="69"/>
      <c r="CB6" s="80"/>
      <c r="CC6" s="80"/>
      <c r="CD6" s="69"/>
      <c r="CE6" s="69"/>
      <c r="CF6" s="69"/>
      <c r="CG6" s="69"/>
      <c r="CH6" s="69"/>
      <c r="CI6" s="69"/>
      <c r="CJ6" s="68"/>
      <c r="CK6" s="69"/>
      <c r="CL6" s="185"/>
      <c r="CM6" s="67"/>
      <c r="CN6" s="67"/>
      <c r="CO6" s="69"/>
      <c r="CP6" s="185"/>
      <c r="CQ6" s="67"/>
      <c r="CR6" s="67"/>
      <c r="CS6" s="69"/>
      <c r="CT6" s="69"/>
      <c r="CU6" s="69"/>
      <c r="CV6" s="69"/>
      <c r="CW6" s="69"/>
      <c r="CX6" s="69"/>
      <c r="CY6" s="69"/>
      <c r="CZ6" s="69"/>
      <c r="DA6" s="69"/>
      <c r="DG6" t="str">
        <f t="shared" si="1"/>
        <v>CO</v>
      </c>
      <c r="DH6">
        <f>COUNTIF(A1:A19,"03DO")</f>
        <v>0</v>
      </c>
      <c r="DI6" t="s">
        <v>154</v>
      </c>
      <c r="DJ6">
        <f t="shared" si="2"/>
        <v>1</v>
      </c>
      <c r="DK6">
        <f t="shared" si="3"/>
        <v>0</v>
      </c>
    </row>
    <row r="7" spans="1:115">
      <c r="A7" t="str">
        <f t="shared" si="0"/>
        <v>CO</v>
      </c>
      <c r="B7" s="67"/>
      <c r="C7" s="67"/>
      <c r="D7" s="67"/>
      <c r="E7" s="69"/>
      <c r="F7" s="185"/>
      <c r="G7" s="67"/>
      <c r="H7" s="69"/>
      <c r="I7" s="69"/>
      <c r="J7" s="69"/>
      <c r="K7" s="69"/>
      <c r="L7" s="69"/>
      <c r="M7" s="69"/>
      <c r="N7" s="69"/>
      <c r="O7" s="69"/>
      <c r="P7" s="69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69"/>
      <c r="AD7" s="69"/>
      <c r="AE7" s="69"/>
      <c r="AF7" s="80"/>
      <c r="AG7" s="80"/>
      <c r="AH7" s="69"/>
      <c r="AI7" s="69"/>
      <c r="AJ7" s="80"/>
      <c r="AK7" s="80"/>
      <c r="AL7" s="69"/>
      <c r="AM7" s="69"/>
      <c r="AN7" s="80"/>
      <c r="AO7" s="80"/>
      <c r="AP7" s="69"/>
      <c r="AQ7" s="69"/>
      <c r="AR7" s="80"/>
      <c r="AS7" s="80"/>
      <c r="AT7" s="69"/>
      <c r="AU7" s="69"/>
      <c r="AV7" s="80"/>
      <c r="AW7" s="80"/>
      <c r="AX7" s="69"/>
      <c r="AY7" s="69"/>
      <c r="AZ7" s="80"/>
      <c r="BA7" s="80"/>
      <c r="BB7" s="69"/>
      <c r="BC7" s="69"/>
      <c r="BD7" s="80"/>
      <c r="BE7" s="80"/>
      <c r="BF7" s="69"/>
      <c r="BG7" s="69"/>
      <c r="BH7" s="80"/>
      <c r="BI7" s="80"/>
      <c r="BJ7" s="69"/>
      <c r="BK7" s="69"/>
      <c r="BL7" s="80"/>
      <c r="BM7" s="80"/>
      <c r="BN7" s="69"/>
      <c r="BO7" s="69"/>
      <c r="BP7" s="80"/>
      <c r="BQ7" s="80"/>
      <c r="BR7" s="69"/>
      <c r="BS7" s="69"/>
      <c r="BT7" s="80"/>
      <c r="BU7" s="80"/>
      <c r="BV7" s="69"/>
      <c r="BW7" s="69"/>
      <c r="BX7" s="80"/>
      <c r="BY7" s="80"/>
      <c r="BZ7" s="69"/>
      <c r="CA7" s="69"/>
      <c r="CB7" s="80"/>
      <c r="CC7" s="80"/>
      <c r="CD7" s="69"/>
      <c r="CE7" s="69"/>
      <c r="CF7" s="69"/>
      <c r="CG7" s="69"/>
      <c r="CH7" s="69"/>
      <c r="CI7" s="69"/>
      <c r="CJ7" s="68"/>
      <c r="CK7" s="69"/>
      <c r="CL7" s="185"/>
      <c r="CM7" s="67"/>
      <c r="CN7" s="67"/>
      <c r="CO7" s="69"/>
      <c r="CP7" s="185"/>
      <c r="CQ7" s="67"/>
      <c r="CR7" s="67"/>
      <c r="CS7" s="69"/>
      <c r="CT7" s="69"/>
      <c r="CU7" s="69"/>
      <c r="CV7" s="69"/>
      <c r="CW7" s="69"/>
      <c r="CX7" s="69"/>
      <c r="CY7" s="69"/>
      <c r="CZ7" s="69"/>
      <c r="DA7" s="69"/>
      <c r="DG7" t="str">
        <f t="shared" si="1"/>
        <v>CO</v>
      </c>
      <c r="DH7">
        <f>COUNTIF(A1:A19,"04CO")</f>
        <v>0</v>
      </c>
      <c r="DI7" t="s">
        <v>155</v>
      </c>
      <c r="DJ7">
        <f t="shared" si="2"/>
        <v>1</v>
      </c>
      <c r="DK7">
        <f t="shared" si="3"/>
        <v>0</v>
      </c>
    </row>
    <row r="8" spans="1:115">
      <c r="A8" t="str">
        <f t="shared" si="0"/>
        <v>CO</v>
      </c>
      <c r="B8" s="67"/>
      <c r="C8" s="67"/>
      <c r="D8" s="67"/>
      <c r="E8" s="69"/>
      <c r="F8" s="185"/>
      <c r="G8" s="67"/>
      <c r="H8" s="69"/>
      <c r="I8" s="69"/>
      <c r="J8" s="69"/>
      <c r="K8" s="69"/>
      <c r="L8" s="69"/>
      <c r="M8" s="69"/>
      <c r="N8" s="69"/>
      <c r="O8" s="69"/>
      <c r="P8" s="69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69"/>
      <c r="AD8" s="69"/>
      <c r="AE8" s="69"/>
      <c r="AF8" s="80"/>
      <c r="AG8" s="80"/>
      <c r="AH8" s="69"/>
      <c r="AI8" s="69"/>
      <c r="AJ8" s="80"/>
      <c r="AK8" s="80"/>
      <c r="AL8" s="69"/>
      <c r="AM8" s="69"/>
      <c r="AN8" s="80"/>
      <c r="AO8" s="80"/>
      <c r="AP8" s="69"/>
      <c r="AQ8" s="69"/>
      <c r="AR8" s="80"/>
      <c r="AS8" s="80"/>
      <c r="AT8" s="69"/>
      <c r="AU8" s="69"/>
      <c r="AV8" s="80"/>
      <c r="AW8" s="80"/>
      <c r="AX8" s="69"/>
      <c r="AY8" s="69"/>
      <c r="AZ8" s="80"/>
      <c r="BA8" s="80"/>
      <c r="BB8" s="69"/>
      <c r="BC8" s="69"/>
      <c r="BD8" s="80"/>
      <c r="BE8" s="80"/>
      <c r="BF8" s="69"/>
      <c r="BG8" s="69"/>
      <c r="BH8" s="80"/>
      <c r="BI8" s="80"/>
      <c r="BJ8" s="69"/>
      <c r="BK8" s="69"/>
      <c r="BL8" s="80"/>
      <c r="BM8" s="80"/>
      <c r="BN8" s="69"/>
      <c r="BO8" s="69"/>
      <c r="BP8" s="80"/>
      <c r="BQ8" s="80"/>
      <c r="BR8" s="69"/>
      <c r="BS8" s="69"/>
      <c r="BT8" s="80"/>
      <c r="BU8" s="80"/>
      <c r="BV8" s="69"/>
      <c r="BW8" s="69"/>
      <c r="BX8" s="80"/>
      <c r="BY8" s="80"/>
      <c r="BZ8" s="69"/>
      <c r="CA8" s="69"/>
      <c r="CB8" s="80"/>
      <c r="CC8" s="80"/>
      <c r="CD8" s="69"/>
      <c r="CE8" s="69"/>
      <c r="CF8" s="69"/>
      <c r="CG8" s="69"/>
      <c r="CH8" s="69"/>
      <c r="CI8" s="69"/>
      <c r="CJ8" s="68"/>
      <c r="CK8" s="69"/>
      <c r="CL8" s="185"/>
      <c r="CM8" s="67"/>
      <c r="CN8" s="67"/>
      <c r="CO8" s="69"/>
      <c r="CP8" s="185"/>
      <c r="CQ8" s="67"/>
      <c r="CR8" s="67"/>
      <c r="CS8" s="69"/>
      <c r="CT8" s="69"/>
      <c r="CU8" s="69"/>
      <c r="CV8" s="69"/>
      <c r="CW8" s="69"/>
      <c r="CX8" s="69"/>
      <c r="CY8" s="69"/>
      <c r="CZ8" s="69"/>
      <c r="DA8" s="69"/>
      <c r="DG8" t="str">
        <f t="shared" si="1"/>
        <v>CO</v>
      </c>
      <c r="DH8">
        <f>COUNTIF(A1:A19,"04DO")</f>
        <v>0</v>
      </c>
      <c r="DI8" t="s">
        <v>156</v>
      </c>
      <c r="DJ8">
        <f t="shared" si="2"/>
        <v>1</v>
      </c>
      <c r="DK8">
        <f t="shared" si="3"/>
        <v>0</v>
      </c>
    </row>
    <row r="9" spans="1:115">
      <c r="A9" t="str">
        <f t="shared" si="0"/>
        <v>CO</v>
      </c>
      <c r="B9" s="67"/>
      <c r="C9" s="67"/>
      <c r="D9" s="67"/>
      <c r="E9" s="69"/>
      <c r="F9" s="185"/>
      <c r="G9" s="67"/>
      <c r="H9" s="69"/>
      <c r="I9" s="69"/>
      <c r="J9" s="69"/>
      <c r="K9" s="69"/>
      <c r="L9" s="69"/>
      <c r="M9" s="69"/>
      <c r="N9" s="69"/>
      <c r="O9" s="69"/>
      <c r="P9" s="69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69"/>
      <c r="AD9" s="69"/>
      <c r="AE9" s="69"/>
      <c r="AF9" s="80"/>
      <c r="AG9" s="80"/>
      <c r="AH9" s="69"/>
      <c r="AI9" s="69"/>
      <c r="AJ9" s="80"/>
      <c r="AK9" s="80"/>
      <c r="AL9" s="69"/>
      <c r="AM9" s="69"/>
      <c r="AN9" s="80"/>
      <c r="AO9" s="80"/>
      <c r="AP9" s="69"/>
      <c r="AQ9" s="69"/>
      <c r="AR9" s="80"/>
      <c r="AS9" s="80"/>
      <c r="AT9" s="69"/>
      <c r="AU9" s="69"/>
      <c r="AV9" s="80"/>
      <c r="AW9" s="80"/>
      <c r="AX9" s="69"/>
      <c r="AY9" s="69"/>
      <c r="AZ9" s="80"/>
      <c r="BA9" s="80"/>
      <c r="BB9" s="69"/>
      <c r="BC9" s="69"/>
      <c r="BD9" s="80"/>
      <c r="BE9" s="80"/>
      <c r="BF9" s="69"/>
      <c r="BG9" s="69"/>
      <c r="BH9" s="80"/>
      <c r="BI9" s="80"/>
      <c r="BJ9" s="69"/>
      <c r="BK9" s="69"/>
      <c r="BL9" s="80"/>
      <c r="BM9" s="80"/>
      <c r="BN9" s="69"/>
      <c r="BO9" s="69"/>
      <c r="BP9" s="80"/>
      <c r="BQ9" s="80"/>
      <c r="BR9" s="69"/>
      <c r="BS9" s="69"/>
      <c r="BT9" s="80"/>
      <c r="BU9" s="80"/>
      <c r="BV9" s="69"/>
      <c r="BW9" s="69"/>
      <c r="BX9" s="80"/>
      <c r="BY9" s="80"/>
      <c r="BZ9" s="69"/>
      <c r="CA9" s="69"/>
      <c r="CB9" s="80"/>
      <c r="CC9" s="80"/>
      <c r="CD9" s="69"/>
      <c r="CE9" s="69"/>
      <c r="CF9" s="69"/>
      <c r="CG9" s="69"/>
      <c r="CH9" s="69"/>
      <c r="CI9" s="69"/>
      <c r="CJ9" s="68"/>
      <c r="CK9" s="69"/>
      <c r="CL9" s="185"/>
      <c r="CM9" s="67"/>
      <c r="CN9" s="67"/>
      <c r="CO9" s="69"/>
      <c r="CP9" s="185"/>
      <c r="CQ9" s="67"/>
      <c r="CR9" s="67"/>
      <c r="CS9" s="69"/>
      <c r="CT9" s="69"/>
      <c r="CU9" s="69"/>
      <c r="CV9" s="69"/>
      <c r="CW9" s="69"/>
      <c r="CX9" s="69"/>
      <c r="CY9" s="69"/>
      <c r="CZ9" s="69"/>
      <c r="DA9" s="69"/>
      <c r="DG9" t="str">
        <f t="shared" si="1"/>
        <v>CO</v>
      </c>
      <c r="DH9">
        <f>COUNTIF(A1:A19,"05CO")</f>
        <v>0</v>
      </c>
      <c r="DI9" t="s">
        <v>157</v>
      </c>
      <c r="DJ9">
        <f t="shared" si="2"/>
        <v>1</v>
      </c>
      <c r="DK9">
        <f t="shared" si="3"/>
        <v>0</v>
      </c>
    </row>
    <row r="10" spans="1:115">
      <c r="A10" t="str">
        <f t="shared" si="0"/>
        <v>CO</v>
      </c>
      <c r="B10" s="67"/>
      <c r="C10" s="67"/>
      <c r="D10" s="67"/>
      <c r="E10" s="69"/>
      <c r="F10" s="185"/>
      <c r="G10" s="67"/>
      <c r="H10" s="69"/>
      <c r="I10" s="69"/>
      <c r="J10" s="69"/>
      <c r="K10" s="69"/>
      <c r="L10" s="69"/>
      <c r="M10" s="69"/>
      <c r="N10" s="69"/>
      <c r="O10" s="69"/>
      <c r="P10" s="69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69"/>
      <c r="AD10" s="69"/>
      <c r="AE10" s="69"/>
      <c r="AF10" s="80"/>
      <c r="AG10" s="80"/>
      <c r="AH10" s="69"/>
      <c r="AI10" s="69"/>
      <c r="AJ10" s="80"/>
      <c r="AK10" s="80"/>
      <c r="AL10" s="69"/>
      <c r="AM10" s="69"/>
      <c r="AN10" s="80"/>
      <c r="AO10" s="80"/>
      <c r="AP10" s="69"/>
      <c r="AQ10" s="69"/>
      <c r="AR10" s="80"/>
      <c r="AS10" s="80"/>
      <c r="AT10" s="69"/>
      <c r="AU10" s="69"/>
      <c r="AV10" s="80"/>
      <c r="AW10" s="80"/>
      <c r="AX10" s="69"/>
      <c r="AY10" s="69"/>
      <c r="AZ10" s="80"/>
      <c r="BA10" s="80"/>
      <c r="BB10" s="69"/>
      <c r="BC10" s="69"/>
      <c r="BD10" s="80"/>
      <c r="BE10" s="80"/>
      <c r="BF10" s="69"/>
      <c r="BG10" s="69"/>
      <c r="BH10" s="80"/>
      <c r="BI10" s="80"/>
      <c r="BJ10" s="69"/>
      <c r="BK10" s="69"/>
      <c r="BL10" s="80"/>
      <c r="BM10" s="80"/>
      <c r="BN10" s="69"/>
      <c r="BO10" s="69"/>
      <c r="BP10" s="80"/>
      <c r="BQ10" s="80"/>
      <c r="BR10" s="69"/>
      <c r="BS10" s="69"/>
      <c r="BT10" s="80"/>
      <c r="BU10" s="80"/>
      <c r="BV10" s="69"/>
      <c r="BW10" s="69"/>
      <c r="BX10" s="80"/>
      <c r="BY10" s="80"/>
      <c r="BZ10" s="69"/>
      <c r="CA10" s="69"/>
      <c r="CB10" s="80"/>
      <c r="CC10" s="80"/>
      <c r="CD10" s="69"/>
      <c r="CE10" s="69"/>
      <c r="CF10" s="69"/>
      <c r="CG10" s="69"/>
      <c r="CH10" s="69"/>
      <c r="CI10" s="69"/>
      <c r="CJ10" s="68"/>
      <c r="CK10" s="69"/>
      <c r="CL10" s="185"/>
      <c r="CM10" s="67"/>
      <c r="CN10" s="67"/>
      <c r="CO10" s="69"/>
      <c r="CP10" s="185"/>
      <c r="CQ10" s="67"/>
      <c r="CR10" s="67"/>
      <c r="CS10" s="69"/>
      <c r="CT10" s="69"/>
      <c r="CU10" s="69"/>
      <c r="CV10" s="69"/>
      <c r="CW10" s="69"/>
      <c r="CX10" s="69"/>
      <c r="CY10" s="69"/>
      <c r="CZ10" s="69"/>
      <c r="DA10" s="69"/>
      <c r="DF10" t="s">
        <v>1077</v>
      </c>
      <c r="DG10" t="str">
        <f t="shared" si="1"/>
        <v>CO</v>
      </c>
      <c r="DH10">
        <f>COUNTIF(A1:A19,"05DO")</f>
        <v>0</v>
      </c>
      <c r="DI10" t="s">
        <v>158</v>
      </c>
      <c r="DJ10">
        <f t="shared" si="2"/>
        <v>1</v>
      </c>
      <c r="DK10">
        <f t="shared" si="3"/>
        <v>0</v>
      </c>
    </row>
    <row r="11" spans="1:115">
      <c r="A11" t="str">
        <f t="shared" si="0"/>
        <v>CO</v>
      </c>
      <c r="B11" s="67"/>
      <c r="C11" s="67"/>
      <c r="D11" s="67"/>
      <c r="E11" s="69"/>
      <c r="F11" s="185"/>
      <c r="G11" s="67"/>
      <c r="H11" s="69"/>
      <c r="I11" s="69"/>
      <c r="J11" s="69"/>
      <c r="K11" s="69"/>
      <c r="L11" s="69"/>
      <c r="M11" s="69"/>
      <c r="N11" s="69"/>
      <c r="O11" s="69"/>
      <c r="P11" s="69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69"/>
      <c r="AD11" s="69"/>
      <c r="AE11" s="69"/>
      <c r="AF11" s="80"/>
      <c r="AG11" s="80"/>
      <c r="AH11" s="69"/>
      <c r="AI11" s="69"/>
      <c r="AJ11" s="80"/>
      <c r="AK11" s="80"/>
      <c r="AL11" s="69"/>
      <c r="AM11" s="69"/>
      <c r="AN11" s="80"/>
      <c r="AO11" s="80"/>
      <c r="AP11" s="69"/>
      <c r="AQ11" s="69"/>
      <c r="AR11" s="80"/>
      <c r="AS11" s="80"/>
      <c r="AT11" s="69"/>
      <c r="AU11" s="69"/>
      <c r="AV11" s="80"/>
      <c r="AW11" s="80"/>
      <c r="AX11" s="69"/>
      <c r="AY11" s="69"/>
      <c r="AZ11" s="80"/>
      <c r="BA11" s="80"/>
      <c r="BB11" s="69"/>
      <c r="BC11" s="69"/>
      <c r="BD11" s="80"/>
      <c r="BE11" s="80"/>
      <c r="BF11" s="69"/>
      <c r="BG11" s="69"/>
      <c r="BH11" s="80"/>
      <c r="BI11" s="80"/>
      <c r="BJ11" s="69"/>
      <c r="BK11" s="69"/>
      <c r="BL11" s="80"/>
      <c r="BM11" s="80"/>
      <c r="BN11" s="69"/>
      <c r="BO11" s="69"/>
      <c r="BP11" s="80"/>
      <c r="BQ11" s="80"/>
      <c r="BR11" s="69"/>
      <c r="BS11" s="69"/>
      <c r="BT11" s="80"/>
      <c r="BU11" s="80"/>
      <c r="BV11" s="69"/>
      <c r="BW11" s="69"/>
      <c r="BX11" s="80"/>
      <c r="BY11" s="80"/>
      <c r="BZ11" s="69"/>
      <c r="CA11" s="69"/>
      <c r="CB11" s="80"/>
      <c r="CC11" s="80"/>
      <c r="CD11" s="69"/>
      <c r="CE11" s="69"/>
      <c r="CF11" s="69"/>
      <c r="CG11" s="69"/>
      <c r="CH11" s="69"/>
      <c r="CI11" s="69"/>
      <c r="CJ11" s="68"/>
      <c r="CK11" s="69"/>
      <c r="CL11" s="185"/>
      <c r="CM11" s="67"/>
      <c r="CN11" s="67"/>
      <c r="CO11" s="69"/>
      <c r="CP11" s="185"/>
      <c r="CQ11" s="67"/>
      <c r="CR11" s="67"/>
      <c r="CS11" s="69"/>
      <c r="CT11" s="69"/>
      <c r="CU11" s="69"/>
      <c r="CV11" s="69"/>
      <c r="CW11" s="69"/>
      <c r="CX11" s="69"/>
      <c r="CY11" s="69"/>
      <c r="CZ11" s="69"/>
      <c r="DA11" s="69"/>
      <c r="DG11" t="str">
        <f t="shared" si="1"/>
        <v>CO</v>
      </c>
      <c r="DH11">
        <f>COUNTIF(A1:A19,"06CO")</f>
        <v>0</v>
      </c>
      <c r="DI11" t="s">
        <v>159</v>
      </c>
      <c r="DJ11">
        <f t="shared" si="2"/>
        <v>1</v>
      </c>
      <c r="DK11">
        <f t="shared" si="3"/>
        <v>0</v>
      </c>
    </row>
    <row r="12" spans="1:115">
      <c r="A12" t="str">
        <f t="shared" si="0"/>
        <v>CO</v>
      </c>
      <c r="B12" s="67"/>
      <c r="C12" s="67"/>
      <c r="D12" s="67"/>
      <c r="E12" s="69"/>
      <c r="F12" s="185"/>
      <c r="G12" s="67"/>
      <c r="H12" s="69"/>
      <c r="I12" s="69"/>
      <c r="J12" s="69"/>
      <c r="K12" s="69"/>
      <c r="L12" s="69"/>
      <c r="M12" s="69"/>
      <c r="N12" s="69"/>
      <c r="O12" s="69"/>
      <c r="P12" s="6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69"/>
      <c r="AD12" s="69"/>
      <c r="AE12" s="69"/>
      <c r="AF12" s="80"/>
      <c r="AG12" s="80"/>
      <c r="AH12" s="69"/>
      <c r="AI12" s="69"/>
      <c r="AJ12" s="80"/>
      <c r="AK12" s="80"/>
      <c r="AL12" s="69"/>
      <c r="AM12" s="69"/>
      <c r="AN12" s="80"/>
      <c r="AO12" s="80"/>
      <c r="AP12" s="69"/>
      <c r="AQ12" s="69"/>
      <c r="AR12" s="80"/>
      <c r="AS12" s="80"/>
      <c r="AT12" s="69"/>
      <c r="AU12" s="69"/>
      <c r="AV12" s="80"/>
      <c r="AW12" s="80"/>
      <c r="AX12" s="69"/>
      <c r="AY12" s="69"/>
      <c r="AZ12" s="80"/>
      <c r="BA12" s="80"/>
      <c r="BB12" s="69"/>
      <c r="BC12" s="69"/>
      <c r="BD12" s="80"/>
      <c r="BE12" s="80"/>
      <c r="BF12" s="69"/>
      <c r="BG12" s="69"/>
      <c r="BH12" s="80"/>
      <c r="BI12" s="80"/>
      <c r="BJ12" s="69"/>
      <c r="BK12" s="69"/>
      <c r="BL12" s="80"/>
      <c r="BM12" s="80"/>
      <c r="BN12" s="69"/>
      <c r="BO12" s="69"/>
      <c r="BP12" s="80"/>
      <c r="BQ12" s="80"/>
      <c r="BR12" s="69"/>
      <c r="BS12" s="69"/>
      <c r="BT12" s="80"/>
      <c r="BU12" s="80"/>
      <c r="BV12" s="69"/>
      <c r="BW12" s="69"/>
      <c r="BX12" s="80"/>
      <c r="BY12" s="80"/>
      <c r="BZ12" s="69"/>
      <c r="CA12" s="69"/>
      <c r="CB12" s="80"/>
      <c r="CC12" s="80"/>
      <c r="CD12" s="69"/>
      <c r="CE12" s="69"/>
      <c r="CF12" s="69"/>
      <c r="CG12" s="69"/>
      <c r="CH12" s="69"/>
      <c r="CI12" s="69"/>
      <c r="CJ12" s="68"/>
      <c r="CK12" s="69"/>
      <c r="CL12" s="185"/>
      <c r="CM12" s="67"/>
      <c r="CN12" s="67"/>
      <c r="CO12" s="69"/>
      <c r="CP12" s="185"/>
      <c r="CQ12" s="67"/>
      <c r="CR12" s="67"/>
      <c r="CS12" s="69"/>
      <c r="CT12" s="69"/>
      <c r="CU12" s="69"/>
      <c r="CV12" s="69"/>
      <c r="CW12" s="69"/>
      <c r="CX12" s="69"/>
      <c r="CY12" s="69"/>
      <c r="CZ12" s="69"/>
      <c r="DA12" s="69"/>
      <c r="DG12" t="str">
        <f t="shared" si="1"/>
        <v>CO</v>
      </c>
      <c r="DH12">
        <f>COUNTIF(A1:A19,"06DO")</f>
        <v>0</v>
      </c>
      <c r="DI12" t="s">
        <v>160</v>
      </c>
      <c r="DJ12">
        <f t="shared" si="2"/>
        <v>1</v>
      </c>
      <c r="DK12">
        <f t="shared" si="3"/>
        <v>0</v>
      </c>
    </row>
    <row r="13" spans="1:115">
      <c r="A13" t="str">
        <f t="shared" si="0"/>
        <v>CO</v>
      </c>
      <c r="B13" s="67"/>
      <c r="C13" s="67"/>
      <c r="D13" s="67"/>
      <c r="E13" s="69"/>
      <c r="F13" s="185"/>
      <c r="G13" s="67"/>
      <c r="H13" s="69"/>
      <c r="I13" s="69"/>
      <c r="J13" s="69"/>
      <c r="K13" s="69"/>
      <c r="L13" s="69"/>
      <c r="M13" s="69"/>
      <c r="N13" s="69"/>
      <c r="O13" s="69"/>
      <c r="P13" s="6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69"/>
      <c r="AD13" s="69"/>
      <c r="AE13" s="69"/>
      <c r="AF13" s="80"/>
      <c r="AG13" s="80"/>
      <c r="AH13" s="69"/>
      <c r="AI13" s="69"/>
      <c r="AJ13" s="80"/>
      <c r="AK13" s="80"/>
      <c r="AL13" s="69"/>
      <c r="AM13" s="69"/>
      <c r="AN13" s="80"/>
      <c r="AO13" s="80"/>
      <c r="AP13" s="69"/>
      <c r="AQ13" s="69"/>
      <c r="AR13" s="80"/>
      <c r="AS13" s="80"/>
      <c r="AT13" s="69"/>
      <c r="AU13" s="69"/>
      <c r="AV13" s="80"/>
      <c r="AW13" s="80"/>
      <c r="AX13" s="69"/>
      <c r="AY13" s="69"/>
      <c r="AZ13" s="80"/>
      <c r="BA13" s="80"/>
      <c r="BB13" s="69"/>
      <c r="BC13" s="69"/>
      <c r="BD13" s="80"/>
      <c r="BE13" s="80"/>
      <c r="BF13" s="69"/>
      <c r="BG13" s="69"/>
      <c r="BH13" s="80"/>
      <c r="BI13" s="80"/>
      <c r="BJ13" s="69"/>
      <c r="BK13" s="69"/>
      <c r="BL13" s="80"/>
      <c r="BM13" s="80"/>
      <c r="BN13" s="69"/>
      <c r="BO13" s="69"/>
      <c r="BP13" s="80"/>
      <c r="BQ13" s="80"/>
      <c r="BR13" s="69"/>
      <c r="BS13" s="69"/>
      <c r="BT13" s="80"/>
      <c r="BU13" s="80"/>
      <c r="BV13" s="69"/>
      <c r="BW13" s="69"/>
      <c r="BX13" s="80"/>
      <c r="BY13" s="80"/>
      <c r="BZ13" s="69"/>
      <c r="CA13" s="69"/>
      <c r="CB13" s="80"/>
      <c r="CC13" s="80"/>
      <c r="CD13" s="69"/>
      <c r="CE13" s="69"/>
      <c r="CF13" s="69"/>
      <c r="CG13" s="69"/>
      <c r="CH13" s="69"/>
      <c r="CI13" s="69"/>
      <c r="CJ13" s="68"/>
      <c r="CK13" s="69"/>
      <c r="CL13" s="185"/>
      <c r="CM13" s="67"/>
      <c r="CN13" s="67"/>
      <c r="CO13" s="69"/>
      <c r="CP13" s="185"/>
      <c r="CQ13" s="67"/>
      <c r="CR13" s="67"/>
      <c r="CS13" s="69"/>
      <c r="CT13" s="69"/>
      <c r="CU13" s="69"/>
      <c r="CV13" s="69"/>
      <c r="CW13" s="69"/>
      <c r="CX13" s="69"/>
      <c r="CY13" s="69"/>
      <c r="CZ13" s="69"/>
      <c r="DA13" s="69"/>
      <c r="DG13" t="str">
        <f t="shared" si="1"/>
        <v>CO</v>
      </c>
      <c r="DH13">
        <f>COUNTIF(A1:A19,"07CO")</f>
        <v>0</v>
      </c>
      <c r="DI13" t="s">
        <v>161</v>
      </c>
      <c r="DJ13">
        <f t="shared" si="2"/>
        <v>1</v>
      </c>
      <c r="DK13">
        <f t="shared" si="3"/>
        <v>0</v>
      </c>
    </row>
    <row r="14" spans="1:115">
      <c r="A14" t="str">
        <f t="shared" si="0"/>
        <v>CO</v>
      </c>
      <c r="B14" s="67"/>
      <c r="C14" s="67"/>
      <c r="D14" s="67"/>
      <c r="E14" s="69"/>
      <c r="F14" s="185"/>
      <c r="G14" s="67"/>
      <c r="H14" s="69"/>
      <c r="I14" s="69"/>
      <c r="J14" s="69"/>
      <c r="K14" s="69"/>
      <c r="L14" s="69"/>
      <c r="M14" s="69"/>
      <c r="N14" s="69"/>
      <c r="O14" s="69"/>
      <c r="P14" s="69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69"/>
      <c r="AD14" s="69"/>
      <c r="AE14" s="69"/>
      <c r="AF14" s="80"/>
      <c r="AG14" s="80"/>
      <c r="AH14" s="69"/>
      <c r="AI14" s="69"/>
      <c r="AJ14" s="80"/>
      <c r="AK14" s="80"/>
      <c r="AL14" s="69"/>
      <c r="AM14" s="69"/>
      <c r="AN14" s="80"/>
      <c r="AO14" s="80"/>
      <c r="AP14" s="69"/>
      <c r="AQ14" s="69"/>
      <c r="AR14" s="80"/>
      <c r="AS14" s="80"/>
      <c r="AT14" s="69"/>
      <c r="AU14" s="69"/>
      <c r="AV14" s="80"/>
      <c r="AW14" s="80"/>
      <c r="AX14" s="69"/>
      <c r="AY14" s="69"/>
      <c r="AZ14" s="80"/>
      <c r="BA14" s="80"/>
      <c r="BB14" s="69"/>
      <c r="BC14" s="69"/>
      <c r="BD14" s="80"/>
      <c r="BE14" s="80"/>
      <c r="BF14" s="69"/>
      <c r="BG14" s="69"/>
      <c r="BH14" s="80"/>
      <c r="BI14" s="80"/>
      <c r="BJ14" s="69"/>
      <c r="BK14" s="69"/>
      <c r="BL14" s="80"/>
      <c r="BM14" s="80"/>
      <c r="BN14" s="69"/>
      <c r="BO14" s="69"/>
      <c r="BP14" s="80"/>
      <c r="BQ14" s="80"/>
      <c r="BR14" s="69"/>
      <c r="BS14" s="69"/>
      <c r="BT14" s="80"/>
      <c r="BU14" s="80"/>
      <c r="BV14" s="69"/>
      <c r="BW14" s="69"/>
      <c r="BX14" s="80"/>
      <c r="BY14" s="80"/>
      <c r="BZ14" s="69"/>
      <c r="CA14" s="69"/>
      <c r="CB14" s="80"/>
      <c r="CC14" s="80"/>
      <c r="CD14" s="69"/>
      <c r="CE14" s="69"/>
      <c r="CF14" s="69"/>
      <c r="CG14" s="69"/>
      <c r="CH14" s="69"/>
      <c r="CI14" s="69"/>
      <c r="CJ14" s="68"/>
      <c r="CK14" s="69"/>
      <c r="CL14" s="185"/>
      <c r="CM14" s="67"/>
      <c r="CN14" s="67"/>
      <c r="CO14" s="69"/>
      <c r="CP14" s="185"/>
      <c r="CQ14" s="67"/>
      <c r="CR14" s="67"/>
      <c r="CS14" s="69"/>
      <c r="CT14" s="69"/>
      <c r="CU14" s="69"/>
      <c r="CV14" s="69"/>
      <c r="CW14" s="69"/>
      <c r="CX14" s="69"/>
      <c r="CY14" s="69"/>
      <c r="CZ14" s="69"/>
      <c r="DA14" s="69"/>
      <c r="DG14" t="str">
        <f t="shared" si="1"/>
        <v>CO</v>
      </c>
      <c r="DH14">
        <f>COUNTIF(A1:A19,"07DO")</f>
        <v>0</v>
      </c>
      <c r="DI14" t="s">
        <v>162</v>
      </c>
      <c r="DJ14">
        <f t="shared" si="2"/>
        <v>1</v>
      </c>
      <c r="DK14">
        <f t="shared" si="3"/>
        <v>0</v>
      </c>
    </row>
    <row r="15" spans="1:115">
      <c r="A15" t="str">
        <f t="shared" si="0"/>
        <v>CO</v>
      </c>
      <c r="B15" s="67"/>
      <c r="C15" s="67"/>
      <c r="D15" s="67"/>
      <c r="E15" s="69"/>
      <c r="F15" s="185"/>
      <c r="G15" s="67"/>
      <c r="H15" s="69"/>
      <c r="I15" s="69"/>
      <c r="J15" s="69"/>
      <c r="K15" s="69"/>
      <c r="L15" s="69"/>
      <c r="M15" s="69"/>
      <c r="N15" s="69"/>
      <c r="O15" s="69"/>
      <c r="P15" s="69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69"/>
      <c r="AD15" s="69"/>
      <c r="AE15" s="69"/>
      <c r="AF15" s="80"/>
      <c r="AG15" s="80"/>
      <c r="AH15" s="69"/>
      <c r="AI15" s="69"/>
      <c r="AJ15" s="80"/>
      <c r="AK15" s="80"/>
      <c r="AL15" s="69"/>
      <c r="AM15" s="69"/>
      <c r="AN15" s="80"/>
      <c r="AO15" s="80"/>
      <c r="AP15" s="69"/>
      <c r="AQ15" s="69"/>
      <c r="AR15" s="80"/>
      <c r="AS15" s="80"/>
      <c r="AT15" s="69"/>
      <c r="AU15" s="69"/>
      <c r="AV15" s="80"/>
      <c r="AW15" s="80"/>
      <c r="AX15" s="69"/>
      <c r="AY15" s="69"/>
      <c r="AZ15" s="80"/>
      <c r="BA15" s="80"/>
      <c r="BB15" s="69"/>
      <c r="BC15" s="69"/>
      <c r="BD15" s="80"/>
      <c r="BE15" s="80"/>
      <c r="BF15" s="69"/>
      <c r="BG15" s="69"/>
      <c r="BH15" s="80"/>
      <c r="BI15" s="80"/>
      <c r="BJ15" s="69"/>
      <c r="BK15" s="69"/>
      <c r="BL15" s="80"/>
      <c r="BM15" s="80"/>
      <c r="BN15" s="69"/>
      <c r="BO15" s="69"/>
      <c r="BP15" s="80"/>
      <c r="BQ15" s="80"/>
      <c r="BR15" s="69"/>
      <c r="BS15" s="69"/>
      <c r="BT15" s="80"/>
      <c r="BU15" s="80"/>
      <c r="BV15" s="69"/>
      <c r="BW15" s="69"/>
      <c r="BX15" s="80"/>
      <c r="BY15" s="80"/>
      <c r="BZ15" s="69"/>
      <c r="CA15" s="69"/>
      <c r="CB15" s="80"/>
      <c r="CC15" s="80"/>
      <c r="CD15" s="69"/>
      <c r="CE15" s="69"/>
      <c r="CF15" s="69"/>
      <c r="CG15" s="69"/>
      <c r="CH15" s="69"/>
      <c r="CI15" s="69"/>
      <c r="CJ15" s="68"/>
      <c r="CK15" s="69"/>
      <c r="CL15" s="185"/>
      <c r="CM15" s="67"/>
      <c r="CN15" s="67"/>
      <c r="CO15" s="69"/>
      <c r="CP15" s="185"/>
      <c r="CQ15" s="67"/>
      <c r="CR15" s="67"/>
      <c r="CS15" s="69"/>
      <c r="CT15" s="69"/>
      <c r="CU15" s="69"/>
      <c r="CV15" s="69"/>
      <c r="CW15" s="69"/>
      <c r="CX15" s="69"/>
      <c r="CY15" s="69"/>
      <c r="CZ15" s="69"/>
      <c r="DA15" s="69"/>
      <c r="DG15" t="str">
        <f t="shared" si="1"/>
        <v>CO</v>
      </c>
      <c r="DH15">
        <f>COUNTIF(A1:A19,"08CO")</f>
        <v>0</v>
      </c>
      <c r="DI15" t="s">
        <v>163</v>
      </c>
      <c r="DJ15">
        <f t="shared" si="2"/>
        <v>1</v>
      </c>
      <c r="DK15">
        <f t="shared" si="3"/>
        <v>0</v>
      </c>
    </row>
    <row r="16" spans="1:115">
      <c r="A16" t="str">
        <f t="shared" si="0"/>
        <v>CO</v>
      </c>
      <c r="B16" s="67"/>
      <c r="C16" s="67"/>
      <c r="D16" s="67"/>
      <c r="E16" s="69"/>
      <c r="F16" s="185"/>
      <c r="G16" s="67"/>
      <c r="H16" s="69"/>
      <c r="I16" s="69"/>
      <c r="J16" s="69"/>
      <c r="K16" s="69"/>
      <c r="L16" s="69"/>
      <c r="M16" s="69"/>
      <c r="N16" s="69"/>
      <c r="O16" s="69"/>
      <c r="P16" s="69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69"/>
      <c r="AD16" s="69"/>
      <c r="AE16" s="69"/>
      <c r="AF16" s="80"/>
      <c r="AG16" s="80"/>
      <c r="AH16" s="69"/>
      <c r="AI16" s="69"/>
      <c r="AJ16" s="80"/>
      <c r="AK16" s="80"/>
      <c r="AL16" s="69"/>
      <c r="AM16" s="69"/>
      <c r="AN16" s="80"/>
      <c r="AO16" s="80"/>
      <c r="AP16" s="69"/>
      <c r="AQ16" s="69"/>
      <c r="AR16" s="80"/>
      <c r="AS16" s="80"/>
      <c r="AT16" s="69"/>
      <c r="AU16" s="69"/>
      <c r="AV16" s="80"/>
      <c r="AW16" s="80"/>
      <c r="AX16" s="69"/>
      <c r="AY16" s="69"/>
      <c r="AZ16" s="80"/>
      <c r="BA16" s="80"/>
      <c r="BB16" s="69"/>
      <c r="BC16" s="69"/>
      <c r="BD16" s="80"/>
      <c r="BE16" s="80"/>
      <c r="BF16" s="69"/>
      <c r="BG16" s="69"/>
      <c r="BH16" s="80"/>
      <c r="BI16" s="80"/>
      <c r="BJ16" s="69"/>
      <c r="BK16" s="69"/>
      <c r="BL16" s="80"/>
      <c r="BM16" s="80"/>
      <c r="BN16" s="69"/>
      <c r="BO16" s="69"/>
      <c r="BP16" s="80"/>
      <c r="BQ16" s="80"/>
      <c r="BR16" s="69"/>
      <c r="BS16" s="69"/>
      <c r="BT16" s="80"/>
      <c r="BU16" s="80"/>
      <c r="BV16" s="69"/>
      <c r="BW16" s="69"/>
      <c r="BX16" s="80"/>
      <c r="BY16" s="80"/>
      <c r="BZ16" s="69"/>
      <c r="CA16" s="69"/>
      <c r="CB16" s="80"/>
      <c r="CC16" s="80"/>
      <c r="CD16" s="69"/>
      <c r="CE16" s="69"/>
      <c r="CF16" s="69"/>
      <c r="CG16" s="69"/>
      <c r="CH16" s="69"/>
      <c r="CI16" s="69"/>
      <c r="CJ16" s="68"/>
      <c r="CK16" s="69"/>
      <c r="CL16" s="185"/>
      <c r="CM16" s="67"/>
      <c r="CN16" s="67"/>
      <c r="CO16" s="69"/>
      <c r="CP16" s="185"/>
      <c r="CQ16" s="67"/>
      <c r="CR16" s="67"/>
      <c r="CS16" s="69"/>
      <c r="CT16" s="69"/>
      <c r="CU16" s="69"/>
      <c r="CV16" s="69"/>
      <c r="CW16" s="69"/>
      <c r="CX16" s="69"/>
      <c r="CY16" s="69"/>
      <c r="CZ16" s="69"/>
      <c r="DA16" s="69"/>
      <c r="DG16" t="str">
        <f t="shared" si="1"/>
        <v>CO</v>
      </c>
      <c r="DH16">
        <f>COUNTIF(A1:A19,"08DO")</f>
        <v>0</v>
      </c>
      <c r="DI16" t="s">
        <v>164</v>
      </c>
      <c r="DJ16">
        <f t="shared" si="2"/>
        <v>1</v>
      </c>
      <c r="DK16">
        <f t="shared" si="3"/>
        <v>0</v>
      </c>
    </row>
    <row r="17" spans="1:113">
      <c r="A17" t="str">
        <f t="shared" si="0"/>
        <v>CO</v>
      </c>
      <c r="B17" s="67"/>
      <c r="C17" s="67"/>
      <c r="D17" s="67"/>
      <c r="E17" s="69"/>
      <c r="F17" s="185"/>
      <c r="G17" s="67"/>
      <c r="H17" s="69"/>
      <c r="I17" s="69"/>
      <c r="J17" s="69"/>
      <c r="K17" s="69"/>
      <c r="L17" s="69"/>
      <c r="M17" s="69"/>
      <c r="N17" s="69"/>
      <c r="O17" s="69"/>
      <c r="P17" s="69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69"/>
      <c r="AD17" s="69"/>
      <c r="AE17" s="69"/>
      <c r="AF17" s="80"/>
      <c r="AG17" s="80"/>
      <c r="AH17" s="69"/>
      <c r="AI17" s="69"/>
      <c r="AJ17" s="80"/>
      <c r="AK17" s="80"/>
      <c r="AL17" s="69"/>
      <c r="AM17" s="69"/>
      <c r="AN17" s="80"/>
      <c r="AO17" s="80"/>
      <c r="AP17" s="69"/>
      <c r="AQ17" s="69"/>
      <c r="AR17" s="80"/>
      <c r="AS17" s="80"/>
      <c r="AT17" s="69"/>
      <c r="AU17" s="69"/>
      <c r="AV17" s="80"/>
      <c r="AW17" s="80"/>
      <c r="AX17" s="69"/>
      <c r="AY17" s="69"/>
      <c r="AZ17" s="80"/>
      <c r="BA17" s="80"/>
      <c r="BB17" s="69"/>
      <c r="BC17" s="69"/>
      <c r="BD17" s="80"/>
      <c r="BE17" s="80"/>
      <c r="BF17" s="69"/>
      <c r="BG17" s="69"/>
      <c r="BH17" s="80"/>
      <c r="BI17" s="80"/>
      <c r="BJ17" s="69"/>
      <c r="BK17" s="69"/>
      <c r="BL17" s="80"/>
      <c r="BM17" s="80"/>
      <c r="BN17" s="69"/>
      <c r="BO17" s="69"/>
      <c r="BP17" s="80"/>
      <c r="BQ17" s="80"/>
      <c r="BR17" s="69"/>
      <c r="BS17" s="69"/>
      <c r="BT17" s="80"/>
      <c r="BU17" s="80"/>
      <c r="BV17" s="69"/>
      <c r="BW17" s="69"/>
      <c r="BX17" s="80"/>
      <c r="BY17" s="80"/>
      <c r="BZ17" s="69"/>
      <c r="CA17" s="69"/>
      <c r="CB17" s="80"/>
      <c r="CC17" s="80"/>
      <c r="CD17" s="69"/>
      <c r="CE17" s="69"/>
      <c r="CF17" s="69"/>
      <c r="CG17" s="69"/>
      <c r="CH17" s="69"/>
      <c r="CI17" s="69"/>
      <c r="CJ17" s="68"/>
      <c r="CK17" s="69"/>
      <c r="CL17" s="185"/>
      <c r="CM17" s="67"/>
      <c r="CN17" s="67"/>
      <c r="CO17" s="69"/>
      <c r="CP17" s="185"/>
      <c r="CQ17" s="67"/>
      <c r="CR17" s="67"/>
      <c r="CS17" s="69"/>
      <c r="CT17" s="69"/>
      <c r="CU17" s="69"/>
      <c r="CV17" s="69"/>
      <c r="CW17" s="69"/>
      <c r="CX17" s="69"/>
      <c r="CY17" s="69"/>
      <c r="CZ17" s="69"/>
      <c r="DA17" s="69"/>
      <c r="DG17" t="str">
        <f t="shared" si="1"/>
        <v>CO</v>
      </c>
    </row>
    <row r="18" spans="1:113">
      <c r="A18" t="str">
        <f t="shared" si="0"/>
        <v>CO</v>
      </c>
      <c r="B18" s="67"/>
      <c r="C18" s="67"/>
      <c r="D18" s="67"/>
      <c r="E18" s="69"/>
      <c r="F18" s="185"/>
      <c r="G18" s="67"/>
      <c r="H18" s="69"/>
      <c r="I18" s="69"/>
      <c r="J18" s="69"/>
      <c r="K18" s="69"/>
      <c r="L18" s="69"/>
      <c r="M18" s="69"/>
      <c r="N18" s="69"/>
      <c r="O18" s="69"/>
      <c r="P18" s="69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69"/>
      <c r="AD18" s="69"/>
      <c r="AE18" s="69"/>
      <c r="AF18" s="80"/>
      <c r="AG18" s="80"/>
      <c r="AH18" s="69"/>
      <c r="AI18" s="69"/>
      <c r="AJ18" s="80"/>
      <c r="AK18" s="80"/>
      <c r="AL18" s="69"/>
      <c r="AM18" s="69"/>
      <c r="AN18" s="80"/>
      <c r="AO18" s="80"/>
      <c r="AP18" s="69"/>
      <c r="AQ18" s="69"/>
      <c r="AR18" s="80"/>
      <c r="AS18" s="80"/>
      <c r="AT18" s="69"/>
      <c r="AU18" s="69"/>
      <c r="AV18" s="80"/>
      <c r="AW18" s="80"/>
      <c r="AX18" s="69"/>
      <c r="AY18" s="69"/>
      <c r="AZ18" s="80"/>
      <c r="BA18" s="80"/>
      <c r="BB18" s="69"/>
      <c r="BC18" s="69"/>
      <c r="BD18" s="80"/>
      <c r="BE18" s="80"/>
      <c r="BF18" s="69"/>
      <c r="BG18" s="69"/>
      <c r="BH18" s="80"/>
      <c r="BI18" s="80"/>
      <c r="BJ18" s="69"/>
      <c r="BK18" s="69"/>
      <c r="BL18" s="80"/>
      <c r="BM18" s="80"/>
      <c r="BN18" s="69"/>
      <c r="BO18" s="69"/>
      <c r="BP18" s="80"/>
      <c r="BQ18" s="80"/>
      <c r="BR18" s="69"/>
      <c r="BS18" s="69"/>
      <c r="BT18" s="80"/>
      <c r="BU18" s="80"/>
      <c r="BV18" s="69"/>
      <c r="BW18" s="69"/>
      <c r="BX18" s="80"/>
      <c r="BY18" s="80"/>
      <c r="BZ18" s="69"/>
      <c r="CA18" s="69"/>
      <c r="CB18" s="80"/>
      <c r="CC18" s="80"/>
      <c r="CD18" s="69"/>
      <c r="CE18" s="69"/>
      <c r="CF18" s="69"/>
      <c r="CG18" s="69"/>
      <c r="CH18" s="69"/>
      <c r="CI18" s="69"/>
      <c r="CJ18" s="68"/>
      <c r="CK18" s="69"/>
      <c r="CL18" s="185"/>
      <c r="CM18" s="67"/>
      <c r="CN18" s="67"/>
      <c r="CO18" s="69"/>
      <c r="CP18" s="185"/>
      <c r="CQ18" s="67"/>
      <c r="CR18" s="67"/>
      <c r="CS18" s="69"/>
      <c r="CT18" s="69"/>
      <c r="CU18" s="69"/>
      <c r="CV18" s="69"/>
      <c r="CW18" s="69"/>
      <c r="CX18" s="69"/>
      <c r="CY18" s="69"/>
      <c r="CZ18" s="69"/>
      <c r="DA18" s="69"/>
      <c r="DG18" t="str">
        <f t="shared" si="1"/>
        <v>CO</v>
      </c>
    </row>
    <row r="19" spans="1:113">
      <c r="A19" t="str">
        <f t="shared" si="0"/>
        <v>CO</v>
      </c>
      <c r="B19" s="67"/>
      <c r="C19" s="67"/>
      <c r="D19" s="67"/>
      <c r="E19" s="69"/>
      <c r="F19" s="185"/>
      <c r="G19" s="67"/>
      <c r="H19" s="69"/>
      <c r="I19" s="69"/>
      <c r="J19" s="69"/>
      <c r="K19" s="69"/>
      <c r="L19" s="69"/>
      <c r="M19" s="69"/>
      <c r="N19" s="69"/>
      <c r="O19" s="69"/>
      <c r="P19" s="69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69"/>
      <c r="AD19" s="69"/>
      <c r="AE19" s="69"/>
      <c r="AF19" s="80"/>
      <c r="AG19" s="80"/>
      <c r="AH19" s="69"/>
      <c r="AI19" s="69"/>
      <c r="AJ19" s="80"/>
      <c r="AK19" s="80"/>
      <c r="AL19" s="69"/>
      <c r="AM19" s="69"/>
      <c r="AN19" s="80"/>
      <c r="AO19" s="80"/>
      <c r="AP19" s="69"/>
      <c r="AQ19" s="69"/>
      <c r="AR19" s="80"/>
      <c r="AS19" s="80"/>
      <c r="AT19" s="69"/>
      <c r="AU19" s="69"/>
      <c r="AV19" s="80"/>
      <c r="AW19" s="80"/>
      <c r="AX19" s="69"/>
      <c r="AY19" s="69"/>
      <c r="AZ19" s="80"/>
      <c r="BA19" s="80"/>
      <c r="BB19" s="69"/>
      <c r="BC19" s="69"/>
      <c r="BD19" s="80"/>
      <c r="BE19" s="80"/>
      <c r="BF19" s="69"/>
      <c r="BG19" s="69"/>
      <c r="BH19" s="80"/>
      <c r="BI19" s="80"/>
      <c r="BJ19" s="69"/>
      <c r="BK19" s="69"/>
      <c r="BL19" s="80"/>
      <c r="BM19" s="80"/>
      <c r="BN19" s="69"/>
      <c r="BO19" s="69"/>
      <c r="BP19" s="80"/>
      <c r="BQ19" s="80"/>
      <c r="BR19" s="69"/>
      <c r="BS19" s="69"/>
      <c r="BT19" s="80"/>
      <c r="BU19" s="80"/>
      <c r="BV19" s="69"/>
      <c r="BW19" s="69"/>
      <c r="BX19" s="80"/>
      <c r="BY19" s="80"/>
      <c r="BZ19" s="69"/>
      <c r="CA19" s="69"/>
      <c r="CB19" s="80"/>
      <c r="CC19" s="80"/>
      <c r="CD19" s="69"/>
      <c r="CE19" s="69"/>
      <c r="CF19" s="69"/>
      <c r="CG19" s="69"/>
      <c r="CH19" s="69"/>
      <c r="CI19" s="69"/>
      <c r="CJ19" s="68"/>
      <c r="CK19" s="69"/>
      <c r="CL19" s="185"/>
      <c r="CM19" s="67"/>
      <c r="CN19" s="67"/>
      <c r="CO19" s="69"/>
      <c r="CP19" s="185"/>
      <c r="CQ19" s="67"/>
      <c r="CR19" s="67"/>
      <c r="CS19" s="69"/>
      <c r="CT19" s="69"/>
      <c r="CU19" s="69"/>
      <c r="CV19" s="69"/>
      <c r="CW19" s="69"/>
      <c r="CX19" s="69"/>
      <c r="CY19" s="69"/>
      <c r="CZ19" s="69"/>
      <c r="DA19" s="69"/>
      <c r="DG19" t="str">
        <f t="shared" si="1"/>
        <v>CO</v>
      </c>
      <c r="DI19">
        <v>0</v>
      </c>
    </row>
    <row r="20" spans="1:113">
      <c r="B20" s="67"/>
      <c r="C20" s="67"/>
      <c r="D20" s="67"/>
      <c r="E20" s="69"/>
      <c r="F20" s="185"/>
      <c r="G20" s="67"/>
      <c r="H20" s="69"/>
      <c r="I20" s="69"/>
      <c r="J20" s="69"/>
      <c r="K20" s="69"/>
      <c r="L20" s="69"/>
      <c r="M20" s="69"/>
      <c r="N20" s="69"/>
      <c r="O20" s="69"/>
      <c r="P20" s="69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69"/>
      <c r="AD20" s="69"/>
      <c r="AE20" s="69"/>
      <c r="AF20" s="80"/>
      <c r="AG20" s="80"/>
      <c r="AH20" s="69"/>
      <c r="AI20" s="69"/>
      <c r="AJ20" s="80"/>
      <c r="AK20" s="80"/>
      <c r="AL20" s="69"/>
      <c r="AM20" s="69"/>
      <c r="AN20" s="80"/>
      <c r="AO20" s="80"/>
      <c r="AP20" s="69"/>
      <c r="AQ20" s="69"/>
      <c r="AR20" s="80"/>
      <c r="AS20" s="80"/>
      <c r="AT20" s="69"/>
      <c r="AU20" s="69"/>
      <c r="AV20" s="80"/>
      <c r="AW20" s="80"/>
      <c r="AX20" s="69"/>
      <c r="AY20" s="69"/>
      <c r="AZ20" s="80"/>
      <c r="BA20" s="80"/>
      <c r="BB20" s="69"/>
      <c r="BC20" s="69"/>
      <c r="BD20" s="80"/>
      <c r="BE20" s="80"/>
      <c r="BF20" s="69"/>
      <c r="BG20" s="69"/>
      <c r="BH20" s="80"/>
      <c r="BI20" s="80"/>
      <c r="BJ20" s="69"/>
      <c r="BK20" s="69"/>
      <c r="BL20" s="80"/>
      <c r="BM20" s="80"/>
      <c r="BN20" s="69"/>
      <c r="BO20" s="69"/>
      <c r="BP20" s="80"/>
      <c r="BQ20" s="80"/>
      <c r="BR20" s="69"/>
      <c r="BS20" s="69"/>
      <c r="BT20" s="80"/>
      <c r="BU20" s="80"/>
      <c r="BV20" s="69"/>
      <c r="BW20" s="69"/>
      <c r="BX20" s="80"/>
      <c r="BY20" s="80"/>
      <c r="BZ20" s="69"/>
      <c r="CA20" s="69"/>
      <c r="CB20" s="80"/>
      <c r="CC20" s="80"/>
      <c r="CD20" s="69"/>
      <c r="CE20" s="69"/>
      <c r="CF20" s="69"/>
      <c r="CG20" s="69"/>
      <c r="CH20" s="69"/>
      <c r="CI20" s="69"/>
      <c r="CJ20" s="68"/>
      <c r="CK20" s="69"/>
      <c r="CL20" s="185"/>
      <c r="CM20" s="67"/>
      <c r="CN20" s="67"/>
      <c r="CO20" s="69"/>
      <c r="CP20" s="185"/>
      <c r="CQ20" s="67"/>
      <c r="CR20" s="67"/>
      <c r="CS20" s="69"/>
      <c r="CT20" s="69"/>
      <c r="CU20" s="69"/>
      <c r="CV20" s="69"/>
      <c r="CW20" s="69"/>
      <c r="CX20" s="69"/>
      <c r="CY20" s="69"/>
      <c r="CZ20" s="69"/>
      <c r="DA20" s="69"/>
    </row>
    <row r="21" spans="1:113">
      <c r="B21" s="67"/>
      <c r="C21" s="67"/>
      <c r="D21" s="67"/>
      <c r="E21" s="69"/>
      <c r="F21" s="185"/>
      <c r="G21" s="67"/>
      <c r="H21" s="69"/>
      <c r="I21" s="69"/>
      <c r="J21" s="69"/>
      <c r="K21" s="69"/>
      <c r="L21" s="69"/>
      <c r="M21" s="69"/>
      <c r="N21" s="69"/>
      <c r="O21" s="69"/>
      <c r="P21" s="69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69"/>
      <c r="AD21" s="69"/>
      <c r="AE21" s="69"/>
      <c r="AF21" s="80"/>
      <c r="AG21" s="80"/>
      <c r="AH21" s="69"/>
      <c r="AI21" s="69"/>
      <c r="AJ21" s="80"/>
      <c r="AK21" s="80"/>
      <c r="AL21" s="69"/>
      <c r="AM21" s="69"/>
      <c r="AN21" s="80"/>
      <c r="AO21" s="80"/>
      <c r="AP21" s="69"/>
      <c r="AQ21" s="69"/>
      <c r="AR21" s="80"/>
      <c r="AS21" s="80"/>
      <c r="AT21" s="69"/>
      <c r="AU21" s="69"/>
      <c r="AV21" s="80"/>
      <c r="AW21" s="80"/>
      <c r="AX21" s="69"/>
      <c r="AY21" s="69"/>
      <c r="AZ21" s="80"/>
      <c r="BA21" s="80"/>
      <c r="BB21" s="69"/>
      <c r="BC21" s="69"/>
      <c r="BD21" s="80"/>
      <c r="BE21" s="80"/>
      <c r="BF21" s="69"/>
      <c r="BG21" s="69"/>
      <c r="BH21" s="80"/>
      <c r="BI21" s="80"/>
      <c r="BJ21" s="69"/>
      <c r="BK21" s="69"/>
      <c r="BL21" s="80"/>
      <c r="BM21" s="80"/>
      <c r="BN21" s="69"/>
      <c r="BO21" s="69"/>
      <c r="BP21" s="80"/>
      <c r="BQ21" s="80"/>
      <c r="BR21" s="69"/>
      <c r="BS21" s="69"/>
      <c r="BT21" s="80"/>
      <c r="BU21" s="80"/>
      <c r="BV21" s="69"/>
      <c r="BW21" s="69"/>
      <c r="BX21" s="80"/>
      <c r="BY21" s="80"/>
      <c r="BZ21" s="69"/>
      <c r="CA21" s="69"/>
      <c r="CB21" s="80"/>
      <c r="CC21" s="80"/>
      <c r="CD21" s="69"/>
      <c r="CE21" s="69"/>
      <c r="CF21" s="69"/>
      <c r="CG21" s="69"/>
      <c r="CH21" s="69"/>
      <c r="CI21" s="69"/>
      <c r="CJ21" s="68"/>
      <c r="CK21" s="69"/>
      <c r="CL21" s="185"/>
      <c r="CM21" s="67"/>
      <c r="CN21" s="67"/>
      <c r="CO21" s="69"/>
      <c r="CP21" s="185"/>
      <c r="CQ21" s="67"/>
      <c r="CR21" s="67"/>
      <c r="CS21" s="69"/>
      <c r="CT21" s="69"/>
      <c r="CU21" s="69"/>
      <c r="CV21" s="69"/>
      <c r="CW21" s="69"/>
      <c r="CX21" s="69"/>
      <c r="CY21" s="69"/>
      <c r="CZ21" s="69"/>
      <c r="DA21" s="69"/>
    </row>
    <row r="22" spans="1:113">
      <c r="B22" s="67"/>
      <c r="C22" s="67"/>
      <c r="D22" s="67"/>
      <c r="E22" s="69"/>
      <c r="F22" s="185"/>
      <c r="G22" s="67"/>
      <c r="H22" s="69"/>
      <c r="I22" s="69"/>
      <c r="J22" s="69"/>
      <c r="K22" s="69"/>
      <c r="L22" s="69"/>
      <c r="M22" s="69"/>
      <c r="N22" s="69"/>
      <c r="O22" s="69"/>
      <c r="P22" s="69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69"/>
      <c r="AD22" s="69"/>
      <c r="AE22" s="69"/>
      <c r="AF22" s="80"/>
      <c r="AG22" s="80"/>
      <c r="AH22" s="69"/>
      <c r="AI22" s="69"/>
      <c r="AJ22" s="80"/>
      <c r="AK22" s="80"/>
      <c r="AL22" s="69"/>
      <c r="AM22" s="69"/>
      <c r="AN22" s="80"/>
      <c r="AO22" s="80"/>
      <c r="AP22" s="69"/>
      <c r="AQ22" s="69"/>
      <c r="AR22" s="80"/>
      <c r="AS22" s="80"/>
      <c r="AT22" s="69"/>
      <c r="AU22" s="69"/>
      <c r="AV22" s="80"/>
      <c r="AW22" s="80"/>
      <c r="AX22" s="69"/>
      <c r="AY22" s="69"/>
      <c r="AZ22" s="80"/>
      <c r="BA22" s="80"/>
      <c r="BB22" s="69"/>
      <c r="BC22" s="69"/>
      <c r="BD22" s="80"/>
      <c r="BE22" s="80"/>
      <c r="BF22" s="69"/>
      <c r="BG22" s="69"/>
      <c r="BH22" s="80"/>
      <c r="BI22" s="80"/>
      <c r="BJ22" s="69"/>
      <c r="BK22" s="69"/>
      <c r="BL22" s="80"/>
      <c r="BM22" s="80"/>
      <c r="BN22" s="69"/>
      <c r="BO22" s="69"/>
      <c r="BP22" s="80"/>
      <c r="BQ22" s="80"/>
      <c r="BR22" s="69"/>
      <c r="BS22" s="69"/>
      <c r="BT22" s="80"/>
      <c r="BU22" s="80"/>
      <c r="BV22" s="69"/>
      <c r="BW22" s="69"/>
      <c r="BX22" s="80"/>
      <c r="BY22" s="80"/>
      <c r="BZ22" s="69"/>
      <c r="CA22" s="69"/>
      <c r="CB22" s="80"/>
      <c r="CC22" s="80"/>
      <c r="CD22" s="69"/>
      <c r="CE22" s="69"/>
      <c r="CF22" s="69"/>
      <c r="CG22" s="69"/>
      <c r="CH22" s="69"/>
      <c r="CI22" s="69"/>
      <c r="CJ22" s="68"/>
      <c r="CK22" s="69"/>
      <c r="CL22" s="185"/>
      <c r="CM22" s="67"/>
      <c r="CN22" s="67"/>
      <c r="CO22" s="69"/>
      <c r="CP22" s="185"/>
      <c r="CQ22" s="67"/>
      <c r="CR22" s="67"/>
      <c r="CS22" s="69"/>
      <c r="CT22" s="69"/>
      <c r="CU22" s="69"/>
      <c r="CV22" s="69"/>
      <c r="CW22" s="69"/>
      <c r="CX22" s="69"/>
      <c r="CY22" s="69"/>
      <c r="CZ22" s="69"/>
      <c r="DA22" s="69"/>
    </row>
    <row r="23" spans="1:113">
      <c r="B23" s="67"/>
      <c r="C23" s="67"/>
      <c r="D23" s="67"/>
      <c r="E23" s="69"/>
      <c r="F23" s="185"/>
      <c r="G23" s="67"/>
      <c r="H23" s="69"/>
      <c r="I23" s="69"/>
      <c r="J23" s="69"/>
      <c r="K23" s="69"/>
      <c r="L23" s="69"/>
      <c r="M23" s="69"/>
      <c r="N23" s="69"/>
      <c r="O23" s="69"/>
      <c r="P23" s="69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69"/>
      <c r="AD23" s="69"/>
      <c r="AE23" s="69"/>
      <c r="AF23" s="80"/>
      <c r="AG23" s="80"/>
      <c r="AH23" s="69"/>
      <c r="AI23" s="69"/>
      <c r="AJ23" s="80"/>
      <c r="AK23" s="80"/>
      <c r="AL23" s="69"/>
      <c r="AM23" s="69"/>
      <c r="AN23" s="80"/>
      <c r="AO23" s="80"/>
      <c r="AP23" s="69"/>
      <c r="AQ23" s="69"/>
      <c r="AR23" s="80"/>
      <c r="AS23" s="80"/>
      <c r="AT23" s="69"/>
      <c r="AU23" s="69"/>
      <c r="AV23" s="80"/>
      <c r="AW23" s="80"/>
      <c r="AX23" s="69"/>
      <c r="AY23" s="69"/>
      <c r="AZ23" s="80"/>
      <c r="BA23" s="80"/>
      <c r="BB23" s="69"/>
      <c r="BC23" s="69"/>
      <c r="BD23" s="80"/>
      <c r="BE23" s="80"/>
      <c r="BF23" s="69"/>
      <c r="BG23" s="69"/>
      <c r="BH23" s="80"/>
      <c r="BI23" s="80"/>
      <c r="BJ23" s="69"/>
      <c r="BK23" s="69"/>
      <c r="BL23" s="80"/>
      <c r="BM23" s="80"/>
      <c r="BN23" s="69"/>
      <c r="BO23" s="69"/>
      <c r="BP23" s="80"/>
      <c r="BQ23" s="80"/>
      <c r="BR23" s="69"/>
      <c r="BS23" s="69"/>
      <c r="BT23" s="80"/>
      <c r="BU23" s="80"/>
      <c r="BV23" s="69"/>
      <c r="BW23" s="69"/>
      <c r="BX23" s="80"/>
      <c r="BY23" s="80"/>
      <c r="BZ23" s="69"/>
      <c r="CA23" s="69"/>
      <c r="CB23" s="80"/>
      <c r="CC23" s="80"/>
      <c r="CD23" s="69"/>
      <c r="CE23" s="69"/>
      <c r="CF23" s="69"/>
      <c r="CG23" s="69"/>
      <c r="CH23" s="69"/>
      <c r="CI23" s="69"/>
      <c r="CJ23" s="68"/>
      <c r="CK23" s="69"/>
      <c r="CL23" s="185"/>
      <c r="CM23" s="67"/>
      <c r="CN23" s="67"/>
      <c r="CO23" s="69"/>
      <c r="CP23" s="185"/>
      <c r="CQ23" s="67"/>
      <c r="CR23" s="67"/>
      <c r="CS23" s="69"/>
      <c r="CT23" s="69"/>
      <c r="CU23" s="69"/>
      <c r="CV23" s="69"/>
      <c r="CW23" s="69"/>
      <c r="CX23" s="69"/>
      <c r="CY23" s="69"/>
      <c r="CZ23" s="69"/>
      <c r="DA23" s="69"/>
    </row>
    <row r="24" spans="1:113">
      <c r="B24" s="67"/>
      <c r="C24" s="67"/>
      <c r="D24" s="67"/>
      <c r="E24" s="69"/>
      <c r="F24" s="185"/>
      <c r="G24" s="67"/>
      <c r="H24" s="69"/>
      <c r="I24" s="69"/>
      <c r="J24" s="69"/>
      <c r="K24" s="69"/>
      <c r="L24" s="69"/>
      <c r="M24" s="69"/>
      <c r="N24" s="69"/>
      <c r="O24" s="69"/>
      <c r="P24" s="69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69"/>
      <c r="AD24" s="69"/>
      <c r="AE24" s="69"/>
      <c r="AF24" s="80"/>
      <c r="AG24" s="80"/>
      <c r="AH24" s="69"/>
      <c r="AI24" s="69"/>
      <c r="AJ24" s="80"/>
      <c r="AK24" s="80"/>
      <c r="AL24" s="69"/>
      <c r="AM24" s="69"/>
      <c r="AN24" s="80"/>
      <c r="AO24" s="80"/>
      <c r="AP24" s="69"/>
      <c r="AQ24" s="69"/>
      <c r="AR24" s="80"/>
      <c r="AS24" s="80"/>
      <c r="AT24" s="69"/>
      <c r="AU24" s="69"/>
      <c r="AV24" s="80"/>
      <c r="AW24" s="80"/>
      <c r="AX24" s="69"/>
      <c r="AY24" s="69"/>
      <c r="AZ24" s="80"/>
      <c r="BA24" s="80"/>
      <c r="BB24" s="69"/>
      <c r="BC24" s="69"/>
      <c r="BD24" s="80"/>
      <c r="BE24" s="80"/>
      <c r="BF24" s="69"/>
      <c r="BG24" s="69"/>
      <c r="BH24" s="80"/>
      <c r="BI24" s="80"/>
      <c r="BJ24" s="69"/>
      <c r="BK24" s="69"/>
      <c r="BL24" s="80"/>
      <c r="BM24" s="80"/>
      <c r="BN24" s="69"/>
      <c r="BO24" s="69"/>
      <c r="BP24" s="80"/>
      <c r="BQ24" s="80"/>
      <c r="BR24" s="69"/>
      <c r="BS24" s="69"/>
      <c r="BT24" s="80"/>
      <c r="BU24" s="80"/>
      <c r="BV24" s="69"/>
      <c r="BW24" s="69"/>
      <c r="BX24" s="80"/>
      <c r="BY24" s="80"/>
      <c r="BZ24" s="69"/>
      <c r="CA24" s="69"/>
      <c r="CB24" s="80"/>
      <c r="CC24" s="80"/>
      <c r="CD24" s="69"/>
      <c r="CE24" s="69"/>
      <c r="CF24" s="69"/>
      <c r="CG24" s="69"/>
      <c r="CH24" s="69"/>
      <c r="CI24" s="69"/>
      <c r="CJ24" s="68"/>
      <c r="CK24" s="69"/>
      <c r="CL24" s="185"/>
      <c r="CM24" s="67"/>
      <c r="CN24" s="67"/>
      <c r="CO24" s="69"/>
      <c r="CP24" s="185"/>
      <c r="CQ24" s="67"/>
      <c r="CR24" s="67"/>
      <c r="CS24" s="69"/>
      <c r="CT24" s="69"/>
      <c r="CU24" s="69"/>
      <c r="CV24" s="69"/>
      <c r="CW24" s="69"/>
      <c r="CX24" s="69"/>
      <c r="CY24" s="69"/>
      <c r="CZ24" s="69"/>
      <c r="DA24" s="69"/>
    </row>
    <row r="25" spans="1:113">
      <c r="B25" s="67"/>
      <c r="C25" s="67"/>
      <c r="D25" s="67"/>
      <c r="E25" s="69"/>
      <c r="F25" s="185"/>
      <c r="G25" s="67"/>
      <c r="H25" s="69"/>
      <c r="I25" s="69"/>
      <c r="J25" s="69"/>
      <c r="K25" s="69"/>
      <c r="L25" s="69"/>
      <c r="M25" s="69"/>
      <c r="N25" s="69"/>
      <c r="O25" s="69"/>
      <c r="P25" s="69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69"/>
      <c r="AD25" s="69"/>
      <c r="AE25" s="69"/>
      <c r="AF25" s="80"/>
      <c r="AG25" s="80"/>
      <c r="AH25" s="69"/>
      <c r="AI25" s="69"/>
      <c r="AJ25" s="80"/>
      <c r="AK25" s="80"/>
      <c r="AL25" s="69"/>
      <c r="AM25" s="69"/>
      <c r="AN25" s="80"/>
      <c r="AO25" s="80"/>
      <c r="AP25" s="69"/>
      <c r="AQ25" s="69"/>
      <c r="AR25" s="80"/>
      <c r="AS25" s="80"/>
      <c r="AT25" s="69"/>
      <c r="AU25" s="69"/>
      <c r="AV25" s="80"/>
      <c r="AW25" s="80"/>
      <c r="AX25" s="69"/>
      <c r="AY25" s="69"/>
      <c r="AZ25" s="80"/>
      <c r="BA25" s="80"/>
      <c r="BB25" s="69"/>
      <c r="BC25" s="69"/>
      <c r="BD25" s="80"/>
      <c r="BE25" s="80"/>
      <c r="BF25" s="69"/>
      <c r="BG25" s="69"/>
      <c r="BH25" s="80"/>
      <c r="BI25" s="80"/>
      <c r="BJ25" s="69"/>
      <c r="BK25" s="69"/>
      <c r="BL25" s="80"/>
      <c r="BM25" s="80"/>
      <c r="BN25" s="69"/>
      <c r="BO25" s="69"/>
      <c r="BP25" s="80"/>
      <c r="BQ25" s="80"/>
      <c r="BR25" s="69"/>
      <c r="BS25" s="69"/>
      <c r="BT25" s="80"/>
      <c r="BU25" s="80"/>
      <c r="BV25" s="69"/>
      <c r="BW25" s="69"/>
      <c r="BX25" s="80"/>
      <c r="BY25" s="80"/>
      <c r="BZ25" s="69"/>
      <c r="CA25" s="69"/>
      <c r="CB25" s="80"/>
      <c r="CC25" s="80"/>
      <c r="CD25" s="69"/>
      <c r="CE25" s="69"/>
      <c r="CF25" s="69"/>
      <c r="CG25" s="69"/>
      <c r="CH25" s="69"/>
      <c r="CI25" s="69"/>
      <c r="CJ25" s="68"/>
      <c r="CK25" s="69"/>
      <c r="CL25" s="185"/>
      <c r="CM25" s="67"/>
      <c r="CN25" s="67"/>
      <c r="CO25" s="69"/>
      <c r="CP25" s="185"/>
      <c r="CQ25" s="67"/>
      <c r="CR25" s="67"/>
      <c r="CS25" s="69"/>
      <c r="CT25" s="69"/>
      <c r="CU25" s="69"/>
      <c r="CV25" s="69"/>
      <c r="CW25" s="69"/>
      <c r="CX25" s="69"/>
      <c r="CY25" s="69"/>
      <c r="CZ25" s="69"/>
      <c r="DA25" s="69"/>
    </row>
    <row r="26" spans="1:113">
      <c r="B26" s="67"/>
      <c r="C26" s="67"/>
      <c r="D26" s="67"/>
      <c r="E26" s="69"/>
      <c r="F26" s="185"/>
      <c r="G26" s="67"/>
      <c r="H26" s="69"/>
      <c r="I26" s="69"/>
      <c r="J26" s="69"/>
      <c r="K26" s="69"/>
      <c r="L26" s="69"/>
      <c r="M26" s="69"/>
      <c r="N26" s="69"/>
      <c r="O26" s="69"/>
      <c r="P26" s="69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69"/>
      <c r="AD26" s="69"/>
      <c r="AE26" s="69"/>
      <c r="AF26" s="80"/>
      <c r="AG26" s="80"/>
      <c r="AH26" s="69"/>
      <c r="AI26" s="69"/>
      <c r="AJ26" s="80"/>
      <c r="AK26" s="80"/>
      <c r="AL26" s="69"/>
      <c r="AM26" s="69"/>
      <c r="AN26" s="80"/>
      <c r="AO26" s="80"/>
      <c r="AP26" s="69"/>
      <c r="AQ26" s="69"/>
      <c r="AR26" s="80"/>
      <c r="AS26" s="80"/>
      <c r="AT26" s="69"/>
      <c r="AU26" s="69"/>
      <c r="AV26" s="80"/>
      <c r="AW26" s="80"/>
      <c r="AX26" s="69"/>
      <c r="AY26" s="69"/>
      <c r="AZ26" s="80"/>
      <c r="BA26" s="80"/>
      <c r="BB26" s="69"/>
      <c r="BC26" s="69"/>
      <c r="BD26" s="80"/>
      <c r="BE26" s="80"/>
      <c r="BF26" s="69"/>
      <c r="BG26" s="69"/>
      <c r="BH26" s="80"/>
      <c r="BI26" s="80"/>
      <c r="BJ26" s="69"/>
      <c r="BK26" s="69"/>
      <c r="BL26" s="80"/>
      <c r="BM26" s="80"/>
      <c r="BN26" s="69"/>
      <c r="BO26" s="69"/>
      <c r="BP26" s="80"/>
      <c r="BQ26" s="80"/>
      <c r="BR26" s="69"/>
      <c r="BS26" s="69"/>
      <c r="BT26" s="80"/>
      <c r="BU26" s="80"/>
      <c r="BV26" s="69"/>
      <c r="BW26" s="69"/>
      <c r="BX26" s="80"/>
      <c r="BY26" s="80"/>
      <c r="BZ26" s="69"/>
      <c r="CA26" s="69"/>
      <c r="CB26" s="80"/>
      <c r="CC26" s="80"/>
      <c r="CD26" s="69"/>
      <c r="CE26" s="69"/>
      <c r="CF26" s="69"/>
      <c r="CG26" s="69"/>
      <c r="CH26" s="69"/>
      <c r="CI26" s="69"/>
      <c r="CJ26" s="68"/>
      <c r="CK26" s="69"/>
      <c r="CL26" s="185"/>
      <c r="CM26" s="67"/>
      <c r="CN26" s="67"/>
      <c r="CO26" s="69"/>
      <c r="CP26" s="185"/>
      <c r="CQ26" s="67"/>
      <c r="CR26" s="67"/>
      <c r="CS26" s="69"/>
      <c r="CT26" s="69"/>
      <c r="CU26" s="69"/>
      <c r="CV26" s="69"/>
      <c r="CW26" s="69"/>
      <c r="CX26" s="69"/>
      <c r="CY26" s="69"/>
      <c r="CZ26" s="69"/>
      <c r="DA26" s="69"/>
    </row>
    <row r="27" spans="1:113">
      <c r="B27" s="67"/>
      <c r="C27" s="67"/>
      <c r="D27" s="67"/>
      <c r="E27" s="69"/>
      <c r="F27" s="185"/>
      <c r="G27" s="67"/>
      <c r="H27" s="69"/>
      <c r="I27" s="69"/>
      <c r="J27" s="69"/>
      <c r="K27" s="69"/>
      <c r="L27" s="69"/>
      <c r="M27" s="69"/>
      <c r="N27" s="69"/>
      <c r="O27" s="69"/>
      <c r="P27" s="69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69"/>
      <c r="AD27" s="69"/>
      <c r="AE27" s="69"/>
      <c r="AF27" s="80"/>
      <c r="AG27" s="80"/>
      <c r="AH27" s="69"/>
      <c r="AI27" s="69"/>
      <c r="AJ27" s="80"/>
      <c r="AK27" s="80"/>
      <c r="AL27" s="69"/>
      <c r="AM27" s="69"/>
      <c r="AN27" s="80"/>
      <c r="AO27" s="80"/>
      <c r="AP27" s="69"/>
      <c r="AQ27" s="69"/>
      <c r="AR27" s="80"/>
      <c r="AS27" s="80"/>
      <c r="AT27" s="69"/>
      <c r="AU27" s="69"/>
      <c r="AV27" s="80"/>
      <c r="AW27" s="80"/>
      <c r="AX27" s="69"/>
      <c r="AY27" s="69"/>
      <c r="AZ27" s="80"/>
      <c r="BA27" s="80"/>
      <c r="BB27" s="69"/>
      <c r="BC27" s="69"/>
      <c r="BD27" s="80"/>
      <c r="BE27" s="80"/>
      <c r="BF27" s="69"/>
      <c r="BG27" s="69"/>
      <c r="BH27" s="80"/>
      <c r="BI27" s="80"/>
      <c r="BJ27" s="69"/>
      <c r="BK27" s="69"/>
      <c r="BL27" s="80"/>
      <c r="BM27" s="80"/>
      <c r="BN27" s="69"/>
      <c r="BO27" s="69"/>
      <c r="BP27" s="80"/>
      <c r="BQ27" s="80"/>
      <c r="BR27" s="69"/>
      <c r="BS27" s="69"/>
      <c r="BT27" s="80"/>
      <c r="BU27" s="80"/>
      <c r="BV27" s="69"/>
      <c r="BW27" s="69"/>
      <c r="BX27" s="80"/>
      <c r="BY27" s="80"/>
      <c r="BZ27" s="69"/>
      <c r="CA27" s="69"/>
      <c r="CB27" s="80"/>
      <c r="CC27" s="80"/>
      <c r="CD27" s="69"/>
      <c r="CE27" s="69"/>
      <c r="CF27" s="69"/>
      <c r="CG27" s="69"/>
      <c r="CH27" s="69"/>
      <c r="CI27" s="69"/>
      <c r="CJ27" s="68"/>
      <c r="CK27" s="69"/>
      <c r="CL27" s="185"/>
      <c r="CM27" s="67"/>
      <c r="CN27" s="67"/>
      <c r="CO27" s="69"/>
      <c r="CP27" s="185"/>
      <c r="CQ27" s="67"/>
      <c r="CR27" s="67"/>
      <c r="CS27" s="69"/>
      <c r="CT27" s="69"/>
      <c r="CU27" s="69"/>
      <c r="CV27" s="69"/>
      <c r="CW27" s="69"/>
      <c r="CX27" s="69"/>
      <c r="CY27" s="69"/>
      <c r="CZ27" s="69"/>
      <c r="DA27" s="69"/>
    </row>
    <row r="28" spans="1:113">
      <c r="B28" s="67"/>
      <c r="C28" s="67"/>
      <c r="D28" s="67"/>
      <c r="E28" s="69"/>
      <c r="F28" s="185"/>
      <c r="G28" s="67"/>
      <c r="H28" s="69"/>
      <c r="I28" s="69"/>
      <c r="J28" s="69"/>
      <c r="K28" s="69"/>
      <c r="L28" s="69"/>
      <c r="M28" s="69"/>
      <c r="N28" s="69"/>
      <c r="O28" s="69"/>
      <c r="P28" s="69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69"/>
      <c r="AD28" s="69"/>
      <c r="AE28" s="69"/>
      <c r="AF28" s="80"/>
      <c r="AG28" s="80"/>
      <c r="AH28" s="69"/>
      <c r="AI28" s="69"/>
      <c r="AJ28" s="80"/>
      <c r="AK28" s="80"/>
      <c r="AL28" s="69"/>
      <c r="AM28" s="69"/>
      <c r="AN28" s="80"/>
      <c r="AO28" s="80"/>
      <c r="AP28" s="69"/>
      <c r="AQ28" s="69"/>
      <c r="AR28" s="80"/>
      <c r="AS28" s="80"/>
      <c r="AT28" s="69"/>
      <c r="AU28" s="69"/>
      <c r="AV28" s="80"/>
      <c r="AW28" s="80"/>
      <c r="AX28" s="69"/>
      <c r="AY28" s="69"/>
      <c r="AZ28" s="80"/>
      <c r="BA28" s="80"/>
      <c r="BB28" s="69"/>
      <c r="BC28" s="69"/>
      <c r="BD28" s="80"/>
      <c r="BE28" s="80"/>
      <c r="BF28" s="69"/>
      <c r="BG28" s="69"/>
      <c r="BH28" s="80"/>
      <c r="BI28" s="80"/>
      <c r="BJ28" s="69"/>
      <c r="BK28" s="69"/>
      <c r="BL28" s="80"/>
      <c r="BM28" s="80"/>
      <c r="BN28" s="69"/>
      <c r="BO28" s="69"/>
      <c r="BP28" s="80"/>
      <c r="BQ28" s="80"/>
      <c r="BR28" s="69"/>
      <c r="BS28" s="69"/>
      <c r="BT28" s="80"/>
      <c r="BU28" s="80"/>
      <c r="BV28" s="69"/>
      <c r="BW28" s="69"/>
      <c r="BX28" s="80"/>
      <c r="BY28" s="80"/>
      <c r="BZ28" s="69"/>
      <c r="CA28" s="69"/>
      <c r="CB28" s="80"/>
      <c r="CC28" s="80"/>
      <c r="CD28" s="69"/>
      <c r="CE28" s="69"/>
      <c r="CF28" s="69"/>
      <c r="CG28" s="69"/>
      <c r="CH28" s="69"/>
      <c r="CI28" s="69"/>
      <c r="CJ28" s="68"/>
      <c r="CK28" s="69"/>
      <c r="CL28" s="185"/>
      <c r="CM28" s="67"/>
      <c r="CN28" s="67"/>
      <c r="CO28" s="69"/>
      <c r="CP28" s="185"/>
      <c r="CQ28" s="67"/>
      <c r="CR28" s="67"/>
      <c r="CS28" s="69"/>
      <c r="CT28" s="69"/>
      <c r="CU28" s="69"/>
      <c r="CV28" s="69"/>
      <c r="CW28" s="69"/>
      <c r="CX28" s="69"/>
      <c r="CY28" s="69"/>
      <c r="CZ28" s="69"/>
      <c r="DA28" s="69"/>
    </row>
    <row r="29" spans="1:113">
      <c r="B29" s="67"/>
      <c r="C29" s="67"/>
      <c r="D29" s="67"/>
      <c r="E29" s="69"/>
      <c r="F29" s="185"/>
      <c r="G29" s="67"/>
      <c r="H29" s="69"/>
      <c r="I29" s="69"/>
      <c r="J29" s="69"/>
      <c r="K29" s="69"/>
      <c r="L29" s="69"/>
      <c r="M29" s="69"/>
      <c r="N29" s="69"/>
      <c r="O29" s="69"/>
      <c r="P29" s="69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69"/>
      <c r="AD29" s="69"/>
      <c r="AE29" s="69"/>
      <c r="AF29" s="80"/>
      <c r="AG29" s="80"/>
      <c r="AH29" s="69"/>
      <c r="AI29" s="69"/>
      <c r="AJ29" s="80"/>
      <c r="AK29" s="80"/>
      <c r="AL29" s="69"/>
      <c r="AM29" s="69"/>
      <c r="AN29" s="80"/>
      <c r="AO29" s="80"/>
      <c r="AP29" s="69"/>
      <c r="AQ29" s="69"/>
      <c r="AR29" s="80"/>
      <c r="AS29" s="80"/>
      <c r="AT29" s="69"/>
      <c r="AU29" s="69"/>
      <c r="AV29" s="80"/>
      <c r="AW29" s="80"/>
      <c r="AX29" s="69"/>
      <c r="AY29" s="69"/>
      <c r="AZ29" s="80"/>
      <c r="BA29" s="80"/>
      <c r="BB29" s="69"/>
      <c r="BC29" s="69"/>
      <c r="BD29" s="80"/>
      <c r="BE29" s="80"/>
      <c r="BF29" s="69"/>
      <c r="BG29" s="69"/>
      <c r="BH29" s="80"/>
      <c r="BI29" s="80"/>
      <c r="BJ29" s="69"/>
      <c r="BK29" s="69"/>
      <c r="BL29" s="80"/>
      <c r="BM29" s="80"/>
      <c r="BN29" s="69"/>
      <c r="BO29" s="69"/>
      <c r="BP29" s="80"/>
      <c r="BQ29" s="80"/>
      <c r="BR29" s="69"/>
      <c r="BS29" s="69"/>
      <c r="BT29" s="80"/>
      <c r="BU29" s="80"/>
      <c r="BV29" s="69"/>
      <c r="BW29" s="69"/>
      <c r="BX29" s="80"/>
      <c r="BY29" s="80"/>
      <c r="BZ29" s="69"/>
      <c r="CA29" s="69"/>
      <c r="CB29" s="80"/>
      <c r="CC29" s="80"/>
      <c r="CD29" s="69"/>
      <c r="CE29" s="69"/>
      <c r="CF29" s="69"/>
      <c r="CG29" s="69"/>
      <c r="CH29" s="69"/>
      <c r="CI29" s="69"/>
      <c r="CJ29" s="68"/>
      <c r="CK29" s="69"/>
      <c r="CL29" s="185"/>
      <c r="CM29" s="67"/>
      <c r="CN29" s="67"/>
      <c r="CO29" s="69"/>
      <c r="CP29" s="185"/>
      <c r="CQ29" s="67"/>
      <c r="CR29" s="67"/>
      <c r="CS29" s="69"/>
      <c r="CT29" s="69"/>
      <c r="CU29" s="69"/>
      <c r="CV29" s="69"/>
      <c r="CW29" s="69"/>
      <c r="CX29" s="69"/>
      <c r="CY29" s="69"/>
      <c r="CZ29" s="69"/>
      <c r="DA29" s="69"/>
    </row>
    <row r="30" spans="1:113">
      <c r="B30" s="67"/>
      <c r="C30" s="67"/>
      <c r="D30" s="67"/>
      <c r="E30" s="69"/>
      <c r="F30" s="185"/>
      <c r="G30" s="67"/>
      <c r="H30" s="69"/>
      <c r="I30" s="69"/>
      <c r="J30" s="69"/>
      <c r="K30" s="69"/>
      <c r="L30" s="69"/>
      <c r="M30" s="69"/>
      <c r="N30" s="69"/>
      <c r="O30" s="69"/>
      <c r="P30" s="69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69"/>
      <c r="AD30" s="69"/>
      <c r="AE30" s="69"/>
      <c r="AF30" s="80"/>
      <c r="AG30" s="80"/>
      <c r="AH30" s="69"/>
      <c r="AI30" s="69"/>
      <c r="AJ30" s="80"/>
      <c r="AK30" s="80"/>
      <c r="AL30" s="69"/>
      <c r="AM30" s="69"/>
      <c r="AN30" s="80"/>
      <c r="AO30" s="80"/>
      <c r="AP30" s="69"/>
      <c r="AQ30" s="69"/>
      <c r="AR30" s="80"/>
      <c r="AS30" s="80"/>
      <c r="AT30" s="69"/>
      <c r="AU30" s="69"/>
      <c r="AV30" s="80"/>
      <c r="AW30" s="80"/>
      <c r="AX30" s="69"/>
      <c r="AY30" s="69"/>
      <c r="AZ30" s="80"/>
      <c r="BA30" s="80"/>
      <c r="BB30" s="69"/>
      <c r="BC30" s="69"/>
      <c r="BD30" s="80"/>
      <c r="BE30" s="80"/>
      <c r="BF30" s="69"/>
      <c r="BG30" s="69"/>
      <c r="BH30" s="80"/>
      <c r="BI30" s="80"/>
      <c r="BJ30" s="69"/>
      <c r="BK30" s="69"/>
      <c r="BL30" s="80"/>
      <c r="BM30" s="80"/>
      <c r="BN30" s="69"/>
      <c r="BO30" s="69"/>
      <c r="BP30" s="80"/>
      <c r="BQ30" s="80"/>
      <c r="BR30" s="69"/>
      <c r="BS30" s="69"/>
      <c r="BT30" s="80"/>
      <c r="BU30" s="80"/>
      <c r="BV30" s="69"/>
      <c r="BW30" s="69"/>
      <c r="BX30" s="80"/>
      <c r="BY30" s="80"/>
      <c r="BZ30" s="69"/>
      <c r="CA30" s="69"/>
      <c r="CB30" s="80"/>
      <c r="CC30" s="80"/>
      <c r="CD30" s="69"/>
      <c r="CE30" s="69"/>
      <c r="CF30" s="69"/>
      <c r="CG30" s="69"/>
      <c r="CH30" s="69"/>
      <c r="CI30" s="69"/>
      <c r="CJ30" s="68"/>
      <c r="CK30" s="69"/>
      <c r="CL30" s="185"/>
      <c r="CM30" s="67"/>
      <c r="CN30" s="67"/>
      <c r="CO30" s="69"/>
      <c r="CP30" s="185"/>
      <c r="CQ30" s="67"/>
      <c r="CR30" s="67"/>
      <c r="CS30" s="69"/>
      <c r="CT30" s="69"/>
      <c r="CU30" s="69"/>
      <c r="CV30" s="69"/>
      <c r="CW30" s="69"/>
      <c r="CX30" s="69"/>
      <c r="CY30" s="69"/>
      <c r="CZ30" s="69"/>
      <c r="DA30" s="69"/>
    </row>
    <row r="31" spans="1:113">
      <c r="B31" s="67"/>
      <c r="C31" s="67"/>
      <c r="D31" s="67"/>
      <c r="E31" s="69"/>
      <c r="F31" s="185"/>
      <c r="G31" s="67"/>
      <c r="H31" s="69"/>
      <c r="I31" s="69"/>
      <c r="J31" s="69"/>
      <c r="K31" s="69"/>
      <c r="L31" s="69"/>
      <c r="M31" s="69"/>
      <c r="N31" s="69"/>
      <c r="O31" s="69"/>
      <c r="P31" s="69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69"/>
      <c r="AD31" s="69"/>
      <c r="AE31" s="69"/>
      <c r="AF31" s="80"/>
      <c r="AG31" s="80"/>
      <c r="AH31" s="69"/>
      <c r="AI31" s="69"/>
      <c r="AJ31" s="80"/>
      <c r="AK31" s="80"/>
      <c r="AL31" s="69"/>
      <c r="AM31" s="69"/>
      <c r="AN31" s="80"/>
      <c r="AO31" s="80"/>
      <c r="AP31" s="69"/>
      <c r="AQ31" s="69"/>
      <c r="AR31" s="80"/>
      <c r="AS31" s="80"/>
      <c r="AT31" s="69"/>
      <c r="AU31" s="69"/>
      <c r="AV31" s="80"/>
      <c r="AW31" s="80"/>
      <c r="AX31" s="69"/>
      <c r="AY31" s="69"/>
      <c r="AZ31" s="80"/>
      <c r="BA31" s="80"/>
      <c r="BB31" s="69"/>
      <c r="BC31" s="69"/>
      <c r="BD31" s="80"/>
      <c r="BE31" s="80"/>
      <c r="BF31" s="69"/>
      <c r="BG31" s="69"/>
      <c r="BH31" s="80"/>
      <c r="BI31" s="80"/>
      <c r="BJ31" s="69"/>
      <c r="BK31" s="69"/>
      <c r="BL31" s="80"/>
      <c r="BM31" s="80"/>
      <c r="BN31" s="69"/>
      <c r="BO31" s="69"/>
      <c r="BP31" s="80"/>
      <c r="BQ31" s="80"/>
      <c r="BR31" s="69"/>
      <c r="BS31" s="69"/>
      <c r="BT31" s="80"/>
      <c r="BU31" s="80"/>
      <c r="BV31" s="69"/>
      <c r="BW31" s="69"/>
      <c r="BX31" s="80"/>
      <c r="BY31" s="80"/>
      <c r="BZ31" s="69"/>
      <c r="CA31" s="69"/>
      <c r="CB31" s="80"/>
      <c r="CC31" s="80"/>
      <c r="CD31" s="69"/>
      <c r="CE31" s="69"/>
      <c r="CF31" s="69"/>
      <c r="CG31" s="69"/>
      <c r="CH31" s="69"/>
      <c r="CI31" s="69"/>
      <c r="CJ31" s="68"/>
      <c r="CK31" s="69"/>
      <c r="CL31" s="185"/>
      <c r="CM31" s="67"/>
      <c r="CN31" s="67"/>
      <c r="CO31" s="69"/>
      <c r="CP31" s="185"/>
      <c r="CQ31" s="67"/>
      <c r="CR31" s="67"/>
      <c r="CS31" s="69"/>
      <c r="CT31" s="69"/>
      <c r="CU31" s="69"/>
      <c r="CV31" s="69"/>
      <c r="CW31" s="69"/>
      <c r="CX31" s="69"/>
      <c r="CY31" s="69"/>
      <c r="CZ31" s="69"/>
      <c r="DA31" s="69"/>
    </row>
    <row r="32" spans="1:113">
      <c r="B32" s="67"/>
      <c r="C32" s="67"/>
      <c r="D32" s="67"/>
      <c r="E32" s="69"/>
      <c r="F32" s="185"/>
      <c r="G32" s="67"/>
      <c r="H32" s="69"/>
      <c r="I32" s="69"/>
      <c r="J32" s="69"/>
      <c r="K32" s="69"/>
      <c r="L32" s="69"/>
      <c r="M32" s="69"/>
      <c r="N32" s="69"/>
      <c r="O32" s="69"/>
      <c r="P32" s="69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69"/>
      <c r="AD32" s="69"/>
      <c r="AE32" s="69"/>
      <c r="AF32" s="80"/>
      <c r="AG32" s="80"/>
      <c r="AH32" s="69"/>
      <c r="AI32" s="69"/>
      <c r="AJ32" s="80"/>
      <c r="AK32" s="80"/>
      <c r="AL32" s="69"/>
      <c r="AM32" s="69"/>
      <c r="AN32" s="80"/>
      <c r="AO32" s="80"/>
      <c r="AP32" s="69"/>
      <c r="AQ32" s="69"/>
      <c r="AR32" s="80"/>
      <c r="AS32" s="80"/>
      <c r="AT32" s="69"/>
      <c r="AU32" s="69"/>
      <c r="AV32" s="80"/>
      <c r="AW32" s="80"/>
      <c r="AX32" s="69"/>
      <c r="AY32" s="69"/>
      <c r="AZ32" s="80"/>
      <c r="BA32" s="80"/>
      <c r="BB32" s="69"/>
      <c r="BC32" s="69"/>
      <c r="BD32" s="80"/>
      <c r="BE32" s="80"/>
      <c r="BF32" s="69"/>
      <c r="BG32" s="69"/>
      <c r="BH32" s="80"/>
      <c r="BI32" s="80"/>
      <c r="BJ32" s="69"/>
      <c r="BK32" s="69"/>
      <c r="BL32" s="80"/>
      <c r="BM32" s="80"/>
      <c r="BN32" s="69"/>
      <c r="BO32" s="69"/>
      <c r="BP32" s="80"/>
      <c r="BQ32" s="80"/>
      <c r="BR32" s="69"/>
      <c r="BS32" s="69"/>
      <c r="BT32" s="80"/>
      <c r="BU32" s="80"/>
      <c r="BV32" s="69"/>
      <c r="BW32" s="69"/>
      <c r="BX32" s="80"/>
      <c r="BY32" s="80"/>
      <c r="BZ32" s="69"/>
      <c r="CA32" s="69"/>
      <c r="CB32" s="80"/>
      <c r="CC32" s="80"/>
      <c r="CD32" s="69"/>
      <c r="CE32" s="69"/>
      <c r="CF32" s="69"/>
      <c r="CG32" s="69"/>
      <c r="CH32" s="69"/>
      <c r="CI32" s="69"/>
      <c r="CJ32" s="68"/>
      <c r="CK32" s="69"/>
      <c r="CL32" s="185"/>
      <c r="CM32" s="67"/>
      <c r="CN32" s="67"/>
      <c r="CO32" s="69"/>
      <c r="CP32" s="185"/>
      <c r="CQ32" s="67"/>
      <c r="CR32" s="67"/>
      <c r="CS32" s="69"/>
      <c r="CT32" s="69"/>
      <c r="CU32" s="69"/>
      <c r="CV32" s="69"/>
      <c r="CW32" s="69"/>
      <c r="CX32" s="69"/>
      <c r="CY32" s="69"/>
      <c r="CZ32" s="69"/>
      <c r="DA32" s="69"/>
    </row>
    <row r="33" spans="2:105">
      <c r="B33" s="67"/>
      <c r="C33" s="67"/>
      <c r="D33" s="67"/>
      <c r="E33" s="69"/>
      <c r="F33" s="185"/>
      <c r="G33" s="67"/>
      <c r="H33" s="69"/>
      <c r="I33" s="69"/>
      <c r="J33" s="69"/>
      <c r="K33" s="69"/>
      <c r="L33" s="69"/>
      <c r="M33" s="69"/>
      <c r="N33" s="69"/>
      <c r="O33" s="69"/>
      <c r="P33" s="69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69"/>
      <c r="AD33" s="69"/>
      <c r="AE33" s="69"/>
      <c r="AF33" s="80"/>
      <c r="AG33" s="80"/>
      <c r="AH33" s="69"/>
      <c r="AI33" s="69"/>
      <c r="AJ33" s="80"/>
      <c r="AK33" s="80"/>
      <c r="AL33" s="69"/>
      <c r="AM33" s="69"/>
      <c r="AN33" s="80"/>
      <c r="AO33" s="80"/>
      <c r="AP33" s="69"/>
      <c r="AQ33" s="69"/>
      <c r="AR33" s="80"/>
      <c r="AS33" s="80"/>
      <c r="AT33" s="69"/>
      <c r="AU33" s="69"/>
      <c r="AV33" s="80"/>
      <c r="AW33" s="80"/>
      <c r="AX33" s="69"/>
      <c r="AY33" s="69"/>
      <c r="AZ33" s="80"/>
      <c r="BA33" s="80"/>
      <c r="BB33" s="69"/>
      <c r="BC33" s="69"/>
      <c r="BD33" s="80"/>
      <c r="BE33" s="80"/>
      <c r="BF33" s="69"/>
      <c r="BG33" s="69"/>
      <c r="BH33" s="80"/>
      <c r="BI33" s="80"/>
      <c r="BJ33" s="69"/>
      <c r="BK33" s="69"/>
      <c r="BL33" s="80"/>
      <c r="BM33" s="80"/>
      <c r="BN33" s="69"/>
      <c r="BO33" s="69"/>
      <c r="BP33" s="80"/>
      <c r="BQ33" s="80"/>
      <c r="BR33" s="69"/>
      <c r="BS33" s="69"/>
      <c r="BT33" s="80"/>
      <c r="BU33" s="80"/>
      <c r="BV33" s="69"/>
      <c r="BW33" s="69"/>
      <c r="BX33" s="80"/>
      <c r="BY33" s="80"/>
      <c r="BZ33" s="69"/>
      <c r="CA33" s="69"/>
      <c r="CB33" s="80"/>
      <c r="CC33" s="80"/>
      <c r="CD33" s="69"/>
      <c r="CE33" s="69"/>
      <c r="CF33" s="69"/>
      <c r="CG33" s="69"/>
      <c r="CH33" s="69"/>
      <c r="CI33" s="69"/>
      <c r="CJ33" s="68"/>
      <c r="CK33" s="69"/>
      <c r="CL33" s="185"/>
      <c r="CM33" s="67"/>
      <c r="CN33" s="67"/>
      <c r="CO33" s="69"/>
      <c r="CP33" s="185"/>
      <c r="CQ33" s="67"/>
      <c r="CR33" s="67"/>
      <c r="CS33" s="69"/>
      <c r="CT33" s="69"/>
      <c r="CU33" s="69"/>
      <c r="CV33" s="69"/>
      <c r="CW33" s="69"/>
      <c r="CX33" s="69"/>
      <c r="CY33" s="69"/>
      <c r="CZ33" s="69"/>
      <c r="DA33" s="69"/>
    </row>
    <row r="34" spans="2:105">
      <c r="B34" s="67"/>
      <c r="C34" s="67"/>
      <c r="D34" s="67"/>
      <c r="E34" s="69"/>
      <c r="F34" s="185"/>
      <c r="G34" s="67"/>
      <c r="H34" s="69"/>
      <c r="I34" s="69"/>
      <c r="J34" s="69"/>
      <c r="K34" s="69"/>
      <c r="L34" s="69"/>
      <c r="M34" s="69"/>
      <c r="N34" s="69"/>
      <c r="O34" s="69"/>
      <c r="P34" s="69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69"/>
      <c r="AD34" s="69"/>
      <c r="AE34" s="69"/>
      <c r="AF34" s="80"/>
      <c r="AG34" s="80"/>
      <c r="AH34" s="69"/>
      <c r="AI34" s="69"/>
      <c r="AJ34" s="80"/>
      <c r="AK34" s="80"/>
      <c r="AL34" s="69"/>
      <c r="AM34" s="69"/>
      <c r="AN34" s="80"/>
      <c r="AO34" s="80"/>
      <c r="AP34" s="69"/>
      <c r="AQ34" s="69"/>
      <c r="AR34" s="80"/>
      <c r="AS34" s="80"/>
      <c r="AT34" s="69"/>
      <c r="AU34" s="69"/>
      <c r="AV34" s="80"/>
      <c r="AW34" s="80"/>
      <c r="AX34" s="69"/>
      <c r="AY34" s="69"/>
      <c r="AZ34" s="80"/>
      <c r="BA34" s="80"/>
      <c r="BB34" s="69"/>
      <c r="BC34" s="69"/>
      <c r="BD34" s="80"/>
      <c r="BE34" s="80"/>
      <c r="BF34" s="69"/>
      <c r="BG34" s="69"/>
      <c r="BH34" s="80"/>
      <c r="BI34" s="80"/>
      <c r="BJ34" s="69"/>
      <c r="BK34" s="69"/>
      <c r="BL34" s="80"/>
      <c r="BM34" s="80"/>
      <c r="BN34" s="69"/>
      <c r="BO34" s="69"/>
      <c r="BP34" s="80"/>
      <c r="BQ34" s="80"/>
      <c r="BR34" s="69"/>
      <c r="BS34" s="69"/>
      <c r="BT34" s="80"/>
      <c r="BU34" s="80"/>
      <c r="BV34" s="69"/>
      <c r="BW34" s="69"/>
      <c r="BX34" s="80"/>
      <c r="BY34" s="80"/>
      <c r="BZ34" s="69"/>
      <c r="CA34" s="69"/>
      <c r="CB34" s="80"/>
      <c r="CC34" s="80"/>
      <c r="CD34" s="69"/>
      <c r="CE34" s="69"/>
      <c r="CF34" s="69"/>
      <c r="CG34" s="69"/>
      <c r="CH34" s="69"/>
      <c r="CI34" s="69"/>
      <c r="CJ34" s="68"/>
      <c r="CK34" s="69"/>
      <c r="CL34" s="185"/>
      <c r="CM34" s="67"/>
      <c r="CN34" s="67"/>
      <c r="CO34" s="69"/>
      <c r="CP34" s="185"/>
      <c r="CQ34" s="67"/>
      <c r="CR34" s="67"/>
      <c r="CS34" s="69"/>
      <c r="CT34" s="69"/>
      <c r="CU34" s="69"/>
      <c r="CV34" s="69"/>
      <c r="CW34" s="69"/>
      <c r="CX34" s="69"/>
      <c r="CY34" s="69"/>
      <c r="CZ34" s="69"/>
      <c r="DA34" s="69"/>
    </row>
    <row r="35" spans="2:105">
      <c r="B35" s="67"/>
      <c r="C35" s="67"/>
      <c r="D35" s="67"/>
      <c r="E35" s="69"/>
      <c r="F35" s="185"/>
      <c r="G35" s="67"/>
      <c r="H35" s="69"/>
      <c r="I35" s="69"/>
      <c r="J35" s="69"/>
      <c r="K35" s="69"/>
      <c r="L35" s="69"/>
      <c r="M35" s="69"/>
      <c r="N35" s="69"/>
      <c r="O35" s="69"/>
      <c r="P35" s="69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69"/>
      <c r="AD35" s="69"/>
      <c r="AE35" s="69"/>
      <c r="AF35" s="80"/>
      <c r="AG35" s="80"/>
      <c r="AH35" s="69"/>
      <c r="AI35" s="69"/>
      <c r="AJ35" s="80"/>
      <c r="AK35" s="80"/>
      <c r="AL35" s="69"/>
      <c r="AM35" s="69"/>
      <c r="AN35" s="80"/>
      <c r="AO35" s="80"/>
      <c r="AP35" s="69"/>
      <c r="AQ35" s="69"/>
      <c r="AR35" s="80"/>
      <c r="AS35" s="80"/>
      <c r="AT35" s="69"/>
      <c r="AU35" s="69"/>
      <c r="AV35" s="80"/>
      <c r="AW35" s="80"/>
      <c r="AX35" s="69"/>
      <c r="AY35" s="69"/>
      <c r="AZ35" s="80"/>
      <c r="BA35" s="80"/>
      <c r="BB35" s="69"/>
      <c r="BC35" s="69"/>
      <c r="BD35" s="80"/>
      <c r="BE35" s="80"/>
      <c r="BF35" s="69"/>
      <c r="BG35" s="69"/>
      <c r="BH35" s="80"/>
      <c r="BI35" s="80"/>
      <c r="BJ35" s="69"/>
      <c r="BK35" s="69"/>
      <c r="BL35" s="80"/>
      <c r="BM35" s="80"/>
      <c r="BN35" s="69"/>
      <c r="BO35" s="69"/>
      <c r="BP35" s="80"/>
      <c r="BQ35" s="80"/>
      <c r="BR35" s="69"/>
      <c r="BS35" s="69"/>
      <c r="BT35" s="80"/>
      <c r="BU35" s="80"/>
      <c r="BV35" s="69"/>
      <c r="BW35" s="69"/>
      <c r="BX35" s="80"/>
      <c r="BY35" s="80"/>
      <c r="BZ35" s="69"/>
      <c r="CA35" s="69"/>
      <c r="CB35" s="80"/>
      <c r="CC35" s="80"/>
      <c r="CD35" s="69"/>
      <c r="CE35" s="69"/>
      <c r="CF35" s="69"/>
      <c r="CG35" s="69"/>
      <c r="CH35" s="69"/>
      <c r="CI35" s="69"/>
      <c r="CJ35" s="68"/>
      <c r="CK35" s="69"/>
      <c r="CL35" s="185"/>
      <c r="CM35" s="67"/>
      <c r="CN35" s="67"/>
      <c r="CO35" s="69"/>
      <c r="CP35" s="185"/>
      <c r="CQ35" s="67"/>
      <c r="CR35" s="67"/>
      <c r="CS35" s="69"/>
      <c r="CT35" s="69"/>
      <c r="CU35" s="69"/>
      <c r="CV35" s="69"/>
      <c r="CW35" s="69"/>
      <c r="CX35" s="69"/>
      <c r="CY35" s="69"/>
      <c r="CZ35" s="69"/>
      <c r="DA35" s="69"/>
    </row>
    <row r="36" spans="2:105">
      <c r="B36" s="67"/>
      <c r="C36" s="67"/>
      <c r="D36" s="67"/>
      <c r="E36" s="69"/>
      <c r="F36" s="185"/>
      <c r="G36" s="67"/>
      <c r="H36" s="69"/>
      <c r="I36" s="69"/>
      <c r="J36" s="69"/>
      <c r="K36" s="69"/>
      <c r="L36" s="69"/>
      <c r="M36" s="69"/>
      <c r="N36" s="69"/>
      <c r="O36" s="69"/>
      <c r="P36" s="69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69"/>
      <c r="AD36" s="69"/>
      <c r="AE36" s="69"/>
      <c r="AF36" s="80"/>
      <c r="AG36" s="80"/>
      <c r="AH36" s="69"/>
      <c r="AI36" s="69"/>
      <c r="AJ36" s="80"/>
      <c r="AK36" s="80"/>
      <c r="AL36" s="69"/>
      <c r="AM36" s="69"/>
      <c r="AN36" s="80"/>
      <c r="AO36" s="80"/>
      <c r="AP36" s="69"/>
      <c r="AQ36" s="69"/>
      <c r="AR36" s="80"/>
      <c r="AS36" s="80"/>
      <c r="AT36" s="69"/>
      <c r="AU36" s="69"/>
      <c r="AV36" s="80"/>
      <c r="AW36" s="80"/>
      <c r="AX36" s="69"/>
      <c r="AY36" s="69"/>
      <c r="AZ36" s="80"/>
      <c r="BA36" s="80"/>
      <c r="BB36" s="69"/>
      <c r="BC36" s="69"/>
      <c r="BD36" s="80"/>
      <c r="BE36" s="80"/>
      <c r="BF36" s="69"/>
      <c r="BG36" s="69"/>
      <c r="BH36" s="80"/>
      <c r="BI36" s="80"/>
      <c r="BJ36" s="69"/>
      <c r="BK36" s="69"/>
      <c r="BL36" s="80"/>
      <c r="BM36" s="80"/>
      <c r="BN36" s="69"/>
      <c r="BO36" s="69"/>
      <c r="BP36" s="80"/>
      <c r="BQ36" s="80"/>
      <c r="BR36" s="69"/>
      <c r="BS36" s="69"/>
      <c r="BT36" s="80"/>
      <c r="BU36" s="80"/>
      <c r="BV36" s="69"/>
      <c r="BW36" s="69"/>
      <c r="BX36" s="80"/>
      <c r="BY36" s="80"/>
      <c r="BZ36" s="69"/>
      <c r="CA36" s="69"/>
      <c r="CB36" s="80"/>
      <c r="CC36" s="80"/>
      <c r="CD36" s="69"/>
      <c r="CE36" s="69"/>
      <c r="CF36" s="69"/>
      <c r="CG36" s="69"/>
      <c r="CH36" s="69"/>
      <c r="CI36" s="69"/>
      <c r="CJ36" s="68"/>
      <c r="CK36" s="69"/>
      <c r="CL36" s="185"/>
      <c r="CM36" s="67"/>
      <c r="CN36" s="67"/>
      <c r="CO36" s="69"/>
      <c r="CP36" s="185"/>
      <c r="CQ36" s="67"/>
      <c r="CR36" s="67"/>
      <c r="CS36" s="69"/>
      <c r="CT36" s="69"/>
      <c r="CU36" s="69"/>
      <c r="CV36" s="69"/>
      <c r="CW36" s="69"/>
      <c r="CX36" s="69"/>
      <c r="CY36" s="69"/>
      <c r="CZ36" s="69"/>
      <c r="DA36" s="69"/>
    </row>
    <row r="37" spans="2:105">
      <c r="B37" s="67"/>
      <c r="C37" s="67"/>
      <c r="D37" s="67"/>
      <c r="E37" s="69"/>
      <c r="F37" s="185"/>
      <c r="G37" s="67"/>
      <c r="H37" s="69"/>
      <c r="I37" s="69"/>
      <c r="J37" s="69"/>
      <c r="K37" s="69"/>
      <c r="L37" s="69"/>
      <c r="M37" s="69"/>
      <c r="N37" s="69"/>
      <c r="O37" s="69"/>
      <c r="P37" s="69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69"/>
      <c r="AD37" s="69"/>
      <c r="AE37" s="69"/>
      <c r="AF37" s="80"/>
      <c r="AG37" s="80"/>
      <c r="AH37" s="69"/>
      <c r="AI37" s="69"/>
      <c r="AJ37" s="80"/>
      <c r="AK37" s="80"/>
      <c r="AL37" s="69"/>
      <c r="AM37" s="69"/>
      <c r="AN37" s="80"/>
      <c r="AO37" s="80"/>
      <c r="AP37" s="69"/>
      <c r="AQ37" s="69"/>
      <c r="AR37" s="80"/>
      <c r="AS37" s="80"/>
      <c r="AT37" s="69"/>
      <c r="AU37" s="69"/>
      <c r="AV37" s="80"/>
      <c r="AW37" s="80"/>
      <c r="AX37" s="69"/>
      <c r="AY37" s="69"/>
      <c r="AZ37" s="80"/>
      <c r="BA37" s="80"/>
      <c r="BB37" s="69"/>
      <c r="BC37" s="69"/>
      <c r="BD37" s="80"/>
      <c r="BE37" s="80"/>
      <c r="BF37" s="69"/>
      <c r="BG37" s="69"/>
      <c r="BH37" s="80"/>
      <c r="BI37" s="80"/>
      <c r="BJ37" s="69"/>
      <c r="BK37" s="69"/>
      <c r="BL37" s="80"/>
      <c r="BM37" s="80"/>
      <c r="BN37" s="69"/>
      <c r="BO37" s="69"/>
      <c r="BP37" s="80"/>
      <c r="BQ37" s="80"/>
      <c r="BR37" s="69"/>
      <c r="BS37" s="69"/>
      <c r="BT37" s="80"/>
      <c r="BU37" s="80"/>
      <c r="BV37" s="69"/>
      <c r="BW37" s="69"/>
      <c r="BX37" s="80"/>
      <c r="BY37" s="80"/>
      <c r="BZ37" s="69"/>
      <c r="CA37" s="69"/>
      <c r="CB37" s="80"/>
      <c r="CC37" s="80"/>
      <c r="CD37" s="69"/>
      <c r="CE37" s="69"/>
      <c r="CF37" s="69"/>
      <c r="CG37" s="69"/>
      <c r="CH37" s="69"/>
      <c r="CI37" s="69"/>
      <c r="CJ37" s="68"/>
      <c r="CK37" s="69"/>
      <c r="CL37" s="185"/>
      <c r="CM37" s="67"/>
      <c r="CN37" s="67"/>
      <c r="CO37" s="69"/>
      <c r="CP37" s="185"/>
      <c r="CQ37" s="67"/>
      <c r="CR37" s="67"/>
      <c r="CS37" s="69"/>
      <c r="CT37" s="69"/>
      <c r="CU37" s="69"/>
      <c r="CV37" s="69"/>
      <c r="CW37" s="69"/>
      <c r="CX37" s="69"/>
      <c r="CY37" s="69"/>
      <c r="CZ37" s="69"/>
      <c r="DA37" s="69"/>
    </row>
    <row r="38" spans="2:105">
      <c r="B38" s="67"/>
      <c r="C38" s="67"/>
      <c r="D38" s="67"/>
      <c r="E38" s="69"/>
      <c r="F38" s="185"/>
      <c r="G38" s="67"/>
      <c r="H38" s="69"/>
      <c r="I38" s="69"/>
      <c r="J38" s="69"/>
      <c r="K38" s="69"/>
      <c r="L38" s="69"/>
      <c r="M38" s="69"/>
      <c r="N38" s="69"/>
      <c r="O38" s="69"/>
      <c r="P38" s="69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69"/>
      <c r="AD38" s="69"/>
      <c r="AE38" s="69"/>
      <c r="AF38" s="80"/>
      <c r="AG38" s="80"/>
      <c r="AH38" s="69"/>
      <c r="AI38" s="69"/>
      <c r="AJ38" s="80"/>
      <c r="AK38" s="80"/>
      <c r="AL38" s="69"/>
      <c r="AM38" s="69"/>
      <c r="AN38" s="80"/>
      <c r="AO38" s="80"/>
      <c r="AP38" s="69"/>
      <c r="AQ38" s="69"/>
      <c r="AR38" s="80"/>
      <c r="AS38" s="80"/>
      <c r="AT38" s="69"/>
      <c r="AU38" s="69"/>
      <c r="AV38" s="80"/>
      <c r="AW38" s="80"/>
      <c r="AX38" s="69"/>
      <c r="AY38" s="69"/>
      <c r="AZ38" s="80"/>
      <c r="BA38" s="80"/>
      <c r="BB38" s="69"/>
      <c r="BC38" s="69"/>
      <c r="BD38" s="80"/>
      <c r="BE38" s="80"/>
      <c r="BF38" s="69"/>
      <c r="BG38" s="69"/>
      <c r="BH38" s="80"/>
      <c r="BI38" s="80"/>
      <c r="BJ38" s="69"/>
      <c r="BK38" s="69"/>
      <c r="BL38" s="80"/>
      <c r="BM38" s="80"/>
      <c r="BN38" s="69"/>
      <c r="BO38" s="69"/>
      <c r="BP38" s="80"/>
      <c r="BQ38" s="80"/>
      <c r="BR38" s="69"/>
      <c r="BS38" s="69"/>
      <c r="BT38" s="80"/>
      <c r="BU38" s="80"/>
      <c r="BV38" s="69"/>
      <c r="BW38" s="69"/>
      <c r="BX38" s="80"/>
      <c r="BY38" s="80"/>
      <c r="BZ38" s="69"/>
      <c r="CA38" s="69"/>
      <c r="CB38" s="80"/>
      <c r="CC38" s="80"/>
      <c r="CD38" s="69"/>
      <c r="CE38" s="69"/>
      <c r="CF38" s="69"/>
      <c r="CG38" s="69"/>
      <c r="CH38" s="69"/>
      <c r="CI38" s="69"/>
      <c r="CJ38" s="68"/>
      <c r="CK38" s="69"/>
      <c r="CL38" s="185"/>
      <c r="CM38" s="67"/>
      <c r="CN38" s="67"/>
      <c r="CO38" s="69"/>
      <c r="CP38" s="185"/>
      <c r="CQ38" s="67"/>
      <c r="CR38" s="67"/>
      <c r="CS38" s="69"/>
      <c r="CT38" s="69"/>
      <c r="CU38" s="69"/>
      <c r="CV38" s="69"/>
      <c r="CW38" s="69"/>
      <c r="CX38" s="69"/>
      <c r="CY38" s="69"/>
      <c r="CZ38" s="69"/>
      <c r="DA38" s="69"/>
    </row>
    <row r="39" spans="2:105">
      <c r="B39" s="67"/>
      <c r="C39" s="67"/>
      <c r="D39" s="67"/>
      <c r="E39" s="69"/>
      <c r="F39" s="185"/>
      <c r="G39" s="67"/>
      <c r="H39" s="69"/>
      <c r="I39" s="69"/>
      <c r="J39" s="69"/>
      <c r="K39" s="69"/>
      <c r="L39" s="69"/>
      <c r="M39" s="69"/>
      <c r="N39" s="69"/>
      <c r="O39" s="69"/>
      <c r="P39" s="69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69"/>
      <c r="AD39" s="69"/>
      <c r="AE39" s="69"/>
      <c r="AF39" s="80"/>
      <c r="AG39" s="80"/>
      <c r="AH39" s="69"/>
      <c r="AI39" s="69"/>
      <c r="AJ39" s="80"/>
      <c r="AK39" s="80"/>
      <c r="AL39" s="69"/>
      <c r="AM39" s="69"/>
      <c r="AN39" s="80"/>
      <c r="AO39" s="80"/>
      <c r="AP39" s="69"/>
      <c r="AQ39" s="69"/>
      <c r="AR39" s="80"/>
      <c r="AS39" s="80"/>
      <c r="AT39" s="69"/>
      <c r="AU39" s="69"/>
      <c r="AV39" s="80"/>
      <c r="AW39" s="80"/>
      <c r="AX39" s="69"/>
      <c r="AY39" s="69"/>
      <c r="AZ39" s="80"/>
      <c r="BA39" s="80"/>
      <c r="BB39" s="69"/>
      <c r="BC39" s="69"/>
      <c r="BD39" s="80"/>
      <c r="BE39" s="80"/>
      <c r="BF39" s="69"/>
      <c r="BG39" s="69"/>
      <c r="BH39" s="80"/>
      <c r="BI39" s="80"/>
      <c r="BJ39" s="69"/>
      <c r="BK39" s="69"/>
      <c r="BL39" s="80"/>
      <c r="BM39" s="80"/>
      <c r="BN39" s="69"/>
      <c r="BO39" s="69"/>
      <c r="BP39" s="80"/>
      <c r="BQ39" s="80"/>
      <c r="BR39" s="69"/>
      <c r="BS39" s="69"/>
      <c r="BT39" s="80"/>
      <c r="BU39" s="80"/>
      <c r="BV39" s="69"/>
      <c r="BW39" s="69"/>
      <c r="BX39" s="80"/>
      <c r="BY39" s="80"/>
      <c r="BZ39" s="69"/>
      <c r="CA39" s="69"/>
      <c r="CB39" s="80"/>
      <c r="CC39" s="80"/>
      <c r="CD39" s="69"/>
      <c r="CE39" s="69"/>
      <c r="CF39" s="69"/>
      <c r="CG39" s="69"/>
      <c r="CH39" s="69"/>
      <c r="CI39" s="69"/>
      <c r="CJ39" s="68"/>
      <c r="CK39" s="69"/>
      <c r="CL39" s="185"/>
      <c r="CM39" s="67"/>
      <c r="CN39" s="67"/>
      <c r="CO39" s="69"/>
      <c r="CP39" s="185"/>
      <c r="CQ39" s="67"/>
      <c r="CR39" s="67"/>
      <c r="CS39" s="69"/>
      <c r="CT39" s="69"/>
      <c r="CU39" s="69"/>
      <c r="CV39" s="69"/>
      <c r="CW39" s="69"/>
      <c r="CX39" s="69"/>
      <c r="CY39" s="69"/>
      <c r="CZ39" s="69"/>
      <c r="DA39" s="69"/>
    </row>
    <row r="40" spans="2:105">
      <c r="B40" s="67"/>
      <c r="C40" s="67"/>
      <c r="D40" s="67"/>
      <c r="E40" s="69"/>
      <c r="F40" s="185"/>
      <c r="G40" s="67"/>
      <c r="H40" s="69"/>
      <c r="I40" s="69"/>
      <c r="J40" s="69"/>
      <c r="K40" s="69"/>
      <c r="L40" s="69"/>
      <c r="M40" s="69"/>
      <c r="N40" s="69"/>
      <c r="O40" s="69"/>
      <c r="P40" s="69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69"/>
      <c r="AD40" s="69"/>
      <c r="AE40" s="69"/>
      <c r="AF40" s="80"/>
      <c r="AG40" s="80"/>
      <c r="AH40" s="69"/>
      <c r="AI40" s="69"/>
      <c r="AJ40" s="80"/>
      <c r="AK40" s="80"/>
      <c r="AL40" s="69"/>
      <c r="AM40" s="69"/>
      <c r="AN40" s="80"/>
      <c r="AO40" s="80"/>
      <c r="AP40" s="69"/>
      <c r="AQ40" s="69"/>
      <c r="AR40" s="80"/>
      <c r="AS40" s="80"/>
      <c r="AT40" s="69"/>
      <c r="AU40" s="69"/>
      <c r="AV40" s="80"/>
      <c r="AW40" s="80"/>
      <c r="AX40" s="69"/>
      <c r="AY40" s="69"/>
      <c r="AZ40" s="80"/>
      <c r="BA40" s="80"/>
      <c r="BB40" s="69"/>
      <c r="BC40" s="69"/>
      <c r="BD40" s="80"/>
      <c r="BE40" s="80"/>
      <c r="BF40" s="69"/>
      <c r="BG40" s="69"/>
      <c r="BH40" s="80"/>
      <c r="BI40" s="80"/>
      <c r="BJ40" s="69"/>
      <c r="BK40" s="69"/>
      <c r="BL40" s="80"/>
      <c r="BM40" s="80"/>
      <c r="BN40" s="69"/>
      <c r="BO40" s="69"/>
      <c r="BP40" s="80"/>
      <c r="BQ40" s="80"/>
      <c r="BR40" s="69"/>
      <c r="BS40" s="69"/>
      <c r="BT40" s="80"/>
      <c r="BU40" s="80"/>
      <c r="BV40" s="69"/>
      <c r="BW40" s="69"/>
      <c r="BX40" s="80"/>
      <c r="BY40" s="80"/>
      <c r="BZ40" s="69"/>
      <c r="CA40" s="69"/>
      <c r="CB40" s="80"/>
      <c r="CC40" s="80"/>
      <c r="CD40" s="69"/>
      <c r="CE40" s="69"/>
      <c r="CF40" s="69"/>
      <c r="CG40" s="69"/>
      <c r="CH40" s="69"/>
      <c r="CI40" s="69"/>
      <c r="CJ40" s="68"/>
      <c r="CK40" s="69"/>
      <c r="CL40" s="185"/>
      <c r="CM40" s="67"/>
      <c r="CN40" s="67"/>
      <c r="CO40" s="69"/>
      <c r="CP40" s="185"/>
      <c r="CQ40" s="67"/>
      <c r="CR40" s="67"/>
      <c r="CS40" s="69"/>
      <c r="CT40" s="69"/>
      <c r="CU40" s="69"/>
      <c r="CV40" s="69"/>
      <c r="CW40" s="69"/>
      <c r="CX40" s="69"/>
      <c r="CY40" s="69"/>
      <c r="CZ40" s="69"/>
      <c r="DA40" s="69"/>
    </row>
    <row r="41" spans="2:105">
      <c r="B41" s="67"/>
      <c r="C41" s="67"/>
      <c r="D41" s="67"/>
      <c r="E41" s="69"/>
      <c r="F41" s="185"/>
      <c r="G41" s="67"/>
      <c r="H41" s="69"/>
      <c r="I41" s="69"/>
      <c r="J41" s="69"/>
      <c r="K41" s="69"/>
      <c r="L41" s="69"/>
      <c r="M41" s="69"/>
      <c r="N41" s="69"/>
      <c r="O41" s="69"/>
      <c r="P41" s="69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69"/>
      <c r="AD41" s="69"/>
      <c r="AE41" s="69"/>
      <c r="AF41" s="80"/>
      <c r="AG41" s="80"/>
      <c r="AH41" s="69"/>
      <c r="AI41" s="69"/>
      <c r="AJ41" s="80"/>
      <c r="AK41" s="80"/>
      <c r="AL41" s="69"/>
      <c r="AM41" s="69"/>
      <c r="AN41" s="80"/>
      <c r="AO41" s="80"/>
      <c r="AP41" s="69"/>
      <c r="AQ41" s="69"/>
      <c r="AR41" s="80"/>
      <c r="AS41" s="80"/>
      <c r="AT41" s="69"/>
      <c r="AU41" s="69"/>
      <c r="AV41" s="80"/>
      <c r="AW41" s="80"/>
      <c r="AX41" s="69"/>
      <c r="AY41" s="69"/>
      <c r="AZ41" s="80"/>
      <c r="BA41" s="80"/>
      <c r="BB41" s="69"/>
      <c r="BC41" s="69"/>
      <c r="BD41" s="80"/>
      <c r="BE41" s="80"/>
      <c r="BF41" s="69"/>
      <c r="BG41" s="69"/>
      <c r="BH41" s="80"/>
      <c r="BI41" s="80"/>
      <c r="BJ41" s="69"/>
      <c r="BK41" s="69"/>
      <c r="BL41" s="80"/>
      <c r="BM41" s="80"/>
      <c r="BN41" s="69"/>
      <c r="BO41" s="69"/>
      <c r="BP41" s="80"/>
      <c r="BQ41" s="80"/>
      <c r="BR41" s="69"/>
      <c r="BS41" s="69"/>
      <c r="BT41" s="80"/>
      <c r="BU41" s="80"/>
      <c r="BV41" s="69"/>
      <c r="BW41" s="69"/>
      <c r="BX41" s="80"/>
      <c r="BY41" s="80"/>
      <c r="BZ41" s="69"/>
      <c r="CA41" s="69"/>
      <c r="CB41" s="80"/>
      <c r="CC41" s="80"/>
      <c r="CD41" s="69"/>
      <c r="CE41" s="69"/>
      <c r="CF41" s="69"/>
      <c r="CG41" s="69"/>
      <c r="CH41" s="69"/>
      <c r="CI41" s="69"/>
      <c r="CJ41" s="68"/>
      <c r="CK41" s="69"/>
      <c r="CL41" s="185"/>
      <c r="CM41" s="67"/>
      <c r="CN41" s="67"/>
      <c r="CO41" s="69"/>
      <c r="CP41" s="185"/>
      <c r="CQ41" s="67"/>
      <c r="CR41" s="67"/>
      <c r="CS41" s="69"/>
      <c r="CT41" s="69"/>
      <c r="CU41" s="69"/>
      <c r="CV41" s="69"/>
      <c r="CW41" s="69"/>
      <c r="CX41" s="69"/>
      <c r="CY41" s="69"/>
      <c r="CZ41" s="69"/>
      <c r="DA41" s="69"/>
    </row>
    <row r="42" spans="2:105">
      <c r="B42" s="67"/>
      <c r="C42" s="67"/>
      <c r="D42" s="67"/>
      <c r="E42" s="69"/>
      <c r="F42" s="185"/>
      <c r="G42" s="67"/>
      <c r="H42" s="69"/>
      <c r="I42" s="69"/>
      <c r="J42" s="69"/>
      <c r="K42" s="69"/>
      <c r="L42" s="69"/>
      <c r="M42" s="69"/>
      <c r="N42" s="69"/>
      <c r="O42" s="69"/>
      <c r="P42" s="69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69"/>
      <c r="AD42" s="69"/>
      <c r="AE42" s="69"/>
      <c r="AF42" s="80"/>
      <c r="AG42" s="80"/>
      <c r="AH42" s="69"/>
      <c r="AI42" s="69"/>
      <c r="AJ42" s="80"/>
      <c r="AK42" s="80"/>
      <c r="AL42" s="69"/>
      <c r="AM42" s="69"/>
      <c r="AN42" s="80"/>
      <c r="AO42" s="80"/>
      <c r="AP42" s="69"/>
      <c r="AQ42" s="69"/>
      <c r="AR42" s="80"/>
      <c r="AS42" s="80"/>
      <c r="AT42" s="69"/>
      <c r="AU42" s="69"/>
      <c r="AV42" s="80"/>
      <c r="AW42" s="80"/>
      <c r="AX42" s="69"/>
      <c r="AY42" s="69"/>
      <c r="AZ42" s="80"/>
      <c r="BA42" s="80"/>
      <c r="BB42" s="69"/>
      <c r="BC42" s="69"/>
      <c r="BD42" s="80"/>
      <c r="BE42" s="80"/>
      <c r="BF42" s="69"/>
      <c r="BG42" s="69"/>
      <c r="BH42" s="80"/>
      <c r="BI42" s="80"/>
      <c r="BJ42" s="69"/>
      <c r="BK42" s="69"/>
      <c r="BL42" s="80"/>
      <c r="BM42" s="80"/>
      <c r="BN42" s="69"/>
      <c r="BO42" s="69"/>
      <c r="BP42" s="80"/>
      <c r="BQ42" s="80"/>
      <c r="BR42" s="69"/>
      <c r="BS42" s="69"/>
      <c r="BT42" s="80"/>
      <c r="BU42" s="80"/>
      <c r="BV42" s="69"/>
      <c r="BW42" s="69"/>
      <c r="BX42" s="80"/>
      <c r="BY42" s="80"/>
      <c r="BZ42" s="69"/>
      <c r="CA42" s="69"/>
      <c r="CB42" s="80"/>
      <c r="CC42" s="80"/>
      <c r="CD42" s="69"/>
      <c r="CE42" s="69"/>
      <c r="CF42" s="69"/>
      <c r="CG42" s="69"/>
      <c r="CH42" s="69"/>
      <c r="CI42" s="69"/>
      <c r="CJ42" s="68"/>
      <c r="CK42" s="69"/>
      <c r="CL42" s="185"/>
      <c r="CM42" s="67"/>
      <c r="CN42" s="67"/>
      <c r="CO42" s="69"/>
      <c r="CP42" s="185"/>
      <c r="CQ42" s="67"/>
      <c r="CR42" s="67"/>
      <c r="CS42" s="69"/>
      <c r="CT42" s="69"/>
      <c r="CU42" s="69"/>
      <c r="CV42" s="69"/>
      <c r="CW42" s="69"/>
      <c r="CX42" s="69"/>
      <c r="CY42" s="69"/>
      <c r="CZ42" s="69"/>
      <c r="DA42" s="69"/>
    </row>
    <row r="43" spans="2:105">
      <c r="B43" s="67"/>
      <c r="C43" s="67"/>
      <c r="D43" s="67"/>
      <c r="E43" s="69"/>
      <c r="F43" s="185"/>
      <c r="G43" s="67"/>
      <c r="H43" s="69"/>
      <c r="I43" s="69"/>
      <c r="J43" s="69"/>
      <c r="K43" s="69"/>
      <c r="L43" s="69"/>
      <c r="M43" s="69"/>
      <c r="N43" s="69"/>
      <c r="O43" s="69"/>
      <c r="P43" s="69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69"/>
      <c r="AD43" s="69"/>
      <c r="AE43" s="69"/>
      <c r="AF43" s="80"/>
      <c r="AG43" s="80"/>
      <c r="AH43" s="69"/>
      <c r="AI43" s="69"/>
      <c r="AJ43" s="80"/>
      <c r="AK43" s="80"/>
      <c r="AL43" s="69"/>
      <c r="AM43" s="69"/>
      <c r="AN43" s="80"/>
      <c r="AO43" s="80"/>
      <c r="AP43" s="69"/>
      <c r="AQ43" s="69"/>
      <c r="AR43" s="80"/>
      <c r="AS43" s="80"/>
      <c r="AT43" s="69"/>
      <c r="AU43" s="69"/>
      <c r="AV43" s="80"/>
      <c r="AW43" s="80"/>
      <c r="AX43" s="69"/>
      <c r="AY43" s="69"/>
      <c r="AZ43" s="80"/>
      <c r="BA43" s="80"/>
      <c r="BB43" s="69"/>
      <c r="BC43" s="69"/>
      <c r="BD43" s="80"/>
      <c r="BE43" s="80"/>
      <c r="BF43" s="69"/>
      <c r="BG43" s="69"/>
      <c r="BH43" s="80"/>
      <c r="BI43" s="80"/>
      <c r="BJ43" s="69"/>
      <c r="BK43" s="69"/>
      <c r="BL43" s="80"/>
      <c r="BM43" s="80"/>
      <c r="BN43" s="69"/>
      <c r="BO43" s="69"/>
      <c r="BP43" s="80"/>
      <c r="BQ43" s="80"/>
      <c r="BR43" s="69"/>
      <c r="BS43" s="69"/>
      <c r="BT43" s="80"/>
      <c r="BU43" s="80"/>
      <c r="BV43" s="69"/>
      <c r="BW43" s="69"/>
      <c r="BX43" s="80"/>
      <c r="BY43" s="80"/>
      <c r="BZ43" s="69"/>
      <c r="CA43" s="69"/>
      <c r="CB43" s="80"/>
      <c r="CC43" s="80"/>
      <c r="CD43" s="69"/>
      <c r="CE43" s="69"/>
      <c r="CF43" s="69"/>
      <c r="CG43" s="69"/>
      <c r="CH43" s="69"/>
      <c r="CI43" s="69"/>
      <c r="CJ43" s="68"/>
      <c r="CK43" s="69"/>
      <c r="CL43" s="185"/>
      <c r="CM43" s="67"/>
      <c r="CN43" s="67"/>
      <c r="CO43" s="69"/>
      <c r="CP43" s="185"/>
      <c r="CQ43" s="67"/>
      <c r="CR43" s="67"/>
      <c r="CS43" s="69"/>
      <c r="CT43" s="69"/>
      <c r="CU43" s="69"/>
      <c r="CV43" s="69"/>
      <c r="CW43" s="69"/>
      <c r="CX43" s="69"/>
      <c r="CY43" s="69"/>
      <c r="CZ43" s="69"/>
      <c r="DA43" s="69"/>
    </row>
    <row r="44" spans="2:105">
      <c r="B44" s="67"/>
      <c r="C44" s="67"/>
      <c r="D44" s="67"/>
      <c r="E44" s="69"/>
      <c r="F44" s="185"/>
      <c r="G44" s="67"/>
      <c r="H44" s="69"/>
      <c r="I44" s="69"/>
      <c r="J44" s="69"/>
      <c r="K44" s="69"/>
      <c r="L44" s="69"/>
      <c r="M44" s="69"/>
      <c r="N44" s="69"/>
      <c r="O44" s="69"/>
      <c r="P44" s="69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69"/>
      <c r="AD44" s="69"/>
      <c r="AE44" s="69"/>
      <c r="AF44" s="80"/>
      <c r="AG44" s="80"/>
      <c r="AH44" s="69"/>
      <c r="AI44" s="69"/>
      <c r="AJ44" s="80"/>
      <c r="AK44" s="80"/>
      <c r="AL44" s="69"/>
      <c r="AM44" s="69"/>
      <c r="AN44" s="80"/>
      <c r="AO44" s="80"/>
      <c r="AP44" s="69"/>
      <c r="AQ44" s="69"/>
      <c r="AR44" s="80"/>
      <c r="AS44" s="80"/>
      <c r="AT44" s="69"/>
      <c r="AU44" s="69"/>
      <c r="AV44" s="80"/>
      <c r="AW44" s="80"/>
      <c r="AX44" s="69"/>
      <c r="AY44" s="69"/>
      <c r="AZ44" s="80"/>
      <c r="BA44" s="80"/>
      <c r="BB44" s="69"/>
      <c r="BC44" s="69"/>
      <c r="BD44" s="80"/>
      <c r="BE44" s="80"/>
      <c r="BF44" s="69"/>
      <c r="BG44" s="69"/>
      <c r="BH44" s="80"/>
      <c r="BI44" s="80"/>
      <c r="BJ44" s="69"/>
      <c r="BK44" s="69"/>
      <c r="BL44" s="80"/>
      <c r="BM44" s="80"/>
      <c r="BN44" s="69"/>
      <c r="BO44" s="69"/>
      <c r="BP44" s="80"/>
      <c r="BQ44" s="80"/>
      <c r="BR44" s="69"/>
      <c r="BS44" s="69"/>
      <c r="BT44" s="80"/>
      <c r="BU44" s="80"/>
      <c r="BV44" s="69"/>
      <c r="BW44" s="69"/>
      <c r="BX44" s="80"/>
      <c r="BY44" s="80"/>
      <c r="BZ44" s="69"/>
      <c r="CA44" s="69"/>
      <c r="CB44" s="80"/>
      <c r="CC44" s="80"/>
      <c r="CD44" s="69"/>
      <c r="CE44" s="69"/>
      <c r="CF44" s="69"/>
      <c r="CG44" s="69"/>
      <c r="CH44" s="69"/>
      <c r="CI44" s="69"/>
      <c r="CJ44" s="68"/>
      <c r="CK44" s="69"/>
      <c r="CL44" s="185"/>
      <c r="CM44" s="67"/>
      <c r="CN44" s="67"/>
      <c r="CO44" s="69"/>
      <c r="CP44" s="185"/>
      <c r="CQ44" s="67"/>
      <c r="CR44" s="67"/>
      <c r="CS44" s="69"/>
      <c r="CT44" s="69"/>
      <c r="CU44" s="69"/>
      <c r="CV44" s="69"/>
      <c r="CW44" s="69"/>
      <c r="CX44" s="69"/>
      <c r="CY44" s="69"/>
      <c r="CZ44" s="69"/>
      <c r="DA44" s="69"/>
    </row>
    <row r="45" spans="2:105">
      <c r="B45" s="67"/>
      <c r="C45" s="67"/>
      <c r="D45" s="67"/>
      <c r="E45" s="69"/>
      <c r="F45" s="185"/>
      <c r="G45" s="67"/>
      <c r="H45" s="69"/>
      <c r="I45" s="69"/>
      <c r="J45" s="69"/>
      <c r="K45" s="69"/>
      <c r="L45" s="69"/>
      <c r="M45" s="69"/>
      <c r="N45" s="69"/>
      <c r="O45" s="69"/>
      <c r="P45" s="69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69"/>
      <c r="AD45" s="69"/>
      <c r="AE45" s="69"/>
      <c r="AF45" s="80"/>
      <c r="AG45" s="80"/>
      <c r="AH45" s="69"/>
      <c r="AI45" s="69"/>
      <c r="AJ45" s="80"/>
      <c r="AK45" s="80"/>
      <c r="AL45" s="69"/>
      <c r="AM45" s="69"/>
      <c r="AN45" s="80"/>
      <c r="AO45" s="80"/>
      <c r="AP45" s="69"/>
      <c r="AQ45" s="69"/>
      <c r="AR45" s="80"/>
      <c r="AS45" s="80"/>
      <c r="AT45" s="69"/>
      <c r="AU45" s="69"/>
      <c r="AV45" s="80"/>
      <c r="AW45" s="80"/>
      <c r="AX45" s="69"/>
      <c r="AY45" s="69"/>
      <c r="AZ45" s="80"/>
      <c r="BA45" s="80"/>
      <c r="BB45" s="69"/>
      <c r="BC45" s="69"/>
      <c r="BD45" s="80"/>
      <c r="BE45" s="80"/>
      <c r="BF45" s="69"/>
      <c r="BG45" s="69"/>
      <c r="BH45" s="80"/>
      <c r="BI45" s="80"/>
      <c r="BJ45" s="69"/>
      <c r="BK45" s="69"/>
      <c r="BL45" s="80"/>
      <c r="BM45" s="80"/>
      <c r="BN45" s="69"/>
      <c r="BO45" s="69"/>
      <c r="BP45" s="80"/>
      <c r="BQ45" s="80"/>
      <c r="BR45" s="69"/>
      <c r="BS45" s="69"/>
      <c r="BT45" s="80"/>
      <c r="BU45" s="80"/>
      <c r="BV45" s="69"/>
      <c r="BW45" s="69"/>
      <c r="BX45" s="80"/>
      <c r="BY45" s="80"/>
      <c r="BZ45" s="69"/>
      <c r="CA45" s="69"/>
      <c r="CB45" s="80"/>
      <c r="CC45" s="80"/>
      <c r="CD45" s="69"/>
      <c r="CE45" s="69"/>
      <c r="CF45" s="69"/>
      <c r="CG45" s="69"/>
      <c r="CH45" s="69"/>
      <c r="CI45" s="69"/>
      <c r="CJ45" s="68"/>
      <c r="CK45" s="69"/>
      <c r="CL45" s="185"/>
      <c r="CM45" s="67"/>
      <c r="CN45" s="67"/>
      <c r="CO45" s="69"/>
      <c r="CP45" s="185"/>
      <c r="CQ45" s="67"/>
      <c r="CR45" s="67"/>
      <c r="CS45" s="69"/>
      <c r="CT45" s="69"/>
      <c r="CU45" s="69"/>
      <c r="CV45" s="69"/>
      <c r="CW45" s="69"/>
      <c r="CX45" s="69"/>
      <c r="CY45" s="69"/>
      <c r="CZ45" s="69"/>
      <c r="DA45" s="69"/>
    </row>
    <row r="46" spans="2:105">
      <c r="B46" s="67"/>
      <c r="C46" s="67"/>
      <c r="D46" s="67"/>
      <c r="E46" s="69"/>
      <c r="F46" s="185"/>
      <c r="G46" s="67"/>
      <c r="H46" s="69"/>
      <c r="I46" s="69"/>
      <c r="J46" s="69"/>
      <c r="K46" s="69"/>
      <c r="L46" s="69"/>
      <c r="M46" s="69"/>
      <c r="N46" s="69"/>
      <c r="O46" s="69"/>
      <c r="P46" s="69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69"/>
      <c r="AD46" s="69"/>
      <c r="AE46" s="69"/>
      <c r="AF46" s="80"/>
      <c r="AG46" s="80"/>
      <c r="AH46" s="69"/>
      <c r="AI46" s="69"/>
      <c r="AJ46" s="80"/>
      <c r="AK46" s="80"/>
      <c r="AL46" s="69"/>
      <c r="AM46" s="69"/>
      <c r="AN46" s="80"/>
      <c r="AO46" s="80"/>
      <c r="AP46" s="69"/>
      <c r="AQ46" s="69"/>
      <c r="AR46" s="80"/>
      <c r="AS46" s="80"/>
      <c r="AT46" s="69"/>
      <c r="AU46" s="69"/>
      <c r="AV46" s="80"/>
      <c r="AW46" s="80"/>
      <c r="AX46" s="69"/>
      <c r="AY46" s="69"/>
      <c r="AZ46" s="80"/>
      <c r="BA46" s="80"/>
      <c r="BB46" s="69"/>
      <c r="BC46" s="69"/>
      <c r="BD46" s="80"/>
      <c r="BE46" s="80"/>
      <c r="BF46" s="69"/>
      <c r="BG46" s="69"/>
      <c r="BH46" s="80"/>
      <c r="BI46" s="80"/>
      <c r="BJ46" s="69"/>
      <c r="BK46" s="69"/>
      <c r="BL46" s="80"/>
      <c r="BM46" s="80"/>
      <c r="BN46" s="69"/>
      <c r="BO46" s="69"/>
      <c r="BP46" s="80"/>
      <c r="BQ46" s="80"/>
      <c r="BR46" s="69"/>
      <c r="BS46" s="69"/>
      <c r="BT46" s="80"/>
      <c r="BU46" s="80"/>
      <c r="BV46" s="69"/>
      <c r="BW46" s="69"/>
      <c r="BX46" s="80"/>
      <c r="BY46" s="80"/>
      <c r="BZ46" s="69"/>
      <c r="CA46" s="69"/>
      <c r="CB46" s="80"/>
      <c r="CC46" s="80"/>
      <c r="CD46" s="69"/>
      <c r="CE46" s="69"/>
      <c r="CF46" s="69"/>
      <c r="CG46" s="69"/>
      <c r="CH46" s="69"/>
      <c r="CI46" s="69"/>
      <c r="CJ46" s="68"/>
      <c r="CK46" s="69"/>
      <c r="CL46" s="185"/>
      <c r="CM46" s="67"/>
      <c r="CN46" s="67"/>
      <c r="CO46" s="69"/>
      <c r="CP46" s="185"/>
      <c r="CQ46" s="67"/>
      <c r="CR46" s="67"/>
      <c r="CS46" s="69"/>
      <c r="CT46" s="69"/>
      <c r="CU46" s="69"/>
      <c r="CV46" s="69"/>
      <c r="CW46" s="69"/>
      <c r="CX46" s="69"/>
      <c r="CY46" s="69"/>
      <c r="CZ46" s="69"/>
      <c r="DA46" s="69"/>
    </row>
    <row r="47" spans="2:105">
      <c r="B47" s="67"/>
      <c r="C47" s="67"/>
      <c r="D47" s="67"/>
      <c r="E47" s="69"/>
      <c r="F47" s="185"/>
      <c r="G47" s="67"/>
      <c r="H47" s="69"/>
      <c r="I47" s="69"/>
      <c r="J47" s="69"/>
      <c r="K47" s="69"/>
      <c r="L47" s="69"/>
      <c r="M47" s="69"/>
      <c r="N47" s="69"/>
      <c r="O47" s="69"/>
      <c r="P47" s="69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69"/>
      <c r="AD47" s="69"/>
      <c r="AE47" s="69"/>
      <c r="AF47" s="80"/>
      <c r="AG47" s="80"/>
      <c r="AH47" s="69"/>
      <c r="AI47" s="69"/>
      <c r="AJ47" s="80"/>
      <c r="AK47" s="80"/>
      <c r="AL47" s="69"/>
      <c r="AM47" s="69"/>
      <c r="AN47" s="80"/>
      <c r="AO47" s="80"/>
      <c r="AP47" s="69"/>
      <c r="AQ47" s="69"/>
      <c r="AR47" s="80"/>
      <c r="AS47" s="80"/>
      <c r="AT47" s="69"/>
      <c r="AU47" s="69"/>
      <c r="AV47" s="80"/>
      <c r="AW47" s="80"/>
      <c r="AX47" s="69"/>
      <c r="AY47" s="69"/>
      <c r="AZ47" s="80"/>
      <c r="BA47" s="80"/>
      <c r="BB47" s="69"/>
      <c r="BC47" s="69"/>
      <c r="BD47" s="80"/>
      <c r="BE47" s="80"/>
      <c r="BF47" s="69"/>
      <c r="BG47" s="69"/>
      <c r="BH47" s="80"/>
      <c r="BI47" s="80"/>
      <c r="BJ47" s="69"/>
      <c r="BK47" s="69"/>
      <c r="BL47" s="80"/>
      <c r="BM47" s="80"/>
      <c r="BN47" s="69"/>
      <c r="BO47" s="69"/>
      <c r="BP47" s="80"/>
      <c r="BQ47" s="80"/>
      <c r="BR47" s="69"/>
      <c r="BS47" s="69"/>
      <c r="BT47" s="80"/>
      <c r="BU47" s="80"/>
      <c r="BV47" s="69"/>
      <c r="BW47" s="69"/>
      <c r="BX47" s="80"/>
      <c r="BY47" s="80"/>
      <c r="BZ47" s="69"/>
      <c r="CA47" s="69"/>
      <c r="CB47" s="80"/>
      <c r="CC47" s="80"/>
      <c r="CD47" s="69"/>
      <c r="CE47" s="69"/>
      <c r="CF47" s="69"/>
      <c r="CG47" s="69"/>
      <c r="CH47" s="69"/>
      <c r="CI47" s="69"/>
      <c r="CJ47" s="68"/>
      <c r="CK47" s="69"/>
      <c r="CL47" s="185"/>
      <c r="CM47" s="67"/>
      <c r="CN47" s="67"/>
      <c r="CO47" s="69"/>
      <c r="CP47" s="185"/>
      <c r="CQ47" s="67"/>
      <c r="CR47" s="67"/>
      <c r="CS47" s="69"/>
      <c r="CT47" s="69"/>
      <c r="CU47" s="69"/>
      <c r="CV47" s="69"/>
      <c r="CW47" s="69"/>
      <c r="CX47" s="69"/>
      <c r="CY47" s="69"/>
      <c r="CZ47" s="69"/>
      <c r="DA47" s="69"/>
    </row>
    <row r="48" spans="2:105">
      <c r="B48" s="67"/>
      <c r="C48" s="67"/>
      <c r="D48" s="67"/>
      <c r="E48" s="69"/>
      <c r="F48" s="185"/>
      <c r="G48" s="67"/>
      <c r="H48" s="69"/>
      <c r="I48" s="69"/>
      <c r="J48" s="69"/>
      <c r="K48" s="69"/>
      <c r="L48" s="69"/>
      <c r="M48" s="69"/>
      <c r="N48" s="69"/>
      <c r="O48" s="69"/>
      <c r="P48" s="69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69"/>
      <c r="AD48" s="69"/>
      <c r="AE48" s="69"/>
      <c r="AF48" s="80"/>
      <c r="AG48" s="80"/>
      <c r="AH48" s="69"/>
      <c r="AI48" s="69"/>
      <c r="AJ48" s="80"/>
      <c r="AK48" s="80"/>
      <c r="AL48" s="69"/>
      <c r="AM48" s="69"/>
      <c r="AN48" s="80"/>
      <c r="AO48" s="80"/>
      <c r="AP48" s="69"/>
      <c r="AQ48" s="69"/>
      <c r="AR48" s="80"/>
      <c r="AS48" s="80"/>
      <c r="AT48" s="69"/>
      <c r="AU48" s="69"/>
      <c r="AV48" s="80"/>
      <c r="AW48" s="80"/>
      <c r="AX48" s="69"/>
      <c r="AY48" s="69"/>
      <c r="AZ48" s="80"/>
      <c r="BA48" s="80"/>
      <c r="BB48" s="69"/>
      <c r="BC48" s="69"/>
      <c r="BD48" s="80"/>
      <c r="BE48" s="80"/>
      <c r="BF48" s="69"/>
      <c r="BG48" s="69"/>
      <c r="BH48" s="80"/>
      <c r="BI48" s="80"/>
      <c r="BJ48" s="69"/>
      <c r="BK48" s="69"/>
      <c r="BL48" s="80"/>
      <c r="BM48" s="80"/>
      <c r="BN48" s="69"/>
      <c r="BO48" s="69"/>
      <c r="BP48" s="80"/>
      <c r="BQ48" s="80"/>
      <c r="BR48" s="69"/>
      <c r="BS48" s="69"/>
      <c r="BT48" s="80"/>
      <c r="BU48" s="80"/>
      <c r="BV48" s="69"/>
      <c r="BW48" s="69"/>
      <c r="BX48" s="80"/>
      <c r="BY48" s="80"/>
      <c r="BZ48" s="69"/>
      <c r="CA48" s="69"/>
      <c r="CB48" s="80"/>
      <c r="CC48" s="80"/>
      <c r="CD48" s="69"/>
      <c r="CE48" s="69"/>
      <c r="CF48" s="69"/>
      <c r="CG48" s="69"/>
      <c r="CH48" s="69"/>
      <c r="CI48" s="69"/>
      <c r="CJ48" s="68"/>
      <c r="CK48" s="69"/>
      <c r="CL48" s="185"/>
      <c r="CM48" s="67"/>
      <c r="CN48" s="67"/>
      <c r="CO48" s="69"/>
      <c r="CP48" s="185"/>
      <c r="CQ48" s="67"/>
      <c r="CR48" s="67"/>
      <c r="CS48" s="69"/>
      <c r="CT48" s="69"/>
      <c r="CU48" s="69"/>
      <c r="CV48" s="69"/>
      <c r="CW48" s="69"/>
      <c r="CX48" s="69"/>
      <c r="CY48" s="69"/>
      <c r="CZ48" s="69"/>
      <c r="DA48" s="69"/>
    </row>
    <row r="49" spans="2:105">
      <c r="B49" s="67"/>
      <c r="C49" s="67"/>
      <c r="D49" s="67"/>
      <c r="E49" s="69"/>
      <c r="F49" s="185"/>
      <c r="G49" s="67"/>
      <c r="H49" s="69"/>
      <c r="I49" s="69"/>
      <c r="J49" s="69"/>
      <c r="K49" s="69"/>
      <c r="L49" s="69"/>
      <c r="M49" s="69"/>
      <c r="N49" s="69"/>
      <c r="O49" s="69"/>
      <c r="P49" s="69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69"/>
      <c r="AD49" s="69"/>
      <c r="AE49" s="69"/>
      <c r="AF49" s="80"/>
      <c r="AG49" s="80"/>
      <c r="AH49" s="69"/>
      <c r="AI49" s="69"/>
      <c r="AJ49" s="80"/>
      <c r="AK49" s="80"/>
      <c r="AL49" s="69"/>
      <c r="AM49" s="69"/>
      <c r="AN49" s="80"/>
      <c r="AO49" s="80"/>
      <c r="AP49" s="69"/>
      <c r="AQ49" s="69"/>
      <c r="AR49" s="80"/>
      <c r="AS49" s="80"/>
      <c r="AT49" s="69"/>
      <c r="AU49" s="69"/>
      <c r="AV49" s="80"/>
      <c r="AW49" s="80"/>
      <c r="AX49" s="69"/>
      <c r="AY49" s="69"/>
      <c r="AZ49" s="80"/>
      <c r="BA49" s="80"/>
      <c r="BB49" s="69"/>
      <c r="BC49" s="69"/>
      <c r="BD49" s="80"/>
      <c r="BE49" s="80"/>
      <c r="BF49" s="69"/>
      <c r="BG49" s="69"/>
      <c r="BH49" s="80"/>
      <c r="BI49" s="80"/>
      <c r="BJ49" s="69"/>
      <c r="BK49" s="69"/>
      <c r="BL49" s="80"/>
      <c r="BM49" s="80"/>
      <c r="BN49" s="69"/>
      <c r="BO49" s="69"/>
      <c r="BP49" s="80"/>
      <c r="BQ49" s="80"/>
      <c r="BR49" s="69"/>
      <c r="BS49" s="69"/>
      <c r="BT49" s="80"/>
      <c r="BU49" s="80"/>
      <c r="BV49" s="69"/>
      <c r="BW49" s="69"/>
      <c r="BX49" s="80"/>
      <c r="BY49" s="80"/>
      <c r="BZ49" s="69"/>
      <c r="CA49" s="69"/>
      <c r="CB49" s="80"/>
      <c r="CC49" s="80"/>
      <c r="CD49" s="69"/>
      <c r="CE49" s="69"/>
      <c r="CF49" s="69"/>
      <c r="CG49" s="69"/>
      <c r="CH49" s="69"/>
      <c r="CI49" s="69"/>
      <c r="CJ49" s="68"/>
      <c r="CK49" s="69"/>
      <c r="CL49" s="185"/>
      <c r="CM49" s="67"/>
      <c r="CN49" s="67"/>
      <c r="CO49" s="69"/>
      <c r="CP49" s="185"/>
      <c r="CQ49" s="67"/>
      <c r="CR49" s="67"/>
      <c r="CS49" s="69"/>
      <c r="CT49" s="69"/>
      <c r="CU49" s="69"/>
      <c r="CV49" s="69"/>
      <c r="CW49" s="69"/>
      <c r="CX49" s="69"/>
      <c r="CY49" s="69"/>
      <c r="CZ49" s="69"/>
      <c r="DA49" s="69"/>
    </row>
    <row r="50" spans="2:105">
      <c r="B50" s="67"/>
      <c r="C50" s="67"/>
      <c r="D50" s="67"/>
      <c r="E50" s="69"/>
      <c r="F50" s="185"/>
      <c r="G50" s="67"/>
      <c r="H50" s="69"/>
      <c r="I50" s="69"/>
      <c r="J50" s="69"/>
      <c r="K50" s="69"/>
      <c r="L50" s="69"/>
      <c r="M50" s="69"/>
      <c r="N50" s="69"/>
      <c r="O50" s="69"/>
      <c r="P50" s="69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69"/>
      <c r="AD50" s="69"/>
      <c r="AE50" s="69"/>
      <c r="AF50" s="80"/>
      <c r="AG50" s="80"/>
      <c r="AH50" s="69"/>
      <c r="AI50" s="69"/>
      <c r="AJ50" s="80"/>
      <c r="AK50" s="80"/>
      <c r="AL50" s="69"/>
      <c r="AM50" s="69"/>
      <c r="AN50" s="80"/>
      <c r="AO50" s="80"/>
      <c r="AP50" s="69"/>
      <c r="AQ50" s="69"/>
      <c r="AR50" s="80"/>
      <c r="AS50" s="80"/>
      <c r="AT50" s="69"/>
      <c r="AU50" s="69"/>
      <c r="AV50" s="80"/>
      <c r="AW50" s="80"/>
      <c r="AX50" s="69"/>
      <c r="AY50" s="69"/>
      <c r="AZ50" s="80"/>
      <c r="BA50" s="80"/>
      <c r="BB50" s="69"/>
      <c r="BC50" s="69"/>
      <c r="BD50" s="80"/>
      <c r="BE50" s="80"/>
      <c r="BF50" s="69"/>
      <c r="BG50" s="69"/>
      <c r="BH50" s="80"/>
      <c r="BI50" s="80"/>
      <c r="BJ50" s="69"/>
      <c r="BK50" s="69"/>
      <c r="BL50" s="80"/>
      <c r="BM50" s="80"/>
      <c r="BN50" s="69"/>
      <c r="BO50" s="69"/>
      <c r="BP50" s="80"/>
      <c r="BQ50" s="80"/>
      <c r="BR50" s="69"/>
      <c r="BS50" s="69"/>
      <c r="BT50" s="80"/>
      <c r="BU50" s="80"/>
      <c r="BV50" s="69"/>
      <c r="BW50" s="69"/>
      <c r="BX50" s="80"/>
      <c r="BY50" s="80"/>
      <c r="BZ50" s="69"/>
      <c r="CA50" s="69"/>
      <c r="CB50" s="80"/>
      <c r="CC50" s="80"/>
      <c r="CD50" s="69"/>
      <c r="CE50" s="69"/>
      <c r="CF50" s="69"/>
      <c r="CG50" s="69"/>
      <c r="CH50" s="69"/>
      <c r="CI50" s="69"/>
      <c r="CJ50" s="68"/>
      <c r="CK50" s="69"/>
      <c r="CL50" s="185"/>
      <c r="CM50" s="67"/>
      <c r="CN50" s="67"/>
      <c r="CO50" s="69"/>
      <c r="CP50" s="185"/>
      <c r="CQ50" s="67"/>
      <c r="CR50" s="67"/>
      <c r="CS50" s="69"/>
      <c r="CT50" s="69"/>
      <c r="CU50" s="69"/>
      <c r="CV50" s="69"/>
      <c r="CW50" s="69"/>
      <c r="CX50" s="69"/>
      <c r="CY50" s="69"/>
      <c r="CZ50" s="69"/>
      <c r="DA50" s="69"/>
    </row>
    <row r="51" spans="2:105">
      <c r="B51" s="67"/>
      <c r="C51" s="67"/>
      <c r="D51" s="67"/>
      <c r="E51" s="69"/>
      <c r="F51" s="185"/>
      <c r="G51" s="67"/>
      <c r="H51" s="69"/>
      <c r="I51" s="69"/>
      <c r="J51" s="69"/>
      <c r="K51" s="69"/>
      <c r="L51" s="69"/>
      <c r="M51" s="69"/>
      <c r="N51" s="69"/>
      <c r="O51" s="69"/>
      <c r="P51" s="69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69"/>
      <c r="AD51" s="69"/>
      <c r="AE51" s="69"/>
      <c r="AF51" s="80"/>
      <c r="AG51" s="80"/>
      <c r="AH51" s="69"/>
      <c r="AI51" s="69"/>
      <c r="AJ51" s="80"/>
      <c r="AK51" s="80"/>
      <c r="AL51" s="69"/>
      <c r="AM51" s="69"/>
      <c r="AN51" s="80"/>
      <c r="AO51" s="80"/>
      <c r="AP51" s="69"/>
      <c r="AQ51" s="69"/>
      <c r="AR51" s="80"/>
      <c r="AS51" s="80"/>
      <c r="AT51" s="69"/>
      <c r="AU51" s="69"/>
      <c r="AV51" s="80"/>
      <c r="AW51" s="80"/>
      <c r="AX51" s="69"/>
      <c r="AY51" s="69"/>
      <c r="AZ51" s="80"/>
      <c r="BA51" s="80"/>
      <c r="BB51" s="69"/>
      <c r="BC51" s="69"/>
      <c r="BD51" s="80"/>
      <c r="BE51" s="80"/>
      <c r="BF51" s="69"/>
      <c r="BG51" s="69"/>
      <c r="BH51" s="80"/>
      <c r="BI51" s="80"/>
      <c r="BJ51" s="69"/>
      <c r="BK51" s="69"/>
      <c r="BL51" s="80"/>
      <c r="BM51" s="80"/>
      <c r="BN51" s="69"/>
      <c r="BO51" s="69"/>
      <c r="BP51" s="80"/>
      <c r="BQ51" s="80"/>
      <c r="BR51" s="69"/>
      <c r="BS51" s="69"/>
      <c r="BT51" s="80"/>
      <c r="BU51" s="80"/>
      <c r="BV51" s="69"/>
      <c r="BW51" s="69"/>
      <c r="BX51" s="80"/>
      <c r="BY51" s="80"/>
      <c r="BZ51" s="69"/>
      <c r="CA51" s="69"/>
      <c r="CB51" s="80"/>
      <c r="CC51" s="80"/>
      <c r="CD51" s="69"/>
      <c r="CE51" s="69"/>
      <c r="CF51" s="69"/>
      <c r="CG51" s="69"/>
      <c r="CH51" s="69"/>
      <c r="CI51" s="69"/>
      <c r="CJ51" s="68"/>
      <c r="CK51" s="69"/>
      <c r="CL51" s="185"/>
      <c r="CM51" s="67"/>
      <c r="CN51" s="67"/>
      <c r="CO51" s="69"/>
      <c r="CP51" s="185"/>
      <c r="CQ51" s="67"/>
      <c r="CR51" s="67"/>
      <c r="CS51" s="69"/>
      <c r="CT51" s="69"/>
      <c r="CU51" s="69"/>
      <c r="CV51" s="69"/>
      <c r="CW51" s="69"/>
      <c r="CX51" s="69"/>
      <c r="CY51" s="69"/>
      <c r="CZ51" s="69"/>
      <c r="DA51" s="69"/>
    </row>
    <row r="52" spans="2:105">
      <c r="B52" s="67"/>
      <c r="C52" s="67"/>
      <c r="D52" s="67"/>
      <c r="E52" s="69"/>
      <c r="F52" s="185"/>
      <c r="G52" s="67"/>
      <c r="H52" s="69"/>
      <c r="I52" s="69"/>
      <c r="J52" s="69"/>
      <c r="K52" s="69"/>
      <c r="L52" s="69"/>
      <c r="M52" s="69"/>
      <c r="N52" s="69"/>
      <c r="O52" s="69"/>
      <c r="P52" s="69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69"/>
      <c r="AD52" s="69"/>
      <c r="AE52" s="69"/>
      <c r="AF52" s="80"/>
      <c r="AG52" s="80"/>
      <c r="AH52" s="69"/>
      <c r="AI52" s="69"/>
      <c r="AJ52" s="80"/>
      <c r="AK52" s="80"/>
      <c r="AL52" s="69"/>
      <c r="AM52" s="69"/>
      <c r="AN52" s="80"/>
      <c r="AO52" s="80"/>
      <c r="AP52" s="69"/>
      <c r="AQ52" s="69"/>
      <c r="AR52" s="80"/>
      <c r="AS52" s="80"/>
      <c r="AT52" s="69"/>
      <c r="AU52" s="69"/>
      <c r="AV52" s="80"/>
      <c r="AW52" s="80"/>
      <c r="AX52" s="69"/>
      <c r="AY52" s="69"/>
      <c r="AZ52" s="80"/>
      <c r="BA52" s="80"/>
      <c r="BB52" s="69"/>
      <c r="BC52" s="69"/>
      <c r="BD52" s="80"/>
      <c r="BE52" s="80"/>
      <c r="BF52" s="69"/>
      <c r="BG52" s="69"/>
      <c r="BH52" s="80"/>
      <c r="BI52" s="80"/>
      <c r="BJ52" s="69"/>
      <c r="BK52" s="69"/>
      <c r="BL52" s="80"/>
      <c r="BM52" s="80"/>
      <c r="BN52" s="69"/>
      <c r="BO52" s="69"/>
      <c r="BP52" s="80"/>
      <c r="BQ52" s="80"/>
      <c r="BR52" s="69"/>
      <c r="BS52" s="69"/>
      <c r="BT52" s="80"/>
      <c r="BU52" s="80"/>
      <c r="BV52" s="69"/>
      <c r="BW52" s="69"/>
      <c r="BX52" s="80"/>
      <c r="BY52" s="80"/>
      <c r="BZ52" s="69"/>
      <c r="CA52" s="69"/>
      <c r="CB52" s="80"/>
      <c r="CC52" s="80"/>
      <c r="CD52" s="69"/>
      <c r="CE52" s="69"/>
      <c r="CF52" s="69"/>
      <c r="CG52" s="69"/>
      <c r="CH52" s="69"/>
      <c r="CI52" s="69"/>
      <c r="CJ52" s="68"/>
      <c r="CK52" s="69"/>
      <c r="CL52" s="185"/>
      <c r="CM52" s="67"/>
      <c r="CN52" s="67"/>
      <c r="CO52" s="69"/>
      <c r="CP52" s="185"/>
      <c r="CQ52" s="67"/>
      <c r="CR52" s="67"/>
      <c r="CS52" s="69"/>
      <c r="CT52" s="69"/>
      <c r="CU52" s="69"/>
      <c r="CV52" s="69"/>
      <c r="CW52" s="69"/>
      <c r="CX52" s="69"/>
      <c r="CY52" s="69"/>
      <c r="CZ52" s="69"/>
      <c r="DA52" s="69"/>
    </row>
    <row r="53" spans="2:105">
      <c r="B53" s="67"/>
      <c r="C53" s="67"/>
      <c r="D53" s="67"/>
      <c r="E53" s="69"/>
      <c r="F53" s="185"/>
      <c r="G53" s="67"/>
      <c r="H53" s="69"/>
      <c r="I53" s="69"/>
      <c r="J53" s="69"/>
      <c r="K53" s="69"/>
      <c r="L53" s="69"/>
      <c r="M53" s="69"/>
      <c r="N53" s="69"/>
      <c r="O53" s="69"/>
      <c r="P53" s="69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69"/>
      <c r="AD53" s="69"/>
      <c r="AE53" s="69"/>
      <c r="AF53" s="80"/>
      <c r="AG53" s="80"/>
      <c r="AH53" s="69"/>
      <c r="AI53" s="69"/>
      <c r="AJ53" s="80"/>
      <c r="AK53" s="80"/>
      <c r="AL53" s="69"/>
      <c r="AM53" s="69"/>
      <c r="AN53" s="80"/>
      <c r="AO53" s="80"/>
      <c r="AP53" s="69"/>
      <c r="AQ53" s="69"/>
      <c r="AR53" s="80"/>
      <c r="AS53" s="80"/>
      <c r="AT53" s="69"/>
      <c r="AU53" s="69"/>
      <c r="AV53" s="80"/>
      <c r="AW53" s="80"/>
      <c r="AX53" s="69"/>
      <c r="AY53" s="69"/>
      <c r="AZ53" s="80"/>
      <c r="BA53" s="80"/>
      <c r="BB53" s="69"/>
      <c r="BC53" s="69"/>
      <c r="BD53" s="80"/>
      <c r="BE53" s="80"/>
      <c r="BF53" s="69"/>
      <c r="BG53" s="69"/>
      <c r="BH53" s="80"/>
      <c r="BI53" s="80"/>
      <c r="BJ53" s="69"/>
      <c r="BK53" s="69"/>
      <c r="BL53" s="80"/>
      <c r="BM53" s="80"/>
      <c r="BN53" s="69"/>
      <c r="BO53" s="69"/>
      <c r="BP53" s="80"/>
      <c r="BQ53" s="80"/>
      <c r="BR53" s="69"/>
      <c r="BS53" s="69"/>
      <c r="BT53" s="80"/>
      <c r="BU53" s="80"/>
      <c r="BV53" s="69"/>
      <c r="BW53" s="69"/>
      <c r="BX53" s="80"/>
      <c r="BY53" s="80"/>
      <c r="BZ53" s="69"/>
      <c r="CA53" s="69"/>
      <c r="CB53" s="80"/>
      <c r="CC53" s="80"/>
      <c r="CD53" s="69"/>
      <c r="CE53" s="69"/>
      <c r="CF53" s="69"/>
      <c r="CG53" s="69"/>
      <c r="CH53" s="69"/>
      <c r="CI53" s="69"/>
      <c r="CJ53" s="68"/>
      <c r="CK53" s="69"/>
      <c r="CL53" s="185"/>
      <c r="CM53" s="67"/>
      <c r="CN53" s="67"/>
      <c r="CO53" s="69"/>
      <c r="CP53" s="185"/>
      <c r="CQ53" s="67"/>
      <c r="CR53" s="67"/>
      <c r="CS53" s="69"/>
      <c r="CT53" s="69"/>
      <c r="CU53" s="69"/>
      <c r="CV53" s="69"/>
      <c r="CW53" s="69"/>
      <c r="CX53" s="69"/>
      <c r="CY53" s="69"/>
      <c r="CZ53" s="69"/>
      <c r="DA53" s="69"/>
    </row>
    <row r="54" spans="2:105">
      <c r="B54" s="67"/>
      <c r="C54" s="67"/>
      <c r="D54" s="67"/>
      <c r="E54" s="69"/>
      <c r="F54" s="185"/>
      <c r="G54" s="67"/>
      <c r="H54" s="69"/>
      <c r="I54" s="69"/>
      <c r="J54" s="69"/>
      <c r="K54" s="69"/>
      <c r="L54" s="69"/>
      <c r="M54" s="69"/>
      <c r="N54" s="69"/>
      <c r="O54" s="69"/>
      <c r="P54" s="69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69"/>
      <c r="AD54" s="69"/>
      <c r="AE54" s="69"/>
      <c r="AF54" s="80"/>
      <c r="AG54" s="80"/>
      <c r="AH54" s="69"/>
      <c r="AI54" s="69"/>
      <c r="AJ54" s="80"/>
      <c r="AK54" s="80"/>
      <c r="AL54" s="69"/>
      <c r="AM54" s="69"/>
      <c r="AN54" s="80"/>
      <c r="AO54" s="80"/>
      <c r="AP54" s="69"/>
      <c r="AQ54" s="69"/>
      <c r="AR54" s="80"/>
      <c r="AS54" s="80"/>
      <c r="AT54" s="69"/>
      <c r="AU54" s="69"/>
      <c r="AV54" s="80"/>
      <c r="AW54" s="80"/>
      <c r="AX54" s="69"/>
      <c r="AY54" s="69"/>
      <c r="AZ54" s="80"/>
      <c r="BA54" s="80"/>
      <c r="BB54" s="69"/>
      <c r="BC54" s="69"/>
      <c r="BD54" s="80"/>
      <c r="BE54" s="80"/>
      <c r="BF54" s="69"/>
      <c r="BG54" s="69"/>
      <c r="BH54" s="80"/>
      <c r="BI54" s="80"/>
      <c r="BJ54" s="69"/>
      <c r="BK54" s="69"/>
      <c r="BL54" s="80"/>
      <c r="BM54" s="80"/>
      <c r="BN54" s="69"/>
      <c r="BO54" s="69"/>
      <c r="BP54" s="80"/>
      <c r="BQ54" s="80"/>
      <c r="BR54" s="69"/>
      <c r="BS54" s="69"/>
      <c r="BT54" s="80"/>
      <c r="BU54" s="80"/>
      <c r="BV54" s="69"/>
      <c r="BW54" s="69"/>
      <c r="BX54" s="80"/>
      <c r="BY54" s="80"/>
      <c r="BZ54" s="69"/>
      <c r="CA54" s="69"/>
      <c r="CB54" s="80"/>
      <c r="CC54" s="80"/>
      <c r="CD54" s="69"/>
      <c r="CE54" s="69"/>
      <c r="CF54" s="69"/>
      <c r="CG54" s="69"/>
      <c r="CH54" s="69"/>
      <c r="CI54" s="69"/>
      <c r="CJ54" s="68"/>
      <c r="CK54" s="69"/>
      <c r="CL54" s="185"/>
      <c r="CM54" s="67"/>
      <c r="CN54" s="67"/>
      <c r="CO54" s="69"/>
      <c r="CP54" s="185"/>
      <c r="CQ54" s="67"/>
      <c r="CR54" s="67"/>
      <c r="CS54" s="69"/>
      <c r="CT54" s="69"/>
      <c r="CU54" s="69"/>
      <c r="CV54" s="69"/>
      <c r="CW54" s="69"/>
      <c r="CX54" s="69"/>
      <c r="CY54" s="69"/>
      <c r="CZ54" s="69"/>
      <c r="DA54" s="69"/>
    </row>
    <row r="55" spans="2:105">
      <c r="B55" s="67"/>
      <c r="C55" s="67"/>
      <c r="D55" s="67"/>
      <c r="E55" s="69"/>
      <c r="F55" s="185"/>
      <c r="G55" s="67"/>
      <c r="H55" s="69"/>
      <c r="I55" s="69"/>
      <c r="J55" s="69"/>
      <c r="K55" s="69"/>
      <c r="L55" s="69"/>
      <c r="M55" s="69"/>
      <c r="N55" s="69"/>
      <c r="O55" s="69"/>
      <c r="P55" s="69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69"/>
      <c r="AD55" s="69"/>
      <c r="AE55" s="69"/>
      <c r="AF55" s="80"/>
      <c r="AG55" s="80"/>
      <c r="AH55" s="69"/>
      <c r="AI55" s="69"/>
      <c r="AJ55" s="80"/>
      <c r="AK55" s="80"/>
      <c r="AL55" s="69"/>
      <c r="AM55" s="69"/>
      <c r="AN55" s="80"/>
      <c r="AO55" s="80"/>
      <c r="AP55" s="69"/>
      <c r="AQ55" s="69"/>
      <c r="AR55" s="80"/>
      <c r="AS55" s="80"/>
      <c r="AT55" s="69"/>
      <c r="AU55" s="69"/>
      <c r="AV55" s="80"/>
      <c r="AW55" s="80"/>
      <c r="AX55" s="69"/>
      <c r="AY55" s="69"/>
      <c r="AZ55" s="80"/>
      <c r="BA55" s="80"/>
      <c r="BB55" s="69"/>
      <c r="BC55" s="69"/>
      <c r="BD55" s="80"/>
      <c r="BE55" s="80"/>
      <c r="BF55" s="69"/>
      <c r="BG55" s="69"/>
      <c r="BH55" s="80"/>
      <c r="BI55" s="80"/>
      <c r="BJ55" s="69"/>
      <c r="BK55" s="69"/>
      <c r="BL55" s="80"/>
      <c r="BM55" s="80"/>
      <c r="BN55" s="69"/>
      <c r="BO55" s="69"/>
      <c r="BP55" s="80"/>
      <c r="BQ55" s="80"/>
      <c r="BR55" s="69"/>
      <c r="BS55" s="69"/>
      <c r="BT55" s="80"/>
      <c r="BU55" s="80"/>
      <c r="BV55" s="69"/>
      <c r="BW55" s="69"/>
      <c r="BX55" s="80"/>
      <c r="BY55" s="80"/>
      <c r="BZ55" s="69"/>
      <c r="CA55" s="69"/>
      <c r="CB55" s="80"/>
      <c r="CC55" s="80"/>
      <c r="CD55" s="69"/>
      <c r="CE55" s="69"/>
      <c r="CF55" s="69"/>
      <c r="CG55" s="69"/>
      <c r="CH55" s="69"/>
      <c r="CI55" s="69"/>
      <c r="CJ55" s="68"/>
      <c r="CK55" s="69"/>
      <c r="CL55" s="185"/>
      <c r="CM55" s="67"/>
      <c r="CN55" s="67"/>
      <c r="CO55" s="69"/>
      <c r="CP55" s="185"/>
      <c r="CQ55" s="67"/>
      <c r="CR55" s="67"/>
      <c r="CS55" s="69"/>
      <c r="CT55" s="69"/>
      <c r="CU55" s="69"/>
      <c r="CV55" s="69"/>
      <c r="CW55" s="69"/>
      <c r="CX55" s="69"/>
      <c r="CY55" s="69"/>
      <c r="CZ55" s="69"/>
      <c r="DA55" s="69"/>
    </row>
    <row r="56" spans="2:105">
      <c r="B56" s="67"/>
      <c r="C56" s="67"/>
      <c r="D56" s="67"/>
      <c r="E56" s="69"/>
      <c r="F56" s="185"/>
      <c r="G56" s="67"/>
      <c r="H56" s="69"/>
      <c r="I56" s="69"/>
      <c r="J56" s="69"/>
      <c r="K56" s="69"/>
      <c r="L56" s="69"/>
      <c r="M56" s="69"/>
      <c r="N56" s="69"/>
      <c r="O56" s="69"/>
      <c r="P56" s="69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69"/>
      <c r="AD56" s="69"/>
      <c r="AE56" s="69"/>
      <c r="AF56" s="80"/>
      <c r="AG56" s="80"/>
      <c r="AH56" s="69"/>
      <c r="AI56" s="69"/>
      <c r="AJ56" s="80"/>
      <c r="AK56" s="80"/>
      <c r="AL56" s="69"/>
      <c r="AM56" s="69"/>
      <c r="AN56" s="80"/>
      <c r="AO56" s="80"/>
      <c r="AP56" s="69"/>
      <c r="AQ56" s="69"/>
      <c r="AR56" s="80"/>
      <c r="AS56" s="80"/>
      <c r="AT56" s="69"/>
      <c r="AU56" s="69"/>
      <c r="AV56" s="80"/>
      <c r="AW56" s="80"/>
      <c r="AX56" s="69"/>
      <c r="AY56" s="69"/>
      <c r="AZ56" s="80"/>
      <c r="BA56" s="80"/>
      <c r="BB56" s="69"/>
      <c r="BC56" s="69"/>
      <c r="BD56" s="80"/>
      <c r="BE56" s="80"/>
      <c r="BF56" s="69"/>
      <c r="BG56" s="69"/>
      <c r="BH56" s="80"/>
      <c r="BI56" s="80"/>
      <c r="BJ56" s="69"/>
      <c r="BK56" s="69"/>
      <c r="BL56" s="80"/>
      <c r="BM56" s="80"/>
      <c r="BN56" s="69"/>
      <c r="BO56" s="69"/>
      <c r="BP56" s="80"/>
      <c r="BQ56" s="80"/>
      <c r="BR56" s="69"/>
      <c r="BS56" s="69"/>
      <c r="BT56" s="80"/>
      <c r="BU56" s="80"/>
      <c r="BV56" s="69"/>
      <c r="BW56" s="69"/>
      <c r="BX56" s="80"/>
      <c r="BY56" s="80"/>
      <c r="BZ56" s="69"/>
      <c r="CA56" s="69"/>
      <c r="CB56" s="80"/>
      <c r="CC56" s="80"/>
      <c r="CD56" s="69"/>
      <c r="CE56" s="69"/>
      <c r="CF56" s="69"/>
      <c r="CG56" s="69"/>
      <c r="CH56" s="69"/>
      <c r="CI56" s="69"/>
      <c r="CJ56" s="68"/>
      <c r="CK56" s="69"/>
      <c r="CL56" s="185"/>
      <c r="CM56" s="67"/>
      <c r="CN56" s="67"/>
      <c r="CO56" s="69"/>
      <c r="CP56" s="185"/>
      <c r="CQ56" s="67"/>
      <c r="CR56" s="67"/>
      <c r="CS56" s="69"/>
      <c r="CT56" s="69"/>
      <c r="CU56" s="69"/>
      <c r="CV56" s="69"/>
      <c r="CW56" s="69"/>
      <c r="CX56" s="69"/>
      <c r="CY56" s="69"/>
      <c r="CZ56" s="69"/>
      <c r="DA56" s="69"/>
    </row>
    <row r="57" spans="2:105">
      <c r="B57" s="67"/>
      <c r="C57" s="67"/>
      <c r="D57" s="67"/>
      <c r="E57" s="69"/>
      <c r="F57" s="185"/>
      <c r="G57" s="67"/>
      <c r="H57" s="69"/>
      <c r="I57" s="69"/>
      <c r="J57" s="69"/>
      <c r="K57" s="69"/>
      <c r="L57" s="69"/>
      <c r="M57" s="69"/>
      <c r="N57" s="69"/>
      <c r="O57" s="69"/>
      <c r="P57" s="69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69"/>
      <c r="AD57" s="69"/>
      <c r="AE57" s="69"/>
      <c r="AF57" s="80"/>
      <c r="AG57" s="80"/>
      <c r="AH57" s="69"/>
      <c r="AI57" s="69"/>
      <c r="AJ57" s="80"/>
      <c r="AK57" s="80"/>
      <c r="AL57" s="69"/>
      <c r="AM57" s="69"/>
      <c r="AN57" s="80"/>
      <c r="AO57" s="80"/>
      <c r="AP57" s="69"/>
      <c r="AQ57" s="69"/>
      <c r="AR57" s="80"/>
      <c r="AS57" s="80"/>
      <c r="AT57" s="69"/>
      <c r="AU57" s="69"/>
      <c r="AV57" s="80"/>
      <c r="AW57" s="80"/>
      <c r="AX57" s="69"/>
      <c r="AY57" s="69"/>
      <c r="AZ57" s="80"/>
      <c r="BA57" s="80"/>
      <c r="BB57" s="69"/>
      <c r="BC57" s="69"/>
      <c r="BD57" s="80"/>
      <c r="BE57" s="80"/>
      <c r="BF57" s="69"/>
      <c r="BG57" s="69"/>
      <c r="BH57" s="80"/>
      <c r="BI57" s="80"/>
      <c r="BJ57" s="69"/>
      <c r="BK57" s="69"/>
      <c r="BL57" s="80"/>
      <c r="BM57" s="80"/>
      <c r="BN57" s="69"/>
      <c r="BO57" s="69"/>
      <c r="BP57" s="80"/>
      <c r="BQ57" s="80"/>
      <c r="BR57" s="69"/>
      <c r="BS57" s="69"/>
      <c r="BT57" s="80"/>
      <c r="BU57" s="80"/>
      <c r="BV57" s="69"/>
      <c r="BW57" s="69"/>
      <c r="BX57" s="80"/>
      <c r="BY57" s="80"/>
      <c r="BZ57" s="69"/>
      <c r="CA57" s="69"/>
      <c r="CB57" s="80"/>
      <c r="CC57" s="80"/>
      <c r="CD57" s="69"/>
      <c r="CE57" s="69"/>
      <c r="CF57" s="69"/>
      <c r="CG57" s="69"/>
      <c r="CH57" s="69"/>
      <c r="CI57" s="69"/>
      <c r="CJ57" s="68"/>
      <c r="CK57" s="69"/>
      <c r="CL57" s="185"/>
      <c r="CM57" s="67"/>
      <c r="CN57" s="67"/>
      <c r="CO57" s="69"/>
      <c r="CP57" s="185"/>
      <c r="CQ57" s="67"/>
      <c r="CR57" s="67"/>
      <c r="CS57" s="69"/>
      <c r="CT57" s="69"/>
      <c r="CU57" s="69"/>
      <c r="CV57" s="69"/>
      <c r="CW57" s="69"/>
      <c r="CX57" s="69"/>
      <c r="CY57" s="69"/>
      <c r="CZ57" s="69"/>
      <c r="DA57" s="69"/>
    </row>
    <row r="58" spans="2:105">
      <c r="B58" s="67"/>
      <c r="C58" s="67"/>
      <c r="D58" s="67"/>
      <c r="E58" s="69"/>
      <c r="F58" s="185"/>
      <c r="G58" s="67"/>
      <c r="H58" s="69"/>
      <c r="I58" s="69"/>
      <c r="J58" s="69"/>
      <c r="K58" s="69"/>
      <c r="L58" s="69"/>
      <c r="M58" s="69"/>
      <c r="N58" s="69"/>
      <c r="O58" s="69"/>
      <c r="P58" s="69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69"/>
      <c r="AD58" s="69"/>
      <c r="AE58" s="69"/>
      <c r="AF58" s="80"/>
      <c r="AG58" s="80"/>
      <c r="AH58" s="69"/>
      <c r="AI58" s="69"/>
      <c r="AJ58" s="80"/>
      <c r="AK58" s="80"/>
      <c r="AL58" s="69"/>
      <c r="AM58" s="69"/>
      <c r="AN58" s="80"/>
      <c r="AO58" s="80"/>
      <c r="AP58" s="69"/>
      <c r="AQ58" s="69"/>
      <c r="AR58" s="80"/>
      <c r="AS58" s="80"/>
      <c r="AT58" s="69"/>
      <c r="AU58" s="69"/>
      <c r="AV58" s="80"/>
      <c r="AW58" s="80"/>
      <c r="AX58" s="69"/>
      <c r="AY58" s="69"/>
      <c r="AZ58" s="80"/>
      <c r="BA58" s="80"/>
      <c r="BB58" s="69"/>
      <c r="BC58" s="69"/>
      <c r="BD58" s="80"/>
      <c r="BE58" s="80"/>
      <c r="BF58" s="69"/>
      <c r="BG58" s="69"/>
      <c r="BH58" s="80"/>
      <c r="BI58" s="80"/>
      <c r="BJ58" s="69"/>
      <c r="BK58" s="69"/>
      <c r="BL58" s="80"/>
      <c r="BM58" s="80"/>
      <c r="BN58" s="69"/>
      <c r="BO58" s="69"/>
      <c r="BP58" s="80"/>
      <c r="BQ58" s="80"/>
      <c r="BR58" s="69"/>
      <c r="BS58" s="69"/>
      <c r="BT58" s="80"/>
      <c r="BU58" s="80"/>
      <c r="BV58" s="69"/>
      <c r="BW58" s="69"/>
      <c r="BX58" s="80"/>
      <c r="BY58" s="80"/>
      <c r="BZ58" s="69"/>
      <c r="CA58" s="69"/>
      <c r="CB58" s="80"/>
      <c r="CC58" s="80"/>
      <c r="CD58" s="69"/>
      <c r="CE58" s="69"/>
      <c r="CF58" s="69"/>
      <c r="CG58" s="69"/>
      <c r="CH58" s="69"/>
      <c r="CI58" s="69"/>
      <c r="CJ58" s="68"/>
      <c r="CK58" s="69"/>
      <c r="CL58" s="185"/>
      <c r="CM58" s="67"/>
      <c r="CN58" s="67"/>
      <c r="CO58" s="69"/>
      <c r="CP58" s="185"/>
      <c r="CQ58" s="67"/>
      <c r="CR58" s="67"/>
      <c r="CS58" s="69"/>
      <c r="CT58" s="69"/>
      <c r="CU58" s="69"/>
      <c r="CV58" s="69"/>
      <c r="CW58" s="69"/>
      <c r="CX58" s="69"/>
      <c r="CY58" s="69"/>
      <c r="CZ58" s="69"/>
      <c r="DA58" s="69"/>
    </row>
    <row r="59" spans="2:105">
      <c r="B59" s="67"/>
      <c r="C59" s="67"/>
      <c r="D59" s="67"/>
      <c r="E59" s="69"/>
      <c r="F59" s="185"/>
      <c r="G59" s="67"/>
      <c r="H59" s="69"/>
      <c r="I59" s="69"/>
      <c r="J59" s="69"/>
      <c r="K59" s="69"/>
      <c r="L59" s="69"/>
      <c r="M59" s="69"/>
      <c r="N59" s="69"/>
      <c r="O59" s="69"/>
      <c r="P59" s="69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69"/>
      <c r="AD59" s="69"/>
      <c r="AE59" s="69"/>
      <c r="AF59" s="80"/>
      <c r="AG59" s="80"/>
      <c r="AH59" s="69"/>
      <c r="AI59" s="69"/>
      <c r="AJ59" s="80"/>
      <c r="AK59" s="80"/>
      <c r="AL59" s="69"/>
      <c r="AM59" s="69"/>
      <c r="AN59" s="80"/>
      <c r="AO59" s="80"/>
      <c r="AP59" s="69"/>
      <c r="AQ59" s="69"/>
      <c r="AR59" s="80"/>
      <c r="AS59" s="80"/>
      <c r="AT59" s="69"/>
      <c r="AU59" s="69"/>
      <c r="AV59" s="80"/>
      <c r="AW59" s="80"/>
      <c r="AX59" s="69"/>
      <c r="AY59" s="69"/>
      <c r="AZ59" s="80"/>
      <c r="BA59" s="80"/>
      <c r="BB59" s="69"/>
      <c r="BC59" s="69"/>
      <c r="BD59" s="80"/>
      <c r="BE59" s="80"/>
      <c r="BF59" s="69"/>
      <c r="BG59" s="69"/>
      <c r="BH59" s="80"/>
      <c r="BI59" s="80"/>
      <c r="BJ59" s="69"/>
      <c r="BK59" s="69"/>
      <c r="BL59" s="80"/>
      <c r="BM59" s="80"/>
      <c r="BN59" s="69"/>
      <c r="BO59" s="69"/>
      <c r="BP59" s="80"/>
      <c r="BQ59" s="80"/>
      <c r="BR59" s="69"/>
      <c r="BS59" s="69"/>
      <c r="BT59" s="80"/>
      <c r="BU59" s="80"/>
      <c r="BV59" s="69"/>
      <c r="BW59" s="69"/>
      <c r="BX59" s="80"/>
      <c r="BY59" s="80"/>
      <c r="BZ59" s="69"/>
      <c r="CA59" s="69"/>
      <c r="CB59" s="80"/>
      <c r="CC59" s="80"/>
      <c r="CD59" s="69"/>
      <c r="CE59" s="69"/>
      <c r="CF59" s="69"/>
      <c r="CG59" s="69"/>
      <c r="CH59" s="69"/>
      <c r="CI59" s="69"/>
      <c r="CJ59" s="68"/>
      <c r="CK59" s="69"/>
      <c r="CL59" s="185"/>
      <c r="CM59" s="67"/>
      <c r="CN59" s="67"/>
      <c r="CO59" s="69"/>
      <c r="CP59" s="185"/>
      <c r="CQ59" s="67"/>
      <c r="CR59" s="67"/>
      <c r="CS59" s="69"/>
      <c r="CT59" s="69"/>
      <c r="CU59" s="69"/>
      <c r="CV59" s="69"/>
      <c r="CW59" s="69"/>
      <c r="CX59" s="69"/>
      <c r="CY59" s="69"/>
      <c r="CZ59" s="69"/>
      <c r="DA59" s="69"/>
    </row>
    <row r="60" spans="2:105">
      <c r="B60" s="67"/>
      <c r="C60" s="67"/>
      <c r="D60" s="67"/>
      <c r="E60" s="69"/>
      <c r="F60" s="185"/>
      <c r="G60" s="67"/>
      <c r="H60" s="69"/>
      <c r="I60" s="69"/>
      <c r="J60" s="69"/>
      <c r="K60" s="69"/>
      <c r="L60" s="69"/>
      <c r="M60" s="69"/>
      <c r="N60" s="69"/>
      <c r="O60" s="69"/>
      <c r="P60" s="69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69"/>
      <c r="AD60" s="69"/>
      <c r="AE60" s="69"/>
      <c r="AF60" s="80"/>
      <c r="AG60" s="80"/>
      <c r="AH60" s="69"/>
      <c r="AI60" s="69"/>
      <c r="AJ60" s="80"/>
      <c r="AK60" s="80"/>
      <c r="AL60" s="69"/>
      <c r="AM60" s="69"/>
      <c r="AN60" s="80"/>
      <c r="AO60" s="80"/>
      <c r="AP60" s="69"/>
      <c r="AQ60" s="69"/>
      <c r="AR60" s="80"/>
      <c r="AS60" s="80"/>
      <c r="AT60" s="69"/>
      <c r="AU60" s="69"/>
      <c r="AV60" s="80"/>
      <c r="AW60" s="80"/>
      <c r="AX60" s="69"/>
      <c r="AY60" s="69"/>
      <c r="AZ60" s="80"/>
      <c r="BA60" s="80"/>
      <c r="BB60" s="69"/>
      <c r="BC60" s="69"/>
      <c r="BD60" s="80"/>
      <c r="BE60" s="80"/>
      <c r="BF60" s="69"/>
      <c r="BG60" s="69"/>
      <c r="BH60" s="80"/>
      <c r="BI60" s="80"/>
      <c r="BJ60" s="69"/>
      <c r="BK60" s="69"/>
      <c r="BL60" s="80"/>
      <c r="BM60" s="80"/>
      <c r="BN60" s="69"/>
      <c r="BO60" s="69"/>
      <c r="BP60" s="80"/>
      <c r="BQ60" s="80"/>
      <c r="BR60" s="69"/>
      <c r="BS60" s="69"/>
      <c r="BT60" s="80"/>
      <c r="BU60" s="80"/>
      <c r="BV60" s="69"/>
      <c r="BW60" s="69"/>
      <c r="BX60" s="80"/>
      <c r="BY60" s="80"/>
      <c r="BZ60" s="69"/>
      <c r="CA60" s="69"/>
      <c r="CB60" s="80"/>
      <c r="CC60" s="80"/>
      <c r="CD60" s="69"/>
      <c r="CE60" s="69"/>
      <c r="CF60" s="69"/>
      <c r="CG60" s="69"/>
      <c r="CH60" s="69"/>
      <c r="CI60" s="69"/>
      <c r="CJ60" s="68"/>
      <c r="CK60" s="69"/>
      <c r="CL60" s="185"/>
      <c r="CM60" s="67"/>
      <c r="CN60" s="67"/>
      <c r="CO60" s="69"/>
      <c r="CP60" s="185"/>
      <c r="CQ60" s="67"/>
      <c r="CR60" s="67"/>
      <c r="CS60" s="69"/>
      <c r="CT60" s="69"/>
      <c r="CU60" s="69"/>
      <c r="CV60" s="69"/>
      <c r="CW60" s="69"/>
      <c r="CX60" s="69"/>
      <c r="CY60" s="69"/>
      <c r="CZ60" s="69"/>
      <c r="DA60" s="69"/>
    </row>
    <row r="61" spans="2:105">
      <c r="B61" s="67"/>
      <c r="C61" s="67"/>
      <c r="D61" s="67"/>
      <c r="E61" s="69"/>
      <c r="F61" s="185"/>
      <c r="G61" s="67"/>
      <c r="H61" s="69"/>
      <c r="I61" s="69"/>
      <c r="J61" s="69"/>
      <c r="K61" s="69"/>
      <c r="L61" s="69"/>
      <c r="M61" s="69"/>
      <c r="N61" s="69"/>
      <c r="O61" s="69"/>
      <c r="P61" s="69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69"/>
      <c r="AD61" s="69"/>
      <c r="AE61" s="69"/>
      <c r="AF61" s="80"/>
      <c r="AG61" s="80"/>
      <c r="AH61" s="69"/>
      <c r="AI61" s="69"/>
      <c r="AJ61" s="80"/>
      <c r="AK61" s="80"/>
      <c r="AL61" s="69"/>
      <c r="AM61" s="69"/>
      <c r="AN61" s="80"/>
      <c r="AO61" s="80"/>
      <c r="AP61" s="69"/>
      <c r="AQ61" s="69"/>
      <c r="AR61" s="80"/>
      <c r="AS61" s="80"/>
      <c r="AT61" s="69"/>
      <c r="AU61" s="69"/>
      <c r="AV61" s="80"/>
      <c r="AW61" s="80"/>
      <c r="AX61" s="69"/>
      <c r="AY61" s="69"/>
      <c r="AZ61" s="80"/>
      <c r="BA61" s="80"/>
      <c r="BB61" s="69"/>
      <c r="BC61" s="69"/>
      <c r="BD61" s="80"/>
      <c r="BE61" s="80"/>
      <c r="BF61" s="69"/>
      <c r="BG61" s="69"/>
      <c r="BH61" s="80"/>
      <c r="BI61" s="80"/>
      <c r="BJ61" s="69"/>
      <c r="BK61" s="69"/>
      <c r="BL61" s="80"/>
      <c r="BM61" s="80"/>
      <c r="BN61" s="69"/>
      <c r="BO61" s="69"/>
      <c r="BP61" s="80"/>
      <c r="BQ61" s="80"/>
      <c r="BR61" s="69"/>
      <c r="BS61" s="69"/>
      <c r="BT61" s="80"/>
      <c r="BU61" s="80"/>
      <c r="BV61" s="69"/>
      <c r="BW61" s="69"/>
      <c r="BX61" s="80"/>
      <c r="BY61" s="80"/>
      <c r="BZ61" s="69"/>
      <c r="CA61" s="69"/>
      <c r="CB61" s="80"/>
      <c r="CC61" s="80"/>
      <c r="CD61" s="69"/>
      <c r="CE61" s="69"/>
      <c r="CF61" s="69"/>
      <c r="CG61" s="69"/>
      <c r="CH61" s="69"/>
      <c r="CI61" s="69"/>
      <c r="CJ61" s="68"/>
      <c r="CK61" s="69"/>
      <c r="CL61" s="185"/>
      <c r="CM61" s="67"/>
      <c r="CN61" s="67"/>
      <c r="CO61" s="69"/>
      <c r="CP61" s="185"/>
      <c r="CQ61" s="67"/>
      <c r="CR61" s="67"/>
      <c r="CS61" s="69"/>
      <c r="CT61" s="69"/>
      <c r="CU61" s="69"/>
      <c r="CV61" s="69"/>
      <c r="CW61" s="69"/>
      <c r="CX61" s="69"/>
      <c r="CY61" s="69"/>
      <c r="CZ61" s="69"/>
      <c r="DA61" s="69"/>
    </row>
    <row r="62" spans="2:105">
      <c r="B62" s="67"/>
      <c r="C62" s="67"/>
      <c r="D62" s="67"/>
      <c r="E62" s="69"/>
      <c r="F62" s="185"/>
      <c r="G62" s="67"/>
      <c r="H62" s="69"/>
      <c r="I62" s="69"/>
      <c r="J62" s="69"/>
      <c r="K62" s="69"/>
      <c r="L62" s="69"/>
      <c r="M62" s="69"/>
      <c r="N62" s="69"/>
      <c r="O62" s="69"/>
      <c r="P62" s="69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69"/>
      <c r="AD62" s="69"/>
      <c r="AE62" s="69"/>
      <c r="AF62" s="80"/>
      <c r="AG62" s="80"/>
      <c r="AH62" s="69"/>
      <c r="AI62" s="69"/>
      <c r="AJ62" s="80"/>
      <c r="AK62" s="80"/>
      <c r="AL62" s="69"/>
      <c r="AM62" s="69"/>
      <c r="AN62" s="80"/>
      <c r="AO62" s="80"/>
      <c r="AP62" s="69"/>
      <c r="AQ62" s="69"/>
      <c r="AR62" s="80"/>
      <c r="AS62" s="80"/>
      <c r="AT62" s="69"/>
      <c r="AU62" s="69"/>
      <c r="AV62" s="80"/>
      <c r="AW62" s="80"/>
      <c r="AX62" s="69"/>
      <c r="AY62" s="69"/>
      <c r="AZ62" s="80"/>
      <c r="BA62" s="80"/>
      <c r="BB62" s="69"/>
      <c r="BC62" s="69"/>
      <c r="BD62" s="80"/>
      <c r="BE62" s="80"/>
      <c r="BF62" s="69"/>
      <c r="BG62" s="69"/>
      <c r="BH62" s="80"/>
      <c r="BI62" s="80"/>
      <c r="BJ62" s="69"/>
      <c r="BK62" s="69"/>
      <c r="BL62" s="80"/>
      <c r="BM62" s="80"/>
      <c r="BN62" s="69"/>
      <c r="BO62" s="69"/>
      <c r="BP62" s="80"/>
      <c r="BQ62" s="80"/>
      <c r="BR62" s="69"/>
      <c r="BS62" s="69"/>
      <c r="BT62" s="80"/>
      <c r="BU62" s="80"/>
      <c r="BV62" s="69"/>
      <c r="BW62" s="69"/>
      <c r="BX62" s="80"/>
      <c r="BY62" s="80"/>
      <c r="BZ62" s="69"/>
      <c r="CA62" s="69"/>
      <c r="CB62" s="80"/>
      <c r="CC62" s="80"/>
      <c r="CD62" s="69"/>
      <c r="CE62" s="69"/>
      <c r="CF62" s="69"/>
      <c r="CG62" s="69"/>
      <c r="CH62" s="69"/>
      <c r="CI62" s="69"/>
      <c r="CJ62" s="68"/>
      <c r="CK62" s="69"/>
      <c r="CL62" s="185"/>
      <c r="CM62" s="67"/>
      <c r="CN62" s="67"/>
      <c r="CO62" s="69"/>
      <c r="CP62" s="185"/>
      <c r="CQ62" s="67"/>
      <c r="CR62" s="67"/>
      <c r="CS62" s="69"/>
      <c r="CT62" s="69"/>
      <c r="CU62" s="69"/>
      <c r="CV62" s="69"/>
      <c r="CW62" s="69"/>
      <c r="CX62" s="69"/>
      <c r="CY62" s="69"/>
      <c r="CZ62" s="69"/>
      <c r="DA62" s="69"/>
    </row>
    <row r="63" spans="2:105">
      <c r="B63" s="67"/>
      <c r="C63" s="67"/>
      <c r="D63" s="67"/>
      <c r="E63" s="69"/>
      <c r="F63" s="185"/>
      <c r="G63" s="67"/>
      <c r="H63" s="69"/>
      <c r="I63" s="69"/>
      <c r="J63" s="69"/>
      <c r="K63" s="69"/>
      <c r="L63" s="69"/>
      <c r="M63" s="69"/>
      <c r="N63" s="69"/>
      <c r="O63" s="69"/>
      <c r="P63" s="69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69"/>
      <c r="AD63" s="69"/>
      <c r="AE63" s="69"/>
      <c r="AF63" s="80"/>
      <c r="AG63" s="80"/>
      <c r="AH63" s="69"/>
      <c r="AI63" s="69"/>
      <c r="AJ63" s="80"/>
      <c r="AK63" s="80"/>
      <c r="AL63" s="69"/>
      <c r="AM63" s="69"/>
      <c r="AN63" s="80"/>
      <c r="AO63" s="80"/>
      <c r="AP63" s="69"/>
      <c r="AQ63" s="69"/>
      <c r="AR63" s="80"/>
      <c r="AS63" s="80"/>
      <c r="AT63" s="69"/>
      <c r="AU63" s="69"/>
      <c r="AV63" s="80"/>
      <c r="AW63" s="80"/>
      <c r="AX63" s="69"/>
      <c r="AY63" s="69"/>
      <c r="AZ63" s="80"/>
      <c r="BA63" s="80"/>
      <c r="BB63" s="69"/>
      <c r="BC63" s="69"/>
      <c r="BD63" s="80"/>
      <c r="BE63" s="80"/>
      <c r="BF63" s="69"/>
      <c r="BG63" s="69"/>
      <c r="BH63" s="80"/>
      <c r="BI63" s="80"/>
      <c r="BJ63" s="69"/>
      <c r="BK63" s="69"/>
      <c r="BL63" s="80"/>
      <c r="BM63" s="80"/>
      <c r="BN63" s="69"/>
      <c r="BO63" s="69"/>
      <c r="BP63" s="80"/>
      <c r="BQ63" s="80"/>
      <c r="BR63" s="69"/>
      <c r="BS63" s="69"/>
      <c r="BT63" s="80"/>
      <c r="BU63" s="80"/>
      <c r="BV63" s="69"/>
      <c r="BW63" s="69"/>
      <c r="BX63" s="80"/>
      <c r="BY63" s="80"/>
      <c r="BZ63" s="69"/>
      <c r="CA63" s="69"/>
      <c r="CB63" s="80"/>
      <c r="CC63" s="80"/>
      <c r="CD63" s="69"/>
      <c r="CE63" s="69"/>
      <c r="CF63" s="69"/>
      <c r="CG63" s="69"/>
      <c r="CH63" s="69"/>
      <c r="CI63" s="69"/>
      <c r="CJ63" s="68"/>
      <c r="CK63" s="69"/>
      <c r="CL63" s="185"/>
      <c r="CM63" s="67"/>
      <c r="CN63" s="67"/>
      <c r="CO63" s="69"/>
      <c r="CP63" s="185"/>
      <c r="CQ63" s="67"/>
      <c r="CR63" s="67"/>
      <c r="CS63" s="69"/>
      <c r="CT63" s="69"/>
      <c r="CU63" s="69"/>
      <c r="CV63" s="69"/>
      <c r="CW63" s="69"/>
      <c r="CX63" s="69"/>
      <c r="CY63" s="69"/>
      <c r="CZ63" s="69"/>
      <c r="DA63" s="69"/>
    </row>
    <row r="64" spans="2:105">
      <c r="B64" s="67"/>
      <c r="C64" s="67"/>
      <c r="D64" s="67"/>
      <c r="E64" s="69"/>
      <c r="F64" s="185"/>
      <c r="G64" s="67"/>
      <c r="H64" s="69"/>
      <c r="I64" s="69"/>
      <c r="J64" s="69"/>
      <c r="K64" s="69"/>
      <c r="L64" s="69"/>
      <c r="M64" s="69"/>
      <c r="N64" s="69"/>
      <c r="O64" s="69"/>
      <c r="P64" s="69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69"/>
      <c r="AD64" s="69"/>
      <c r="AE64" s="69"/>
      <c r="AF64" s="80"/>
      <c r="AG64" s="80"/>
      <c r="AH64" s="69"/>
      <c r="AI64" s="69"/>
      <c r="AJ64" s="80"/>
      <c r="AK64" s="80"/>
      <c r="AL64" s="69"/>
      <c r="AM64" s="69"/>
      <c r="AN64" s="80"/>
      <c r="AO64" s="80"/>
      <c r="AP64" s="69"/>
      <c r="AQ64" s="69"/>
      <c r="AR64" s="80"/>
      <c r="AS64" s="80"/>
      <c r="AT64" s="69"/>
      <c r="AU64" s="69"/>
      <c r="AV64" s="80"/>
      <c r="AW64" s="80"/>
      <c r="AX64" s="69"/>
      <c r="AY64" s="69"/>
      <c r="AZ64" s="80"/>
      <c r="BA64" s="80"/>
      <c r="BB64" s="69"/>
      <c r="BC64" s="69"/>
      <c r="BD64" s="80"/>
      <c r="BE64" s="80"/>
      <c r="BF64" s="69"/>
      <c r="BG64" s="69"/>
      <c r="BH64" s="80"/>
      <c r="BI64" s="80"/>
      <c r="BJ64" s="69"/>
      <c r="BK64" s="69"/>
      <c r="BL64" s="80"/>
      <c r="BM64" s="80"/>
      <c r="BN64" s="69"/>
      <c r="BO64" s="69"/>
      <c r="BP64" s="80"/>
      <c r="BQ64" s="80"/>
      <c r="BR64" s="69"/>
      <c r="BS64" s="69"/>
      <c r="BT64" s="80"/>
      <c r="BU64" s="80"/>
      <c r="BV64" s="69"/>
      <c r="BW64" s="69"/>
      <c r="BX64" s="80"/>
      <c r="BY64" s="80"/>
      <c r="BZ64" s="69"/>
      <c r="CA64" s="69"/>
      <c r="CB64" s="80"/>
      <c r="CC64" s="80"/>
      <c r="CD64" s="69"/>
      <c r="CE64" s="69"/>
      <c r="CF64" s="69"/>
      <c r="CG64" s="69"/>
      <c r="CH64" s="69"/>
      <c r="CI64" s="69"/>
      <c r="CJ64" s="68"/>
      <c r="CK64" s="69"/>
      <c r="CL64" s="185"/>
      <c r="CM64" s="67"/>
      <c r="CN64" s="67"/>
      <c r="CO64" s="69"/>
      <c r="CP64" s="185"/>
      <c r="CQ64" s="67"/>
      <c r="CR64" s="67"/>
      <c r="CS64" s="69"/>
      <c r="CT64" s="69"/>
      <c r="CU64" s="69"/>
      <c r="CV64" s="69"/>
      <c r="CW64" s="69"/>
      <c r="CX64" s="69"/>
      <c r="CY64" s="69"/>
      <c r="CZ64" s="69"/>
      <c r="DA64" s="69"/>
    </row>
    <row r="65" spans="2:105">
      <c r="B65" s="67"/>
      <c r="C65" s="67"/>
      <c r="D65" s="67"/>
      <c r="E65" s="69"/>
      <c r="F65" s="185"/>
      <c r="G65" s="67"/>
      <c r="H65" s="69"/>
      <c r="I65" s="69"/>
      <c r="J65" s="69"/>
      <c r="K65" s="69"/>
      <c r="L65" s="69"/>
      <c r="M65" s="69"/>
      <c r="N65" s="69"/>
      <c r="O65" s="69"/>
      <c r="P65" s="69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69"/>
      <c r="AD65" s="69"/>
      <c r="AE65" s="69"/>
      <c r="AF65" s="80"/>
      <c r="AG65" s="80"/>
      <c r="AH65" s="69"/>
      <c r="AI65" s="69"/>
      <c r="AJ65" s="80"/>
      <c r="AK65" s="80"/>
      <c r="AL65" s="69"/>
      <c r="AM65" s="69"/>
      <c r="AN65" s="80"/>
      <c r="AO65" s="80"/>
      <c r="AP65" s="69"/>
      <c r="AQ65" s="69"/>
      <c r="AR65" s="80"/>
      <c r="AS65" s="80"/>
      <c r="AT65" s="69"/>
      <c r="AU65" s="69"/>
      <c r="AV65" s="80"/>
      <c r="AW65" s="80"/>
      <c r="AX65" s="69"/>
      <c r="AY65" s="69"/>
      <c r="AZ65" s="80"/>
      <c r="BA65" s="80"/>
      <c r="BB65" s="69"/>
      <c r="BC65" s="69"/>
      <c r="BD65" s="80"/>
      <c r="BE65" s="80"/>
      <c r="BF65" s="69"/>
      <c r="BG65" s="69"/>
      <c r="BH65" s="80"/>
      <c r="BI65" s="80"/>
      <c r="BJ65" s="69"/>
      <c r="BK65" s="69"/>
      <c r="BL65" s="80"/>
      <c r="BM65" s="80"/>
      <c r="BN65" s="69"/>
      <c r="BO65" s="69"/>
      <c r="BP65" s="80"/>
      <c r="BQ65" s="80"/>
      <c r="BR65" s="69"/>
      <c r="BS65" s="69"/>
      <c r="BT65" s="80"/>
      <c r="BU65" s="80"/>
      <c r="BV65" s="69"/>
      <c r="BW65" s="69"/>
      <c r="BX65" s="80"/>
      <c r="BY65" s="80"/>
      <c r="BZ65" s="69"/>
      <c r="CA65" s="69"/>
      <c r="CB65" s="80"/>
      <c r="CC65" s="80"/>
      <c r="CD65" s="69"/>
      <c r="CE65" s="69"/>
      <c r="CF65" s="69"/>
      <c r="CG65" s="69"/>
      <c r="CH65" s="69"/>
      <c r="CI65" s="69"/>
      <c r="CJ65" s="68"/>
      <c r="CK65" s="69"/>
      <c r="CL65" s="185"/>
      <c r="CM65" s="67"/>
      <c r="CN65" s="67"/>
      <c r="CO65" s="69"/>
      <c r="CP65" s="185"/>
      <c r="CQ65" s="67"/>
      <c r="CR65" s="67"/>
      <c r="CS65" s="69"/>
      <c r="CT65" s="69"/>
      <c r="CU65" s="69"/>
      <c r="CV65" s="69"/>
      <c r="CW65" s="69"/>
      <c r="CX65" s="69"/>
      <c r="CY65" s="69"/>
      <c r="CZ65" s="69"/>
      <c r="DA65" s="69"/>
    </row>
    <row r="66" spans="2:105">
      <c r="B66" s="67"/>
      <c r="C66" s="67"/>
      <c r="D66" s="67"/>
      <c r="E66" s="69"/>
      <c r="F66" s="185"/>
      <c r="G66" s="67"/>
      <c r="H66" s="69"/>
      <c r="I66" s="69"/>
      <c r="J66" s="69"/>
      <c r="K66" s="69"/>
      <c r="L66" s="69"/>
      <c r="M66" s="69"/>
      <c r="N66" s="69"/>
      <c r="O66" s="69"/>
      <c r="P66" s="69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69"/>
      <c r="AD66" s="69"/>
      <c r="AE66" s="69"/>
      <c r="AF66" s="80"/>
      <c r="AG66" s="80"/>
      <c r="AH66" s="69"/>
      <c r="AI66" s="69"/>
      <c r="AJ66" s="80"/>
      <c r="AK66" s="80"/>
      <c r="AL66" s="69"/>
      <c r="AM66" s="69"/>
      <c r="AN66" s="80"/>
      <c r="AO66" s="80"/>
      <c r="AP66" s="69"/>
      <c r="AQ66" s="69"/>
      <c r="AR66" s="80"/>
      <c r="AS66" s="80"/>
      <c r="AT66" s="69"/>
      <c r="AU66" s="69"/>
      <c r="AV66" s="80"/>
      <c r="AW66" s="80"/>
      <c r="AX66" s="69"/>
      <c r="AY66" s="69"/>
      <c r="AZ66" s="80"/>
      <c r="BA66" s="80"/>
      <c r="BB66" s="69"/>
      <c r="BC66" s="69"/>
      <c r="BD66" s="80"/>
      <c r="BE66" s="80"/>
      <c r="BF66" s="69"/>
      <c r="BG66" s="69"/>
      <c r="BH66" s="80"/>
      <c r="BI66" s="80"/>
      <c r="BJ66" s="69"/>
      <c r="BK66" s="69"/>
      <c r="BL66" s="80"/>
      <c r="BM66" s="80"/>
      <c r="BN66" s="69"/>
      <c r="BO66" s="69"/>
      <c r="BP66" s="80"/>
      <c r="BQ66" s="80"/>
      <c r="BR66" s="69"/>
      <c r="BS66" s="69"/>
      <c r="BT66" s="80"/>
      <c r="BU66" s="80"/>
      <c r="BV66" s="69"/>
      <c r="BW66" s="69"/>
      <c r="BX66" s="80"/>
      <c r="BY66" s="80"/>
      <c r="BZ66" s="69"/>
      <c r="CA66" s="69"/>
      <c r="CB66" s="80"/>
      <c r="CC66" s="80"/>
      <c r="CD66" s="69"/>
      <c r="CE66" s="69"/>
      <c r="CF66" s="69"/>
      <c r="CG66" s="69"/>
      <c r="CH66" s="69"/>
      <c r="CI66" s="69"/>
      <c r="CJ66" s="68"/>
      <c r="CK66" s="69"/>
      <c r="CL66" s="185"/>
      <c r="CM66" s="67"/>
      <c r="CN66" s="67"/>
      <c r="CO66" s="69"/>
      <c r="CP66" s="185"/>
      <c r="CQ66" s="67"/>
      <c r="CR66" s="67"/>
      <c r="CS66" s="69"/>
      <c r="CT66" s="69"/>
      <c r="CU66" s="69"/>
      <c r="CV66" s="69"/>
      <c r="CW66" s="69"/>
      <c r="CX66" s="69"/>
      <c r="CY66" s="69"/>
      <c r="CZ66" s="69"/>
      <c r="DA66" s="69"/>
    </row>
    <row r="67" spans="2:105">
      <c r="B67" s="67"/>
      <c r="C67" s="67"/>
      <c r="D67" s="67"/>
      <c r="E67" s="69"/>
      <c r="F67" s="185"/>
      <c r="G67" s="67"/>
      <c r="H67" s="69"/>
      <c r="I67" s="69"/>
      <c r="J67" s="69"/>
      <c r="K67" s="69"/>
      <c r="L67" s="69"/>
      <c r="M67" s="69"/>
      <c r="N67" s="69"/>
      <c r="O67" s="69"/>
      <c r="P67" s="69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69"/>
      <c r="AD67" s="69"/>
      <c r="AE67" s="69"/>
      <c r="AF67" s="80"/>
      <c r="AG67" s="80"/>
      <c r="AH67" s="69"/>
      <c r="AI67" s="69"/>
      <c r="AJ67" s="80"/>
      <c r="AK67" s="80"/>
      <c r="AL67" s="69"/>
      <c r="AM67" s="69"/>
      <c r="AN67" s="80"/>
      <c r="AO67" s="80"/>
      <c r="AP67" s="69"/>
      <c r="AQ67" s="69"/>
      <c r="AR67" s="80"/>
      <c r="AS67" s="80"/>
      <c r="AT67" s="69"/>
      <c r="AU67" s="69"/>
      <c r="AV67" s="80"/>
      <c r="AW67" s="80"/>
      <c r="AX67" s="69"/>
      <c r="AY67" s="69"/>
      <c r="AZ67" s="80"/>
      <c r="BA67" s="80"/>
      <c r="BB67" s="69"/>
      <c r="BC67" s="69"/>
      <c r="BD67" s="80"/>
      <c r="BE67" s="80"/>
      <c r="BF67" s="69"/>
      <c r="BG67" s="69"/>
      <c r="BH67" s="80"/>
      <c r="BI67" s="80"/>
      <c r="BJ67" s="69"/>
      <c r="BK67" s="69"/>
      <c r="BL67" s="80"/>
      <c r="BM67" s="80"/>
      <c r="BN67" s="69"/>
      <c r="BO67" s="69"/>
      <c r="BP67" s="80"/>
      <c r="BQ67" s="80"/>
      <c r="BR67" s="69"/>
      <c r="BS67" s="69"/>
      <c r="BT67" s="80"/>
      <c r="BU67" s="80"/>
      <c r="BV67" s="69"/>
      <c r="BW67" s="69"/>
      <c r="BX67" s="80"/>
      <c r="BY67" s="80"/>
      <c r="BZ67" s="69"/>
      <c r="CA67" s="69"/>
      <c r="CB67" s="80"/>
      <c r="CC67" s="80"/>
      <c r="CD67" s="69"/>
      <c r="CE67" s="69"/>
      <c r="CF67" s="69"/>
      <c r="CG67" s="69"/>
      <c r="CH67" s="69"/>
      <c r="CI67" s="69"/>
      <c r="CJ67" s="68"/>
      <c r="CK67" s="69"/>
      <c r="CL67" s="185"/>
      <c r="CM67" s="67"/>
      <c r="CN67" s="67"/>
      <c r="CO67" s="69"/>
      <c r="CP67" s="185"/>
      <c r="CQ67" s="67"/>
      <c r="CR67" s="67"/>
      <c r="CS67" s="69"/>
      <c r="CT67" s="69"/>
      <c r="CU67" s="69"/>
      <c r="CV67" s="69"/>
      <c r="CW67" s="69"/>
      <c r="CX67" s="69"/>
      <c r="CY67" s="69"/>
      <c r="CZ67" s="69"/>
      <c r="DA67" s="69"/>
    </row>
    <row r="68" spans="2:105">
      <c r="B68" s="67"/>
      <c r="C68" s="67"/>
      <c r="D68" s="67"/>
      <c r="E68" s="69"/>
      <c r="F68" s="185"/>
      <c r="G68" s="67"/>
      <c r="H68" s="69"/>
      <c r="I68" s="69"/>
      <c r="J68" s="69"/>
      <c r="K68" s="69"/>
      <c r="L68" s="69"/>
      <c r="M68" s="69"/>
      <c r="N68" s="69"/>
      <c r="O68" s="69"/>
      <c r="P68" s="69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69"/>
      <c r="AD68" s="69"/>
      <c r="AE68" s="69"/>
      <c r="AF68" s="80"/>
      <c r="AG68" s="80"/>
      <c r="AH68" s="69"/>
      <c r="AI68" s="69"/>
      <c r="AJ68" s="80"/>
      <c r="AK68" s="80"/>
      <c r="AL68" s="69"/>
      <c r="AM68" s="69"/>
      <c r="AN68" s="80"/>
      <c r="AO68" s="80"/>
      <c r="AP68" s="69"/>
      <c r="AQ68" s="69"/>
      <c r="AR68" s="80"/>
      <c r="AS68" s="80"/>
      <c r="AT68" s="69"/>
      <c r="AU68" s="69"/>
      <c r="AV68" s="80"/>
      <c r="AW68" s="80"/>
      <c r="AX68" s="69"/>
      <c r="AY68" s="69"/>
      <c r="AZ68" s="80"/>
      <c r="BA68" s="80"/>
      <c r="BB68" s="69"/>
      <c r="BC68" s="69"/>
      <c r="BD68" s="80"/>
      <c r="BE68" s="80"/>
      <c r="BF68" s="69"/>
      <c r="BG68" s="69"/>
      <c r="BH68" s="80"/>
      <c r="BI68" s="80"/>
      <c r="BJ68" s="69"/>
      <c r="BK68" s="69"/>
      <c r="BL68" s="80"/>
      <c r="BM68" s="80"/>
      <c r="BN68" s="69"/>
      <c r="BO68" s="69"/>
      <c r="BP68" s="80"/>
      <c r="BQ68" s="80"/>
      <c r="BR68" s="69"/>
      <c r="BS68" s="69"/>
      <c r="BT68" s="80"/>
      <c r="BU68" s="80"/>
      <c r="BV68" s="69"/>
      <c r="BW68" s="69"/>
      <c r="BX68" s="80"/>
      <c r="BY68" s="80"/>
      <c r="BZ68" s="69"/>
      <c r="CA68" s="69"/>
      <c r="CB68" s="80"/>
      <c r="CC68" s="80"/>
      <c r="CD68" s="69"/>
      <c r="CE68" s="69"/>
      <c r="CF68" s="69"/>
      <c r="CG68" s="69"/>
      <c r="CH68" s="69"/>
      <c r="CI68" s="69"/>
      <c r="CJ68" s="68"/>
      <c r="CK68" s="69"/>
      <c r="CL68" s="185"/>
      <c r="CM68" s="67"/>
      <c r="CN68" s="67"/>
      <c r="CO68" s="69"/>
      <c r="CP68" s="185"/>
      <c r="CQ68" s="67"/>
      <c r="CR68" s="67"/>
      <c r="CS68" s="69"/>
      <c r="CT68" s="69"/>
      <c r="CU68" s="69"/>
      <c r="CV68" s="69"/>
      <c r="CW68" s="69"/>
      <c r="CX68" s="69"/>
      <c r="CY68" s="69"/>
      <c r="CZ68" s="69"/>
      <c r="DA68" s="69"/>
    </row>
    <row r="69" spans="2:105">
      <c r="B69" s="67"/>
      <c r="C69" s="67"/>
      <c r="D69" s="67"/>
      <c r="E69" s="69"/>
      <c r="F69" s="185"/>
      <c r="G69" s="67"/>
      <c r="H69" s="69"/>
      <c r="I69" s="69"/>
      <c r="J69" s="69"/>
      <c r="K69" s="69"/>
      <c r="L69" s="69"/>
      <c r="M69" s="69"/>
      <c r="N69" s="69"/>
      <c r="O69" s="69"/>
      <c r="P69" s="69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69"/>
      <c r="AD69" s="69"/>
      <c r="AE69" s="69"/>
      <c r="AF69" s="80"/>
      <c r="AG69" s="80"/>
      <c r="AH69" s="69"/>
      <c r="AI69" s="69"/>
      <c r="AJ69" s="80"/>
      <c r="AK69" s="80"/>
      <c r="AL69" s="69"/>
      <c r="AM69" s="69"/>
      <c r="AN69" s="80"/>
      <c r="AO69" s="80"/>
      <c r="AP69" s="69"/>
      <c r="AQ69" s="69"/>
      <c r="AR69" s="80"/>
      <c r="AS69" s="80"/>
      <c r="AT69" s="69"/>
      <c r="AU69" s="69"/>
      <c r="AV69" s="80"/>
      <c r="AW69" s="80"/>
      <c r="AX69" s="69"/>
      <c r="AY69" s="69"/>
      <c r="AZ69" s="80"/>
      <c r="BA69" s="80"/>
      <c r="BB69" s="69"/>
      <c r="BC69" s="69"/>
      <c r="BD69" s="80"/>
      <c r="BE69" s="80"/>
      <c r="BF69" s="69"/>
      <c r="BG69" s="69"/>
      <c r="BH69" s="80"/>
      <c r="BI69" s="80"/>
      <c r="BJ69" s="69"/>
      <c r="BK69" s="69"/>
      <c r="BL69" s="80"/>
      <c r="BM69" s="80"/>
      <c r="BN69" s="69"/>
      <c r="BO69" s="69"/>
      <c r="BP69" s="80"/>
      <c r="BQ69" s="80"/>
      <c r="BR69" s="69"/>
      <c r="BS69" s="69"/>
      <c r="BT69" s="80"/>
      <c r="BU69" s="80"/>
      <c r="BV69" s="69"/>
      <c r="BW69" s="69"/>
      <c r="BX69" s="80"/>
      <c r="BY69" s="80"/>
      <c r="BZ69" s="69"/>
      <c r="CA69" s="69"/>
      <c r="CB69" s="80"/>
      <c r="CC69" s="80"/>
      <c r="CD69" s="69"/>
      <c r="CE69" s="69"/>
      <c r="CF69" s="69"/>
      <c r="CG69" s="69"/>
      <c r="CH69" s="69"/>
      <c r="CI69" s="69"/>
      <c r="CJ69" s="68"/>
      <c r="CK69" s="69"/>
      <c r="CL69" s="185"/>
      <c r="CM69" s="67"/>
      <c r="CN69" s="67"/>
      <c r="CO69" s="69"/>
      <c r="CP69" s="185"/>
      <c r="CQ69" s="67"/>
      <c r="CR69" s="67"/>
      <c r="CS69" s="69"/>
      <c r="CT69" s="69"/>
      <c r="CU69" s="69"/>
      <c r="CV69" s="69"/>
      <c r="CW69" s="69"/>
      <c r="CX69" s="69"/>
      <c r="CY69" s="69"/>
      <c r="CZ69" s="69"/>
      <c r="DA69" s="69"/>
    </row>
    <row r="70" spans="2:105">
      <c r="B70" s="67"/>
      <c r="C70" s="67"/>
      <c r="D70" s="67"/>
      <c r="E70" s="69"/>
      <c r="F70" s="185"/>
      <c r="G70" s="67"/>
      <c r="H70" s="69"/>
      <c r="I70" s="69"/>
      <c r="J70" s="69"/>
      <c r="K70" s="69"/>
      <c r="L70" s="69"/>
      <c r="M70" s="69"/>
      <c r="N70" s="69"/>
      <c r="O70" s="69"/>
      <c r="P70" s="69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69"/>
      <c r="AD70" s="69"/>
      <c r="AE70" s="69"/>
      <c r="AF70" s="80"/>
      <c r="AG70" s="80"/>
      <c r="AH70" s="69"/>
      <c r="AI70" s="69"/>
      <c r="AJ70" s="80"/>
      <c r="AK70" s="80"/>
      <c r="AL70" s="69"/>
      <c r="AM70" s="69"/>
      <c r="AN70" s="80"/>
      <c r="AO70" s="80"/>
      <c r="AP70" s="69"/>
      <c r="AQ70" s="69"/>
      <c r="AR70" s="80"/>
      <c r="AS70" s="80"/>
      <c r="AT70" s="69"/>
      <c r="AU70" s="69"/>
      <c r="AV70" s="80"/>
      <c r="AW70" s="80"/>
      <c r="AX70" s="69"/>
      <c r="AY70" s="69"/>
      <c r="AZ70" s="80"/>
      <c r="BA70" s="80"/>
      <c r="BB70" s="69"/>
      <c r="BC70" s="69"/>
      <c r="BD70" s="80"/>
      <c r="BE70" s="80"/>
      <c r="BF70" s="69"/>
      <c r="BG70" s="69"/>
      <c r="BH70" s="80"/>
      <c r="BI70" s="80"/>
      <c r="BJ70" s="69"/>
      <c r="BK70" s="69"/>
      <c r="BL70" s="80"/>
      <c r="BM70" s="80"/>
      <c r="BN70" s="69"/>
      <c r="BO70" s="69"/>
      <c r="BP70" s="80"/>
      <c r="BQ70" s="80"/>
      <c r="BR70" s="69"/>
      <c r="BS70" s="69"/>
      <c r="BT70" s="80"/>
      <c r="BU70" s="80"/>
      <c r="BV70" s="69"/>
      <c r="BW70" s="69"/>
      <c r="BX70" s="80"/>
      <c r="BY70" s="80"/>
      <c r="BZ70" s="69"/>
      <c r="CA70" s="69"/>
      <c r="CB70" s="80"/>
      <c r="CC70" s="80"/>
      <c r="CD70" s="69"/>
      <c r="CE70" s="69"/>
      <c r="CF70" s="69"/>
      <c r="CG70" s="69"/>
      <c r="CH70" s="69"/>
      <c r="CI70" s="69"/>
      <c r="CJ70" s="68"/>
      <c r="CK70" s="69"/>
      <c r="CL70" s="185"/>
      <c r="CM70" s="67"/>
      <c r="CN70" s="67"/>
      <c r="CO70" s="69"/>
      <c r="CP70" s="185"/>
      <c r="CQ70" s="67"/>
      <c r="CR70" s="67"/>
      <c r="CS70" s="69"/>
      <c r="CT70" s="69"/>
      <c r="CU70" s="69"/>
      <c r="CV70" s="69"/>
      <c r="CW70" s="69"/>
      <c r="CX70" s="69"/>
      <c r="CY70" s="69"/>
      <c r="CZ70" s="69"/>
      <c r="DA70" s="69"/>
    </row>
    <row r="71" spans="2:105">
      <c r="B71" s="67"/>
      <c r="C71" s="67"/>
      <c r="D71" s="67"/>
      <c r="E71" s="69"/>
      <c r="F71" s="185"/>
      <c r="G71" s="67"/>
      <c r="H71" s="69"/>
      <c r="I71" s="69"/>
      <c r="J71" s="69"/>
      <c r="K71" s="69"/>
      <c r="L71" s="69"/>
      <c r="M71" s="69"/>
      <c r="N71" s="69"/>
      <c r="O71" s="69"/>
      <c r="P71" s="69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69"/>
      <c r="AD71" s="69"/>
      <c r="AE71" s="69"/>
      <c r="AF71" s="80"/>
      <c r="AG71" s="80"/>
      <c r="AH71" s="69"/>
      <c r="AI71" s="69"/>
      <c r="AJ71" s="80"/>
      <c r="AK71" s="80"/>
      <c r="AL71" s="69"/>
      <c r="AM71" s="69"/>
      <c r="AN71" s="80"/>
      <c r="AO71" s="80"/>
      <c r="AP71" s="69"/>
      <c r="AQ71" s="69"/>
      <c r="AR71" s="80"/>
      <c r="AS71" s="80"/>
      <c r="AT71" s="69"/>
      <c r="AU71" s="69"/>
      <c r="AV71" s="80"/>
      <c r="AW71" s="80"/>
      <c r="AX71" s="69"/>
      <c r="AY71" s="69"/>
      <c r="AZ71" s="80"/>
      <c r="BA71" s="80"/>
      <c r="BB71" s="69"/>
      <c r="BC71" s="69"/>
      <c r="BD71" s="80"/>
      <c r="BE71" s="80"/>
      <c r="BF71" s="69"/>
      <c r="BG71" s="69"/>
      <c r="BH71" s="80"/>
      <c r="BI71" s="80"/>
      <c r="BJ71" s="69"/>
      <c r="BK71" s="69"/>
      <c r="BL71" s="80"/>
      <c r="BM71" s="80"/>
      <c r="BN71" s="69"/>
      <c r="BO71" s="69"/>
      <c r="BP71" s="80"/>
      <c r="BQ71" s="80"/>
      <c r="BR71" s="69"/>
      <c r="BS71" s="69"/>
      <c r="BT71" s="80"/>
      <c r="BU71" s="80"/>
      <c r="BV71" s="69"/>
      <c r="BW71" s="69"/>
      <c r="BX71" s="80"/>
      <c r="BY71" s="80"/>
      <c r="BZ71" s="69"/>
      <c r="CA71" s="69"/>
      <c r="CB71" s="80"/>
      <c r="CC71" s="80"/>
      <c r="CD71" s="69"/>
      <c r="CE71" s="69"/>
      <c r="CF71" s="69"/>
      <c r="CG71" s="69"/>
      <c r="CH71" s="69"/>
      <c r="CI71" s="69"/>
      <c r="CJ71" s="68"/>
      <c r="CK71" s="69"/>
      <c r="CL71" s="185"/>
      <c r="CM71" s="67"/>
      <c r="CN71" s="67"/>
      <c r="CO71" s="69"/>
      <c r="CP71" s="185"/>
      <c r="CQ71" s="67"/>
      <c r="CR71" s="67"/>
      <c r="CS71" s="69"/>
      <c r="CT71" s="69"/>
      <c r="CU71" s="69"/>
      <c r="CV71" s="69"/>
      <c r="CW71" s="69"/>
      <c r="CX71" s="69"/>
      <c r="CY71" s="69"/>
      <c r="CZ71" s="69"/>
      <c r="DA71" s="69"/>
    </row>
    <row r="72" spans="2:105">
      <c r="B72" s="67"/>
      <c r="C72" s="67"/>
      <c r="D72" s="67"/>
      <c r="E72" s="69"/>
      <c r="F72" s="185"/>
      <c r="G72" s="67"/>
      <c r="H72" s="69"/>
      <c r="I72" s="69"/>
      <c r="J72" s="69"/>
      <c r="K72" s="69"/>
      <c r="L72" s="69"/>
      <c r="M72" s="69"/>
      <c r="N72" s="69"/>
      <c r="O72" s="69"/>
      <c r="P72" s="69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69"/>
      <c r="AD72" s="69"/>
      <c r="AE72" s="69"/>
      <c r="AF72" s="80"/>
      <c r="AG72" s="80"/>
      <c r="AH72" s="69"/>
      <c r="AI72" s="69"/>
      <c r="AJ72" s="80"/>
      <c r="AK72" s="80"/>
      <c r="AL72" s="69"/>
      <c r="AM72" s="69"/>
      <c r="AN72" s="80"/>
      <c r="AO72" s="80"/>
      <c r="AP72" s="69"/>
      <c r="AQ72" s="69"/>
      <c r="AR72" s="80"/>
      <c r="AS72" s="80"/>
      <c r="AT72" s="69"/>
      <c r="AU72" s="69"/>
      <c r="AV72" s="80"/>
      <c r="AW72" s="80"/>
      <c r="AX72" s="69"/>
      <c r="AY72" s="69"/>
      <c r="AZ72" s="80"/>
      <c r="BA72" s="80"/>
      <c r="BB72" s="69"/>
      <c r="BC72" s="69"/>
      <c r="BD72" s="80"/>
      <c r="BE72" s="80"/>
      <c r="BF72" s="69"/>
      <c r="BG72" s="69"/>
      <c r="BH72" s="80"/>
      <c r="BI72" s="80"/>
      <c r="BJ72" s="69"/>
      <c r="BK72" s="69"/>
      <c r="BL72" s="80"/>
      <c r="BM72" s="80"/>
      <c r="BN72" s="69"/>
      <c r="BO72" s="69"/>
      <c r="BP72" s="80"/>
      <c r="BQ72" s="80"/>
      <c r="BR72" s="69"/>
      <c r="BS72" s="69"/>
      <c r="BT72" s="80"/>
      <c r="BU72" s="80"/>
      <c r="BV72" s="69"/>
      <c r="BW72" s="69"/>
      <c r="BX72" s="80"/>
      <c r="BY72" s="80"/>
      <c r="BZ72" s="69"/>
      <c r="CA72" s="69"/>
      <c r="CB72" s="80"/>
      <c r="CC72" s="80"/>
      <c r="CD72" s="69"/>
      <c r="CE72" s="69"/>
      <c r="CF72" s="69"/>
      <c r="CG72" s="69"/>
      <c r="CH72" s="69"/>
      <c r="CI72" s="69"/>
      <c r="CJ72" s="68"/>
      <c r="CK72" s="69"/>
      <c r="CL72" s="185"/>
      <c r="CM72" s="67"/>
      <c r="CN72" s="67"/>
      <c r="CO72" s="69"/>
      <c r="CP72" s="185"/>
      <c r="CQ72" s="67"/>
      <c r="CR72" s="67"/>
      <c r="CS72" s="69"/>
      <c r="CT72" s="69"/>
      <c r="CU72" s="69"/>
      <c r="CV72" s="69"/>
      <c r="CW72" s="69"/>
      <c r="CX72" s="69"/>
      <c r="CY72" s="69"/>
      <c r="CZ72" s="69"/>
      <c r="DA72" s="69"/>
    </row>
    <row r="73" spans="2:105">
      <c r="B73" s="67"/>
      <c r="C73" s="67"/>
      <c r="D73" s="67"/>
      <c r="E73" s="69"/>
      <c r="F73" s="185"/>
      <c r="G73" s="67"/>
      <c r="H73" s="69"/>
      <c r="I73" s="69"/>
      <c r="J73" s="69"/>
      <c r="K73" s="69"/>
      <c r="L73" s="69"/>
      <c r="M73" s="69"/>
      <c r="N73" s="69"/>
      <c r="O73" s="69"/>
      <c r="P73" s="69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69"/>
      <c r="AD73" s="69"/>
      <c r="AE73" s="69"/>
      <c r="AF73" s="80"/>
      <c r="AG73" s="80"/>
      <c r="AH73" s="69"/>
      <c r="AI73" s="69"/>
      <c r="AJ73" s="80"/>
      <c r="AK73" s="80"/>
      <c r="AL73" s="69"/>
      <c r="AM73" s="69"/>
      <c r="AN73" s="80"/>
      <c r="AO73" s="80"/>
      <c r="AP73" s="69"/>
      <c r="AQ73" s="69"/>
      <c r="AR73" s="80"/>
      <c r="AS73" s="80"/>
      <c r="AT73" s="69"/>
      <c r="AU73" s="69"/>
      <c r="AV73" s="80"/>
      <c r="AW73" s="80"/>
      <c r="AX73" s="69"/>
      <c r="AY73" s="69"/>
      <c r="AZ73" s="80"/>
      <c r="BA73" s="80"/>
      <c r="BB73" s="69"/>
      <c r="BC73" s="69"/>
      <c r="BD73" s="80"/>
      <c r="BE73" s="80"/>
      <c r="BF73" s="69"/>
      <c r="BG73" s="69"/>
      <c r="BH73" s="80"/>
      <c r="BI73" s="80"/>
      <c r="BJ73" s="69"/>
      <c r="BK73" s="69"/>
      <c r="BL73" s="80"/>
      <c r="BM73" s="80"/>
      <c r="BN73" s="69"/>
      <c r="BO73" s="69"/>
      <c r="BP73" s="80"/>
      <c r="BQ73" s="80"/>
      <c r="BR73" s="69"/>
      <c r="BS73" s="69"/>
      <c r="BT73" s="80"/>
      <c r="BU73" s="80"/>
      <c r="BV73" s="69"/>
      <c r="BW73" s="69"/>
      <c r="BX73" s="80"/>
      <c r="BY73" s="80"/>
      <c r="BZ73" s="69"/>
      <c r="CA73" s="69"/>
      <c r="CB73" s="80"/>
      <c r="CC73" s="80"/>
      <c r="CD73" s="69"/>
      <c r="CE73" s="69"/>
      <c r="CF73" s="69"/>
      <c r="CG73" s="69"/>
      <c r="CH73" s="69"/>
      <c r="CI73" s="69"/>
      <c r="CJ73" s="68"/>
      <c r="CK73" s="69"/>
      <c r="CL73" s="185"/>
      <c r="CM73" s="67"/>
      <c r="CN73" s="67"/>
      <c r="CO73" s="69"/>
      <c r="CP73" s="185"/>
      <c r="CQ73" s="67"/>
      <c r="CR73" s="67"/>
      <c r="CS73" s="69"/>
      <c r="CT73" s="69"/>
      <c r="CU73" s="69"/>
      <c r="CV73" s="69"/>
      <c r="CW73" s="69"/>
      <c r="CX73" s="69"/>
      <c r="CY73" s="69"/>
      <c r="CZ73" s="69"/>
      <c r="DA73" s="69"/>
    </row>
    <row r="74" spans="2:105">
      <c r="B74" s="67"/>
      <c r="C74" s="67"/>
      <c r="D74" s="67"/>
      <c r="E74" s="69"/>
      <c r="F74" s="185"/>
      <c r="G74" s="67"/>
      <c r="H74" s="69"/>
      <c r="I74" s="69"/>
      <c r="J74" s="69"/>
      <c r="K74" s="69"/>
      <c r="L74" s="69"/>
      <c r="M74" s="69"/>
      <c r="N74" s="69"/>
      <c r="O74" s="69"/>
      <c r="P74" s="69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69"/>
      <c r="AD74" s="69"/>
      <c r="AE74" s="69"/>
      <c r="AF74" s="80"/>
      <c r="AG74" s="80"/>
      <c r="AH74" s="69"/>
      <c r="AI74" s="69"/>
      <c r="AJ74" s="80"/>
      <c r="AK74" s="80"/>
      <c r="AL74" s="69"/>
      <c r="AM74" s="69"/>
      <c r="AN74" s="80"/>
      <c r="AO74" s="80"/>
      <c r="AP74" s="69"/>
      <c r="AQ74" s="69"/>
      <c r="AR74" s="80"/>
      <c r="AS74" s="80"/>
      <c r="AT74" s="69"/>
      <c r="AU74" s="69"/>
      <c r="AV74" s="80"/>
      <c r="AW74" s="80"/>
      <c r="AX74" s="69"/>
      <c r="AY74" s="69"/>
      <c r="AZ74" s="80"/>
      <c r="BA74" s="80"/>
      <c r="BB74" s="69"/>
      <c r="BC74" s="69"/>
      <c r="BD74" s="80"/>
      <c r="BE74" s="80"/>
      <c r="BF74" s="69"/>
      <c r="BG74" s="69"/>
      <c r="BH74" s="80"/>
      <c r="BI74" s="80"/>
      <c r="BJ74" s="69"/>
      <c r="BK74" s="69"/>
      <c r="BL74" s="80"/>
      <c r="BM74" s="80"/>
      <c r="BN74" s="69"/>
      <c r="BO74" s="69"/>
      <c r="BP74" s="80"/>
      <c r="BQ74" s="80"/>
      <c r="BR74" s="69"/>
      <c r="BS74" s="69"/>
      <c r="BT74" s="80"/>
      <c r="BU74" s="80"/>
      <c r="BV74" s="69"/>
      <c r="BW74" s="69"/>
      <c r="BX74" s="80"/>
      <c r="BY74" s="80"/>
      <c r="BZ74" s="69"/>
      <c r="CA74" s="69"/>
      <c r="CB74" s="80"/>
      <c r="CC74" s="80"/>
      <c r="CD74" s="69"/>
      <c r="CE74" s="69"/>
      <c r="CF74" s="69"/>
      <c r="CG74" s="69"/>
      <c r="CH74" s="69"/>
      <c r="CI74" s="69"/>
      <c r="CJ74" s="68"/>
      <c r="CK74" s="69"/>
      <c r="CL74" s="185"/>
      <c r="CM74" s="67"/>
      <c r="CN74" s="67"/>
      <c r="CO74" s="69"/>
      <c r="CP74" s="185"/>
      <c r="CQ74" s="67"/>
      <c r="CR74" s="67"/>
      <c r="CS74" s="69"/>
      <c r="CT74" s="69"/>
      <c r="CU74" s="69"/>
      <c r="CV74" s="69"/>
      <c r="CW74" s="69"/>
      <c r="CX74" s="69"/>
      <c r="CY74" s="69"/>
      <c r="CZ74" s="69"/>
      <c r="DA74" s="69"/>
    </row>
    <row r="75" spans="2:105">
      <c r="B75" s="67"/>
      <c r="C75" s="67"/>
      <c r="D75" s="67"/>
      <c r="E75" s="69"/>
      <c r="F75" s="185"/>
      <c r="G75" s="67"/>
      <c r="H75" s="69"/>
      <c r="I75" s="69"/>
      <c r="J75" s="69"/>
      <c r="K75" s="69"/>
      <c r="L75" s="69"/>
      <c r="M75" s="69"/>
      <c r="N75" s="69"/>
      <c r="O75" s="69"/>
      <c r="P75" s="69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69"/>
      <c r="AD75" s="69"/>
      <c r="AE75" s="69"/>
      <c r="AF75" s="80"/>
      <c r="AG75" s="80"/>
      <c r="AH75" s="69"/>
      <c r="AI75" s="69"/>
      <c r="AJ75" s="80"/>
      <c r="AK75" s="80"/>
      <c r="AL75" s="69"/>
      <c r="AM75" s="69"/>
      <c r="AN75" s="80"/>
      <c r="AO75" s="80"/>
      <c r="AP75" s="69"/>
      <c r="AQ75" s="69"/>
      <c r="AR75" s="80"/>
      <c r="AS75" s="80"/>
      <c r="AT75" s="69"/>
      <c r="AU75" s="69"/>
      <c r="AV75" s="80"/>
      <c r="AW75" s="80"/>
      <c r="AX75" s="69"/>
      <c r="AY75" s="69"/>
      <c r="AZ75" s="80"/>
      <c r="BA75" s="80"/>
      <c r="BB75" s="69"/>
      <c r="BC75" s="69"/>
      <c r="BD75" s="80"/>
      <c r="BE75" s="80"/>
      <c r="BF75" s="69"/>
      <c r="BG75" s="69"/>
      <c r="BH75" s="80"/>
      <c r="BI75" s="80"/>
      <c r="BJ75" s="69"/>
      <c r="BK75" s="69"/>
      <c r="BL75" s="80"/>
      <c r="BM75" s="80"/>
      <c r="BN75" s="69"/>
      <c r="BO75" s="69"/>
      <c r="BP75" s="80"/>
      <c r="BQ75" s="80"/>
      <c r="BR75" s="69"/>
      <c r="BS75" s="69"/>
      <c r="BT75" s="80"/>
      <c r="BU75" s="80"/>
      <c r="BV75" s="69"/>
      <c r="BW75" s="69"/>
      <c r="BX75" s="80"/>
      <c r="BY75" s="80"/>
      <c r="BZ75" s="69"/>
      <c r="CA75" s="69"/>
      <c r="CB75" s="80"/>
      <c r="CC75" s="80"/>
      <c r="CD75" s="69"/>
      <c r="CE75" s="69"/>
      <c r="CF75" s="69"/>
      <c r="CG75" s="69"/>
      <c r="CH75" s="69"/>
      <c r="CI75" s="69"/>
      <c r="CJ75" s="68"/>
      <c r="CK75" s="69"/>
      <c r="CL75" s="185"/>
      <c r="CM75" s="67"/>
      <c r="CN75" s="67"/>
      <c r="CO75" s="69"/>
      <c r="CP75" s="185"/>
      <c r="CQ75" s="67"/>
      <c r="CR75" s="67"/>
      <c r="CS75" s="69"/>
      <c r="CT75" s="69"/>
      <c r="CU75" s="69"/>
      <c r="CV75" s="69"/>
      <c r="CW75" s="69"/>
      <c r="CX75" s="69"/>
      <c r="CY75" s="69"/>
      <c r="CZ75" s="69"/>
      <c r="DA75" s="69"/>
    </row>
    <row r="76" spans="2:105">
      <c r="B76" s="67"/>
      <c r="C76" s="67"/>
      <c r="D76" s="67"/>
      <c r="E76" s="69"/>
      <c r="F76" s="185"/>
      <c r="G76" s="67"/>
      <c r="H76" s="69"/>
      <c r="I76" s="69"/>
      <c r="J76" s="69"/>
      <c r="K76" s="69"/>
      <c r="L76" s="69"/>
      <c r="M76" s="69"/>
      <c r="N76" s="69"/>
      <c r="O76" s="69"/>
      <c r="P76" s="69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69"/>
      <c r="AD76" s="69"/>
      <c r="AE76" s="69"/>
      <c r="AF76" s="80"/>
      <c r="AG76" s="80"/>
      <c r="AH76" s="69"/>
      <c r="AI76" s="69"/>
      <c r="AJ76" s="80"/>
      <c r="AK76" s="80"/>
      <c r="AL76" s="69"/>
      <c r="AM76" s="69"/>
      <c r="AN76" s="80"/>
      <c r="AO76" s="80"/>
      <c r="AP76" s="69"/>
      <c r="AQ76" s="69"/>
      <c r="AR76" s="80"/>
      <c r="AS76" s="80"/>
      <c r="AT76" s="69"/>
      <c r="AU76" s="69"/>
      <c r="AV76" s="80"/>
      <c r="AW76" s="80"/>
      <c r="AX76" s="69"/>
      <c r="AY76" s="69"/>
      <c r="AZ76" s="80"/>
      <c r="BA76" s="80"/>
      <c r="BB76" s="69"/>
      <c r="BC76" s="69"/>
      <c r="BD76" s="80"/>
      <c r="BE76" s="80"/>
      <c r="BF76" s="69"/>
      <c r="BG76" s="69"/>
      <c r="BH76" s="80"/>
      <c r="BI76" s="80"/>
      <c r="BJ76" s="69"/>
      <c r="BK76" s="69"/>
      <c r="BL76" s="80"/>
      <c r="BM76" s="80"/>
      <c r="BN76" s="69"/>
      <c r="BO76" s="69"/>
      <c r="BP76" s="80"/>
      <c r="BQ76" s="80"/>
      <c r="BR76" s="69"/>
      <c r="BS76" s="69"/>
      <c r="BT76" s="80"/>
      <c r="BU76" s="80"/>
      <c r="BV76" s="69"/>
      <c r="BW76" s="69"/>
      <c r="BX76" s="80"/>
      <c r="BY76" s="80"/>
      <c r="BZ76" s="69"/>
      <c r="CA76" s="69"/>
      <c r="CB76" s="80"/>
      <c r="CC76" s="80"/>
      <c r="CD76" s="69"/>
      <c r="CE76" s="69"/>
      <c r="CF76" s="69"/>
      <c r="CG76" s="69"/>
      <c r="CH76" s="69"/>
      <c r="CI76" s="69"/>
      <c r="CJ76" s="68"/>
      <c r="CK76" s="69"/>
      <c r="CL76" s="185"/>
      <c r="CM76" s="67"/>
      <c r="CN76" s="67"/>
      <c r="CO76" s="69"/>
      <c r="CP76" s="185"/>
      <c r="CQ76" s="67"/>
      <c r="CR76" s="67"/>
      <c r="CS76" s="69"/>
      <c r="CT76" s="69"/>
      <c r="CU76" s="69"/>
      <c r="CV76" s="69"/>
      <c r="CW76" s="69"/>
      <c r="CX76" s="69"/>
      <c r="CY76" s="69"/>
      <c r="CZ76" s="69"/>
      <c r="DA76" s="69"/>
    </row>
    <row r="77" spans="2:105">
      <c r="B77" s="67"/>
      <c r="C77" s="67"/>
      <c r="D77" s="67"/>
      <c r="E77" s="69"/>
      <c r="F77" s="185"/>
      <c r="G77" s="67"/>
      <c r="H77" s="69"/>
      <c r="I77" s="69"/>
      <c r="J77" s="69"/>
      <c r="K77" s="69"/>
      <c r="L77" s="69"/>
      <c r="M77" s="69"/>
      <c r="N77" s="69"/>
      <c r="O77" s="69"/>
      <c r="P77" s="69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69"/>
      <c r="AD77" s="69"/>
      <c r="AE77" s="69"/>
      <c r="AF77" s="80"/>
      <c r="AG77" s="80"/>
      <c r="AH77" s="69"/>
      <c r="AI77" s="69"/>
      <c r="AJ77" s="80"/>
      <c r="AK77" s="80"/>
      <c r="AL77" s="69"/>
      <c r="AM77" s="69"/>
      <c r="AN77" s="80"/>
      <c r="AO77" s="80"/>
      <c r="AP77" s="69"/>
      <c r="AQ77" s="69"/>
      <c r="AR77" s="80"/>
      <c r="AS77" s="80"/>
      <c r="AT77" s="69"/>
      <c r="AU77" s="69"/>
      <c r="AV77" s="80"/>
      <c r="AW77" s="80"/>
      <c r="AX77" s="69"/>
      <c r="AY77" s="69"/>
      <c r="AZ77" s="80"/>
      <c r="BA77" s="80"/>
      <c r="BB77" s="69"/>
      <c r="BC77" s="69"/>
      <c r="BD77" s="80"/>
      <c r="BE77" s="80"/>
      <c r="BF77" s="69"/>
      <c r="BG77" s="69"/>
      <c r="BH77" s="80"/>
      <c r="BI77" s="80"/>
      <c r="BJ77" s="69"/>
      <c r="BK77" s="69"/>
      <c r="BL77" s="80"/>
      <c r="BM77" s="80"/>
      <c r="BN77" s="69"/>
      <c r="BO77" s="69"/>
      <c r="BP77" s="80"/>
      <c r="BQ77" s="80"/>
      <c r="BR77" s="69"/>
      <c r="BS77" s="69"/>
      <c r="BT77" s="80"/>
      <c r="BU77" s="80"/>
      <c r="BV77" s="69"/>
      <c r="BW77" s="69"/>
      <c r="BX77" s="80"/>
      <c r="BY77" s="80"/>
      <c r="BZ77" s="69"/>
      <c r="CA77" s="69"/>
      <c r="CB77" s="80"/>
      <c r="CC77" s="80"/>
      <c r="CD77" s="69"/>
      <c r="CE77" s="69"/>
      <c r="CF77" s="69"/>
      <c r="CG77" s="69"/>
      <c r="CH77" s="69"/>
      <c r="CI77" s="69"/>
      <c r="CJ77" s="68"/>
      <c r="CK77" s="69"/>
      <c r="CL77" s="185"/>
      <c r="CM77" s="67"/>
      <c r="CN77" s="67"/>
      <c r="CO77" s="69"/>
      <c r="CP77" s="185"/>
      <c r="CQ77" s="67"/>
      <c r="CR77" s="67"/>
      <c r="CS77" s="69"/>
      <c r="CT77" s="69"/>
      <c r="CU77" s="69"/>
      <c r="CV77" s="69"/>
      <c r="CW77" s="69"/>
      <c r="CX77" s="69"/>
      <c r="CY77" s="69"/>
      <c r="CZ77" s="69"/>
      <c r="DA77" s="69"/>
    </row>
    <row r="78" spans="2:105">
      <c r="B78" s="67"/>
      <c r="C78" s="67"/>
      <c r="D78" s="67"/>
      <c r="E78" s="69"/>
      <c r="F78" s="185"/>
      <c r="G78" s="67"/>
      <c r="H78" s="69"/>
      <c r="I78" s="69"/>
      <c r="J78" s="69"/>
      <c r="K78" s="69"/>
      <c r="L78" s="69"/>
      <c r="M78" s="69"/>
      <c r="N78" s="69"/>
      <c r="O78" s="69"/>
      <c r="P78" s="69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69"/>
      <c r="AD78" s="69"/>
      <c r="AE78" s="69"/>
      <c r="AF78" s="80"/>
      <c r="AG78" s="80"/>
      <c r="AH78" s="69"/>
      <c r="AI78" s="69"/>
      <c r="AJ78" s="80"/>
      <c r="AK78" s="80"/>
      <c r="AL78" s="69"/>
      <c r="AM78" s="69"/>
      <c r="AN78" s="80"/>
      <c r="AO78" s="80"/>
      <c r="AP78" s="69"/>
      <c r="AQ78" s="69"/>
      <c r="AR78" s="80"/>
      <c r="AS78" s="80"/>
      <c r="AT78" s="69"/>
      <c r="AU78" s="69"/>
      <c r="AV78" s="80"/>
      <c r="AW78" s="80"/>
      <c r="AX78" s="69"/>
      <c r="AY78" s="69"/>
      <c r="AZ78" s="80"/>
      <c r="BA78" s="80"/>
      <c r="BB78" s="69"/>
      <c r="BC78" s="69"/>
      <c r="BD78" s="80"/>
      <c r="BE78" s="80"/>
      <c r="BF78" s="69"/>
      <c r="BG78" s="69"/>
      <c r="BH78" s="80"/>
      <c r="BI78" s="80"/>
      <c r="BJ78" s="69"/>
      <c r="BK78" s="69"/>
      <c r="BL78" s="80"/>
      <c r="BM78" s="80"/>
      <c r="BN78" s="69"/>
      <c r="BO78" s="69"/>
      <c r="BP78" s="80"/>
      <c r="BQ78" s="80"/>
      <c r="BR78" s="69"/>
      <c r="BS78" s="69"/>
      <c r="BT78" s="80"/>
      <c r="BU78" s="80"/>
      <c r="BV78" s="69"/>
      <c r="BW78" s="69"/>
      <c r="BX78" s="80"/>
      <c r="BY78" s="80"/>
      <c r="BZ78" s="69"/>
      <c r="CA78" s="69"/>
      <c r="CB78" s="80"/>
      <c r="CC78" s="80"/>
      <c r="CD78" s="69"/>
      <c r="CE78" s="69"/>
      <c r="CF78" s="69"/>
      <c r="CG78" s="69"/>
      <c r="CH78" s="69"/>
      <c r="CI78" s="69"/>
      <c r="CJ78" s="68"/>
      <c r="CK78" s="69"/>
      <c r="CL78" s="185"/>
      <c r="CM78" s="67"/>
      <c r="CN78" s="67"/>
      <c r="CO78" s="69"/>
      <c r="CP78" s="185"/>
      <c r="CQ78" s="67"/>
      <c r="CR78" s="67"/>
      <c r="CS78" s="69"/>
      <c r="CT78" s="69"/>
      <c r="CU78" s="69"/>
      <c r="CV78" s="69"/>
      <c r="CW78" s="69"/>
      <c r="CX78" s="69"/>
      <c r="CY78" s="69"/>
      <c r="CZ78" s="69"/>
      <c r="DA78" s="69"/>
    </row>
    <row r="79" spans="2:105">
      <c r="B79" s="67"/>
      <c r="C79" s="67"/>
      <c r="D79" s="67"/>
      <c r="E79" s="69"/>
      <c r="F79" s="185"/>
      <c r="G79" s="67"/>
      <c r="H79" s="69"/>
      <c r="I79" s="69"/>
      <c r="J79" s="69"/>
      <c r="K79" s="69"/>
      <c r="L79" s="69"/>
      <c r="M79" s="69"/>
      <c r="N79" s="69"/>
      <c r="O79" s="69"/>
      <c r="P79" s="69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69"/>
      <c r="AD79" s="69"/>
      <c r="AE79" s="69"/>
      <c r="AF79" s="80"/>
      <c r="AG79" s="80"/>
      <c r="AH79" s="69"/>
      <c r="AI79" s="69"/>
      <c r="AJ79" s="80"/>
      <c r="AK79" s="80"/>
      <c r="AL79" s="69"/>
      <c r="AM79" s="69"/>
      <c r="AN79" s="80"/>
      <c r="AO79" s="80"/>
      <c r="AP79" s="69"/>
      <c r="AQ79" s="69"/>
      <c r="AR79" s="80"/>
      <c r="AS79" s="80"/>
      <c r="AT79" s="69"/>
      <c r="AU79" s="69"/>
      <c r="AV79" s="80"/>
      <c r="AW79" s="80"/>
      <c r="AX79" s="69"/>
      <c r="AY79" s="69"/>
      <c r="AZ79" s="80"/>
      <c r="BA79" s="80"/>
      <c r="BB79" s="69"/>
      <c r="BC79" s="69"/>
      <c r="BD79" s="80"/>
      <c r="BE79" s="80"/>
      <c r="BF79" s="69"/>
      <c r="BG79" s="69"/>
      <c r="BH79" s="80"/>
      <c r="BI79" s="80"/>
      <c r="BJ79" s="69"/>
      <c r="BK79" s="69"/>
      <c r="BL79" s="80"/>
      <c r="BM79" s="80"/>
      <c r="BN79" s="69"/>
      <c r="BO79" s="69"/>
      <c r="BP79" s="80"/>
      <c r="BQ79" s="80"/>
      <c r="BR79" s="69"/>
      <c r="BS79" s="69"/>
      <c r="BT79" s="80"/>
      <c r="BU79" s="80"/>
      <c r="BV79" s="69"/>
      <c r="BW79" s="69"/>
      <c r="BX79" s="80"/>
      <c r="BY79" s="80"/>
      <c r="BZ79" s="69"/>
      <c r="CA79" s="69"/>
      <c r="CB79" s="80"/>
      <c r="CC79" s="80"/>
      <c r="CD79" s="69"/>
      <c r="CE79" s="69"/>
      <c r="CF79" s="69"/>
      <c r="CG79" s="69"/>
      <c r="CH79" s="69"/>
      <c r="CI79" s="69"/>
      <c r="CJ79" s="68"/>
      <c r="CK79" s="69"/>
      <c r="CL79" s="185"/>
      <c r="CM79" s="67"/>
      <c r="CN79" s="67"/>
      <c r="CO79" s="69"/>
      <c r="CP79" s="185"/>
      <c r="CQ79" s="67"/>
      <c r="CR79" s="67"/>
      <c r="CS79" s="69"/>
      <c r="CT79" s="69"/>
      <c r="CU79" s="69"/>
      <c r="CV79" s="69"/>
      <c r="CW79" s="69"/>
      <c r="CX79" s="69"/>
      <c r="CY79" s="69"/>
      <c r="CZ79" s="69"/>
      <c r="DA79" s="69"/>
    </row>
    <row r="80" spans="2:105">
      <c r="B80" s="67"/>
      <c r="C80" s="67"/>
      <c r="D80" s="67"/>
      <c r="E80" s="69"/>
      <c r="F80" s="185"/>
      <c r="G80" s="67"/>
      <c r="H80" s="69"/>
      <c r="I80" s="69"/>
      <c r="J80" s="69"/>
      <c r="K80" s="69"/>
      <c r="L80" s="69"/>
      <c r="M80" s="69"/>
      <c r="N80" s="69"/>
      <c r="O80" s="69"/>
      <c r="P80" s="69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69"/>
      <c r="AD80" s="69"/>
      <c r="AE80" s="69"/>
      <c r="AF80" s="80"/>
      <c r="AG80" s="80"/>
      <c r="AH80" s="69"/>
      <c r="AI80" s="69"/>
      <c r="AJ80" s="80"/>
      <c r="AK80" s="80"/>
      <c r="AL80" s="69"/>
      <c r="AM80" s="69"/>
      <c r="AN80" s="80"/>
      <c r="AO80" s="80"/>
      <c r="AP80" s="69"/>
      <c r="AQ80" s="69"/>
      <c r="AR80" s="80"/>
      <c r="AS80" s="80"/>
      <c r="AT80" s="69"/>
      <c r="AU80" s="69"/>
      <c r="AV80" s="80"/>
      <c r="AW80" s="80"/>
      <c r="AX80" s="69"/>
      <c r="AY80" s="69"/>
      <c r="AZ80" s="80"/>
      <c r="BA80" s="80"/>
      <c r="BB80" s="69"/>
      <c r="BC80" s="69"/>
      <c r="BD80" s="80"/>
      <c r="BE80" s="80"/>
      <c r="BF80" s="69"/>
      <c r="BG80" s="69"/>
      <c r="BH80" s="80"/>
      <c r="BI80" s="80"/>
      <c r="BJ80" s="69"/>
      <c r="BK80" s="69"/>
      <c r="BL80" s="80"/>
      <c r="BM80" s="80"/>
      <c r="BN80" s="69"/>
      <c r="BO80" s="69"/>
      <c r="BP80" s="80"/>
      <c r="BQ80" s="80"/>
      <c r="BR80" s="69"/>
      <c r="BS80" s="69"/>
      <c r="BT80" s="80"/>
      <c r="BU80" s="80"/>
      <c r="BV80" s="69"/>
      <c r="BW80" s="69"/>
      <c r="BX80" s="80"/>
      <c r="BY80" s="80"/>
      <c r="BZ80" s="69"/>
      <c r="CA80" s="69"/>
      <c r="CB80" s="80"/>
      <c r="CC80" s="80"/>
      <c r="CD80" s="69"/>
      <c r="CE80" s="69"/>
      <c r="CF80" s="69"/>
      <c r="CG80" s="69"/>
      <c r="CH80" s="69"/>
      <c r="CI80" s="69"/>
      <c r="CJ80" s="68"/>
      <c r="CK80" s="69"/>
      <c r="CL80" s="185"/>
      <c r="CM80" s="67"/>
      <c r="CN80" s="67"/>
      <c r="CO80" s="69"/>
      <c r="CP80" s="185"/>
      <c r="CQ80" s="67"/>
      <c r="CR80" s="67"/>
      <c r="CS80" s="69"/>
      <c r="CT80" s="69"/>
      <c r="CU80" s="69"/>
      <c r="CV80" s="69"/>
      <c r="CW80" s="69"/>
      <c r="CX80" s="69"/>
      <c r="CY80" s="69"/>
      <c r="CZ80" s="69"/>
      <c r="DA80" s="69"/>
    </row>
    <row r="81" spans="2:105">
      <c r="B81" s="67"/>
      <c r="C81" s="67"/>
      <c r="D81" s="67"/>
      <c r="E81" s="69"/>
      <c r="F81" s="185"/>
      <c r="G81" s="67"/>
      <c r="H81" s="69"/>
      <c r="I81" s="69"/>
      <c r="J81" s="69"/>
      <c r="K81" s="69"/>
      <c r="L81" s="69"/>
      <c r="M81" s="69"/>
      <c r="N81" s="69"/>
      <c r="O81" s="69"/>
      <c r="P81" s="69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69"/>
      <c r="AD81" s="69"/>
      <c r="AE81" s="69"/>
      <c r="AF81" s="80"/>
      <c r="AG81" s="80"/>
      <c r="AH81" s="69"/>
      <c r="AI81" s="69"/>
      <c r="AJ81" s="80"/>
      <c r="AK81" s="80"/>
      <c r="AL81" s="69"/>
      <c r="AM81" s="69"/>
      <c r="AN81" s="80"/>
      <c r="AO81" s="80"/>
      <c r="AP81" s="69"/>
      <c r="AQ81" s="69"/>
      <c r="AR81" s="80"/>
      <c r="AS81" s="80"/>
      <c r="AT81" s="69"/>
      <c r="AU81" s="69"/>
      <c r="AV81" s="80"/>
      <c r="AW81" s="80"/>
      <c r="AX81" s="69"/>
      <c r="AY81" s="69"/>
      <c r="AZ81" s="80"/>
      <c r="BA81" s="80"/>
      <c r="BB81" s="69"/>
      <c r="BC81" s="69"/>
      <c r="BD81" s="80"/>
      <c r="BE81" s="80"/>
      <c r="BF81" s="69"/>
      <c r="BG81" s="69"/>
      <c r="BH81" s="80"/>
      <c r="BI81" s="80"/>
      <c r="BJ81" s="69"/>
      <c r="BK81" s="69"/>
      <c r="BL81" s="80"/>
      <c r="BM81" s="80"/>
      <c r="BN81" s="69"/>
      <c r="BO81" s="69"/>
      <c r="BP81" s="80"/>
      <c r="BQ81" s="80"/>
      <c r="BR81" s="69"/>
      <c r="BS81" s="69"/>
      <c r="BT81" s="80"/>
      <c r="BU81" s="80"/>
      <c r="BV81" s="69"/>
      <c r="BW81" s="69"/>
      <c r="BX81" s="80"/>
      <c r="BY81" s="80"/>
      <c r="BZ81" s="69"/>
      <c r="CA81" s="69"/>
      <c r="CB81" s="80"/>
      <c r="CC81" s="80"/>
      <c r="CD81" s="69"/>
      <c r="CE81" s="69"/>
      <c r="CF81" s="69"/>
      <c r="CG81" s="69"/>
      <c r="CH81" s="69"/>
      <c r="CI81" s="69"/>
      <c r="CJ81" s="68"/>
      <c r="CK81" s="69"/>
      <c r="CL81" s="185"/>
      <c r="CM81" s="67"/>
      <c r="CN81" s="67"/>
      <c r="CO81" s="69"/>
      <c r="CP81" s="185"/>
      <c r="CQ81" s="67"/>
      <c r="CR81" s="67"/>
      <c r="CS81" s="69"/>
      <c r="CT81" s="69"/>
      <c r="CU81" s="69"/>
      <c r="CV81" s="69"/>
      <c r="CW81" s="69"/>
      <c r="CX81" s="69"/>
      <c r="CY81" s="69"/>
      <c r="CZ81" s="69"/>
      <c r="DA81" s="69"/>
    </row>
    <row r="82" spans="2:105">
      <c r="B82" s="67"/>
      <c r="C82" s="67"/>
      <c r="D82" s="67"/>
      <c r="E82" s="69"/>
      <c r="F82" s="185"/>
      <c r="G82" s="67"/>
      <c r="H82" s="69"/>
      <c r="I82" s="69"/>
      <c r="J82" s="69"/>
      <c r="K82" s="69"/>
      <c r="L82" s="69"/>
      <c r="M82" s="69"/>
      <c r="N82" s="69"/>
      <c r="O82" s="69"/>
      <c r="P82" s="69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69"/>
      <c r="AD82" s="69"/>
      <c r="AE82" s="69"/>
      <c r="AF82" s="80"/>
      <c r="AG82" s="80"/>
      <c r="AH82" s="69"/>
      <c r="AI82" s="69"/>
      <c r="AJ82" s="80"/>
      <c r="AK82" s="80"/>
      <c r="AL82" s="69"/>
      <c r="AM82" s="69"/>
      <c r="AN82" s="80"/>
      <c r="AO82" s="80"/>
      <c r="AP82" s="69"/>
      <c r="AQ82" s="69"/>
      <c r="AR82" s="80"/>
      <c r="AS82" s="80"/>
      <c r="AT82" s="69"/>
      <c r="AU82" s="69"/>
      <c r="AV82" s="80"/>
      <c r="AW82" s="80"/>
      <c r="AX82" s="69"/>
      <c r="AY82" s="69"/>
      <c r="AZ82" s="80"/>
      <c r="BA82" s="80"/>
      <c r="BB82" s="69"/>
      <c r="BC82" s="69"/>
      <c r="BD82" s="80"/>
      <c r="BE82" s="80"/>
      <c r="BF82" s="69"/>
      <c r="BG82" s="69"/>
      <c r="BH82" s="80"/>
      <c r="BI82" s="80"/>
      <c r="BJ82" s="69"/>
      <c r="BK82" s="69"/>
      <c r="BL82" s="80"/>
      <c r="BM82" s="80"/>
      <c r="BN82" s="69"/>
      <c r="BO82" s="69"/>
      <c r="BP82" s="80"/>
      <c r="BQ82" s="80"/>
      <c r="BR82" s="69"/>
      <c r="BS82" s="69"/>
      <c r="BT82" s="80"/>
      <c r="BU82" s="80"/>
      <c r="BV82" s="69"/>
      <c r="BW82" s="69"/>
      <c r="BX82" s="80"/>
      <c r="BY82" s="80"/>
      <c r="BZ82" s="69"/>
      <c r="CA82" s="69"/>
      <c r="CB82" s="80"/>
      <c r="CC82" s="80"/>
      <c r="CD82" s="69"/>
      <c r="CE82" s="69"/>
      <c r="CF82" s="69"/>
      <c r="CG82" s="69"/>
      <c r="CH82" s="69"/>
      <c r="CI82" s="69"/>
      <c r="CJ82" s="68"/>
      <c r="CK82" s="69"/>
      <c r="CL82" s="185"/>
      <c r="CM82" s="67"/>
      <c r="CN82" s="67"/>
      <c r="CO82" s="69"/>
      <c r="CP82" s="185"/>
      <c r="CQ82" s="67"/>
      <c r="CR82" s="67"/>
      <c r="CS82" s="69"/>
      <c r="CT82" s="69"/>
      <c r="CU82" s="69"/>
      <c r="CV82" s="69"/>
      <c r="CW82" s="69"/>
      <c r="CX82" s="69"/>
      <c r="CY82" s="69"/>
      <c r="CZ82" s="69"/>
      <c r="DA82" s="69"/>
    </row>
    <row r="83" spans="2:105">
      <c r="B83" s="67"/>
      <c r="C83" s="67"/>
      <c r="D83" s="67"/>
      <c r="E83" s="69"/>
      <c r="F83" s="185"/>
      <c r="G83" s="67"/>
      <c r="H83" s="69"/>
      <c r="I83" s="69"/>
      <c r="J83" s="69"/>
      <c r="K83" s="69"/>
      <c r="L83" s="69"/>
      <c r="M83" s="69"/>
      <c r="N83" s="69"/>
      <c r="O83" s="69"/>
      <c r="P83" s="69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69"/>
      <c r="AD83" s="69"/>
      <c r="AE83" s="69"/>
      <c r="AF83" s="80"/>
      <c r="AG83" s="80"/>
      <c r="AH83" s="69"/>
      <c r="AI83" s="69"/>
      <c r="AJ83" s="80"/>
      <c r="AK83" s="80"/>
      <c r="AL83" s="69"/>
      <c r="AM83" s="69"/>
      <c r="AN83" s="80"/>
      <c r="AO83" s="80"/>
      <c r="AP83" s="69"/>
      <c r="AQ83" s="69"/>
      <c r="AR83" s="80"/>
      <c r="AS83" s="80"/>
      <c r="AT83" s="69"/>
      <c r="AU83" s="69"/>
      <c r="AV83" s="80"/>
      <c r="AW83" s="80"/>
      <c r="AX83" s="69"/>
      <c r="AY83" s="69"/>
      <c r="AZ83" s="80"/>
      <c r="BA83" s="80"/>
      <c r="BB83" s="69"/>
      <c r="BC83" s="69"/>
      <c r="BD83" s="80"/>
      <c r="BE83" s="80"/>
      <c r="BF83" s="69"/>
      <c r="BG83" s="69"/>
      <c r="BH83" s="80"/>
      <c r="BI83" s="80"/>
      <c r="BJ83" s="69"/>
      <c r="BK83" s="69"/>
      <c r="BL83" s="80"/>
      <c r="BM83" s="80"/>
      <c r="BN83" s="69"/>
      <c r="BO83" s="69"/>
      <c r="BP83" s="80"/>
      <c r="BQ83" s="80"/>
      <c r="BR83" s="69"/>
      <c r="BS83" s="69"/>
      <c r="BT83" s="80"/>
      <c r="BU83" s="80"/>
      <c r="BV83" s="69"/>
      <c r="BW83" s="69"/>
      <c r="BX83" s="80"/>
      <c r="BY83" s="80"/>
      <c r="BZ83" s="69"/>
      <c r="CA83" s="69"/>
      <c r="CB83" s="80"/>
      <c r="CC83" s="80"/>
      <c r="CD83" s="69"/>
      <c r="CE83" s="69"/>
      <c r="CF83" s="69"/>
      <c r="CG83" s="69"/>
      <c r="CH83" s="69"/>
      <c r="CI83" s="69"/>
      <c r="CJ83" s="68"/>
      <c r="CK83" s="69"/>
      <c r="CL83" s="185"/>
      <c r="CM83" s="67"/>
      <c r="CN83" s="67"/>
      <c r="CO83" s="69"/>
      <c r="CP83" s="185"/>
      <c r="CQ83" s="67"/>
      <c r="CR83" s="67"/>
      <c r="CS83" s="69"/>
      <c r="CT83" s="69"/>
      <c r="CU83" s="69"/>
      <c r="CV83" s="69"/>
      <c r="CW83" s="69"/>
      <c r="CX83" s="69"/>
      <c r="CY83" s="69"/>
      <c r="CZ83" s="69"/>
      <c r="DA83" s="69"/>
    </row>
    <row r="84" spans="2:105">
      <c r="B84" s="67"/>
      <c r="C84" s="67"/>
      <c r="D84" s="67"/>
      <c r="E84" s="69"/>
      <c r="F84" s="185"/>
      <c r="G84" s="67"/>
      <c r="H84" s="69"/>
      <c r="I84" s="69"/>
      <c r="J84" s="69"/>
      <c r="K84" s="69"/>
      <c r="L84" s="69"/>
      <c r="M84" s="69"/>
      <c r="N84" s="69"/>
      <c r="O84" s="69"/>
      <c r="P84" s="69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69"/>
      <c r="AD84" s="69"/>
      <c r="AE84" s="69"/>
      <c r="AF84" s="80"/>
      <c r="AG84" s="80"/>
      <c r="AH84" s="69"/>
      <c r="AI84" s="69"/>
      <c r="AJ84" s="80"/>
      <c r="AK84" s="80"/>
      <c r="AL84" s="69"/>
      <c r="AM84" s="69"/>
      <c r="AN84" s="80"/>
      <c r="AO84" s="80"/>
      <c r="AP84" s="69"/>
      <c r="AQ84" s="69"/>
      <c r="AR84" s="80"/>
      <c r="AS84" s="80"/>
      <c r="AT84" s="69"/>
      <c r="AU84" s="69"/>
      <c r="AV84" s="80"/>
      <c r="AW84" s="80"/>
      <c r="AX84" s="69"/>
      <c r="AY84" s="69"/>
      <c r="AZ84" s="80"/>
      <c r="BA84" s="80"/>
      <c r="BB84" s="69"/>
      <c r="BC84" s="69"/>
      <c r="BD84" s="80"/>
      <c r="BE84" s="80"/>
      <c r="BF84" s="69"/>
      <c r="BG84" s="69"/>
      <c r="BH84" s="80"/>
      <c r="BI84" s="80"/>
      <c r="BJ84" s="69"/>
      <c r="BK84" s="69"/>
      <c r="BL84" s="80"/>
      <c r="BM84" s="80"/>
      <c r="BN84" s="69"/>
      <c r="BO84" s="69"/>
      <c r="BP84" s="80"/>
      <c r="BQ84" s="80"/>
      <c r="BR84" s="69"/>
      <c r="BS84" s="69"/>
      <c r="BT84" s="80"/>
      <c r="BU84" s="80"/>
      <c r="BV84" s="69"/>
      <c r="BW84" s="69"/>
      <c r="BX84" s="80"/>
      <c r="BY84" s="80"/>
      <c r="BZ84" s="69"/>
      <c r="CA84" s="69"/>
      <c r="CB84" s="80"/>
      <c r="CC84" s="80"/>
      <c r="CD84" s="69"/>
      <c r="CE84" s="69"/>
      <c r="CF84" s="69"/>
      <c r="CG84" s="69"/>
      <c r="CH84" s="69"/>
      <c r="CI84" s="69"/>
      <c r="CJ84" s="68"/>
      <c r="CK84" s="69"/>
      <c r="CL84" s="185"/>
      <c r="CM84" s="67"/>
      <c r="CN84" s="67"/>
      <c r="CO84" s="69"/>
      <c r="CP84" s="185"/>
      <c r="CQ84" s="67"/>
      <c r="CR84" s="67"/>
      <c r="CS84" s="69"/>
      <c r="CT84" s="69"/>
      <c r="CU84" s="69"/>
      <c r="CV84" s="69"/>
      <c r="CW84" s="69"/>
      <c r="CX84" s="69"/>
      <c r="CY84" s="69"/>
      <c r="CZ84" s="69"/>
      <c r="DA84" s="69"/>
    </row>
    <row r="85" spans="2:105">
      <c r="B85" s="67"/>
      <c r="C85" s="67"/>
      <c r="D85" s="67"/>
      <c r="E85" s="69"/>
      <c r="F85" s="185"/>
      <c r="G85" s="67"/>
      <c r="H85" s="69"/>
      <c r="I85" s="69"/>
      <c r="J85" s="69"/>
      <c r="K85" s="69"/>
      <c r="L85" s="69"/>
      <c r="M85" s="69"/>
      <c r="N85" s="69"/>
      <c r="O85" s="69"/>
      <c r="P85" s="69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69"/>
      <c r="AD85" s="69"/>
      <c r="AE85" s="69"/>
      <c r="AF85" s="80"/>
      <c r="AG85" s="80"/>
      <c r="AH85" s="69"/>
      <c r="AI85" s="69"/>
      <c r="AJ85" s="80"/>
      <c r="AK85" s="80"/>
      <c r="AL85" s="69"/>
      <c r="AM85" s="69"/>
      <c r="AN85" s="80"/>
      <c r="AO85" s="80"/>
      <c r="AP85" s="69"/>
      <c r="AQ85" s="69"/>
      <c r="AR85" s="80"/>
      <c r="AS85" s="80"/>
      <c r="AT85" s="69"/>
      <c r="AU85" s="69"/>
      <c r="AV85" s="80"/>
      <c r="AW85" s="80"/>
      <c r="AX85" s="69"/>
      <c r="AY85" s="69"/>
      <c r="AZ85" s="80"/>
      <c r="BA85" s="80"/>
      <c r="BB85" s="69"/>
      <c r="BC85" s="69"/>
      <c r="BD85" s="80"/>
      <c r="BE85" s="80"/>
      <c r="BF85" s="69"/>
      <c r="BG85" s="69"/>
      <c r="BH85" s="80"/>
      <c r="BI85" s="80"/>
      <c r="BJ85" s="69"/>
      <c r="BK85" s="69"/>
      <c r="BL85" s="80"/>
      <c r="BM85" s="80"/>
      <c r="BN85" s="69"/>
      <c r="BO85" s="69"/>
      <c r="BP85" s="80"/>
      <c r="BQ85" s="80"/>
      <c r="BR85" s="69"/>
      <c r="BS85" s="69"/>
      <c r="BT85" s="80"/>
      <c r="BU85" s="80"/>
      <c r="BV85" s="69"/>
      <c r="BW85" s="69"/>
      <c r="BX85" s="80"/>
      <c r="BY85" s="80"/>
      <c r="BZ85" s="69"/>
      <c r="CA85" s="69"/>
      <c r="CB85" s="80"/>
      <c r="CC85" s="80"/>
      <c r="CD85" s="69"/>
      <c r="CE85" s="69"/>
      <c r="CF85" s="69"/>
      <c r="CG85" s="69"/>
      <c r="CH85" s="69"/>
      <c r="CI85" s="69"/>
      <c r="CJ85" s="68"/>
      <c r="CK85" s="69"/>
      <c r="CL85" s="185"/>
      <c r="CM85" s="67"/>
      <c r="CN85" s="67"/>
      <c r="CO85" s="69"/>
      <c r="CP85" s="185"/>
      <c r="CQ85" s="67"/>
      <c r="CR85" s="67"/>
      <c r="CS85" s="69"/>
      <c r="CT85" s="69"/>
      <c r="CU85" s="69"/>
      <c r="CV85" s="69"/>
      <c r="CW85" s="69"/>
      <c r="CX85" s="69"/>
      <c r="CY85" s="69"/>
      <c r="CZ85" s="69"/>
      <c r="DA85" s="69"/>
    </row>
    <row r="86" spans="2:105">
      <c r="B86" s="67"/>
      <c r="C86" s="67"/>
      <c r="D86" s="67"/>
      <c r="E86" s="69"/>
      <c r="F86" s="185"/>
      <c r="G86" s="67"/>
      <c r="H86" s="69"/>
      <c r="I86" s="69"/>
      <c r="J86" s="69"/>
      <c r="K86" s="69"/>
      <c r="L86" s="69"/>
      <c r="M86" s="69"/>
      <c r="N86" s="69"/>
      <c r="O86" s="69"/>
      <c r="P86" s="69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69"/>
      <c r="AD86" s="69"/>
      <c r="AE86" s="69"/>
      <c r="AF86" s="80"/>
      <c r="AG86" s="80"/>
      <c r="AH86" s="69"/>
      <c r="AI86" s="69"/>
      <c r="AJ86" s="80"/>
      <c r="AK86" s="80"/>
      <c r="AL86" s="69"/>
      <c r="AM86" s="69"/>
      <c r="AN86" s="80"/>
      <c r="AO86" s="80"/>
      <c r="AP86" s="69"/>
      <c r="AQ86" s="69"/>
      <c r="AR86" s="80"/>
      <c r="AS86" s="80"/>
      <c r="AT86" s="69"/>
      <c r="AU86" s="69"/>
      <c r="AV86" s="80"/>
      <c r="AW86" s="80"/>
      <c r="AX86" s="69"/>
      <c r="AY86" s="69"/>
      <c r="AZ86" s="80"/>
      <c r="BA86" s="80"/>
      <c r="BB86" s="69"/>
      <c r="BC86" s="69"/>
      <c r="BD86" s="80"/>
      <c r="BE86" s="80"/>
      <c r="BF86" s="69"/>
      <c r="BG86" s="69"/>
      <c r="BH86" s="80"/>
      <c r="BI86" s="80"/>
      <c r="BJ86" s="69"/>
      <c r="BK86" s="69"/>
      <c r="BL86" s="80"/>
      <c r="BM86" s="80"/>
      <c r="BN86" s="69"/>
      <c r="BO86" s="69"/>
      <c r="BP86" s="80"/>
      <c r="BQ86" s="80"/>
      <c r="BR86" s="69"/>
      <c r="BS86" s="69"/>
      <c r="BT86" s="80"/>
      <c r="BU86" s="80"/>
      <c r="BV86" s="69"/>
      <c r="BW86" s="69"/>
      <c r="BX86" s="80"/>
      <c r="BY86" s="80"/>
      <c r="BZ86" s="69"/>
      <c r="CA86" s="69"/>
      <c r="CB86" s="80"/>
      <c r="CC86" s="80"/>
      <c r="CD86" s="69"/>
      <c r="CE86" s="69"/>
      <c r="CF86" s="69"/>
      <c r="CG86" s="69"/>
      <c r="CH86" s="69"/>
      <c r="CI86" s="69"/>
      <c r="CJ86" s="68"/>
      <c r="CK86" s="69"/>
      <c r="CL86" s="185"/>
      <c r="CM86" s="67"/>
      <c r="CN86" s="67"/>
      <c r="CO86" s="69"/>
      <c r="CP86" s="185"/>
      <c r="CQ86" s="67"/>
      <c r="CR86" s="67"/>
      <c r="CS86" s="69"/>
      <c r="CT86" s="69"/>
      <c r="CU86" s="69"/>
      <c r="CV86" s="69"/>
      <c r="CW86" s="69"/>
      <c r="CX86" s="69"/>
      <c r="CY86" s="69"/>
      <c r="CZ86" s="69"/>
      <c r="DA86" s="69"/>
    </row>
    <row r="87" spans="2:105">
      <c r="B87" s="67"/>
      <c r="C87" s="67"/>
      <c r="D87" s="67"/>
      <c r="E87" s="69"/>
      <c r="F87" s="185"/>
      <c r="G87" s="67"/>
      <c r="H87" s="69"/>
      <c r="I87" s="69"/>
      <c r="J87" s="69"/>
      <c r="K87" s="69"/>
      <c r="L87" s="69"/>
      <c r="M87" s="69"/>
      <c r="N87" s="69"/>
      <c r="O87" s="69"/>
      <c r="P87" s="69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69"/>
      <c r="AD87" s="69"/>
      <c r="AE87" s="69"/>
      <c r="AF87" s="80"/>
      <c r="AG87" s="80"/>
      <c r="AH87" s="69"/>
      <c r="AI87" s="69"/>
      <c r="AJ87" s="80"/>
      <c r="AK87" s="80"/>
      <c r="AL87" s="69"/>
      <c r="AM87" s="69"/>
      <c r="AN87" s="80"/>
      <c r="AO87" s="80"/>
      <c r="AP87" s="69"/>
      <c r="AQ87" s="69"/>
      <c r="AR87" s="80"/>
      <c r="AS87" s="80"/>
      <c r="AT87" s="69"/>
      <c r="AU87" s="69"/>
      <c r="AV87" s="80"/>
      <c r="AW87" s="80"/>
      <c r="AX87" s="69"/>
      <c r="AY87" s="69"/>
      <c r="AZ87" s="80"/>
      <c r="BA87" s="80"/>
      <c r="BB87" s="69"/>
      <c r="BC87" s="69"/>
      <c r="BD87" s="80"/>
      <c r="BE87" s="80"/>
      <c r="BF87" s="69"/>
      <c r="BG87" s="69"/>
      <c r="BH87" s="80"/>
      <c r="BI87" s="80"/>
      <c r="BJ87" s="69"/>
      <c r="BK87" s="69"/>
      <c r="BL87" s="80"/>
      <c r="BM87" s="80"/>
      <c r="BN87" s="69"/>
      <c r="BO87" s="69"/>
      <c r="BP87" s="80"/>
      <c r="BQ87" s="80"/>
      <c r="BR87" s="69"/>
      <c r="BS87" s="69"/>
      <c r="BT87" s="80"/>
      <c r="BU87" s="80"/>
      <c r="BV87" s="69"/>
      <c r="BW87" s="69"/>
      <c r="BX87" s="80"/>
      <c r="BY87" s="80"/>
      <c r="BZ87" s="69"/>
      <c r="CA87" s="69"/>
      <c r="CB87" s="80"/>
      <c r="CC87" s="80"/>
      <c r="CD87" s="69"/>
      <c r="CE87" s="69"/>
      <c r="CF87" s="69"/>
      <c r="CG87" s="69"/>
      <c r="CH87" s="69"/>
      <c r="CI87" s="69"/>
      <c r="CJ87" s="68"/>
      <c r="CK87" s="69"/>
      <c r="CL87" s="185"/>
      <c r="CM87" s="67"/>
      <c r="CN87" s="67"/>
      <c r="CO87" s="69"/>
      <c r="CP87" s="185"/>
      <c r="CQ87" s="67"/>
      <c r="CR87" s="67"/>
      <c r="CS87" s="69"/>
      <c r="CT87" s="69"/>
      <c r="CU87" s="69"/>
      <c r="CV87" s="69"/>
      <c r="CW87" s="69"/>
      <c r="CX87" s="69"/>
      <c r="CY87" s="69"/>
      <c r="CZ87" s="69"/>
      <c r="DA87" s="69"/>
    </row>
    <row r="88" spans="2:105">
      <c r="B88" s="67"/>
      <c r="C88" s="67"/>
      <c r="D88" s="67"/>
      <c r="E88" s="69"/>
      <c r="F88" s="185"/>
      <c r="G88" s="67"/>
      <c r="H88" s="69"/>
      <c r="I88" s="69"/>
      <c r="J88" s="69"/>
      <c r="K88" s="69"/>
      <c r="L88" s="69"/>
      <c r="M88" s="69"/>
      <c r="N88" s="69"/>
      <c r="O88" s="69"/>
      <c r="P88" s="69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69"/>
      <c r="AD88" s="69"/>
      <c r="AE88" s="69"/>
      <c r="AF88" s="80"/>
      <c r="AG88" s="80"/>
      <c r="AH88" s="69"/>
      <c r="AI88" s="69"/>
      <c r="AJ88" s="80"/>
      <c r="AK88" s="80"/>
      <c r="AL88" s="69"/>
      <c r="AM88" s="69"/>
      <c r="AN88" s="80"/>
      <c r="AO88" s="80"/>
      <c r="AP88" s="69"/>
      <c r="AQ88" s="69"/>
      <c r="AR88" s="80"/>
      <c r="AS88" s="80"/>
      <c r="AT88" s="69"/>
      <c r="AU88" s="69"/>
      <c r="AV88" s="80"/>
      <c r="AW88" s="80"/>
      <c r="AX88" s="69"/>
      <c r="AY88" s="69"/>
      <c r="AZ88" s="80"/>
      <c r="BA88" s="80"/>
      <c r="BB88" s="69"/>
      <c r="BC88" s="69"/>
      <c r="BD88" s="80"/>
      <c r="BE88" s="80"/>
      <c r="BF88" s="69"/>
      <c r="BG88" s="69"/>
      <c r="BH88" s="80"/>
      <c r="BI88" s="80"/>
      <c r="BJ88" s="69"/>
      <c r="BK88" s="69"/>
      <c r="BL88" s="80"/>
      <c r="BM88" s="80"/>
      <c r="BN88" s="69"/>
      <c r="BO88" s="69"/>
      <c r="BP88" s="80"/>
      <c r="BQ88" s="80"/>
      <c r="BR88" s="69"/>
      <c r="BS88" s="69"/>
      <c r="BT88" s="80"/>
      <c r="BU88" s="80"/>
      <c r="BV88" s="69"/>
      <c r="BW88" s="69"/>
      <c r="BX88" s="80"/>
      <c r="BY88" s="80"/>
      <c r="BZ88" s="69"/>
      <c r="CA88" s="69"/>
      <c r="CB88" s="80"/>
      <c r="CC88" s="80"/>
      <c r="CD88" s="69"/>
      <c r="CE88" s="69"/>
      <c r="CF88" s="69"/>
      <c r="CG88" s="69"/>
      <c r="CH88" s="69"/>
      <c r="CI88" s="69"/>
      <c r="CJ88" s="68"/>
      <c r="CK88" s="69"/>
      <c r="CL88" s="185"/>
      <c r="CM88" s="67"/>
      <c r="CN88" s="67"/>
      <c r="CO88" s="69"/>
      <c r="CP88" s="185"/>
      <c r="CQ88" s="67"/>
      <c r="CR88" s="67"/>
      <c r="CS88" s="69"/>
      <c r="CT88" s="69"/>
      <c r="CU88" s="69"/>
      <c r="CV88" s="69"/>
      <c r="CW88" s="69"/>
      <c r="CX88" s="69"/>
      <c r="CY88" s="69"/>
      <c r="CZ88" s="69"/>
      <c r="DA88" s="69"/>
    </row>
    <row r="89" spans="2:105">
      <c r="B89" s="67"/>
      <c r="C89" s="67"/>
      <c r="D89" s="67"/>
      <c r="E89" s="69"/>
      <c r="F89" s="185"/>
      <c r="G89" s="67"/>
      <c r="H89" s="69"/>
      <c r="I89" s="69"/>
      <c r="J89" s="69"/>
      <c r="K89" s="69"/>
      <c r="L89" s="69"/>
      <c r="M89" s="69"/>
      <c r="N89" s="69"/>
      <c r="O89" s="69"/>
      <c r="P89" s="69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69"/>
      <c r="AD89" s="69"/>
      <c r="AE89" s="69"/>
      <c r="AF89" s="80"/>
      <c r="AG89" s="80"/>
      <c r="AH89" s="69"/>
      <c r="AI89" s="69"/>
      <c r="AJ89" s="80"/>
      <c r="AK89" s="80"/>
      <c r="AL89" s="69"/>
      <c r="AM89" s="69"/>
      <c r="AN89" s="80"/>
      <c r="AO89" s="80"/>
      <c r="AP89" s="69"/>
      <c r="AQ89" s="69"/>
      <c r="AR89" s="80"/>
      <c r="AS89" s="80"/>
      <c r="AT89" s="69"/>
      <c r="AU89" s="69"/>
      <c r="AV89" s="80"/>
      <c r="AW89" s="80"/>
      <c r="AX89" s="69"/>
      <c r="AY89" s="69"/>
      <c r="AZ89" s="80"/>
      <c r="BA89" s="80"/>
      <c r="BB89" s="69"/>
      <c r="BC89" s="69"/>
      <c r="BD89" s="80"/>
      <c r="BE89" s="80"/>
      <c r="BF89" s="69"/>
      <c r="BG89" s="69"/>
      <c r="BH89" s="80"/>
      <c r="BI89" s="80"/>
      <c r="BJ89" s="69"/>
      <c r="BK89" s="69"/>
      <c r="BL89" s="80"/>
      <c r="BM89" s="80"/>
      <c r="BN89" s="69"/>
      <c r="BO89" s="69"/>
      <c r="BP89" s="80"/>
      <c r="BQ89" s="80"/>
      <c r="BR89" s="69"/>
      <c r="BS89" s="69"/>
      <c r="BT89" s="80"/>
      <c r="BU89" s="80"/>
      <c r="BV89" s="69"/>
      <c r="BW89" s="69"/>
      <c r="BX89" s="80"/>
      <c r="BY89" s="80"/>
      <c r="BZ89" s="69"/>
      <c r="CA89" s="69"/>
      <c r="CB89" s="80"/>
      <c r="CC89" s="80"/>
      <c r="CD89" s="69"/>
      <c r="CE89" s="69"/>
      <c r="CF89" s="69"/>
      <c r="CG89" s="69"/>
      <c r="CH89" s="69"/>
      <c r="CI89" s="69"/>
      <c r="CJ89" s="68"/>
      <c r="CK89" s="69"/>
      <c r="CL89" s="185"/>
      <c r="CM89" s="67"/>
      <c r="CN89" s="67"/>
      <c r="CO89" s="69"/>
      <c r="CP89" s="185"/>
      <c r="CQ89" s="67"/>
      <c r="CR89" s="67"/>
      <c r="CS89" s="69"/>
      <c r="CT89" s="69"/>
      <c r="CU89" s="69"/>
      <c r="CV89" s="69"/>
      <c r="CW89" s="69"/>
      <c r="CX89" s="69"/>
      <c r="CY89" s="69"/>
      <c r="CZ89" s="69"/>
      <c r="DA89" s="69"/>
    </row>
    <row r="90" spans="2:105">
      <c r="B90" s="67"/>
      <c r="C90" s="67"/>
      <c r="D90" s="67"/>
      <c r="E90" s="69"/>
      <c r="F90" s="185"/>
      <c r="G90" s="67"/>
      <c r="H90" s="69"/>
      <c r="I90" s="69"/>
      <c r="J90" s="69"/>
      <c r="K90" s="69"/>
      <c r="L90" s="69"/>
      <c r="M90" s="69"/>
      <c r="N90" s="69"/>
      <c r="O90" s="69"/>
      <c r="P90" s="69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69"/>
      <c r="AD90" s="69"/>
      <c r="AE90" s="69"/>
      <c r="AF90" s="80"/>
      <c r="AG90" s="80"/>
      <c r="AH90" s="69"/>
      <c r="AI90" s="69"/>
      <c r="AJ90" s="80"/>
      <c r="AK90" s="80"/>
      <c r="AL90" s="69"/>
      <c r="AM90" s="69"/>
      <c r="AN90" s="80"/>
      <c r="AO90" s="80"/>
      <c r="AP90" s="69"/>
      <c r="AQ90" s="69"/>
      <c r="AR90" s="80"/>
      <c r="AS90" s="80"/>
      <c r="AT90" s="69"/>
      <c r="AU90" s="69"/>
      <c r="AV90" s="80"/>
      <c r="AW90" s="80"/>
      <c r="AX90" s="69"/>
      <c r="AY90" s="69"/>
      <c r="AZ90" s="80"/>
      <c r="BA90" s="80"/>
      <c r="BB90" s="69"/>
      <c r="BC90" s="69"/>
      <c r="BD90" s="80"/>
      <c r="BE90" s="80"/>
      <c r="BF90" s="69"/>
      <c r="BG90" s="69"/>
      <c r="BH90" s="80"/>
      <c r="BI90" s="80"/>
      <c r="BJ90" s="69"/>
      <c r="BK90" s="69"/>
      <c r="BL90" s="80"/>
      <c r="BM90" s="80"/>
      <c r="BN90" s="69"/>
      <c r="BO90" s="69"/>
      <c r="BP90" s="80"/>
      <c r="BQ90" s="80"/>
      <c r="BR90" s="69"/>
      <c r="BS90" s="69"/>
      <c r="BT90" s="80"/>
      <c r="BU90" s="80"/>
      <c r="BV90" s="69"/>
      <c r="BW90" s="69"/>
      <c r="BX90" s="80"/>
      <c r="BY90" s="80"/>
      <c r="BZ90" s="69"/>
      <c r="CA90" s="69"/>
      <c r="CB90" s="80"/>
      <c r="CC90" s="80"/>
      <c r="CD90" s="69"/>
      <c r="CE90" s="69"/>
      <c r="CF90" s="69"/>
      <c r="CG90" s="69"/>
      <c r="CH90" s="69"/>
      <c r="CI90" s="69"/>
      <c r="CJ90" s="68"/>
      <c r="CK90" s="69"/>
      <c r="CL90" s="185"/>
      <c r="CM90" s="67"/>
      <c r="CN90" s="67"/>
      <c r="CO90" s="69"/>
      <c r="CP90" s="185"/>
      <c r="CQ90" s="67"/>
      <c r="CR90" s="67"/>
      <c r="CS90" s="69"/>
      <c r="CT90" s="69"/>
      <c r="CU90" s="69"/>
      <c r="CV90" s="69"/>
      <c r="CW90" s="69"/>
      <c r="CX90" s="69"/>
      <c r="CY90" s="69"/>
      <c r="CZ90" s="69"/>
      <c r="DA90" s="69"/>
    </row>
    <row r="91" spans="2:105">
      <c r="B91" s="67"/>
      <c r="C91" s="67"/>
      <c r="D91" s="67"/>
      <c r="E91" s="69"/>
      <c r="F91" s="185"/>
      <c r="G91" s="67"/>
      <c r="H91" s="69"/>
      <c r="I91" s="69"/>
      <c r="J91" s="69"/>
      <c r="K91" s="69"/>
      <c r="L91" s="69"/>
      <c r="M91" s="69"/>
      <c r="N91" s="69"/>
      <c r="O91" s="69"/>
      <c r="P91" s="69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69"/>
      <c r="AD91" s="69"/>
      <c r="AE91" s="69"/>
      <c r="AF91" s="80"/>
      <c r="AG91" s="80"/>
      <c r="AH91" s="69"/>
      <c r="AI91" s="69"/>
      <c r="AJ91" s="80"/>
      <c r="AK91" s="80"/>
      <c r="AL91" s="69"/>
      <c r="AM91" s="69"/>
      <c r="AN91" s="80"/>
      <c r="AO91" s="80"/>
      <c r="AP91" s="69"/>
      <c r="AQ91" s="69"/>
      <c r="AR91" s="80"/>
      <c r="AS91" s="80"/>
      <c r="AT91" s="69"/>
      <c r="AU91" s="69"/>
      <c r="AV91" s="80"/>
      <c r="AW91" s="80"/>
      <c r="AX91" s="69"/>
      <c r="AY91" s="69"/>
      <c r="AZ91" s="80"/>
      <c r="BA91" s="80"/>
      <c r="BB91" s="69"/>
      <c r="BC91" s="69"/>
      <c r="BD91" s="80"/>
      <c r="BE91" s="80"/>
      <c r="BF91" s="69"/>
      <c r="BG91" s="69"/>
      <c r="BH91" s="80"/>
      <c r="BI91" s="80"/>
      <c r="BJ91" s="69"/>
      <c r="BK91" s="69"/>
      <c r="BL91" s="80"/>
      <c r="BM91" s="80"/>
      <c r="BN91" s="69"/>
      <c r="BO91" s="69"/>
      <c r="BP91" s="80"/>
      <c r="BQ91" s="80"/>
      <c r="BR91" s="69"/>
      <c r="BS91" s="69"/>
      <c r="BT91" s="80"/>
      <c r="BU91" s="80"/>
      <c r="BV91" s="69"/>
      <c r="BW91" s="69"/>
      <c r="BX91" s="80"/>
      <c r="BY91" s="80"/>
      <c r="BZ91" s="69"/>
      <c r="CA91" s="69"/>
      <c r="CB91" s="80"/>
      <c r="CC91" s="80"/>
      <c r="CD91" s="69"/>
      <c r="CE91" s="69"/>
      <c r="CF91" s="69"/>
      <c r="CG91" s="69"/>
      <c r="CH91" s="69"/>
      <c r="CI91" s="69"/>
      <c r="CJ91" s="68"/>
      <c r="CK91" s="69"/>
      <c r="CL91" s="185"/>
      <c r="CM91" s="67"/>
      <c r="CN91" s="67"/>
      <c r="CO91" s="69"/>
      <c r="CP91" s="185"/>
      <c r="CQ91" s="67"/>
      <c r="CR91" s="67"/>
      <c r="CS91" s="69"/>
      <c r="CT91" s="69"/>
      <c r="CU91" s="69"/>
      <c r="CV91" s="69"/>
      <c r="CW91" s="69"/>
      <c r="CX91" s="69"/>
      <c r="CY91" s="69"/>
      <c r="CZ91" s="69"/>
      <c r="DA91" s="69"/>
    </row>
    <row r="92" spans="2:105">
      <c r="B92" s="67"/>
      <c r="C92" s="67"/>
      <c r="D92" s="67"/>
      <c r="E92" s="69"/>
      <c r="F92" s="185"/>
      <c r="G92" s="67"/>
      <c r="H92" s="69"/>
      <c r="I92" s="69"/>
      <c r="J92" s="69"/>
      <c r="K92" s="69"/>
      <c r="L92" s="69"/>
      <c r="M92" s="69"/>
      <c r="N92" s="69"/>
      <c r="O92" s="69"/>
      <c r="P92" s="69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69"/>
      <c r="AD92" s="69"/>
      <c r="AE92" s="69"/>
      <c r="AF92" s="80"/>
      <c r="AG92" s="80"/>
      <c r="AH92" s="69"/>
      <c r="AI92" s="69"/>
      <c r="AJ92" s="80"/>
      <c r="AK92" s="80"/>
      <c r="AL92" s="69"/>
      <c r="AM92" s="69"/>
      <c r="AN92" s="80"/>
      <c r="AO92" s="80"/>
      <c r="AP92" s="69"/>
      <c r="AQ92" s="69"/>
      <c r="AR92" s="80"/>
      <c r="AS92" s="80"/>
      <c r="AT92" s="69"/>
      <c r="AU92" s="69"/>
      <c r="AV92" s="80"/>
      <c r="AW92" s="80"/>
      <c r="AX92" s="69"/>
      <c r="AY92" s="69"/>
      <c r="AZ92" s="80"/>
      <c r="BA92" s="80"/>
      <c r="BB92" s="69"/>
      <c r="BC92" s="69"/>
      <c r="BD92" s="80"/>
      <c r="BE92" s="80"/>
      <c r="BF92" s="69"/>
      <c r="BG92" s="69"/>
      <c r="BH92" s="80"/>
      <c r="BI92" s="80"/>
      <c r="BJ92" s="69"/>
      <c r="BK92" s="69"/>
      <c r="BL92" s="80"/>
      <c r="BM92" s="80"/>
      <c r="BN92" s="69"/>
      <c r="BO92" s="69"/>
      <c r="BP92" s="80"/>
      <c r="BQ92" s="80"/>
      <c r="BR92" s="69"/>
      <c r="BS92" s="69"/>
      <c r="BT92" s="80"/>
      <c r="BU92" s="80"/>
      <c r="BV92" s="69"/>
      <c r="BW92" s="69"/>
      <c r="BX92" s="80"/>
      <c r="BY92" s="80"/>
      <c r="BZ92" s="69"/>
      <c r="CA92" s="69"/>
      <c r="CB92" s="80"/>
      <c r="CC92" s="80"/>
      <c r="CD92" s="69"/>
      <c r="CE92" s="69"/>
      <c r="CF92" s="69"/>
      <c r="CG92" s="69"/>
      <c r="CH92" s="69"/>
      <c r="CI92" s="69"/>
      <c r="CJ92" s="68"/>
      <c r="CK92" s="69"/>
      <c r="CL92" s="185"/>
      <c r="CM92" s="67"/>
      <c r="CN92" s="67"/>
      <c r="CO92" s="69"/>
      <c r="CP92" s="185"/>
      <c r="CQ92" s="67"/>
      <c r="CR92" s="67"/>
      <c r="CS92" s="69"/>
      <c r="CT92" s="69"/>
      <c r="CU92" s="69"/>
      <c r="CV92" s="69"/>
      <c r="CW92" s="69"/>
      <c r="CX92" s="69"/>
      <c r="CY92" s="69"/>
      <c r="CZ92" s="69"/>
      <c r="DA92" s="69"/>
    </row>
    <row r="93" spans="2:105">
      <c r="B93" s="67"/>
      <c r="C93" s="67"/>
      <c r="D93" s="67"/>
      <c r="E93" s="69"/>
      <c r="F93" s="185"/>
      <c r="G93" s="67"/>
      <c r="H93" s="69"/>
      <c r="I93" s="69"/>
      <c r="J93" s="69"/>
      <c r="K93" s="69"/>
      <c r="L93" s="69"/>
      <c r="M93" s="69"/>
      <c r="N93" s="69"/>
      <c r="O93" s="69"/>
      <c r="P93" s="69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69"/>
      <c r="AD93" s="69"/>
      <c r="AE93" s="69"/>
      <c r="AF93" s="80"/>
      <c r="AG93" s="80"/>
      <c r="AH93" s="69"/>
      <c r="AI93" s="69"/>
      <c r="AJ93" s="80"/>
      <c r="AK93" s="80"/>
      <c r="AL93" s="69"/>
      <c r="AM93" s="69"/>
      <c r="AN93" s="80"/>
      <c r="AO93" s="80"/>
      <c r="AP93" s="69"/>
      <c r="AQ93" s="69"/>
      <c r="AR93" s="80"/>
      <c r="AS93" s="80"/>
      <c r="AT93" s="69"/>
      <c r="AU93" s="69"/>
      <c r="AV93" s="80"/>
      <c r="AW93" s="80"/>
      <c r="AX93" s="69"/>
      <c r="AY93" s="69"/>
      <c r="AZ93" s="80"/>
      <c r="BA93" s="80"/>
      <c r="BB93" s="69"/>
      <c r="BC93" s="69"/>
      <c r="BD93" s="80"/>
      <c r="BE93" s="80"/>
      <c r="BF93" s="69"/>
      <c r="BG93" s="69"/>
      <c r="BH93" s="80"/>
      <c r="BI93" s="80"/>
      <c r="BJ93" s="69"/>
      <c r="BK93" s="69"/>
      <c r="BL93" s="80"/>
      <c r="BM93" s="80"/>
      <c r="BN93" s="69"/>
      <c r="BO93" s="69"/>
      <c r="BP93" s="80"/>
      <c r="BQ93" s="80"/>
      <c r="BR93" s="69"/>
      <c r="BS93" s="69"/>
      <c r="BT93" s="80"/>
      <c r="BU93" s="80"/>
      <c r="BV93" s="69"/>
      <c r="BW93" s="69"/>
      <c r="BX93" s="80"/>
      <c r="BY93" s="80"/>
      <c r="BZ93" s="69"/>
      <c r="CA93" s="69"/>
      <c r="CB93" s="80"/>
      <c r="CC93" s="80"/>
      <c r="CD93" s="69"/>
      <c r="CE93" s="69"/>
      <c r="CF93" s="69"/>
      <c r="CG93" s="69"/>
      <c r="CH93" s="69"/>
      <c r="CI93" s="69"/>
      <c r="CJ93" s="68"/>
      <c r="CK93" s="69"/>
      <c r="CL93" s="185"/>
      <c r="CM93" s="67"/>
      <c r="CN93" s="67"/>
      <c r="CO93" s="69"/>
      <c r="CP93" s="185"/>
      <c r="CQ93" s="67"/>
      <c r="CR93" s="67"/>
      <c r="CS93" s="69"/>
      <c r="CT93" s="69"/>
      <c r="CU93" s="69"/>
      <c r="CV93" s="69"/>
      <c r="CW93" s="69"/>
      <c r="CX93" s="69"/>
      <c r="CY93" s="69"/>
      <c r="CZ93" s="69"/>
      <c r="DA93" s="69"/>
    </row>
    <row r="94" spans="2:105">
      <c r="B94" s="67"/>
      <c r="C94" s="67"/>
      <c r="D94" s="67"/>
      <c r="E94" s="69"/>
      <c r="F94" s="185"/>
      <c r="G94" s="67"/>
      <c r="H94" s="69"/>
      <c r="I94" s="69"/>
      <c r="J94" s="69"/>
      <c r="K94" s="69"/>
      <c r="L94" s="69"/>
      <c r="M94" s="69"/>
      <c r="N94" s="69"/>
      <c r="O94" s="69"/>
      <c r="P94" s="69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69"/>
      <c r="AD94" s="69"/>
      <c r="AE94" s="69"/>
      <c r="AF94" s="80"/>
      <c r="AG94" s="80"/>
      <c r="AH94" s="69"/>
      <c r="AI94" s="69"/>
      <c r="AJ94" s="80"/>
      <c r="AK94" s="80"/>
      <c r="AL94" s="69"/>
      <c r="AM94" s="69"/>
      <c r="AN94" s="80"/>
      <c r="AO94" s="80"/>
      <c r="AP94" s="69"/>
      <c r="AQ94" s="69"/>
      <c r="AR94" s="80"/>
      <c r="AS94" s="80"/>
      <c r="AT94" s="69"/>
      <c r="AU94" s="69"/>
      <c r="AV94" s="80"/>
      <c r="AW94" s="80"/>
      <c r="AX94" s="69"/>
      <c r="AY94" s="69"/>
      <c r="AZ94" s="80"/>
      <c r="BA94" s="80"/>
      <c r="BB94" s="69"/>
      <c r="BC94" s="69"/>
      <c r="BD94" s="80"/>
      <c r="BE94" s="80"/>
      <c r="BF94" s="69"/>
      <c r="BG94" s="69"/>
      <c r="BH94" s="80"/>
      <c r="BI94" s="80"/>
      <c r="BJ94" s="69"/>
      <c r="BK94" s="69"/>
      <c r="BL94" s="80"/>
      <c r="BM94" s="80"/>
      <c r="BN94" s="69"/>
      <c r="BO94" s="69"/>
      <c r="BP94" s="80"/>
      <c r="BQ94" s="80"/>
      <c r="BR94" s="69"/>
      <c r="BS94" s="69"/>
      <c r="BT94" s="80"/>
      <c r="BU94" s="80"/>
      <c r="BV94" s="69"/>
      <c r="BW94" s="69"/>
      <c r="BX94" s="80"/>
      <c r="BY94" s="80"/>
      <c r="BZ94" s="69"/>
      <c r="CA94" s="69"/>
      <c r="CB94" s="80"/>
      <c r="CC94" s="80"/>
      <c r="CD94" s="69"/>
      <c r="CE94" s="69"/>
      <c r="CF94" s="69"/>
      <c r="CG94" s="69"/>
      <c r="CH94" s="69"/>
      <c r="CI94" s="69"/>
      <c r="CJ94" s="68"/>
      <c r="CK94" s="69"/>
      <c r="CL94" s="185"/>
      <c r="CM94" s="67"/>
      <c r="CN94" s="67"/>
      <c r="CO94" s="69"/>
      <c r="CP94" s="185"/>
      <c r="CQ94" s="67"/>
      <c r="CR94" s="67"/>
      <c r="CS94" s="69"/>
      <c r="CT94" s="69"/>
      <c r="CU94" s="69"/>
      <c r="CV94" s="69"/>
      <c r="CW94" s="69"/>
      <c r="CX94" s="69"/>
      <c r="CY94" s="69"/>
      <c r="CZ94" s="69"/>
      <c r="DA94" s="69"/>
    </row>
    <row r="95" spans="2:105">
      <c r="B95" s="67"/>
      <c r="C95" s="67"/>
      <c r="D95" s="67"/>
      <c r="E95" s="69"/>
      <c r="F95" s="185"/>
      <c r="G95" s="67"/>
      <c r="H95" s="69"/>
      <c r="I95" s="69"/>
      <c r="J95" s="69"/>
      <c r="K95" s="69"/>
      <c r="L95" s="69"/>
      <c r="M95" s="69"/>
      <c r="N95" s="69"/>
      <c r="O95" s="69"/>
      <c r="P95" s="69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69"/>
      <c r="AD95" s="69"/>
      <c r="AE95" s="69"/>
      <c r="AF95" s="80"/>
      <c r="AG95" s="80"/>
      <c r="AH95" s="69"/>
      <c r="AI95" s="69"/>
      <c r="AJ95" s="80"/>
      <c r="AK95" s="80"/>
      <c r="AL95" s="69"/>
      <c r="AM95" s="69"/>
      <c r="AN95" s="80"/>
      <c r="AO95" s="80"/>
      <c r="AP95" s="69"/>
      <c r="AQ95" s="69"/>
      <c r="AR95" s="80"/>
      <c r="AS95" s="80"/>
      <c r="AT95" s="69"/>
      <c r="AU95" s="69"/>
      <c r="AV95" s="80"/>
      <c r="AW95" s="80"/>
      <c r="AX95" s="69"/>
      <c r="AY95" s="69"/>
      <c r="AZ95" s="80"/>
      <c r="BA95" s="80"/>
      <c r="BB95" s="69"/>
      <c r="BC95" s="69"/>
      <c r="BD95" s="80"/>
      <c r="BE95" s="80"/>
      <c r="BF95" s="69"/>
      <c r="BG95" s="69"/>
      <c r="BH95" s="80"/>
      <c r="BI95" s="80"/>
      <c r="BJ95" s="69"/>
      <c r="BK95" s="69"/>
      <c r="BL95" s="80"/>
      <c r="BM95" s="80"/>
      <c r="BN95" s="69"/>
      <c r="BO95" s="69"/>
      <c r="BP95" s="80"/>
      <c r="BQ95" s="80"/>
      <c r="BR95" s="69"/>
      <c r="BS95" s="69"/>
      <c r="BT95" s="80"/>
      <c r="BU95" s="80"/>
      <c r="BV95" s="69"/>
      <c r="BW95" s="69"/>
      <c r="BX95" s="80"/>
      <c r="BY95" s="80"/>
      <c r="BZ95" s="69"/>
      <c r="CA95" s="69"/>
      <c r="CB95" s="80"/>
      <c r="CC95" s="80"/>
      <c r="CD95" s="69"/>
      <c r="CE95" s="69"/>
      <c r="CF95" s="69"/>
      <c r="CG95" s="69"/>
      <c r="CH95" s="69"/>
      <c r="CI95" s="69"/>
      <c r="CJ95" s="68"/>
      <c r="CK95" s="69"/>
      <c r="CL95" s="185"/>
      <c r="CM95" s="67"/>
      <c r="CN95" s="67"/>
      <c r="CO95" s="69"/>
      <c r="CP95" s="185"/>
      <c r="CQ95" s="67"/>
      <c r="CR95" s="67"/>
      <c r="CS95" s="69"/>
      <c r="CT95" s="69"/>
      <c r="CU95" s="69"/>
      <c r="CV95" s="69"/>
      <c r="CW95" s="69"/>
      <c r="CX95" s="69"/>
      <c r="CY95" s="69"/>
      <c r="CZ95" s="69"/>
      <c r="DA95" s="69"/>
    </row>
    <row r="96" spans="2:105">
      <c r="B96" s="67"/>
      <c r="C96" s="67"/>
      <c r="D96" s="67"/>
      <c r="E96" s="69"/>
      <c r="F96" s="185"/>
      <c r="G96" s="67"/>
      <c r="H96" s="69"/>
      <c r="I96" s="69"/>
      <c r="J96" s="69"/>
      <c r="K96" s="69"/>
      <c r="L96" s="69"/>
      <c r="M96" s="69"/>
      <c r="N96" s="69"/>
      <c r="O96" s="69"/>
      <c r="P96" s="69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69"/>
      <c r="AD96" s="69"/>
      <c r="AE96" s="69"/>
      <c r="AF96" s="80"/>
      <c r="AG96" s="80"/>
      <c r="AH96" s="69"/>
      <c r="AI96" s="69"/>
      <c r="AJ96" s="80"/>
      <c r="AK96" s="80"/>
      <c r="AL96" s="69"/>
      <c r="AM96" s="69"/>
      <c r="AN96" s="80"/>
      <c r="AO96" s="80"/>
      <c r="AP96" s="69"/>
      <c r="AQ96" s="69"/>
      <c r="AR96" s="80"/>
      <c r="AS96" s="80"/>
      <c r="AT96" s="69"/>
      <c r="AU96" s="69"/>
      <c r="AV96" s="80"/>
      <c r="AW96" s="80"/>
      <c r="AX96" s="69"/>
      <c r="AY96" s="69"/>
      <c r="AZ96" s="80"/>
      <c r="BA96" s="80"/>
      <c r="BB96" s="69"/>
      <c r="BC96" s="69"/>
      <c r="BD96" s="80"/>
      <c r="BE96" s="80"/>
      <c r="BF96" s="69"/>
      <c r="BG96" s="69"/>
      <c r="BH96" s="80"/>
      <c r="BI96" s="80"/>
      <c r="BJ96" s="69"/>
      <c r="BK96" s="69"/>
      <c r="BL96" s="80"/>
      <c r="BM96" s="80"/>
      <c r="BN96" s="69"/>
      <c r="BO96" s="69"/>
      <c r="BP96" s="80"/>
      <c r="BQ96" s="80"/>
      <c r="BR96" s="69"/>
      <c r="BS96" s="69"/>
      <c r="BT96" s="80"/>
      <c r="BU96" s="80"/>
      <c r="BV96" s="69"/>
      <c r="BW96" s="69"/>
      <c r="BX96" s="80"/>
      <c r="BY96" s="80"/>
      <c r="BZ96" s="69"/>
      <c r="CA96" s="69"/>
      <c r="CB96" s="80"/>
      <c r="CC96" s="80"/>
      <c r="CD96" s="69"/>
      <c r="CE96" s="69"/>
      <c r="CF96" s="69"/>
      <c r="CG96" s="69"/>
      <c r="CH96" s="69"/>
      <c r="CI96" s="69"/>
      <c r="CJ96" s="68"/>
      <c r="CK96" s="69"/>
      <c r="CL96" s="185"/>
      <c r="CM96" s="67"/>
      <c r="CN96" s="67"/>
      <c r="CO96" s="69"/>
      <c r="CP96" s="185"/>
      <c r="CQ96" s="67"/>
      <c r="CR96" s="67"/>
      <c r="CS96" s="69"/>
      <c r="CT96" s="69"/>
      <c r="CU96" s="69"/>
      <c r="CV96" s="69"/>
      <c r="CW96" s="69"/>
      <c r="CX96" s="69"/>
      <c r="CY96" s="69"/>
      <c r="CZ96" s="69"/>
      <c r="DA96" s="69"/>
    </row>
    <row r="97" spans="2:105">
      <c r="B97" s="67"/>
      <c r="C97" s="67"/>
      <c r="D97" s="67"/>
      <c r="E97" s="69"/>
      <c r="F97" s="185"/>
      <c r="G97" s="67"/>
      <c r="H97" s="69"/>
      <c r="I97" s="69"/>
      <c r="J97" s="69"/>
      <c r="K97" s="69"/>
      <c r="L97" s="69"/>
      <c r="M97" s="69"/>
      <c r="N97" s="69"/>
      <c r="O97" s="69"/>
      <c r="P97" s="69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69"/>
      <c r="AD97" s="69"/>
      <c r="AE97" s="69"/>
      <c r="AF97" s="80"/>
      <c r="AG97" s="80"/>
      <c r="AH97" s="69"/>
      <c r="AI97" s="69"/>
      <c r="AJ97" s="80"/>
      <c r="AK97" s="80"/>
      <c r="AL97" s="69"/>
      <c r="AM97" s="69"/>
      <c r="AN97" s="80"/>
      <c r="AO97" s="80"/>
      <c r="AP97" s="69"/>
      <c r="AQ97" s="69"/>
      <c r="AR97" s="80"/>
      <c r="AS97" s="80"/>
      <c r="AT97" s="69"/>
      <c r="AU97" s="69"/>
      <c r="AV97" s="80"/>
      <c r="AW97" s="80"/>
      <c r="AX97" s="69"/>
      <c r="AY97" s="69"/>
      <c r="AZ97" s="80"/>
      <c r="BA97" s="80"/>
      <c r="BB97" s="69"/>
      <c r="BC97" s="69"/>
      <c r="BD97" s="80"/>
      <c r="BE97" s="80"/>
      <c r="BF97" s="69"/>
      <c r="BG97" s="69"/>
      <c r="BH97" s="80"/>
      <c r="BI97" s="80"/>
      <c r="BJ97" s="69"/>
      <c r="BK97" s="69"/>
      <c r="BL97" s="80"/>
      <c r="BM97" s="80"/>
      <c r="BN97" s="69"/>
      <c r="BO97" s="69"/>
      <c r="BP97" s="80"/>
      <c r="BQ97" s="80"/>
      <c r="BR97" s="69"/>
      <c r="BS97" s="69"/>
      <c r="BT97" s="80"/>
      <c r="BU97" s="80"/>
      <c r="BV97" s="69"/>
      <c r="BW97" s="69"/>
      <c r="BX97" s="80"/>
      <c r="BY97" s="80"/>
      <c r="BZ97" s="69"/>
      <c r="CA97" s="69"/>
      <c r="CB97" s="80"/>
      <c r="CC97" s="80"/>
      <c r="CD97" s="69"/>
      <c r="CE97" s="69"/>
      <c r="CF97" s="69"/>
      <c r="CG97" s="69"/>
      <c r="CH97" s="69"/>
      <c r="CI97" s="69"/>
      <c r="CJ97" s="68"/>
      <c r="CK97" s="69"/>
      <c r="CL97" s="185"/>
      <c r="CM97" s="67"/>
      <c r="CN97" s="67"/>
      <c r="CO97" s="69"/>
      <c r="CP97" s="185"/>
      <c r="CQ97" s="67"/>
      <c r="CR97" s="67"/>
      <c r="CS97" s="69"/>
      <c r="CT97" s="69"/>
      <c r="CU97" s="69"/>
      <c r="CV97" s="69"/>
      <c r="CW97" s="69"/>
      <c r="CX97" s="69"/>
      <c r="CY97" s="69"/>
      <c r="CZ97" s="69"/>
      <c r="DA97" s="69"/>
    </row>
    <row r="98" spans="2:105">
      <c r="B98" s="67"/>
      <c r="C98" s="67"/>
      <c r="D98" s="67"/>
      <c r="E98" s="69"/>
      <c r="F98" s="185"/>
      <c r="G98" s="67"/>
      <c r="H98" s="69"/>
      <c r="I98" s="69"/>
      <c r="J98" s="69"/>
      <c r="K98" s="69"/>
      <c r="L98" s="69"/>
      <c r="M98" s="69"/>
      <c r="N98" s="69"/>
      <c r="O98" s="69"/>
      <c r="P98" s="69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69"/>
      <c r="AD98" s="69"/>
      <c r="AE98" s="69"/>
      <c r="AF98" s="80"/>
      <c r="AG98" s="80"/>
      <c r="AH98" s="69"/>
      <c r="AI98" s="69"/>
      <c r="AJ98" s="80"/>
      <c r="AK98" s="80"/>
      <c r="AL98" s="69"/>
      <c r="AM98" s="69"/>
      <c r="AN98" s="80"/>
      <c r="AO98" s="80"/>
      <c r="AP98" s="69"/>
      <c r="AQ98" s="69"/>
      <c r="AR98" s="80"/>
      <c r="AS98" s="80"/>
      <c r="AT98" s="69"/>
      <c r="AU98" s="69"/>
      <c r="AV98" s="80"/>
      <c r="AW98" s="80"/>
      <c r="AX98" s="69"/>
      <c r="AY98" s="69"/>
      <c r="AZ98" s="80"/>
      <c r="BA98" s="80"/>
      <c r="BB98" s="69"/>
      <c r="BC98" s="69"/>
      <c r="BD98" s="80"/>
      <c r="BE98" s="80"/>
      <c r="BF98" s="69"/>
      <c r="BG98" s="69"/>
      <c r="BH98" s="80"/>
      <c r="BI98" s="80"/>
      <c r="BJ98" s="69"/>
      <c r="BK98" s="69"/>
      <c r="BL98" s="80"/>
      <c r="BM98" s="80"/>
      <c r="BN98" s="69"/>
      <c r="BO98" s="69"/>
      <c r="BP98" s="80"/>
      <c r="BQ98" s="80"/>
      <c r="BR98" s="69"/>
      <c r="BS98" s="69"/>
      <c r="BT98" s="80"/>
      <c r="BU98" s="80"/>
      <c r="BV98" s="69"/>
      <c r="BW98" s="69"/>
      <c r="BX98" s="80"/>
      <c r="BY98" s="80"/>
      <c r="BZ98" s="69"/>
      <c r="CA98" s="69"/>
      <c r="CB98" s="80"/>
      <c r="CC98" s="80"/>
      <c r="CD98" s="69"/>
      <c r="CE98" s="69"/>
      <c r="CF98" s="69"/>
      <c r="CG98" s="69"/>
      <c r="CH98" s="69"/>
      <c r="CI98" s="69"/>
      <c r="CJ98" s="68"/>
      <c r="CK98" s="69"/>
      <c r="CL98" s="185"/>
      <c r="CM98" s="67"/>
      <c r="CN98" s="67"/>
      <c r="CO98" s="69"/>
      <c r="CP98" s="185"/>
      <c r="CQ98" s="67"/>
      <c r="CR98" s="67"/>
      <c r="CS98" s="69"/>
      <c r="CT98" s="69"/>
      <c r="CU98" s="69"/>
      <c r="CV98" s="69"/>
      <c r="CW98" s="69"/>
      <c r="CX98" s="69"/>
      <c r="CY98" s="69"/>
      <c r="CZ98" s="69"/>
      <c r="DA98" s="69"/>
    </row>
    <row r="99" spans="2:105">
      <c r="B99" s="67"/>
      <c r="C99" s="67"/>
      <c r="D99" s="67"/>
      <c r="E99" s="69"/>
      <c r="F99" s="185"/>
      <c r="G99" s="67"/>
      <c r="H99" s="69"/>
      <c r="I99" s="69"/>
      <c r="J99" s="69"/>
      <c r="K99" s="69"/>
      <c r="L99" s="69"/>
      <c r="M99" s="69"/>
      <c r="N99" s="69"/>
      <c r="O99" s="69"/>
      <c r="P99" s="69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69"/>
      <c r="AD99" s="69"/>
      <c r="AE99" s="69"/>
      <c r="AF99" s="80"/>
      <c r="AG99" s="80"/>
      <c r="AH99" s="69"/>
      <c r="AI99" s="69"/>
      <c r="AJ99" s="80"/>
      <c r="AK99" s="80"/>
      <c r="AL99" s="69"/>
      <c r="AM99" s="69"/>
      <c r="AN99" s="80"/>
      <c r="AO99" s="80"/>
      <c r="AP99" s="69"/>
      <c r="AQ99" s="69"/>
      <c r="AR99" s="80"/>
      <c r="AS99" s="80"/>
      <c r="AT99" s="69"/>
      <c r="AU99" s="69"/>
      <c r="AV99" s="80"/>
      <c r="AW99" s="80"/>
      <c r="AX99" s="69"/>
      <c r="AY99" s="69"/>
      <c r="AZ99" s="80"/>
      <c r="BA99" s="80"/>
      <c r="BB99" s="69"/>
      <c r="BC99" s="69"/>
      <c r="BD99" s="80"/>
      <c r="BE99" s="80"/>
      <c r="BF99" s="69"/>
      <c r="BG99" s="69"/>
      <c r="BH99" s="80"/>
      <c r="BI99" s="80"/>
      <c r="BJ99" s="69"/>
      <c r="BK99" s="69"/>
      <c r="BL99" s="80"/>
      <c r="BM99" s="80"/>
      <c r="BN99" s="69"/>
      <c r="BO99" s="69"/>
      <c r="BP99" s="80"/>
      <c r="BQ99" s="80"/>
      <c r="BR99" s="69"/>
      <c r="BS99" s="69"/>
      <c r="BT99" s="80"/>
      <c r="BU99" s="80"/>
      <c r="BV99" s="69"/>
      <c r="BW99" s="69"/>
      <c r="BX99" s="80"/>
      <c r="BY99" s="80"/>
      <c r="BZ99" s="69"/>
      <c r="CA99" s="69"/>
      <c r="CB99" s="80"/>
      <c r="CC99" s="80"/>
      <c r="CD99" s="69"/>
      <c r="CE99" s="69"/>
      <c r="CF99" s="69"/>
      <c r="CG99" s="69"/>
      <c r="CH99" s="69"/>
      <c r="CI99" s="69"/>
      <c r="CJ99" s="68"/>
      <c r="CK99" s="69"/>
      <c r="CL99" s="185"/>
      <c r="CM99" s="67"/>
      <c r="CN99" s="67"/>
      <c r="CO99" s="69"/>
      <c r="CP99" s="185"/>
      <c r="CQ99" s="67"/>
      <c r="CR99" s="67"/>
      <c r="CS99" s="69"/>
      <c r="CT99" s="69"/>
      <c r="CU99" s="69"/>
      <c r="CV99" s="69"/>
      <c r="CW99" s="69"/>
      <c r="CX99" s="69"/>
      <c r="CY99" s="69"/>
      <c r="CZ99" s="69"/>
      <c r="DA99" s="69"/>
    </row>
    <row r="100" spans="2:105">
      <c r="B100" s="67"/>
      <c r="C100" s="67"/>
      <c r="D100" s="67"/>
      <c r="E100" s="69"/>
      <c r="F100" s="185"/>
      <c r="G100" s="67"/>
      <c r="H100" s="69"/>
      <c r="I100" s="69"/>
      <c r="J100" s="69"/>
      <c r="K100" s="69"/>
      <c r="L100" s="69"/>
      <c r="M100" s="69"/>
      <c r="N100" s="69"/>
      <c r="O100" s="69"/>
      <c r="P100" s="69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69"/>
      <c r="AD100" s="69"/>
      <c r="AE100" s="69"/>
      <c r="AF100" s="80"/>
      <c r="AG100" s="80"/>
      <c r="AH100" s="69"/>
      <c r="AI100" s="69"/>
      <c r="AJ100" s="80"/>
      <c r="AK100" s="80"/>
      <c r="AL100" s="69"/>
      <c r="AM100" s="69"/>
      <c r="AN100" s="80"/>
      <c r="AO100" s="80"/>
      <c r="AP100" s="69"/>
      <c r="AQ100" s="69"/>
      <c r="AR100" s="80"/>
      <c r="AS100" s="80"/>
      <c r="AT100" s="69"/>
      <c r="AU100" s="69"/>
      <c r="AV100" s="80"/>
      <c r="AW100" s="80"/>
      <c r="AX100" s="69"/>
      <c r="AY100" s="69"/>
      <c r="AZ100" s="80"/>
      <c r="BA100" s="80"/>
      <c r="BB100" s="69"/>
      <c r="BC100" s="69"/>
      <c r="BD100" s="80"/>
      <c r="BE100" s="80"/>
      <c r="BF100" s="69"/>
      <c r="BG100" s="69"/>
      <c r="BH100" s="80"/>
      <c r="BI100" s="80"/>
      <c r="BJ100" s="69"/>
      <c r="BK100" s="69"/>
      <c r="BL100" s="80"/>
      <c r="BM100" s="80"/>
      <c r="BN100" s="69"/>
      <c r="BO100" s="69"/>
      <c r="BP100" s="80"/>
      <c r="BQ100" s="80"/>
      <c r="BR100" s="69"/>
      <c r="BS100" s="69"/>
      <c r="BT100" s="80"/>
      <c r="BU100" s="80"/>
      <c r="BV100" s="69"/>
      <c r="BW100" s="69"/>
      <c r="BX100" s="80"/>
      <c r="BY100" s="80"/>
      <c r="BZ100" s="69"/>
      <c r="CA100" s="69"/>
      <c r="CB100" s="80"/>
      <c r="CC100" s="80"/>
      <c r="CD100" s="69"/>
      <c r="CE100" s="69"/>
      <c r="CF100" s="69"/>
      <c r="CG100" s="69"/>
      <c r="CH100" s="69"/>
      <c r="CI100" s="69"/>
      <c r="CJ100" s="68"/>
      <c r="CK100" s="69"/>
      <c r="CL100" s="185"/>
      <c r="CM100" s="67"/>
      <c r="CN100" s="67"/>
      <c r="CO100" s="69"/>
      <c r="CP100" s="185"/>
      <c r="CQ100" s="67"/>
      <c r="CR100" s="67"/>
      <c r="CS100" s="69"/>
      <c r="CT100" s="69"/>
      <c r="CU100" s="69"/>
      <c r="CV100" s="69"/>
      <c r="CW100" s="69"/>
      <c r="CX100" s="69"/>
      <c r="CY100" s="69"/>
      <c r="CZ100" s="69"/>
      <c r="DA100" s="69"/>
    </row>
    <row r="101" spans="2:105">
      <c r="B101" s="67"/>
      <c r="C101" s="67"/>
      <c r="D101" s="67"/>
      <c r="E101" s="69"/>
      <c r="F101" s="185"/>
      <c r="G101" s="67"/>
      <c r="H101" s="69"/>
      <c r="I101" s="69"/>
      <c r="J101" s="69"/>
      <c r="K101" s="69"/>
      <c r="L101" s="69"/>
      <c r="M101" s="69"/>
      <c r="N101" s="69"/>
      <c r="O101" s="69"/>
      <c r="P101" s="69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69"/>
      <c r="AD101" s="69"/>
      <c r="AE101" s="69"/>
      <c r="AF101" s="80"/>
      <c r="AG101" s="80"/>
      <c r="AH101" s="69"/>
      <c r="AI101" s="69"/>
      <c r="AJ101" s="80"/>
      <c r="AK101" s="80"/>
      <c r="AL101" s="69"/>
      <c r="AM101" s="69"/>
      <c r="AN101" s="80"/>
      <c r="AO101" s="80"/>
      <c r="AP101" s="69"/>
      <c r="AQ101" s="69"/>
      <c r="AR101" s="80"/>
      <c r="AS101" s="80"/>
      <c r="AT101" s="69"/>
      <c r="AU101" s="69"/>
      <c r="AV101" s="80"/>
      <c r="AW101" s="80"/>
      <c r="AX101" s="69"/>
      <c r="AY101" s="69"/>
      <c r="AZ101" s="80"/>
      <c r="BA101" s="80"/>
      <c r="BB101" s="69"/>
      <c r="BC101" s="69"/>
      <c r="BD101" s="80"/>
      <c r="BE101" s="80"/>
      <c r="BF101" s="69"/>
      <c r="BG101" s="69"/>
      <c r="BH101" s="80"/>
      <c r="BI101" s="80"/>
      <c r="BJ101" s="69"/>
      <c r="BK101" s="69"/>
      <c r="BL101" s="80"/>
      <c r="BM101" s="80"/>
      <c r="BN101" s="69"/>
      <c r="BO101" s="69"/>
      <c r="BP101" s="80"/>
      <c r="BQ101" s="80"/>
      <c r="BR101" s="69"/>
      <c r="BS101" s="69"/>
      <c r="BT101" s="80"/>
      <c r="BU101" s="80"/>
      <c r="BV101" s="69"/>
      <c r="BW101" s="69"/>
      <c r="BX101" s="80"/>
      <c r="BY101" s="80"/>
      <c r="BZ101" s="69"/>
      <c r="CA101" s="69"/>
      <c r="CB101" s="80"/>
      <c r="CC101" s="80"/>
      <c r="CD101" s="69"/>
      <c r="CE101" s="69"/>
      <c r="CF101" s="69"/>
      <c r="CG101" s="69"/>
      <c r="CH101" s="69"/>
      <c r="CI101" s="69"/>
      <c r="CJ101" s="68"/>
      <c r="CK101" s="69"/>
      <c r="CL101" s="185"/>
      <c r="CM101" s="67"/>
      <c r="CN101" s="67"/>
      <c r="CO101" s="69"/>
      <c r="CP101" s="185"/>
      <c r="CQ101" s="67"/>
      <c r="CR101" s="67"/>
      <c r="CS101" s="69"/>
      <c r="CT101" s="69"/>
      <c r="CU101" s="69"/>
      <c r="CV101" s="69"/>
      <c r="CW101" s="69"/>
      <c r="CX101" s="69"/>
      <c r="CY101" s="69"/>
      <c r="CZ101" s="69"/>
      <c r="DA101" s="69"/>
    </row>
    <row r="102" spans="2:105">
      <c r="B102" s="67"/>
      <c r="C102" s="67"/>
      <c r="D102" s="67"/>
      <c r="E102" s="69"/>
      <c r="F102" s="185"/>
      <c r="G102" s="67"/>
      <c r="H102" s="69"/>
      <c r="I102" s="69"/>
      <c r="J102" s="69"/>
      <c r="K102" s="69"/>
      <c r="L102" s="69"/>
      <c r="M102" s="69"/>
      <c r="N102" s="69"/>
      <c r="O102" s="69"/>
      <c r="P102" s="69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69"/>
      <c r="AD102" s="69"/>
      <c r="AE102" s="69"/>
      <c r="AF102" s="80"/>
      <c r="AG102" s="80"/>
      <c r="AH102" s="69"/>
      <c r="AI102" s="69"/>
      <c r="AJ102" s="80"/>
      <c r="AK102" s="80"/>
      <c r="AL102" s="69"/>
      <c r="AM102" s="69"/>
      <c r="AN102" s="80"/>
      <c r="AO102" s="80"/>
      <c r="AP102" s="69"/>
      <c r="AQ102" s="69"/>
      <c r="AR102" s="80"/>
      <c r="AS102" s="80"/>
      <c r="AT102" s="69"/>
      <c r="AU102" s="69"/>
      <c r="AV102" s="80"/>
      <c r="AW102" s="80"/>
      <c r="AX102" s="69"/>
      <c r="AY102" s="69"/>
      <c r="AZ102" s="80"/>
      <c r="BA102" s="80"/>
      <c r="BB102" s="69"/>
      <c r="BC102" s="69"/>
      <c r="BD102" s="80"/>
      <c r="BE102" s="80"/>
      <c r="BF102" s="69"/>
      <c r="BG102" s="69"/>
      <c r="BH102" s="80"/>
      <c r="BI102" s="80"/>
      <c r="BJ102" s="69"/>
      <c r="BK102" s="69"/>
      <c r="BL102" s="80"/>
      <c r="BM102" s="80"/>
      <c r="BN102" s="69"/>
      <c r="BO102" s="69"/>
      <c r="BP102" s="80"/>
      <c r="BQ102" s="80"/>
      <c r="BR102" s="69"/>
      <c r="BS102" s="69"/>
      <c r="BT102" s="80"/>
      <c r="BU102" s="80"/>
      <c r="BV102" s="69"/>
      <c r="BW102" s="69"/>
      <c r="BX102" s="80"/>
      <c r="BY102" s="80"/>
      <c r="BZ102" s="69"/>
      <c r="CA102" s="69"/>
      <c r="CB102" s="80"/>
      <c r="CC102" s="80"/>
      <c r="CD102" s="69"/>
      <c r="CE102" s="69"/>
      <c r="CF102" s="69"/>
      <c r="CG102" s="69"/>
      <c r="CH102" s="69"/>
      <c r="CI102" s="69"/>
      <c r="CJ102" s="68"/>
      <c r="CK102" s="69"/>
      <c r="CL102" s="185"/>
      <c r="CM102" s="67"/>
      <c r="CN102" s="67"/>
      <c r="CO102" s="69"/>
      <c r="CP102" s="185"/>
      <c r="CQ102" s="67"/>
      <c r="CR102" s="67"/>
      <c r="CS102" s="69"/>
      <c r="CT102" s="69"/>
      <c r="CU102" s="69"/>
      <c r="CV102" s="69"/>
      <c r="CW102" s="69"/>
      <c r="CX102" s="69"/>
      <c r="CY102" s="69"/>
      <c r="CZ102" s="69"/>
      <c r="DA102" s="69"/>
    </row>
    <row r="103" spans="2:105">
      <c r="B103" s="67"/>
      <c r="C103" s="67"/>
      <c r="D103" s="67"/>
      <c r="E103" s="69"/>
      <c r="F103" s="185"/>
      <c r="G103" s="67"/>
      <c r="H103" s="69"/>
      <c r="I103" s="69"/>
      <c r="J103" s="69"/>
      <c r="K103" s="69"/>
      <c r="L103" s="69"/>
      <c r="M103" s="69"/>
      <c r="N103" s="69"/>
      <c r="O103" s="69"/>
      <c r="P103" s="69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69"/>
      <c r="AD103" s="69"/>
      <c r="AE103" s="69"/>
      <c r="AF103" s="80"/>
      <c r="AG103" s="80"/>
      <c r="AH103" s="69"/>
      <c r="AI103" s="69"/>
      <c r="AJ103" s="80"/>
      <c r="AK103" s="80"/>
      <c r="AL103" s="69"/>
      <c r="AM103" s="69"/>
      <c r="AN103" s="80"/>
      <c r="AO103" s="80"/>
      <c r="AP103" s="69"/>
      <c r="AQ103" s="69"/>
      <c r="AR103" s="80"/>
      <c r="AS103" s="80"/>
      <c r="AT103" s="69"/>
      <c r="AU103" s="69"/>
      <c r="AV103" s="80"/>
      <c r="AW103" s="80"/>
      <c r="AX103" s="69"/>
      <c r="AY103" s="69"/>
      <c r="AZ103" s="80"/>
      <c r="BA103" s="80"/>
      <c r="BB103" s="69"/>
      <c r="BC103" s="69"/>
      <c r="BD103" s="80"/>
      <c r="BE103" s="80"/>
      <c r="BF103" s="69"/>
      <c r="BG103" s="69"/>
      <c r="BH103" s="80"/>
      <c r="BI103" s="80"/>
      <c r="BJ103" s="69"/>
      <c r="BK103" s="69"/>
      <c r="BL103" s="80"/>
      <c r="BM103" s="80"/>
      <c r="BN103" s="69"/>
      <c r="BO103" s="69"/>
      <c r="BP103" s="80"/>
      <c r="BQ103" s="80"/>
      <c r="BR103" s="69"/>
      <c r="BS103" s="69"/>
      <c r="BT103" s="80"/>
      <c r="BU103" s="80"/>
      <c r="BV103" s="69"/>
      <c r="BW103" s="69"/>
      <c r="BX103" s="80"/>
      <c r="BY103" s="80"/>
      <c r="BZ103" s="69"/>
      <c r="CA103" s="69"/>
      <c r="CB103" s="80"/>
      <c r="CC103" s="80"/>
      <c r="CD103" s="69"/>
      <c r="CE103" s="69"/>
      <c r="CF103" s="69"/>
      <c r="CG103" s="69"/>
      <c r="CH103" s="69"/>
      <c r="CI103" s="69"/>
      <c r="CJ103" s="68"/>
      <c r="CK103" s="69"/>
      <c r="CL103" s="185"/>
      <c r="CM103" s="67"/>
      <c r="CN103" s="67"/>
      <c r="CO103" s="69"/>
      <c r="CP103" s="185"/>
      <c r="CQ103" s="67"/>
      <c r="CR103" s="67"/>
      <c r="CS103" s="69"/>
      <c r="CT103" s="69"/>
      <c r="CU103" s="69"/>
      <c r="CV103" s="69"/>
      <c r="CW103" s="69"/>
      <c r="CX103" s="69"/>
      <c r="CY103" s="69"/>
      <c r="CZ103" s="69"/>
      <c r="DA103" s="69"/>
    </row>
    <row r="104" spans="2:105">
      <c r="B104" s="67"/>
      <c r="C104" s="67"/>
      <c r="D104" s="67"/>
      <c r="E104" s="69"/>
      <c r="F104" s="185"/>
      <c r="G104" s="67"/>
      <c r="H104" s="69"/>
      <c r="I104" s="69"/>
      <c r="J104" s="69"/>
      <c r="K104" s="69"/>
      <c r="L104" s="69"/>
      <c r="M104" s="69"/>
      <c r="N104" s="69"/>
      <c r="O104" s="69"/>
      <c r="P104" s="69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69"/>
      <c r="AD104" s="69"/>
      <c r="AE104" s="69"/>
      <c r="AF104" s="80"/>
      <c r="AG104" s="80"/>
      <c r="AH104" s="69"/>
      <c r="AI104" s="69"/>
      <c r="AJ104" s="80"/>
      <c r="AK104" s="80"/>
      <c r="AL104" s="69"/>
      <c r="AM104" s="69"/>
      <c r="AN104" s="80"/>
      <c r="AO104" s="80"/>
      <c r="AP104" s="69"/>
      <c r="AQ104" s="69"/>
      <c r="AR104" s="80"/>
      <c r="AS104" s="80"/>
      <c r="AT104" s="69"/>
      <c r="AU104" s="69"/>
      <c r="AV104" s="80"/>
      <c r="AW104" s="80"/>
      <c r="AX104" s="69"/>
      <c r="AY104" s="69"/>
      <c r="AZ104" s="80"/>
      <c r="BA104" s="80"/>
      <c r="BB104" s="69"/>
      <c r="BC104" s="69"/>
      <c r="BD104" s="80"/>
      <c r="BE104" s="80"/>
      <c r="BF104" s="69"/>
      <c r="BG104" s="69"/>
      <c r="BH104" s="80"/>
      <c r="BI104" s="80"/>
      <c r="BJ104" s="69"/>
      <c r="BK104" s="69"/>
      <c r="BL104" s="80"/>
      <c r="BM104" s="80"/>
      <c r="BN104" s="69"/>
      <c r="BO104" s="69"/>
      <c r="BP104" s="80"/>
      <c r="BQ104" s="80"/>
      <c r="BR104" s="69"/>
      <c r="BS104" s="69"/>
      <c r="BT104" s="80"/>
      <c r="BU104" s="80"/>
      <c r="BV104" s="69"/>
      <c r="BW104" s="69"/>
      <c r="BX104" s="80"/>
      <c r="BY104" s="80"/>
      <c r="BZ104" s="69"/>
      <c r="CA104" s="69"/>
      <c r="CB104" s="80"/>
      <c r="CC104" s="80"/>
      <c r="CD104" s="69"/>
      <c r="CE104" s="69"/>
      <c r="CF104" s="69"/>
      <c r="CG104" s="69"/>
      <c r="CH104" s="69"/>
      <c r="CI104" s="69"/>
      <c r="CJ104" s="68"/>
      <c r="CK104" s="69"/>
      <c r="CL104" s="185"/>
      <c r="CM104" s="67"/>
      <c r="CN104" s="67"/>
      <c r="CO104" s="69"/>
      <c r="CP104" s="185"/>
      <c r="CQ104" s="67"/>
      <c r="CR104" s="67"/>
      <c r="CS104" s="69"/>
      <c r="CT104" s="69"/>
      <c r="CU104" s="69"/>
      <c r="CV104" s="69"/>
      <c r="CW104" s="69"/>
      <c r="CX104" s="69"/>
      <c r="CY104" s="69"/>
      <c r="CZ104" s="69"/>
      <c r="DA104" s="69"/>
    </row>
    <row r="105" spans="2:105">
      <c r="B105" s="67"/>
      <c r="C105" s="67"/>
      <c r="D105" s="67"/>
      <c r="E105" s="69"/>
      <c r="F105" s="185"/>
      <c r="G105" s="67"/>
      <c r="H105" s="69"/>
      <c r="I105" s="69"/>
      <c r="J105" s="69"/>
      <c r="K105" s="69"/>
      <c r="L105" s="69"/>
      <c r="M105" s="69"/>
      <c r="N105" s="69"/>
      <c r="O105" s="69"/>
      <c r="P105" s="69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69"/>
      <c r="AD105" s="69"/>
      <c r="AE105" s="69"/>
      <c r="AF105" s="80"/>
      <c r="AG105" s="80"/>
      <c r="AH105" s="69"/>
      <c r="AI105" s="69"/>
      <c r="AJ105" s="80"/>
      <c r="AK105" s="80"/>
      <c r="AL105" s="69"/>
      <c r="AM105" s="69"/>
      <c r="AN105" s="80"/>
      <c r="AO105" s="80"/>
      <c r="AP105" s="69"/>
      <c r="AQ105" s="69"/>
      <c r="AR105" s="80"/>
      <c r="AS105" s="80"/>
      <c r="AT105" s="69"/>
      <c r="AU105" s="69"/>
      <c r="AV105" s="80"/>
      <c r="AW105" s="80"/>
      <c r="AX105" s="69"/>
      <c r="AY105" s="69"/>
      <c r="AZ105" s="80"/>
      <c r="BA105" s="80"/>
      <c r="BB105" s="69"/>
      <c r="BC105" s="69"/>
      <c r="BD105" s="80"/>
      <c r="BE105" s="80"/>
      <c r="BF105" s="69"/>
      <c r="BG105" s="69"/>
      <c r="BH105" s="80"/>
      <c r="BI105" s="80"/>
      <c r="BJ105" s="69"/>
      <c r="BK105" s="69"/>
      <c r="BL105" s="80"/>
      <c r="BM105" s="80"/>
      <c r="BN105" s="69"/>
      <c r="BO105" s="69"/>
      <c r="BP105" s="80"/>
      <c r="BQ105" s="80"/>
      <c r="BR105" s="69"/>
      <c r="BS105" s="69"/>
      <c r="BT105" s="80"/>
      <c r="BU105" s="80"/>
      <c r="BV105" s="69"/>
      <c r="BW105" s="69"/>
      <c r="BX105" s="80"/>
      <c r="BY105" s="80"/>
      <c r="BZ105" s="69"/>
      <c r="CA105" s="69"/>
      <c r="CB105" s="80"/>
      <c r="CC105" s="80"/>
      <c r="CD105" s="69"/>
      <c r="CE105" s="69"/>
      <c r="CF105" s="69"/>
      <c r="CG105" s="69"/>
      <c r="CH105" s="69"/>
      <c r="CI105" s="69"/>
      <c r="CJ105" s="68"/>
      <c r="CK105" s="69"/>
      <c r="CL105" s="185"/>
      <c r="CM105" s="67"/>
      <c r="CN105" s="67"/>
      <c r="CO105" s="69"/>
      <c r="CP105" s="185"/>
      <c r="CQ105" s="67"/>
      <c r="CR105" s="67"/>
      <c r="CS105" s="69"/>
      <c r="CT105" s="69"/>
      <c r="CU105" s="69"/>
      <c r="CV105" s="69"/>
      <c r="CW105" s="69"/>
      <c r="CX105" s="69"/>
      <c r="CY105" s="69"/>
      <c r="CZ105" s="69"/>
      <c r="DA105" s="69"/>
    </row>
    <row r="106" spans="2:105">
      <c r="B106" s="67"/>
      <c r="C106" s="67"/>
      <c r="D106" s="67"/>
      <c r="E106" s="69"/>
      <c r="F106" s="185"/>
      <c r="G106" s="67"/>
      <c r="H106" s="69"/>
      <c r="I106" s="69"/>
      <c r="J106" s="69"/>
      <c r="K106" s="69"/>
      <c r="L106" s="69"/>
      <c r="M106" s="69"/>
      <c r="N106" s="69"/>
      <c r="O106" s="69"/>
      <c r="P106" s="69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69"/>
      <c r="AD106" s="69"/>
      <c r="AE106" s="69"/>
      <c r="AF106" s="80"/>
      <c r="AG106" s="80"/>
      <c r="AH106" s="69"/>
      <c r="AI106" s="69"/>
      <c r="AJ106" s="80"/>
      <c r="AK106" s="80"/>
      <c r="AL106" s="69"/>
      <c r="AM106" s="69"/>
      <c r="AN106" s="80"/>
      <c r="AO106" s="80"/>
      <c r="AP106" s="69"/>
      <c r="AQ106" s="69"/>
      <c r="AR106" s="80"/>
      <c r="AS106" s="80"/>
      <c r="AT106" s="69"/>
      <c r="AU106" s="69"/>
      <c r="AV106" s="80"/>
      <c r="AW106" s="80"/>
      <c r="AX106" s="69"/>
      <c r="AY106" s="69"/>
      <c r="AZ106" s="80"/>
      <c r="BA106" s="80"/>
      <c r="BB106" s="69"/>
      <c r="BC106" s="69"/>
      <c r="BD106" s="80"/>
      <c r="BE106" s="80"/>
      <c r="BF106" s="69"/>
      <c r="BG106" s="69"/>
      <c r="BH106" s="80"/>
      <c r="BI106" s="80"/>
      <c r="BJ106" s="69"/>
      <c r="BK106" s="69"/>
      <c r="BL106" s="80"/>
      <c r="BM106" s="80"/>
      <c r="BN106" s="69"/>
      <c r="BO106" s="69"/>
      <c r="BP106" s="80"/>
      <c r="BQ106" s="80"/>
      <c r="BR106" s="69"/>
      <c r="BS106" s="69"/>
      <c r="BT106" s="80"/>
      <c r="BU106" s="80"/>
      <c r="BV106" s="69"/>
      <c r="BW106" s="69"/>
      <c r="BX106" s="80"/>
      <c r="BY106" s="80"/>
      <c r="BZ106" s="69"/>
      <c r="CA106" s="69"/>
      <c r="CB106" s="80"/>
      <c r="CC106" s="80"/>
      <c r="CD106" s="69"/>
      <c r="CE106" s="69"/>
      <c r="CF106" s="69"/>
      <c r="CG106" s="69"/>
      <c r="CH106" s="69"/>
      <c r="CI106" s="69"/>
      <c r="CJ106" s="68"/>
      <c r="CK106" s="69"/>
      <c r="CL106" s="185"/>
      <c r="CM106" s="67"/>
      <c r="CN106" s="67"/>
      <c r="CO106" s="69"/>
      <c r="CP106" s="185"/>
      <c r="CQ106" s="67"/>
      <c r="CR106" s="67"/>
      <c r="CS106" s="69"/>
      <c r="CT106" s="69"/>
      <c r="CU106" s="69"/>
      <c r="CV106" s="69"/>
      <c r="CW106" s="69"/>
      <c r="CX106" s="69"/>
      <c r="CY106" s="69"/>
      <c r="CZ106" s="69"/>
      <c r="DA106" s="69"/>
    </row>
    <row r="107" spans="2:105">
      <c r="B107" s="67"/>
      <c r="C107" s="67"/>
      <c r="D107" s="67"/>
      <c r="E107" s="69"/>
      <c r="F107" s="185"/>
      <c r="G107" s="67"/>
      <c r="H107" s="69"/>
      <c r="I107" s="69"/>
      <c r="J107" s="69"/>
      <c r="K107" s="69"/>
      <c r="L107" s="69"/>
      <c r="M107" s="69"/>
      <c r="N107" s="69"/>
      <c r="O107" s="69"/>
      <c r="P107" s="69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69"/>
      <c r="AD107" s="69"/>
      <c r="AE107" s="69"/>
      <c r="AF107" s="80"/>
      <c r="AG107" s="80"/>
      <c r="AH107" s="69"/>
      <c r="AI107" s="69"/>
      <c r="AJ107" s="80"/>
      <c r="AK107" s="80"/>
      <c r="AL107" s="69"/>
      <c r="AM107" s="69"/>
      <c r="AN107" s="80"/>
      <c r="AO107" s="80"/>
      <c r="AP107" s="69"/>
      <c r="AQ107" s="69"/>
      <c r="AR107" s="80"/>
      <c r="AS107" s="80"/>
      <c r="AT107" s="69"/>
      <c r="AU107" s="69"/>
      <c r="AV107" s="80"/>
      <c r="AW107" s="80"/>
      <c r="AX107" s="69"/>
      <c r="AY107" s="69"/>
      <c r="AZ107" s="80"/>
      <c r="BA107" s="80"/>
      <c r="BB107" s="69"/>
      <c r="BC107" s="69"/>
      <c r="BD107" s="80"/>
      <c r="BE107" s="80"/>
      <c r="BF107" s="69"/>
      <c r="BG107" s="69"/>
      <c r="BH107" s="80"/>
      <c r="BI107" s="80"/>
      <c r="BJ107" s="69"/>
      <c r="BK107" s="69"/>
      <c r="BL107" s="80"/>
      <c r="BM107" s="80"/>
      <c r="BN107" s="69"/>
      <c r="BO107" s="69"/>
      <c r="BP107" s="80"/>
      <c r="BQ107" s="80"/>
      <c r="BR107" s="69"/>
      <c r="BS107" s="69"/>
      <c r="BT107" s="80"/>
      <c r="BU107" s="80"/>
      <c r="BV107" s="69"/>
      <c r="BW107" s="69"/>
      <c r="BX107" s="80"/>
      <c r="BY107" s="80"/>
      <c r="BZ107" s="69"/>
      <c r="CA107" s="69"/>
      <c r="CB107" s="80"/>
      <c r="CC107" s="80"/>
      <c r="CD107" s="69"/>
      <c r="CE107" s="69"/>
      <c r="CF107" s="69"/>
      <c r="CG107" s="69"/>
      <c r="CH107" s="69"/>
      <c r="CI107" s="69"/>
      <c r="CJ107" s="68"/>
      <c r="CK107" s="69"/>
      <c r="CL107" s="185"/>
      <c r="CM107" s="67"/>
      <c r="CN107" s="67"/>
      <c r="CO107" s="69"/>
      <c r="CP107" s="185"/>
      <c r="CQ107" s="67"/>
      <c r="CR107" s="67"/>
      <c r="CS107" s="69"/>
      <c r="CT107" s="69"/>
      <c r="CU107" s="69"/>
      <c r="CV107" s="69"/>
      <c r="CW107" s="69"/>
      <c r="CX107" s="69"/>
      <c r="CY107" s="69"/>
      <c r="CZ107" s="69"/>
      <c r="DA107" s="69"/>
    </row>
    <row r="108" spans="2:105">
      <c r="B108" s="67"/>
      <c r="C108" s="67"/>
      <c r="D108" s="67"/>
      <c r="E108" s="69"/>
      <c r="F108" s="185"/>
      <c r="G108" s="67"/>
      <c r="H108" s="69"/>
      <c r="I108" s="69"/>
      <c r="J108" s="69"/>
      <c r="K108" s="69"/>
      <c r="L108" s="69"/>
      <c r="M108" s="69"/>
      <c r="N108" s="69"/>
      <c r="O108" s="69"/>
      <c r="P108" s="69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69"/>
      <c r="AD108" s="69"/>
      <c r="AE108" s="69"/>
      <c r="AF108" s="80"/>
      <c r="AG108" s="80"/>
      <c r="AH108" s="69"/>
      <c r="AI108" s="69"/>
      <c r="AJ108" s="80"/>
      <c r="AK108" s="80"/>
      <c r="AL108" s="69"/>
      <c r="AM108" s="69"/>
      <c r="AN108" s="80"/>
      <c r="AO108" s="80"/>
      <c r="AP108" s="69"/>
      <c r="AQ108" s="69"/>
      <c r="AR108" s="80"/>
      <c r="AS108" s="80"/>
      <c r="AT108" s="69"/>
      <c r="AU108" s="69"/>
      <c r="AV108" s="80"/>
      <c r="AW108" s="80"/>
      <c r="AX108" s="69"/>
      <c r="AY108" s="69"/>
      <c r="AZ108" s="80"/>
      <c r="BA108" s="80"/>
      <c r="BB108" s="69"/>
      <c r="BC108" s="69"/>
      <c r="BD108" s="80"/>
      <c r="BE108" s="80"/>
      <c r="BF108" s="69"/>
      <c r="BG108" s="69"/>
      <c r="BH108" s="80"/>
      <c r="BI108" s="80"/>
      <c r="BJ108" s="69"/>
      <c r="BK108" s="69"/>
      <c r="BL108" s="80"/>
      <c r="BM108" s="80"/>
      <c r="BN108" s="69"/>
      <c r="BO108" s="69"/>
      <c r="BP108" s="80"/>
      <c r="BQ108" s="80"/>
      <c r="BR108" s="69"/>
      <c r="BS108" s="69"/>
      <c r="BT108" s="80"/>
      <c r="BU108" s="80"/>
      <c r="BV108" s="69"/>
      <c r="BW108" s="69"/>
      <c r="BX108" s="80"/>
      <c r="BY108" s="80"/>
      <c r="BZ108" s="69"/>
      <c r="CA108" s="69"/>
      <c r="CB108" s="80"/>
      <c r="CC108" s="80"/>
      <c r="CD108" s="69"/>
      <c r="CE108" s="69"/>
      <c r="CF108" s="69"/>
      <c r="CG108" s="69"/>
      <c r="CH108" s="69"/>
      <c r="CI108" s="69"/>
      <c r="CJ108" s="68"/>
      <c r="CK108" s="69"/>
      <c r="CL108" s="185"/>
      <c r="CM108" s="67"/>
      <c r="CN108" s="67"/>
      <c r="CO108" s="69"/>
      <c r="CP108" s="185"/>
      <c r="CQ108" s="67"/>
      <c r="CR108" s="67"/>
      <c r="CS108" s="69"/>
      <c r="CT108" s="69"/>
      <c r="CU108" s="69"/>
      <c r="CV108" s="69"/>
      <c r="CW108" s="69"/>
      <c r="CX108" s="69"/>
      <c r="CY108" s="69"/>
      <c r="CZ108" s="69"/>
      <c r="DA108" s="69"/>
    </row>
    <row r="109" spans="2:105">
      <c r="B109" s="67"/>
      <c r="C109" s="67"/>
      <c r="D109" s="67"/>
      <c r="E109" s="69"/>
      <c r="F109" s="185"/>
      <c r="G109" s="67"/>
      <c r="H109" s="69"/>
      <c r="I109" s="69"/>
      <c r="J109" s="69"/>
      <c r="K109" s="69"/>
      <c r="L109" s="69"/>
      <c r="M109" s="69"/>
      <c r="N109" s="69"/>
      <c r="O109" s="69"/>
      <c r="P109" s="69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69"/>
      <c r="AD109" s="69"/>
      <c r="AE109" s="69"/>
      <c r="AF109" s="80"/>
      <c r="AG109" s="80"/>
      <c r="AH109" s="69"/>
      <c r="AI109" s="69"/>
      <c r="AJ109" s="80"/>
      <c r="AK109" s="80"/>
      <c r="AL109" s="69"/>
      <c r="AM109" s="69"/>
      <c r="AN109" s="80"/>
      <c r="AO109" s="80"/>
      <c r="AP109" s="69"/>
      <c r="AQ109" s="69"/>
      <c r="AR109" s="80"/>
      <c r="AS109" s="80"/>
      <c r="AT109" s="69"/>
      <c r="AU109" s="69"/>
      <c r="AV109" s="80"/>
      <c r="AW109" s="80"/>
      <c r="AX109" s="69"/>
      <c r="AY109" s="69"/>
      <c r="AZ109" s="80"/>
      <c r="BA109" s="80"/>
      <c r="BB109" s="69"/>
      <c r="BC109" s="69"/>
      <c r="BD109" s="80"/>
      <c r="BE109" s="80"/>
      <c r="BF109" s="69"/>
      <c r="BG109" s="69"/>
      <c r="BH109" s="80"/>
      <c r="BI109" s="80"/>
      <c r="BJ109" s="69"/>
      <c r="BK109" s="69"/>
      <c r="BL109" s="80"/>
      <c r="BM109" s="80"/>
      <c r="BN109" s="69"/>
      <c r="BO109" s="69"/>
      <c r="BP109" s="80"/>
      <c r="BQ109" s="80"/>
      <c r="BR109" s="69"/>
      <c r="BS109" s="69"/>
      <c r="BT109" s="80"/>
      <c r="BU109" s="80"/>
      <c r="BV109" s="69"/>
      <c r="BW109" s="69"/>
      <c r="BX109" s="80"/>
      <c r="BY109" s="80"/>
      <c r="BZ109" s="69"/>
      <c r="CA109" s="69"/>
      <c r="CB109" s="80"/>
      <c r="CC109" s="80"/>
      <c r="CD109" s="69"/>
      <c r="CE109" s="69"/>
      <c r="CF109" s="69"/>
      <c r="CG109" s="69"/>
      <c r="CH109" s="69"/>
      <c r="CI109" s="69"/>
      <c r="CJ109" s="68"/>
      <c r="CK109" s="69"/>
      <c r="CL109" s="185"/>
      <c r="CM109" s="67"/>
      <c r="CN109" s="67"/>
      <c r="CO109" s="69"/>
      <c r="CP109" s="185"/>
      <c r="CQ109" s="67"/>
      <c r="CR109" s="67"/>
      <c r="CS109" s="69"/>
      <c r="CT109" s="69"/>
      <c r="CU109" s="69"/>
      <c r="CV109" s="69"/>
      <c r="CW109" s="69"/>
      <c r="CX109" s="69"/>
      <c r="CY109" s="69"/>
      <c r="CZ109" s="69"/>
      <c r="DA109" s="69"/>
    </row>
    <row r="110" spans="2:105">
      <c r="B110" s="67"/>
      <c r="C110" s="67"/>
      <c r="D110" s="67"/>
      <c r="E110" s="69"/>
      <c r="F110" s="185"/>
      <c r="G110" s="67"/>
      <c r="H110" s="69"/>
      <c r="I110" s="69"/>
      <c r="J110" s="69"/>
      <c r="K110" s="69"/>
      <c r="L110" s="69"/>
      <c r="M110" s="69"/>
      <c r="N110" s="69"/>
      <c r="O110" s="69"/>
      <c r="P110" s="69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69"/>
      <c r="AD110" s="69"/>
      <c r="AE110" s="69"/>
      <c r="AF110" s="80"/>
      <c r="AG110" s="80"/>
      <c r="AH110" s="69"/>
      <c r="AI110" s="69"/>
      <c r="AJ110" s="80"/>
      <c r="AK110" s="80"/>
      <c r="AL110" s="69"/>
      <c r="AM110" s="69"/>
      <c r="AN110" s="80"/>
      <c r="AO110" s="80"/>
      <c r="AP110" s="69"/>
      <c r="AQ110" s="69"/>
      <c r="AR110" s="80"/>
      <c r="AS110" s="80"/>
      <c r="AT110" s="69"/>
      <c r="AU110" s="69"/>
      <c r="AV110" s="80"/>
      <c r="AW110" s="80"/>
      <c r="AX110" s="69"/>
      <c r="AY110" s="69"/>
      <c r="AZ110" s="80"/>
      <c r="BA110" s="80"/>
      <c r="BB110" s="69"/>
      <c r="BC110" s="69"/>
      <c r="BD110" s="80"/>
      <c r="BE110" s="80"/>
      <c r="BF110" s="69"/>
      <c r="BG110" s="69"/>
      <c r="BH110" s="80"/>
      <c r="BI110" s="80"/>
      <c r="BJ110" s="69"/>
      <c r="BK110" s="69"/>
      <c r="BL110" s="80"/>
      <c r="BM110" s="80"/>
      <c r="BN110" s="69"/>
      <c r="BO110" s="69"/>
      <c r="BP110" s="80"/>
      <c r="BQ110" s="80"/>
      <c r="BR110" s="69"/>
      <c r="BS110" s="69"/>
      <c r="BT110" s="80"/>
      <c r="BU110" s="80"/>
      <c r="BV110" s="69"/>
      <c r="BW110" s="69"/>
      <c r="BX110" s="80"/>
      <c r="BY110" s="80"/>
      <c r="BZ110" s="69"/>
      <c r="CA110" s="69"/>
      <c r="CB110" s="80"/>
      <c r="CC110" s="80"/>
      <c r="CD110" s="69"/>
      <c r="CE110" s="69"/>
      <c r="CF110" s="69"/>
      <c r="CG110" s="69"/>
      <c r="CH110" s="69"/>
      <c r="CI110" s="69"/>
      <c r="CJ110" s="68"/>
      <c r="CK110" s="69"/>
      <c r="CL110" s="185"/>
      <c r="CM110" s="67"/>
      <c r="CN110" s="67"/>
      <c r="CO110" s="69"/>
      <c r="CP110" s="185"/>
      <c r="CQ110" s="67"/>
      <c r="CR110" s="67"/>
      <c r="CS110" s="69"/>
      <c r="CT110" s="69"/>
      <c r="CU110" s="69"/>
      <c r="CV110" s="69"/>
      <c r="CW110" s="69"/>
      <c r="CX110" s="69"/>
      <c r="CY110" s="69"/>
      <c r="CZ110" s="69"/>
      <c r="DA110" s="69"/>
    </row>
    <row r="111" spans="2:105">
      <c r="B111" s="67"/>
      <c r="C111" s="67"/>
      <c r="D111" s="67"/>
      <c r="E111" s="69"/>
      <c r="F111" s="185"/>
      <c r="G111" s="67"/>
      <c r="H111" s="69"/>
      <c r="I111" s="69"/>
      <c r="J111" s="69"/>
      <c r="K111" s="69"/>
      <c r="L111" s="69"/>
      <c r="M111" s="69"/>
      <c r="N111" s="69"/>
      <c r="O111" s="69"/>
      <c r="P111" s="69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69"/>
      <c r="AD111" s="69"/>
      <c r="AE111" s="69"/>
      <c r="AF111" s="80"/>
      <c r="AG111" s="80"/>
      <c r="AH111" s="69"/>
      <c r="AI111" s="69"/>
      <c r="AJ111" s="80"/>
      <c r="AK111" s="80"/>
      <c r="AL111" s="69"/>
      <c r="AM111" s="69"/>
      <c r="AN111" s="80"/>
      <c r="AO111" s="80"/>
      <c r="AP111" s="69"/>
      <c r="AQ111" s="69"/>
      <c r="AR111" s="80"/>
      <c r="AS111" s="80"/>
      <c r="AT111" s="69"/>
      <c r="AU111" s="69"/>
      <c r="AV111" s="80"/>
      <c r="AW111" s="80"/>
      <c r="AX111" s="69"/>
      <c r="AY111" s="69"/>
      <c r="AZ111" s="80"/>
      <c r="BA111" s="80"/>
      <c r="BB111" s="69"/>
      <c r="BC111" s="69"/>
      <c r="BD111" s="80"/>
      <c r="BE111" s="80"/>
      <c r="BF111" s="69"/>
      <c r="BG111" s="69"/>
      <c r="BH111" s="80"/>
      <c r="BI111" s="80"/>
      <c r="BJ111" s="69"/>
      <c r="BK111" s="69"/>
      <c r="BL111" s="80"/>
      <c r="BM111" s="80"/>
      <c r="BN111" s="69"/>
      <c r="BO111" s="69"/>
      <c r="BP111" s="80"/>
      <c r="BQ111" s="80"/>
      <c r="BR111" s="69"/>
      <c r="BS111" s="69"/>
      <c r="BT111" s="80"/>
      <c r="BU111" s="80"/>
      <c r="BV111" s="69"/>
      <c r="BW111" s="69"/>
      <c r="BX111" s="80"/>
      <c r="BY111" s="80"/>
      <c r="BZ111" s="69"/>
      <c r="CA111" s="69"/>
      <c r="CB111" s="80"/>
      <c r="CC111" s="80"/>
      <c r="CD111" s="69"/>
      <c r="CE111" s="69"/>
      <c r="CF111" s="69"/>
      <c r="CG111" s="69"/>
      <c r="CH111" s="69"/>
      <c r="CI111" s="69"/>
      <c r="CJ111" s="68"/>
      <c r="CK111" s="69"/>
      <c r="CL111" s="185"/>
      <c r="CM111" s="67"/>
      <c r="CN111" s="67"/>
      <c r="CO111" s="69"/>
      <c r="CP111" s="185"/>
      <c r="CQ111" s="67"/>
      <c r="CR111" s="67"/>
      <c r="CS111" s="69"/>
      <c r="CT111" s="69"/>
      <c r="CU111" s="69"/>
      <c r="CV111" s="69"/>
      <c r="CW111" s="69"/>
      <c r="CX111" s="69"/>
      <c r="CY111" s="69"/>
      <c r="CZ111" s="69"/>
      <c r="DA111" s="69"/>
    </row>
    <row r="112" spans="2:105">
      <c r="B112" s="67"/>
      <c r="C112" s="67"/>
      <c r="D112" s="67"/>
      <c r="E112" s="69"/>
      <c r="F112" s="185"/>
      <c r="G112" s="67"/>
      <c r="H112" s="69"/>
      <c r="I112" s="69"/>
      <c r="J112" s="69"/>
      <c r="K112" s="69"/>
      <c r="L112" s="69"/>
      <c r="M112" s="69"/>
      <c r="N112" s="69"/>
      <c r="O112" s="69"/>
      <c r="P112" s="69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69"/>
      <c r="AD112" s="69"/>
      <c r="AE112" s="69"/>
      <c r="AF112" s="80"/>
      <c r="AG112" s="80"/>
      <c r="AH112" s="69"/>
      <c r="AI112" s="69"/>
      <c r="AJ112" s="80"/>
      <c r="AK112" s="80"/>
      <c r="AL112" s="69"/>
      <c r="AM112" s="69"/>
      <c r="AN112" s="80"/>
      <c r="AO112" s="80"/>
      <c r="AP112" s="69"/>
      <c r="AQ112" s="69"/>
      <c r="AR112" s="80"/>
      <c r="AS112" s="80"/>
      <c r="AT112" s="69"/>
      <c r="AU112" s="69"/>
      <c r="AV112" s="80"/>
      <c r="AW112" s="80"/>
      <c r="AX112" s="69"/>
      <c r="AY112" s="69"/>
      <c r="AZ112" s="80"/>
      <c r="BA112" s="80"/>
      <c r="BB112" s="69"/>
      <c r="BC112" s="69"/>
      <c r="BD112" s="80"/>
      <c r="BE112" s="80"/>
      <c r="BF112" s="69"/>
      <c r="BG112" s="69"/>
      <c r="BH112" s="80"/>
      <c r="BI112" s="80"/>
      <c r="BJ112" s="69"/>
      <c r="BK112" s="69"/>
      <c r="BL112" s="80"/>
      <c r="BM112" s="80"/>
      <c r="BN112" s="69"/>
      <c r="BO112" s="69"/>
      <c r="BP112" s="80"/>
      <c r="BQ112" s="80"/>
      <c r="BR112" s="69"/>
      <c r="BS112" s="69"/>
      <c r="BT112" s="80"/>
      <c r="BU112" s="80"/>
      <c r="BV112" s="69"/>
      <c r="BW112" s="69"/>
      <c r="BX112" s="80"/>
      <c r="BY112" s="80"/>
      <c r="BZ112" s="69"/>
      <c r="CA112" s="69"/>
      <c r="CB112" s="80"/>
      <c r="CC112" s="80"/>
      <c r="CD112" s="69"/>
      <c r="CE112" s="69"/>
      <c r="CF112" s="69"/>
      <c r="CG112" s="69"/>
      <c r="CH112" s="69"/>
      <c r="CI112" s="69"/>
      <c r="CJ112" s="68"/>
      <c r="CK112" s="69"/>
      <c r="CL112" s="185"/>
      <c r="CM112" s="67"/>
      <c r="CN112" s="67"/>
      <c r="CO112" s="69"/>
      <c r="CP112" s="185"/>
      <c r="CQ112" s="67"/>
      <c r="CR112" s="67"/>
      <c r="CS112" s="69"/>
      <c r="CT112" s="69"/>
      <c r="CU112" s="69"/>
      <c r="CV112" s="69"/>
      <c r="CW112" s="69"/>
      <c r="CX112" s="69"/>
      <c r="CY112" s="69"/>
      <c r="CZ112" s="69"/>
      <c r="DA112" s="69"/>
    </row>
    <row r="113" spans="2:105">
      <c r="B113" s="67"/>
      <c r="C113" s="67"/>
      <c r="D113" s="67"/>
      <c r="E113" s="69"/>
      <c r="F113" s="185"/>
      <c r="G113" s="67"/>
      <c r="H113" s="69"/>
      <c r="I113" s="69"/>
      <c r="J113" s="69"/>
      <c r="K113" s="69"/>
      <c r="L113" s="69"/>
      <c r="M113" s="69"/>
      <c r="N113" s="69"/>
      <c r="O113" s="69"/>
      <c r="P113" s="69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69"/>
      <c r="AD113" s="69"/>
      <c r="AE113" s="69"/>
      <c r="AF113" s="80"/>
      <c r="AG113" s="80"/>
      <c r="AH113" s="69"/>
      <c r="AI113" s="69"/>
      <c r="AJ113" s="80"/>
      <c r="AK113" s="80"/>
      <c r="AL113" s="69"/>
      <c r="AM113" s="69"/>
      <c r="AN113" s="80"/>
      <c r="AO113" s="80"/>
      <c r="AP113" s="69"/>
      <c r="AQ113" s="69"/>
      <c r="AR113" s="80"/>
      <c r="AS113" s="80"/>
      <c r="AT113" s="69"/>
      <c r="AU113" s="69"/>
      <c r="AV113" s="80"/>
      <c r="AW113" s="80"/>
      <c r="AX113" s="69"/>
      <c r="AY113" s="69"/>
      <c r="AZ113" s="80"/>
      <c r="BA113" s="80"/>
      <c r="BB113" s="69"/>
      <c r="BC113" s="69"/>
      <c r="BD113" s="80"/>
      <c r="BE113" s="80"/>
      <c r="BF113" s="69"/>
      <c r="BG113" s="69"/>
      <c r="BH113" s="80"/>
      <c r="BI113" s="80"/>
      <c r="BJ113" s="69"/>
      <c r="BK113" s="69"/>
      <c r="BL113" s="80"/>
      <c r="BM113" s="80"/>
      <c r="BN113" s="69"/>
      <c r="BO113" s="69"/>
      <c r="BP113" s="80"/>
      <c r="BQ113" s="80"/>
      <c r="BR113" s="69"/>
      <c r="BS113" s="69"/>
      <c r="BT113" s="80"/>
      <c r="BU113" s="80"/>
      <c r="BV113" s="69"/>
      <c r="BW113" s="69"/>
      <c r="BX113" s="80"/>
      <c r="BY113" s="80"/>
      <c r="BZ113" s="69"/>
      <c r="CA113" s="69"/>
      <c r="CB113" s="80"/>
      <c r="CC113" s="80"/>
      <c r="CD113" s="69"/>
      <c r="CE113" s="69"/>
      <c r="CF113" s="69"/>
      <c r="CG113" s="69"/>
      <c r="CH113" s="69"/>
      <c r="CI113" s="69"/>
      <c r="CJ113" s="68"/>
      <c r="CK113" s="69"/>
      <c r="CL113" s="185"/>
      <c r="CM113" s="67"/>
      <c r="CN113" s="67"/>
      <c r="CO113" s="69"/>
      <c r="CP113" s="185"/>
      <c r="CQ113" s="67"/>
      <c r="CR113" s="67"/>
      <c r="CS113" s="69"/>
      <c r="CT113" s="69"/>
      <c r="CU113" s="69"/>
      <c r="CV113" s="69"/>
      <c r="CW113" s="69"/>
      <c r="CX113" s="69"/>
      <c r="CY113" s="69"/>
      <c r="CZ113" s="69"/>
      <c r="DA113" s="69"/>
    </row>
    <row r="114" spans="2:105">
      <c r="B114" s="67"/>
      <c r="C114" s="67"/>
      <c r="D114" s="67"/>
      <c r="E114" s="69"/>
      <c r="F114" s="185"/>
      <c r="G114" s="67"/>
      <c r="H114" s="69"/>
      <c r="I114" s="69"/>
      <c r="J114" s="69"/>
      <c r="K114" s="69"/>
      <c r="L114" s="69"/>
      <c r="M114" s="69"/>
      <c r="N114" s="69"/>
      <c r="O114" s="69"/>
      <c r="P114" s="69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69"/>
      <c r="AD114" s="69"/>
      <c r="AE114" s="69"/>
      <c r="AF114" s="80"/>
      <c r="AG114" s="80"/>
      <c r="AH114" s="69"/>
      <c r="AI114" s="69"/>
      <c r="AJ114" s="80"/>
      <c r="AK114" s="80"/>
      <c r="AL114" s="69"/>
      <c r="AM114" s="69"/>
      <c r="AN114" s="80"/>
      <c r="AO114" s="80"/>
      <c r="AP114" s="69"/>
      <c r="AQ114" s="69"/>
      <c r="AR114" s="80"/>
      <c r="AS114" s="80"/>
      <c r="AT114" s="69"/>
      <c r="AU114" s="69"/>
      <c r="AV114" s="80"/>
      <c r="AW114" s="80"/>
      <c r="AX114" s="69"/>
      <c r="AY114" s="69"/>
      <c r="AZ114" s="80"/>
      <c r="BA114" s="80"/>
      <c r="BB114" s="69"/>
      <c r="BC114" s="69"/>
      <c r="BD114" s="80"/>
      <c r="BE114" s="80"/>
      <c r="BF114" s="69"/>
      <c r="BG114" s="69"/>
      <c r="BH114" s="80"/>
      <c r="BI114" s="80"/>
      <c r="BJ114" s="69"/>
      <c r="BK114" s="69"/>
      <c r="BL114" s="80"/>
      <c r="BM114" s="80"/>
      <c r="BN114" s="69"/>
      <c r="BO114" s="69"/>
      <c r="BP114" s="80"/>
      <c r="BQ114" s="80"/>
      <c r="BR114" s="69"/>
      <c r="BS114" s="69"/>
      <c r="BT114" s="80"/>
      <c r="BU114" s="80"/>
      <c r="BV114" s="69"/>
      <c r="BW114" s="69"/>
      <c r="BX114" s="80"/>
      <c r="BY114" s="80"/>
      <c r="BZ114" s="69"/>
      <c r="CA114" s="69"/>
      <c r="CB114" s="80"/>
      <c r="CC114" s="80"/>
      <c r="CD114" s="69"/>
      <c r="CE114" s="69"/>
      <c r="CF114" s="69"/>
      <c r="CG114" s="69"/>
      <c r="CH114" s="69"/>
      <c r="CI114" s="69"/>
      <c r="CJ114" s="68"/>
      <c r="CK114" s="69"/>
      <c r="CL114" s="185"/>
      <c r="CM114" s="67"/>
      <c r="CN114" s="67"/>
      <c r="CO114" s="69"/>
      <c r="CP114" s="185"/>
      <c r="CQ114" s="67"/>
      <c r="CR114" s="67"/>
      <c r="CS114" s="69"/>
      <c r="CT114" s="69"/>
      <c r="CU114" s="69"/>
      <c r="CV114" s="69"/>
      <c r="CW114" s="69"/>
      <c r="CX114" s="69"/>
      <c r="CY114" s="69"/>
      <c r="CZ114" s="69"/>
      <c r="DA114" s="69"/>
    </row>
    <row r="115" spans="2:105">
      <c r="B115" s="67"/>
      <c r="C115" s="67"/>
      <c r="D115" s="67"/>
      <c r="E115" s="69"/>
      <c r="F115" s="185"/>
      <c r="G115" s="67"/>
      <c r="H115" s="69"/>
      <c r="I115" s="69"/>
      <c r="J115" s="69"/>
      <c r="K115" s="69"/>
      <c r="L115" s="69"/>
      <c r="M115" s="69"/>
      <c r="N115" s="69"/>
      <c r="O115" s="69"/>
      <c r="P115" s="69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69"/>
      <c r="AD115" s="69"/>
      <c r="AE115" s="69"/>
      <c r="AF115" s="80"/>
      <c r="AG115" s="80"/>
      <c r="AH115" s="69"/>
      <c r="AI115" s="69"/>
      <c r="AJ115" s="80"/>
      <c r="AK115" s="80"/>
      <c r="AL115" s="69"/>
      <c r="AM115" s="69"/>
      <c r="AN115" s="80"/>
      <c r="AO115" s="80"/>
      <c r="AP115" s="69"/>
      <c r="AQ115" s="69"/>
      <c r="AR115" s="80"/>
      <c r="AS115" s="80"/>
      <c r="AT115" s="69"/>
      <c r="AU115" s="69"/>
      <c r="AV115" s="80"/>
      <c r="AW115" s="80"/>
      <c r="AX115" s="69"/>
      <c r="AY115" s="69"/>
      <c r="AZ115" s="80"/>
      <c r="BA115" s="80"/>
      <c r="BB115" s="69"/>
      <c r="BC115" s="69"/>
      <c r="BD115" s="80"/>
      <c r="BE115" s="80"/>
      <c r="BF115" s="69"/>
      <c r="BG115" s="69"/>
      <c r="BH115" s="80"/>
      <c r="BI115" s="80"/>
      <c r="BJ115" s="69"/>
      <c r="BK115" s="69"/>
      <c r="BL115" s="80"/>
      <c r="BM115" s="80"/>
      <c r="BN115" s="69"/>
      <c r="BO115" s="69"/>
      <c r="BP115" s="80"/>
      <c r="BQ115" s="80"/>
      <c r="BR115" s="69"/>
      <c r="BS115" s="69"/>
      <c r="BT115" s="80"/>
      <c r="BU115" s="80"/>
      <c r="BV115" s="69"/>
      <c r="BW115" s="69"/>
      <c r="BX115" s="80"/>
      <c r="BY115" s="80"/>
      <c r="BZ115" s="69"/>
      <c r="CA115" s="69"/>
      <c r="CB115" s="80"/>
      <c r="CC115" s="80"/>
      <c r="CD115" s="69"/>
      <c r="CE115" s="69"/>
      <c r="CF115" s="69"/>
      <c r="CG115" s="69"/>
      <c r="CH115" s="69"/>
      <c r="CI115" s="69"/>
      <c r="CJ115" s="68"/>
      <c r="CK115" s="69"/>
      <c r="CL115" s="185"/>
      <c r="CM115" s="67"/>
      <c r="CN115" s="67"/>
      <c r="CO115" s="69"/>
      <c r="CP115" s="185"/>
      <c r="CQ115" s="67"/>
      <c r="CR115" s="67"/>
      <c r="CS115" s="69"/>
      <c r="CT115" s="69"/>
      <c r="CU115" s="69"/>
      <c r="CV115" s="69"/>
      <c r="CW115" s="69"/>
      <c r="CX115" s="69"/>
      <c r="CY115" s="69"/>
      <c r="CZ115" s="69"/>
      <c r="DA115" s="69"/>
    </row>
    <row r="116" spans="2:105">
      <c r="B116" s="67"/>
      <c r="C116" s="67"/>
      <c r="D116" s="67"/>
      <c r="E116" s="69"/>
      <c r="F116" s="185"/>
      <c r="G116" s="67"/>
      <c r="H116" s="69"/>
      <c r="I116" s="69"/>
      <c r="J116" s="69"/>
      <c r="K116" s="69"/>
      <c r="L116" s="69"/>
      <c r="M116" s="69"/>
      <c r="N116" s="69"/>
      <c r="O116" s="69"/>
      <c r="P116" s="69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69"/>
      <c r="AD116" s="69"/>
      <c r="AE116" s="69"/>
      <c r="AF116" s="80"/>
      <c r="AG116" s="80"/>
      <c r="AH116" s="69"/>
      <c r="AI116" s="69"/>
      <c r="AJ116" s="80"/>
      <c r="AK116" s="80"/>
      <c r="AL116" s="69"/>
      <c r="AM116" s="69"/>
      <c r="AN116" s="80"/>
      <c r="AO116" s="80"/>
      <c r="AP116" s="69"/>
      <c r="AQ116" s="69"/>
      <c r="AR116" s="80"/>
      <c r="AS116" s="80"/>
      <c r="AT116" s="69"/>
      <c r="AU116" s="69"/>
      <c r="AV116" s="80"/>
      <c r="AW116" s="80"/>
      <c r="AX116" s="69"/>
      <c r="AY116" s="69"/>
      <c r="AZ116" s="80"/>
      <c r="BA116" s="80"/>
      <c r="BB116" s="69"/>
      <c r="BC116" s="69"/>
      <c r="BD116" s="80"/>
      <c r="BE116" s="80"/>
      <c r="BF116" s="69"/>
      <c r="BG116" s="69"/>
      <c r="BH116" s="80"/>
      <c r="BI116" s="80"/>
      <c r="BJ116" s="69"/>
      <c r="BK116" s="69"/>
      <c r="BL116" s="80"/>
      <c r="BM116" s="80"/>
      <c r="BN116" s="69"/>
      <c r="BO116" s="69"/>
      <c r="BP116" s="80"/>
      <c r="BQ116" s="80"/>
      <c r="BR116" s="69"/>
      <c r="BS116" s="69"/>
      <c r="BT116" s="80"/>
      <c r="BU116" s="80"/>
      <c r="BV116" s="69"/>
      <c r="BW116" s="69"/>
      <c r="BX116" s="80"/>
      <c r="BY116" s="80"/>
      <c r="BZ116" s="69"/>
      <c r="CA116" s="69"/>
      <c r="CB116" s="80"/>
      <c r="CC116" s="80"/>
      <c r="CD116" s="69"/>
      <c r="CE116" s="69"/>
      <c r="CF116" s="69"/>
      <c r="CG116" s="69"/>
      <c r="CH116" s="69"/>
      <c r="CI116" s="69"/>
      <c r="CJ116" s="68"/>
      <c r="CK116" s="69"/>
      <c r="CL116" s="185"/>
      <c r="CM116" s="67"/>
      <c r="CN116" s="67"/>
      <c r="CO116" s="69"/>
      <c r="CP116" s="185"/>
      <c r="CQ116" s="67"/>
      <c r="CR116" s="67"/>
      <c r="CS116" s="69"/>
      <c r="CT116" s="69"/>
      <c r="CU116" s="69"/>
      <c r="CV116" s="69"/>
      <c r="CW116" s="69"/>
      <c r="CX116" s="69"/>
      <c r="CY116" s="69"/>
      <c r="CZ116" s="69"/>
      <c r="DA116" s="69"/>
    </row>
    <row r="117" spans="2:105">
      <c r="B117" s="67"/>
      <c r="C117" s="67"/>
      <c r="D117" s="67"/>
      <c r="E117" s="69"/>
      <c r="F117" s="185"/>
      <c r="G117" s="67"/>
      <c r="H117" s="69"/>
      <c r="I117" s="69"/>
      <c r="J117" s="69"/>
      <c r="K117" s="69"/>
      <c r="L117" s="69"/>
      <c r="M117" s="69"/>
      <c r="N117" s="69"/>
      <c r="O117" s="69"/>
      <c r="P117" s="69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69"/>
      <c r="AD117" s="69"/>
      <c r="AE117" s="69"/>
      <c r="AF117" s="80"/>
      <c r="AG117" s="80"/>
      <c r="AH117" s="69"/>
      <c r="AI117" s="69"/>
      <c r="AJ117" s="80"/>
      <c r="AK117" s="80"/>
      <c r="AL117" s="69"/>
      <c r="AM117" s="69"/>
      <c r="AN117" s="80"/>
      <c r="AO117" s="80"/>
      <c r="AP117" s="69"/>
      <c r="AQ117" s="69"/>
      <c r="AR117" s="80"/>
      <c r="AS117" s="80"/>
      <c r="AT117" s="69"/>
      <c r="AU117" s="69"/>
      <c r="AV117" s="80"/>
      <c r="AW117" s="80"/>
      <c r="AX117" s="69"/>
      <c r="AY117" s="69"/>
      <c r="AZ117" s="80"/>
      <c r="BA117" s="80"/>
      <c r="BB117" s="69"/>
      <c r="BC117" s="69"/>
      <c r="BD117" s="80"/>
      <c r="BE117" s="80"/>
      <c r="BF117" s="69"/>
      <c r="BG117" s="69"/>
      <c r="BH117" s="80"/>
      <c r="BI117" s="80"/>
      <c r="BJ117" s="69"/>
      <c r="BK117" s="69"/>
      <c r="BL117" s="80"/>
      <c r="BM117" s="80"/>
      <c r="BN117" s="69"/>
      <c r="BO117" s="69"/>
      <c r="BP117" s="80"/>
      <c r="BQ117" s="80"/>
      <c r="BR117" s="69"/>
      <c r="BS117" s="69"/>
      <c r="BT117" s="80"/>
      <c r="BU117" s="80"/>
      <c r="BV117" s="69"/>
      <c r="BW117" s="69"/>
      <c r="BX117" s="80"/>
      <c r="BY117" s="80"/>
      <c r="BZ117" s="69"/>
      <c r="CA117" s="69"/>
      <c r="CB117" s="80"/>
      <c r="CC117" s="80"/>
      <c r="CD117" s="69"/>
      <c r="CE117" s="69"/>
      <c r="CF117" s="69"/>
      <c r="CG117" s="69"/>
      <c r="CH117" s="69"/>
      <c r="CI117" s="69"/>
      <c r="CJ117" s="68"/>
      <c r="CK117" s="69"/>
      <c r="CL117" s="185"/>
      <c r="CM117" s="67"/>
      <c r="CN117" s="67"/>
      <c r="CO117" s="69"/>
      <c r="CP117" s="185"/>
      <c r="CQ117" s="67"/>
      <c r="CR117" s="67"/>
      <c r="CS117" s="69"/>
      <c r="CT117" s="69"/>
      <c r="CU117" s="69"/>
      <c r="CV117" s="69"/>
      <c r="CW117" s="69"/>
      <c r="CX117" s="69"/>
      <c r="CY117" s="69"/>
      <c r="CZ117" s="69"/>
      <c r="DA117" s="69"/>
    </row>
    <row r="118" spans="2:105">
      <c r="B118" s="67"/>
      <c r="C118" s="67"/>
      <c r="D118" s="67"/>
      <c r="E118" s="69"/>
      <c r="F118" s="185"/>
      <c r="G118" s="67"/>
      <c r="H118" s="69"/>
      <c r="I118" s="69"/>
      <c r="J118" s="69"/>
      <c r="K118" s="69"/>
      <c r="L118" s="69"/>
      <c r="M118" s="69"/>
      <c r="N118" s="69"/>
      <c r="O118" s="69"/>
      <c r="P118" s="69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69"/>
      <c r="AD118" s="69"/>
      <c r="AE118" s="69"/>
      <c r="AF118" s="80"/>
      <c r="AG118" s="80"/>
      <c r="AH118" s="69"/>
      <c r="AI118" s="69"/>
      <c r="AJ118" s="80"/>
      <c r="AK118" s="80"/>
      <c r="AL118" s="69"/>
      <c r="AM118" s="69"/>
      <c r="AN118" s="80"/>
      <c r="AO118" s="80"/>
      <c r="AP118" s="69"/>
      <c r="AQ118" s="69"/>
      <c r="AR118" s="80"/>
      <c r="AS118" s="80"/>
      <c r="AT118" s="69"/>
      <c r="AU118" s="69"/>
      <c r="AV118" s="80"/>
      <c r="AW118" s="80"/>
      <c r="AX118" s="69"/>
      <c r="AY118" s="69"/>
      <c r="AZ118" s="80"/>
      <c r="BA118" s="80"/>
      <c r="BB118" s="69"/>
      <c r="BC118" s="69"/>
      <c r="BD118" s="80"/>
      <c r="BE118" s="80"/>
      <c r="BF118" s="69"/>
      <c r="BG118" s="69"/>
      <c r="BH118" s="80"/>
      <c r="BI118" s="80"/>
      <c r="BJ118" s="69"/>
      <c r="BK118" s="69"/>
      <c r="BL118" s="80"/>
      <c r="BM118" s="80"/>
      <c r="BN118" s="69"/>
      <c r="BO118" s="69"/>
      <c r="BP118" s="80"/>
      <c r="BQ118" s="80"/>
      <c r="BR118" s="69"/>
      <c r="BS118" s="69"/>
      <c r="BT118" s="80"/>
      <c r="BU118" s="80"/>
      <c r="BV118" s="69"/>
      <c r="BW118" s="69"/>
      <c r="BX118" s="80"/>
      <c r="BY118" s="80"/>
      <c r="BZ118" s="69"/>
      <c r="CA118" s="69"/>
      <c r="CB118" s="80"/>
      <c r="CC118" s="80"/>
      <c r="CD118" s="69"/>
      <c r="CE118" s="69"/>
      <c r="CF118" s="69"/>
      <c r="CG118" s="69"/>
      <c r="CH118" s="69"/>
      <c r="CI118" s="69"/>
      <c r="CJ118" s="68"/>
      <c r="CK118" s="69"/>
      <c r="CL118" s="185"/>
      <c r="CM118" s="67"/>
      <c r="CN118" s="67"/>
      <c r="CO118" s="69"/>
      <c r="CP118" s="185"/>
      <c r="CQ118" s="67"/>
      <c r="CR118" s="67"/>
      <c r="CS118" s="69"/>
      <c r="CT118" s="69"/>
      <c r="CU118" s="69"/>
      <c r="CV118" s="69"/>
      <c r="CW118" s="69"/>
      <c r="CX118" s="69"/>
      <c r="CY118" s="69"/>
      <c r="CZ118" s="69"/>
      <c r="DA118" s="69"/>
    </row>
    <row r="119" spans="2:105">
      <c r="B119" s="67"/>
      <c r="C119" s="67"/>
      <c r="D119" s="67"/>
      <c r="E119" s="69"/>
      <c r="F119" s="185"/>
      <c r="G119" s="67"/>
      <c r="H119" s="69"/>
      <c r="I119" s="69"/>
      <c r="J119" s="69"/>
      <c r="K119" s="69"/>
      <c r="L119" s="69"/>
      <c r="M119" s="69"/>
      <c r="N119" s="69"/>
      <c r="O119" s="69"/>
      <c r="P119" s="69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69"/>
      <c r="AD119" s="69"/>
      <c r="AE119" s="69"/>
      <c r="AF119" s="80"/>
      <c r="AG119" s="80"/>
      <c r="AH119" s="69"/>
      <c r="AI119" s="69"/>
      <c r="AJ119" s="80"/>
      <c r="AK119" s="80"/>
      <c r="AL119" s="69"/>
      <c r="AM119" s="69"/>
      <c r="AN119" s="80"/>
      <c r="AO119" s="80"/>
      <c r="AP119" s="69"/>
      <c r="AQ119" s="69"/>
      <c r="AR119" s="80"/>
      <c r="AS119" s="80"/>
      <c r="AT119" s="69"/>
      <c r="AU119" s="69"/>
      <c r="AV119" s="80"/>
      <c r="AW119" s="80"/>
      <c r="AX119" s="69"/>
      <c r="AY119" s="69"/>
      <c r="AZ119" s="80"/>
      <c r="BA119" s="80"/>
      <c r="BB119" s="69"/>
      <c r="BC119" s="69"/>
      <c r="BD119" s="80"/>
      <c r="BE119" s="80"/>
      <c r="BF119" s="69"/>
      <c r="BG119" s="69"/>
      <c r="BH119" s="80"/>
      <c r="BI119" s="80"/>
      <c r="BJ119" s="69"/>
      <c r="BK119" s="69"/>
      <c r="BL119" s="80"/>
      <c r="BM119" s="80"/>
      <c r="BN119" s="69"/>
      <c r="BO119" s="69"/>
      <c r="BP119" s="80"/>
      <c r="BQ119" s="80"/>
      <c r="BR119" s="69"/>
      <c r="BS119" s="69"/>
      <c r="BT119" s="80"/>
      <c r="BU119" s="80"/>
      <c r="BV119" s="69"/>
      <c r="BW119" s="69"/>
      <c r="BX119" s="80"/>
      <c r="BY119" s="80"/>
      <c r="BZ119" s="69"/>
      <c r="CA119" s="69"/>
      <c r="CB119" s="80"/>
      <c r="CC119" s="80"/>
      <c r="CD119" s="69"/>
      <c r="CE119" s="69"/>
      <c r="CF119" s="69"/>
      <c r="CG119" s="69"/>
      <c r="CH119" s="69"/>
      <c r="CI119" s="69"/>
      <c r="CJ119" s="68"/>
      <c r="CK119" s="69"/>
      <c r="CL119" s="185"/>
      <c r="CM119" s="67"/>
      <c r="CN119" s="67"/>
      <c r="CO119" s="69"/>
      <c r="CP119" s="185"/>
      <c r="CQ119" s="67"/>
      <c r="CR119" s="67"/>
      <c r="CS119" s="69"/>
      <c r="CT119" s="69"/>
      <c r="CU119" s="69"/>
      <c r="CV119" s="69"/>
      <c r="CW119" s="69"/>
      <c r="CX119" s="69"/>
      <c r="CY119" s="69"/>
      <c r="CZ119" s="69"/>
      <c r="DA119" s="69"/>
    </row>
    <row r="120" spans="2:105">
      <c r="B120" s="67"/>
      <c r="C120" s="67"/>
      <c r="D120" s="67"/>
      <c r="E120" s="69"/>
      <c r="F120" s="185"/>
      <c r="G120" s="67"/>
      <c r="H120" s="69"/>
      <c r="I120" s="69"/>
      <c r="J120" s="69"/>
      <c r="K120" s="69"/>
      <c r="L120" s="69"/>
      <c r="M120" s="69"/>
      <c r="N120" s="69"/>
      <c r="O120" s="69"/>
      <c r="P120" s="69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69"/>
      <c r="AD120" s="69"/>
      <c r="AE120" s="69"/>
      <c r="AF120" s="80"/>
      <c r="AG120" s="80"/>
      <c r="AH120" s="69"/>
      <c r="AI120" s="69"/>
      <c r="AJ120" s="80"/>
      <c r="AK120" s="80"/>
      <c r="AL120" s="69"/>
      <c r="AM120" s="69"/>
      <c r="AN120" s="80"/>
      <c r="AO120" s="80"/>
      <c r="AP120" s="69"/>
      <c r="AQ120" s="69"/>
      <c r="AR120" s="80"/>
      <c r="AS120" s="80"/>
      <c r="AT120" s="69"/>
      <c r="AU120" s="69"/>
      <c r="AV120" s="80"/>
      <c r="AW120" s="80"/>
      <c r="AX120" s="69"/>
      <c r="AY120" s="69"/>
      <c r="AZ120" s="80"/>
      <c r="BA120" s="80"/>
      <c r="BB120" s="69"/>
      <c r="BC120" s="69"/>
      <c r="BD120" s="80"/>
      <c r="BE120" s="80"/>
      <c r="BF120" s="69"/>
      <c r="BG120" s="69"/>
      <c r="BH120" s="80"/>
      <c r="BI120" s="80"/>
      <c r="BJ120" s="69"/>
      <c r="BK120" s="69"/>
      <c r="BL120" s="80"/>
      <c r="BM120" s="80"/>
      <c r="BN120" s="69"/>
      <c r="BO120" s="69"/>
      <c r="BP120" s="80"/>
      <c r="BQ120" s="80"/>
      <c r="BR120" s="69"/>
      <c r="BS120" s="69"/>
      <c r="BT120" s="80"/>
      <c r="BU120" s="80"/>
      <c r="BV120" s="69"/>
      <c r="BW120" s="69"/>
      <c r="BX120" s="80"/>
      <c r="BY120" s="80"/>
      <c r="BZ120" s="69"/>
      <c r="CA120" s="69"/>
      <c r="CB120" s="80"/>
      <c r="CC120" s="80"/>
      <c r="CD120" s="69"/>
      <c r="CE120" s="69"/>
      <c r="CF120" s="69"/>
      <c r="CG120" s="69"/>
      <c r="CH120" s="69"/>
      <c r="CI120" s="69"/>
      <c r="CJ120" s="68"/>
      <c r="CK120" s="69"/>
      <c r="CL120" s="185"/>
      <c r="CM120" s="67"/>
      <c r="CN120" s="67"/>
      <c r="CO120" s="69"/>
      <c r="CP120" s="185"/>
      <c r="CQ120" s="67"/>
      <c r="CR120" s="67"/>
      <c r="CS120" s="69"/>
      <c r="CT120" s="69"/>
      <c r="CU120" s="69"/>
      <c r="CV120" s="69"/>
      <c r="CW120" s="69"/>
      <c r="CX120" s="69"/>
      <c r="CY120" s="69"/>
      <c r="CZ120" s="69"/>
      <c r="DA120" s="69"/>
    </row>
    <row r="121" spans="2:105">
      <c r="B121" s="67"/>
      <c r="C121" s="67"/>
      <c r="D121" s="67"/>
      <c r="E121" s="69"/>
      <c r="F121" s="185"/>
      <c r="G121" s="67"/>
      <c r="H121" s="69"/>
      <c r="I121" s="69"/>
      <c r="J121" s="69"/>
      <c r="K121" s="69"/>
      <c r="L121" s="69"/>
      <c r="M121" s="69"/>
      <c r="N121" s="69"/>
      <c r="O121" s="69"/>
      <c r="P121" s="69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69"/>
      <c r="AD121" s="69"/>
      <c r="AE121" s="69"/>
      <c r="AF121" s="80"/>
      <c r="AG121" s="80"/>
      <c r="AH121" s="69"/>
      <c r="AI121" s="69"/>
      <c r="AJ121" s="80"/>
      <c r="AK121" s="80"/>
      <c r="AL121" s="69"/>
      <c r="AM121" s="69"/>
      <c r="AN121" s="80"/>
      <c r="AO121" s="80"/>
      <c r="AP121" s="69"/>
      <c r="AQ121" s="69"/>
      <c r="AR121" s="80"/>
      <c r="AS121" s="80"/>
      <c r="AT121" s="69"/>
      <c r="AU121" s="69"/>
      <c r="AV121" s="80"/>
      <c r="AW121" s="80"/>
      <c r="AX121" s="69"/>
      <c r="AY121" s="69"/>
      <c r="AZ121" s="80"/>
      <c r="BA121" s="80"/>
      <c r="BB121" s="69"/>
      <c r="BC121" s="69"/>
      <c r="BD121" s="80"/>
      <c r="BE121" s="80"/>
      <c r="BF121" s="69"/>
      <c r="BG121" s="69"/>
      <c r="BH121" s="80"/>
      <c r="BI121" s="80"/>
      <c r="BJ121" s="69"/>
      <c r="BK121" s="69"/>
      <c r="BL121" s="80"/>
      <c r="BM121" s="80"/>
      <c r="BN121" s="69"/>
      <c r="BO121" s="69"/>
      <c r="BP121" s="80"/>
      <c r="BQ121" s="80"/>
      <c r="BR121" s="69"/>
      <c r="BS121" s="69"/>
      <c r="BT121" s="80"/>
      <c r="BU121" s="80"/>
      <c r="BV121" s="69"/>
      <c r="BW121" s="69"/>
      <c r="BX121" s="80"/>
      <c r="BY121" s="80"/>
      <c r="BZ121" s="69"/>
      <c r="CA121" s="69"/>
      <c r="CB121" s="80"/>
      <c r="CC121" s="80"/>
      <c r="CD121" s="69"/>
      <c r="CE121" s="69"/>
      <c r="CF121" s="69"/>
      <c r="CG121" s="69"/>
      <c r="CH121" s="69"/>
      <c r="CI121" s="69"/>
      <c r="CJ121" s="68"/>
      <c r="CK121" s="69"/>
      <c r="CL121" s="185"/>
      <c r="CM121" s="67"/>
      <c r="CN121" s="67"/>
      <c r="CO121" s="69"/>
      <c r="CP121" s="185"/>
      <c r="CQ121" s="67"/>
      <c r="CR121" s="67"/>
      <c r="CS121" s="69"/>
      <c r="CT121" s="69"/>
      <c r="CU121" s="69"/>
      <c r="CV121" s="69"/>
      <c r="CW121" s="69"/>
      <c r="CX121" s="69"/>
      <c r="CY121" s="69"/>
      <c r="CZ121" s="69"/>
      <c r="DA121" s="69"/>
    </row>
    <row r="122" spans="2:105">
      <c r="B122" s="67"/>
      <c r="C122" s="67"/>
      <c r="D122" s="67"/>
      <c r="E122" s="69"/>
      <c r="F122" s="185"/>
      <c r="G122" s="67"/>
      <c r="H122" s="69"/>
      <c r="I122" s="69"/>
      <c r="J122" s="69"/>
      <c r="K122" s="69"/>
      <c r="L122" s="69"/>
      <c r="M122" s="69"/>
      <c r="N122" s="69"/>
      <c r="O122" s="69"/>
      <c r="P122" s="69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69"/>
      <c r="AD122" s="69"/>
      <c r="AE122" s="69"/>
      <c r="AF122" s="80"/>
      <c r="AG122" s="80"/>
      <c r="AH122" s="69"/>
      <c r="AI122" s="69"/>
      <c r="AJ122" s="80"/>
      <c r="AK122" s="80"/>
      <c r="AL122" s="69"/>
      <c r="AM122" s="69"/>
      <c r="AN122" s="80"/>
      <c r="AO122" s="80"/>
      <c r="AP122" s="69"/>
      <c r="AQ122" s="69"/>
      <c r="AR122" s="80"/>
      <c r="AS122" s="80"/>
      <c r="AT122" s="69"/>
      <c r="AU122" s="69"/>
      <c r="AV122" s="80"/>
      <c r="AW122" s="80"/>
      <c r="AX122" s="69"/>
      <c r="AY122" s="69"/>
      <c r="AZ122" s="80"/>
      <c r="BA122" s="80"/>
      <c r="BB122" s="69"/>
      <c r="BC122" s="69"/>
      <c r="BD122" s="80"/>
      <c r="BE122" s="80"/>
      <c r="BF122" s="69"/>
      <c r="BG122" s="69"/>
      <c r="BH122" s="80"/>
      <c r="BI122" s="80"/>
      <c r="BJ122" s="69"/>
      <c r="BK122" s="69"/>
      <c r="BL122" s="80"/>
      <c r="BM122" s="80"/>
      <c r="BN122" s="69"/>
      <c r="BO122" s="69"/>
      <c r="BP122" s="80"/>
      <c r="BQ122" s="80"/>
      <c r="BR122" s="69"/>
      <c r="BS122" s="69"/>
      <c r="BT122" s="80"/>
      <c r="BU122" s="80"/>
      <c r="BV122" s="69"/>
      <c r="BW122" s="69"/>
      <c r="BX122" s="80"/>
      <c r="BY122" s="80"/>
      <c r="BZ122" s="69"/>
      <c r="CA122" s="69"/>
      <c r="CB122" s="80"/>
      <c r="CC122" s="80"/>
      <c r="CD122" s="69"/>
      <c r="CE122" s="69"/>
      <c r="CF122" s="69"/>
      <c r="CG122" s="69"/>
      <c r="CH122" s="69"/>
      <c r="CI122" s="69"/>
      <c r="CJ122" s="68"/>
      <c r="CK122" s="69"/>
      <c r="CL122" s="185"/>
      <c r="CM122" s="67"/>
      <c r="CN122" s="67"/>
      <c r="CO122" s="69"/>
      <c r="CP122" s="185"/>
      <c r="CQ122" s="67"/>
      <c r="CR122" s="67"/>
      <c r="CS122" s="69"/>
      <c r="CT122" s="69"/>
      <c r="CU122" s="69"/>
      <c r="CV122" s="69"/>
      <c r="CW122" s="69"/>
      <c r="CX122" s="69"/>
      <c r="CY122" s="69"/>
      <c r="CZ122" s="69"/>
      <c r="DA122" s="69"/>
    </row>
    <row r="123" spans="2:105">
      <c r="B123" s="67"/>
      <c r="C123" s="67"/>
      <c r="D123" s="67"/>
      <c r="E123" s="69"/>
      <c r="F123" s="185"/>
      <c r="G123" s="67"/>
      <c r="H123" s="69"/>
      <c r="I123" s="69"/>
      <c r="J123" s="69"/>
      <c r="K123" s="69"/>
      <c r="L123" s="69"/>
      <c r="M123" s="69"/>
      <c r="N123" s="69"/>
      <c r="O123" s="69"/>
      <c r="P123" s="69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69"/>
      <c r="AD123" s="69"/>
      <c r="AE123" s="69"/>
      <c r="AF123" s="80"/>
      <c r="AG123" s="80"/>
      <c r="AH123" s="69"/>
      <c r="AI123" s="69"/>
      <c r="AJ123" s="80"/>
      <c r="AK123" s="80"/>
      <c r="AL123" s="69"/>
      <c r="AM123" s="69"/>
      <c r="AN123" s="80"/>
      <c r="AO123" s="80"/>
      <c r="AP123" s="69"/>
      <c r="AQ123" s="69"/>
      <c r="AR123" s="80"/>
      <c r="AS123" s="80"/>
      <c r="AT123" s="69"/>
      <c r="AU123" s="69"/>
      <c r="AV123" s="80"/>
      <c r="AW123" s="80"/>
      <c r="AX123" s="69"/>
      <c r="AY123" s="69"/>
      <c r="AZ123" s="80"/>
      <c r="BA123" s="80"/>
      <c r="BB123" s="69"/>
      <c r="BC123" s="69"/>
      <c r="BD123" s="80"/>
      <c r="BE123" s="80"/>
      <c r="BF123" s="69"/>
      <c r="BG123" s="69"/>
      <c r="BH123" s="80"/>
      <c r="BI123" s="80"/>
      <c r="BJ123" s="69"/>
      <c r="BK123" s="69"/>
      <c r="BL123" s="80"/>
      <c r="BM123" s="80"/>
      <c r="BN123" s="69"/>
      <c r="BO123" s="69"/>
      <c r="BP123" s="80"/>
      <c r="BQ123" s="80"/>
      <c r="BR123" s="69"/>
      <c r="BS123" s="69"/>
      <c r="BT123" s="80"/>
      <c r="BU123" s="80"/>
      <c r="BV123" s="69"/>
      <c r="BW123" s="69"/>
      <c r="BX123" s="80"/>
      <c r="BY123" s="80"/>
      <c r="BZ123" s="69"/>
      <c r="CA123" s="69"/>
      <c r="CB123" s="80"/>
      <c r="CC123" s="80"/>
      <c r="CD123" s="69"/>
      <c r="CE123" s="69"/>
      <c r="CF123" s="69"/>
      <c r="CG123" s="69"/>
      <c r="CH123" s="69"/>
      <c r="CI123" s="69"/>
      <c r="CJ123" s="68"/>
      <c r="CK123" s="69"/>
      <c r="CL123" s="185"/>
      <c r="CM123" s="67"/>
      <c r="CN123" s="67"/>
      <c r="CO123" s="69"/>
      <c r="CP123" s="185"/>
      <c r="CQ123" s="67"/>
      <c r="CR123" s="67"/>
      <c r="CS123" s="69"/>
      <c r="CT123" s="69"/>
      <c r="CU123" s="69"/>
      <c r="CV123" s="69"/>
      <c r="CW123" s="69"/>
      <c r="CX123" s="69"/>
      <c r="CY123" s="69"/>
      <c r="CZ123" s="69"/>
      <c r="DA123" s="69"/>
    </row>
    <row r="124" spans="2:105">
      <c r="B124" s="67"/>
      <c r="C124" s="67"/>
      <c r="D124" s="67"/>
      <c r="E124" s="69"/>
      <c r="F124" s="185"/>
      <c r="G124" s="67"/>
      <c r="H124" s="69"/>
      <c r="I124" s="69"/>
      <c r="J124" s="69"/>
      <c r="K124" s="69"/>
      <c r="L124" s="69"/>
      <c r="M124" s="69"/>
      <c r="N124" s="69"/>
      <c r="O124" s="69"/>
      <c r="P124" s="69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69"/>
      <c r="AD124" s="69"/>
      <c r="AE124" s="69"/>
      <c r="AF124" s="80"/>
      <c r="AG124" s="80"/>
      <c r="AH124" s="69"/>
      <c r="AI124" s="69"/>
      <c r="AJ124" s="80"/>
      <c r="AK124" s="80"/>
      <c r="AL124" s="69"/>
      <c r="AM124" s="69"/>
      <c r="AN124" s="80"/>
      <c r="AO124" s="80"/>
      <c r="AP124" s="69"/>
      <c r="AQ124" s="69"/>
      <c r="AR124" s="80"/>
      <c r="AS124" s="80"/>
      <c r="AT124" s="69"/>
      <c r="AU124" s="69"/>
      <c r="AV124" s="80"/>
      <c r="AW124" s="80"/>
      <c r="AX124" s="69"/>
      <c r="AY124" s="69"/>
      <c r="AZ124" s="80"/>
      <c r="BA124" s="80"/>
      <c r="BB124" s="69"/>
      <c r="BC124" s="69"/>
      <c r="BD124" s="80"/>
      <c r="BE124" s="80"/>
      <c r="BF124" s="69"/>
      <c r="BG124" s="69"/>
      <c r="BH124" s="80"/>
      <c r="BI124" s="80"/>
      <c r="BJ124" s="69"/>
      <c r="BK124" s="69"/>
      <c r="BL124" s="80"/>
      <c r="BM124" s="80"/>
      <c r="BN124" s="69"/>
      <c r="BO124" s="69"/>
      <c r="BP124" s="80"/>
      <c r="BQ124" s="80"/>
      <c r="BR124" s="69"/>
      <c r="BS124" s="69"/>
      <c r="BT124" s="80"/>
      <c r="BU124" s="80"/>
      <c r="BV124" s="69"/>
      <c r="BW124" s="69"/>
      <c r="BX124" s="80"/>
      <c r="BY124" s="80"/>
      <c r="BZ124" s="69"/>
      <c r="CA124" s="69"/>
      <c r="CB124" s="80"/>
      <c r="CC124" s="80"/>
      <c r="CD124" s="69"/>
      <c r="CE124" s="69"/>
      <c r="CF124" s="69"/>
      <c r="CG124" s="69"/>
      <c r="CH124" s="69"/>
      <c r="CI124" s="69"/>
      <c r="CJ124" s="68"/>
      <c r="CK124" s="69"/>
      <c r="CL124" s="185"/>
      <c r="CM124" s="67"/>
      <c r="CN124" s="67"/>
      <c r="CO124" s="69"/>
      <c r="CP124" s="185"/>
      <c r="CQ124" s="67"/>
      <c r="CR124" s="67"/>
      <c r="CS124" s="69"/>
      <c r="CT124" s="69"/>
      <c r="CU124" s="69"/>
      <c r="CV124" s="69"/>
      <c r="CW124" s="69"/>
      <c r="CX124" s="69"/>
      <c r="CY124" s="69"/>
      <c r="CZ124" s="69"/>
      <c r="DA124" s="69"/>
    </row>
    <row r="125" spans="2:105">
      <c r="B125" s="67"/>
      <c r="C125" s="67"/>
      <c r="D125" s="67"/>
      <c r="E125" s="69"/>
      <c r="F125" s="185"/>
      <c r="G125" s="67"/>
      <c r="H125" s="69"/>
      <c r="I125" s="69"/>
      <c r="J125" s="69"/>
      <c r="K125" s="69"/>
      <c r="L125" s="69"/>
      <c r="M125" s="69"/>
      <c r="N125" s="69"/>
      <c r="O125" s="69"/>
      <c r="P125" s="69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69"/>
      <c r="AD125" s="69"/>
      <c r="AE125" s="69"/>
      <c r="AF125" s="80"/>
      <c r="AG125" s="80"/>
      <c r="AH125" s="69"/>
      <c r="AI125" s="69"/>
      <c r="AJ125" s="80"/>
      <c r="AK125" s="80"/>
      <c r="AL125" s="69"/>
      <c r="AM125" s="69"/>
      <c r="AN125" s="80"/>
      <c r="AO125" s="80"/>
      <c r="AP125" s="69"/>
      <c r="AQ125" s="69"/>
      <c r="AR125" s="80"/>
      <c r="AS125" s="80"/>
      <c r="AT125" s="69"/>
      <c r="AU125" s="69"/>
      <c r="AV125" s="80"/>
      <c r="AW125" s="80"/>
      <c r="AX125" s="69"/>
      <c r="AY125" s="69"/>
      <c r="AZ125" s="80"/>
      <c r="BA125" s="80"/>
      <c r="BB125" s="69"/>
      <c r="BC125" s="69"/>
      <c r="BD125" s="80"/>
      <c r="BE125" s="80"/>
      <c r="BF125" s="69"/>
      <c r="BG125" s="69"/>
      <c r="BH125" s="80"/>
      <c r="BI125" s="80"/>
      <c r="BJ125" s="69"/>
      <c r="BK125" s="69"/>
      <c r="BL125" s="80"/>
      <c r="BM125" s="80"/>
      <c r="BN125" s="69"/>
      <c r="BO125" s="69"/>
      <c r="BP125" s="80"/>
      <c r="BQ125" s="80"/>
      <c r="BR125" s="69"/>
      <c r="BS125" s="69"/>
      <c r="BT125" s="80"/>
      <c r="BU125" s="80"/>
      <c r="BV125" s="69"/>
      <c r="BW125" s="69"/>
      <c r="BX125" s="80"/>
      <c r="BY125" s="80"/>
      <c r="BZ125" s="69"/>
      <c r="CA125" s="69"/>
      <c r="CB125" s="80"/>
      <c r="CC125" s="80"/>
      <c r="CD125" s="69"/>
      <c r="CE125" s="69"/>
      <c r="CF125" s="69"/>
      <c r="CG125" s="69"/>
      <c r="CH125" s="69"/>
      <c r="CI125" s="69"/>
      <c r="CJ125" s="68"/>
      <c r="CK125" s="69"/>
      <c r="CL125" s="185"/>
      <c r="CM125" s="67"/>
      <c r="CN125" s="67"/>
      <c r="CO125" s="69"/>
      <c r="CP125" s="185"/>
      <c r="CQ125" s="67"/>
      <c r="CR125" s="67"/>
      <c r="CS125" s="69"/>
      <c r="CT125" s="69"/>
      <c r="CU125" s="69"/>
      <c r="CV125" s="69"/>
      <c r="CW125" s="69"/>
      <c r="CX125" s="69"/>
      <c r="CY125" s="69"/>
      <c r="CZ125" s="69"/>
      <c r="DA125" s="69"/>
    </row>
    <row r="126" spans="2:105">
      <c r="B126" s="67"/>
      <c r="C126" s="67"/>
      <c r="D126" s="67"/>
      <c r="E126" s="69"/>
      <c r="F126" s="185"/>
      <c r="G126" s="67"/>
      <c r="H126" s="69"/>
      <c r="I126" s="69"/>
      <c r="J126" s="69"/>
      <c r="K126" s="69"/>
      <c r="L126" s="69"/>
      <c r="M126" s="69"/>
      <c r="N126" s="69"/>
      <c r="O126" s="69"/>
      <c r="P126" s="69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69"/>
      <c r="AD126" s="69"/>
      <c r="AE126" s="69"/>
      <c r="AF126" s="80"/>
      <c r="AG126" s="80"/>
      <c r="AH126" s="69"/>
      <c r="AI126" s="69"/>
      <c r="AJ126" s="80"/>
      <c r="AK126" s="80"/>
      <c r="AL126" s="69"/>
      <c r="AM126" s="69"/>
      <c r="AN126" s="80"/>
      <c r="AO126" s="80"/>
      <c r="AP126" s="69"/>
      <c r="AQ126" s="69"/>
      <c r="AR126" s="80"/>
      <c r="AS126" s="80"/>
      <c r="AT126" s="69"/>
      <c r="AU126" s="69"/>
      <c r="AV126" s="80"/>
      <c r="AW126" s="80"/>
      <c r="AX126" s="69"/>
      <c r="AY126" s="69"/>
      <c r="AZ126" s="80"/>
      <c r="BA126" s="80"/>
      <c r="BB126" s="69"/>
      <c r="BC126" s="69"/>
      <c r="BD126" s="80"/>
      <c r="BE126" s="80"/>
      <c r="BF126" s="69"/>
      <c r="BG126" s="69"/>
      <c r="BH126" s="80"/>
      <c r="BI126" s="80"/>
      <c r="BJ126" s="69"/>
      <c r="BK126" s="69"/>
      <c r="BL126" s="80"/>
      <c r="BM126" s="80"/>
      <c r="BN126" s="69"/>
      <c r="BO126" s="69"/>
      <c r="BP126" s="80"/>
      <c r="BQ126" s="80"/>
      <c r="BR126" s="69"/>
      <c r="BS126" s="69"/>
      <c r="BT126" s="80"/>
      <c r="BU126" s="80"/>
      <c r="BV126" s="69"/>
      <c r="BW126" s="69"/>
      <c r="BX126" s="80"/>
      <c r="BY126" s="80"/>
      <c r="BZ126" s="69"/>
      <c r="CA126" s="69"/>
      <c r="CB126" s="80"/>
      <c r="CC126" s="80"/>
      <c r="CD126" s="69"/>
      <c r="CE126" s="69"/>
      <c r="CF126" s="69"/>
      <c r="CG126" s="69"/>
      <c r="CH126" s="69"/>
      <c r="CI126" s="69"/>
      <c r="CJ126" s="68"/>
      <c r="CK126" s="69"/>
      <c r="CL126" s="185"/>
      <c r="CM126" s="67"/>
      <c r="CN126" s="67"/>
      <c r="CO126" s="69"/>
      <c r="CP126" s="185"/>
      <c r="CQ126" s="67"/>
      <c r="CR126" s="67"/>
      <c r="CS126" s="69"/>
      <c r="CT126" s="69"/>
      <c r="CU126" s="69"/>
      <c r="CV126" s="69"/>
      <c r="CW126" s="69"/>
      <c r="CX126" s="69"/>
      <c r="CY126" s="69"/>
      <c r="CZ126" s="69"/>
      <c r="DA126" s="69"/>
    </row>
    <row r="127" spans="2:105">
      <c r="B127" s="67"/>
      <c r="C127" s="67"/>
      <c r="D127" s="67"/>
      <c r="E127" s="69"/>
      <c r="F127" s="185"/>
      <c r="G127" s="67"/>
      <c r="H127" s="69"/>
      <c r="I127" s="69"/>
      <c r="J127" s="69"/>
      <c r="K127" s="69"/>
      <c r="L127" s="69"/>
      <c r="M127" s="69"/>
      <c r="N127" s="69"/>
      <c r="O127" s="69"/>
      <c r="P127" s="69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69"/>
      <c r="AD127" s="69"/>
      <c r="AE127" s="69"/>
      <c r="AF127" s="80"/>
      <c r="AG127" s="80"/>
      <c r="AH127" s="69"/>
      <c r="AI127" s="69"/>
      <c r="AJ127" s="80"/>
      <c r="AK127" s="80"/>
      <c r="AL127" s="69"/>
      <c r="AM127" s="69"/>
      <c r="AN127" s="80"/>
      <c r="AO127" s="80"/>
      <c r="AP127" s="69"/>
      <c r="AQ127" s="69"/>
      <c r="AR127" s="80"/>
      <c r="AS127" s="80"/>
      <c r="AT127" s="69"/>
      <c r="AU127" s="69"/>
      <c r="AV127" s="80"/>
      <c r="AW127" s="80"/>
      <c r="AX127" s="69"/>
      <c r="AY127" s="69"/>
      <c r="AZ127" s="80"/>
      <c r="BA127" s="80"/>
      <c r="BB127" s="69"/>
      <c r="BC127" s="69"/>
      <c r="BD127" s="80"/>
      <c r="BE127" s="80"/>
      <c r="BF127" s="69"/>
      <c r="BG127" s="69"/>
      <c r="BH127" s="80"/>
      <c r="BI127" s="80"/>
      <c r="BJ127" s="69"/>
      <c r="BK127" s="69"/>
      <c r="BL127" s="80"/>
      <c r="BM127" s="80"/>
      <c r="BN127" s="69"/>
      <c r="BO127" s="69"/>
      <c r="BP127" s="80"/>
      <c r="BQ127" s="80"/>
      <c r="BR127" s="69"/>
      <c r="BS127" s="69"/>
      <c r="BT127" s="80"/>
      <c r="BU127" s="80"/>
      <c r="BV127" s="69"/>
      <c r="BW127" s="69"/>
      <c r="BX127" s="80"/>
      <c r="BY127" s="80"/>
      <c r="BZ127" s="69"/>
      <c r="CA127" s="69"/>
      <c r="CB127" s="80"/>
      <c r="CC127" s="80"/>
      <c r="CD127" s="69"/>
      <c r="CE127" s="69"/>
      <c r="CF127" s="69"/>
      <c r="CG127" s="69"/>
      <c r="CH127" s="69"/>
      <c r="CI127" s="69"/>
      <c r="CJ127" s="68"/>
      <c r="CK127" s="69"/>
      <c r="CL127" s="185"/>
      <c r="CM127" s="67"/>
      <c r="CN127" s="67"/>
      <c r="CO127" s="69"/>
      <c r="CP127" s="185"/>
      <c r="CQ127" s="67"/>
      <c r="CR127" s="67"/>
      <c r="CS127" s="69"/>
      <c r="CT127" s="69"/>
      <c r="CU127" s="69"/>
      <c r="CV127" s="69"/>
      <c r="CW127" s="69"/>
      <c r="CX127" s="69"/>
      <c r="CY127" s="69"/>
      <c r="CZ127" s="69"/>
      <c r="DA127" s="69"/>
    </row>
    <row r="128" spans="2:105">
      <c r="B128" s="67"/>
      <c r="C128" s="67"/>
      <c r="D128" s="67"/>
      <c r="E128" s="69"/>
      <c r="F128" s="185"/>
      <c r="G128" s="67"/>
      <c r="H128" s="69"/>
      <c r="I128" s="69"/>
      <c r="J128" s="69"/>
      <c r="K128" s="69"/>
      <c r="L128" s="69"/>
      <c r="M128" s="69"/>
      <c r="N128" s="69"/>
      <c r="O128" s="69"/>
      <c r="P128" s="69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69"/>
      <c r="AD128" s="69"/>
      <c r="AE128" s="69"/>
      <c r="AF128" s="80"/>
      <c r="AG128" s="80"/>
      <c r="AH128" s="69"/>
      <c r="AI128" s="69"/>
      <c r="AJ128" s="80"/>
      <c r="AK128" s="80"/>
      <c r="AL128" s="69"/>
      <c r="AM128" s="69"/>
      <c r="AN128" s="80"/>
      <c r="AO128" s="80"/>
      <c r="AP128" s="69"/>
      <c r="AQ128" s="69"/>
      <c r="AR128" s="80"/>
      <c r="AS128" s="80"/>
      <c r="AT128" s="69"/>
      <c r="AU128" s="69"/>
      <c r="AV128" s="80"/>
      <c r="AW128" s="80"/>
      <c r="AX128" s="69"/>
      <c r="AY128" s="69"/>
      <c r="AZ128" s="80"/>
      <c r="BA128" s="80"/>
      <c r="BB128" s="69"/>
      <c r="BC128" s="69"/>
      <c r="BD128" s="80"/>
      <c r="BE128" s="80"/>
      <c r="BF128" s="69"/>
      <c r="BG128" s="69"/>
      <c r="BH128" s="80"/>
      <c r="BI128" s="80"/>
      <c r="BJ128" s="69"/>
      <c r="BK128" s="69"/>
      <c r="BL128" s="80"/>
      <c r="BM128" s="80"/>
      <c r="BN128" s="69"/>
      <c r="BO128" s="69"/>
      <c r="BP128" s="80"/>
      <c r="BQ128" s="80"/>
      <c r="BR128" s="69"/>
      <c r="BS128" s="69"/>
      <c r="BT128" s="80"/>
      <c r="BU128" s="80"/>
      <c r="BV128" s="69"/>
      <c r="BW128" s="69"/>
      <c r="BX128" s="80"/>
      <c r="BY128" s="80"/>
      <c r="BZ128" s="69"/>
      <c r="CA128" s="69"/>
      <c r="CB128" s="80"/>
      <c r="CC128" s="80"/>
      <c r="CD128" s="69"/>
      <c r="CE128" s="69"/>
      <c r="CF128" s="69"/>
      <c r="CG128" s="69"/>
      <c r="CH128" s="69"/>
      <c r="CI128" s="69"/>
      <c r="CJ128" s="68"/>
      <c r="CK128" s="69"/>
      <c r="CL128" s="185"/>
      <c r="CM128" s="67"/>
      <c r="CN128" s="67"/>
      <c r="CO128" s="69"/>
      <c r="CP128" s="185"/>
      <c r="CQ128" s="67"/>
      <c r="CR128" s="67"/>
      <c r="CS128" s="69"/>
      <c r="CT128" s="69"/>
      <c r="CU128" s="69"/>
      <c r="CV128" s="69"/>
      <c r="CW128" s="69"/>
      <c r="CX128" s="69"/>
      <c r="CY128" s="69"/>
      <c r="CZ128" s="69"/>
      <c r="DA128" s="69"/>
    </row>
    <row r="129" spans="2:105">
      <c r="B129" s="67"/>
      <c r="C129" s="67"/>
      <c r="D129" s="67"/>
      <c r="E129" s="69"/>
      <c r="F129" s="185"/>
      <c r="G129" s="67"/>
      <c r="H129" s="69"/>
      <c r="I129" s="69"/>
      <c r="J129" s="69"/>
      <c r="K129" s="69"/>
      <c r="L129" s="69"/>
      <c r="M129" s="69"/>
      <c r="N129" s="69"/>
      <c r="O129" s="69"/>
      <c r="P129" s="69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69"/>
      <c r="AD129" s="69"/>
      <c r="AE129" s="69"/>
      <c r="AF129" s="80"/>
      <c r="AG129" s="80"/>
      <c r="AH129" s="69"/>
      <c r="AI129" s="69"/>
      <c r="AJ129" s="80"/>
      <c r="AK129" s="80"/>
      <c r="AL129" s="69"/>
      <c r="AM129" s="69"/>
      <c r="AN129" s="80"/>
      <c r="AO129" s="80"/>
      <c r="AP129" s="69"/>
      <c r="AQ129" s="69"/>
      <c r="AR129" s="80"/>
      <c r="AS129" s="80"/>
      <c r="AT129" s="69"/>
      <c r="AU129" s="69"/>
      <c r="AV129" s="80"/>
      <c r="AW129" s="80"/>
      <c r="AX129" s="69"/>
      <c r="AY129" s="69"/>
      <c r="AZ129" s="80"/>
      <c r="BA129" s="80"/>
      <c r="BB129" s="69"/>
      <c r="BC129" s="69"/>
      <c r="BD129" s="80"/>
      <c r="BE129" s="80"/>
      <c r="BF129" s="69"/>
      <c r="BG129" s="69"/>
      <c r="BH129" s="80"/>
      <c r="BI129" s="80"/>
      <c r="BJ129" s="69"/>
      <c r="BK129" s="69"/>
      <c r="BL129" s="80"/>
      <c r="BM129" s="80"/>
      <c r="BN129" s="69"/>
      <c r="BO129" s="69"/>
      <c r="BP129" s="80"/>
      <c r="BQ129" s="80"/>
      <c r="BR129" s="69"/>
      <c r="BS129" s="69"/>
      <c r="BT129" s="80"/>
      <c r="BU129" s="80"/>
      <c r="BV129" s="69"/>
      <c r="BW129" s="69"/>
      <c r="BX129" s="80"/>
      <c r="BY129" s="80"/>
      <c r="BZ129" s="69"/>
      <c r="CA129" s="69"/>
      <c r="CB129" s="80"/>
      <c r="CC129" s="80"/>
      <c r="CD129" s="69"/>
      <c r="CE129" s="69"/>
      <c r="CF129" s="69"/>
      <c r="CG129" s="69"/>
      <c r="CH129" s="69"/>
      <c r="CI129" s="69"/>
      <c r="CJ129" s="68"/>
      <c r="CK129" s="69"/>
      <c r="CL129" s="185"/>
      <c r="CM129" s="67"/>
      <c r="CN129" s="67"/>
      <c r="CO129" s="69"/>
      <c r="CP129" s="185"/>
      <c r="CQ129" s="67"/>
      <c r="CR129" s="67"/>
      <c r="CS129" s="69"/>
      <c r="CT129" s="69"/>
      <c r="CU129" s="69"/>
      <c r="CV129" s="69"/>
      <c r="CW129" s="69"/>
      <c r="CX129" s="69"/>
      <c r="CY129" s="69"/>
      <c r="CZ129" s="69"/>
      <c r="DA129" s="69"/>
    </row>
    <row r="130" spans="2:105">
      <c r="B130" s="67"/>
      <c r="C130" s="67"/>
      <c r="D130" s="67"/>
      <c r="E130" s="69"/>
      <c r="F130" s="185"/>
      <c r="G130" s="67"/>
      <c r="H130" s="69"/>
      <c r="I130" s="69"/>
      <c r="J130" s="69"/>
      <c r="K130" s="69"/>
      <c r="L130" s="69"/>
      <c r="M130" s="69"/>
      <c r="N130" s="69"/>
      <c r="O130" s="69"/>
      <c r="P130" s="69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69"/>
      <c r="AD130" s="69"/>
      <c r="AE130" s="69"/>
      <c r="AF130" s="80"/>
      <c r="AG130" s="80"/>
      <c r="AH130" s="69"/>
      <c r="AI130" s="69"/>
      <c r="AJ130" s="80"/>
      <c r="AK130" s="80"/>
      <c r="AL130" s="69"/>
      <c r="AM130" s="69"/>
      <c r="AN130" s="80"/>
      <c r="AO130" s="80"/>
      <c r="AP130" s="69"/>
      <c r="AQ130" s="69"/>
      <c r="AR130" s="80"/>
      <c r="AS130" s="80"/>
      <c r="AT130" s="69"/>
      <c r="AU130" s="69"/>
      <c r="AV130" s="80"/>
      <c r="AW130" s="80"/>
      <c r="AX130" s="69"/>
      <c r="AY130" s="69"/>
      <c r="AZ130" s="80"/>
      <c r="BA130" s="80"/>
      <c r="BB130" s="69"/>
      <c r="BC130" s="69"/>
      <c r="BD130" s="80"/>
      <c r="BE130" s="80"/>
      <c r="BF130" s="69"/>
      <c r="BG130" s="69"/>
      <c r="BH130" s="80"/>
      <c r="BI130" s="80"/>
      <c r="BJ130" s="69"/>
      <c r="BK130" s="69"/>
      <c r="BL130" s="80"/>
      <c r="BM130" s="80"/>
      <c r="BN130" s="69"/>
      <c r="BO130" s="69"/>
      <c r="BP130" s="80"/>
      <c r="BQ130" s="80"/>
      <c r="BR130" s="69"/>
      <c r="BS130" s="69"/>
      <c r="BT130" s="80"/>
      <c r="BU130" s="80"/>
      <c r="BV130" s="69"/>
      <c r="BW130" s="69"/>
      <c r="BX130" s="80"/>
      <c r="BY130" s="80"/>
      <c r="BZ130" s="69"/>
      <c r="CA130" s="69"/>
      <c r="CB130" s="80"/>
      <c r="CC130" s="80"/>
      <c r="CD130" s="69"/>
      <c r="CE130" s="69"/>
      <c r="CF130" s="69"/>
      <c r="CG130" s="69"/>
      <c r="CH130" s="69"/>
      <c r="CI130" s="69"/>
      <c r="CJ130" s="68"/>
      <c r="CK130" s="69"/>
      <c r="CL130" s="185"/>
      <c r="CM130" s="67"/>
      <c r="CN130" s="67"/>
      <c r="CO130" s="69"/>
      <c r="CP130" s="185"/>
      <c r="CQ130" s="67"/>
      <c r="CR130" s="67"/>
      <c r="CS130" s="69"/>
      <c r="CT130" s="69"/>
      <c r="CU130" s="69"/>
      <c r="CV130" s="69"/>
      <c r="CW130" s="69"/>
      <c r="CX130" s="69"/>
      <c r="CY130" s="69"/>
      <c r="CZ130" s="69"/>
      <c r="DA130" s="69"/>
    </row>
    <row r="131" spans="2:105">
      <c r="B131" s="67"/>
      <c r="C131" s="67"/>
      <c r="D131" s="67"/>
      <c r="E131" s="69"/>
      <c r="F131" s="185"/>
      <c r="G131" s="67"/>
      <c r="H131" s="69"/>
      <c r="I131" s="69"/>
      <c r="J131" s="69"/>
      <c r="K131" s="69"/>
      <c r="L131" s="69"/>
      <c r="M131" s="69"/>
      <c r="N131" s="69"/>
      <c r="O131" s="69"/>
      <c r="P131" s="69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69"/>
      <c r="AD131" s="69"/>
      <c r="AE131" s="69"/>
      <c r="AF131" s="80"/>
      <c r="AG131" s="80"/>
      <c r="AH131" s="69"/>
      <c r="AI131" s="69"/>
      <c r="AJ131" s="80"/>
      <c r="AK131" s="80"/>
      <c r="AL131" s="69"/>
      <c r="AM131" s="69"/>
      <c r="AN131" s="80"/>
      <c r="AO131" s="80"/>
      <c r="AP131" s="69"/>
      <c r="AQ131" s="69"/>
      <c r="AR131" s="80"/>
      <c r="AS131" s="80"/>
      <c r="AT131" s="69"/>
      <c r="AU131" s="69"/>
      <c r="AV131" s="80"/>
      <c r="AW131" s="80"/>
      <c r="AX131" s="69"/>
      <c r="AY131" s="69"/>
      <c r="AZ131" s="80"/>
      <c r="BA131" s="80"/>
      <c r="BB131" s="69"/>
      <c r="BC131" s="69"/>
      <c r="BD131" s="80"/>
      <c r="BE131" s="80"/>
      <c r="BF131" s="69"/>
      <c r="BG131" s="69"/>
      <c r="BH131" s="80"/>
      <c r="BI131" s="80"/>
      <c r="BJ131" s="69"/>
      <c r="BK131" s="69"/>
      <c r="BL131" s="80"/>
      <c r="BM131" s="80"/>
      <c r="BN131" s="69"/>
      <c r="BO131" s="69"/>
      <c r="BP131" s="80"/>
      <c r="BQ131" s="80"/>
      <c r="BR131" s="69"/>
      <c r="BS131" s="69"/>
      <c r="BT131" s="80"/>
      <c r="BU131" s="80"/>
      <c r="BV131" s="69"/>
      <c r="BW131" s="69"/>
      <c r="BX131" s="80"/>
      <c r="BY131" s="80"/>
      <c r="BZ131" s="69"/>
      <c r="CA131" s="69"/>
      <c r="CB131" s="80"/>
      <c r="CC131" s="80"/>
      <c r="CD131" s="69"/>
      <c r="CE131" s="69"/>
      <c r="CF131" s="69"/>
      <c r="CG131" s="69"/>
      <c r="CH131" s="69"/>
      <c r="CI131" s="69"/>
      <c r="CJ131" s="68"/>
      <c r="CK131" s="69"/>
      <c r="CL131" s="185"/>
      <c r="CM131" s="67"/>
      <c r="CN131" s="67"/>
      <c r="CO131" s="69"/>
      <c r="CP131" s="185"/>
      <c r="CQ131" s="67"/>
      <c r="CR131" s="67"/>
      <c r="CS131" s="69"/>
      <c r="CT131" s="69"/>
      <c r="CU131" s="69"/>
      <c r="CV131" s="69"/>
      <c r="CW131" s="69"/>
      <c r="CX131" s="69"/>
      <c r="CY131" s="69"/>
      <c r="CZ131" s="69"/>
      <c r="DA131" s="69"/>
    </row>
    <row r="132" spans="2:105">
      <c r="B132" s="67"/>
      <c r="C132" s="67"/>
      <c r="D132" s="67"/>
      <c r="E132" s="69"/>
      <c r="F132" s="185"/>
      <c r="G132" s="67"/>
      <c r="H132" s="69"/>
      <c r="I132" s="69"/>
      <c r="J132" s="69"/>
      <c r="K132" s="69"/>
      <c r="L132" s="69"/>
      <c r="M132" s="69"/>
      <c r="N132" s="69"/>
      <c r="O132" s="69"/>
      <c r="P132" s="69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69"/>
      <c r="AD132" s="69"/>
      <c r="AE132" s="69"/>
      <c r="AF132" s="80"/>
      <c r="AG132" s="80"/>
      <c r="AH132" s="69"/>
      <c r="AI132" s="69"/>
      <c r="AJ132" s="80"/>
      <c r="AK132" s="80"/>
      <c r="AL132" s="69"/>
      <c r="AM132" s="69"/>
      <c r="AN132" s="80"/>
      <c r="AO132" s="80"/>
      <c r="AP132" s="69"/>
      <c r="AQ132" s="69"/>
      <c r="AR132" s="80"/>
      <c r="AS132" s="80"/>
      <c r="AT132" s="69"/>
      <c r="AU132" s="69"/>
      <c r="AV132" s="80"/>
      <c r="AW132" s="80"/>
      <c r="AX132" s="69"/>
      <c r="AY132" s="69"/>
      <c r="AZ132" s="80"/>
      <c r="BA132" s="80"/>
      <c r="BB132" s="69"/>
      <c r="BC132" s="69"/>
      <c r="BD132" s="80"/>
      <c r="BE132" s="80"/>
      <c r="BF132" s="69"/>
      <c r="BG132" s="69"/>
      <c r="BH132" s="80"/>
      <c r="BI132" s="80"/>
      <c r="BJ132" s="69"/>
      <c r="BK132" s="69"/>
      <c r="BL132" s="80"/>
      <c r="BM132" s="80"/>
      <c r="BN132" s="69"/>
      <c r="BO132" s="69"/>
      <c r="BP132" s="80"/>
      <c r="BQ132" s="80"/>
      <c r="BR132" s="69"/>
      <c r="BS132" s="69"/>
      <c r="BT132" s="80"/>
      <c r="BU132" s="80"/>
      <c r="BV132" s="69"/>
      <c r="BW132" s="69"/>
      <c r="BX132" s="80"/>
      <c r="BY132" s="80"/>
      <c r="BZ132" s="69"/>
      <c r="CA132" s="69"/>
      <c r="CB132" s="80"/>
      <c r="CC132" s="80"/>
      <c r="CD132" s="69"/>
      <c r="CE132" s="69"/>
      <c r="CF132" s="69"/>
      <c r="CG132" s="69"/>
      <c r="CH132" s="69"/>
      <c r="CI132" s="69"/>
      <c r="CJ132" s="68"/>
      <c r="CK132" s="69"/>
      <c r="CL132" s="185"/>
      <c r="CM132" s="67"/>
      <c r="CN132" s="67"/>
      <c r="CO132" s="69"/>
      <c r="CP132" s="185"/>
      <c r="CQ132" s="67"/>
      <c r="CR132" s="67"/>
      <c r="CS132" s="69"/>
      <c r="CT132" s="69"/>
      <c r="CU132" s="69"/>
      <c r="CV132" s="69"/>
      <c r="CW132" s="69"/>
      <c r="CX132" s="69"/>
      <c r="CY132" s="69"/>
      <c r="CZ132" s="69"/>
      <c r="DA132" s="69"/>
    </row>
    <row r="133" spans="2:105">
      <c r="B133" s="67"/>
      <c r="C133" s="67"/>
      <c r="D133" s="67"/>
      <c r="E133" s="69"/>
      <c r="F133" s="185"/>
      <c r="G133" s="67"/>
      <c r="H133" s="69"/>
      <c r="I133" s="69"/>
      <c r="J133" s="69"/>
      <c r="K133" s="69"/>
      <c r="L133" s="69"/>
      <c r="M133" s="69"/>
      <c r="N133" s="69"/>
      <c r="O133" s="69"/>
      <c r="P133" s="69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69"/>
      <c r="AD133" s="69"/>
      <c r="AE133" s="69"/>
      <c r="AF133" s="80"/>
      <c r="AG133" s="80"/>
      <c r="AH133" s="69"/>
      <c r="AI133" s="69"/>
      <c r="AJ133" s="80"/>
      <c r="AK133" s="80"/>
      <c r="AL133" s="69"/>
      <c r="AM133" s="69"/>
      <c r="AN133" s="80"/>
      <c r="AO133" s="80"/>
      <c r="AP133" s="69"/>
      <c r="AQ133" s="69"/>
      <c r="AR133" s="80"/>
      <c r="AS133" s="80"/>
      <c r="AT133" s="69"/>
      <c r="AU133" s="69"/>
      <c r="AV133" s="80"/>
      <c r="AW133" s="80"/>
      <c r="AX133" s="69"/>
      <c r="AY133" s="69"/>
      <c r="AZ133" s="80"/>
      <c r="BA133" s="80"/>
      <c r="BB133" s="69"/>
      <c r="BC133" s="69"/>
      <c r="BD133" s="80"/>
      <c r="BE133" s="80"/>
      <c r="BF133" s="69"/>
      <c r="BG133" s="69"/>
      <c r="BH133" s="80"/>
      <c r="BI133" s="80"/>
      <c r="BJ133" s="69"/>
      <c r="BK133" s="69"/>
      <c r="BL133" s="80"/>
      <c r="BM133" s="80"/>
      <c r="BN133" s="69"/>
      <c r="BO133" s="69"/>
      <c r="BP133" s="80"/>
      <c r="BQ133" s="80"/>
      <c r="BR133" s="69"/>
      <c r="BS133" s="69"/>
      <c r="BT133" s="80"/>
      <c r="BU133" s="80"/>
      <c r="BV133" s="69"/>
      <c r="BW133" s="69"/>
      <c r="BX133" s="80"/>
      <c r="BY133" s="80"/>
      <c r="BZ133" s="69"/>
      <c r="CA133" s="69"/>
      <c r="CB133" s="80"/>
      <c r="CC133" s="80"/>
      <c r="CD133" s="69"/>
      <c r="CE133" s="69"/>
      <c r="CF133" s="69"/>
      <c r="CG133" s="69"/>
      <c r="CH133" s="69"/>
      <c r="CI133" s="69"/>
      <c r="CJ133" s="68"/>
      <c r="CK133" s="69"/>
      <c r="CL133" s="185"/>
      <c r="CM133" s="67"/>
      <c r="CN133" s="67"/>
      <c r="CO133" s="69"/>
      <c r="CP133" s="185"/>
      <c r="CQ133" s="67"/>
      <c r="CR133" s="67"/>
      <c r="CS133" s="69"/>
      <c r="CT133" s="69"/>
      <c r="CU133" s="69"/>
      <c r="CV133" s="69"/>
      <c r="CW133" s="69"/>
      <c r="CX133" s="69"/>
      <c r="CY133" s="69"/>
      <c r="CZ133" s="69"/>
      <c r="DA133" s="69"/>
    </row>
    <row r="134" spans="2:105">
      <c r="B134" s="67"/>
      <c r="C134" s="67"/>
      <c r="D134" s="67"/>
      <c r="E134" s="69"/>
      <c r="F134" s="185"/>
      <c r="G134" s="67"/>
      <c r="H134" s="69"/>
      <c r="I134" s="69"/>
      <c r="J134" s="69"/>
      <c r="K134" s="69"/>
      <c r="L134" s="69"/>
      <c r="M134" s="69"/>
      <c r="N134" s="69"/>
      <c r="O134" s="69"/>
      <c r="P134" s="69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69"/>
      <c r="AD134" s="69"/>
      <c r="AE134" s="69"/>
      <c r="AF134" s="80"/>
      <c r="AG134" s="80"/>
      <c r="AH134" s="69"/>
      <c r="AI134" s="69"/>
      <c r="AJ134" s="80"/>
      <c r="AK134" s="80"/>
      <c r="AL134" s="69"/>
      <c r="AM134" s="69"/>
      <c r="AN134" s="80"/>
      <c r="AO134" s="80"/>
      <c r="AP134" s="69"/>
      <c r="AQ134" s="69"/>
      <c r="AR134" s="80"/>
      <c r="AS134" s="80"/>
      <c r="AT134" s="69"/>
      <c r="AU134" s="69"/>
      <c r="AV134" s="80"/>
      <c r="AW134" s="80"/>
      <c r="AX134" s="69"/>
      <c r="AY134" s="69"/>
      <c r="AZ134" s="80"/>
      <c r="BA134" s="80"/>
      <c r="BB134" s="69"/>
      <c r="BC134" s="69"/>
      <c r="BD134" s="80"/>
      <c r="BE134" s="80"/>
      <c r="BF134" s="69"/>
      <c r="BG134" s="69"/>
      <c r="BH134" s="80"/>
      <c r="BI134" s="80"/>
      <c r="BJ134" s="69"/>
      <c r="BK134" s="69"/>
      <c r="BL134" s="80"/>
      <c r="BM134" s="80"/>
      <c r="BN134" s="69"/>
      <c r="BO134" s="69"/>
      <c r="BP134" s="80"/>
      <c r="BQ134" s="80"/>
      <c r="BR134" s="69"/>
      <c r="BS134" s="69"/>
      <c r="BT134" s="80"/>
      <c r="BU134" s="80"/>
      <c r="BV134" s="69"/>
      <c r="BW134" s="69"/>
      <c r="BX134" s="80"/>
      <c r="BY134" s="80"/>
      <c r="BZ134" s="69"/>
      <c r="CA134" s="69"/>
      <c r="CB134" s="80"/>
      <c r="CC134" s="80"/>
      <c r="CD134" s="69"/>
      <c r="CE134" s="69"/>
      <c r="CF134" s="69"/>
      <c r="CG134" s="69"/>
      <c r="CH134" s="69"/>
      <c r="CI134" s="69"/>
      <c r="CJ134" s="68"/>
      <c r="CK134" s="69"/>
      <c r="CL134" s="185"/>
      <c r="CM134" s="67"/>
      <c r="CN134" s="67"/>
      <c r="CO134" s="69"/>
      <c r="CP134" s="185"/>
      <c r="CQ134" s="67"/>
      <c r="CR134" s="67"/>
      <c r="CS134" s="69"/>
      <c r="CT134" s="69"/>
      <c r="CU134" s="69"/>
      <c r="CV134" s="69"/>
      <c r="CW134" s="69"/>
      <c r="CX134" s="69"/>
      <c r="CY134" s="69"/>
      <c r="CZ134" s="69"/>
      <c r="DA134" s="69"/>
    </row>
    <row r="135" spans="2:105">
      <c r="B135" s="67"/>
      <c r="C135" s="67"/>
      <c r="D135" s="67"/>
      <c r="E135" s="69"/>
      <c r="F135" s="185"/>
      <c r="G135" s="67"/>
      <c r="H135" s="69"/>
      <c r="I135" s="69"/>
      <c r="J135" s="69"/>
      <c r="K135" s="69"/>
      <c r="L135" s="69"/>
      <c r="M135" s="69"/>
      <c r="N135" s="69"/>
      <c r="O135" s="69"/>
      <c r="P135" s="69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69"/>
      <c r="AD135" s="69"/>
      <c r="AE135" s="69"/>
      <c r="AF135" s="80"/>
      <c r="AG135" s="80"/>
      <c r="AH135" s="69"/>
      <c r="AI135" s="69"/>
      <c r="AJ135" s="80"/>
      <c r="AK135" s="80"/>
      <c r="AL135" s="69"/>
      <c r="AM135" s="69"/>
      <c r="AN135" s="80"/>
      <c r="AO135" s="80"/>
      <c r="AP135" s="69"/>
      <c r="AQ135" s="69"/>
      <c r="AR135" s="80"/>
      <c r="AS135" s="80"/>
      <c r="AT135" s="69"/>
      <c r="AU135" s="69"/>
      <c r="AV135" s="80"/>
      <c r="AW135" s="80"/>
      <c r="AX135" s="69"/>
      <c r="AY135" s="69"/>
      <c r="AZ135" s="80"/>
      <c r="BA135" s="80"/>
      <c r="BB135" s="69"/>
      <c r="BC135" s="69"/>
      <c r="BD135" s="80"/>
      <c r="BE135" s="80"/>
      <c r="BF135" s="69"/>
      <c r="BG135" s="69"/>
      <c r="BH135" s="80"/>
      <c r="BI135" s="80"/>
      <c r="BJ135" s="69"/>
      <c r="BK135" s="69"/>
      <c r="BL135" s="80"/>
      <c r="BM135" s="80"/>
      <c r="BN135" s="69"/>
      <c r="BO135" s="69"/>
      <c r="BP135" s="80"/>
      <c r="BQ135" s="80"/>
      <c r="BR135" s="69"/>
      <c r="BS135" s="69"/>
      <c r="BT135" s="80"/>
      <c r="BU135" s="80"/>
      <c r="BV135" s="69"/>
      <c r="BW135" s="69"/>
      <c r="BX135" s="80"/>
      <c r="BY135" s="80"/>
      <c r="BZ135" s="69"/>
      <c r="CA135" s="69"/>
      <c r="CB135" s="80"/>
      <c r="CC135" s="80"/>
      <c r="CD135" s="69"/>
      <c r="CE135" s="69"/>
      <c r="CF135" s="69"/>
      <c r="CG135" s="69"/>
      <c r="CH135" s="69"/>
      <c r="CI135" s="69"/>
      <c r="CJ135" s="68"/>
      <c r="CK135" s="69"/>
      <c r="CL135" s="185"/>
      <c r="CM135" s="67"/>
      <c r="CN135" s="67"/>
      <c r="CO135" s="69"/>
      <c r="CP135" s="185"/>
      <c r="CQ135" s="67"/>
      <c r="CR135" s="67"/>
      <c r="CS135" s="69"/>
      <c r="CT135" s="69"/>
      <c r="CU135" s="69"/>
      <c r="CV135" s="69"/>
      <c r="CW135" s="69"/>
      <c r="CX135" s="69"/>
      <c r="CY135" s="69"/>
      <c r="CZ135" s="69"/>
      <c r="DA135" s="69"/>
    </row>
    <row r="136" spans="2:105">
      <c r="B136" s="67"/>
      <c r="C136" s="67"/>
      <c r="D136" s="67"/>
      <c r="E136" s="69"/>
      <c r="F136" s="185"/>
      <c r="G136" s="67"/>
      <c r="H136" s="69"/>
      <c r="I136" s="69"/>
      <c r="J136" s="69"/>
      <c r="K136" s="69"/>
      <c r="L136" s="69"/>
      <c r="M136" s="69"/>
      <c r="N136" s="69"/>
      <c r="O136" s="69"/>
      <c r="P136" s="69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69"/>
      <c r="AD136" s="69"/>
      <c r="AE136" s="69"/>
      <c r="AF136" s="80"/>
      <c r="AG136" s="80"/>
      <c r="AH136" s="69"/>
      <c r="AI136" s="69"/>
      <c r="AJ136" s="80"/>
      <c r="AK136" s="80"/>
      <c r="AL136" s="69"/>
      <c r="AM136" s="69"/>
      <c r="AN136" s="80"/>
      <c r="AO136" s="80"/>
      <c r="AP136" s="69"/>
      <c r="AQ136" s="69"/>
      <c r="AR136" s="80"/>
      <c r="AS136" s="80"/>
      <c r="AT136" s="69"/>
      <c r="AU136" s="69"/>
      <c r="AV136" s="80"/>
      <c r="AW136" s="80"/>
      <c r="AX136" s="69"/>
      <c r="AY136" s="69"/>
      <c r="AZ136" s="80"/>
      <c r="BA136" s="80"/>
      <c r="BB136" s="69"/>
      <c r="BC136" s="69"/>
      <c r="BD136" s="80"/>
      <c r="BE136" s="80"/>
      <c r="BF136" s="69"/>
      <c r="BG136" s="69"/>
      <c r="BH136" s="80"/>
      <c r="BI136" s="80"/>
      <c r="BJ136" s="69"/>
      <c r="BK136" s="69"/>
      <c r="BL136" s="80"/>
      <c r="BM136" s="80"/>
      <c r="BN136" s="69"/>
      <c r="BO136" s="69"/>
      <c r="BP136" s="80"/>
      <c r="BQ136" s="80"/>
      <c r="BR136" s="69"/>
      <c r="BS136" s="69"/>
      <c r="BT136" s="80"/>
      <c r="BU136" s="80"/>
      <c r="BV136" s="69"/>
      <c r="BW136" s="69"/>
      <c r="BX136" s="80"/>
      <c r="BY136" s="80"/>
      <c r="BZ136" s="69"/>
      <c r="CA136" s="69"/>
      <c r="CB136" s="80"/>
      <c r="CC136" s="80"/>
      <c r="CD136" s="69"/>
      <c r="CE136" s="69"/>
      <c r="CF136" s="69"/>
      <c r="CG136" s="69"/>
      <c r="CH136" s="69"/>
      <c r="CI136" s="69"/>
      <c r="CJ136" s="68"/>
      <c r="CK136" s="69"/>
      <c r="CL136" s="185"/>
      <c r="CM136" s="67"/>
      <c r="CN136" s="67"/>
      <c r="CO136" s="69"/>
      <c r="CP136" s="185"/>
      <c r="CQ136" s="67"/>
      <c r="CR136" s="67"/>
      <c r="CS136" s="69"/>
      <c r="CT136" s="69"/>
      <c r="CU136" s="69"/>
      <c r="CV136" s="69"/>
      <c r="CW136" s="69"/>
      <c r="CX136" s="69"/>
      <c r="CY136" s="69"/>
      <c r="CZ136" s="69"/>
      <c r="DA136" s="69"/>
    </row>
    <row r="137" spans="2:105">
      <c r="B137" s="67"/>
      <c r="C137" s="67"/>
      <c r="D137" s="67"/>
      <c r="E137" s="69"/>
      <c r="F137" s="185"/>
      <c r="G137" s="67"/>
      <c r="H137" s="69"/>
      <c r="I137" s="69"/>
      <c r="J137" s="69"/>
      <c r="K137" s="69"/>
      <c r="L137" s="69"/>
      <c r="M137" s="69"/>
      <c r="N137" s="69"/>
      <c r="O137" s="69"/>
      <c r="P137" s="69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69"/>
      <c r="AD137" s="69"/>
      <c r="AE137" s="69"/>
      <c r="AF137" s="80"/>
      <c r="AG137" s="80"/>
      <c r="AH137" s="69"/>
      <c r="AI137" s="69"/>
      <c r="AJ137" s="80"/>
      <c r="AK137" s="80"/>
      <c r="AL137" s="69"/>
      <c r="AM137" s="69"/>
      <c r="AN137" s="80"/>
      <c r="AO137" s="80"/>
      <c r="AP137" s="69"/>
      <c r="AQ137" s="69"/>
      <c r="AR137" s="80"/>
      <c r="AS137" s="80"/>
      <c r="AT137" s="69"/>
      <c r="AU137" s="69"/>
      <c r="AV137" s="80"/>
      <c r="AW137" s="80"/>
      <c r="AX137" s="69"/>
      <c r="AY137" s="69"/>
      <c r="AZ137" s="80"/>
      <c r="BA137" s="80"/>
      <c r="BB137" s="69"/>
      <c r="BC137" s="69"/>
      <c r="BD137" s="80"/>
      <c r="BE137" s="80"/>
      <c r="BF137" s="69"/>
      <c r="BG137" s="69"/>
      <c r="BH137" s="80"/>
      <c r="BI137" s="80"/>
      <c r="BJ137" s="69"/>
      <c r="BK137" s="69"/>
      <c r="BL137" s="80"/>
      <c r="BM137" s="80"/>
      <c r="BN137" s="69"/>
      <c r="BO137" s="69"/>
      <c r="BP137" s="80"/>
      <c r="BQ137" s="80"/>
      <c r="BR137" s="69"/>
      <c r="BS137" s="69"/>
      <c r="BT137" s="80"/>
      <c r="BU137" s="80"/>
      <c r="BV137" s="69"/>
      <c r="BW137" s="69"/>
      <c r="BX137" s="80"/>
      <c r="BY137" s="80"/>
      <c r="BZ137" s="69"/>
      <c r="CA137" s="69"/>
      <c r="CB137" s="80"/>
      <c r="CC137" s="80"/>
      <c r="CD137" s="69"/>
      <c r="CE137" s="69"/>
      <c r="CF137" s="69"/>
      <c r="CG137" s="69"/>
      <c r="CH137" s="69"/>
      <c r="CI137" s="69"/>
      <c r="CJ137" s="68"/>
      <c r="CK137" s="69"/>
      <c r="CL137" s="185"/>
      <c r="CM137" s="67"/>
      <c r="CN137" s="67"/>
      <c r="CO137" s="69"/>
      <c r="CP137" s="185"/>
      <c r="CQ137" s="67"/>
      <c r="CR137" s="67"/>
      <c r="CS137" s="69"/>
      <c r="CT137" s="69"/>
      <c r="CU137" s="69"/>
      <c r="CV137" s="69"/>
      <c r="CW137" s="69"/>
      <c r="CX137" s="69"/>
      <c r="CY137" s="69"/>
      <c r="CZ137" s="69"/>
      <c r="DA137" s="69"/>
    </row>
    <row r="138" spans="2:105">
      <c r="B138" s="67"/>
      <c r="C138" s="67"/>
      <c r="D138" s="67"/>
      <c r="E138" s="69"/>
      <c r="F138" s="185"/>
      <c r="G138" s="67"/>
      <c r="H138" s="69"/>
      <c r="I138" s="69"/>
      <c r="J138" s="69"/>
      <c r="K138" s="69"/>
      <c r="L138" s="69"/>
      <c r="M138" s="69"/>
      <c r="N138" s="69"/>
      <c r="O138" s="69"/>
      <c r="P138" s="69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69"/>
      <c r="AD138" s="69"/>
      <c r="AE138" s="69"/>
      <c r="AF138" s="80"/>
      <c r="AG138" s="80"/>
      <c r="AH138" s="69"/>
      <c r="AI138" s="69"/>
      <c r="AJ138" s="80"/>
      <c r="AK138" s="80"/>
      <c r="AL138" s="69"/>
      <c r="AM138" s="69"/>
      <c r="AN138" s="80"/>
      <c r="AO138" s="80"/>
      <c r="AP138" s="69"/>
      <c r="AQ138" s="69"/>
      <c r="AR138" s="80"/>
      <c r="AS138" s="80"/>
      <c r="AT138" s="69"/>
      <c r="AU138" s="69"/>
      <c r="AV138" s="80"/>
      <c r="AW138" s="80"/>
      <c r="AX138" s="69"/>
      <c r="AY138" s="69"/>
      <c r="AZ138" s="80"/>
      <c r="BA138" s="80"/>
      <c r="BB138" s="69"/>
      <c r="BC138" s="69"/>
      <c r="BD138" s="80"/>
      <c r="BE138" s="80"/>
      <c r="BF138" s="69"/>
      <c r="BG138" s="69"/>
      <c r="BH138" s="80"/>
      <c r="BI138" s="80"/>
      <c r="BJ138" s="69"/>
      <c r="BK138" s="69"/>
      <c r="BL138" s="80"/>
      <c r="BM138" s="80"/>
      <c r="BN138" s="69"/>
      <c r="BO138" s="69"/>
      <c r="BP138" s="80"/>
      <c r="BQ138" s="80"/>
      <c r="BR138" s="69"/>
      <c r="BS138" s="69"/>
      <c r="BT138" s="80"/>
      <c r="BU138" s="80"/>
      <c r="BV138" s="69"/>
      <c r="BW138" s="69"/>
      <c r="BX138" s="80"/>
      <c r="BY138" s="80"/>
      <c r="BZ138" s="69"/>
      <c r="CA138" s="69"/>
      <c r="CB138" s="80"/>
      <c r="CC138" s="80"/>
      <c r="CD138" s="69"/>
      <c r="CE138" s="69"/>
      <c r="CF138" s="69"/>
      <c r="CG138" s="69"/>
      <c r="CH138" s="69"/>
      <c r="CI138" s="69"/>
      <c r="CJ138" s="68"/>
      <c r="CK138" s="69"/>
      <c r="CL138" s="185"/>
      <c r="CM138" s="67"/>
      <c r="CN138" s="67"/>
      <c r="CO138" s="69"/>
      <c r="CP138" s="185"/>
      <c r="CQ138" s="67"/>
      <c r="CR138" s="67"/>
      <c r="CS138" s="69"/>
      <c r="CT138" s="69"/>
      <c r="CU138" s="69"/>
      <c r="CV138" s="69"/>
      <c r="CW138" s="69"/>
      <c r="CX138" s="69"/>
      <c r="CY138" s="69"/>
      <c r="CZ138" s="69"/>
      <c r="DA138" s="69"/>
    </row>
    <row r="139" spans="2:105">
      <c r="B139" s="67"/>
      <c r="C139" s="67"/>
      <c r="D139" s="67"/>
      <c r="E139" s="69"/>
      <c r="F139" s="185"/>
      <c r="G139" s="67"/>
      <c r="H139" s="69"/>
      <c r="I139" s="69"/>
      <c r="J139" s="69"/>
      <c r="K139" s="69"/>
      <c r="L139" s="69"/>
      <c r="M139" s="69"/>
      <c r="N139" s="69"/>
      <c r="O139" s="69"/>
      <c r="P139" s="69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69"/>
      <c r="AD139" s="69"/>
      <c r="AE139" s="69"/>
      <c r="AF139" s="80"/>
      <c r="AG139" s="80"/>
      <c r="AH139" s="69"/>
      <c r="AI139" s="69"/>
      <c r="AJ139" s="80"/>
      <c r="AK139" s="80"/>
      <c r="AL139" s="69"/>
      <c r="AM139" s="69"/>
      <c r="AN139" s="80"/>
      <c r="AO139" s="80"/>
      <c r="AP139" s="69"/>
      <c r="AQ139" s="69"/>
      <c r="AR139" s="80"/>
      <c r="AS139" s="80"/>
      <c r="AT139" s="69"/>
      <c r="AU139" s="69"/>
      <c r="AV139" s="80"/>
      <c r="AW139" s="80"/>
      <c r="AX139" s="69"/>
      <c r="AY139" s="69"/>
      <c r="AZ139" s="80"/>
      <c r="BA139" s="80"/>
      <c r="BB139" s="69"/>
      <c r="BC139" s="69"/>
      <c r="BD139" s="80"/>
      <c r="BE139" s="80"/>
      <c r="BF139" s="69"/>
      <c r="BG139" s="69"/>
      <c r="BH139" s="80"/>
      <c r="BI139" s="80"/>
      <c r="BJ139" s="69"/>
      <c r="BK139" s="69"/>
      <c r="BL139" s="80"/>
      <c r="BM139" s="80"/>
      <c r="BN139" s="69"/>
      <c r="BO139" s="69"/>
      <c r="BP139" s="80"/>
      <c r="BQ139" s="80"/>
      <c r="BR139" s="69"/>
      <c r="BS139" s="69"/>
      <c r="BT139" s="80"/>
      <c r="BU139" s="80"/>
      <c r="BV139" s="69"/>
      <c r="BW139" s="69"/>
      <c r="BX139" s="80"/>
      <c r="BY139" s="80"/>
      <c r="BZ139" s="69"/>
      <c r="CA139" s="69"/>
      <c r="CB139" s="80"/>
      <c r="CC139" s="80"/>
      <c r="CD139" s="69"/>
      <c r="CE139" s="69"/>
      <c r="CF139" s="69"/>
      <c r="CG139" s="69"/>
      <c r="CH139" s="69"/>
      <c r="CI139" s="69"/>
      <c r="CJ139" s="68"/>
      <c r="CK139" s="69"/>
      <c r="CL139" s="185"/>
      <c r="CM139" s="67"/>
      <c r="CN139" s="67"/>
      <c r="CO139" s="69"/>
      <c r="CP139" s="185"/>
      <c r="CQ139" s="67"/>
      <c r="CR139" s="67"/>
      <c r="CS139" s="69"/>
      <c r="CT139" s="69"/>
      <c r="CU139" s="69"/>
      <c r="CV139" s="69"/>
      <c r="CW139" s="69"/>
      <c r="CX139" s="69"/>
      <c r="CY139" s="69"/>
      <c r="CZ139" s="69"/>
      <c r="DA139" s="69"/>
    </row>
    <row r="140" spans="2:105">
      <c r="B140" s="67"/>
      <c r="C140" s="67"/>
      <c r="D140" s="67"/>
      <c r="E140" s="69"/>
      <c r="F140" s="185"/>
      <c r="G140" s="67"/>
      <c r="H140" s="69"/>
      <c r="I140" s="69"/>
      <c r="J140" s="69"/>
      <c r="K140" s="69"/>
      <c r="L140" s="69"/>
      <c r="M140" s="69"/>
      <c r="N140" s="69"/>
      <c r="O140" s="69"/>
      <c r="P140" s="69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69"/>
      <c r="AD140" s="69"/>
      <c r="AE140" s="69"/>
      <c r="AF140" s="80"/>
      <c r="AG140" s="80"/>
      <c r="AH140" s="69"/>
      <c r="AI140" s="69"/>
      <c r="AJ140" s="80"/>
      <c r="AK140" s="80"/>
      <c r="AL140" s="69"/>
      <c r="AM140" s="69"/>
      <c r="AN140" s="80"/>
      <c r="AO140" s="80"/>
      <c r="AP140" s="69"/>
      <c r="AQ140" s="69"/>
      <c r="AR140" s="80"/>
      <c r="AS140" s="80"/>
      <c r="AT140" s="69"/>
      <c r="AU140" s="69"/>
      <c r="AV140" s="80"/>
      <c r="AW140" s="80"/>
      <c r="AX140" s="69"/>
      <c r="AY140" s="69"/>
      <c r="AZ140" s="80"/>
      <c r="BA140" s="80"/>
      <c r="BB140" s="69"/>
      <c r="BC140" s="69"/>
      <c r="BD140" s="80"/>
      <c r="BE140" s="80"/>
      <c r="BF140" s="69"/>
      <c r="BG140" s="69"/>
      <c r="BH140" s="80"/>
      <c r="BI140" s="80"/>
      <c r="BJ140" s="69"/>
      <c r="BK140" s="69"/>
      <c r="BL140" s="80"/>
      <c r="BM140" s="80"/>
      <c r="BN140" s="69"/>
      <c r="BO140" s="69"/>
      <c r="BP140" s="80"/>
      <c r="BQ140" s="80"/>
      <c r="BR140" s="69"/>
      <c r="BS140" s="69"/>
      <c r="BT140" s="80"/>
      <c r="BU140" s="80"/>
      <c r="BV140" s="69"/>
      <c r="BW140" s="69"/>
      <c r="BX140" s="80"/>
      <c r="BY140" s="80"/>
      <c r="BZ140" s="69"/>
      <c r="CA140" s="69"/>
      <c r="CB140" s="80"/>
      <c r="CC140" s="80"/>
      <c r="CD140" s="69"/>
      <c r="CE140" s="69"/>
      <c r="CF140" s="69"/>
      <c r="CG140" s="69"/>
      <c r="CH140" s="69"/>
      <c r="CI140" s="69"/>
      <c r="CJ140" s="68"/>
      <c r="CK140" s="69"/>
      <c r="CL140" s="185"/>
      <c r="CM140" s="67"/>
      <c r="CN140" s="67"/>
      <c r="CO140" s="69"/>
      <c r="CP140" s="185"/>
      <c r="CQ140" s="67"/>
      <c r="CR140" s="67"/>
      <c r="CS140" s="69"/>
      <c r="CT140" s="69"/>
      <c r="CU140" s="69"/>
      <c r="CV140" s="69"/>
      <c r="CW140" s="69"/>
      <c r="CX140" s="69"/>
      <c r="CY140" s="69"/>
      <c r="CZ140" s="69"/>
      <c r="DA140" s="69"/>
    </row>
    <row r="141" spans="2:105">
      <c r="B141" s="67"/>
      <c r="C141" s="67"/>
      <c r="D141" s="67"/>
      <c r="E141" s="69"/>
      <c r="F141" s="185"/>
      <c r="G141" s="67"/>
      <c r="H141" s="69"/>
      <c r="I141" s="69"/>
      <c r="J141" s="69"/>
      <c r="K141" s="69"/>
      <c r="L141" s="69"/>
      <c r="M141" s="69"/>
      <c r="N141" s="69"/>
      <c r="O141" s="69"/>
      <c r="P141" s="69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69"/>
      <c r="AD141" s="69"/>
      <c r="AE141" s="69"/>
      <c r="AF141" s="80"/>
      <c r="AG141" s="80"/>
      <c r="AH141" s="69"/>
      <c r="AI141" s="69"/>
      <c r="AJ141" s="80"/>
      <c r="AK141" s="80"/>
      <c r="AL141" s="69"/>
      <c r="AM141" s="69"/>
      <c r="AN141" s="80"/>
      <c r="AO141" s="80"/>
      <c r="AP141" s="69"/>
      <c r="AQ141" s="69"/>
      <c r="AR141" s="80"/>
      <c r="AS141" s="80"/>
      <c r="AT141" s="69"/>
      <c r="AU141" s="69"/>
      <c r="AV141" s="80"/>
      <c r="AW141" s="80"/>
      <c r="AX141" s="69"/>
      <c r="AY141" s="69"/>
      <c r="AZ141" s="80"/>
      <c r="BA141" s="80"/>
      <c r="BB141" s="69"/>
      <c r="BC141" s="69"/>
      <c r="BD141" s="80"/>
      <c r="BE141" s="80"/>
      <c r="BF141" s="69"/>
      <c r="BG141" s="69"/>
      <c r="BH141" s="80"/>
      <c r="BI141" s="80"/>
      <c r="BJ141" s="69"/>
      <c r="BK141" s="69"/>
      <c r="BL141" s="80"/>
      <c r="BM141" s="80"/>
      <c r="BN141" s="69"/>
      <c r="BO141" s="69"/>
      <c r="BP141" s="80"/>
      <c r="BQ141" s="80"/>
      <c r="BR141" s="69"/>
      <c r="BS141" s="69"/>
      <c r="BT141" s="80"/>
      <c r="BU141" s="80"/>
      <c r="BV141" s="69"/>
      <c r="BW141" s="69"/>
      <c r="BX141" s="80"/>
      <c r="BY141" s="80"/>
      <c r="BZ141" s="69"/>
      <c r="CA141" s="69"/>
      <c r="CB141" s="80"/>
      <c r="CC141" s="80"/>
      <c r="CD141" s="69"/>
      <c r="CE141" s="69"/>
      <c r="CF141" s="69"/>
      <c r="CG141" s="69"/>
      <c r="CH141" s="69"/>
      <c r="CI141" s="69"/>
      <c r="CJ141" s="68"/>
      <c r="CK141" s="69"/>
      <c r="CL141" s="185"/>
      <c r="CM141" s="67"/>
      <c r="CN141" s="67"/>
      <c r="CO141" s="69"/>
      <c r="CP141" s="185"/>
      <c r="CQ141" s="67"/>
      <c r="CR141" s="67"/>
      <c r="CS141" s="69"/>
      <c r="CT141" s="69"/>
      <c r="CU141" s="69"/>
      <c r="CV141" s="69"/>
      <c r="CW141" s="69"/>
      <c r="CX141" s="69"/>
      <c r="CY141" s="69"/>
      <c r="CZ141" s="69"/>
      <c r="DA141" s="69"/>
    </row>
    <row r="142" spans="2:105">
      <c r="B142" s="67"/>
      <c r="C142" s="67"/>
      <c r="D142" s="67"/>
      <c r="E142" s="69"/>
      <c r="F142" s="185"/>
      <c r="G142" s="67"/>
      <c r="H142" s="69"/>
      <c r="I142" s="69"/>
      <c r="J142" s="69"/>
      <c r="K142" s="69"/>
      <c r="L142" s="69"/>
      <c r="M142" s="69"/>
      <c r="N142" s="69"/>
      <c r="O142" s="69"/>
      <c r="P142" s="69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69"/>
      <c r="AD142" s="69"/>
      <c r="AE142" s="69"/>
      <c r="AF142" s="80"/>
      <c r="AG142" s="80"/>
      <c r="AH142" s="69"/>
      <c r="AI142" s="69"/>
      <c r="AJ142" s="80"/>
      <c r="AK142" s="80"/>
      <c r="AL142" s="69"/>
      <c r="AM142" s="69"/>
      <c r="AN142" s="80"/>
      <c r="AO142" s="80"/>
      <c r="AP142" s="69"/>
      <c r="AQ142" s="69"/>
      <c r="AR142" s="80"/>
      <c r="AS142" s="80"/>
      <c r="AT142" s="69"/>
      <c r="AU142" s="69"/>
      <c r="AV142" s="80"/>
      <c r="AW142" s="80"/>
      <c r="AX142" s="69"/>
      <c r="AY142" s="69"/>
      <c r="AZ142" s="80"/>
      <c r="BA142" s="80"/>
      <c r="BB142" s="69"/>
      <c r="BC142" s="69"/>
      <c r="BD142" s="80"/>
      <c r="BE142" s="80"/>
      <c r="BF142" s="69"/>
      <c r="BG142" s="69"/>
      <c r="BH142" s="80"/>
      <c r="BI142" s="80"/>
      <c r="BJ142" s="69"/>
      <c r="BK142" s="69"/>
      <c r="BL142" s="80"/>
      <c r="BM142" s="80"/>
      <c r="BN142" s="69"/>
      <c r="BO142" s="69"/>
      <c r="BP142" s="80"/>
      <c r="BQ142" s="80"/>
      <c r="BR142" s="69"/>
      <c r="BS142" s="69"/>
      <c r="BT142" s="80"/>
      <c r="BU142" s="80"/>
      <c r="BV142" s="69"/>
      <c r="BW142" s="69"/>
      <c r="BX142" s="80"/>
      <c r="BY142" s="80"/>
      <c r="BZ142" s="69"/>
      <c r="CA142" s="69"/>
      <c r="CB142" s="80"/>
      <c r="CC142" s="80"/>
      <c r="CD142" s="69"/>
      <c r="CE142" s="69"/>
      <c r="CF142" s="69"/>
      <c r="CG142" s="69"/>
      <c r="CH142" s="69"/>
      <c r="CI142" s="69"/>
      <c r="CJ142" s="68"/>
      <c r="CK142" s="69"/>
      <c r="CL142" s="185"/>
      <c r="CM142" s="67"/>
      <c r="CN142" s="67"/>
      <c r="CO142" s="69"/>
      <c r="CP142" s="185"/>
      <c r="CQ142" s="67"/>
      <c r="CR142" s="67"/>
      <c r="CS142" s="69"/>
      <c r="CT142" s="69"/>
      <c r="CU142" s="69"/>
      <c r="CV142" s="69"/>
      <c r="CW142" s="69"/>
      <c r="CX142" s="69"/>
      <c r="CY142" s="69"/>
      <c r="CZ142" s="69"/>
      <c r="DA142" s="69"/>
    </row>
    <row r="143" spans="2:105">
      <c r="B143" s="67"/>
      <c r="C143" s="67"/>
      <c r="D143" s="67"/>
      <c r="E143" s="69"/>
      <c r="F143" s="185"/>
      <c r="G143" s="67"/>
      <c r="H143" s="69"/>
      <c r="I143" s="69"/>
      <c r="J143" s="69"/>
      <c r="K143" s="69"/>
      <c r="L143" s="69"/>
      <c r="M143" s="69"/>
      <c r="N143" s="69"/>
      <c r="O143" s="69"/>
      <c r="P143" s="69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69"/>
      <c r="AD143" s="69"/>
      <c r="AE143" s="69"/>
      <c r="AF143" s="80"/>
      <c r="AG143" s="80"/>
      <c r="AH143" s="69"/>
      <c r="AI143" s="69"/>
      <c r="AJ143" s="80"/>
      <c r="AK143" s="80"/>
      <c r="AL143" s="69"/>
      <c r="AM143" s="69"/>
      <c r="AN143" s="80"/>
      <c r="AO143" s="80"/>
      <c r="AP143" s="69"/>
      <c r="AQ143" s="69"/>
      <c r="AR143" s="80"/>
      <c r="AS143" s="80"/>
      <c r="AT143" s="69"/>
      <c r="AU143" s="69"/>
      <c r="AV143" s="80"/>
      <c r="AW143" s="80"/>
      <c r="AX143" s="69"/>
      <c r="AY143" s="69"/>
      <c r="AZ143" s="80"/>
      <c r="BA143" s="80"/>
      <c r="BB143" s="69"/>
      <c r="BC143" s="69"/>
      <c r="BD143" s="80"/>
      <c r="BE143" s="80"/>
      <c r="BF143" s="69"/>
      <c r="BG143" s="69"/>
      <c r="BH143" s="80"/>
      <c r="BI143" s="80"/>
      <c r="BJ143" s="69"/>
      <c r="BK143" s="69"/>
      <c r="BL143" s="80"/>
      <c r="BM143" s="80"/>
      <c r="BN143" s="69"/>
      <c r="BO143" s="69"/>
      <c r="BP143" s="80"/>
      <c r="BQ143" s="80"/>
      <c r="BR143" s="69"/>
      <c r="BS143" s="69"/>
      <c r="BT143" s="80"/>
      <c r="BU143" s="80"/>
      <c r="BV143" s="69"/>
      <c r="BW143" s="69"/>
      <c r="BX143" s="80"/>
      <c r="BY143" s="80"/>
      <c r="BZ143" s="69"/>
      <c r="CA143" s="69"/>
      <c r="CB143" s="80"/>
      <c r="CC143" s="80"/>
      <c r="CD143" s="69"/>
      <c r="CE143" s="69"/>
      <c r="CF143" s="69"/>
      <c r="CG143" s="69"/>
      <c r="CH143" s="69"/>
      <c r="CI143" s="69"/>
      <c r="CJ143" s="68"/>
      <c r="CK143" s="69"/>
      <c r="CL143" s="185"/>
      <c r="CM143" s="67"/>
      <c r="CN143" s="67"/>
      <c r="CO143" s="69"/>
      <c r="CP143" s="185"/>
      <c r="CQ143" s="67"/>
      <c r="CR143" s="67"/>
      <c r="CS143" s="69"/>
      <c r="CT143" s="69"/>
      <c r="CU143" s="69"/>
      <c r="CV143" s="69"/>
      <c r="CW143" s="69"/>
      <c r="CX143" s="69"/>
      <c r="CY143" s="69"/>
      <c r="CZ143" s="69"/>
      <c r="DA143" s="69"/>
    </row>
    <row r="144" spans="2:105">
      <c r="B144" s="67"/>
      <c r="C144" s="67"/>
      <c r="D144" s="67"/>
      <c r="E144" s="69"/>
      <c r="F144" s="185"/>
      <c r="G144" s="67"/>
      <c r="H144" s="69"/>
      <c r="I144" s="69"/>
      <c r="J144" s="69"/>
      <c r="K144" s="69"/>
      <c r="L144" s="69"/>
      <c r="M144" s="69"/>
      <c r="N144" s="69"/>
      <c r="O144" s="69"/>
      <c r="P144" s="69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69"/>
      <c r="AD144" s="69"/>
      <c r="AE144" s="69"/>
      <c r="AF144" s="80"/>
      <c r="AG144" s="80"/>
      <c r="AH144" s="69"/>
      <c r="AI144" s="69"/>
      <c r="AJ144" s="80"/>
      <c r="AK144" s="80"/>
      <c r="AL144" s="69"/>
      <c r="AM144" s="69"/>
      <c r="AN144" s="80"/>
      <c r="AO144" s="80"/>
      <c r="AP144" s="69"/>
      <c r="AQ144" s="69"/>
      <c r="AR144" s="80"/>
      <c r="AS144" s="80"/>
      <c r="AT144" s="69"/>
      <c r="AU144" s="69"/>
      <c r="AV144" s="80"/>
      <c r="AW144" s="80"/>
      <c r="AX144" s="69"/>
      <c r="AY144" s="69"/>
      <c r="AZ144" s="80"/>
      <c r="BA144" s="80"/>
      <c r="BB144" s="69"/>
      <c r="BC144" s="69"/>
      <c r="BD144" s="80"/>
      <c r="BE144" s="80"/>
      <c r="BF144" s="69"/>
      <c r="BG144" s="69"/>
      <c r="BH144" s="80"/>
      <c r="BI144" s="80"/>
      <c r="BJ144" s="69"/>
      <c r="BK144" s="69"/>
      <c r="BL144" s="80"/>
      <c r="BM144" s="80"/>
      <c r="BN144" s="69"/>
      <c r="BO144" s="69"/>
      <c r="BP144" s="80"/>
      <c r="BQ144" s="80"/>
      <c r="BR144" s="69"/>
      <c r="BS144" s="69"/>
      <c r="BT144" s="80"/>
      <c r="BU144" s="80"/>
      <c r="BV144" s="69"/>
      <c r="BW144" s="69"/>
      <c r="BX144" s="80"/>
      <c r="BY144" s="80"/>
      <c r="BZ144" s="69"/>
      <c r="CA144" s="69"/>
      <c r="CB144" s="80"/>
      <c r="CC144" s="80"/>
      <c r="CD144" s="69"/>
      <c r="CE144" s="69"/>
      <c r="CF144" s="69"/>
      <c r="CG144" s="69"/>
      <c r="CH144" s="69"/>
      <c r="CI144" s="69"/>
      <c r="CJ144" s="68"/>
      <c r="CK144" s="69"/>
      <c r="CL144" s="185"/>
      <c r="CM144" s="67"/>
      <c r="CN144" s="67"/>
      <c r="CO144" s="69"/>
      <c r="CP144" s="185"/>
      <c r="CQ144" s="67"/>
      <c r="CR144" s="67"/>
      <c r="CS144" s="69"/>
      <c r="CT144" s="69"/>
      <c r="CU144" s="69"/>
      <c r="CV144" s="69"/>
      <c r="CW144" s="69"/>
      <c r="CX144" s="69"/>
      <c r="CY144" s="69"/>
      <c r="CZ144" s="69"/>
      <c r="DA144" s="69"/>
    </row>
    <row r="145" spans="2:105">
      <c r="B145" s="67"/>
      <c r="C145" s="67"/>
      <c r="D145" s="67"/>
      <c r="E145" s="69"/>
      <c r="F145" s="185"/>
      <c r="G145" s="67"/>
      <c r="H145" s="69"/>
      <c r="I145" s="69"/>
      <c r="J145" s="69"/>
      <c r="K145" s="69"/>
      <c r="L145" s="69"/>
      <c r="M145" s="69"/>
      <c r="N145" s="69"/>
      <c r="O145" s="69"/>
      <c r="P145" s="69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69"/>
      <c r="AD145" s="69"/>
      <c r="AE145" s="69"/>
      <c r="AF145" s="80"/>
      <c r="AG145" s="80"/>
      <c r="AH145" s="69"/>
      <c r="AI145" s="69"/>
      <c r="AJ145" s="80"/>
      <c r="AK145" s="80"/>
      <c r="AL145" s="69"/>
      <c r="AM145" s="69"/>
      <c r="AN145" s="80"/>
      <c r="AO145" s="80"/>
      <c r="AP145" s="69"/>
      <c r="AQ145" s="69"/>
      <c r="AR145" s="80"/>
      <c r="AS145" s="80"/>
      <c r="AT145" s="69"/>
      <c r="AU145" s="69"/>
      <c r="AV145" s="80"/>
      <c r="AW145" s="80"/>
      <c r="AX145" s="69"/>
      <c r="AY145" s="69"/>
      <c r="AZ145" s="80"/>
      <c r="BA145" s="80"/>
      <c r="BB145" s="69"/>
      <c r="BC145" s="69"/>
      <c r="BD145" s="80"/>
      <c r="BE145" s="80"/>
      <c r="BF145" s="69"/>
      <c r="BG145" s="69"/>
      <c r="BH145" s="80"/>
      <c r="BI145" s="80"/>
      <c r="BJ145" s="69"/>
      <c r="BK145" s="69"/>
      <c r="BL145" s="80"/>
      <c r="BM145" s="80"/>
      <c r="BN145" s="69"/>
      <c r="BO145" s="69"/>
      <c r="BP145" s="80"/>
      <c r="BQ145" s="80"/>
      <c r="BR145" s="69"/>
      <c r="BS145" s="69"/>
      <c r="BT145" s="80"/>
      <c r="BU145" s="80"/>
      <c r="BV145" s="69"/>
      <c r="BW145" s="69"/>
      <c r="BX145" s="80"/>
      <c r="BY145" s="80"/>
      <c r="BZ145" s="69"/>
      <c r="CA145" s="69"/>
      <c r="CB145" s="80"/>
      <c r="CC145" s="80"/>
      <c r="CD145" s="69"/>
      <c r="CE145" s="69"/>
      <c r="CF145" s="69"/>
      <c r="CG145" s="69"/>
      <c r="CH145" s="69"/>
      <c r="CI145" s="69"/>
      <c r="CJ145" s="68"/>
      <c r="CK145" s="69"/>
      <c r="CL145" s="185"/>
      <c r="CM145" s="67"/>
      <c r="CN145" s="67"/>
      <c r="CO145" s="69"/>
      <c r="CP145" s="185"/>
      <c r="CQ145" s="67"/>
      <c r="CR145" s="67"/>
      <c r="CS145" s="69"/>
      <c r="CT145" s="69"/>
      <c r="CU145" s="69"/>
      <c r="CV145" s="69"/>
      <c r="CW145" s="69"/>
      <c r="CX145" s="69"/>
      <c r="CY145" s="69"/>
      <c r="CZ145" s="69"/>
      <c r="DA145" s="69"/>
    </row>
    <row r="146" spans="2:105">
      <c r="B146" s="67"/>
      <c r="C146" s="67"/>
      <c r="D146" s="67"/>
      <c r="E146" s="69"/>
      <c r="F146" s="185"/>
      <c r="G146" s="67"/>
      <c r="H146" s="69"/>
      <c r="I146" s="69"/>
      <c r="J146" s="69"/>
      <c r="K146" s="69"/>
      <c r="L146" s="69"/>
      <c r="M146" s="69"/>
      <c r="N146" s="69"/>
      <c r="O146" s="69"/>
      <c r="P146" s="69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69"/>
      <c r="AD146" s="69"/>
      <c r="AE146" s="69"/>
      <c r="AF146" s="80"/>
      <c r="AG146" s="80"/>
      <c r="AH146" s="69"/>
      <c r="AI146" s="69"/>
      <c r="AJ146" s="80"/>
      <c r="AK146" s="80"/>
      <c r="AL146" s="69"/>
      <c r="AM146" s="69"/>
      <c r="AN146" s="80"/>
      <c r="AO146" s="80"/>
      <c r="AP146" s="69"/>
      <c r="AQ146" s="69"/>
      <c r="AR146" s="80"/>
      <c r="AS146" s="80"/>
      <c r="AT146" s="69"/>
      <c r="AU146" s="69"/>
      <c r="AV146" s="80"/>
      <c r="AW146" s="80"/>
      <c r="AX146" s="69"/>
      <c r="AY146" s="69"/>
      <c r="AZ146" s="80"/>
      <c r="BA146" s="80"/>
      <c r="BB146" s="69"/>
      <c r="BC146" s="69"/>
      <c r="BD146" s="80"/>
      <c r="BE146" s="80"/>
      <c r="BF146" s="69"/>
      <c r="BG146" s="69"/>
      <c r="BH146" s="80"/>
      <c r="BI146" s="80"/>
      <c r="BJ146" s="69"/>
      <c r="BK146" s="69"/>
      <c r="BL146" s="80"/>
      <c r="BM146" s="80"/>
      <c r="BN146" s="69"/>
      <c r="BO146" s="69"/>
      <c r="BP146" s="80"/>
      <c r="BQ146" s="80"/>
      <c r="BR146" s="69"/>
      <c r="BS146" s="69"/>
      <c r="BT146" s="80"/>
      <c r="BU146" s="80"/>
      <c r="BV146" s="69"/>
      <c r="BW146" s="69"/>
      <c r="BX146" s="80"/>
      <c r="BY146" s="80"/>
      <c r="BZ146" s="69"/>
      <c r="CA146" s="69"/>
      <c r="CB146" s="80"/>
      <c r="CC146" s="80"/>
      <c r="CD146" s="69"/>
      <c r="CE146" s="69"/>
      <c r="CF146" s="69"/>
      <c r="CG146" s="69"/>
      <c r="CH146" s="69"/>
      <c r="CI146" s="69"/>
      <c r="CJ146" s="68"/>
      <c r="CK146" s="69"/>
      <c r="CL146" s="185"/>
      <c r="CM146" s="67"/>
      <c r="CN146" s="67"/>
      <c r="CO146" s="69"/>
      <c r="CP146" s="185"/>
      <c r="CQ146" s="67"/>
      <c r="CR146" s="67"/>
      <c r="CS146" s="69"/>
      <c r="CT146" s="69"/>
      <c r="CU146" s="69"/>
      <c r="CV146" s="69"/>
      <c r="CW146" s="69"/>
      <c r="CX146" s="69"/>
      <c r="CY146" s="69"/>
      <c r="CZ146" s="69"/>
      <c r="DA146" s="69"/>
    </row>
    <row r="147" spans="2:105">
      <c r="B147" s="67"/>
      <c r="C147" s="67"/>
      <c r="D147" s="67"/>
      <c r="E147" s="69"/>
      <c r="F147" s="185"/>
      <c r="G147" s="67"/>
      <c r="H147" s="69"/>
      <c r="I147" s="69"/>
      <c r="J147" s="69"/>
      <c r="K147" s="69"/>
      <c r="L147" s="69"/>
      <c r="M147" s="69"/>
      <c r="N147" s="69"/>
      <c r="O147" s="69"/>
      <c r="P147" s="69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69"/>
      <c r="AD147" s="69"/>
      <c r="AE147" s="69"/>
      <c r="AF147" s="80"/>
      <c r="AG147" s="80"/>
      <c r="AH147" s="69"/>
      <c r="AI147" s="69"/>
      <c r="AJ147" s="80"/>
      <c r="AK147" s="80"/>
      <c r="AL147" s="69"/>
      <c r="AM147" s="69"/>
      <c r="AN147" s="80"/>
      <c r="AO147" s="80"/>
      <c r="AP147" s="69"/>
      <c r="AQ147" s="69"/>
      <c r="AR147" s="80"/>
      <c r="AS147" s="80"/>
      <c r="AT147" s="69"/>
      <c r="AU147" s="69"/>
      <c r="AV147" s="80"/>
      <c r="AW147" s="80"/>
      <c r="AX147" s="69"/>
      <c r="AY147" s="69"/>
      <c r="AZ147" s="80"/>
      <c r="BA147" s="80"/>
      <c r="BB147" s="69"/>
      <c r="BC147" s="69"/>
      <c r="BD147" s="80"/>
      <c r="BE147" s="80"/>
      <c r="BF147" s="69"/>
      <c r="BG147" s="69"/>
      <c r="BH147" s="80"/>
      <c r="BI147" s="80"/>
      <c r="BJ147" s="69"/>
      <c r="BK147" s="69"/>
      <c r="BL147" s="80"/>
      <c r="BM147" s="80"/>
      <c r="BN147" s="69"/>
      <c r="BO147" s="69"/>
      <c r="BP147" s="80"/>
      <c r="BQ147" s="80"/>
      <c r="BR147" s="69"/>
      <c r="BS147" s="69"/>
      <c r="BT147" s="80"/>
      <c r="BU147" s="80"/>
      <c r="BV147" s="69"/>
      <c r="BW147" s="69"/>
      <c r="BX147" s="80"/>
      <c r="BY147" s="80"/>
      <c r="BZ147" s="69"/>
      <c r="CA147" s="69"/>
      <c r="CB147" s="80"/>
      <c r="CC147" s="80"/>
      <c r="CD147" s="69"/>
      <c r="CE147" s="69"/>
      <c r="CF147" s="69"/>
      <c r="CG147" s="69"/>
      <c r="CH147" s="69"/>
      <c r="CI147" s="69"/>
      <c r="CJ147" s="68"/>
      <c r="CK147" s="69"/>
      <c r="CL147" s="185"/>
      <c r="CM147" s="67"/>
      <c r="CN147" s="67"/>
      <c r="CO147" s="69"/>
      <c r="CP147" s="185"/>
      <c r="CQ147" s="67"/>
      <c r="CR147" s="67"/>
      <c r="CS147" s="69"/>
      <c r="CT147" s="69"/>
      <c r="CU147" s="69"/>
      <c r="CV147" s="69"/>
      <c r="CW147" s="69"/>
      <c r="CX147" s="69"/>
      <c r="CY147" s="69"/>
      <c r="CZ147" s="69"/>
      <c r="DA147" s="69"/>
    </row>
    <row r="148" spans="2:105">
      <c r="B148" s="67"/>
      <c r="C148" s="67"/>
      <c r="D148" s="67"/>
      <c r="E148" s="69"/>
      <c r="F148" s="185"/>
      <c r="G148" s="67"/>
      <c r="H148" s="69"/>
      <c r="I148" s="69"/>
      <c r="J148" s="69"/>
      <c r="K148" s="69"/>
      <c r="L148" s="69"/>
      <c r="M148" s="69"/>
      <c r="N148" s="69"/>
      <c r="O148" s="69"/>
      <c r="P148" s="69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69"/>
      <c r="AD148" s="69"/>
      <c r="AE148" s="69"/>
      <c r="AF148" s="80"/>
      <c r="AG148" s="80"/>
      <c r="AH148" s="69"/>
      <c r="AI148" s="69"/>
      <c r="AJ148" s="80"/>
      <c r="AK148" s="80"/>
      <c r="AL148" s="69"/>
      <c r="AM148" s="69"/>
      <c r="AN148" s="80"/>
      <c r="AO148" s="80"/>
      <c r="AP148" s="69"/>
      <c r="AQ148" s="69"/>
      <c r="AR148" s="80"/>
      <c r="AS148" s="80"/>
      <c r="AT148" s="69"/>
      <c r="AU148" s="69"/>
      <c r="AV148" s="80"/>
      <c r="AW148" s="80"/>
      <c r="AX148" s="69"/>
      <c r="AY148" s="69"/>
      <c r="AZ148" s="80"/>
      <c r="BA148" s="80"/>
      <c r="BB148" s="69"/>
      <c r="BC148" s="69"/>
      <c r="BD148" s="80"/>
      <c r="BE148" s="80"/>
      <c r="BF148" s="69"/>
      <c r="BG148" s="69"/>
      <c r="BH148" s="80"/>
      <c r="BI148" s="80"/>
      <c r="BJ148" s="69"/>
      <c r="BK148" s="69"/>
      <c r="BL148" s="80"/>
      <c r="BM148" s="80"/>
      <c r="BN148" s="69"/>
      <c r="BO148" s="69"/>
      <c r="BP148" s="80"/>
      <c r="BQ148" s="80"/>
      <c r="BR148" s="69"/>
      <c r="BS148" s="69"/>
      <c r="BT148" s="80"/>
      <c r="BU148" s="80"/>
      <c r="BV148" s="69"/>
      <c r="BW148" s="69"/>
      <c r="BX148" s="80"/>
      <c r="BY148" s="80"/>
      <c r="BZ148" s="69"/>
      <c r="CA148" s="69"/>
      <c r="CB148" s="80"/>
      <c r="CC148" s="80"/>
      <c r="CD148" s="69"/>
      <c r="CE148" s="69"/>
      <c r="CF148" s="69"/>
      <c r="CG148" s="69"/>
      <c r="CH148" s="69"/>
      <c r="CI148" s="69"/>
      <c r="CJ148" s="68"/>
      <c r="CK148" s="69"/>
      <c r="CL148" s="185"/>
      <c r="CM148" s="67"/>
      <c r="CN148" s="67"/>
      <c r="CO148" s="69"/>
      <c r="CP148" s="185"/>
      <c r="CQ148" s="67"/>
      <c r="CR148" s="67"/>
      <c r="CS148" s="69"/>
      <c r="CT148" s="69"/>
      <c r="CU148" s="69"/>
      <c r="CV148" s="69"/>
      <c r="CW148" s="69"/>
      <c r="CX148" s="69"/>
      <c r="CY148" s="69"/>
      <c r="CZ148" s="69"/>
      <c r="DA148" s="69"/>
    </row>
    <row r="149" spans="2:105">
      <c r="B149" s="67"/>
      <c r="C149" s="67"/>
      <c r="D149" s="67"/>
      <c r="E149" s="69"/>
      <c r="F149" s="185"/>
      <c r="G149" s="67"/>
      <c r="H149" s="69"/>
      <c r="I149" s="69"/>
      <c r="J149" s="69"/>
      <c r="K149" s="69"/>
      <c r="L149" s="69"/>
      <c r="M149" s="69"/>
      <c r="N149" s="69"/>
      <c r="O149" s="69"/>
      <c r="P149" s="69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69"/>
      <c r="AD149" s="69"/>
      <c r="AE149" s="69"/>
      <c r="AF149" s="80"/>
      <c r="AG149" s="80"/>
      <c r="AH149" s="69"/>
      <c r="AI149" s="69"/>
      <c r="AJ149" s="80"/>
      <c r="AK149" s="80"/>
      <c r="AL149" s="69"/>
      <c r="AM149" s="69"/>
      <c r="AN149" s="80"/>
      <c r="AO149" s="80"/>
      <c r="AP149" s="69"/>
      <c r="AQ149" s="69"/>
      <c r="AR149" s="80"/>
      <c r="AS149" s="80"/>
      <c r="AT149" s="69"/>
      <c r="AU149" s="69"/>
      <c r="AV149" s="80"/>
      <c r="AW149" s="80"/>
      <c r="AX149" s="69"/>
      <c r="AY149" s="69"/>
      <c r="AZ149" s="80"/>
      <c r="BA149" s="80"/>
      <c r="BB149" s="69"/>
      <c r="BC149" s="69"/>
      <c r="BD149" s="80"/>
      <c r="BE149" s="80"/>
      <c r="BF149" s="69"/>
      <c r="BG149" s="69"/>
      <c r="BH149" s="80"/>
      <c r="BI149" s="80"/>
      <c r="BJ149" s="69"/>
      <c r="BK149" s="69"/>
      <c r="BL149" s="80"/>
      <c r="BM149" s="80"/>
      <c r="BN149" s="69"/>
      <c r="BO149" s="69"/>
      <c r="BP149" s="80"/>
      <c r="BQ149" s="80"/>
      <c r="BR149" s="69"/>
      <c r="BS149" s="69"/>
      <c r="BT149" s="80"/>
      <c r="BU149" s="80"/>
      <c r="BV149" s="69"/>
      <c r="BW149" s="69"/>
      <c r="BX149" s="80"/>
      <c r="BY149" s="80"/>
      <c r="BZ149" s="69"/>
      <c r="CA149" s="69"/>
      <c r="CB149" s="80"/>
      <c r="CC149" s="80"/>
      <c r="CD149" s="69"/>
      <c r="CE149" s="69"/>
      <c r="CF149" s="69"/>
      <c r="CG149" s="69"/>
      <c r="CH149" s="69"/>
      <c r="CI149" s="69"/>
      <c r="CJ149" s="68"/>
      <c r="CK149" s="69"/>
      <c r="CL149" s="185"/>
      <c r="CM149" s="67"/>
      <c r="CN149" s="67"/>
      <c r="CO149" s="69"/>
      <c r="CP149" s="185"/>
      <c r="CQ149" s="67"/>
      <c r="CR149" s="67"/>
      <c r="CS149" s="69"/>
      <c r="CT149" s="69"/>
      <c r="CU149" s="69"/>
      <c r="CV149" s="69"/>
      <c r="CW149" s="69"/>
      <c r="CX149" s="69"/>
      <c r="CY149" s="69"/>
      <c r="CZ149" s="69"/>
      <c r="DA149" s="69"/>
    </row>
    <row r="150" spans="2:105">
      <c r="B150" s="67"/>
      <c r="C150" s="67"/>
      <c r="D150" s="67"/>
      <c r="E150" s="69"/>
      <c r="F150" s="185"/>
      <c r="G150" s="67"/>
      <c r="H150" s="69"/>
      <c r="I150" s="69"/>
      <c r="J150" s="69"/>
      <c r="K150" s="69"/>
      <c r="L150" s="69"/>
      <c r="M150" s="69"/>
      <c r="N150" s="69"/>
      <c r="O150" s="69"/>
      <c r="P150" s="69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69"/>
      <c r="AD150" s="69"/>
      <c r="AE150" s="69"/>
      <c r="AF150" s="80"/>
      <c r="AG150" s="80"/>
      <c r="AH150" s="69"/>
      <c r="AI150" s="69"/>
      <c r="AJ150" s="80"/>
      <c r="AK150" s="80"/>
      <c r="AL150" s="69"/>
      <c r="AM150" s="69"/>
      <c r="AN150" s="80"/>
      <c r="AO150" s="80"/>
      <c r="AP150" s="69"/>
      <c r="AQ150" s="69"/>
      <c r="AR150" s="80"/>
      <c r="AS150" s="80"/>
      <c r="AT150" s="69"/>
      <c r="AU150" s="69"/>
      <c r="AV150" s="80"/>
      <c r="AW150" s="80"/>
      <c r="AX150" s="69"/>
      <c r="AY150" s="69"/>
      <c r="AZ150" s="80"/>
      <c r="BA150" s="80"/>
      <c r="BB150" s="69"/>
      <c r="BC150" s="69"/>
      <c r="BD150" s="80"/>
      <c r="BE150" s="80"/>
      <c r="BF150" s="69"/>
      <c r="BG150" s="69"/>
      <c r="BH150" s="80"/>
      <c r="BI150" s="80"/>
      <c r="BJ150" s="69"/>
      <c r="BK150" s="69"/>
      <c r="BL150" s="80"/>
      <c r="BM150" s="80"/>
      <c r="BN150" s="69"/>
      <c r="BO150" s="69"/>
      <c r="BP150" s="80"/>
      <c r="BQ150" s="80"/>
      <c r="BR150" s="69"/>
      <c r="BS150" s="69"/>
      <c r="BT150" s="80"/>
      <c r="BU150" s="80"/>
      <c r="BV150" s="69"/>
      <c r="BW150" s="69"/>
      <c r="BX150" s="80"/>
      <c r="BY150" s="80"/>
      <c r="BZ150" s="69"/>
      <c r="CA150" s="69"/>
      <c r="CB150" s="80"/>
      <c r="CC150" s="80"/>
      <c r="CD150" s="69"/>
      <c r="CE150" s="69"/>
      <c r="CF150" s="69"/>
      <c r="CG150" s="69"/>
      <c r="CH150" s="69"/>
      <c r="CI150" s="69"/>
      <c r="CJ150" s="68"/>
      <c r="CK150" s="69"/>
      <c r="CL150" s="185"/>
      <c r="CM150" s="67"/>
      <c r="CN150" s="67"/>
      <c r="CO150" s="69"/>
      <c r="CP150" s="185"/>
      <c r="CQ150" s="67"/>
      <c r="CR150" s="67"/>
      <c r="CS150" s="69"/>
      <c r="CT150" s="69"/>
      <c r="CU150" s="69"/>
      <c r="CV150" s="69"/>
      <c r="CW150" s="69"/>
      <c r="CX150" s="69"/>
      <c r="CY150" s="69"/>
      <c r="CZ150" s="69"/>
      <c r="DA150" s="69"/>
    </row>
    <row r="151" spans="2:105">
      <c r="B151" s="67"/>
      <c r="C151" s="67"/>
      <c r="D151" s="67"/>
      <c r="E151" s="69"/>
      <c r="F151" s="185"/>
      <c r="G151" s="67"/>
      <c r="H151" s="69"/>
      <c r="I151" s="69"/>
      <c r="J151" s="69"/>
      <c r="K151" s="69"/>
      <c r="L151" s="69"/>
      <c r="M151" s="69"/>
      <c r="N151" s="69"/>
      <c r="O151" s="69"/>
      <c r="P151" s="69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69"/>
      <c r="AD151" s="69"/>
      <c r="AE151" s="69"/>
      <c r="AF151" s="80"/>
      <c r="AG151" s="80"/>
      <c r="AH151" s="69"/>
      <c r="AI151" s="69"/>
      <c r="AJ151" s="80"/>
      <c r="AK151" s="80"/>
      <c r="AL151" s="69"/>
      <c r="AM151" s="69"/>
      <c r="AN151" s="80"/>
      <c r="AO151" s="80"/>
      <c r="AP151" s="69"/>
      <c r="AQ151" s="69"/>
      <c r="AR151" s="80"/>
      <c r="AS151" s="80"/>
      <c r="AT151" s="69"/>
      <c r="AU151" s="69"/>
      <c r="AV151" s="80"/>
      <c r="AW151" s="80"/>
      <c r="AX151" s="69"/>
      <c r="AY151" s="69"/>
      <c r="AZ151" s="80"/>
      <c r="BA151" s="80"/>
      <c r="BB151" s="69"/>
      <c r="BC151" s="69"/>
      <c r="BD151" s="80"/>
      <c r="BE151" s="80"/>
      <c r="BF151" s="69"/>
      <c r="BG151" s="69"/>
      <c r="BH151" s="80"/>
      <c r="BI151" s="80"/>
      <c r="BJ151" s="69"/>
      <c r="BK151" s="69"/>
      <c r="BL151" s="80"/>
      <c r="BM151" s="80"/>
      <c r="BN151" s="69"/>
      <c r="BO151" s="69"/>
      <c r="BP151" s="80"/>
      <c r="BQ151" s="80"/>
      <c r="BR151" s="69"/>
      <c r="BS151" s="69"/>
      <c r="BT151" s="80"/>
      <c r="BU151" s="80"/>
      <c r="BV151" s="69"/>
      <c r="BW151" s="69"/>
      <c r="BX151" s="80"/>
      <c r="BY151" s="80"/>
      <c r="BZ151" s="69"/>
      <c r="CA151" s="69"/>
      <c r="CB151" s="80"/>
      <c r="CC151" s="80"/>
      <c r="CD151" s="69"/>
      <c r="CE151" s="69"/>
      <c r="CF151" s="69"/>
      <c r="CG151" s="69"/>
      <c r="CH151" s="69"/>
      <c r="CI151" s="69"/>
      <c r="CJ151" s="68"/>
      <c r="CK151" s="69"/>
      <c r="CL151" s="185"/>
      <c r="CM151" s="67"/>
      <c r="CN151" s="67"/>
      <c r="CO151" s="69"/>
      <c r="CP151" s="185"/>
      <c r="CQ151" s="67"/>
      <c r="CR151" s="67"/>
      <c r="CS151" s="69"/>
      <c r="CT151" s="69"/>
      <c r="CU151" s="69"/>
      <c r="CV151" s="69"/>
      <c r="CW151" s="69"/>
      <c r="CX151" s="69"/>
      <c r="CY151" s="69"/>
      <c r="CZ151" s="69"/>
      <c r="DA151" s="69"/>
    </row>
    <row r="152" spans="2:105">
      <c r="B152" s="67"/>
      <c r="C152" s="67"/>
      <c r="D152" s="67"/>
      <c r="E152" s="69"/>
      <c r="F152" s="185"/>
      <c r="G152" s="67"/>
      <c r="H152" s="69"/>
      <c r="I152" s="69"/>
      <c r="J152" s="69"/>
      <c r="K152" s="69"/>
      <c r="L152" s="69"/>
      <c r="M152" s="69"/>
      <c r="N152" s="69"/>
      <c r="O152" s="69"/>
      <c r="P152" s="69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69"/>
      <c r="AD152" s="69"/>
      <c r="AE152" s="69"/>
      <c r="AF152" s="80"/>
      <c r="AG152" s="80"/>
      <c r="AH152" s="69"/>
      <c r="AI152" s="69"/>
      <c r="AJ152" s="80"/>
      <c r="AK152" s="80"/>
      <c r="AL152" s="69"/>
      <c r="AM152" s="69"/>
      <c r="AN152" s="80"/>
      <c r="AO152" s="80"/>
      <c r="AP152" s="69"/>
      <c r="AQ152" s="69"/>
      <c r="AR152" s="80"/>
      <c r="AS152" s="80"/>
      <c r="AT152" s="69"/>
      <c r="AU152" s="69"/>
      <c r="AV152" s="80"/>
      <c r="AW152" s="80"/>
      <c r="AX152" s="69"/>
      <c r="AY152" s="69"/>
      <c r="AZ152" s="80"/>
      <c r="BA152" s="80"/>
      <c r="BB152" s="69"/>
      <c r="BC152" s="69"/>
      <c r="BD152" s="80"/>
      <c r="BE152" s="80"/>
      <c r="BF152" s="69"/>
      <c r="BG152" s="69"/>
      <c r="BH152" s="80"/>
      <c r="BI152" s="80"/>
      <c r="BJ152" s="69"/>
      <c r="BK152" s="69"/>
      <c r="BL152" s="80"/>
      <c r="BM152" s="80"/>
      <c r="BN152" s="69"/>
      <c r="BO152" s="69"/>
      <c r="BP152" s="80"/>
      <c r="BQ152" s="80"/>
      <c r="BR152" s="69"/>
      <c r="BS152" s="69"/>
      <c r="BT152" s="80"/>
      <c r="BU152" s="80"/>
      <c r="BV152" s="69"/>
      <c r="BW152" s="69"/>
      <c r="BX152" s="80"/>
      <c r="BY152" s="80"/>
      <c r="BZ152" s="69"/>
      <c r="CA152" s="69"/>
      <c r="CB152" s="80"/>
      <c r="CC152" s="80"/>
      <c r="CD152" s="69"/>
      <c r="CE152" s="69"/>
      <c r="CF152" s="69"/>
      <c r="CG152" s="69"/>
      <c r="CH152" s="69"/>
      <c r="CI152" s="69"/>
      <c r="CJ152" s="68"/>
      <c r="CK152" s="69"/>
      <c r="CL152" s="185"/>
      <c r="CM152" s="67"/>
      <c r="CN152" s="67"/>
      <c r="CO152" s="69"/>
      <c r="CP152" s="185"/>
      <c r="CQ152" s="67"/>
      <c r="CR152" s="67"/>
      <c r="CS152" s="69"/>
      <c r="CT152" s="69"/>
      <c r="CU152" s="69"/>
      <c r="CV152" s="69"/>
      <c r="CW152" s="69"/>
      <c r="CX152" s="69"/>
      <c r="CY152" s="69"/>
      <c r="CZ152" s="69"/>
      <c r="DA152" s="69"/>
    </row>
    <row r="153" spans="2:105">
      <c r="B153" s="67"/>
      <c r="C153" s="67"/>
      <c r="D153" s="67"/>
      <c r="E153" s="69"/>
      <c r="F153" s="185"/>
      <c r="G153" s="67"/>
      <c r="H153" s="69"/>
      <c r="I153" s="69"/>
      <c r="J153" s="69"/>
      <c r="K153" s="69"/>
      <c r="L153" s="69"/>
      <c r="M153" s="69"/>
      <c r="N153" s="69"/>
      <c r="O153" s="69"/>
      <c r="P153" s="69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69"/>
      <c r="AD153" s="69"/>
      <c r="AE153" s="69"/>
      <c r="AF153" s="80"/>
      <c r="AG153" s="80"/>
      <c r="AH153" s="69"/>
      <c r="AI153" s="69"/>
      <c r="AJ153" s="80"/>
      <c r="AK153" s="80"/>
      <c r="AL153" s="69"/>
      <c r="AM153" s="69"/>
      <c r="AN153" s="80"/>
      <c r="AO153" s="80"/>
      <c r="AP153" s="69"/>
      <c r="AQ153" s="69"/>
      <c r="AR153" s="80"/>
      <c r="AS153" s="80"/>
      <c r="AT153" s="69"/>
      <c r="AU153" s="69"/>
      <c r="AV153" s="80"/>
      <c r="AW153" s="80"/>
      <c r="AX153" s="69"/>
      <c r="AY153" s="69"/>
      <c r="AZ153" s="80"/>
      <c r="BA153" s="80"/>
      <c r="BB153" s="69"/>
      <c r="BC153" s="69"/>
      <c r="BD153" s="80"/>
      <c r="BE153" s="80"/>
      <c r="BF153" s="69"/>
      <c r="BG153" s="69"/>
      <c r="BH153" s="80"/>
      <c r="BI153" s="80"/>
      <c r="BJ153" s="69"/>
      <c r="BK153" s="69"/>
      <c r="BL153" s="80"/>
      <c r="BM153" s="80"/>
      <c r="BN153" s="69"/>
      <c r="BO153" s="69"/>
      <c r="BP153" s="80"/>
      <c r="BQ153" s="80"/>
      <c r="BR153" s="69"/>
      <c r="BS153" s="69"/>
      <c r="BT153" s="80"/>
      <c r="BU153" s="80"/>
      <c r="BV153" s="69"/>
      <c r="BW153" s="69"/>
      <c r="BX153" s="80"/>
      <c r="BY153" s="80"/>
      <c r="BZ153" s="69"/>
      <c r="CA153" s="69"/>
      <c r="CB153" s="80"/>
      <c r="CC153" s="80"/>
      <c r="CD153" s="69"/>
      <c r="CE153" s="69"/>
      <c r="CF153" s="69"/>
      <c r="CG153" s="69"/>
      <c r="CH153" s="69"/>
      <c r="CI153" s="69"/>
      <c r="CJ153" s="68"/>
      <c r="CK153" s="69"/>
      <c r="CL153" s="185"/>
      <c r="CM153" s="67"/>
      <c r="CN153" s="67"/>
      <c r="CO153" s="69"/>
      <c r="CP153" s="185"/>
      <c r="CQ153" s="67"/>
      <c r="CR153" s="67"/>
      <c r="CS153" s="69"/>
      <c r="CT153" s="69"/>
      <c r="CU153" s="69"/>
      <c r="CV153" s="69"/>
      <c r="CW153" s="69"/>
      <c r="CX153" s="69"/>
      <c r="CY153" s="69"/>
      <c r="CZ153" s="69"/>
      <c r="DA153" s="69"/>
    </row>
    <row r="154" spans="2:105">
      <c r="B154" s="67"/>
      <c r="C154" s="67"/>
      <c r="D154" s="67"/>
      <c r="E154" s="69"/>
      <c r="F154" s="185"/>
      <c r="G154" s="67"/>
      <c r="H154" s="69"/>
      <c r="I154" s="69"/>
      <c r="J154" s="69"/>
      <c r="K154" s="69"/>
      <c r="L154" s="69"/>
      <c r="M154" s="69"/>
      <c r="N154" s="69"/>
      <c r="O154" s="69"/>
      <c r="P154" s="69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69"/>
      <c r="AD154" s="69"/>
      <c r="AE154" s="69"/>
      <c r="AF154" s="80"/>
      <c r="AG154" s="80"/>
      <c r="AH154" s="69"/>
      <c r="AI154" s="69"/>
      <c r="AJ154" s="80"/>
      <c r="AK154" s="80"/>
      <c r="AL154" s="69"/>
      <c r="AM154" s="69"/>
      <c r="AN154" s="80"/>
      <c r="AO154" s="80"/>
      <c r="AP154" s="69"/>
      <c r="AQ154" s="69"/>
      <c r="AR154" s="80"/>
      <c r="AS154" s="80"/>
      <c r="AT154" s="69"/>
      <c r="AU154" s="69"/>
      <c r="AV154" s="80"/>
      <c r="AW154" s="80"/>
      <c r="AX154" s="69"/>
      <c r="AY154" s="69"/>
      <c r="AZ154" s="80"/>
      <c r="BA154" s="80"/>
      <c r="BB154" s="69"/>
      <c r="BC154" s="69"/>
      <c r="BD154" s="80"/>
      <c r="BE154" s="80"/>
      <c r="BF154" s="69"/>
      <c r="BG154" s="69"/>
      <c r="BH154" s="80"/>
      <c r="BI154" s="80"/>
      <c r="BJ154" s="69"/>
      <c r="BK154" s="69"/>
      <c r="BL154" s="80"/>
      <c r="BM154" s="80"/>
      <c r="BN154" s="69"/>
      <c r="BO154" s="69"/>
      <c r="BP154" s="80"/>
      <c r="BQ154" s="80"/>
      <c r="BR154" s="69"/>
      <c r="BS154" s="69"/>
      <c r="BT154" s="80"/>
      <c r="BU154" s="80"/>
      <c r="BV154" s="69"/>
      <c r="BW154" s="69"/>
      <c r="BX154" s="80"/>
      <c r="BY154" s="80"/>
      <c r="BZ154" s="69"/>
      <c r="CA154" s="69"/>
      <c r="CB154" s="80"/>
      <c r="CC154" s="80"/>
      <c r="CD154" s="69"/>
      <c r="CE154" s="69"/>
      <c r="CF154" s="69"/>
      <c r="CG154" s="69"/>
      <c r="CH154" s="69"/>
      <c r="CI154" s="69"/>
      <c r="CJ154" s="68"/>
      <c r="CK154" s="69"/>
      <c r="CL154" s="185"/>
      <c r="CM154" s="67"/>
      <c r="CN154" s="67"/>
      <c r="CO154" s="69"/>
      <c r="CP154" s="185"/>
      <c r="CQ154" s="67"/>
      <c r="CR154" s="67"/>
      <c r="CS154" s="69"/>
      <c r="CT154" s="69"/>
      <c r="CU154" s="69"/>
      <c r="CV154" s="69"/>
      <c r="CW154" s="69"/>
      <c r="CX154" s="69"/>
      <c r="CY154" s="69"/>
      <c r="CZ154" s="69"/>
      <c r="DA154" s="69"/>
    </row>
    <row r="155" spans="2:105">
      <c r="B155" s="67"/>
      <c r="C155" s="67"/>
      <c r="D155" s="67"/>
      <c r="E155" s="69"/>
      <c r="F155" s="185"/>
      <c r="G155" s="67"/>
      <c r="H155" s="69"/>
      <c r="I155" s="69"/>
      <c r="J155" s="69"/>
      <c r="K155" s="69"/>
      <c r="L155" s="69"/>
      <c r="M155" s="69"/>
      <c r="N155" s="69"/>
      <c r="O155" s="69"/>
      <c r="P155" s="69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69"/>
      <c r="AD155" s="69"/>
      <c r="AE155" s="69"/>
      <c r="AF155" s="80"/>
      <c r="AG155" s="80"/>
      <c r="AH155" s="69"/>
      <c r="AI155" s="69"/>
      <c r="AJ155" s="80"/>
      <c r="AK155" s="80"/>
      <c r="AL155" s="69"/>
      <c r="AM155" s="69"/>
      <c r="AN155" s="80"/>
      <c r="AO155" s="80"/>
      <c r="AP155" s="69"/>
      <c r="AQ155" s="69"/>
      <c r="AR155" s="80"/>
      <c r="AS155" s="80"/>
      <c r="AT155" s="69"/>
      <c r="AU155" s="69"/>
      <c r="AV155" s="80"/>
      <c r="AW155" s="80"/>
      <c r="AX155" s="69"/>
      <c r="AY155" s="69"/>
      <c r="AZ155" s="80"/>
      <c r="BA155" s="80"/>
      <c r="BB155" s="69"/>
      <c r="BC155" s="69"/>
      <c r="BD155" s="80"/>
      <c r="BE155" s="80"/>
      <c r="BF155" s="69"/>
      <c r="BG155" s="69"/>
      <c r="BH155" s="80"/>
      <c r="BI155" s="80"/>
      <c r="BJ155" s="69"/>
      <c r="BK155" s="69"/>
      <c r="BL155" s="80"/>
      <c r="BM155" s="80"/>
      <c r="BN155" s="69"/>
      <c r="BO155" s="69"/>
      <c r="BP155" s="80"/>
      <c r="BQ155" s="80"/>
      <c r="BR155" s="69"/>
      <c r="BS155" s="69"/>
      <c r="BT155" s="80"/>
      <c r="BU155" s="80"/>
      <c r="BV155" s="69"/>
      <c r="BW155" s="69"/>
      <c r="BX155" s="80"/>
      <c r="BY155" s="80"/>
      <c r="BZ155" s="69"/>
      <c r="CA155" s="69"/>
      <c r="CB155" s="80"/>
      <c r="CC155" s="80"/>
      <c r="CD155" s="69"/>
      <c r="CE155" s="69"/>
      <c r="CF155" s="69"/>
      <c r="CG155" s="69"/>
      <c r="CH155" s="69"/>
      <c r="CI155" s="69"/>
      <c r="CJ155" s="68"/>
      <c r="CK155" s="69"/>
      <c r="CL155" s="185"/>
      <c r="CM155" s="67"/>
      <c r="CN155" s="67"/>
      <c r="CO155" s="69"/>
      <c r="CP155" s="185"/>
      <c r="CQ155" s="67"/>
      <c r="CR155" s="67"/>
      <c r="CS155" s="69"/>
      <c r="CT155" s="69"/>
      <c r="CU155" s="69"/>
      <c r="CV155" s="69"/>
      <c r="CW155" s="69"/>
      <c r="CX155" s="69"/>
      <c r="CY155" s="69"/>
      <c r="CZ155" s="69"/>
      <c r="DA155" s="69"/>
    </row>
    <row r="156" spans="2:105">
      <c r="B156" s="67"/>
      <c r="C156" s="67"/>
      <c r="D156" s="67"/>
      <c r="E156" s="69"/>
      <c r="F156" s="185"/>
      <c r="G156" s="67"/>
      <c r="H156" s="69"/>
      <c r="I156" s="69"/>
      <c r="J156" s="69"/>
      <c r="K156" s="69"/>
      <c r="L156" s="69"/>
      <c r="M156" s="69"/>
      <c r="N156" s="69"/>
      <c r="O156" s="69"/>
      <c r="P156" s="69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69"/>
      <c r="AD156" s="69"/>
      <c r="AE156" s="69"/>
      <c r="AF156" s="80"/>
      <c r="AG156" s="80"/>
      <c r="AH156" s="69"/>
      <c r="AI156" s="69"/>
      <c r="AJ156" s="80"/>
      <c r="AK156" s="80"/>
      <c r="AL156" s="69"/>
      <c r="AM156" s="69"/>
      <c r="AN156" s="80"/>
      <c r="AO156" s="80"/>
      <c r="AP156" s="69"/>
      <c r="AQ156" s="69"/>
      <c r="AR156" s="80"/>
      <c r="AS156" s="80"/>
      <c r="AT156" s="69"/>
      <c r="AU156" s="69"/>
      <c r="AV156" s="80"/>
      <c r="AW156" s="80"/>
      <c r="AX156" s="69"/>
      <c r="AY156" s="69"/>
      <c r="AZ156" s="80"/>
      <c r="BA156" s="80"/>
      <c r="BB156" s="69"/>
      <c r="BC156" s="69"/>
      <c r="BD156" s="80"/>
      <c r="BE156" s="80"/>
      <c r="BF156" s="69"/>
      <c r="BG156" s="69"/>
      <c r="BH156" s="80"/>
      <c r="BI156" s="80"/>
      <c r="BJ156" s="69"/>
      <c r="BK156" s="69"/>
      <c r="BL156" s="80"/>
      <c r="BM156" s="80"/>
      <c r="BN156" s="69"/>
      <c r="BO156" s="69"/>
      <c r="BP156" s="80"/>
      <c r="BQ156" s="80"/>
      <c r="BR156" s="69"/>
      <c r="BS156" s="69"/>
      <c r="BT156" s="80"/>
      <c r="BU156" s="80"/>
      <c r="BV156" s="69"/>
      <c r="BW156" s="69"/>
      <c r="BX156" s="80"/>
      <c r="BY156" s="80"/>
      <c r="BZ156" s="69"/>
      <c r="CA156" s="69"/>
      <c r="CB156" s="80"/>
      <c r="CC156" s="80"/>
      <c r="CD156" s="69"/>
      <c r="CE156" s="69"/>
      <c r="CF156" s="69"/>
      <c r="CG156" s="69"/>
      <c r="CH156" s="69"/>
      <c r="CI156" s="69"/>
      <c r="CJ156" s="68"/>
      <c r="CK156" s="69"/>
      <c r="CL156" s="185"/>
      <c r="CM156" s="67"/>
      <c r="CN156" s="67"/>
      <c r="CO156" s="69"/>
      <c r="CP156" s="185"/>
      <c r="CQ156" s="67"/>
      <c r="CR156" s="67"/>
      <c r="CS156" s="69"/>
      <c r="CT156" s="69"/>
      <c r="CU156" s="69"/>
      <c r="CV156" s="69"/>
      <c r="CW156" s="69"/>
      <c r="CX156" s="69"/>
      <c r="CY156" s="69"/>
      <c r="CZ156" s="69"/>
      <c r="DA156" s="69"/>
    </row>
    <row r="157" spans="2:105">
      <c r="B157" s="67"/>
      <c r="C157" s="67"/>
      <c r="D157" s="67"/>
      <c r="E157" s="69"/>
      <c r="F157" s="185"/>
      <c r="G157" s="67"/>
      <c r="H157" s="69"/>
      <c r="I157" s="69"/>
      <c r="J157" s="69"/>
      <c r="K157" s="69"/>
      <c r="L157" s="69"/>
      <c r="M157" s="69"/>
      <c r="N157" s="69"/>
      <c r="O157" s="69"/>
      <c r="P157" s="69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69"/>
      <c r="AD157" s="69"/>
      <c r="AE157" s="69"/>
      <c r="AF157" s="80"/>
      <c r="AG157" s="80"/>
      <c r="AH157" s="69"/>
      <c r="AI157" s="69"/>
      <c r="AJ157" s="80"/>
      <c r="AK157" s="80"/>
      <c r="AL157" s="69"/>
      <c r="AM157" s="69"/>
      <c r="AN157" s="80"/>
      <c r="AO157" s="80"/>
      <c r="AP157" s="69"/>
      <c r="AQ157" s="69"/>
      <c r="AR157" s="80"/>
      <c r="AS157" s="80"/>
      <c r="AT157" s="69"/>
      <c r="AU157" s="69"/>
      <c r="AV157" s="80"/>
      <c r="AW157" s="80"/>
      <c r="AX157" s="69"/>
      <c r="AY157" s="69"/>
      <c r="AZ157" s="80"/>
      <c r="BA157" s="80"/>
      <c r="BB157" s="69"/>
      <c r="BC157" s="69"/>
      <c r="BD157" s="80"/>
      <c r="BE157" s="80"/>
      <c r="BF157" s="69"/>
      <c r="BG157" s="69"/>
      <c r="BH157" s="80"/>
      <c r="BI157" s="80"/>
      <c r="BJ157" s="69"/>
      <c r="BK157" s="69"/>
      <c r="BL157" s="80"/>
      <c r="BM157" s="80"/>
      <c r="BN157" s="69"/>
      <c r="BO157" s="69"/>
      <c r="BP157" s="80"/>
      <c r="BQ157" s="80"/>
      <c r="BR157" s="69"/>
      <c r="BS157" s="69"/>
      <c r="BT157" s="80"/>
      <c r="BU157" s="80"/>
      <c r="BV157" s="69"/>
      <c r="BW157" s="69"/>
      <c r="BX157" s="80"/>
      <c r="BY157" s="80"/>
      <c r="BZ157" s="69"/>
      <c r="CA157" s="69"/>
      <c r="CB157" s="80"/>
      <c r="CC157" s="80"/>
      <c r="CD157" s="69"/>
      <c r="CE157" s="69"/>
      <c r="CF157" s="69"/>
      <c r="CG157" s="69"/>
      <c r="CH157" s="69"/>
      <c r="CI157" s="69"/>
      <c r="CJ157" s="68"/>
      <c r="CK157" s="69"/>
      <c r="CL157" s="185"/>
      <c r="CM157" s="67"/>
      <c r="CN157" s="67"/>
      <c r="CO157" s="69"/>
      <c r="CP157" s="185"/>
      <c r="CQ157" s="67"/>
      <c r="CR157" s="67"/>
      <c r="CS157" s="69"/>
      <c r="CT157" s="69"/>
      <c r="CU157" s="69"/>
      <c r="CV157" s="69"/>
      <c r="CW157" s="69"/>
      <c r="CX157" s="69"/>
      <c r="CY157" s="69"/>
      <c r="CZ157" s="69"/>
      <c r="DA157" s="69"/>
    </row>
    <row r="158" spans="2:105">
      <c r="B158" s="67"/>
      <c r="C158" s="67"/>
      <c r="D158" s="67"/>
      <c r="E158" s="69"/>
      <c r="F158" s="185"/>
      <c r="G158" s="67"/>
      <c r="H158" s="69"/>
      <c r="I158" s="69"/>
      <c r="J158" s="69"/>
      <c r="K158" s="69"/>
      <c r="L158" s="69"/>
      <c r="M158" s="69"/>
      <c r="N158" s="69"/>
      <c r="O158" s="69"/>
      <c r="P158" s="69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69"/>
      <c r="AD158" s="69"/>
      <c r="AE158" s="69"/>
      <c r="AF158" s="80"/>
      <c r="AG158" s="80"/>
      <c r="AH158" s="69"/>
      <c r="AI158" s="69"/>
      <c r="AJ158" s="80"/>
      <c r="AK158" s="80"/>
      <c r="AL158" s="69"/>
      <c r="AM158" s="69"/>
      <c r="AN158" s="80"/>
      <c r="AO158" s="80"/>
      <c r="AP158" s="69"/>
      <c r="AQ158" s="69"/>
      <c r="AR158" s="80"/>
      <c r="AS158" s="80"/>
      <c r="AT158" s="69"/>
      <c r="AU158" s="69"/>
      <c r="AV158" s="80"/>
      <c r="AW158" s="80"/>
      <c r="AX158" s="69"/>
      <c r="AY158" s="69"/>
      <c r="AZ158" s="80"/>
      <c r="BA158" s="80"/>
      <c r="BB158" s="69"/>
      <c r="BC158" s="69"/>
      <c r="BD158" s="80"/>
      <c r="BE158" s="80"/>
      <c r="BF158" s="69"/>
      <c r="BG158" s="69"/>
      <c r="BH158" s="80"/>
      <c r="BI158" s="80"/>
      <c r="BJ158" s="69"/>
      <c r="BK158" s="69"/>
      <c r="BL158" s="80"/>
      <c r="BM158" s="80"/>
      <c r="BN158" s="69"/>
      <c r="BO158" s="69"/>
      <c r="BP158" s="80"/>
      <c r="BQ158" s="80"/>
      <c r="BR158" s="69"/>
      <c r="BS158" s="69"/>
      <c r="BT158" s="80"/>
      <c r="BU158" s="80"/>
      <c r="BV158" s="69"/>
      <c r="BW158" s="69"/>
      <c r="BX158" s="80"/>
      <c r="BY158" s="80"/>
      <c r="BZ158" s="69"/>
      <c r="CA158" s="69"/>
      <c r="CB158" s="80"/>
      <c r="CC158" s="80"/>
      <c r="CD158" s="69"/>
      <c r="CE158" s="69"/>
      <c r="CF158" s="69"/>
      <c r="CG158" s="69"/>
      <c r="CH158" s="69"/>
      <c r="CI158" s="69"/>
      <c r="CJ158" s="68"/>
      <c r="CK158" s="69"/>
      <c r="CL158" s="185"/>
      <c r="CM158" s="67"/>
      <c r="CN158" s="67"/>
      <c r="CO158" s="69"/>
      <c r="CP158" s="185"/>
      <c r="CQ158" s="67"/>
      <c r="CR158" s="67"/>
      <c r="CS158" s="69"/>
      <c r="CT158" s="69"/>
      <c r="CU158" s="69"/>
      <c r="CV158" s="69"/>
      <c r="CW158" s="69"/>
      <c r="CX158" s="69"/>
      <c r="CY158" s="69"/>
      <c r="CZ158" s="69"/>
      <c r="DA158" s="69"/>
    </row>
    <row r="159" spans="2:105">
      <c r="B159" s="67"/>
      <c r="C159" s="67"/>
      <c r="D159" s="67"/>
      <c r="E159" s="69"/>
      <c r="F159" s="185"/>
      <c r="G159" s="67"/>
      <c r="H159" s="69"/>
      <c r="I159" s="69"/>
      <c r="J159" s="69"/>
      <c r="K159" s="69"/>
      <c r="L159" s="69"/>
      <c r="M159" s="69"/>
      <c r="N159" s="69"/>
      <c r="O159" s="69"/>
      <c r="P159" s="69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69"/>
      <c r="AD159" s="69"/>
      <c r="AE159" s="69"/>
      <c r="AF159" s="80"/>
      <c r="AG159" s="80"/>
      <c r="AH159" s="69"/>
      <c r="AI159" s="69"/>
      <c r="AJ159" s="80"/>
      <c r="AK159" s="80"/>
      <c r="AL159" s="69"/>
      <c r="AM159" s="69"/>
      <c r="AN159" s="80"/>
      <c r="AO159" s="80"/>
      <c r="AP159" s="69"/>
      <c r="AQ159" s="69"/>
      <c r="AR159" s="80"/>
      <c r="AS159" s="80"/>
      <c r="AT159" s="69"/>
      <c r="AU159" s="69"/>
      <c r="AV159" s="80"/>
      <c r="AW159" s="80"/>
      <c r="AX159" s="69"/>
      <c r="AY159" s="69"/>
      <c r="AZ159" s="80"/>
      <c r="BA159" s="80"/>
      <c r="BB159" s="69"/>
      <c r="BC159" s="69"/>
      <c r="BD159" s="80"/>
      <c r="BE159" s="80"/>
      <c r="BF159" s="69"/>
      <c r="BG159" s="69"/>
      <c r="BH159" s="80"/>
      <c r="BI159" s="80"/>
      <c r="BJ159" s="69"/>
      <c r="BK159" s="69"/>
      <c r="BL159" s="80"/>
      <c r="BM159" s="80"/>
      <c r="BN159" s="69"/>
      <c r="BO159" s="69"/>
      <c r="BP159" s="80"/>
      <c r="BQ159" s="80"/>
      <c r="BR159" s="69"/>
      <c r="BS159" s="69"/>
      <c r="BT159" s="80"/>
      <c r="BU159" s="80"/>
      <c r="BV159" s="69"/>
      <c r="BW159" s="69"/>
      <c r="BX159" s="80"/>
      <c r="BY159" s="80"/>
      <c r="BZ159" s="69"/>
      <c r="CA159" s="69"/>
      <c r="CB159" s="80"/>
      <c r="CC159" s="80"/>
      <c r="CD159" s="69"/>
      <c r="CE159" s="69"/>
      <c r="CF159" s="69"/>
      <c r="CG159" s="69"/>
      <c r="CH159" s="69"/>
      <c r="CI159" s="69"/>
      <c r="CJ159" s="68"/>
      <c r="CK159" s="69"/>
      <c r="CL159" s="185"/>
      <c r="CM159" s="67"/>
      <c r="CN159" s="67"/>
      <c r="CO159" s="69"/>
      <c r="CP159" s="185"/>
      <c r="CQ159" s="67"/>
      <c r="CR159" s="67"/>
      <c r="CS159" s="69"/>
      <c r="CT159" s="69"/>
      <c r="CU159" s="69"/>
      <c r="CV159" s="69"/>
      <c r="CW159" s="69"/>
      <c r="CX159" s="69"/>
      <c r="CY159" s="69"/>
      <c r="CZ159" s="69"/>
      <c r="DA159" s="69"/>
    </row>
    <row r="160" spans="2:105">
      <c r="B160" s="67"/>
      <c r="C160" s="67"/>
      <c r="D160" s="67"/>
      <c r="E160" s="69"/>
      <c r="F160" s="185"/>
      <c r="G160" s="67"/>
      <c r="H160" s="69"/>
      <c r="I160" s="69"/>
      <c r="J160" s="69"/>
      <c r="K160" s="69"/>
      <c r="L160" s="69"/>
      <c r="M160" s="69"/>
      <c r="N160" s="69"/>
      <c r="O160" s="69"/>
      <c r="P160" s="69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69"/>
      <c r="AD160" s="69"/>
      <c r="AE160" s="69"/>
      <c r="AF160" s="80"/>
      <c r="AG160" s="80"/>
      <c r="AH160" s="69"/>
      <c r="AI160" s="69"/>
      <c r="AJ160" s="80"/>
      <c r="AK160" s="80"/>
      <c r="AL160" s="69"/>
      <c r="AM160" s="69"/>
      <c r="AN160" s="80"/>
      <c r="AO160" s="80"/>
      <c r="AP160" s="69"/>
      <c r="AQ160" s="69"/>
      <c r="AR160" s="80"/>
      <c r="AS160" s="80"/>
      <c r="AT160" s="69"/>
      <c r="AU160" s="69"/>
      <c r="AV160" s="80"/>
      <c r="AW160" s="80"/>
      <c r="AX160" s="69"/>
      <c r="AY160" s="69"/>
      <c r="AZ160" s="80"/>
      <c r="BA160" s="80"/>
      <c r="BB160" s="69"/>
      <c r="BC160" s="69"/>
      <c r="BD160" s="80"/>
      <c r="BE160" s="80"/>
      <c r="BF160" s="69"/>
      <c r="BG160" s="69"/>
      <c r="BH160" s="80"/>
      <c r="BI160" s="80"/>
      <c r="BJ160" s="69"/>
      <c r="BK160" s="69"/>
      <c r="BL160" s="80"/>
      <c r="BM160" s="80"/>
      <c r="BN160" s="69"/>
      <c r="BO160" s="69"/>
      <c r="BP160" s="80"/>
      <c r="BQ160" s="80"/>
      <c r="BR160" s="69"/>
      <c r="BS160" s="69"/>
      <c r="BT160" s="80"/>
      <c r="BU160" s="80"/>
      <c r="BV160" s="69"/>
      <c r="BW160" s="69"/>
      <c r="BX160" s="80"/>
      <c r="BY160" s="80"/>
      <c r="BZ160" s="69"/>
      <c r="CA160" s="69"/>
      <c r="CB160" s="80"/>
      <c r="CC160" s="80"/>
      <c r="CD160" s="69"/>
      <c r="CE160" s="69"/>
      <c r="CF160" s="69"/>
      <c r="CG160" s="69"/>
      <c r="CH160" s="69"/>
      <c r="CI160" s="69"/>
      <c r="CJ160" s="68"/>
      <c r="CK160" s="69"/>
      <c r="CL160" s="185"/>
      <c r="CM160" s="67"/>
      <c r="CN160" s="67"/>
      <c r="CO160" s="69"/>
      <c r="CP160" s="185"/>
      <c r="CQ160" s="67"/>
      <c r="CR160" s="67"/>
      <c r="CS160" s="69"/>
      <c r="CT160" s="69"/>
      <c r="CU160" s="69"/>
      <c r="CV160" s="69"/>
      <c r="CW160" s="69"/>
      <c r="CX160" s="69"/>
      <c r="CY160" s="69"/>
      <c r="CZ160" s="69"/>
      <c r="DA160" s="69"/>
    </row>
    <row r="161" spans="2:105">
      <c r="B161" s="67"/>
      <c r="C161" s="67"/>
      <c r="D161" s="67"/>
      <c r="E161" s="69"/>
      <c r="F161" s="185"/>
      <c r="G161" s="67"/>
      <c r="H161" s="69"/>
      <c r="I161" s="69"/>
      <c r="J161" s="69"/>
      <c r="K161" s="69"/>
      <c r="L161" s="69"/>
      <c r="M161" s="69"/>
      <c r="N161" s="69"/>
      <c r="O161" s="69"/>
      <c r="P161" s="69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69"/>
      <c r="AD161" s="69"/>
      <c r="AE161" s="69"/>
      <c r="AF161" s="80"/>
      <c r="AG161" s="80"/>
      <c r="AH161" s="69"/>
      <c r="AI161" s="69"/>
      <c r="AJ161" s="80"/>
      <c r="AK161" s="80"/>
      <c r="AL161" s="69"/>
      <c r="AM161" s="69"/>
      <c r="AN161" s="80"/>
      <c r="AO161" s="80"/>
      <c r="AP161" s="69"/>
      <c r="AQ161" s="69"/>
      <c r="AR161" s="80"/>
      <c r="AS161" s="80"/>
      <c r="AT161" s="69"/>
      <c r="AU161" s="69"/>
      <c r="AV161" s="80"/>
      <c r="AW161" s="80"/>
      <c r="AX161" s="69"/>
      <c r="AY161" s="69"/>
      <c r="AZ161" s="80"/>
      <c r="BA161" s="80"/>
      <c r="BB161" s="69"/>
      <c r="BC161" s="69"/>
      <c r="BD161" s="80"/>
      <c r="BE161" s="80"/>
      <c r="BF161" s="69"/>
      <c r="BG161" s="69"/>
      <c r="BH161" s="80"/>
      <c r="BI161" s="80"/>
      <c r="BJ161" s="69"/>
      <c r="BK161" s="69"/>
      <c r="BL161" s="80"/>
      <c r="BM161" s="80"/>
      <c r="BN161" s="69"/>
      <c r="BO161" s="69"/>
      <c r="BP161" s="80"/>
      <c r="BQ161" s="80"/>
      <c r="BR161" s="69"/>
      <c r="BS161" s="69"/>
      <c r="BT161" s="80"/>
      <c r="BU161" s="80"/>
      <c r="BV161" s="69"/>
      <c r="BW161" s="69"/>
      <c r="BX161" s="80"/>
      <c r="BY161" s="80"/>
      <c r="BZ161" s="69"/>
      <c r="CA161" s="69"/>
      <c r="CB161" s="80"/>
      <c r="CC161" s="80"/>
      <c r="CD161" s="69"/>
      <c r="CE161" s="69"/>
      <c r="CF161" s="69"/>
      <c r="CG161" s="69"/>
      <c r="CH161" s="69"/>
      <c r="CI161" s="69"/>
      <c r="CJ161" s="68"/>
      <c r="CK161" s="69"/>
      <c r="CL161" s="185"/>
      <c r="CM161" s="67"/>
      <c r="CN161" s="67"/>
      <c r="CO161" s="69"/>
      <c r="CP161" s="185"/>
      <c r="CQ161" s="67"/>
      <c r="CR161" s="67"/>
      <c r="CS161" s="69"/>
      <c r="CT161" s="69"/>
      <c r="CU161" s="69"/>
      <c r="CV161" s="69"/>
      <c r="CW161" s="69"/>
      <c r="CX161" s="69"/>
      <c r="CY161" s="69"/>
      <c r="CZ161" s="69"/>
      <c r="DA161" s="69"/>
    </row>
    <row r="162" spans="2:105">
      <c r="B162" s="67"/>
      <c r="C162" s="67"/>
      <c r="D162" s="67"/>
      <c r="E162" s="69"/>
      <c r="F162" s="185"/>
      <c r="G162" s="67"/>
      <c r="H162" s="69"/>
      <c r="I162" s="69"/>
      <c r="J162" s="69"/>
      <c r="K162" s="69"/>
      <c r="L162" s="69"/>
      <c r="M162" s="69"/>
      <c r="N162" s="69"/>
      <c r="O162" s="69"/>
      <c r="P162" s="69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69"/>
      <c r="AD162" s="69"/>
      <c r="AE162" s="69"/>
      <c r="AF162" s="80"/>
      <c r="AG162" s="80"/>
      <c r="AH162" s="69"/>
      <c r="AI162" s="69"/>
      <c r="AJ162" s="80"/>
      <c r="AK162" s="80"/>
      <c r="AL162" s="69"/>
      <c r="AM162" s="69"/>
      <c r="AN162" s="80"/>
      <c r="AO162" s="80"/>
      <c r="AP162" s="69"/>
      <c r="AQ162" s="69"/>
      <c r="AR162" s="80"/>
      <c r="AS162" s="80"/>
      <c r="AT162" s="69"/>
      <c r="AU162" s="69"/>
      <c r="AV162" s="80"/>
      <c r="AW162" s="80"/>
      <c r="AX162" s="69"/>
      <c r="AY162" s="69"/>
      <c r="AZ162" s="80"/>
      <c r="BA162" s="80"/>
      <c r="BB162" s="69"/>
      <c r="BC162" s="69"/>
      <c r="BD162" s="80"/>
      <c r="BE162" s="80"/>
      <c r="BF162" s="69"/>
      <c r="BG162" s="69"/>
      <c r="BH162" s="80"/>
      <c r="BI162" s="80"/>
      <c r="BJ162" s="69"/>
      <c r="BK162" s="69"/>
      <c r="BL162" s="80"/>
      <c r="BM162" s="80"/>
      <c r="BN162" s="69"/>
      <c r="BO162" s="69"/>
      <c r="BP162" s="80"/>
      <c r="BQ162" s="80"/>
      <c r="BR162" s="69"/>
      <c r="BS162" s="69"/>
      <c r="BT162" s="80"/>
      <c r="BU162" s="80"/>
      <c r="BV162" s="69"/>
      <c r="BW162" s="69"/>
      <c r="BX162" s="80"/>
      <c r="BY162" s="80"/>
      <c r="BZ162" s="69"/>
      <c r="CA162" s="69"/>
      <c r="CB162" s="80"/>
      <c r="CC162" s="80"/>
      <c r="CD162" s="69"/>
      <c r="CE162" s="69"/>
      <c r="CF162" s="69"/>
      <c r="CG162" s="69"/>
      <c r="CH162" s="69"/>
      <c r="CI162" s="69"/>
      <c r="CJ162" s="68"/>
      <c r="CK162" s="69"/>
      <c r="CL162" s="185"/>
      <c r="CM162" s="67"/>
      <c r="CN162" s="67"/>
      <c r="CO162" s="69"/>
      <c r="CP162" s="185"/>
      <c r="CQ162" s="67"/>
      <c r="CR162" s="67"/>
      <c r="CS162" s="69"/>
      <c r="CT162" s="69"/>
      <c r="CU162" s="69"/>
      <c r="CV162" s="69"/>
      <c r="CW162" s="69"/>
      <c r="CX162" s="69"/>
      <c r="CY162" s="69"/>
      <c r="CZ162" s="69"/>
      <c r="DA162" s="69"/>
    </row>
    <row r="163" spans="2:105">
      <c r="B163" s="67"/>
      <c r="C163" s="67"/>
      <c r="D163" s="67"/>
      <c r="E163" s="69"/>
      <c r="F163" s="185"/>
      <c r="G163" s="67"/>
      <c r="H163" s="69"/>
      <c r="I163" s="69"/>
      <c r="J163" s="69"/>
      <c r="K163" s="69"/>
      <c r="L163" s="69"/>
      <c r="M163" s="69"/>
      <c r="N163" s="69"/>
      <c r="O163" s="69"/>
      <c r="P163" s="69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69"/>
      <c r="AD163" s="69"/>
      <c r="AE163" s="69"/>
      <c r="AF163" s="80"/>
      <c r="AG163" s="80"/>
      <c r="AH163" s="69"/>
      <c r="AI163" s="69"/>
      <c r="AJ163" s="80"/>
      <c r="AK163" s="80"/>
      <c r="AL163" s="69"/>
      <c r="AM163" s="69"/>
      <c r="AN163" s="80"/>
      <c r="AO163" s="80"/>
      <c r="AP163" s="69"/>
      <c r="AQ163" s="69"/>
      <c r="AR163" s="80"/>
      <c r="AS163" s="80"/>
      <c r="AT163" s="69"/>
      <c r="AU163" s="69"/>
      <c r="AV163" s="80"/>
      <c r="AW163" s="80"/>
      <c r="AX163" s="69"/>
      <c r="AY163" s="69"/>
      <c r="AZ163" s="80"/>
      <c r="BA163" s="80"/>
      <c r="BB163" s="69"/>
      <c r="BC163" s="69"/>
      <c r="BD163" s="80"/>
      <c r="BE163" s="80"/>
      <c r="BF163" s="69"/>
      <c r="BG163" s="69"/>
      <c r="BH163" s="80"/>
      <c r="BI163" s="80"/>
      <c r="BJ163" s="69"/>
      <c r="BK163" s="69"/>
      <c r="BL163" s="80"/>
      <c r="BM163" s="80"/>
      <c r="BN163" s="69"/>
      <c r="BO163" s="69"/>
      <c r="BP163" s="80"/>
      <c r="BQ163" s="80"/>
      <c r="BR163" s="69"/>
      <c r="BS163" s="69"/>
      <c r="BT163" s="80"/>
      <c r="BU163" s="80"/>
      <c r="BV163" s="69"/>
      <c r="BW163" s="69"/>
      <c r="BX163" s="80"/>
      <c r="BY163" s="80"/>
      <c r="BZ163" s="69"/>
      <c r="CA163" s="69"/>
      <c r="CB163" s="80"/>
      <c r="CC163" s="80"/>
      <c r="CD163" s="69"/>
      <c r="CE163" s="69"/>
      <c r="CF163" s="69"/>
      <c r="CG163" s="69"/>
      <c r="CH163" s="69"/>
      <c r="CI163" s="69"/>
      <c r="CJ163" s="68"/>
      <c r="CK163" s="69"/>
      <c r="CL163" s="185"/>
      <c r="CM163" s="67"/>
      <c r="CN163" s="67"/>
      <c r="CO163" s="69"/>
      <c r="CP163" s="185"/>
      <c r="CQ163" s="67"/>
      <c r="CR163" s="67"/>
      <c r="CS163" s="69"/>
      <c r="CT163" s="69"/>
      <c r="CU163" s="69"/>
      <c r="CV163" s="69"/>
      <c r="CW163" s="69"/>
      <c r="CX163" s="69"/>
      <c r="CY163" s="69"/>
      <c r="CZ163" s="69"/>
      <c r="DA163" s="69"/>
    </row>
    <row r="164" spans="2:105">
      <c r="B164" s="67"/>
      <c r="C164" s="67"/>
      <c r="D164" s="67"/>
      <c r="E164" s="69"/>
      <c r="F164" s="185"/>
      <c r="G164" s="67"/>
      <c r="H164" s="69"/>
      <c r="I164" s="69"/>
      <c r="J164" s="69"/>
      <c r="K164" s="69"/>
      <c r="L164" s="69"/>
      <c r="M164" s="69"/>
      <c r="N164" s="69"/>
      <c r="O164" s="69"/>
      <c r="P164" s="69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69"/>
      <c r="AD164" s="69"/>
      <c r="AE164" s="69"/>
      <c r="AF164" s="80"/>
      <c r="AG164" s="80"/>
      <c r="AH164" s="69"/>
      <c r="AI164" s="69"/>
      <c r="AJ164" s="80"/>
      <c r="AK164" s="80"/>
      <c r="AL164" s="69"/>
      <c r="AM164" s="69"/>
      <c r="AN164" s="80"/>
      <c r="AO164" s="80"/>
      <c r="AP164" s="69"/>
      <c r="AQ164" s="69"/>
      <c r="AR164" s="80"/>
      <c r="AS164" s="80"/>
      <c r="AT164" s="69"/>
      <c r="AU164" s="69"/>
      <c r="AV164" s="80"/>
      <c r="AW164" s="80"/>
      <c r="AX164" s="69"/>
      <c r="AY164" s="69"/>
      <c r="AZ164" s="80"/>
      <c r="BA164" s="80"/>
      <c r="BB164" s="69"/>
      <c r="BC164" s="69"/>
      <c r="BD164" s="80"/>
      <c r="BE164" s="80"/>
      <c r="BF164" s="69"/>
      <c r="BG164" s="69"/>
      <c r="BH164" s="80"/>
      <c r="BI164" s="80"/>
      <c r="BJ164" s="69"/>
      <c r="BK164" s="69"/>
      <c r="BL164" s="80"/>
      <c r="BM164" s="80"/>
      <c r="BN164" s="69"/>
      <c r="BO164" s="69"/>
      <c r="BP164" s="80"/>
      <c r="BQ164" s="80"/>
      <c r="BR164" s="69"/>
      <c r="BS164" s="69"/>
      <c r="BT164" s="80"/>
      <c r="BU164" s="80"/>
      <c r="BV164" s="69"/>
      <c r="BW164" s="69"/>
      <c r="BX164" s="80"/>
      <c r="BY164" s="80"/>
      <c r="BZ164" s="69"/>
      <c r="CA164" s="69"/>
      <c r="CB164" s="80"/>
      <c r="CC164" s="80"/>
      <c r="CD164" s="69"/>
      <c r="CE164" s="69"/>
      <c r="CF164" s="69"/>
      <c r="CG164" s="69"/>
      <c r="CH164" s="69"/>
      <c r="CI164" s="69"/>
      <c r="CJ164" s="68"/>
      <c r="CK164" s="69"/>
      <c r="CL164" s="185"/>
      <c r="CM164" s="67"/>
      <c r="CN164" s="67"/>
      <c r="CO164" s="69"/>
      <c r="CP164" s="185"/>
      <c r="CQ164" s="67"/>
      <c r="CR164" s="67"/>
      <c r="CS164" s="69"/>
      <c r="CT164" s="69"/>
      <c r="CU164" s="69"/>
      <c r="CV164" s="69"/>
      <c r="CW164" s="69"/>
      <c r="CX164" s="69"/>
      <c r="CY164" s="69"/>
      <c r="CZ164" s="69"/>
      <c r="DA164" s="69"/>
    </row>
    <row r="165" spans="2:105">
      <c r="B165" s="67"/>
      <c r="C165" s="67"/>
      <c r="D165" s="67"/>
      <c r="E165" s="69"/>
      <c r="F165" s="185"/>
      <c r="G165" s="67"/>
      <c r="H165" s="69"/>
      <c r="I165" s="69"/>
      <c r="J165" s="69"/>
      <c r="K165" s="69"/>
      <c r="L165" s="69"/>
      <c r="M165" s="69"/>
      <c r="N165" s="69"/>
      <c r="O165" s="69"/>
      <c r="P165" s="69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69"/>
      <c r="AD165" s="69"/>
      <c r="AE165" s="69"/>
      <c r="AF165" s="80"/>
      <c r="AG165" s="80"/>
      <c r="AH165" s="69"/>
      <c r="AI165" s="69"/>
      <c r="AJ165" s="80"/>
      <c r="AK165" s="80"/>
      <c r="AL165" s="69"/>
      <c r="AM165" s="69"/>
      <c r="AN165" s="80"/>
      <c r="AO165" s="80"/>
      <c r="AP165" s="69"/>
      <c r="AQ165" s="69"/>
      <c r="AR165" s="80"/>
      <c r="AS165" s="80"/>
      <c r="AT165" s="69"/>
      <c r="AU165" s="69"/>
      <c r="AV165" s="80"/>
      <c r="AW165" s="80"/>
      <c r="AX165" s="69"/>
      <c r="AY165" s="69"/>
      <c r="AZ165" s="80"/>
      <c r="BA165" s="80"/>
      <c r="BB165" s="69"/>
      <c r="BC165" s="69"/>
      <c r="BD165" s="80"/>
      <c r="BE165" s="80"/>
      <c r="BF165" s="69"/>
      <c r="BG165" s="69"/>
      <c r="BH165" s="80"/>
      <c r="BI165" s="80"/>
      <c r="BJ165" s="69"/>
      <c r="BK165" s="69"/>
      <c r="BL165" s="80"/>
      <c r="BM165" s="80"/>
      <c r="BN165" s="69"/>
      <c r="BO165" s="69"/>
      <c r="BP165" s="80"/>
      <c r="BQ165" s="80"/>
      <c r="BR165" s="69"/>
      <c r="BS165" s="69"/>
      <c r="BT165" s="80"/>
      <c r="BU165" s="80"/>
      <c r="BV165" s="69"/>
      <c r="BW165" s="69"/>
      <c r="BX165" s="80"/>
      <c r="BY165" s="80"/>
      <c r="BZ165" s="69"/>
      <c r="CA165" s="69"/>
      <c r="CB165" s="80"/>
      <c r="CC165" s="80"/>
      <c r="CD165" s="69"/>
      <c r="CE165" s="69"/>
      <c r="CF165" s="69"/>
      <c r="CG165" s="69"/>
      <c r="CH165" s="69"/>
      <c r="CI165" s="69"/>
      <c r="CJ165" s="68"/>
      <c r="CK165" s="69"/>
      <c r="CL165" s="185"/>
      <c r="CM165" s="67"/>
      <c r="CN165" s="67"/>
      <c r="CO165" s="69"/>
      <c r="CP165" s="185"/>
      <c r="CQ165" s="67"/>
      <c r="CR165" s="67"/>
      <c r="CS165" s="69"/>
      <c r="CT165" s="69"/>
      <c r="CU165" s="69"/>
      <c r="CV165" s="69"/>
      <c r="CW165" s="69"/>
      <c r="CX165" s="69"/>
      <c r="CY165" s="69"/>
      <c r="CZ165" s="69"/>
      <c r="DA165" s="69"/>
    </row>
    <row r="166" spans="2:105">
      <c r="B166" s="67"/>
      <c r="C166" s="67"/>
      <c r="D166" s="67"/>
      <c r="E166" s="69"/>
      <c r="F166" s="185"/>
      <c r="G166" s="67"/>
      <c r="H166" s="69"/>
      <c r="I166" s="69"/>
      <c r="J166" s="69"/>
      <c r="K166" s="69"/>
      <c r="L166" s="69"/>
      <c r="M166" s="69"/>
      <c r="N166" s="69"/>
      <c r="O166" s="69"/>
      <c r="P166" s="69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69"/>
      <c r="AD166" s="69"/>
      <c r="AE166" s="69"/>
      <c r="AF166" s="80"/>
      <c r="AG166" s="80"/>
      <c r="AH166" s="69"/>
      <c r="AI166" s="69"/>
      <c r="AJ166" s="80"/>
      <c r="AK166" s="80"/>
      <c r="AL166" s="69"/>
      <c r="AM166" s="69"/>
      <c r="AN166" s="80"/>
      <c r="AO166" s="80"/>
      <c r="AP166" s="69"/>
      <c r="AQ166" s="69"/>
      <c r="AR166" s="80"/>
      <c r="AS166" s="80"/>
      <c r="AT166" s="69"/>
      <c r="AU166" s="69"/>
      <c r="AV166" s="80"/>
      <c r="AW166" s="80"/>
      <c r="AX166" s="69"/>
      <c r="AY166" s="69"/>
      <c r="AZ166" s="80"/>
      <c r="BA166" s="80"/>
      <c r="BB166" s="69"/>
      <c r="BC166" s="69"/>
      <c r="BD166" s="80"/>
      <c r="BE166" s="80"/>
      <c r="BF166" s="69"/>
      <c r="BG166" s="69"/>
      <c r="BH166" s="80"/>
      <c r="BI166" s="80"/>
      <c r="BJ166" s="69"/>
      <c r="BK166" s="69"/>
      <c r="BL166" s="80"/>
      <c r="BM166" s="80"/>
      <c r="BN166" s="69"/>
      <c r="BO166" s="69"/>
      <c r="BP166" s="80"/>
      <c r="BQ166" s="80"/>
      <c r="BR166" s="69"/>
      <c r="BS166" s="69"/>
      <c r="BT166" s="80"/>
      <c r="BU166" s="80"/>
      <c r="BV166" s="69"/>
      <c r="BW166" s="69"/>
      <c r="BX166" s="80"/>
      <c r="BY166" s="80"/>
      <c r="BZ166" s="69"/>
      <c r="CA166" s="69"/>
      <c r="CB166" s="80"/>
      <c r="CC166" s="80"/>
      <c r="CD166" s="69"/>
      <c r="CE166" s="69"/>
      <c r="CF166" s="69"/>
      <c r="CG166" s="69"/>
      <c r="CH166" s="69"/>
      <c r="CI166" s="69"/>
      <c r="CJ166" s="68"/>
      <c r="CK166" s="69"/>
      <c r="CL166" s="185"/>
      <c r="CM166" s="67"/>
      <c r="CN166" s="67"/>
      <c r="CO166" s="69"/>
      <c r="CP166" s="185"/>
      <c r="CQ166" s="67"/>
      <c r="CR166" s="67"/>
      <c r="CS166" s="69"/>
      <c r="CT166" s="69"/>
      <c r="CU166" s="69"/>
      <c r="CV166" s="69"/>
      <c r="CW166" s="69"/>
      <c r="CX166" s="69"/>
      <c r="CY166" s="69"/>
      <c r="CZ166" s="69"/>
      <c r="DA166" s="69"/>
    </row>
    <row r="167" spans="2:105">
      <c r="B167" s="67"/>
      <c r="C167" s="67"/>
      <c r="D167" s="67"/>
      <c r="E167" s="69"/>
      <c r="F167" s="185"/>
      <c r="G167" s="67"/>
      <c r="H167" s="69"/>
      <c r="I167" s="69"/>
      <c r="J167" s="69"/>
      <c r="K167" s="69"/>
      <c r="L167" s="69"/>
      <c r="M167" s="69"/>
      <c r="N167" s="69"/>
      <c r="O167" s="69"/>
      <c r="P167" s="69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69"/>
      <c r="AD167" s="69"/>
      <c r="AE167" s="69"/>
      <c r="AF167" s="80"/>
      <c r="AG167" s="80"/>
      <c r="AH167" s="69"/>
      <c r="AI167" s="69"/>
      <c r="AJ167" s="80"/>
      <c r="AK167" s="80"/>
      <c r="AL167" s="69"/>
      <c r="AM167" s="69"/>
      <c r="AN167" s="80"/>
      <c r="AO167" s="80"/>
      <c r="AP167" s="69"/>
      <c r="AQ167" s="69"/>
      <c r="AR167" s="80"/>
      <c r="AS167" s="80"/>
      <c r="AT167" s="69"/>
      <c r="AU167" s="69"/>
      <c r="AV167" s="80"/>
      <c r="AW167" s="80"/>
      <c r="AX167" s="69"/>
      <c r="AY167" s="69"/>
      <c r="AZ167" s="80"/>
      <c r="BA167" s="80"/>
      <c r="BB167" s="69"/>
      <c r="BC167" s="69"/>
      <c r="BD167" s="80"/>
      <c r="BE167" s="80"/>
      <c r="BF167" s="69"/>
      <c r="BG167" s="69"/>
      <c r="BH167" s="80"/>
      <c r="BI167" s="80"/>
      <c r="BJ167" s="69"/>
      <c r="BK167" s="69"/>
      <c r="BL167" s="80"/>
      <c r="BM167" s="80"/>
      <c r="BN167" s="69"/>
      <c r="BO167" s="69"/>
      <c r="BP167" s="80"/>
      <c r="BQ167" s="80"/>
      <c r="BR167" s="69"/>
      <c r="BS167" s="69"/>
      <c r="BT167" s="80"/>
      <c r="BU167" s="80"/>
      <c r="BV167" s="69"/>
      <c r="BW167" s="69"/>
      <c r="BX167" s="80"/>
      <c r="BY167" s="80"/>
      <c r="BZ167" s="69"/>
      <c r="CA167" s="69"/>
      <c r="CB167" s="80"/>
      <c r="CC167" s="80"/>
      <c r="CD167" s="69"/>
      <c r="CE167" s="69"/>
      <c r="CF167" s="69"/>
      <c r="CG167" s="69"/>
      <c r="CH167" s="69"/>
      <c r="CI167" s="69"/>
      <c r="CJ167" s="68"/>
      <c r="CK167" s="69"/>
      <c r="CL167" s="185"/>
      <c r="CM167" s="67"/>
      <c r="CN167" s="67"/>
      <c r="CO167" s="69"/>
      <c r="CP167" s="185"/>
      <c r="CQ167" s="67"/>
      <c r="CR167" s="67"/>
      <c r="CS167" s="69"/>
      <c r="CT167" s="69"/>
      <c r="CU167" s="69"/>
      <c r="CV167" s="69"/>
      <c r="CW167" s="69"/>
      <c r="CX167" s="69"/>
      <c r="CY167" s="69"/>
      <c r="CZ167" s="69"/>
      <c r="DA167" s="69"/>
    </row>
    <row r="168" spans="2:105">
      <c r="B168" s="67"/>
      <c r="C168" s="67"/>
      <c r="D168" s="67"/>
      <c r="E168" s="69"/>
      <c r="F168" s="185"/>
      <c r="G168" s="67"/>
      <c r="H168" s="69"/>
      <c r="I168" s="69"/>
      <c r="J168" s="69"/>
      <c r="K168" s="69"/>
      <c r="L168" s="69"/>
      <c r="M168" s="69"/>
      <c r="N168" s="69"/>
      <c r="O168" s="69"/>
      <c r="P168" s="69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69"/>
      <c r="AD168" s="69"/>
      <c r="AE168" s="69"/>
      <c r="AF168" s="80"/>
      <c r="AG168" s="80"/>
      <c r="AH168" s="69"/>
      <c r="AI168" s="69"/>
      <c r="AJ168" s="80"/>
      <c r="AK168" s="80"/>
      <c r="AL168" s="69"/>
      <c r="AM168" s="69"/>
      <c r="AN168" s="80"/>
      <c r="AO168" s="80"/>
      <c r="AP168" s="69"/>
      <c r="AQ168" s="69"/>
      <c r="AR168" s="80"/>
      <c r="AS168" s="80"/>
      <c r="AT168" s="69"/>
      <c r="AU168" s="69"/>
      <c r="AV168" s="80"/>
      <c r="AW168" s="80"/>
      <c r="AX168" s="69"/>
      <c r="AY168" s="69"/>
      <c r="AZ168" s="80"/>
      <c r="BA168" s="80"/>
      <c r="BB168" s="69"/>
      <c r="BC168" s="69"/>
      <c r="BD168" s="80"/>
      <c r="BE168" s="80"/>
      <c r="BF168" s="69"/>
      <c r="BG168" s="69"/>
      <c r="BH168" s="80"/>
      <c r="BI168" s="80"/>
      <c r="BJ168" s="69"/>
      <c r="BK168" s="69"/>
      <c r="BL168" s="80"/>
      <c r="BM168" s="80"/>
      <c r="BN168" s="69"/>
      <c r="BO168" s="69"/>
      <c r="BP168" s="80"/>
      <c r="BQ168" s="80"/>
      <c r="BR168" s="69"/>
      <c r="BS168" s="69"/>
      <c r="BT168" s="80"/>
      <c r="BU168" s="80"/>
      <c r="BV168" s="69"/>
      <c r="BW168" s="69"/>
      <c r="BX168" s="80"/>
      <c r="BY168" s="80"/>
      <c r="BZ168" s="69"/>
      <c r="CA168" s="69"/>
      <c r="CB168" s="80"/>
      <c r="CC168" s="80"/>
      <c r="CD168" s="69"/>
      <c r="CE168" s="69"/>
      <c r="CF168" s="69"/>
      <c r="CG168" s="69"/>
      <c r="CH168" s="69"/>
      <c r="CI168" s="69"/>
      <c r="CJ168" s="68"/>
      <c r="CK168" s="69"/>
      <c r="CL168" s="185"/>
      <c r="CM168" s="67"/>
      <c r="CN168" s="67"/>
      <c r="CO168" s="69"/>
      <c r="CP168" s="185"/>
      <c r="CQ168" s="67"/>
      <c r="CR168" s="67"/>
      <c r="CS168" s="69"/>
      <c r="CT168" s="69"/>
      <c r="CU168" s="69"/>
      <c r="CV168" s="69"/>
      <c r="CW168" s="69"/>
      <c r="CX168" s="69"/>
      <c r="CY168" s="69"/>
      <c r="CZ168" s="69"/>
      <c r="DA168" s="69"/>
    </row>
    <row r="169" spans="2:105">
      <c r="B169" s="67"/>
      <c r="C169" s="67"/>
      <c r="D169" s="67"/>
      <c r="E169" s="69"/>
      <c r="F169" s="185"/>
      <c r="G169" s="67"/>
      <c r="H169" s="69"/>
      <c r="I169" s="69"/>
      <c r="J169" s="69"/>
      <c r="K169" s="69"/>
      <c r="L169" s="69"/>
      <c r="M169" s="69"/>
      <c r="N169" s="69"/>
      <c r="O169" s="69"/>
      <c r="P169" s="69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69"/>
      <c r="AD169" s="69"/>
      <c r="AE169" s="69"/>
      <c r="AF169" s="80"/>
      <c r="AG169" s="80"/>
      <c r="AH169" s="69"/>
      <c r="AI169" s="69"/>
      <c r="AJ169" s="80"/>
      <c r="AK169" s="80"/>
      <c r="AL169" s="69"/>
      <c r="AM169" s="69"/>
      <c r="AN169" s="80"/>
      <c r="AO169" s="80"/>
      <c r="AP169" s="69"/>
      <c r="AQ169" s="69"/>
      <c r="AR169" s="80"/>
      <c r="AS169" s="80"/>
      <c r="AT169" s="69"/>
      <c r="AU169" s="69"/>
      <c r="AV169" s="80"/>
      <c r="AW169" s="80"/>
      <c r="AX169" s="69"/>
      <c r="AY169" s="69"/>
      <c r="AZ169" s="80"/>
      <c r="BA169" s="80"/>
      <c r="BB169" s="69"/>
      <c r="BC169" s="69"/>
      <c r="BD169" s="80"/>
      <c r="BE169" s="80"/>
      <c r="BF169" s="69"/>
      <c r="BG169" s="69"/>
      <c r="BH169" s="80"/>
      <c r="BI169" s="80"/>
      <c r="BJ169" s="69"/>
      <c r="BK169" s="69"/>
      <c r="BL169" s="80"/>
      <c r="BM169" s="80"/>
      <c r="BN169" s="69"/>
      <c r="BO169" s="69"/>
      <c r="BP169" s="80"/>
      <c r="BQ169" s="80"/>
      <c r="BR169" s="69"/>
      <c r="BS169" s="69"/>
      <c r="BT169" s="80"/>
      <c r="BU169" s="80"/>
      <c r="BV169" s="69"/>
      <c r="BW169" s="69"/>
      <c r="BX169" s="80"/>
      <c r="BY169" s="80"/>
      <c r="BZ169" s="69"/>
      <c r="CA169" s="69"/>
      <c r="CB169" s="80"/>
      <c r="CC169" s="80"/>
      <c r="CD169" s="69"/>
      <c r="CE169" s="69"/>
      <c r="CF169" s="69"/>
      <c r="CG169" s="69"/>
      <c r="CH169" s="69"/>
      <c r="CI169" s="69"/>
      <c r="CJ169" s="68"/>
      <c r="CK169" s="69"/>
      <c r="CL169" s="185"/>
      <c r="CM169" s="67"/>
      <c r="CN169" s="67"/>
      <c r="CO169" s="69"/>
      <c r="CP169" s="185"/>
      <c r="CQ169" s="67"/>
      <c r="CR169" s="67"/>
      <c r="CS169" s="69"/>
      <c r="CT169" s="69"/>
      <c r="CU169" s="69"/>
      <c r="CV169" s="69"/>
      <c r="CW169" s="69"/>
      <c r="CX169" s="69"/>
      <c r="CY169" s="69"/>
      <c r="CZ169" s="69"/>
      <c r="DA169" s="69"/>
    </row>
    <row r="170" spans="2:105">
      <c r="B170" s="67"/>
      <c r="C170" s="67"/>
      <c r="D170" s="67"/>
      <c r="E170" s="69"/>
      <c r="F170" s="185"/>
      <c r="G170" s="67"/>
      <c r="H170" s="69"/>
      <c r="I170" s="69"/>
      <c r="J170" s="69"/>
      <c r="K170" s="69"/>
      <c r="L170" s="69"/>
      <c r="M170" s="69"/>
      <c r="N170" s="69"/>
      <c r="O170" s="69"/>
      <c r="P170" s="69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69"/>
      <c r="AD170" s="69"/>
      <c r="AE170" s="69"/>
      <c r="AF170" s="80"/>
      <c r="AG170" s="80"/>
      <c r="AH170" s="69"/>
      <c r="AI170" s="69"/>
      <c r="AJ170" s="80"/>
      <c r="AK170" s="80"/>
      <c r="AL170" s="69"/>
      <c r="AM170" s="69"/>
      <c r="AN170" s="80"/>
      <c r="AO170" s="80"/>
      <c r="AP170" s="69"/>
      <c r="AQ170" s="69"/>
      <c r="AR170" s="80"/>
      <c r="AS170" s="80"/>
      <c r="AT170" s="69"/>
      <c r="AU170" s="69"/>
      <c r="AV170" s="80"/>
      <c r="AW170" s="80"/>
      <c r="AX170" s="69"/>
      <c r="AY170" s="69"/>
      <c r="AZ170" s="80"/>
      <c r="BA170" s="80"/>
      <c r="BB170" s="69"/>
      <c r="BC170" s="69"/>
      <c r="BD170" s="80"/>
      <c r="BE170" s="80"/>
      <c r="BF170" s="69"/>
      <c r="BG170" s="69"/>
      <c r="BH170" s="80"/>
      <c r="BI170" s="80"/>
      <c r="BJ170" s="69"/>
      <c r="BK170" s="69"/>
      <c r="BL170" s="80"/>
      <c r="BM170" s="80"/>
      <c r="BN170" s="69"/>
      <c r="BO170" s="69"/>
      <c r="BP170" s="80"/>
      <c r="BQ170" s="80"/>
      <c r="BR170" s="69"/>
      <c r="BS170" s="69"/>
      <c r="BT170" s="80"/>
      <c r="BU170" s="80"/>
      <c r="BV170" s="69"/>
      <c r="BW170" s="69"/>
      <c r="BX170" s="80"/>
      <c r="BY170" s="80"/>
      <c r="BZ170" s="69"/>
      <c r="CA170" s="69"/>
      <c r="CB170" s="80"/>
      <c r="CC170" s="80"/>
      <c r="CD170" s="69"/>
      <c r="CE170" s="69"/>
      <c r="CF170" s="69"/>
      <c r="CG170" s="69"/>
      <c r="CH170" s="69"/>
      <c r="CI170" s="69"/>
      <c r="CJ170" s="68"/>
      <c r="CK170" s="69"/>
      <c r="CL170" s="185"/>
      <c r="CM170" s="67"/>
      <c r="CN170" s="67"/>
      <c r="CO170" s="69"/>
      <c r="CP170" s="185"/>
      <c r="CQ170" s="67"/>
      <c r="CR170" s="67"/>
      <c r="CS170" s="69"/>
      <c r="CT170" s="69"/>
      <c r="CU170" s="69"/>
      <c r="CV170" s="69"/>
      <c r="CW170" s="69"/>
      <c r="CX170" s="69"/>
      <c r="CY170" s="69"/>
      <c r="CZ170" s="69"/>
      <c r="DA170" s="69"/>
    </row>
    <row r="171" spans="2:105">
      <c r="B171" s="67"/>
      <c r="C171" s="67"/>
      <c r="D171" s="67"/>
      <c r="E171" s="69"/>
      <c r="F171" s="185"/>
      <c r="G171" s="67"/>
      <c r="H171" s="69"/>
      <c r="I171" s="69"/>
      <c r="J171" s="69"/>
      <c r="K171" s="69"/>
      <c r="L171" s="69"/>
      <c r="M171" s="69"/>
      <c r="N171" s="69"/>
      <c r="O171" s="69"/>
      <c r="P171" s="69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69"/>
      <c r="AD171" s="69"/>
      <c r="AE171" s="69"/>
      <c r="AF171" s="80"/>
      <c r="AG171" s="80"/>
      <c r="AH171" s="69"/>
      <c r="AI171" s="69"/>
      <c r="AJ171" s="80"/>
      <c r="AK171" s="80"/>
      <c r="AL171" s="69"/>
      <c r="AM171" s="69"/>
      <c r="AN171" s="80"/>
      <c r="AO171" s="80"/>
      <c r="AP171" s="69"/>
      <c r="AQ171" s="69"/>
      <c r="AR171" s="80"/>
      <c r="AS171" s="80"/>
      <c r="AT171" s="69"/>
      <c r="AU171" s="69"/>
      <c r="AV171" s="80"/>
      <c r="AW171" s="80"/>
      <c r="AX171" s="69"/>
      <c r="AY171" s="69"/>
      <c r="AZ171" s="80"/>
      <c r="BA171" s="80"/>
      <c r="BB171" s="69"/>
      <c r="BC171" s="69"/>
      <c r="BD171" s="80"/>
      <c r="BE171" s="80"/>
      <c r="BF171" s="69"/>
      <c r="BG171" s="69"/>
      <c r="BH171" s="80"/>
      <c r="BI171" s="80"/>
      <c r="BJ171" s="69"/>
      <c r="BK171" s="69"/>
      <c r="BL171" s="80"/>
      <c r="BM171" s="80"/>
      <c r="BN171" s="69"/>
      <c r="BO171" s="69"/>
      <c r="BP171" s="80"/>
      <c r="BQ171" s="80"/>
      <c r="BR171" s="69"/>
      <c r="BS171" s="69"/>
      <c r="BT171" s="80"/>
      <c r="BU171" s="80"/>
      <c r="BV171" s="69"/>
      <c r="BW171" s="69"/>
      <c r="BX171" s="80"/>
      <c r="BY171" s="80"/>
      <c r="BZ171" s="69"/>
      <c r="CA171" s="69"/>
      <c r="CB171" s="80"/>
      <c r="CC171" s="80"/>
      <c r="CD171" s="69"/>
      <c r="CE171" s="69"/>
      <c r="CF171" s="69"/>
      <c r="CG171" s="69"/>
      <c r="CH171" s="69"/>
      <c r="CI171" s="69"/>
      <c r="CJ171" s="68"/>
      <c r="CK171" s="69"/>
      <c r="CL171" s="185"/>
      <c r="CM171" s="67"/>
      <c r="CN171" s="67"/>
      <c r="CO171" s="69"/>
      <c r="CP171" s="185"/>
      <c r="CQ171" s="67"/>
      <c r="CR171" s="67"/>
      <c r="CS171" s="69"/>
      <c r="CT171" s="69"/>
      <c r="CU171" s="69"/>
      <c r="CV171" s="69"/>
      <c r="CW171" s="69"/>
      <c r="CX171" s="69"/>
      <c r="CY171" s="69"/>
      <c r="CZ171" s="69"/>
      <c r="DA171" s="69"/>
    </row>
    <row r="172" spans="2:105">
      <c r="B172" s="67"/>
      <c r="C172" s="67"/>
      <c r="D172" s="67"/>
      <c r="E172" s="69"/>
      <c r="F172" s="185"/>
      <c r="G172" s="67"/>
      <c r="H172" s="69"/>
      <c r="I172" s="69"/>
      <c r="J172" s="69"/>
      <c r="K172" s="69"/>
      <c r="L172" s="69"/>
      <c r="M172" s="69"/>
      <c r="N172" s="69"/>
      <c r="O172" s="69"/>
      <c r="P172" s="69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69"/>
      <c r="AD172" s="69"/>
      <c r="AE172" s="69"/>
      <c r="AF172" s="80"/>
      <c r="AG172" s="80"/>
      <c r="AH172" s="69"/>
      <c r="AI172" s="69"/>
      <c r="AJ172" s="80"/>
      <c r="AK172" s="80"/>
      <c r="AL172" s="69"/>
      <c r="AM172" s="69"/>
      <c r="AN172" s="80"/>
      <c r="AO172" s="80"/>
      <c r="AP172" s="69"/>
      <c r="AQ172" s="69"/>
      <c r="AR172" s="80"/>
      <c r="AS172" s="80"/>
      <c r="AT172" s="69"/>
      <c r="AU172" s="69"/>
      <c r="AV172" s="80"/>
      <c r="AW172" s="80"/>
      <c r="AX172" s="69"/>
      <c r="AY172" s="69"/>
      <c r="AZ172" s="80"/>
      <c r="BA172" s="80"/>
      <c r="BB172" s="69"/>
      <c r="BC172" s="69"/>
      <c r="BD172" s="80"/>
      <c r="BE172" s="80"/>
      <c r="BF172" s="69"/>
      <c r="BG172" s="69"/>
      <c r="BH172" s="80"/>
      <c r="BI172" s="80"/>
      <c r="BJ172" s="69"/>
      <c r="BK172" s="69"/>
      <c r="BL172" s="80"/>
      <c r="BM172" s="80"/>
      <c r="BN172" s="69"/>
      <c r="BO172" s="69"/>
      <c r="BP172" s="80"/>
      <c r="BQ172" s="80"/>
      <c r="BR172" s="69"/>
      <c r="BS172" s="69"/>
      <c r="BT172" s="80"/>
      <c r="BU172" s="80"/>
      <c r="BV172" s="69"/>
      <c r="BW172" s="69"/>
      <c r="BX172" s="80"/>
      <c r="BY172" s="80"/>
      <c r="BZ172" s="69"/>
      <c r="CA172" s="69"/>
      <c r="CB172" s="80"/>
      <c r="CC172" s="80"/>
      <c r="CD172" s="69"/>
      <c r="CE172" s="69"/>
      <c r="CF172" s="69"/>
      <c r="CG172" s="69"/>
      <c r="CH172" s="69"/>
      <c r="CI172" s="69"/>
      <c r="CJ172" s="68"/>
      <c r="CK172" s="69"/>
      <c r="CL172" s="185"/>
      <c r="CM172" s="67"/>
      <c r="CN172" s="67"/>
      <c r="CO172" s="69"/>
      <c r="CP172" s="185"/>
      <c r="CQ172" s="67"/>
      <c r="CR172" s="67"/>
      <c r="CS172" s="69"/>
      <c r="CT172" s="69"/>
      <c r="CU172" s="69"/>
      <c r="CV172" s="69"/>
      <c r="CW172" s="69"/>
      <c r="CX172" s="69"/>
      <c r="CY172" s="69"/>
      <c r="CZ172" s="69"/>
      <c r="DA172" s="69"/>
    </row>
    <row r="173" spans="2:105">
      <c r="B173" s="67"/>
      <c r="C173" s="67"/>
      <c r="D173" s="67"/>
      <c r="E173" s="69"/>
      <c r="F173" s="185"/>
      <c r="G173" s="67"/>
      <c r="H173" s="69"/>
      <c r="I173" s="69"/>
      <c r="J173" s="69"/>
      <c r="K173" s="69"/>
      <c r="L173" s="69"/>
      <c r="M173" s="69"/>
      <c r="N173" s="69"/>
      <c r="O173" s="69"/>
      <c r="P173" s="69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69"/>
      <c r="AD173" s="69"/>
      <c r="AE173" s="69"/>
      <c r="AF173" s="80"/>
      <c r="AG173" s="80"/>
      <c r="AH173" s="69"/>
      <c r="AI173" s="69"/>
      <c r="AJ173" s="80"/>
      <c r="AK173" s="80"/>
      <c r="AL173" s="69"/>
      <c r="AM173" s="69"/>
      <c r="AN173" s="80"/>
      <c r="AO173" s="80"/>
      <c r="AP173" s="69"/>
      <c r="AQ173" s="69"/>
      <c r="AR173" s="80"/>
      <c r="AS173" s="80"/>
      <c r="AT173" s="69"/>
      <c r="AU173" s="69"/>
      <c r="AV173" s="80"/>
      <c r="AW173" s="80"/>
      <c r="AX173" s="69"/>
      <c r="AY173" s="69"/>
      <c r="AZ173" s="80"/>
      <c r="BA173" s="80"/>
      <c r="BB173" s="69"/>
      <c r="BC173" s="69"/>
      <c r="BD173" s="80"/>
      <c r="BE173" s="80"/>
      <c r="BF173" s="69"/>
      <c r="BG173" s="69"/>
      <c r="BH173" s="80"/>
      <c r="BI173" s="80"/>
      <c r="BJ173" s="69"/>
      <c r="BK173" s="69"/>
      <c r="BL173" s="80"/>
      <c r="BM173" s="80"/>
      <c r="BN173" s="69"/>
      <c r="BO173" s="69"/>
      <c r="BP173" s="80"/>
      <c r="BQ173" s="80"/>
      <c r="BR173" s="69"/>
      <c r="BS173" s="69"/>
      <c r="BT173" s="80"/>
      <c r="BU173" s="80"/>
      <c r="BV173" s="69"/>
      <c r="BW173" s="69"/>
      <c r="BX173" s="80"/>
      <c r="BY173" s="80"/>
      <c r="BZ173" s="69"/>
      <c r="CA173" s="69"/>
      <c r="CB173" s="80"/>
      <c r="CC173" s="80"/>
      <c r="CD173" s="69"/>
      <c r="CE173" s="69"/>
      <c r="CF173" s="69"/>
      <c r="CG173" s="69"/>
      <c r="CH173" s="69"/>
      <c r="CI173" s="69"/>
      <c r="CJ173" s="68"/>
      <c r="CK173" s="69"/>
      <c r="CL173" s="185"/>
      <c r="CM173" s="67"/>
      <c r="CN173" s="67"/>
      <c r="CO173" s="69"/>
      <c r="CP173" s="185"/>
      <c r="CQ173" s="67"/>
      <c r="CR173" s="67"/>
      <c r="CS173" s="69"/>
      <c r="CT173" s="69"/>
      <c r="CU173" s="69"/>
      <c r="CV173" s="69"/>
      <c r="CW173" s="69"/>
      <c r="CX173" s="69"/>
      <c r="CY173" s="69"/>
      <c r="CZ173" s="69"/>
      <c r="DA173" s="69"/>
    </row>
    <row r="174" spans="2:105">
      <c r="B174" s="67"/>
      <c r="C174" s="67"/>
      <c r="D174" s="67"/>
      <c r="E174" s="69"/>
      <c r="F174" s="185"/>
      <c r="G174" s="67"/>
      <c r="H174" s="69"/>
      <c r="I174" s="69"/>
      <c r="J174" s="69"/>
      <c r="K174" s="69"/>
      <c r="L174" s="69"/>
      <c r="M174" s="69"/>
      <c r="N174" s="69"/>
      <c r="O174" s="69"/>
      <c r="P174" s="69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69"/>
      <c r="AD174" s="69"/>
      <c r="AE174" s="69"/>
      <c r="AF174" s="80"/>
      <c r="AG174" s="80"/>
      <c r="AH174" s="69"/>
      <c r="AI174" s="69"/>
      <c r="AJ174" s="80"/>
      <c r="AK174" s="80"/>
      <c r="AL174" s="69"/>
      <c r="AM174" s="69"/>
      <c r="AN174" s="80"/>
      <c r="AO174" s="80"/>
      <c r="AP174" s="69"/>
      <c r="AQ174" s="69"/>
      <c r="AR174" s="80"/>
      <c r="AS174" s="80"/>
      <c r="AT174" s="69"/>
      <c r="AU174" s="69"/>
      <c r="AV174" s="80"/>
      <c r="AW174" s="80"/>
      <c r="AX174" s="69"/>
      <c r="AY174" s="69"/>
      <c r="AZ174" s="80"/>
      <c r="BA174" s="80"/>
      <c r="BB174" s="69"/>
      <c r="BC174" s="69"/>
      <c r="BD174" s="80"/>
      <c r="BE174" s="80"/>
      <c r="BF174" s="69"/>
      <c r="BG174" s="69"/>
      <c r="BH174" s="80"/>
      <c r="BI174" s="80"/>
      <c r="BJ174" s="69"/>
      <c r="BK174" s="69"/>
      <c r="BL174" s="80"/>
      <c r="BM174" s="80"/>
      <c r="BN174" s="69"/>
      <c r="BO174" s="69"/>
      <c r="BP174" s="80"/>
      <c r="BQ174" s="80"/>
      <c r="BR174" s="69"/>
      <c r="BS174" s="69"/>
      <c r="BT174" s="80"/>
      <c r="BU174" s="80"/>
      <c r="BV174" s="69"/>
      <c r="BW174" s="69"/>
      <c r="BX174" s="80"/>
      <c r="BY174" s="80"/>
      <c r="BZ174" s="69"/>
      <c r="CA174" s="69"/>
      <c r="CB174" s="80"/>
      <c r="CC174" s="80"/>
      <c r="CD174" s="69"/>
      <c r="CE174" s="69"/>
      <c r="CF174" s="69"/>
      <c r="CG174" s="69"/>
      <c r="CH174" s="69"/>
      <c r="CI174" s="69"/>
      <c r="CJ174" s="68"/>
      <c r="CK174" s="69"/>
      <c r="CL174" s="185"/>
      <c r="CM174" s="67"/>
      <c r="CN174" s="67"/>
      <c r="CO174" s="69"/>
      <c r="CP174" s="185"/>
      <c r="CQ174" s="67"/>
      <c r="CR174" s="67"/>
      <c r="CS174" s="69"/>
      <c r="CT174" s="69"/>
      <c r="CU174" s="69"/>
      <c r="CV174" s="69"/>
      <c r="CW174" s="69"/>
      <c r="CX174" s="69"/>
      <c r="CY174" s="69"/>
      <c r="CZ174" s="69"/>
      <c r="DA174" s="69"/>
    </row>
    <row r="175" spans="2:105">
      <c r="B175" s="67"/>
      <c r="C175" s="67"/>
      <c r="D175" s="67"/>
      <c r="E175" s="69"/>
      <c r="F175" s="185"/>
      <c r="G175" s="67"/>
      <c r="H175" s="69"/>
      <c r="I175" s="69"/>
      <c r="J175" s="69"/>
      <c r="K175" s="69"/>
      <c r="L175" s="69"/>
      <c r="M175" s="69"/>
      <c r="N175" s="69"/>
      <c r="O175" s="69"/>
      <c r="P175" s="69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69"/>
      <c r="AD175" s="69"/>
      <c r="AE175" s="69"/>
      <c r="AF175" s="80"/>
      <c r="AG175" s="80"/>
      <c r="AH175" s="69"/>
      <c r="AI175" s="69"/>
      <c r="AJ175" s="80"/>
      <c r="AK175" s="80"/>
      <c r="AL175" s="69"/>
      <c r="AM175" s="69"/>
      <c r="AN175" s="80"/>
      <c r="AO175" s="80"/>
      <c r="AP175" s="69"/>
      <c r="AQ175" s="69"/>
      <c r="AR175" s="80"/>
      <c r="AS175" s="80"/>
      <c r="AT175" s="69"/>
      <c r="AU175" s="69"/>
      <c r="AV175" s="80"/>
      <c r="AW175" s="80"/>
      <c r="AX175" s="69"/>
      <c r="AY175" s="69"/>
      <c r="AZ175" s="80"/>
      <c r="BA175" s="80"/>
      <c r="BB175" s="69"/>
      <c r="BC175" s="69"/>
      <c r="BD175" s="80"/>
      <c r="BE175" s="80"/>
      <c r="BF175" s="69"/>
      <c r="BG175" s="69"/>
      <c r="BH175" s="80"/>
      <c r="BI175" s="80"/>
      <c r="BJ175" s="69"/>
      <c r="BK175" s="69"/>
      <c r="BL175" s="80"/>
      <c r="BM175" s="80"/>
      <c r="BN175" s="69"/>
      <c r="BO175" s="69"/>
      <c r="BP175" s="80"/>
      <c r="BQ175" s="80"/>
      <c r="BR175" s="69"/>
      <c r="BS175" s="69"/>
      <c r="BT175" s="80"/>
      <c r="BU175" s="80"/>
      <c r="BV175" s="69"/>
      <c r="BW175" s="69"/>
      <c r="BX175" s="80"/>
      <c r="BY175" s="80"/>
      <c r="BZ175" s="69"/>
      <c r="CA175" s="69"/>
      <c r="CB175" s="80"/>
      <c r="CC175" s="80"/>
      <c r="CD175" s="69"/>
      <c r="CE175" s="69"/>
      <c r="CF175" s="69"/>
      <c r="CG175" s="69"/>
      <c r="CH175" s="69"/>
      <c r="CI175" s="69"/>
      <c r="CJ175" s="68"/>
      <c r="CK175" s="69"/>
      <c r="CL175" s="185"/>
      <c r="CM175" s="67"/>
      <c r="CN175" s="67"/>
      <c r="CO175" s="69"/>
      <c r="CP175" s="185"/>
      <c r="CQ175" s="67"/>
      <c r="CR175" s="67"/>
      <c r="CS175" s="69"/>
      <c r="CT175" s="69"/>
      <c r="CU175" s="69"/>
      <c r="CV175" s="69"/>
      <c r="CW175" s="69"/>
      <c r="CX175" s="69"/>
      <c r="CY175" s="69"/>
      <c r="CZ175" s="69"/>
      <c r="DA175" s="69"/>
    </row>
    <row r="176" spans="2:105">
      <c r="B176" s="67"/>
      <c r="C176" s="67"/>
      <c r="D176" s="67"/>
      <c r="E176" s="69"/>
      <c r="F176" s="185"/>
      <c r="G176" s="67"/>
      <c r="H176" s="69"/>
      <c r="I176" s="69"/>
      <c r="J176" s="69"/>
      <c r="K176" s="69"/>
      <c r="L176" s="69"/>
      <c r="M176" s="69"/>
      <c r="N176" s="69"/>
      <c r="O176" s="69"/>
      <c r="P176" s="69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69"/>
      <c r="AD176" s="69"/>
      <c r="AE176" s="69"/>
      <c r="AF176" s="80"/>
      <c r="AG176" s="80"/>
      <c r="AH176" s="69"/>
      <c r="AI176" s="69"/>
      <c r="AJ176" s="80"/>
      <c r="AK176" s="80"/>
      <c r="AL176" s="69"/>
      <c r="AM176" s="69"/>
      <c r="AN176" s="80"/>
      <c r="AO176" s="80"/>
      <c r="AP176" s="69"/>
      <c r="AQ176" s="69"/>
      <c r="AR176" s="80"/>
      <c r="AS176" s="80"/>
      <c r="AT176" s="69"/>
      <c r="AU176" s="69"/>
      <c r="AV176" s="80"/>
      <c r="AW176" s="80"/>
      <c r="AX176" s="69"/>
      <c r="AY176" s="69"/>
      <c r="AZ176" s="80"/>
      <c r="BA176" s="80"/>
      <c r="BB176" s="69"/>
      <c r="BC176" s="69"/>
      <c r="BD176" s="80"/>
      <c r="BE176" s="80"/>
      <c r="BF176" s="69"/>
      <c r="BG176" s="69"/>
      <c r="BH176" s="80"/>
      <c r="BI176" s="80"/>
      <c r="BJ176" s="69"/>
      <c r="BK176" s="69"/>
      <c r="BL176" s="80"/>
      <c r="BM176" s="80"/>
      <c r="BN176" s="69"/>
      <c r="BO176" s="69"/>
      <c r="BP176" s="80"/>
      <c r="BQ176" s="80"/>
      <c r="BR176" s="69"/>
      <c r="BS176" s="69"/>
      <c r="BT176" s="80"/>
      <c r="BU176" s="80"/>
      <c r="BV176" s="69"/>
      <c r="BW176" s="69"/>
      <c r="BX176" s="80"/>
      <c r="BY176" s="80"/>
      <c r="BZ176" s="69"/>
      <c r="CA176" s="69"/>
      <c r="CB176" s="80"/>
      <c r="CC176" s="80"/>
      <c r="CD176" s="69"/>
      <c r="CE176" s="69"/>
      <c r="CF176" s="69"/>
      <c r="CG176" s="69"/>
      <c r="CH176" s="69"/>
      <c r="CI176" s="69"/>
      <c r="CJ176" s="68"/>
      <c r="CK176" s="69"/>
      <c r="CL176" s="185"/>
      <c r="CM176" s="67"/>
      <c r="CN176" s="67"/>
      <c r="CO176" s="69"/>
      <c r="CP176" s="185"/>
      <c r="CQ176" s="67"/>
      <c r="CR176" s="67"/>
      <c r="CS176" s="69"/>
      <c r="CT176" s="69"/>
      <c r="CU176" s="69"/>
      <c r="CV176" s="69"/>
      <c r="CW176" s="69"/>
      <c r="CX176" s="69"/>
      <c r="CY176" s="69"/>
      <c r="CZ176" s="69"/>
      <c r="DA176" s="69"/>
    </row>
    <row r="177" spans="2:105">
      <c r="B177" s="67"/>
      <c r="C177" s="67"/>
      <c r="D177" s="67"/>
      <c r="E177" s="69"/>
      <c r="F177" s="185"/>
      <c r="G177" s="67"/>
      <c r="H177" s="69"/>
      <c r="I177" s="69"/>
      <c r="J177" s="69"/>
      <c r="K177" s="69"/>
      <c r="L177" s="69"/>
      <c r="M177" s="69"/>
      <c r="N177" s="69"/>
      <c r="O177" s="69"/>
      <c r="P177" s="69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69"/>
      <c r="AD177" s="69"/>
      <c r="AE177" s="69"/>
      <c r="AF177" s="80"/>
      <c r="AG177" s="80"/>
      <c r="AH177" s="69"/>
      <c r="AI177" s="69"/>
      <c r="AJ177" s="80"/>
      <c r="AK177" s="80"/>
      <c r="AL177" s="69"/>
      <c r="AM177" s="69"/>
      <c r="AN177" s="80"/>
      <c r="AO177" s="80"/>
      <c r="AP177" s="69"/>
      <c r="AQ177" s="69"/>
      <c r="AR177" s="80"/>
      <c r="AS177" s="80"/>
      <c r="AT177" s="69"/>
      <c r="AU177" s="69"/>
      <c r="AV177" s="80"/>
      <c r="AW177" s="80"/>
      <c r="AX177" s="69"/>
      <c r="AY177" s="69"/>
      <c r="AZ177" s="80"/>
      <c r="BA177" s="80"/>
      <c r="BB177" s="69"/>
      <c r="BC177" s="69"/>
      <c r="BD177" s="80"/>
      <c r="BE177" s="80"/>
      <c r="BF177" s="69"/>
      <c r="BG177" s="69"/>
      <c r="BH177" s="80"/>
      <c r="BI177" s="80"/>
      <c r="BJ177" s="69"/>
      <c r="BK177" s="69"/>
      <c r="BL177" s="80"/>
      <c r="BM177" s="80"/>
      <c r="BN177" s="69"/>
      <c r="BO177" s="69"/>
      <c r="BP177" s="80"/>
      <c r="BQ177" s="80"/>
      <c r="BR177" s="69"/>
      <c r="BS177" s="69"/>
      <c r="BT177" s="80"/>
      <c r="BU177" s="80"/>
      <c r="BV177" s="69"/>
      <c r="BW177" s="69"/>
      <c r="BX177" s="80"/>
      <c r="BY177" s="80"/>
      <c r="BZ177" s="69"/>
      <c r="CA177" s="69"/>
      <c r="CB177" s="80"/>
      <c r="CC177" s="80"/>
      <c r="CD177" s="69"/>
      <c r="CE177" s="69"/>
      <c r="CF177" s="69"/>
      <c r="CG177" s="69"/>
      <c r="CH177" s="69"/>
      <c r="CI177" s="69"/>
      <c r="CJ177" s="68"/>
      <c r="CK177" s="69"/>
      <c r="CL177" s="185"/>
      <c r="CM177" s="67"/>
      <c r="CN177" s="67"/>
      <c r="CO177" s="69"/>
      <c r="CP177" s="185"/>
      <c r="CQ177" s="67"/>
      <c r="CR177" s="67"/>
      <c r="CS177" s="69"/>
      <c r="CT177" s="69"/>
      <c r="CU177" s="69"/>
      <c r="CV177" s="69"/>
      <c r="CW177" s="69"/>
      <c r="CX177" s="69"/>
      <c r="CY177" s="69"/>
      <c r="CZ177" s="69"/>
      <c r="DA177" s="69"/>
    </row>
    <row r="178" spans="2:105">
      <c r="B178" s="67"/>
      <c r="C178" s="67"/>
      <c r="D178" s="67"/>
      <c r="E178" s="69"/>
      <c r="F178" s="185"/>
      <c r="G178" s="67"/>
      <c r="H178" s="69"/>
      <c r="I178" s="69"/>
      <c r="J178" s="69"/>
      <c r="K178" s="69"/>
      <c r="L178" s="69"/>
      <c r="M178" s="69"/>
      <c r="N178" s="69"/>
      <c r="O178" s="69"/>
      <c r="P178" s="69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69"/>
      <c r="AD178" s="69"/>
      <c r="AE178" s="69"/>
      <c r="AF178" s="80"/>
      <c r="AG178" s="80"/>
      <c r="AH178" s="69"/>
      <c r="AI178" s="69"/>
      <c r="AJ178" s="80"/>
      <c r="AK178" s="80"/>
      <c r="AL178" s="69"/>
      <c r="AM178" s="69"/>
      <c r="AN178" s="80"/>
      <c r="AO178" s="80"/>
      <c r="AP178" s="69"/>
      <c r="AQ178" s="69"/>
      <c r="AR178" s="80"/>
      <c r="AS178" s="80"/>
      <c r="AT178" s="69"/>
      <c r="AU178" s="69"/>
      <c r="AV178" s="80"/>
      <c r="AW178" s="80"/>
      <c r="AX178" s="69"/>
      <c r="AY178" s="69"/>
      <c r="AZ178" s="80"/>
      <c r="BA178" s="80"/>
      <c r="BB178" s="69"/>
      <c r="BC178" s="69"/>
      <c r="BD178" s="80"/>
      <c r="BE178" s="80"/>
      <c r="BF178" s="69"/>
      <c r="BG178" s="69"/>
      <c r="BH178" s="80"/>
      <c r="BI178" s="80"/>
      <c r="BJ178" s="69"/>
      <c r="BK178" s="69"/>
      <c r="BL178" s="80"/>
      <c r="BM178" s="80"/>
      <c r="BN178" s="69"/>
      <c r="BO178" s="69"/>
      <c r="BP178" s="80"/>
      <c r="BQ178" s="80"/>
      <c r="BR178" s="69"/>
      <c r="BS178" s="69"/>
      <c r="BT178" s="80"/>
      <c r="BU178" s="80"/>
      <c r="BV178" s="69"/>
      <c r="BW178" s="69"/>
      <c r="BX178" s="80"/>
      <c r="BY178" s="80"/>
      <c r="BZ178" s="69"/>
      <c r="CA178" s="69"/>
      <c r="CB178" s="80"/>
      <c r="CC178" s="80"/>
      <c r="CD178" s="69"/>
      <c r="CE178" s="69"/>
      <c r="CF178" s="69"/>
      <c r="CG178" s="69"/>
      <c r="CH178" s="69"/>
      <c r="CI178" s="69"/>
      <c r="CJ178" s="68"/>
      <c r="CK178" s="69"/>
      <c r="CL178" s="185"/>
      <c r="CM178" s="67"/>
      <c r="CN178" s="67"/>
      <c r="CO178" s="69"/>
      <c r="CP178" s="185"/>
      <c r="CQ178" s="67"/>
      <c r="CR178" s="67"/>
      <c r="CS178" s="69"/>
      <c r="CT178" s="69"/>
      <c r="CU178" s="69"/>
      <c r="CV178" s="69"/>
      <c r="CW178" s="69"/>
      <c r="CX178" s="69"/>
      <c r="CY178" s="69"/>
      <c r="CZ178" s="69"/>
      <c r="DA178" s="69"/>
    </row>
    <row r="179" spans="2:105">
      <c r="B179" s="67"/>
      <c r="C179" s="67"/>
      <c r="D179" s="67"/>
      <c r="E179" s="69"/>
      <c r="F179" s="185"/>
      <c r="G179" s="67"/>
      <c r="H179" s="69"/>
      <c r="I179" s="69"/>
      <c r="J179" s="69"/>
      <c r="K179" s="69"/>
      <c r="L179" s="69"/>
      <c r="M179" s="69"/>
      <c r="N179" s="69"/>
      <c r="O179" s="69"/>
      <c r="P179" s="69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69"/>
      <c r="AD179" s="69"/>
      <c r="AE179" s="69"/>
      <c r="AF179" s="80"/>
      <c r="AG179" s="80"/>
      <c r="AH179" s="69"/>
      <c r="AI179" s="69"/>
      <c r="AJ179" s="80"/>
      <c r="AK179" s="80"/>
      <c r="AL179" s="69"/>
      <c r="AM179" s="69"/>
      <c r="AN179" s="80"/>
      <c r="AO179" s="80"/>
      <c r="AP179" s="69"/>
      <c r="AQ179" s="69"/>
      <c r="AR179" s="80"/>
      <c r="AS179" s="80"/>
      <c r="AT179" s="69"/>
      <c r="AU179" s="69"/>
      <c r="AV179" s="80"/>
      <c r="AW179" s="80"/>
      <c r="AX179" s="69"/>
      <c r="AY179" s="69"/>
      <c r="AZ179" s="80"/>
      <c r="BA179" s="80"/>
      <c r="BB179" s="69"/>
      <c r="BC179" s="69"/>
      <c r="BD179" s="80"/>
      <c r="BE179" s="80"/>
      <c r="BF179" s="69"/>
      <c r="BG179" s="69"/>
      <c r="BH179" s="80"/>
      <c r="BI179" s="80"/>
      <c r="BJ179" s="69"/>
      <c r="BK179" s="69"/>
      <c r="BL179" s="80"/>
      <c r="BM179" s="80"/>
      <c r="BN179" s="69"/>
      <c r="BO179" s="69"/>
      <c r="BP179" s="80"/>
      <c r="BQ179" s="80"/>
      <c r="BR179" s="69"/>
      <c r="BS179" s="69"/>
      <c r="BT179" s="80"/>
      <c r="BU179" s="80"/>
      <c r="BV179" s="69"/>
      <c r="BW179" s="69"/>
      <c r="BX179" s="80"/>
      <c r="BY179" s="80"/>
      <c r="BZ179" s="69"/>
      <c r="CA179" s="69"/>
      <c r="CB179" s="80"/>
      <c r="CC179" s="80"/>
      <c r="CD179" s="69"/>
      <c r="CE179" s="69"/>
      <c r="CF179" s="69"/>
      <c r="CG179" s="69"/>
      <c r="CH179" s="69"/>
      <c r="CI179" s="69"/>
      <c r="CJ179" s="68"/>
      <c r="CK179" s="69"/>
      <c r="CL179" s="185"/>
      <c r="CM179" s="67"/>
      <c r="CN179" s="67"/>
      <c r="CO179" s="69"/>
      <c r="CP179" s="185"/>
      <c r="CQ179" s="67"/>
      <c r="CR179" s="67"/>
      <c r="CS179" s="69"/>
      <c r="CT179" s="69"/>
      <c r="CU179" s="69"/>
      <c r="CV179" s="69"/>
      <c r="CW179" s="69"/>
      <c r="CX179" s="69"/>
      <c r="CY179" s="69"/>
      <c r="CZ179" s="69"/>
      <c r="DA179" s="69"/>
    </row>
    <row r="180" spans="2:105">
      <c r="B180" s="67"/>
      <c r="C180" s="67"/>
      <c r="D180" s="67"/>
      <c r="E180" s="69"/>
      <c r="F180" s="185"/>
      <c r="G180" s="67"/>
      <c r="H180" s="69"/>
      <c r="I180" s="69"/>
      <c r="J180" s="69"/>
      <c r="K180" s="69"/>
      <c r="L180" s="69"/>
      <c r="M180" s="69"/>
      <c r="N180" s="69"/>
      <c r="O180" s="69"/>
      <c r="P180" s="69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69"/>
      <c r="AD180" s="69"/>
      <c r="AE180" s="69"/>
      <c r="AF180" s="80"/>
      <c r="AG180" s="80"/>
      <c r="AH180" s="69"/>
      <c r="AI180" s="69"/>
      <c r="AJ180" s="80"/>
      <c r="AK180" s="80"/>
      <c r="AL180" s="69"/>
      <c r="AM180" s="69"/>
      <c r="AN180" s="80"/>
      <c r="AO180" s="80"/>
      <c r="AP180" s="69"/>
      <c r="AQ180" s="69"/>
      <c r="AR180" s="80"/>
      <c r="AS180" s="80"/>
      <c r="AT180" s="69"/>
      <c r="AU180" s="69"/>
      <c r="AV180" s="80"/>
      <c r="AW180" s="80"/>
      <c r="AX180" s="69"/>
      <c r="AY180" s="69"/>
      <c r="AZ180" s="80"/>
      <c r="BA180" s="80"/>
      <c r="BB180" s="69"/>
      <c r="BC180" s="69"/>
      <c r="BD180" s="80"/>
      <c r="BE180" s="80"/>
      <c r="BF180" s="69"/>
      <c r="BG180" s="69"/>
      <c r="BH180" s="80"/>
      <c r="BI180" s="80"/>
      <c r="BJ180" s="69"/>
      <c r="BK180" s="69"/>
      <c r="BL180" s="80"/>
      <c r="BM180" s="80"/>
      <c r="BN180" s="69"/>
      <c r="BO180" s="69"/>
      <c r="BP180" s="80"/>
      <c r="BQ180" s="80"/>
      <c r="BR180" s="69"/>
      <c r="BS180" s="69"/>
      <c r="BT180" s="80"/>
      <c r="BU180" s="80"/>
      <c r="BV180" s="69"/>
      <c r="BW180" s="69"/>
      <c r="BX180" s="80"/>
      <c r="BY180" s="80"/>
      <c r="BZ180" s="69"/>
      <c r="CA180" s="69"/>
      <c r="CB180" s="80"/>
      <c r="CC180" s="80"/>
      <c r="CD180" s="69"/>
      <c r="CE180" s="69"/>
      <c r="CF180" s="69"/>
      <c r="CG180" s="69"/>
      <c r="CH180" s="69"/>
      <c r="CI180" s="69"/>
      <c r="CJ180" s="68"/>
      <c r="CK180" s="69"/>
      <c r="CL180" s="185"/>
      <c r="CM180" s="67"/>
      <c r="CN180" s="67"/>
      <c r="CO180" s="69"/>
      <c r="CP180" s="185"/>
      <c r="CQ180" s="67"/>
      <c r="CR180" s="67"/>
      <c r="CS180" s="69"/>
      <c r="CT180" s="69"/>
      <c r="CU180" s="69"/>
      <c r="CV180" s="69"/>
      <c r="CW180" s="69"/>
      <c r="CX180" s="69"/>
      <c r="CY180" s="69"/>
      <c r="CZ180" s="69"/>
      <c r="DA180" s="69"/>
    </row>
    <row r="181" spans="2:105">
      <c r="B181" s="67"/>
      <c r="C181" s="67"/>
      <c r="D181" s="67"/>
      <c r="E181" s="69"/>
      <c r="F181" s="185"/>
      <c r="G181" s="67"/>
      <c r="H181" s="69"/>
      <c r="I181" s="69"/>
      <c r="J181" s="69"/>
      <c r="K181" s="69"/>
      <c r="L181" s="69"/>
      <c r="M181" s="69"/>
      <c r="N181" s="69"/>
      <c r="O181" s="69"/>
      <c r="P181" s="69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69"/>
      <c r="AD181" s="69"/>
      <c r="AE181" s="69"/>
      <c r="AF181" s="80"/>
      <c r="AG181" s="80"/>
      <c r="AH181" s="69"/>
      <c r="AI181" s="69"/>
      <c r="AJ181" s="80"/>
      <c r="AK181" s="80"/>
      <c r="AL181" s="69"/>
      <c r="AM181" s="69"/>
      <c r="AN181" s="80"/>
      <c r="AO181" s="80"/>
      <c r="AP181" s="69"/>
      <c r="AQ181" s="69"/>
      <c r="AR181" s="80"/>
      <c r="AS181" s="80"/>
      <c r="AT181" s="69"/>
      <c r="AU181" s="69"/>
      <c r="AV181" s="80"/>
      <c r="AW181" s="80"/>
      <c r="AX181" s="69"/>
      <c r="AY181" s="69"/>
      <c r="AZ181" s="80"/>
      <c r="BA181" s="80"/>
      <c r="BB181" s="69"/>
      <c r="BC181" s="69"/>
      <c r="BD181" s="80"/>
      <c r="BE181" s="80"/>
      <c r="BF181" s="69"/>
      <c r="BG181" s="69"/>
      <c r="BH181" s="80"/>
      <c r="BI181" s="80"/>
      <c r="BJ181" s="69"/>
      <c r="BK181" s="69"/>
      <c r="BL181" s="80"/>
      <c r="BM181" s="80"/>
      <c r="BN181" s="69"/>
      <c r="BO181" s="69"/>
      <c r="BP181" s="80"/>
      <c r="BQ181" s="80"/>
      <c r="BR181" s="69"/>
      <c r="BS181" s="69"/>
      <c r="BT181" s="80"/>
      <c r="BU181" s="80"/>
      <c r="BV181" s="69"/>
      <c r="BW181" s="69"/>
      <c r="BX181" s="80"/>
      <c r="BY181" s="80"/>
      <c r="BZ181" s="69"/>
      <c r="CA181" s="69"/>
      <c r="CB181" s="80"/>
      <c r="CC181" s="80"/>
      <c r="CD181" s="69"/>
      <c r="CE181" s="69"/>
      <c r="CF181" s="69"/>
      <c r="CG181" s="69"/>
      <c r="CH181" s="69"/>
      <c r="CI181" s="69"/>
      <c r="CJ181" s="68"/>
      <c r="CK181" s="69"/>
      <c r="CL181" s="185"/>
      <c r="CM181" s="67"/>
      <c r="CN181" s="67"/>
      <c r="CO181" s="69"/>
      <c r="CP181" s="185"/>
      <c r="CQ181" s="67"/>
      <c r="CR181" s="67"/>
      <c r="CS181" s="69"/>
      <c r="CT181" s="69"/>
      <c r="CU181" s="69"/>
      <c r="CV181" s="69"/>
      <c r="CW181" s="69"/>
      <c r="CX181" s="69"/>
      <c r="CY181" s="69"/>
      <c r="CZ181" s="69"/>
      <c r="DA181" s="69"/>
    </row>
    <row r="182" spans="2:105">
      <c r="B182" s="67"/>
      <c r="C182" s="67"/>
      <c r="D182" s="67"/>
      <c r="E182" s="69"/>
      <c r="F182" s="185"/>
      <c r="G182" s="67"/>
      <c r="H182" s="69"/>
      <c r="I182" s="69"/>
      <c r="J182" s="69"/>
      <c r="K182" s="69"/>
      <c r="L182" s="69"/>
      <c r="M182" s="69"/>
      <c r="N182" s="69"/>
      <c r="O182" s="69"/>
      <c r="P182" s="69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69"/>
      <c r="AD182" s="69"/>
      <c r="AE182" s="69"/>
      <c r="AF182" s="80"/>
      <c r="AG182" s="80"/>
      <c r="AH182" s="69"/>
      <c r="AI182" s="69"/>
      <c r="AJ182" s="80"/>
      <c r="AK182" s="80"/>
      <c r="AL182" s="69"/>
      <c r="AM182" s="69"/>
      <c r="AN182" s="80"/>
      <c r="AO182" s="80"/>
      <c r="AP182" s="69"/>
      <c r="AQ182" s="69"/>
      <c r="AR182" s="80"/>
      <c r="AS182" s="80"/>
      <c r="AT182" s="69"/>
      <c r="AU182" s="69"/>
      <c r="AV182" s="80"/>
      <c r="AW182" s="80"/>
      <c r="AX182" s="69"/>
      <c r="AY182" s="69"/>
      <c r="AZ182" s="80"/>
      <c r="BA182" s="80"/>
      <c r="BB182" s="69"/>
      <c r="BC182" s="69"/>
      <c r="BD182" s="80"/>
      <c r="BE182" s="80"/>
      <c r="BF182" s="69"/>
      <c r="BG182" s="69"/>
      <c r="BH182" s="80"/>
      <c r="BI182" s="80"/>
      <c r="BJ182" s="69"/>
      <c r="BK182" s="69"/>
      <c r="BL182" s="80"/>
      <c r="BM182" s="80"/>
      <c r="BN182" s="69"/>
      <c r="BO182" s="69"/>
      <c r="BP182" s="80"/>
      <c r="BQ182" s="80"/>
      <c r="BR182" s="69"/>
      <c r="BS182" s="69"/>
      <c r="BT182" s="80"/>
      <c r="BU182" s="80"/>
      <c r="BV182" s="69"/>
      <c r="BW182" s="69"/>
      <c r="BX182" s="80"/>
      <c r="BY182" s="80"/>
      <c r="BZ182" s="69"/>
      <c r="CA182" s="69"/>
      <c r="CB182" s="80"/>
      <c r="CC182" s="80"/>
      <c r="CD182" s="69"/>
      <c r="CE182" s="69"/>
      <c r="CF182" s="69"/>
      <c r="CG182" s="69"/>
      <c r="CH182" s="69"/>
      <c r="CI182" s="69"/>
      <c r="CJ182" s="68"/>
      <c r="CK182" s="69"/>
      <c r="CL182" s="185"/>
      <c r="CM182" s="67"/>
      <c r="CN182" s="67"/>
      <c r="CO182" s="69"/>
      <c r="CP182" s="185"/>
      <c r="CQ182" s="67"/>
      <c r="CR182" s="67"/>
      <c r="CS182" s="69"/>
      <c r="CT182" s="69"/>
      <c r="CU182" s="69"/>
      <c r="CV182" s="69"/>
      <c r="CW182" s="69"/>
      <c r="CX182" s="69"/>
      <c r="CY182" s="69"/>
      <c r="CZ182" s="69"/>
      <c r="DA182" s="69"/>
    </row>
    <row r="183" spans="2:105">
      <c r="B183" s="67"/>
      <c r="C183" s="67"/>
      <c r="D183" s="67"/>
      <c r="E183" s="69"/>
      <c r="F183" s="185"/>
      <c r="G183" s="67"/>
      <c r="H183" s="69"/>
      <c r="I183" s="69"/>
      <c r="J183" s="69"/>
      <c r="K183" s="69"/>
      <c r="L183" s="69"/>
      <c r="M183" s="69"/>
      <c r="N183" s="69"/>
      <c r="O183" s="69"/>
      <c r="P183" s="69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69"/>
      <c r="AD183" s="69"/>
      <c r="AE183" s="69"/>
      <c r="AF183" s="80"/>
      <c r="AG183" s="80"/>
      <c r="AH183" s="69"/>
      <c r="AI183" s="69"/>
      <c r="AJ183" s="80"/>
      <c r="AK183" s="80"/>
      <c r="AL183" s="69"/>
      <c r="AM183" s="69"/>
      <c r="AN183" s="80"/>
      <c r="AO183" s="80"/>
      <c r="AP183" s="69"/>
      <c r="AQ183" s="69"/>
      <c r="AR183" s="80"/>
      <c r="AS183" s="80"/>
      <c r="AT183" s="69"/>
      <c r="AU183" s="69"/>
      <c r="AV183" s="80"/>
      <c r="AW183" s="80"/>
      <c r="AX183" s="69"/>
      <c r="AY183" s="69"/>
      <c r="AZ183" s="80"/>
      <c r="BA183" s="80"/>
      <c r="BB183" s="69"/>
      <c r="BC183" s="69"/>
      <c r="BD183" s="80"/>
      <c r="BE183" s="80"/>
      <c r="BF183" s="69"/>
      <c r="BG183" s="69"/>
      <c r="BH183" s="80"/>
      <c r="BI183" s="80"/>
      <c r="BJ183" s="69"/>
      <c r="BK183" s="69"/>
      <c r="BL183" s="80"/>
      <c r="BM183" s="80"/>
      <c r="BN183" s="69"/>
      <c r="BO183" s="69"/>
      <c r="BP183" s="80"/>
      <c r="BQ183" s="80"/>
      <c r="BR183" s="69"/>
      <c r="BS183" s="69"/>
      <c r="BT183" s="80"/>
      <c r="BU183" s="80"/>
      <c r="BV183" s="69"/>
      <c r="BW183" s="69"/>
      <c r="BX183" s="80"/>
      <c r="BY183" s="80"/>
      <c r="BZ183" s="69"/>
      <c r="CA183" s="69"/>
      <c r="CB183" s="80"/>
      <c r="CC183" s="80"/>
      <c r="CD183" s="69"/>
      <c r="CE183" s="69"/>
      <c r="CF183" s="69"/>
      <c r="CG183" s="69"/>
      <c r="CH183" s="69"/>
      <c r="CI183" s="69"/>
      <c r="CJ183" s="68"/>
      <c r="CK183" s="69"/>
      <c r="CL183" s="185"/>
      <c r="CM183" s="67"/>
      <c r="CN183" s="67"/>
      <c r="CO183" s="69"/>
      <c r="CP183" s="185"/>
      <c r="CQ183" s="67"/>
      <c r="CR183" s="67"/>
      <c r="CS183" s="69"/>
      <c r="CT183" s="69"/>
      <c r="CU183" s="69"/>
      <c r="CV183" s="69"/>
      <c r="CW183" s="69"/>
      <c r="CX183" s="69"/>
      <c r="CY183" s="69"/>
      <c r="CZ183" s="69"/>
      <c r="DA183" s="69"/>
    </row>
    <row r="184" spans="2:105">
      <c r="B184" s="67"/>
      <c r="C184" s="67"/>
      <c r="D184" s="67"/>
      <c r="E184" s="69"/>
      <c r="F184" s="185"/>
      <c r="G184" s="67"/>
      <c r="H184" s="69"/>
      <c r="I184" s="69"/>
      <c r="J184" s="69"/>
      <c r="K184" s="69"/>
      <c r="L184" s="69"/>
      <c r="M184" s="69"/>
      <c r="N184" s="69"/>
      <c r="O184" s="69"/>
      <c r="P184" s="69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69"/>
      <c r="AD184" s="69"/>
      <c r="AE184" s="69"/>
      <c r="AF184" s="80"/>
      <c r="AG184" s="80"/>
      <c r="AH184" s="69"/>
      <c r="AI184" s="69"/>
      <c r="AJ184" s="80"/>
      <c r="AK184" s="80"/>
      <c r="AL184" s="69"/>
      <c r="AM184" s="69"/>
      <c r="AN184" s="80"/>
      <c r="AO184" s="80"/>
      <c r="AP184" s="69"/>
      <c r="AQ184" s="69"/>
      <c r="AR184" s="80"/>
      <c r="AS184" s="80"/>
      <c r="AT184" s="69"/>
      <c r="AU184" s="69"/>
      <c r="AV184" s="80"/>
      <c r="AW184" s="80"/>
      <c r="AX184" s="69"/>
      <c r="AY184" s="69"/>
      <c r="AZ184" s="80"/>
      <c r="BA184" s="80"/>
      <c r="BB184" s="69"/>
      <c r="BC184" s="69"/>
      <c r="BD184" s="80"/>
      <c r="BE184" s="80"/>
      <c r="BF184" s="69"/>
      <c r="BG184" s="69"/>
      <c r="BH184" s="80"/>
      <c r="BI184" s="80"/>
      <c r="BJ184" s="69"/>
      <c r="BK184" s="69"/>
      <c r="BL184" s="80"/>
      <c r="BM184" s="80"/>
      <c r="BN184" s="69"/>
      <c r="BO184" s="69"/>
      <c r="BP184" s="80"/>
      <c r="BQ184" s="80"/>
      <c r="BR184" s="69"/>
      <c r="BS184" s="69"/>
      <c r="BT184" s="80"/>
      <c r="BU184" s="80"/>
      <c r="BV184" s="69"/>
      <c r="BW184" s="69"/>
      <c r="BX184" s="80"/>
      <c r="BY184" s="80"/>
      <c r="BZ184" s="69"/>
      <c r="CA184" s="69"/>
      <c r="CB184" s="80"/>
      <c r="CC184" s="80"/>
      <c r="CD184" s="69"/>
      <c r="CE184" s="69"/>
      <c r="CF184" s="69"/>
      <c r="CG184" s="69"/>
      <c r="CH184" s="69"/>
      <c r="CI184" s="69"/>
      <c r="CJ184" s="68"/>
      <c r="CK184" s="69"/>
      <c r="CL184" s="185"/>
      <c r="CM184" s="67"/>
      <c r="CN184" s="67"/>
      <c r="CO184" s="69"/>
      <c r="CP184" s="185"/>
      <c r="CQ184" s="67"/>
      <c r="CR184" s="67"/>
      <c r="CS184" s="69"/>
      <c r="CT184" s="69"/>
      <c r="CU184" s="69"/>
      <c r="CV184" s="69"/>
      <c r="CW184" s="69"/>
      <c r="CX184" s="69"/>
      <c r="CY184" s="69"/>
      <c r="CZ184" s="69"/>
      <c r="DA184" s="69"/>
    </row>
    <row r="185" spans="2:105">
      <c r="B185" s="67"/>
      <c r="C185" s="67"/>
      <c r="D185" s="67"/>
      <c r="E185" s="69"/>
      <c r="F185" s="185"/>
      <c r="G185" s="67"/>
      <c r="H185" s="69"/>
      <c r="I185" s="69"/>
      <c r="J185" s="69"/>
      <c r="K185" s="69"/>
      <c r="L185" s="69"/>
      <c r="M185" s="69"/>
      <c r="N185" s="69"/>
      <c r="O185" s="69"/>
      <c r="P185" s="69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69"/>
      <c r="AD185" s="69"/>
      <c r="AE185" s="69"/>
      <c r="AF185" s="80"/>
      <c r="AG185" s="80"/>
      <c r="AH185" s="69"/>
      <c r="AI185" s="69"/>
      <c r="AJ185" s="80"/>
      <c r="AK185" s="80"/>
      <c r="AL185" s="69"/>
      <c r="AM185" s="69"/>
      <c r="AN185" s="80"/>
      <c r="AO185" s="80"/>
      <c r="AP185" s="69"/>
      <c r="AQ185" s="69"/>
      <c r="AR185" s="80"/>
      <c r="AS185" s="80"/>
      <c r="AT185" s="69"/>
      <c r="AU185" s="69"/>
      <c r="AV185" s="80"/>
      <c r="AW185" s="80"/>
      <c r="AX185" s="69"/>
      <c r="AY185" s="69"/>
      <c r="AZ185" s="80"/>
      <c r="BA185" s="80"/>
      <c r="BB185" s="69"/>
      <c r="BC185" s="69"/>
      <c r="BD185" s="80"/>
      <c r="BE185" s="80"/>
      <c r="BF185" s="69"/>
      <c r="BG185" s="69"/>
      <c r="BH185" s="80"/>
      <c r="BI185" s="80"/>
      <c r="BJ185" s="69"/>
      <c r="BK185" s="69"/>
      <c r="BL185" s="80"/>
      <c r="BM185" s="80"/>
      <c r="BN185" s="69"/>
      <c r="BO185" s="69"/>
      <c r="BP185" s="80"/>
      <c r="BQ185" s="80"/>
      <c r="BR185" s="69"/>
      <c r="BS185" s="69"/>
      <c r="BT185" s="80"/>
      <c r="BU185" s="80"/>
      <c r="BV185" s="69"/>
      <c r="BW185" s="69"/>
      <c r="BX185" s="80"/>
      <c r="BY185" s="80"/>
      <c r="BZ185" s="69"/>
      <c r="CA185" s="69"/>
      <c r="CB185" s="80"/>
      <c r="CC185" s="80"/>
      <c r="CD185" s="69"/>
      <c r="CE185" s="69"/>
      <c r="CF185" s="69"/>
      <c r="CG185" s="69"/>
      <c r="CH185" s="69"/>
      <c r="CI185" s="69"/>
      <c r="CJ185" s="68"/>
      <c r="CK185" s="69"/>
      <c r="CL185" s="185"/>
      <c r="CM185" s="67"/>
      <c r="CN185" s="67"/>
      <c r="CO185" s="69"/>
      <c r="CP185" s="185"/>
      <c r="CQ185" s="67"/>
      <c r="CR185" s="67"/>
      <c r="CS185" s="69"/>
      <c r="CT185" s="69"/>
      <c r="CU185" s="69"/>
      <c r="CV185" s="69"/>
      <c r="CW185" s="69"/>
      <c r="CX185" s="69"/>
      <c r="CY185" s="69"/>
      <c r="CZ185" s="69"/>
      <c r="DA185" s="69"/>
    </row>
    <row r="186" spans="2:105">
      <c r="B186" s="67"/>
      <c r="C186" s="67"/>
      <c r="D186" s="67"/>
      <c r="E186" s="69"/>
      <c r="F186" s="185"/>
      <c r="G186" s="67"/>
      <c r="H186" s="69"/>
      <c r="I186" s="69"/>
      <c r="J186" s="69"/>
      <c r="K186" s="69"/>
      <c r="L186" s="69"/>
      <c r="M186" s="69"/>
      <c r="N186" s="69"/>
      <c r="O186" s="69"/>
      <c r="P186" s="69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69"/>
      <c r="AD186" s="69"/>
      <c r="AE186" s="69"/>
      <c r="AF186" s="80"/>
      <c r="AG186" s="80"/>
      <c r="AH186" s="69"/>
      <c r="AI186" s="69"/>
      <c r="AJ186" s="80"/>
      <c r="AK186" s="80"/>
      <c r="AL186" s="69"/>
      <c r="AM186" s="69"/>
      <c r="AN186" s="80"/>
      <c r="AO186" s="80"/>
      <c r="AP186" s="69"/>
      <c r="AQ186" s="69"/>
      <c r="AR186" s="80"/>
      <c r="AS186" s="80"/>
      <c r="AT186" s="69"/>
      <c r="AU186" s="69"/>
      <c r="AV186" s="80"/>
      <c r="AW186" s="80"/>
      <c r="AX186" s="69"/>
      <c r="AY186" s="69"/>
      <c r="AZ186" s="80"/>
      <c r="BA186" s="80"/>
      <c r="BB186" s="69"/>
      <c r="BC186" s="69"/>
      <c r="BD186" s="80"/>
      <c r="BE186" s="80"/>
      <c r="BF186" s="69"/>
      <c r="BG186" s="69"/>
      <c r="BH186" s="80"/>
      <c r="BI186" s="80"/>
      <c r="BJ186" s="69"/>
      <c r="BK186" s="69"/>
      <c r="BL186" s="80"/>
      <c r="BM186" s="80"/>
      <c r="BN186" s="69"/>
      <c r="BO186" s="69"/>
      <c r="BP186" s="80"/>
      <c r="BQ186" s="80"/>
      <c r="BR186" s="69"/>
      <c r="BS186" s="69"/>
      <c r="BT186" s="80"/>
      <c r="BU186" s="80"/>
      <c r="BV186" s="69"/>
      <c r="BW186" s="69"/>
      <c r="BX186" s="80"/>
      <c r="BY186" s="80"/>
      <c r="BZ186" s="69"/>
      <c r="CA186" s="69"/>
      <c r="CB186" s="80"/>
      <c r="CC186" s="80"/>
      <c r="CD186" s="69"/>
      <c r="CE186" s="69"/>
      <c r="CF186" s="69"/>
      <c r="CG186" s="69"/>
      <c r="CH186" s="69"/>
      <c r="CI186" s="69"/>
      <c r="CJ186" s="68"/>
      <c r="CK186" s="69"/>
      <c r="CL186" s="185"/>
      <c r="CM186" s="67"/>
      <c r="CN186" s="67"/>
      <c r="CO186" s="69"/>
      <c r="CP186" s="185"/>
      <c r="CQ186" s="67"/>
      <c r="CR186" s="67"/>
      <c r="CS186" s="69"/>
      <c r="CT186" s="69"/>
      <c r="CU186" s="69"/>
      <c r="CV186" s="69"/>
      <c r="CW186" s="69"/>
      <c r="CX186" s="69"/>
      <c r="CY186" s="69"/>
      <c r="CZ186" s="69"/>
      <c r="DA186" s="69"/>
    </row>
    <row r="187" spans="2:105">
      <c r="B187" s="67"/>
      <c r="C187" s="67"/>
      <c r="D187" s="67"/>
      <c r="E187" s="69"/>
      <c r="F187" s="185"/>
      <c r="G187" s="67"/>
      <c r="H187" s="69"/>
      <c r="I187" s="69"/>
      <c r="J187" s="69"/>
      <c r="K187" s="69"/>
      <c r="L187" s="69"/>
      <c r="M187" s="69"/>
      <c r="N187" s="69"/>
      <c r="O187" s="69"/>
      <c r="P187" s="69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69"/>
      <c r="AD187" s="69"/>
      <c r="AE187" s="69"/>
      <c r="AF187" s="80"/>
      <c r="AG187" s="80"/>
      <c r="AH187" s="69"/>
      <c r="AI187" s="69"/>
      <c r="AJ187" s="80"/>
      <c r="AK187" s="80"/>
      <c r="AL187" s="69"/>
      <c r="AM187" s="69"/>
      <c r="AN187" s="80"/>
      <c r="AO187" s="80"/>
      <c r="AP187" s="69"/>
      <c r="AQ187" s="69"/>
      <c r="AR187" s="80"/>
      <c r="AS187" s="80"/>
      <c r="AT187" s="69"/>
      <c r="AU187" s="69"/>
      <c r="AV187" s="80"/>
      <c r="AW187" s="80"/>
      <c r="AX187" s="69"/>
      <c r="AY187" s="69"/>
      <c r="AZ187" s="80"/>
      <c r="BA187" s="80"/>
      <c r="BB187" s="69"/>
      <c r="BC187" s="69"/>
      <c r="BD187" s="80"/>
      <c r="BE187" s="80"/>
      <c r="BF187" s="69"/>
      <c r="BG187" s="69"/>
      <c r="BH187" s="80"/>
      <c r="BI187" s="80"/>
      <c r="BJ187" s="69"/>
      <c r="BK187" s="69"/>
      <c r="BL187" s="80"/>
      <c r="BM187" s="80"/>
      <c r="BN187" s="69"/>
      <c r="BO187" s="69"/>
      <c r="BP187" s="80"/>
      <c r="BQ187" s="80"/>
      <c r="BR187" s="69"/>
      <c r="BS187" s="69"/>
      <c r="BT187" s="80"/>
      <c r="BU187" s="80"/>
      <c r="BV187" s="69"/>
      <c r="BW187" s="69"/>
      <c r="BX187" s="80"/>
      <c r="BY187" s="80"/>
      <c r="BZ187" s="69"/>
      <c r="CA187" s="69"/>
      <c r="CB187" s="80"/>
      <c r="CC187" s="80"/>
      <c r="CD187" s="69"/>
      <c r="CE187" s="69"/>
      <c r="CF187" s="69"/>
      <c r="CG187" s="69"/>
      <c r="CH187" s="69"/>
      <c r="CI187" s="69"/>
      <c r="CJ187" s="68"/>
      <c r="CK187" s="69"/>
      <c r="CL187" s="185"/>
      <c r="CM187" s="67"/>
      <c r="CN187" s="67"/>
      <c r="CO187" s="69"/>
      <c r="CP187" s="185"/>
      <c r="CQ187" s="67"/>
      <c r="CR187" s="67"/>
      <c r="CS187" s="69"/>
      <c r="CT187" s="69"/>
      <c r="CU187" s="69"/>
      <c r="CV187" s="69"/>
      <c r="CW187" s="69"/>
      <c r="CX187" s="69"/>
      <c r="CY187" s="69"/>
      <c r="CZ187" s="69"/>
      <c r="DA187" s="69"/>
    </row>
    <row r="188" spans="2:105">
      <c r="B188" s="67"/>
      <c r="C188" s="67"/>
      <c r="D188" s="67"/>
      <c r="E188" s="69"/>
      <c r="F188" s="185"/>
      <c r="G188" s="67"/>
      <c r="H188" s="69"/>
      <c r="I188" s="69"/>
      <c r="J188" s="69"/>
      <c r="K188" s="69"/>
      <c r="L188" s="69"/>
      <c r="M188" s="69"/>
      <c r="N188" s="69"/>
      <c r="O188" s="69"/>
      <c r="P188" s="69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69"/>
      <c r="AD188" s="69"/>
      <c r="AE188" s="69"/>
      <c r="AF188" s="80"/>
      <c r="AG188" s="80"/>
      <c r="AH188" s="69"/>
      <c r="AI188" s="69"/>
      <c r="AJ188" s="80"/>
      <c r="AK188" s="80"/>
      <c r="AL188" s="69"/>
      <c r="AM188" s="69"/>
      <c r="AN188" s="80"/>
      <c r="AO188" s="80"/>
      <c r="AP188" s="69"/>
      <c r="AQ188" s="69"/>
      <c r="AR188" s="80"/>
      <c r="AS188" s="80"/>
      <c r="AT188" s="69"/>
      <c r="AU188" s="69"/>
      <c r="AV188" s="80"/>
      <c r="AW188" s="80"/>
      <c r="AX188" s="69"/>
      <c r="AY188" s="69"/>
      <c r="AZ188" s="80"/>
      <c r="BA188" s="80"/>
      <c r="BB188" s="69"/>
      <c r="BC188" s="69"/>
      <c r="BD188" s="80"/>
      <c r="BE188" s="80"/>
      <c r="BF188" s="69"/>
      <c r="BG188" s="69"/>
      <c r="BH188" s="80"/>
      <c r="BI188" s="80"/>
      <c r="BJ188" s="69"/>
      <c r="BK188" s="69"/>
      <c r="BL188" s="80"/>
      <c r="BM188" s="80"/>
      <c r="BN188" s="69"/>
      <c r="BO188" s="69"/>
      <c r="BP188" s="80"/>
      <c r="BQ188" s="80"/>
      <c r="BR188" s="69"/>
      <c r="BS188" s="69"/>
      <c r="BT188" s="80"/>
      <c r="BU188" s="80"/>
      <c r="BV188" s="69"/>
      <c r="BW188" s="69"/>
      <c r="BX188" s="80"/>
      <c r="BY188" s="80"/>
      <c r="BZ188" s="69"/>
      <c r="CA188" s="69"/>
      <c r="CB188" s="80"/>
      <c r="CC188" s="80"/>
      <c r="CD188" s="69"/>
      <c r="CE188" s="69"/>
      <c r="CF188" s="69"/>
      <c r="CG188" s="69"/>
      <c r="CH188" s="69"/>
      <c r="CI188" s="69"/>
      <c r="CJ188" s="68"/>
      <c r="CK188" s="69"/>
      <c r="CL188" s="185"/>
      <c r="CM188" s="67"/>
      <c r="CN188" s="67"/>
      <c r="CO188" s="69"/>
      <c r="CP188" s="185"/>
      <c r="CQ188" s="67"/>
      <c r="CR188" s="67"/>
      <c r="CS188" s="69"/>
      <c r="CT188" s="69"/>
      <c r="CU188" s="69"/>
      <c r="CV188" s="69"/>
      <c r="CW188" s="69"/>
      <c r="CX188" s="69"/>
      <c r="CY188" s="69"/>
      <c r="CZ188" s="69"/>
      <c r="DA188" s="69"/>
    </row>
    <row r="189" spans="2:105">
      <c r="B189" s="67"/>
      <c r="C189" s="67"/>
      <c r="D189" s="67"/>
      <c r="E189" s="69"/>
      <c r="F189" s="185"/>
      <c r="G189" s="67"/>
      <c r="H189" s="69"/>
      <c r="I189" s="69"/>
      <c r="J189" s="69"/>
      <c r="K189" s="69"/>
      <c r="L189" s="69"/>
      <c r="M189" s="69"/>
      <c r="N189" s="69"/>
      <c r="O189" s="69"/>
      <c r="P189" s="69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69"/>
      <c r="AD189" s="69"/>
      <c r="AE189" s="69"/>
      <c r="AF189" s="80"/>
      <c r="AG189" s="80"/>
      <c r="AH189" s="69"/>
      <c r="AI189" s="69"/>
      <c r="AJ189" s="80"/>
      <c r="AK189" s="80"/>
      <c r="AL189" s="69"/>
      <c r="AM189" s="69"/>
      <c r="AN189" s="80"/>
      <c r="AO189" s="80"/>
      <c r="AP189" s="69"/>
      <c r="AQ189" s="69"/>
      <c r="AR189" s="80"/>
      <c r="AS189" s="80"/>
      <c r="AT189" s="69"/>
      <c r="AU189" s="69"/>
      <c r="AV189" s="80"/>
      <c r="AW189" s="80"/>
      <c r="AX189" s="69"/>
      <c r="AY189" s="69"/>
      <c r="AZ189" s="80"/>
      <c r="BA189" s="80"/>
      <c r="BB189" s="69"/>
      <c r="BC189" s="69"/>
      <c r="BD189" s="80"/>
      <c r="BE189" s="80"/>
      <c r="BF189" s="69"/>
      <c r="BG189" s="69"/>
      <c r="BH189" s="80"/>
      <c r="BI189" s="80"/>
      <c r="BJ189" s="69"/>
      <c r="BK189" s="69"/>
      <c r="BL189" s="80"/>
      <c r="BM189" s="80"/>
      <c r="BN189" s="69"/>
      <c r="BO189" s="69"/>
      <c r="BP189" s="80"/>
      <c r="BQ189" s="80"/>
      <c r="BR189" s="69"/>
      <c r="BS189" s="69"/>
      <c r="BT189" s="80"/>
      <c r="BU189" s="80"/>
      <c r="BV189" s="69"/>
      <c r="BW189" s="69"/>
      <c r="BX189" s="80"/>
      <c r="BY189" s="80"/>
      <c r="BZ189" s="69"/>
      <c r="CA189" s="69"/>
      <c r="CB189" s="80"/>
      <c r="CC189" s="80"/>
      <c r="CD189" s="69"/>
      <c r="CE189" s="69"/>
      <c r="CF189" s="69"/>
      <c r="CG189" s="69"/>
      <c r="CH189" s="69"/>
      <c r="CI189" s="69"/>
      <c r="CJ189" s="68"/>
      <c r="CK189" s="69"/>
      <c r="CL189" s="185"/>
      <c r="CM189" s="67"/>
      <c r="CN189" s="67"/>
      <c r="CO189" s="69"/>
      <c r="CP189" s="185"/>
      <c r="CQ189" s="67"/>
      <c r="CR189" s="67"/>
      <c r="CS189" s="69"/>
      <c r="CT189" s="69"/>
      <c r="CU189" s="69"/>
      <c r="CV189" s="69"/>
      <c r="CW189" s="69"/>
      <c r="CX189" s="69"/>
      <c r="CY189" s="69"/>
      <c r="CZ189" s="69"/>
      <c r="DA189" s="69"/>
    </row>
    <row r="190" spans="2:105">
      <c r="B190" s="67"/>
      <c r="C190" s="67"/>
      <c r="D190" s="67"/>
      <c r="E190" s="69"/>
      <c r="F190" s="185"/>
      <c r="G190" s="67"/>
      <c r="H190" s="69"/>
      <c r="I190" s="69"/>
      <c r="J190" s="69"/>
      <c r="K190" s="69"/>
      <c r="L190" s="69"/>
      <c r="M190" s="69"/>
      <c r="N190" s="69"/>
      <c r="O190" s="69"/>
      <c r="P190" s="69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69"/>
      <c r="AD190" s="69"/>
      <c r="AE190" s="69"/>
      <c r="AF190" s="80"/>
      <c r="AG190" s="80"/>
      <c r="AH190" s="69"/>
      <c r="AI190" s="69"/>
      <c r="AJ190" s="80"/>
      <c r="AK190" s="80"/>
      <c r="AL190" s="69"/>
      <c r="AM190" s="69"/>
      <c r="AN190" s="80"/>
      <c r="AO190" s="80"/>
      <c r="AP190" s="69"/>
      <c r="AQ190" s="69"/>
      <c r="AR190" s="80"/>
      <c r="AS190" s="80"/>
      <c r="AT190" s="69"/>
      <c r="AU190" s="69"/>
      <c r="AV190" s="80"/>
      <c r="AW190" s="80"/>
      <c r="AX190" s="69"/>
      <c r="AY190" s="69"/>
      <c r="AZ190" s="80"/>
      <c r="BA190" s="80"/>
      <c r="BB190" s="69"/>
      <c r="BC190" s="69"/>
      <c r="BD190" s="80"/>
      <c r="BE190" s="80"/>
      <c r="BF190" s="69"/>
      <c r="BG190" s="69"/>
      <c r="BH190" s="80"/>
      <c r="BI190" s="80"/>
      <c r="BJ190" s="69"/>
      <c r="BK190" s="69"/>
      <c r="BL190" s="80"/>
      <c r="BM190" s="80"/>
      <c r="BN190" s="69"/>
      <c r="BO190" s="69"/>
      <c r="BP190" s="80"/>
      <c r="BQ190" s="80"/>
      <c r="BR190" s="69"/>
      <c r="BS190" s="69"/>
      <c r="BT190" s="80"/>
      <c r="BU190" s="80"/>
      <c r="BV190" s="69"/>
      <c r="BW190" s="69"/>
      <c r="BX190" s="80"/>
      <c r="BY190" s="80"/>
      <c r="BZ190" s="69"/>
      <c r="CA190" s="69"/>
      <c r="CB190" s="80"/>
      <c r="CC190" s="80"/>
      <c r="CD190" s="69"/>
      <c r="CE190" s="69"/>
      <c r="CF190" s="69"/>
      <c r="CG190" s="69"/>
      <c r="CH190" s="69"/>
      <c r="CI190" s="69"/>
      <c r="CJ190" s="68"/>
      <c r="CK190" s="69"/>
      <c r="CL190" s="185"/>
      <c r="CM190" s="67"/>
      <c r="CN190" s="67"/>
      <c r="CO190" s="69"/>
      <c r="CP190" s="185"/>
      <c r="CQ190" s="67"/>
      <c r="CR190" s="67"/>
      <c r="CS190" s="69"/>
      <c r="CT190" s="69"/>
      <c r="CU190" s="69"/>
      <c r="CV190" s="69"/>
      <c r="CW190" s="69"/>
      <c r="CX190" s="69"/>
      <c r="CY190" s="69"/>
      <c r="CZ190" s="69"/>
      <c r="DA190" s="69"/>
    </row>
    <row r="191" spans="2:105">
      <c r="B191" s="67"/>
      <c r="C191" s="67"/>
      <c r="D191" s="67"/>
      <c r="E191" s="69"/>
      <c r="F191" s="185"/>
      <c r="G191" s="67"/>
      <c r="H191" s="69"/>
      <c r="I191" s="69"/>
      <c r="J191" s="69"/>
      <c r="K191" s="69"/>
      <c r="L191" s="69"/>
      <c r="M191" s="69"/>
      <c r="N191" s="69"/>
      <c r="O191" s="69"/>
      <c r="P191" s="69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69"/>
      <c r="AD191" s="69"/>
      <c r="AE191" s="69"/>
      <c r="AF191" s="80"/>
      <c r="AG191" s="80"/>
      <c r="AH191" s="69"/>
      <c r="AI191" s="69"/>
      <c r="AJ191" s="80"/>
      <c r="AK191" s="80"/>
      <c r="AL191" s="69"/>
      <c r="AM191" s="69"/>
      <c r="AN191" s="80"/>
      <c r="AO191" s="80"/>
      <c r="AP191" s="69"/>
      <c r="AQ191" s="69"/>
      <c r="AR191" s="80"/>
      <c r="AS191" s="80"/>
      <c r="AT191" s="69"/>
      <c r="AU191" s="69"/>
      <c r="AV191" s="80"/>
      <c r="AW191" s="80"/>
      <c r="AX191" s="69"/>
      <c r="AY191" s="69"/>
      <c r="AZ191" s="80"/>
      <c r="BA191" s="80"/>
      <c r="BB191" s="69"/>
      <c r="BC191" s="69"/>
      <c r="BD191" s="80"/>
      <c r="BE191" s="80"/>
      <c r="BF191" s="69"/>
      <c r="BG191" s="69"/>
      <c r="BH191" s="80"/>
      <c r="BI191" s="80"/>
      <c r="BJ191" s="69"/>
      <c r="BK191" s="69"/>
      <c r="BL191" s="80"/>
      <c r="BM191" s="80"/>
      <c r="BN191" s="69"/>
      <c r="BO191" s="69"/>
      <c r="BP191" s="80"/>
      <c r="BQ191" s="80"/>
      <c r="BR191" s="69"/>
      <c r="BS191" s="69"/>
      <c r="BT191" s="80"/>
      <c r="BU191" s="80"/>
      <c r="BV191" s="69"/>
      <c r="BW191" s="69"/>
      <c r="BX191" s="80"/>
      <c r="BY191" s="80"/>
      <c r="BZ191" s="69"/>
      <c r="CA191" s="69"/>
      <c r="CB191" s="80"/>
      <c r="CC191" s="80"/>
      <c r="CD191" s="69"/>
      <c r="CE191" s="69"/>
      <c r="CF191" s="69"/>
      <c r="CG191" s="69"/>
      <c r="CH191" s="69"/>
      <c r="CI191" s="69"/>
      <c r="CJ191" s="68"/>
      <c r="CK191" s="69"/>
      <c r="CL191" s="185"/>
      <c r="CM191" s="67"/>
      <c r="CN191" s="67"/>
      <c r="CO191" s="69"/>
      <c r="CP191" s="185"/>
      <c r="CQ191" s="67"/>
      <c r="CR191" s="67"/>
      <c r="CS191" s="69"/>
      <c r="CT191" s="69"/>
      <c r="CU191" s="69"/>
      <c r="CV191" s="69"/>
      <c r="CW191" s="69"/>
      <c r="CX191" s="69"/>
      <c r="CY191" s="69"/>
      <c r="CZ191" s="69"/>
      <c r="DA191" s="69"/>
    </row>
    <row r="192" spans="2:105">
      <c r="B192" s="67"/>
      <c r="C192" s="67"/>
      <c r="D192" s="67"/>
      <c r="E192" s="69"/>
      <c r="F192" s="185"/>
      <c r="G192" s="67"/>
      <c r="H192" s="69"/>
      <c r="I192" s="69"/>
      <c r="J192" s="69"/>
      <c r="K192" s="69"/>
      <c r="L192" s="69"/>
      <c r="M192" s="69"/>
      <c r="N192" s="69"/>
      <c r="O192" s="69"/>
      <c r="P192" s="69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69"/>
      <c r="AD192" s="69"/>
      <c r="AE192" s="69"/>
      <c r="AF192" s="80"/>
      <c r="AG192" s="80"/>
      <c r="AH192" s="69"/>
      <c r="AI192" s="69"/>
      <c r="AJ192" s="80"/>
      <c r="AK192" s="80"/>
      <c r="AL192" s="69"/>
      <c r="AM192" s="69"/>
      <c r="AN192" s="80"/>
      <c r="AO192" s="80"/>
      <c r="AP192" s="69"/>
      <c r="AQ192" s="69"/>
      <c r="AR192" s="80"/>
      <c r="AS192" s="80"/>
      <c r="AT192" s="69"/>
      <c r="AU192" s="69"/>
      <c r="AV192" s="80"/>
      <c r="AW192" s="80"/>
      <c r="AX192" s="69"/>
      <c r="AY192" s="69"/>
      <c r="AZ192" s="80"/>
      <c r="BA192" s="80"/>
      <c r="BB192" s="69"/>
      <c r="BC192" s="69"/>
      <c r="BD192" s="80"/>
      <c r="BE192" s="80"/>
      <c r="BF192" s="69"/>
      <c r="BG192" s="69"/>
      <c r="BH192" s="80"/>
      <c r="BI192" s="80"/>
      <c r="BJ192" s="69"/>
      <c r="BK192" s="69"/>
      <c r="BL192" s="80"/>
      <c r="BM192" s="80"/>
      <c r="BN192" s="69"/>
      <c r="BO192" s="69"/>
      <c r="BP192" s="80"/>
      <c r="BQ192" s="80"/>
      <c r="BR192" s="69"/>
      <c r="BS192" s="69"/>
      <c r="BT192" s="80"/>
      <c r="BU192" s="80"/>
      <c r="BV192" s="69"/>
      <c r="BW192" s="69"/>
      <c r="BX192" s="80"/>
      <c r="BY192" s="80"/>
      <c r="BZ192" s="69"/>
      <c r="CA192" s="69"/>
      <c r="CB192" s="80"/>
      <c r="CC192" s="80"/>
      <c r="CD192" s="69"/>
      <c r="CE192" s="69"/>
      <c r="CF192" s="69"/>
      <c r="CG192" s="69"/>
      <c r="CH192" s="69"/>
      <c r="CI192" s="69"/>
      <c r="CJ192" s="68"/>
      <c r="CK192" s="69"/>
      <c r="CL192" s="185"/>
      <c r="CM192" s="67"/>
      <c r="CN192" s="67"/>
      <c r="CO192" s="69"/>
      <c r="CP192" s="185"/>
      <c r="CQ192" s="67"/>
      <c r="CR192" s="67"/>
      <c r="CS192" s="69"/>
      <c r="CT192" s="69"/>
      <c r="CU192" s="69"/>
      <c r="CV192" s="69"/>
      <c r="CW192" s="69"/>
      <c r="CX192" s="69"/>
      <c r="CY192" s="69"/>
      <c r="CZ192" s="69"/>
      <c r="DA192" s="69"/>
    </row>
    <row r="193" spans="2:105">
      <c r="B193" s="67"/>
      <c r="C193" s="67"/>
      <c r="D193" s="67"/>
      <c r="E193" s="69"/>
      <c r="F193" s="185"/>
      <c r="G193" s="67"/>
      <c r="H193" s="69"/>
      <c r="I193" s="69"/>
      <c r="J193" s="69"/>
      <c r="K193" s="69"/>
      <c r="L193" s="69"/>
      <c r="M193" s="69"/>
      <c r="N193" s="69"/>
      <c r="O193" s="69"/>
      <c r="P193" s="69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69"/>
      <c r="AD193" s="69"/>
      <c r="AE193" s="69"/>
      <c r="AF193" s="80"/>
      <c r="AG193" s="80"/>
      <c r="AH193" s="69"/>
      <c r="AI193" s="69"/>
      <c r="AJ193" s="80"/>
      <c r="AK193" s="80"/>
      <c r="AL193" s="69"/>
      <c r="AM193" s="69"/>
      <c r="AN193" s="80"/>
      <c r="AO193" s="80"/>
      <c r="AP193" s="69"/>
      <c r="AQ193" s="69"/>
      <c r="AR193" s="80"/>
      <c r="AS193" s="80"/>
      <c r="AT193" s="69"/>
      <c r="AU193" s="69"/>
      <c r="AV193" s="80"/>
      <c r="AW193" s="80"/>
      <c r="AX193" s="69"/>
      <c r="AY193" s="69"/>
      <c r="AZ193" s="80"/>
      <c r="BA193" s="80"/>
      <c r="BB193" s="69"/>
      <c r="BC193" s="69"/>
      <c r="BD193" s="80"/>
      <c r="BE193" s="80"/>
      <c r="BF193" s="69"/>
      <c r="BG193" s="69"/>
      <c r="BH193" s="80"/>
      <c r="BI193" s="80"/>
      <c r="BJ193" s="69"/>
      <c r="BK193" s="69"/>
      <c r="BL193" s="80"/>
      <c r="BM193" s="80"/>
      <c r="BN193" s="69"/>
      <c r="BO193" s="69"/>
      <c r="BP193" s="80"/>
      <c r="BQ193" s="80"/>
      <c r="BR193" s="69"/>
      <c r="BS193" s="69"/>
      <c r="BT193" s="80"/>
      <c r="BU193" s="80"/>
      <c r="BV193" s="69"/>
      <c r="BW193" s="69"/>
      <c r="BX193" s="80"/>
      <c r="BY193" s="80"/>
      <c r="BZ193" s="69"/>
      <c r="CA193" s="69"/>
      <c r="CB193" s="80"/>
      <c r="CC193" s="80"/>
      <c r="CD193" s="69"/>
      <c r="CE193" s="69"/>
      <c r="CF193" s="69"/>
      <c r="CG193" s="69"/>
      <c r="CH193" s="69"/>
      <c r="CI193" s="69"/>
      <c r="CJ193" s="68"/>
      <c r="CK193" s="69"/>
      <c r="CL193" s="185"/>
      <c r="CM193" s="67"/>
      <c r="CN193" s="67"/>
      <c r="CO193" s="69"/>
      <c r="CP193" s="185"/>
      <c r="CQ193" s="67"/>
      <c r="CR193" s="67"/>
      <c r="CS193" s="69"/>
      <c r="CT193" s="69"/>
      <c r="CU193" s="69"/>
      <c r="CV193" s="69"/>
      <c r="CW193" s="69"/>
      <c r="CX193" s="69"/>
      <c r="CY193" s="69"/>
      <c r="CZ193" s="69"/>
      <c r="DA193" s="69"/>
    </row>
    <row r="194" spans="2:105">
      <c r="B194" s="67"/>
      <c r="C194" s="67"/>
      <c r="D194" s="67"/>
      <c r="E194" s="69"/>
      <c r="F194" s="185"/>
      <c r="G194" s="67"/>
      <c r="H194" s="69"/>
      <c r="I194" s="69"/>
      <c r="J194" s="69"/>
      <c r="K194" s="69"/>
      <c r="L194" s="69"/>
      <c r="M194" s="69"/>
      <c r="N194" s="69"/>
      <c r="O194" s="69"/>
      <c r="P194" s="69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69"/>
      <c r="AD194" s="69"/>
      <c r="AE194" s="69"/>
      <c r="AF194" s="80"/>
      <c r="AG194" s="80"/>
      <c r="AH194" s="69"/>
      <c r="AI194" s="69"/>
      <c r="AJ194" s="80"/>
      <c r="AK194" s="80"/>
      <c r="AL194" s="69"/>
      <c r="AM194" s="69"/>
      <c r="AN194" s="80"/>
      <c r="AO194" s="80"/>
      <c r="AP194" s="69"/>
      <c r="AQ194" s="69"/>
      <c r="AR194" s="80"/>
      <c r="AS194" s="80"/>
      <c r="AT194" s="69"/>
      <c r="AU194" s="69"/>
      <c r="AV194" s="80"/>
      <c r="AW194" s="80"/>
      <c r="AX194" s="69"/>
      <c r="AY194" s="69"/>
      <c r="AZ194" s="80"/>
      <c r="BA194" s="80"/>
      <c r="BB194" s="69"/>
      <c r="BC194" s="69"/>
      <c r="BD194" s="80"/>
      <c r="BE194" s="80"/>
      <c r="BF194" s="69"/>
      <c r="BG194" s="69"/>
      <c r="BH194" s="80"/>
      <c r="BI194" s="80"/>
      <c r="BJ194" s="69"/>
      <c r="BK194" s="69"/>
      <c r="BL194" s="80"/>
      <c r="BM194" s="80"/>
      <c r="BN194" s="69"/>
      <c r="BO194" s="69"/>
      <c r="BP194" s="80"/>
      <c r="BQ194" s="80"/>
      <c r="BR194" s="69"/>
      <c r="BS194" s="69"/>
      <c r="BT194" s="80"/>
      <c r="BU194" s="80"/>
      <c r="BV194" s="69"/>
      <c r="BW194" s="69"/>
      <c r="BX194" s="80"/>
      <c r="BY194" s="80"/>
      <c r="BZ194" s="69"/>
      <c r="CA194" s="69"/>
      <c r="CB194" s="80"/>
      <c r="CC194" s="80"/>
      <c r="CD194" s="69"/>
      <c r="CE194" s="69"/>
      <c r="CF194" s="69"/>
      <c r="CG194" s="69"/>
      <c r="CH194" s="69"/>
      <c r="CI194" s="69"/>
      <c r="CJ194" s="68"/>
      <c r="CK194" s="69"/>
      <c r="CL194" s="185"/>
      <c r="CM194" s="67"/>
      <c r="CN194" s="67"/>
      <c r="CO194" s="69"/>
      <c r="CP194" s="185"/>
      <c r="CQ194" s="67"/>
      <c r="CR194" s="67"/>
      <c r="CS194" s="69"/>
      <c r="CT194" s="69"/>
      <c r="CU194" s="69"/>
      <c r="CV194" s="69"/>
      <c r="CW194" s="69"/>
      <c r="CX194" s="69"/>
      <c r="CY194" s="69"/>
      <c r="CZ194" s="69"/>
      <c r="DA194" s="69"/>
    </row>
    <row r="195" spans="2:105">
      <c r="B195" s="67"/>
      <c r="C195" s="67"/>
      <c r="D195" s="67"/>
      <c r="E195" s="69"/>
      <c r="F195" s="185"/>
      <c r="G195" s="67"/>
      <c r="H195" s="69"/>
      <c r="I195" s="69"/>
      <c r="J195" s="69"/>
      <c r="K195" s="69"/>
      <c r="L195" s="69"/>
      <c r="M195" s="69"/>
      <c r="N195" s="69"/>
      <c r="O195" s="69"/>
      <c r="P195" s="69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69"/>
      <c r="AD195" s="69"/>
      <c r="AE195" s="69"/>
      <c r="AF195" s="80"/>
      <c r="AG195" s="80"/>
      <c r="AH195" s="69"/>
      <c r="AI195" s="69"/>
      <c r="AJ195" s="80"/>
      <c r="AK195" s="80"/>
      <c r="AL195" s="69"/>
      <c r="AM195" s="69"/>
      <c r="AN195" s="80"/>
      <c r="AO195" s="80"/>
      <c r="AP195" s="69"/>
      <c r="AQ195" s="69"/>
      <c r="AR195" s="80"/>
      <c r="AS195" s="80"/>
      <c r="AT195" s="69"/>
      <c r="AU195" s="69"/>
      <c r="AV195" s="80"/>
      <c r="AW195" s="80"/>
      <c r="AX195" s="69"/>
      <c r="AY195" s="69"/>
      <c r="AZ195" s="80"/>
      <c r="BA195" s="80"/>
      <c r="BB195" s="69"/>
      <c r="BC195" s="69"/>
      <c r="BD195" s="80"/>
      <c r="BE195" s="80"/>
      <c r="BF195" s="69"/>
      <c r="BG195" s="69"/>
      <c r="BH195" s="80"/>
      <c r="BI195" s="80"/>
      <c r="BJ195" s="69"/>
      <c r="BK195" s="69"/>
      <c r="BL195" s="80"/>
      <c r="BM195" s="80"/>
      <c r="BN195" s="69"/>
      <c r="BO195" s="69"/>
      <c r="BP195" s="80"/>
      <c r="BQ195" s="80"/>
      <c r="BR195" s="69"/>
      <c r="BS195" s="69"/>
      <c r="BT195" s="80"/>
      <c r="BU195" s="80"/>
      <c r="BV195" s="69"/>
      <c r="BW195" s="69"/>
      <c r="BX195" s="80"/>
      <c r="BY195" s="80"/>
      <c r="BZ195" s="69"/>
      <c r="CA195" s="69"/>
      <c r="CB195" s="80"/>
      <c r="CC195" s="80"/>
      <c r="CD195" s="69"/>
      <c r="CE195" s="69"/>
      <c r="CF195" s="69"/>
      <c r="CG195" s="69"/>
      <c r="CH195" s="69"/>
      <c r="CI195" s="69"/>
      <c r="CJ195" s="68"/>
      <c r="CK195" s="69"/>
      <c r="CL195" s="185"/>
      <c r="CM195" s="67"/>
      <c r="CN195" s="67"/>
      <c r="CO195" s="69"/>
      <c r="CP195" s="185"/>
      <c r="CQ195" s="67"/>
      <c r="CR195" s="67"/>
      <c r="CS195" s="69"/>
      <c r="CT195" s="69"/>
      <c r="CU195" s="69"/>
      <c r="CV195" s="69"/>
      <c r="CW195" s="69"/>
      <c r="CX195" s="69"/>
      <c r="CY195" s="69"/>
      <c r="CZ195" s="69"/>
      <c r="DA195" s="69"/>
    </row>
    <row r="196" spans="2:105">
      <c r="B196" s="67"/>
      <c r="C196" s="67"/>
      <c r="D196" s="67"/>
      <c r="E196" s="69"/>
      <c r="F196" s="185"/>
      <c r="G196" s="67"/>
      <c r="H196" s="69"/>
      <c r="I196" s="69"/>
      <c r="J196" s="69"/>
      <c r="K196" s="69"/>
      <c r="L196" s="69"/>
      <c r="M196" s="69"/>
      <c r="N196" s="69"/>
      <c r="O196" s="69"/>
      <c r="P196" s="69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69"/>
      <c r="AD196" s="69"/>
      <c r="AE196" s="69"/>
      <c r="AF196" s="80"/>
      <c r="AG196" s="80"/>
      <c r="AH196" s="69"/>
      <c r="AI196" s="69"/>
      <c r="AJ196" s="80"/>
      <c r="AK196" s="80"/>
      <c r="AL196" s="69"/>
      <c r="AM196" s="69"/>
      <c r="AN196" s="80"/>
      <c r="AO196" s="80"/>
      <c r="AP196" s="69"/>
      <c r="AQ196" s="69"/>
      <c r="AR196" s="80"/>
      <c r="AS196" s="80"/>
      <c r="AT196" s="69"/>
      <c r="AU196" s="69"/>
      <c r="AV196" s="80"/>
      <c r="AW196" s="80"/>
      <c r="AX196" s="69"/>
      <c r="AY196" s="69"/>
      <c r="AZ196" s="80"/>
      <c r="BA196" s="80"/>
      <c r="BB196" s="69"/>
      <c r="BC196" s="69"/>
      <c r="BD196" s="80"/>
      <c r="BE196" s="80"/>
      <c r="BF196" s="69"/>
      <c r="BG196" s="69"/>
      <c r="BH196" s="80"/>
      <c r="BI196" s="80"/>
      <c r="BJ196" s="69"/>
      <c r="BK196" s="69"/>
      <c r="BL196" s="80"/>
      <c r="BM196" s="80"/>
      <c r="BN196" s="69"/>
      <c r="BO196" s="69"/>
      <c r="BP196" s="80"/>
      <c r="BQ196" s="80"/>
      <c r="BR196" s="69"/>
      <c r="BS196" s="69"/>
      <c r="BT196" s="80"/>
      <c r="BU196" s="80"/>
      <c r="BV196" s="69"/>
      <c r="BW196" s="69"/>
      <c r="BX196" s="80"/>
      <c r="BY196" s="80"/>
      <c r="BZ196" s="69"/>
      <c r="CA196" s="69"/>
      <c r="CB196" s="80"/>
      <c r="CC196" s="80"/>
      <c r="CD196" s="69"/>
      <c r="CE196" s="69"/>
      <c r="CF196" s="69"/>
      <c r="CG196" s="69"/>
      <c r="CH196" s="69"/>
      <c r="CI196" s="69"/>
      <c r="CJ196" s="68"/>
      <c r="CK196" s="69"/>
      <c r="CL196" s="185"/>
      <c r="CM196" s="67"/>
      <c r="CN196" s="67"/>
      <c r="CO196" s="69"/>
      <c r="CP196" s="185"/>
      <c r="CQ196" s="67"/>
      <c r="CR196" s="67"/>
      <c r="CS196" s="69"/>
      <c r="CT196" s="69"/>
      <c r="CU196" s="69"/>
      <c r="CV196" s="69"/>
      <c r="CW196" s="69"/>
      <c r="CX196" s="69"/>
      <c r="CY196" s="69"/>
      <c r="CZ196" s="69"/>
      <c r="DA196" s="69"/>
    </row>
    <row r="197" spans="2:105">
      <c r="B197" s="67"/>
      <c r="C197" s="67"/>
      <c r="D197" s="67"/>
      <c r="E197" s="69"/>
      <c r="F197" s="185"/>
      <c r="G197" s="67"/>
      <c r="H197" s="69"/>
      <c r="I197" s="69"/>
      <c r="J197" s="69"/>
      <c r="K197" s="69"/>
      <c r="L197" s="69"/>
      <c r="M197" s="69"/>
      <c r="N197" s="69"/>
      <c r="O197" s="69"/>
      <c r="P197" s="69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69"/>
      <c r="AD197" s="69"/>
      <c r="AE197" s="69"/>
      <c r="AF197" s="80"/>
      <c r="AG197" s="80"/>
      <c r="AH197" s="69"/>
      <c r="AI197" s="69"/>
      <c r="AJ197" s="80"/>
      <c r="AK197" s="80"/>
      <c r="AL197" s="69"/>
      <c r="AM197" s="69"/>
      <c r="AN197" s="80"/>
      <c r="AO197" s="80"/>
      <c r="AP197" s="69"/>
      <c r="AQ197" s="69"/>
      <c r="AR197" s="80"/>
      <c r="AS197" s="80"/>
      <c r="AT197" s="69"/>
      <c r="AU197" s="69"/>
      <c r="AV197" s="80"/>
      <c r="AW197" s="80"/>
      <c r="AX197" s="69"/>
      <c r="AY197" s="69"/>
      <c r="AZ197" s="80"/>
      <c r="BA197" s="80"/>
      <c r="BB197" s="69"/>
      <c r="BC197" s="69"/>
      <c r="BD197" s="80"/>
      <c r="BE197" s="80"/>
      <c r="BF197" s="69"/>
      <c r="BG197" s="69"/>
      <c r="BH197" s="80"/>
      <c r="BI197" s="80"/>
      <c r="BJ197" s="69"/>
      <c r="BK197" s="69"/>
      <c r="BL197" s="80"/>
      <c r="BM197" s="80"/>
      <c r="BN197" s="69"/>
      <c r="BO197" s="69"/>
      <c r="BP197" s="80"/>
      <c r="BQ197" s="80"/>
      <c r="BR197" s="69"/>
      <c r="BS197" s="69"/>
      <c r="BT197" s="80"/>
      <c r="BU197" s="80"/>
      <c r="BV197" s="69"/>
      <c r="BW197" s="69"/>
      <c r="BX197" s="80"/>
      <c r="BY197" s="80"/>
      <c r="BZ197" s="69"/>
      <c r="CA197" s="69"/>
      <c r="CB197" s="80"/>
      <c r="CC197" s="80"/>
      <c r="CD197" s="69"/>
      <c r="CE197" s="69"/>
      <c r="CF197" s="69"/>
      <c r="CG197" s="69"/>
      <c r="CH197" s="69"/>
      <c r="CI197" s="69"/>
      <c r="CJ197" s="68"/>
      <c r="CK197" s="69"/>
      <c r="CL197" s="185"/>
      <c r="CM197" s="67"/>
      <c r="CN197" s="67"/>
      <c r="CO197" s="69"/>
      <c r="CP197" s="185"/>
      <c r="CQ197" s="67"/>
      <c r="CR197" s="67"/>
      <c r="CS197" s="69"/>
      <c r="CT197" s="69"/>
      <c r="CU197" s="69"/>
      <c r="CV197" s="69"/>
      <c r="CW197" s="69"/>
      <c r="CX197" s="69"/>
      <c r="CY197" s="69"/>
      <c r="CZ197" s="69"/>
      <c r="DA197" s="69"/>
    </row>
    <row r="198" spans="2:105">
      <c r="B198" s="67"/>
      <c r="C198" s="67"/>
      <c r="D198" s="67"/>
      <c r="E198" s="69"/>
      <c r="F198" s="185"/>
      <c r="G198" s="67"/>
      <c r="H198" s="69"/>
      <c r="I198" s="69"/>
      <c r="J198" s="69"/>
      <c r="K198" s="69"/>
      <c r="L198" s="69"/>
      <c r="M198" s="69"/>
      <c r="N198" s="69"/>
      <c r="O198" s="69"/>
      <c r="P198" s="69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69"/>
      <c r="AD198" s="69"/>
      <c r="AE198" s="69"/>
      <c r="AF198" s="80"/>
      <c r="AG198" s="80"/>
      <c r="AH198" s="69"/>
      <c r="AI198" s="69"/>
      <c r="AJ198" s="80"/>
      <c r="AK198" s="80"/>
      <c r="AL198" s="69"/>
      <c r="AM198" s="69"/>
      <c r="AN198" s="80"/>
      <c r="AO198" s="80"/>
      <c r="AP198" s="69"/>
      <c r="AQ198" s="69"/>
      <c r="AR198" s="80"/>
      <c r="AS198" s="80"/>
      <c r="AT198" s="69"/>
      <c r="AU198" s="69"/>
      <c r="AV198" s="80"/>
      <c r="AW198" s="80"/>
      <c r="AX198" s="69"/>
      <c r="AY198" s="69"/>
      <c r="AZ198" s="80"/>
      <c r="BA198" s="80"/>
      <c r="BB198" s="69"/>
      <c r="BC198" s="69"/>
      <c r="BD198" s="80"/>
      <c r="BE198" s="80"/>
      <c r="BF198" s="69"/>
      <c r="BG198" s="69"/>
      <c r="BH198" s="80"/>
      <c r="BI198" s="80"/>
      <c r="BJ198" s="69"/>
      <c r="BK198" s="69"/>
      <c r="BL198" s="80"/>
      <c r="BM198" s="80"/>
      <c r="BN198" s="69"/>
      <c r="BO198" s="69"/>
      <c r="BP198" s="80"/>
      <c r="BQ198" s="80"/>
      <c r="BR198" s="69"/>
      <c r="BS198" s="69"/>
      <c r="BT198" s="80"/>
      <c r="BU198" s="80"/>
      <c r="BV198" s="69"/>
      <c r="BW198" s="69"/>
      <c r="BX198" s="80"/>
      <c r="BY198" s="80"/>
      <c r="BZ198" s="69"/>
      <c r="CA198" s="69"/>
      <c r="CB198" s="80"/>
      <c r="CC198" s="80"/>
      <c r="CD198" s="69"/>
      <c r="CE198" s="69"/>
      <c r="CF198" s="69"/>
      <c r="CG198" s="69"/>
      <c r="CH198" s="69"/>
      <c r="CI198" s="69"/>
      <c r="CJ198" s="68"/>
      <c r="CK198" s="69"/>
      <c r="CL198" s="185"/>
      <c r="CM198" s="67"/>
      <c r="CN198" s="67"/>
      <c r="CO198" s="69"/>
      <c r="CP198" s="185"/>
      <c r="CQ198" s="67"/>
      <c r="CR198" s="67"/>
      <c r="CS198" s="69"/>
      <c r="CT198" s="69"/>
      <c r="CU198" s="69"/>
      <c r="CV198" s="69"/>
      <c r="CW198" s="69"/>
      <c r="CX198" s="69"/>
      <c r="CY198" s="69"/>
      <c r="CZ198" s="69"/>
      <c r="DA198" s="69"/>
    </row>
    <row r="199" spans="2:105">
      <c r="B199" s="67"/>
      <c r="C199" s="67"/>
      <c r="D199" s="67"/>
      <c r="E199" s="69"/>
      <c r="F199" s="185"/>
      <c r="G199" s="67"/>
      <c r="H199" s="69"/>
      <c r="I199" s="69"/>
      <c r="J199" s="69"/>
      <c r="K199" s="69"/>
      <c r="L199" s="69"/>
      <c r="M199" s="69"/>
      <c r="N199" s="69"/>
      <c r="O199" s="69"/>
      <c r="P199" s="69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69"/>
      <c r="AD199" s="69"/>
      <c r="AE199" s="69"/>
      <c r="AF199" s="80"/>
      <c r="AG199" s="80"/>
      <c r="AH199" s="69"/>
      <c r="AI199" s="69"/>
      <c r="AJ199" s="80"/>
      <c r="AK199" s="80"/>
      <c r="AL199" s="69"/>
      <c r="AM199" s="69"/>
      <c r="AN199" s="80"/>
      <c r="AO199" s="80"/>
      <c r="AP199" s="69"/>
      <c r="AQ199" s="69"/>
      <c r="AR199" s="80"/>
      <c r="AS199" s="80"/>
      <c r="AT199" s="69"/>
      <c r="AU199" s="69"/>
      <c r="AV199" s="80"/>
      <c r="AW199" s="80"/>
      <c r="AX199" s="69"/>
      <c r="AY199" s="69"/>
      <c r="AZ199" s="80"/>
      <c r="BA199" s="80"/>
      <c r="BB199" s="69"/>
      <c r="BC199" s="69"/>
      <c r="BD199" s="80"/>
      <c r="BE199" s="80"/>
      <c r="BF199" s="69"/>
      <c r="BG199" s="69"/>
      <c r="BH199" s="80"/>
      <c r="BI199" s="80"/>
      <c r="BJ199" s="69"/>
      <c r="BK199" s="69"/>
      <c r="BL199" s="80"/>
      <c r="BM199" s="80"/>
      <c r="BN199" s="69"/>
      <c r="BO199" s="69"/>
      <c r="BP199" s="80"/>
      <c r="BQ199" s="80"/>
      <c r="BR199" s="69"/>
      <c r="BS199" s="69"/>
      <c r="BT199" s="80"/>
      <c r="BU199" s="80"/>
      <c r="BV199" s="69"/>
      <c r="BW199" s="69"/>
      <c r="BX199" s="80"/>
      <c r="BY199" s="80"/>
      <c r="BZ199" s="69"/>
      <c r="CA199" s="69"/>
      <c r="CB199" s="80"/>
      <c r="CC199" s="80"/>
      <c r="CD199" s="69"/>
      <c r="CE199" s="69"/>
      <c r="CF199" s="69"/>
      <c r="CG199" s="69"/>
      <c r="CH199" s="69"/>
      <c r="CI199" s="69"/>
      <c r="CJ199" s="68"/>
      <c r="CK199" s="69"/>
      <c r="CL199" s="185"/>
      <c r="CM199" s="67"/>
      <c r="CN199" s="67"/>
      <c r="CO199" s="69"/>
      <c r="CP199" s="185"/>
      <c r="CQ199" s="67"/>
      <c r="CR199" s="67"/>
      <c r="CS199" s="69"/>
      <c r="CT199" s="69"/>
      <c r="CU199" s="69"/>
      <c r="CV199" s="69"/>
      <c r="CW199" s="69"/>
      <c r="CX199" s="69"/>
      <c r="CY199" s="69"/>
      <c r="CZ199" s="69"/>
      <c r="DA199" s="69"/>
    </row>
    <row r="200" spans="2:105">
      <c r="B200" s="67"/>
      <c r="C200" s="67"/>
      <c r="D200" s="67"/>
      <c r="E200" s="69"/>
      <c r="F200" s="185"/>
      <c r="G200" s="67"/>
      <c r="H200" s="69"/>
      <c r="I200" s="69"/>
      <c r="J200" s="69"/>
      <c r="K200" s="69"/>
      <c r="L200" s="69"/>
      <c r="M200" s="69"/>
      <c r="N200" s="69"/>
      <c r="O200" s="69"/>
      <c r="P200" s="69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69"/>
      <c r="AD200" s="69"/>
      <c r="AE200" s="69"/>
      <c r="AF200" s="80"/>
      <c r="AG200" s="80"/>
      <c r="AH200" s="69"/>
      <c r="AI200" s="69"/>
      <c r="AJ200" s="80"/>
      <c r="AK200" s="80"/>
      <c r="AL200" s="69"/>
      <c r="AM200" s="69"/>
      <c r="AN200" s="80"/>
      <c r="AO200" s="80"/>
      <c r="AP200" s="69"/>
      <c r="AQ200" s="69"/>
      <c r="AR200" s="80"/>
      <c r="AS200" s="80"/>
      <c r="AT200" s="69"/>
      <c r="AU200" s="69"/>
      <c r="AV200" s="80"/>
      <c r="AW200" s="80"/>
      <c r="AX200" s="69"/>
      <c r="AY200" s="69"/>
      <c r="AZ200" s="80"/>
      <c r="BA200" s="80"/>
      <c r="BB200" s="69"/>
      <c r="BC200" s="69"/>
      <c r="BD200" s="80"/>
      <c r="BE200" s="80"/>
      <c r="BF200" s="69"/>
      <c r="BG200" s="69"/>
      <c r="BH200" s="80"/>
      <c r="BI200" s="80"/>
      <c r="BJ200" s="69"/>
      <c r="BK200" s="69"/>
      <c r="BL200" s="80"/>
      <c r="BM200" s="80"/>
      <c r="BN200" s="69"/>
      <c r="BO200" s="69"/>
      <c r="BP200" s="80"/>
      <c r="BQ200" s="80"/>
      <c r="BR200" s="69"/>
      <c r="BS200" s="69"/>
      <c r="BT200" s="80"/>
      <c r="BU200" s="80"/>
      <c r="BV200" s="69"/>
      <c r="BW200" s="69"/>
      <c r="BX200" s="80"/>
      <c r="BY200" s="80"/>
      <c r="BZ200" s="69"/>
      <c r="CA200" s="69"/>
      <c r="CB200" s="80"/>
      <c r="CC200" s="80"/>
      <c r="CD200" s="69"/>
      <c r="CE200" s="69"/>
      <c r="CF200" s="69"/>
      <c r="CG200" s="69"/>
      <c r="CH200" s="69"/>
      <c r="CI200" s="69"/>
      <c r="CJ200" s="68"/>
      <c r="CK200" s="69"/>
      <c r="CL200" s="185"/>
      <c r="CM200" s="67"/>
      <c r="CN200" s="67"/>
      <c r="CO200" s="69"/>
      <c r="CP200" s="185"/>
      <c r="CQ200" s="67"/>
      <c r="CR200" s="67"/>
      <c r="CS200" s="69"/>
      <c r="CT200" s="69"/>
      <c r="CU200" s="69"/>
      <c r="CV200" s="69"/>
      <c r="CW200" s="69"/>
      <c r="CX200" s="69"/>
      <c r="CY200" s="69"/>
      <c r="CZ200" s="69"/>
      <c r="DA200" s="69"/>
    </row>
    <row r="201" spans="2:105">
      <c r="B201" s="67"/>
      <c r="C201" s="67"/>
      <c r="D201" s="67"/>
      <c r="E201" s="69"/>
      <c r="F201" s="185"/>
      <c r="G201" s="67"/>
      <c r="H201" s="69"/>
      <c r="I201" s="69"/>
      <c r="J201" s="69"/>
      <c r="K201" s="69"/>
      <c r="L201" s="69"/>
      <c r="M201" s="69"/>
      <c r="N201" s="69"/>
      <c r="O201" s="69"/>
      <c r="P201" s="69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69"/>
      <c r="AD201" s="69"/>
      <c r="AE201" s="69"/>
      <c r="AF201" s="80"/>
      <c r="AG201" s="80"/>
      <c r="AH201" s="69"/>
      <c r="AI201" s="69"/>
      <c r="AJ201" s="80"/>
      <c r="AK201" s="80"/>
      <c r="AL201" s="69"/>
      <c r="AM201" s="69"/>
      <c r="AN201" s="80"/>
      <c r="AO201" s="80"/>
      <c r="AP201" s="69"/>
      <c r="AQ201" s="69"/>
      <c r="AR201" s="80"/>
      <c r="AS201" s="80"/>
      <c r="AT201" s="69"/>
      <c r="AU201" s="69"/>
      <c r="AV201" s="80"/>
      <c r="AW201" s="80"/>
      <c r="AX201" s="69"/>
      <c r="AY201" s="69"/>
      <c r="AZ201" s="80"/>
      <c r="BA201" s="80"/>
      <c r="BB201" s="69"/>
      <c r="BC201" s="69"/>
      <c r="BD201" s="80"/>
      <c r="BE201" s="80"/>
      <c r="BF201" s="69"/>
      <c r="BG201" s="69"/>
      <c r="BH201" s="80"/>
      <c r="BI201" s="80"/>
      <c r="BJ201" s="69"/>
      <c r="BK201" s="69"/>
      <c r="BL201" s="80"/>
      <c r="BM201" s="80"/>
      <c r="BN201" s="69"/>
      <c r="BO201" s="69"/>
      <c r="BP201" s="80"/>
      <c r="BQ201" s="80"/>
      <c r="BR201" s="69"/>
      <c r="BS201" s="69"/>
      <c r="BT201" s="80"/>
      <c r="BU201" s="80"/>
      <c r="BV201" s="69"/>
      <c r="BW201" s="69"/>
      <c r="BX201" s="80"/>
      <c r="BY201" s="80"/>
      <c r="BZ201" s="69"/>
      <c r="CA201" s="69"/>
      <c r="CB201" s="80"/>
      <c r="CC201" s="80"/>
      <c r="CD201" s="69"/>
      <c r="CE201" s="69"/>
      <c r="CF201" s="69"/>
      <c r="CG201" s="69"/>
      <c r="CH201" s="69"/>
      <c r="CI201" s="69"/>
      <c r="CJ201" s="68"/>
      <c r="CK201" s="69"/>
      <c r="CL201" s="185"/>
      <c r="CM201" s="67"/>
      <c r="CN201" s="67"/>
      <c r="CO201" s="69"/>
      <c r="CP201" s="185"/>
      <c r="CQ201" s="67"/>
      <c r="CR201" s="67"/>
      <c r="CS201" s="69"/>
      <c r="CT201" s="69"/>
      <c r="CU201" s="69"/>
      <c r="CV201" s="69"/>
      <c r="CW201" s="69"/>
      <c r="CX201" s="69"/>
      <c r="CY201" s="69"/>
      <c r="CZ201" s="69"/>
      <c r="DA201" s="69"/>
    </row>
    <row r="202" spans="2:105">
      <c r="B202" s="67"/>
      <c r="C202" s="67"/>
      <c r="D202" s="67"/>
      <c r="E202" s="69"/>
      <c r="F202" s="185"/>
      <c r="G202" s="67"/>
      <c r="H202" s="69"/>
      <c r="I202" s="69"/>
      <c r="J202" s="69"/>
      <c r="K202" s="69"/>
      <c r="L202" s="69"/>
      <c r="M202" s="69"/>
      <c r="N202" s="69"/>
      <c r="O202" s="69"/>
      <c r="P202" s="69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69"/>
      <c r="AD202" s="69"/>
      <c r="AE202" s="69"/>
      <c r="AF202" s="80"/>
      <c r="AG202" s="80"/>
      <c r="AH202" s="69"/>
      <c r="AI202" s="69"/>
      <c r="AJ202" s="80"/>
      <c r="AK202" s="80"/>
      <c r="AL202" s="69"/>
      <c r="AM202" s="69"/>
      <c r="AN202" s="80"/>
      <c r="AO202" s="80"/>
      <c r="AP202" s="69"/>
      <c r="AQ202" s="69"/>
      <c r="AR202" s="80"/>
      <c r="AS202" s="80"/>
      <c r="AT202" s="69"/>
      <c r="AU202" s="69"/>
      <c r="AV202" s="80"/>
      <c r="AW202" s="80"/>
      <c r="AX202" s="69"/>
      <c r="AY202" s="69"/>
      <c r="AZ202" s="80"/>
      <c r="BA202" s="80"/>
      <c r="BB202" s="69"/>
      <c r="BC202" s="69"/>
      <c r="BD202" s="80"/>
      <c r="BE202" s="80"/>
      <c r="BF202" s="69"/>
      <c r="BG202" s="69"/>
      <c r="BH202" s="80"/>
      <c r="BI202" s="80"/>
      <c r="BJ202" s="69"/>
      <c r="BK202" s="69"/>
      <c r="BL202" s="80"/>
      <c r="BM202" s="80"/>
      <c r="BN202" s="69"/>
      <c r="BO202" s="69"/>
      <c r="BP202" s="80"/>
      <c r="BQ202" s="80"/>
      <c r="BR202" s="69"/>
      <c r="BS202" s="69"/>
      <c r="BT202" s="80"/>
      <c r="BU202" s="80"/>
      <c r="BV202" s="69"/>
      <c r="BW202" s="69"/>
      <c r="BX202" s="80"/>
      <c r="BY202" s="80"/>
      <c r="BZ202" s="69"/>
      <c r="CA202" s="69"/>
      <c r="CB202" s="80"/>
      <c r="CC202" s="80"/>
      <c r="CD202" s="69"/>
      <c r="CE202" s="69"/>
      <c r="CF202" s="69"/>
      <c r="CG202" s="69"/>
      <c r="CH202" s="69"/>
      <c r="CI202" s="69"/>
      <c r="CJ202" s="68"/>
      <c r="CK202" s="69"/>
      <c r="CL202" s="185"/>
      <c r="CM202" s="67"/>
      <c r="CN202" s="67"/>
      <c r="CO202" s="69"/>
      <c r="CP202" s="185"/>
      <c r="CQ202" s="67"/>
      <c r="CR202" s="67"/>
      <c r="CS202" s="69"/>
      <c r="CT202" s="69"/>
      <c r="CU202" s="69"/>
      <c r="CV202" s="69"/>
      <c r="CW202" s="69"/>
      <c r="CX202" s="69"/>
      <c r="CY202" s="69"/>
      <c r="CZ202" s="69"/>
      <c r="DA202" s="69"/>
    </row>
    <row r="203" spans="2:105">
      <c r="B203" s="67"/>
      <c r="C203" s="67"/>
      <c r="D203" s="67"/>
      <c r="E203" s="69"/>
      <c r="F203" s="185"/>
      <c r="G203" s="67"/>
      <c r="H203" s="69"/>
      <c r="I203" s="69"/>
      <c r="J203" s="69"/>
      <c r="K203" s="69"/>
      <c r="L203" s="69"/>
      <c r="M203" s="69"/>
      <c r="N203" s="69"/>
      <c r="O203" s="69"/>
      <c r="P203" s="69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69"/>
      <c r="AD203" s="69"/>
      <c r="AE203" s="69"/>
      <c r="AF203" s="80"/>
      <c r="AG203" s="80"/>
      <c r="AH203" s="69"/>
      <c r="AI203" s="69"/>
      <c r="AJ203" s="80"/>
      <c r="AK203" s="80"/>
      <c r="AL203" s="69"/>
      <c r="AM203" s="69"/>
      <c r="AN203" s="80"/>
      <c r="AO203" s="80"/>
      <c r="AP203" s="69"/>
      <c r="AQ203" s="69"/>
      <c r="AR203" s="80"/>
      <c r="AS203" s="80"/>
      <c r="AT203" s="69"/>
      <c r="AU203" s="69"/>
      <c r="AV203" s="80"/>
      <c r="AW203" s="80"/>
      <c r="AX203" s="69"/>
      <c r="AY203" s="69"/>
      <c r="AZ203" s="80"/>
      <c r="BA203" s="80"/>
      <c r="BB203" s="69"/>
      <c r="BC203" s="69"/>
      <c r="BD203" s="80"/>
      <c r="BE203" s="80"/>
      <c r="BF203" s="69"/>
      <c r="BG203" s="69"/>
      <c r="BH203" s="80"/>
      <c r="BI203" s="80"/>
      <c r="BJ203" s="69"/>
      <c r="BK203" s="69"/>
      <c r="BL203" s="80"/>
      <c r="BM203" s="80"/>
      <c r="BN203" s="69"/>
      <c r="BO203" s="69"/>
      <c r="BP203" s="80"/>
      <c r="BQ203" s="80"/>
      <c r="BR203" s="69"/>
      <c r="BS203" s="69"/>
      <c r="BT203" s="80"/>
      <c r="BU203" s="80"/>
      <c r="BV203" s="69"/>
      <c r="BW203" s="69"/>
      <c r="BX203" s="80"/>
      <c r="BY203" s="80"/>
      <c r="BZ203" s="69"/>
      <c r="CA203" s="69"/>
      <c r="CB203" s="80"/>
      <c r="CC203" s="80"/>
      <c r="CD203" s="69"/>
      <c r="CE203" s="69"/>
      <c r="CF203" s="69"/>
      <c r="CG203" s="69"/>
      <c r="CH203" s="69"/>
      <c r="CI203" s="69"/>
      <c r="CJ203" s="68"/>
      <c r="CK203" s="69"/>
      <c r="CL203" s="185"/>
      <c r="CM203" s="67"/>
      <c r="CN203" s="67"/>
      <c r="CO203" s="69"/>
      <c r="CP203" s="185"/>
      <c r="CQ203" s="67"/>
      <c r="CR203" s="67"/>
      <c r="CS203" s="69"/>
      <c r="CT203" s="69"/>
      <c r="CU203" s="69"/>
      <c r="CV203" s="69"/>
      <c r="CW203" s="69"/>
      <c r="CX203" s="69"/>
      <c r="CY203" s="69"/>
      <c r="CZ203" s="69"/>
      <c r="DA203" s="69"/>
    </row>
    <row r="204" spans="2:105">
      <c r="B204" s="67"/>
      <c r="C204" s="67"/>
      <c r="D204" s="67"/>
      <c r="E204" s="69"/>
      <c r="F204" s="185"/>
      <c r="G204" s="67"/>
      <c r="H204" s="69"/>
      <c r="I204" s="69"/>
      <c r="J204" s="69"/>
      <c r="K204" s="69"/>
      <c r="L204" s="69"/>
      <c r="M204" s="69"/>
      <c r="N204" s="69"/>
      <c r="O204" s="69"/>
      <c r="P204" s="69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69"/>
      <c r="AD204" s="69"/>
      <c r="AE204" s="69"/>
      <c r="AF204" s="80"/>
      <c r="AG204" s="80"/>
      <c r="AH204" s="69"/>
      <c r="AI204" s="69"/>
      <c r="AJ204" s="80"/>
      <c r="AK204" s="80"/>
      <c r="AL204" s="69"/>
      <c r="AM204" s="69"/>
      <c r="AN204" s="80"/>
      <c r="AO204" s="80"/>
      <c r="AP204" s="69"/>
      <c r="AQ204" s="69"/>
      <c r="AR204" s="80"/>
      <c r="AS204" s="80"/>
      <c r="AT204" s="69"/>
      <c r="AU204" s="69"/>
      <c r="AV204" s="80"/>
      <c r="AW204" s="80"/>
      <c r="AX204" s="69"/>
      <c r="AY204" s="69"/>
      <c r="AZ204" s="80"/>
      <c r="BA204" s="80"/>
      <c r="BB204" s="69"/>
      <c r="BC204" s="69"/>
      <c r="BD204" s="80"/>
      <c r="BE204" s="80"/>
      <c r="BF204" s="69"/>
      <c r="BG204" s="69"/>
      <c r="BH204" s="80"/>
      <c r="BI204" s="80"/>
      <c r="BJ204" s="69"/>
      <c r="BK204" s="69"/>
      <c r="BL204" s="80"/>
      <c r="BM204" s="80"/>
      <c r="BN204" s="69"/>
      <c r="BO204" s="69"/>
      <c r="BP204" s="80"/>
      <c r="BQ204" s="80"/>
      <c r="BR204" s="69"/>
      <c r="BS204" s="69"/>
      <c r="BT204" s="80"/>
      <c r="BU204" s="80"/>
      <c r="BV204" s="69"/>
      <c r="BW204" s="69"/>
      <c r="BX204" s="80"/>
      <c r="BY204" s="80"/>
      <c r="BZ204" s="69"/>
      <c r="CA204" s="69"/>
      <c r="CB204" s="80"/>
      <c r="CC204" s="80"/>
      <c r="CD204" s="69"/>
      <c r="CE204" s="69"/>
      <c r="CF204" s="69"/>
      <c r="CG204" s="69"/>
      <c r="CH204" s="69"/>
      <c r="CI204" s="69"/>
      <c r="CJ204" s="68"/>
      <c r="CK204" s="69"/>
      <c r="CL204" s="185"/>
      <c r="CM204" s="67"/>
      <c r="CN204" s="67"/>
      <c r="CO204" s="69"/>
      <c r="CP204" s="185"/>
      <c r="CQ204" s="67"/>
      <c r="CR204" s="67"/>
      <c r="CS204" s="69"/>
      <c r="CT204" s="69"/>
      <c r="CU204" s="69"/>
      <c r="CV204" s="69"/>
      <c r="CW204" s="69"/>
      <c r="CX204" s="69"/>
      <c r="CY204" s="69"/>
      <c r="CZ204" s="69"/>
      <c r="DA204" s="69"/>
    </row>
    <row r="205" spans="2:105">
      <c r="B205" s="67"/>
      <c r="C205" s="67"/>
      <c r="D205" s="67"/>
      <c r="E205" s="69"/>
      <c r="F205" s="185"/>
      <c r="G205" s="67"/>
      <c r="H205" s="69"/>
      <c r="I205" s="69"/>
      <c r="J205" s="69"/>
      <c r="K205" s="69"/>
      <c r="L205" s="69"/>
      <c r="M205" s="69"/>
      <c r="N205" s="69"/>
      <c r="O205" s="69"/>
      <c r="P205" s="69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69"/>
      <c r="AD205" s="69"/>
      <c r="AE205" s="69"/>
      <c r="AF205" s="80"/>
      <c r="AG205" s="80"/>
      <c r="AH205" s="69"/>
      <c r="AI205" s="69"/>
      <c r="AJ205" s="80"/>
      <c r="AK205" s="80"/>
      <c r="AL205" s="69"/>
      <c r="AM205" s="69"/>
      <c r="AN205" s="80"/>
      <c r="AO205" s="80"/>
      <c r="AP205" s="69"/>
      <c r="AQ205" s="69"/>
      <c r="AR205" s="80"/>
      <c r="AS205" s="80"/>
      <c r="AT205" s="69"/>
      <c r="AU205" s="69"/>
      <c r="AV205" s="80"/>
      <c r="AW205" s="80"/>
      <c r="AX205" s="69"/>
      <c r="AY205" s="69"/>
      <c r="AZ205" s="80"/>
      <c r="BA205" s="80"/>
      <c r="BB205" s="69"/>
      <c r="BC205" s="69"/>
      <c r="BD205" s="80"/>
      <c r="BE205" s="80"/>
      <c r="BF205" s="69"/>
      <c r="BG205" s="69"/>
      <c r="BH205" s="80"/>
      <c r="BI205" s="80"/>
      <c r="BJ205" s="69"/>
      <c r="BK205" s="69"/>
      <c r="BL205" s="80"/>
      <c r="BM205" s="80"/>
      <c r="BN205" s="69"/>
      <c r="BO205" s="69"/>
      <c r="BP205" s="80"/>
      <c r="BQ205" s="80"/>
      <c r="BR205" s="69"/>
      <c r="BS205" s="69"/>
      <c r="BT205" s="80"/>
      <c r="BU205" s="80"/>
      <c r="BV205" s="69"/>
      <c r="BW205" s="69"/>
      <c r="BX205" s="80"/>
      <c r="BY205" s="80"/>
      <c r="BZ205" s="69"/>
      <c r="CA205" s="69"/>
      <c r="CB205" s="80"/>
      <c r="CC205" s="80"/>
      <c r="CD205" s="69"/>
      <c r="CE205" s="69"/>
      <c r="CF205" s="69"/>
      <c r="CG205" s="69"/>
      <c r="CH205" s="69"/>
      <c r="CI205" s="69"/>
      <c r="CJ205" s="68"/>
      <c r="CK205" s="69"/>
      <c r="CL205" s="185"/>
      <c r="CM205" s="67"/>
      <c r="CN205" s="67"/>
      <c r="CO205" s="69"/>
      <c r="CP205" s="185"/>
      <c r="CQ205" s="67"/>
      <c r="CR205" s="67"/>
      <c r="CS205" s="69"/>
      <c r="CT205" s="69"/>
      <c r="CU205" s="69"/>
      <c r="CV205" s="69"/>
      <c r="CW205" s="69"/>
      <c r="CX205" s="69"/>
      <c r="CY205" s="69"/>
      <c r="CZ205" s="69"/>
      <c r="DA205" s="69"/>
    </row>
    <row r="206" spans="2:105">
      <c r="B206" s="67"/>
      <c r="C206" s="67"/>
      <c r="D206" s="67"/>
      <c r="E206" s="69"/>
      <c r="F206" s="185"/>
      <c r="G206" s="67"/>
      <c r="H206" s="69"/>
      <c r="I206" s="69"/>
      <c r="J206" s="69"/>
      <c r="K206" s="69"/>
      <c r="L206" s="69"/>
      <c r="M206" s="69"/>
      <c r="N206" s="69"/>
      <c r="O206" s="69"/>
      <c r="P206" s="69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69"/>
      <c r="AD206" s="69"/>
      <c r="AE206" s="69"/>
      <c r="AF206" s="80"/>
      <c r="AG206" s="80"/>
      <c r="AH206" s="69"/>
      <c r="AI206" s="69"/>
      <c r="AJ206" s="80"/>
      <c r="AK206" s="80"/>
      <c r="AL206" s="69"/>
      <c r="AM206" s="69"/>
      <c r="AN206" s="80"/>
      <c r="AO206" s="80"/>
      <c r="AP206" s="69"/>
      <c r="AQ206" s="69"/>
      <c r="AR206" s="80"/>
      <c r="AS206" s="80"/>
      <c r="AT206" s="69"/>
      <c r="AU206" s="69"/>
      <c r="AV206" s="80"/>
      <c r="AW206" s="80"/>
      <c r="AX206" s="69"/>
      <c r="AY206" s="69"/>
      <c r="AZ206" s="80"/>
      <c r="BA206" s="80"/>
      <c r="BB206" s="69"/>
      <c r="BC206" s="69"/>
      <c r="BD206" s="80"/>
      <c r="BE206" s="80"/>
      <c r="BF206" s="69"/>
      <c r="BG206" s="69"/>
      <c r="BH206" s="80"/>
      <c r="BI206" s="80"/>
      <c r="BJ206" s="69"/>
      <c r="BK206" s="69"/>
      <c r="BL206" s="80"/>
      <c r="BM206" s="80"/>
      <c r="BN206" s="69"/>
      <c r="BO206" s="69"/>
      <c r="BP206" s="80"/>
      <c r="BQ206" s="80"/>
      <c r="BR206" s="69"/>
      <c r="BS206" s="69"/>
      <c r="BT206" s="80"/>
      <c r="BU206" s="80"/>
      <c r="BV206" s="69"/>
      <c r="BW206" s="69"/>
      <c r="BX206" s="80"/>
      <c r="BY206" s="80"/>
      <c r="BZ206" s="69"/>
      <c r="CA206" s="69"/>
      <c r="CB206" s="80"/>
      <c r="CC206" s="80"/>
      <c r="CD206" s="69"/>
      <c r="CE206" s="69"/>
      <c r="CF206" s="69"/>
      <c r="CG206" s="69"/>
      <c r="CH206" s="69"/>
      <c r="CI206" s="69"/>
      <c r="CJ206" s="68"/>
      <c r="CK206" s="69"/>
      <c r="CL206" s="185"/>
      <c r="CM206" s="67"/>
      <c r="CN206" s="67"/>
      <c r="CO206" s="69"/>
      <c r="CP206" s="185"/>
      <c r="CQ206" s="67"/>
      <c r="CR206" s="67"/>
      <c r="CS206" s="69"/>
      <c r="CT206" s="69"/>
      <c r="CU206" s="69"/>
      <c r="CV206" s="69"/>
      <c r="CW206" s="69"/>
      <c r="CX206" s="69"/>
      <c r="CY206" s="69"/>
      <c r="CZ206" s="69"/>
      <c r="DA206" s="69"/>
    </row>
    <row r="207" spans="2:105">
      <c r="B207" s="67"/>
      <c r="C207" s="67"/>
      <c r="D207" s="67"/>
      <c r="E207" s="69"/>
      <c r="F207" s="185"/>
      <c r="G207" s="67"/>
      <c r="H207" s="69"/>
      <c r="I207" s="69"/>
      <c r="J207" s="69"/>
      <c r="K207" s="69"/>
      <c r="L207" s="69"/>
      <c r="M207" s="69"/>
      <c r="N207" s="69"/>
      <c r="O207" s="69"/>
      <c r="P207" s="69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69"/>
      <c r="AD207" s="69"/>
      <c r="AE207" s="69"/>
      <c r="AF207" s="80"/>
      <c r="AG207" s="80"/>
      <c r="AH207" s="69"/>
      <c r="AI207" s="69"/>
      <c r="AJ207" s="80"/>
      <c r="AK207" s="80"/>
      <c r="AL207" s="69"/>
      <c r="AM207" s="69"/>
      <c r="AN207" s="80"/>
      <c r="AO207" s="80"/>
      <c r="AP207" s="69"/>
      <c r="AQ207" s="69"/>
      <c r="AR207" s="80"/>
      <c r="AS207" s="80"/>
      <c r="AT207" s="69"/>
      <c r="AU207" s="69"/>
      <c r="AV207" s="80"/>
      <c r="AW207" s="80"/>
      <c r="AX207" s="69"/>
      <c r="AY207" s="69"/>
      <c r="AZ207" s="80"/>
      <c r="BA207" s="80"/>
      <c r="BB207" s="69"/>
      <c r="BC207" s="69"/>
      <c r="BD207" s="80"/>
      <c r="BE207" s="80"/>
      <c r="BF207" s="69"/>
      <c r="BG207" s="69"/>
      <c r="BH207" s="80"/>
      <c r="BI207" s="80"/>
      <c r="BJ207" s="69"/>
      <c r="BK207" s="69"/>
      <c r="BL207" s="80"/>
      <c r="BM207" s="80"/>
      <c r="BN207" s="69"/>
      <c r="BO207" s="69"/>
      <c r="BP207" s="80"/>
      <c r="BQ207" s="80"/>
      <c r="BR207" s="69"/>
      <c r="BS207" s="69"/>
      <c r="BT207" s="80"/>
      <c r="BU207" s="80"/>
      <c r="BV207" s="69"/>
      <c r="BW207" s="69"/>
      <c r="BX207" s="80"/>
      <c r="BY207" s="80"/>
      <c r="BZ207" s="69"/>
      <c r="CA207" s="69"/>
      <c r="CB207" s="80"/>
      <c r="CC207" s="80"/>
      <c r="CD207" s="69"/>
      <c r="CE207" s="69"/>
      <c r="CF207" s="69"/>
      <c r="CG207" s="69"/>
      <c r="CH207" s="69"/>
      <c r="CI207" s="69"/>
      <c r="CJ207" s="68"/>
      <c r="CK207" s="69"/>
      <c r="CL207" s="185"/>
      <c r="CM207" s="67"/>
      <c r="CN207" s="67"/>
      <c r="CO207" s="69"/>
      <c r="CP207" s="185"/>
      <c r="CQ207" s="67"/>
      <c r="CR207" s="67"/>
      <c r="CS207" s="69"/>
      <c r="CT207" s="69"/>
      <c r="CU207" s="69"/>
      <c r="CV207" s="69"/>
      <c r="CW207" s="69"/>
      <c r="CX207" s="69"/>
      <c r="CY207" s="69"/>
      <c r="CZ207" s="69"/>
      <c r="DA207" s="69"/>
    </row>
    <row r="208" spans="2:105">
      <c r="B208" s="67"/>
      <c r="C208" s="67"/>
      <c r="D208" s="67"/>
      <c r="E208" s="69"/>
      <c r="F208" s="185"/>
      <c r="G208" s="67"/>
      <c r="H208" s="69"/>
      <c r="I208" s="69"/>
      <c r="J208" s="69"/>
      <c r="K208" s="69"/>
      <c r="L208" s="69"/>
      <c r="M208" s="69"/>
      <c r="N208" s="69"/>
      <c r="O208" s="69"/>
      <c r="P208" s="69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69"/>
      <c r="AD208" s="69"/>
      <c r="AE208" s="69"/>
      <c r="AF208" s="80"/>
      <c r="AG208" s="80"/>
      <c r="AH208" s="69"/>
      <c r="AI208" s="69"/>
      <c r="AJ208" s="80"/>
      <c r="AK208" s="80"/>
      <c r="AL208" s="69"/>
      <c r="AM208" s="69"/>
      <c r="AN208" s="80"/>
      <c r="AO208" s="80"/>
      <c r="AP208" s="69"/>
      <c r="AQ208" s="69"/>
      <c r="AR208" s="80"/>
      <c r="AS208" s="80"/>
      <c r="AT208" s="69"/>
      <c r="AU208" s="69"/>
      <c r="AV208" s="80"/>
      <c r="AW208" s="80"/>
      <c r="AX208" s="69"/>
      <c r="AY208" s="69"/>
      <c r="AZ208" s="80"/>
      <c r="BA208" s="80"/>
      <c r="BB208" s="69"/>
      <c r="BC208" s="69"/>
      <c r="BD208" s="80"/>
      <c r="BE208" s="80"/>
      <c r="BF208" s="69"/>
      <c r="BG208" s="69"/>
      <c r="BH208" s="80"/>
      <c r="BI208" s="80"/>
      <c r="BJ208" s="69"/>
      <c r="BK208" s="69"/>
      <c r="BL208" s="80"/>
      <c r="BM208" s="80"/>
      <c r="BN208" s="69"/>
      <c r="BO208" s="69"/>
      <c r="BP208" s="80"/>
      <c r="BQ208" s="80"/>
      <c r="BR208" s="69"/>
      <c r="BS208" s="69"/>
      <c r="BT208" s="80"/>
      <c r="BU208" s="80"/>
      <c r="BV208" s="69"/>
      <c r="BW208" s="69"/>
      <c r="BX208" s="80"/>
      <c r="BY208" s="80"/>
      <c r="BZ208" s="69"/>
      <c r="CA208" s="69"/>
      <c r="CB208" s="80"/>
      <c r="CC208" s="80"/>
      <c r="CD208" s="69"/>
      <c r="CE208" s="69"/>
      <c r="CF208" s="69"/>
      <c r="CG208" s="69"/>
      <c r="CH208" s="69"/>
      <c r="CI208" s="69"/>
      <c r="CJ208" s="68"/>
      <c r="CK208" s="69"/>
      <c r="CL208" s="185"/>
      <c r="CM208" s="67"/>
      <c r="CN208" s="67"/>
      <c r="CO208" s="69"/>
      <c r="CP208" s="185"/>
      <c r="CQ208" s="67"/>
      <c r="CR208" s="67"/>
      <c r="CS208" s="69"/>
      <c r="CT208" s="69"/>
      <c r="CU208" s="69"/>
      <c r="CV208" s="69"/>
      <c r="CW208" s="69"/>
      <c r="CX208" s="69"/>
      <c r="CY208" s="69"/>
      <c r="CZ208" s="69"/>
      <c r="DA208" s="69"/>
    </row>
    <row r="209" spans="2:105">
      <c r="B209" s="67"/>
      <c r="C209" s="67"/>
      <c r="D209" s="67"/>
      <c r="E209" s="69"/>
      <c r="F209" s="185"/>
      <c r="G209" s="67"/>
      <c r="H209" s="69"/>
      <c r="I209" s="69"/>
      <c r="J209" s="69"/>
      <c r="K209" s="69"/>
      <c r="L209" s="69"/>
      <c r="M209" s="69"/>
      <c r="N209" s="69"/>
      <c r="O209" s="69"/>
      <c r="P209" s="69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69"/>
      <c r="AD209" s="69"/>
      <c r="AE209" s="69"/>
      <c r="AF209" s="80"/>
      <c r="AG209" s="80"/>
      <c r="AH209" s="69"/>
      <c r="AI209" s="69"/>
      <c r="AJ209" s="80"/>
      <c r="AK209" s="80"/>
      <c r="AL209" s="69"/>
      <c r="AM209" s="69"/>
      <c r="AN209" s="80"/>
      <c r="AO209" s="80"/>
      <c r="AP209" s="69"/>
      <c r="AQ209" s="69"/>
      <c r="AR209" s="80"/>
      <c r="AS209" s="80"/>
      <c r="AT209" s="69"/>
      <c r="AU209" s="69"/>
      <c r="AV209" s="80"/>
      <c r="AW209" s="80"/>
      <c r="AX209" s="69"/>
      <c r="AY209" s="69"/>
      <c r="AZ209" s="80"/>
      <c r="BA209" s="80"/>
      <c r="BB209" s="69"/>
      <c r="BC209" s="69"/>
      <c r="BD209" s="80"/>
      <c r="BE209" s="80"/>
      <c r="BF209" s="69"/>
      <c r="BG209" s="69"/>
      <c r="BH209" s="80"/>
      <c r="BI209" s="80"/>
      <c r="BJ209" s="69"/>
      <c r="BK209" s="69"/>
      <c r="BL209" s="80"/>
      <c r="BM209" s="80"/>
      <c r="BN209" s="69"/>
      <c r="BO209" s="69"/>
      <c r="BP209" s="80"/>
      <c r="BQ209" s="80"/>
      <c r="BR209" s="69"/>
      <c r="BS209" s="69"/>
      <c r="BT209" s="80"/>
      <c r="BU209" s="80"/>
      <c r="BV209" s="69"/>
      <c r="BW209" s="69"/>
      <c r="BX209" s="80"/>
      <c r="BY209" s="80"/>
      <c r="BZ209" s="69"/>
      <c r="CA209" s="69"/>
      <c r="CB209" s="80"/>
      <c r="CC209" s="80"/>
      <c r="CD209" s="69"/>
      <c r="CE209" s="69"/>
      <c r="CF209" s="69"/>
      <c r="CG209" s="69"/>
      <c r="CH209" s="69"/>
      <c r="CI209" s="69"/>
      <c r="CJ209" s="68"/>
      <c r="CK209" s="69"/>
      <c r="CL209" s="185"/>
      <c r="CM209" s="67"/>
      <c r="CN209" s="67"/>
      <c r="CO209" s="69"/>
      <c r="CP209" s="185"/>
      <c r="CQ209" s="67"/>
      <c r="CR209" s="67"/>
      <c r="CS209" s="69"/>
      <c r="CT209" s="69"/>
      <c r="CU209" s="69"/>
      <c r="CV209" s="69"/>
      <c r="CW209" s="69"/>
      <c r="CX209" s="69"/>
      <c r="CY209" s="69"/>
      <c r="CZ209" s="69"/>
      <c r="DA209" s="69"/>
    </row>
    <row r="210" spans="2:105">
      <c r="B210" s="67"/>
      <c r="C210" s="67"/>
      <c r="D210" s="67"/>
      <c r="E210" s="69"/>
      <c r="F210" s="185"/>
      <c r="G210" s="67"/>
      <c r="H210" s="69"/>
      <c r="I210" s="69"/>
      <c r="J210" s="69"/>
      <c r="K210" s="69"/>
      <c r="L210" s="69"/>
      <c r="M210" s="69"/>
      <c r="N210" s="69"/>
      <c r="O210" s="69"/>
      <c r="P210" s="69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69"/>
      <c r="AD210" s="69"/>
      <c r="AE210" s="69"/>
      <c r="AF210" s="80"/>
      <c r="AG210" s="80"/>
      <c r="AH210" s="69"/>
      <c r="AI210" s="69"/>
      <c r="AJ210" s="80"/>
      <c r="AK210" s="80"/>
      <c r="AL210" s="69"/>
      <c r="AM210" s="69"/>
      <c r="AN210" s="80"/>
      <c r="AO210" s="80"/>
      <c r="AP210" s="69"/>
      <c r="AQ210" s="69"/>
      <c r="AR210" s="80"/>
      <c r="AS210" s="80"/>
      <c r="AT210" s="69"/>
      <c r="AU210" s="69"/>
      <c r="AV210" s="80"/>
      <c r="AW210" s="80"/>
      <c r="AX210" s="69"/>
      <c r="AY210" s="69"/>
      <c r="AZ210" s="80"/>
      <c r="BA210" s="80"/>
      <c r="BB210" s="69"/>
      <c r="BC210" s="69"/>
      <c r="BD210" s="80"/>
      <c r="BE210" s="80"/>
      <c r="BF210" s="69"/>
      <c r="BG210" s="69"/>
      <c r="BH210" s="80"/>
      <c r="BI210" s="80"/>
      <c r="BJ210" s="69"/>
      <c r="BK210" s="69"/>
      <c r="BL210" s="80"/>
      <c r="BM210" s="80"/>
      <c r="BN210" s="69"/>
      <c r="BO210" s="69"/>
      <c r="BP210" s="80"/>
      <c r="BQ210" s="80"/>
      <c r="BR210" s="69"/>
      <c r="BS210" s="69"/>
      <c r="BT210" s="80"/>
      <c r="BU210" s="80"/>
      <c r="BV210" s="69"/>
      <c r="BW210" s="69"/>
      <c r="BX210" s="80"/>
      <c r="BY210" s="80"/>
      <c r="BZ210" s="69"/>
      <c r="CA210" s="69"/>
      <c r="CB210" s="80"/>
      <c r="CC210" s="80"/>
      <c r="CD210" s="69"/>
      <c r="CE210" s="69"/>
      <c r="CF210" s="69"/>
      <c r="CG210" s="69"/>
      <c r="CH210" s="69"/>
      <c r="CI210" s="69"/>
      <c r="CJ210" s="68"/>
      <c r="CK210" s="69"/>
      <c r="CL210" s="185"/>
      <c r="CM210" s="67"/>
      <c r="CN210" s="67"/>
      <c r="CO210" s="69"/>
      <c r="CP210" s="185"/>
      <c r="CQ210" s="67"/>
      <c r="CR210" s="67"/>
      <c r="CS210" s="69"/>
      <c r="CT210" s="69"/>
      <c r="CU210" s="69"/>
      <c r="CV210" s="69"/>
      <c r="CW210" s="69"/>
      <c r="CX210" s="69"/>
      <c r="CY210" s="69"/>
      <c r="CZ210" s="69"/>
      <c r="DA210" s="69"/>
    </row>
    <row r="211" spans="2:105">
      <c r="B211" s="67"/>
      <c r="C211" s="67"/>
      <c r="D211" s="67"/>
      <c r="E211" s="69"/>
      <c r="F211" s="185"/>
      <c r="G211" s="67"/>
      <c r="H211" s="69"/>
      <c r="I211" s="69"/>
      <c r="J211" s="69"/>
      <c r="K211" s="69"/>
      <c r="L211" s="69"/>
      <c r="M211" s="69"/>
      <c r="N211" s="69"/>
      <c r="O211" s="69"/>
      <c r="P211" s="69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69"/>
      <c r="AD211" s="69"/>
      <c r="AE211" s="69"/>
      <c r="AF211" s="80"/>
      <c r="AG211" s="80"/>
      <c r="AH211" s="69"/>
      <c r="AI211" s="69"/>
      <c r="AJ211" s="80"/>
      <c r="AK211" s="80"/>
      <c r="AL211" s="69"/>
      <c r="AM211" s="69"/>
      <c r="AN211" s="80"/>
      <c r="AO211" s="80"/>
      <c r="AP211" s="69"/>
      <c r="AQ211" s="69"/>
      <c r="AR211" s="80"/>
      <c r="AS211" s="80"/>
      <c r="AT211" s="69"/>
      <c r="AU211" s="69"/>
      <c r="AV211" s="80"/>
      <c r="AW211" s="80"/>
      <c r="AX211" s="69"/>
      <c r="AY211" s="69"/>
      <c r="AZ211" s="80"/>
      <c r="BA211" s="80"/>
      <c r="BB211" s="69"/>
      <c r="BC211" s="69"/>
      <c r="BD211" s="80"/>
      <c r="BE211" s="80"/>
      <c r="BF211" s="69"/>
      <c r="BG211" s="69"/>
      <c r="BH211" s="80"/>
      <c r="BI211" s="80"/>
      <c r="BJ211" s="69"/>
      <c r="BK211" s="69"/>
      <c r="BL211" s="80"/>
      <c r="BM211" s="80"/>
      <c r="BN211" s="69"/>
      <c r="BO211" s="69"/>
      <c r="BP211" s="80"/>
      <c r="BQ211" s="80"/>
      <c r="BR211" s="69"/>
      <c r="BS211" s="69"/>
      <c r="BT211" s="80"/>
      <c r="BU211" s="80"/>
      <c r="BV211" s="69"/>
      <c r="BW211" s="69"/>
      <c r="BX211" s="80"/>
      <c r="BY211" s="80"/>
      <c r="BZ211" s="69"/>
      <c r="CA211" s="69"/>
      <c r="CB211" s="80"/>
      <c r="CC211" s="80"/>
      <c r="CD211" s="69"/>
      <c r="CE211" s="69"/>
      <c r="CF211" s="69"/>
      <c r="CG211" s="69"/>
      <c r="CH211" s="69"/>
      <c r="CI211" s="69"/>
      <c r="CJ211" s="68"/>
      <c r="CK211" s="69"/>
      <c r="CL211" s="185"/>
      <c r="CM211" s="67"/>
      <c r="CN211" s="67"/>
      <c r="CO211" s="69"/>
      <c r="CP211" s="185"/>
      <c r="CQ211" s="67"/>
      <c r="CR211" s="67"/>
      <c r="CS211" s="69"/>
      <c r="CT211" s="69"/>
      <c r="CU211" s="69"/>
      <c r="CV211" s="69"/>
      <c r="CW211" s="69"/>
      <c r="CX211" s="69"/>
      <c r="CY211" s="69"/>
      <c r="CZ211" s="69"/>
      <c r="DA211" s="69"/>
    </row>
    <row r="212" spans="2:105">
      <c r="B212" s="67"/>
      <c r="C212" s="67"/>
      <c r="D212" s="67"/>
      <c r="E212" s="69"/>
      <c r="F212" s="185"/>
      <c r="G212" s="67"/>
      <c r="H212" s="69"/>
      <c r="I212" s="69"/>
      <c r="J212" s="69"/>
      <c r="K212" s="69"/>
      <c r="L212" s="69"/>
      <c r="M212" s="69"/>
      <c r="N212" s="69"/>
      <c r="O212" s="69"/>
      <c r="P212" s="69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69"/>
      <c r="AD212" s="69"/>
      <c r="AE212" s="69"/>
      <c r="AF212" s="80"/>
      <c r="AG212" s="80"/>
      <c r="AH212" s="69"/>
      <c r="AI212" s="69"/>
      <c r="AJ212" s="80"/>
      <c r="AK212" s="80"/>
      <c r="AL212" s="69"/>
      <c r="AM212" s="69"/>
      <c r="AN212" s="80"/>
      <c r="AO212" s="80"/>
      <c r="AP212" s="69"/>
      <c r="AQ212" s="69"/>
      <c r="AR212" s="80"/>
      <c r="AS212" s="80"/>
      <c r="AT212" s="69"/>
      <c r="AU212" s="69"/>
      <c r="AV212" s="80"/>
      <c r="AW212" s="80"/>
      <c r="AX212" s="69"/>
      <c r="AY212" s="69"/>
      <c r="AZ212" s="80"/>
      <c r="BA212" s="80"/>
      <c r="BB212" s="69"/>
      <c r="BC212" s="69"/>
      <c r="BD212" s="80"/>
      <c r="BE212" s="80"/>
      <c r="BF212" s="69"/>
      <c r="BG212" s="69"/>
      <c r="BH212" s="80"/>
      <c r="BI212" s="80"/>
      <c r="BJ212" s="69"/>
      <c r="BK212" s="69"/>
      <c r="BL212" s="80"/>
      <c r="BM212" s="80"/>
      <c r="BN212" s="69"/>
      <c r="BO212" s="69"/>
      <c r="BP212" s="80"/>
      <c r="BQ212" s="80"/>
      <c r="BR212" s="69"/>
      <c r="BS212" s="69"/>
      <c r="BT212" s="80"/>
      <c r="BU212" s="80"/>
      <c r="BV212" s="69"/>
      <c r="BW212" s="69"/>
      <c r="BX212" s="80"/>
      <c r="BY212" s="80"/>
      <c r="BZ212" s="69"/>
      <c r="CA212" s="69"/>
      <c r="CB212" s="80"/>
      <c r="CC212" s="80"/>
      <c r="CD212" s="69"/>
      <c r="CE212" s="69"/>
      <c r="CF212" s="69"/>
      <c r="CG212" s="69"/>
      <c r="CH212" s="69"/>
      <c r="CI212" s="69"/>
      <c r="CJ212" s="68"/>
      <c r="CK212" s="69"/>
      <c r="CL212" s="185"/>
      <c r="CM212" s="67"/>
      <c r="CN212" s="67"/>
      <c r="CO212" s="69"/>
      <c r="CP212" s="185"/>
      <c r="CQ212" s="67"/>
      <c r="CR212" s="67"/>
      <c r="CS212" s="69"/>
      <c r="CT212" s="69"/>
      <c r="CU212" s="69"/>
      <c r="CV212" s="69"/>
      <c r="CW212" s="69"/>
      <c r="CX212" s="69"/>
      <c r="CY212" s="69"/>
      <c r="CZ212" s="69"/>
      <c r="DA212" s="69"/>
    </row>
    <row r="213" spans="2:105">
      <c r="B213" s="67"/>
      <c r="C213" s="67"/>
      <c r="D213" s="67"/>
      <c r="E213" s="69"/>
      <c r="F213" s="185"/>
      <c r="G213" s="67"/>
      <c r="H213" s="69"/>
      <c r="I213" s="69"/>
      <c r="J213" s="69"/>
      <c r="K213" s="69"/>
      <c r="L213" s="69"/>
      <c r="M213" s="69"/>
      <c r="N213" s="69"/>
      <c r="O213" s="69"/>
      <c r="P213" s="69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69"/>
      <c r="AD213" s="69"/>
      <c r="AE213" s="69"/>
      <c r="AF213" s="80"/>
      <c r="AG213" s="80"/>
      <c r="AH213" s="69"/>
      <c r="AI213" s="69"/>
      <c r="AJ213" s="80"/>
      <c r="AK213" s="80"/>
      <c r="AL213" s="69"/>
      <c r="AM213" s="69"/>
      <c r="AN213" s="80"/>
      <c r="AO213" s="80"/>
      <c r="AP213" s="69"/>
      <c r="AQ213" s="69"/>
      <c r="AR213" s="80"/>
      <c r="AS213" s="80"/>
      <c r="AT213" s="69"/>
      <c r="AU213" s="69"/>
      <c r="AV213" s="80"/>
      <c r="AW213" s="80"/>
      <c r="AX213" s="69"/>
      <c r="AY213" s="69"/>
      <c r="AZ213" s="80"/>
      <c r="BA213" s="80"/>
      <c r="BB213" s="69"/>
      <c r="BC213" s="69"/>
      <c r="BD213" s="80"/>
      <c r="BE213" s="80"/>
      <c r="BF213" s="69"/>
      <c r="BG213" s="69"/>
      <c r="BH213" s="80"/>
      <c r="BI213" s="80"/>
      <c r="BJ213" s="69"/>
      <c r="BK213" s="69"/>
      <c r="BL213" s="80"/>
      <c r="BM213" s="80"/>
      <c r="BN213" s="69"/>
      <c r="BO213" s="69"/>
      <c r="BP213" s="80"/>
      <c r="BQ213" s="80"/>
      <c r="BR213" s="69"/>
      <c r="BS213" s="69"/>
      <c r="BT213" s="80"/>
      <c r="BU213" s="80"/>
      <c r="BV213" s="69"/>
      <c r="BW213" s="69"/>
      <c r="BX213" s="80"/>
      <c r="BY213" s="80"/>
      <c r="BZ213" s="69"/>
      <c r="CA213" s="69"/>
      <c r="CB213" s="80"/>
      <c r="CC213" s="80"/>
      <c r="CD213" s="69"/>
      <c r="CE213" s="69"/>
      <c r="CF213" s="69"/>
      <c r="CG213" s="69"/>
      <c r="CH213" s="69"/>
      <c r="CI213" s="69"/>
      <c r="CJ213" s="68"/>
      <c r="CK213" s="69"/>
      <c r="CL213" s="185"/>
      <c r="CM213" s="67"/>
      <c r="CN213" s="67"/>
      <c r="CO213" s="69"/>
      <c r="CP213" s="185"/>
      <c r="CQ213" s="67"/>
      <c r="CR213" s="67"/>
      <c r="CS213" s="69"/>
      <c r="CT213" s="69"/>
      <c r="CU213" s="69"/>
      <c r="CV213" s="69"/>
      <c r="CW213" s="69"/>
      <c r="CX213" s="69"/>
      <c r="CY213" s="69"/>
      <c r="CZ213" s="69"/>
      <c r="DA213" s="69"/>
    </row>
    <row r="214" spans="2:105">
      <c r="B214" s="67"/>
      <c r="C214" s="67"/>
      <c r="D214" s="67"/>
      <c r="E214" s="69"/>
      <c r="F214" s="185"/>
      <c r="G214" s="67"/>
      <c r="H214" s="69"/>
      <c r="I214" s="69"/>
      <c r="J214" s="69"/>
      <c r="K214" s="69"/>
      <c r="L214" s="69"/>
      <c r="M214" s="69"/>
      <c r="N214" s="69"/>
      <c r="O214" s="69"/>
      <c r="P214" s="69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69"/>
      <c r="AD214" s="69"/>
      <c r="AE214" s="69"/>
      <c r="AF214" s="80"/>
      <c r="AG214" s="80"/>
      <c r="AH214" s="69"/>
      <c r="AI214" s="69"/>
      <c r="AJ214" s="80"/>
      <c r="AK214" s="80"/>
      <c r="AL214" s="69"/>
      <c r="AM214" s="69"/>
      <c r="AN214" s="80"/>
      <c r="AO214" s="80"/>
      <c r="AP214" s="69"/>
      <c r="AQ214" s="69"/>
      <c r="AR214" s="80"/>
      <c r="AS214" s="80"/>
      <c r="AT214" s="69"/>
      <c r="AU214" s="69"/>
      <c r="AV214" s="80"/>
      <c r="AW214" s="80"/>
      <c r="AX214" s="69"/>
      <c r="AY214" s="69"/>
      <c r="AZ214" s="80"/>
      <c r="BA214" s="80"/>
      <c r="BB214" s="69"/>
      <c r="BC214" s="69"/>
      <c r="BD214" s="80"/>
      <c r="BE214" s="80"/>
      <c r="BF214" s="69"/>
      <c r="BG214" s="69"/>
      <c r="BH214" s="80"/>
      <c r="BI214" s="80"/>
      <c r="BJ214" s="69"/>
      <c r="BK214" s="69"/>
      <c r="BL214" s="80"/>
      <c r="BM214" s="80"/>
      <c r="BN214" s="69"/>
      <c r="BO214" s="69"/>
      <c r="BP214" s="80"/>
      <c r="BQ214" s="80"/>
      <c r="BR214" s="69"/>
      <c r="BS214" s="69"/>
      <c r="BT214" s="80"/>
      <c r="BU214" s="80"/>
      <c r="BV214" s="69"/>
      <c r="BW214" s="69"/>
      <c r="BX214" s="80"/>
      <c r="BY214" s="80"/>
      <c r="BZ214" s="69"/>
      <c r="CA214" s="69"/>
      <c r="CB214" s="80"/>
      <c r="CC214" s="80"/>
      <c r="CD214" s="69"/>
      <c r="CE214" s="69"/>
      <c r="CF214" s="69"/>
      <c r="CG214" s="69"/>
      <c r="CH214" s="69"/>
      <c r="CI214" s="69"/>
      <c r="CJ214" s="68"/>
      <c r="CK214" s="69"/>
      <c r="CL214" s="185"/>
      <c r="CM214" s="67"/>
      <c r="CN214" s="67"/>
      <c r="CO214" s="69"/>
      <c r="CP214" s="185"/>
      <c r="CQ214" s="67"/>
      <c r="CR214" s="67"/>
      <c r="CS214" s="69"/>
      <c r="CT214" s="69"/>
      <c r="CU214" s="69"/>
      <c r="CV214" s="69"/>
      <c r="CW214" s="69"/>
      <c r="CX214" s="69"/>
      <c r="CY214" s="69"/>
      <c r="CZ214" s="69"/>
      <c r="DA214" s="69"/>
    </row>
    <row r="215" spans="2:105">
      <c r="B215" s="67"/>
      <c r="C215" s="67"/>
      <c r="D215" s="67"/>
      <c r="E215" s="69"/>
      <c r="F215" s="185"/>
      <c r="G215" s="67"/>
      <c r="H215" s="69"/>
      <c r="I215" s="69"/>
      <c r="J215" s="69"/>
      <c r="K215" s="69"/>
      <c r="L215" s="69"/>
      <c r="M215" s="69"/>
      <c r="N215" s="69"/>
      <c r="O215" s="69"/>
      <c r="P215" s="69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69"/>
      <c r="AD215" s="69"/>
      <c r="AE215" s="69"/>
      <c r="AF215" s="80"/>
      <c r="AG215" s="80"/>
      <c r="AH215" s="69"/>
      <c r="AI215" s="69"/>
      <c r="AJ215" s="80"/>
      <c r="AK215" s="80"/>
      <c r="AL215" s="69"/>
      <c r="AM215" s="69"/>
      <c r="AN215" s="80"/>
      <c r="AO215" s="80"/>
      <c r="AP215" s="69"/>
      <c r="AQ215" s="69"/>
      <c r="AR215" s="80"/>
      <c r="AS215" s="80"/>
      <c r="AT215" s="69"/>
      <c r="AU215" s="69"/>
      <c r="AV215" s="80"/>
      <c r="AW215" s="80"/>
      <c r="AX215" s="69"/>
      <c r="AY215" s="69"/>
      <c r="AZ215" s="80"/>
      <c r="BA215" s="80"/>
      <c r="BB215" s="69"/>
      <c r="BC215" s="69"/>
      <c r="BD215" s="80"/>
      <c r="BE215" s="80"/>
      <c r="BF215" s="69"/>
      <c r="BG215" s="69"/>
      <c r="BH215" s="80"/>
      <c r="BI215" s="80"/>
      <c r="BJ215" s="69"/>
      <c r="BK215" s="69"/>
      <c r="BL215" s="80"/>
      <c r="BM215" s="80"/>
      <c r="BN215" s="69"/>
      <c r="BO215" s="69"/>
      <c r="BP215" s="80"/>
      <c r="BQ215" s="80"/>
      <c r="BR215" s="69"/>
      <c r="BS215" s="69"/>
      <c r="BT215" s="80"/>
      <c r="BU215" s="80"/>
      <c r="BV215" s="69"/>
      <c r="BW215" s="69"/>
      <c r="BX215" s="80"/>
      <c r="BY215" s="80"/>
      <c r="BZ215" s="69"/>
      <c r="CA215" s="69"/>
      <c r="CB215" s="80"/>
      <c r="CC215" s="80"/>
      <c r="CD215" s="69"/>
      <c r="CE215" s="69"/>
      <c r="CF215" s="69"/>
      <c r="CG215" s="69"/>
      <c r="CH215" s="69"/>
      <c r="CI215" s="69"/>
      <c r="CJ215" s="68"/>
      <c r="CK215" s="69"/>
      <c r="CL215" s="185"/>
      <c r="CM215" s="67"/>
      <c r="CN215" s="67"/>
      <c r="CO215" s="69"/>
      <c r="CP215" s="185"/>
      <c r="CQ215" s="67"/>
      <c r="CR215" s="67"/>
      <c r="CS215" s="69"/>
      <c r="CT215" s="69"/>
      <c r="CU215" s="69"/>
      <c r="CV215" s="69"/>
      <c r="CW215" s="69"/>
      <c r="CX215" s="69"/>
      <c r="CY215" s="69"/>
      <c r="CZ215" s="69"/>
      <c r="DA215" s="69"/>
    </row>
    <row r="216" spans="2:105">
      <c r="B216" s="67"/>
      <c r="C216" s="67"/>
      <c r="D216" s="67"/>
      <c r="E216" s="69"/>
      <c r="F216" s="185"/>
      <c r="G216" s="67"/>
      <c r="H216" s="69"/>
      <c r="I216" s="69"/>
      <c r="J216" s="69"/>
      <c r="K216" s="69"/>
      <c r="L216" s="69"/>
      <c r="M216" s="69"/>
      <c r="N216" s="69"/>
      <c r="O216" s="69"/>
      <c r="P216" s="69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69"/>
      <c r="AD216" s="69"/>
      <c r="AE216" s="69"/>
      <c r="AF216" s="80"/>
      <c r="AG216" s="80"/>
      <c r="AH216" s="69"/>
      <c r="AI216" s="69"/>
      <c r="AJ216" s="80"/>
      <c r="AK216" s="80"/>
      <c r="AL216" s="69"/>
      <c r="AM216" s="69"/>
      <c r="AN216" s="80"/>
      <c r="AO216" s="80"/>
      <c r="AP216" s="69"/>
      <c r="AQ216" s="69"/>
      <c r="AR216" s="80"/>
      <c r="AS216" s="80"/>
      <c r="AT216" s="69"/>
      <c r="AU216" s="69"/>
      <c r="AV216" s="80"/>
      <c r="AW216" s="80"/>
      <c r="AX216" s="69"/>
      <c r="AY216" s="69"/>
      <c r="AZ216" s="80"/>
      <c r="BA216" s="80"/>
      <c r="BB216" s="69"/>
      <c r="BC216" s="69"/>
      <c r="BD216" s="80"/>
      <c r="BE216" s="80"/>
      <c r="BF216" s="69"/>
      <c r="BG216" s="69"/>
      <c r="BH216" s="80"/>
      <c r="BI216" s="80"/>
      <c r="BJ216" s="69"/>
      <c r="BK216" s="69"/>
      <c r="BL216" s="80"/>
      <c r="BM216" s="80"/>
      <c r="BN216" s="69"/>
      <c r="BO216" s="69"/>
      <c r="BP216" s="80"/>
      <c r="BQ216" s="80"/>
      <c r="BR216" s="69"/>
      <c r="BS216" s="69"/>
      <c r="BT216" s="80"/>
      <c r="BU216" s="80"/>
      <c r="BV216" s="69"/>
      <c r="BW216" s="69"/>
      <c r="BX216" s="80"/>
      <c r="BY216" s="80"/>
      <c r="BZ216" s="69"/>
      <c r="CA216" s="69"/>
      <c r="CB216" s="80"/>
      <c r="CC216" s="80"/>
      <c r="CD216" s="69"/>
      <c r="CE216" s="69"/>
      <c r="CF216" s="69"/>
      <c r="CG216" s="69"/>
      <c r="CH216" s="69"/>
      <c r="CI216" s="69"/>
      <c r="CJ216" s="68"/>
      <c r="CK216" s="69"/>
      <c r="CL216" s="185"/>
      <c r="CM216" s="67"/>
      <c r="CN216" s="67"/>
      <c r="CO216" s="69"/>
      <c r="CP216" s="185"/>
      <c r="CQ216" s="67"/>
      <c r="CR216" s="67"/>
      <c r="CS216" s="69"/>
      <c r="CT216" s="69"/>
      <c r="CU216" s="69"/>
      <c r="CV216" s="69"/>
      <c r="CW216" s="69"/>
      <c r="CX216" s="69"/>
      <c r="CY216" s="69"/>
      <c r="CZ216" s="69"/>
      <c r="DA216" s="69"/>
    </row>
    <row r="217" spans="2:105">
      <c r="B217" s="67"/>
      <c r="C217" s="67"/>
      <c r="D217" s="67"/>
      <c r="E217" s="69"/>
      <c r="F217" s="185"/>
      <c r="G217" s="67"/>
      <c r="H217" s="69"/>
      <c r="I217" s="69"/>
      <c r="J217" s="69"/>
      <c r="K217" s="69"/>
      <c r="L217" s="69"/>
      <c r="M217" s="69"/>
      <c r="N217" s="69"/>
      <c r="O217" s="69"/>
      <c r="P217" s="69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69"/>
      <c r="AD217" s="69"/>
      <c r="AE217" s="69"/>
      <c r="AF217" s="80"/>
      <c r="AG217" s="80"/>
      <c r="AH217" s="69"/>
      <c r="AI217" s="69"/>
      <c r="AJ217" s="80"/>
      <c r="AK217" s="80"/>
      <c r="AL217" s="69"/>
      <c r="AM217" s="69"/>
      <c r="AN217" s="80"/>
      <c r="AO217" s="80"/>
      <c r="AP217" s="69"/>
      <c r="AQ217" s="69"/>
      <c r="AR217" s="80"/>
      <c r="AS217" s="80"/>
      <c r="AT217" s="69"/>
      <c r="AU217" s="69"/>
      <c r="AV217" s="80"/>
      <c r="AW217" s="80"/>
      <c r="AX217" s="69"/>
      <c r="AY217" s="69"/>
      <c r="AZ217" s="80"/>
      <c r="BA217" s="80"/>
      <c r="BB217" s="69"/>
      <c r="BC217" s="69"/>
      <c r="BD217" s="80"/>
      <c r="BE217" s="80"/>
      <c r="BF217" s="69"/>
      <c r="BG217" s="69"/>
      <c r="BH217" s="80"/>
      <c r="BI217" s="80"/>
      <c r="BJ217" s="69"/>
      <c r="BK217" s="69"/>
      <c r="BL217" s="80"/>
      <c r="BM217" s="80"/>
      <c r="BN217" s="69"/>
      <c r="BO217" s="69"/>
      <c r="BP217" s="80"/>
      <c r="BQ217" s="80"/>
      <c r="BR217" s="69"/>
      <c r="BS217" s="69"/>
      <c r="BT217" s="80"/>
      <c r="BU217" s="80"/>
      <c r="BV217" s="69"/>
      <c r="BW217" s="69"/>
      <c r="BX217" s="80"/>
      <c r="BY217" s="80"/>
      <c r="BZ217" s="69"/>
      <c r="CA217" s="69"/>
      <c r="CB217" s="80"/>
      <c r="CC217" s="80"/>
      <c r="CD217" s="69"/>
      <c r="CE217" s="69"/>
      <c r="CF217" s="69"/>
      <c r="CG217" s="69"/>
      <c r="CH217" s="69"/>
      <c r="CI217" s="69"/>
      <c r="CJ217" s="68"/>
      <c r="CK217" s="69"/>
      <c r="CL217" s="185"/>
      <c r="CM217" s="67"/>
      <c r="CN217" s="67"/>
      <c r="CO217" s="69"/>
      <c r="CP217" s="185"/>
      <c r="CQ217" s="67"/>
      <c r="CR217" s="67"/>
      <c r="CS217" s="69"/>
      <c r="CT217" s="69"/>
      <c r="CU217" s="69"/>
      <c r="CV217" s="69"/>
      <c r="CW217" s="69"/>
      <c r="CX217" s="69"/>
      <c r="CY217" s="69"/>
      <c r="CZ217" s="69"/>
      <c r="DA217" s="69"/>
    </row>
    <row r="218" spans="2:105">
      <c r="B218" s="67"/>
      <c r="C218" s="67"/>
      <c r="D218" s="67"/>
      <c r="E218" s="69"/>
      <c r="F218" s="185"/>
      <c r="G218" s="67"/>
      <c r="H218" s="69"/>
      <c r="I218" s="69"/>
      <c r="J218" s="69"/>
      <c r="K218" s="69"/>
      <c r="L218" s="69"/>
      <c r="M218" s="69"/>
      <c r="N218" s="69"/>
      <c r="O218" s="69"/>
      <c r="P218" s="69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69"/>
      <c r="AD218" s="69"/>
      <c r="AE218" s="69"/>
      <c r="AF218" s="80"/>
      <c r="AG218" s="80"/>
      <c r="AH218" s="69"/>
      <c r="AI218" s="69"/>
      <c r="AJ218" s="80"/>
      <c r="AK218" s="80"/>
      <c r="AL218" s="69"/>
      <c r="AM218" s="69"/>
      <c r="AN218" s="80"/>
      <c r="AO218" s="80"/>
      <c r="AP218" s="69"/>
      <c r="AQ218" s="69"/>
      <c r="AR218" s="80"/>
      <c r="AS218" s="80"/>
      <c r="AT218" s="69"/>
      <c r="AU218" s="69"/>
      <c r="AV218" s="80"/>
      <c r="AW218" s="80"/>
      <c r="AX218" s="69"/>
      <c r="AY218" s="69"/>
      <c r="AZ218" s="80"/>
      <c r="BA218" s="80"/>
      <c r="BB218" s="69"/>
      <c r="BC218" s="69"/>
      <c r="BD218" s="80"/>
      <c r="BE218" s="80"/>
      <c r="BF218" s="69"/>
      <c r="BG218" s="69"/>
      <c r="BH218" s="80"/>
      <c r="BI218" s="80"/>
      <c r="BJ218" s="69"/>
      <c r="BK218" s="69"/>
      <c r="BL218" s="80"/>
      <c r="BM218" s="80"/>
      <c r="BN218" s="69"/>
      <c r="BO218" s="69"/>
      <c r="BP218" s="80"/>
      <c r="BQ218" s="80"/>
      <c r="BR218" s="69"/>
      <c r="BS218" s="69"/>
      <c r="BT218" s="80"/>
      <c r="BU218" s="80"/>
      <c r="BV218" s="69"/>
      <c r="BW218" s="69"/>
      <c r="BX218" s="80"/>
      <c r="BY218" s="80"/>
      <c r="BZ218" s="69"/>
      <c r="CA218" s="69"/>
      <c r="CB218" s="80"/>
      <c r="CC218" s="80"/>
      <c r="CD218" s="69"/>
      <c r="CE218" s="69"/>
      <c r="CF218" s="69"/>
      <c r="CG218" s="69"/>
      <c r="CH218" s="69"/>
      <c r="CI218" s="69"/>
      <c r="CJ218" s="68"/>
      <c r="CK218" s="69"/>
      <c r="CL218" s="185"/>
      <c r="CM218" s="67"/>
      <c r="CN218" s="67"/>
      <c r="CO218" s="69"/>
      <c r="CP218" s="185"/>
      <c r="CQ218" s="67"/>
      <c r="CR218" s="67"/>
      <c r="CS218" s="69"/>
      <c r="CT218" s="69"/>
      <c r="CU218" s="69"/>
      <c r="CV218" s="69"/>
      <c r="CW218" s="69"/>
      <c r="CX218" s="69"/>
      <c r="CY218" s="69"/>
      <c r="CZ218" s="69"/>
      <c r="DA218" s="69"/>
    </row>
    <row r="219" spans="2:105">
      <c r="B219" s="67"/>
      <c r="C219" s="67"/>
      <c r="D219" s="67"/>
      <c r="E219" s="69"/>
      <c r="F219" s="185"/>
      <c r="G219" s="67"/>
      <c r="H219" s="69"/>
      <c r="I219" s="69"/>
      <c r="J219" s="69"/>
      <c r="K219" s="69"/>
      <c r="L219" s="69"/>
      <c r="M219" s="69"/>
      <c r="N219" s="69"/>
      <c r="O219" s="69"/>
      <c r="P219" s="69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69"/>
      <c r="AD219" s="69"/>
      <c r="AE219" s="69"/>
      <c r="AF219" s="80"/>
      <c r="AG219" s="80"/>
      <c r="AH219" s="69"/>
      <c r="AI219" s="69"/>
      <c r="AJ219" s="80"/>
      <c r="AK219" s="80"/>
      <c r="AL219" s="69"/>
      <c r="AM219" s="69"/>
      <c r="AN219" s="80"/>
      <c r="AO219" s="80"/>
      <c r="AP219" s="69"/>
      <c r="AQ219" s="69"/>
      <c r="AR219" s="80"/>
      <c r="AS219" s="80"/>
      <c r="AT219" s="69"/>
      <c r="AU219" s="69"/>
      <c r="AV219" s="80"/>
      <c r="AW219" s="80"/>
      <c r="AX219" s="69"/>
      <c r="AY219" s="69"/>
      <c r="AZ219" s="80"/>
      <c r="BA219" s="80"/>
      <c r="BB219" s="69"/>
      <c r="BC219" s="69"/>
      <c r="BD219" s="80"/>
      <c r="BE219" s="80"/>
      <c r="BF219" s="69"/>
      <c r="BG219" s="69"/>
      <c r="BH219" s="80"/>
      <c r="BI219" s="80"/>
      <c r="BJ219" s="69"/>
      <c r="BK219" s="69"/>
      <c r="BL219" s="80"/>
      <c r="BM219" s="80"/>
      <c r="BN219" s="69"/>
      <c r="BO219" s="69"/>
      <c r="BP219" s="80"/>
      <c r="BQ219" s="80"/>
      <c r="BR219" s="69"/>
      <c r="BS219" s="69"/>
      <c r="BT219" s="80"/>
      <c r="BU219" s="80"/>
      <c r="BV219" s="69"/>
      <c r="BW219" s="69"/>
      <c r="BX219" s="80"/>
      <c r="BY219" s="80"/>
      <c r="BZ219" s="69"/>
      <c r="CA219" s="69"/>
      <c r="CB219" s="80"/>
      <c r="CC219" s="80"/>
      <c r="CD219" s="69"/>
      <c r="CE219" s="69"/>
      <c r="CF219" s="69"/>
      <c r="CG219" s="69"/>
      <c r="CH219" s="69"/>
      <c r="CI219" s="69"/>
      <c r="CJ219" s="68"/>
      <c r="CK219" s="69"/>
      <c r="CL219" s="185"/>
      <c r="CM219" s="67"/>
      <c r="CN219" s="67"/>
      <c r="CO219" s="69"/>
      <c r="CP219" s="185"/>
      <c r="CQ219" s="67"/>
      <c r="CR219" s="67"/>
      <c r="CS219" s="69"/>
      <c r="CT219" s="69"/>
      <c r="CU219" s="69"/>
      <c r="CV219" s="69"/>
      <c r="CW219" s="69"/>
      <c r="CX219" s="69"/>
      <c r="CY219" s="69"/>
      <c r="CZ219" s="69"/>
      <c r="DA219" s="69"/>
    </row>
    <row r="220" spans="2:105">
      <c r="B220" s="67"/>
      <c r="C220" s="67"/>
      <c r="D220" s="67"/>
      <c r="E220" s="69"/>
      <c r="F220" s="185"/>
      <c r="G220" s="67"/>
      <c r="H220" s="69"/>
      <c r="I220" s="69"/>
      <c r="J220" s="69"/>
      <c r="K220" s="69"/>
      <c r="L220" s="69"/>
      <c r="M220" s="69"/>
      <c r="N220" s="69"/>
      <c r="O220" s="69"/>
      <c r="P220" s="69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69"/>
      <c r="AD220" s="69"/>
      <c r="AE220" s="69"/>
      <c r="AF220" s="80"/>
      <c r="AG220" s="80"/>
      <c r="AH220" s="69"/>
      <c r="AI220" s="69"/>
      <c r="AJ220" s="80"/>
      <c r="AK220" s="80"/>
      <c r="AL220" s="69"/>
      <c r="AM220" s="69"/>
      <c r="AN220" s="80"/>
      <c r="AO220" s="80"/>
      <c r="AP220" s="69"/>
      <c r="AQ220" s="69"/>
      <c r="AR220" s="80"/>
      <c r="AS220" s="80"/>
      <c r="AT220" s="69"/>
      <c r="AU220" s="69"/>
      <c r="AV220" s="80"/>
      <c r="AW220" s="80"/>
      <c r="AX220" s="69"/>
      <c r="AY220" s="69"/>
      <c r="AZ220" s="80"/>
      <c r="BA220" s="80"/>
      <c r="BB220" s="69"/>
      <c r="BC220" s="69"/>
      <c r="BD220" s="80"/>
      <c r="BE220" s="80"/>
      <c r="BF220" s="69"/>
      <c r="BG220" s="69"/>
      <c r="BH220" s="80"/>
      <c r="BI220" s="80"/>
      <c r="BJ220" s="69"/>
      <c r="BK220" s="69"/>
      <c r="BL220" s="80"/>
      <c r="BM220" s="80"/>
      <c r="BN220" s="69"/>
      <c r="BO220" s="69"/>
      <c r="BP220" s="80"/>
      <c r="BQ220" s="80"/>
      <c r="BR220" s="69"/>
      <c r="BS220" s="69"/>
      <c r="BT220" s="80"/>
      <c r="BU220" s="80"/>
      <c r="BV220" s="69"/>
      <c r="BW220" s="69"/>
      <c r="BX220" s="80"/>
      <c r="BY220" s="80"/>
      <c r="BZ220" s="69"/>
      <c r="CA220" s="69"/>
      <c r="CB220" s="80"/>
      <c r="CC220" s="80"/>
      <c r="CD220" s="69"/>
      <c r="CE220" s="69"/>
      <c r="CF220" s="69"/>
      <c r="CG220" s="69"/>
      <c r="CH220" s="69"/>
      <c r="CI220" s="69"/>
      <c r="CJ220" s="68"/>
      <c r="CK220" s="69"/>
      <c r="CL220" s="185"/>
      <c r="CM220" s="67"/>
      <c r="CN220" s="67"/>
      <c r="CO220" s="69"/>
      <c r="CP220" s="185"/>
      <c r="CQ220" s="67"/>
      <c r="CR220" s="67"/>
      <c r="CS220" s="69"/>
      <c r="CT220" s="69"/>
      <c r="CU220" s="69"/>
      <c r="CV220" s="69"/>
      <c r="CW220" s="69"/>
      <c r="CX220" s="69"/>
      <c r="CY220" s="69"/>
      <c r="CZ220" s="69"/>
      <c r="DA220" s="69"/>
    </row>
    <row r="221" spans="2:105">
      <c r="B221" s="67"/>
      <c r="C221" s="67"/>
      <c r="D221" s="67"/>
      <c r="E221" s="69"/>
      <c r="F221" s="185"/>
      <c r="G221" s="67"/>
      <c r="H221" s="69"/>
      <c r="I221" s="69"/>
      <c r="J221" s="69"/>
      <c r="K221" s="69"/>
      <c r="L221" s="69"/>
      <c r="M221" s="69"/>
      <c r="N221" s="69"/>
      <c r="O221" s="69"/>
      <c r="P221" s="69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69"/>
      <c r="AD221" s="69"/>
      <c r="AE221" s="69"/>
      <c r="AF221" s="80"/>
      <c r="AG221" s="80"/>
      <c r="AH221" s="69"/>
      <c r="AI221" s="69"/>
      <c r="AJ221" s="80"/>
      <c r="AK221" s="80"/>
      <c r="AL221" s="69"/>
      <c r="AM221" s="69"/>
      <c r="AN221" s="80"/>
      <c r="AO221" s="80"/>
      <c r="AP221" s="69"/>
      <c r="AQ221" s="69"/>
      <c r="AR221" s="80"/>
      <c r="AS221" s="80"/>
      <c r="AT221" s="69"/>
      <c r="AU221" s="69"/>
      <c r="AV221" s="80"/>
      <c r="AW221" s="80"/>
      <c r="AX221" s="69"/>
      <c r="AY221" s="69"/>
      <c r="AZ221" s="80"/>
      <c r="BA221" s="80"/>
      <c r="BB221" s="69"/>
      <c r="BC221" s="69"/>
      <c r="BD221" s="80"/>
      <c r="BE221" s="80"/>
      <c r="BF221" s="69"/>
      <c r="BG221" s="69"/>
      <c r="BH221" s="80"/>
      <c r="BI221" s="80"/>
      <c r="BJ221" s="69"/>
      <c r="BK221" s="69"/>
      <c r="BL221" s="80"/>
      <c r="BM221" s="80"/>
      <c r="BN221" s="69"/>
      <c r="BO221" s="69"/>
      <c r="BP221" s="80"/>
      <c r="BQ221" s="80"/>
      <c r="BR221" s="69"/>
      <c r="BS221" s="69"/>
      <c r="BT221" s="80"/>
      <c r="BU221" s="80"/>
      <c r="BV221" s="69"/>
      <c r="BW221" s="69"/>
      <c r="BX221" s="80"/>
      <c r="BY221" s="80"/>
      <c r="BZ221" s="69"/>
      <c r="CA221" s="69"/>
      <c r="CB221" s="80"/>
      <c r="CC221" s="80"/>
      <c r="CD221" s="69"/>
      <c r="CE221" s="69"/>
      <c r="CF221" s="69"/>
      <c r="CG221" s="69"/>
      <c r="CH221" s="69"/>
      <c r="CI221" s="69"/>
      <c r="CJ221" s="68"/>
      <c r="CK221" s="69"/>
      <c r="CL221" s="185"/>
      <c r="CM221" s="67"/>
      <c r="CN221" s="67"/>
      <c r="CO221" s="69"/>
      <c r="CP221" s="185"/>
      <c r="CQ221" s="67"/>
      <c r="CR221" s="67"/>
      <c r="CS221" s="69"/>
      <c r="CT221" s="69"/>
      <c r="CU221" s="69"/>
      <c r="CV221" s="69"/>
      <c r="CW221" s="69"/>
      <c r="CX221" s="69"/>
      <c r="CY221" s="69"/>
      <c r="CZ221" s="69"/>
      <c r="DA221" s="69"/>
    </row>
    <row r="222" spans="2:105">
      <c r="B222" s="67"/>
      <c r="C222" s="67"/>
      <c r="D222" s="67"/>
      <c r="E222" s="69"/>
      <c r="F222" s="185"/>
      <c r="G222" s="67"/>
      <c r="H222" s="69"/>
      <c r="I222" s="69"/>
      <c r="J222" s="69"/>
      <c r="K222" s="69"/>
      <c r="L222" s="69"/>
      <c r="M222" s="69"/>
      <c r="N222" s="69"/>
      <c r="O222" s="69"/>
      <c r="P222" s="69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69"/>
      <c r="AD222" s="69"/>
      <c r="AE222" s="69"/>
      <c r="AF222" s="80"/>
      <c r="AG222" s="80"/>
      <c r="AH222" s="69"/>
      <c r="AI222" s="69"/>
      <c r="AJ222" s="80"/>
      <c r="AK222" s="80"/>
      <c r="AL222" s="69"/>
      <c r="AM222" s="69"/>
      <c r="AN222" s="80"/>
      <c r="AO222" s="80"/>
      <c r="AP222" s="69"/>
      <c r="AQ222" s="69"/>
      <c r="AR222" s="80"/>
      <c r="AS222" s="80"/>
      <c r="AT222" s="69"/>
      <c r="AU222" s="69"/>
      <c r="AV222" s="80"/>
      <c r="AW222" s="80"/>
      <c r="AX222" s="69"/>
      <c r="AY222" s="69"/>
      <c r="AZ222" s="80"/>
      <c r="BA222" s="80"/>
      <c r="BB222" s="69"/>
      <c r="BC222" s="69"/>
      <c r="BD222" s="80"/>
      <c r="BE222" s="80"/>
      <c r="BF222" s="69"/>
      <c r="BG222" s="69"/>
      <c r="BH222" s="80"/>
      <c r="BI222" s="80"/>
      <c r="BJ222" s="69"/>
      <c r="BK222" s="69"/>
      <c r="BL222" s="80"/>
      <c r="BM222" s="80"/>
      <c r="BN222" s="69"/>
      <c r="BO222" s="69"/>
      <c r="BP222" s="80"/>
      <c r="BQ222" s="80"/>
      <c r="BR222" s="69"/>
      <c r="BS222" s="69"/>
      <c r="BT222" s="80"/>
      <c r="BU222" s="80"/>
      <c r="BV222" s="69"/>
      <c r="BW222" s="69"/>
      <c r="BX222" s="80"/>
      <c r="BY222" s="80"/>
      <c r="BZ222" s="69"/>
      <c r="CA222" s="69"/>
      <c r="CB222" s="80"/>
      <c r="CC222" s="80"/>
      <c r="CD222" s="69"/>
      <c r="CE222" s="69"/>
      <c r="CF222" s="69"/>
      <c r="CG222" s="69"/>
      <c r="CH222" s="69"/>
      <c r="CI222" s="69"/>
      <c r="CJ222" s="68"/>
      <c r="CK222" s="69"/>
      <c r="CL222" s="185"/>
      <c r="CM222" s="67"/>
      <c r="CN222" s="67"/>
      <c r="CO222" s="69"/>
      <c r="CP222" s="185"/>
      <c r="CQ222" s="67"/>
      <c r="CR222" s="67"/>
      <c r="CS222" s="69"/>
      <c r="CT222" s="69"/>
      <c r="CU222" s="69"/>
      <c r="CV222" s="69"/>
      <c r="CW222" s="69"/>
      <c r="CX222" s="69"/>
      <c r="CY222" s="69"/>
      <c r="CZ222" s="69"/>
      <c r="DA222" s="69"/>
    </row>
    <row r="223" spans="2:105">
      <c r="B223" s="67"/>
      <c r="C223" s="67"/>
      <c r="D223" s="67"/>
      <c r="E223" s="69"/>
      <c r="F223" s="185"/>
      <c r="G223" s="67"/>
      <c r="H223" s="69"/>
      <c r="I223" s="69"/>
      <c r="J223" s="69"/>
      <c r="K223" s="69"/>
      <c r="L223" s="69"/>
      <c r="M223" s="69"/>
      <c r="N223" s="69"/>
      <c r="O223" s="69"/>
      <c r="P223" s="69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69"/>
      <c r="AD223" s="69"/>
      <c r="AE223" s="69"/>
      <c r="AF223" s="80"/>
      <c r="AG223" s="80"/>
      <c r="AH223" s="69"/>
      <c r="AI223" s="69"/>
      <c r="AJ223" s="80"/>
      <c r="AK223" s="80"/>
      <c r="AL223" s="69"/>
      <c r="AM223" s="69"/>
      <c r="AN223" s="80"/>
      <c r="AO223" s="80"/>
      <c r="AP223" s="69"/>
      <c r="AQ223" s="69"/>
      <c r="AR223" s="80"/>
      <c r="AS223" s="80"/>
      <c r="AT223" s="69"/>
      <c r="AU223" s="69"/>
      <c r="AV223" s="80"/>
      <c r="AW223" s="80"/>
      <c r="AX223" s="69"/>
      <c r="AY223" s="69"/>
      <c r="AZ223" s="80"/>
      <c r="BA223" s="80"/>
      <c r="BB223" s="69"/>
      <c r="BC223" s="69"/>
      <c r="BD223" s="80"/>
      <c r="BE223" s="80"/>
      <c r="BF223" s="69"/>
      <c r="BG223" s="69"/>
      <c r="BH223" s="80"/>
      <c r="BI223" s="80"/>
      <c r="BJ223" s="69"/>
      <c r="BK223" s="69"/>
      <c r="BL223" s="80"/>
      <c r="BM223" s="80"/>
      <c r="BN223" s="69"/>
      <c r="BO223" s="69"/>
      <c r="BP223" s="80"/>
      <c r="BQ223" s="80"/>
      <c r="BR223" s="69"/>
      <c r="BS223" s="69"/>
      <c r="BT223" s="80"/>
      <c r="BU223" s="80"/>
      <c r="BV223" s="69"/>
      <c r="BW223" s="69"/>
      <c r="BX223" s="80"/>
      <c r="BY223" s="80"/>
      <c r="BZ223" s="69"/>
      <c r="CA223" s="69"/>
      <c r="CB223" s="80"/>
      <c r="CC223" s="80"/>
      <c r="CD223" s="69"/>
      <c r="CE223" s="69"/>
      <c r="CF223" s="69"/>
      <c r="CG223" s="69"/>
      <c r="CH223" s="69"/>
      <c r="CI223" s="69"/>
      <c r="CJ223" s="68"/>
      <c r="CK223" s="69"/>
      <c r="CL223" s="185"/>
      <c r="CM223" s="67"/>
      <c r="CN223" s="67"/>
      <c r="CO223" s="69"/>
      <c r="CP223" s="185"/>
      <c r="CQ223" s="67"/>
      <c r="CR223" s="67"/>
      <c r="CS223" s="69"/>
      <c r="CT223" s="69"/>
      <c r="CU223" s="69"/>
      <c r="CV223" s="69"/>
      <c r="CW223" s="69"/>
      <c r="CX223" s="69"/>
      <c r="CY223" s="69"/>
      <c r="CZ223" s="69"/>
      <c r="DA223" s="69"/>
    </row>
    <row r="224" spans="2:105">
      <c r="B224" s="67"/>
      <c r="C224" s="67"/>
      <c r="D224" s="67"/>
      <c r="E224" s="69"/>
      <c r="F224" s="185"/>
      <c r="G224" s="67"/>
      <c r="H224" s="69"/>
      <c r="I224" s="69"/>
      <c r="J224" s="69"/>
      <c r="K224" s="69"/>
      <c r="L224" s="69"/>
      <c r="M224" s="69"/>
      <c r="N224" s="69"/>
      <c r="O224" s="69"/>
      <c r="P224" s="69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69"/>
      <c r="AD224" s="69"/>
      <c r="AE224" s="69"/>
      <c r="AF224" s="80"/>
      <c r="AG224" s="80"/>
      <c r="AH224" s="69"/>
      <c r="AI224" s="69"/>
      <c r="AJ224" s="80"/>
      <c r="AK224" s="80"/>
      <c r="AL224" s="69"/>
      <c r="AM224" s="69"/>
      <c r="AN224" s="80"/>
      <c r="AO224" s="80"/>
      <c r="AP224" s="69"/>
      <c r="AQ224" s="69"/>
      <c r="AR224" s="80"/>
      <c r="AS224" s="80"/>
      <c r="AT224" s="69"/>
      <c r="AU224" s="69"/>
      <c r="AV224" s="80"/>
      <c r="AW224" s="80"/>
      <c r="AX224" s="69"/>
      <c r="AY224" s="69"/>
      <c r="AZ224" s="80"/>
      <c r="BA224" s="80"/>
      <c r="BB224" s="69"/>
      <c r="BC224" s="69"/>
      <c r="BD224" s="80"/>
      <c r="BE224" s="80"/>
      <c r="BF224" s="69"/>
      <c r="BG224" s="69"/>
      <c r="BH224" s="80"/>
      <c r="BI224" s="80"/>
      <c r="BJ224" s="69"/>
      <c r="BK224" s="69"/>
      <c r="BL224" s="80"/>
      <c r="BM224" s="80"/>
      <c r="BN224" s="69"/>
      <c r="BO224" s="69"/>
      <c r="BP224" s="80"/>
      <c r="BQ224" s="80"/>
      <c r="BR224" s="69"/>
      <c r="BS224" s="69"/>
      <c r="BT224" s="80"/>
      <c r="BU224" s="80"/>
      <c r="BV224" s="69"/>
      <c r="BW224" s="69"/>
      <c r="BX224" s="80"/>
      <c r="BY224" s="80"/>
      <c r="BZ224" s="69"/>
      <c r="CA224" s="69"/>
      <c r="CB224" s="80"/>
      <c r="CC224" s="80"/>
      <c r="CD224" s="69"/>
      <c r="CE224" s="69"/>
      <c r="CF224" s="69"/>
      <c r="CG224" s="69"/>
      <c r="CH224" s="69"/>
      <c r="CI224" s="69"/>
      <c r="CJ224" s="68"/>
      <c r="CK224" s="69"/>
      <c r="CL224" s="185"/>
      <c r="CM224" s="67"/>
      <c r="CN224" s="67"/>
      <c r="CO224" s="69"/>
      <c r="CP224" s="185"/>
      <c r="CQ224" s="67"/>
      <c r="CR224" s="67"/>
      <c r="CS224" s="69"/>
      <c r="CT224" s="69"/>
      <c r="CU224" s="69"/>
      <c r="CV224" s="69"/>
      <c r="CW224" s="69"/>
      <c r="CX224" s="69"/>
      <c r="CY224" s="69"/>
      <c r="CZ224" s="69"/>
      <c r="DA224" s="69"/>
    </row>
    <row r="225" spans="2:105">
      <c r="B225" s="67"/>
      <c r="C225" s="67"/>
      <c r="D225" s="67"/>
      <c r="E225" s="69"/>
      <c r="F225" s="185"/>
      <c r="G225" s="67"/>
      <c r="H225" s="69"/>
      <c r="I225" s="69"/>
      <c r="J225" s="69"/>
      <c r="K225" s="69"/>
      <c r="L225" s="69"/>
      <c r="M225" s="69"/>
      <c r="N225" s="69"/>
      <c r="O225" s="69"/>
      <c r="P225" s="69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69"/>
      <c r="AD225" s="69"/>
      <c r="AE225" s="69"/>
      <c r="AF225" s="80"/>
      <c r="AG225" s="80"/>
      <c r="AH225" s="69"/>
      <c r="AI225" s="69"/>
      <c r="AJ225" s="80"/>
      <c r="AK225" s="80"/>
      <c r="AL225" s="69"/>
      <c r="AM225" s="69"/>
      <c r="AN225" s="80"/>
      <c r="AO225" s="80"/>
      <c r="AP225" s="69"/>
      <c r="AQ225" s="69"/>
      <c r="AR225" s="80"/>
      <c r="AS225" s="80"/>
      <c r="AT225" s="69"/>
      <c r="AU225" s="69"/>
      <c r="AV225" s="80"/>
      <c r="AW225" s="80"/>
      <c r="AX225" s="69"/>
      <c r="AY225" s="69"/>
      <c r="AZ225" s="80"/>
      <c r="BA225" s="80"/>
      <c r="BB225" s="69"/>
      <c r="BC225" s="69"/>
      <c r="BD225" s="80"/>
      <c r="BE225" s="80"/>
      <c r="BF225" s="69"/>
      <c r="BG225" s="69"/>
      <c r="BH225" s="80"/>
      <c r="BI225" s="80"/>
      <c r="BJ225" s="69"/>
      <c r="BK225" s="69"/>
      <c r="BL225" s="80"/>
      <c r="BM225" s="80"/>
      <c r="BN225" s="69"/>
      <c r="BO225" s="69"/>
      <c r="BP225" s="80"/>
      <c r="BQ225" s="80"/>
      <c r="BR225" s="69"/>
      <c r="BS225" s="69"/>
      <c r="BT225" s="80"/>
      <c r="BU225" s="80"/>
      <c r="BV225" s="69"/>
      <c r="BW225" s="69"/>
      <c r="BX225" s="80"/>
      <c r="BY225" s="80"/>
      <c r="BZ225" s="69"/>
      <c r="CA225" s="69"/>
      <c r="CB225" s="80"/>
      <c r="CC225" s="80"/>
      <c r="CD225" s="69"/>
      <c r="CE225" s="69"/>
      <c r="CF225" s="69"/>
      <c r="CG225" s="69"/>
      <c r="CH225" s="69"/>
      <c r="CI225" s="69"/>
      <c r="CJ225" s="68"/>
      <c r="CK225" s="69"/>
      <c r="CL225" s="185"/>
      <c r="CM225" s="67"/>
      <c r="CN225" s="67"/>
      <c r="CO225" s="69"/>
      <c r="CP225" s="185"/>
      <c r="CQ225" s="67"/>
      <c r="CR225" s="67"/>
      <c r="CS225" s="69"/>
      <c r="CT225" s="69"/>
      <c r="CU225" s="69"/>
      <c r="CV225" s="69"/>
      <c r="CW225" s="69"/>
      <c r="CX225" s="69"/>
      <c r="CY225" s="69"/>
      <c r="CZ225" s="69"/>
      <c r="DA225" s="69"/>
    </row>
    <row r="226" spans="2:105">
      <c r="B226" s="67"/>
      <c r="C226" s="67"/>
      <c r="D226" s="67"/>
      <c r="E226" s="69"/>
      <c r="F226" s="185"/>
      <c r="G226" s="67"/>
      <c r="H226" s="69"/>
      <c r="I226" s="69"/>
      <c r="J226" s="69"/>
      <c r="K226" s="69"/>
      <c r="L226" s="69"/>
      <c r="M226" s="69"/>
      <c r="N226" s="69"/>
      <c r="O226" s="69"/>
      <c r="P226" s="69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69"/>
      <c r="AD226" s="69"/>
      <c r="AE226" s="69"/>
      <c r="AF226" s="80"/>
      <c r="AG226" s="80"/>
      <c r="AH226" s="69"/>
      <c r="AI226" s="69"/>
      <c r="AJ226" s="80"/>
      <c r="AK226" s="80"/>
      <c r="AL226" s="69"/>
      <c r="AM226" s="69"/>
      <c r="AN226" s="80"/>
      <c r="AO226" s="80"/>
      <c r="AP226" s="69"/>
      <c r="AQ226" s="69"/>
      <c r="AR226" s="80"/>
      <c r="AS226" s="80"/>
      <c r="AT226" s="69"/>
      <c r="AU226" s="69"/>
      <c r="AV226" s="80"/>
      <c r="AW226" s="80"/>
      <c r="AX226" s="69"/>
      <c r="AY226" s="69"/>
      <c r="AZ226" s="80"/>
      <c r="BA226" s="80"/>
      <c r="BB226" s="69"/>
      <c r="BC226" s="69"/>
      <c r="BD226" s="80"/>
      <c r="BE226" s="80"/>
      <c r="BF226" s="69"/>
      <c r="BG226" s="69"/>
      <c r="BH226" s="80"/>
      <c r="BI226" s="80"/>
      <c r="BJ226" s="69"/>
      <c r="BK226" s="69"/>
      <c r="BL226" s="80"/>
      <c r="BM226" s="80"/>
      <c r="BN226" s="69"/>
      <c r="BO226" s="69"/>
      <c r="BP226" s="80"/>
      <c r="BQ226" s="80"/>
      <c r="BR226" s="69"/>
      <c r="BS226" s="69"/>
      <c r="BT226" s="80"/>
      <c r="BU226" s="80"/>
      <c r="BV226" s="69"/>
      <c r="BW226" s="69"/>
      <c r="BX226" s="80"/>
      <c r="BY226" s="80"/>
      <c r="BZ226" s="69"/>
      <c r="CA226" s="69"/>
      <c r="CB226" s="80"/>
      <c r="CC226" s="80"/>
      <c r="CD226" s="69"/>
      <c r="CE226" s="69"/>
      <c r="CF226" s="69"/>
      <c r="CG226" s="69"/>
      <c r="CH226" s="69"/>
      <c r="CI226" s="69"/>
      <c r="CJ226" s="68"/>
      <c r="CK226" s="69"/>
      <c r="CL226" s="185"/>
      <c r="CM226" s="67"/>
      <c r="CN226" s="67"/>
      <c r="CO226" s="69"/>
      <c r="CP226" s="185"/>
      <c r="CQ226" s="67"/>
      <c r="CR226" s="67"/>
      <c r="CS226" s="69"/>
      <c r="CT226" s="69"/>
      <c r="CU226" s="69"/>
      <c r="CV226" s="69"/>
      <c r="CW226" s="69"/>
      <c r="CX226" s="69"/>
      <c r="CY226" s="69"/>
      <c r="CZ226" s="69"/>
      <c r="DA226" s="69"/>
    </row>
    <row r="227" spans="2:105">
      <c r="B227" s="67"/>
      <c r="C227" s="67"/>
      <c r="D227" s="67"/>
      <c r="E227" s="69"/>
      <c r="F227" s="185"/>
      <c r="G227" s="67"/>
      <c r="H227" s="69"/>
      <c r="I227" s="69"/>
      <c r="J227" s="69"/>
      <c r="K227" s="69"/>
      <c r="L227" s="69"/>
      <c r="M227" s="69"/>
      <c r="N227" s="69"/>
      <c r="O227" s="69"/>
      <c r="P227" s="69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69"/>
      <c r="AD227" s="69"/>
      <c r="AE227" s="69"/>
      <c r="AF227" s="80"/>
      <c r="AG227" s="80"/>
      <c r="AH227" s="69"/>
      <c r="AI227" s="69"/>
      <c r="AJ227" s="80"/>
      <c r="AK227" s="80"/>
      <c r="AL227" s="69"/>
      <c r="AM227" s="69"/>
      <c r="AN227" s="80"/>
      <c r="AO227" s="80"/>
      <c r="AP227" s="69"/>
      <c r="AQ227" s="69"/>
      <c r="AR227" s="80"/>
      <c r="AS227" s="80"/>
      <c r="AT227" s="69"/>
      <c r="AU227" s="69"/>
      <c r="AV227" s="80"/>
      <c r="AW227" s="80"/>
      <c r="AX227" s="69"/>
      <c r="AY227" s="69"/>
      <c r="AZ227" s="80"/>
      <c r="BA227" s="80"/>
      <c r="BB227" s="69"/>
      <c r="BC227" s="69"/>
      <c r="BD227" s="80"/>
      <c r="BE227" s="80"/>
      <c r="BF227" s="69"/>
      <c r="BG227" s="69"/>
      <c r="BH227" s="80"/>
      <c r="BI227" s="80"/>
      <c r="BJ227" s="69"/>
      <c r="BK227" s="69"/>
      <c r="BL227" s="80"/>
      <c r="BM227" s="80"/>
      <c r="BN227" s="69"/>
      <c r="BO227" s="69"/>
      <c r="BP227" s="80"/>
      <c r="BQ227" s="80"/>
      <c r="BR227" s="69"/>
      <c r="BS227" s="69"/>
      <c r="BT227" s="80"/>
      <c r="BU227" s="80"/>
      <c r="BV227" s="69"/>
      <c r="BW227" s="69"/>
      <c r="BX227" s="80"/>
      <c r="BY227" s="80"/>
      <c r="BZ227" s="69"/>
      <c r="CA227" s="69"/>
      <c r="CB227" s="80"/>
      <c r="CC227" s="80"/>
      <c r="CD227" s="69"/>
      <c r="CE227" s="69"/>
      <c r="CF227" s="69"/>
      <c r="CG227" s="69"/>
      <c r="CH227" s="69"/>
      <c r="CI227" s="69"/>
      <c r="CJ227" s="68"/>
      <c r="CK227" s="69"/>
      <c r="CL227" s="185"/>
      <c r="CM227" s="67"/>
      <c r="CN227" s="67"/>
      <c r="CO227" s="69"/>
      <c r="CP227" s="185"/>
      <c r="CQ227" s="67"/>
      <c r="CR227" s="67"/>
      <c r="CS227" s="69"/>
      <c r="CT227" s="69"/>
      <c r="CU227" s="69"/>
      <c r="CV227" s="69"/>
      <c r="CW227" s="69"/>
      <c r="CX227" s="69"/>
      <c r="CY227" s="69"/>
      <c r="CZ227" s="69"/>
      <c r="DA227" s="69"/>
    </row>
    <row r="228" spans="2:105">
      <c r="B228" s="67"/>
      <c r="C228" s="67"/>
      <c r="D228" s="67"/>
      <c r="E228" s="69"/>
      <c r="F228" s="185"/>
      <c r="G228" s="67"/>
      <c r="H228" s="69"/>
      <c r="I228" s="69"/>
      <c r="J228" s="69"/>
      <c r="K228" s="69"/>
      <c r="L228" s="69"/>
      <c r="M228" s="69"/>
      <c r="N228" s="69"/>
      <c r="O228" s="69"/>
      <c r="P228" s="69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69"/>
      <c r="AD228" s="69"/>
      <c r="AE228" s="69"/>
      <c r="AF228" s="80"/>
      <c r="AG228" s="80"/>
      <c r="AH228" s="69"/>
      <c r="AI228" s="69"/>
      <c r="AJ228" s="80"/>
      <c r="AK228" s="80"/>
      <c r="AL228" s="69"/>
      <c r="AM228" s="69"/>
      <c r="AN228" s="80"/>
      <c r="AO228" s="80"/>
      <c r="AP228" s="69"/>
      <c r="AQ228" s="69"/>
      <c r="AR228" s="80"/>
      <c r="AS228" s="80"/>
      <c r="AT228" s="69"/>
      <c r="AU228" s="69"/>
      <c r="AV228" s="80"/>
      <c r="AW228" s="80"/>
      <c r="AX228" s="69"/>
      <c r="AY228" s="69"/>
      <c r="AZ228" s="80"/>
      <c r="BA228" s="80"/>
      <c r="BB228" s="69"/>
      <c r="BC228" s="69"/>
      <c r="BD228" s="80"/>
      <c r="BE228" s="80"/>
      <c r="BF228" s="69"/>
      <c r="BG228" s="69"/>
      <c r="BH228" s="80"/>
      <c r="BI228" s="80"/>
      <c r="BJ228" s="69"/>
      <c r="BK228" s="69"/>
      <c r="BL228" s="80"/>
      <c r="BM228" s="80"/>
      <c r="BN228" s="69"/>
      <c r="BO228" s="69"/>
      <c r="BP228" s="80"/>
      <c r="BQ228" s="80"/>
      <c r="BR228" s="69"/>
      <c r="BS228" s="69"/>
      <c r="BT228" s="80"/>
      <c r="BU228" s="80"/>
      <c r="BV228" s="69"/>
      <c r="BW228" s="69"/>
      <c r="BX228" s="80"/>
      <c r="BY228" s="80"/>
      <c r="BZ228" s="69"/>
      <c r="CA228" s="69"/>
      <c r="CB228" s="80"/>
      <c r="CC228" s="80"/>
      <c r="CD228" s="69"/>
      <c r="CE228" s="69"/>
      <c r="CF228" s="69"/>
      <c r="CG228" s="69"/>
      <c r="CH228" s="69"/>
      <c r="CI228" s="69"/>
      <c r="CJ228" s="68"/>
      <c r="CK228" s="69"/>
      <c r="CL228" s="185"/>
      <c r="CM228" s="67"/>
      <c r="CN228" s="67"/>
      <c r="CO228" s="69"/>
      <c r="CP228" s="185"/>
      <c r="CQ228" s="67"/>
      <c r="CR228" s="67"/>
      <c r="CS228" s="69"/>
      <c r="CT228" s="69"/>
      <c r="CU228" s="69"/>
      <c r="CV228" s="69"/>
      <c r="CW228" s="69"/>
      <c r="CX228" s="69"/>
      <c r="CY228" s="69"/>
      <c r="CZ228" s="69"/>
      <c r="DA228" s="69"/>
    </row>
    <row r="229" spans="2:105">
      <c r="B229" s="67"/>
      <c r="C229" s="67"/>
      <c r="D229" s="67"/>
      <c r="E229" s="69"/>
      <c r="F229" s="185"/>
      <c r="G229" s="67"/>
      <c r="H229" s="69"/>
      <c r="I229" s="69"/>
      <c r="J229" s="69"/>
      <c r="K229" s="69"/>
      <c r="L229" s="69"/>
      <c r="M229" s="69"/>
      <c r="N229" s="69"/>
      <c r="O229" s="69"/>
      <c r="P229" s="69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69"/>
      <c r="AD229" s="69"/>
      <c r="AE229" s="69"/>
      <c r="AF229" s="80"/>
      <c r="AG229" s="80"/>
      <c r="AH229" s="69"/>
      <c r="AI229" s="69"/>
      <c r="AJ229" s="80"/>
      <c r="AK229" s="80"/>
      <c r="AL229" s="69"/>
      <c r="AM229" s="69"/>
      <c r="AN229" s="80"/>
      <c r="AO229" s="80"/>
      <c r="AP229" s="69"/>
      <c r="AQ229" s="69"/>
      <c r="AR229" s="80"/>
      <c r="AS229" s="80"/>
      <c r="AT229" s="69"/>
      <c r="AU229" s="69"/>
      <c r="AV229" s="80"/>
      <c r="AW229" s="80"/>
      <c r="AX229" s="69"/>
      <c r="AY229" s="69"/>
      <c r="AZ229" s="80"/>
      <c r="BA229" s="80"/>
      <c r="BB229" s="69"/>
      <c r="BC229" s="69"/>
      <c r="BD229" s="80"/>
      <c r="BE229" s="80"/>
      <c r="BF229" s="69"/>
      <c r="BG229" s="69"/>
      <c r="BH229" s="80"/>
      <c r="BI229" s="80"/>
      <c r="BJ229" s="69"/>
      <c r="BK229" s="69"/>
      <c r="BL229" s="80"/>
      <c r="BM229" s="80"/>
      <c r="BN229" s="69"/>
      <c r="BO229" s="69"/>
      <c r="BP229" s="80"/>
      <c r="BQ229" s="80"/>
      <c r="BR229" s="69"/>
      <c r="BS229" s="69"/>
      <c r="BT229" s="80"/>
      <c r="BU229" s="80"/>
      <c r="BV229" s="69"/>
      <c r="BW229" s="69"/>
      <c r="BX229" s="80"/>
      <c r="BY229" s="80"/>
      <c r="BZ229" s="69"/>
      <c r="CA229" s="69"/>
      <c r="CB229" s="80"/>
      <c r="CC229" s="80"/>
      <c r="CD229" s="69"/>
      <c r="CE229" s="69"/>
      <c r="CF229" s="69"/>
      <c r="CG229" s="69"/>
      <c r="CH229" s="69"/>
      <c r="CI229" s="69"/>
      <c r="CJ229" s="68"/>
      <c r="CK229" s="69"/>
      <c r="CL229" s="185"/>
      <c r="CM229" s="67"/>
      <c r="CN229" s="67"/>
      <c r="CO229" s="69"/>
      <c r="CP229" s="185"/>
      <c r="CQ229" s="67"/>
      <c r="CR229" s="67"/>
      <c r="CS229" s="69"/>
      <c r="CT229" s="69"/>
      <c r="CU229" s="69"/>
      <c r="CV229" s="69"/>
      <c r="CW229" s="69"/>
      <c r="CX229" s="69"/>
      <c r="CY229" s="69"/>
      <c r="CZ229" s="69"/>
      <c r="DA229" s="69"/>
    </row>
    <row r="230" spans="2:105">
      <c r="B230" s="67"/>
      <c r="C230" s="67"/>
      <c r="D230" s="67"/>
      <c r="E230" s="69"/>
      <c r="F230" s="185"/>
      <c r="G230" s="67"/>
      <c r="H230" s="69"/>
      <c r="I230" s="69"/>
      <c r="J230" s="69"/>
      <c r="K230" s="69"/>
      <c r="L230" s="69"/>
      <c r="M230" s="69"/>
      <c r="N230" s="69"/>
      <c r="O230" s="69"/>
      <c r="P230" s="69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69"/>
      <c r="AD230" s="69"/>
      <c r="AE230" s="69"/>
      <c r="AF230" s="80"/>
      <c r="AG230" s="80"/>
      <c r="AH230" s="69"/>
      <c r="AI230" s="69"/>
      <c r="AJ230" s="80"/>
      <c r="AK230" s="80"/>
      <c r="AL230" s="69"/>
      <c r="AM230" s="69"/>
      <c r="AN230" s="80"/>
      <c r="AO230" s="80"/>
      <c r="AP230" s="69"/>
      <c r="AQ230" s="69"/>
      <c r="AR230" s="80"/>
      <c r="AS230" s="80"/>
      <c r="AT230" s="69"/>
      <c r="AU230" s="69"/>
      <c r="AV230" s="80"/>
      <c r="AW230" s="80"/>
      <c r="AX230" s="69"/>
      <c r="AY230" s="69"/>
      <c r="AZ230" s="80"/>
      <c r="BA230" s="80"/>
      <c r="BB230" s="69"/>
      <c r="BC230" s="69"/>
      <c r="BD230" s="80"/>
      <c r="BE230" s="80"/>
      <c r="BF230" s="69"/>
      <c r="BG230" s="69"/>
      <c r="BH230" s="80"/>
      <c r="BI230" s="80"/>
      <c r="BJ230" s="69"/>
      <c r="BK230" s="69"/>
      <c r="BL230" s="80"/>
      <c r="BM230" s="80"/>
      <c r="BN230" s="69"/>
      <c r="BO230" s="69"/>
      <c r="BP230" s="80"/>
      <c r="BQ230" s="80"/>
      <c r="BR230" s="69"/>
      <c r="BS230" s="69"/>
      <c r="BT230" s="80"/>
      <c r="BU230" s="80"/>
      <c r="BV230" s="69"/>
      <c r="BW230" s="69"/>
      <c r="BX230" s="80"/>
      <c r="BY230" s="80"/>
      <c r="BZ230" s="69"/>
      <c r="CA230" s="69"/>
      <c r="CB230" s="80"/>
      <c r="CC230" s="80"/>
      <c r="CD230" s="69"/>
      <c r="CE230" s="69"/>
      <c r="CF230" s="69"/>
      <c r="CG230" s="69"/>
      <c r="CH230" s="69"/>
      <c r="CI230" s="69"/>
      <c r="CJ230" s="68"/>
      <c r="CK230" s="69"/>
      <c r="CL230" s="185"/>
      <c r="CM230" s="67"/>
      <c r="CN230" s="67"/>
      <c r="CO230" s="69"/>
      <c r="CP230" s="185"/>
      <c r="CQ230" s="67"/>
      <c r="CR230" s="67"/>
      <c r="CS230" s="69"/>
      <c r="CT230" s="69"/>
      <c r="CU230" s="69"/>
      <c r="CV230" s="69"/>
      <c r="CW230" s="69"/>
      <c r="CX230" s="69"/>
      <c r="CY230" s="69"/>
      <c r="CZ230" s="69"/>
      <c r="DA230" s="69"/>
    </row>
    <row r="231" spans="2:105">
      <c r="B231" s="67"/>
      <c r="C231" s="67"/>
      <c r="D231" s="67"/>
      <c r="E231" s="69"/>
      <c r="F231" s="185"/>
      <c r="G231" s="67"/>
      <c r="H231" s="69"/>
      <c r="I231" s="69"/>
      <c r="J231" s="69"/>
      <c r="K231" s="69"/>
      <c r="L231" s="69"/>
      <c r="M231" s="69"/>
      <c r="N231" s="69"/>
      <c r="O231" s="69"/>
      <c r="P231" s="69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69"/>
      <c r="AD231" s="69"/>
      <c r="AE231" s="69"/>
      <c r="AF231" s="80"/>
      <c r="AG231" s="80"/>
      <c r="AH231" s="69"/>
      <c r="AI231" s="69"/>
      <c r="AJ231" s="80"/>
      <c r="AK231" s="80"/>
      <c r="AL231" s="69"/>
      <c r="AM231" s="69"/>
      <c r="AN231" s="80"/>
      <c r="AO231" s="80"/>
      <c r="AP231" s="69"/>
      <c r="AQ231" s="69"/>
      <c r="AR231" s="80"/>
      <c r="AS231" s="80"/>
      <c r="AT231" s="69"/>
      <c r="AU231" s="69"/>
      <c r="AV231" s="80"/>
      <c r="AW231" s="80"/>
      <c r="AX231" s="69"/>
      <c r="AY231" s="69"/>
      <c r="AZ231" s="80"/>
      <c r="BA231" s="80"/>
      <c r="BB231" s="69"/>
      <c r="BC231" s="69"/>
      <c r="BD231" s="80"/>
      <c r="BE231" s="80"/>
      <c r="BF231" s="69"/>
      <c r="BG231" s="69"/>
      <c r="BH231" s="80"/>
      <c r="BI231" s="80"/>
      <c r="BJ231" s="69"/>
      <c r="BK231" s="69"/>
      <c r="BL231" s="80"/>
      <c r="BM231" s="80"/>
      <c r="BN231" s="69"/>
      <c r="BO231" s="69"/>
      <c r="BP231" s="80"/>
      <c r="BQ231" s="80"/>
      <c r="BR231" s="69"/>
      <c r="BS231" s="69"/>
      <c r="BT231" s="80"/>
      <c r="BU231" s="80"/>
      <c r="BV231" s="69"/>
      <c r="BW231" s="69"/>
      <c r="BX231" s="80"/>
      <c r="BY231" s="80"/>
      <c r="BZ231" s="69"/>
      <c r="CA231" s="69"/>
      <c r="CB231" s="80"/>
      <c r="CC231" s="80"/>
      <c r="CD231" s="69"/>
      <c r="CE231" s="69"/>
      <c r="CF231" s="69"/>
      <c r="CG231" s="69"/>
      <c r="CH231" s="69"/>
      <c r="CI231" s="69"/>
      <c r="CJ231" s="68"/>
      <c r="CK231" s="69"/>
      <c r="CL231" s="185"/>
      <c r="CM231" s="67"/>
      <c r="CN231" s="67"/>
      <c r="CO231" s="69"/>
      <c r="CP231" s="185"/>
      <c r="CQ231" s="67"/>
      <c r="CR231" s="67"/>
      <c r="CS231" s="69"/>
      <c r="CT231" s="69"/>
      <c r="CU231" s="69"/>
      <c r="CV231" s="69"/>
      <c r="CW231" s="69"/>
      <c r="CX231" s="69"/>
      <c r="CY231" s="69"/>
      <c r="CZ231" s="69"/>
      <c r="DA231" s="69"/>
    </row>
    <row r="232" spans="2:105">
      <c r="B232" s="67"/>
      <c r="C232" s="67"/>
      <c r="D232" s="67"/>
      <c r="E232" s="69"/>
      <c r="F232" s="185"/>
      <c r="G232" s="67"/>
      <c r="H232" s="69"/>
      <c r="I232" s="69"/>
      <c r="J232" s="69"/>
      <c r="K232" s="69"/>
      <c r="L232" s="69"/>
      <c r="M232" s="69"/>
      <c r="N232" s="69"/>
      <c r="O232" s="69"/>
      <c r="P232" s="69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69"/>
      <c r="AD232" s="69"/>
      <c r="AE232" s="69"/>
      <c r="AF232" s="80"/>
      <c r="AG232" s="80"/>
      <c r="AH232" s="69"/>
      <c r="AI232" s="69"/>
      <c r="AJ232" s="80"/>
      <c r="AK232" s="80"/>
      <c r="AL232" s="69"/>
      <c r="AM232" s="69"/>
      <c r="AN232" s="80"/>
      <c r="AO232" s="80"/>
      <c r="AP232" s="69"/>
      <c r="AQ232" s="69"/>
      <c r="AR232" s="80"/>
      <c r="AS232" s="80"/>
      <c r="AT232" s="69"/>
      <c r="AU232" s="69"/>
      <c r="AV232" s="80"/>
      <c r="AW232" s="80"/>
      <c r="AX232" s="69"/>
      <c r="AY232" s="69"/>
      <c r="AZ232" s="80"/>
      <c r="BA232" s="80"/>
      <c r="BB232" s="69"/>
      <c r="BC232" s="69"/>
      <c r="BD232" s="80"/>
      <c r="BE232" s="80"/>
      <c r="BF232" s="69"/>
      <c r="BG232" s="69"/>
      <c r="BH232" s="80"/>
      <c r="BI232" s="80"/>
      <c r="BJ232" s="69"/>
      <c r="BK232" s="69"/>
      <c r="BL232" s="80"/>
      <c r="BM232" s="80"/>
      <c r="BN232" s="69"/>
      <c r="BO232" s="69"/>
      <c r="BP232" s="80"/>
      <c r="BQ232" s="80"/>
      <c r="BR232" s="69"/>
      <c r="BS232" s="69"/>
      <c r="BT232" s="80"/>
      <c r="BU232" s="80"/>
      <c r="BV232" s="69"/>
      <c r="BW232" s="69"/>
      <c r="BX232" s="80"/>
      <c r="BY232" s="80"/>
      <c r="BZ232" s="69"/>
      <c r="CA232" s="69"/>
      <c r="CB232" s="80"/>
      <c r="CC232" s="80"/>
      <c r="CD232" s="69"/>
      <c r="CE232" s="69"/>
      <c r="CF232" s="69"/>
      <c r="CG232" s="69"/>
      <c r="CH232" s="69"/>
      <c r="CI232" s="69"/>
      <c r="CJ232" s="68"/>
      <c r="CK232" s="69"/>
      <c r="CL232" s="185"/>
      <c r="CM232" s="67"/>
      <c r="CN232" s="67"/>
      <c r="CO232" s="69"/>
      <c r="CP232" s="185"/>
      <c r="CQ232" s="67"/>
      <c r="CR232" s="67"/>
      <c r="CS232" s="69"/>
      <c r="CT232" s="69"/>
      <c r="CU232" s="69"/>
      <c r="CV232" s="69"/>
      <c r="CW232" s="69"/>
      <c r="CX232" s="69"/>
      <c r="CY232" s="69"/>
      <c r="CZ232" s="69"/>
      <c r="DA232" s="69"/>
    </row>
    <row r="233" spans="2:105">
      <c r="B233" s="67"/>
      <c r="C233" s="67"/>
      <c r="D233" s="67"/>
      <c r="E233" s="69"/>
      <c r="F233" s="185"/>
      <c r="G233" s="67"/>
      <c r="H233" s="69"/>
      <c r="I233" s="69"/>
      <c r="J233" s="69"/>
      <c r="K233" s="69"/>
      <c r="L233" s="69"/>
      <c r="M233" s="69"/>
      <c r="N233" s="69"/>
      <c r="O233" s="69"/>
      <c r="P233" s="69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69"/>
      <c r="AD233" s="69"/>
      <c r="AE233" s="69"/>
      <c r="AF233" s="80"/>
      <c r="AG233" s="80"/>
      <c r="AH233" s="69"/>
      <c r="AI233" s="69"/>
      <c r="AJ233" s="80"/>
      <c r="AK233" s="80"/>
      <c r="AL233" s="69"/>
      <c r="AM233" s="69"/>
      <c r="AN233" s="80"/>
      <c r="AO233" s="80"/>
      <c r="AP233" s="69"/>
      <c r="AQ233" s="69"/>
      <c r="AR233" s="80"/>
      <c r="AS233" s="80"/>
      <c r="AT233" s="69"/>
      <c r="AU233" s="69"/>
      <c r="AV233" s="80"/>
      <c r="AW233" s="80"/>
      <c r="AX233" s="69"/>
      <c r="AY233" s="69"/>
      <c r="AZ233" s="80"/>
      <c r="BA233" s="80"/>
      <c r="BB233" s="69"/>
      <c r="BC233" s="69"/>
      <c r="BD233" s="80"/>
      <c r="BE233" s="80"/>
      <c r="BF233" s="69"/>
      <c r="BG233" s="69"/>
      <c r="BH233" s="80"/>
      <c r="BI233" s="80"/>
      <c r="BJ233" s="69"/>
      <c r="BK233" s="69"/>
      <c r="BL233" s="80"/>
      <c r="BM233" s="80"/>
      <c r="BN233" s="69"/>
      <c r="BO233" s="69"/>
      <c r="BP233" s="80"/>
      <c r="BQ233" s="80"/>
      <c r="BR233" s="69"/>
      <c r="BS233" s="69"/>
      <c r="BT233" s="80"/>
      <c r="BU233" s="80"/>
      <c r="BV233" s="69"/>
      <c r="BW233" s="69"/>
      <c r="BX233" s="80"/>
      <c r="BY233" s="80"/>
      <c r="BZ233" s="69"/>
      <c r="CA233" s="69"/>
      <c r="CB233" s="80"/>
      <c r="CC233" s="80"/>
      <c r="CD233" s="69"/>
      <c r="CE233" s="69"/>
      <c r="CF233" s="69"/>
      <c r="CG233" s="69"/>
      <c r="CH233" s="69"/>
      <c r="CI233" s="69"/>
      <c r="CJ233" s="68"/>
      <c r="CK233" s="69"/>
      <c r="CL233" s="185"/>
      <c r="CM233" s="67"/>
      <c r="CN233" s="67"/>
      <c r="CO233" s="69"/>
      <c r="CP233" s="185"/>
      <c r="CQ233" s="67"/>
      <c r="CR233" s="67"/>
      <c r="CS233" s="69"/>
      <c r="CT233" s="69"/>
      <c r="CU233" s="69"/>
      <c r="CV233" s="69"/>
      <c r="CW233" s="69"/>
      <c r="CX233" s="69"/>
      <c r="CY233" s="69"/>
      <c r="CZ233" s="69"/>
      <c r="DA233" s="69"/>
    </row>
    <row r="234" spans="2:105">
      <c r="B234" s="67"/>
      <c r="C234" s="67"/>
      <c r="D234" s="67"/>
      <c r="E234" s="69"/>
      <c r="F234" s="185"/>
      <c r="G234" s="67"/>
      <c r="H234" s="69"/>
      <c r="I234" s="69"/>
      <c r="J234" s="69"/>
      <c r="K234" s="69"/>
      <c r="L234" s="69"/>
      <c r="M234" s="69"/>
      <c r="N234" s="69"/>
      <c r="O234" s="69"/>
      <c r="P234" s="69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69"/>
      <c r="AD234" s="69"/>
      <c r="AE234" s="69"/>
      <c r="AF234" s="80"/>
      <c r="AG234" s="80"/>
      <c r="AH234" s="69"/>
      <c r="AI234" s="69"/>
      <c r="AJ234" s="80"/>
      <c r="AK234" s="80"/>
      <c r="AL234" s="69"/>
      <c r="AM234" s="69"/>
      <c r="AN234" s="80"/>
      <c r="AO234" s="80"/>
      <c r="AP234" s="69"/>
      <c r="AQ234" s="69"/>
      <c r="AR234" s="80"/>
      <c r="AS234" s="80"/>
      <c r="AT234" s="69"/>
      <c r="AU234" s="69"/>
      <c r="AV234" s="80"/>
      <c r="AW234" s="80"/>
      <c r="AX234" s="69"/>
      <c r="AY234" s="69"/>
      <c r="AZ234" s="80"/>
      <c r="BA234" s="80"/>
      <c r="BB234" s="69"/>
      <c r="BC234" s="69"/>
      <c r="BD234" s="80"/>
      <c r="BE234" s="80"/>
      <c r="BF234" s="69"/>
      <c r="BG234" s="69"/>
      <c r="BH234" s="80"/>
      <c r="BI234" s="80"/>
      <c r="BJ234" s="69"/>
      <c r="BK234" s="69"/>
      <c r="BL234" s="80"/>
      <c r="BM234" s="80"/>
      <c r="BN234" s="69"/>
      <c r="BO234" s="69"/>
      <c r="BP234" s="80"/>
      <c r="BQ234" s="80"/>
      <c r="BR234" s="69"/>
      <c r="BS234" s="69"/>
      <c r="BT234" s="80"/>
      <c r="BU234" s="80"/>
      <c r="BV234" s="69"/>
      <c r="BW234" s="69"/>
      <c r="BX234" s="80"/>
      <c r="BY234" s="80"/>
      <c r="BZ234" s="69"/>
      <c r="CA234" s="69"/>
      <c r="CB234" s="80"/>
      <c r="CC234" s="80"/>
      <c r="CD234" s="69"/>
      <c r="CE234" s="69"/>
      <c r="CF234" s="69"/>
      <c r="CG234" s="69"/>
      <c r="CH234" s="69"/>
      <c r="CI234" s="69"/>
      <c r="CJ234" s="68"/>
      <c r="CK234" s="69"/>
      <c r="CL234" s="185"/>
      <c r="CM234" s="67"/>
      <c r="CN234" s="67"/>
      <c r="CO234" s="69"/>
      <c r="CP234" s="185"/>
      <c r="CQ234" s="67"/>
      <c r="CR234" s="67"/>
      <c r="CS234" s="69"/>
      <c r="CT234" s="69"/>
      <c r="CU234" s="69"/>
      <c r="CV234" s="69"/>
      <c r="CW234" s="69"/>
      <c r="CX234" s="69"/>
      <c r="CY234" s="69"/>
      <c r="CZ234" s="69"/>
      <c r="DA234" s="69"/>
    </row>
    <row r="235" spans="2:105">
      <c r="B235" s="67"/>
      <c r="C235" s="67"/>
      <c r="D235" s="67"/>
      <c r="E235" s="69"/>
      <c r="F235" s="185"/>
      <c r="G235" s="67"/>
      <c r="H235" s="69"/>
      <c r="I235" s="69"/>
      <c r="J235" s="69"/>
      <c r="K235" s="69"/>
      <c r="L235" s="69"/>
      <c r="M235" s="69"/>
      <c r="N235" s="69"/>
      <c r="O235" s="69"/>
      <c r="P235" s="69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69"/>
      <c r="AD235" s="69"/>
      <c r="AE235" s="69"/>
      <c r="AF235" s="80"/>
      <c r="AG235" s="80"/>
      <c r="AH235" s="69"/>
      <c r="AI235" s="69"/>
      <c r="AJ235" s="80"/>
      <c r="AK235" s="80"/>
      <c r="AL235" s="69"/>
      <c r="AM235" s="69"/>
      <c r="AN235" s="80"/>
      <c r="AO235" s="80"/>
      <c r="AP235" s="69"/>
      <c r="AQ235" s="69"/>
      <c r="AR235" s="80"/>
      <c r="AS235" s="80"/>
      <c r="AT235" s="69"/>
      <c r="AU235" s="69"/>
      <c r="AV235" s="80"/>
      <c r="AW235" s="80"/>
      <c r="AX235" s="69"/>
      <c r="AY235" s="69"/>
      <c r="AZ235" s="80"/>
      <c r="BA235" s="80"/>
      <c r="BB235" s="69"/>
      <c r="BC235" s="69"/>
      <c r="BD235" s="80"/>
      <c r="BE235" s="80"/>
      <c r="BF235" s="69"/>
      <c r="BG235" s="69"/>
      <c r="BH235" s="80"/>
      <c r="BI235" s="80"/>
      <c r="BJ235" s="69"/>
      <c r="BK235" s="69"/>
      <c r="BL235" s="80"/>
      <c r="BM235" s="80"/>
      <c r="BN235" s="69"/>
      <c r="BO235" s="69"/>
      <c r="BP235" s="80"/>
      <c r="BQ235" s="80"/>
      <c r="BR235" s="69"/>
      <c r="BS235" s="69"/>
      <c r="BT235" s="80"/>
      <c r="BU235" s="80"/>
      <c r="BV235" s="69"/>
      <c r="BW235" s="69"/>
      <c r="BX235" s="80"/>
      <c r="BY235" s="80"/>
      <c r="BZ235" s="69"/>
      <c r="CA235" s="69"/>
      <c r="CB235" s="80"/>
      <c r="CC235" s="80"/>
      <c r="CD235" s="69"/>
      <c r="CE235" s="69"/>
      <c r="CF235" s="69"/>
      <c r="CG235" s="69"/>
      <c r="CH235" s="69"/>
      <c r="CI235" s="69"/>
      <c r="CJ235" s="68"/>
      <c r="CK235" s="69"/>
      <c r="CL235" s="185"/>
      <c r="CM235" s="67"/>
      <c r="CN235" s="67"/>
      <c r="CO235" s="69"/>
      <c r="CP235" s="185"/>
      <c r="CQ235" s="67"/>
      <c r="CR235" s="67"/>
      <c r="CS235" s="69"/>
      <c r="CT235" s="69"/>
      <c r="CU235" s="69"/>
      <c r="CV235" s="69"/>
      <c r="CW235" s="69"/>
      <c r="CX235" s="69"/>
      <c r="CY235" s="69"/>
      <c r="CZ235" s="69"/>
      <c r="DA235" s="69"/>
    </row>
    <row r="236" spans="2:105">
      <c r="B236" s="67"/>
      <c r="C236" s="67"/>
      <c r="D236" s="67"/>
      <c r="E236" s="69"/>
      <c r="F236" s="185"/>
      <c r="G236" s="67"/>
      <c r="H236" s="69"/>
      <c r="I236" s="69"/>
      <c r="J236" s="69"/>
      <c r="K236" s="69"/>
      <c r="L236" s="69"/>
      <c r="M236" s="69"/>
      <c r="N236" s="69"/>
      <c r="O236" s="69"/>
      <c r="P236" s="69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69"/>
      <c r="AD236" s="69"/>
      <c r="AE236" s="69"/>
      <c r="AF236" s="80"/>
      <c r="AG236" s="80"/>
      <c r="AH236" s="69"/>
      <c r="AI236" s="69"/>
      <c r="AJ236" s="80"/>
      <c r="AK236" s="80"/>
      <c r="AL236" s="69"/>
      <c r="AM236" s="69"/>
      <c r="AN236" s="80"/>
      <c r="AO236" s="80"/>
      <c r="AP236" s="69"/>
      <c r="AQ236" s="69"/>
      <c r="AR236" s="80"/>
      <c r="AS236" s="80"/>
      <c r="AT236" s="69"/>
      <c r="AU236" s="69"/>
      <c r="AV236" s="80"/>
      <c r="AW236" s="80"/>
      <c r="AX236" s="69"/>
      <c r="AY236" s="69"/>
      <c r="AZ236" s="80"/>
      <c r="BA236" s="80"/>
      <c r="BB236" s="69"/>
      <c r="BC236" s="69"/>
      <c r="BD236" s="80"/>
      <c r="BE236" s="80"/>
      <c r="BF236" s="69"/>
      <c r="BG236" s="69"/>
      <c r="BH236" s="80"/>
      <c r="BI236" s="80"/>
      <c r="BJ236" s="69"/>
      <c r="BK236" s="69"/>
      <c r="BL236" s="80"/>
      <c r="BM236" s="80"/>
      <c r="BN236" s="69"/>
      <c r="BO236" s="69"/>
      <c r="BP236" s="80"/>
      <c r="BQ236" s="80"/>
      <c r="BR236" s="69"/>
      <c r="BS236" s="69"/>
      <c r="BT236" s="80"/>
      <c r="BU236" s="80"/>
      <c r="BV236" s="69"/>
      <c r="BW236" s="69"/>
      <c r="BX236" s="80"/>
      <c r="BY236" s="80"/>
      <c r="BZ236" s="69"/>
      <c r="CA236" s="69"/>
      <c r="CB236" s="80"/>
      <c r="CC236" s="80"/>
      <c r="CD236" s="69"/>
      <c r="CE236" s="69"/>
      <c r="CF236" s="69"/>
      <c r="CG236" s="69"/>
      <c r="CH236" s="69"/>
      <c r="CI236" s="69"/>
      <c r="CJ236" s="68"/>
      <c r="CK236" s="69"/>
      <c r="CL236" s="185"/>
      <c r="CM236" s="67"/>
      <c r="CN236" s="67"/>
      <c r="CO236" s="69"/>
      <c r="CP236" s="185"/>
      <c r="CQ236" s="67"/>
      <c r="CR236" s="67"/>
      <c r="CS236" s="69"/>
      <c r="CT236" s="69"/>
      <c r="CU236" s="69"/>
      <c r="CV236" s="69"/>
      <c r="CW236" s="69"/>
      <c r="CX236" s="69"/>
      <c r="CY236" s="69"/>
      <c r="CZ236" s="69"/>
      <c r="DA236" s="69"/>
    </row>
    <row r="237" spans="2:105">
      <c r="B237" s="67"/>
      <c r="C237" s="67"/>
      <c r="D237" s="67"/>
      <c r="E237" s="69"/>
      <c r="F237" s="185"/>
      <c r="G237" s="67"/>
      <c r="H237" s="69"/>
      <c r="I237" s="69"/>
      <c r="J237" s="69"/>
      <c r="K237" s="69"/>
      <c r="L237" s="69"/>
      <c r="M237" s="69"/>
      <c r="N237" s="69"/>
      <c r="O237" s="69"/>
      <c r="P237" s="69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69"/>
      <c r="AD237" s="69"/>
      <c r="AE237" s="69"/>
      <c r="AF237" s="80"/>
      <c r="AG237" s="80"/>
      <c r="AH237" s="69"/>
      <c r="AI237" s="69"/>
      <c r="AJ237" s="80"/>
      <c r="AK237" s="80"/>
      <c r="AL237" s="69"/>
      <c r="AM237" s="69"/>
      <c r="AN237" s="80"/>
      <c r="AO237" s="80"/>
      <c r="AP237" s="69"/>
      <c r="AQ237" s="69"/>
      <c r="AR237" s="80"/>
      <c r="AS237" s="80"/>
      <c r="AT237" s="69"/>
      <c r="AU237" s="69"/>
      <c r="AV237" s="80"/>
      <c r="AW237" s="80"/>
      <c r="AX237" s="69"/>
      <c r="AY237" s="69"/>
      <c r="AZ237" s="80"/>
      <c r="BA237" s="80"/>
      <c r="BB237" s="69"/>
      <c r="BC237" s="69"/>
      <c r="BD237" s="80"/>
      <c r="BE237" s="80"/>
      <c r="BF237" s="69"/>
      <c r="BG237" s="69"/>
      <c r="BH237" s="80"/>
      <c r="BI237" s="80"/>
      <c r="BJ237" s="69"/>
      <c r="BK237" s="69"/>
      <c r="BL237" s="80"/>
      <c r="BM237" s="80"/>
      <c r="BN237" s="69"/>
      <c r="BO237" s="69"/>
      <c r="BP237" s="80"/>
      <c r="BQ237" s="80"/>
      <c r="BR237" s="69"/>
      <c r="BS237" s="69"/>
      <c r="BT237" s="80"/>
      <c r="BU237" s="80"/>
      <c r="BV237" s="69"/>
      <c r="BW237" s="69"/>
      <c r="BX237" s="80"/>
      <c r="BY237" s="80"/>
      <c r="BZ237" s="69"/>
      <c r="CA237" s="69"/>
      <c r="CB237" s="80"/>
      <c r="CC237" s="80"/>
      <c r="CD237" s="69"/>
      <c r="CE237" s="69"/>
      <c r="CF237" s="69"/>
      <c r="CG237" s="69"/>
      <c r="CH237" s="69"/>
      <c r="CI237" s="69"/>
      <c r="CJ237" s="68"/>
      <c r="CK237" s="69"/>
      <c r="CL237" s="185"/>
      <c r="CM237" s="67"/>
      <c r="CN237" s="67"/>
      <c r="CO237" s="69"/>
      <c r="CP237" s="185"/>
      <c r="CQ237" s="67"/>
      <c r="CR237" s="67"/>
      <c r="CS237" s="69"/>
      <c r="CT237" s="69"/>
      <c r="CU237" s="69"/>
      <c r="CV237" s="69"/>
      <c r="CW237" s="69"/>
      <c r="CX237" s="69"/>
      <c r="CY237" s="69"/>
      <c r="CZ237" s="69"/>
      <c r="DA237" s="69"/>
    </row>
    <row r="238" spans="2:105">
      <c r="B238" s="67"/>
      <c r="C238" s="67"/>
      <c r="D238" s="67"/>
      <c r="E238" s="69"/>
      <c r="F238" s="185"/>
      <c r="G238" s="67"/>
      <c r="H238" s="69"/>
      <c r="I238" s="69"/>
      <c r="J238" s="69"/>
      <c r="K238" s="69"/>
      <c r="L238" s="69"/>
      <c r="M238" s="69"/>
      <c r="N238" s="69"/>
      <c r="O238" s="69"/>
      <c r="P238" s="69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69"/>
      <c r="AD238" s="69"/>
      <c r="AE238" s="69"/>
      <c r="AF238" s="80"/>
      <c r="AG238" s="80"/>
      <c r="AH238" s="69"/>
      <c r="AI238" s="69"/>
      <c r="AJ238" s="80"/>
      <c r="AK238" s="80"/>
      <c r="AL238" s="69"/>
      <c r="AM238" s="69"/>
      <c r="AN238" s="80"/>
      <c r="AO238" s="80"/>
      <c r="AP238" s="69"/>
      <c r="AQ238" s="69"/>
      <c r="AR238" s="80"/>
      <c r="AS238" s="80"/>
      <c r="AT238" s="69"/>
      <c r="AU238" s="69"/>
      <c r="AV238" s="80"/>
      <c r="AW238" s="80"/>
      <c r="AX238" s="69"/>
      <c r="AY238" s="69"/>
      <c r="AZ238" s="80"/>
      <c r="BA238" s="80"/>
      <c r="BB238" s="69"/>
      <c r="BC238" s="69"/>
      <c r="BD238" s="80"/>
      <c r="BE238" s="80"/>
      <c r="BF238" s="69"/>
      <c r="BG238" s="69"/>
      <c r="BH238" s="80"/>
      <c r="BI238" s="80"/>
      <c r="BJ238" s="69"/>
      <c r="BK238" s="69"/>
      <c r="BL238" s="80"/>
      <c r="BM238" s="80"/>
      <c r="BN238" s="69"/>
      <c r="BO238" s="69"/>
      <c r="BP238" s="80"/>
      <c r="BQ238" s="80"/>
      <c r="BR238" s="69"/>
      <c r="BS238" s="69"/>
      <c r="BT238" s="80"/>
      <c r="BU238" s="80"/>
      <c r="BV238" s="69"/>
      <c r="BW238" s="69"/>
      <c r="BX238" s="80"/>
      <c r="BY238" s="80"/>
      <c r="BZ238" s="69"/>
      <c r="CA238" s="69"/>
      <c r="CB238" s="80"/>
      <c r="CC238" s="80"/>
      <c r="CD238" s="69"/>
      <c r="CE238" s="69"/>
      <c r="CF238" s="69"/>
      <c r="CG238" s="69"/>
      <c r="CH238" s="69"/>
      <c r="CI238" s="69"/>
      <c r="CJ238" s="68"/>
      <c r="CK238" s="69"/>
      <c r="CL238" s="185"/>
      <c r="CM238" s="67"/>
      <c r="CN238" s="67"/>
      <c r="CO238" s="69"/>
      <c r="CP238" s="185"/>
      <c r="CQ238" s="67"/>
      <c r="CR238" s="67"/>
      <c r="CS238" s="69"/>
      <c r="CT238" s="69"/>
      <c r="CU238" s="69"/>
      <c r="CV238" s="69"/>
      <c r="CW238" s="69"/>
      <c r="CX238" s="69"/>
      <c r="CY238" s="69"/>
      <c r="CZ238" s="69"/>
      <c r="DA238" s="69"/>
    </row>
    <row r="239" spans="2:105">
      <c r="B239" s="67"/>
      <c r="C239" s="67"/>
      <c r="D239" s="67"/>
      <c r="E239" s="69"/>
      <c r="F239" s="185"/>
      <c r="G239" s="67"/>
      <c r="H239" s="69"/>
      <c r="I239" s="69"/>
      <c r="J239" s="69"/>
      <c r="K239" s="69"/>
      <c r="L239" s="69"/>
      <c r="M239" s="69"/>
      <c r="N239" s="69"/>
      <c r="O239" s="69"/>
      <c r="P239" s="69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69"/>
      <c r="AD239" s="69"/>
      <c r="AE239" s="69"/>
      <c r="AF239" s="80"/>
      <c r="AG239" s="80"/>
      <c r="AH239" s="69"/>
      <c r="AI239" s="69"/>
      <c r="AJ239" s="80"/>
      <c r="AK239" s="80"/>
      <c r="AL239" s="69"/>
      <c r="AM239" s="69"/>
      <c r="AN239" s="80"/>
      <c r="AO239" s="80"/>
      <c r="AP239" s="69"/>
      <c r="AQ239" s="69"/>
      <c r="AR239" s="80"/>
      <c r="AS239" s="80"/>
      <c r="AT239" s="69"/>
      <c r="AU239" s="69"/>
      <c r="AV239" s="80"/>
      <c r="AW239" s="80"/>
      <c r="AX239" s="69"/>
      <c r="AY239" s="69"/>
      <c r="AZ239" s="80"/>
      <c r="BA239" s="80"/>
      <c r="BB239" s="69"/>
      <c r="BC239" s="69"/>
      <c r="BD239" s="80"/>
      <c r="BE239" s="80"/>
      <c r="BF239" s="69"/>
      <c r="BG239" s="69"/>
      <c r="BH239" s="80"/>
      <c r="BI239" s="80"/>
      <c r="BJ239" s="69"/>
      <c r="BK239" s="69"/>
      <c r="BL239" s="80"/>
      <c r="BM239" s="80"/>
      <c r="BN239" s="69"/>
      <c r="BO239" s="69"/>
      <c r="BP239" s="80"/>
      <c r="BQ239" s="80"/>
      <c r="BR239" s="69"/>
      <c r="BS239" s="69"/>
      <c r="BT239" s="80"/>
      <c r="BU239" s="80"/>
      <c r="BV239" s="69"/>
      <c r="BW239" s="69"/>
      <c r="BX239" s="80"/>
      <c r="BY239" s="80"/>
      <c r="BZ239" s="69"/>
      <c r="CA239" s="69"/>
      <c r="CB239" s="80"/>
      <c r="CC239" s="80"/>
      <c r="CD239" s="69"/>
      <c r="CE239" s="69"/>
      <c r="CF239" s="69"/>
      <c r="CG239" s="69"/>
      <c r="CH239" s="69"/>
      <c r="CI239" s="69"/>
      <c r="CJ239" s="68"/>
      <c r="CK239" s="69"/>
      <c r="CL239" s="185"/>
      <c r="CM239" s="67"/>
      <c r="CN239" s="67"/>
      <c r="CO239" s="69"/>
      <c r="CP239" s="185"/>
      <c r="CQ239" s="67"/>
      <c r="CR239" s="67"/>
      <c r="CS239" s="69"/>
      <c r="CT239" s="69"/>
      <c r="CU239" s="69"/>
      <c r="CV239" s="69"/>
      <c r="CW239" s="69"/>
      <c r="CX239" s="69"/>
      <c r="CY239" s="69"/>
      <c r="CZ239" s="69"/>
      <c r="DA239" s="69"/>
    </row>
    <row r="240" spans="2:105">
      <c r="B240" s="67"/>
      <c r="C240" s="67"/>
      <c r="D240" s="67"/>
      <c r="E240" s="69"/>
      <c r="F240" s="185"/>
      <c r="G240" s="67"/>
      <c r="H240" s="69"/>
      <c r="I240" s="69"/>
      <c r="J240" s="69"/>
      <c r="K240" s="69"/>
      <c r="L240" s="69"/>
      <c r="M240" s="69"/>
      <c r="N240" s="69"/>
      <c r="O240" s="69"/>
      <c r="P240" s="69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69"/>
      <c r="AD240" s="69"/>
      <c r="AE240" s="69"/>
      <c r="AF240" s="80"/>
      <c r="AG240" s="80"/>
      <c r="AH240" s="69"/>
      <c r="AI240" s="69"/>
      <c r="AJ240" s="80"/>
      <c r="AK240" s="80"/>
      <c r="AL240" s="69"/>
      <c r="AM240" s="69"/>
      <c r="AN240" s="80"/>
      <c r="AO240" s="80"/>
      <c r="AP240" s="69"/>
      <c r="AQ240" s="69"/>
      <c r="AR240" s="80"/>
      <c r="AS240" s="80"/>
      <c r="AT240" s="69"/>
      <c r="AU240" s="69"/>
      <c r="AV240" s="80"/>
      <c r="AW240" s="80"/>
      <c r="AX240" s="69"/>
      <c r="AY240" s="69"/>
      <c r="AZ240" s="80"/>
      <c r="BA240" s="80"/>
      <c r="BB240" s="69"/>
      <c r="BC240" s="69"/>
      <c r="BD240" s="80"/>
      <c r="BE240" s="80"/>
      <c r="BF240" s="69"/>
      <c r="BG240" s="69"/>
      <c r="BH240" s="80"/>
      <c r="BI240" s="80"/>
      <c r="BJ240" s="69"/>
      <c r="BK240" s="69"/>
      <c r="BL240" s="80"/>
      <c r="BM240" s="80"/>
      <c r="BN240" s="69"/>
      <c r="BO240" s="69"/>
      <c r="BP240" s="80"/>
      <c r="BQ240" s="80"/>
      <c r="BR240" s="69"/>
      <c r="BS240" s="69"/>
      <c r="BT240" s="80"/>
      <c r="BU240" s="80"/>
      <c r="BV240" s="69"/>
      <c r="BW240" s="69"/>
      <c r="BX240" s="80"/>
      <c r="BY240" s="80"/>
      <c r="BZ240" s="69"/>
      <c r="CA240" s="69"/>
      <c r="CB240" s="80"/>
      <c r="CC240" s="80"/>
      <c r="CD240" s="69"/>
      <c r="CE240" s="69"/>
      <c r="CF240" s="69"/>
      <c r="CG240" s="69"/>
      <c r="CH240" s="69"/>
      <c r="CI240" s="69"/>
      <c r="CJ240" s="68"/>
      <c r="CK240" s="69"/>
      <c r="CL240" s="185"/>
      <c r="CM240" s="67"/>
      <c r="CN240" s="67"/>
      <c r="CO240" s="69"/>
      <c r="CP240" s="185"/>
      <c r="CQ240" s="67"/>
      <c r="CR240" s="67"/>
      <c r="CS240" s="69"/>
      <c r="CT240" s="69"/>
      <c r="CU240" s="69"/>
      <c r="CV240" s="69"/>
      <c r="CW240" s="69"/>
      <c r="CX240" s="69"/>
      <c r="CY240" s="69"/>
      <c r="CZ240" s="69"/>
      <c r="DA240" s="69"/>
    </row>
    <row r="241" spans="2:105">
      <c r="B241" s="67"/>
      <c r="C241" s="67"/>
      <c r="D241" s="67"/>
      <c r="E241" s="69"/>
      <c r="F241" s="185"/>
      <c r="G241" s="67"/>
      <c r="H241" s="69"/>
      <c r="I241" s="69"/>
      <c r="J241" s="69"/>
      <c r="K241" s="69"/>
      <c r="L241" s="69"/>
      <c r="M241" s="69"/>
      <c r="N241" s="69"/>
      <c r="O241" s="69"/>
      <c r="P241" s="69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69"/>
      <c r="AD241" s="69"/>
      <c r="AE241" s="69"/>
      <c r="AF241" s="80"/>
      <c r="AG241" s="80"/>
      <c r="AH241" s="69"/>
      <c r="AI241" s="69"/>
      <c r="AJ241" s="80"/>
      <c r="AK241" s="80"/>
      <c r="AL241" s="69"/>
      <c r="AM241" s="69"/>
      <c r="AN241" s="80"/>
      <c r="AO241" s="80"/>
      <c r="AP241" s="69"/>
      <c r="AQ241" s="69"/>
      <c r="AR241" s="80"/>
      <c r="AS241" s="80"/>
      <c r="AT241" s="69"/>
      <c r="AU241" s="69"/>
      <c r="AV241" s="80"/>
      <c r="AW241" s="80"/>
      <c r="AX241" s="69"/>
      <c r="AY241" s="69"/>
      <c r="AZ241" s="80"/>
      <c r="BA241" s="80"/>
      <c r="BB241" s="69"/>
      <c r="BC241" s="69"/>
      <c r="BD241" s="80"/>
      <c r="BE241" s="80"/>
      <c r="BF241" s="69"/>
      <c r="BG241" s="69"/>
      <c r="BH241" s="80"/>
      <c r="BI241" s="80"/>
      <c r="BJ241" s="69"/>
      <c r="BK241" s="69"/>
      <c r="BL241" s="80"/>
      <c r="BM241" s="80"/>
      <c r="BN241" s="69"/>
      <c r="BO241" s="69"/>
      <c r="BP241" s="80"/>
      <c r="BQ241" s="80"/>
      <c r="BR241" s="69"/>
      <c r="BS241" s="69"/>
      <c r="BT241" s="80"/>
      <c r="BU241" s="80"/>
      <c r="BV241" s="69"/>
      <c r="BW241" s="69"/>
      <c r="BX241" s="80"/>
      <c r="BY241" s="80"/>
      <c r="BZ241" s="69"/>
      <c r="CA241" s="69"/>
      <c r="CB241" s="80"/>
      <c r="CC241" s="80"/>
      <c r="CD241" s="69"/>
      <c r="CE241" s="69"/>
      <c r="CF241" s="69"/>
      <c r="CG241" s="69"/>
      <c r="CH241" s="69"/>
      <c r="CI241" s="69"/>
      <c r="CJ241" s="68"/>
      <c r="CK241" s="69"/>
      <c r="CL241" s="185"/>
      <c r="CM241" s="67"/>
      <c r="CN241" s="67"/>
      <c r="CO241" s="69"/>
      <c r="CP241" s="185"/>
      <c r="CQ241" s="67"/>
      <c r="CR241" s="67"/>
      <c r="CS241" s="69"/>
      <c r="CT241" s="69"/>
      <c r="CU241" s="69"/>
      <c r="CV241" s="69"/>
      <c r="CW241" s="69"/>
      <c r="CX241" s="69"/>
      <c r="CY241" s="69"/>
      <c r="CZ241" s="69"/>
      <c r="DA241" s="69"/>
    </row>
    <row r="242" spans="2:105">
      <c r="B242" s="67"/>
      <c r="C242" s="67"/>
      <c r="D242" s="67"/>
      <c r="E242" s="69"/>
      <c r="F242" s="185"/>
      <c r="G242" s="67"/>
      <c r="H242" s="69"/>
      <c r="I242" s="69"/>
      <c r="J242" s="69"/>
      <c r="K242" s="69"/>
      <c r="L242" s="69"/>
      <c r="M242" s="69"/>
      <c r="N242" s="69"/>
      <c r="O242" s="69"/>
      <c r="P242" s="69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69"/>
      <c r="AD242" s="69"/>
      <c r="AE242" s="69"/>
      <c r="AF242" s="80"/>
      <c r="AG242" s="80"/>
      <c r="AH242" s="69"/>
      <c r="AI242" s="69"/>
      <c r="AJ242" s="80"/>
      <c r="AK242" s="80"/>
      <c r="AL242" s="69"/>
      <c r="AM242" s="69"/>
      <c r="AN242" s="80"/>
      <c r="AO242" s="80"/>
      <c r="AP242" s="69"/>
      <c r="AQ242" s="69"/>
      <c r="AR242" s="80"/>
      <c r="AS242" s="80"/>
      <c r="AT242" s="69"/>
      <c r="AU242" s="69"/>
      <c r="AV242" s="80"/>
      <c r="AW242" s="80"/>
      <c r="AX242" s="69"/>
      <c r="AY242" s="69"/>
      <c r="AZ242" s="80"/>
      <c r="BA242" s="80"/>
      <c r="BB242" s="69"/>
      <c r="BC242" s="69"/>
      <c r="BD242" s="80"/>
      <c r="BE242" s="80"/>
      <c r="BF242" s="69"/>
      <c r="BG242" s="69"/>
      <c r="BH242" s="80"/>
      <c r="BI242" s="80"/>
      <c r="BJ242" s="69"/>
      <c r="BK242" s="69"/>
      <c r="BL242" s="80"/>
      <c r="BM242" s="80"/>
      <c r="BN242" s="69"/>
      <c r="BO242" s="69"/>
      <c r="BP242" s="80"/>
      <c r="BQ242" s="80"/>
      <c r="BR242" s="69"/>
      <c r="BS242" s="69"/>
      <c r="BT242" s="80"/>
      <c r="BU242" s="80"/>
      <c r="BV242" s="69"/>
      <c r="BW242" s="69"/>
      <c r="BX242" s="80"/>
      <c r="BY242" s="80"/>
      <c r="BZ242" s="69"/>
      <c r="CA242" s="69"/>
      <c r="CB242" s="80"/>
      <c r="CC242" s="80"/>
      <c r="CD242" s="69"/>
      <c r="CE242" s="69"/>
      <c r="CF242" s="69"/>
      <c r="CG242" s="69"/>
      <c r="CH242" s="69"/>
      <c r="CI242" s="69"/>
      <c r="CJ242" s="68"/>
      <c r="CK242" s="69"/>
      <c r="CL242" s="185"/>
      <c r="CM242" s="67"/>
      <c r="CN242" s="67"/>
      <c r="CO242" s="69"/>
      <c r="CP242" s="185"/>
      <c r="CQ242" s="67"/>
      <c r="CR242" s="67"/>
      <c r="CS242" s="69"/>
      <c r="CT242" s="69"/>
      <c r="CU242" s="69"/>
      <c r="CV242" s="69"/>
      <c r="CW242" s="69"/>
      <c r="CX242" s="69"/>
      <c r="CY242" s="69"/>
      <c r="CZ242" s="69"/>
      <c r="DA242" s="69"/>
    </row>
    <row r="243" spans="2:105">
      <c r="B243" s="67"/>
      <c r="C243" s="67"/>
      <c r="D243" s="67"/>
      <c r="E243" s="69"/>
      <c r="F243" s="185"/>
      <c r="G243" s="67"/>
      <c r="H243" s="69"/>
      <c r="I243" s="69"/>
      <c r="J243" s="69"/>
      <c r="K243" s="69"/>
      <c r="L243" s="69"/>
      <c r="M243" s="69"/>
      <c r="N243" s="69"/>
      <c r="O243" s="69"/>
      <c r="P243" s="69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69"/>
      <c r="AD243" s="69"/>
      <c r="AE243" s="69"/>
      <c r="AF243" s="80"/>
      <c r="AG243" s="80"/>
      <c r="AH243" s="69"/>
      <c r="AI243" s="69"/>
      <c r="AJ243" s="80"/>
      <c r="AK243" s="80"/>
      <c r="AL243" s="69"/>
      <c r="AM243" s="69"/>
      <c r="AN243" s="80"/>
      <c r="AO243" s="80"/>
      <c r="AP243" s="69"/>
      <c r="AQ243" s="69"/>
      <c r="AR243" s="80"/>
      <c r="AS243" s="80"/>
      <c r="AT243" s="69"/>
      <c r="AU243" s="69"/>
      <c r="AV243" s="80"/>
      <c r="AW243" s="80"/>
      <c r="AX243" s="69"/>
      <c r="AY243" s="69"/>
      <c r="AZ243" s="80"/>
      <c r="BA243" s="80"/>
      <c r="BB243" s="69"/>
      <c r="BC243" s="69"/>
      <c r="BD243" s="80"/>
      <c r="BE243" s="80"/>
      <c r="BF243" s="69"/>
      <c r="BG243" s="69"/>
      <c r="BH243" s="80"/>
      <c r="BI243" s="80"/>
      <c r="BJ243" s="69"/>
      <c r="BK243" s="69"/>
      <c r="BL243" s="80"/>
      <c r="BM243" s="80"/>
      <c r="BN243" s="69"/>
      <c r="BO243" s="69"/>
      <c r="BP243" s="80"/>
      <c r="BQ243" s="80"/>
      <c r="BR243" s="69"/>
      <c r="BS243" s="69"/>
      <c r="BT243" s="80"/>
      <c r="BU243" s="80"/>
      <c r="BV243" s="69"/>
      <c r="BW243" s="69"/>
      <c r="BX243" s="80"/>
      <c r="BY243" s="80"/>
      <c r="BZ243" s="69"/>
      <c r="CA243" s="69"/>
      <c r="CB243" s="80"/>
      <c r="CC243" s="80"/>
      <c r="CD243" s="69"/>
      <c r="CE243" s="69"/>
      <c r="CF243" s="69"/>
      <c r="CG243" s="69"/>
      <c r="CH243" s="69"/>
      <c r="CI243" s="69"/>
      <c r="CJ243" s="68"/>
      <c r="CK243" s="69"/>
      <c r="CL243" s="185"/>
      <c r="CM243" s="67"/>
      <c r="CN243" s="67"/>
      <c r="CO243" s="69"/>
      <c r="CP243" s="185"/>
      <c r="CQ243" s="67"/>
      <c r="CR243" s="67"/>
      <c r="CS243" s="69"/>
      <c r="CT243" s="69"/>
      <c r="CU243" s="69"/>
      <c r="CV243" s="69"/>
      <c r="CW243" s="69"/>
      <c r="CX243" s="69"/>
      <c r="CY243" s="69"/>
      <c r="CZ243" s="69"/>
      <c r="DA243" s="69"/>
    </row>
    <row r="244" spans="2:105">
      <c r="B244" s="67"/>
      <c r="C244" s="67"/>
      <c r="D244" s="67"/>
      <c r="E244" s="69"/>
      <c r="F244" s="185"/>
      <c r="G244" s="67"/>
      <c r="H244" s="69"/>
      <c r="I244" s="69"/>
      <c r="J244" s="69"/>
      <c r="K244" s="69"/>
      <c r="L244" s="69"/>
      <c r="M244" s="69"/>
      <c r="N244" s="69"/>
      <c r="O244" s="69"/>
      <c r="P244" s="69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69"/>
      <c r="AD244" s="69"/>
      <c r="AE244" s="69"/>
      <c r="AF244" s="80"/>
      <c r="AG244" s="80"/>
      <c r="AH244" s="69"/>
      <c r="AI244" s="69"/>
      <c r="AJ244" s="80"/>
      <c r="AK244" s="80"/>
      <c r="AL244" s="69"/>
      <c r="AM244" s="69"/>
      <c r="AN244" s="80"/>
      <c r="AO244" s="80"/>
      <c r="AP244" s="69"/>
      <c r="AQ244" s="69"/>
      <c r="AR244" s="80"/>
      <c r="AS244" s="80"/>
      <c r="AT244" s="69"/>
      <c r="AU244" s="69"/>
      <c r="AV244" s="80"/>
      <c r="AW244" s="80"/>
      <c r="AX244" s="69"/>
      <c r="AY244" s="69"/>
      <c r="AZ244" s="80"/>
      <c r="BA244" s="80"/>
      <c r="BB244" s="69"/>
      <c r="BC244" s="69"/>
      <c r="BD244" s="80"/>
      <c r="BE244" s="80"/>
      <c r="BF244" s="69"/>
      <c r="BG244" s="69"/>
      <c r="BH244" s="80"/>
      <c r="BI244" s="80"/>
      <c r="BJ244" s="69"/>
      <c r="BK244" s="69"/>
      <c r="BL244" s="80"/>
      <c r="BM244" s="80"/>
      <c r="BN244" s="69"/>
      <c r="BO244" s="69"/>
      <c r="BP244" s="80"/>
      <c r="BQ244" s="80"/>
      <c r="BR244" s="69"/>
      <c r="BS244" s="69"/>
      <c r="BT244" s="80"/>
      <c r="BU244" s="80"/>
      <c r="BV244" s="69"/>
      <c r="BW244" s="69"/>
      <c r="BX244" s="80"/>
      <c r="BY244" s="80"/>
      <c r="BZ244" s="69"/>
      <c r="CA244" s="69"/>
      <c r="CB244" s="80"/>
      <c r="CC244" s="80"/>
      <c r="CD244" s="69"/>
      <c r="CE244" s="69"/>
      <c r="CF244" s="69"/>
      <c r="CG244" s="69"/>
      <c r="CH244" s="69"/>
      <c r="CI244" s="69"/>
      <c r="CJ244" s="68"/>
      <c r="CK244" s="69"/>
      <c r="CL244" s="185"/>
      <c r="CM244" s="67"/>
      <c r="CN244" s="67"/>
      <c r="CO244" s="69"/>
      <c r="CP244" s="185"/>
      <c r="CQ244" s="67"/>
      <c r="CR244" s="67"/>
      <c r="CS244" s="69"/>
      <c r="CT244" s="69"/>
      <c r="CU244" s="69"/>
      <c r="CV244" s="69"/>
      <c r="CW244" s="69"/>
      <c r="CX244" s="69"/>
      <c r="CY244" s="69"/>
      <c r="CZ244" s="69"/>
      <c r="DA244" s="69"/>
    </row>
    <row r="245" spans="2:105">
      <c r="B245" s="67"/>
      <c r="C245" s="67"/>
      <c r="D245" s="67"/>
      <c r="E245" s="69"/>
      <c r="F245" s="185"/>
      <c r="G245" s="67"/>
      <c r="H245" s="69"/>
      <c r="I245" s="69"/>
      <c r="J245" s="69"/>
      <c r="K245" s="69"/>
      <c r="L245" s="69"/>
      <c r="M245" s="69"/>
      <c r="N245" s="69"/>
      <c r="O245" s="69"/>
      <c r="P245" s="69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69"/>
      <c r="AD245" s="69"/>
      <c r="AE245" s="69"/>
      <c r="AF245" s="80"/>
      <c r="AG245" s="80"/>
      <c r="AH245" s="69"/>
      <c r="AI245" s="69"/>
      <c r="AJ245" s="80"/>
      <c r="AK245" s="80"/>
      <c r="AL245" s="69"/>
      <c r="AM245" s="69"/>
      <c r="AN245" s="80"/>
      <c r="AO245" s="80"/>
      <c r="AP245" s="69"/>
      <c r="AQ245" s="69"/>
      <c r="AR245" s="80"/>
      <c r="AS245" s="80"/>
      <c r="AT245" s="69"/>
      <c r="AU245" s="69"/>
      <c r="AV245" s="80"/>
      <c r="AW245" s="80"/>
      <c r="AX245" s="69"/>
      <c r="AY245" s="69"/>
      <c r="AZ245" s="80"/>
      <c r="BA245" s="80"/>
      <c r="BB245" s="69"/>
      <c r="BC245" s="69"/>
      <c r="BD245" s="80"/>
      <c r="BE245" s="80"/>
      <c r="BF245" s="69"/>
      <c r="BG245" s="69"/>
      <c r="BH245" s="80"/>
      <c r="BI245" s="80"/>
      <c r="BJ245" s="69"/>
      <c r="BK245" s="69"/>
      <c r="BL245" s="80"/>
      <c r="BM245" s="80"/>
      <c r="BN245" s="69"/>
      <c r="BO245" s="69"/>
      <c r="BP245" s="80"/>
      <c r="BQ245" s="80"/>
      <c r="BR245" s="69"/>
      <c r="BS245" s="69"/>
      <c r="BT245" s="80"/>
      <c r="BU245" s="80"/>
      <c r="BV245" s="69"/>
      <c r="BW245" s="69"/>
      <c r="BX245" s="80"/>
      <c r="BY245" s="80"/>
      <c r="BZ245" s="69"/>
      <c r="CA245" s="69"/>
      <c r="CB245" s="80"/>
      <c r="CC245" s="80"/>
      <c r="CD245" s="69"/>
      <c r="CE245" s="69"/>
      <c r="CF245" s="69"/>
      <c r="CG245" s="69"/>
      <c r="CH245" s="69"/>
      <c r="CI245" s="69"/>
      <c r="CJ245" s="68"/>
      <c r="CK245" s="69"/>
      <c r="CL245" s="185"/>
      <c r="CM245" s="67"/>
      <c r="CN245" s="67"/>
      <c r="CO245" s="69"/>
      <c r="CP245" s="185"/>
      <c r="CQ245" s="67"/>
      <c r="CR245" s="67"/>
      <c r="CS245" s="69"/>
      <c r="CT245" s="69"/>
      <c r="CU245" s="69"/>
      <c r="CV245" s="69"/>
      <c r="CW245" s="69"/>
      <c r="CX245" s="69"/>
      <c r="CY245" s="69"/>
      <c r="CZ245" s="69"/>
      <c r="DA245" s="69"/>
    </row>
    <row r="246" spans="2:105">
      <c r="B246" s="67"/>
      <c r="C246" s="67"/>
      <c r="D246" s="67"/>
      <c r="E246" s="69"/>
      <c r="F246" s="185"/>
      <c r="G246" s="67"/>
      <c r="H246" s="69"/>
      <c r="I246" s="69"/>
      <c r="J246" s="69"/>
      <c r="K246" s="69"/>
      <c r="L246" s="69"/>
      <c r="M246" s="69"/>
      <c r="N246" s="69"/>
      <c r="O246" s="69"/>
      <c r="P246" s="69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69"/>
      <c r="AD246" s="69"/>
      <c r="AE246" s="69"/>
      <c r="AF246" s="80"/>
      <c r="AG246" s="80"/>
      <c r="AH246" s="69"/>
      <c r="AI246" s="69"/>
      <c r="AJ246" s="80"/>
      <c r="AK246" s="80"/>
      <c r="AL246" s="69"/>
      <c r="AM246" s="69"/>
      <c r="AN246" s="80"/>
      <c r="AO246" s="80"/>
      <c r="AP246" s="69"/>
      <c r="AQ246" s="69"/>
      <c r="AR246" s="80"/>
      <c r="AS246" s="80"/>
      <c r="AT246" s="69"/>
      <c r="AU246" s="69"/>
      <c r="AV246" s="80"/>
      <c r="AW246" s="80"/>
      <c r="AX246" s="69"/>
      <c r="AY246" s="69"/>
      <c r="AZ246" s="80"/>
      <c r="BA246" s="80"/>
      <c r="BB246" s="69"/>
      <c r="BC246" s="69"/>
      <c r="BD246" s="80"/>
      <c r="BE246" s="80"/>
      <c r="BF246" s="69"/>
      <c r="BG246" s="69"/>
      <c r="BH246" s="80"/>
      <c r="BI246" s="80"/>
      <c r="BJ246" s="69"/>
      <c r="BK246" s="69"/>
      <c r="BL246" s="80"/>
      <c r="BM246" s="80"/>
      <c r="BN246" s="69"/>
      <c r="BO246" s="69"/>
      <c r="BP246" s="80"/>
      <c r="BQ246" s="80"/>
      <c r="BR246" s="69"/>
      <c r="BS246" s="69"/>
      <c r="BT246" s="80"/>
      <c r="BU246" s="80"/>
      <c r="BV246" s="69"/>
      <c r="BW246" s="69"/>
      <c r="BX246" s="80"/>
      <c r="BY246" s="80"/>
      <c r="BZ246" s="69"/>
      <c r="CA246" s="69"/>
      <c r="CB246" s="80"/>
      <c r="CC246" s="80"/>
      <c r="CD246" s="69"/>
      <c r="CE246" s="69"/>
      <c r="CF246" s="69"/>
      <c r="CG246" s="69"/>
      <c r="CH246" s="69"/>
      <c r="CI246" s="69"/>
      <c r="CJ246" s="68"/>
      <c r="CK246" s="69"/>
      <c r="CL246" s="185"/>
      <c r="CM246" s="67"/>
      <c r="CN246" s="67"/>
      <c r="CO246" s="69"/>
      <c r="CP246" s="185"/>
      <c r="CQ246" s="67"/>
      <c r="CR246" s="67"/>
      <c r="CS246" s="69"/>
      <c r="CT246" s="69"/>
      <c r="CU246" s="69"/>
      <c r="CV246" s="69"/>
      <c r="CW246" s="69"/>
      <c r="CX246" s="69"/>
      <c r="CY246" s="69"/>
      <c r="CZ246" s="69"/>
      <c r="DA246" s="69"/>
    </row>
    <row r="247" spans="2:105">
      <c r="B247" s="67"/>
      <c r="C247" s="67"/>
      <c r="D247" s="67"/>
      <c r="E247" s="69"/>
      <c r="F247" s="185"/>
      <c r="G247" s="67"/>
      <c r="H247" s="69"/>
      <c r="I247" s="69"/>
      <c r="J247" s="69"/>
      <c r="K247" s="69"/>
      <c r="L247" s="69"/>
      <c r="M247" s="69"/>
      <c r="N247" s="69"/>
      <c r="O247" s="69"/>
      <c r="P247" s="69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69"/>
      <c r="AD247" s="69"/>
      <c r="AE247" s="69"/>
      <c r="AF247" s="80"/>
      <c r="AG247" s="80"/>
      <c r="AH247" s="69"/>
      <c r="AI247" s="69"/>
      <c r="AJ247" s="80"/>
      <c r="AK247" s="80"/>
      <c r="AL247" s="69"/>
      <c r="AM247" s="69"/>
      <c r="AN247" s="80"/>
      <c r="AO247" s="80"/>
      <c r="AP247" s="69"/>
      <c r="AQ247" s="69"/>
      <c r="AR247" s="80"/>
      <c r="AS247" s="80"/>
      <c r="AT247" s="69"/>
      <c r="AU247" s="69"/>
      <c r="AV247" s="80"/>
      <c r="AW247" s="80"/>
      <c r="AX247" s="69"/>
      <c r="AY247" s="69"/>
      <c r="AZ247" s="80"/>
      <c r="BA247" s="80"/>
      <c r="BB247" s="69"/>
      <c r="BC247" s="69"/>
      <c r="BD247" s="80"/>
      <c r="BE247" s="80"/>
      <c r="BF247" s="69"/>
      <c r="BG247" s="69"/>
      <c r="BH247" s="80"/>
      <c r="BI247" s="80"/>
      <c r="BJ247" s="69"/>
      <c r="BK247" s="69"/>
      <c r="BL247" s="80"/>
      <c r="BM247" s="80"/>
      <c r="BN247" s="69"/>
      <c r="BO247" s="69"/>
      <c r="BP247" s="80"/>
      <c r="BQ247" s="80"/>
      <c r="BR247" s="69"/>
      <c r="BS247" s="69"/>
      <c r="BT247" s="80"/>
      <c r="BU247" s="80"/>
      <c r="BV247" s="69"/>
      <c r="BW247" s="69"/>
      <c r="BX247" s="80"/>
      <c r="BY247" s="80"/>
      <c r="BZ247" s="69"/>
      <c r="CA247" s="69"/>
      <c r="CB247" s="80"/>
      <c r="CC247" s="80"/>
      <c r="CD247" s="69"/>
      <c r="CE247" s="69"/>
      <c r="CF247" s="69"/>
      <c r="CG247" s="69"/>
      <c r="CH247" s="69"/>
      <c r="CI247" s="69"/>
      <c r="CJ247" s="68"/>
      <c r="CK247" s="69"/>
      <c r="CL247" s="185"/>
      <c r="CM247" s="67"/>
      <c r="CN247" s="67"/>
      <c r="CO247" s="69"/>
      <c r="CP247" s="185"/>
      <c r="CQ247" s="67"/>
      <c r="CR247" s="67"/>
      <c r="CS247" s="69"/>
      <c r="CT247" s="69"/>
      <c r="CU247" s="69"/>
      <c r="CV247" s="69"/>
      <c r="CW247" s="69"/>
      <c r="CX247" s="69"/>
      <c r="CY247" s="69"/>
      <c r="CZ247" s="69"/>
      <c r="DA247" s="69"/>
    </row>
    <row r="248" spans="2:105">
      <c r="B248" s="67"/>
      <c r="C248" s="67"/>
      <c r="D248" s="67"/>
      <c r="E248" s="69"/>
      <c r="F248" s="185"/>
      <c r="G248" s="67"/>
      <c r="H248" s="69"/>
      <c r="I248" s="69"/>
      <c r="J248" s="69"/>
      <c r="K248" s="69"/>
      <c r="L248" s="69"/>
      <c r="M248" s="69"/>
      <c r="N248" s="69"/>
      <c r="O248" s="69"/>
      <c r="P248" s="69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69"/>
      <c r="AD248" s="69"/>
      <c r="AE248" s="69"/>
      <c r="AF248" s="80"/>
      <c r="AG248" s="80"/>
      <c r="AH248" s="69"/>
      <c r="AI248" s="69"/>
      <c r="AJ248" s="80"/>
      <c r="AK248" s="80"/>
      <c r="AL248" s="69"/>
      <c r="AM248" s="69"/>
      <c r="AN248" s="80"/>
      <c r="AO248" s="80"/>
      <c r="AP248" s="69"/>
      <c r="AQ248" s="69"/>
      <c r="AR248" s="80"/>
      <c r="AS248" s="80"/>
      <c r="AT248" s="69"/>
      <c r="AU248" s="69"/>
      <c r="AV248" s="80"/>
      <c r="AW248" s="80"/>
      <c r="AX248" s="69"/>
      <c r="AY248" s="69"/>
      <c r="AZ248" s="80"/>
      <c r="BA248" s="80"/>
      <c r="BB248" s="69"/>
      <c r="BC248" s="69"/>
      <c r="BD248" s="80"/>
      <c r="BE248" s="80"/>
      <c r="BF248" s="69"/>
      <c r="BG248" s="69"/>
      <c r="BH248" s="80"/>
      <c r="BI248" s="80"/>
      <c r="BJ248" s="69"/>
      <c r="BK248" s="69"/>
      <c r="BL248" s="80"/>
      <c r="BM248" s="80"/>
      <c r="BN248" s="69"/>
      <c r="BO248" s="69"/>
      <c r="BP248" s="80"/>
      <c r="BQ248" s="80"/>
      <c r="BR248" s="69"/>
      <c r="BS248" s="69"/>
      <c r="BT248" s="80"/>
      <c r="BU248" s="80"/>
      <c r="BV248" s="69"/>
      <c r="BW248" s="69"/>
      <c r="BX248" s="80"/>
      <c r="BY248" s="80"/>
      <c r="BZ248" s="69"/>
      <c r="CA248" s="69"/>
      <c r="CB248" s="80"/>
      <c r="CC248" s="80"/>
      <c r="CD248" s="69"/>
      <c r="CE248" s="69"/>
      <c r="CF248" s="69"/>
      <c r="CG248" s="69"/>
      <c r="CH248" s="69"/>
      <c r="CI248" s="69"/>
      <c r="CJ248" s="68"/>
      <c r="CK248" s="69"/>
      <c r="CL248" s="185"/>
      <c r="CM248" s="67"/>
      <c r="CN248" s="67"/>
      <c r="CO248" s="69"/>
      <c r="CP248" s="185"/>
      <c r="CQ248" s="67"/>
      <c r="CR248" s="67"/>
      <c r="CS248" s="69"/>
      <c r="CT248" s="69"/>
      <c r="CU248" s="69"/>
      <c r="CV248" s="69"/>
      <c r="CW248" s="69"/>
      <c r="CX248" s="69"/>
      <c r="CY248" s="69"/>
      <c r="CZ248" s="69"/>
      <c r="DA248" s="69"/>
    </row>
    <row r="249" spans="2:105">
      <c r="B249" s="67"/>
      <c r="C249" s="67"/>
      <c r="D249" s="67"/>
      <c r="E249" s="69"/>
      <c r="F249" s="185"/>
      <c r="G249" s="67"/>
      <c r="H249" s="69"/>
      <c r="I249" s="69"/>
      <c r="J249" s="69"/>
      <c r="K249" s="69"/>
      <c r="L249" s="69"/>
      <c r="M249" s="69"/>
      <c r="N249" s="69"/>
      <c r="O249" s="69"/>
      <c r="P249" s="69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69"/>
      <c r="AD249" s="69"/>
      <c r="AE249" s="69"/>
      <c r="AF249" s="80"/>
      <c r="AG249" s="80"/>
      <c r="AH249" s="69"/>
      <c r="AI249" s="69"/>
      <c r="AJ249" s="80"/>
      <c r="AK249" s="80"/>
      <c r="AL249" s="69"/>
      <c r="AM249" s="69"/>
      <c r="AN249" s="80"/>
      <c r="AO249" s="80"/>
      <c r="AP249" s="69"/>
      <c r="AQ249" s="69"/>
      <c r="AR249" s="80"/>
      <c r="AS249" s="80"/>
      <c r="AT249" s="69"/>
      <c r="AU249" s="69"/>
      <c r="AV249" s="80"/>
      <c r="AW249" s="80"/>
      <c r="AX249" s="69"/>
      <c r="AY249" s="69"/>
      <c r="AZ249" s="80"/>
      <c r="BA249" s="80"/>
      <c r="BB249" s="69"/>
      <c r="BC249" s="69"/>
      <c r="BD249" s="80"/>
      <c r="BE249" s="80"/>
      <c r="BF249" s="69"/>
      <c r="BG249" s="69"/>
      <c r="BH249" s="80"/>
      <c r="BI249" s="80"/>
      <c r="BJ249" s="69"/>
      <c r="BK249" s="69"/>
      <c r="BL249" s="80"/>
      <c r="BM249" s="80"/>
      <c r="BN249" s="69"/>
      <c r="BO249" s="69"/>
      <c r="BP249" s="80"/>
      <c r="BQ249" s="80"/>
      <c r="BR249" s="69"/>
      <c r="BS249" s="69"/>
      <c r="BT249" s="80"/>
      <c r="BU249" s="80"/>
      <c r="BV249" s="69"/>
      <c r="BW249" s="69"/>
      <c r="BX249" s="80"/>
      <c r="BY249" s="80"/>
      <c r="BZ249" s="69"/>
      <c r="CA249" s="69"/>
      <c r="CB249" s="80"/>
      <c r="CC249" s="80"/>
      <c r="CD249" s="69"/>
      <c r="CE249" s="69"/>
      <c r="CF249" s="69"/>
      <c r="CG249" s="69"/>
      <c r="CH249" s="69"/>
      <c r="CI249" s="69"/>
      <c r="CJ249" s="68"/>
      <c r="CK249" s="69"/>
      <c r="CL249" s="185"/>
      <c r="CM249" s="67"/>
      <c r="CN249" s="67"/>
      <c r="CO249" s="69"/>
      <c r="CP249" s="185"/>
      <c r="CQ249" s="67"/>
      <c r="CR249" s="67"/>
      <c r="CS249" s="69"/>
      <c r="CT249" s="69"/>
      <c r="CU249" s="69"/>
      <c r="CV249" s="69"/>
      <c r="CW249" s="69"/>
      <c r="CX249" s="69"/>
      <c r="CY249" s="69"/>
      <c r="CZ249" s="69"/>
      <c r="DA249" s="69"/>
    </row>
    <row r="250" spans="2:105">
      <c r="B250" s="67"/>
      <c r="C250" s="67"/>
      <c r="D250" s="67"/>
      <c r="E250" s="69"/>
      <c r="F250" s="185"/>
      <c r="G250" s="67"/>
      <c r="H250" s="69"/>
      <c r="I250" s="69"/>
      <c r="J250" s="69"/>
      <c r="K250" s="69"/>
      <c r="L250" s="69"/>
      <c r="M250" s="69"/>
      <c r="N250" s="69"/>
      <c r="O250" s="69"/>
      <c r="P250" s="69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69"/>
      <c r="AD250" s="69"/>
      <c r="AE250" s="69"/>
      <c r="AF250" s="80"/>
      <c r="AG250" s="80"/>
      <c r="AH250" s="69"/>
      <c r="AI250" s="69"/>
      <c r="AJ250" s="80"/>
      <c r="AK250" s="80"/>
      <c r="AL250" s="69"/>
      <c r="AM250" s="69"/>
      <c r="AN250" s="80"/>
      <c r="AO250" s="80"/>
      <c r="AP250" s="69"/>
      <c r="AQ250" s="69"/>
      <c r="AR250" s="80"/>
      <c r="AS250" s="80"/>
      <c r="AT250" s="69"/>
      <c r="AU250" s="69"/>
      <c r="AV250" s="80"/>
      <c r="AW250" s="80"/>
      <c r="AX250" s="69"/>
      <c r="AY250" s="69"/>
      <c r="AZ250" s="80"/>
      <c r="BA250" s="80"/>
      <c r="BB250" s="69"/>
      <c r="BC250" s="69"/>
      <c r="BD250" s="80"/>
      <c r="BE250" s="80"/>
      <c r="BF250" s="69"/>
      <c r="BG250" s="69"/>
      <c r="BH250" s="80"/>
      <c r="BI250" s="80"/>
      <c r="BJ250" s="69"/>
      <c r="BK250" s="69"/>
      <c r="BL250" s="80"/>
      <c r="BM250" s="80"/>
      <c r="BN250" s="69"/>
      <c r="BO250" s="69"/>
      <c r="BP250" s="80"/>
      <c r="BQ250" s="80"/>
      <c r="BR250" s="69"/>
      <c r="BS250" s="69"/>
      <c r="BT250" s="80"/>
      <c r="BU250" s="80"/>
      <c r="BV250" s="69"/>
      <c r="BW250" s="69"/>
      <c r="BX250" s="80"/>
      <c r="BY250" s="80"/>
      <c r="BZ250" s="69"/>
      <c r="CA250" s="69"/>
      <c r="CB250" s="80"/>
      <c r="CC250" s="80"/>
      <c r="CD250" s="69"/>
      <c r="CE250" s="69"/>
      <c r="CF250" s="69"/>
      <c r="CG250" s="69"/>
      <c r="CH250" s="69"/>
      <c r="CI250" s="69"/>
      <c r="CJ250" s="68"/>
      <c r="CK250" s="69"/>
      <c r="CL250" s="185"/>
      <c r="CM250" s="67"/>
      <c r="CN250" s="67"/>
      <c r="CO250" s="69"/>
      <c r="CP250" s="185"/>
      <c r="CQ250" s="67"/>
      <c r="CR250" s="67"/>
      <c r="CS250" s="69"/>
      <c r="CT250" s="69"/>
      <c r="CU250" s="69"/>
      <c r="CV250" s="69"/>
      <c r="CW250" s="69"/>
      <c r="CX250" s="69"/>
      <c r="CY250" s="69"/>
      <c r="CZ250" s="69"/>
      <c r="DA250" s="69"/>
    </row>
    <row r="251" spans="2:105">
      <c r="B251" s="67"/>
      <c r="C251" s="67"/>
      <c r="D251" s="67"/>
      <c r="E251" s="69"/>
      <c r="F251" s="185"/>
      <c r="G251" s="67"/>
      <c r="H251" s="69"/>
      <c r="I251" s="69"/>
      <c r="J251" s="69"/>
      <c r="K251" s="69"/>
      <c r="L251" s="69"/>
      <c r="M251" s="69"/>
      <c r="N251" s="69"/>
      <c r="O251" s="69"/>
      <c r="P251" s="69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69"/>
      <c r="AD251" s="69"/>
      <c r="AE251" s="69"/>
      <c r="AF251" s="80"/>
      <c r="AG251" s="80"/>
      <c r="AH251" s="69"/>
      <c r="AI251" s="69"/>
      <c r="AJ251" s="80"/>
      <c r="AK251" s="80"/>
      <c r="AL251" s="69"/>
      <c r="AM251" s="69"/>
      <c r="AN251" s="80"/>
      <c r="AO251" s="80"/>
      <c r="AP251" s="69"/>
      <c r="AQ251" s="69"/>
      <c r="AR251" s="80"/>
      <c r="AS251" s="80"/>
      <c r="AT251" s="69"/>
      <c r="AU251" s="69"/>
      <c r="AV251" s="80"/>
      <c r="AW251" s="80"/>
      <c r="AX251" s="69"/>
      <c r="AY251" s="69"/>
      <c r="AZ251" s="80"/>
      <c r="BA251" s="80"/>
      <c r="BB251" s="69"/>
      <c r="BC251" s="69"/>
      <c r="BD251" s="80"/>
      <c r="BE251" s="80"/>
      <c r="BF251" s="69"/>
      <c r="BG251" s="69"/>
      <c r="BH251" s="80"/>
      <c r="BI251" s="80"/>
      <c r="BJ251" s="69"/>
      <c r="BK251" s="69"/>
      <c r="BL251" s="80"/>
      <c r="BM251" s="80"/>
      <c r="BN251" s="69"/>
      <c r="BO251" s="69"/>
      <c r="BP251" s="80"/>
      <c r="BQ251" s="80"/>
      <c r="BR251" s="69"/>
      <c r="BS251" s="69"/>
      <c r="BT251" s="80"/>
      <c r="BU251" s="80"/>
      <c r="BV251" s="69"/>
      <c r="BW251" s="69"/>
      <c r="BX251" s="80"/>
      <c r="BY251" s="80"/>
      <c r="BZ251" s="69"/>
      <c r="CA251" s="69"/>
      <c r="CB251" s="80"/>
      <c r="CC251" s="80"/>
      <c r="CD251" s="69"/>
      <c r="CE251" s="69"/>
      <c r="CF251" s="69"/>
      <c r="CG251" s="69"/>
      <c r="CH251" s="69"/>
      <c r="CI251" s="69"/>
      <c r="CJ251" s="68"/>
      <c r="CK251" s="69"/>
      <c r="CL251" s="185"/>
      <c r="CM251" s="67"/>
      <c r="CN251" s="67"/>
      <c r="CO251" s="69"/>
      <c r="CP251" s="185"/>
      <c r="CQ251" s="67"/>
      <c r="CR251" s="67"/>
      <c r="CS251" s="69"/>
      <c r="CT251" s="69"/>
      <c r="CU251" s="69"/>
      <c r="CV251" s="69"/>
      <c r="CW251" s="69"/>
      <c r="CX251" s="69"/>
      <c r="CY251" s="69"/>
      <c r="CZ251" s="69"/>
      <c r="DA251" s="69"/>
    </row>
    <row r="252" spans="2:105">
      <c r="B252" s="67"/>
      <c r="C252" s="67"/>
      <c r="D252" s="67"/>
      <c r="E252" s="69"/>
      <c r="F252" s="185"/>
      <c r="G252" s="67"/>
      <c r="H252" s="69"/>
      <c r="I252" s="69"/>
      <c r="J252" s="69"/>
      <c r="K252" s="69"/>
      <c r="L252" s="69"/>
      <c r="M252" s="69"/>
      <c r="N252" s="69"/>
      <c r="O252" s="69"/>
      <c r="P252" s="69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69"/>
      <c r="AD252" s="69"/>
      <c r="AE252" s="69"/>
      <c r="AF252" s="80"/>
      <c r="AG252" s="80"/>
      <c r="AH252" s="69"/>
      <c r="AI252" s="69"/>
      <c r="AJ252" s="80"/>
      <c r="AK252" s="80"/>
      <c r="AL252" s="69"/>
      <c r="AM252" s="69"/>
      <c r="AN252" s="80"/>
      <c r="AO252" s="80"/>
      <c r="AP252" s="69"/>
      <c r="AQ252" s="69"/>
      <c r="AR252" s="80"/>
      <c r="AS252" s="80"/>
      <c r="AT252" s="69"/>
      <c r="AU252" s="69"/>
      <c r="AV252" s="80"/>
      <c r="AW252" s="80"/>
      <c r="AX252" s="69"/>
      <c r="AY252" s="69"/>
      <c r="AZ252" s="80"/>
      <c r="BA252" s="80"/>
      <c r="BB252" s="69"/>
      <c r="BC252" s="69"/>
      <c r="BD252" s="80"/>
      <c r="BE252" s="80"/>
      <c r="BF252" s="69"/>
      <c r="BG252" s="69"/>
      <c r="BH252" s="80"/>
      <c r="BI252" s="80"/>
      <c r="BJ252" s="69"/>
      <c r="BK252" s="69"/>
      <c r="BL252" s="80"/>
      <c r="BM252" s="80"/>
      <c r="BN252" s="69"/>
      <c r="BO252" s="69"/>
      <c r="BP252" s="80"/>
      <c r="BQ252" s="80"/>
      <c r="BR252" s="69"/>
      <c r="BS252" s="69"/>
      <c r="BT252" s="80"/>
      <c r="BU252" s="80"/>
      <c r="BV252" s="69"/>
      <c r="BW252" s="69"/>
      <c r="BX252" s="80"/>
      <c r="BY252" s="80"/>
      <c r="BZ252" s="69"/>
      <c r="CA252" s="69"/>
      <c r="CB252" s="80"/>
      <c r="CC252" s="80"/>
      <c r="CD252" s="69"/>
      <c r="CE252" s="69"/>
      <c r="CF252" s="69"/>
      <c r="CG252" s="69"/>
      <c r="CH252" s="69"/>
      <c r="CI252" s="69"/>
      <c r="CJ252" s="68"/>
      <c r="CK252" s="69"/>
      <c r="CL252" s="185"/>
      <c r="CM252" s="67"/>
      <c r="CN252" s="67"/>
      <c r="CO252" s="69"/>
      <c r="CP252" s="185"/>
      <c r="CQ252" s="67"/>
      <c r="CR252" s="67"/>
      <c r="CS252" s="69"/>
      <c r="CT252" s="69"/>
      <c r="CU252" s="69"/>
      <c r="CV252" s="69"/>
      <c r="CW252" s="69"/>
      <c r="CX252" s="69"/>
      <c r="CY252" s="69"/>
      <c r="CZ252" s="69"/>
      <c r="DA252" s="69"/>
    </row>
    <row r="253" spans="2:105">
      <c r="B253" s="67"/>
      <c r="C253" s="67"/>
      <c r="D253" s="67"/>
      <c r="E253" s="69"/>
      <c r="F253" s="185"/>
      <c r="G253" s="67"/>
      <c r="H253" s="69"/>
      <c r="I253" s="69"/>
      <c r="J253" s="69"/>
      <c r="K253" s="69"/>
      <c r="L253" s="69"/>
      <c r="M253" s="69"/>
      <c r="N253" s="69"/>
      <c r="O253" s="69"/>
      <c r="P253" s="69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69"/>
      <c r="AD253" s="69"/>
      <c r="AE253" s="69"/>
      <c r="AF253" s="80"/>
      <c r="AG253" s="80"/>
      <c r="AH253" s="69"/>
      <c r="AI253" s="69"/>
      <c r="AJ253" s="80"/>
      <c r="AK253" s="80"/>
      <c r="AL253" s="69"/>
      <c r="AM253" s="69"/>
      <c r="AN253" s="80"/>
      <c r="AO253" s="80"/>
      <c r="AP253" s="69"/>
      <c r="AQ253" s="69"/>
      <c r="AR253" s="80"/>
      <c r="AS253" s="80"/>
      <c r="AT253" s="69"/>
      <c r="AU253" s="69"/>
      <c r="AV253" s="80"/>
      <c r="AW253" s="80"/>
      <c r="AX253" s="69"/>
      <c r="AY253" s="69"/>
      <c r="AZ253" s="80"/>
      <c r="BA253" s="80"/>
      <c r="BB253" s="69"/>
      <c r="BC253" s="69"/>
      <c r="BD253" s="80"/>
      <c r="BE253" s="80"/>
      <c r="BF253" s="69"/>
      <c r="BG253" s="69"/>
      <c r="BH253" s="80"/>
      <c r="BI253" s="80"/>
      <c r="BJ253" s="69"/>
      <c r="BK253" s="69"/>
      <c r="BL253" s="80"/>
      <c r="BM253" s="80"/>
      <c r="BN253" s="69"/>
      <c r="BO253" s="69"/>
      <c r="BP253" s="80"/>
      <c r="BQ253" s="80"/>
      <c r="BR253" s="69"/>
      <c r="BS253" s="69"/>
      <c r="BT253" s="80"/>
      <c r="BU253" s="80"/>
      <c r="BV253" s="69"/>
      <c r="BW253" s="69"/>
      <c r="BX253" s="80"/>
      <c r="BY253" s="80"/>
      <c r="BZ253" s="69"/>
      <c r="CA253" s="69"/>
      <c r="CB253" s="80"/>
      <c r="CC253" s="80"/>
      <c r="CD253" s="69"/>
      <c r="CE253" s="69"/>
      <c r="CF253" s="69"/>
      <c r="CG253" s="69"/>
      <c r="CH253" s="69"/>
      <c r="CI253" s="69"/>
      <c r="CJ253" s="68"/>
      <c r="CK253" s="69"/>
      <c r="CL253" s="185"/>
      <c r="CM253" s="67"/>
      <c r="CN253" s="67"/>
      <c r="CO253" s="69"/>
      <c r="CP253" s="185"/>
      <c r="CQ253" s="67"/>
      <c r="CR253" s="67"/>
      <c r="CS253" s="69"/>
      <c r="CT253" s="69"/>
      <c r="CU253" s="69"/>
      <c r="CV253" s="69"/>
      <c r="CW253" s="69"/>
      <c r="CX253" s="69"/>
      <c r="CY253" s="69"/>
      <c r="CZ253" s="69"/>
      <c r="DA253" s="69"/>
    </row>
    <row r="254" spans="2:105">
      <c r="B254" s="67"/>
      <c r="C254" s="67"/>
      <c r="D254" s="67"/>
      <c r="E254" s="69"/>
      <c r="F254" s="185"/>
      <c r="G254" s="67"/>
      <c r="H254" s="69"/>
      <c r="I254" s="69"/>
      <c r="J254" s="69"/>
      <c r="K254" s="69"/>
      <c r="L254" s="69"/>
      <c r="M254" s="69"/>
      <c r="N254" s="69"/>
      <c r="O254" s="69"/>
      <c r="P254" s="69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69"/>
      <c r="AD254" s="69"/>
      <c r="AE254" s="69"/>
      <c r="AF254" s="80"/>
      <c r="AG254" s="80"/>
      <c r="AH254" s="69"/>
      <c r="AI254" s="69"/>
      <c r="AJ254" s="80"/>
      <c r="AK254" s="80"/>
      <c r="AL254" s="69"/>
      <c r="AM254" s="69"/>
      <c r="AN254" s="80"/>
      <c r="AO254" s="80"/>
      <c r="AP254" s="69"/>
      <c r="AQ254" s="69"/>
      <c r="AR254" s="80"/>
      <c r="AS254" s="80"/>
      <c r="AT254" s="69"/>
      <c r="AU254" s="69"/>
      <c r="AV254" s="80"/>
      <c r="AW254" s="80"/>
      <c r="AX254" s="69"/>
      <c r="AY254" s="69"/>
      <c r="AZ254" s="80"/>
      <c r="BA254" s="80"/>
      <c r="BB254" s="69"/>
      <c r="BC254" s="69"/>
      <c r="BD254" s="80"/>
      <c r="BE254" s="80"/>
      <c r="BF254" s="69"/>
      <c r="BG254" s="69"/>
      <c r="BH254" s="80"/>
      <c r="BI254" s="80"/>
      <c r="BJ254" s="69"/>
      <c r="BK254" s="69"/>
      <c r="BL254" s="80"/>
      <c r="BM254" s="80"/>
      <c r="BN254" s="69"/>
      <c r="BO254" s="69"/>
      <c r="BP254" s="80"/>
      <c r="BQ254" s="80"/>
      <c r="BR254" s="69"/>
      <c r="BS254" s="69"/>
      <c r="BT254" s="80"/>
      <c r="BU254" s="80"/>
      <c r="BV254" s="69"/>
      <c r="BW254" s="69"/>
      <c r="BX254" s="80"/>
      <c r="BY254" s="80"/>
      <c r="BZ254" s="69"/>
      <c r="CA254" s="69"/>
      <c r="CB254" s="80"/>
      <c r="CC254" s="80"/>
      <c r="CD254" s="69"/>
      <c r="CE254" s="69"/>
      <c r="CF254" s="69"/>
      <c r="CG254" s="69"/>
      <c r="CH254" s="69"/>
      <c r="CI254" s="69"/>
      <c r="CJ254" s="68"/>
      <c r="CK254" s="69"/>
      <c r="CL254" s="185"/>
      <c r="CM254" s="67"/>
      <c r="CN254" s="67"/>
      <c r="CO254" s="69"/>
      <c r="CP254" s="185"/>
      <c r="CQ254" s="67"/>
      <c r="CR254" s="67"/>
      <c r="CS254" s="69"/>
      <c r="CT254" s="69"/>
      <c r="CU254" s="69"/>
      <c r="CV254" s="69"/>
      <c r="CW254" s="69"/>
      <c r="CX254" s="69"/>
      <c r="CY254" s="69"/>
      <c r="CZ254" s="69"/>
      <c r="DA254" s="69"/>
    </row>
    <row r="255" spans="2:105">
      <c r="B255" s="67"/>
      <c r="C255" s="67"/>
      <c r="D255" s="67"/>
      <c r="E255" s="69"/>
      <c r="F255" s="185"/>
      <c r="G255" s="67"/>
      <c r="H255" s="69"/>
      <c r="I255" s="69"/>
      <c r="J255" s="69"/>
      <c r="K255" s="69"/>
      <c r="L255" s="69"/>
      <c r="M255" s="69"/>
      <c r="N255" s="69"/>
      <c r="O255" s="69"/>
      <c r="P255" s="69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69"/>
      <c r="AD255" s="69"/>
      <c r="AE255" s="69"/>
      <c r="AF255" s="80"/>
      <c r="AG255" s="80"/>
      <c r="AH255" s="69"/>
      <c r="AI255" s="69"/>
      <c r="AJ255" s="80"/>
      <c r="AK255" s="80"/>
      <c r="AL255" s="69"/>
      <c r="AM255" s="69"/>
      <c r="AN255" s="80"/>
      <c r="AO255" s="80"/>
      <c r="AP255" s="69"/>
      <c r="AQ255" s="69"/>
      <c r="AR255" s="80"/>
      <c r="AS255" s="80"/>
      <c r="AT255" s="69"/>
      <c r="AU255" s="69"/>
      <c r="AV255" s="80"/>
      <c r="AW255" s="80"/>
      <c r="AX255" s="69"/>
      <c r="AY255" s="69"/>
      <c r="AZ255" s="80"/>
      <c r="BA255" s="80"/>
      <c r="BB255" s="69"/>
      <c r="BC255" s="69"/>
      <c r="BD255" s="80"/>
      <c r="BE255" s="80"/>
      <c r="BF255" s="69"/>
      <c r="BG255" s="69"/>
      <c r="BH255" s="80"/>
      <c r="BI255" s="80"/>
      <c r="BJ255" s="69"/>
      <c r="BK255" s="69"/>
      <c r="BL255" s="80"/>
      <c r="BM255" s="80"/>
      <c r="BN255" s="69"/>
      <c r="BO255" s="69"/>
      <c r="BP255" s="80"/>
      <c r="BQ255" s="80"/>
      <c r="BR255" s="69"/>
      <c r="BS255" s="69"/>
      <c r="BT255" s="80"/>
      <c r="BU255" s="80"/>
      <c r="BV255" s="69"/>
      <c r="BW255" s="69"/>
      <c r="BX255" s="80"/>
      <c r="BY255" s="80"/>
      <c r="BZ255" s="69"/>
      <c r="CA255" s="69"/>
      <c r="CB255" s="80"/>
      <c r="CC255" s="80"/>
      <c r="CD255" s="69"/>
      <c r="CE255" s="69"/>
      <c r="CF255" s="69"/>
      <c r="CG255" s="69"/>
      <c r="CH255" s="69"/>
      <c r="CI255" s="69"/>
      <c r="CJ255" s="68"/>
      <c r="CK255" s="69"/>
      <c r="CL255" s="185"/>
      <c r="CM255" s="67"/>
      <c r="CN255" s="67"/>
      <c r="CO255" s="69"/>
      <c r="CP255" s="185"/>
      <c r="CQ255" s="67"/>
      <c r="CR255" s="67"/>
      <c r="CS255" s="69"/>
      <c r="CT255" s="69"/>
      <c r="CU255" s="69"/>
      <c r="CV255" s="69"/>
      <c r="CW255" s="69"/>
      <c r="CX255" s="69"/>
      <c r="CY255" s="69"/>
      <c r="CZ255" s="69"/>
      <c r="DA255" s="69"/>
    </row>
    <row r="256" spans="2:105">
      <c r="B256" s="67"/>
      <c r="C256" s="67"/>
      <c r="D256" s="67"/>
      <c r="E256" s="69"/>
      <c r="F256" s="185"/>
      <c r="G256" s="67"/>
      <c r="H256" s="69"/>
      <c r="I256" s="69"/>
      <c r="J256" s="69"/>
      <c r="K256" s="69"/>
      <c r="L256" s="69"/>
      <c r="M256" s="69"/>
      <c r="N256" s="69"/>
      <c r="O256" s="69"/>
      <c r="P256" s="69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69"/>
      <c r="AD256" s="69"/>
      <c r="AE256" s="69"/>
      <c r="AF256" s="80"/>
      <c r="AG256" s="80"/>
      <c r="AH256" s="69"/>
      <c r="AI256" s="69"/>
      <c r="AJ256" s="80"/>
      <c r="AK256" s="80"/>
      <c r="AL256" s="69"/>
      <c r="AM256" s="69"/>
      <c r="AN256" s="80"/>
      <c r="AO256" s="80"/>
      <c r="AP256" s="69"/>
      <c r="AQ256" s="69"/>
      <c r="AR256" s="80"/>
      <c r="AS256" s="80"/>
      <c r="AT256" s="69"/>
      <c r="AU256" s="69"/>
      <c r="AV256" s="80"/>
      <c r="AW256" s="80"/>
      <c r="AX256" s="69"/>
      <c r="AY256" s="69"/>
      <c r="AZ256" s="80"/>
      <c r="BA256" s="80"/>
      <c r="BB256" s="69"/>
      <c r="BC256" s="69"/>
      <c r="BD256" s="80"/>
      <c r="BE256" s="80"/>
      <c r="BF256" s="69"/>
      <c r="BG256" s="69"/>
      <c r="BH256" s="80"/>
      <c r="BI256" s="80"/>
      <c r="BJ256" s="69"/>
      <c r="BK256" s="69"/>
      <c r="BL256" s="80"/>
      <c r="BM256" s="80"/>
      <c r="BN256" s="69"/>
      <c r="BO256" s="69"/>
      <c r="BP256" s="80"/>
      <c r="BQ256" s="80"/>
      <c r="BR256" s="69"/>
      <c r="BS256" s="69"/>
      <c r="BT256" s="80"/>
      <c r="BU256" s="80"/>
      <c r="BV256" s="69"/>
      <c r="BW256" s="69"/>
      <c r="BX256" s="80"/>
      <c r="BY256" s="80"/>
      <c r="BZ256" s="69"/>
      <c r="CA256" s="69"/>
      <c r="CB256" s="80"/>
      <c r="CC256" s="80"/>
      <c r="CD256" s="69"/>
      <c r="CE256" s="69"/>
      <c r="CF256" s="69"/>
      <c r="CG256" s="69"/>
      <c r="CH256" s="69"/>
      <c r="CI256" s="69"/>
      <c r="CJ256" s="68"/>
      <c r="CK256" s="69"/>
      <c r="CL256" s="185"/>
      <c r="CM256" s="67"/>
      <c r="CN256" s="67"/>
      <c r="CO256" s="69"/>
      <c r="CP256" s="185"/>
      <c r="CQ256" s="67"/>
      <c r="CR256" s="67"/>
      <c r="CS256" s="69"/>
      <c r="CT256" s="69"/>
      <c r="CU256" s="69"/>
      <c r="CV256" s="69"/>
      <c r="CW256" s="69"/>
      <c r="CX256" s="69"/>
      <c r="CY256" s="69"/>
      <c r="CZ256" s="69"/>
      <c r="DA256" s="69"/>
    </row>
    <row r="257" spans="2:105">
      <c r="B257" s="67"/>
      <c r="C257" s="67"/>
      <c r="D257" s="67"/>
      <c r="E257" s="69"/>
      <c r="F257" s="185"/>
      <c r="G257" s="67"/>
      <c r="H257" s="69"/>
      <c r="I257" s="69"/>
      <c r="J257" s="69"/>
      <c r="K257" s="69"/>
      <c r="L257" s="69"/>
      <c r="M257" s="69"/>
      <c r="N257" s="69"/>
      <c r="O257" s="69"/>
      <c r="P257" s="69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69"/>
      <c r="AD257" s="69"/>
      <c r="AE257" s="69"/>
      <c r="AF257" s="80"/>
      <c r="AG257" s="80"/>
      <c r="AH257" s="69"/>
      <c r="AI257" s="69"/>
      <c r="AJ257" s="80"/>
      <c r="AK257" s="80"/>
      <c r="AL257" s="69"/>
      <c r="AM257" s="69"/>
      <c r="AN257" s="80"/>
      <c r="AO257" s="80"/>
      <c r="AP257" s="69"/>
      <c r="AQ257" s="69"/>
      <c r="AR257" s="80"/>
      <c r="AS257" s="80"/>
      <c r="AT257" s="69"/>
      <c r="AU257" s="69"/>
      <c r="AV257" s="80"/>
      <c r="AW257" s="80"/>
      <c r="AX257" s="69"/>
      <c r="AY257" s="69"/>
      <c r="AZ257" s="80"/>
      <c r="BA257" s="80"/>
      <c r="BB257" s="69"/>
      <c r="BC257" s="69"/>
      <c r="BD257" s="80"/>
      <c r="BE257" s="80"/>
      <c r="BF257" s="69"/>
      <c r="BG257" s="69"/>
      <c r="BH257" s="80"/>
      <c r="BI257" s="80"/>
      <c r="BJ257" s="69"/>
      <c r="BK257" s="69"/>
      <c r="BL257" s="80"/>
      <c r="BM257" s="80"/>
      <c r="BN257" s="69"/>
      <c r="BO257" s="69"/>
      <c r="BP257" s="80"/>
      <c r="BQ257" s="80"/>
      <c r="BR257" s="69"/>
      <c r="BS257" s="69"/>
      <c r="BT257" s="80"/>
      <c r="BU257" s="80"/>
      <c r="BV257" s="69"/>
      <c r="BW257" s="69"/>
      <c r="BX257" s="80"/>
      <c r="BY257" s="80"/>
      <c r="BZ257" s="69"/>
      <c r="CA257" s="69"/>
      <c r="CB257" s="80"/>
      <c r="CC257" s="80"/>
      <c r="CD257" s="69"/>
      <c r="CE257" s="69"/>
      <c r="CF257" s="69"/>
      <c r="CG257" s="69"/>
      <c r="CH257" s="69"/>
      <c r="CI257" s="69"/>
      <c r="CJ257" s="68"/>
      <c r="CK257" s="69"/>
      <c r="CL257" s="185"/>
      <c r="CM257" s="67"/>
      <c r="CN257" s="67"/>
      <c r="CO257" s="69"/>
      <c r="CP257" s="185"/>
      <c r="CQ257" s="67"/>
      <c r="CR257" s="67"/>
      <c r="CS257" s="69"/>
      <c r="CT257" s="69"/>
      <c r="CU257" s="69"/>
      <c r="CV257" s="69"/>
      <c r="CW257" s="69"/>
      <c r="CX257" s="69"/>
      <c r="CY257" s="69"/>
      <c r="CZ257" s="69"/>
      <c r="DA257" s="69"/>
    </row>
    <row r="258" spans="2:105">
      <c r="B258" s="67"/>
      <c r="C258" s="67"/>
      <c r="D258" s="67"/>
      <c r="E258" s="69"/>
      <c r="F258" s="185"/>
      <c r="G258" s="67"/>
      <c r="H258" s="69"/>
      <c r="I258" s="69"/>
      <c r="J258" s="69"/>
      <c r="K258" s="69"/>
      <c r="L258" s="69"/>
      <c r="M258" s="69"/>
      <c r="N258" s="69"/>
      <c r="O258" s="69"/>
      <c r="P258" s="69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69"/>
      <c r="AD258" s="69"/>
      <c r="AE258" s="69"/>
      <c r="AF258" s="80"/>
      <c r="AG258" s="80"/>
      <c r="AH258" s="69"/>
      <c r="AI258" s="69"/>
      <c r="AJ258" s="80"/>
      <c r="AK258" s="80"/>
      <c r="AL258" s="69"/>
      <c r="AM258" s="69"/>
      <c r="AN258" s="80"/>
      <c r="AO258" s="80"/>
      <c r="AP258" s="69"/>
      <c r="AQ258" s="69"/>
      <c r="AR258" s="80"/>
      <c r="AS258" s="80"/>
      <c r="AT258" s="69"/>
      <c r="AU258" s="69"/>
      <c r="AV258" s="80"/>
      <c r="AW258" s="80"/>
      <c r="AX258" s="69"/>
      <c r="AY258" s="69"/>
      <c r="AZ258" s="80"/>
      <c r="BA258" s="80"/>
      <c r="BB258" s="69"/>
      <c r="BC258" s="69"/>
      <c r="BD258" s="80"/>
      <c r="BE258" s="80"/>
      <c r="BF258" s="69"/>
      <c r="BG258" s="69"/>
      <c r="BH258" s="80"/>
      <c r="BI258" s="80"/>
      <c r="BJ258" s="69"/>
      <c r="BK258" s="69"/>
      <c r="BL258" s="80"/>
      <c r="BM258" s="80"/>
      <c r="BN258" s="69"/>
      <c r="BO258" s="69"/>
      <c r="BP258" s="80"/>
      <c r="BQ258" s="80"/>
      <c r="BR258" s="69"/>
      <c r="BS258" s="69"/>
      <c r="BT258" s="80"/>
      <c r="BU258" s="80"/>
      <c r="BV258" s="69"/>
      <c r="BW258" s="69"/>
      <c r="BX258" s="80"/>
      <c r="BY258" s="80"/>
      <c r="BZ258" s="69"/>
      <c r="CA258" s="69"/>
      <c r="CB258" s="80"/>
      <c r="CC258" s="80"/>
      <c r="CD258" s="69"/>
      <c r="CE258" s="69"/>
      <c r="CF258" s="69"/>
      <c r="CG258" s="69"/>
      <c r="CH258" s="69"/>
      <c r="CI258" s="69"/>
      <c r="CJ258" s="68"/>
      <c r="CK258" s="69"/>
      <c r="CL258" s="185"/>
      <c r="CM258" s="67"/>
      <c r="CN258" s="67"/>
      <c r="CO258" s="69"/>
      <c r="CP258" s="185"/>
      <c r="CQ258" s="67"/>
      <c r="CR258" s="67"/>
      <c r="CS258" s="69"/>
      <c r="CT258" s="69"/>
      <c r="CU258" s="69"/>
      <c r="CV258" s="69"/>
      <c r="CW258" s="69"/>
      <c r="CX258" s="69"/>
      <c r="CY258" s="69"/>
      <c r="CZ258" s="69"/>
      <c r="DA258" s="69"/>
    </row>
    <row r="259" spans="2:105">
      <c r="B259" s="67"/>
      <c r="C259" s="67"/>
      <c r="D259" s="67"/>
      <c r="E259" s="69"/>
      <c r="F259" s="185"/>
      <c r="G259" s="67"/>
      <c r="H259" s="69"/>
      <c r="I259" s="69"/>
      <c r="J259" s="69"/>
      <c r="K259" s="69"/>
      <c r="L259" s="69"/>
      <c r="M259" s="69"/>
      <c r="N259" s="69"/>
      <c r="O259" s="69"/>
      <c r="P259" s="69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69"/>
      <c r="AD259" s="69"/>
      <c r="AE259" s="69"/>
      <c r="AF259" s="80"/>
      <c r="AG259" s="80"/>
      <c r="AH259" s="69"/>
      <c r="AI259" s="69"/>
      <c r="AJ259" s="80"/>
      <c r="AK259" s="80"/>
      <c r="AL259" s="69"/>
      <c r="AM259" s="69"/>
      <c r="AN259" s="80"/>
      <c r="AO259" s="80"/>
      <c r="AP259" s="69"/>
      <c r="AQ259" s="69"/>
      <c r="AR259" s="80"/>
      <c r="AS259" s="80"/>
      <c r="AT259" s="69"/>
      <c r="AU259" s="69"/>
      <c r="AV259" s="80"/>
      <c r="AW259" s="80"/>
      <c r="AX259" s="69"/>
      <c r="AY259" s="69"/>
      <c r="AZ259" s="80"/>
      <c r="BA259" s="80"/>
      <c r="BB259" s="69"/>
      <c r="BC259" s="69"/>
      <c r="BD259" s="80"/>
      <c r="BE259" s="80"/>
      <c r="BF259" s="69"/>
      <c r="BG259" s="69"/>
      <c r="BH259" s="80"/>
      <c r="BI259" s="80"/>
      <c r="BJ259" s="69"/>
      <c r="BK259" s="69"/>
      <c r="BL259" s="80"/>
      <c r="BM259" s="80"/>
      <c r="BN259" s="69"/>
      <c r="BO259" s="69"/>
      <c r="BP259" s="80"/>
      <c r="BQ259" s="80"/>
      <c r="BR259" s="69"/>
      <c r="BS259" s="69"/>
      <c r="BT259" s="80"/>
      <c r="BU259" s="80"/>
      <c r="BV259" s="69"/>
      <c r="BW259" s="69"/>
      <c r="BX259" s="80"/>
      <c r="BY259" s="80"/>
      <c r="BZ259" s="69"/>
      <c r="CA259" s="69"/>
      <c r="CB259" s="80"/>
      <c r="CC259" s="80"/>
      <c r="CD259" s="69"/>
      <c r="CE259" s="69"/>
      <c r="CF259" s="69"/>
      <c r="CG259" s="69"/>
      <c r="CH259" s="69"/>
      <c r="CI259" s="69"/>
      <c r="CJ259" s="68"/>
      <c r="CK259" s="69"/>
      <c r="CL259" s="185"/>
      <c r="CM259" s="67"/>
      <c r="CN259" s="67"/>
      <c r="CO259" s="69"/>
      <c r="CP259" s="185"/>
      <c r="CQ259" s="67"/>
      <c r="CR259" s="67"/>
      <c r="CS259" s="69"/>
      <c r="CT259" s="69"/>
      <c r="CU259" s="69"/>
      <c r="CV259" s="69"/>
      <c r="CW259" s="69"/>
      <c r="CX259" s="69"/>
      <c r="CY259" s="69"/>
      <c r="CZ259" s="69"/>
      <c r="DA259" s="69"/>
    </row>
    <row r="260" spans="2:105">
      <c r="B260" s="67"/>
      <c r="C260" s="67"/>
      <c r="D260" s="67"/>
      <c r="E260" s="69"/>
      <c r="F260" s="185"/>
      <c r="G260" s="67"/>
      <c r="H260" s="69"/>
      <c r="I260" s="69"/>
      <c r="J260" s="69"/>
      <c r="K260" s="69"/>
      <c r="L260" s="69"/>
      <c r="M260" s="69"/>
      <c r="N260" s="69"/>
      <c r="O260" s="69"/>
      <c r="P260" s="69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69"/>
      <c r="AD260" s="69"/>
      <c r="AE260" s="69"/>
      <c r="AF260" s="80"/>
      <c r="AG260" s="80"/>
      <c r="AH260" s="69"/>
      <c r="AI260" s="69"/>
      <c r="AJ260" s="80"/>
      <c r="AK260" s="80"/>
      <c r="AL260" s="69"/>
      <c r="AM260" s="69"/>
      <c r="AN260" s="80"/>
      <c r="AO260" s="80"/>
      <c r="AP260" s="69"/>
      <c r="AQ260" s="69"/>
      <c r="AR260" s="80"/>
      <c r="AS260" s="80"/>
      <c r="AT260" s="69"/>
      <c r="AU260" s="69"/>
      <c r="AV260" s="80"/>
      <c r="AW260" s="80"/>
      <c r="AX260" s="69"/>
      <c r="AY260" s="69"/>
      <c r="AZ260" s="80"/>
      <c r="BA260" s="80"/>
      <c r="BB260" s="69"/>
      <c r="BC260" s="69"/>
      <c r="BD260" s="80"/>
      <c r="BE260" s="80"/>
      <c r="BF260" s="69"/>
      <c r="BG260" s="69"/>
      <c r="BH260" s="80"/>
      <c r="BI260" s="80"/>
      <c r="BJ260" s="69"/>
      <c r="BK260" s="69"/>
      <c r="BL260" s="80"/>
      <c r="BM260" s="80"/>
      <c r="BN260" s="69"/>
      <c r="BO260" s="69"/>
      <c r="BP260" s="80"/>
      <c r="BQ260" s="80"/>
      <c r="BR260" s="69"/>
      <c r="BS260" s="69"/>
      <c r="BT260" s="80"/>
      <c r="BU260" s="80"/>
      <c r="BV260" s="69"/>
      <c r="BW260" s="69"/>
      <c r="BX260" s="80"/>
      <c r="BY260" s="80"/>
      <c r="BZ260" s="69"/>
      <c r="CA260" s="69"/>
      <c r="CB260" s="80"/>
      <c r="CC260" s="80"/>
      <c r="CD260" s="69"/>
      <c r="CE260" s="69"/>
      <c r="CF260" s="69"/>
      <c r="CG260" s="69"/>
      <c r="CH260" s="69"/>
      <c r="CI260" s="69"/>
      <c r="CJ260" s="68"/>
      <c r="CK260" s="69"/>
      <c r="CL260" s="185"/>
      <c r="CM260" s="67"/>
      <c r="CN260" s="67"/>
      <c r="CO260" s="69"/>
      <c r="CP260" s="185"/>
      <c r="CQ260" s="67"/>
      <c r="CR260" s="67"/>
      <c r="CS260" s="69"/>
      <c r="CT260" s="69"/>
      <c r="CU260" s="69"/>
      <c r="CV260" s="69"/>
      <c r="CW260" s="69"/>
      <c r="CX260" s="69"/>
      <c r="CY260" s="69"/>
      <c r="CZ260" s="69"/>
      <c r="DA260" s="69"/>
    </row>
    <row r="261" spans="2:105">
      <c r="B261" s="67"/>
      <c r="C261" s="67"/>
      <c r="D261" s="67"/>
      <c r="E261" s="69"/>
      <c r="F261" s="185"/>
      <c r="G261" s="67"/>
      <c r="H261" s="69"/>
      <c r="I261" s="69"/>
      <c r="J261" s="69"/>
      <c r="K261" s="69"/>
      <c r="L261" s="69"/>
      <c r="M261" s="69"/>
      <c r="N261" s="69"/>
      <c r="O261" s="69"/>
      <c r="P261" s="69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69"/>
      <c r="AD261" s="69"/>
      <c r="AE261" s="69"/>
      <c r="AF261" s="80"/>
      <c r="AG261" s="80"/>
      <c r="AH261" s="69"/>
      <c r="AI261" s="69"/>
      <c r="AJ261" s="80"/>
      <c r="AK261" s="80"/>
      <c r="AL261" s="69"/>
      <c r="AM261" s="69"/>
      <c r="AN261" s="80"/>
      <c r="AO261" s="80"/>
      <c r="AP261" s="69"/>
      <c r="AQ261" s="69"/>
      <c r="AR261" s="80"/>
      <c r="AS261" s="80"/>
      <c r="AT261" s="69"/>
      <c r="AU261" s="69"/>
      <c r="AV261" s="80"/>
      <c r="AW261" s="80"/>
      <c r="AX261" s="69"/>
      <c r="AY261" s="69"/>
      <c r="AZ261" s="80"/>
      <c r="BA261" s="80"/>
      <c r="BB261" s="69"/>
      <c r="BC261" s="69"/>
      <c r="BD261" s="80"/>
      <c r="BE261" s="80"/>
      <c r="BF261" s="69"/>
      <c r="BG261" s="69"/>
      <c r="BH261" s="80"/>
      <c r="BI261" s="80"/>
      <c r="BJ261" s="69"/>
      <c r="BK261" s="69"/>
      <c r="BL261" s="80"/>
      <c r="BM261" s="80"/>
      <c r="BN261" s="69"/>
      <c r="BO261" s="69"/>
      <c r="BP261" s="80"/>
      <c r="BQ261" s="80"/>
      <c r="BR261" s="69"/>
      <c r="BS261" s="69"/>
      <c r="BT261" s="80"/>
      <c r="BU261" s="80"/>
      <c r="BV261" s="69"/>
      <c r="BW261" s="69"/>
      <c r="BX261" s="80"/>
      <c r="BY261" s="80"/>
      <c r="BZ261" s="69"/>
      <c r="CA261" s="69"/>
      <c r="CB261" s="80"/>
      <c r="CC261" s="80"/>
      <c r="CD261" s="69"/>
      <c r="CE261" s="69"/>
      <c r="CF261" s="69"/>
      <c r="CG261" s="69"/>
      <c r="CH261" s="69"/>
      <c r="CI261" s="69"/>
      <c r="CJ261" s="68"/>
      <c r="CK261" s="69"/>
      <c r="CL261" s="185"/>
      <c r="CM261" s="67"/>
      <c r="CN261" s="67"/>
      <c r="CO261" s="69"/>
      <c r="CP261" s="185"/>
      <c r="CQ261" s="67"/>
      <c r="CR261" s="67"/>
      <c r="CS261" s="69"/>
      <c r="CT261" s="69"/>
      <c r="CU261" s="69"/>
      <c r="CV261" s="69"/>
      <c r="CW261" s="69"/>
      <c r="CX261" s="69"/>
      <c r="CY261" s="69"/>
      <c r="CZ261" s="69"/>
      <c r="DA261" s="69"/>
    </row>
    <row r="262" spans="2:105">
      <c r="B262" s="67"/>
      <c r="C262" s="67"/>
      <c r="D262" s="67"/>
      <c r="E262" s="69"/>
      <c r="F262" s="185"/>
      <c r="G262" s="67"/>
      <c r="H262" s="69"/>
      <c r="I262" s="69"/>
      <c r="J262" s="69"/>
      <c r="K262" s="69"/>
      <c r="L262" s="69"/>
      <c r="M262" s="69"/>
      <c r="N262" s="69"/>
      <c r="O262" s="69"/>
      <c r="P262" s="69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69"/>
      <c r="AD262" s="69"/>
      <c r="AE262" s="69"/>
      <c r="AF262" s="80"/>
      <c r="AG262" s="80"/>
      <c r="AH262" s="69"/>
      <c r="AI262" s="69"/>
      <c r="AJ262" s="80"/>
      <c r="AK262" s="80"/>
      <c r="AL262" s="69"/>
      <c r="AM262" s="69"/>
      <c r="AN262" s="80"/>
      <c r="AO262" s="80"/>
      <c r="AP262" s="69"/>
      <c r="AQ262" s="69"/>
      <c r="AR262" s="80"/>
      <c r="AS262" s="80"/>
      <c r="AT262" s="69"/>
      <c r="AU262" s="69"/>
      <c r="AV262" s="80"/>
      <c r="AW262" s="80"/>
      <c r="AX262" s="69"/>
      <c r="AY262" s="69"/>
      <c r="AZ262" s="80"/>
      <c r="BA262" s="80"/>
      <c r="BB262" s="69"/>
      <c r="BC262" s="69"/>
      <c r="BD262" s="80"/>
      <c r="BE262" s="80"/>
      <c r="BF262" s="69"/>
      <c r="BG262" s="69"/>
      <c r="BH262" s="80"/>
      <c r="BI262" s="80"/>
      <c r="BJ262" s="69"/>
      <c r="BK262" s="69"/>
      <c r="BL262" s="80"/>
      <c r="BM262" s="80"/>
      <c r="BN262" s="69"/>
      <c r="BO262" s="69"/>
      <c r="BP262" s="80"/>
      <c r="BQ262" s="80"/>
      <c r="BR262" s="69"/>
      <c r="BS262" s="69"/>
      <c r="BT262" s="80"/>
      <c r="BU262" s="80"/>
      <c r="BV262" s="69"/>
      <c r="BW262" s="69"/>
      <c r="BX262" s="80"/>
      <c r="BY262" s="80"/>
      <c r="BZ262" s="69"/>
      <c r="CA262" s="69"/>
      <c r="CB262" s="80"/>
      <c r="CC262" s="80"/>
      <c r="CD262" s="69"/>
      <c r="CE262" s="69"/>
      <c r="CF262" s="69"/>
      <c r="CG262" s="69"/>
      <c r="CH262" s="69"/>
      <c r="CI262" s="69"/>
      <c r="CJ262" s="68"/>
      <c r="CK262" s="69"/>
      <c r="CL262" s="185"/>
      <c r="CM262" s="67"/>
      <c r="CN262" s="67"/>
      <c r="CO262" s="69"/>
      <c r="CP262" s="185"/>
      <c r="CQ262" s="67"/>
      <c r="CR262" s="67"/>
      <c r="CS262" s="69"/>
      <c r="CT262" s="69"/>
      <c r="CU262" s="69"/>
      <c r="CV262" s="69"/>
      <c r="CW262" s="69"/>
      <c r="CX262" s="69"/>
      <c r="CY262" s="69"/>
      <c r="CZ262" s="69"/>
      <c r="DA262" s="69"/>
    </row>
    <row r="263" spans="2:105">
      <c r="B263" s="67"/>
      <c r="C263" s="67"/>
      <c r="D263" s="67"/>
      <c r="E263" s="69"/>
      <c r="F263" s="185"/>
      <c r="G263" s="67"/>
      <c r="H263" s="69"/>
      <c r="I263" s="69"/>
      <c r="J263" s="69"/>
      <c r="K263" s="69"/>
      <c r="L263" s="69"/>
      <c r="M263" s="69"/>
      <c r="N263" s="69"/>
      <c r="O263" s="69"/>
      <c r="P263" s="69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69"/>
      <c r="AD263" s="69"/>
      <c r="AE263" s="69"/>
      <c r="AF263" s="80"/>
      <c r="AG263" s="80"/>
      <c r="AH263" s="69"/>
      <c r="AI263" s="69"/>
      <c r="AJ263" s="80"/>
      <c r="AK263" s="80"/>
      <c r="AL263" s="69"/>
      <c r="AM263" s="69"/>
      <c r="AN263" s="80"/>
      <c r="AO263" s="80"/>
      <c r="AP263" s="69"/>
      <c r="AQ263" s="69"/>
      <c r="AR263" s="80"/>
      <c r="AS263" s="80"/>
      <c r="AT263" s="69"/>
      <c r="AU263" s="69"/>
      <c r="AV263" s="80"/>
      <c r="AW263" s="80"/>
      <c r="AX263" s="69"/>
      <c r="AY263" s="69"/>
      <c r="AZ263" s="80"/>
      <c r="BA263" s="80"/>
      <c r="BB263" s="69"/>
      <c r="BC263" s="69"/>
      <c r="BD263" s="80"/>
      <c r="BE263" s="80"/>
      <c r="BF263" s="69"/>
      <c r="BG263" s="69"/>
      <c r="BH263" s="80"/>
      <c r="BI263" s="80"/>
      <c r="BJ263" s="69"/>
      <c r="BK263" s="69"/>
      <c r="BL263" s="80"/>
      <c r="BM263" s="80"/>
      <c r="BN263" s="69"/>
      <c r="BO263" s="69"/>
      <c r="BP263" s="80"/>
      <c r="BQ263" s="80"/>
      <c r="BR263" s="69"/>
      <c r="BS263" s="69"/>
      <c r="BT263" s="80"/>
      <c r="BU263" s="80"/>
      <c r="BV263" s="69"/>
      <c r="BW263" s="69"/>
      <c r="BX263" s="80"/>
      <c r="BY263" s="80"/>
      <c r="BZ263" s="69"/>
      <c r="CA263" s="69"/>
      <c r="CB263" s="80"/>
      <c r="CC263" s="80"/>
      <c r="CD263" s="69"/>
      <c r="CE263" s="69"/>
      <c r="CF263" s="69"/>
      <c r="CG263" s="69"/>
      <c r="CH263" s="69"/>
      <c r="CI263" s="69"/>
      <c r="CJ263" s="68"/>
      <c r="CK263" s="69"/>
      <c r="CL263" s="185"/>
      <c r="CM263" s="67"/>
      <c r="CN263" s="67"/>
      <c r="CO263" s="69"/>
      <c r="CP263" s="185"/>
      <c r="CQ263" s="67"/>
      <c r="CR263" s="67"/>
      <c r="CS263" s="69"/>
      <c r="CT263" s="69"/>
      <c r="CU263" s="69"/>
      <c r="CV263" s="69"/>
      <c r="CW263" s="69"/>
      <c r="CX263" s="69"/>
      <c r="CY263" s="69"/>
      <c r="CZ263" s="69"/>
      <c r="DA263" s="69"/>
    </row>
    <row r="264" spans="2:105">
      <c r="B264" s="67"/>
      <c r="C264" s="67"/>
      <c r="D264" s="67"/>
      <c r="E264" s="69"/>
      <c r="F264" s="185"/>
      <c r="G264" s="67"/>
      <c r="H264" s="69"/>
      <c r="I264" s="69"/>
      <c r="J264" s="69"/>
      <c r="K264" s="69"/>
      <c r="L264" s="69"/>
      <c r="M264" s="69"/>
      <c r="N264" s="69"/>
      <c r="O264" s="69"/>
      <c r="P264" s="69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69"/>
      <c r="AD264" s="69"/>
      <c r="AE264" s="69"/>
      <c r="AF264" s="80"/>
      <c r="AG264" s="80"/>
      <c r="AH264" s="69"/>
      <c r="AI264" s="69"/>
      <c r="AJ264" s="80"/>
      <c r="AK264" s="80"/>
      <c r="AL264" s="69"/>
      <c r="AM264" s="69"/>
      <c r="AN264" s="80"/>
      <c r="AO264" s="80"/>
      <c r="AP264" s="69"/>
      <c r="AQ264" s="69"/>
      <c r="AR264" s="80"/>
      <c r="AS264" s="80"/>
      <c r="AT264" s="69"/>
      <c r="AU264" s="69"/>
      <c r="AV264" s="80"/>
      <c r="AW264" s="80"/>
      <c r="AX264" s="69"/>
      <c r="AY264" s="69"/>
      <c r="AZ264" s="80"/>
      <c r="BA264" s="80"/>
      <c r="BB264" s="69"/>
      <c r="BC264" s="69"/>
      <c r="BD264" s="80"/>
      <c r="BE264" s="80"/>
      <c r="BF264" s="69"/>
      <c r="BG264" s="69"/>
      <c r="BH264" s="80"/>
      <c r="BI264" s="80"/>
      <c r="BJ264" s="69"/>
      <c r="BK264" s="69"/>
      <c r="BL264" s="80"/>
      <c r="BM264" s="80"/>
      <c r="BN264" s="69"/>
      <c r="BO264" s="69"/>
      <c r="BP264" s="80"/>
      <c r="BQ264" s="80"/>
      <c r="BR264" s="69"/>
      <c r="BS264" s="69"/>
      <c r="BT264" s="80"/>
      <c r="BU264" s="80"/>
      <c r="BV264" s="69"/>
      <c r="BW264" s="69"/>
      <c r="BX264" s="80"/>
      <c r="BY264" s="80"/>
      <c r="BZ264" s="69"/>
      <c r="CA264" s="69"/>
      <c r="CB264" s="80"/>
      <c r="CC264" s="80"/>
      <c r="CD264" s="69"/>
      <c r="CE264" s="69"/>
      <c r="CF264" s="69"/>
      <c r="CG264" s="69"/>
      <c r="CH264" s="69"/>
      <c r="CI264" s="69"/>
      <c r="CJ264" s="68"/>
      <c r="CK264" s="69"/>
      <c r="CL264" s="185"/>
      <c r="CM264" s="67"/>
      <c r="CN264" s="67"/>
      <c r="CO264" s="69"/>
      <c r="CP264" s="185"/>
      <c r="CQ264" s="67"/>
      <c r="CR264" s="67"/>
      <c r="CS264" s="69"/>
      <c r="CT264" s="69"/>
      <c r="CU264" s="69"/>
      <c r="CV264" s="69"/>
      <c r="CW264" s="69"/>
      <c r="CX264" s="69"/>
      <c r="CY264" s="69"/>
      <c r="CZ264" s="69"/>
      <c r="DA264" s="69"/>
    </row>
    <row r="265" spans="2:105">
      <c r="B265" s="67"/>
      <c r="C265" s="67"/>
      <c r="D265" s="67"/>
      <c r="E265" s="69"/>
      <c r="F265" s="185"/>
      <c r="G265" s="67"/>
      <c r="H265" s="69"/>
      <c r="I265" s="69"/>
      <c r="J265" s="69"/>
      <c r="K265" s="69"/>
      <c r="L265" s="69"/>
      <c r="M265" s="69"/>
      <c r="N265" s="69"/>
      <c r="O265" s="69"/>
      <c r="P265" s="69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69"/>
      <c r="AD265" s="69"/>
      <c r="AE265" s="69"/>
      <c r="AF265" s="80"/>
      <c r="AG265" s="80"/>
      <c r="AH265" s="69"/>
      <c r="AI265" s="69"/>
      <c r="AJ265" s="80"/>
      <c r="AK265" s="80"/>
      <c r="AL265" s="69"/>
      <c r="AM265" s="69"/>
      <c r="AN265" s="80"/>
      <c r="AO265" s="80"/>
      <c r="AP265" s="69"/>
      <c r="AQ265" s="69"/>
      <c r="AR265" s="80"/>
      <c r="AS265" s="80"/>
      <c r="AT265" s="69"/>
      <c r="AU265" s="69"/>
      <c r="AV265" s="80"/>
      <c r="AW265" s="80"/>
      <c r="AX265" s="69"/>
      <c r="AY265" s="69"/>
      <c r="AZ265" s="80"/>
      <c r="BA265" s="80"/>
      <c r="BB265" s="69"/>
      <c r="BC265" s="69"/>
      <c r="BD265" s="80"/>
      <c r="BE265" s="80"/>
      <c r="BF265" s="69"/>
      <c r="BG265" s="69"/>
      <c r="BH265" s="80"/>
      <c r="BI265" s="80"/>
      <c r="BJ265" s="69"/>
      <c r="BK265" s="69"/>
      <c r="BL265" s="80"/>
      <c r="BM265" s="80"/>
      <c r="BN265" s="69"/>
      <c r="BO265" s="69"/>
      <c r="BP265" s="80"/>
      <c r="BQ265" s="80"/>
      <c r="BR265" s="69"/>
      <c r="BS265" s="69"/>
      <c r="BT265" s="80"/>
      <c r="BU265" s="80"/>
      <c r="BV265" s="69"/>
      <c r="BW265" s="69"/>
      <c r="BX265" s="80"/>
      <c r="BY265" s="80"/>
      <c r="BZ265" s="69"/>
      <c r="CA265" s="69"/>
      <c r="CB265" s="80"/>
      <c r="CC265" s="80"/>
      <c r="CD265" s="69"/>
      <c r="CE265" s="69"/>
      <c r="CF265" s="69"/>
      <c r="CG265" s="69"/>
      <c r="CH265" s="69"/>
      <c r="CI265" s="69"/>
      <c r="CJ265" s="68"/>
      <c r="CK265" s="69"/>
      <c r="CL265" s="185"/>
      <c r="CM265" s="67"/>
      <c r="CN265" s="67"/>
      <c r="CO265" s="69"/>
      <c r="CP265" s="185"/>
      <c r="CQ265" s="67"/>
      <c r="CR265" s="67"/>
      <c r="CS265" s="69"/>
      <c r="CT265" s="69"/>
      <c r="CU265" s="69"/>
      <c r="CV265" s="69"/>
      <c r="CW265" s="69"/>
      <c r="CX265" s="69"/>
      <c r="CY265" s="69"/>
      <c r="CZ265" s="69"/>
      <c r="DA265" s="69"/>
    </row>
    <row r="266" spans="2:105">
      <c r="B266" s="67"/>
      <c r="C266" s="67"/>
      <c r="D266" s="67"/>
      <c r="E266" s="69"/>
      <c r="F266" s="185"/>
      <c r="G266" s="67"/>
      <c r="H266" s="69"/>
      <c r="I266" s="69"/>
      <c r="J266" s="69"/>
      <c r="K266" s="69"/>
      <c r="L266" s="69"/>
      <c r="M266" s="69"/>
      <c r="N266" s="69"/>
      <c r="O266" s="69"/>
      <c r="P266" s="69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69"/>
      <c r="AD266" s="69"/>
      <c r="AE266" s="69"/>
      <c r="AF266" s="80"/>
      <c r="AG266" s="80"/>
      <c r="AH266" s="69"/>
      <c r="AI266" s="69"/>
      <c r="AJ266" s="80"/>
      <c r="AK266" s="80"/>
      <c r="AL266" s="69"/>
      <c r="AM266" s="69"/>
      <c r="AN266" s="80"/>
      <c r="AO266" s="80"/>
      <c r="AP266" s="69"/>
      <c r="AQ266" s="69"/>
      <c r="AR266" s="80"/>
      <c r="AS266" s="80"/>
      <c r="AT266" s="69"/>
      <c r="AU266" s="69"/>
      <c r="AV266" s="80"/>
      <c r="AW266" s="80"/>
      <c r="AX266" s="69"/>
      <c r="AY266" s="69"/>
      <c r="AZ266" s="80"/>
      <c r="BA266" s="80"/>
      <c r="BB266" s="69"/>
      <c r="BC266" s="69"/>
      <c r="BD266" s="80"/>
      <c r="BE266" s="80"/>
      <c r="BF266" s="69"/>
      <c r="BG266" s="69"/>
      <c r="BH266" s="80"/>
      <c r="BI266" s="80"/>
      <c r="BJ266" s="69"/>
      <c r="BK266" s="69"/>
      <c r="BL266" s="80"/>
      <c r="BM266" s="80"/>
      <c r="BN266" s="69"/>
      <c r="BO266" s="69"/>
      <c r="BP266" s="80"/>
      <c r="BQ266" s="80"/>
      <c r="BR266" s="69"/>
      <c r="BS266" s="69"/>
      <c r="BT266" s="80"/>
      <c r="BU266" s="80"/>
      <c r="BV266" s="69"/>
      <c r="BW266" s="69"/>
      <c r="BX266" s="80"/>
      <c r="BY266" s="80"/>
      <c r="BZ266" s="69"/>
      <c r="CA266" s="69"/>
      <c r="CB266" s="80"/>
      <c r="CC266" s="80"/>
      <c r="CD266" s="69"/>
      <c r="CE266" s="69"/>
      <c r="CF266" s="69"/>
      <c r="CG266" s="69"/>
      <c r="CH266" s="69"/>
      <c r="CI266" s="69"/>
      <c r="CJ266" s="68"/>
      <c r="CK266" s="69"/>
      <c r="CL266" s="185"/>
      <c r="CM266" s="67"/>
      <c r="CN266" s="67"/>
      <c r="CO266" s="69"/>
      <c r="CP266" s="185"/>
      <c r="CQ266" s="67"/>
      <c r="CR266" s="67"/>
      <c r="CS266" s="69"/>
      <c r="CT266" s="69"/>
      <c r="CU266" s="69"/>
      <c r="CV266" s="69"/>
      <c r="CW266" s="69"/>
      <c r="CX266" s="69"/>
      <c r="CY266" s="69"/>
      <c r="CZ266" s="69"/>
      <c r="DA266" s="69"/>
    </row>
    <row r="267" spans="2:105">
      <c r="B267" s="67"/>
      <c r="C267" s="67"/>
      <c r="D267" s="67"/>
      <c r="E267" s="69"/>
      <c r="F267" s="185"/>
      <c r="G267" s="67"/>
      <c r="H267" s="69"/>
      <c r="I267" s="69"/>
      <c r="J267" s="69"/>
      <c r="K267" s="69"/>
      <c r="L267" s="69"/>
      <c r="M267" s="69"/>
      <c r="N267" s="69"/>
      <c r="O267" s="69"/>
      <c r="P267" s="69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69"/>
      <c r="AD267" s="69"/>
      <c r="AE267" s="69"/>
      <c r="AF267" s="80"/>
      <c r="AG267" s="80"/>
      <c r="AH267" s="69"/>
      <c r="AI267" s="69"/>
      <c r="AJ267" s="80"/>
      <c r="AK267" s="80"/>
      <c r="AL267" s="69"/>
      <c r="AM267" s="69"/>
      <c r="AN267" s="80"/>
      <c r="AO267" s="80"/>
      <c r="AP267" s="69"/>
      <c r="AQ267" s="69"/>
      <c r="AR267" s="80"/>
      <c r="AS267" s="80"/>
      <c r="AT267" s="69"/>
      <c r="AU267" s="69"/>
      <c r="AV267" s="80"/>
      <c r="AW267" s="80"/>
      <c r="AX267" s="69"/>
      <c r="AY267" s="69"/>
      <c r="AZ267" s="80"/>
      <c r="BA267" s="80"/>
      <c r="BB267" s="69"/>
      <c r="BC267" s="69"/>
      <c r="BD267" s="80"/>
      <c r="BE267" s="80"/>
      <c r="BF267" s="69"/>
      <c r="BG267" s="69"/>
      <c r="BH267" s="80"/>
      <c r="BI267" s="80"/>
      <c r="BJ267" s="69"/>
      <c r="BK267" s="69"/>
      <c r="BL267" s="80"/>
      <c r="BM267" s="80"/>
      <c r="BN267" s="69"/>
      <c r="BO267" s="69"/>
      <c r="BP267" s="80"/>
      <c r="BQ267" s="80"/>
      <c r="BR267" s="69"/>
      <c r="BS267" s="69"/>
      <c r="BT267" s="80"/>
      <c r="BU267" s="80"/>
      <c r="BV267" s="69"/>
      <c r="BW267" s="69"/>
      <c r="BX267" s="80"/>
      <c r="BY267" s="80"/>
      <c r="BZ267" s="69"/>
      <c r="CA267" s="69"/>
      <c r="CB267" s="80"/>
      <c r="CC267" s="80"/>
      <c r="CD267" s="69"/>
      <c r="CE267" s="69"/>
      <c r="CF267" s="69"/>
      <c r="CG267" s="69"/>
      <c r="CH267" s="69"/>
      <c r="CI267" s="69"/>
      <c r="CJ267" s="68"/>
      <c r="CK267" s="69"/>
      <c r="CL267" s="185"/>
      <c r="CM267" s="67"/>
      <c r="CN267" s="67"/>
      <c r="CO267" s="69"/>
      <c r="CP267" s="185"/>
      <c r="CQ267" s="67"/>
      <c r="CR267" s="67"/>
      <c r="CS267" s="69"/>
      <c r="CT267" s="69"/>
      <c r="CU267" s="69"/>
      <c r="CV267" s="69"/>
      <c r="CW267" s="69"/>
      <c r="CX267" s="69"/>
      <c r="CY267" s="69"/>
      <c r="CZ267" s="69"/>
      <c r="DA267" s="69"/>
    </row>
    <row r="268" spans="2:105">
      <c r="B268" s="67"/>
      <c r="C268" s="67"/>
      <c r="D268" s="67"/>
      <c r="E268" s="69"/>
      <c r="F268" s="185"/>
      <c r="G268" s="67"/>
      <c r="H268" s="69"/>
      <c r="I268" s="69"/>
      <c r="J268" s="69"/>
      <c r="K268" s="69"/>
      <c r="L268" s="69"/>
      <c r="M268" s="69"/>
      <c r="N268" s="69"/>
      <c r="O268" s="69"/>
      <c r="P268" s="69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69"/>
      <c r="AD268" s="69"/>
      <c r="AE268" s="69"/>
      <c r="AF268" s="80"/>
      <c r="AG268" s="80"/>
      <c r="AH268" s="69"/>
      <c r="AI268" s="69"/>
      <c r="AJ268" s="80"/>
      <c r="AK268" s="80"/>
      <c r="AL268" s="69"/>
      <c r="AM268" s="69"/>
      <c r="AN268" s="80"/>
      <c r="AO268" s="80"/>
      <c r="AP268" s="69"/>
      <c r="AQ268" s="69"/>
      <c r="AR268" s="80"/>
      <c r="AS268" s="80"/>
      <c r="AT268" s="69"/>
      <c r="AU268" s="69"/>
      <c r="AV268" s="80"/>
      <c r="AW268" s="80"/>
      <c r="AX268" s="69"/>
      <c r="AY268" s="69"/>
      <c r="AZ268" s="80"/>
      <c r="BA268" s="80"/>
      <c r="BB268" s="69"/>
      <c r="BC268" s="69"/>
      <c r="BD268" s="80"/>
      <c r="BE268" s="80"/>
      <c r="BF268" s="69"/>
      <c r="BG268" s="69"/>
      <c r="BH268" s="80"/>
      <c r="BI268" s="80"/>
      <c r="BJ268" s="69"/>
      <c r="BK268" s="69"/>
      <c r="BL268" s="80"/>
      <c r="BM268" s="80"/>
      <c r="BN268" s="69"/>
      <c r="BO268" s="69"/>
      <c r="BP268" s="80"/>
      <c r="BQ268" s="80"/>
      <c r="BR268" s="69"/>
      <c r="BS268" s="69"/>
      <c r="BT268" s="80"/>
      <c r="BU268" s="80"/>
      <c r="BV268" s="69"/>
      <c r="BW268" s="69"/>
      <c r="BX268" s="80"/>
      <c r="BY268" s="80"/>
      <c r="BZ268" s="69"/>
      <c r="CA268" s="69"/>
      <c r="CB268" s="80"/>
      <c r="CC268" s="80"/>
      <c r="CD268" s="69"/>
      <c r="CE268" s="69"/>
      <c r="CF268" s="69"/>
      <c r="CG268" s="69"/>
      <c r="CH268" s="69"/>
      <c r="CI268" s="69"/>
      <c r="CJ268" s="68"/>
      <c r="CK268" s="69"/>
      <c r="CL268" s="185"/>
      <c r="CM268" s="67"/>
      <c r="CN268" s="67"/>
      <c r="CO268" s="69"/>
      <c r="CP268" s="185"/>
      <c r="CQ268" s="67"/>
      <c r="CR268" s="67"/>
      <c r="CS268" s="69"/>
      <c r="CT268" s="69"/>
      <c r="CU268" s="69"/>
      <c r="CV268" s="69"/>
      <c r="CW268" s="69"/>
      <c r="CX268" s="69"/>
      <c r="CY268" s="69"/>
      <c r="CZ268" s="69"/>
      <c r="DA268" s="69"/>
    </row>
    <row r="269" spans="2:105">
      <c r="B269" s="67"/>
      <c r="C269" s="67"/>
      <c r="D269" s="67"/>
      <c r="E269" s="69"/>
      <c r="F269" s="185"/>
      <c r="G269" s="67"/>
      <c r="H269" s="69"/>
      <c r="I269" s="69"/>
      <c r="J269" s="69"/>
      <c r="K269" s="69"/>
      <c r="L269" s="69"/>
      <c r="M269" s="69"/>
      <c r="N269" s="69"/>
      <c r="O269" s="69"/>
      <c r="P269" s="69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69"/>
      <c r="AD269" s="69"/>
      <c r="AE269" s="69"/>
      <c r="AF269" s="80"/>
      <c r="AG269" s="80"/>
      <c r="AH269" s="69"/>
      <c r="AI269" s="69"/>
      <c r="AJ269" s="80"/>
      <c r="AK269" s="80"/>
      <c r="AL269" s="69"/>
      <c r="AM269" s="69"/>
      <c r="AN269" s="80"/>
      <c r="AO269" s="80"/>
      <c r="AP269" s="69"/>
      <c r="AQ269" s="69"/>
      <c r="AR269" s="80"/>
      <c r="AS269" s="80"/>
      <c r="AT269" s="69"/>
      <c r="AU269" s="69"/>
      <c r="AV269" s="80"/>
      <c r="AW269" s="80"/>
      <c r="AX269" s="69"/>
      <c r="AY269" s="69"/>
      <c r="AZ269" s="80"/>
      <c r="BA269" s="80"/>
      <c r="BB269" s="69"/>
      <c r="BC269" s="69"/>
      <c r="BD269" s="80"/>
      <c r="BE269" s="80"/>
      <c r="BF269" s="69"/>
      <c r="BG269" s="69"/>
      <c r="BH269" s="80"/>
      <c r="BI269" s="80"/>
      <c r="BJ269" s="69"/>
      <c r="BK269" s="69"/>
      <c r="BL269" s="80"/>
      <c r="BM269" s="80"/>
      <c r="BN269" s="69"/>
      <c r="BO269" s="69"/>
      <c r="BP269" s="80"/>
      <c r="BQ269" s="80"/>
      <c r="BR269" s="69"/>
      <c r="BS269" s="69"/>
      <c r="BT269" s="80"/>
      <c r="BU269" s="80"/>
      <c r="BV269" s="69"/>
      <c r="BW269" s="69"/>
      <c r="BX269" s="80"/>
      <c r="BY269" s="80"/>
      <c r="BZ269" s="69"/>
      <c r="CA269" s="69"/>
      <c r="CB269" s="80"/>
      <c r="CC269" s="80"/>
      <c r="CD269" s="69"/>
      <c r="CE269" s="69"/>
      <c r="CF269" s="69"/>
      <c r="CG269" s="69"/>
      <c r="CH269" s="69"/>
      <c r="CI269" s="69"/>
      <c r="CJ269" s="68"/>
      <c r="CK269" s="69"/>
      <c r="CL269" s="185"/>
      <c r="CM269" s="67"/>
      <c r="CN269" s="67"/>
      <c r="CO269" s="69"/>
      <c r="CP269" s="185"/>
      <c r="CQ269" s="67"/>
      <c r="CR269" s="67"/>
      <c r="CS269" s="69"/>
      <c r="CT269" s="69"/>
      <c r="CU269" s="69"/>
      <c r="CV269" s="69"/>
      <c r="CW269" s="69"/>
      <c r="CX269" s="69"/>
      <c r="CY269" s="69"/>
      <c r="CZ269" s="69"/>
      <c r="DA269" s="69"/>
    </row>
    <row r="270" spans="2:105">
      <c r="B270" s="67"/>
      <c r="C270" s="67"/>
      <c r="D270" s="67"/>
      <c r="E270" s="69"/>
      <c r="F270" s="185"/>
      <c r="G270" s="67"/>
      <c r="H270" s="69"/>
      <c r="I270" s="69"/>
      <c r="J270" s="69"/>
      <c r="K270" s="69"/>
      <c r="L270" s="69"/>
      <c r="M270" s="69"/>
      <c r="N270" s="69"/>
      <c r="O270" s="69"/>
      <c r="P270" s="69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69"/>
      <c r="AD270" s="69"/>
      <c r="AE270" s="69"/>
      <c r="AF270" s="80"/>
      <c r="AG270" s="80"/>
      <c r="AH270" s="69"/>
      <c r="AI270" s="69"/>
      <c r="AJ270" s="80"/>
      <c r="AK270" s="80"/>
      <c r="AL270" s="69"/>
      <c r="AM270" s="69"/>
      <c r="AN270" s="80"/>
      <c r="AO270" s="80"/>
      <c r="AP270" s="69"/>
      <c r="AQ270" s="69"/>
      <c r="AR270" s="80"/>
      <c r="AS270" s="80"/>
      <c r="AT270" s="69"/>
      <c r="AU270" s="69"/>
      <c r="AV270" s="80"/>
      <c r="AW270" s="80"/>
      <c r="AX270" s="69"/>
      <c r="AY270" s="69"/>
      <c r="AZ270" s="80"/>
      <c r="BA270" s="80"/>
      <c r="BB270" s="69"/>
      <c r="BC270" s="69"/>
      <c r="BD270" s="80"/>
      <c r="BE270" s="80"/>
      <c r="BF270" s="69"/>
      <c r="BG270" s="69"/>
      <c r="BH270" s="80"/>
      <c r="BI270" s="80"/>
      <c r="BJ270" s="69"/>
      <c r="BK270" s="69"/>
      <c r="BL270" s="80"/>
      <c r="BM270" s="80"/>
      <c r="BN270" s="69"/>
      <c r="BO270" s="69"/>
      <c r="BP270" s="80"/>
      <c r="BQ270" s="80"/>
      <c r="BR270" s="69"/>
      <c r="BS270" s="69"/>
      <c r="BT270" s="80"/>
      <c r="BU270" s="80"/>
      <c r="BV270" s="69"/>
      <c r="BW270" s="69"/>
      <c r="BX270" s="80"/>
      <c r="BY270" s="80"/>
      <c r="BZ270" s="69"/>
      <c r="CA270" s="69"/>
      <c r="CB270" s="80"/>
      <c r="CC270" s="80"/>
      <c r="CD270" s="69"/>
      <c r="CE270" s="69"/>
      <c r="CF270" s="69"/>
      <c r="CG270" s="69"/>
      <c r="CH270" s="69"/>
      <c r="CI270" s="69"/>
      <c r="CJ270" s="68"/>
      <c r="CK270" s="69"/>
      <c r="CL270" s="185"/>
      <c r="CM270" s="67"/>
      <c r="CN270" s="67"/>
      <c r="CO270" s="69"/>
      <c r="CP270" s="185"/>
      <c r="CQ270" s="67"/>
      <c r="CR270" s="67"/>
      <c r="CS270" s="69"/>
      <c r="CT270" s="69"/>
      <c r="CU270" s="69"/>
      <c r="CV270" s="69"/>
      <c r="CW270" s="69"/>
      <c r="CX270" s="69"/>
      <c r="CY270" s="69"/>
      <c r="CZ270" s="69"/>
      <c r="DA270" s="69"/>
    </row>
    <row r="271" spans="2:105">
      <c r="B271" s="67"/>
      <c r="C271" s="67"/>
      <c r="D271" s="67"/>
      <c r="E271" s="69"/>
      <c r="F271" s="185"/>
      <c r="G271" s="67"/>
      <c r="H271" s="69"/>
      <c r="I271" s="69"/>
      <c r="J271" s="69"/>
      <c r="K271" s="69"/>
      <c r="L271" s="69"/>
      <c r="M271" s="69"/>
      <c r="N271" s="69"/>
      <c r="O271" s="69"/>
      <c r="P271" s="69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69"/>
      <c r="AD271" s="69"/>
      <c r="AE271" s="69"/>
      <c r="AF271" s="80"/>
      <c r="AG271" s="80"/>
      <c r="AH271" s="69"/>
      <c r="AI271" s="69"/>
      <c r="AJ271" s="80"/>
      <c r="AK271" s="80"/>
      <c r="AL271" s="69"/>
      <c r="AM271" s="69"/>
      <c r="AN271" s="80"/>
      <c r="AO271" s="80"/>
      <c r="AP271" s="69"/>
      <c r="AQ271" s="69"/>
      <c r="AR271" s="80"/>
      <c r="AS271" s="80"/>
      <c r="AT271" s="69"/>
      <c r="AU271" s="69"/>
      <c r="AV271" s="80"/>
      <c r="AW271" s="80"/>
      <c r="AX271" s="69"/>
      <c r="AY271" s="69"/>
      <c r="AZ271" s="80"/>
      <c r="BA271" s="80"/>
      <c r="BB271" s="69"/>
      <c r="BC271" s="69"/>
      <c r="BD271" s="80"/>
      <c r="BE271" s="80"/>
      <c r="BF271" s="69"/>
      <c r="BG271" s="69"/>
      <c r="BH271" s="80"/>
      <c r="BI271" s="80"/>
      <c r="BJ271" s="69"/>
      <c r="BK271" s="69"/>
      <c r="BL271" s="80"/>
      <c r="BM271" s="80"/>
      <c r="BN271" s="69"/>
      <c r="BO271" s="69"/>
      <c r="BP271" s="80"/>
      <c r="BQ271" s="80"/>
      <c r="BR271" s="69"/>
      <c r="BS271" s="69"/>
      <c r="BT271" s="80"/>
      <c r="BU271" s="80"/>
      <c r="BV271" s="69"/>
      <c r="BW271" s="69"/>
      <c r="BX271" s="80"/>
      <c r="BY271" s="80"/>
      <c r="BZ271" s="69"/>
      <c r="CA271" s="69"/>
      <c r="CB271" s="80"/>
      <c r="CC271" s="80"/>
      <c r="CD271" s="69"/>
      <c r="CE271" s="69"/>
      <c r="CF271" s="69"/>
      <c r="CG271" s="69"/>
      <c r="CH271" s="69"/>
      <c r="CI271" s="69"/>
      <c r="CJ271" s="68"/>
      <c r="CK271" s="69"/>
      <c r="CL271" s="185"/>
      <c r="CM271" s="67"/>
      <c r="CN271" s="67"/>
      <c r="CO271" s="69"/>
      <c r="CP271" s="185"/>
      <c r="CQ271" s="67"/>
      <c r="CR271" s="67"/>
      <c r="CS271" s="69"/>
      <c r="CT271" s="69"/>
      <c r="CU271" s="69"/>
      <c r="CV271" s="69"/>
      <c r="CW271" s="69"/>
      <c r="CX271" s="69"/>
      <c r="CY271" s="69"/>
      <c r="CZ271" s="69"/>
      <c r="DA271" s="69"/>
    </row>
    <row r="272" spans="2:105">
      <c r="B272" s="67"/>
      <c r="C272" s="67"/>
      <c r="D272" s="67"/>
      <c r="E272" s="69"/>
      <c r="F272" s="185"/>
      <c r="G272" s="67"/>
      <c r="H272" s="69"/>
      <c r="I272" s="69"/>
      <c r="J272" s="69"/>
      <c r="K272" s="69"/>
      <c r="L272" s="69"/>
      <c r="M272" s="69"/>
      <c r="N272" s="69"/>
      <c r="O272" s="69"/>
      <c r="P272" s="69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69"/>
      <c r="AD272" s="69"/>
      <c r="AE272" s="69"/>
      <c r="AF272" s="80"/>
      <c r="AG272" s="80"/>
      <c r="AH272" s="69"/>
      <c r="AI272" s="69"/>
      <c r="AJ272" s="80"/>
      <c r="AK272" s="80"/>
      <c r="AL272" s="69"/>
      <c r="AM272" s="69"/>
      <c r="AN272" s="80"/>
      <c r="AO272" s="80"/>
      <c r="AP272" s="69"/>
      <c r="AQ272" s="69"/>
      <c r="AR272" s="80"/>
      <c r="AS272" s="80"/>
      <c r="AT272" s="69"/>
      <c r="AU272" s="69"/>
      <c r="AV272" s="80"/>
      <c r="AW272" s="80"/>
      <c r="AX272" s="69"/>
      <c r="AY272" s="69"/>
      <c r="AZ272" s="80"/>
      <c r="BA272" s="80"/>
      <c r="BB272" s="69"/>
      <c r="BC272" s="69"/>
      <c r="BD272" s="80"/>
      <c r="BE272" s="80"/>
      <c r="BF272" s="69"/>
      <c r="BG272" s="69"/>
      <c r="BH272" s="80"/>
      <c r="BI272" s="80"/>
      <c r="BJ272" s="69"/>
      <c r="BK272" s="69"/>
      <c r="BL272" s="80"/>
      <c r="BM272" s="80"/>
      <c r="BN272" s="69"/>
      <c r="BO272" s="69"/>
      <c r="BP272" s="80"/>
      <c r="BQ272" s="80"/>
      <c r="BR272" s="69"/>
      <c r="BS272" s="69"/>
      <c r="BT272" s="80"/>
      <c r="BU272" s="80"/>
      <c r="BV272" s="69"/>
      <c r="BW272" s="69"/>
      <c r="BX272" s="80"/>
      <c r="BY272" s="80"/>
      <c r="BZ272" s="69"/>
      <c r="CA272" s="69"/>
      <c r="CB272" s="80"/>
      <c r="CC272" s="80"/>
      <c r="CD272" s="69"/>
      <c r="CE272" s="69"/>
      <c r="CF272" s="69"/>
      <c r="CG272" s="69"/>
      <c r="CH272" s="69"/>
      <c r="CI272" s="69"/>
      <c r="CJ272" s="68"/>
      <c r="CK272" s="69"/>
      <c r="CL272" s="185"/>
      <c r="CM272" s="67"/>
      <c r="CN272" s="67"/>
      <c r="CO272" s="69"/>
      <c r="CP272" s="185"/>
      <c r="CQ272" s="67"/>
      <c r="CR272" s="67"/>
      <c r="CS272" s="69"/>
      <c r="CT272" s="69"/>
      <c r="CU272" s="69"/>
      <c r="CV272" s="69"/>
      <c r="CW272" s="69"/>
      <c r="CX272" s="69"/>
      <c r="CY272" s="69"/>
      <c r="CZ272" s="69"/>
      <c r="DA272" s="69"/>
    </row>
    <row r="273" spans="2:105">
      <c r="B273" s="67"/>
      <c r="C273" s="67"/>
      <c r="D273" s="67"/>
      <c r="E273" s="69"/>
      <c r="F273" s="185"/>
      <c r="G273" s="67"/>
      <c r="H273" s="69"/>
      <c r="I273" s="69"/>
      <c r="J273" s="69"/>
      <c r="K273" s="69"/>
      <c r="L273" s="69"/>
      <c r="M273" s="69"/>
      <c r="N273" s="69"/>
      <c r="O273" s="69"/>
      <c r="P273" s="69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69"/>
      <c r="AD273" s="69"/>
      <c r="AE273" s="69"/>
      <c r="AF273" s="80"/>
      <c r="AG273" s="80"/>
      <c r="AH273" s="69"/>
      <c r="AI273" s="69"/>
      <c r="AJ273" s="80"/>
      <c r="AK273" s="80"/>
      <c r="AL273" s="69"/>
      <c r="AM273" s="69"/>
      <c r="AN273" s="80"/>
      <c r="AO273" s="80"/>
      <c r="AP273" s="69"/>
      <c r="AQ273" s="69"/>
      <c r="AR273" s="80"/>
      <c r="AS273" s="80"/>
      <c r="AT273" s="69"/>
      <c r="AU273" s="69"/>
      <c r="AV273" s="80"/>
      <c r="AW273" s="80"/>
      <c r="AX273" s="69"/>
      <c r="AY273" s="69"/>
      <c r="AZ273" s="80"/>
      <c r="BA273" s="80"/>
      <c r="BB273" s="69"/>
      <c r="BC273" s="69"/>
      <c r="BD273" s="80"/>
      <c r="BE273" s="80"/>
      <c r="BF273" s="69"/>
      <c r="BG273" s="69"/>
      <c r="BH273" s="80"/>
      <c r="BI273" s="80"/>
      <c r="BJ273" s="69"/>
      <c r="BK273" s="69"/>
      <c r="BL273" s="80"/>
      <c r="BM273" s="80"/>
      <c r="BN273" s="69"/>
      <c r="BO273" s="69"/>
      <c r="BP273" s="80"/>
      <c r="BQ273" s="80"/>
      <c r="BR273" s="69"/>
      <c r="BS273" s="69"/>
      <c r="BT273" s="80"/>
      <c r="BU273" s="80"/>
      <c r="BV273" s="69"/>
      <c r="BW273" s="69"/>
      <c r="BX273" s="80"/>
      <c r="BY273" s="80"/>
      <c r="BZ273" s="69"/>
      <c r="CA273" s="69"/>
      <c r="CB273" s="80"/>
      <c r="CC273" s="80"/>
      <c r="CD273" s="69"/>
      <c r="CE273" s="69"/>
      <c r="CF273" s="69"/>
      <c r="CG273" s="69"/>
      <c r="CH273" s="69"/>
      <c r="CI273" s="69"/>
      <c r="CJ273" s="68"/>
      <c r="CK273" s="69"/>
      <c r="CL273" s="185"/>
      <c r="CM273" s="67"/>
      <c r="CN273" s="67"/>
      <c r="CO273" s="69"/>
      <c r="CP273" s="185"/>
      <c r="CQ273" s="67"/>
      <c r="CR273" s="67"/>
      <c r="CS273" s="69"/>
      <c r="CT273" s="69"/>
      <c r="CU273" s="69"/>
      <c r="CV273" s="69"/>
      <c r="CW273" s="69"/>
      <c r="CX273" s="69"/>
      <c r="CY273" s="69"/>
      <c r="CZ273" s="69"/>
      <c r="DA273" s="69"/>
    </row>
    <row r="274" spans="2:105">
      <c r="B274" s="67"/>
      <c r="C274" s="67"/>
      <c r="D274" s="67"/>
      <c r="E274" s="69"/>
      <c r="F274" s="185"/>
      <c r="G274" s="67"/>
      <c r="H274" s="69"/>
      <c r="I274" s="69"/>
      <c r="J274" s="69"/>
      <c r="K274" s="69"/>
      <c r="L274" s="69"/>
      <c r="M274" s="69"/>
      <c r="N274" s="69"/>
      <c r="O274" s="69"/>
      <c r="P274" s="69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69"/>
      <c r="AD274" s="69"/>
      <c r="AE274" s="69"/>
      <c r="AF274" s="80"/>
      <c r="AG274" s="80"/>
      <c r="AH274" s="69"/>
      <c r="AI274" s="69"/>
      <c r="AJ274" s="80"/>
      <c r="AK274" s="80"/>
      <c r="AL274" s="69"/>
      <c r="AM274" s="69"/>
      <c r="AN274" s="80"/>
      <c r="AO274" s="80"/>
      <c r="AP274" s="69"/>
      <c r="AQ274" s="69"/>
      <c r="AR274" s="80"/>
      <c r="AS274" s="80"/>
      <c r="AT274" s="69"/>
      <c r="AU274" s="69"/>
      <c r="AV274" s="80"/>
      <c r="AW274" s="80"/>
      <c r="AX274" s="69"/>
      <c r="AY274" s="69"/>
      <c r="AZ274" s="80"/>
      <c r="BA274" s="80"/>
      <c r="BB274" s="69"/>
      <c r="BC274" s="69"/>
      <c r="BD274" s="80"/>
      <c r="BE274" s="80"/>
      <c r="BF274" s="69"/>
      <c r="BG274" s="69"/>
      <c r="BH274" s="80"/>
      <c r="BI274" s="80"/>
      <c r="BJ274" s="69"/>
      <c r="BK274" s="69"/>
      <c r="BL274" s="80"/>
      <c r="BM274" s="80"/>
      <c r="BN274" s="69"/>
      <c r="BO274" s="69"/>
      <c r="BP274" s="80"/>
      <c r="BQ274" s="80"/>
      <c r="BR274" s="69"/>
      <c r="BS274" s="69"/>
      <c r="BT274" s="80"/>
      <c r="BU274" s="80"/>
      <c r="BV274" s="69"/>
      <c r="BW274" s="69"/>
      <c r="BX274" s="80"/>
      <c r="BY274" s="80"/>
      <c r="BZ274" s="69"/>
      <c r="CA274" s="69"/>
      <c r="CB274" s="80"/>
      <c r="CC274" s="80"/>
      <c r="CD274" s="69"/>
      <c r="CE274" s="69"/>
      <c r="CF274" s="69"/>
      <c r="CG274" s="69"/>
      <c r="CH274" s="69"/>
      <c r="CI274" s="69"/>
      <c r="CJ274" s="68"/>
      <c r="CK274" s="69"/>
      <c r="CL274" s="185"/>
      <c r="CM274" s="67"/>
      <c r="CN274" s="67"/>
      <c r="CO274" s="69"/>
      <c r="CP274" s="185"/>
      <c r="CQ274" s="67"/>
      <c r="CR274" s="67"/>
      <c r="CS274" s="69"/>
      <c r="CT274" s="69"/>
      <c r="CU274" s="69"/>
      <c r="CV274" s="69"/>
      <c r="CW274" s="69"/>
      <c r="CX274" s="69"/>
      <c r="CY274" s="69"/>
      <c r="CZ274" s="69"/>
      <c r="DA274" s="69"/>
    </row>
    <row r="275" spans="2:105">
      <c r="B275" s="67"/>
      <c r="C275" s="67"/>
      <c r="D275" s="67"/>
      <c r="E275" s="69"/>
      <c r="F275" s="185"/>
      <c r="G275" s="67"/>
      <c r="H275" s="69"/>
      <c r="I275" s="69"/>
      <c r="J275" s="69"/>
      <c r="K275" s="69"/>
      <c r="L275" s="69"/>
      <c r="M275" s="69"/>
      <c r="N275" s="69"/>
      <c r="O275" s="69"/>
      <c r="P275" s="69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69"/>
      <c r="AD275" s="69"/>
      <c r="AE275" s="69"/>
      <c r="AF275" s="80"/>
      <c r="AG275" s="80"/>
      <c r="AH275" s="69"/>
      <c r="AI275" s="69"/>
      <c r="AJ275" s="80"/>
      <c r="AK275" s="80"/>
      <c r="AL275" s="69"/>
      <c r="AM275" s="69"/>
      <c r="AN275" s="80"/>
      <c r="AO275" s="80"/>
      <c r="AP275" s="69"/>
      <c r="AQ275" s="69"/>
      <c r="AR275" s="80"/>
      <c r="AS275" s="80"/>
      <c r="AT275" s="69"/>
      <c r="AU275" s="69"/>
      <c r="AV275" s="80"/>
      <c r="AW275" s="80"/>
      <c r="AX275" s="69"/>
      <c r="AY275" s="69"/>
      <c r="AZ275" s="80"/>
      <c r="BA275" s="80"/>
      <c r="BB275" s="69"/>
      <c r="BC275" s="69"/>
      <c r="BD275" s="80"/>
      <c r="BE275" s="80"/>
      <c r="BF275" s="69"/>
      <c r="BG275" s="69"/>
      <c r="BH275" s="80"/>
      <c r="BI275" s="80"/>
      <c r="BJ275" s="69"/>
      <c r="BK275" s="69"/>
      <c r="BL275" s="80"/>
      <c r="BM275" s="80"/>
      <c r="BN275" s="69"/>
      <c r="BO275" s="69"/>
      <c r="BP275" s="80"/>
      <c r="BQ275" s="80"/>
      <c r="BR275" s="69"/>
      <c r="BS275" s="69"/>
      <c r="BT275" s="80"/>
      <c r="BU275" s="80"/>
      <c r="BV275" s="69"/>
      <c r="BW275" s="69"/>
      <c r="BX275" s="80"/>
      <c r="BY275" s="80"/>
      <c r="BZ275" s="69"/>
      <c r="CA275" s="69"/>
      <c r="CB275" s="80"/>
      <c r="CC275" s="80"/>
      <c r="CD275" s="69"/>
      <c r="CE275" s="69"/>
      <c r="CF275" s="69"/>
      <c r="CG275" s="69"/>
      <c r="CH275" s="69"/>
      <c r="CI275" s="69"/>
      <c r="CJ275" s="68"/>
      <c r="CK275" s="69"/>
      <c r="CL275" s="185"/>
      <c r="CM275" s="67"/>
      <c r="CN275" s="67"/>
      <c r="CO275" s="69"/>
      <c r="CP275" s="185"/>
      <c r="CQ275" s="67"/>
      <c r="CR275" s="67"/>
      <c r="CS275" s="69"/>
      <c r="CT275" s="69"/>
      <c r="CU275" s="69"/>
      <c r="CV275" s="69"/>
      <c r="CW275" s="69"/>
      <c r="CX275" s="69"/>
      <c r="CY275" s="69"/>
      <c r="CZ275" s="69"/>
      <c r="DA275" s="69"/>
    </row>
    <row r="276" spans="2:105">
      <c r="B276" s="67"/>
      <c r="C276" s="67"/>
      <c r="D276" s="67"/>
      <c r="E276" s="69"/>
      <c r="F276" s="185"/>
      <c r="G276" s="67"/>
      <c r="H276" s="69"/>
      <c r="I276" s="69"/>
      <c r="J276" s="69"/>
      <c r="K276" s="69"/>
      <c r="L276" s="69"/>
      <c r="M276" s="69"/>
      <c r="N276" s="69"/>
      <c r="O276" s="69"/>
      <c r="P276" s="69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69"/>
      <c r="AD276" s="69"/>
      <c r="AE276" s="69"/>
      <c r="AF276" s="80"/>
      <c r="AG276" s="80"/>
      <c r="AH276" s="69"/>
      <c r="AI276" s="69"/>
      <c r="AJ276" s="80"/>
      <c r="AK276" s="80"/>
      <c r="AL276" s="69"/>
      <c r="AM276" s="69"/>
      <c r="AN276" s="80"/>
      <c r="AO276" s="80"/>
      <c r="AP276" s="69"/>
      <c r="AQ276" s="69"/>
      <c r="AR276" s="80"/>
      <c r="AS276" s="80"/>
      <c r="AT276" s="69"/>
      <c r="AU276" s="69"/>
      <c r="AV276" s="80"/>
      <c r="AW276" s="80"/>
      <c r="AX276" s="69"/>
      <c r="AY276" s="69"/>
      <c r="AZ276" s="80"/>
      <c r="BA276" s="80"/>
      <c r="BB276" s="69"/>
      <c r="BC276" s="69"/>
      <c r="BD276" s="80"/>
      <c r="BE276" s="80"/>
      <c r="BF276" s="69"/>
      <c r="BG276" s="69"/>
      <c r="BH276" s="80"/>
      <c r="BI276" s="80"/>
      <c r="BJ276" s="69"/>
      <c r="BK276" s="69"/>
      <c r="BL276" s="80"/>
      <c r="BM276" s="80"/>
      <c r="BN276" s="69"/>
      <c r="BO276" s="69"/>
      <c r="BP276" s="80"/>
      <c r="BQ276" s="80"/>
      <c r="BR276" s="69"/>
      <c r="BS276" s="69"/>
      <c r="BT276" s="80"/>
      <c r="BU276" s="80"/>
      <c r="BV276" s="69"/>
      <c r="BW276" s="69"/>
      <c r="BX276" s="80"/>
      <c r="BY276" s="80"/>
      <c r="BZ276" s="69"/>
      <c r="CA276" s="69"/>
      <c r="CB276" s="80"/>
      <c r="CC276" s="80"/>
      <c r="CD276" s="69"/>
      <c r="CE276" s="69"/>
      <c r="CF276" s="69"/>
      <c r="CG276" s="69"/>
      <c r="CH276" s="69"/>
      <c r="CI276" s="69"/>
      <c r="CJ276" s="68"/>
      <c r="CK276" s="69"/>
      <c r="CL276" s="185"/>
      <c r="CM276" s="67"/>
      <c r="CN276" s="67"/>
      <c r="CO276" s="69"/>
      <c r="CP276" s="185"/>
      <c r="CQ276" s="67"/>
      <c r="CR276" s="67"/>
      <c r="CS276" s="69"/>
      <c r="CT276" s="69"/>
      <c r="CU276" s="69"/>
      <c r="CV276" s="69"/>
      <c r="CW276" s="69"/>
      <c r="CX276" s="69"/>
      <c r="CY276" s="69"/>
      <c r="CZ276" s="69"/>
      <c r="DA276" s="69"/>
    </row>
    <row r="277" spans="2:105">
      <c r="B277" s="67"/>
      <c r="C277" s="67"/>
      <c r="D277" s="67"/>
      <c r="E277" s="69"/>
      <c r="F277" s="185"/>
      <c r="G277" s="67"/>
      <c r="H277" s="69"/>
      <c r="I277" s="69"/>
      <c r="J277" s="69"/>
      <c r="K277" s="69"/>
      <c r="L277" s="69"/>
      <c r="M277" s="69"/>
      <c r="N277" s="69"/>
      <c r="O277" s="69"/>
      <c r="P277" s="69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69"/>
      <c r="AD277" s="69"/>
      <c r="AE277" s="69"/>
      <c r="AF277" s="80"/>
      <c r="AG277" s="80"/>
      <c r="AH277" s="69"/>
      <c r="AI277" s="69"/>
      <c r="AJ277" s="80"/>
      <c r="AK277" s="80"/>
      <c r="AL277" s="69"/>
      <c r="AM277" s="69"/>
      <c r="AN277" s="80"/>
      <c r="AO277" s="80"/>
      <c r="AP277" s="69"/>
      <c r="AQ277" s="69"/>
      <c r="AR277" s="80"/>
      <c r="AS277" s="80"/>
      <c r="AT277" s="69"/>
      <c r="AU277" s="69"/>
      <c r="AV277" s="80"/>
      <c r="AW277" s="80"/>
      <c r="AX277" s="69"/>
      <c r="AY277" s="69"/>
      <c r="AZ277" s="80"/>
      <c r="BA277" s="80"/>
      <c r="BB277" s="69"/>
      <c r="BC277" s="69"/>
      <c r="BD277" s="80"/>
      <c r="BE277" s="80"/>
      <c r="BF277" s="69"/>
      <c r="BG277" s="69"/>
      <c r="BH277" s="80"/>
      <c r="BI277" s="80"/>
      <c r="BJ277" s="69"/>
      <c r="BK277" s="69"/>
      <c r="BL277" s="80"/>
      <c r="BM277" s="80"/>
      <c r="BN277" s="69"/>
      <c r="BO277" s="69"/>
      <c r="BP277" s="80"/>
      <c r="BQ277" s="80"/>
      <c r="BR277" s="69"/>
      <c r="BS277" s="69"/>
      <c r="BT277" s="80"/>
      <c r="BU277" s="80"/>
      <c r="BV277" s="69"/>
      <c r="BW277" s="69"/>
      <c r="BX277" s="80"/>
      <c r="BY277" s="80"/>
      <c r="BZ277" s="69"/>
      <c r="CA277" s="69"/>
      <c r="CB277" s="80"/>
      <c r="CC277" s="80"/>
      <c r="CD277" s="69"/>
      <c r="CE277" s="69"/>
      <c r="CF277" s="69"/>
      <c r="CG277" s="69"/>
      <c r="CH277" s="69"/>
      <c r="CI277" s="69"/>
      <c r="CJ277" s="68"/>
      <c r="CK277" s="69"/>
      <c r="CL277" s="185"/>
      <c r="CM277" s="67"/>
      <c r="CN277" s="67"/>
      <c r="CO277" s="69"/>
      <c r="CP277" s="185"/>
      <c r="CQ277" s="67"/>
      <c r="CR277" s="67"/>
      <c r="CS277" s="69"/>
      <c r="CT277" s="69"/>
      <c r="CU277" s="69"/>
      <c r="CV277" s="69"/>
      <c r="CW277" s="69"/>
      <c r="CX277" s="69"/>
      <c r="CY277" s="69"/>
      <c r="CZ277" s="69"/>
      <c r="DA277" s="69"/>
    </row>
    <row r="278" spans="2:105">
      <c r="B278" s="67"/>
      <c r="C278" s="67"/>
      <c r="D278" s="67"/>
      <c r="E278" s="69"/>
      <c r="F278" s="185"/>
      <c r="G278" s="67"/>
      <c r="H278" s="69"/>
      <c r="I278" s="69"/>
      <c r="J278" s="69"/>
      <c r="K278" s="69"/>
      <c r="L278" s="69"/>
      <c r="M278" s="69"/>
      <c r="N278" s="69"/>
      <c r="O278" s="69"/>
      <c r="P278" s="69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69"/>
      <c r="AD278" s="69"/>
      <c r="AE278" s="69"/>
      <c r="AF278" s="80"/>
      <c r="AG278" s="80"/>
      <c r="AH278" s="69"/>
      <c r="AI278" s="69"/>
      <c r="AJ278" s="80"/>
      <c r="AK278" s="80"/>
      <c r="AL278" s="69"/>
      <c r="AM278" s="69"/>
      <c r="AN278" s="80"/>
      <c r="AO278" s="80"/>
      <c r="AP278" s="69"/>
      <c r="AQ278" s="69"/>
      <c r="AR278" s="80"/>
      <c r="AS278" s="80"/>
      <c r="AT278" s="69"/>
      <c r="AU278" s="69"/>
      <c r="AV278" s="80"/>
      <c r="AW278" s="80"/>
      <c r="AX278" s="69"/>
      <c r="AY278" s="69"/>
      <c r="AZ278" s="80"/>
      <c r="BA278" s="80"/>
      <c r="BB278" s="69"/>
      <c r="BC278" s="69"/>
      <c r="BD278" s="80"/>
      <c r="BE278" s="80"/>
      <c r="BF278" s="69"/>
      <c r="BG278" s="69"/>
      <c r="BH278" s="80"/>
      <c r="BI278" s="80"/>
      <c r="BJ278" s="69"/>
      <c r="BK278" s="69"/>
      <c r="BL278" s="80"/>
      <c r="BM278" s="80"/>
      <c r="BN278" s="69"/>
      <c r="BO278" s="69"/>
      <c r="BP278" s="80"/>
      <c r="BQ278" s="80"/>
      <c r="BR278" s="69"/>
      <c r="BS278" s="69"/>
      <c r="BT278" s="80"/>
      <c r="BU278" s="80"/>
      <c r="BV278" s="69"/>
      <c r="BW278" s="69"/>
      <c r="BX278" s="80"/>
      <c r="BY278" s="80"/>
      <c r="BZ278" s="69"/>
      <c r="CA278" s="69"/>
      <c r="CB278" s="80"/>
      <c r="CC278" s="80"/>
      <c r="CD278" s="69"/>
      <c r="CE278" s="69"/>
      <c r="CF278" s="69"/>
      <c r="CG278" s="69"/>
      <c r="CH278" s="69"/>
      <c r="CI278" s="69"/>
      <c r="CJ278" s="68"/>
      <c r="CK278" s="69"/>
      <c r="CL278" s="185"/>
      <c r="CM278" s="67"/>
      <c r="CN278" s="67"/>
      <c r="CO278" s="69"/>
      <c r="CP278" s="185"/>
      <c r="CQ278" s="67"/>
      <c r="CR278" s="67"/>
      <c r="CS278" s="69"/>
      <c r="CT278" s="69"/>
      <c r="CU278" s="69"/>
      <c r="CV278" s="69"/>
      <c r="CW278" s="69"/>
      <c r="CX278" s="69"/>
      <c r="CY278" s="69"/>
      <c r="CZ278" s="69"/>
      <c r="DA278" s="69"/>
    </row>
    <row r="279" spans="2:105">
      <c r="B279" s="67"/>
      <c r="C279" s="67"/>
      <c r="D279" s="67"/>
      <c r="E279" s="69"/>
      <c r="F279" s="185"/>
      <c r="G279" s="67"/>
      <c r="H279" s="69"/>
      <c r="I279" s="69"/>
      <c r="J279" s="69"/>
      <c r="K279" s="69"/>
      <c r="L279" s="69"/>
      <c r="M279" s="69"/>
      <c r="N279" s="69"/>
      <c r="O279" s="69"/>
      <c r="P279" s="69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69"/>
      <c r="AD279" s="69"/>
      <c r="AE279" s="69"/>
      <c r="AF279" s="80"/>
      <c r="AG279" s="80"/>
      <c r="AH279" s="69"/>
      <c r="AI279" s="69"/>
      <c r="AJ279" s="80"/>
      <c r="AK279" s="80"/>
      <c r="AL279" s="69"/>
      <c r="AM279" s="69"/>
      <c r="AN279" s="80"/>
      <c r="AO279" s="80"/>
      <c r="AP279" s="69"/>
      <c r="AQ279" s="69"/>
      <c r="AR279" s="80"/>
      <c r="AS279" s="80"/>
      <c r="AT279" s="69"/>
      <c r="AU279" s="69"/>
      <c r="AV279" s="80"/>
      <c r="AW279" s="80"/>
      <c r="AX279" s="69"/>
      <c r="AY279" s="69"/>
      <c r="AZ279" s="80"/>
      <c r="BA279" s="80"/>
      <c r="BB279" s="69"/>
      <c r="BC279" s="69"/>
      <c r="BD279" s="80"/>
      <c r="BE279" s="80"/>
      <c r="BF279" s="69"/>
      <c r="BG279" s="69"/>
      <c r="BH279" s="80"/>
      <c r="BI279" s="80"/>
      <c r="BJ279" s="69"/>
      <c r="BK279" s="69"/>
      <c r="BL279" s="80"/>
      <c r="BM279" s="80"/>
      <c r="BN279" s="69"/>
      <c r="BO279" s="69"/>
      <c r="BP279" s="80"/>
      <c r="BQ279" s="80"/>
      <c r="BR279" s="69"/>
      <c r="BS279" s="69"/>
      <c r="BT279" s="80"/>
      <c r="BU279" s="80"/>
      <c r="BV279" s="69"/>
      <c r="BW279" s="69"/>
      <c r="BX279" s="80"/>
      <c r="BY279" s="80"/>
      <c r="BZ279" s="69"/>
      <c r="CA279" s="69"/>
      <c r="CB279" s="80"/>
      <c r="CC279" s="80"/>
      <c r="CD279" s="69"/>
      <c r="CE279" s="69"/>
      <c r="CF279" s="69"/>
      <c r="CG279" s="69"/>
      <c r="CH279" s="69"/>
      <c r="CI279" s="69"/>
      <c r="CJ279" s="68"/>
      <c r="CK279" s="69"/>
      <c r="CL279" s="185"/>
      <c r="CM279" s="67"/>
      <c r="CN279" s="67"/>
      <c r="CO279" s="69"/>
      <c r="CP279" s="185"/>
      <c r="CQ279" s="67"/>
      <c r="CR279" s="67"/>
      <c r="CS279" s="69"/>
      <c r="CT279" s="69"/>
      <c r="CU279" s="69"/>
      <c r="CV279" s="69"/>
      <c r="CW279" s="69"/>
      <c r="CX279" s="69"/>
      <c r="CY279" s="69"/>
      <c r="CZ279" s="69"/>
      <c r="DA279" s="69"/>
    </row>
    <row r="280" spans="2:105">
      <c r="B280" s="67"/>
      <c r="C280" s="67"/>
      <c r="D280" s="67"/>
      <c r="E280" s="69"/>
      <c r="F280" s="185"/>
      <c r="G280" s="67"/>
      <c r="H280" s="69"/>
      <c r="I280" s="69"/>
      <c r="J280" s="69"/>
      <c r="K280" s="69"/>
      <c r="L280" s="69"/>
      <c r="M280" s="69"/>
      <c r="N280" s="69"/>
      <c r="O280" s="69"/>
      <c r="P280" s="69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69"/>
      <c r="AD280" s="69"/>
      <c r="AE280" s="69"/>
      <c r="AF280" s="80"/>
      <c r="AG280" s="80"/>
      <c r="AH280" s="69"/>
      <c r="AI280" s="69"/>
      <c r="AJ280" s="80"/>
      <c r="AK280" s="80"/>
      <c r="AL280" s="69"/>
      <c r="AM280" s="69"/>
      <c r="AN280" s="80"/>
      <c r="AO280" s="80"/>
      <c r="AP280" s="69"/>
      <c r="AQ280" s="69"/>
      <c r="AR280" s="80"/>
      <c r="AS280" s="80"/>
      <c r="AT280" s="69"/>
      <c r="AU280" s="69"/>
      <c r="AV280" s="80"/>
      <c r="AW280" s="80"/>
      <c r="AX280" s="69"/>
      <c r="AY280" s="69"/>
      <c r="AZ280" s="80"/>
      <c r="BA280" s="80"/>
      <c r="BB280" s="69"/>
      <c r="BC280" s="69"/>
      <c r="BD280" s="80"/>
      <c r="BE280" s="80"/>
      <c r="BF280" s="69"/>
      <c r="BG280" s="69"/>
      <c r="BH280" s="80"/>
      <c r="BI280" s="80"/>
      <c r="BJ280" s="69"/>
      <c r="BK280" s="69"/>
      <c r="BL280" s="80"/>
      <c r="BM280" s="80"/>
      <c r="BN280" s="69"/>
      <c r="BO280" s="69"/>
      <c r="BP280" s="80"/>
      <c r="BQ280" s="80"/>
      <c r="BR280" s="69"/>
      <c r="BS280" s="69"/>
      <c r="BT280" s="80"/>
      <c r="BU280" s="80"/>
      <c r="BV280" s="69"/>
      <c r="BW280" s="69"/>
      <c r="BX280" s="80"/>
      <c r="BY280" s="80"/>
      <c r="BZ280" s="69"/>
      <c r="CA280" s="69"/>
      <c r="CB280" s="80"/>
      <c r="CC280" s="80"/>
      <c r="CD280" s="69"/>
      <c r="CE280" s="69"/>
      <c r="CF280" s="69"/>
      <c r="CG280" s="69"/>
      <c r="CH280" s="69"/>
      <c r="CI280" s="69"/>
      <c r="CJ280" s="68"/>
      <c r="CK280" s="69"/>
      <c r="CL280" s="185"/>
      <c r="CM280" s="67"/>
      <c r="CN280" s="67"/>
      <c r="CO280" s="69"/>
      <c r="CP280" s="185"/>
      <c r="CQ280" s="67"/>
      <c r="CR280" s="67"/>
      <c r="CS280" s="69"/>
      <c r="CT280" s="69"/>
      <c r="CU280" s="69"/>
      <c r="CV280" s="69"/>
      <c r="CW280" s="69"/>
      <c r="CX280" s="69"/>
      <c r="CY280" s="69"/>
      <c r="CZ280" s="69"/>
      <c r="DA280" s="69"/>
    </row>
    <row r="281" spans="2:105">
      <c r="B281" s="67"/>
      <c r="C281" s="67"/>
      <c r="D281" s="67"/>
      <c r="E281" s="69"/>
      <c r="F281" s="185"/>
      <c r="G281" s="67"/>
      <c r="H281" s="69"/>
      <c r="I281" s="69"/>
      <c r="J281" s="69"/>
      <c r="K281" s="69"/>
      <c r="L281" s="69"/>
      <c r="M281" s="69"/>
      <c r="N281" s="69"/>
      <c r="O281" s="69"/>
      <c r="P281" s="69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69"/>
      <c r="AD281" s="69"/>
      <c r="AE281" s="69"/>
      <c r="AF281" s="80"/>
      <c r="AG281" s="80"/>
      <c r="AH281" s="69"/>
      <c r="AI281" s="69"/>
      <c r="AJ281" s="80"/>
      <c r="AK281" s="80"/>
      <c r="AL281" s="69"/>
      <c r="AM281" s="69"/>
      <c r="AN281" s="80"/>
      <c r="AO281" s="80"/>
      <c r="AP281" s="69"/>
      <c r="AQ281" s="69"/>
      <c r="AR281" s="80"/>
      <c r="AS281" s="80"/>
      <c r="AT281" s="69"/>
      <c r="AU281" s="69"/>
      <c r="AV281" s="80"/>
      <c r="AW281" s="80"/>
      <c r="AX281" s="69"/>
      <c r="AY281" s="69"/>
      <c r="AZ281" s="80"/>
      <c r="BA281" s="80"/>
      <c r="BB281" s="69"/>
      <c r="BC281" s="69"/>
      <c r="BD281" s="80"/>
      <c r="BE281" s="80"/>
      <c r="BF281" s="69"/>
      <c r="BG281" s="69"/>
      <c r="BH281" s="80"/>
      <c r="BI281" s="80"/>
      <c r="BJ281" s="69"/>
      <c r="BK281" s="69"/>
      <c r="BL281" s="80"/>
      <c r="BM281" s="80"/>
      <c r="BN281" s="69"/>
      <c r="BO281" s="69"/>
      <c r="BP281" s="80"/>
      <c r="BQ281" s="80"/>
      <c r="BR281" s="69"/>
      <c r="BS281" s="69"/>
      <c r="BT281" s="80"/>
      <c r="BU281" s="80"/>
      <c r="BV281" s="69"/>
      <c r="BW281" s="69"/>
      <c r="BX281" s="80"/>
      <c r="BY281" s="80"/>
      <c r="BZ281" s="69"/>
      <c r="CA281" s="69"/>
      <c r="CB281" s="80"/>
      <c r="CC281" s="80"/>
      <c r="CD281" s="69"/>
      <c r="CE281" s="69"/>
      <c r="CF281" s="69"/>
      <c r="CG281" s="69"/>
      <c r="CH281" s="69"/>
      <c r="CI281" s="69"/>
      <c r="CJ281" s="68"/>
      <c r="CK281" s="69"/>
      <c r="CL281" s="185"/>
      <c r="CM281" s="67"/>
      <c r="CN281" s="67"/>
      <c r="CO281" s="69"/>
      <c r="CP281" s="185"/>
      <c r="CQ281" s="67"/>
      <c r="CR281" s="67"/>
      <c r="CS281" s="69"/>
      <c r="CT281" s="69"/>
      <c r="CU281" s="69"/>
      <c r="CV281" s="69"/>
      <c r="CW281" s="69"/>
      <c r="CX281" s="69"/>
      <c r="CY281" s="69"/>
      <c r="CZ281" s="69"/>
      <c r="DA281" s="69"/>
    </row>
    <row r="282" spans="2:105">
      <c r="B282" s="67"/>
      <c r="C282" s="67"/>
      <c r="D282" s="67"/>
      <c r="E282" s="69"/>
      <c r="F282" s="185"/>
      <c r="G282" s="67"/>
      <c r="H282" s="69"/>
      <c r="I282" s="69"/>
      <c r="J282" s="69"/>
      <c r="K282" s="69"/>
      <c r="L282" s="69"/>
      <c r="M282" s="69"/>
      <c r="N282" s="69"/>
      <c r="O282" s="69"/>
      <c r="P282" s="69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69"/>
      <c r="AD282" s="69"/>
      <c r="AE282" s="69"/>
      <c r="AF282" s="80"/>
      <c r="AG282" s="80"/>
      <c r="AH282" s="69"/>
      <c r="AI282" s="69"/>
      <c r="AJ282" s="80"/>
      <c r="AK282" s="80"/>
      <c r="AL282" s="69"/>
      <c r="AM282" s="69"/>
      <c r="AN282" s="80"/>
      <c r="AO282" s="80"/>
      <c r="AP282" s="69"/>
      <c r="AQ282" s="69"/>
      <c r="AR282" s="80"/>
      <c r="AS282" s="80"/>
      <c r="AT282" s="69"/>
      <c r="AU282" s="69"/>
      <c r="AV282" s="80"/>
      <c r="AW282" s="80"/>
      <c r="AX282" s="69"/>
      <c r="AY282" s="69"/>
      <c r="AZ282" s="80"/>
      <c r="BA282" s="80"/>
      <c r="BB282" s="69"/>
      <c r="BC282" s="69"/>
      <c r="BD282" s="80"/>
      <c r="BE282" s="80"/>
      <c r="BF282" s="69"/>
      <c r="BG282" s="69"/>
      <c r="BH282" s="80"/>
      <c r="BI282" s="80"/>
      <c r="BJ282" s="69"/>
      <c r="BK282" s="69"/>
      <c r="BL282" s="80"/>
      <c r="BM282" s="80"/>
      <c r="BN282" s="69"/>
      <c r="BO282" s="69"/>
      <c r="BP282" s="80"/>
      <c r="BQ282" s="80"/>
      <c r="BR282" s="69"/>
      <c r="BS282" s="69"/>
      <c r="BT282" s="80"/>
      <c r="BU282" s="80"/>
      <c r="BV282" s="69"/>
      <c r="BW282" s="69"/>
      <c r="BX282" s="80"/>
      <c r="BY282" s="80"/>
      <c r="BZ282" s="69"/>
      <c r="CA282" s="69"/>
      <c r="CB282" s="80"/>
      <c r="CC282" s="80"/>
      <c r="CD282" s="69"/>
      <c r="CE282" s="69"/>
      <c r="CF282" s="69"/>
      <c r="CG282" s="69"/>
      <c r="CH282" s="69"/>
      <c r="CI282" s="69"/>
      <c r="CJ282" s="68"/>
      <c r="CK282" s="69"/>
      <c r="CL282" s="185"/>
      <c r="CM282" s="67"/>
      <c r="CN282" s="67"/>
      <c r="CO282" s="69"/>
      <c r="CP282" s="185"/>
      <c r="CQ282" s="67"/>
      <c r="CR282" s="67"/>
      <c r="CS282" s="69"/>
      <c r="CT282" s="69"/>
      <c r="CU282" s="69"/>
      <c r="CV282" s="69"/>
      <c r="CW282" s="69"/>
      <c r="CX282" s="69"/>
      <c r="CY282" s="69"/>
      <c r="CZ282" s="69"/>
      <c r="DA282" s="69"/>
    </row>
    <row r="283" spans="2:105">
      <c r="B283" s="67"/>
      <c r="C283" s="67"/>
      <c r="D283" s="67"/>
      <c r="E283" s="69"/>
      <c r="F283" s="185"/>
      <c r="G283" s="67"/>
      <c r="H283" s="69"/>
      <c r="I283" s="69"/>
      <c r="J283" s="69"/>
      <c r="K283" s="69"/>
      <c r="L283" s="69"/>
      <c r="M283" s="69"/>
      <c r="N283" s="69"/>
      <c r="O283" s="69"/>
      <c r="P283" s="69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69"/>
      <c r="AD283" s="69"/>
      <c r="AE283" s="69"/>
      <c r="AF283" s="80"/>
      <c r="AG283" s="80"/>
      <c r="AH283" s="69"/>
      <c r="AI283" s="69"/>
      <c r="AJ283" s="80"/>
      <c r="AK283" s="80"/>
      <c r="AL283" s="69"/>
      <c r="AM283" s="69"/>
      <c r="AN283" s="80"/>
      <c r="AO283" s="80"/>
      <c r="AP283" s="69"/>
      <c r="AQ283" s="69"/>
      <c r="AR283" s="80"/>
      <c r="AS283" s="80"/>
      <c r="AT283" s="69"/>
      <c r="AU283" s="69"/>
      <c r="AV283" s="80"/>
      <c r="AW283" s="80"/>
      <c r="AX283" s="69"/>
      <c r="AY283" s="69"/>
      <c r="AZ283" s="80"/>
      <c r="BA283" s="80"/>
      <c r="BB283" s="69"/>
      <c r="BC283" s="69"/>
      <c r="BD283" s="80"/>
      <c r="BE283" s="80"/>
      <c r="BF283" s="69"/>
      <c r="BG283" s="69"/>
      <c r="BH283" s="80"/>
      <c r="BI283" s="80"/>
      <c r="BJ283" s="69"/>
      <c r="BK283" s="69"/>
      <c r="BL283" s="80"/>
      <c r="BM283" s="80"/>
      <c r="BN283" s="69"/>
      <c r="BO283" s="69"/>
      <c r="BP283" s="80"/>
      <c r="BQ283" s="80"/>
      <c r="BR283" s="69"/>
      <c r="BS283" s="69"/>
      <c r="BT283" s="80"/>
      <c r="BU283" s="80"/>
      <c r="BV283" s="69"/>
      <c r="BW283" s="69"/>
      <c r="BX283" s="80"/>
      <c r="BY283" s="80"/>
      <c r="BZ283" s="69"/>
      <c r="CA283" s="69"/>
      <c r="CB283" s="80"/>
      <c r="CC283" s="80"/>
      <c r="CD283" s="69"/>
      <c r="CE283" s="69"/>
      <c r="CF283" s="69"/>
      <c r="CG283" s="69"/>
      <c r="CH283" s="69"/>
      <c r="CI283" s="69"/>
      <c r="CJ283" s="68"/>
      <c r="CK283" s="69"/>
      <c r="CL283" s="185"/>
      <c r="CM283" s="67"/>
      <c r="CN283" s="67"/>
      <c r="CO283" s="69"/>
      <c r="CP283" s="185"/>
      <c r="CQ283" s="67"/>
      <c r="CR283" s="67"/>
      <c r="CS283" s="69"/>
      <c r="CT283" s="69"/>
      <c r="CU283" s="69"/>
      <c r="CV283" s="69"/>
      <c r="CW283" s="69"/>
      <c r="CX283" s="69"/>
      <c r="CY283" s="69"/>
      <c r="CZ283" s="69"/>
      <c r="DA283" s="69"/>
    </row>
    <row r="284" spans="2:105">
      <c r="B284" s="67"/>
      <c r="C284" s="67"/>
      <c r="D284" s="67"/>
      <c r="E284" s="69"/>
      <c r="F284" s="185"/>
      <c r="G284" s="67"/>
      <c r="H284" s="69"/>
      <c r="I284" s="69"/>
      <c r="J284" s="69"/>
      <c r="K284" s="69"/>
      <c r="L284" s="69"/>
      <c r="M284" s="69"/>
      <c r="N284" s="69"/>
      <c r="O284" s="69"/>
      <c r="P284" s="69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69"/>
      <c r="AD284" s="69"/>
      <c r="AE284" s="69"/>
      <c r="AF284" s="80"/>
      <c r="AG284" s="80"/>
      <c r="AH284" s="69"/>
      <c r="AI284" s="69"/>
      <c r="AJ284" s="80"/>
      <c r="AK284" s="80"/>
      <c r="AL284" s="69"/>
      <c r="AM284" s="69"/>
      <c r="AN284" s="80"/>
      <c r="AO284" s="80"/>
      <c r="AP284" s="69"/>
      <c r="AQ284" s="69"/>
      <c r="AR284" s="80"/>
      <c r="AS284" s="80"/>
      <c r="AT284" s="69"/>
      <c r="AU284" s="69"/>
      <c r="AV284" s="80"/>
      <c r="AW284" s="80"/>
      <c r="AX284" s="69"/>
      <c r="AY284" s="69"/>
      <c r="AZ284" s="80"/>
      <c r="BA284" s="80"/>
      <c r="BB284" s="69"/>
      <c r="BC284" s="69"/>
      <c r="BD284" s="80"/>
      <c r="BE284" s="80"/>
      <c r="BF284" s="69"/>
      <c r="BG284" s="69"/>
      <c r="BH284" s="80"/>
      <c r="BI284" s="80"/>
      <c r="BJ284" s="69"/>
      <c r="BK284" s="69"/>
      <c r="BL284" s="80"/>
      <c r="BM284" s="80"/>
      <c r="BN284" s="69"/>
      <c r="BO284" s="69"/>
      <c r="BP284" s="80"/>
      <c r="BQ284" s="80"/>
      <c r="BR284" s="69"/>
      <c r="BS284" s="69"/>
      <c r="BT284" s="80"/>
      <c r="BU284" s="80"/>
      <c r="BV284" s="69"/>
      <c r="BW284" s="69"/>
      <c r="BX284" s="80"/>
      <c r="BY284" s="80"/>
      <c r="BZ284" s="69"/>
      <c r="CA284" s="69"/>
      <c r="CB284" s="80"/>
      <c r="CC284" s="80"/>
      <c r="CD284" s="69"/>
      <c r="CE284" s="69"/>
      <c r="CF284" s="69"/>
      <c r="CG284" s="69"/>
      <c r="CH284" s="69"/>
      <c r="CI284" s="69"/>
      <c r="CJ284" s="68"/>
      <c r="CK284" s="69"/>
      <c r="CL284" s="185"/>
      <c r="CM284" s="67"/>
      <c r="CN284" s="67"/>
      <c r="CO284" s="69"/>
      <c r="CP284" s="185"/>
      <c r="CQ284" s="67"/>
      <c r="CR284" s="67"/>
      <c r="CS284" s="69"/>
      <c r="CT284" s="69"/>
      <c r="CU284" s="69"/>
      <c r="CV284" s="69"/>
      <c r="CW284" s="69"/>
      <c r="CX284" s="69"/>
      <c r="CY284" s="69"/>
      <c r="CZ284" s="69"/>
      <c r="DA284" s="69"/>
    </row>
    <row r="285" spans="2:105">
      <c r="B285" s="67"/>
      <c r="C285" s="67"/>
      <c r="D285" s="67"/>
      <c r="E285" s="69"/>
      <c r="F285" s="185"/>
      <c r="G285" s="67"/>
      <c r="H285" s="69"/>
      <c r="I285" s="69"/>
      <c r="J285" s="69"/>
      <c r="K285" s="69"/>
      <c r="L285" s="69"/>
      <c r="M285" s="69"/>
      <c r="N285" s="69"/>
      <c r="O285" s="69"/>
      <c r="P285" s="69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69"/>
      <c r="AD285" s="69"/>
      <c r="AE285" s="69"/>
      <c r="AF285" s="80"/>
      <c r="AG285" s="80"/>
      <c r="AH285" s="69"/>
      <c r="AI285" s="69"/>
      <c r="AJ285" s="80"/>
      <c r="AK285" s="80"/>
      <c r="AL285" s="69"/>
      <c r="AM285" s="69"/>
      <c r="AN285" s="80"/>
      <c r="AO285" s="80"/>
      <c r="AP285" s="69"/>
      <c r="AQ285" s="69"/>
      <c r="AR285" s="80"/>
      <c r="AS285" s="80"/>
      <c r="AT285" s="69"/>
      <c r="AU285" s="69"/>
      <c r="AV285" s="80"/>
      <c r="AW285" s="80"/>
      <c r="AX285" s="69"/>
      <c r="AY285" s="69"/>
      <c r="AZ285" s="80"/>
      <c r="BA285" s="80"/>
      <c r="BB285" s="69"/>
      <c r="BC285" s="69"/>
      <c r="BD285" s="80"/>
      <c r="BE285" s="80"/>
      <c r="BF285" s="69"/>
      <c r="BG285" s="69"/>
      <c r="BH285" s="80"/>
      <c r="BI285" s="80"/>
      <c r="BJ285" s="69"/>
      <c r="BK285" s="69"/>
      <c r="BL285" s="80"/>
      <c r="BM285" s="80"/>
      <c r="BN285" s="69"/>
      <c r="BO285" s="69"/>
      <c r="BP285" s="80"/>
      <c r="BQ285" s="80"/>
      <c r="BR285" s="69"/>
      <c r="BS285" s="69"/>
      <c r="BT285" s="80"/>
      <c r="BU285" s="80"/>
      <c r="BV285" s="69"/>
      <c r="BW285" s="69"/>
      <c r="BX285" s="80"/>
      <c r="BY285" s="80"/>
      <c r="BZ285" s="69"/>
      <c r="CA285" s="69"/>
      <c r="CB285" s="80"/>
      <c r="CC285" s="80"/>
      <c r="CD285" s="69"/>
      <c r="CE285" s="69"/>
      <c r="CF285" s="69"/>
      <c r="CG285" s="69"/>
      <c r="CH285" s="69"/>
      <c r="CI285" s="69"/>
      <c r="CJ285" s="68"/>
      <c r="CK285" s="69"/>
      <c r="CL285" s="185"/>
      <c r="CM285" s="67"/>
      <c r="CN285" s="67"/>
      <c r="CO285" s="69"/>
      <c r="CP285" s="185"/>
      <c r="CQ285" s="67"/>
      <c r="CR285" s="67"/>
      <c r="CS285" s="69"/>
      <c r="CT285" s="69"/>
      <c r="CU285" s="69"/>
      <c r="CV285" s="69"/>
      <c r="CW285" s="69"/>
      <c r="CX285" s="69"/>
      <c r="CY285" s="69"/>
      <c r="CZ285" s="69"/>
      <c r="DA285" s="69"/>
    </row>
    <row r="286" spans="2:105">
      <c r="B286" s="67"/>
      <c r="C286" s="67"/>
      <c r="D286" s="67"/>
      <c r="E286" s="69"/>
      <c r="F286" s="185"/>
      <c r="G286" s="67"/>
      <c r="H286" s="69"/>
      <c r="I286" s="69"/>
      <c r="J286" s="69"/>
      <c r="K286" s="69"/>
      <c r="L286" s="69"/>
      <c r="M286" s="69"/>
      <c r="N286" s="69"/>
      <c r="O286" s="69"/>
      <c r="P286" s="69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69"/>
      <c r="AD286" s="69"/>
      <c r="AE286" s="69"/>
      <c r="AF286" s="80"/>
      <c r="AG286" s="80"/>
      <c r="AH286" s="69"/>
      <c r="AI286" s="69"/>
      <c r="AJ286" s="80"/>
      <c r="AK286" s="80"/>
      <c r="AL286" s="69"/>
      <c r="AM286" s="69"/>
      <c r="AN286" s="80"/>
      <c r="AO286" s="80"/>
      <c r="AP286" s="69"/>
      <c r="AQ286" s="69"/>
      <c r="AR286" s="80"/>
      <c r="AS286" s="80"/>
      <c r="AT286" s="69"/>
      <c r="AU286" s="69"/>
      <c r="AV286" s="80"/>
      <c r="AW286" s="80"/>
      <c r="AX286" s="69"/>
      <c r="AY286" s="69"/>
      <c r="AZ286" s="80"/>
      <c r="BA286" s="80"/>
      <c r="BB286" s="69"/>
      <c r="BC286" s="69"/>
      <c r="BD286" s="80"/>
      <c r="BE286" s="80"/>
      <c r="BF286" s="69"/>
      <c r="BG286" s="69"/>
      <c r="BH286" s="80"/>
      <c r="BI286" s="80"/>
      <c r="BJ286" s="69"/>
      <c r="BK286" s="69"/>
      <c r="BL286" s="80"/>
      <c r="BM286" s="80"/>
      <c r="BN286" s="69"/>
      <c r="BO286" s="69"/>
      <c r="BP286" s="80"/>
      <c r="BQ286" s="80"/>
      <c r="BR286" s="69"/>
      <c r="BS286" s="69"/>
      <c r="BT286" s="80"/>
      <c r="BU286" s="80"/>
      <c r="BV286" s="69"/>
      <c r="BW286" s="69"/>
      <c r="BX286" s="80"/>
      <c r="BY286" s="80"/>
      <c r="BZ286" s="69"/>
      <c r="CA286" s="69"/>
      <c r="CB286" s="80"/>
      <c r="CC286" s="80"/>
      <c r="CD286" s="69"/>
      <c r="CE286" s="69"/>
      <c r="CF286" s="69"/>
      <c r="CG286" s="69"/>
      <c r="CH286" s="69"/>
      <c r="CI286" s="69"/>
      <c r="CJ286" s="68"/>
      <c r="CK286" s="69"/>
      <c r="CL286" s="185"/>
      <c r="CM286" s="67"/>
      <c r="CN286" s="67"/>
      <c r="CO286" s="69"/>
      <c r="CP286" s="185"/>
      <c r="CQ286" s="67"/>
      <c r="CR286" s="67"/>
      <c r="CS286" s="69"/>
      <c r="CT286" s="69"/>
      <c r="CU286" s="69"/>
      <c r="CV286" s="69"/>
      <c r="CW286" s="69"/>
      <c r="CX286" s="69"/>
      <c r="CY286" s="69"/>
      <c r="CZ286" s="69"/>
      <c r="DA286" s="69"/>
    </row>
    <row r="287" spans="2:105">
      <c r="B287" s="67"/>
      <c r="C287" s="67"/>
      <c r="D287" s="67"/>
      <c r="E287" s="69"/>
      <c r="F287" s="185"/>
      <c r="G287" s="67"/>
      <c r="H287" s="69"/>
      <c r="I287" s="69"/>
      <c r="J287" s="69"/>
      <c r="K287" s="69"/>
      <c r="L287" s="69"/>
      <c r="M287" s="69"/>
      <c r="N287" s="69"/>
      <c r="O287" s="69"/>
      <c r="P287" s="69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69"/>
      <c r="AD287" s="69"/>
      <c r="AE287" s="69"/>
      <c r="AF287" s="80"/>
      <c r="AG287" s="80"/>
      <c r="AH287" s="69"/>
      <c r="AI287" s="69"/>
      <c r="AJ287" s="80"/>
      <c r="AK287" s="80"/>
      <c r="AL287" s="69"/>
      <c r="AM287" s="69"/>
      <c r="AN287" s="80"/>
      <c r="AO287" s="80"/>
      <c r="AP287" s="69"/>
      <c r="AQ287" s="69"/>
      <c r="AR287" s="80"/>
      <c r="AS287" s="80"/>
      <c r="AT287" s="69"/>
      <c r="AU287" s="69"/>
      <c r="AV287" s="80"/>
      <c r="AW287" s="80"/>
      <c r="AX287" s="69"/>
      <c r="AY287" s="69"/>
      <c r="AZ287" s="80"/>
      <c r="BA287" s="80"/>
      <c r="BB287" s="69"/>
      <c r="BC287" s="69"/>
      <c r="BD287" s="80"/>
      <c r="BE287" s="80"/>
      <c r="BF287" s="69"/>
      <c r="BG287" s="69"/>
      <c r="BH287" s="80"/>
      <c r="BI287" s="80"/>
      <c r="BJ287" s="69"/>
      <c r="BK287" s="69"/>
      <c r="BL287" s="80"/>
      <c r="BM287" s="80"/>
      <c r="BN287" s="69"/>
      <c r="BO287" s="69"/>
      <c r="BP287" s="80"/>
      <c r="BQ287" s="80"/>
      <c r="BR287" s="69"/>
      <c r="BS287" s="69"/>
      <c r="BT287" s="80"/>
      <c r="BU287" s="80"/>
      <c r="BV287" s="69"/>
      <c r="BW287" s="69"/>
      <c r="BX287" s="80"/>
      <c r="BY287" s="80"/>
      <c r="BZ287" s="69"/>
      <c r="CA287" s="69"/>
      <c r="CB287" s="80"/>
      <c r="CC287" s="80"/>
      <c r="CD287" s="69"/>
      <c r="CE287" s="69"/>
      <c r="CF287" s="69"/>
      <c r="CG287" s="69"/>
      <c r="CH287" s="69"/>
      <c r="CI287" s="69"/>
      <c r="CJ287" s="68"/>
      <c r="CK287" s="69"/>
      <c r="CL287" s="185"/>
      <c r="CM287" s="67"/>
      <c r="CN287" s="67"/>
      <c r="CO287" s="69"/>
      <c r="CP287" s="185"/>
      <c r="CQ287" s="67"/>
      <c r="CR287" s="67"/>
      <c r="CS287" s="69"/>
      <c r="CT287" s="69"/>
      <c r="CU287" s="69"/>
      <c r="CV287" s="69"/>
      <c r="CW287" s="69"/>
      <c r="CX287" s="69"/>
      <c r="CY287" s="69"/>
      <c r="CZ287" s="69"/>
      <c r="DA287" s="69"/>
    </row>
    <row r="288" spans="2:105">
      <c r="B288" s="67"/>
      <c r="C288" s="67"/>
      <c r="D288" s="67"/>
      <c r="E288" s="69"/>
      <c r="F288" s="185"/>
      <c r="G288" s="67"/>
      <c r="H288" s="69"/>
      <c r="I288" s="69"/>
      <c r="J288" s="69"/>
      <c r="K288" s="69"/>
      <c r="L288" s="69"/>
      <c r="M288" s="69"/>
      <c r="N288" s="69"/>
      <c r="O288" s="69"/>
      <c r="P288" s="69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69"/>
      <c r="AD288" s="69"/>
      <c r="AE288" s="69"/>
      <c r="AF288" s="80"/>
      <c r="AG288" s="80"/>
      <c r="AH288" s="69"/>
      <c r="AI288" s="69"/>
      <c r="AJ288" s="80"/>
      <c r="AK288" s="80"/>
      <c r="AL288" s="69"/>
      <c r="AM288" s="69"/>
      <c r="AN288" s="80"/>
      <c r="AO288" s="80"/>
      <c r="AP288" s="69"/>
      <c r="AQ288" s="69"/>
      <c r="AR288" s="80"/>
      <c r="AS288" s="80"/>
      <c r="AT288" s="69"/>
      <c r="AU288" s="69"/>
      <c r="AV288" s="80"/>
      <c r="AW288" s="80"/>
      <c r="AX288" s="69"/>
      <c r="AY288" s="69"/>
      <c r="AZ288" s="80"/>
      <c r="BA288" s="80"/>
      <c r="BB288" s="69"/>
      <c r="BC288" s="69"/>
      <c r="BD288" s="80"/>
      <c r="BE288" s="80"/>
      <c r="BF288" s="69"/>
      <c r="BG288" s="69"/>
      <c r="BH288" s="80"/>
      <c r="BI288" s="80"/>
      <c r="BJ288" s="69"/>
      <c r="BK288" s="69"/>
      <c r="BL288" s="80"/>
      <c r="BM288" s="80"/>
      <c r="BN288" s="69"/>
      <c r="BO288" s="69"/>
      <c r="BP288" s="80"/>
      <c r="BQ288" s="80"/>
      <c r="BR288" s="69"/>
      <c r="BS288" s="69"/>
      <c r="BT288" s="80"/>
      <c r="BU288" s="80"/>
      <c r="BV288" s="69"/>
      <c r="BW288" s="69"/>
      <c r="BX288" s="80"/>
      <c r="BY288" s="80"/>
      <c r="BZ288" s="69"/>
      <c r="CA288" s="69"/>
      <c r="CB288" s="80"/>
      <c r="CC288" s="80"/>
      <c r="CD288" s="69"/>
      <c r="CE288" s="69"/>
      <c r="CF288" s="69"/>
      <c r="CG288" s="69"/>
      <c r="CH288" s="69"/>
      <c r="CI288" s="69"/>
      <c r="CJ288" s="68"/>
      <c r="CK288" s="69"/>
      <c r="CL288" s="185"/>
      <c r="CM288" s="67"/>
      <c r="CN288" s="67"/>
      <c r="CO288" s="69"/>
      <c r="CP288" s="185"/>
      <c r="CQ288" s="67"/>
      <c r="CR288" s="67"/>
      <c r="CS288" s="69"/>
      <c r="CT288" s="69"/>
      <c r="CU288" s="69"/>
      <c r="CV288" s="69"/>
      <c r="CW288" s="69"/>
      <c r="CX288" s="69"/>
      <c r="CY288" s="69"/>
      <c r="CZ288" s="69"/>
      <c r="DA288" s="69"/>
    </row>
    <row r="289" spans="2:105">
      <c r="B289" s="67"/>
      <c r="C289" s="67"/>
      <c r="D289" s="67"/>
      <c r="E289" s="69"/>
      <c r="F289" s="185"/>
      <c r="G289" s="67"/>
      <c r="H289" s="69"/>
      <c r="I289" s="69"/>
      <c r="J289" s="69"/>
      <c r="K289" s="69"/>
      <c r="L289" s="69"/>
      <c r="M289" s="69"/>
      <c r="N289" s="69"/>
      <c r="O289" s="69"/>
      <c r="P289" s="69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69"/>
      <c r="AD289" s="69"/>
      <c r="AE289" s="69"/>
      <c r="AF289" s="80"/>
      <c r="AG289" s="80"/>
      <c r="AH289" s="69"/>
      <c r="AI289" s="69"/>
      <c r="AJ289" s="80"/>
      <c r="AK289" s="80"/>
      <c r="AL289" s="69"/>
      <c r="AM289" s="69"/>
      <c r="AN289" s="80"/>
      <c r="AO289" s="80"/>
      <c r="AP289" s="69"/>
      <c r="AQ289" s="69"/>
      <c r="AR289" s="80"/>
      <c r="AS289" s="80"/>
      <c r="AT289" s="69"/>
      <c r="AU289" s="69"/>
      <c r="AV289" s="80"/>
      <c r="AW289" s="80"/>
      <c r="AX289" s="69"/>
      <c r="AY289" s="69"/>
      <c r="AZ289" s="80"/>
      <c r="BA289" s="80"/>
      <c r="BB289" s="69"/>
      <c r="BC289" s="69"/>
      <c r="BD289" s="80"/>
      <c r="BE289" s="80"/>
      <c r="BF289" s="69"/>
      <c r="BG289" s="69"/>
      <c r="BH289" s="80"/>
      <c r="BI289" s="80"/>
      <c r="BJ289" s="69"/>
      <c r="BK289" s="69"/>
      <c r="BL289" s="80"/>
      <c r="BM289" s="80"/>
      <c r="BN289" s="69"/>
      <c r="BO289" s="69"/>
      <c r="BP289" s="80"/>
      <c r="BQ289" s="80"/>
      <c r="BR289" s="69"/>
      <c r="BS289" s="69"/>
      <c r="BT289" s="80"/>
      <c r="BU289" s="80"/>
      <c r="BV289" s="69"/>
      <c r="BW289" s="69"/>
      <c r="BX289" s="80"/>
      <c r="BY289" s="80"/>
      <c r="BZ289" s="69"/>
      <c r="CA289" s="69"/>
      <c r="CB289" s="80"/>
      <c r="CC289" s="80"/>
      <c r="CD289" s="69"/>
      <c r="CE289" s="69"/>
      <c r="CF289" s="69"/>
      <c r="CG289" s="69"/>
      <c r="CH289" s="69"/>
      <c r="CI289" s="69"/>
      <c r="CJ289" s="68"/>
      <c r="CK289" s="69"/>
      <c r="CL289" s="185"/>
      <c r="CM289" s="67"/>
      <c r="CN289" s="67"/>
      <c r="CO289" s="69"/>
      <c r="CP289" s="185"/>
      <c r="CQ289" s="67"/>
      <c r="CR289" s="67"/>
      <c r="CS289" s="69"/>
      <c r="CT289" s="69"/>
      <c r="CU289" s="69"/>
      <c r="CV289" s="69"/>
      <c r="CW289" s="69"/>
      <c r="CX289" s="69"/>
      <c r="CY289" s="69"/>
      <c r="CZ289" s="69"/>
      <c r="DA289" s="69"/>
    </row>
    <row r="290" spans="2:105">
      <c r="B290" s="67"/>
      <c r="C290" s="67"/>
      <c r="D290" s="67"/>
      <c r="E290" s="69"/>
      <c r="F290" s="185"/>
      <c r="G290" s="67"/>
      <c r="H290" s="69"/>
      <c r="I290" s="69"/>
      <c r="J290" s="69"/>
      <c r="K290" s="69"/>
      <c r="L290" s="69"/>
      <c r="M290" s="69"/>
      <c r="N290" s="69"/>
      <c r="O290" s="69"/>
      <c r="P290" s="69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69"/>
      <c r="AD290" s="69"/>
      <c r="AE290" s="69"/>
      <c r="AF290" s="80"/>
      <c r="AG290" s="80"/>
      <c r="AH290" s="69"/>
      <c r="AI290" s="69"/>
      <c r="AJ290" s="80"/>
      <c r="AK290" s="80"/>
      <c r="AL290" s="69"/>
      <c r="AM290" s="69"/>
      <c r="AN290" s="80"/>
      <c r="AO290" s="80"/>
      <c r="AP290" s="69"/>
      <c r="AQ290" s="69"/>
      <c r="AR290" s="80"/>
      <c r="AS290" s="80"/>
      <c r="AT290" s="69"/>
      <c r="AU290" s="69"/>
      <c r="AV290" s="80"/>
      <c r="AW290" s="80"/>
      <c r="AX290" s="69"/>
      <c r="AY290" s="69"/>
      <c r="AZ290" s="80"/>
      <c r="BA290" s="80"/>
      <c r="BB290" s="69"/>
      <c r="BC290" s="69"/>
      <c r="BD290" s="80"/>
      <c r="BE290" s="80"/>
      <c r="BF290" s="69"/>
      <c r="BG290" s="69"/>
      <c r="BH290" s="80"/>
      <c r="BI290" s="80"/>
      <c r="BJ290" s="69"/>
      <c r="BK290" s="69"/>
      <c r="BL290" s="80"/>
      <c r="BM290" s="80"/>
      <c r="BN290" s="69"/>
      <c r="BO290" s="69"/>
      <c r="BP290" s="80"/>
      <c r="BQ290" s="80"/>
      <c r="BR290" s="69"/>
      <c r="BS290" s="69"/>
      <c r="BT290" s="80"/>
      <c r="BU290" s="80"/>
      <c r="BV290" s="69"/>
      <c r="BW290" s="69"/>
      <c r="BX290" s="80"/>
      <c r="BY290" s="80"/>
      <c r="BZ290" s="69"/>
      <c r="CA290" s="69"/>
      <c r="CB290" s="80"/>
      <c r="CC290" s="80"/>
      <c r="CD290" s="69"/>
      <c r="CE290" s="69"/>
      <c r="CF290" s="69"/>
      <c r="CG290" s="69"/>
      <c r="CH290" s="69"/>
      <c r="CI290" s="69"/>
      <c r="CJ290" s="68"/>
      <c r="CK290" s="69"/>
      <c r="CL290" s="185"/>
      <c r="CM290" s="67"/>
      <c r="CN290" s="67"/>
      <c r="CO290" s="69"/>
      <c r="CP290" s="185"/>
      <c r="CQ290" s="67"/>
      <c r="CR290" s="67"/>
      <c r="CS290" s="69"/>
      <c r="CT290" s="69"/>
      <c r="CU290" s="69"/>
      <c r="CV290" s="69"/>
      <c r="CW290" s="69"/>
      <c r="CX290" s="69"/>
      <c r="CY290" s="69"/>
      <c r="CZ290" s="69"/>
      <c r="DA290" s="69"/>
    </row>
    <row r="291" spans="2:105">
      <c r="B291" s="67"/>
      <c r="C291" s="67"/>
      <c r="D291" s="67"/>
      <c r="E291" s="69"/>
      <c r="F291" s="185"/>
      <c r="G291" s="67"/>
      <c r="H291" s="69"/>
      <c r="I291" s="69"/>
      <c r="J291" s="69"/>
      <c r="K291" s="69"/>
      <c r="L291" s="69"/>
      <c r="M291" s="69"/>
      <c r="N291" s="69"/>
      <c r="O291" s="69"/>
      <c r="P291" s="69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69"/>
      <c r="AD291" s="69"/>
      <c r="AE291" s="69"/>
      <c r="AF291" s="80"/>
      <c r="AG291" s="80"/>
      <c r="AH291" s="69"/>
      <c r="AI291" s="69"/>
      <c r="AJ291" s="80"/>
      <c r="AK291" s="80"/>
      <c r="AL291" s="69"/>
      <c r="AM291" s="69"/>
      <c r="AN291" s="80"/>
      <c r="AO291" s="80"/>
      <c r="AP291" s="69"/>
      <c r="AQ291" s="69"/>
      <c r="AR291" s="80"/>
      <c r="AS291" s="80"/>
      <c r="AT291" s="69"/>
      <c r="AU291" s="69"/>
      <c r="AV291" s="80"/>
      <c r="AW291" s="80"/>
      <c r="AX291" s="69"/>
      <c r="AY291" s="69"/>
      <c r="AZ291" s="80"/>
      <c r="BA291" s="80"/>
      <c r="BB291" s="69"/>
      <c r="BC291" s="69"/>
      <c r="BD291" s="80"/>
      <c r="BE291" s="80"/>
      <c r="BF291" s="69"/>
      <c r="BG291" s="69"/>
      <c r="BH291" s="80"/>
      <c r="BI291" s="80"/>
      <c r="BJ291" s="69"/>
      <c r="BK291" s="69"/>
      <c r="BL291" s="80"/>
      <c r="BM291" s="80"/>
      <c r="BN291" s="69"/>
      <c r="BO291" s="69"/>
      <c r="BP291" s="80"/>
      <c r="BQ291" s="80"/>
      <c r="BR291" s="69"/>
      <c r="BS291" s="69"/>
      <c r="BT291" s="80"/>
      <c r="BU291" s="80"/>
      <c r="BV291" s="69"/>
      <c r="BW291" s="69"/>
      <c r="BX291" s="80"/>
      <c r="BY291" s="80"/>
      <c r="BZ291" s="69"/>
      <c r="CA291" s="69"/>
      <c r="CB291" s="80"/>
      <c r="CC291" s="80"/>
      <c r="CD291" s="69"/>
      <c r="CE291" s="69"/>
      <c r="CF291" s="69"/>
      <c r="CG291" s="69"/>
      <c r="CH291" s="69"/>
      <c r="CI291" s="69"/>
      <c r="CJ291" s="68"/>
      <c r="CK291" s="69"/>
      <c r="CL291" s="185"/>
      <c r="CM291" s="67"/>
      <c r="CN291" s="67"/>
      <c r="CO291" s="69"/>
      <c r="CP291" s="185"/>
      <c r="CQ291" s="67"/>
      <c r="CR291" s="67"/>
      <c r="CS291" s="69"/>
      <c r="CT291" s="69"/>
      <c r="CU291" s="69"/>
      <c r="CV291" s="69"/>
      <c r="CW291" s="69"/>
      <c r="CX291" s="69"/>
      <c r="CY291" s="69"/>
      <c r="CZ291" s="69"/>
      <c r="DA291" s="69"/>
    </row>
    <row r="292" spans="2:105">
      <c r="B292" s="67"/>
      <c r="C292" s="67"/>
      <c r="D292" s="67"/>
      <c r="E292" s="69"/>
      <c r="F292" s="185"/>
      <c r="G292" s="67"/>
      <c r="H292" s="69"/>
      <c r="I292" s="69"/>
      <c r="J292" s="69"/>
      <c r="K292" s="69"/>
      <c r="L292" s="69"/>
      <c r="M292" s="69"/>
      <c r="N292" s="69"/>
      <c r="O292" s="69"/>
      <c r="P292" s="69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69"/>
      <c r="AD292" s="69"/>
      <c r="AE292" s="69"/>
      <c r="AF292" s="80"/>
      <c r="AG292" s="80"/>
      <c r="AH292" s="69"/>
      <c r="AI292" s="69"/>
      <c r="AJ292" s="80"/>
      <c r="AK292" s="80"/>
      <c r="AL292" s="69"/>
      <c r="AM292" s="69"/>
      <c r="AN292" s="80"/>
      <c r="AO292" s="80"/>
      <c r="AP292" s="69"/>
      <c r="AQ292" s="69"/>
      <c r="AR292" s="80"/>
      <c r="AS292" s="80"/>
      <c r="AT292" s="69"/>
      <c r="AU292" s="69"/>
      <c r="AV292" s="80"/>
      <c r="AW292" s="80"/>
      <c r="AX292" s="69"/>
      <c r="AY292" s="69"/>
      <c r="AZ292" s="80"/>
      <c r="BA292" s="80"/>
      <c r="BB292" s="69"/>
      <c r="BC292" s="69"/>
      <c r="BD292" s="80"/>
      <c r="BE292" s="80"/>
      <c r="BF292" s="69"/>
      <c r="BG292" s="69"/>
      <c r="BH292" s="80"/>
      <c r="BI292" s="80"/>
      <c r="BJ292" s="69"/>
      <c r="BK292" s="69"/>
      <c r="BL292" s="80"/>
      <c r="BM292" s="80"/>
      <c r="BN292" s="69"/>
      <c r="BO292" s="69"/>
      <c r="BP292" s="80"/>
      <c r="BQ292" s="80"/>
      <c r="BR292" s="69"/>
      <c r="BS292" s="69"/>
      <c r="BT292" s="80"/>
      <c r="BU292" s="80"/>
      <c r="BV292" s="69"/>
      <c r="BW292" s="69"/>
      <c r="BX292" s="80"/>
      <c r="BY292" s="80"/>
      <c r="BZ292" s="69"/>
      <c r="CA292" s="69"/>
      <c r="CB292" s="80"/>
      <c r="CC292" s="80"/>
      <c r="CD292" s="69"/>
      <c r="CE292" s="69"/>
      <c r="CF292" s="69"/>
      <c r="CG292" s="69"/>
      <c r="CH292" s="69"/>
      <c r="CI292" s="69"/>
      <c r="CJ292" s="68"/>
      <c r="CK292" s="69"/>
      <c r="CL292" s="185"/>
      <c r="CM292" s="67"/>
      <c r="CN292" s="67"/>
      <c r="CO292" s="69"/>
      <c r="CP292" s="185"/>
      <c r="CQ292" s="67"/>
      <c r="CR292" s="67"/>
      <c r="CS292" s="69"/>
      <c r="CT292" s="69"/>
      <c r="CU292" s="69"/>
      <c r="CV292" s="69"/>
      <c r="CW292" s="69"/>
      <c r="CX292" s="69"/>
      <c r="CY292" s="69"/>
      <c r="CZ292" s="69"/>
      <c r="DA292" s="69"/>
    </row>
    <row r="293" spans="2:105">
      <c r="B293" s="67"/>
      <c r="C293" s="67"/>
      <c r="D293" s="67"/>
      <c r="E293" s="69"/>
      <c r="F293" s="185"/>
      <c r="G293" s="67"/>
      <c r="H293" s="69"/>
      <c r="I293" s="69"/>
      <c r="J293" s="69"/>
      <c r="K293" s="69"/>
      <c r="L293" s="69"/>
      <c r="M293" s="69"/>
      <c r="N293" s="69"/>
      <c r="O293" s="69"/>
      <c r="P293" s="69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69"/>
      <c r="AD293" s="69"/>
      <c r="AE293" s="69"/>
      <c r="AF293" s="80"/>
      <c r="AG293" s="80"/>
      <c r="AH293" s="69"/>
      <c r="AI293" s="69"/>
      <c r="AJ293" s="80"/>
      <c r="AK293" s="80"/>
      <c r="AL293" s="69"/>
      <c r="AM293" s="69"/>
      <c r="AN293" s="80"/>
      <c r="AO293" s="80"/>
      <c r="AP293" s="69"/>
      <c r="AQ293" s="69"/>
      <c r="AR293" s="80"/>
      <c r="AS293" s="80"/>
      <c r="AT293" s="69"/>
      <c r="AU293" s="69"/>
      <c r="AV293" s="80"/>
      <c r="AW293" s="80"/>
      <c r="AX293" s="69"/>
      <c r="AY293" s="69"/>
      <c r="AZ293" s="80"/>
      <c r="BA293" s="80"/>
      <c r="BB293" s="69"/>
      <c r="BC293" s="69"/>
      <c r="BD293" s="80"/>
      <c r="BE293" s="80"/>
      <c r="BF293" s="69"/>
      <c r="BG293" s="69"/>
      <c r="BH293" s="80"/>
      <c r="BI293" s="80"/>
      <c r="BJ293" s="69"/>
      <c r="BK293" s="69"/>
      <c r="BL293" s="80"/>
      <c r="BM293" s="80"/>
      <c r="BN293" s="69"/>
      <c r="BO293" s="69"/>
      <c r="BP293" s="80"/>
      <c r="BQ293" s="80"/>
      <c r="BR293" s="69"/>
      <c r="BS293" s="69"/>
      <c r="BT293" s="80"/>
      <c r="BU293" s="80"/>
      <c r="BV293" s="69"/>
      <c r="BW293" s="69"/>
      <c r="BX293" s="80"/>
      <c r="BY293" s="80"/>
      <c r="BZ293" s="69"/>
      <c r="CA293" s="69"/>
      <c r="CB293" s="80"/>
      <c r="CC293" s="80"/>
      <c r="CD293" s="69"/>
      <c r="CE293" s="69"/>
      <c r="CF293" s="69"/>
      <c r="CG293" s="69"/>
      <c r="CH293" s="69"/>
      <c r="CI293" s="69"/>
      <c r="CJ293" s="68"/>
      <c r="CK293" s="69"/>
      <c r="CL293" s="185"/>
      <c r="CM293" s="67"/>
      <c r="CN293" s="67"/>
      <c r="CO293" s="69"/>
      <c r="CP293" s="185"/>
      <c r="CQ293" s="67"/>
      <c r="CR293" s="67"/>
      <c r="CS293" s="69"/>
      <c r="CT293" s="69"/>
      <c r="CU293" s="69"/>
      <c r="CV293" s="69"/>
      <c r="CW293" s="69"/>
      <c r="CX293" s="69"/>
      <c r="CY293" s="69"/>
      <c r="CZ293" s="69"/>
      <c r="DA293" s="69"/>
    </row>
    <row r="294" spans="2:105">
      <c r="B294" s="67"/>
      <c r="C294" s="67"/>
      <c r="D294" s="67"/>
      <c r="E294" s="69"/>
      <c r="F294" s="185"/>
      <c r="G294" s="67"/>
      <c r="H294" s="69"/>
      <c r="I294" s="69"/>
      <c r="J294" s="69"/>
      <c r="K294" s="69"/>
      <c r="L294" s="69"/>
      <c r="M294" s="69"/>
      <c r="N294" s="69"/>
      <c r="O294" s="69"/>
      <c r="P294" s="69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69"/>
      <c r="AD294" s="69"/>
      <c r="AE294" s="69"/>
      <c r="AF294" s="80"/>
      <c r="AG294" s="80"/>
      <c r="AH294" s="69"/>
      <c r="AI294" s="69"/>
      <c r="AJ294" s="80"/>
      <c r="AK294" s="80"/>
      <c r="AL294" s="69"/>
      <c r="AM294" s="69"/>
      <c r="AN294" s="80"/>
      <c r="AO294" s="80"/>
      <c r="AP294" s="69"/>
      <c r="AQ294" s="69"/>
      <c r="AR294" s="80"/>
      <c r="AS294" s="80"/>
      <c r="AT294" s="69"/>
      <c r="AU294" s="69"/>
      <c r="AV294" s="80"/>
      <c r="AW294" s="80"/>
      <c r="AX294" s="69"/>
      <c r="AY294" s="69"/>
      <c r="AZ294" s="80"/>
      <c r="BA294" s="80"/>
      <c r="BB294" s="69"/>
      <c r="BC294" s="69"/>
      <c r="BD294" s="80"/>
      <c r="BE294" s="80"/>
      <c r="BF294" s="69"/>
      <c r="BG294" s="69"/>
      <c r="BH294" s="80"/>
      <c r="BI294" s="80"/>
      <c r="BJ294" s="69"/>
      <c r="BK294" s="69"/>
      <c r="BL294" s="80"/>
      <c r="BM294" s="80"/>
      <c r="BN294" s="69"/>
      <c r="BO294" s="69"/>
      <c r="BP294" s="80"/>
      <c r="BQ294" s="80"/>
      <c r="BR294" s="69"/>
      <c r="BS294" s="69"/>
      <c r="BT294" s="80"/>
      <c r="BU294" s="80"/>
      <c r="BV294" s="69"/>
      <c r="BW294" s="69"/>
      <c r="BX294" s="80"/>
      <c r="BY294" s="80"/>
      <c r="BZ294" s="69"/>
      <c r="CA294" s="69"/>
      <c r="CB294" s="80"/>
      <c r="CC294" s="80"/>
      <c r="CD294" s="69"/>
      <c r="CE294" s="69"/>
      <c r="CF294" s="69"/>
      <c r="CG294" s="69"/>
      <c r="CH294" s="69"/>
      <c r="CI294" s="69"/>
      <c r="CJ294" s="68"/>
      <c r="CK294" s="69"/>
      <c r="CL294" s="185"/>
      <c r="CM294" s="67"/>
      <c r="CN294" s="67"/>
      <c r="CO294" s="69"/>
      <c r="CP294" s="185"/>
      <c r="CQ294" s="67"/>
      <c r="CR294" s="67"/>
      <c r="CS294" s="69"/>
      <c r="CT294" s="69"/>
      <c r="CU294" s="69"/>
      <c r="CV294" s="69"/>
      <c r="CW294" s="69"/>
      <c r="CX294" s="69"/>
      <c r="CY294" s="69"/>
      <c r="CZ294" s="69"/>
      <c r="DA294" s="69"/>
    </row>
    <row r="295" spans="2:105">
      <c r="B295" s="67"/>
      <c r="C295" s="67"/>
      <c r="D295" s="67"/>
      <c r="E295" s="69"/>
      <c r="F295" s="185"/>
      <c r="G295" s="67"/>
      <c r="H295" s="69"/>
      <c r="I295" s="69"/>
      <c r="J295" s="69"/>
      <c r="K295" s="69"/>
      <c r="L295" s="69"/>
      <c r="M295" s="69"/>
      <c r="N295" s="69"/>
      <c r="O295" s="69"/>
      <c r="P295" s="69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69"/>
      <c r="AD295" s="69"/>
      <c r="AE295" s="69"/>
      <c r="AF295" s="80"/>
      <c r="AG295" s="80"/>
      <c r="AH295" s="69"/>
      <c r="AI295" s="69"/>
      <c r="AJ295" s="80"/>
      <c r="AK295" s="80"/>
      <c r="AL295" s="69"/>
      <c r="AM295" s="69"/>
      <c r="AN295" s="80"/>
      <c r="AO295" s="80"/>
      <c r="AP295" s="69"/>
      <c r="AQ295" s="69"/>
      <c r="AR295" s="80"/>
      <c r="AS295" s="80"/>
      <c r="AT295" s="69"/>
      <c r="AU295" s="69"/>
      <c r="AV295" s="80"/>
      <c r="AW295" s="80"/>
      <c r="AX295" s="69"/>
      <c r="AY295" s="69"/>
      <c r="AZ295" s="80"/>
      <c r="BA295" s="80"/>
      <c r="BB295" s="69"/>
      <c r="BC295" s="69"/>
      <c r="BD295" s="80"/>
      <c r="BE295" s="80"/>
      <c r="BF295" s="69"/>
      <c r="BG295" s="69"/>
      <c r="BH295" s="80"/>
      <c r="BI295" s="80"/>
      <c r="BJ295" s="69"/>
      <c r="BK295" s="69"/>
      <c r="BL295" s="80"/>
      <c r="BM295" s="80"/>
      <c r="BN295" s="69"/>
      <c r="BO295" s="69"/>
      <c r="BP295" s="80"/>
      <c r="BQ295" s="80"/>
      <c r="BR295" s="69"/>
      <c r="BS295" s="69"/>
      <c r="BT295" s="80"/>
      <c r="BU295" s="80"/>
      <c r="BV295" s="69"/>
      <c r="BW295" s="69"/>
      <c r="BX295" s="80"/>
      <c r="BY295" s="80"/>
      <c r="BZ295" s="69"/>
      <c r="CA295" s="69"/>
      <c r="CB295" s="80"/>
      <c r="CC295" s="80"/>
      <c r="CD295" s="69"/>
      <c r="CE295" s="69"/>
      <c r="CF295" s="69"/>
      <c r="CG295" s="69"/>
      <c r="CH295" s="69"/>
      <c r="CI295" s="69"/>
      <c r="CJ295" s="68"/>
      <c r="CK295" s="69"/>
      <c r="CL295" s="185"/>
      <c r="CM295" s="67"/>
      <c r="CN295" s="67"/>
      <c r="CO295" s="69"/>
      <c r="CP295" s="185"/>
      <c r="CQ295" s="67"/>
      <c r="CR295" s="67"/>
      <c r="CS295" s="69"/>
      <c r="CT295" s="69"/>
      <c r="CU295" s="69"/>
      <c r="CV295" s="69"/>
      <c r="CW295" s="69"/>
      <c r="CX295" s="69"/>
      <c r="CY295" s="69"/>
      <c r="CZ295" s="69"/>
      <c r="DA295" s="69"/>
    </row>
    <row r="296" spans="2:105">
      <c r="B296" s="67"/>
      <c r="C296" s="67"/>
      <c r="D296" s="67"/>
      <c r="E296" s="69"/>
      <c r="F296" s="185"/>
      <c r="G296" s="67"/>
      <c r="H296" s="69"/>
      <c r="I296" s="69"/>
      <c r="J296" s="69"/>
      <c r="K296" s="69"/>
      <c r="L296" s="69"/>
      <c r="M296" s="69"/>
      <c r="N296" s="69"/>
      <c r="O296" s="69"/>
      <c r="P296" s="69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69"/>
      <c r="AD296" s="69"/>
      <c r="AE296" s="69"/>
      <c r="AF296" s="80"/>
      <c r="AG296" s="80"/>
      <c r="AH296" s="69"/>
      <c r="AI296" s="69"/>
      <c r="AJ296" s="80"/>
      <c r="AK296" s="80"/>
      <c r="AL296" s="69"/>
      <c r="AM296" s="69"/>
      <c r="AN296" s="80"/>
      <c r="AO296" s="80"/>
      <c r="AP296" s="69"/>
      <c r="AQ296" s="69"/>
      <c r="AR296" s="80"/>
      <c r="AS296" s="80"/>
      <c r="AT296" s="69"/>
      <c r="AU296" s="69"/>
      <c r="AV296" s="80"/>
      <c r="AW296" s="80"/>
      <c r="AX296" s="69"/>
      <c r="AY296" s="69"/>
      <c r="AZ296" s="80"/>
      <c r="BA296" s="80"/>
      <c r="BB296" s="69"/>
      <c r="BC296" s="69"/>
      <c r="BD296" s="80"/>
      <c r="BE296" s="80"/>
      <c r="BF296" s="69"/>
      <c r="BG296" s="69"/>
      <c r="BH296" s="80"/>
      <c r="BI296" s="80"/>
      <c r="BJ296" s="69"/>
      <c r="BK296" s="69"/>
      <c r="BL296" s="80"/>
      <c r="BM296" s="80"/>
      <c r="BN296" s="69"/>
      <c r="BO296" s="69"/>
      <c r="BP296" s="80"/>
      <c r="BQ296" s="80"/>
      <c r="BR296" s="69"/>
      <c r="BS296" s="69"/>
      <c r="BT296" s="80"/>
      <c r="BU296" s="80"/>
      <c r="BV296" s="69"/>
      <c r="BW296" s="69"/>
      <c r="BX296" s="80"/>
      <c r="BY296" s="80"/>
      <c r="BZ296" s="69"/>
      <c r="CA296" s="69"/>
      <c r="CB296" s="80"/>
      <c r="CC296" s="80"/>
      <c r="CD296" s="69"/>
      <c r="CE296" s="69"/>
      <c r="CF296" s="69"/>
      <c r="CG296" s="69"/>
      <c r="CH296" s="69"/>
      <c r="CI296" s="69"/>
      <c r="CJ296" s="68"/>
      <c r="CK296" s="69"/>
      <c r="CL296" s="185"/>
      <c r="CM296" s="67"/>
      <c r="CN296" s="67"/>
      <c r="CO296" s="69"/>
      <c r="CP296" s="185"/>
      <c r="CQ296" s="67"/>
      <c r="CR296" s="67"/>
      <c r="CS296" s="69"/>
      <c r="CT296" s="69"/>
      <c r="CU296" s="69"/>
      <c r="CV296" s="69"/>
      <c r="CW296" s="69"/>
      <c r="CX296" s="69"/>
      <c r="CY296" s="69"/>
      <c r="CZ296" s="69"/>
      <c r="DA296" s="69"/>
    </row>
    <row r="297" spans="2:105">
      <c r="B297" s="67"/>
      <c r="C297" s="67"/>
      <c r="D297" s="67"/>
      <c r="E297" s="69"/>
      <c r="F297" s="185"/>
      <c r="G297" s="67"/>
      <c r="H297" s="69"/>
      <c r="I297" s="69"/>
      <c r="J297" s="69"/>
      <c r="K297" s="69"/>
      <c r="L297" s="69"/>
      <c r="M297" s="69"/>
      <c r="N297" s="69"/>
      <c r="O297" s="69"/>
      <c r="P297" s="69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69"/>
      <c r="AD297" s="69"/>
      <c r="AE297" s="69"/>
      <c r="AF297" s="80"/>
      <c r="AG297" s="80"/>
      <c r="AH297" s="69"/>
      <c r="AI297" s="69"/>
      <c r="AJ297" s="80"/>
      <c r="AK297" s="80"/>
      <c r="AL297" s="69"/>
      <c r="AM297" s="69"/>
      <c r="AN297" s="80"/>
      <c r="AO297" s="80"/>
      <c r="AP297" s="69"/>
      <c r="AQ297" s="69"/>
      <c r="AR297" s="80"/>
      <c r="AS297" s="80"/>
      <c r="AT297" s="69"/>
      <c r="AU297" s="69"/>
      <c r="AV297" s="80"/>
      <c r="AW297" s="80"/>
      <c r="AX297" s="69"/>
      <c r="AY297" s="69"/>
      <c r="AZ297" s="80"/>
      <c r="BA297" s="80"/>
      <c r="BB297" s="69"/>
      <c r="BC297" s="69"/>
      <c r="BD297" s="80"/>
      <c r="BE297" s="80"/>
      <c r="BF297" s="69"/>
      <c r="BG297" s="69"/>
      <c r="BH297" s="80"/>
      <c r="BI297" s="80"/>
      <c r="BJ297" s="69"/>
      <c r="BK297" s="69"/>
      <c r="BL297" s="80"/>
      <c r="BM297" s="80"/>
      <c r="BN297" s="69"/>
      <c r="BO297" s="69"/>
      <c r="BP297" s="80"/>
      <c r="BQ297" s="80"/>
      <c r="BR297" s="69"/>
      <c r="BS297" s="69"/>
      <c r="BT297" s="80"/>
      <c r="BU297" s="80"/>
      <c r="BV297" s="69"/>
      <c r="BW297" s="69"/>
      <c r="BX297" s="80"/>
      <c r="BY297" s="80"/>
      <c r="BZ297" s="69"/>
      <c r="CA297" s="69"/>
      <c r="CB297" s="80"/>
      <c r="CC297" s="80"/>
      <c r="CD297" s="69"/>
      <c r="CE297" s="69"/>
      <c r="CF297" s="69"/>
      <c r="CG297" s="69"/>
      <c r="CH297" s="69"/>
      <c r="CI297" s="69"/>
      <c r="CJ297" s="68"/>
      <c r="CK297" s="69"/>
      <c r="CL297" s="185"/>
      <c r="CM297" s="67"/>
      <c r="CN297" s="67"/>
      <c r="CO297" s="69"/>
      <c r="CP297" s="185"/>
      <c r="CQ297" s="67"/>
      <c r="CR297" s="67"/>
      <c r="CS297" s="69"/>
      <c r="CT297" s="69"/>
      <c r="CU297" s="69"/>
      <c r="CV297" s="69"/>
      <c r="CW297" s="69"/>
      <c r="CX297" s="69"/>
      <c r="CY297" s="69"/>
      <c r="CZ297" s="69"/>
      <c r="DA297" s="69"/>
    </row>
    <row r="298" spans="2:105">
      <c r="B298" s="67"/>
      <c r="C298" s="67"/>
      <c r="D298" s="67"/>
      <c r="E298" s="69"/>
      <c r="F298" s="185"/>
      <c r="G298" s="67"/>
      <c r="H298" s="69"/>
      <c r="I298" s="69"/>
      <c r="J298" s="69"/>
      <c r="K298" s="69"/>
      <c r="L298" s="69"/>
      <c r="M298" s="69"/>
      <c r="N298" s="69"/>
      <c r="O298" s="69"/>
      <c r="P298" s="69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69"/>
      <c r="AD298" s="69"/>
      <c r="AE298" s="69"/>
      <c r="AF298" s="80"/>
      <c r="AG298" s="80"/>
      <c r="AH298" s="69"/>
      <c r="AI298" s="69"/>
      <c r="AJ298" s="80"/>
      <c r="AK298" s="80"/>
      <c r="AL298" s="69"/>
      <c r="AM298" s="69"/>
      <c r="AN298" s="80"/>
      <c r="AO298" s="80"/>
      <c r="AP298" s="69"/>
      <c r="AQ298" s="69"/>
      <c r="AR298" s="80"/>
      <c r="AS298" s="80"/>
      <c r="AT298" s="69"/>
      <c r="AU298" s="69"/>
      <c r="AV298" s="80"/>
      <c r="AW298" s="80"/>
      <c r="AX298" s="69"/>
      <c r="AY298" s="69"/>
      <c r="AZ298" s="80"/>
      <c r="BA298" s="80"/>
      <c r="BB298" s="69"/>
      <c r="BC298" s="69"/>
      <c r="BD298" s="80"/>
      <c r="BE298" s="80"/>
      <c r="BF298" s="69"/>
      <c r="BG298" s="69"/>
      <c r="BH298" s="80"/>
      <c r="BI298" s="80"/>
      <c r="BJ298" s="69"/>
      <c r="BK298" s="69"/>
      <c r="BL298" s="80"/>
      <c r="BM298" s="80"/>
      <c r="BN298" s="69"/>
      <c r="BO298" s="69"/>
      <c r="BP298" s="80"/>
      <c r="BQ298" s="80"/>
      <c r="BR298" s="69"/>
      <c r="BS298" s="69"/>
      <c r="BT298" s="80"/>
      <c r="BU298" s="80"/>
      <c r="BV298" s="69"/>
      <c r="BW298" s="69"/>
      <c r="BX298" s="80"/>
      <c r="BY298" s="80"/>
      <c r="BZ298" s="69"/>
      <c r="CA298" s="69"/>
      <c r="CB298" s="80"/>
      <c r="CC298" s="80"/>
      <c r="CD298" s="69"/>
      <c r="CE298" s="69"/>
      <c r="CF298" s="69"/>
      <c r="CG298" s="69"/>
      <c r="CH298" s="69"/>
      <c r="CI298" s="69"/>
      <c r="CJ298" s="68"/>
      <c r="CK298" s="69"/>
      <c r="CL298" s="185"/>
      <c r="CM298" s="67"/>
      <c r="CN298" s="67"/>
      <c r="CO298" s="69"/>
      <c r="CP298" s="185"/>
      <c r="CQ298" s="67"/>
      <c r="CR298" s="67"/>
      <c r="CS298" s="69"/>
      <c r="CT298" s="69"/>
      <c r="CU298" s="69"/>
      <c r="CV298" s="69"/>
      <c r="CW298" s="69"/>
      <c r="CX298" s="69"/>
      <c r="CY298" s="69"/>
      <c r="CZ298" s="69"/>
      <c r="DA298" s="69"/>
    </row>
    <row r="299" spans="2:105">
      <c r="B299" s="67"/>
      <c r="C299" s="67"/>
      <c r="D299" s="67"/>
      <c r="E299" s="69"/>
      <c r="F299" s="185"/>
      <c r="G299" s="67"/>
      <c r="H299" s="69"/>
      <c r="I299" s="69"/>
      <c r="J299" s="69"/>
      <c r="K299" s="69"/>
      <c r="L299" s="69"/>
      <c r="M299" s="69"/>
      <c r="N299" s="69"/>
      <c r="O299" s="69"/>
      <c r="P299" s="69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69"/>
      <c r="AD299" s="69"/>
      <c r="AE299" s="69"/>
      <c r="AF299" s="80"/>
      <c r="AG299" s="80"/>
      <c r="AH299" s="69"/>
      <c r="AI299" s="69"/>
      <c r="AJ299" s="80"/>
      <c r="AK299" s="80"/>
      <c r="AL299" s="69"/>
      <c r="AM299" s="69"/>
      <c r="AN299" s="80"/>
      <c r="AO299" s="80"/>
      <c r="AP299" s="69"/>
      <c r="AQ299" s="69"/>
      <c r="AR299" s="80"/>
      <c r="AS299" s="80"/>
      <c r="AT299" s="69"/>
      <c r="AU299" s="69"/>
      <c r="AV299" s="80"/>
      <c r="AW299" s="80"/>
      <c r="AX299" s="69"/>
      <c r="AY299" s="69"/>
      <c r="AZ299" s="80"/>
      <c r="BA299" s="80"/>
      <c r="BB299" s="69"/>
      <c r="BC299" s="69"/>
      <c r="BD299" s="80"/>
      <c r="BE299" s="80"/>
      <c r="BF299" s="69"/>
      <c r="BG299" s="69"/>
      <c r="BH299" s="80"/>
      <c r="BI299" s="80"/>
      <c r="BJ299" s="69"/>
      <c r="BK299" s="69"/>
      <c r="BL299" s="80"/>
      <c r="BM299" s="80"/>
      <c r="BN299" s="69"/>
      <c r="BO299" s="69"/>
      <c r="BP299" s="80"/>
      <c r="BQ299" s="80"/>
      <c r="BR299" s="69"/>
      <c r="BS299" s="69"/>
      <c r="BT299" s="80"/>
      <c r="BU299" s="80"/>
      <c r="BV299" s="69"/>
      <c r="BW299" s="69"/>
      <c r="BX299" s="80"/>
      <c r="BY299" s="80"/>
      <c r="BZ299" s="69"/>
      <c r="CA299" s="69"/>
      <c r="CB299" s="80"/>
      <c r="CC299" s="80"/>
      <c r="CD299" s="69"/>
      <c r="CE299" s="69"/>
      <c r="CF299" s="69"/>
      <c r="CG299" s="69"/>
      <c r="CH299" s="69"/>
      <c r="CI299" s="69"/>
      <c r="CJ299" s="68"/>
      <c r="CK299" s="69"/>
      <c r="CL299" s="185"/>
      <c r="CM299" s="67"/>
      <c r="CN299" s="67"/>
      <c r="CO299" s="69"/>
      <c r="CP299" s="185"/>
      <c r="CQ299" s="67"/>
      <c r="CR299" s="67"/>
      <c r="CS299" s="69"/>
      <c r="CT299" s="69"/>
      <c r="CU299" s="69"/>
      <c r="CV299" s="69"/>
      <c r="CW299" s="69"/>
      <c r="CX299" s="69"/>
      <c r="CY299" s="69"/>
      <c r="CZ299" s="69"/>
      <c r="DA299" s="69"/>
    </row>
    <row r="300" spans="2:105">
      <c r="B300" s="67"/>
      <c r="C300" s="67"/>
      <c r="D300" s="67"/>
      <c r="E300" s="69"/>
      <c r="F300" s="185"/>
      <c r="G300" s="67"/>
      <c r="H300" s="69"/>
      <c r="I300" s="69"/>
      <c r="J300" s="69"/>
      <c r="K300" s="69"/>
      <c r="L300" s="69"/>
      <c r="M300" s="69"/>
      <c r="N300" s="69"/>
      <c r="O300" s="69"/>
      <c r="P300" s="69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69"/>
      <c r="AD300" s="69"/>
      <c r="AE300" s="69"/>
      <c r="AF300" s="80"/>
      <c r="AG300" s="80"/>
      <c r="AH300" s="69"/>
      <c r="AI300" s="69"/>
      <c r="AJ300" s="80"/>
      <c r="AK300" s="80"/>
      <c r="AL300" s="69"/>
      <c r="AM300" s="69"/>
      <c r="AN300" s="80"/>
      <c r="AO300" s="80"/>
      <c r="AP300" s="69"/>
      <c r="AQ300" s="69"/>
      <c r="AR300" s="80"/>
      <c r="AS300" s="80"/>
      <c r="AT300" s="69"/>
      <c r="AU300" s="69"/>
      <c r="AV300" s="80"/>
      <c r="AW300" s="80"/>
      <c r="AX300" s="69"/>
      <c r="AY300" s="69"/>
      <c r="AZ300" s="80"/>
      <c r="BA300" s="80"/>
      <c r="BB300" s="69"/>
      <c r="BC300" s="69"/>
      <c r="BD300" s="80"/>
      <c r="BE300" s="80"/>
      <c r="BF300" s="69"/>
      <c r="BG300" s="69"/>
      <c r="BH300" s="80"/>
      <c r="BI300" s="80"/>
      <c r="BJ300" s="69"/>
      <c r="BK300" s="69"/>
      <c r="BL300" s="80"/>
      <c r="BM300" s="80"/>
      <c r="BN300" s="69"/>
      <c r="BO300" s="69"/>
      <c r="BP300" s="80"/>
      <c r="BQ300" s="80"/>
      <c r="BR300" s="69"/>
      <c r="BS300" s="69"/>
      <c r="BT300" s="80"/>
      <c r="BU300" s="80"/>
      <c r="BV300" s="69"/>
      <c r="BW300" s="69"/>
      <c r="BX300" s="80"/>
      <c r="BY300" s="80"/>
      <c r="BZ300" s="69"/>
      <c r="CA300" s="69"/>
      <c r="CB300" s="80"/>
      <c r="CC300" s="80"/>
      <c r="CD300" s="69"/>
      <c r="CE300" s="69"/>
      <c r="CF300" s="69"/>
      <c r="CG300" s="69"/>
      <c r="CH300" s="69"/>
      <c r="CI300" s="69"/>
      <c r="CJ300" s="68"/>
      <c r="CK300" s="69"/>
      <c r="CL300" s="185"/>
      <c r="CM300" s="67"/>
      <c r="CN300" s="67"/>
      <c r="CO300" s="69"/>
      <c r="CP300" s="185"/>
      <c r="CQ300" s="67"/>
      <c r="CR300" s="67"/>
      <c r="CS300" s="69"/>
      <c r="CT300" s="69"/>
      <c r="CU300" s="69"/>
      <c r="CV300" s="69"/>
      <c r="CW300" s="69"/>
      <c r="CX300" s="69"/>
      <c r="CY300" s="69"/>
      <c r="CZ300" s="69"/>
      <c r="DA300" s="69"/>
    </row>
    <row r="301" spans="2:105">
      <c r="B301" s="67"/>
      <c r="C301" s="67"/>
      <c r="D301" s="67"/>
      <c r="E301" s="69"/>
      <c r="F301" s="185"/>
      <c r="G301" s="67"/>
      <c r="H301" s="69"/>
      <c r="I301" s="69"/>
      <c r="J301" s="69"/>
      <c r="K301" s="69"/>
      <c r="L301" s="69"/>
      <c r="M301" s="69"/>
      <c r="N301" s="69"/>
      <c r="O301" s="69"/>
      <c r="P301" s="69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69"/>
      <c r="AD301" s="69"/>
      <c r="AE301" s="69"/>
      <c r="AF301" s="80"/>
      <c r="AG301" s="80"/>
      <c r="AH301" s="69"/>
      <c r="AI301" s="69"/>
      <c r="AJ301" s="80"/>
      <c r="AK301" s="80"/>
      <c r="AL301" s="69"/>
      <c r="AM301" s="69"/>
      <c r="AN301" s="80"/>
      <c r="AO301" s="80"/>
      <c r="AP301" s="69"/>
      <c r="AQ301" s="69"/>
      <c r="AR301" s="80"/>
      <c r="AS301" s="80"/>
      <c r="AT301" s="69"/>
      <c r="AU301" s="69"/>
      <c r="AV301" s="80"/>
      <c r="AW301" s="80"/>
      <c r="AX301" s="69"/>
      <c r="AY301" s="69"/>
      <c r="AZ301" s="80"/>
      <c r="BA301" s="80"/>
      <c r="BB301" s="69"/>
      <c r="BC301" s="69"/>
      <c r="BD301" s="80"/>
      <c r="BE301" s="80"/>
      <c r="BF301" s="69"/>
      <c r="BG301" s="69"/>
      <c r="BH301" s="80"/>
      <c r="BI301" s="80"/>
      <c r="BJ301" s="69"/>
      <c r="BK301" s="69"/>
      <c r="BL301" s="80"/>
      <c r="BM301" s="80"/>
      <c r="BN301" s="69"/>
      <c r="BO301" s="69"/>
      <c r="BP301" s="80"/>
      <c r="BQ301" s="80"/>
      <c r="BR301" s="69"/>
      <c r="BS301" s="69"/>
      <c r="BT301" s="80"/>
      <c r="BU301" s="80"/>
      <c r="BV301" s="69"/>
      <c r="BW301" s="69"/>
      <c r="BX301" s="80"/>
      <c r="BY301" s="80"/>
      <c r="BZ301" s="69"/>
      <c r="CA301" s="69"/>
      <c r="CB301" s="80"/>
      <c r="CC301" s="80"/>
      <c r="CD301" s="69"/>
      <c r="CE301" s="69"/>
      <c r="CF301" s="69"/>
      <c r="CG301" s="69"/>
      <c r="CH301" s="69"/>
      <c r="CI301" s="69"/>
      <c r="CJ301" s="68"/>
      <c r="CK301" s="69"/>
      <c r="CL301" s="185"/>
      <c r="CM301" s="67"/>
      <c r="CN301" s="67"/>
      <c r="CO301" s="69"/>
      <c r="CP301" s="185"/>
      <c r="CQ301" s="67"/>
      <c r="CR301" s="67"/>
      <c r="CS301" s="69"/>
      <c r="CT301" s="69"/>
      <c r="CU301" s="69"/>
      <c r="CV301" s="69"/>
      <c r="CW301" s="69"/>
      <c r="CX301" s="69"/>
      <c r="CY301" s="69"/>
      <c r="CZ301" s="69"/>
      <c r="DA301" s="69"/>
    </row>
    <row r="302" spans="2:105">
      <c r="B302" s="67"/>
      <c r="C302" s="67"/>
      <c r="D302" s="67"/>
      <c r="E302" s="69"/>
      <c r="F302" s="185"/>
      <c r="G302" s="67"/>
      <c r="H302" s="69"/>
      <c r="I302" s="69"/>
      <c r="J302" s="69"/>
      <c r="K302" s="69"/>
      <c r="L302" s="69"/>
      <c r="M302" s="69"/>
      <c r="N302" s="69"/>
      <c r="O302" s="69"/>
      <c r="P302" s="69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69"/>
      <c r="AD302" s="69"/>
      <c r="AE302" s="69"/>
      <c r="AF302" s="80"/>
      <c r="AG302" s="80"/>
      <c r="AH302" s="69"/>
      <c r="AI302" s="69"/>
      <c r="AJ302" s="80"/>
      <c r="AK302" s="80"/>
      <c r="AL302" s="69"/>
      <c r="AM302" s="69"/>
      <c r="AN302" s="80"/>
      <c r="AO302" s="80"/>
      <c r="AP302" s="69"/>
      <c r="AQ302" s="69"/>
      <c r="AR302" s="80"/>
      <c r="AS302" s="80"/>
      <c r="AT302" s="69"/>
      <c r="AU302" s="69"/>
      <c r="AV302" s="80"/>
      <c r="AW302" s="80"/>
      <c r="AX302" s="69"/>
      <c r="AY302" s="69"/>
      <c r="AZ302" s="80"/>
      <c r="BA302" s="80"/>
      <c r="BB302" s="69"/>
      <c r="BC302" s="69"/>
      <c r="BD302" s="80"/>
      <c r="BE302" s="80"/>
      <c r="BF302" s="69"/>
      <c r="BG302" s="69"/>
      <c r="BH302" s="80"/>
      <c r="BI302" s="80"/>
      <c r="BJ302" s="69"/>
      <c r="BK302" s="69"/>
      <c r="BL302" s="80"/>
      <c r="BM302" s="80"/>
      <c r="BN302" s="69"/>
      <c r="BO302" s="69"/>
      <c r="BP302" s="80"/>
      <c r="BQ302" s="80"/>
      <c r="BR302" s="69"/>
      <c r="BS302" s="69"/>
      <c r="BT302" s="80"/>
      <c r="BU302" s="80"/>
      <c r="BV302" s="69"/>
      <c r="BW302" s="69"/>
      <c r="BX302" s="80"/>
      <c r="BY302" s="80"/>
      <c r="BZ302" s="69"/>
      <c r="CA302" s="69"/>
      <c r="CB302" s="80"/>
      <c r="CC302" s="80"/>
      <c r="CD302" s="69"/>
      <c r="CE302" s="69"/>
      <c r="CF302" s="69"/>
      <c r="CG302" s="69"/>
      <c r="CH302" s="69"/>
      <c r="CI302" s="69"/>
      <c r="CJ302" s="68"/>
      <c r="CK302" s="69"/>
      <c r="CL302" s="185"/>
      <c r="CM302" s="67"/>
      <c r="CN302" s="67"/>
      <c r="CO302" s="69"/>
      <c r="CP302" s="185"/>
      <c r="CQ302" s="67"/>
      <c r="CR302" s="67"/>
      <c r="CS302" s="69"/>
      <c r="CT302" s="69"/>
      <c r="CU302" s="69"/>
      <c r="CV302" s="69"/>
      <c r="CW302" s="69"/>
      <c r="CX302" s="69"/>
      <c r="CY302" s="69"/>
      <c r="CZ302" s="69"/>
      <c r="DA302" s="69"/>
    </row>
    <row r="303" spans="2:105">
      <c r="B303" s="67"/>
      <c r="C303" s="67"/>
      <c r="D303" s="67"/>
      <c r="E303" s="69"/>
      <c r="F303" s="185"/>
      <c r="G303" s="67"/>
      <c r="H303" s="69"/>
      <c r="I303" s="69"/>
      <c r="J303" s="69"/>
      <c r="K303" s="69"/>
      <c r="L303" s="69"/>
      <c r="M303" s="69"/>
      <c r="N303" s="69"/>
      <c r="O303" s="69"/>
      <c r="P303" s="69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69"/>
      <c r="AD303" s="69"/>
      <c r="AE303" s="69"/>
      <c r="AF303" s="80"/>
      <c r="AG303" s="80"/>
      <c r="AH303" s="69"/>
      <c r="AI303" s="69"/>
      <c r="AJ303" s="80"/>
      <c r="AK303" s="80"/>
      <c r="AL303" s="69"/>
      <c r="AM303" s="69"/>
      <c r="AN303" s="80"/>
      <c r="AO303" s="80"/>
      <c r="AP303" s="69"/>
      <c r="AQ303" s="69"/>
      <c r="AR303" s="80"/>
      <c r="AS303" s="80"/>
      <c r="AT303" s="69"/>
      <c r="AU303" s="69"/>
      <c r="AV303" s="80"/>
      <c r="AW303" s="80"/>
      <c r="AX303" s="69"/>
      <c r="AY303" s="69"/>
      <c r="AZ303" s="80"/>
      <c r="BA303" s="80"/>
      <c r="BB303" s="69"/>
      <c r="BC303" s="69"/>
      <c r="BD303" s="80"/>
      <c r="BE303" s="80"/>
      <c r="BF303" s="69"/>
      <c r="BG303" s="69"/>
      <c r="BH303" s="80"/>
      <c r="BI303" s="80"/>
      <c r="BJ303" s="69"/>
      <c r="BK303" s="69"/>
      <c r="BL303" s="80"/>
      <c r="BM303" s="80"/>
      <c r="BN303" s="69"/>
      <c r="BO303" s="69"/>
      <c r="BP303" s="80"/>
      <c r="BQ303" s="80"/>
      <c r="BR303" s="69"/>
      <c r="BS303" s="69"/>
      <c r="BT303" s="80"/>
      <c r="BU303" s="80"/>
      <c r="BV303" s="69"/>
      <c r="BW303" s="69"/>
      <c r="BX303" s="80"/>
      <c r="BY303" s="80"/>
      <c r="BZ303" s="69"/>
      <c r="CA303" s="69"/>
      <c r="CB303" s="80"/>
      <c r="CC303" s="80"/>
      <c r="CD303" s="69"/>
      <c r="CE303" s="69"/>
      <c r="CF303" s="69"/>
      <c r="CG303" s="69"/>
      <c r="CH303" s="69"/>
      <c r="CI303" s="69"/>
      <c r="CJ303" s="68"/>
      <c r="CK303" s="69"/>
      <c r="CL303" s="185"/>
      <c r="CM303" s="67"/>
      <c r="CN303" s="67"/>
      <c r="CO303" s="69"/>
      <c r="CP303" s="185"/>
      <c r="CQ303" s="67"/>
      <c r="CR303" s="67"/>
      <c r="CS303" s="69"/>
      <c r="CT303" s="69"/>
      <c r="CU303" s="69"/>
      <c r="CV303" s="69"/>
      <c r="CW303" s="69"/>
      <c r="CX303" s="69"/>
      <c r="CY303" s="69"/>
      <c r="CZ303" s="69"/>
      <c r="DA303" s="69"/>
    </row>
    <row r="304" spans="2:105">
      <c r="B304" s="67"/>
      <c r="C304" s="67"/>
      <c r="D304" s="67"/>
      <c r="E304" s="69"/>
      <c r="F304" s="185"/>
      <c r="G304" s="67"/>
      <c r="H304" s="69"/>
      <c r="I304" s="69"/>
      <c r="J304" s="69"/>
      <c r="K304" s="69"/>
      <c r="L304" s="69"/>
      <c r="M304" s="69"/>
      <c r="N304" s="69"/>
      <c r="O304" s="69"/>
      <c r="P304" s="69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69"/>
      <c r="AD304" s="69"/>
      <c r="AE304" s="69"/>
      <c r="AF304" s="80"/>
      <c r="AG304" s="80"/>
      <c r="AH304" s="69"/>
      <c r="AI304" s="69"/>
      <c r="AJ304" s="80"/>
      <c r="AK304" s="80"/>
      <c r="AL304" s="69"/>
      <c r="AM304" s="69"/>
      <c r="AN304" s="80"/>
      <c r="AO304" s="80"/>
      <c r="AP304" s="69"/>
      <c r="AQ304" s="69"/>
      <c r="AR304" s="80"/>
      <c r="AS304" s="80"/>
      <c r="AT304" s="69"/>
      <c r="AU304" s="69"/>
      <c r="AV304" s="80"/>
      <c r="AW304" s="80"/>
      <c r="AX304" s="69"/>
      <c r="AY304" s="69"/>
      <c r="AZ304" s="80"/>
      <c r="BA304" s="80"/>
      <c r="BB304" s="69"/>
      <c r="BC304" s="69"/>
      <c r="BD304" s="80"/>
      <c r="BE304" s="80"/>
      <c r="BF304" s="69"/>
      <c r="BG304" s="69"/>
      <c r="BH304" s="80"/>
      <c r="BI304" s="80"/>
      <c r="BJ304" s="69"/>
      <c r="BK304" s="69"/>
      <c r="BL304" s="80"/>
      <c r="BM304" s="80"/>
      <c r="BN304" s="69"/>
      <c r="BO304" s="69"/>
      <c r="BP304" s="80"/>
      <c r="BQ304" s="80"/>
      <c r="BR304" s="69"/>
      <c r="BS304" s="69"/>
      <c r="BT304" s="80"/>
      <c r="BU304" s="80"/>
      <c r="BV304" s="69"/>
      <c r="BW304" s="69"/>
      <c r="BX304" s="80"/>
      <c r="BY304" s="80"/>
      <c r="BZ304" s="69"/>
      <c r="CA304" s="69"/>
      <c r="CB304" s="80"/>
      <c r="CC304" s="80"/>
      <c r="CD304" s="69"/>
      <c r="CE304" s="69"/>
      <c r="CF304" s="69"/>
      <c r="CG304" s="69"/>
      <c r="CH304" s="69"/>
      <c r="CI304" s="69"/>
      <c r="CJ304" s="68"/>
      <c r="CK304" s="69"/>
      <c r="CL304" s="185"/>
      <c r="CM304" s="67"/>
      <c r="CN304" s="67"/>
      <c r="CO304" s="69"/>
      <c r="CP304" s="185"/>
      <c r="CQ304" s="67"/>
      <c r="CR304" s="67"/>
      <c r="CS304" s="69"/>
      <c r="CT304" s="69"/>
      <c r="CU304" s="69"/>
      <c r="CV304" s="69"/>
      <c r="CW304" s="69"/>
      <c r="CX304" s="69"/>
      <c r="CY304" s="69"/>
      <c r="CZ304" s="69"/>
      <c r="DA304" s="69"/>
    </row>
    <row r="305" spans="2:105">
      <c r="B305" s="67"/>
      <c r="C305" s="67"/>
      <c r="D305" s="67"/>
      <c r="E305" s="69"/>
      <c r="F305" s="185"/>
      <c r="G305" s="67"/>
      <c r="H305" s="69"/>
      <c r="I305" s="69"/>
      <c r="J305" s="69"/>
      <c r="K305" s="69"/>
      <c r="L305" s="69"/>
      <c r="M305" s="69"/>
      <c r="N305" s="69"/>
      <c r="O305" s="69"/>
      <c r="P305" s="69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69"/>
      <c r="AD305" s="69"/>
      <c r="AE305" s="69"/>
      <c r="AF305" s="80"/>
      <c r="AG305" s="80"/>
      <c r="AH305" s="69"/>
      <c r="AI305" s="69"/>
      <c r="AJ305" s="80"/>
      <c r="AK305" s="80"/>
      <c r="AL305" s="69"/>
      <c r="AM305" s="69"/>
      <c r="AN305" s="80"/>
      <c r="AO305" s="80"/>
      <c r="AP305" s="69"/>
      <c r="AQ305" s="69"/>
      <c r="AR305" s="80"/>
      <c r="AS305" s="80"/>
      <c r="AT305" s="69"/>
      <c r="AU305" s="69"/>
      <c r="AV305" s="80"/>
      <c r="AW305" s="80"/>
      <c r="AX305" s="69"/>
      <c r="AY305" s="69"/>
      <c r="AZ305" s="80"/>
      <c r="BA305" s="80"/>
      <c r="BB305" s="69"/>
      <c r="BC305" s="69"/>
      <c r="BD305" s="80"/>
      <c r="BE305" s="80"/>
      <c r="BF305" s="69"/>
      <c r="BG305" s="69"/>
      <c r="BH305" s="80"/>
      <c r="BI305" s="80"/>
      <c r="BJ305" s="69"/>
      <c r="BK305" s="69"/>
      <c r="BL305" s="80"/>
      <c r="BM305" s="80"/>
      <c r="BN305" s="69"/>
      <c r="BO305" s="69"/>
      <c r="BP305" s="80"/>
      <c r="BQ305" s="80"/>
      <c r="BR305" s="69"/>
      <c r="BS305" s="69"/>
      <c r="BT305" s="80"/>
      <c r="BU305" s="80"/>
      <c r="BV305" s="69"/>
      <c r="BW305" s="69"/>
      <c r="BX305" s="80"/>
      <c r="BY305" s="80"/>
      <c r="BZ305" s="69"/>
      <c r="CA305" s="69"/>
      <c r="CB305" s="80"/>
      <c r="CC305" s="80"/>
      <c r="CD305" s="69"/>
      <c r="CE305" s="69"/>
      <c r="CF305" s="69"/>
      <c r="CG305" s="69"/>
      <c r="CH305" s="69"/>
      <c r="CI305" s="69"/>
      <c r="CJ305" s="68"/>
      <c r="CK305" s="69"/>
      <c r="CL305" s="185"/>
      <c r="CM305" s="67"/>
      <c r="CN305" s="67"/>
      <c r="CO305" s="69"/>
      <c r="CP305" s="185"/>
      <c r="CQ305" s="67"/>
      <c r="CR305" s="67"/>
      <c r="CS305" s="69"/>
      <c r="CT305" s="69"/>
      <c r="CU305" s="69"/>
      <c r="CV305" s="69"/>
      <c r="CW305" s="69"/>
      <c r="CX305" s="69"/>
      <c r="CY305" s="69"/>
      <c r="CZ305" s="69"/>
      <c r="DA305" s="69"/>
    </row>
    <row r="306" spans="2:105">
      <c r="B306" s="67"/>
      <c r="C306" s="67"/>
      <c r="D306" s="67"/>
      <c r="E306" s="69"/>
      <c r="F306" s="185"/>
      <c r="G306" s="67"/>
      <c r="H306" s="69"/>
      <c r="I306" s="69"/>
      <c r="J306" s="69"/>
      <c r="K306" s="69"/>
      <c r="L306" s="69"/>
      <c r="M306" s="69"/>
      <c r="N306" s="69"/>
      <c r="O306" s="69"/>
      <c r="P306" s="69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69"/>
      <c r="AD306" s="69"/>
      <c r="AE306" s="69"/>
      <c r="AF306" s="80"/>
      <c r="AG306" s="80"/>
      <c r="AH306" s="69"/>
      <c r="AI306" s="69"/>
      <c r="AJ306" s="80"/>
      <c r="AK306" s="80"/>
      <c r="AL306" s="69"/>
      <c r="AM306" s="69"/>
      <c r="AN306" s="80"/>
      <c r="AO306" s="80"/>
      <c r="AP306" s="69"/>
      <c r="AQ306" s="69"/>
      <c r="AR306" s="80"/>
      <c r="AS306" s="80"/>
      <c r="AT306" s="69"/>
      <c r="AU306" s="69"/>
      <c r="AV306" s="80"/>
      <c r="AW306" s="80"/>
      <c r="AX306" s="69"/>
      <c r="AY306" s="69"/>
      <c r="AZ306" s="80"/>
      <c r="BA306" s="80"/>
      <c r="BB306" s="69"/>
      <c r="BC306" s="69"/>
      <c r="BD306" s="80"/>
      <c r="BE306" s="80"/>
      <c r="BF306" s="69"/>
      <c r="BG306" s="69"/>
      <c r="BH306" s="80"/>
      <c r="BI306" s="80"/>
      <c r="BJ306" s="69"/>
      <c r="BK306" s="69"/>
      <c r="BL306" s="80"/>
      <c r="BM306" s="80"/>
      <c r="BN306" s="69"/>
      <c r="BO306" s="69"/>
      <c r="BP306" s="80"/>
      <c r="BQ306" s="80"/>
      <c r="BR306" s="69"/>
      <c r="BS306" s="69"/>
      <c r="BT306" s="80"/>
      <c r="BU306" s="80"/>
      <c r="BV306" s="69"/>
      <c r="BW306" s="69"/>
      <c r="BX306" s="80"/>
      <c r="BY306" s="80"/>
      <c r="BZ306" s="69"/>
      <c r="CA306" s="69"/>
      <c r="CB306" s="80"/>
      <c r="CC306" s="80"/>
      <c r="CD306" s="69"/>
      <c r="CE306" s="69"/>
      <c r="CF306" s="69"/>
      <c r="CG306" s="69"/>
      <c r="CH306" s="69"/>
      <c r="CI306" s="69"/>
      <c r="CJ306" s="68"/>
      <c r="CK306" s="69"/>
      <c r="CL306" s="185"/>
      <c r="CM306" s="67"/>
      <c r="CN306" s="67"/>
      <c r="CO306" s="69"/>
      <c r="CP306" s="185"/>
      <c r="CQ306" s="67"/>
      <c r="CR306" s="67"/>
      <c r="CS306" s="69"/>
      <c r="CT306" s="69"/>
      <c r="CU306" s="69"/>
      <c r="CV306" s="69"/>
      <c r="CW306" s="69"/>
      <c r="CX306" s="69"/>
      <c r="CY306" s="69"/>
      <c r="CZ306" s="69"/>
      <c r="DA306" s="69"/>
    </row>
    <row r="307" spans="2:105">
      <c r="B307" s="67"/>
      <c r="C307" s="67"/>
      <c r="D307" s="67"/>
      <c r="E307" s="69"/>
      <c r="F307" s="185"/>
      <c r="G307" s="67"/>
      <c r="H307" s="69"/>
      <c r="I307" s="69"/>
      <c r="J307" s="69"/>
      <c r="K307" s="69"/>
      <c r="L307" s="69"/>
      <c r="M307" s="69"/>
      <c r="N307" s="69"/>
      <c r="O307" s="69"/>
      <c r="P307" s="69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69"/>
      <c r="AD307" s="69"/>
      <c r="AE307" s="69"/>
      <c r="AF307" s="80"/>
      <c r="AG307" s="80"/>
      <c r="AH307" s="69"/>
      <c r="AI307" s="69"/>
      <c r="AJ307" s="80"/>
      <c r="AK307" s="80"/>
      <c r="AL307" s="69"/>
      <c r="AM307" s="69"/>
      <c r="AN307" s="80"/>
      <c r="AO307" s="80"/>
      <c r="AP307" s="69"/>
      <c r="AQ307" s="69"/>
      <c r="AR307" s="80"/>
      <c r="AS307" s="80"/>
      <c r="AT307" s="69"/>
      <c r="AU307" s="69"/>
      <c r="AV307" s="80"/>
      <c r="AW307" s="80"/>
      <c r="AX307" s="69"/>
      <c r="AY307" s="69"/>
      <c r="AZ307" s="80"/>
      <c r="BA307" s="80"/>
      <c r="BB307" s="69"/>
      <c r="BC307" s="69"/>
      <c r="BD307" s="80"/>
      <c r="BE307" s="80"/>
      <c r="BF307" s="69"/>
      <c r="BG307" s="69"/>
      <c r="BH307" s="80"/>
      <c r="BI307" s="80"/>
      <c r="BJ307" s="69"/>
      <c r="BK307" s="69"/>
      <c r="BL307" s="80"/>
      <c r="BM307" s="80"/>
      <c r="BN307" s="69"/>
      <c r="BO307" s="69"/>
      <c r="BP307" s="80"/>
      <c r="BQ307" s="80"/>
      <c r="BR307" s="69"/>
      <c r="BS307" s="69"/>
      <c r="BT307" s="80"/>
      <c r="BU307" s="80"/>
      <c r="BV307" s="69"/>
      <c r="BW307" s="69"/>
      <c r="BX307" s="80"/>
      <c r="BY307" s="80"/>
      <c r="BZ307" s="69"/>
      <c r="CA307" s="69"/>
      <c r="CB307" s="80"/>
      <c r="CC307" s="80"/>
      <c r="CD307" s="69"/>
      <c r="CE307" s="69"/>
      <c r="CF307" s="69"/>
      <c r="CG307" s="69"/>
      <c r="CH307" s="69"/>
      <c r="CI307" s="69"/>
      <c r="CJ307" s="68"/>
      <c r="CK307" s="69"/>
      <c r="CL307" s="185"/>
      <c r="CM307" s="67"/>
      <c r="CN307" s="67"/>
      <c r="CO307" s="69"/>
      <c r="CP307" s="185"/>
      <c r="CQ307" s="67"/>
      <c r="CR307" s="67"/>
      <c r="CS307" s="69"/>
      <c r="CT307" s="69"/>
      <c r="CU307" s="69"/>
      <c r="CV307" s="69"/>
      <c r="CW307" s="69"/>
      <c r="CX307" s="69"/>
      <c r="CY307" s="69"/>
      <c r="CZ307" s="69"/>
      <c r="DA307" s="69"/>
    </row>
    <row r="308" spans="2:105">
      <c r="B308" s="67"/>
      <c r="C308" s="67"/>
      <c r="D308" s="67"/>
      <c r="E308" s="69"/>
      <c r="F308" s="185"/>
      <c r="G308" s="67"/>
      <c r="H308" s="69"/>
      <c r="I308" s="69"/>
      <c r="J308" s="69"/>
      <c r="K308" s="69"/>
      <c r="L308" s="69"/>
      <c r="M308" s="69"/>
      <c r="N308" s="69"/>
      <c r="O308" s="69"/>
      <c r="P308" s="69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69"/>
      <c r="AD308" s="69"/>
      <c r="AE308" s="69"/>
      <c r="AF308" s="80"/>
      <c r="AG308" s="80"/>
      <c r="AH308" s="69"/>
      <c r="AI308" s="69"/>
      <c r="AJ308" s="80"/>
      <c r="AK308" s="80"/>
      <c r="AL308" s="69"/>
      <c r="AM308" s="69"/>
      <c r="AN308" s="80"/>
      <c r="AO308" s="80"/>
      <c r="AP308" s="69"/>
      <c r="AQ308" s="69"/>
      <c r="AR308" s="80"/>
      <c r="AS308" s="80"/>
      <c r="AT308" s="69"/>
      <c r="AU308" s="69"/>
      <c r="AV308" s="80"/>
      <c r="AW308" s="80"/>
      <c r="AX308" s="69"/>
      <c r="AY308" s="69"/>
      <c r="AZ308" s="80"/>
      <c r="BA308" s="80"/>
      <c r="BB308" s="69"/>
      <c r="BC308" s="69"/>
      <c r="BD308" s="80"/>
      <c r="BE308" s="80"/>
      <c r="BF308" s="69"/>
      <c r="BG308" s="69"/>
      <c r="BH308" s="80"/>
      <c r="BI308" s="80"/>
      <c r="BJ308" s="69"/>
      <c r="BK308" s="69"/>
      <c r="BL308" s="80"/>
      <c r="BM308" s="80"/>
      <c r="BN308" s="69"/>
      <c r="BO308" s="69"/>
      <c r="BP308" s="80"/>
      <c r="BQ308" s="80"/>
      <c r="BR308" s="69"/>
      <c r="BS308" s="69"/>
      <c r="BT308" s="80"/>
      <c r="BU308" s="80"/>
      <c r="BV308" s="69"/>
      <c r="BW308" s="69"/>
      <c r="BX308" s="80"/>
      <c r="BY308" s="80"/>
      <c r="BZ308" s="69"/>
      <c r="CA308" s="69"/>
      <c r="CB308" s="80"/>
      <c r="CC308" s="80"/>
      <c r="CD308" s="69"/>
      <c r="CE308" s="69"/>
      <c r="CF308" s="69"/>
      <c r="CG308" s="69"/>
      <c r="CH308" s="69"/>
      <c r="CI308" s="69"/>
      <c r="CJ308" s="68"/>
      <c r="CK308" s="69"/>
      <c r="CL308" s="185"/>
      <c r="CM308" s="67"/>
      <c r="CN308" s="67"/>
      <c r="CO308" s="69"/>
      <c r="CP308" s="185"/>
      <c r="CQ308" s="67"/>
      <c r="CR308" s="67"/>
      <c r="CS308" s="69"/>
      <c r="CT308" s="69"/>
      <c r="CU308" s="69"/>
      <c r="CV308" s="69"/>
      <c r="CW308" s="69"/>
      <c r="CX308" s="69"/>
      <c r="CY308" s="69"/>
      <c r="CZ308" s="69"/>
      <c r="DA308" s="69"/>
    </row>
    <row r="309" spans="2:105">
      <c r="B309" s="67"/>
      <c r="C309" s="67"/>
      <c r="D309" s="67"/>
      <c r="E309" s="69"/>
      <c r="F309" s="185"/>
      <c r="G309" s="67"/>
      <c r="H309" s="69"/>
      <c r="I309" s="69"/>
      <c r="J309" s="69"/>
      <c r="K309" s="69"/>
      <c r="L309" s="69"/>
      <c r="M309" s="69"/>
      <c r="N309" s="69"/>
      <c r="O309" s="69"/>
      <c r="P309" s="69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69"/>
      <c r="AD309" s="69"/>
      <c r="AE309" s="69"/>
      <c r="AF309" s="80"/>
      <c r="AG309" s="80"/>
      <c r="AH309" s="69"/>
      <c r="AI309" s="69"/>
      <c r="AJ309" s="80"/>
      <c r="AK309" s="80"/>
      <c r="AL309" s="69"/>
      <c r="AM309" s="69"/>
      <c r="AN309" s="80"/>
      <c r="AO309" s="80"/>
      <c r="AP309" s="69"/>
      <c r="AQ309" s="69"/>
      <c r="AR309" s="80"/>
      <c r="AS309" s="80"/>
      <c r="AT309" s="69"/>
      <c r="AU309" s="69"/>
      <c r="AV309" s="80"/>
      <c r="AW309" s="80"/>
      <c r="AX309" s="69"/>
      <c r="AY309" s="69"/>
      <c r="AZ309" s="80"/>
      <c r="BA309" s="80"/>
      <c r="BB309" s="69"/>
      <c r="BC309" s="69"/>
      <c r="BD309" s="80"/>
      <c r="BE309" s="80"/>
      <c r="BF309" s="69"/>
      <c r="BG309" s="69"/>
      <c r="BH309" s="80"/>
      <c r="BI309" s="80"/>
      <c r="BJ309" s="69"/>
      <c r="BK309" s="69"/>
      <c r="BL309" s="80"/>
      <c r="BM309" s="80"/>
      <c r="BN309" s="69"/>
      <c r="BO309" s="69"/>
      <c r="BP309" s="80"/>
      <c r="BQ309" s="80"/>
      <c r="BR309" s="69"/>
      <c r="BS309" s="69"/>
      <c r="BT309" s="80"/>
      <c r="BU309" s="80"/>
      <c r="BV309" s="69"/>
      <c r="BW309" s="69"/>
      <c r="BX309" s="80"/>
      <c r="BY309" s="80"/>
      <c r="BZ309" s="69"/>
      <c r="CA309" s="69"/>
      <c r="CB309" s="80"/>
      <c r="CC309" s="80"/>
      <c r="CD309" s="69"/>
      <c r="CE309" s="69"/>
      <c r="CF309" s="69"/>
      <c r="CG309" s="69"/>
      <c r="CH309" s="69"/>
      <c r="CI309" s="69"/>
      <c r="CJ309" s="68"/>
      <c r="CK309" s="69"/>
      <c r="CL309" s="185"/>
      <c r="CM309" s="67"/>
      <c r="CN309" s="67"/>
      <c r="CO309" s="69"/>
      <c r="CP309" s="185"/>
      <c r="CQ309" s="67"/>
      <c r="CR309" s="67"/>
      <c r="CS309" s="69"/>
      <c r="CT309" s="69"/>
      <c r="CU309" s="69"/>
      <c r="CV309" s="69"/>
      <c r="CW309" s="69"/>
      <c r="CX309" s="69"/>
      <c r="CY309" s="69"/>
      <c r="CZ309" s="69"/>
      <c r="DA309" s="69"/>
    </row>
    <row r="310" spans="2:105">
      <c r="B310" s="67"/>
      <c r="C310" s="67"/>
      <c r="D310" s="67"/>
      <c r="E310" s="69"/>
      <c r="F310" s="185"/>
      <c r="G310" s="67"/>
      <c r="H310" s="69"/>
      <c r="I310" s="69"/>
      <c r="J310" s="69"/>
      <c r="K310" s="69"/>
      <c r="L310" s="69"/>
      <c r="M310" s="69"/>
      <c r="N310" s="69"/>
      <c r="O310" s="69"/>
      <c r="P310" s="69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69"/>
      <c r="AD310" s="69"/>
      <c r="AE310" s="69"/>
      <c r="AF310" s="80"/>
      <c r="AG310" s="80"/>
      <c r="AH310" s="69"/>
      <c r="AI310" s="69"/>
      <c r="AJ310" s="80"/>
      <c r="AK310" s="80"/>
      <c r="AL310" s="69"/>
      <c r="AM310" s="69"/>
      <c r="AN310" s="80"/>
      <c r="AO310" s="80"/>
      <c r="AP310" s="69"/>
      <c r="AQ310" s="69"/>
      <c r="AR310" s="80"/>
      <c r="AS310" s="80"/>
      <c r="AT310" s="69"/>
      <c r="AU310" s="69"/>
      <c r="AV310" s="80"/>
      <c r="AW310" s="80"/>
      <c r="AX310" s="69"/>
      <c r="AY310" s="69"/>
      <c r="AZ310" s="80"/>
      <c r="BA310" s="80"/>
      <c r="BB310" s="69"/>
      <c r="BC310" s="69"/>
      <c r="BD310" s="80"/>
      <c r="BE310" s="80"/>
      <c r="BF310" s="69"/>
      <c r="BG310" s="69"/>
      <c r="BH310" s="80"/>
      <c r="BI310" s="80"/>
      <c r="BJ310" s="69"/>
      <c r="BK310" s="69"/>
      <c r="BL310" s="80"/>
      <c r="BM310" s="80"/>
      <c r="BN310" s="69"/>
      <c r="BO310" s="69"/>
      <c r="BP310" s="80"/>
      <c r="BQ310" s="80"/>
      <c r="BR310" s="69"/>
      <c r="BS310" s="69"/>
      <c r="BT310" s="80"/>
      <c r="BU310" s="80"/>
      <c r="BV310" s="69"/>
      <c r="BW310" s="69"/>
      <c r="BX310" s="80"/>
      <c r="BY310" s="80"/>
      <c r="BZ310" s="69"/>
      <c r="CA310" s="69"/>
      <c r="CB310" s="80"/>
      <c r="CC310" s="80"/>
      <c r="CD310" s="69"/>
      <c r="CE310" s="69"/>
      <c r="CF310" s="69"/>
      <c r="CG310" s="69"/>
      <c r="CH310" s="69"/>
      <c r="CI310" s="69"/>
      <c r="CJ310" s="68"/>
      <c r="CK310" s="69"/>
      <c r="CL310" s="185"/>
      <c r="CM310" s="67"/>
      <c r="CN310" s="67"/>
      <c r="CO310" s="69"/>
      <c r="CP310" s="185"/>
      <c r="CQ310" s="67"/>
      <c r="CR310" s="67"/>
      <c r="CS310" s="69"/>
      <c r="CT310" s="69"/>
      <c r="CU310" s="69"/>
      <c r="CV310" s="69"/>
      <c r="CW310" s="69"/>
      <c r="CX310" s="69"/>
      <c r="CY310" s="69"/>
      <c r="CZ310" s="69"/>
      <c r="DA310" s="69"/>
    </row>
    <row r="311" spans="2:105">
      <c r="B311" s="67"/>
      <c r="C311" s="67"/>
      <c r="D311" s="67"/>
      <c r="E311" s="69"/>
      <c r="F311" s="185"/>
      <c r="G311" s="67"/>
      <c r="H311" s="69"/>
      <c r="I311" s="69"/>
      <c r="J311" s="69"/>
      <c r="K311" s="69"/>
      <c r="L311" s="69"/>
      <c r="M311" s="69"/>
      <c r="N311" s="69"/>
      <c r="O311" s="69"/>
      <c r="P311" s="69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69"/>
      <c r="AD311" s="69"/>
      <c r="AE311" s="69"/>
      <c r="AF311" s="80"/>
      <c r="AG311" s="80"/>
      <c r="AH311" s="69"/>
      <c r="AI311" s="69"/>
      <c r="AJ311" s="80"/>
      <c r="AK311" s="80"/>
      <c r="AL311" s="69"/>
      <c r="AM311" s="69"/>
      <c r="AN311" s="80"/>
      <c r="AO311" s="80"/>
      <c r="AP311" s="69"/>
      <c r="AQ311" s="69"/>
      <c r="AR311" s="80"/>
      <c r="AS311" s="80"/>
      <c r="AT311" s="69"/>
      <c r="AU311" s="69"/>
      <c r="AV311" s="80"/>
      <c r="AW311" s="80"/>
      <c r="AX311" s="69"/>
      <c r="AY311" s="69"/>
      <c r="AZ311" s="80"/>
      <c r="BA311" s="80"/>
      <c r="BB311" s="69"/>
      <c r="BC311" s="69"/>
      <c r="BD311" s="80"/>
      <c r="BE311" s="80"/>
      <c r="BF311" s="69"/>
      <c r="BG311" s="69"/>
      <c r="BH311" s="80"/>
      <c r="BI311" s="80"/>
      <c r="BJ311" s="69"/>
      <c r="BK311" s="69"/>
      <c r="BL311" s="80"/>
      <c r="BM311" s="80"/>
      <c r="BN311" s="69"/>
      <c r="BO311" s="69"/>
      <c r="BP311" s="80"/>
      <c r="BQ311" s="80"/>
      <c r="BR311" s="69"/>
      <c r="BS311" s="69"/>
      <c r="BT311" s="80"/>
      <c r="BU311" s="80"/>
      <c r="BV311" s="69"/>
      <c r="BW311" s="69"/>
      <c r="BX311" s="80"/>
      <c r="BY311" s="80"/>
      <c r="BZ311" s="69"/>
      <c r="CA311" s="69"/>
      <c r="CB311" s="80"/>
      <c r="CC311" s="80"/>
      <c r="CD311" s="69"/>
      <c r="CE311" s="69"/>
      <c r="CF311" s="69"/>
      <c r="CG311" s="69"/>
      <c r="CH311" s="69"/>
      <c r="CI311" s="69"/>
      <c r="CJ311" s="68"/>
      <c r="CK311" s="69"/>
      <c r="CL311" s="185"/>
      <c r="CM311" s="67"/>
      <c r="CN311" s="67"/>
      <c r="CO311" s="69"/>
      <c r="CP311" s="185"/>
      <c r="CQ311" s="67"/>
      <c r="CR311" s="67"/>
      <c r="CS311" s="69"/>
      <c r="CT311" s="69"/>
      <c r="CU311" s="69"/>
      <c r="CV311" s="69"/>
      <c r="CW311" s="69"/>
      <c r="CX311" s="69"/>
      <c r="CY311" s="69"/>
      <c r="CZ311" s="69"/>
      <c r="DA311" s="69"/>
    </row>
    <row r="312" spans="2:105">
      <c r="B312" s="67"/>
      <c r="C312" s="67"/>
      <c r="D312" s="67"/>
      <c r="E312" s="69"/>
      <c r="F312" s="185"/>
      <c r="G312" s="67"/>
      <c r="H312" s="69"/>
      <c r="I312" s="69"/>
      <c r="J312" s="69"/>
      <c r="K312" s="69"/>
      <c r="L312" s="69"/>
      <c r="M312" s="69"/>
      <c r="N312" s="69"/>
      <c r="O312" s="69"/>
      <c r="P312" s="69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69"/>
      <c r="AD312" s="69"/>
      <c r="AE312" s="69"/>
      <c r="AF312" s="80"/>
      <c r="AG312" s="80"/>
      <c r="AH312" s="69"/>
      <c r="AI312" s="69"/>
      <c r="AJ312" s="80"/>
      <c r="AK312" s="80"/>
      <c r="AL312" s="69"/>
      <c r="AM312" s="69"/>
      <c r="AN312" s="80"/>
      <c r="AO312" s="80"/>
      <c r="AP312" s="69"/>
      <c r="AQ312" s="69"/>
      <c r="AR312" s="80"/>
      <c r="AS312" s="80"/>
      <c r="AT312" s="69"/>
      <c r="AU312" s="69"/>
      <c r="AV312" s="80"/>
      <c r="AW312" s="80"/>
      <c r="AX312" s="69"/>
      <c r="AY312" s="69"/>
      <c r="AZ312" s="80"/>
      <c r="BA312" s="80"/>
      <c r="BB312" s="69"/>
      <c r="BC312" s="69"/>
      <c r="BD312" s="80"/>
      <c r="BE312" s="80"/>
      <c r="BF312" s="69"/>
      <c r="BG312" s="69"/>
      <c r="BH312" s="80"/>
      <c r="BI312" s="80"/>
      <c r="BJ312" s="69"/>
      <c r="BK312" s="69"/>
      <c r="BL312" s="80"/>
      <c r="BM312" s="80"/>
      <c r="BN312" s="69"/>
      <c r="BO312" s="69"/>
      <c r="BP312" s="80"/>
      <c r="BQ312" s="80"/>
      <c r="BR312" s="69"/>
      <c r="BS312" s="69"/>
      <c r="BT312" s="80"/>
      <c r="BU312" s="80"/>
      <c r="BV312" s="69"/>
      <c r="BW312" s="69"/>
      <c r="BX312" s="80"/>
      <c r="BY312" s="80"/>
      <c r="BZ312" s="69"/>
      <c r="CA312" s="69"/>
      <c r="CB312" s="80"/>
      <c r="CC312" s="80"/>
      <c r="CD312" s="69"/>
      <c r="CE312" s="69"/>
      <c r="CF312" s="69"/>
      <c r="CG312" s="69"/>
      <c r="CH312" s="69"/>
      <c r="CI312" s="69"/>
      <c r="CJ312" s="68"/>
      <c r="CK312" s="69"/>
      <c r="CL312" s="185"/>
      <c r="CM312" s="67"/>
      <c r="CN312" s="67"/>
      <c r="CO312" s="69"/>
      <c r="CP312" s="185"/>
      <c r="CQ312" s="67"/>
      <c r="CR312" s="67"/>
      <c r="CS312" s="69"/>
      <c r="CT312" s="69"/>
      <c r="CU312" s="69"/>
      <c r="CV312" s="69"/>
      <c r="CW312" s="69"/>
      <c r="CX312" s="69"/>
      <c r="CY312" s="69"/>
      <c r="CZ312" s="69"/>
      <c r="DA312" s="69"/>
    </row>
    <row r="313" spans="2:105">
      <c r="B313" s="67"/>
      <c r="C313" s="67"/>
      <c r="D313" s="67"/>
      <c r="E313" s="69"/>
      <c r="F313" s="185"/>
      <c r="G313" s="67"/>
      <c r="H313" s="69"/>
      <c r="I313" s="69"/>
      <c r="J313" s="69"/>
      <c r="K313" s="69"/>
      <c r="L313" s="69"/>
      <c r="M313" s="69"/>
      <c r="N313" s="69"/>
      <c r="O313" s="69"/>
      <c r="P313" s="69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69"/>
      <c r="AD313" s="69"/>
      <c r="AE313" s="69"/>
      <c r="AF313" s="80"/>
      <c r="AG313" s="80"/>
      <c r="AH313" s="69"/>
      <c r="AI313" s="69"/>
      <c r="AJ313" s="80"/>
      <c r="AK313" s="80"/>
      <c r="AL313" s="69"/>
      <c r="AM313" s="69"/>
      <c r="AN313" s="80"/>
      <c r="AO313" s="80"/>
      <c r="AP313" s="69"/>
      <c r="AQ313" s="69"/>
      <c r="AR313" s="80"/>
      <c r="AS313" s="80"/>
      <c r="AT313" s="69"/>
      <c r="AU313" s="69"/>
      <c r="AV313" s="80"/>
      <c r="AW313" s="80"/>
      <c r="AX313" s="69"/>
      <c r="AY313" s="69"/>
      <c r="AZ313" s="80"/>
      <c r="BA313" s="80"/>
      <c r="BB313" s="69"/>
      <c r="BC313" s="69"/>
      <c r="BD313" s="80"/>
      <c r="BE313" s="80"/>
      <c r="BF313" s="69"/>
      <c r="BG313" s="69"/>
      <c r="BH313" s="80"/>
      <c r="BI313" s="80"/>
      <c r="BJ313" s="69"/>
      <c r="BK313" s="69"/>
      <c r="BL313" s="80"/>
      <c r="BM313" s="80"/>
      <c r="BN313" s="69"/>
      <c r="BO313" s="69"/>
      <c r="BP313" s="80"/>
      <c r="BQ313" s="80"/>
      <c r="BR313" s="69"/>
      <c r="BS313" s="69"/>
      <c r="BT313" s="80"/>
      <c r="BU313" s="80"/>
      <c r="BV313" s="69"/>
      <c r="BW313" s="69"/>
      <c r="BX313" s="80"/>
      <c r="BY313" s="80"/>
      <c r="BZ313" s="69"/>
      <c r="CA313" s="69"/>
      <c r="CB313" s="80"/>
      <c r="CC313" s="80"/>
      <c r="CD313" s="69"/>
      <c r="CE313" s="69"/>
      <c r="CF313" s="69"/>
      <c r="CG313" s="69"/>
      <c r="CH313" s="69"/>
      <c r="CI313" s="69"/>
      <c r="CJ313" s="68"/>
      <c r="CK313" s="69"/>
      <c r="CL313" s="185"/>
      <c r="CM313" s="67"/>
      <c r="CN313" s="67"/>
      <c r="CO313" s="69"/>
      <c r="CP313" s="185"/>
      <c r="CQ313" s="67"/>
      <c r="CR313" s="67"/>
      <c r="CS313" s="69"/>
      <c r="CT313" s="69"/>
      <c r="CU313" s="69"/>
      <c r="CV313" s="69"/>
      <c r="CW313" s="69"/>
      <c r="CX313" s="69"/>
      <c r="CY313" s="69"/>
      <c r="CZ313" s="69"/>
      <c r="DA313" s="69"/>
    </row>
    <row r="314" spans="2:105">
      <c r="B314" s="67"/>
      <c r="C314" s="67"/>
      <c r="D314" s="67"/>
      <c r="E314" s="69"/>
      <c r="F314" s="185"/>
      <c r="G314" s="67"/>
      <c r="H314" s="69"/>
      <c r="I314" s="69"/>
      <c r="J314" s="69"/>
      <c r="K314" s="69"/>
      <c r="L314" s="69"/>
      <c r="M314" s="69"/>
      <c r="N314" s="69"/>
      <c r="O314" s="69"/>
      <c r="P314" s="69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69"/>
      <c r="AD314" s="69"/>
      <c r="AE314" s="69"/>
      <c r="AF314" s="80"/>
      <c r="AG314" s="80"/>
      <c r="AH314" s="69"/>
      <c r="AI314" s="69"/>
      <c r="AJ314" s="80"/>
      <c r="AK314" s="80"/>
      <c r="AL314" s="69"/>
      <c r="AM314" s="69"/>
      <c r="AN314" s="80"/>
      <c r="AO314" s="80"/>
      <c r="AP314" s="69"/>
      <c r="AQ314" s="69"/>
      <c r="AR314" s="80"/>
      <c r="AS314" s="80"/>
      <c r="AT314" s="69"/>
      <c r="AU314" s="69"/>
      <c r="AV314" s="80"/>
      <c r="AW314" s="80"/>
      <c r="AX314" s="69"/>
      <c r="AY314" s="69"/>
      <c r="AZ314" s="80"/>
      <c r="BA314" s="80"/>
      <c r="BB314" s="69"/>
      <c r="BC314" s="69"/>
      <c r="BD314" s="80"/>
      <c r="BE314" s="80"/>
      <c r="BF314" s="69"/>
      <c r="BG314" s="69"/>
      <c r="BH314" s="80"/>
      <c r="BI314" s="80"/>
      <c r="BJ314" s="69"/>
      <c r="BK314" s="69"/>
      <c r="BL314" s="80"/>
      <c r="BM314" s="80"/>
      <c r="BN314" s="69"/>
      <c r="BO314" s="69"/>
      <c r="BP314" s="80"/>
      <c r="BQ314" s="80"/>
      <c r="BR314" s="69"/>
      <c r="BS314" s="69"/>
      <c r="BT314" s="80"/>
      <c r="BU314" s="80"/>
      <c r="BV314" s="69"/>
      <c r="BW314" s="69"/>
      <c r="BX314" s="80"/>
      <c r="BY314" s="80"/>
      <c r="BZ314" s="69"/>
      <c r="CA314" s="69"/>
      <c r="CB314" s="80"/>
      <c r="CC314" s="80"/>
      <c r="CD314" s="69"/>
      <c r="CE314" s="69"/>
      <c r="CF314" s="69"/>
      <c r="CG314" s="69"/>
      <c r="CH314" s="69"/>
      <c r="CI314" s="69"/>
      <c r="CJ314" s="68"/>
      <c r="CK314" s="69"/>
      <c r="CL314" s="185"/>
      <c r="CM314" s="67"/>
      <c r="CN314" s="67"/>
      <c r="CO314" s="69"/>
      <c r="CP314" s="185"/>
      <c r="CQ314" s="67"/>
      <c r="CR314" s="67"/>
      <c r="CS314" s="69"/>
      <c r="CT314" s="69"/>
      <c r="CU314" s="69"/>
      <c r="CV314" s="69"/>
      <c r="CW314" s="69"/>
      <c r="CX314" s="69"/>
      <c r="CY314" s="69"/>
      <c r="CZ314" s="69"/>
      <c r="DA314" s="69"/>
    </row>
    <row r="315" spans="2:105">
      <c r="B315" s="67"/>
      <c r="C315" s="67"/>
      <c r="D315" s="67"/>
      <c r="E315" s="69"/>
      <c r="F315" s="185"/>
      <c r="G315" s="67"/>
      <c r="H315" s="69"/>
      <c r="I315" s="69"/>
      <c r="J315" s="69"/>
      <c r="K315" s="69"/>
      <c r="L315" s="69"/>
      <c r="M315" s="69"/>
      <c r="N315" s="69"/>
      <c r="O315" s="69"/>
      <c r="P315" s="69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69"/>
      <c r="AD315" s="69"/>
      <c r="AE315" s="69"/>
      <c r="AF315" s="80"/>
      <c r="AG315" s="80"/>
      <c r="AH315" s="69"/>
      <c r="AI315" s="69"/>
      <c r="AJ315" s="80"/>
      <c r="AK315" s="80"/>
      <c r="AL315" s="69"/>
      <c r="AM315" s="69"/>
      <c r="AN315" s="80"/>
      <c r="AO315" s="80"/>
      <c r="AP315" s="69"/>
      <c r="AQ315" s="69"/>
      <c r="AR315" s="80"/>
      <c r="AS315" s="80"/>
      <c r="AT315" s="69"/>
      <c r="AU315" s="69"/>
      <c r="AV315" s="80"/>
      <c r="AW315" s="80"/>
      <c r="AX315" s="69"/>
      <c r="AY315" s="69"/>
      <c r="AZ315" s="80"/>
      <c r="BA315" s="80"/>
      <c r="BB315" s="69"/>
      <c r="BC315" s="69"/>
      <c r="BD315" s="80"/>
      <c r="BE315" s="80"/>
      <c r="BF315" s="69"/>
      <c r="BG315" s="69"/>
      <c r="BH315" s="80"/>
      <c r="BI315" s="80"/>
      <c r="BJ315" s="69"/>
      <c r="BK315" s="69"/>
      <c r="BL315" s="80"/>
      <c r="BM315" s="80"/>
      <c r="BN315" s="69"/>
      <c r="BO315" s="69"/>
      <c r="BP315" s="80"/>
      <c r="BQ315" s="80"/>
      <c r="BR315" s="69"/>
      <c r="BS315" s="69"/>
      <c r="BT315" s="80"/>
      <c r="BU315" s="80"/>
      <c r="BV315" s="69"/>
      <c r="BW315" s="69"/>
      <c r="BX315" s="80"/>
      <c r="BY315" s="80"/>
      <c r="BZ315" s="69"/>
      <c r="CA315" s="69"/>
      <c r="CB315" s="80"/>
      <c r="CC315" s="80"/>
      <c r="CD315" s="69"/>
      <c r="CE315" s="69"/>
      <c r="CF315" s="69"/>
      <c r="CG315" s="69"/>
      <c r="CH315" s="69"/>
      <c r="CI315" s="69"/>
      <c r="CJ315" s="68"/>
      <c r="CK315" s="69"/>
      <c r="CL315" s="185"/>
      <c r="CM315" s="67"/>
      <c r="CN315" s="67"/>
      <c r="CO315" s="69"/>
      <c r="CP315" s="185"/>
      <c r="CQ315" s="67"/>
      <c r="CR315" s="67"/>
      <c r="CS315" s="69"/>
      <c r="CT315" s="69"/>
      <c r="CU315" s="69"/>
      <c r="CV315" s="69"/>
      <c r="CW315" s="69"/>
      <c r="CX315" s="69"/>
      <c r="CY315" s="69"/>
      <c r="CZ315" s="69"/>
      <c r="DA315" s="69"/>
    </row>
    <row r="316" spans="2:105">
      <c r="B316" s="67"/>
      <c r="C316" s="67"/>
      <c r="D316" s="67"/>
      <c r="E316" s="69"/>
      <c r="F316" s="185"/>
      <c r="G316" s="67"/>
      <c r="H316" s="69"/>
      <c r="I316" s="69"/>
      <c r="J316" s="69"/>
      <c r="K316" s="69"/>
      <c r="L316" s="69"/>
      <c r="M316" s="69"/>
      <c r="N316" s="69"/>
      <c r="O316" s="69"/>
      <c r="P316" s="69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69"/>
      <c r="AD316" s="69"/>
      <c r="AE316" s="69"/>
      <c r="AF316" s="80"/>
      <c r="AG316" s="80"/>
      <c r="AH316" s="69"/>
      <c r="AI316" s="69"/>
      <c r="AJ316" s="80"/>
      <c r="AK316" s="80"/>
      <c r="AL316" s="69"/>
      <c r="AM316" s="69"/>
      <c r="AN316" s="80"/>
      <c r="AO316" s="80"/>
      <c r="AP316" s="69"/>
      <c r="AQ316" s="69"/>
      <c r="AR316" s="80"/>
      <c r="AS316" s="80"/>
      <c r="AT316" s="69"/>
      <c r="AU316" s="69"/>
      <c r="AV316" s="80"/>
      <c r="AW316" s="80"/>
      <c r="AX316" s="69"/>
      <c r="AY316" s="69"/>
      <c r="AZ316" s="80"/>
      <c r="BA316" s="80"/>
      <c r="BB316" s="69"/>
      <c r="BC316" s="69"/>
      <c r="BD316" s="80"/>
      <c r="BE316" s="80"/>
      <c r="BF316" s="69"/>
      <c r="BG316" s="69"/>
      <c r="BH316" s="80"/>
      <c r="BI316" s="80"/>
      <c r="BJ316" s="69"/>
      <c r="BK316" s="69"/>
      <c r="BL316" s="80"/>
      <c r="BM316" s="80"/>
      <c r="BN316" s="69"/>
      <c r="BO316" s="69"/>
      <c r="BP316" s="80"/>
      <c r="BQ316" s="80"/>
      <c r="BR316" s="69"/>
      <c r="BS316" s="69"/>
      <c r="BT316" s="80"/>
      <c r="BU316" s="80"/>
      <c r="BV316" s="69"/>
      <c r="BW316" s="69"/>
      <c r="BX316" s="80"/>
      <c r="BY316" s="80"/>
      <c r="BZ316" s="69"/>
      <c r="CA316" s="69"/>
      <c r="CB316" s="80"/>
      <c r="CC316" s="80"/>
      <c r="CD316" s="69"/>
      <c r="CE316" s="69"/>
      <c r="CF316" s="69"/>
      <c r="CG316" s="69"/>
      <c r="CH316" s="69"/>
      <c r="CI316" s="69"/>
      <c r="CJ316" s="68"/>
      <c r="CK316" s="69"/>
      <c r="CL316" s="185"/>
      <c r="CM316" s="67"/>
      <c r="CN316" s="67"/>
      <c r="CO316" s="69"/>
      <c r="CP316" s="185"/>
      <c r="CQ316" s="67"/>
      <c r="CR316" s="67"/>
      <c r="CS316" s="69"/>
      <c r="CT316" s="69"/>
      <c r="CU316" s="69"/>
      <c r="CV316" s="69"/>
      <c r="CW316" s="69"/>
      <c r="CX316" s="69"/>
      <c r="CY316" s="69"/>
      <c r="CZ316" s="69"/>
      <c r="DA316" s="69"/>
    </row>
    <row r="317" spans="2:105">
      <c r="B317" s="67"/>
      <c r="C317" s="67"/>
      <c r="D317" s="67"/>
      <c r="E317" s="69"/>
      <c r="F317" s="185"/>
      <c r="G317" s="67"/>
      <c r="H317" s="69"/>
      <c r="I317" s="69"/>
      <c r="J317" s="69"/>
      <c r="K317" s="69"/>
      <c r="L317" s="69"/>
      <c r="M317" s="69"/>
      <c r="N317" s="69"/>
      <c r="O317" s="69"/>
      <c r="P317" s="69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69"/>
      <c r="AD317" s="69"/>
      <c r="AE317" s="69"/>
      <c r="AF317" s="80"/>
      <c r="AG317" s="80"/>
      <c r="AH317" s="69"/>
      <c r="AI317" s="69"/>
      <c r="AJ317" s="80"/>
      <c r="AK317" s="80"/>
      <c r="AL317" s="69"/>
      <c r="AM317" s="69"/>
      <c r="AN317" s="80"/>
      <c r="AO317" s="80"/>
      <c r="AP317" s="69"/>
      <c r="AQ317" s="69"/>
      <c r="AR317" s="80"/>
      <c r="AS317" s="80"/>
      <c r="AT317" s="69"/>
      <c r="AU317" s="69"/>
      <c r="AV317" s="80"/>
      <c r="AW317" s="80"/>
      <c r="AX317" s="69"/>
      <c r="AY317" s="69"/>
      <c r="AZ317" s="80"/>
      <c r="BA317" s="80"/>
      <c r="BB317" s="69"/>
      <c r="BC317" s="69"/>
      <c r="BD317" s="80"/>
      <c r="BE317" s="80"/>
      <c r="BF317" s="69"/>
      <c r="BG317" s="69"/>
      <c r="BH317" s="80"/>
      <c r="BI317" s="80"/>
      <c r="BJ317" s="69"/>
      <c r="BK317" s="69"/>
      <c r="BL317" s="80"/>
      <c r="BM317" s="80"/>
      <c r="BN317" s="69"/>
      <c r="BO317" s="69"/>
      <c r="BP317" s="80"/>
      <c r="BQ317" s="80"/>
      <c r="BR317" s="69"/>
      <c r="BS317" s="69"/>
      <c r="BT317" s="80"/>
      <c r="BU317" s="80"/>
      <c r="BV317" s="69"/>
      <c r="BW317" s="69"/>
      <c r="BX317" s="80"/>
      <c r="BY317" s="80"/>
      <c r="BZ317" s="69"/>
      <c r="CA317" s="69"/>
      <c r="CB317" s="80"/>
      <c r="CC317" s="80"/>
      <c r="CD317" s="69"/>
      <c r="CE317" s="69"/>
      <c r="CF317" s="69"/>
      <c r="CG317" s="69"/>
      <c r="CH317" s="69"/>
      <c r="CI317" s="69"/>
      <c r="CJ317" s="68"/>
      <c r="CK317" s="69"/>
      <c r="CL317" s="185"/>
      <c r="CM317" s="67"/>
      <c r="CN317" s="67"/>
      <c r="CO317" s="69"/>
      <c r="CP317" s="185"/>
      <c r="CQ317" s="67"/>
      <c r="CR317" s="67"/>
      <c r="CS317" s="69"/>
      <c r="CT317" s="69"/>
      <c r="CU317" s="69"/>
      <c r="CV317" s="69"/>
      <c r="CW317" s="69"/>
      <c r="CX317" s="69"/>
      <c r="CY317" s="69"/>
      <c r="CZ317" s="69"/>
      <c r="DA317" s="69"/>
    </row>
    <row r="318" spans="2:105">
      <c r="B318" s="67"/>
      <c r="C318" s="67"/>
      <c r="D318" s="67"/>
      <c r="E318" s="69"/>
      <c r="F318" s="185"/>
      <c r="G318" s="67"/>
      <c r="H318" s="69"/>
      <c r="I318" s="69"/>
      <c r="J318" s="69"/>
      <c r="K318" s="69"/>
      <c r="L318" s="69"/>
      <c r="M318" s="69"/>
      <c r="N318" s="69"/>
      <c r="O318" s="69"/>
      <c r="P318" s="69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69"/>
      <c r="AD318" s="69"/>
      <c r="AE318" s="69"/>
      <c r="AF318" s="80"/>
      <c r="AG318" s="80"/>
      <c r="AH318" s="69"/>
      <c r="AI318" s="69"/>
      <c r="AJ318" s="80"/>
      <c r="AK318" s="80"/>
      <c r="AL318" s="69"/>
      <c r="AM318" s="69"/>
      <c r="AN318" s="80"/>
      <c r="AO318" s="80"/>
      <c r="AP318" s="69"/>
      <c r="AQ318" s="69"/>
      <c r="AR318" s="80"/>
      <c r="AS318" s="80"/>
      <c r="AT318" s="69"/>
      <c r="AU318" s="69"/>
      <c r="AV318" s="80"/>
      <c r="AW318" s="80"/>
      <c r="AX318" s="69"/>
      <c r="AY318" s="69"/>
      <c r="AZ318" s="80"/>
      <c r="BA318" s="80"/>
      <c r="BB318" s="69"/>
      <c r="BC318" s="69"/>
      <c r="BD318" s="80"/>
      <c r="BE318" s="80"/>
      <c r="BF318" s="69"/>
      <c r="BG318" s="69"/>
      <c r="BH318" s="80"/>
      <c r="BI318" s="80"/>
      <c r="BJ318" s="69"/>
      <c r="BK318" s="69"/>
      <c r="BL318" s="80"/>
      <c r="BM318" s="80"/>
      <c r="BN318" s="69"/>
      <c r="BO318" s="69"/>
      <c r="BP318" s="80"/>
      <c r="BQ318" s="80"/>
      <c r="BR318" s="69"/>
      <c r="BS318" s="69"/>
      <c r="BT318" s="80"/>
      <c r="BU318" s="80"/>
      <c r="BV318" s="69"/>
      <c r="BW318" s="69"/>
      <c r="BX318" s="80"/>
      <c r="BY318" s="80"/>
      <c r="BZ318" s="69"/>
      <c r="CA318" s="69"/>
      <c r="CB318" s="80"/>
      <c r="CC318" s="80"/>
      <c r="CD318" s="69"/>
      <c r="CE318" s="69"/>
      <c r="CF318" s="69"/>
      <c r="CG318" s="69"/>
      <c r="CH318" s="69"/>
      <c r="CI318" s="69"/>
      <c r="CJ318" s="68"/>
      <c r="CK318" s="69"/>
      <c r="CL318" s="185"/>
      <c r="CM318" s="67"/>
      <c r="CN318" s="67"/>
      <c r="CO318" s="69"/>
      <c r="CP318" s="185"/>
      <c r="CQ318" s="67"/>
      <c r="CR318" s="67"/>
      <c r="CS318" s="69"/>
      <c r="CT318" s="69"/>
      <c r="CU318" s="69"/>
      <c r="CV318" s="69"/>
      <c r="CW318" s="69"/>
      <c r="CX318" s="69"/>
      <c r="CY318" s="69"/>
      <c r="CZ318" s="69"/>
      <c r="DA318" s="69"/>
    </row>
    <row r="319" spans="2:105">
      <c r="B319" s="67"/>
      <c r="C319" s="67"/>
      <c r="D319" s="67"/>
      <c r="E319" s="69"/>
      <c r="F319" s="185"/>
      <c r="G319" s="67"/>
      <c r="H319" s="69"/>
      <c r="I319" s="69"/>
      <c r="J319" s="69"/>
      <c r="K319" s="69"/>
      <c r="L319" s="69"/>
      <c r="M319" s="69"/>
      <c r="N319" s="69"/>
      <c r="O319" s="69"/>
      <c r="P319" s="69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69"/>
      <c r="AD319" s="69"/>
      <c r="AE319" s="69"/>
      <c r="AF319" s="80"/>
      <c r="AG319" s="80"/>
      <c r="AH319" s="69"/>
      <c r="AI319" s="69"/>
      <c r="AJ319" s="80"/>
      <c r="AK319" s="80"/>
      <c r="AL319" s="69"/>
      <c r="AM319" s="69"/>
      <c r="AN319" s="80"/>
      <c r="AO319" s="80"/>
      <c r="AP319" s="69"/>
      <c r="AQ319" s="69"/>
      <c r="AR319" s="80"/>
      <c r="AS319" s="80"/>
      <c r="AT319" s="69"/>
      <c r="AU319" s="69"/>
      <c r="AV319" s="80"/>
      <c r="AW319" s="80"/>
      <c r="AX319" s="69"/>
      <c r="AY319" s="69"/>
      <c r="AZ319" s="80"/>
      <c r="BA319" s="80"/>
      <c r="BB319" s="69"/>
      <c r="BC319" s="69"/>
      <c r="BD319" s="80"/>
      <c r="BE319" s="80"/>
      <c r="BF319" s="69"/>
      <c r="BG319" s="69"/>
      <c r="BH319" s="80"/>
      <c r="BI319" s="80"/>
      <c r="BJ319" s="69"/>
      <c r="BK319" s="69"/>
      <c r="BL319" s="80"/>
      <c r="BM319" s="80"/>
      <c r="BN319" s="69"/>
      <c r="BO319" s="69"/>
      <c r="BP319" s="80"/>
      <c r="BQ319" s="80"/>
      <c r="BR319" s="69"/>
      <c r="BS319" s="69"/>
      <c r="BT319" s="80"/>
      <c r="BU319" s="80"/>
      <c r="BV319" s="69"/>
      <c r="BW319" s="69"/>
      <c r="BX319" s="80"/>
      <c r="BY319" s="80"/>
      <c r="BZ319" s="69"/>
      <c r="CA319" s="69"/>
      <c r="CB319" s="80"/>
      <c r="CC319" s="80"/>
      <c r="CD319" s="69"/>
      <c r="CE319" s="69"/>
      <c r="CF319" s="69"/>
      <c r="CG319" s="69"/>
      <c r="CH319" s="69"/>
      <c r="CI319" s="69"/>
      <c r="CJ319" s="68"/>
      <c r="CK319" s="69"/>
      <c r="CL319" s="185"/>
      <c r="CM319" s="67"/>
      <c r="CN319" s="67"/>
      <c r="CO319" s="69"/>
      <c r="CP319" s="185"/>
      <c r="CQ319" s="67"/>
      <c r="CR319" s="67"/>
      <c r="CS319" s="69"/>
      <c r="CT319" s="69"/>
      <c r="CU319" s="69"/>
      <c r="CV319" s="69"/>
      <c r="CW319" s="69"/>
      <c r="CX319" s="69"/>
      <c r="CY319" s="69"/>
      <c r="CZ319" s="69"/>
      <c r="DA319" s="69"/>
    </row>
    <row r="320" spans="2:105">
      <c r="B320" s="67"/>
      <c r="C320" s="67"/>
      <c r="D320" s="67"/>
      <c r="E320" s="69"/>
      <c r="F320" s="185"/>
      <c r="G320" s="67"/>
      <c r="H320" s="69"/>
      <c r="I320" s="69"/>
      <c r="J320" s="69"/>
      <c r="K320" s="69"/>
      <c r="L320" s="69"/>
      <c r="M320" s="69"/>
      <c r="N320" s="69"/>
      <c r="O320" s="69"/>
      <c r="P320" s="69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69"/>
      <c r="AD320" s="69"/>
      <c r="AE320" s="69"/>
      <c r="AF320" s="80"/>
      <c r="AG320" s="80"/>
      <c r="AH320" s="69"/>
      <c r="AI320" s="69"/>
      <c r="AJ320" s="80"/>
      <c r="AK320" s="80"/>
      <c r="AL320" s="69"/>
      <c r="AM320" s="69"/>
      <c r="AN320" s="80"/>
      <c r="AO320" s="80"/>
      <c r="AP320" s="69"/>
      <c r="AQ320" s="69"/>
      <c r="AR320" s="80"/>
      <c r="AS320" s="80"/>
      <c r="AT320" s="69"/>
      <c r="AU320" s="69"/>
      <c r="AV320" s="80"/>
      <c r="AW320" s="80"/>
      <c r="AX320" s="69"/>
      <c r="AY320" s="69"/>
      <c r="AZ320" s="80"/>
      <c r="BA320" s="80"/>
      <c r="BB320" s="69"/>
      <c r="BC320" s="69"/>
      <c r="BD320" s="80"/>
      <c r="BE320" s="80"/>
      <c r="BF320" s="69"/>
      <c r="BG320" s="69"/>
      <c r="BH320" s="80"/>
      <c r="BI320" s="80"/>
      <c r="BJ320" s="69"/>
      <c r="BK320" s="69"/>
      <c r="BL320" s="80"/>
      <c r="BM320" s="80"/>
      <c r="BN320" s="69"/>
      <c r="BO320" s="69"/>
      <c r="BP320" s="80"/>
      <c r="BQ320" s="80"/>
      <c r="BR320" s="69"/>
      <c r="BS320" s="69"/>
      <c r="BT320" s="80"/>
      <c r="BU320" s="80"/>
      <c r="BV320" s="69"/>
      <c r="BW320" s="69"/>
      <c r="BX320" s="80"/>
      <c r="BY320" s="80"/>
      <c r="BZ320" s="69"/>
      <c r="CA320" s="69"/>
      <c r="CB320" s="80"/>
      <c r="CC320" s="80"/>
      <c r="CD320" s="69"/>
      <c r="CE320" s="69"/>
      <c r="CF320" s="69"/>
      <c r="CG320" s="69"/>
      <c r="CH320" s="69"/>
      <c r="CI320" s="69"/>
      <c r="CJ320" s="68"/>
      <c r="CK320" s="69"/>
      <c r="CL320" s="185"/>
      <c r="CM320" s="67"/>
      <c r="CN320" s="67"/>
      <c r="CO320" s="69"/>
      <c r="CP320" s="185"/>
      <c r="CQ320" s="67"/>
      <c r="CR320" s="67"/>
      <c r="CS320" s="69"/>
      <c r="CT320" s="69"/>
      <c r="CU320" s="69"/>
      <c r="CV320" s="69"/>
      <c r="CW320" s="69"/>
      <c r="CX320" s="69"/>
      <c r="CY320" s="69"/>
      <c r="CZ320" s="69"/>
      <c r="DA320" s="69"/>
    </row>
    <row r="321" spans="2:105">
      <c r="B321" s="67"/>
      <c r="C321" s="67"/>
      <c r="D321" s="67"/>
      <c r="E321" s="69"/>
      <c r="F321" s="185"/>
      <c r="G321" s="67"/>
      <c r="H321" s="69"/>
      <c r="I321" s="69"/>
      <c r="J321" s="69"/>
      <c r="K321" s="69"/>
      <c r="L321" s="69"/>
      <c r="M321" s="69"/>
      <c r="N321" s="69"/>
      <c r="O321" s="69"/>
      <c r="P321" s="69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69"/>
      <c r="AD321" s="69"/>
      <c r="AE321" s="69"/>
      <c r="AF321" s="80"/>
      <c r="AG321" s="80"/>
      <c r="AH321" s="69"/>
      <c r="AI321" s="69"/>
      <c r="AJ321" s="80"/>
      <c r="AK321" s="80"/>
      <c r="AL321" s="69"/>
      <c r="AM321" s="69"/>
      <c r="AN321" s="80"/>
      <c r="AO321" s="80"/>
      <c r="AP321" s="69"/>
      <c r="AQ321" s="69"/>
      <c r="AR321" s="80"/>
      <c r="AS321" s="80"/>
      <c r="AT321" s="69"/>
      <c r="AU321" s="69"/>
      <c r="AV321" s="80"/>
      <c r="AW321" s="80"/>
      <c r="AX321" s="69"/>
      <c r="AY321" s="69"/>
      <c r="AZ321" s="80"/>
      <c r="BA321" s="80"/>
      <c r="BB321" s="69"/>
      <c r="BC321" s="69"/>
      <c r="BD321" s="80"/>
      <c r="BE321" s="80"/>
      <c r="BF321" s="69"/>
      <c r="BG321" s="69"/>
      <c r="BH321" s="80"/>
      <c r="BI321" s="80"/>
      <c r="BJ321" s="69"/>
      <c r="BK321" s="69"/>
      <c r="BL321" s="80"/>
      <c r="BM321" s="80"/>
      <c r="BN321" s="69"/>
      <c r="BO321" s="69"/>
      <c r="BP321" s="80"/>
      <c r="BQ321" s="80"/>
      <c r="BR321" s="69"/>
      <c r="BS321" s="69"/>
      <c r="BT321" s="80"/>
      <c r="BU321" s="80"/>
      <c r="BV321" s="69"/>
      <c r="BW321" s="69"/>
      <c r="BX321" s="80"/>
      <c r="BY321" s="80"/>
      <c r="BZ321" s="69"/>
      <c r="CA321" s="69"/>
      <c r="CB321" s="80"/>
      <c r="CC321" s="80"/>
      <c r="CD321" s="69"/>
      <c r="CE321" s="69"/>
      <c r="CF321" s="69"/>
      <c r="CG321" s="69"/>
      <c r="CH321" s="69"/>
      <c r="CI321" s="69"/>
      <c r="CJ321" s="68"/>
      <c r="CK321" s="69"/>
      <c r="CL321" s="185"/>
      <c r="CM321" s="67"/>
      <c r="CN321" s="67"/>
      <c r="CO321" s="69"/>
      <c r="CP321" s="185"/>
      <c r="CQ321" s="67"/>
      <c r="CR321" s="67"/>
      <c r="CS321" s="69"/>
      <c r="CT321" s="69"/>
      <c r="CU321" s="69"/>
      <c r="CV321" s="69"/>
      <c r="CW321" s="69"/>
      <c r="CX321" s="69"/>
      <c r="CY321" s="69"/>
      <c r="CZ321" s="69"/>
      <c r="DA321" s="69"/>
    </row>
    <row r="322" spans="2:105">
      <c r="B322" s="67"/>
      <c r="C322" s="67"/>
      <c r="D322" s="67"/>
      <c r="E322" s="69"/>
      <c r="F322" s="185"/>
      <c r="G322" s="67"/>
      <c r="H322" s="69"/>
      <c r="I322" s="69"/>
      <c r="J322" s="69"/>
      <c r="K322" s="69"/>
      <c r="L322" s="69"/>
      <c r="M322" s="69"/>
      <c r="N322" s="69"/>
      <c r="O322" s="69"/>
      <c r="P322" s="69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69"/>
      <c r="AD322" s="69"/>
      <c r="AE322" s="69"/>
      <c r="AF322" s="80"/>
      <c r="AG322" s="80"/>
      <c r="AH322" s="69"/>
      <c r="AI322" s="69"/>
      <c r="AJ322" s="80"/>
      <c r="AK322" s="80"/>
      <c r="AL322" s="69"/>
      <c r="AM322" s="69"/>
      <c r="AN322" s="80"/>
      <c r="AO322" s="80"/>
      <c r="AP322" s="69"/>
      <c r="AQ322" s="69"/>
      <c r="AR322" s="80"/>
      <c r="AS322" s="80"/>
      <c r="AT322" s="69"/>
      <c r="AU322" s="69"/>
      <c r="AV322" s="80"/>
      <c r="AW322" s="80"/>
      <c r="AX322" s="69"/>
      <c r="AY322" s="69"/>
      <c r="AZ322" s="80"/>
      <c r="BA322" s="80"/>
      <c r="BB322" s="69"/>
      <c r="BC322" s="69"/>
      <c r="BD322" s="80"/>
      <c r="BE322" s="80"/>
      <c r="BF322" s="69"/>
      <c r="BG322" s="69"/>
      <c r="BH322" s="80"/>
      <c r="BI322" s="80"/>
      <c r="BJ322" s="69"/>
      <c r="BK322" s="69"/>
      <c r="BL322" s="80"/>
      <c r="BM322" s="80"/>
      <c r="BN322" s="69"/>
      <c r="BO322" s="69"/>
      <c r="BP322" s="80"/>
      <c r="BQ322" s="80"/>
      <c r="BR322" s="69"/>
      <c r="BS322" s="69"/>
      <c r="BT322" s="80"/>
      <c r="BU322" s="80"/>
      <c r="BV322" s="69"/>
      <c r="BW322" s="69"/>
      <c r="BX322" s="80"/>
      <c r="BY322" s="80"/>
      <c r="BZ322" s="69"/>
      <c r="CA322" s="69"/>
      <c r="CB322" s="80"/>
      <c r="CC322" s="80"/>
      <c r="CD322" s="69"/>
      <c r="CE322" s="69"/>
      <c r="CF322" s="69"/>
      <c r="CG322" s="69"/>
      <c r="CH322" s="69"/>
      <c r="CI322" s="69"/>
      <c r="CJ322" s="68"/>
      <c r="CK322" s="69"/>
      <c r="CL322" s="185"/>
      <c r="CM322" s="67"/>
      <c r="CN322" s="67"/>
      <c r="CO322" s="69"/>
      <c r="CP322" s="185"/>
      <c r="CQ322" s="67"/>
      <c r="CR322" s="67"/>
      <c r="CS322" s="69"/>
      <c r="CT322" s="69"/>
      <c r="CU322" s="69"/>
      <c r="CV322" s="69"/>
      <c r="CW322" s="69"/>
      <c r="CX322" s="69"/>
      <c r="CY322" s="69"/>
      <c r="CZ322" s="69"/>
      <c r="DA322" s="69"/>
    </row>
    <row r="323" spans="2:105">
      <c r="B323" s="67"/>
      <c r="C323" s="67"/>
      <c r="D323" s="67"/>
      <c r="E323" s="69"/>
      <c r="F323" s="185"/>
      <c r="G323" s="67"/>
      <c r="H323" s="69"/>
      <c r="I323" s="69"/>
      <c r="J323" s="69"/>
      <c r="K323" s="69"/>
      <c r="L323" s="69"/>
      <c r="M323" s="69"/>
      <c r="N323" s="69"/>
      <c r="O323" s="69"/>
      <c r="P323" s="69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69"/>
      <c r="AD323" s="69"/>
      <c r="AE323" s="69"/>
      <c r="AF323" s="80"/>
      <c r="AG323" s="80"/>
      <c r="AH323" s="69"/>
      <c r="AI323" s="69"/>
      <c r="AJ323" s="80"/>
      <c r="AK323" s="80"/>
      <c r="AL323" s="69"/>
      <c r="AM323" s="69"/>
      <c r="AN323" s="80"/>
      <c r="AO323" s="80"/>
      <c r="AP323" s="69"/>
      <c r="AQ323" s="69"/>
      <c r="AR323" s="80"/>
      <c r="AS323" s="80"/>
      <c r="AT323" s="69"/>
      <c r="AU323" s="69"/>
      <c r="AV323" s="80"/>
      <c r="AW323" s="80"/>
      <c r="AX323" s="69"/>
      <c r="AY323" s="69"/>
      <c r="AZ323" s="80"/>
      <c r="BA323" s="80"/>
      <c r="BB323" s="69"/>
      <c r="BC323" s="69"/>
      <c r="BD323" s="80"/>
      <c r="BE323" s="80"/>
      <c r="BF323" s="69"/>
      <c r="BG323" s="69"/>
      <c r="BH323" s="80"/>
      <c r="BI323" s="80"/>
      <c r="BJ323" s="69"/>
      <c r="BK323" s="69"/>
      <c r="BL323" s="80"/>
      <c r="BM323" s="80"/>
      <c r="BN323" s="69"/>
      <c r="BO323" s="69"/>
      <c r="BP323" s="80"/>
      <c r="BQ323" s="80"/>
      <c r="BR323" s="69"/>
      <c r="BS323" s="69"/>
      <c r="BT323" s="80"/>
      <c r="BU323" s="80"/>
      <c r="BV323" s="69"/>
      <c r="BW323" s="69"/>
      <c r="BX323" s="80"/>
      <c r="BY323" s="80"/>
      <c r="BZ323" s="69"/>
      <c r="CA323" s="69"/>
      <c r="CB323" s="80"/>
      <c r="CC323" s="80"/>
      <c r="CD323" s="69"/>
      <c r="CE323" s="69"/>
      <c r="CF323" s="69"/>
      <c r="CG323" s="69"/>
      <c r="CH323" s="69"/>
      <c r="CI323" s="69"/>
      <c r="CJ323" s="68"/>
      <c r="CK323" s="69"/>
      <c r="CL323" s="185"/>
      <c r="CM323" s="67"/>
      <c r="CN323" s="67"/>
      <c r="CO323" s="69"/>
      <c r="CP323" s="185"/>
      <c r="CQ323" s="67"/>
      <c r="CR323" s="67"/>
      <c r="CS323" s="69"/>
      <c r="CT323" s="69"/>
      <c r="CU323" s="69"/>
      <c r="CV323" s="69"/>
      <c r="CW323" s="69"/>
      <c r="CX323" s="69"/>
      <c r="CY323" s="69"/>
      <c r="CZ323" s="69"/>
      <c r="DA323" s="69"/>
    </row>
    <row r="324" spans="2:105">
      <c r="B324" s="67"/>
      <c r="C324" s="67"/>
      <c r="D324" s="67"/>
      <c r="E324" s="69"/>
      <c r="F324" s="185"/>
      <c r="G324" s="67"/>
      <c r="H324" s="69"/>
      <c r="I324" s="69"/>
      <c r="J324" s="69"/>
      <c r="K324" s="69"/>
      <c r="L324" s="69"/>
      <c r="M324" s="69"/>
      <c r="N324" s="69"/>
      <c r="O324" s="69"/>
      <c r="P324" s="69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69"/>
      <c r="AD324" s="69"/>
      <c r="AE324" s="69"/>
      <c r="AF324" s="80"/>
      <c r="AG324" s="80"/>
      <c r="AH324" s="69"/>
      <c r="AI324" s="69"/>
      <c r="AJ324" s="80"/>
      <c r="AK324" s="80"/>
      <c r="AL324" s="69"/>
      <c r="AM324" s="69"/>
      <c r="AN324" s="80"/>
      <c r="AO324" s="80"/>
      <c r="AP324" s="69"/>
      <c r="AQ324" s="69"/>
      <c r="AR324" s="80"/>
      <c r="AS324" s="80"/>
      <c r="AT324" s="69"/>
      <c r="AU324" s="69"/>
      <c r="AV324" s="80"/>
      <c r="AW324" s="80"/>
      <c r="AX324" s="69"/>
      <c r="AY324" s="69"/>
      <c r="AZ324" s="80"/>
      <c r="BA324" s="80"/>
      <c r="BB324" s="69"/>
      <c r="BC324" s="69"/>
      <c r="BD324" s="80"/>
      <c r="BE324" s="80"/>
      <c r="BF324" s="69"/>
      <c r="BG324" s="69"/>
      <c r="BH324" s="80"/>
      <c r="BI324" s="80"/>
      <c r="BJ324" s="69"/>
      <c r="BK324" s="69"/>
      <c r="BL324" s="80"/>
      <c r="BM324" s="80"/>
      <c r="BN324" s="69"/>
      <c r="BO324" s="69"/>
      <c r="BP324" s="80"/>
      <c r="BQ324" s="80"/>
      <c r="BR324" s="69"/>
      <c r="BS324" s="69"/>
      <c r="BT324" s="80"/>
      <c r="BU324" s="80"/>
      <c r="BV324" s="69"/>
      <c r="BW324" s="69"/>
      <c r="BX324" s="80"/>
      <c r="BY324" s="80"/>
      <c r="BZ324" s="69"/>
      <c r="CA324" s="69"/>
      <c r="CB324" s="80"/>
      <c r="CC324" s="80"/>
      <c r="CD324" s="69"/>
      <c r="CE324" s="69"/>
      <c r="CF324" s="69"/>
      <c r="CG324" s="69"/>
      <c r="CH324" s="69"/>
      <c r="CI324" s="69"/>
      <c r="CJ324" s="68"/>
      <c r="CK324" s="69"/>
      <c r="CL324" s="185"/>
      <c r="CM324" s="67"/>
      <c r="CN324" s="67"/>
      <c r="CO324" s="69"/>
      <c r="CP324" s="185"/>
      <c r="CQ324" s="67"/>
      <c r="CR324" s="67"/>
      <c r="CS324" s="69"/>
      <c r="CT324" s="69"/>
      <c r="CU324" s="69"/>
      <c r="CV324" s="69"/>
      <c r="CW324" s="69"/>
      <c r="CX324" s="69"/>
      <c r="CY324" s="69"/>
      <c r="CZ324" s="69"/>
      <c r="DA324" s="69"/>
    </row>
    <row r="325" spans="2:105">
      <c r="B325" s="67"/>
      <c r="C325" s="67"/>
      <c r="D325" s="67"/>
      <c r="E325" s="69"/>
      <c r="F325" s="185"/>
      <c r="G325" s="67"/>
      <c r="H325" s="69"/>
      <c r="I325" s="69"/>
      <c r="J325" s="69"/>
      <c r="K325" s="69"/>
      <c r="L325" s="69"/>
      <c r="M325" s="69"/>
      <c r="N325" s="69"/>
      <c r="O325" s="69"/>
      <c r="P325" s="69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69"/>
      <c r="AD325" s="69"/>
      <c r="AE325" s="69"/>
      <c r="AF325" s="80"/>
      <c r="AG325" s="80"/>
      <c r="AH325" s="69"/>
      <c r="AI325" s="69"/>
      <c r="AJ325" s="80"/>
      <c r="AK325" s="80"/>
      <c r="AL325" s="69"/>
      <c r="AM325" s="69"/>
      <c r="AN325" s="80"/>
      <c r="AO325" s="80"/>
      <c r="AP325" s="69"/>
      <c r="AQ325" s="69"/>
      <c r="AR325" s="80"/>
      <c r="AS325" s="80"/>
      <c r="AT325" s="69"/>
      <c r="AU325" s="69"/>
      <c r="AV325" s="80"/>
      <c r="AW325" s="80"/>
      <c r="AX325" s="69"/>
      <c r="AY325" s="69"/>
      <c r="AZ325" s="80"/>
      <c r="BA325" s="80"/>
      <c r="BB325" s="69"/>
      <c r="BC325" s="69"/>
      <c r="BD325" s="80"/>
      <c r="BE325" s="80"/>
      <c r="BF325" s="69"/>
      <c r="BG325" s="69"/>
      <c r="BH325" s="80"/>
      <c r="BI325" s="80"/>
      <c r="BJ325" s="69"/>
      <c r="BK325" s="69"/>
      <c r="BL325" s="80"/>
      <c r="BM325" s="80"/>
      <c r="BN325" s="69"/>
      <c r="BO325" s="69"/>
      <c r="BP325" s="80"/>
      <c r="BQ325" s="80"/>
      <c r="BR325" s="69"/>
      <c r="BS325" s="69"/>
      <c r="BT325" s="80"/>
      <c r="BU325" s="80"/>
      <c r="BV325" s="69"/>
      <c r="BW325" s="69"/>
      <c r="BX325" s="80"/>
      <c r="BY325" s="80"/>
      <c r="BZ325" s="69"/>
      <c r="CA325" s="69"/>
      <c r="CB325" s="80"/>
      <c r="CC325" s="80"/>
      <c r="CD325" s="69"/>
      <c r="CE325" s="69"/>
      <c r="CF325" s="69"/>
      <c r="CG325" s="69"/>
      <c r="CH325" s="69"/>
      <c r="CI325" s="69"/>
      <c r="CJ325" s="68"/>
      <c r="CK325" s="69"/>
      <c r="CL325" s="185"/>
      <c r="CM325" s="67"/>
      <c r="CN325" s="67"/>
      <c r="CO325" s="69"/>
      <c r="CP325" s="185"/>
      <c r="CQ325" s="67"/>
      <c r="CR325" s="67"/>
      <c r="CS325" s="69"/>
      <c r="CT325" s="69"/>
      <c r="CU325" s="69"/>
      <c r="CV325" s="69"/>
      <c r="CW325" s="69"/>
      <c r="CX325" s="69"/>
      <c r="CY325" s="69"/>
      <c r="CZ325" s="69"/>
      <c r="DA325" s="69"/>
    </row>
    <row r="326" spans="2:105">
      <c r="B326" s="67"/>
      <c r="C326" s="67"/>
      <c r="D326" s="67"/>
      <c r="E326" s="69"/>
      <c r="F326" s="185"/>
      <c r="G326" s="67"/>
      <c r="H326" s="69"/>
      <c r="I326" s="69"/>
      <c r="J326" s="69"/>
      <c r="K326" s="69"/>
      <c r="L326" s="69"/>
      <c r="M326" s="69"/>
      <c r="N326" s="69"/>
      <c r="O326" s="69"/>
      <c r="P326" s="69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69"/>
      <c r="AD326" s="69"/>
      <c r="AE326" s="69"/>
      <c r="AF326" s="80"/>
      <c r="AG326" s="80"/>
      <c r="AH326" s="69"/>
      <c r="AI326" s="69"/>
      <c r="AJ326" s="80"/>
      <c r="AK326" s="80"/>
      <c r="AL326" s="69"/>
      <c r="AM326" s="69"/>
      <c r="AN326" s="80"/>
      <c r="AO326" s="80"/>
      <c r="AP326" s="69"/>
      <c r="AQ326" s="69"/>
      <c r="AR326" s="80"/>
      <c r="AS326" s="80"/>
      <c r="AT326" s="69"/>
      <c r="AU326" s="69"/>
      <c r="AV326" s="80"/>
      <c r="AW326" s="80"/>
      <c r="AX326" s="69"/>
      <c r="AY326" s="69"/>
      <c r="AZ326" s="80"/>
      <c r="BA326" s="80"/>
      <c r="BB326" s="69"/>
      <c r="BC326" s="69"/>
      <c r="BD326" s="80"/>
      <c r="BE326" s="80"/>
      <c r="BF326" s="69"/>
      <c r="BG326" s="69"/>
      <c r="BH326" s="80"/>
      <c r="BI326" s="80"/>
      <c r="BJ326" s="69"/>
      <c r="BK326" s="69"/>
      <c r="BL326" s="80"/>
      <c r="BM326" s="80"/>
      <c r="BN326" s="69"/>
      <c r="BO326" s="69"/>
      <c r="BP326" s="80"/>
      <c r="BQ326" s="80"/>
      <c r="BR326" s="69"/>
      <c r="BS326" s="69"/>
      <c r="BT326" s="80"/>
      <c r="BU326" s="80"/>
      <c r="BV326" s="69"/>
      <c r="BW326" s="69"/>
      <c r="BX326" s="80"/>
      <c r="BY326" s="80"/>
      <c r="BZ326" s="69"/>
      <c r="CA326" s="69"/>
      <c r="CB326" s="80"/>
      <c r="CC326" s="80"/>
      <c r="CD326" s="69"/>
      <c r="CE326" s="69"/>
      <c r="CF326" s="69"/>
      <c r="CG326" s="69"/>
      <c r="CH326" s="69"/>
      <c r="CI326" s="69"/>
      <c r="CJ326" s="68"/>
      <c r="CK326" s="69"/>
      <c r="CL326" s="185"/>
      <c r="CM326" s="67"/>
      <c r="CN326" s="67"/>
      <c r="CO326" s="69"/>
      <c r="CP326" s="185"/>
      <c r="CQ326" s="67"/>
      <c r="CR326" s="67"/>
      <c r="CS326" s="69"/>
      <c r="CT326" s="69"/>
      <c r="CU326" s="69"/>
      <c r="CV326" s="69"/>
      <c r="CW326" s="69"/>
      <c r="CX326" s="69"/>
      <c r="CY326" s="69"/>
      <c r="CZ326" s="69"/>
      <c r="DA326" s="69"/>
    </row>
    <row r="327" spans="2:105">
      <c r="B327" s="67"/>
      <c r="C327" s="67"/>
      <c r="D327" s="67"/>
      <c r="E327" s="69"/>
      <c r="F327" s="185"/>
      <c r="G327" s="67"/>
      <c r="H327" s="69"/>
      <c r="I327" s="69"/>
      <c r="J327" s="69"/>
      <c r="K327" s="69"/>
      <c r="L327" s="69"/>
      <c r="M327" s="69"/>
      <c r="N327" s="69"/>
      <c r="O327" s="69"/>
      <c r="P327" s="69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69"/>
      <c r="AD327" s="69"/>
      <c r="AE327" s="69"/>
      <c r="AF327" s="80"/>
      <c r="AG327" s="80"/>
      <c r="AH327" s="69"/>
      <c r="AI327" s="69"/>
      <c r="AJ327" s="80"/>
      <c r="AK327" s="80"/>
      <c r="AL327" s="69"/>
      <c r="AM327" s="69"/>
      <c r="AN327" s="80"/>
      <c r="AO327" s="80"/>
      <c r="AP327" s="69"/>
      <c r="AQ327" s="69"/>
      <c r="AR327" s="80"/>
      <c r="AS327" s="80"/>
      <c r="AT327" s="69"/>
      <c r="AU327" s="69"/>
      <c r="AV327" s="80"/>
      <c r="AW327" s="80"/>
      <c r="AX327" s="69"/>
      <c r="AY327" s="69"/>
      <c r="AZ327" s="80"/>
      <c r="BA327" s="80"/>
      <c r="BB327" s="69"/>
      <c r="BC327" s="69"/>
      <c r="BD327" s="80"/>
      <c r="BE327" s="80"/>
      <c r="BF327" s="69"/>
      <c r="BG327" s="69"/>
      <c r="BH327" s="80"/>
      <c r="BI327" s="80"/>
      <c r="BJ327" s="69"/>
      <c r="BK327" s="69"/>
      <c r="BL327" s="80"/>
      <c r="BM327" s="80"/>
      <c r="BN327" s="69"/>
      <c r="BO327" s="69"/>
      <c r="BP327" s="80"/>
      <c r="BQ327" s="80"/>
      <c r="BR327" s="69"/>
      <c r="BS327" s="69"/>
      <c r="BT327" s="80"/>
      <c r="BU327" s="80"/>
      <c r="BV327" s="69"/>
      <c r="BW327" s="69"/>
      <c r="BX327" s="80"/>
      <c r="BY327" s="80"/>
      <c r="BZ327" s="69"/>
      <c r="CA327" s="69"/>
      <c r="CB327" s="80"/>
      <c r="CC327" s="80"/>
      <c r="CD327" s="69"/>
      <c r="CE327" s="69"/>
      <c r="CF327" s="69"/>
      <c r="CG327" s="69"/>
      <c r="CH327" s="69"/>
      <c r="CI327" s="69"/>
      <c r="CJ327" s="68"/>
      <c r="CK327" s="69"/>
      <c r="CL327" s="185"/>
      <c r="CM327" s="67"/>
      <c r="CN327" s="67"/>
      <c r="CO327" s="69"/>
      <c r="CP327" s="185"/>
      <c r="CQ327" s="67"/>
      <c r="CR327" s="67"/>
      <c r="CS327" s="69"/>
      <c r="CT327" s="69"/>
      <c r="CU327" s="69"/>
      <c r="CV327" s="69"/>
      <c r="CW327" s="69"/>
      <c r="CX327" s="69"/>
      <c r="CY327" s="69"/>
      <c r="CZ327" s="69"/>
      <c r="DA327" s="69"/>
    </row>
    <row r="328" spans="2:105">
      <c r="B328" s="67"/>
      <c r="C328" s="67"/>
      <c r="D328" s="67"/>
      <c r="E328" s="69"/>
      <c r="F328" s="185"/>
      <c r="G328" s="67"/>
      <c r="H328" s="69"/>
      <c r="I328" s="69"/>
      <c r="J328" s="69"/>
      <c r="K328" s="69"/>
      <c r="L328" s="69"/>
      <c r="M328" s="69"/>
      <c r="N328" s="69"/>
      <c r="O328" s="69"/>
      <c r="P328" s="69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69"/>
      <c r="AD328" s="69"/>
      <c r="AE328" s="69"/>
      <c r="AF328" s="80"/>
      <c r="AG328" s="80"/>
      <c r="AH328" s="69"/>
      <c r="AI328" s="69"/>
      <c r="AJ328" s="80"/>
      <c r="AK328" s="80"/>
      <c r="AL328" s="69"/>
      <c r="AM328" s="69"/>
      <c r="AN328" s="80"/>
      <c r="AO328" s="80"/>
      <c r="AP328" s="69"/>
      <c r="AQ328" s="69"/>
      <c r="AR328" s="80"/>
      <c r="AS328" s="80"/>
      <c r="AT328" s="69"/>
      <c r="AU328" s="69"/>
      <c r="AV328" s="80"/>
      <c r="AW328" s="80"/>
      <c r="AX328" s="69"/>
      <c r="AY328" s="69"/>
      <c r="AZ328" s="80"/>
      <c r="BA328" s="80"/>
      <c r="BB328" s="69"/>
      <c r="BC328" s="69"/>
      <c r="BD328" s="80"/>
      <c r="BE328" s="80"/>
      <c r="BF328" s="69"/>
      <c r="BG328" s="69"/>
      <c r="BH328" s="80"/>
      <c r="BI328" s="80"/>
      <c r="BJ328" s="69"/>
      <c r="BK328" s="69"/>
      <c r="BL328" s="80"/>
      <c r="BM328" s="80"/>
      <c r="BN328" s="69"/>
      <c r="BO328" s="69"/>
      <c r="BP328" s="80"/>
      <c r="BQ328" s="80"/>
      <c r="BR328" s="69"/>
      <c r="BS328" s="69"/>
      <c r="BT328" s="80"/>
      <c r="BU328" s="80"/>
      <c r="BV328" s="69"/>
      <c r="BW328" s="69"/>
      <c r="BX328" s="80"/>
      <c r="BY328" s="80"/>
      <c r="BZ328" s="69"/>
      <c r="CA328" s="69"/>
      <c r="CB328" s="80"/>
      <c r="CC328" s="80"/>
      <c r="CD328" s="69"/>
      <c r="CE328" s="69"/>
      <c r="CF328" s="69"/>
      <c r="CG328" s="69"/>
      <c r="CH328" s="69"/>
      <c r="CI328" s="69"/>
      <c r="CJ328" s="68"/>
      <c r="CK328" s="69"/>
      <c r="CL328" s="185"/>
      <c r="CM328" s="67"/>
      <c r="CN328" s="67"/>
      <c r="CO328" s="69"/>
      <c r="CP328" s="185"/>
      <c r="CQ328" s="67"/>
      <c r="CR328" s="67"/>
      <c r="CS328" s="69"/>
      <c r="CT328" s="69"/>
      <c r="CU328" s="69"/>
      <c r="CV328" s="69"/>
      <c r="CW328" s="69"/>
      <c r="CX328" s="69"/>
      <c r="CY328" s="69"/>
      <c r="CZ328" s="69"/>
      <c r="DA328" s="69"/>
    </row>
    <row r="329" spans="2:105">
      <c r="B329" s="67"/>
      <c r="C329" s="67"/>
      <c r="D329" s="67"/>
      <c r="E329" s="69"/>
      <c r="F329" s="185"/>
      <c r="G329" s="67"/>
      <c r="H329" s="69"/>
      <c r="I329" s="69"/>
      <c r="J329" s="69"/>
      <c r="K329" s="69"/>
      <c r="L329" s="69"/>
      <c r="M329" s="69"/>
      <c r="N329" s="69"/>
      <c r="O329" s="69"/>
      <c r="P329" s="69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69"/>
      <c r="AD329" s="69"/>
      <c r="AE329" s="69"/>
      <c r="AF329" s="80"/>
      <c r="AG329" s="80"/>
      <c r="AH329" s="69"/>
      <c r="AI329" s="69"/>
      <c r="AJ329" s="80"/>
      <c r="AK329" s="80"/>
      <c r="AL329" s="69"/>
      <c r="AM329" s="69"/>
      <c r="AN329" s="80"/>
      <c r="AO329" s="80"/>
      <c r="AP329" s="69"/>
      <c r="AQ329" s="69"/>
      <c r="AR329" s="80"/>
      <c r="AS329" s="80"/>
      <c r="AT329" s="69"/>
      <c r="AU329" s="69"/>
      <c r="AV329" s="80"/>
      <c r="AW329" s="80"/>
      <c r="AX329" s="69"/>
      <c r="AY329" s="69"/>
      <c r="AZ329" s="80"/>
      <c r="BA329" s="80"/>
      <c r="BB329" s="69"/>
      <c r="BC329" s="69"/>
      <c r="BD329" s="80"/>
      <c r="BE329" s="80"/>
      <c r="BF329" s="69"/>
      <c r="BG329" s="69"/>
      <c r="BH329" s="80"/>
      <c r="BI329" s="80"/>
      <c r="BJ329" s="69"/>
      <c r="BK329" s="69"/>
      <c r="BL329" s="80"/>
      <c r="BM329" s="80"/>
      <c r="BN329" s="69"/>
      <c r="BO329" s="69"/>
      <c r="BP329" s="80"/>
      <c r="BQ329" s="80"/>
      <c r="BR329" s="69"/>
      <c r="BS329" s="69"/>
      <c r="BT329" s="80"/>
      <c r="BU329" s="80"/>
      <c r="BV329" s="69"/>
      <c r="BW329" s="69"/>
      <c r="BX329" s="80"/>
      <c r="BY329" s="80"/>
      <c r="BZ329" s="69"/>
      <c r="CA329" s="69"/>
      <c r="CB329" s="80"/>
      <c r="CC329" s="80"/>
      <c r="CD329" s="69"/>
      <c r="CE329" s="69"/>
      <c r="CF329" s="69"/>
      <c r="CG329" s="69"/>
      <c r="CH329" s="69"/>
      <c r="CI329" s="69"/>
      <c r="CJ329" s="68"/>
      <c r="CK329" s="69"/>
      <c r="CL329" s="185"/>
      <c r="CM329" s="67"/>
      <c r="CN329" s="67"/>
      <c r="CO329" s="69"/>
      <c r="CP329" s="185"/>
      <c r="CQ329" s="67"/>
      <c r="CR329" s="67"/>
      <c r="CS329" s="69"/>
      <c r="CT329" s="69"/>
      <c r="CU329" s="69"/>
      <c r="CV329" s="69"/>
      <c r="CW329" s="69"/>
      <c r="CX329" s="69"/>
      <c r="CY329" s="69"/>
      <c r="CZ329" s="69"/>
      <c r="DA329" s="69"/>
    </row>
    <row r="330" spans="2:105">
      <c r="B330" s="67"/>
      <c r="C330" s="67"/>
      <c r="D330" s="67"/>
      <c r="E330" s="69"/>
      <c r="F330" s="185"/>
      <c r="G330" s="67"/>
      <c r="H330" s="69"/>
      <c r="I330" s="69"/>
      <c r="J330" s="69"/>
      <c r="K330" s="69"/>
      <c r="L330" s="69"/>
      <c r="M330" s="69"/>
      <c r="N330" s="69"/>
      <c r="O330" s="69"/>
      <c r="P330" s="69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69"/>
      <c r="AD330" s="69"/>
      <c r="AE330" s="69"/>
      <c r="AF330" s="80"/>
      <c r="AG330" s="80"/>
      <c r="AH330" s="69"/>
      <c r="AI330" s="69"/>
      <c r="AJ330" s="80"/>
      <c r="AK330" s="80"/>
      <c r="AL330" s="69"/>
      <c r="AM330" s="69"/>
      <c r="AN330" s="80"/>
      <c r="AO330" s="80"/>
      <c r="AP330" s="69"/>
      <c r="AQ330" s="69"/>
      <c r="AR330" s="80"/>
      <c r="AS330" s="80"/>
      <c r="AT330" s="69"/>
      <c r="AU330" s="69"/>
      <c r="AV330" s="80"/>
      <c r="AW330" s="80"/>
      <c r="AX330" s="69"/>
      <c r="AY330" s="69"/>
      <c r="AZ330" s="80"/>
      <c r="BA330" s="80"/>
      <c r="BB330" s="69"/>
      <c r="BC330" s="69"/>
      <c r="BD330" s="80"/>
      <c r="BE330" s="80"/>
      <c r="BF330" s="69"/>
      <c r="BG330" s="69"/>
      <c r="BH330" s="80"/>
      <c r="BI330" s="80"/>
      <c r="BJ330" s="69"/>
      <c r="BK330" s="69"/>
      <c r="BL330" s="80"/>
      <c r="BM330" s="80"/>
      <c r="BN330" s="69"/>
      <c r="BO330" s="69"/>
      <c r="BP330" s="80"/>
      <c r="BQ330" s="80"/>
      <c r="BR330" s="69"/>
      <c r="BS330" s="69"/>
      <c r="BT330" s="80"/>
      <c r="BU330" s="80"/>
      <c r="BV330" s="69"/>
      <c r="BW330" s="69"/>
      <c r="BX330" s="80"/>
      <c r="BY330" s="80"/>
      <c r="BZ330" s="69"/>
      <c r="CA330" s="69"/>
      <c r="CB330" s="80"/>
      <c r="CC330" s="80"/>
      <c r="CD330" s="69"/>
      <c r="CE330" s="69"/>
      <c r="CF330" s="69"/>
      <c r="CG330" s="69"/>
      <c r="CH330" s="69"/>
      <c r="CI330" s="69"/>
      <c r="CJ330" s="68"/>
      <c r="CK330" s="69"/>
      <c r="CL330" s="185"/>
      <c r="CM330" s="67"/>
      <c r="CN330" s="67"/>
      <c r="CO330" s="69"/>
      <c r="CP330" s="185"/>
      <c r="CQ330" s="67"/>
      <c r="CR330" s="67"/>
      <c r="CS330" s="69"/>
      <c r="CT330" s="69"/>
      <c r="CU330" s="69"/>
      <c r="CV330" s="69"/>
      <c r="CW330" s="69"/>
      <c r="CX330" s="69"/>
      <c r="CY330" s="69"/>
      <c r="CZ330" s="69"/>
      <c r="DA330" s="69"/>
    </row>
    <row r="331" spans="2:105">
      <c r="B331" s="67"/>
      <c r="C331" s="67"/>
      <c r="D331" s="67"/>
      <c r="E331" s="69"/>
      <c r="F331" s="185"/>
      <c r="G331" s="67"/>
      <c r="H331" s="69"/>
      <c r="I331" s="69"/>
      <c r="J331" s="69"/>
      <c r="K331" s="69"/>
      <c r="L331" s="69"/>
      <c r="M331" s="69"/>
      <c r="N331" s="69"/>
      <c r="O331" s="69"/>
      <c r="P331" s="69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69"/>
      <c r="AD331" s="69"/>
      <c r="AE331" s="69"/>
      <c r="AF331" s="80"/>
      <c r="AG331" s="80"/>
      <c r="AH331" s="69"/>
      <c r="AI331" s="69"/>
      <c r="AJ331" s="80"/>
      <c r="AK331" s="80"/>
      <c r="AL331" s="69"/>
      <c r="AM331" s="69"/>
      <c r="AN331" s="80"/>
      <c r="AO331" s="80"/>
      <c r="AP331" s="69"/>
      <c r="AQ331" s="69"/>
      <c r="AR331" s="80"/>
      <c r="AS331" s="80"/>
      <c r="AT331" s="69"/>
      <c r="AU331" s="69"/>
      <c r="AV331" s="80"/>
      <c r="AW331" s="80"/>
      <c r="AX331" s="69"/>
      <c r="AY331" s="69"/>
      <c r="AZ331" s="80"/>
      <c r="BA331" s="80"/>
      <c r="BB331" s="69"/>
      <c r="BC331" s="69"/>
      <c r="BD331" s="80"/>
      <c r="BE331" s="80"/>
      <c r="BF331" s="69"/>
      <c r="BG331" s="69"/>
      <c r="BH331" s="80"/>
      <c r="BI331" s="80"/>
      <c r="BJ331" s="69"/>
      <c r="BK331" s="69"/>
      <c r="BL331" s="80"/>
      <c r="BM331" s="80"/>
      <c r="BN331" s="69"/>
      <c r="BO331" s="69"/>
      <c r="BP331" s="80"/>
      <c r="BQ331" s="80"/>
      <c r="BR331" s="69"/>
      <c r="BS331" s="69"/>
      <c r="BT331" s="80"/>
      <c r="BU331" s="80"/>
      <c r="BV331" s="69"/>
      <c r="BW331" s="69"/>
      <c r="BX331" s="80"/>
      <c r="BY331" s="80"/>
      <c r="BZ331" s="69"/>
      <c r="CA331" s="69"/>
      <c r="CB331" s="80"/>
      <c r="CC331" s="80"/>
      <c r="CD331" s="69"/>
      <c r="CE331" s="69"/>
      <c r="CF331" s="69"/>
      <c r="CG331" s="69"/>
      <c r="CH331" s="69"/>
      <c r="CI331" s="69"/>
      <c r="CJ331" s="68"/>
      <c r="CK331" s="69"/>
      <c r="CL331" s="185"/>
      <c r="CM331" s="67"/>
      <c r="CN331" s="67"/>
      <c r="CO331" s="69"/>
      <c r="CP331" s="185"/>
      <c r="CQ331" s="67"/>
      <c r="CR331" s="67"/>
      <c r="CS331" s="69"/>
      <c r="CT331" s="69"/>
      <c r="CU331" s="69"/>
      <c r="CV331" s="69"/>
      <c r="CW331" s="69"/>
      <c r="CX331" s="69"/>
      <c r="CY331" s="69"/>
      <c r="CZ331" s="69"/>
      <c r="DA331" s="69"/>
    </row>
    <row r="332" spans="2:105">
      <c r="B332" s="67"/>
      <c r="C332" s="67"/>
      <c r="D332" s="67"/>
      <c r="E332" s="69"/>
      <c r="F332" s="185"/>
      <c r="G332" s="67"/>
      <c r="H332" s="69"/>
      <c r="I332" s="69"/>
      <c r="J332" s="69"/>
      <c r="K332" s="69"/>
      <c r="L332" s="69"/>
      <c r="M332" s="69"/>
      <c r="N332" s="69"/>
      <c r="O332" s="69"/>
      <c r="P332" s="69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69"/>
      <c r="AD332" s="69"/>
      <c r="AE332" s="69"/>
      <c r="AF332" s="80"/>
      <c r="AG332" s="80"/>
      <c r="AH332" s="69"/>
      <c r="AI332" s="69"/>
      <c r="AJ332" s="80"/>
      <c r="AK332" s="80"/>
      <c r="AL332" s="69"/>
      <c r="AM332" s="69"/>
      <c r="AN332" s="80"/>
      <c r="AO332" s="80"/>
      <c r="AP332" s="69"/>
      <c r="AQ332" s="69"/>
      <c r="AR332" s="80"/>
      <c r="AS332" s="80"/>
      <c r="AT332" s="69"/>
      <c r="AU332" s="69"/>
      <c r="AV332" s="80"/>
      <c r="AW332" s="80"/>
      <c r="AX332" s="69"/>
      <c r="AY332" s="69"/>
      <c r="AZ332" s="80"/>
      <c r="BA332" s="80"/>
      <c r="BB332" s="69"/>
      <c r="BC332" s="69"/>
      <c r="BD332" s="80"/>
      <c r="BE332" s="80"/>
      <c r="BF332" s="69"/>
      <c r="BG332" s="69"/>
      <c r="BH332" s="80"/>
      <c r="BI332" s="80"/>
      <c r="BJ332" s="69"/>
      <c r="BK332" s="69"/>
      <c r="BL332" s="80"/>
      <c r="BM332" s="80"/>
      <c r="BN332" s="69"/>
      <c r="BO332" s="69"/>
      <c r="BP332" s="80"/>
      <c r="BQ332" s="80"/>
      <c r="BR332" s="69"/>
      <c r="BS332" s="69"/>
      <c r="BT332" s="80"/>
      <c r="BU332" s="80"/>
      <c r="BV332" s="69"/>
      <c r="BW332" s="69"/>
      <c r="BX332" s="80"/>
      <c r="BY332" s="80"/>
      <c r="BZ332" s="69"/>
      <c r="CA332" s="69"/>
      <c r="CB332" s="80"/>
      <c r="CC332" s="80"/>
      <c r="CD332" s="69"/>
      <c r="CE332" s="69"/>
      <c r="CF332" s="69"/>
      <c r="CG332" s="69"/>
      <c r="CH332" s="69"/>
      <c r="CI332" s="69"/>
      <c r="CJ332" s="68"/>
      <c r="CK332" s="69"/>
      <c r="CL332" s="185"/>
      <c r="CM332" s="67"/>
      <c r="CN332" s="67"/>
      <c r="CO332" s="69"/>
      <c r="CP332" s="185"/>
      <c r="CQ332" s="67"/>
      <c r="CR332" s="67"/>
      <c r="CS332" s="69"/>
      <c r="CT332" s="69"/>
      <c r="CU332" s="69"/>
      <c r="CV332" s="69"/>
      <c r="CW332" s="69"/>
      <c r="CX332" s="69"/>
      <c r="CY332" s="69"/>
      <c r="CZ332" s="69"/>
      <c r="DA332" s="69"/>
    </row>
    <row r="333" spans="2:105">
      <c r="B333" s="67"/>
      <c r="C333" s="67"/>
      <c r="D333" s="67"/>
      <c r="E333" s="69"/>
      <c r="F333" s="185"/>
      <c r="G333" s="67"/>
      <c r="H333" s="69"/>
      <c r="I333" s="69"/>
      <c r="J333" s="69"/>
      <c r="K333" s="69"/>
      <c r="L333" s="69"/>
      <c r="M333" s="69"/>
      <c r="N333" s="69"/>
      <c r="O333" s="69"/>
      <c r="P333" s="69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69"/>
      <c r="AD333" s="69"/>
      <c r="AE333" s="69"/>
      <c r="AF333" s="80"/>
      <c r="AG333" s="80"/>
      <c r="AH333" s="69"/>
      <c r="AI333" s="69"/>
      <c r="AJ333" s="80"/>
      <c r="AK333" s="80"/>
      <c r="AL333" s="69"/>
      <c r="AM333" s="69"/>
      <c r="AN333" s="80"/>
      <c r="AO333" s="80"/>
      <c r="AP333" s="69"/>
      <c r="AQ333" s="69"/>
      <c r="AR333" s="80"/>
      <c r="AS333" s="80"/>
      <c r="AT333" s="69"/>
      <c r="AU333" s="69"/>
      <c r="AV333" s="80"/>
      <c r="AW333" s="80"/>
      <c r="AX333" s="69"/>
      <c r="AY333" s="69"/>
      <c r="AZ333" s="80"/>
      <c r="BA333" s="80"/>
      <c r="BB333" s="69"/>
      <c r="BC333" s="69"/>
      <c r="BD333" s="80"/>
      <c r="BE333" s="80"/>
      <c r="BF333" s="69"/>
      <c r="BG333" s="69"/>
      <c r="BH333" s="80"/>
      <c r="BI333" s="80"/>
      <c r="BJ333" s="69"/>
      <c r="BK333" s="69"/>
      <c r="BL333" s="80"/>
      <c r="BM333" s="80"/>
      <c r="BN333" s="69"/>
      <c r="BO333" s="69"/>
      <c r="BP333" s="80"/>
      <c r="BQ333" s="80"/>
      <c r="BR333" s="69"/>
      <c r="BS333" s="69"/>
      <c r="BT333" s="80"/>
      <c r="BU333" s="80"/>
      <c r="BV333" s="69"/>
      <c r="BW333" s="69"/>
      <c r="BX333" s="80"/>
      <c r="BY333" s="80"/>
      <c r="BZ333" s="69"/>
      <c r="CA333" s="69"/>
      <c r="CB333" s="80"/>
      <c r="CC333" s="80"/>
      <c r="CD333" s="69"/>
      <c r="CE333" s="69"/>
      <c r="CF333" s="69"/>
      <c r="CG333" s="69"/>
      <c r="CH333" s="69"/>
      <c r="CI333" s="69"/>
      <c r="CJ333" s="68"/>
      <c r="CK333" s="69"/>
      <c r="CL333" s="185"/>
      <c r="CM333" s="67"/>
      <c r="CN333" s="67"/>
      <c r="CO333" s="69"/>
      <c r="CP333" s="185"/>
      <c r="CQ333" s="67"/>
      <c r="CR333" s="67"/>
      <c r="CS333" s="69"/>
      <c r="CT333" s="69"/>
      <c r="CU333" s="69"/>
      <c r="CV333" s="69"/>
      <c r="CW333" s="69"/>
      <c r="CX333" s="69"/>
      <c r="CY333" s="69"/>
      <c r="CZ333" s="69"/>
      <c r="DA333" s="69"/>
    </row>
    <row r="334" spans="2:105">
      <c r="B334" s="67"/>
      <c r="C334" s="67"/>
      <c r="D334" s="67"/>
      <c r="E334" s="69"/>
      <c r="F334" s="185"/>
      <c r="G334" s="67"/>
      <c r="H334" s="69"/>
      <c r="I334" s="69"/>
      <c r="J334" s="69"/>
      <c r="K334" s="69"/>
      <c r="L334" s="69"/>
      <c r="M334" s="69"/>
      <c r="N334" s="69"/>
      <c r="O334" s="69"/>
      <c r="P334" s="69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69"/>
      <c r="AD334" s="69"/>
      <c r="AE334" s="69"/>
      <c r="AF334" s="80"/>
      <c r="AG334" s="80"/>
      <c r="AH334" s="69"/>
      <c r="AI334" s="69"/>
      <c r="AJ334" s="80"/>
      <c r="AK334" s="80"/>
      <c r="AL334" s="69"/>
      <c r="AM334" s="69"/>
      <c r="AN334" s="80"/>
      <c r="AO334" s="80"/>
      <c r="AP334" s="69"/>
      <c r="AQ334" s="69"/>
      <c r="AR334" s="80"/>
      <c r="AS334" s="80"/>
      <c r="AT334" s="69"/>
      <c r="AU334" s="69"/>
      <c r="AV334" s="80"/>
      <c r="AW334" s="80"/>
      <c r="AX334" s="69"/>
      <c r="AY334" s="69"/>
      <c r="AZ334" s="80"/>
      <c r="BA334" s="80"/>
      <c r="BB334" s="69"/>
      <c r="BC334" s="69"/>
      <c r="BD334" s="80"/>
      <c r="BE334" s="80"/>
      <c r="BF334" s="69"/>
      <c r="BG334" s="69"/>
      <c r="BH334" s="80"/>
      <c r="BI334" s="80"/>
      <c r="BJ334" s="69"/>
      <c r="BK334" s="69"/>
      <c r="BL334" s="80"/>
      <c r="BM334" s="80"/>
      <c r="BN334" s="69"/>
      <c r="BO334" s="69"/>
      <c r="BP334" s="80"/>
      <c r="BQ334" s="80"/>
      <c r="BR334" s="69"/>
      <c r="BS334" s="69"/>
      <c r="BT334" s="80"/>
      <c r="BU334" s="80"/>
      <c r="BV334" s="69"/>
      <c r="BW334" s="69"/>
      <c r="BX334" s="80"/>
      <c r="BY334" s="80"/>
      <c r="BZ334" s="69"/>
      <c r="CA334" s="69"/>
      <c r="CB334" s="80"/>
      <c r="CC334" s="80"/>
      <c r="CD334" s="69"/>
      <c r="CE334" s="69"/>
      <c r="CF334" s="69"/>
      <c r="CG334" s="69"/>
      <c r="CH334" s="69"/>
      <c r="CI334" s="69"/>
      <c r="CJ334" s="68"/>
      <c r="CK334" s="69"/>
      <c r="CL334" s="185"/>
      <c r="CM334" s="67"/>
      <c r="CN334" s="67"/>
      <c r="CO334" s="69"/>
      <c r="CP334" s="185"/>
      <c r="CQ334" s="67"/>
      <c r="CR334" s="67"/>
      <c r="CS334" s="69"/>
      <c r="CT334" s="69"/>
      <c r="CU334" s="69"/>
      <c r="CV334" s="69"/>
      <c r="CW334" s="69"/>
      <c r="CX334" s="69"/>
      <c r="CY334" s="69"/>
      <c r="CZ334" s="69"/>
      <c r="DA334" s="69"/>
    </row>
    <row r="335" spans="2:105">
      <c r="B335" s="67"/>
      <c r="C335" s="67"/>
      <c r="D335" s="67"/>
      <c r="E335" s="69"/>
      <c r="F335" s="185"/>
      <c r="G335" s="67"/>
      <c r="H335" s="69"/>
      <c r="I335" s="69"/>
      <c r="J335" s="69"/>
      <c r="K335" s="69"/>
      <c r="L335" s="69"/>
      <c r="M335" s="69"/>
      <c r="N335" s="69"/>
      <c r="O335" s="69"/>
      <c r="P335" s="69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69"/>
      <c r="AD335" s="69"/>
      <c r="AE335" s="69"/>
      <c r="AF335" s="80"/>
      <c r="AG335" s="80"/>
      <c r="AH335" s="69"/>
      <c r="AI335" s="69"/>
      <c r="AJ335" s="80"/>
      <c r="AK335" s="80"/>
      <c r="AL335" s="69"/>
      <c r="AM335" s="69"/>
      <c r="AN335" s="80"/>
      <c r="AO335" s="80"/>
      <c r="AP335" s="69"/>
      <c r="AQ335" s="69"/>
      <c r="AR335" s="80"/>
      <c r="AS335" s="80"/>
      <c r="AT335" s="69"/>
      <c r="AU335" s="69"/>
      <c r="AV335" s="80"/>
      <c r="AW335" s="80"/>
      <c r="AX335" s="69"/>
      <c r="AY335" s="69"/>
      <c r="AZ335" s="80"/>
      <c r="BA335" s="80"/>
      <c r="BB335" s="69"/>
      <c r="BC335" s="69"/>
      <c r="BD335" s="80"/>
      <c r="BE335" s="80"/>
      <c r="BF335" s="69"/>
      <c r="BG335" s="69"/>
      <c r="BH335" s="80"/>
      <c r="BI335" s="80"/>
      <c r="BJ335" s="69"/>
      <c r="BK335" s="69"/>
      <c r="BL335" s="80"/>
      <c r="BM335" s="80"/>
      <c r="BN335" s="69"/>
      <c r="BO335" s="69"/>
      <c r="BP335" s="80"/>
      <c r="BQ335" s="80"/>
      <c r="BR335" s="69"/>
      <c r="BS335" s="69"/>
      <c r="BT335" s="80"/>
      <c r="BU335" s="80"/>
      <c r="BV335" s="69"/>
      <c r="BW335" s="69"/>
      <c r="BX335" s="80"/>
      <c r="BY335" s="80"/>
      <c r="BZ335" s="69"/>
      <c r="CA335" s="69"/>
      <c r="CB335" s="80"/>
      <c r="CC335" s="80"/>
      <c r="CD335" s="69"/>
      <c r="CE335" s="69"/>
      <c r="CF335" s="69"/>
      <c r="CG335" s="69"/>
      <c r="CH335" s="69"/>
      <c r="CI335" s="69"/>
      <c r="CJ335" s="68"/>
      <c r="CK335" s="69"/>
      <c r="CL335" s="185"/>
      <c r="CM335" s="67"/>
      <c r="CN335" s="67"/>
      <c r="CO335" s="69"/>
      <c r="CP335" s="185"/>
      <c r="CQ335" s="67"/>
      <c r="CR335" s="67"/>
      <c r="CS335" s="69"/>
      <c r="CT335" s="69"/>
      <c r="CU335" s="69"/>
      <c r="CV335" s="69"/>
      <c r="CW335" s="69"/>
      <c r="CX335" s="69"/>
      <c r="CY335" s="69"/>
      <c r="CZ335" s="69"/>
      <c r="DA335" s="69"/>
    </row>
    <row r="336" spans="2:105">
      <c r="B336" s="67"/>
      <c r="C336" s="67"/>
      <c r="D336" s="67"/>
      <c r="E336" s="69"/>
      <c r="F336" s="185"/>
      <c r="G336" s="67"/>
      <c r="H336" s="69"/>
      <c r="I336" s="69"/>
      <c r="J336" s="69"/>
      <c r="K336" s="69"/>
      <c r="L336" s="69"/>
      <c r="M336" s="69"/>
      <c r="N336" s="69"/>
      <c r="O336" s="69"/>
      <c r="P336" s="69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69"/>
      <c r="AD336" s="69"/>
      <c r="AE336" s="69"/>
      <c r="AF336" s="80"/>
      <c r="AG336" s="80"/>
      <c r="AH336" s="69"/>
      <c r="AI336" s="69"/>
      <c r="AJ336" s="80"/>
      <c r="AK336" s="80"/>
      <c r="AL336" s="69"/>
      <c r="AM336" s="69"/>
      <c r="AN336" s="80"/>
      <c r="AO336" s="80"/>
      <c r="AP336" s="69"/>
      <c r="AQ336" s="69"/>
      <c r="AR336" s="80"/>
      <c r="AS336" s="80"/>
      <c r="AT336" s="69"/>
      <c r="AU336" s="69"/>
      <c r="AV336" s="80"/>
      <c r="AW336" s="80"/>
      <c r="AX336" s="69"/>
      <c r="AY336" s="69"/>
      <c r="AZ336" s="80"/>
      <c r="BA336" s="80"/>
      <c r="BB336" s="69"/>
      <c r="BC336" s="69"/>
      <c r="BD336" s="80"/>
      <c r="BE336" s="80"/>
      <c r="BF336" s="69"/>
      <c r="BG336" s="69"/>
      <c r="BH336" s="80"/>
      <c r="BI336" s="80"/>
      <c r="BJ336" s="69"/>
      <c r="BK336" s="69"/>
      <c r="BL336" s="80"/>
      <c r="BM336" s="80"/>
      <c r="BN336" s="69"/>
      <c r="BO336" s="69"/>
      <c r="BP336" s="80"/>
      <c r="BQ336" s="80"/>
      <c r="BR336" s="69"/>
      <c r="BS336" s="69"/>
      <c r="BT336" s="80"/>
      <c r="BU336" s="80"/>
      <c r="BV336" s="69"/>
      <c r="BW336" s="69"/>
      <c r="BX336" s="80"/>
      <c r="BY336" s="80"/>
      <c r="BZ336" s="69"/>
      <c r="CA336" s="69"/>
      <c r="CB336" s="80"/>
      <c r="CC336" s="80"/>
      <c r="CD336" s="69"/>
      <c r="CE336" s="69"/>
      <c r="CF336" s="69"/>
      <c r="CG336" s="69"/>
      <c r="CH336" s="69"/>
      <c r="CI336" s="69"/>
      <c r="CJ336" s="68"/>
      <c r="CK336" s="69"/>
      <c r="CL336" s="185"/>
      <c r="CM336" s="67"/>
      <c r="CN336" s="67"/>
      <c r="CO336" s="69"/>
      <c r="CP336" s="185"/>
      <c r="CQ336" s="67"/>
      <c r="CR336" s="67"/>
      <c r="CS336" s="69"/>
      <c r="CT336" s="69"/>
      <c r="CU336" s="69"/>
      <c r="CV336" s="69"/>
      <c r="CW336" s="69"/>
      <c r="CX336" s="69"/>
      <c r="CY336" s="69"/>
      <c r="CZ336" s="69"/>
      <c r="DA336" s="69"/>
    </row>
    <row r="337" spans="2:105">
      <c r="B337" s="67"/>
      <c r="C337" s="67"/>
      <c r="D337" s="67"/>
      <c r="E337" s="69"/>
      <c r="F337" s="185"/>
      <c r="G337" s="67"/>
      <c r="H337" s="69"/>
      <c r="I337" s="69"/>
      <c r="J337" s="69"/>
      <c r="K337" s="69"/>
      <c r="L337" s="69"/>
      <c r="M337" s="69"/>
      <c r="N337" s="69"/>
      <c r="O337" s="69"/>
      <c r="P337" s="69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69"/>
      <c r="AD337" s="69"/>
      <c r="AE337" s="69"/>
      <c r="AF337" s="80"/>
      <c r="AG337" s="80"/>
      <c r="AH337" s="69"/>
      <c r="AI337" s="69"/>
      <c r="AJ337" s="80"/>
      <c r="AK337" s="80"/>
      <c r="AL337" s="69"/>
      <c r="AM337" s="69"/>
      <c r="AN337" s="80"/>
      <c r="AO337" s="80"/>
      <c r="AP337" s="69"/>
      <c r="AQ337" s="69"/>
      <c r="AR337" s="80"/>
      <c r="AS337" s="80"/>
      <c r="AT337" s="69"/>
      <c r="AU337" s="69"/>
      <c r="AV337" s="80"/>
      <c r="AW337" s="80"/>
      <c r="AX337" s="69"/>
      <c r="AY337" s="69"/>
      <c r="AZ337" s="80"/>
      <c r="BA337" s="80"/>
      <c r="BB337" s="69"/>
      <c r="BC337" s="69"/>
      <c r="BD337" s="80"/>
      <c r="BE337" s="80"/>
      <c r="BF337" s="69"/>
      <c r="BG337" s="69"/>
      <c r="BH337" s="80"/>
      <c r="BI337" s="80"/>
      <c r="BJ337" s="69"/>
      <c r="BK337" s="69"/>
      <c r="BL337" s="80"/>
      <c r="BM337" s="80"/>
      <c r="BN337" s="69"/>
      <c r="BO337" s="69"/>
      <c r="BP337" s="80"/>
      <c r="BQ337" s="80"/>
      <c r="BR337" s="69"/>
      <c r="BS337" s="69"/>
      <c r="BT337" s="80"/>
      <c r="BU337" s="80"/>
      <c r="BV337" s="69"/>
      <c r="BW337" s="69"/>
      <c r="BX337" s="80"/>
      <c r="BY337" s="80"/>
      <c r="BZ337" s="69"/>
      <c r="CA337" s="69"/>
      <c r="CB337" s="80"/>
      <c r="CC337" s="80"/>
      <c r="CD337" s="69"/>
      <c r="CE337" s="69"/>
      <c r="CF337" s="69"/>
      <c r="CG337" s="69"/>
      <c r="CH337" s="69"/>
      <c r="CI337" s="69"/>
      <c r="CJ337" s="68"/>
      <c r="CK337" s="69"/>
      <c r="CL337" s="185"/>
      <c r="CM337" s="67"/>
      <c r="CN337" s="67"/>
      <c r="CO337" s="69"/>
      <c r="CP337" s="185"/>
      <c r="CQ337" s="67"/>
      <c r="CR337" s="67"/>
      <c r="CS337" s="69"/>
      <c r="CT337" s="69"/>
      <c r="CU337" s="69"/>
      <c r="CV337" s="69"/>
      <c r="CW337" s="69"/>
      <c r="CX337" s="69"/>
      <c r="CY337" s="69"/>
      <c r="CZ337" s="69"/>
      <c r="DA337" s="69"/>
    </row>
    <row r="338" spans="2:105">
      <c r="B338" s="67"/>
      <c r="C338" s="67"/>
      <c r="D338" s="67"/>
      <c r="E338" s="69"/>
      <c r="F338" s="185"/>
      <c r="G338" s="67"/>
      <c r="H338" s="69"/>
      <c r="I338" s="69"/>
      <c r="J338" s="69"/>
      <c r="K338" s="69"/>
      <c r="L338" s="69"/>
      <c r="M338" s="69"/>
      <c r="N338" s="69"/>
      <c r="O338" s="69"/>
      <c r="P338" s="69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69"/>
      <c r="AD338" s="69"/>
      <c r="AE338" s="69"/>
      <c r="AF338" s="80"/>
      <c r="AG338" s="80"/>
      <c r="AH338" s="69"/>
      <c r="AI338" s="69"/>
      <c r="AJ338" s="80"/>
      <c r="AK338" s="80"/>
      <c r="AL338" s="69"/>
      <c r="AM338" s="69"/>
      <c r="AN338" s="80"/>
      <c r="AO338" s="80"/>
      <c r="AP338" s="69"/>
      <c r="AQ338" s="69"/>
      <c r="AR338" s="80"/>
      <c r="AS338" s="80"/>
      <c r="AT338" s="69"/>
      <c r="AU338" s="69"/>
      <c r="AV338" s="80"/>
      <c r="AW338" s="80"/>
      <c r="AX338" s="69"/>
      <c r="AY338" s="69"/>
      <c r="AZ338" s="80"/>
      <c r="BA338" s="80"/>
      <c r="BB338" s="69"/>
      <c r="BC338" s="69"/>
      <c r="BD338" s="80"/>
      <c r="BE338" s="80"/>
      <c r="BF338" s="69"/>
      <c r="BG338" s="69"/>
      <c r="BH338" s="80"/>
      <c r="BI338" s="80"/>
      <c r="BJ338" s="69"/>
      <c r="BK338" s="69"/>
      <c r="BL338" s="80"/>
      <c r="BM338" s="80"/>
      <c r="BN338" s="69"/>
      <c r="BO338" s="69"/>
      <c r="BP338" s="80"/>
      <c r="BQ338" s="80"/>
      <c r="BR338" s="69"/>
      <c r="BS338" s="69"/>
      <c r="BT338" s="80"/>
      <c r="BU338" s="80"/>
      <c r="BV338" s="69"/>
      <c r="BW338" s="69"/>
      <c r="BX338" s="80"/>
      <c r="BY338" s="80"/>
      <c r="BZ338" s="69"/>
      <c r="CA338" s="69"/>
      <c r="CB338" s="80"/>
      <c r="CC338" s="80"/>
      <c r="CD338" s="69"/>
      <c r="CE338" s="69"/>
      <c r="CF338" s="69"/>
      <c r="CG338" s="69"/>
      <c r="CH338" s="69"/>
      <c r="CI338" s="69"/>
      <c r="CJ338" s="68"/>
      <c r="CK338" s="69"/>
      <c r="CL338" s="185"/>
      <c r="CM338" s="67"/>
      <c r="CN338" s="67"/>
      <c r="CO338" s="69"/>
      <c r="CP338" s="185"/>
      <c r="CQ338" s="67"/>
      <c r="CR338" s="67"/>
      <c r="CS338" s="69"/>
      <c r="CT338" s="69"/>
      <c r="CU338" s="69"/>
      <c r="CV338" s="69"/>
      <c r="CW338" s="69"/>
      <c r="CX338" s="69"/>
      <c r="CY338" s="69"/>
      <c r="CZ338" s="69"/>
      <c r="DA338" s="69"/>
    </row>
    <row r="339" spans="2:105">
      <c r="B339" s="67"/>
      <c r="C339" s="67"/>
      <c r="D339" s="67"/>
      <c r="E339" s="69"/>
      <c r="F339" s="185"/>
      <c r="G339" s="67"/>
      <c r="H339" s="69"/>
      <c r="I339" s="69"/>
      <c r="J339" s="69"/>
      <c r="K339" s="69"/>
      <c r="L339" s="69"/>
      <c r="M339" s="69"/>
      <c r="N339" s="69"/>
      <c r="O339" s="69"/>
      <c r="P339" s="69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69"/>
      <c r="AD339" s="69"/>
      <c r="AE339" s="69"/>
      <c r="AF339" s="80"/>
      <c r="AG339" s="80"/>
      <c r="AH339" s="69"/>
      <c r="AI339" s="69"/>
      <c r="AJ339" s="80"/>
      <c r="AK339" s="80"/>
      <c r="AL339" s="69"/>
      <c r="AM339" s="69"/>
      <c r="AN339" s="80"/>
      <c r="AO339" s="80"/>
      <c r="AP339" s="69"/>
      <c r="AQ339" s="69"/>
      <c r="AR339" s="80"/>
      <c r="AS339" s="80"/>
      <c r="AT339" s="69"/>
      <c r="AU339" s="69"/>
      <c r="AV339" s="80"/>
      <c r="AW339" s="80"/>
      <c r="AX339" s="69"/>
      <c r="AY339" s="69"/>
      <c r="AZ339" s="80"/>
      <c r="BA339" s="80"/>
      <c r="BB339" s="69"/>
      <c r="BC339" s="69"/>
      <c r="BD339" s="80"/>
      <c r="BE339" s="80"/>
      <c r="BF339" s="69"/>
      <c r="BG339" s="69"/>
      <c r="BH339" s="80"/>
      <c r="BI339" s="80"/>
      <c r="BJ339" s="69"/>
      <c r="BK339" s="69"/>
      <c r="BL339" s="80"/>
      <c r="BM339" s="80"/>
      <c r="BN339" s="69"/>
      <c r="BO339" s="69"/>
      <c r="BP339" s="80"/>
      <c r="BQ339" s="80"/>
      <c r="BR339" s="69"/>
      <c r="BS339" s="69"/>
      <c r="BT339" s="80"/>
      <c r="BU339" s="80"/>
      <c r="BV339" s="69"/>
      <c r="BW339" s="69"/>
      <c r="BX339" s="80"/>
      <c r="BY339" s="80"/>
      <c r="BZ339" s="69"/>
      <c r="CA339" s="69"/>
      <c r="CB339" s="80"/>
      <c r="CC339" s="80"/>
      <c r="CD339" s="69"/>
      <c r="CE339" s="69"/>
      <c r="CF339" s="69"/>
      <c r="CG339" s="69"/>
      <c r="CH339" s="69"/>
      <c r="CI339" s="69"/>
      <c r="CJ339" s="68"/>
      <c r="CK339" s="69"/>
      <c r="CL339" s="185"/>
      <c r="CM339" s="67"/>
      <c r="CN339" s="67"/>
      <c r="CO339" s="69"/>
      <c r="CP339" s="185"/>
      <c r="CQ339" s="67"/>
      <c r="CR339" s="67"/>
      <c r="CS339" s="69"/>
      <c r="CT339" s="69"/>
      <c r="CU339" s="69"/>
      <c r="CV339" s="69"/>
      <c r="CW339" s="69"/>
      <c r="CX339" s="69"/>
      <c r="CY339" s="69"/>
      <c r="CZ339" s="69"/>
      <c r="DA339" s="69"/>
    </row>
    <row r="340" spans="2:105">
      <c r="B340" s="67"/>
      <c r="C340" s="67"/>
      <c r="D340" s="67"/>
      <c r="E340" s="69"/>
      <c r="F340" s="185"/>
      <c r="G340" s="67"/>
      <c r="H340" s="69"/>
      <c r="I340" s="69"/>
      <c r="J340" s="69"/>
      <c r="K340" s="69"/>
      <c r="L340" s="69"/>
      <c r="M340" s="69"/>
      <c r="N340" s="69"/>
      <c r="O340" s="69"/>
      <c r="P340" s="69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69"/>
      <c r="AD340" s="69"/>
      <c r="AE340" s="69"/>
      <c r="AF340" s="80"/>
      <c r="AG340" s="80"/>
      <c r="AH340" s="69"/>
      <c r="AI340" s="69"/>
      <c r="AJ340" s="80"/>
      <c r="AK340" s="80"/>
      <c r="AL340" s="69"/>
      <c r="AM340" s="69"/>
      <c r="AN340" s="80"/>
      <c r="AO340" s="80"/>
      <c r="AP340" s="69"/>
      <c r="AQ340" s="69"/>
      <c r="AR340" s="80"/>
      <c r="AS340" s="80"/>
      <c r="AT340" s="69"/>
      <c r="AU340" s="69"/>
      <c r="AV340" s="80"/>
      <c r="AW340" s="80"/>
      <c r="AX340" s="69"/>
      <c r="AY340" s="69"/>
      <c r="AZ340" s="80"/>
      <c r="BA340" s="80"/>
      <c r="BB340" s="69"/>
      <c r="BC340" s="69"/>
      <c r="BD340" s="80"/>
      <c r="BE340" s="80"/>
      <c r="BF340" s="69"/>
      <c r="BG340" s="69"/>
      <c r="BH340" s="80"/>
      <c r="BI340" s="80"/>
      <c r="BJ340" s="69"/>
      <c r="BK340" s="69"/>
      <c r="BL340" s="80"/>
      <c r="BM340" s="80"/>
      <c r="BN340" s="69"/>
      <c r="BO340" s="69"/>
      <c r="BP340" s="80"/>
      <c r="BQ340" s="80"/>
      <c r="BR340" s="69"/>
      <c r="BS340" s="69"/>
      <c r="BT340" s="80"/>
      <c r="BU340" s="80"/>
      <c r="BV340" s="69"/>
      <c r="BW340" s="69"/>
      <c r="BX340" s="80"/>
      <c r="BY340" s="80"/>
      <c r="BZ340" s="69"/>
      <c r="CA340" s="69"/>
      <c r="CB340" s="80"/>
      <c r="CC340" s="80"/>
      <c r="CD340" s="69"/>
      <c r="CE340" s="69"/>
      <c r="CF340" s="69"/>
      <c r="CG340" s="69"/>
      <c r="CH340" s="69"/>
      <c r="CI340" s="69"/>
      <c r="CJ340" s="68"/>
      <c r="CK340" s="69"/>
      <c r="CL340" s="185"/>
      <c r="CM340" s="67"/>
      <c r="CN340" s="67"/>
      <c r="CO340" s="69"/>
      <c r="CP340" s="185"/>
      <c r="CQ340" s="67"/>
      <c r="CR340" s="67"/>
      <c r="CS340" s="69"/>
      <c r="CT340" s="69"/>
      <c r="CU340" s="69"/>
      <c r="CV340" s="69"/>
      <c r="CW340" s="69"/>
      <c r="CX340" s="69"/>
      <c r="CY340" s="69"/>
      <c r="CZ340" s="69"/>
      <c r="DA340" s="69"/>
    </row>
    <row r="341" spans="2:105">
      <c r="B341" s="67"/>
      <c r="C341" s="67"/>
      <c r="D341" s="67"/>
      <c r="E341" s="69"/>
      <c r="F341" s="185"/>
      <c r="G341" s="67"/>
      <c r="H341" s="69"/>
      <c r="I341" s="69"/>
      <c r="J341" s="69"/>
      <c r="K341" s="69"/>
      <c r="L341" s="69"/>
      <c r="M341" s="69"/>
      <c r="N341" s="69"/>
      <c r="O341" s="69"/>
      <c r="P341" s="69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69"/>
      <c r="AD341" s="69"/>
      <c r="AE341" s="69"/>
      <c r="AF341" s="80"/>
      <c r="AG341" s="80"/>
      <c r="AH341" s="69"/>
      <c r="AI341" s="69"/>
      <c r="AJ341" s="80"/>
      <c r="AK341" s="80"/>
      <c r="AL341" s="69"/>
      <c r="AM341" s="69"/>
      <c r="AN341" s="80"/>
      <c r="AO341" s="80"/>
      <c r="AP341" s="69"/>
      <c r="AQ341" s="69"/>
      <c r="AR341" s="80"/>
      <c r="AS341" s="80"/>
      <c r="AT341" s="69"/>
      <c r="AU341" s="69"/>
      <c r="AV341" s="80"/>
      <c r="AW341" s="80"/>
      <c r="AX341" s="69"/>
      <c r="AY341" s="69"/>
      <c r="AZ341" s="80"/>
      <c r="BA341" s="80"/>
      <c r="BB341" s="69"/>
      <c r="BC341" s="69"/>
      <c r="BD341" s="80"/>
      <c r="BE341" s="80"/>
      <c r="BF341" s="69"/>
      <c r="BG341" s="69"/>
      <c r="BH341" s="80"/>
      <c r="BI341" s="80"/>
      <c r="BJ341" s="69"/>
      <c r="BK341" s="69"/>
      <c r="BL341" s="80"/>
      <c r="BM341" s="80"/>
      <c r="BN341" s="69"/>
      <c r="BO341" s="69"/>
      <c r="BP341" s="80"/>
      <c r="BQ341" s="80"/>
      <c r="BR341" s="69"/>
      <c r="BS341" s="69"/>
      <c r="BT341" s="80"/>
      <c r="BU341" s="80"/>
      <c r="BV341" s="69"/>
      <c r="BW341" s="69"/>
      <c r="BX341" s="80"/>
      <c r="BY341" s="80"/>
      <c r="BZ341" s="69"/>
      <c r="CA341" s="69"/>
      <c r="CB341" s="80"/>
      <c r="CC341" s="80"/>
      <c r="CD341" s="69"/>
      <c r="CE341" s="69"/>
      <c r="CF341" s="69"/>
      <c r="CG341" s="69"/>
      <c r="CH341" s="69"/>
      <c r="CI341" s="69"/>
      <c r="CJ341" s="68"/>
      <c r="CK341" s="69"/>
      <c r="CL341" s="185"/>
      <c r="CM341" s="67"/>
      <c r="CN341" s="67"/>
      <c r="CO341" s="69"/>
      <c r="CP341" s="185"/>
      <c r="CQ341" s="67"/>
      <c r="CR341" s="67"/>
      <c r="CS341" s="69"/>
      <c r="CT341" s="69"/>
      <c r="CU341" s="69"/>
      <c r="CV341" s="69"/>
      <c r="CW341" s="69"/>
      <c r="CX341" s="69"/>
      <c r="CY341" s="69"/>
      <c r="CZ341" s="69"/>
      <c r="DA341" s="69"/>
    </row>
    <row r="342" spans="2:105">
      <c r="B342" s="67"/>
      <c r="C342" s="67"/>
      <c r="D342" s="67"/>
      <c r="E342" s="69"/>
      <c r="F342" s="185"/>
      <c r="G342" s="67"/>
      <c r="H342" s="69"/>
      <c r="I342" s="69"/>
      <c r="J342" s="69"/>
      <c r="K342" s="69"/>
      <c r="L342" s="69"/>
      <c r="M342" s="69"/>
      <c r="N342" s="69"/>
      <c r="O342" s="69"/>
      <c r="P342" s="69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69"/>
      <c r="AD342" s="69"/>
      <c r="AE342" s="69"/>
      <c r="AF342" s="80"/>
      <c r="AG342" s="80"/>
      <c r="AH342" s="69"/>
      <c r="AI342" s="69"/>
      <c r="AJ342" s="80"/>
      <c r="AK342" s="80"/>
      <c r="AL342" s="69"/>
      <c r="AM342" s="69"/>
      <c r="AN342" s="80"/>
      <c r="AO342" s="80"/>
      <c r="AP342" s="69"/>
      <c r="AQ342" s="69"/>
      <c r="AR342" s="80"/>
      <c r="AS342" s="80"/>
      <c r="AT342" s="69"/>
      <c r="AU342" s="69"/>
      <c r="AV342" s="80"/>
      <c r="AW342" s="80"/>
      <c r="AX342" s="69"/>
      <c r="AY342" s="69"/>
      <c r="AZ342" s="80"/>
      <c r="BA342" s="80"/>
      <c r="BB342" s="69"/>
      <c r="BC342" s="69"/>
      <c r="BD342" s="80"/>
      <c r="BE342" s="80"/>
      <c r="BF342" s="69"/>
      <c r="BG342" s="69"/>
      <c r="BH342" s="80"/>
      <c r="BI342" s="80"/>
      <c r="BJ342" s="69"/>
      <c r="BK342" s="69"/>
      <c r="BL342" s="80"/>
      <c r="BM342" s="80"/>
      <c r="BN342" s="69"/>
      <c r="BO342" s="69"/>
      <c r="BP342" s="80"/>
      <c r="BQ342" s="80"/>
      <c r="BR342" s="69"/>
      <c r="BS342" s="69"/>
      <c r="BT342" s="80"/>
      <c r="BU342" s="80"/>
      <c r="BV342" s="69"/>
      <c r="BW342" s="69"/>
      <c r="BX342" s="80"/>
      <c r="BY342" s="80"/>
      <c r="BZ342" s="69"/>
      <c r="CA342" s="69"/>
      <c r="CB342" s="80"/>
      <c r="CC342" s="80"/>
      <c r="CD342" s="69"/>
      <c r="CE342" s="69"/>
      <c r="CF342" s="69"/>
      <c r="CG342" s="69"/>
      <c r="CH342" s="69"/>
      <c r="CI342" s="69"/>
      <c r="CJ342" s="68"/>
      <c r="CK342" s="69"/>
      <c r="CL342" s="185"/>
      <c r="CM342" s="67"/>
      <c r="CN342" s="67"/>
      <c r="CO342" s="69"/>
      <c r="CP342" s="185"/>
      <c r="CQ342" s="67"/>
      <c r="CR342" s="67"/>
      <c r="CS342" s="69"/>
      <c r="CT342" s="69"/>
      <c r="CU342" s="69"/>
      <c r="CV342" s="69"/>
      <c r="CW342" s="69"/>
      <c r="CX342" s="69"/>
      <c r="CY342" s="69"/>
      <c r="CZ342" s="69"/>
      <c r="DA342" s="69"/>
    </row>
    <row r="343" spans="2:105">
      <c r="B343" s="67"/>
      <c r="C343" s="67"/>
      <c r="D343" s="67"/>
      <c r="E343" s="69"/>
      <c r="F343" s="185"/>
      <c r="G343" s="67"/>
      <c r="H343" s="69"/>
      <c r="I343" s="69"/>
      <c r="J343" s="69"/>
      <c r="K343" s="69"/>
      <c r="L343" s="69"/>
      <c r="M343" s="69"/>
      <c r="N343" s="69"/>
      <c r="O343" s="69"/>
      <c r="P343" s="69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69"/>
      <c r="AD343" s="69"/>
      <c r="AE343" s="69"/>
      <c r="AF343" s="80"/>
      <c r="AG343" s="80"/>
      <c r="AH343" s="69"/>
      <c r="AI343" s="69"/>
      <c r="AJ343" s="80"/>
      <c r="AK343" s="80"/>
      <c r="AL343" s="69"/>
      <c r="AM343" s="69"/>
      <c r="AN343" s="80"/>
      <c r="AO343" s="80"/>
      <c r="AP343" s="69"/>
      <c r="AQ343" s="69"/>
      <c r="AR343" s="80"/>
      <c r="AS343" s="80"/>
      <c r="AT343" s="69"/>
      <c r="AU343" s="69"/>
      <c r="AV343" s="80"/>
      <c r="AW343" s="80"/>
      <c r="AX343" s="69"/>
      <c r="AY343" s="69"/>
      <c r="AZ343" s="80"/>
      <c r="BA343" s="80"/>
      <c r="BB343" s="69"/>
      <c r="BC343" s="69"/>
      <c r="BD343" s="80"/>
      <c r="BE343" s="80"/>
      <c r="BF343" s="69"/>
      <c r="BG343" s="69"/>
      <c r="BH343" s="80"/>
      <c r="BI343" s="80"/>
      <c r="BJ343" s="69"/>
      <c r="BK343" s="69"/>
      <c r="BL343" s="80"/>
      <c r="BM343" s="80"/>
      <c r="BN343" s="69"/>
      <c r="BO343" s="69"/>
      <c r="BP343" s="80"/>
      <c r="BQ343" s="80"/>
      <c r="BR343" s="69"/>
      <c r="BS343" s="69"/>
      <c r="BT343" s="80"/>
      <c r="BU343" s="80"/>
      <c r="BV343" s="69"/>
      <c r="BW343" s="69"/>
      <c r="BX343" s="80"/>
      <c r="BY343" s="80"/>
      <c r="BZ343" s="69"/>
      <c r="CA343" s="69"/>
      <c r="CB343" s="80"/>
      <c r="CC343" s="80"/>
      <c r="CD343" s="69"/>
      <c r="CE343" s="69"/>
      <c r="CF343" s="69"/>
      <c r="CG343" s="69"/>
      <c r="CH343" s="69"/>
      <c r="CI343" s="69"/>
      <c r="CJ343" s="68"/>
      <c r="CK343" s="69"/>
      <c r="CL343" s="185"/>
      <c r="CM343" s="67"/>
      <c r="CN343" s="67"/>
      <c r="CO343" s="69"/>
      <c r="CP343" s="185"/>
      <c r="CQ343" s="67"/>
      <c r="CR343" s="67"/>
      <c r="CS343" s="69"/>
      <c r="CT343" s="69"/>
      <c r="CU343" s="69"/>
      <c r="CV343" s="69"/>
      <c r="CW343" s="69"/>
      <c r="CX343" s="69"/>
      <c r="CY343" s="69"/>
      <c r="CZ343" s="69"/>
      <c r="DA343" s="69"/>
    </row>
    <row r="344" spans="2:105">
      <c r="B344" s="67"/>
      <c r="C344" s="67"/>
      <c r="D344" s="67"/>
      <c r="E344" s="69"/>
      <c r="F344" s="185"/>
      <c r="G344" s="67"/>
      <c r="H344" s="69"/>
      <c r="I344" s="69"/>
      <c r="J344" s="69"/>
      <c r="K344" s="69"/>
      <c r="L344" s="69"/>
      <c r="M344" s="69"/>
      <c r="N344" s="69"/>
      <c r="O344" s="69"/>
      <c r="P344" s="69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69"/>
      <c r="AD344" s="69"/>
      <c r="AE344" s="69"/>
      <c r="AF344" s="80"/>
      <c r="AG344" s="80"/>
      <c r="AH344" s="69"/>
      <c r="AI344" s="69"/>
      <c r="AJ344" s="80"/>
      <c r="AK344" s="80"/>
      <c r="AL344" s="69"/>
      <c r="AM344" s="69"/>
      <c r="AN344" s="80"/>
      <c r="AO344" s="80"/>
      <c r="AP344" s="69"/>
      <c r="AQ344" s="69"/>
      <c r="AR344" s="80"/>
      <c r="AS344" s="80"/>
      <c r="AT344" s="69"/>
      <c r="AU344" s="69"/>
      <c r="AV344" s="80"/>
      <c r="AW344" s="80"/>
      <c r="AX344" s="69"/>
      <c r="AY344" s="69"/>
      <c r="AZ344" s="80"/>
      <c r="BA344" s="80"/>
      <c r="BB344" s="69"/>
      <c r="BC344" s="69"/>
      <c r="BD344" s="80"/>
      <c r="BE344" s="80"/>
      <c r="BF344" s="69"/>
      <c r="BG344" s="69"/>
      <c r="BH344" s="80"/>
      <c r="BI344" s="80"/>
      <c r="BJ344" s="69"/>
      <c r="BK344" s="69"/>
      <c r="BL344" s="80"/>
      <c r="BM344" s="80"/>
      <c r="BN344" s="69"/>
      <c r="BO344" s="69"/>
      <c r="BP344" s="80"/>
      <c r="BQ344" s="80"/>
      <c r="BR344" s="69"/>
      <c r="BS344" s="69"/>
      <c r="BT344" s="80"/>
      <c r="BU344" s="80"/>
      <c r="BV344" s="69"/>
      <c r="BW344" s="69"/>
      <c r="BX344" s="80"/>
      <c r="BY344" s="80"/>
      <c r="BZ344" s="69"/>
      <c r="CA344" s="69"/>
      <c r="CB344" s="80"/>
      <c r="CC344" s="80"/>
      <c r="CD344" s="69"/>
      <c r="CE344" s="69"/>
      <c r="CF344" s="69"/>
      <c r="CG344" s="69"/>
      <c r="CH344" s="69"/>
      <c r="CI344" s="69"/>
      <c r="CJ344" s="68"/>
      <c r="CK344" s="69"/>
      <c r="CL344" s="185"/>
      <c r="CM344" s="67"/>
      <c r="CN344" s="67"/>
      <c r="CO344" s="69"/>
      <c r="CP344" s="185"/>
      <c r="CQ344" s="67"/>
      <c r="CR344" s="67"/>
      <c r="CS344" s="69"/>
      <c r="CT344" s="69"/>
      <c r="CU344" s="69"/>
      <c r="CV344" s="69"/>
      <c r="CW344" s="69"/>
      <c r="CX344" s="69"/>
      <c r="CY344" s="69"/>
      <c r="CZ344" s="69"/>
      <c r="DA344" s="69"/>
    </row>
    <row r="345" spans="2:105">
      <c r="B345" s="67"/>
      <c r="C345" s="67"/>
      <c r="D345" s="67"/>
      <c r="E345" s="69"/>
      <c r="F345" s="185"/>
      <c r="G345" s="67"/>
      <c r="H345" s="69"/>
      <c r="I345" s="69"/>
      <c r="J345" s="69"/>
      <c r="K345" s="69"/>
      <c r="L345" s="69"/>
      <c r="M345" s="69"/>
      <c r="N345" s="69"/>
      <c r="O345" s="69"/>
      <c r="P345" s="69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69"/>
      <c r="AD345" s="69"/>
      <c r="AE345" s="69"/>
      <c r="AF345" s="80"/>
      <c r="AG345" s="80"/>
      <c r="AH345" s="69"/>
      <c r="AI345" s="69"/>
      <c r="AJ345" s="80"/>
      <c r="AK345" s="80"/>
      <c r="AL345" s="69"/>
      <c r="AM345" s="69"/>
      <c r="AN345" s="80"/>
      <c r="AO345" s="80"/>
      <c r="AP345" s="69"/>
      <c r="AQ345" s="69"/>
      <c r="AR345" s="80"/>
      <c r="AS345" s="80"/>
      <c r="AT345" s="69"/>
      <c r="AU345" s="69"/>
      <c r="AV345" s="80"/>
      <c r="AW345" s="80"/>
      <c r="AX345" s="69"/>
      <c r="AY345" s="69"/>
      <c r="AZ345" s="80"/>
      <c r="BA345" s="80"/>
      <c r="BB345" s="69"/>
      <c r="BC345" s="69"/>
      <c r="BD345" s="80"/>
      <c r="BE345" s="80"/>
      <c r="BF345" s="69"/>
      <c r="BG345" s="69"/>
      <c r="BH345" s="80"/>
      <c r="BI345" s="80"/>
      <c r="BJ345" s="69"/>
      <c r="BK345" s="69"/>
      <c r="BL345" s="80"/>
      <c r="BM345" s="80"/>
      <c r="BN345" s="69"/>
      <c r="BO345" s="69"/>
      <c r="BP345" s="80"/>
      <c r="BQ345" s="80"/>
      <c r="BR345" s="69"/>
      <c r="BS345" s="69"/>
      <c r="BT345" s="80"/>
      <c r="BU345" s="80"/>
      <c r="BV345" s="69"/>
      <c r="BW345" s="69"/>
      <c r="BX345" s="80"/>
      <c r="BY345" s="80"/>
      <c r="BZ345" s="69"/>
      <c r="CA345" s="69"/>
      <c r="CB345" s="80"/>
      <c r="CC345" s="80"/>
      <c r="CD345" s="69"/>
      <c r="CE345" s="69"/>
      <c r="CF345" s="69"/>
      <c r="CG345" s="69"/>
      <c r="CH345" s="69"/>
      <c r="CI345" s="69"/>
      <c r="CJ345" s="68"/>
      <c r="CK345" s="69"/>
      <c r="CL345" s="185"/>
      <c r="CM345" s="67"/>
      <c r="CN345" s="67"/>
      <c r="CO345" s="69"/>
      <c r="CP345" s="185"/>
      <c r="CQ345" s="67"/>
      <c r="CR345" s="67"/>
      <c r="CS345" s="69"/>
      <c r="CT345" s="69"/>
      <c r="CU345" s="69"/>
      <c r="CV345" s="69"/>
      <c r="CW345" s="69"/>
      <c r="CX345" s="69"/>
      <c r="CY345" s="69"/>
      <c r="CZ345" s="69"/>
      <c r="DA345" s="69"/>
    </row>
    <row r="346" spans="2:105">
      <c r="B346" s="67"/>
      <c r="C346" s="67"/>
      <c r="D346" s="67"/>
      <c r="E346" s="69"/>
      <c r="F346" s="185"/>
      <c r="G346" s="67"/>
      <c r="H346" s="69"/>
      <c r="I346" s="69"/>
      <c r="J346" s="69"/>
      <c r="K346" s="69"/>
      <c r="L346" s="69"/>
      <c r="M346" s="69"/>
      <c r="N346" s="69"/>
      <c r="O346" s="69"/>
      <c r="P346" s="69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69"/>
      <c r="AD346" s="69"/>
      <c r="AE346" s="69"/>
      <c r="AF346" s="80"/>
      <c r="AG346" s="80"/>
      <c r="AH346" s="69"/>
      <c r="AI346" s="69"/>
      <c r="AJ346" s="80"/>
      <c r="AK346" s="80"/>
      <c r="AL346" s="69"/>
      <c r="AM346" s="69"/>
      <c r="AN346" s="80"/>
      <c r="AO346" s="80"/>
      <c r="AP346" s="69"/>
      <c r="AQ346" s="69"/>
      <c r="AR346" s="80"/>
      <c r="AS346" s="80"/>
      <c r="AT346" s="69"/>
      <c r="AU346" s="69"/>
      <c r="AV346" s="80"/>
      <c r="AW346" s="80"/>
      <c r="AX346" s="69"/>
      <c r="AY346" s="69"/>
      <c r="AZ346" s="80"/>
      <c r="BA346" s="80"/>
      <c r="BB346" s="69"/>
      <c r="BC346" s="69"/>
      <c r="BD346" s="80"/>
      <c r="BE346" s="80"/>
      <c r="BF346" s="69"/>
      <c r="BG346" s="69"/>
      <c r="BH346" s="80"/>
      <c r="BI346" s="80"/>
      <c r="BJ346" s="69"/>
      <c r="BK346" s="69"/>
      <c r="BL346" s="80"/>
      <c r="BM346" s="80"/>
      <c r="BN346" s="69"/>
      <c r="BO346" s="69"/>
      <c r="BP346" s="80"/>
      <c r="BQ346" s="80"/>
      <c r="BR346" s="69"/>
      <c r="BS346" s="69"/>
      <c r="BT346" s="80"/>
      <c r="BU346" s="80"/>
      <c r="BV346" s="69"/>
      <c r="BW346" s="69"/>
      <c r="BX346" s="80"/>
      <c r="BY346" s="80"/>
      <c r="BZ346" s="69"/>
      <c r="CA346" s="69"/>
      <c r="CB346" s="80"/>
      <c r="CC346" s="80"/>
      <c r="CD346" s="69"/>
      <c r="CE346" s="69"/>
      <c r="CF346" s="69"/>
      <c r="CG346" s="69"/>
      <c r="CH346" s="69"/>
      <c r="CI346" s="69"/>
      <c r="CJ346" s="68"/>
      <c r="CK346" s="69"/>
      <c r="CL346" s="185"/>
      <c r="CM346" s="67"/>
      <c r="CN346" s="67"/>
      <c r="CO346" s="69"/>
      <c r="CP346" s="185"/>
      <c r="CQ346" s="67"/>
      <c r="CR346" s="67"/>
      <c r="CS346" s="69"/>
      <c r="CT346" s="69"/>
      <c r="CU346" s="69"/>
      <c r="CV346" s="69"/>
      <c r="CW346" s="69"/>
      <c r="CX346" s="69"/>
      <c r="CY346" s="69"/>
      <c r="CZ346" s="69"/>
      <c r="DA346" s="69"/>
    </row>
    <row r="347" spans="2:105">
      <c r="B347" s="67"/>
      <c r="C347" s="67"/>
      <c r="D347" s="67"/>
      <c r="E347" s="69"/>
      <c r="F347" s="185"/>
      <c r="G347" s="67"/>
      <c r="H347" s="69"/>
      <c r="I347" s="69"/>
      <c r="J347" s="69"/>
      <c r="K347" s="69"/>
      <c r="L347" s="69"/>
      <c r="M347" s="69"/>
      <c r="N347" s="69"/>
      <c r="O347" s="69"/>
      <c r="P347" s="69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69"/>
      <c r="AD347" s="69"/>
      <c r="AE347" s="69"/>
      <c r="AF347" s="80"/>
      <c r="AG347" s="80"/>
      <c r="AH347" s="69"/>
      <c r="AI347" s="69"/>
      <c r="AJ347" s="80"/>
      <c r="AK347" s="80"/>
      <c r="AL347" s="69"/>
      <c r="AM347" s="69"/>
      <c r="AN347" s="80"/>
      <c r="AO347" s="80"/>
      <c r="AP347" s="69"/>
      <c r="AQ347" s="69"/>
      <c r="AR347" s="80"/>
      <c r="AS347" s="80"/>
      <c r="AT347" s="69"/>
      <c r="AU347" s="69"/>
      <c r="AV347" s="80"/>
      <c r="AW347" s="80"/>
      <c r="AX347" s="69"/>
      <c r="AY347" s="69"/>
      <c r="AZ347" s="80"/>
      <c r="BA347" s="80"/>
      <c r="BB347" s="69"/>
      <c r="BC347" s="69"/>
      <c r="BD347" s="80"/>
      <c r="BE347" s="80"/>
      <c r="BF347" s="69"/>
      <c r="BG347" s="69"/>
      <c r="BH347" s="80"/>
      <c r="BI347" s="80"/>
      <c r="BJ347" s="69"/>
      <c r="BK347" s="69"/>
      <c r="BL347" s="80"/>
      <c r="BM347" s="80"/>
      <c r="BN347" s="69"/>
      <c r="BO347" s="69"/>
      <c r="BP347" s="80"/>
      <c r="BQ347" s="80"/>
      <c r="BR347" s="69"/>
      <c r="BS347" s="69"/>
      <c r="BT347" s="80"/>
      <c r="BU347" s="80"/>
      <c r="BV347" s="69"/>
      <c r="BW347" s="69"/>
      <c r="BX347" s="80"/>
      <c r="BY347" s="80"/>
      <c r="BZ347" s="69"/>
      <c r="CA347" s="69"/>
      <c r="CB347" s="80"/>
      <c r="CC347" s="80"/>
      <c r="CD347" s="69"/>
      <c r="CE347" s="69"/>
      <c r="CF347" s="69"/>
      <c r="CG347" s="69"/>
      <c r="CH347" s="69"/>
      <c r="CI347" s="69"/>
      <c r="CJ347" s="68"/>
      <c r="CK347" s="69"/>
      <c r="CL347" s="185"/>
      <c r="CM347" s="67"/>
      <c r="CN347" s="67"/>
      <c r="CO347" s="69"/>
      <c r="CP347" s="185"/>
      <c r="CQ347" s="67"/>
      <c r="CR347" s="67"/>
      <c r="CS347" s="69"/>
      <c r="CT347" s="69"/>
      <c r="CU347" s="69"/>
      <c r="CV347" s="69"/>
      <c r="CW347" s="69"/>
      <c r="CX347" s="69"/>
      <c r="CY347" s="69"/>
      <c r="CZ347" s="69"/>
      <c r="DA347" s="69"/>
    </row>
    <row r="348" spans="2:105">
      <c r="B348" s="67"/>
      <c r="C348" s="67"/>
      <c r="D348" s="67"/>
      <c r="E348" s="69"/>
      <c r="F348" s="185"/>
      <c r="G348" s="67"/>
      <c r="H348" s="69"/>
      <c r="I348" s="69"/>
      <c r="J348" s="69"/>
      <c r="K348" s="69"/>
      <c r="L348" s="69"/>
      <c r="M348" s="69"/>
      <c r="N348" s="69"/>
      <c r="O348" s="69"/>
      <c r="P348" s="69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69"/>
      <c r="AD348" s="69"/>
      <c r="AE348" s="69"/>
      <c r="AF348" s="80"/>
      <c r="AG348" s="80"/>
      <c r="AH348" s="69"/>
      <c r="AI348" s="69"/>
      <c r="AJ348" s="80"/>
      <c r="AK348" s="80"/>
      <c r="AL348" s="69"/>
      <c r="AM348" s="69"/>
      <c r="AN348" s="80"/>
      <c r="AO348" s="80"/>
      <c r="AP348" s="69"/>
      <c r="AQ348" s="69"/>
      <c r="AR348" s="80"/>
      <c r="AS348" s="80"/>
      <c r="AT348" s="69"/>
      <c r="AU348" s="69"/>
      <c r="AV348" s="80"/>
      <c r="AW348" s="80"/>
      <c r="AX348" s="69"/>
      <c r="AY348" s="69"/>
      <c r="AZ348" s="80"/>
      <c r="BA348" s="80"/>
      <c r="BB348" s="69"/>
      <c r="BC348" s="69"/>
      <c r="BD348" s="80"/>
      <c r="BE348" s="80"/>
      <c r="BF348" s="69"/>
      <c r="BG348" s="69"/>
      <c r="BH348" s="80"/>
      <c r="BI348" s="80"/>
      <c r="BJ348" s="69"/>
      <c r="BK348" s="69"/>
      <c r="BL348" s="80"/>
      <c r="BM348" s="80"/>
      <c r="BN348" s="69"/>
      <c r="BO348" s="69"/>
      <c r="BP348" s="80"/>
      <c r="BQ348" s="80"/>
      <c r="BR348" s="69"/>
      <c r="BS348" s="69"/>
      <c r="BT348" s="80"/>
      <c r="BU348" s="80"/>
      <c r="BV348" s="69"/>
      <c r="BW348" s="69"/>
      <c r="BX348" s="80"/>
      <c r="BY348" s="80"/>
      <c r="BZ348" s="69"/>
      <c r="CA348" s="69"/>
      <c r="CB348" s="80"/>
      <c r="CC348" s="80"/>
      <c r="CD348" s="69"/>
      <c r="CE348" s="69"/>
      <c r="CF348" s="69"/>
      <c r="CG348" s="69"/>
      <c r="CH348" s="69"/>
      <c r="CI348" s="69"/>
      <c r="CJ348" s="68"/>
      <c r="CK348" s="69"/>
      <c r="CL348" s="185"/>
      <c r="CM348" s="67"/>
      <c r="CN348" s="67"/>
      <c r="CO348" s="69"/>
      <c r="CP348" s="185"/>
      <c r="CQ348" s="67"/>
      <c r="CR348" s="67"/>
      <c r="CS348" s="69"/>
      <c r="CT348" s="69"/>
      <c r="CU348" s="69"/>
      <c r="CV348" s="69"/>
      <c r="CW348" s="69"/>
      <c r="CX348" s="69"/>
      <c r="CY348" s="69"/>
      <c r="CZ348" s="69"/>
      <c r="DA348" s="69"/>
    </row>
    <row r="349" spans="2:105">
      <c r="B349" s="67"/>
      <c r="C349" s="67"/>
      <c r="D349" s="67"/>
      <c r="E349" s="69"/>
      <c r="F349" s="185"/>
      <c r="G349" s="67"/>
      <c r="H349" s="69"/>
      <c r="I349" s="69"/>
      <c r="J349" s="69"/>
      <c r="K349" s="69"/>
      <c r="L349" s="69"/>
      <c r="M349" s="69"/>
      <c r="N349" s="69"/>
      <c r="O349" s="69"/>
      <c r="P349" s="69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69"/>
      <c r="AD349" s="69"/>
      <c r="AE349" s="69"/>
      <c r="AF349" s="80"/>
      <c r="AG349" s="80"/>
      <c r="AH349" s="69"/>
      <c r="AI349" s="69"/>
      <c r="AJ349" s="80"/>
      <c r="AK349" s="80"/>
      <c r="AL349" s="69"/>
      <c r="AM349" s="69"/>
      <c r="AN349" s="80"/>
      <c r="AO349" s="80"/>
      <c r="AP349" s="69"/>
      <c r="AQ349" s="69"/>
      <c r="AR349" s="80"/>
      <c r="AS349" s="80"/>
      <c r="AT349" s="69"/>
      <c r="AU349" s="69"/>
      <c r="AV349" s="80"/>
      <c r="AW349" s="80"/>
      <c r="AX349" s="69"/>
      <c r="AY349" s="69"/>
      <c r="AZ349" s="80"/>
      <c r="BA349" s="80"/>
      <c r="BB349" s="69"/>
      <c r="BC349" s="69"/>
      <c r="BD349" s="80"/>
      <c r="BE349" s="80"/>
      <c r="BF349" s="69"/>
      <c r="BG349" s="69"/>
      <c r="BH349" s="80"/>
      <c r="BI349" s="80"/>
      <c r="BJ349" s="69"/>
      <c r="BK349" s="69"/>
      <c r="BL349" s="80"/>
      <c r="BM349" s="80"/>
      <c r="BN349" s="69"/>
      <c r="BO349" s="69"/>
      <c r="BP349" s="80"/>
      <c r="BQ349" s="80"/>
      <c r="BR349" s="69"/>
      <c r="BS349" s="69"/>
      <c r="BT349" s="80"/>
      <c r="BU349" s="80"/>
      <c r="BV349" s="69"/>
      <c r="BW349" s="69"/>
      <c r="BX349" s="80"/>
      <c r="BY349" s="80"/>
      <c r="BZ349" s="69"/>
      <c r="CA349" s="69"/>
      <c r="CB349" s="80"/>
      <c r="CC349" s="80"/>
      <c r="CD349" s="69"/>
      <c r="CE349" s="69"/>
      <c r="CF349" s="69"/>
      <c r="CG349" s="69"/>
      <c r="CH349" s="69"/>
      <c r="CI349" s="69"/>
      <c r="CJ349" s="68"/>
      <c r="CK349" s="69"/>
      <c r="CL349" s="185"/>
      <c r="CM349" s="67"/>
      <c r="CN349" s="67"/>
      <c r="CO349" s="69"/>
      <c r="CP349" s="185"/>
      <c r="CQ349" s="67"/>
      <c r="CR349" s="67"/>
      <c r="CS349" s="69"/>
      <c r="CT349" s="69"/>
      <c r="CU349" s="69"/>
      <c r="CV349" s="69"/>
      <c r="CW349" s="69"/>
      <c r="CX349" s="69"/>
      <c r="CY349" s="69"/>
      <c r="CZ349" s="69"/>
      <c r="DA349" s="69"/>
    </row>
    <row r="350" spans="2:105">
      <c r="B350" s="67"/>
      <c r="C350" s="67"/>
      <c r="D350" s="67"/>
      <c r="E350" s="69"/>
      <c r="F350" s="185"/>
      <c r="G350" s="67"/>
      <c r="H350" s="69"/>
      <c r="I350" s="69"/>
      <c r="J350" s="69"/>
      <c r="K350" s="69"/>
      <c r="L350" s="69"/>
      <c r="M350" s="69"/>
      <c r="N350" s="69"/>
      <c r="O350" s="69"/>
      <c r="P350" s="69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69"/>
      <c r="AD350" s="69"/>
      <c r="AE350" s="69"/>
      <c r="AF350" s="80"/>
      <c r="AG350" s="80"/>
      <c r="AH350" s="69"/>
      <c r="AI350" s="69"/>
      <c r="AJ350" s="80"/>
      <c r="AK350" s="80"/>
      <c r="AL350" s="69"/>
      <c r="AM350" s="69"/>
      <c r="AN350" s="80"/>
      <c r="AO350" s="80"/>
      <c r="AP350" s="69"/>
      <c r="AQ350" s="69"/>
      <c r="AR350" s="80"/>
      <c r="AS350" s="80"/>
      <c r="AT350" s="69"/>
      <c r="AU350" s="69"/>
      <c r="AV350" s="80"/>
      <c r="AW350" s="80"/>
      <c r="AX350" s="69"/>
      <c r="AY350" s="69"/>
      <c r="AZ350" s="80"/>
      <c r="BA350" s="80"/>
      <c r="BB350" s="69"/>
      <c r="BC350" s="69"/>
      <c r="BD350" s="80"/>
      <c r="BE350" s="80"/>
      <c r="BF350" s="69"/>
      <c r="BG350" s="69"/>
      <c r="BH350" s="80"/>
      <c r="BI350" s="80"/>
      <c r="BJ350" s="69"/>
      <c r="BK350" s="69"/>
      <c r="BL350" s="80"/>
      <c r="BM350" s="80"/>
      <c r="BN350" s="69"/>
      <c r="BO350" s="69"/>
      <c r="BP350" s="80"/>
      <c r="BQ350" s="80"/>
      <c r="BR350" s="69"/>
      <c r="BS350" s="69"/>
      <c r="BT350" s="80"/>
      <c r="BU350" s="80"/>
      <c r="BV350" s="69"/>
      <c r="BW350" s="69"/>
      <c r="BX350" s="80"/>
      <c r="BY350" s="80"/>
      <c r="BZ350" s="69"/>
      <c r="CA350" s="69"/>
      <c r="CB350" s="80"/>
      <c r="CC350" s="80"/>
      <c r="CD350" s="69"/>
      <c r="CE350" s="69"/>
      <c r="CF350" s="69"/>
      <c r="CG350" s="69"/>
      <c r="CH350" s="69"/>
      <c r="CI350" s="69"/>
      <c r="CJ350" s="68"/>
      <c r="CK350" s="69"/>
      <c r="CL350" s="185"/>
      <c r="CM350" s="67"/>
      <c r="CN350" s="67"/>
      <c r="CO350" s="69"/>
      <c r="CP350" s="185"/>
      <c r="CQ350" s="67"/>
      <c r="CR350" s="67"/>
      <c r="CS350" s="69"/>
      <c r="CT350" s="69"/>
      <c r="CU350" s="69"/>
      <c r="CV350" s="69"/>
      <c r="CW350" s="69"/>
      <c r="CX350" s="69"/>
      <c r="CY350" s="69"/>
      <c r="CZ350" s="69"/>
      <c r="DA350" s="69"/>
    </row>
    <row r="351" spans="2:105">
      <c r="B351" s="67"/>
      <c r="C351" s="67"/>
      <c r="D351" s="67"/>
      <c r="E351" s="69"/>
      <c r="F351" s="185"/>
      <c r="G351" s="67"/>
      <c r="H351" s="69"/>
      <c r="I351" s="69"/>
      <c r="J351" s="69"/>
      <c r="K351" s="69"/>
      <c r="L351" s="69"/>
      <c r="M351" s="69"/>
      <c r="N351" s="69"/>
      <c r="O351" s="69"/>
      <c r="P351" s="69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69"/>
      <c r="AD351" s="69"/>
      <c r="AE351" s="69"/>
      <c r="AF351" s="80"/>
      <c r="AG351" s="80"/>
      <c r="AH351" s="69"/>
      <c r="AI351" s="69"/>
      <c r="AJ351" s="80"/>
      <c r="AK351" s="80"/>
      <c r="AL351" s="69"/>
      <c r="AM351" s="69"/>
      <c r="AN351" s="80"/>
      <c r="AO351" s="80"/>
      <c r="AP351" s="69"/>
      <c r="AQ351" s="69"/>
      <c r="AR351" s="80"/>
      <c r="AS351" s="80"/>
      <c r="AT351" s="69"/>
      <c r="AU351" s="69"/>
      <c r="AV351" s="80"/>
      <c r="AW351" s="80"/>
      <c r="AX351" s="69"/>
      <c r="AY351" s="69"/>
      <c r="AZ351" s="80"/>
      <c r="BA351" s="80"/>
      <c r="BB351" s="69"/>
      <c r="BC351" s="69"/>
      <c r="BD351" s="80"/>
      <c r="BE351" s="80"/>
      <c r="BF351" s="69"/>
      <c r="BG351" s="69"/>
      <c r="BH351" s="80"/>
      <c r="BI351" s="80"/>
      <c r="BJ351" s="69"/>
      <c r="BK351" s="69"/>
      <c r="BL351" s="80"/>
      <c r="BM351" s="80"/>
      <c r="BN351" s="69"/>
      <c r="BO351" s="69"/>
      <c r="BP351" s="80"/>
      <c r="BQ351" s="80"/>
      <c r="BR351" s="69"/>
      <c r="BS351" s="69"/>
      <c r="BT351" s="80"/>
      <c r="BU351" s="80"/>
      <c r="BV351" s="69"/>
      <c r="BW351" s="69"/>
      <c r="BX351" s="80"/>
      <c r="BY351" s="80"/>
      <c r="BZ351" s="69"/>
      <c r="CA351" s="69"/>
      <c r="CB351" s="80"/>
      <c r="CC351" s="80"/>
      <c r="CD351" s="69"/>
      <c r="CE351" s="69"/>
      <c r="CF351" s="69"/>
      <c r="CG351" s="69"/>
      <c r="CH351" s="69"/>
      <c r="CI351" s="69"/>
      <c r="CJ351" s="68"/>
      <c r="CK351" s="69"/>
      <c r="CL351" s="185"/>
      <c r="CM351" s="67"/>
      <c r="CN351" s="67"/>
      <c r="CO351" s="69"/>
      <c r="CP351" s="185"/>
      <c r="CQ351" s="67"/>
      <c r="CR351" s="67"/>
      <c r="CS351" s="69"/>
      <c r="CT351" s="69"/>
      <c r="CU351" s="69"/>
      <c r="CV351" s="69"/>
      <c r="CW351" s="69"/>
      <c r="CX351" s="69"/>
      <c r="CY351" s="69"/>
      <c r="CZ351" s="69"/>
      <c r="DA351" s="69"/>
    </row>
    <row r="352" spans="2:105">
      <c r="B352" s="67"/>
      <c r="C352" s="67"/>
      <c r="D352" s="67"/>
      <c r="E352" s="69"/>
      <c r="F352" s="185"/>
      <c r="G352" s="67"/>
      <c r="H352" s="69"/>
      <c r="I352" s="69"/>
      <c r="J352" s="69"/>
      <c r="K352" s="69"/>
      <c r="L352" s="69"/>
      <c r="M352" s="69"/>
      <c r="N352" s="69"/>
      <c r="O352" s="69"/>
      <c r="P352" s="69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69"/>
      <c r="AD352" s="69"/>
      <c r="AE352" s="69"/>
      <c r="AF352" s="80"/>
      <c r="AG352" s="80"/>
      <c r="AH352" s="69"/>
      <c r="AI352" s="69"/>
      <c r="AJ352" s="80"/>
      <c r="AK352" s="80"/>
      <c r="AL352" s="69"/>
      <c r="AM352" s="69"/>
      <c r="AN352" s="80"/>
      <c r="AO352" s="80"/>
      <c r="AP352" s="69"/>
      <c r="AQ352" s="69"/>
      <c r="AR352" s="80"/>
      <c r="AS352" s="80"/>
      <c r="AT352" s="69"/>
      <c r="AU352" s="69"/>
      <c r="AV352" s="80"/>
      <c r="AW352" s="80"/>
      <c r="AX352" s="69"/>
      <c r="AY352" s="69"/>
      <c r="AZ352" s="80"/>
      <c r="BA352" s="80"/>
      <c r="BB352" s="69"/>
      <c r="BC352" s="69"/>
      <c r="BD352" s="80"/>
      <c r="BE352" s="80"/>
      <c r="BF352" s="69"/>
      <c r="BG352" s="69"/>
      <c r="BH352" s="80"/>
      <c r="BI352" s="80"/>
      <c r="BJ352" s="69"/>
      <c r="BK352" s="69"/>
      <c r="BL352" s="80"/>
      <c r="BM352" s="80"/>
      <c r="BN352" s="69"/>
      <c r="BO352" s="69"/>
      <c r="BP352" s="80"/>
      <c r="BQ352" s="80"/>
      <c r="BR352" s="69"/>
      <c r="BS352" s="69"/>
      <c r="BT352" s="80"/>
      <c r="BU352" s="80"/>
      <c r="BV352" s="69"/>
      <c r="BW352" s="69"/>
      <c r="BX352" s="80"/>
      <c r="BY352" s="80"/>
      <c r="BZ352" s="69"/>
      <c r="CA352" s="69"/>
      <c r="CB352" s="80"/>
      <c r="CC352" s="80"/>
      <c r="CD352" s="69"/>
      <c r="CE352" s="69"/>
      <c r="CF352" s="69"/>
      <c r="CG352" s="69"/>
      <c r="CH352" s="69"/>
      <c r="CI352" s="69"/>
      <c r="CJ352" s="68"/>
      <c r="CK352" s="69"/>
      <c r="CL352" s="185"/>
      <c r="CM352" s="67"/>
      <c r="CN352" s="67"/>
      <c r="CO352" s="69"/>
      <c r="CP352" s="185"/>
      <c r="CQ352" s="67"/>
      <c r="CR352" s="67"/>
      <c r="CS352" s="69"/>
      <c r="CT352" s="69"/>
      <c r="CU352" s="69"/>
      <c r="CV352" s="69"/>
      <c r="CW352" s="69"/>
      <c r="CX352" s="69"/>
      <c r="CY352" s="69"/>
      <c r="CZ352" s="69"/>
      <c r="DA352" s="69"/>
    </row>
    <row r="353" spans="2:105">
      <c r="B353" s="67"/>
      <c r="C353" s="67"/>
      <c r="D353" s="67"/>
      <c r="E353" s="69"/>
      <c r="F353" s="185"/>
      <c r="G353" s="67"/>
      <c r="H353" s="69"/>
      <c r="I353" s="69"/>
      <c r="J353" s="69"/>
      <c r="K353" s="69"/>
      <c r="L353" s="69"/>
      <c r="M353" s="69"/>
      <c r="N353" s="69"/>
      <c r="O353" s="69"/>
      <c r="P353" s="69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69"/>
      <c r="AD353" s="69"/>
      <c r="AE353" s="69"/>
      <c r="AF353" s="80"/>
      <c r="AG353" s="80"/>
      <c r="AH353" s="69"/>
      <c r="AI353" s="69"/>
      <c r="AJ353" s="80"/>
      <c r="AK353" s="80"/>
      <c r="AL353" s="69"/>
      <c r="AM353" s="69"/>
      <c r="AN353" s="80"/>
      <c r="AO353" s="80"/>
      <c r="AP353" s="69"/>
      <c r="AQ353" s="69"/>
      <c r="AR353" s="80"/>
      <c r="AS353" s="80"/>
      <c r="AT353" s="69"/>
      <c r="AU353" s="69"/>
      <c r="AV353" s="80"/>
      <c r="AW353" s="80"/>
      <c r="AX353" s="69"/>
      <c r="AY353" s="69"/>
      <c r="AZ353" s="80"/>
      <c r="BA353" s="80"/>
      <c r="BB353" s="69"/>
      <c r="BC353" s="69"/>
      <c r="BD353" s="80"/>
      <c r="BE353" s="80"/>
      <c r="BF353" s="69"/>
      <c r="BG353" s="69"/>
      <c r="BH353" s="80"/>
      <c r="BI353" s="80"/>
      <c r="BJ353" s="69"/>
      <c r="BK353" s="69"/>
      <c r="BL353" s="80"/>
      <c r="BM353" s="80"/>
      <c r="BN353" s="69"/>
      <c r="BO353" s="69"/>
      <c r="BP353" s="80"/>
      <c r="BQ353" s="80"/>
      <c r="BR353" s="69"/>
      <c r="BS353" s="69"/>
      <c r="BT353" s="80"/>
      <c r="BU353" s="80"/>
      <c r="BV353" s="69"/>
      <c r="BW353" s="69"/>
      <c r="BX353" s="80"/>
      <c r="BY353" s="80"/>
      <c r="BZ353" s="69"/>
      <c r="CA353" s="69"/>
      <c r="CB353" s="80"/>
      <c r="CC353" s="80"/>
      <c r="CD353" s="69"/>
      <c r="CE353" s="69"/>
      <c r="CF353" s="69"/>
      <c r="CG353" s="69"/>
      <c r="CH353" s="69"/>
      <c r="CI353" s="69"/>
      <c r="CJ353" s="68"/>
      <c r="CK353" s="69"/>
      <c r="CL353" s="185"/>
      <c r="CM353" s="67"/>
      <c r="CN353" s="67"/>
      <c r="CO353" s="69"/>
      <c r="CP353" s="185"/>
      <c r="CQ353" s="67"/>
      <c r="CR353" s="67"/>
      <c r="CS353" s="69"/>
      <c r="CT353" s="69"/>
      <c r="CU353" s="69"/>
      <c r="CV353" s="69"/>
      <c r="CW353" s="69"/>
      <c r="CX353" s="69"/>
      <c r="CY353" s="69"/>
      <c r="CZ353" s="69"/>
      <c r="DA353" s="69"/>
    </row>
    <row r="354" spans="2:105">
      <c r="B354" s="67"/>
      <c r="C354" s="67"/>
      <c r="D354" s="67"/>
      <c r="E354" s="69"/>
      <c r="F354" s="185"/>
      <c r="G354" s="67"/>
      <c r="H354" s="69"/>
      <c r="I354" s="69"/>
      <c r="J354" s="69"/>
      <c r="K354" s="69"/>
      <c r="L354" s="69"/>
      <c r="M354" s="69"/>
      <c r="N354" s="69"/>
      <c r="O354" s="69"/>
      <c r="P354" s="69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69"/>
      <c r="AD354" s="69"/>
      <c r="AE354" s="69"/>
      <c r="AF354" s="80"/>
      <c r="AG354" s="80"/>
      <c r="AH354" s="69"/>
      <c r="AI354" s="69"/>
      <c r="AJ354" s="80"/>
      <c r="AK354" s="80"/>
      <c r="AL354" s="69"/>
      <c r="AM354" s="69"/>
      <c r="AN354" s="80"/>
      <c r="AO354" s="80"/>
      <c r="AP354" s="69"/>
      <c r="AQ354" s="69"/>
      <c r="AR354" s="80"/>
      <c r="AS354" s="80"/>
      <c r="AT354" s="69"/>
      <c r="AU354" s="69"/>
      <c r="AV354" s="80"/>
      <c r="AW354" s="80"/>
      <c r="AX354" s="69"/>
      <c r="AY354" s="69"/>
      <c r="AZ354" s="80"/>
      <c r="BA354" s="80"/>
      <c r="BB354" s="69"/>
      <c r="BC354" s="69"/>
      <c r="BD354" s="80"/>
      <c r="BE354" s="80"/>
      <c r="BF354" s="69"/>
      <c r="BG354" s="69"/>
      <c r="BH354" s="80"/>
      <c r="BI354" s="80"/>
      <c r="BJ354" s="69"/>
      <c r="BK354" s="69"/>
      <c r="BL354" s="80"/>
      <c r="BM354" s="80"/>
      <c r="BN354" s="69"/>
      <c r="BO354" s="69"/>
      <c r="BP354" s="80"/>
      <c r="BQ354" s="80"/>
      <c r="BR354" s="69"/>
      <c r="BS354" s="69"/>
      <c r="BT354" s="80"/>
      <c r="BU354" s="80"/>
      <c r="BV354" s="69"/>
      <c r="BW354" s="69"/>
      <c r="BX354" s="80"/>
      <c r="BY354" s="80"/>
      <c r="BZ354" s="69"/>
      <c r="CA354" s="69"/>
      <c r="CB354" s="80"/>
      <c r="CC354" s="80"/>
      <c r="CD354" s="69"/>
      <c r="CE354" s="69"/>
      <c r="CF354" s="69"/>
      <c r="CG354" s="69"/>
      <c r="CH354" s="69"/>
      <c r="CI354" s="69"/>
      <c r="CJ354" s="68"/>
      <c r="CK354" s="69"/>
      <c r="CL354" s="185"/>
      <c r="CM354" s="67"/>
      <c r="CN354" s="67"/>
      <c r="CO354" s="69"/>
      <c r="CP354" s="185"/>
      <c r="CQ354" s="67"/>
      <c r="CR354" s="67"/>
      <c r="CS354" s="69"/>
      <c r="CT354" s="69"/>
      <c r="CU354" s="69"/>
      <c r="CV354" s="69"/>
      <c r="CW354" s="69"/>
      <c r="CX354" s="69"/>
      <c r="CY354" s="69"/>
      <c r="CZ354" s="69"/>
      <c r="DA354" s="69"/>
    </row>
    <row r="355" spans="2:105">
      <c r="B355" s="67"/>
      <c r="C355" s="67"/>
      <c r="D355" s="67"/>
      <c r="E355" s="69"/>
      <c r="F355" s="185"/>
      <c r="G355" s="67"/>
      <c r="H355" s="69"/>
      <c r="I355" s="69"/>
      <c r="J355" s="69"/>
      <c r="K355" s="69"/>
      <c r="L355" s="69"/>
      <c r="M355" s="69"/>
      <c r="N355" s="69"/>
      <c r="O355" s="69"/>
      <c r="P355" s="69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69"/>
      <c r="AD355" s="69"/>
      <c r="AE355" s="69"/>
      <c r="AF355" s="80"/>
      <c r="AG355" s="80"/>
      <c r="AH355" s="69"/>
      <c r="AI355" s="69"/>
      <c r="AJ355" s="80"/>
      <c r="AK355" s="80"/>
      <c r="AL355" s="69"/>
      <c r="AM355" s="69"/>
      <c r="AN355" s="80"/>
      <c r="AO355" s="80"/>
      <c r="AP355" s="69"/>
      <c r="AQ355" s="69"/>
      <c r="AR355" s="80"/>
      <c r="AS355" s="80"/>
      <c r="AT355" s="69"/>
      <c r="AU355" s="69"/>
      <c r="AV355" s="80"/>
      <c r="AW355" s="80"/>
      <c r="AX355" s="69"/>
      <c r="AY355" s="69"/>
      <c r="AZ355" s="80"/>
      <c r="BA355" s="80"/>
      <c r="BB355" s="69"/>
      <c r="BC355" s="69"/>
      <c r="BD355" s="80"/>
      <c r="BE355" s="80"/>
      <c r="BF355" s="69"/>
      <c r="BG355" s="69"/>
      <c r="BH355" s="80"/>
      <c r="BI355" s="80"/>
      <c r="BJ355" s="69"/>
      <c r="BK355" s="69"/>
      <c r="BL355" s="80"/>
      <c r="BM355" s="80"/>
      <c r="BN355" s="69"/>
      <c r="BO355" s="69"/>
      <c r="BP355" s="80"/>
      <c r="BQ355" s="80"/>
      <c r="BR355" s="69"/>
      <c r="BS355" s="69"/>
      <c r="BT355" s="80"/>
      <c r="BU355" s="80"/>
      <c r="BV355" s="69"/>
      <c r="BW355" s="69"/>
      <c r="BX355" s="80"/>
      <c r="BY355" s="80"/>
      <c r="BZ355" s="69"/>
      <c r="CA355" s="69"/>
      <c r="CB355" s="80"/>
      <c r="CC355" s="80"/>
      <c r="CD355" s="69"/>
      <c r="CE355" s="69"/>
      <c r="CF355" s="69"/>
      <c r="CG355" s="69"/>
      <c r="CH355" s="69"/>
      <c r="CI355" s="69"/>
      <c r="CJ355" s="68"/>
      <c r="CK355" s="69"/>
      <c r="CL355" s="185"/>
      <c r="CM355" s="67"/>
      <c r="CN355" s="67"/>
      <c r="CO355" s="69"/>
      <c r="CP355" s="185"/>
      <c r="CQ355" s="67"/>
      <c r="CR355" s="67"/>
      <c r="CS355" s="69"/>
      <c r="CT355" s="69"/>
      <c r="CU355" s="69"/>
      <c r="CV355" s="69"/>
      <c r="CW355" s="69"/>
      <c r="CX355" s="69"/>
      <c r="CY355" s="69"/>
      <c r="CZ355" s="69"/>
      <c r="DA355" s="69"/>
    </row>
    <row r="356" spans="2:105">
      <c r="B356" s="67"/>
      <c r="C356" s="67"/>
      <c r="D356" s="67"/>
      <c r="E356" s="69"/>
      <c r="F356" s="185"/>
      <c r="G356" s="67"/>
      <c r="H356" s="69"/>
      <c r="I356" s="69"/>
      <c r="J356" s="69"/>
      <c r="K356" s="69"/>
      <c r="L356" s="69"/>
      <c r="M356" s="69"/>
      <c r="N356" s="69"/>
      <c r="O356" s="69"/>
      <c r="P356" s="69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69"/>
      <c r="AD356" s="69"/>
      <c r="AE356" s="69"/>
      <c r="AF356" s="80"/>
      <c r="AG356" s="80"/>
      <c r="AH356" s="69"/>
      <c r="AI356" s="69"/>
      <c r="AJ356" s="80"/>
      <c r="AK356" s="80"/>
      <c r="AL356" s="69"/>
      <c r="AM356" s="69"/>
      <c r="AN356" s="80"/>
      <c r="AO356" s="80"/>
      <c r="AP356" s="69"/>
      <c r="AQ356" s="69"/>
      <c r="AR356" s="80"/>
      <c r="AS356" s="80"/>
      <c r="AT356" s="69"/>
      <c r="AU356" s="69"/>
      <c r="AV356" s="80"/>
      <c r="AW356" s="80"/>
      <c r="AX356" s="69"/>
      <c r="AY356" s="69"/>
      <c r="AZ356" s="80"/>
      <c r="BA356" s="80"/>
      <c r="BB356" s="69"/>
      <c r="BC356" s="69"/>
      <c r="BD356" s="80"/>
      <c r="BE356" s="80"/>
      <c r="BF356" s="69"/>
      <c r="BG356" s="69"/>
      <c r="BH356" s="80"/>
      <c r="BI356" s="80"/>
      <c r="BJ356" s="69"/>
      <c r="BK356" s="69"/>
      <c r="BL356" s="80"/>
      <c r="BM356" s="80"/>
      <c r="BN356" s="69"/>
      <c r="BO356" s="69"/>
      <c r="BP356" s="80"/>
      <c r="BQ356" s="80"/>
      <c r="BR356" s="69"/>
      <c r="BS356" s="69"/>
      <c r="BT356" s="80"/>
      <c r="BU356" s="80"/>
      <c r="BV356" s="69"/>
      <c r="BW356" s="69"/>
      <c r="BX356" s="80"/>
      <c r="BY356" s="80"/>
      <c r="BZ356" s="69"/>
      <c r="CA356" s="69"/>
      <c r="CB356" s="80"/>
      <c r="CC356" s="80"/>
      <c r="CD356" s="69"/>
      <c r="CE356" s="69"/>
      <c r="CF356" s="69"/>
      <c r="CG356" s="69"/>
      <c r="CH356" s="69"/>
      <c r="CI356" s="69"/>
      <c r="CJ356" s="68"/>
      <c r="CK356" s="69"/>
      <c r="CL356" s="185"/>
      <c r="CM356" s="67"/>
      <c r="CN356" s="67"/>
      <c r="CO356" s="69"/>
      <c r="CP356" s="185"/>
      <c r="CQ356" s="67"/>
      <c r="CR356" s="67"/>
      <c r="CS356" s="69"/>
      <c r="CT356" s="69"/>
      <c r="CU356" s="69"/>
      <c r="CV356" s="69"/>
      <c r="CW356" s="69"/>
      <c r="CX356" s="69"/>
      <c r="CY356" s="69"/>
      <c r="CZ356" s="69"/>
      <c r="DA356" s="69"/>
    </row>
    <row r="357" spans="2:105">
      <c r="B357" s="67"/>
      <c r="C357" s="67"/>
      <c r="D357" s="67"/>
      <c r="E357" s="69"/>
      <c r="F357" s="185"/>
      <c r="G357" s="67"/>
      <c r="H357" s="69"/>
      <c r="I357" s="69"/>
      <c r="J357" s="69"/>
      <c r="K357" s="69"/>
      <c r="L357" s="69"/>
      <c r="M357" s="69"/>
      <c r="N357" s="69"/>
      <c r="O357" s="69"/>
      <c r="P357" s="69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69"/>
      <c r="AD357" s="69"/>
      <c r="AE357" s="69"/>
      <c r="AF357" s="80"/>
      <c r="AG357" s="80"/>
      <c r="AH357" s="69"/>
      <c r="AI357" s="69"/>
      <c r="AJ357" s="80"/>
      <c r="AK357" s="80"/>
      <c r="AL357" s="69"/>
      <c r="AM357" s="69"/>
      <c r="AN357" s="80"/>
      <c r="AO357" s="80"/>
      <c r="AP357" s="69"/>
      <c r="AQ357" s="69"/>
      <c r="AR357" s="80"/>
      <c r="AS357" s="80"/>
      <c r="AT357" s="69"/>
      <c r="AU357" s="69"/>
      <c r="AV357" s="80"/>
      <c r="AW357" s="80"/>
      <c r="AX357" s="69"/>
      <c r="AY357" s="69"/>
      <c r="AZ357" s="80"/>
      <c r="BA357" s="80"/>
      <c r="BB357" s="69"/>
      <c r="BC357" s="69"/>
      <c r="BD357" s="80"/>
      <c r="BE357" s="80"/>
      <c r="BF357" s="69"/>
      <c r="BG357" s="69"/>
      <c r="BH357" s="80"/>
      <c r="BI357" s="80"/>
      <c r="BJ357" s="69"/>
      <c r="BK357" s="69"/>
      <c r="BL357" s="80"/>
      <c r="BM357" s="80"/>
      <c r="BN357" s="69"/>
      <c r="BO357" s="69"/>
      <c r="BP357" s="80"/>
      <c r="BQ357" s="80"/>
      <c r="BR357" s="69"/>
      <c r="BS357" s="69"/>
      <c r="BT357" s="80"/>
      <c r="BU357" s="80"/>
      <c r="BV357" s="69"/>
      <c r="BW357" s="69"/>
      <c r="BX357" s="80"/>
      <c r="BY357" s="80"/>
      <c r="BZ357" s="69"/>
      <c r="CA357" s="69"/>
      <c r="CB357" s="80"/>
      <c r="CC357" s="80"/>
      <c r="CD357" s="69"/>
      <c r="CE357" s="69"/>
      <c r="CF357" s="69"/>
      <c r="CG357" s="69"/>
      <c r="CH357" s="69"/>
      <c r="CI357" s="69"/>
      <c r="CJ357" s="68"/>
      <c r="CK357" s="69"/>
      <c r="CL357" s="185"/>
      <c r="CM357" s="67"/>
      <c r="CN357" s="67"/>
      <c r="CO357" s="69"/>
      <c r="CP357" s="185"/>
      <c r="CQ357" s="67"/>
      <c r="CR357" s="67"/>
      <c r="CS357" s="69"/>
      <c r="CT357" s="69"/>
      <c r="CU357" s="69"/>
      <c r="CV357" s="69"/>
      <c r="CW357" s="69"/>
      <c r="CX357" s="69"/>
      <c r="CY357" s="69"/>
      <c r="CZ357" s="69"/>
      <c r="DA357" s="69"/>
    </row>
    <row r="358" spans="2:105">
      <c r="B358" s="67"/>
      <c r="C358" s="67"/>
      <c r="D358" s="67"/>
      <c r="E358" s="69"/>
      <c r="F358" s="185"/>
      <c r="G358" s="67"/>
      <c r="H358" s="69"/>
      <c r="I358" s="69"/>
      <c r="J358" s="69"/>
      <c r="K358" s="69"/>
      <c r="L358" s="69"/>
      <c r="M358" s="69"/>
      <c r="N358" s="69"/>
      <c r="O358" s="69"/>
      <c r="P358" s="69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69"/>
      <c r="AD358" s="69"/>
      <c r="AE358" s="69"/>
      <c r="AF358" s="80"/>
      <c r="AG358" s="80"/>
      <c r="AH358" s="69"/>
      <c r="AI358" s="69"/>
      <c r="AJ358" s="80"/>
      <c r="AK358" s="80"/>
      <c r="AL358" s="69"/>
      <c r="AM358" s="69"/>
      <c r="AN358" s="80"/>
      <c r="AO358" s="80"/>
      <c r="AP358" s="69"/>
      <c r="AQ358" s="69"/>
      <c r="AR358" s="80"/>
      <c r="AS358" s="80"/>
      <c r="AT358" s="69"/>
      <c r="AU358" s="69"/>
      <c r="AV358" s="80"/>
      <c r="AW358" s="80"/>
      <c r="AX358" s="69"/>
      <c r="AY358" s="69"/>
      <c r="AZ358" s="80"/>
      <c r="BA358" s="80"/>
      <c r="BB358" s="69"/>
      <c r="BC358" s="69"/>
      <c r="BD358" s="80"/>
      <c r="BE358" s="80"/>
      <c r="BF358" s="69"/>
      <c r="BG358" s="69"/>
      <c r="BH358" s="80"/>
      <c r="BI358" s="80"/>
      <c r="BJ358" s="69"/>
      <c r="BK358" s="69"/>
      <c r="BL358" s="80"/>
      <c r="BM358" s="80"/>
      <c r="BN358" s="69"/>
      <c r="BO358" s="69"/>
      <c r="BP358" s="80"/>
      <c r="BQ358" s="80"/>
      <c r="BR358" s="69"/>
      <c r="BS358" s="69"/>
      <c r="BT358" s="80"/>
      <c r="BU358" s="80"/>
      <c r="BV358" s="69"/>
      <c r="BW358" s="69"/>
      <c r="BX358" s="80"/>
      <c r="BY358" s="80"/>
      <c r="BZ358" s="69"/>
      <c r="CA358" s="69"/>
      <c r="CB358" s="80"/>
      <c r="CC358" s="80"/>
      <c r="CD358" s="69"/>
      <c r="CE358" s="69"/>
      <c r="CF358" s="69"/>
      <c r="CG358" s="69"/>
      <c r="CH358" s="69"/>
      <c r="CI358" s="69"/>
      <c r="CJ358" s="68"/>
      <c r="CK358" s="69"/>
      <c r="CL358" s="185"/>
      <c r="CM358" s="67"/>
      <c r="CN358" s="67"/>
      <c r="CO358" s="69"/>
      <c r="CP358" s="185"/>
      <c r="CQ358" s="67"/>
      <c r="CR358" s="67"/>
      <c r="CS358" s="69"/>
      <c r="CT358" s="69"/>
      <c r="CU358" s="69"/>
      <c r="CV358" s="69"/>
      <c r="CW358" s="69"/>
      <c r="CX358" s="69"/>
      <c r="CY358" s="69"/>
      <c r="CZ358" s="69"/>
      <c r="DA358" s="69"/>
    </row>
    <row r="359" spans="2:105">
      <c r="B359" s="67"/>
      <c r="C359" s="67"/>
      <c r="D359" s="67"/>
      <c r="E359" s="69"/>
      <c r="F359" s="185"/>
      <c r="G359" s="67"/>
      <c r="H359" s="69"/>
      <c r="I359" s="69"/>
      <c r="J359" s="69"/>
      <c r="K359" s="69"/>
      <c r="L359" s="69"/>
      <c r="M359" s="69"/>
      <c r="N359" s="69"/>
      <c r="O359" s="69"/>
      <c r="P359" s="69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69"/>
      <c r="AD359" s="69"/>
      <c r="AE359" s="69"/>
      <c r="AF359" s="80"/>
      <c r="AG359" s="80"/>
      <c r="AH359" s="69"/>
      <c r="AI359" s="69"/>
      <c r="AJ359" s="80"/>
      <c r="AK359" s="80"/>
      <c r="AL359" s="69"/>
      <c r="AM359" s="69"/>
      <c r="AN359" s="80"/>
      <c r="AO359" s="80"/>
      <c r="AP359" s="69"/>
      <c r="AQ359" s="69"/>
      <c r="AR359" s="80"/>
      <c r="AS359" s="80"/>
      <c r="AT359" s="69"/>
      <c r="AU359" s="69"/>
      <c r="AV359" s="80"/>
      <c r="AW359" s="80"/>
      <c r="AX359" s="69"/>
      <c r="AY359" s="69"/>
      <c r="AZ359" s="80"/>
      <c r="BA359" s="80"/>
      <c r="BB359" s="69"/>
      <c r="BC359" s="69"/>
      <c r="BD359" s="80"/>
      <c r="BE359" s="80"/>
      <c r="BF359" s="69"/>
      <c r="BG359" s="69"/>
      <c r="BH359" s="80"/>
      <c r="BI359" s="80"/>
      <c r="BJ359" s="69"/>
      <c r="BK359" s="69"/>
      <c r="BL359" s="80"/>
      <c r="BM359" s="80"/>
      <c r="BN359" s="69"/>
      <c r="BO359" s="69"/>
      <c r="BP359" s="80"/>
      <c r="BQ359" s="80"/>
      <c r="BR359" s="69"/>
      <c r="BS359" s="69"/>
      <c r="BT359" s="80"/>
      <c r="BU359" s="80"/>
      <c r="BV359" s="69"/>
      <c r="BW359" s="69"/>
      <c r="BX359" s="80"/>
      <c r="BY359" s="80"/>
      <c r="BZ359" s="69"/>
      <c r="CA359" s="69"/>
      <c r="CB359" s="80"/>
      <c r="CC359" s="80"/>
      <c r="CD359" s="69"/>
      <c r="CE359" s="69"/>
      <c r="CF359" s="69"/>
      <c r="CG359" s="69"/>
      <c r="CH359" s="69"/>
      <c r="CI359" s="69"/>
      <c r="CJ359" s="68"/>
      <c r="CK359" s="69"/>
      <c r="CL359" s="185"/>
      <c r="CM359" s="67"/>
      <c r="CN359" s="67"/>
      <c r="CO359" s="69"/>
      <c r="CP359" s="185"/>
      <c r="CQ359" s="67"/>
      <c r="CR359" s="67"/>
      <c r="CS359" s="69"/>
      <c r="CT359" s="69"/>
      <c r="CU359" s="69"/>
      <c r="CV359" s="69"/>
      <c r="CW359" s="69"/>
      <c r="CX359" s="69"/>
      <c r="CY359" s="69"/>
      <c r="CZ359" s="69"/>
      <c r="DA359" s="69"/>
    </row>
    <row r="360" spans="2:105">
      <c r="B360" s="67"/>
      <c r="C360" s="67"/>
      <c r="D360" s="67"/>
      <c r="E360" s="69"/>
      <c r="F360" s="185"/>
      <c r="G360" s="67"/>
      <c r="H360" s="69"/>
      <c r="I360" s="69"/>
      <c r="J360" s="69"/>
      <c r="K360" s="69"/>
      <c r="L360" s="69"/>
      <c r="M360" s="69"/>
      <c r="N360" s="69"/>
      <c r="O360" s="69"/>
      <c r="P360" s="69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69"/>
      <c r="AD360" s="69"/>
      <c r="AE360" s="69"/>
      <c r="AF360" s="80"/>
      <c r="AG360" s="80"/>
      <c r="AH360" s="69"/>
      <c r="AI360" s="69"/>
      <c r="AJ360" s="80"/>
      <c r="AK360" s="80"/>
      <c r="AL360" s="69"/>
      <c r="AM360" s="69"/>
      <c r="AN360" s="80"/>
      <c r="AO360" s="80"/>
      <c r="AP360" s="69"/>
      <c r="AQ360" s="69"/>
      <c r="AR360" s="80"/>
      <c r="AS360" s="80"/>
      <c r="AT360" s="69"/>
      <c r="AU360" s="69"/>
      <c r="AV360" s="80"/>
      <c r="AW360" s="80"/>
      <c r="AX360" s="69"/>
      <c r="AY360" s="69"/>
      <c r="AZ360" s="80"/>
      <c r="BA360" s="80"/>
      <c r="BB360" s="69"/>
      <c r="BC360" s="69"/>
      <c r="BD360" s="80"/>
      <c r="BE360" s="80"/>
      <c r="BF360" s="69"/>
      <c r="BG360" s="69"/>
      <c r="BH360" s="80"/>
      <c r="BI360" s="80"/>
      <c r="BJ360" s="69"/>
      <c r="BK360" s="69"/>
      <c r="BL360" s="80"/>
      <c r="BM360" s="80"/>
      <c r="BN360" s="69"/>
      <c r="BO360" s="69"/>
      <c r="BP360" s="80"/>
      <c r="BQ360" s="80"/>
      <c r="BR360" s="69"/>
      <c r="BS360" s="69"/>
      <c r="BT360" s="80"/>
      <c r="BU360" s="80"/>
      <c r="BV360" s="69"/>
      <c r="BW360" s="69"/>
      <c r="BX360" s="80"/>
      <c r="BY360" s="80"/>
      <c r="BZ360" s="69"/>
      <c r="CA360" s="69"/>
      <c r="CB360" s="80"/>
      <c r="CC360" s="80"/>
      <c r="CD360" s="69"/>
      <c r="CE360" s="69"/>
      <c r="CF360" s="69"/>
      <c r="CG360" s="69"/>
      <c r="CH360" s="69"/>
      <c r="CI360" s="69"/>
      <c r="CJ360" s="68"/>
      <c r="CK360" s="69"/>
      <c r="CL360" s="185"/>
      <c r="CM360" s="67"/>
      <c r="CN360" s="67"/>
      <c r="CO360" s="69"/>
      <c r="CP360" s="185"/>
      <c r="CQ360" s="67"/>
      <c r="CR360" s="67"/>
      <c r="CS360" s="69"/>
      <c r="CT360" s="69"/>
      <c r="CU360" s="69"/>
      <c r="CV360" s="69"/>
      <c r="CW360" s="69"/>
      <c r="CX360" s="69"/>
      <c r="CY360" s="69"/>
      <c r="CZ360" s="69"/>
      <c r="DA360" s="69"/>
    </row>
    <row r="361" spans="2:105">
      <c r="B361" s="67"/>
      <c r="C361" s="67"/>
      <c r="D361" s="67"/>
      <c r="E361" s="69"/>
      <c r="F361" s="185"/>
      <c r="G361" s="67"/>
      <c r="H361" s="69"/>
      <c r="I361" s="69"/>
      <c r="J361" s="69"/>
      <c r="K361" s="69"/>
      <c r="L361" s="69"/>
      <c r="M361" s="69"/>
      <c r="N361" s="69"/>
      <c r="O361" s="69"/>
      <c r="P361" s="69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69"/>
      <c r="AD361" s="69"/>
      <c r="AE361" s="69"/>
      <c r="AF361" s="80"/>
      <c r="AG361" s="80"/>
      <c r="AH361" s="69"/>
      <c r="AI361" s="69"/>
      <c r="AJ361" s="80"/>
      <c r="AK361" s="80"/>
      <c r="AL361" s="69"/>
      <c r="AM361" s="69"/>
      <c r="AN361" s="80"/>
      <c r="AO361" s="80"/>
      <c r="AP361" s="69"/>
      <c r="AQ361" s="69"/>
      <c r="AR361" s="80"/>
      <c r="AS361" s="80"/>
      <c r="AT361" s="69"/>
      <c r="AU361" s="69"/>
      <c r="AV361" s="80"/>
      <c r="AW361" s="80"/>
      <c r="AX361" s="69"/>
      <c r="AY361" s="69"/>
      <c r="AZ361" s="80"/>
      <c r="BA361" s="80"/>
      <c r="BB361" s="69"/>
      <c r="BC361" s="69"/>
      <c r="BD361" s="80"/>
      <c r="BE361" s="80"/>
      <c r="BF361" s="69"/>
      <c r="BG361" s="69"/>
      <c r="BH361" s="80"/>
      <c r="BI361" s="80"/>
      <c r="BJ361" s="69"/>
      <c r="BK361" s="69"/>
      <c r="BL361" s="80"/>
      <c r="BM361" s="80"/>
      <c r="BN361" s="69"/>
      <c r="BO361" s="69"/>
      <c r="BP361" s="80"/>
      <c r="BQ361" s="80"/>
      <c r="BR361" s="69"/>
      <c r="BS361" s="69"/>
      <c r="BT361" s="80"/>
      <c r="BU361" s="80"/>
      <c r="BV361" s="69"/>
      <c r="BW361" s="69"/>
      <c r="BX361" s="80"/>
      <c r="BY361" s="80"/>
      <c r="BZ361" s="69"/>
      <c r="CA361" s="69"/>
      <c r="CB361" s="80"/>
      <c r="CC361" s="80"/>
      <c r="CD361" s="69"/>
      <c r="CE361" s="69"/>
      <c r="CF361" s="69"/>
      <c r="CG361" s="69"/>
      <c r="CH361" s="69"/>
      <c r="CI361" s="69"/>
      <c r="CJ361" s="68"/>
      <c r="CK361" s="69"/>
      <c r="CL361" s="185"/>
      <c r="CM361" s="67"/>
      <c r="CN361" s="67"/>
      <c r="CO361" s="69"/>
      <c r="CP361" s="185"/>
      <c r="CQ361" s="67"/>
      <c r="CR361" s="67"/>
      <c r="CS361" s="69"/>
      <c r="CT361" s="69"/>
      <c r="CU361" s="69"/>
      <c r="CV361" s="69"/>
      <c r="CW361" s="69"/>
      <c r="CX361" s="69"/>
      <c r="CY361" s="69"/>
      <c r="CZ361" s="69"/>
      <c r="DA361" s="69"/>
    </row>
    <row r="362" spans="2:105">
      <c r="B362" s="67"/>
      <c r="C362" s="67"/>
      <c r="D362" s="67"/>
      <c r="E362" s="69"/>
      <c r="F362" s="185"/>
      <c r="G362" s="67"/>
      <c r="H362" s="69"/>
      <c r="I362" s="69"/>
      <c r="J362" s="69"/>
      <c r="K362" s="69"/>
      <c r="L362" s="69"/>
      <c r="M362" s="69"/>
      <c r="N362" s="69"/>
      <c r="O362" s="69"/>
      <c r="P362" s="69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69"/>
      <c r="AD362" s="69"/>
      <c r="AE362" s="69"/>
      <c r="AF362" s="80"/>
      <c r="AG362" s="80"/>
      <c r="AH362" s="69"/>
      <c r="AI362" s="69"/>
      <c r="AJ362" s="80"/>
      <c r="AK362" s="80"/>
      <c r="AL362" s="69"/>
      <c r="AM362" s="69"/>
      <c r="AN362" s="80"/>
      <c r="AO362" s="80"/>
      <c r="AP362" s="69"/>
      <c r="AQ362" s="69"/>
      <c r="AR362" s="80"/>
      <c r="AS362" s="80"/>
      <c r="AT362" s="69"/>
      <c r="AU362" s="69"/>
      <c r="AV362" s="80"/>
      <c r="AW362" s="80"/>
      <c r="AX362" s="69"/>
      <c r="AY362" s="69"/>
      <c r="AZ362" s="80"/>
      <c r="BA362" s="80"/>
      <c r="BB362" s="69"/>
      <c r="BC362" s="69"/>
      <c r="BD362" s="80"/>
      <c r="BE362" s="80"/>
      <c r="BF362" s="69"/>
      <c r="BG362" s="69"/>
      <c r="BH362" s="80"/>
      <c r="BI362" s="80"/>
      <c r="BJ362" s="69"/>
      <c r="BK362" s="69"/>
      <c r="BL362" s="80"/>
      <c r="BM362" s="80"/>
      <c r="BN362" s="69"/>
      <c r="BO362" s="69"/>
      <c r="BP362" s="80"/>
      <c r="BQ362" s="80"/>
      <c r="BR362" s="69"/>
      <c r="BS362" s="69"/>
      <c r="BT362" s="80"/>
      <c r="BU362" s="80"/>
      <c r="BV362" s="69"/>
      <c r="BW362" s="69"/>
      <c r="BX362" s="80"/>
      <c r="BY362" s="80"/>
      <c r="BZ362" s="69"/>
      <c r="CA362" s="69"/>
      <c r="CB362" s="80"/>
      <c r="CC362" s="80"/>
      <c r="CD362" s="69"/>
      <c r="CE362" s="69"/>
      <c r="CF362" s="69"/>
      <c r="CG362" s="69"/>
      <c r="CH362" s="69"/>
      <c r="CI362" s="69"/>
      <c r="CJ362" s="68"/>
      <c r="CK362" s="69"/>
      <c r="CL362" s="185"/>
      <c r="CM362" s="67"/>
      <c r="CN362" s="67"/>
      <c r="CO362" s="69"/>
      <c r="CP362" s="185"/>
      <c r="CQ362" s="67"/>
      <c r="CR362" s="67"/>
      <c r="CS362" s="69"/>
      <c r="CT362" s="69"/>
      <c r="CU362" s="69"/>
      <c r="CV362" s="69"/>
      <c r="CW362" s="69"/>
      <c r="CX362" s="69"/>
      <c r="CY362" s="69"/>
      <c r="CZ362" s="69"/>
      <c r="DA362" s="69"/>
    </row>
    <row r="363" spans="2:105">
      <c r="B363" s="67"/>
      <c r="C363" s="67"/>
      <c r="D363" s="67"/>
      <c r="E363" s="69"/>
      <c r="F363" s="185"/>
      <c r="G363" s="67"/>
      <c r="H363" s="69"/>
      <c r="I363" s="69"/>
      <c r="J363" s="69"/>
      <c r="K363" s="69"/>
      <c r="L363" s="69"/>
      <c r="M363" s="69"/>
      <c r="N363" s="69"/>
      <c r="O363" s="69"/>
      <c r="P363" s="69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69"/>
      <c r="AD363" s="69"/>
      <c r="AE363" s="69"/>
      <c r="AF363" s="80"/>
      <c r="AG363" s="80"/>
      <c r="AH363" s="69"/>
      <c r="AI363" s="69"/>
      <c r="AJ363" s="80"/>
      <c r="AK363" s="80"/>
      <c r="AL363" s="69"/>
      <c r="AM363" s="69"/>
      <c r="AN363" s="80"/>
      <c r="AO363" s="80"/>
      <c r="AP363" s="69"/>
      <c r="AQ363" s="69"/>
      <c r="AR363" s="80"/>
      <c r="AS363" s="80"/>
      <c r="AT363" s="69"/>
      <c r="AU363" s="69"/>
      <c r="AV363" s="80"/>
      <c r="AW363" s="80"/>
      <c r="AX363" s="69"/>
      <c r="AY363" s="69"/>
      <c r="AZ363" s="80"/>
      <c r="BA363" s="80"/>
      <c r="BB363" s="69"/>
      <c r="BC363" s="69"/>
      <c r="BD363" s="80"/>
      <c r="BE363" s="80"/>
      <c r="BF363" s="69"/>
      <c r="BG363" s="69"/>
      <c r="BH363" s="80"/>
      <c r="BI363" s="80"/>
      <c r="BJ363" s="69"/>
      <c r="BK363" s="69"/>
      <c r="BL363" s="80"/>
      <c r="BM363" s="80"/>
      <c r="BN363" s="69"/>
      <c r="BO363" s="69"/>
      <c r="BP363" s="80"/>
      <c r="BQ363" s="80"/>
      <c r="BR363" s="69"/>
      <c r="BS363" s="69"/>
      <c r="BT363" s="80"/>
      <c r="BU363" s="80"/>
      <c r="BV363" s="69"/>
      <c r="BW363" s="69"/>
      <c r="BX363" s="80"/>
      <c r="BY363" s="80"/>
      <c r="BZ363" s="69"/>
      <c r="CA363" s="69"/>
      <c r="CB363" s="80"/>
      <c r="CC363" s="80"/>
      <c r="CD363" s="69"/>
      <c r="CE363" s="69"/>
      <c r="CF363" s="69"/>
      <c r="CG363" s="69"/>
      <c r="CH363" s="69"/>
      <c r="CI363" s="69"/>
      <c r="CJ363" s="68"/>
      <c r="CK363" s="69"/>
      <c r="CL363" s="185"/>
      <c r="CM363" s="67"/>
      <c r="CN363" s="67"/>
      <c r="CO363" s="69"/>
      <c r="CP363" s="185"/>
      <c r="CQ363" s="67"/>
      <c r="CR363" s="67"/>
      <c r="CS363" s="69"/>
      <c r="CT363" s="69"/>
      <c r="CU363" s="69"/>
      <c r="CV363" s="69"/>
      <c r="CW363" s="69"/>
      <c r="CX363" s="69"/>
      <c r="CY363" s="69"/>
      <c r="CZ363" s="69"/>
      <c r="DA363" s="69"/>
    </row>
    <row r="364" spans="2:105">
      <c r="B364" s="67"/>
      <c r="C364" s="67"/>
      <c r="D364" s="67"/>
      <c r="E364" s="69"/>
      <c r="F364" s="185"/>
      <c r="G364" s="67"/>
      <c r="H364" s="69"/>
      <c r="I364" s="69"/>
      <c r="J364" s="69"/>
      <c r="K364" s="69"/>
      <c r="L364" s="69"/>
      <c r="M364" s="69"/>
      <c r="N364" s="69"/>
      <c r="O364" s="69"/>
      <c r="P364" s="69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69"/>
      <c r="AD364" s="69"/>
      <c r="AE364" s="69"/>
      <c r="AF364" s="80"/>
      <c r="AG364" s="80"/>
      <c r="AH364" s="69"/>
      <c r="AI364" s="69"/>
      <c r="AJ364" s="80"/>
      <c r="AK364" s="80"/>
      <c r="AL364" s="69"/>
      <c r="AM364" s="69"/>
      <c r="AN364" s="80"/>
      <c r="AO364" s="80"/>
      <c r="AP364" s="69"/>
      <c r="AQ364" s="69"/>
      <c r="AR364" s="80"/>
      <c r="AS364" s="80"/>
      <c r="AT364" s="69"/>
      <c r="AU364" s="69"/>
      <c r="AV364" s="80"/>
      <c r="AW364" s="80"/>
      <c r="AX364" s="69"/>
      <c r="AY364" s="69"/>
      <c r="AZ364" s="80"/>
      <c r="BA364" s="80"/>
      <c r="BB364" s="69"/>
      <c r="BC364" s="69"/>
      <c r="BD364" s="80"/>
      <c r="BE364" s="80"/>
      <c r="BF364" s="69"/>
      <c r="BG364" s="69"/>
      <c r="BH364" s="80"/>
      <c r="BI364" s="80"/>
      <c r="BJ364" s="69"/>
      <c r="BK364" s="69"/>
      <c r="BL364" s="80"/>
      <c r="BM364" s="80"/>
      <c r="BN364" s="69"/>
      <c r="BO364" s="69"/>
      <c r="BP364" s="80"/>
      <c r="BQ364" s="80"/>
      <c r="BR364" s="69"/>
      <c r="BS364" s="69"/>
      <c r="BT364" s="80"/>
      <c r="BU364" s="80"/>
      <c r="BV364" s="69"/>
      <c r="BW364" s="69"/>
      <c r="BX364" s="80"/>
      <c r="BY364" s="80"/>
      <c r="BZ364" s="69"/>
      <c r="CA364" s="69"/>
      <c r="CB364" s="80"/>
      <c r="CC364" s="80"/>
      <c r="CD364" s="69"/>
      <c r="CE364" s="69"/>
      <c r="CF364" s="69"/>
      <c r="CG364" s="69"/>
      <c r="CH364" s="69"/>
      <c r="CI364" s="69"/>
      <c r="CJ364" s="68"/>
      <c r="CK364" s="69"/>
      <c r="CL364" s="185"/>
      <c r="CM364" s="67"/>
      <c r="CN364" s="67"/>
      <c r="CO364" s="69"/>
      <c r="CP364" s="185"/>
      <c r="CQ364" s="67"/>
      <c r="CR364" s="67"/>
      <c r="CS364" s="69"/>
      <c r="CT364" s="69"/>
      <c r="CU364" s="69"/>
      <c r="CV364" s="69"/>
      <c r="CW364" s="69"/>
      <c r="CX364" s="69"/>
      <c r="CY364" s="69"/>
      <c r="CZ364" s="69"/>
      <c r="DA364" s="69"/>
    </row>
    <row r="365" spans="2:105">
      <c r="B365" s="67"/>
      <c r="C365" s="67"/>
      <c r="D365" s="67"/>
      <c r="E365" s="69"/>
      <c r="F365" s="185"/>
      <c r="G365" s="67"/>
      <c r="H365" s="69"/>
      <c r="I365" s="69"/>
      <c r="J365" s="69"/>
      <c r="K365" s="69"/>
      <c r="L365" s="69"/>
      <c r="M365" s="69"/>
      <c r="N365" s="69"/>
      <c r="O365" s="69"/>
      <c r="P365" s="69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69"/>
      <c r="AD365" s="69"/>
      <c r="AE365" s="69"/>
      <c r="AF365" s="80"/>
      <c r="AG365" s="80"/>
      <c r="AH365" s="69"/>
      <c r="AI365" s="69"/>
      <c r="AJ365" s="80"/>
      <c r="AK365" s="80"/>
      <c r="AL365" s="69"/>
      <c r="AM365" s="69"/>
      <c r="AN365" s="80"/>
      <c r="AO365" s="80"/>
      <c r="AP365" s="69"/>
      <c r="AQ365" s="69"/>
      <c r="AR365" s="80"/>
      <c r="AS365" s="80"/>
      <c r="AT365" s="69"/>
      <c r="AU365" s="69"/>
      <c r="AV365" s="80"/>
      <c r="AW365" s="80"/>
      <c r="AX365" s="69"/>
      <c r="AY365" s="69"/>
      <c r="AZ365" s="80"/>
      <c r="BA365" s="80"/>
      <c r="BB365" s="69"/>
      <c r="BC365" s="69"/>
      <c r="BD365" s="80"/>
      <c r="BE365" s="80"/>
      <c r="BF365" s="69"/>
      <c r="BG365" s="69"/>
      <c r="BH365" s="80"/>
      <c r="BI365" s="80"/>
      <c r="BJ365" s="69"/>
      <c r="BK365" s="69"/>
      <c r="BL365" s="80"/>
      <c r="BM365" s="80"/>
      <c r="BN365" s="69"/>
      <c r="BO365" s="69"/>
      <c r="BP365" s="80"/>
      <c r="BQ365" s="80"/>
      <c r="BR365" s="69"/>
      <c r="BS365" s="69"/>
      <c r="BT365" s="80"/>
      <c r="BU365" s="80"/>
      <c r="BV365" s="69"/>
      <c r="BW365" s="69"/>
      <c r="BX365" s="80"/>
      <c r="BY365" s="80"/>
      <c r="BZ365" s="69"/>
      <c r="CA365" s="69"/>
      <c r="CB365" s="80"/>
      <c r="CC365" s="80"/>
      <c r="CD365" s="69"/>
      <c r="CE365" s="69"/>
      <c r="CF365" s="69"/>
      <c r="CG365" s="69"/>
      <c r="CH365" s="69"/>
      <c r="CI365" s="69"/>
      <c r="CJ365" s="68"/>
      <c r="CK365" s="69"/>
      <c r="CL365" s="185"/>
      <c r="CM365" s="67"/>
      <c r="CN365" s="67"/>
      <c r="CO365" s="69"/>
      <c r="CP365" s="185"/>
      <c r="CQ365" s="67"/>
      <c r="CR365" s="67"/>
      <c r="CS365" s="69"/>
      <c r="CT365" s="69"/>
      <c r="CU365" s="69"/>
      <c r="CV365" s="69"/>
      <c r="CW365" s="69"/>
      <c r="CX365" s="69"/>
      <c r="CY365" s="69"/>
      <c r="CZ365" s="69"/>
      <c r="DA365" s="69"/>
    </row>
    <row r="366" spans="2:105">
      <c r="B366" s="67"/>
      <c r="C366" s="67"/>
      <c r="D366" s="67"/>
      <c r="E366" s="69"/>
      <c r="F366" s="185"/>
      <c r="G366" s="67"/>
      <c r="H366" s="69"/>
      <c r="I366" s="69"/>
      <c r="J366" s="69"/>
      <c r="K366" s="69"/>
      <c r="L366" s="69"/>
      <c r="M366" s="69"/>
      <c r="N366" s="69"/>
      <c r="O366" s="69"/>
      <c r="P366" s="69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69"/>
      <c r="AD366" s="69"/>
      <c r="AE366" s="69"/>
      <c r="AF366" s="80"/>
      <c r="AG366" s="80"/>
      <c r="AH366" s="69"/>
      <c r="AI366" s="69"/>
      <c r="AJ366" s="80"/>
      <c r="AK366" s="80"/>
      <c r="AL366" s="69"/>
      <c r="AM366" s="69"/>
      <c r="AN366" s="80"/>
      <c r="AO366" s="80"/>
      <c r="AP366" s="69"/>
      <c r="AQ366" s="69"/>
      <c r="AR366" s="80"/>
      <c r="AS366" s="80"/>
      <c r="AT366" s="69"/>
      <c r="AU366" s="69"/>
      <c r="AV366" s="80"/>
      <c r="AW366" s="80"/>
      <c r="AX366" s="69"/>
      <c r="AY366" s="69"/>
      <c r="AZ366" s="80"/>
      <c r="BA366" s="80"/>
      <c r="BB366" s="69"/>
      <c r="BC366" s="69"/>
      <c r="BD366" s="80"/>
      <c r="BE366" s="80"/>
      <c r="BF366" s="69"/>
      <c r="BG366" s="69"/>
      <c r="BH366" s="80"/>
      <c r="BI366" s="80"/>
      <c r="BJ366" s="69"/>
      <c r="BK366" s="69"/>
      <c r="BL366" s="80"/>
      <c r="BM366" s="80"/>
      <c r="BN366" s="69"/>
      <c r="BO366" s="69"/>
      <c r="BP366" s="80"/>
      <c r="BQ366" s="80"/>
      <c r="BR366" s="69"/>
      <c r="BS366" s="69"/>
      <c r="BT366" s="80"/>
      <c r="BU366" s="80"/>
      <c r="BV366" s="69"/>
      <c r="BW366" s="69"/>
      <c r="BX366" s="80"/>
      <c r="BY366" s="80"/>
      <c r="BZ366" s="69"/>
      <c r="CA366" s="69"/>
      <c r="CB366" s="80"/>
      <c r="CC366" s="80"/>
      <c r="CD366" s="69"/>
      <c r="CE366" s="69"/>
      <c r="CF366" s="69"/>
      <c r="CG366" s="69"/>
      <c r="CH366" s="69"/>
      <c r="CI366" s="69"/>
      <c r="CJ366" s="68"/>
      <c r="CK366" s="69"/>
      <c r="CL366" s="185"/>
      <c r="CM366" s="67"/>
      <c r="CN366" s="67"/>
      <c r="CO366" s="69"/>
      <c r="CP366" s="185"/>
      <c r="CQ366" s="67"/>
      <c r="CR366" s="67"/>
      <c r="CS366" s="69"/>
      <c r="CT366" s="69"/>
      <c r="CU366" s="69"/>
      <c r="CV366" s="69"/>
      <c r="CW366" s="69"/>
      <c r="CX366" s="69"/>
      <c r="CY366" s="69"/>
      <c r="CZ366" s="69"/>
      <c r="DA366" s="69"/>
    </row>
    <row r="367" spans="2:105">
      <c r="B367" s="67"/>
      <c r="C367" s="67"/>
      <c r="D367" s="67"/>
      <c r="E367" s="69"/>
      <c r="F367" s="185"/>
      <c r="G367" s="67"/>
      <c r="H367" s="69"/>
      <c r="I367" s="69"/>
      <c r="J367" s="69"/>
      <c r="K367" s="69"/>
      <c r="L367" s="69"/>
      <c r="M367" s="69"/>
      <c r="N367" s="69"/>
      <c r="O367" s="69"/>
      <c r="P367" s="69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69"/>
      <c r="AD367" s="69"/>
      <c r="AE367" s="69"/>
      <c r="AF367" s="80"/>
      <c r="AG367" s="80"/>
      <c r="AH367" s="69"/>
      <c r="AI367" s="69"/>
      <c r="AJ367" s="80"/>
      <c r="AK367" s="80"/>
      <c r="AL367" s="69"/>
      <c r="AM367" s="69"/>
      <c r="AN367" s="80"/>
      <c r="AO367" s="80"/>
      <c r="AP367" s="69"/>
      <c r="AQ367" s="69"/>
      <c r="AR367" s="80"/>
      <c r="AS367" s="80"/>
      <c r="AT367" s="69"/>
      <c r="AU367" s="69"/>
      <c r="AV367" s="80"/>
      <c r="AW367" s="80"/>
      <c r="AX367" s="69"/>
      <c r="AY367" s="69"/>
      <c r="AZ367" s="80"/>
      <c r="BA367" s="80"/>
      <c r="BB367" s="69"/>
      <c r="BC367" s="69"/>
      <c r="BD367" s="80"/>
      <c r="BE367" s="80"/>
      <c r="BF367" s="69"/>
      <c r="BG367" s="69"/>
      <c r="BH367" s="80"/>
      <c r="BI367" s="80"/>
      <c r="BJ367" s="69"/>
      <c r="BK367" s="69"/>
      <c r="BL367" s="80"/>
      <c r="BM367" s="80"/>
      <c r="BN367" s="69"/>
      <c r="BO367" s="69"/>
      <c r="BP367" s="80"/>
      <c r="BQ367" s="80"/>
      <c r="BR367" s="69"/>
      <c r="BS367" s="69"/>
      <c r="BT367" s="80"/>
      <c r="BU367" s="80"/>
      <c r="BV367" s="69"/>
      <c r="BW367" s="69"/>
      <c r="BX367" s="80"/>
      <c r="BY367" s="80"/>
      <c r="BZ367" s="69"/>
      <c r="CA367" s="69"/>
      <c r="CB367" s="80"/>
      <c r="CC367" s="80"/>
      <c r="CD367" s="69"/>
      <c r="CE367" s="69"/>
      <c r="CF367" s="69"/>
      <c r="CG367" s="69"/>
      <c r="CH367" s="69"/>
      <c r="CI367" s="69"/>
      <c r="CJ367" s="68"/>
      <c r="CK367" s="69"/>
      <c r="CL367" s="185"/>
      <c r="CM367" s="67"/>
      <c r="CN367" s="67"/>
      <c r="CO367" s="69"/>
      <c r="CP367" s="185"/>
      <c r="CQ367" s="67"/>
      <c r="CR367" s="67"/>
      <c r="CS367" s="69"/>
      <c r="CT367" s="69"/>
      <c r="CU367" s="69"/>
      <c r="CV367" s="69"/>
      <c r="CW367" s="69"/>
      <c r="CX367" s="69"/>
      <c r="CY367" s="69"/>
      <c r="CZ367" s="69"/>
      <c r="DA367" s="69"/>
    </row>
    <row r="368" spans="2:105">
      <c r="B368" s="67"/>
      <c r="C368" s="67"/>
      <c r="D368" s="67"/>
      <c r="E368" s="69"/>
      <c r="F368" s="185"/>
      <c r="G368" s="67"/>
      <c r="H368" s="69"/>
      <c r="I368" s="69"/>
      <c r="J368" s="69"/>
      <c r="K368" s="69"/>
      <c r="L368" s="69"/>
      <c r="M368" s="69"/>
      <c r="N368" s="69"/>
      <c r="O368" s="69"/>
      <c r="P368" s="69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69"/>
      <c r="AD368" s="69"/>
      <c r="AE368" s="69"/>
      <c r="AF368" s="80"/>
      <c r="AG368" s="80"/>
      <c r="AH368" s="69"/>
      <c r="AI368" s="69"/>
      <c r="AJ368" s="80"/>
      <c r="AK368" s="80"/>
      <c r="AL368" s="69"/>
      <c r="AM368" s="69"/>
      <c r="AN368" s="80"/>
      <c r="AO368" s="80"/>
      <c r="AP368" s="69"/>
      <c r="AQ368" s="69"/>
      <c r="AR368" s="80"/>
      <c r="AS368" s="80"/>
      <c r="AT368" s="69"/>
      <c r="AU368" s="69"/>
      <c r="AV368" s="80"/>
      <c r="AW368" s="80"/>
      <c r="AX368" s="69"/>
      <c r="AY368" s="69"/>
      <c r="AZ368" s="80"/>
      <c r="BA368" s="80"/>
      <c r="BB368" s="69"/>
      <c r="BC368" s="69"/>
      <c r="BD368" s="80"/>
      <c r="BE368" s="80"/>
      <c r="BF368" s="69"/>
      <c r="BG368" s="69"/>
      <c r="BH368" s="80"/>
      <c r="BI368" s="80"/>
      <c r="BJ368" s="69"/>
      <c r="BK368" s="69"/>
      <c r="BL368" s="80"/>
      <c r="BM368" s="80"/>
      <c r="BN368" s="69"/>
      <c r="BO368" s="69"/>
      <c r="BP368" s="80"/>
      <c r="BQ368" s="80"/>
      <c r="BR368" s="69"/>
      <c r="BS368" s="69"/>
      <c r="BT368" s="80"/>
      <c r="BU368" s="80"/>
      <c r="BV368" s="69"/>
      <c r="BW368" s="69"/>
      <c r="BX368" s="80"/>
      <c r="BY368" s="80"/>
      <c r="BZ368" s="69"/>
      <c r="CA368" s="69"/>
      <c r="CB368" s="80"/>
      <c r="CC368" s="80"/>
      <c r="CD368" s="69"/>
      <c r="CE368" s="69"/>
      <c r="CF368" s="69"/>
      <c r="CG368" s="69"/>
      <c r="CH368" s="69"/>
      <c r="CI368" s="69"/>
      <c r="CJ368" s="68"/>
      <c r="CK368" s="69"/>
      <c r="CL368" s="185"/>
      <c r="CM368" s="67"/>
      <c r="CN368" s="67"/>
      <c r="CO368" s="69"/>
      <c r="CP368" s="185"/>
      <c r="CQ368" s="67"/>
      <c r="CR368" s="67"/>
      <c r="CS368" s="69"/>
      <c r="CT368" s="69"/>
      <c r="CU368" s="69"/>
      <c r="CV368" s="69"/>
      <c r="CW368" s="69"/>
      <c r="CX368" s="69"/>
      <c r="CY368" s="69"/>
      <c r="CZ368" s="69"/>
      <c r="DA368" s="69"/>
    </row>
    <row r="369" spans="2:105">
      <c r="B369" s="67"/>
      <c r="C369" s="67"/>
      <c r="D369" s="67"/>
      <c r="E369" s="69"/>
      <c r="F369" s="185"/>
      <c r="G369" s="67"/>
      <c r="H369" s="69"/>
      <c r="I369" s="69"/>
      <c r="J369" s="69"/>
      <c r="K369" s="69"/>
      <c r="L369" s="69"/>
      <c r="M369" s="69"/>
      <c r="N369" s="69"/>
      <c r="O369" s="69"/>
      <c r="P369" s="69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69"/>
      <c r="AD369" s="69"/>
      <c r="AE369" s="69"/>
      <c r="AF369" s="80"/>
      <c r="AG369" s="80"/>
      <c r="AH369" s="69"/>
      <c r="AI369" s="69"/>
      <c r="AJ369" s="80"/>
      <c r="AK369" s="80"/>
      <c r="AL369" s="69"/>
      <c r="AM369" s="69"/>
      <c r="AN369" s="80"/>
      <c r="AO369" s="80"/>
      <c r="AP369" s="69"/>
      <c r="AQ369" s="69"/>
      <c r="AR369" s="80"/>
      <c r="AS369" s="80"/>
      <c r="AT369" s="69"/>
      <c r="AU369" s="69"/>
      <c r="AV369" s="80"/>
      <c r="AW369" s="80"/>
      <c r="AX369" s="69"/>
      <c r="AY369" s="69"/>
      <c r="AZ369" s="80"/>
      <c r="BA369" s="80"/>
      <c r="BB369" s="69"/>
      <c r="BC369" s="69"/>
      <c r="BD369" s="80"/>
      <c r="BE369" s="80"/>
      <c r="BF369" s="69"/>
      <c r="BG369" s="69"/>
      <c r="BH369" s="80"/>
      <c r="BI369" s="80"/>
      <c r="BJ369" s="69"/>
      <c r="BK369" s="69"/>
      <c r="BL369" s="80"/>
      <c r="BM369" s="80"/>
      <c r="BN369" s="69"/>
      <c r="BO369" s="69"/>
      <c r="BP369" s="80"/>
      <c r="BQ369" s="80"/>
      <c r="BR369" s="69"/>
      <c r="BS369" s="69"/>
      <c r="BT369" s="80"/>
      <c r="BU369" s="80"/>
      <c r="BV369" s="69"/>
      <c r="BW369" s="69"/>
      <c r="BX369" s="80"/>
      <c r="BY369" s="80"/>
      <c r="BZ369" s="69"/>
      <c r="CA369" s="69"/>
      <c r="CB369" s="80"/>
      <c r="CC369" s="80"/>
      <c r="CD369" s="69"/>
      <c r="CE369" s="69"/>
      <c r="CF369" s="69"/>
      <c r="CG369" s="69"/>
      <c r="CH369" s="69"/>
      <c r="CI369" s="69"/>
      <c r="CJ369" s="68"/>
      <c r="CK369" s="69"/>
      <c r="CL369" s="185"/>
      <c r="CM369" s="67"/>
      <c r="CN369" s="67"/>
      <c r="CO369" s="69"/>
      <c r="CP369" s="185"/>
      <c r="CQ369" s="67"/>
      <c r="CR369" s="67"/>
      <c r="CS369" s="69"/>
      <c r="CT369" s="69"/>
      <c r="CU369" s="69"/>
      <c r="CV369" s="69"/>
      <c r="CW369" s="69"/>
      <c r="CX369" s="69"/>
      <c r="CY369" s="69"/>
      <c r="CZ369" s="69"/>
      <c r="DA369" s="69"/>
    </row>
    <row r="370" spans="2:105">
      <c r="B370" s="67"/>
      <c r="C370" s="67"/>
      <c r="D370" s="67"/>
      <c r="E370" s="69"/>
      <c r="F370" s="185"/>
      <c r="G370" s="67"/>
      <c r="H370" s="69"/>
      <c r="I370" s="69"/>
      <c r="J370" s="69"/>
      <c r="K370" s="69"/>
      <c r="L370" s="69"/>
      <c r="M370" s="69"/>
      <c r="N370" s="69"/>
      <c r="O370" s="69"/>
      <c r="P370" s="69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69"/>
      <c r="AD370" s="69"/>
      <c r="AE370" s="69"/>
      <c r="AF370" s="80"/>
      <c r="AG370" s="80"/>
      <c r="AH370" s="69"/>
      <c r="AI370" s="69"/>
      <c r="AJ370" s="80"/>
      <c r="AK370" s="80"/>
      <c r="AL370" s="69"/>
      <c r="AM370" s="69"/>
      <c r="AN370" s="80"/>
      <c r="AO370" s="80"/>
      <c r="AP370" s="69"/>
      <c r="AQ370" s="69"/>
      <c r="AR370" s="80"/>
      <c r="AS370" s="80"/>
      <c r="AT370" s="69"/>
      <c r="AU370" s="69"/>
      <c r="AV370" s="80"/>
      <c r="AW370" s="80"/>
      <c r="AX370" s="69"/>
      <c r="AY370" s="69"/>
      <c r="AZ370" s="80"/>
      <c r="BA370" s="80"/>
      <c r="BB370" s="69"/>
      <c r="BC370" s="69"/>
      <c r="BD370" s="80"/>
      <c r="BE370" s="80"/>
      <c r="BF370" s="69"/>
      <c r="BG370" s="69"/>
      <c r="BH370" s="80"/>
      <c r="BI370" s="80"/>
      <c r="BJ370" s="69"/>
      <c r="BK370" s="69"/>
      <c r="BL370" s="80"/>
      <c r="BM370" s="80"/>
      <c r="BN370" s="69"/>
      <c r="BO370" s="69"/>
      <c r="BP370" s="80"/>
      <c r="BQ370" s="80"/>
      <c r="BR370" s="69"/>
      <c r="BS370" s="69"/>
      <c r="BT370" s="80"/>
      <c r="BU370" s="80"/>
      <c r="BV370" s="69"/>
      <c r="BW370" s="69"/>
      <c r="BX370" s="80"/>
      <c r="BY370" s="80"/>
      <c r="BZ370" s="69"/>
      <c r="CA370" s="69"/>
      <c r="CB370" s="80"/>
      <c r="CC370" s="80"/>
      <c r="CD370" s="69"/>
      <c r="CE370" s="69"/>
      <c r="CF370" s="69"/>
      <c r="CG370" s="69"/>
      <c r="CH370" s="69"/>
      <c r="CI370" s="69"/>
      <c r="CJ370" s="68"/>
      <c r="CK370" s="69"/>
      <c r="CL370" s="185"/>
      <c r="CM370" s="67"/>
      <c r="CN370" s="67"/>
      <c r="CO370" s="69"/>
      <c r="CP370" s="185"/>
      <c r="CQ370" s="67"/>
      <c r="CR370" s="67"/>
      <c r="CS370" s="69"/>
      <c r="CT370" s="69"/>
      <c r="CU370" s="69"/>
      <c r="CV370" s="69"/>
      <c r="CW370" s="69"/>
      <c r="CX370" s="69"/>
      <c r="CY370" s="69"/>
      <c r="CZ370" s="69"/>
      <c r="DA370" s="69"/>
    </row>
    <row r="371" spans="2:105">
      <c r="B371" s="67"/>
      <c r="C371" s="67"/>
      <c r="D371" s="67"/>
      <c r="E371" s="69"/>
      <c r="F371" s="185"/>
      <c r="G371" s="67"/>
      <c r="H371" s="69"/>
      <c r="I371" s="69"/>
      <c r="J371" s="69"/>
      <c r="K371" s="69"/>
      <c r="L371" s="69"/>
      <c r="M371" s="69"/>
      <c r="N371" s="69"/>
      <c r="O371" s="69"/>
      <c r="P371" s="69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69"/>
      <c r="AD371" s="69"/>
      <c r="AE371" s="69"/>
      <c r="AF371" s="80"/>
      <c r="AG371" s="80"/>
      <c r="AH371" s="69"/>
      <c r="AI371" s="69"/>
      <c r="AJ371" s="80"/>
      <c r="AK371" s="80"/>
      <c r="AL371" s="69"/>
      <c r="AM371" s="69"/>
      <c r="AN371" s="80"/>
      <c r="AO371" s="80"/>
      <c r="AP371" s="69"/>
      <c r="AQ371" s="69"/>
      <c r="AR371" s="80"/>
      <c r="AS371" s="80"/>
      <c r="AT371" s="69"/>
      <c r="AU371" s="69"/>
      <c r="AV371" s="80"/>
      <c r="AW371" s="80"/>
      <c r="AX371" s="69"/>
      <c r="AY371" s="69"/>
      <c r="AZ371" s="80"/>
      <c r="BA371" s="80"/>
      <c r="BB371" s="69"/>
      <c r="BC371" s="69"/>
      <c r="BD371" s="80"/>
      <c r="BE371" s="80"/>
      <c r="BF371" s="69"/>
      <c r="BG371" s="69"/>
      <c r="BH371" s="80"/>
      <c r="BI371" s="80"/>
      <c r="BJ371" s="69"/>
      <c r="BK371" s="69"/>
      <c r="BL371" s="80"/>
      <c r="BM371" s="80"/>
      <c r="BN371" s="69"/>
      <c r="BO371" s="69"/>
      <c r="BP371" s="80"/>
      <c r="BQ371" s="80"/>
      <c r="BR371" s="69"/>
      <c r="BS371" s="69"/>
      <c r="BT371" s="80"/>
      <c r="BU371" s="80"/>
      <c r="BV371" s="69"/>
      <c r="BW371" s="69"/>
      <c r="BX371" s="80"/>
      <c r="BY371" s="80"/>
      <c r="BZ371" s="69"/>
      <c r="CA371" s="69"/>
      <c r="CB371" s="80"/>
      <c r="CC371" s="80"/>
      <c r="CD371" s="69"/>
      <c r="CE371" s="69"/>
      <c r="CF371" s="69"/>
      <c r="CG371" s="69"/>
      <c r="CH371" s="69"/>
      <c r="CI371" s="69"/>
      <c r="CJ371" s="68"/>
      <c r="CK371" s="69"/>
      <c r="CL371" s="185"/>
      <c r="CM371" s="67"/>
      <c r="CN371" s="67"/>
      <c r="CO371" s="69"/>
      <c r="CP371" s="185"/>
      <c r="CQ371" s="67"/>
      <c r="CR371" s="67"/>
      <c r="CS371" s="69"/>
      <c r="CT371" s="69"/>
      <c r="CU371" s="69"/>
      <c r="CV371" s="69"/>
      <c r="CW371" s="69"/>
      <c r="CX371" s="69"/>
      <c r="CY371" s="69"/>
      <c r="CZ371" s="69"/>
      <c r="DA371" s="69"/>
    </row>
    <row r="372" spans="2:105">
      <c r="B372" s="67"/>
      <c r="C372" s="67"/>
      <c r="D372" s="67"/>
      <c r="E372" s="69"/>
      <c r="F372" s="185"/>
      <c r="G372" s="67"/>
      <c r="H372" s="69"/>
      <c r="I372" s="69"/>
      <c r="J372" s="69"/>
      <c r="K372" s="69"/>
      <c r="L372" s="69"/>
      <c r="M372" s="69"/>
      <c r="N372" s="69"/>
      <c r="O372" s="69"/>
      <c r="P372" s="69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69"/>
      <c r="AD372" s="69"/>
      <c r="AE372" s="69"/>
      <c r="AF372" s="80"/>
      <c r="AG372" s="80"/>
      <c r="AH372" s="69"/>
      <c r="AI372" s="69"/>
      <c r="AJ372" s="80"/>
      <c r="AK372" s="80"/>
      <c r="AL372" s="69"/>
      <c r="AM372" s="69"/>
      <c r="AN372" s="80"/>
      <c r="AO372" s="80"/>
      <c r="AP372" s="69"/>
      <c r="AQ372" s="69"/>
      <c r="AR372" s="80"/>
      <c r="AS372" s="80"/>
      <c r="AT372" s="69"/>
      <c r="AU372" s="69"/>
      <c r="AV372" s="80"/>
      <c r="AW372" s="80"/>
      <c r="AX372" s="69"/>
      <c r="AY372" s="69"/>
      <c r="AZ372" s="80"/>
      <c r="BA372" s="80"/>
      <c r="BB372" s="69"/>
      <c r="BC372" s="69"/>
      <c r="BD372" s="80"/>
      <c r="BE372" s="80"/>
      <c r="BF372" s="69"/>
      <c r="BG372" s="69"/>
      <c r="BH372" s="80"/>
      <c r="BI372" s="80"/>
      <c r="BJ372" s="69"/>
      <c r="BK372" s="69"/>
      <c r="BL372" s="80"/>
      <c r="BM372" s="80"/>
      <c r="BN372" s="69"/>
      <c r="BO372" s="69"/>
      <c r="BP372" s="80"/>
      <c r="BQ372" s="80"/>
      <c r="BR372" s="69"/>
      <c r="BS372" s="69"/>
      <c r="BT372" s="80"/>
      <c r="BU372" s="80"/>
      <c r="BV372" s="69"/>
      <c r="BW372" s="69"/>
      <c r="BX372" s="80"/>
      <c r="BY372" s="80"/>
      <c r="BZ372" s="69"/>
      <c r="CA372" s="69"/>
      <c r="CB372" s="80"/>
      <c r="CC372" s="80"/>
      <c r="CD372" s="69"/>
      <c r="CE372" s="69"/>
      <c r="CF372" s="69"/>
      <c r="CG372" s="69"/>
      <c r="CH372" s="69"/>
      <c r="CI372" s="69"/>
      <c r="CJ372" s="68"/>
      <c r="CK372" s="69"/>
      <c r="CL372" s="185"/>
      <c r="CM372" s="67"/>
      <c r="CN372" s="67"/>
      <c r="CO372" s="69"/>
      <c r="CP372" s="185"/>
      <c r="CQ372" s="67"/>
      <c r="CR372" s="67"/>
      <c r="CS372" s="69"/>
      <c r="CT372" s="69"/>
      <c r="CU372" s="69"/>
      <c r="CV372" s="69"/>
      <c r="CW372" s="69"/>
      <c r="CX372" s="69"/>
      <c r="CY372" s="69"/>
      <c r="CZ372" s="69"/>
      <c r="DA372" s="69"/>
    </row>
    <row r="373" spans="2:105">
      <c r="B373" s="67"/>
      <c r="C373" s="67"/>
      <c r="D373" s="67"/>
      <c r="E373" s="69"/>
      <c r="F373" s="185"/>
      <c r="G373" s="67"/>
      <c r="H373" s="69"/>
      <c r="I373" s="69"/>
      <c r="J373" s="69"/>
      <c r="K373" s="69"/>
      <c r="L373" s="69"/>
      <c r="M373" s="69"/>
      <c r="N373" s="69"/>
      <c r="O373" s="69"/>
      <c r="P373" s="69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69"/>
      <c r="AD373" s="69"/>
      <c r="AE373" s="69"/>
      <c r="AF373" s="80"/>
      <c r="AG373" s="80"/>
      <c r="AH373" s="69"/>
      <c r="AI373" s="69"/>
      <c r="AJ373" s="80"/>
      <c r="AK373" s="80"/>
      <c r="AL373" s="69"/>
      <c r="AM373" s="69"/>
      <c r="AN373" s="80"/>
      <c r="AO373" s="80"/>
      <c r="AP373" s="69"/>
      <c r="AQ373" s="69"/>
      <c r="AR373" s="80"/>
      <c r="AS373" s="80"/>
      <c r="AT373" s="69"/>
      <c r="AU373" s="69"/>
      <c r="AV373" s="80"/>
      <c r="AW373" s="80"/>
      <c r="AX373" s="69"/>
      <c r="AY373" s="69"/>
      <c r="AZ373" s="80"/>
      <c r="BA373" s="80"/>
      <c r="BB373" s="69"/>
      <c r="BC373" s="69"/>
      <c r="BD373" s="80"/>
      <c r="BE373" s="80"/>
      <c r="BF373" s="69"/>
      <c r="BG373" s="69"/>
      <c r="BH373" s="80"/>
      <c r="BI373" s="80"/>
      <c r="BJ373" s="69"/>
      <c r="BK373" s="69"/>
      <c r="BL373" s="80"/>
      <c r="BM373" s="80"/>
      <c r="BN373" s="69"/>
      <c r="BO373" s="69"/>
      <c r="BP373" s="80"/>
      <c r="BQ373" s="80"/>
      <c r="BR373" s="69"/>
      <c r="BS373" s="69"/>
      <c r="BT373" s="80"/>
      <c r="BU373" s="80"/>
      <c r="BV373" s="69"/>
      <c r="BW373" s="69"/>
      <c r="BX373" s="80"/>
      <c r="BY373" s="80"/>
      <c r="BZ373" s="69"/>
      <c r="CA373" s="69"/>
      <c r="CB373" s="80"/>
      <c r="CC373" s="80"/>
      <c r="CD373" s="69"/>
      <c r="CE373" s="69"/>
      <c r="CF373" s="69"/>
      <c r="CG373" s="69"/>
      <c r="CH373" s="69"/>
      <c r="CI373" s="69"/>
      <c r="CJ373" s="68"/>
      <c r="CK373" s="69"/>
      <c r="CL373" s="185"/>
      <c r="CM373" s="67"/>
      <c r="CN373" s="67"/>
      <c r="CO373" s="69"/>
      <c r="CP373" s="185"/>
      <c r="CQ373" s="67"/>
      <c r="CR373" s="67"/>
      <c r="CS373" s="69"/>
      <c r="CT373" s="69"/>
      <c r="CU373" s="69"/>
      <c r="CV373" s="69"/>
      <c r="CW373" s="69"/>
      <c r="CX373" s="69"/>
      <c r="CY373" s="69"/>
      <c r="CZ373" s="69"/>
      <c r="DA373" s="69"/>
    </row>
    <row r="374" spans="2:105">
      <c r="B374" s="67"/>
      <c r="C374" s="67"/>
      <c r="D374" s="67"/>
      <c r="E374" s="69"/>
      <c r="F374" s="185"/>
      <c r="G374" s="67"/>
      <c r="H374" s="69"/>
      <c r="I374" s="69"/>
      <c r="J374" s="69"/>
      <c r="K374" s="69"/>
      <c r="L374" s="69"/>
      <c r="M374" s="69"/>
      <c r="N374" s="69"/>
      <c r="O374" s="69"/>
      <c r="P374" s="69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69"/>
      <c r="AD374" s="69"/>
      <c r="AE374" s="69"/>
      <c r="AF374" s="80"/>
      <c r="AG374" s="80"/>
      <c r="AH374" s="69"/>
      <c r="AI374" s="69"/>
      <c r="AJ374" s="80"/>
      <c r="AK374" s="80"/>
      <c r="AL374" s="69"/>
      <c r="AM374" s="69"/>
      <c r="AN374" s="80"/>
      <c r="AO374" s="80"/>
      <c r="AP374" s="69"/>
      <c r="AQ374" s="69"/>
      <c r="AR374" s="80"/>
      <c r="AS374" s="80"/>
      <c r="AT374" s="69"/>
      <c r="AU374" s="69"/>
      <c r="AV374" s="80"/>
      <c r="AW374" s="80"/>
      <c r="AX374" s="69"/>
      <c r="AY374" s="69"/>
      <c r="AZ374" s="80"/>
      <c r="BA374" s="80"/>
      <c r="BB374" s="69"/>
      <c r="BC374" s="69"/>
      <c r="BD374" s="80"/>
      <c r="BE374" s="80"/>
      <c r="BF374" s="69"/>
      <c r="BG374" s="69"/>
      <c r="BH374" s="80"/>
      <c r="BI374" s="80"/>
      <c r="BJ374" s="69"/>
      <c r="BK374" s="69"/>
      <c r="BL374" s="80"/>
      <c r="BM374" s="80"/>
      <c r="BN374" s="69"/>
      <c r="BO374" s="69"/>
      <c r="BP374" s="80"/>
      <c r="BQ374" s="80"/>
      <c r="BR374" s="69"/>
      <c r="BS374" s="69"/>
      <c r="BT374" s="80"/>
      <c r="BU374" s="80"/>
      <c r="BV374" s="69"/>
      <c r="BW374" s="69"/>
      <c r="BX374" s="80"/>
      <c r="BY374" s="80"/>
      <c r="BZ374" s="69"/>
      <c r="CA374" s="69"/>
      <c r="CB374" s="80"/>
      <c r="CC374" s="80"/>
      <c r="CD374" s="69"/>
      <c r="CE374" s="69"/>
      <c r="CF374" s="69"/>
      <c r="CG374" s="69"/>
      <c r="CH374" s="69"/>
      <c r="CI374" s="69"/>
      <c r="CJ374" s="68"/>
      <c r="CK374" s="69"/>
      <c r="CL374" s="185"/>
      <c r="CM374" s="67"/>
      <c r="CN374" s="67"/>
      <c r="CO374" s="69"/>
      <c r="CP374" s="185"/>
      <c r="CQ374" s="67"/>
      <c r="CR374" s="67"/>
      <c r="CS374" s="69"/>
      <c r="CT374" s="69"/>
      <c r="CU374" s="69"/>
      <c r="CV374" s="69"/>
      <c r="CW374" s="69"/>
      <c r="CX374" s="69"/>
      <c r="CY374" s="69"/>
      <c r="CZ374" s="69"/>
      <c r="DA374" s="69"/>
    </row>
    <row r="375" spans="2:105">
      <c r="B375" s="67"/>
      <c r="C375" s="67"/>
      <c r="D375" s="67"/>
      <c r="E375" s="69"/>
      <c r="F375" s="185"/>
      <c r="G375" s="67"/>
      <c r="H375" s="69"/>
      <c r="I375" s="69"/>
      <c r="J375" s="69"/>
      <c r="K375" s="69"/>
      <c r="L375" s="69"/>
      <c r="M375" s="69"/>
      <c r="N375" s="69"/>
      <c r="O375" s="69"/>
      <c r="P375" s="69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69"/>
      <c r="AD375" s="69"/>
      <c r="AE375" s="69"/>
      <c r="AF375" s="80"/>
      <c r="AG375" s="80"/>
      <c r="AH375" s="69"/>
      <c r="AI375" s="69"/>
      <c r="AJ375" s="80"/>
      <c r="AK375" s="80"/>
      <c r="AL375" s="69"/>
      <c r="AM375" s="69"/>
      <c r="AN375" s="80"/>
      <c r="AO375" s="80"/>
      <c r="AP375" s="69"/>
      <c r="AQ375" s="69"/>
      <c r="AR375" s="80"/>
      <c r="AS375" s="80"/>
      <c r="AT375" s="69"/>
      <c r="AU375" s="69"/>
      <c r="AV375" s="80"/>
      <c r="AW375" s="80"/>
      <c r="AX375" s="69"/>
      <c r="AY375" s="69"/>
      <c r="AZ375" s="80"/>
      <c r="BA375" s="80"/>
      <c r="BB375" s="69"/>
      <c r="BC375" s="69"/>
      <c r="BD375" s="80"/>
      <c r="BE375" s="80"/>
      <c r="BF375" s="69"/>
      <c r="BG375" s="69"/>
      <c r="BH375" s="80"/>
      <c r="BI375" s="80"/>
      <c r="BJ375" s="69"/>
      <c r="BK375" s="69"/>
      <c r="BL375" s="80"/>
      <c r="BM375" s="80"/>
      <c r="BN375" s="69"/>
      <c r="BO375" s="69"/>
      <c r="BP375" s="80"/>
      <c r="BQ375" s="80"/>
      <c r="BR375" s="69"/>
      <c r="BS375" s="69"/>
      <c r="BT375" s="80"/>
      <c r="BU375" s="80"/>
      <c r="BV375" s="69"/>
      <c r="BW375" s="69"/>
      <c r="BX375" s="80"/>
      <c r="BY375" s="80"/>
      <c r="BZ375" s="69"/>
      <c r="CA375" s="69"/>
      <c r="CB375" s="80"/>
      <c r="CC375" s="80"/>
      <c r="CD375" s="69"/>
      <c r="CE375" s="69"/>
      <c r="CF375" s="69"/>
      <c r="CG375" s="69"/>
      <c r="CH375" s="69"/>
      <c r="CI375" s="69"/>
      <c r="CJ375" s="68"/>
      <c r="CK375" s="69"/>
      <c r="CL375" s="185"/>
      <c r="CM375" s="67"/>
      <c r="CN375" s="67"/>
      <c r="CO375" s="69"/>
      <c r="CP375" s="185"/>
      <c r="CQ375" s="67"/>
      <c r="CR375" s="67"/>
      <c r="CS375" s="69"/>
      <c r="CT375" s="69"/>
      <c r="CU375" s="69"/>
      <c r="CV375" s="69"/>
      <c r="CW375" s="69"/>
      <c r="CX375" s="69"/>
      <c r="CY375" s="69"/>
      <c r="CZ375" s="69"/>
      <c r="DA375" s="69"/>
    </row>
    <row r="376" spans="2:105">
      <c r="B376" s="67"/>
      <c r="C376" s="67"/>
      <c r="D376" s="67"/>
      <c r="E376" s="69"/>
      <c r="F376" s="185"/>
      <c r="G376" s="67"/>
      <c r="H376" s="69"/>
      <c r="I376" s="69"/>
      <c r="J376" s="69"/>
      <c r="K376" s="69"/>
      <c r="L376" s="69"/>
      <c r="M376" s="69"/>
      <c r="N376" s="69"/>
      <c r="O376" s="69"/>
      <c r="P376" s="69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69"/>
      <c r="AD376" s="69"/>
      <c r="AE376" s="69"/>
      <c r="AF376" s="80"/>
      <c r="AG376" s="80"/>
      <c r="AH376" s="69"/>
      <c r="AI376" s="69"/>
      <c r="AJ376" s="80"/>
      <c r="AK376" s="80"/>
      <c r="AL376" s="69"/>
      <c r="AM376" s="69"/>
      <c r="AN376" s="80"/>
      <c r="AO376" s="80"/>
      <c r="AP376" s="69"/>
      <c r="AQ376" s="69"/>
      <c r="AR376" s="80"/>
      <c r="AS376" s="80"/>
      <c r="AT376" s="69"/>
      <c r="AU376" s="69"/>
      <c r="AV376" s="80"/>
      <c r="AW376" s="80"/>
      <c r="AX376" s="69"/>
      <c r="AY376" s="69"/>
      <c r="AZ376" s="80"/>
      <c r="BA376" s="80"/>
      <c r="BB376" s="69"/>
      <c r="BC376" s="69"/>
      <c r="BD376" s="80"/>
      <c r="BE376" s="80"/>
      <c r="BF376" s="69"/>
      <c r="BG376" s="69"/>
      <c r="BH376" s="80"/>
      <c r="BI376" s="80"/>
      <c r="BJ376" s="69"/>
      <c r="BK376" s="69"/>
      <c r="BL376" s="80"/>
      <c r="BM376" s="80"/>
      <c r="BN376" s="69"/>
      <c r="BO376" s="69"/>
      <c r="BP376" s="80"/>
      <c r="BQ376" s="80"/>
      <c r="BR376" s="69"/>
      <c r="BS376" s="69"/>
      <c r="BT376" s="80"/>
      <c r="BU376" s="80"/>
      <c r="BV376" s="69"/>
      <c r="BW376" s="69"/>
      <c r="BX376" s="80"/>
      <c r="BY376" s="80"/>
      <c r="BZ376" s="69"/>
      <c r="CA376" s="69"/>
      <c r="CB376" s="80"/>
      <c r="CC376" s="80"/>
      <c r="CD376" s="69"/>
      <c r="CE376" s="69"/>
      <c r="CF376" s="69"/>
      <c r="CG376" s="69"/>
      <c r="CH376" s="69"/>
      <c r="CI376" s="69"/>
      <c r="CJ376" s="68"/>
      <c r="CK376" s="69"/>
      <c r="CL376" s="185"/>
      <c r="CM376" s="67"/>
      <c r="CN376" s="67"/>
      <c r="CO376" s="69"/>
      <c r="CP376" s="185"/>
      <c r="CQ376" s="67"/>
      <c r="CR376" s="67"/>
      <c r="CS376" s="69"/>
      <c r="CT376" s="69"/>
      <c r="CU376" s="69"/>
      <c r="CV376" s="69"/>
      <c r="CW376" s="69"/>
      <c r="CX376" s="69"/>
      <c r="CY376" s="69"/>
      <c r="CZ376" s="69"/>
      <c r="DA376" s="69"/>
    </row>
    <row r="377" spans="2:105">
      <c r="B377" s="67"/>
      <c r="C377" s="67"/>
      <c r="D377" s="67"/>
      <c r="E377" s="69"/>
      <c r="F377" s="185"/>
      <c r="G377" s="67"/>
      <c r="H377" s="69"/>
      <c r="I377" s="69"/>
      <c r="J377" s="69"/>
      <c r="K377" s="69"/>
      <c r="L377" s="69"/>
      <c r="M377" s="69"/>
      <c r="N377" s="69"/>
      <c r="O377" s="69"/>
      <c r="P377" s="69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69"/>
      <c r="AD377" s="69"/>
      <c r="AE377" s="69"/>
      <c r="AF377" s="80"/>
      <c r="AG377" s="80"/>
      <c r="AH377" s="69"/>
      <c r="AI377" s="69"/>
      <c r="AJ377" s="80"/>
      <c r="AK377" s="80"/>
      <c r="AL377" s="69"/>
      <c r="AM377" s="69"/>
      <c r="AN377" s="80"/>
      <c r="AO377" s="80"/>
      <c r="AP377" s="69"/>
      <c r="AQ377" s="69"/>
      <c r="AR377" s="80"/>
      <c r="AS377" s="80"/>
      <c r="AT377" s="69"/>
      <c r="AU377" s="69"/>
      <c r="AV377" s="80"/>
      <c r="AW377" s="80"/>
      <c r="AX377" s="69"/>
      <c r="AY377" s="69"/>
      <c r="AZ377" s="80"/>
      <c r="BA377" s="80"/>
      <c r="BB377" s="69"/>
      <c r="BC377" s="69"/>
      <c r="BD377" s="80"/>
      <c r="BE377" s="80"/>
      <c r="BF377" s="69"/>
      <c r="BG377" s="69"/>
      <c r="BH377" s="80"/>
      <c r="BI377" s="80"/>
      <c r="BJ377" s="69"/>
      <c r="BK377" s="69"/>
      <c r="BL377" s="80"/>
      <c r="BM377" s="80"/>
      <c r="BN377" s="69"/>
      <c r="BO377" s="69"/>
      <c r="BP377" s="80"/>
      <c r="BQ377" s="80"/>
      <c r="BR377" s="69"/>
      <c r="BS377" s="69"/>
      <c r="BT377" s="80"/>
      <c r="BU377" s="80"/>
      <c r="BV377" s="69"/>
      <c r="BW377" s="69"/>
      <c r="BX377" s="80"/>
      <c r="BY377" s="80"/>
      <c r="BZ377" s="69"/>
      <c r="CA377" s="69"/>
      <c r="CB377" s="80"/>
      <c r="CC377" s="80"/>
      <c r="CD377" s="69"/>
      <c r="CE377" s="69"/>
      <c r="CF377" s="69"/>
      <c r="CG377" s="69"/>
      <c r="CH377" s="69"/>
      <c r="CI377" s="69"/>
      <c r="CJ377" s="68"/>
      <c r="CK377" s="69"/>
      <c r="CL377" s="185"/>
      <c r="CM377" s="67"/>
      <c r="CN377" s="67"/>
      <c r="CO377" s="69"/>
      <c r="CP377" s="185"/>
      <c r="CQ377" s="67"/>
      <c r="CR377" s="67"/>
      <c r="CS377" s="69"/>
      <c r="CT377" s="69"/>
      <c r="CU377" s="69"/>
      <c r="CV377" s="69"/>
      <c r="CW377" s="69"/>
      <c r="CX377" s="69"/>
      <c r="CY377" s="69"/>
      <c r="CZ377" s="69"/>
      <c r="DA377" s="69"/>
    </row>
    <row r="378" spans="2:105">
      <c r="B378" s="67"/>
      <c r="C378" s="67"/>
      <c r="D378" s="67"/>
      <c r="E378" s="69"/>
      <c r="F378" s="185"/>
      <c r="G378" s="67"/>
      <c r="H378" s="69"/>
      <c r="I378" s="69"/>
      <c r="J378" s="69"/>
      <c r="K378" s="69"/>
      <c r="L378" s="69"/>
      <c r="M378" s="69"/>
      <c r="N378" s="69"/>
      <c r="O378" s="69"/>
      <c r="P378" s="69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69"/>
      <c r="AD378" s="69"/>
      <c r="AE378" s="69"/>
      <c r="AF378" s="80"/>
      <c r="AG378" s="80"/>
      <c r="AH378" s="69"/>
      <c r="AI378" s="69"/>
      <c r="AJ378" s="80"/>
      <c r="AK378" s="80"/>
      <c r="AL378" s="69"/>
      <c r="AM378" s="69"/>
      <c r="AN378" s="80"/>
      <c r="AO378" s="80"/>
      <c r="AP378" s="69"/>
      <c r="AQ378" s="69"/>
      <c r="AR378" s="80"/>
      <c r="AS378" s="80"/>
      <c r="AT378" s="69"/>
      <c r="AU378" s="69"/>
      <c r="AV378" s="80"/>
      <c r="AW378" s="80"/>
      <c r="AX378" s="69"/>
      <c r="AY378" s="69"/>
      <c r="AZ378" s="80"/>
      <c r="BA378" s="80"/>
      <c r="BB378" s="69"/>
      <c r="BC378" s="69"/>
      <c r="BD378" s="80"/>
      <c r="BE378" s="80"/>
      <c r="BF378" s="69"/>
      <c r="BG378" s="69"/>
      <c r="BH378" s="80"/>
      <c r="BI378" s="80"/>
      <c r="BJ378" s="69"/>
      <c r="BK378" s="69"/>
      <c r="BL378" s="80"/>
      <c r="BM378" s="80"/>
      <c r="BN378" s="69"/>
      <c r="BO378" s="69"/>
      <c r="BP378" s="80"/>
      <c r="BQ378" s="80"/>
      <c r="BR378" s="69"/>
      <c r="BS378" s="69"/>
      <c r="BT378" s="80"/>
      <c r="BU378" s="80"/>
      <c r="BV378" s="69"/>
      <c r="BW378" s="69"/>
      <c r="BX378" s="80"/>
      <c r="BY378" s="80"/>
      <c r="BZ378" s="69"/>
      <c r="CA378" s="69"/>
      <c r="CB378" s="80"/>
      <c r="CC378" s="80"/>
      <c r="CD378" s="69"/>
      <c r="CE378" s="69"/>
      <c r="CF378" s="69"/>
      <c r="CG378" s="69"/>
      <c r="CH378" s="69"/>
      <c r="CI378" s="69"/>
      <c r="CJ378" s="68"/>
      <c r="CK378" s="69"/>
      <c r="CL378" s="185"/>
      <c r="CM378" s="67"/>
      <c r="CN378" s="67"/>
      <c r="CO378" s="69"/>
      <c r="CP378" s="185"/>
      <c r="CQ378" s="67"/>
      <c r="CR378" s="67"/>
      <c r="CS378" s="69"/>
      <c r="CT378" s="69"/>
      <c r="CU378" s="69"/>
      <c r="CV378" s="69"/>
      <c r="CW378" s="69"/>
      <c r="CX378" s="69"/>
      <c r="CY378" s="69"/>
      <c r="CZ378" s="69"/>
      <c r="DA378" s="69"/>
    </row>
    <row r="379" spans="2:105">
      <c r="B379" s="67"/>
      <c r="C379" s="67"/>
      <c r="D379" s="67"/>
      <c r="E379" s="69"/>
      <c r="F379" s="185"/>
      <c r="G379" s="67"/>
      <c r="H379" s="69"/>
      <c r="I379" s="69"/>
      <c r="J379" s="69"/>
      <c r="K379" s="69"/>
      <c r="L379" s="69"/>
      <c r="M379" s="69"/>
      <c r="N379" s="69"/>
      <c r="O379" s="69"/>
      <c r="P379" s="69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69"/>
      <c r="AD379" s="69"/>
      <c r="AE379" s="69"/>
      <c r="AF379" s="80"/>
      <c r="AG379" s="80"/>
      <c r="AH379" s="69"/>
      <c r="AI379" s="69"/>
      <c r="AJ379" s="80"/>
      <c r="AK379" s="80"/>
      <c r="AL379" s="69"/>
      <c r="AM379" s="69"/>
      <c r="AN379" s="80"/>
      <c r="AO379" s="80"/>
      <c r="AP379" s="69"/>
      <c r="AQ379" s="69"/>
      <c r="AR379" s="80"/>
      <c r="AS379" s="80"/>
      <c r="AT379" s="69"/>
      <c r="AU379" s="69"/>
      <c r="AV379" s="80"/>
      <c r="AW379" s="80"/>
      <c r="AX379" s="69"/>
      <c r="AY379" s="69"/>
      <c r="AZ379" s="80"/>
      <c r="BA379" s="80"/>
      <c r="BB379" s="69"/>
      <c r="BC379" s="69"/>
      <c r="BD379" s="80"/>
      <c r="BE379" s="80"/>
      <c r="BF379" s="69"/>
      <c r="BG379" s="69"/>
      <c r="BH379" s="80"/>
      <c r="BI379" s="80"/>
      <c r="BJ379" s="69"/>
      <c r="BK379" s="69"/>
      <c r="BL379" s="80"/>
      <c r="BM379" s="80"/>
      <c r="BN379" s="69"/>
      <c r="BO379" s="69"/>
      <c r="BP379" s="80"/>
      <c r="BQ379" s="80"/>
      <c r="BR379" s="69"/>
      <c r="BS379" s="69"/>
      <c r="BT379" s="80"/>
      <c r="BU379" s="80"/>
      <c r="BV379" s="69"/>
      <c r="BW379" s="69"/>
      <c r="BX379" s="80"/>
      <c r="BY379" s="80"/>
      <c r="BZ379" s="69"/>
      <c r="CA379" s="69"/>
      <c r="CB379" s="80"/>
      <c r="CC379" s="80"/>
      <c r="CD379" s="69"/>
      <c r="CE379" s="69"/>
      <c r="CF379" s="69"/>
      <c r="CG379" s="69"/>
      <c r="CH379" s="69"/>
      <c r="CI379" s="69"/>
      <c r="CJ379" s="68"/>
      <c r="CK379" s="69"/>
      <c r="CL379" s="185"/>
      <c r="CM379" s="67"/>
      <c r="CN379" s="67"/>
      <c r="CO379" s="69"/>
      <c r="CP379" s="185"/>
      <c r="CQ379" s="67"/>
      <c r="CR379" s="67"/>
      <c r="CS379" s="69"/>
      <c r="CT379" s="69"/>
      <c r="CU379" s="69"/>
      <c r="CV379" s="69"/>
      <c r="CW379" s="69"/>
      <c r="CX379" s="69"/>
      <c r="CY379" s="69"/>
      <c r="CZ379" s="69"/>
      <c r="DA379" s="69"/>
    </row>
    <row r="380" spans="2:105">
      <c r="B380" s="67"/>
      <c r="C380" s="67"/>
      <c r="D380" s="67"/>
      <c r="E380" s="69"/>
      <c r="F380" s="185"/>
      <c r="G380" s="67"/>
      <c r="H380" s="69"/>
      <c r="I380" s="69"/>
      <c r="J380" s="69"/>
      <c r="K380" s="69"/>
      <c r="L380" s="69"/>
      <c r="M380" s="69"/>
      <c r="N380" s="69"/>
      <c r="O380" s="69"/>
      <c r="P380" s="69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69"/>
      <c r="AD380" s="69"/>
      <c r="AE380" s="69"/>
      <c r="AF380" s="80"/>
      <c r="AG380" s="80"/>
      <c r="AH380" s="69"/>
      <c r="AI380" s="69"/>
      <c r="AJ380" s="80"/>
      <c r="AK380" s="80"/>
      <c r="AL380" s="69"/>
      <c r="AM380" s="69"/>
      <c r="AN380" s="80"/>
      <c r="AO380" s="80"/>
      <c r="AP380" s="69"/>
      <c r="AQ380" s="69"/>
      <c r="AR380" s="80"/>
      <c r="AS380" s="80"/>
      <c r="AT380" s="69"/>
      <c r="AU380" s="69"/>
      <c r="AV380" s="80"/>
      <c r="AW380" s="80"/>
      <c r="AX380" s="69"/>
      <c r="AY380" s="69"/>
      <c r="AZ380" s="80"/>
      <c r="BA380" s="80"/>
      <c r="BB380" s="69"/>
      <c r="BC380" s="69"/>
      <c r="BD380" s="80"/>
      <c r="BE380" s="80"/>
      <c r="BF380" s="69"/>
      <c r="BG380" s="69"/>
      <c r="BH380" s="80"/>
      <c r="BI380" s="80"/>
      <c r="BJ380" s="69"/>
      <c r="BK380" s="69"/>
      <c r="BL380" s="80"/>
      <c r="BM380" s="80"/>
      <c r="BN380" s="69"/>
      <c r="BO380" s="69"/>
      <c r="BP380" s="80"/>
      <c r="BQ380" s="80"/>
      <c r="BR380" s="69"/>
      <c r="BS380" s="69"/>
      <c r="BT380" s="80"/>
      <c r="BU380" s="80"/>
      <c r="BV380" s="69"/>
      <c r="BW380" s="69"/>
      <c r="BX380" s="80"/>
      <c r="BY380" s="80"/>
      <c r="BZ380" s="69"/>
      <c r="CA380" s="69"/>
      <c r="CB380" s="80"/>
      <c r="CC380" s="80"/>
      <c r="CD380" s="69"/>
      <c r="CE380" s="69"/>
      <c r="CF380" s="69"/>
      <c r="CG380" s="69"/>
      <c r="CH380" s="69"/>
      <c r="CI380" s="69"/>
      <c r="CJ380" s="68"/>
      <c r="CK380" s="69"/>
      <c r="CL380" s="185"/>
      <c r="CM380" s="67"/>
      <c r="CN380" s="67"/>
      <c r="CO380" s="69"/>
      <c r="CP380" s="185"/>
      <c r="CQ380" s="67"/>
      <c r="CR380" s="67"/>
      <c r="CS380" s="69"/>
      <c r="CT380" s="69"/>
      <c r="CU380" s="69"/>
      <c r="CV380" s="69"/>
      <c r="CW380" s="69"/>
      <c r="CX380" s="69"/>
      <c r="CY380" s="69"/>
      <c r="CZ380" s="69"/>
      <c r="DA380" s="69"/>
    </row>
    <row r="381" spans="2:105">
      <c r="B381" s="67"/>
      <c r="C381" s="67"/>
      <c r="D381" s="67"/>
      <c r="E381" s="69"/>
      <c r="F381" s="185"/>
      <c r="G381" s="67"/>
      <c r="H381" s="69"/>
      <c r="I381" s="69"/>
      <c r="J381" s="69"/>
      <c r="K381" s="69"/>
      <c r="L381" s="69"/>
      <c r="M381" s="69"/>
      <c r="N381" s="69"/>
      <c r="O381" s="69"/>
      <c r="P381" s="69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69"/>
      <c r="AD381" s="69"/>
      <c r="AE381" s="69"/>
      <c r="AF381" s="80"/>
      <c r="AG381" s="80"/>
      <c r="AH381" s="69"/>
      <c r="AI381" s="69"/>
      <c r="AJ381" s="80"/>
      <c r="AK381" s="80"/>
      <c r="AL381" s="69"/>
      <c r="AM381" s="69"/>
      <c r="AN381" s="80"/>
      <c r="AO381" s="80"/>
      <c r="AP381" s="69"/>
      <c r="AQ381" s="69"/>
      <c r="AR381" s="80"/>
      <c r="AS381" s="80"/>
      <c r="AT381" s="69"/>
      <c r="AU381" s="69"/>
      <c r="AV381" s="80"/>
      <c r="AW381" s="80"/>
      <c r="AX381" s="69"/>
      <c r="AY381" s="69"/>
      <c r="AZ381" s="80"/>
      <c r="BA381" s="80"/>
      <c r="BB381" s="69"/>
      <c r="BC381" s="69"/>
      <c r="BD381" s="80"/>
      <c r="BE381" s="80"/>
      <c r="BF381" s="69"/>
      <c r="BG381" s="69"/>
      <c r="BH381" s="80"/>
      <c r="BI381" s="80"/>
      <c r="BJ381" s="69"/>
      <c r="BK381" s="69"/>
      <c r="BL381" s="80"/>
      <c r="BM381" s="80"/>
      <c r="BN381" s="69"/>
      <c r="BO381" s="69"/>
      <c r="BP381" s="80"/>
      <c r="BQ381" s="80"/>
      <c r="BR381" s="69"/>
      <c r="BS381" s="69"/>
      <c r="BT381" s="80"/>
      <c r="BU381" s="80"/>
      <c r="BV381" s="69"/>
      <c r="BW381" s="69"/>
      <c r="BX381" s="80"/>
      <c r="BY381" s="80"/>
      <c r="BZ381" s="69"/>
      <c r="CA381" s="69"/>
      <c r="CB381" s="80"/>
      <c r="CC381" s="80"/>
      <c r="CD381" s="69"/>
      <c r="CE381" s="69"/>
      <c r="CF381" s="69"/>
      <c r="CG381" s="69"/>
      <c r="CH381" s="69"/>
      <c r="CI381" s="69"/>
      <c r="CJ381" s="68"/>
      <c r="CK381" s="69"/>
      <c r="CL381" s="185"/>
      <c r="CM381" s="67"/>
      <c r="CN381" s="67"/>
      <c r="CO381" s="69"/>
      <c r="CP381" s="185"/>
      <c r="CQ381" s="67"/>
      <c r="CR381" s="67"/>
      <c r="CS381" s="69"/>
      <c r="CT381" s="69"/>
      <c r="CU381" s="69"/>
      <c r="CV381" s="69"/>
      <c r="CW381" s="69"/>
      <c r="CX381" s="69"/>
      <c r="CY381" s="69"/>
      <c r="CZ381" s="69"/>
      <c r="DA381" s="69"/>
    </row>
    <row r="382" spans="2:105">
      <c r="B382" s="67"/>
      <c r="C382" s="67"/>
      <c r="D382" s="67"/>
      <c r="E382" s="69"/>
      <c r="F382" s="185"/>
      <c r="G382" s="67"/>
      <c r="H382" s="69"/>
      <c r="I382" s="69"/>
      <c r="J382" s="69"/>
      <c r="K382" s="69"/>
      <c r="L382" s="69"/>
      <c r="M382" s="69"/>
      <c r="N382" s="69"/>
      <c r="O382" s="69"/>
      <c r="P382" s="69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69"/>
      <c r="AD382" s="69"/>
      <c r="AE382" s="69"/>
      <c r="AF382" s="80"/>
      <c r="AG382" s="80"/>
      <c r="AH382" s="69"/>
      <c r="AI382" s="69"/>
      <c r="AJ382" s="80"/>
      <c r="AK382" s="80"/>
      <c r="AL382" s="69"/>
      <c r="AM382" s="69"/>
      <c r="AN382" s="80"/>
      <c r="AO382" s="80"/>
      <c r="AP382" s="69"/>
      <c r="AQ382" s="69"/>
      <c r="AR382" s="80"/>
      <c r="AS382" s="80"/>
      <c r="AT382" s="69"/>
      <c r="AU382" s="69"/>
      <c r="AV382" s="80"/>
      <c r="AW382" s="80"/>
      <c r="AX382" s="69"/>
      <c r="AY382" s="69"/>
      <c r="AZ382" s="80"/>
      <c r="BA382" s="80"/>
      <c r="BB382" s="69"/>
      <c r="BC382" s="69"/>
      <c r="BD382" s="80"/>
      <c r="BE382" s="80"/>
      <c r="BF382" s="69"/>
      <c r="BG382" s="69"/>
      <c r="BH382" s="80"/>
      <c r="BI382" s="80"/>
      <c r="BJ382" s="69"/>
      <c r="BK382" s="69"/>
      <c r="BL382" s="80"/>
      <c r="BM382" s="80"/>
      <c r="BN382" s="69"/>
      <c r="BO382" s="69"/>
      <c r="BP382" s="80"/>
      <c r="BQ382" s="80"/>
      <c r="BR382" s="69"/>
      <c r="BS382" s="69"/>
      <c r="BT382" s="80"/>
      <c r="BU382" s="80"/>
      <c r="BV382" s="69"/>
      <c r="BW382" s="69"/>
      <c r="BX382" s="80"/>
      <c r="BY382" s="80"/>
      <c r="BZ382" s="69"/>
      <c r="CA382" s="69"/>
      <c r="CB382" s="80"/>
      <c r="CC382" s="80"/>
      <c r="CD382" s="69"/>
      <c r="CE382" s="69"/>
      <c r="CF382" s="69"/>
      <c r="CG382" s="69"/>
      <c r="CH382" s="69"/>
      <c r="CI382" s="69"/>
      <c r="CJ382" s="68"/>
      <c r="CK382" s="69"/>
      <c r="CL382" s="185"/>
      <c r="CM382" s="67"/>
      <c r="CN382" s="67"/>
      <c r="CO382" s="69"/>
      <c r="CP382" s="185"/>
      <c r="CQ382" s="67"/>
      <c r="CR382" s="67"/>
      <c r="CS382" s="69"/>
      <c r="CT382" s="69"/>
      <c r="CU382" s="69"/>
      <c r="CV382" s="69"/>
      <c r="CW382" s="69"/>
      <c r="CX382" s="69"/>
      <c r="CY382" s="69"/>
      <c r="CZ382" s="69"/>
      <c r="DA382" s="69"/>
    </row>
    <row r="383" spans="2:105">
      <c r="B383" s="67"/>
      <c r="C383" s="67"/>
      <c r="D383" s="67"/>
      <c r="E383" s="69"/>
      <c r="F383" s="185"/>
      <c r="G383" s="67"/>
      <c r="H383" s="69"/>
      <c r="I383" s="69"/>
      <c r="J383" s="69"/>
      <c r="K383" s="69"/>
      <c r="L383" s="69"/>
      <c r="M383" s="69"/>
      <c r="N383" s="69"/>
      <c r="O383" s="69"/>
      <c r="P383" s="69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69"/>
      <c r="AD383" s="69"/>
      <c r="AE383" s="69"/>
      <c r="AF383" s="80"/>
      <c r="AG383" s="80"/>
      <c r="AH383" s="69"/>
      <c r="AI383" s="69"/>
      <c r="AJ383" s="80"/>
      <c r="AK383" s="80"/>
      <c r="AL383" s="69"/>
      <c r="AM383" s="69"/>
      <c r="AN383" s="80"/>
      <c r="AO383" s="80"/>
      <c r="AP383" s="69"/>
      <c r="AQ383" s="69"/>
      <c r="AR383" s="80"/>
      <c r="AS383" s="80"/>
      <c r="AT383" s="69"/>
      <c r="AU383" s="69"/>
      <c r="AV383" s="80"/>
      <c r="AW383" s="80"/>
      <c r="AX383" s="69"/>
      <c r="AY383" s="69"/>
      <c r="AZ383" s="80"/>
      <c r="BA383" s="80"/>
      <c r="BB383" s="69"/>
      <c r="BC383" s="69"/>
      <c r="BD383" s="80"/>
      <c r="BE383" s="80"/>
      <c r="BF383" s="69"/>
      <c r="BG383" s="69"/>
      <c r="BH383" s="80"/>
      <c r="BI383" s="80"/>
      <c r="BJ383" s="69"/>
      <c r="BK383" s="69"/>
      <c r="BL383" s="80"/>
      <c r="BM383" s="80"/>
      <c r="BN383" s="69"/>
      <c r="BO383" s="69"/>
      <c r="BP383" s="80"/>
      <c r="BQ383" s="80"/>
      <c r="BR383" s="69"/>
      <c r="BS383" s="69"/>
      <c r="BT383" s="80"/>
      <c r="BU383" s="80"/>
      <c r="BV383" s="69"/>
      <c r="BW383" s="69"/>
      <c r="BX383" s="80"/>
      <c r="BY383" s="80"/>
      <c r="BZ383" s="69"/>
      <c r="CA383" s="69"/>
      <c r="CB383" s="80"/>
      <c r="CC383" s="80"/>
      <c r="CD383" s="69"/>
      <c r="CE383" s="69"/>
      <c r="CF383" s="69"/>
      <c r="CG383" s="69"/>
      <c r="CH383" s="69"/>
      <c r="CI383" s="69"/>
      <c r="CJ383" s="68"/>
      <c r="CK383" s="69"/>
      <c r="CL383" s="185"/>
      <c r="CM383" s="67"/>
      <c r="CN383" s="67"/>
      <c r="CO383" s="69"/>
      <c r="CP383" s="185"/>
      <c r="CQ383" s="67"/>
      <c r="CR383" s="67"/>
      <c r="CS383" s="69"/>
      <c r="CT383" s="69"/>
      <c r="CU383" s="69"/>
      <c r="CV383" s="69"/>
      <c r="CW383" s="69"/>
      <c r="CX383" s="69"/>
      <c r="CY383" s="69"/>
      <c r="CZ383" s="69"/>
      <c r="DA383" s="69"/>
    </row>
    <row r="384" spans="2:105">
      <c r="B384" s="67"/>
      <c r="C384" s="67"/>
      <c r="D384" s="67"/>
      <c r="E384" s="69"/>
      <c r="F384" s="185"/>
      <c r="G384" s="67"/>
      <c r="H384" s="69"/>
      <c r="I384" s="69"/>
      <c r="J384" s="69"/>
      <c r="K384" s="69"/>
      <c r="L384" s="69"/>
      <c r="M384" s="69"/>
      <c r="N384" s="69"/>
      <c r="O384" s="69"/>
      <c r="P384" s="69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69"/>
      <c r="AD384" s="69"/>
      <c r="AE384" s="69"/>
      <c r="AF384" s="80"/>
      <c r="AG384" s="80"/>
      <c r="AH384" s="69"/>
      <c r="AI384" s="69"/>
      <c r="AJ384" s="80"/>
      <c r="AK384" s="80"/>
      <c r="AL384" s="69"/>
      <c r="AM384" s="69"/>
      <c r="AN384" s="80"/>
      <c r="AO384" s="80"/>
      <c r="AP384" s="69"/>
      <c r="AQ384" s="69"/>
      <c r="AR384" s="80"/>
      <c r="AS384" s="80"/>
      <c r="AT384" s="69"/>
      <c r="AU384" s="69"/>
      <c r="AV384" s="80"/>
      <c r="AW384" s="80"/>
      <c r="AX384" s="69"/>
      <c r="AY384" s="69"/>
      <c r="AZ384" s="80"/>
      <c r="BA384" s="80"/>
      <c r="BB384" s="69"/>
      <c r="BC384" s="69"/>
      <c r="BD384" s="80"/>
      <c r="BE384" s="80"/>
      <c r="BF384" s="69"/>
      <c r="BG384" s="69"/>
      <c r="BH384" s="80"/>
      <c r="BI384" s="80"/>
      <c r="BJ384" s="69"/>
      <c r="BK384" s="69"/>
      <c r="BL384" s="80"/>
      <c r="BM384" s="80"/>
      <c r="BN384" s="69"/>
      <c r="BO384" s="69"/>
      <c r="BP384" s="80"/>
      <c r="BQ384" s="80"/>
      <c r="BR384" s="69"/>
      <c r="BS384" s="69"/>
      <c r="BT384" s="80"/>
      <c r="BU384" s="80"/>
      <c r="BV384" s="69"/>
      <c r="BW384" s="69"/>
      <c r="BX384" s="80"/>
      <c r="BY384" s="80"/>
      <c r="BZ384" s="69"/>
      <c r="CA384" s="69"/>
      <c r="CB384" s="80"/>
      <c r="CC384" s="80"/>
      <c r="CD384" s="69"/>
      <c r="CE384" s="69"/>
      <c r="CF384" s="69"/>
      <c r="CG384" s="69"/>
      <c r="CH384" s="69"/>
      <c r="CI384" s="69"/>
      <c r="CJ384" s="68"/>
      <c r="CK384" s="69"/>
      <c r="CL384" s="185"/>
      <c r="CM384" s="67"/>
      <c r="CN384" s="67"/>
      <c r="CO384" s="69"/>
      <c r="CP384" s="185"/>
      <c r="CQ384" s="67"/>
      <c r="CR384" s="67"/>
      <c r="CS384" s="69"/>
      <c r="CT384" s="69"/>
      <c r="CU384" s="69"/>
      <c r="CV384" s="69"/>
      <c r="CW384" s="69"/>
      <c r="CX384" s="69"/>
      <c r="CY384" s="69"/>
      <c r="CZ384" s="69"/>
      <c r="DA384" s="69"/>
    </row>
    <row r="385" spans="2:105">
      <c r="B385" s="67"/>
      <c r="C385" s="67"/>
      <c r="D385" s="67"/>
      <c r="E385" s="69"/>
      <c r="F385" s="185"/>
      <c r="G385" s="67"/>
      <c r="H385" s="69"/>
      <c r="I385" s="69"/>
      <c r="J385" s="69"/>
      <c r="K385" s="69"/>
      <c r="L385" s="69"/>
      <c r="M385" s="69"/>
      <c r="N385" s="69"/>
      <c r="O385" s="69"/>
      <c r="P385" s="69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69"/>
      <c r="AD385" s="69"/>
      <c r="AE385" s="69"/>
      <c r="AF385" s="80"/>
      <c r="AG385" s="80"/>
      <c r="AH385" s="69"/>
      <c r="AI385" s="69"/>
      <c r="AJ385" s="80"/>
      <c r="AK385" s="80"/>
      <c r="AL385" s="69"/>
      <c r="AM385" s="69"/>
      <c r="AN385" s="80"/>
      <c r="AO385" s="80"/>
      <c r="AP385" s="69"/>
      <c r="AQ385" s="69"/>
      <c r="AR385" s="80"/>
      <c r="AS385" s="80"/>
      <c r="AT385" s="69"/>
      <c r="AU385" s="69"/>
      <c r="AV385" s="80"/>
      <c r="AW385" s="80"/>
      <c r="AX385" s="69"/>
      <c r="AY385" s="69"/>
      <c r="AZ385" s="80"/>
      <c r="BA385" s="80"/>
      <c r="BB385" s="69"/>
      <c r="BC385" s="69"/>
      <c r="BD385" s="80"/>
      <c r="BE385" s="80"/>
      <c r="BF385" s="69"/>
      <c r="BG385" s="69"/>
      <c r="BH385" s="80"/>
      <c r="BI385" s="80"/>
      <c r="BJ385" s="69"/>
      <c r="BK385" s="69"/>
      <c r="BL385" s="80"/>
      <c r="BM385" s="80"/>
      <c r="BN385" s="69"/>
      <c r="BO385" s="69"/>
      <c r="BP385" s="80"/>
      <c r="BQ385" s="80"/>
      <c r="BR385" s="69"/>
      <c r="BS385" s="69"/>
      <c r="BT385" s="80"/>
      <c r="BU385" s="80"/>
      <c r="BV385" s="69"/>
      <c r="BW385" s="69"/>
      <c r="BX385" s="80"/>
      <c r="BY385" s="80"/>
      <c r="BZ385" s="69"/>
      <c r="CA385" s="69"/>
      <c r="CB385" s="80"/>
      <c r="CC385" s="80"/>
      <c r="CD385" s="69"/>
      <c r="CE385" s="69"/>
      <c r="CF385" s="69"/>
      <c r="CG385" s="69"/>
      <c r="CH385" s="69"/>
      <c r="CI385" s="69"/>
      <c r="CJ385" s="68"/>
      <c r="CK385" s="69"/>
      <c r="CL385" s="185"/>
      <c r="CM385" s="67"/>
      <c r="CN385" s="67"/>
      <c r="CO385" s="69"/>
      <c r="CP385" s="185"/>
      <c r="CQ385" s="67"/>
      <c r="CR385" s="67"/>
      <c r="CS385" s="69"/>
      <c r="CT385" s="69"/>
      <c r="CU385" s="69"/>
      <c r="CV385" s="69"/>
      <c r="CW385" s="69"/>
      <c r="CX385" s="69"/>
      <c r="CY385" s="69"/>
      <c r="CZ385" s="69"/>
      <c r="DA385" s="69"/>
    </row>
    <row r="386" spans="2:105">
      <c r="B386" s="67"/>
      <c r="C386" s="67"/>
      <c r="D386" s="67"/>
      <c r="E386" s="69"/>
      <c r="F386" s="185"/>
      <c r="G386" s="67"/>
      <c r="H386" s="69"/>
      <c r="I386" s="69"/>
      <c r="J386" s="69"/>
      <c r="K386" s="69"/>
      <c r="L386" s="69"/>
      <c r="M386" s="69"/>
      <c r="N386" s="69"/>
      <c r="O386" s="69"/>
      <c r="P386" s="69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69"/>
      <c r="AD386" s="69"/>
      <c r="AE386" s="69"/>
      <c r="AF386" s="80"/>
      <c r="AG386" s="80"/>
      <c r="AH386" s="69"/>
      <c r="AI386" s="69"/>
      <c r="AJ386" s="80"/>
      <c r="AK386" s="80"/>
      <c r="AL386" s="69"/>
      <c r="AM386" s="69"/>
      <c r="AN386" s="80"/>
      <c r="AO386" s="80"/>
      <c r="AP386" s="69"/>
      <c r="AQ386" s="69"/>
      <c r="AR386" s="80"/>
      <c r="AS386" s="80"/>
      <c r="AT386" s="69"/>
      <c r="AU386" s="69"/>
      <c r="AV386" s="80"/>
      <c r="AW386" s="80"/>
      <c r="AX386" s="69"/>
      <c r="AY386" s="69"/>
      <c r="AZ386" s="80"/>
      <c r="BA386" s="80"/>
      <c r="BB386" s="69"/>
      <c r="BC386" s="69"/>
      <c r="BD386" s="80"/>
      <c r="BE386" s="80"/>
      <c r="BF386" s="69"/>
      <c r="BG386" s="69"/>
      <c r="BH386" s="80"/>
      <c r="BI386" s="80"/>
      <c r="BJ386" s="69"/>
      <c r="BK386" s="69"/>
      <c r="BL386" s="80"/>
      <c r="BM386" s="80"/>
      <c r="BN386" s="69"/>
      <c r="BO386" s="69"/>
      <c r="BP386" s="80"/>
      <c r="BQ386" s="80"/>
      <c r="BR386" s="69"/>
      <c r="BS386" s="69"/>
      <c r="BT386" s="80"/>
      <c r="BU386" s="80"/>
      <c r="BV386" s="69"/>
      <c r="BW386" s="69"/>
      <c r="BX386" s="80"/>
      <c r="BY386" s="80"/>
      <c r="BZ386" s="69"/>
      <c r="CA386" s="69"/>
      <c r="CB386" s="80"/>
      <c r="CC386" s="80"/>
      <c r="CD386" s="69"/>
      <c r="CE386" s="69"/>
      <c r="CF386" s="69"/>
      <c r="CG386" s="69"/>
      <c r="CH386" s="69"/>
      <c r="CI386" s="69"/>
      <c r="CJ386" s="68"/>
      <c r="CK386" s="69"/>
      <c r="CL386" s="185"/>
      <c r="CM386" s="67"/>
      <c r="CN386" s="67"/>
      <c r="CO386" s="69"/>
      <c r="CP386" s="185"/>
      <c r="CQ386" s="67"/>
      <c r="CR386" s="67"/>
      <c r="CS386" s="69"/>
      <c r="CT386" s="69"/>
      <c r="CU386" s="69"/>
      <c r="CV386" s="69"/>
      <c r="CW386" s="69"/>
      <c r="CX386" s="69"/>
      <c r="CY386" s="69"/>
      <c r="CZ386" s="69"/>
      <c r="DA386" s="69"/>
    </row>
    <row r="387" spans="2:105">
      <c r="B387" s="67"/>
      <c r="C387" s="67"/>
      <c r="D387" s="67"/>
      <c r="E387" s="69"/>
      <c r="F387" s="185"/>
      <c r="G387" s="67"/>
      <c r="H387" s="69"/>
      <c r="I387" s="69"/>
      <c r="J387" s="69"/>
      <c r="K387" s="69"/>
      <c r="L387" s="69"/>
      <c r="M387" s="69"/>
      <c r="N387" s="69"/>
      <c r="O387" s="69"/>
      <c r="P387" s="69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69"/>
      <c r="AD387" s="69"/>
      <c r="AE387" s="69"/>
      <c r="AF387" s="80"/>
      <c r="AG387" s="80"/>
      <c r="AH387" s="69"/>
      <c r="AI387" s="69"/>
      <c r="AJ387" s="80"/>
      <c r="AK387" s="80"/>
      <c r="AL387" s="69"/>
      <c r="AM387" s="69"/>
      <c r="AN387" s="80"/>
      <c r="AO387" s="80"/>
      <c r="AP387" s="69"/>
      <c r="AQ387" s="69"/>
      <c r="AR387" s="80"/>
      <c r="AS387" s="80"/>
      <c r="AT387" s="69"/>
      <c r="AU387" s="69"/>
      <c r="AV387" s="80"/>
      <c r="AW387" s="80"/>
      <c r="AX387" s="69"/>
      <c r="AY387" s="69"/>
      <c r="AZ387" s="80"/>
      <c r="BA387" s="80"/>
      <c r="BB387" s="69"/>
      <c r="BC387" s="69"/>
      <c r="BD387" s="80"/>
      <c r="BE387" s="80"/>
      <c r="BF387" s="69"/>
      <c r="BG387" s="69"/>
      <c r="BH387" s="80"/>
      <c r="BI387" s="80"/>
      <c r="BJ387" s="69"/>
      <c r="BK387" s="69"/>
      <c r="BL387" s="80"/>
      <c r="BM387" s="80"/>
      <c r="BN387" s="69"/>
      <c r="BO387" s="69"/>
      <c r="BP387" s="80"/>
      <c r="BQ387" s="80"/>
      <c r="BR387" s="69"/>
      <c r="BS387" s="69"/>
      <c r="BT387" s="80"/>
      <c r="BU387" s="80"/>
      <c r="BV387" s="69"/>
      <c r="BW387" s="69"/>
      <c r="BX387" s="80"/>
      <c r="BY387" s="80"/>
      <c r="BZ387" s="69"/>
      <c r="CA387" s="69"/>
      <c r="CB387" s="80"/>
      <c r="CC387" s="80"/>
      <c r="CD387" s="69"/>
      <c r="CE387" s="69"/>
      <c r="CF387" s="69"/>
      <c r="CG387" s="69"/>
      <c r="CH387" s="69"/>
      <c r="CI387" s="69"/>
      <c r="CJ387" s="68"/>
      <c r="CK387" s="69"/>
      <c r="CL387" s="185"/>
      <c r="CM387" s="67"/>
      <c r="CN387" s="67"/>
      <c r="CO387" s="69"/>
      <c r="CP387" s="185"/>
      <c r="CQ387" s="67"/>
      <c r="CR387" s="67"/>
      <c r="CS387" s="69"/>
      <c r="CT387" s="69"/>
      <c r="CU387" s="69"/>
      <c r="CV387" s="69"/>
      <c r="CW387" s="69"/>
      <c r="CX387" s="69"/>
      <c r="CY387" s="69"/>
      <c r="CZ387" s="69"/>
      <c r="DA387" s="69"/>
    </row>
    <row r="388" spans="2:105">
      <c r="B388" s="67"/>
      <c r="C388" s="67"/>
      <c r="D388" s="67"/>
      <c r="E388" s="69"/>
      <c r="F388" s="185"/>
      <c r="G388" s="67"/>
      <c r="H388" s="69"/>
      <c r="I388" s="69"/>
      <c r="J388" s="69"/>
      <c r="K388" s="69"/>
      <c r="L388" s="69"/>
      <c r="M388" s="69"/>
      <c r="N388" s="69"/>
      <c r="O388" s="69"/>
      <c r="P388" s="69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69"/>
      <c r="AD388" s="69"/>
      <c r="AE388" s="69"/>
      <c r="AF388" s="80"/>
      <c r="AG388" s="80"/>
      <c r="AH388" s="69"/>
      <c r="AI388" s="69"/>
      <c r="AJ388" s="80"/>
      <c r="AK388" s="80"/>
      <c r="AL388" s="69"/>
      <c r="AM388" s="69"/>
      <c r="AN388" s="80"/>
      <c r="AO388" s="80"/>
      <c r="AP388" s="69"/>
      <c r="AQ388" s="69"/>
      <c r="AR388" s="80"/>
      <c r="AS388" s="80"/>
      <c r="AT388" s="69"/>
      <c r="AU388" s="69"/>
      <c r="AV388" s="80"/>
      <c r="AW388" s="80"/>
      <c r="AX388" s="69"/>
      <c r="AY388" s="69"/>
      <c r="AZ388" s="80"/>
      <c r="BA388" s="80"/>
      <c r="BB388" s="69"/>
      <c r="BC388" s="69"/>
      <c r="BD388" s="80"/>
      <c r="BE388" s="80"/>
      <c r="BF388" s="69"/>
      <c r="BG388" s="69"/>
      <c r="BH388" s="80"/>
      <c r="BI388" s="80"/>
      <c r="BJ388" s="69"/>
      <c r="BK388" s="69"/>
      <c r="BL388" s="80"/>
      <c r="BM388" s="80"/>
      <c r="BN388" s="69"/>
      <c r="BO388" s="69"/>
      <c r="BP388" s="80"/>
      <c r="BQ388" s="80"/>
      <c r="BR388" s="69"/>
      <c r="BS388" s="69"/>
      <c r="BT388" s="80"/>
      <c r="BU388" s="80"/>
      <c r="BV388" s="69"/>
      <c r="BW388" s="69"/>
      <c r="BX388" s="80"/>
      <c r="BY388" s="80"/>
      <c r="BZ388" s="69"/>
      <c r="CA388" s="69"/>
      <c r="CB388" s="80"/>
      <c r="CC388" s="80"/>
      <c r="CD388" s="69"/>
      <c r="CE388" s="69"/>
      <c r="CF388" s="69"/>
      <c r="CG388" s="69"/>
      <c r="CH388" s="69"/>
      <c r="CI388" s="69"/>
      <c r="CJ388" s="68"/>
      <c r="CK388" s="69"/>
      <c r="CL388" s="185"/>
      <c r="CM388" s="67"/>
      <c r="CN388" s="67"/>
      <c r="CO388" s="69"/>
      <c r="CP388" s="185"/>
      <c r="CQ388" s="67"/>
      <c r="CR388" s="67"/>
      <c r="CS388" s="69"/>
      <c r="CT388" s="69"/>
      <c r="CU388" s="69"/>
      <c r="CV388" s="69"/>
      <c r="CW388" s="69"/>
      <c r="CX388" s="69"/>
      <c r="CY388" s="69"/>
      <c r="CZ388" s="69"/>
      <c r="DA388" s="69"/>
    </row>
    <row r="389" spans="2:105">
      <c r="B389" s="67"/>
      <c r="C389" s="67"/>
      <c r="D389" s="67"/>
      <c r="E389" s="69"/>
      <c r="F389" s="185"/>
      <c r="G389" s="67"/>
      <c r="H389" s="69"/>
      <c r="I389" s="69"/>
      <c r="J389" s="69"/>
      <c r="K389" s="69"/>
      <c r="L389" s="69"/>
      <c r="M389" s="69"/>
      <c r="N389" s="69"/>
      <c r="O389" s="69"/>
      <c r="P389" s="69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69"/>
      <c r="AD389" s="69"/>
      <c r="AE389" s="69"/>
      <c r="AF389" s="80"/>
      <c r="AG389" s="80"/>
      <c r="AH389" s="69"/>
      <c r="AI389" s="69"/>
      <c r="AJ389" s="80"/>
      <c r="AK389" s="80"/>
      <c r="AL389" s="69"/>
      <c r="AM389" s="69"/>
      <c r="AN389" s="80"/>
      <c r="AO389" s="80"/>
      <c r="AP389" s="69"/>
      <c r="AQ389" s="69"/>
      <c r="AR389" s="80"/>
      <c r="AS389" s="80"/>
      <c r="AT389" s="69"/>
      <c r="AU389" s="69"/>
      <c r="AV389" s="80"/>
      <c r="AW389" s="80"/>
      <c r="AX389" s="69"/>
      <c r="AY389" s="69"/>
      <c r="AZ389" s="80"/>
      <c r="BA389" s="80"/>
      <c r="BB389" s="69"/>
      <c r="BC389" s="69"/>
      <c r="BD389" s="80"/>
      <c r="BE389" s="80"/>
      <c r="BF389" s="69"/>
      <c r="BG389" s="69"/>
      <c r="BH389" s="80"/>
      <c r="BI389" s="80"/>
      <c r="BJ389" s="69"/>
      <c r="BK389" s="69"/>
      <c r="BL389" s="80"/>
      <c r="BM389" s="80"/>
      <c r="BN389" s="69"/>
      <c r="BO389" s="69"/>
      <c r="BP389" s="80"/>
      <c r="BQ389" s="80"/>
      <c r="BR389" s="69"/>
      <c r="BS389" s="69"/>
      <c r="BT389" s="80"/>
      <c r="BU389" s="80"/>
      <c r="BV389" s="69"/>
      <c r="BW389" s="69"/>
      <c r="BX389" s="80"/>
      <c r="BY389" s="80"/>
      <c r="BZ389" s="69"/>
      <c r="CA389" s="69"/>
      <c r="CB389" s="80"/>
      <c r="CC389" s="80"/>
      <c r="CD389" s="69"/>
      <c r="CE389" s="69"/>
      <c r="CF389" s="69"/>
      <c r="CG389" s="69"/>
      <c r="CH389" s="69"/>
      <c r="CI389" s="69"/>
      <c r="CJ389" s="68"/>
      <c r="CK389" s="69"/>
      <c r="CL389" s="185"/>
      <c r="CM389" s="67"/>
      <c r="CN389" s="67"/>
      <c r="CO389" s="69"/>
      <c r="CP389" s="185"/>
      <c r="CQ389" s="67"/>
      <c r="CR389" s="67"/>
      <c r="CS389" s="69"/>
      <c r="CT389" s="69"/>
      <c r="CU389" s="69"/>
      <c r="CV389" s="69"/>
      <c r="CW389" s="69"/>
      <c r="CX389" s="69"/>
      <c r="CY389" s="69"/>
      <c r="CZ389" s="69"/>
      <c r="DA389" s="69"/>
    </row>
    <row r="390" spans="2:105">
      <c r="B390" s="67"/>
      <c r="C390" s="67"/>
      <c r="D390" s="67"/>
      <c r="E390" s="69"/>
      <c r="F390" s="185"/>
      <c r="G390" s="67"/>
      <c r="H390" s="69"/>
      <c r="I390" s="69"/>
      <c r="J390" s="69"/>
      <c r="K390" s="69"/>
      <c r="L390" s="69"/>
      <c r="M390" s="69"/>
      <c r="N390" s="69"/>
      <c r="O390" s="69"/>
      <c r="P390" s="69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69"/>
      <c r="AD390" s="69"/>
      <c r="AE390" s="69"/>
      <c r="AF390" s="80"/>
      <c r="AG390" s="80"/>
      <c r="AH390" s="69"/>
      <c r="AI390" s="69"/>
      <c r="AJ390" s="80"/>
      <c r="AK390" s="80"/>
      <c r="AL390" s="69"/>
      <c r="AM390" s="69"/>
      <c r="AN390" s="80"/>
      <c r="AO390" s="80"/>
      <c r="AP390" s="69"/>
      <c r="AQ390" s="69"/>
      <c r="AR390" s="80"/>
      <c r="AS390" s="80"/>
      <c r="AT390" s="69"/>
      <c r="AU390" s="69"/>
      <c r="AV390" s="80"/>
      <c r="AW390" s="80"/>
      <c r="AX390" s="69"/>
      <c r="AY390" s="69"/>
      <c r="AZ390" s="80"/>
      <c r="BA390" s="80"/>
      <c r="BB390" s="69"/>
      <c r="BC390" s="69"/>
      <c r="BD390" s="80"/>
      <c r="BE390" s="80"/>
      <c r="BF390" s="69"/>
      <c r="BG390" s="69"/>
      <c r="BH390" s="80"/>
      <c r="BI390" s="80"/>
      <c r="BJ390" s="69"/>
      <c r="BK390" s="69"/>
      <c r="BL390" s="80"/>
      <c r="BM390" s="80"/>
      <c r="BN390" s="69"/>
      <c r="BO390" s="69"/>
      <c r="BP390" s="80"/>
      <c r="BQ390" s="80"/>
      <c r="BR390" s="69"/>
      <c r="BS390" s="69"/>
      <c r="BT390" s="80"/>
      <c r="BU390" s="80"/>
      <c r="BV390" s="69"/>
      <c r="BW390" s="69"/>
      <c r="BX390" s="80"/>
      <c r="BY390" s="80"/>
      <c r="BZ390" s="69"/>
      <c r="CA390" s="69"/>
      <c r="CB390" s="80"/>
      <c r="CC390" s="80"/>
      <c r="CD390" s="69"/>
      <c r="CE390" s="69"/>
      <c r="CF390" s="69"/>
      <c r="CG390" s="69"/>
      <c r="CH390" s="69"/>
      <c r="CI390" s="69"/>
      <c r="CJ390" s="68"/>
      <c r="CK390" s="69"/>
      <c r="CL390" s="185"/>
      <c r="CM390" s="67"/>
      <c r="CN390" s="67"/>
      <c r="CO390" s="69"/>
      <c r="CP390" s="185"/>
      <c r="CQ390" s="67"/>
      <c r="CR390" s="67"/>
      <c r="CS390" s="69"/>
      <c r="CT390" s="69"/>
      <c r="CU390" s="69"/>
      <c r="CV390" s="69"/>
      <c r="CW390" s="69"/>
      <c r="CX390" s="69"/>
      <c r="CY390" s="69"/>
      <c r="CZ390" s="69"/>
      <c r="DA390" s="69"/>
    </row>
    <row r="391" spans="2:105">
      <c r="B391" s="67"/>
      <c r="C391" s="67"/>
      <c r="D391" s="67"/>
      <c r="E391" s="69"/>
      <c r="F391" s="185"/>
      <c r="G391" s="67"/>
      <c r="H391" s="69"/>
      <c r="I391" s="69"/>
      <c r="J391" s="69"/>
      <c r="K391" s="69"/>
      <c r="L391" s="69"/>
      <c r="M391" s="69"/>
      <c r="N391" s="69"/>
      <c r="O391" s="69"/>
      <c r="P391" s="69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69"/>
      <c r="AD391" s="69"/>
      <c r="AE391" s="69"/>
      <c r="AF391" s="80"/>
      <c r="AG391" s="80"/>
      <c r="AH391" s="69"/>
      <c r="AI391" s="69"/>
      <c r="AJ391" s="80"/>
      <c r="AK391" s="80"/>
      <c r="AL391" s="69"/>
      <c r="AM391" s="69"/>
      <c r="AN391" s="80"/>
      <c r="AO391" s="80"/>
      <c r="AP391" s="69"/>
      <c r="AQ391" s="69"/>
      <c r="AR391" s="80"/>
      <c r="AS391" s="80"/>
      <c r="AT391" s="69"/>
      <c r="AU391" s="69"/>
      <c r="AV391" s="80"/>
      <c r="AW391" s="80"/>
      <c r="AX391" s="69"/>
      <c r="AY391" s="69"/>
      <c r="AZ391" s="80"/>
      <c r="BA391" s="80"/>
      <c r="BB391" s="69"/>
      <c r="BC391" s="69"/>
      <c r="BD391" s="80"/>
      <c r="BE391" s="80"/>
      <c r="BF391" s="69"/>
      <c r="BG391" s="69"/>
      <c r="BH391" s="80"/>
      <c r="BI391" s="80"/>
      <c r="BJ391" s="69"/>
      <c r="BK391" s="69"/>
      <c r="BL391" s="80"/>
      <c r="BM391" s="80"/>
      <c r="BN391" s="69"/>
      <c r="BO391" s="69"/>
      <c r="BP391" s="80"/>
      <c r="BQ391" s="80"/>
      <c r="BR391" s="69"/>
      <c r="BS391" s="69"/>
      <c r="BT391" s="80"/>
      <c r="BU391" s="80"/>
      <c r="BV391" s="69"/>
      <c r="BW391" s="69"/>
      <c r="BX391" s="80"/>
      <c r="BY391" s="80"/>
      <c r="BZ391" s="69"/>
      <c r="CA391" s="69"/>
      <c r="CB391" s="80"/>
      <c r="CC391" s="80"/>
      <c r="CD391" s="69"/>
      <c r="CE391" s="69"/>
      <c r="CF391" s="69"/>
      <c r="CG391" s="69"/>
      <c r="CH391" s="69"/>
      <c r="CI391" s="69"/>
      <c r="CJ391" s="68"/>
      <c r="CK391" s="69"/>
      <c r="CL391" s="185"/>
      <c r="CM391" s="67"/>
      <c r="CN391" s="67"/>
      <c r="CO391" s="69"/>
      <c r="CP391" s="185"/>
      <c r="CQ391" s="67"/>
      <c r="CR391" s="67"/>
      <c r="CS391" s="69"/>
      <c r="CT391" s="69"/>
      <c r="CU391" s="69"/>
      <c r="CV391" s="69"/>
      <c r="CW391" s="69"/>
      <c r="CX391" s="69"/>
      <c r="CY391" s="69"/>
      <c r="CZ391" s="69"/>
      <c r="DA391" s="69"/>
    </row>
    <row r="392" spans="2:105">
      <c r="B392" s="67"/>
      <c r="C392" s="67"/>
      <c r="D392" s="67"/>
      <c r="E392" s="69"/>
      <c r="F392" s="185"/>
      <c r="G392" s="67"/>
      <c r="H392" s="69"/>
      <c r="I392" s="69"/>
      <c r="J392" s="69"/>
      <c r="K392" s="69"/>
      <c r="L392" s="69"/>
      <c r="M392" s="69"/>
      <c r="N392" s="69"/>
      <c r="O392" s="69"/>
      <c r="P392" s="69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69"/>
      <c r="AD392" s="69"/>
      <c r="AE392" s="69"/>
      <c r="AF392" s="80"/>
      <c r="AG392" s="80"/>
      <c r="AH392" s="69"/>
      <c r="AI392" s="69"/>
      <c r="AJ392" s="80"/>
      <c r="AK392" s="80"/>
      <c r="AL392" s="69"/>
      <c r="AM392" s="69"/>
      <c r="AN392" s="80"/>
      <c r="AO392" s="80"/>
      <c r="AP392" s="69"/>
      <c r="AQ392" s="69"/>
      <c r="AR392" s="80"/>
      <c r="AS392" s="80"/>
      <c r="AT392" s="69"/>
      <c r="AU392" s="69"/>
      <c r="AV392" s="80"/>
      <c r="AW392" s="80"/>
      <c r="AX392" s="69"/>
      <c r="AY392" s="69"/>
      <c r="AZ392" s="80"/>
      <c r="BA392" s="80"/>
      <c r="BB392" s="69"/>
      <c r="BC392" s="69"/>
      <c r="BD392" s="80"/>
      <c r="BE392" s="80"/>
      <c r="BF392" s="69"/>
      <c r="BG392" s="69"/>
      <c r="BH392" s="80"/>
      <c r="BI392" s="80"/>
      <c r="BJ392" s="69"/>
      <c r="BK392" s="69"/>
      <c r="BL392" s="80"/>
      <c r="BM392" s="80"/>
      <c r="BN392" s="69"/>
      <c r="BO392" s="69"/>
      <c r="BP392" s="80"/>
      <c r="BQ392" s="80"/>
      <c r="BR392" s="69"/>
      <c r="BS392" s="69"/>
      <c r="BT392" s="80"/>
      <c r="BU392" s="80"/>
      <c r="BV392" s="69"/>
      <c r="BW392" s="69"/>
      <c r="BX392" s="80"/>
      <c r="BY392" s="80"/>
      <c r="BZ392" s="69"/>
      <c r="CA392" s="69"/>
      <c r="CB392" s="80"/>
      <c r="CC392" s="80"/>
      <c r="CD392" s="69"/>
      <c r="CE392" s="69"/>
      <c r="CF392" s="69"/>
      <c r="CG392" s="69"/>
      <c r="CH392" s="69"/>
      <c r="CI392" s="69"/>
      <c r="CJ392" s="68"/>
      <c r="CK392" s="69"/>
      <c r="CL392" s="185"/>
      <c r="CM392" s="67"/>
      <c r="CN392" s="67"/>
      <c r="CO392" s="69"/>
      <c r="CP392" s="185"/>
      <c r="CQ392" s="67"/>
      <c r="CR392" s="67"/>
      <c r="CS392" s="69"/>
      <c r="CT392" s="69"/>
      <c r="CU392" s="69"/>
      <c r="CV392" s="69"/>
      <c r="CW392" s="69"/>
      <c r="CX392" s="69"/>
      <c r="CY392" s="69"/>
      <c r="CZ392" s="69"/>
      <c r="DA392" s="69"/>
    </row>
    <row r="393" spans="2:105">
      <c r="B393" s="67"/>
      <c r="C393" s="67"/>
      <c r="D393" s="67"/>
      <c r="E393" s="69"/>
      <c r="F393" s="185"/>
      <c r="G393" s="67"/>
      <c r="H393" s="69"/>
      <c r="I393" s="69"/>
      <c r="J393" s="69"/>
      <c r="K393" s="69"/>
      <c r="L393" s="69"/>
      <c r="M393" s="69"/>
      <c r="N393" s="69"/>
      <c r="O393" s="69"/>
      <c r="P393" s="69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69"/>
      <c r="AD393" s="69"/>
      <c r="AE393" s="69"/>
      <c r="AF393" s="80"/>
      <c r="AG393" s="80"/>
      <c r="AH393" s="69"/>
      <c r="AI393" s="69"/>
      <c r="AJ393" s="80"/>
      <c r="AK393" s="80"/>
      <c r="AL393" s="69"/>
      <c r="AM393" s="69"/>
      <c r="AN393" s="80"/>
      <c r="AO393" s="80"/>
      <c r="AP393" s="69"/>
      <c r="AQ393" s="69"/>
      <c r="AR393" s="80"/>
      <c r="AS393" s="80"/>
      <c r="AT393" s="69"/>
      <c r="AU393" s="69"/>
      <c r="AV393" s="80"/>
      <c r="AW393" s="80"/>
      <c r="AX393" s="69"/>
      <c r="AY393" s="69"/>
      <c r="AZ393" s="80"/>
      <c r="BA393" s="80"/>
      <c r="BB393" s="69"/>
      <c r="BC393" s="69"/>
      <c r="BD393" s="80"/>
      <c r="BE393" s="80"/>
      <c r="BF393" s="69"/>
      <c r="BG393" s="69"/>
      <c r="BH393" s="80"/>
      <c r="BI393" s="80"/>
      <c r="BJ393" s="69"/>
      <c r="BK393" s="69"/>
      <c r="BL393" s="80"/>
      <c r="BM393" s="80"/>
      <c r="BN393" s="69"/>
      <c r="BO393" s="69"/>
      <c r="BP393" s="80"/>
      <c r="BQ393" s="80"/>
      <c r="BR393" s="69"/>
      <c r="BS393" s="69"/>
      <c r="BT393" s="80"/>
      <c r="BU393" s="80"/>
      <c r="BV393" s="69"/>
      <c r="BW393" s="69"/>
      <c r="BX393" s="80"/>
      <c r="BY393" s="80"/>
      <c r="BZ393" s="69"/>
      <c r="CA393" s="69"/>
      <c r="CB393" s="80"/>
      <c r="CC393" s="80"/>
      <c r="CD393" s="69"/>
      <c r="CE393" s="69"/>
      <c r="CF393" s="69"/>
      <c r="CG393" s="69"/>
      <c r="CH393" s="69"/>
      <c r="CI393" s="69"/>
      <c r="CJ393" s="68"/>
      <c r="CK393" s="69"/>
      <c r="CL393" s="185"/>
      <c r="CM393" s="67"/>
      <c r="CN393" s="67"/>
      <c r="CO393" s="69"/>
      <c r="CP393" s="185"/>
      <c r="CQ393" s="67"/>
      <c r="CR393" s="67"/>
      <c r="CS393" s="69"/>
      <c r="CT393" s="69"/>
      <c r="CU393" s="69"/>
      <c r="CV393" s="69"/>
      <c r="CW393" s="69"/>
      <c r="CX393" s="69"/>
      <c r="CY393" s="69"/>
      <c r="CZ393" s="69"/>
      <c r="DA393" s="69"/>
    </row>
    <row r="394" spans="2:105">
      <c r="B394" s="67"/>
      <c r="C394" s="67"/>
      <c r="D394" s="67"/>
      <c r="E394" s="69"/>
      <c r="F394" s="185"/>
      <c r="G394" s="67"/>
      <c r="H394" s="69"/>
      <c r="I394" s="69"/>
      <c r="J394" s="69"/>
      <c r="K394" s="69"/>
      <c r="L394" s="69"/>
      <c r="M394" s="69"/>
      <c r="N394" s="69"/>
      <c r="O394" s="69"/>
      <c r="P394" s="69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69"/>
      <c r="AD394" s="69"/>
      <c r="AE394" s="69"/>
      <c r="AF394" s="80"/>
      <c r="AG394" s="80"/>
      <c r="AH394" s="69"/>
      <c r="AI394" s="69"/>
      <c r="AJ394" s="80"/>
      <c r="AK394" s="80"/>
      <c r="AL394" s="69"/>
      <c r="AM394" s="69"/>
      <c r="AN394" s="80"/>
      <c r="AO394" s="80"/>
      <c r="AP394" s="69"/>
      <c r="AQ394" s="69"/>
      <c r="AR394" s="80"/>
      <c r="AS394" s="80"/>
      <c r="AT394" s="69"/>
      <c r="AU394" s="69"/>
      <c r="AV394" s="80"/>
      <c r="AW394" s="80"/>
      <c r="AX394" s="69"/>
      <c r="AY394" s="69"/>
      <c r="AZ394" s="80"/>
      <c r="BA394" s="80"/>
      <c r="BB394" s="69"/>
      <c r="BC394" s="69"/>
      <c r="BD394" s="80"/>
      <c r="BE394" s="80"/>
      <c r="BF394" s="69"/>
      <c r="BG394" s="69"/>
      <c r="BH394" s="80"/>
      <c r="BI394" s="80"/>
      <c r="BJ394" s="69"/>
      <c r="BK394" s="69"/>
      <c r="BL394" s="80"/>
      <c r="BM394" s="80"/>
      <c r="BN394" s="69"/>
      <c r="BO394" s="69"/>
      <c r="BP394" s="80"/>
      <c r="BQ394" s="80"/>
      <c r="BR394" s="69"/>
      <c r="BS394" s="69"/>
      <c r="BT394" s="80"/>
      <c r="BU394" s="80"/>
      <c r="BV394" s="69"/>
      <c r="BW394" s="69"/>
      <c r="BX394" s="80"/>
      <c r="BY394" s="80"/>
      <c r="BZ394" s="69"/>
      <c r="CA394" s="69"/>
      <c r="CB394" s="80"/>
      <c r="CC394" s="80"/>
      <c r="CD394" s="69"/>
      <c r="CE394" s="69"/>
      <c r="CF394" s="69"/>
      <c r="CG394" s="69"/>
      <c r="CH394" s="69"/>
      <c r="CI394" s="69"/>
      <c r="CJ394" s="68"/>
      <c r="CK394" s="69"/>
      <c r="CL394" s="185"/>
      <c r="CM394" s="67"/>
      <c r="CN394" s="67"/>
      <c r="CO394" s="69"/>
      <c r="CP394" s="185"/>
      <c r="CQ394" s="67"/>
      <c r="CR394" s="67"/>
      <c r="CS394" s="69"/>
      <c r="CT394" s="69"/>
      <c r="CU394" s="69"/>
      <c r="CV394" s="69"/>
      <c r="CW394" s="69"/>
      <c r="CX394" s="69"/>
      <c r="CY394" s="69"/>
      <c r="CZ394" s="69"/>
      <c r="DA394" s="69"/>
    </row>
    <row r="395" spans="2:105">
      <c r="B395" s="67"/>
      <c r="C395" s="67"/>
      <c r="D395" s="67"/>
      <c r="E395" s="68"/>
      <c r="F395" s="69"/>
      <c r="G395" s="67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69"/>
      <c r="AE395" s="69"/>
      <c r="AF395" s="69"/>
      <c r="AG395" s="80"/>
      <c r="AH395" s="80"/>
      <c r="AI395" s="69"/>
      <c r="AJ395" s="69"/>
      <c r="AK395" s="80"/>
      <c r="AL395" s="80"/>
      <c r="AM395" s="69"/>
      <c r="AN395" s="69"/>
      <c r="AO395" s="80"/>
      <c r="AP395" s="80"/>
      <c r="AQ395" s="69"/>
      <c r="AR395" s="69"/>
      <c r="AS395" s="80"/>
      <c r="AT395" s="80"/>
      <c r="AU395" s="69"/>
      <c r="AV395" s="69"/>
      <c r="AW395" s="80"/>
      <c r="AX395" s="80"/>
      <c r="AY395" s="69"/>
      <c r="AZ395" s="69"/>
      <c r="BA395" s="80"/>
      <c r="BB395" s="80"/>
      <c r="BC395" s="69"/>
      <c r="BD395" s="69"/>
      <c r="BE395" s="80"/>
      <c r="BF395" s="80"/>
      <c r="BG395" s="69"/>
      <c r="BH395" s="69"/>
      <c r="BI395" s="80"/>
      <c r="BJ395" s="80"/>
      <c r="BK395" s="69"/>
      <c r="BL395" s="69"/>
      <c r="BM395" s="80"/>
      <c r="BN395" s="80"/>
      <c r="BO395" s="69"/>
      <c r="BP395" s="69"/>
      <c r="BQ395" s="80"/>
      <c r="BR395" s="80"/>
      <c r="BS395" s="69"/>
      <c r="BT395" s="69"/>
      <c r="BU395" s="80"/>
      <c r="BV395" s="80"/>
      <c r="BW395" s="69"/>
      <c r="BX395" s="69"/>
      <c r="BY395" s="80"/>
      <c r="BZ395" s="80"/>
      <c r="CA395" s="69"/>
      <c r="CB395" s="69"/>
      <c r="CC395" s="80"/>
      <c r="CD395" s="80"/>
      <c r="CE395" s="69"/>
      <c r="CF395" s="69"/>
      <c r="CG395" s="69"/>
      <c r="CH395" s="69"/>
      <c r="CI395" s="69"/>
      <c r="CJ395" s="69"/>
      <c r="CK395" s="68"/>
      <c r="CL395" s="69"/>
      <c r="CM395" s="67"/>
      <c r="CN395" s="67"/>
      <c r="CO395" s="68"/>
      <c r="CP395" s="69"/>
      <c r="CQ395" s="67"/>
      <c r="CR395" s="67"/>
      <c r="CS395" s="81"/>
      <c r="CT395" s="69"/>
      <c r="CU395" s="69"/>
      <c r="CV395" s="69"/>
      <c r="CW395" s="69"/>
      <c r="CX395" s="69"/>
      <c r="CY395" s="69"/>
      <c r="CZ395" s="69"/>
      <c r="DA395" s="69"/>
    </row>
    <row r="396" spans="2:105">
      <c r="B396" s="67"/>
      <c r="C396" s="67"/>
      <c r="D396" s="67"/>
      <c r="E396" s="68"/>
      <c r="F396" s="69"/>
      <c r="G396" s="67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69"/>
      <c r="AE396" s="69"/>
      <c r="AF396" s="69"/>
      <c r="AG396" s="80"/>
      <c r="AH396" s="80"/>
      <c r="AI396" s="69"/>
      <c r="AJ396" s="69"/>
      <c r="AK396" s="80"/>
      <c r="AL396" s="80"/>
      <c r="AM396" s="69"/>
      <c r="AN396" s="69"/>
      <c r="AO396" s="80"/>
      <c r="AP396" s="80"/>
      <c r="AQ396" s="69"/>
      <c r="AR396" s="69"/>
      <c r="AS396" s="80"/>
      <c r="AT396" s="80"/>
      <c r="AU396" s="69"/>
      <c r="AV396" s="69"/>
      <c r="AW396" s="80"/>
      <c r="AX396" s="80"/>
      <c r="AY396" s="69"/>
      <c r="AZ396" s="69"/>
      <c r="BA396" s="80"/>
      <c r="BB396" s="80"/>
      <c r="BC396" s="69"/>
      <c r="BD396" s="69"/>
      <c r="BE396" s="80"/>
      <c r="BF396" s="80"/>
      <c r="BG396" s="69"/>
      <c r="BH396" s="69"/>
      <c r="BI396" s="80"/>
      <c r="BJ396" s="80"/>
      <c r="BK396" s="69"/>
      <c r="BL396" s="69"/>
      <c r="BM396" s="80"/>
      <c r="BN396" s="80"/>
      <c r="BO396" s="69"/>
      <c r="BP396" s="69"/>
      <c r="BQ396" s="80"/>
      <c r="BR396" s="80"/>
      <c r="BS396" s="69"/>
      <c r="BT396" s="69"/>
      <c r="BU396" s="80"/>
      <c r="BV396" s="80"/>
      <c r="BW396" s="69"/>
      <c r="BX396" s="69"/>
      <c r="BY396" s="80"/>
      <c r="BZ396" s="80"/>
      <c r="CA396" s="69"/>
      <c r="CB396" s="69"/>
      <c r="CC396" s="80"/>
      <c r="CD396" s="80"/>
      <c r="CE396" s="69"/>
      <c r="CF396" s="69"/>
      <c r="CG396" s="69"/>
      <c r="CH396" s="69"/>
      <c r="CI396" s="69"/>
      <c r="CJ396" s="69"/>
      <c r="CK396" s="68"/>
      <c r="CL396" s="69"/>
      <c r="CM396" s="67"/>
      <c r="CN396" s="67"/>
      <c r="CO396" s="68"/>
      <c r="CP396" s="69"/>
      <c r="CQ396" s="67"/>
      <c r="CR396" s="67"/>
      <c r="CS396" s="81"/>
      <c r="CT396" s="69"/>
      <c r="CU396" s="69"/>
      <c r="CV396" s="69"/>
      <c r="CW396" s="69"/>
      <c r="CX396" s="69"/>
      <c r="CY396" s="69"/>
      <c r="CZ396" s="69"/>
      <c r="DA396" s="69"/>
    </row>
    <row r="397" spans="2:105">
      <c r="B397" s="67"/>
      <c r="C397" s="67"/>
      <c r="D397" s="67"/>
      <c r="E397" s="68"/>
      <c r="F397" s="69"/>
      <c r="G397" s="67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69"/>
      <c r="AE397" s="69"/>
      <c r="AF397" s="69"/>
      <c r="AG397" s="80"/>
      <c r="AH397" s="80"/>
      <c r="AI397" s="69"/>
      <c r="AJ397" s="69"/>
      <c r="AK397" s="80"/>
      <c r="AL397" s="80"/>
      <c r="AM397" s="69"/>
      <c r="AN397" s="69"/>
      <c r="AO397" s="80"/>
      <c r="AP397" s="80"/>
      <c r="AQ397" s="69"/>
      <c r="AR397" s="69"/>
      <c r="AS397" s="80"/>
      <c r="AT397" s="80"/>
      <c r="AU397" s="69"/>
      <c r="AV397" s="69"/>
      <c r="AW397" s="80"/>
      <c r="AX397" s="80"/>
      <c r="AY397" s="69"/>
      <c r="AZ397" s="69"/>
      <c r="BA397" s="80"/>
      <c r="BB397" s="80"/>
      <c r="BC397" s="69"/>
      <c r="BD397" s="69"/>
      <c r="BE397" s="80"/>
      <c r="BF397" s="80"/>
      <c r="BG397" s="69"/>
      <c r="BH397" s="69"/>
      <c r="BI397" s="80"/>
      <c r="BJ397" s="80"/>
      <c r="BK397" s="69"/>
      <c r="BL397" s="69"/>
      <c r="BM397" s="80"/>
      <c r="BN397" s="80"/>
      <c r="BO397" s="69"/>
      <c r="BP397" s="69"/>
      <c r="BQ397" s="80"/>
      <c r="BR397" s="80"/>
      <c r="BS397" s="69"/>
      <c r="BT397" s="69"/>
      <c r="BU397" s="80"/>
      <c r="BV397" s="80"/>
      <c r="BW397" s="69"/>
      <c r="BX397" s="69"/>
      <c r="BY397" s="80"/>
      <c r="BZ397" s="80"/>
      <c r="CA397" s="69"/>
      <c r="CB397" s="69"/>
      <c r="CC397" s="80"/>
      <c r="CD397" s="80"/>
      <c r="CE397" s="69"/>
      <c r="CF397" s="69"/>
      <c r="CG397" s="69"/>
      <c r="CH397" s="69"/>
      <c r="CI397" s="69"/>
      <c r="CJ397" s="69"/>
      <c r="CK397" s="68"/>
      <c r="CL397" s="69"/>
      <c r="CM397" s="67"/>
      <c r="CN397" s="67"/>
      <c r="CO397" s="68"/>
      <c r="CP397" s="69"/>
      <c r="CQ397" s="67"/>
      <c r="CR397" s="67"/>
      <c r="CS397" s="81"/>
      <c r="CT397" s="69"/>
      <c r="CU397" s="69"/>
      <c r="CV397" s="69"/>
      <c r="CW397" s="69"/>
      <c r="CX397" s="69"/>
      <c r="CY397" s="69"/>
      <c r="CZ397" s="69"/>
      <c r="DA397" s="69"/>
    </row>
    <row r="398" spans="2:105">
      <c r="B398" s="67"/>
      <c r="C398" s="67"/>
      <c r="D398" s="67"/>
      <c r="E398" s="68"/>
      <c r="F398" s="69"/>
      <c r="G398" s="67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69"/>
      <c r="AE398" s="69"/>
      <c r="AF398" s="69"/>
      <c r="AG398" s="80"/>
      <c r="AH398" s="80"/>
      <c r="AI398" s="69"/>
      <c r="AJ398" s="69"/>
      <c r="AK398" s="80"/>
      <c r="AL398" s="80"/>
      <c r="AM398" s="69"/>
      <c r="AN398" s="69"/>
      <c r="AO398" s="80"/>
      <c r="AP398" s="80"/>
      <c r="AQ398" s="69"/>
      <c r="AR398" s="69"/>
      <c r="AS398" s="80"/>
      <c r="AT398" s="80"/>
      <c r="AU398" s="69"/>
      <c r="AV398" s="69"/>
      <c r="AW398" s="80"/>
      <c r="AX398" s="80"/>
      <c r="AY398" s="69"/>
      <c r="AZ398" s="69"/>
      <c r="BA398" s="80"/>
      <c r="BB398" s="80"/>
      <c r="BC398" s="69"/>
      <c r="BD398" s="69"/>
      <c r="BE398" s="80"/>
      <c r="BF398" s="80"/>
      <c r="BG398" s="69"/>
      <c r="BH398" s="69"/>
      <c r="BI398" s="80"/>
      <c r="BJ398" s="80"/>
      <c r="BK398" s="69"/>
      <c r="BL398" s="69"/>
      <c r="BM398" s="80"/>
      <c r="BN398" s="80"/>
      <c r="BO398" s="69"/>
      <c r="BP398" s="69"/>
      <c r="BQ398" s="80"/>
      <c r="BR398" s="80"/>
      <c r="BS398" s="69"/>
      <c r="BT398" s="69"/>
      <c r="BU398" s="80"/>
      <c r="BV398" s="80"/>
      <c r="BW398" s="69"/>
      <c r="BX398" s="69"/>
      <c r="BY398" s="80"/>
      <c r="BZ398" s="80"/>
      <c r="CA398" s="69"/>
      <c r="CB398" s="69"/>
      <c r="CC398" s="80"/>
      <c r="CD398" s="80"/>
      <c r="CE398" s="69"/>
      <c r="CF398" s="69"/>
      <c r="CG398" s="69"/>
      <c r="CH398" s="69"/>
      <c r="CI398" s="69"/>
      <c r="CJ398" s="69"/>
      <c r="CK398" s="68"/>
      <c r="CL398" s="69"/>
      <c r="CM398" s="67"/>
      <c r="CN398" s="67"/>
      <c r="CO398" s="68"/>
      <c r="CP398" s="69"/>
      <c r="CQ398" s="67"/>
      <c r="CR398" s="67"/>
      <c r="CS398" s="81"/>
      <c r="CT398" s="69"/>
      <c r="CU398" s="69"/>
      <c r="CV398" s="69"/>
      <c r="CW398" s="69"/>
      <c r="CX398" s="69"/>
      <c r="CY398" s="69"/>
      <c r="CZ398" s="69"/>
      <c r="DA398" s="69"/>
    </row>
    <row r="399" spans="2:105">
      <c r="B399" s="67"/>
      <c r="C399" s="67"/>
      <c r="D399" s="67"/>
      <c r="E399" s="68"/>
      <c r="F399" s="69"/>
      <c r="G399" s="67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69"/>
      <c r="AE399" s="69"/>
      <c r="AF399" s="69"/>
      <c r="AG399" s="80"/>
      <c r="AH399" s="80"/>
      <c r="AI399" s="69"/>
      <c r="AJ399" s="69"/>
      <c r="AK399" s="80"/>
      <c r="AL399" s="80"/>
      <c r="AM399" s="69"/>
      <c r="AN399" s="69"/>
      <c r="AO399" s="80"/>
      <c r="AP399" s="80"/>
      <c r="AQ399" s="69"/>
      <c r="AR399" s="69"/>
      <c r="AS399" s="80"/>
      <c r="AT399" s="80"/>
      <c r="AU399" s="69"/>
      <c r="AV399" s="69"/>
      <c r="AW399" s="80"/>
      <c r="AX399" s="80"/>
      <c r="AY399" s="69"/>
      <c r="AZ399" s="69"/>
      <c r="BA399" s="80"/>
      <c r="BB399" s="80"/>
      <c r="BC399" s="69"/>
      <c r="BD399" s="69"/>
      <c r="BE399" s="80"/>
      <c r="BF399" s="80"/>
      <c r="BG399" s="69"/>
      <c r="BH399" s="69"/>
      <c r="BI399" s="80"/>
      <c r="BJ399" s="80"/>
      <c r="BK399" s="69"/>
      <c r="BL399" s="69"/>
      <c r="BM399" s="80"/>
      <c r="BN399" s="80"/>
      <c r="BO399" s="69"/>
      <c r="BP399" s="69"/>
      <c r="BQ399" s="80"/>
      <c r="BR399" s="80"/>
      <c r="BS399" s="69"/>
      <c r="BT399" s="69"/>
      <c r="BU399" s="80"/>
      <c r="BV399" s="80"/>
      <c r="BW399" s="69"/>
      <c r="BX399" s="69"/>
      <c r="BY399" s="80"/>
      <c r="BZ399" s="80"/>
      <c r="CA399" s="69"/>
      <c r="CB399" s="69"/>
      <c r="CC399" s="80"/>
      <c r="CD399" s="80"/>
      <c r="CE399" s="69"/>
      <c r="CF399" s="69"/>
      <c r="CG399" s="69"/>
      <c r="CH399" s="69"/>
      <c r="CI399" s="69"/>
      <c r="CJ399" s="69"/>
      <c r="CK399" s="68"/>
      <c r="CL399" s="69"/>
      <c r="CM399" s="67"/>
      <c r="CN399" s="67"/>
      <c r="CO399" s="68"/>
      <c r="CP399" s="69"/>
      <c r="CQ399" s="67"/>
      <c r="CR399" s="67"/>
      <c r="CS399" s="81"/>
      <c r="CT399" s="69"/>
      <c r="CU399" s="69"/>
      <c r="CV399" s="69"/>
      <c r="CW399" s="69"/>
      <c r="CX399" s="69"/>
      <c r="CY399" s="69"/>
      <c r="CZ399" s="69"/>
      <c r="DA399" s="69"/>
    </row>
    <row r="400" spans="2:105">
      <c r="B400" s="67"/>
      <c r="C400" s="67"/>
      <c r="D400" s="67"/>
      <c r="E400" s="68"/>
      <c r="F400" s="69"/>
      <c r="G400" s="67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69"/>
      <c r="AE400" s="69"/>
      <c r="AF400" s="69"/>
      <c r="AG400" s="80"/>
      <c r="AH400" s="80"/>
      <c r="AI400" s="69"/>
      <c r="AJ400" s="69"/>
      <c r="AK400" s="80"/>
      <c r="AL400" s="80"/>
      <c r="AM400" s="69"/>
      <c r="AN400" s="69"/>
      <c r="AO400" s="80"/>
      <c r="AP400" s="80"/>
      <c r="AQ400" s="69"/>
      <c r="AR400" s="69"/>
      <c r="AS400" s="80"/>
      <c r="AT400" s="80"/>
      <c r="AU400" s="69"/>
      <c r="AV400" s="69"/>
      <c r="AW400" s="80"/>
      <c r="AX400" s="80"/>
      <c r="AY400" s="69"/>
      <c r="AZ400" s="69"/>
      <c r="BA400" s="80"/>
      <c r="BB400" s="80"/>
      <c r="BC400" s="69"/>
      <c r="BD400" s="69"/>
      <c r="BE400" s="80"/>
      <c r="BF400" s="80"/>
      <c r="BG400" s="69"/>
      <c r="BH400" s="69"/>
      <c r="BI400" s="80"/>
      <c r="BJ400" s="80"/>
      <c r="BK400" s="69"/>
      <c r="BL400" s="69"/>
      <c r="BM400" s="80"/>
      <c r="BN400" s="80"/>
      <c r="BO400" s="69"/>
      <c r="BP400" s="69"/>
      <c r="BQ400" s="80"/>
      <c r="BR400" s="80"/>
      <c r="BS400" s="69"/>
      <c r="BT400" s="69"/>
      <c r="BU400" s="80"/>
      <c r="BV400" s="80"/>
      <c r="BW400" s="69"/>
      <c r="BX400" s="69"/>
      <c r="BY400" s="80"/>
      <c r="BZ400" s="80"/>
      <c r="CA400" s="69"/>
      <c r="CB400" s="69"/>
      <c r="CC400" s="80"/>
      <c r="CD400" s="80"/>
      <c r="CE400" s="69"/>
      <c r="CF400" s="69"/>
      <c r="CG400" s="69"/>
      <c r="CH400" s="69"/>
      <c r="CI400" s="69"/>
      <c r="CJ400" s="69"/>
      <c r="CK400" s="68"/>
      <c r="CL400" s="69"/>
      <c r="CM400" s="67"/>
      <c r="CN400" s="67"/>
      <c r="CO400" s="68"/>
      <c r="CP400" s="69"/>
      <c r="CQ400" s="67"/>
      <c r="CR400" s="67"/>
      <c r="CS400" s="81"/>
      <c r="CT400" s="69"/>
      <c r="CU400" s="69"/>
      <c r="CV400" s="69"/>
      <c r="CW400" s="69"/>
      <c r="CX400" s="69"/>
      <c r="CY400" s="69"/>
      <c r="CZ400" s="69"/>
      <c r="DA400" s="69"/>
    </row>
    <row r="401" spans="2:105">
      <c r="B401" s="67"/>
      <c r="C401" s="67"/>
      <c r="D401" s="67"/>
      <c r="E401" s="68"/>
      <c r="F401" s="69"/>
      <c r="G401" s="67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69"/>
      <c r="AE401" s="69"/>
      <c r="AF401" s="69"/>
      <c r="AG401" s="80"/>
      <c r="AH401" s="80"/>
      <c r="AI401" s="69"/>
      <c r="AJ401" s="69"/>
      <c r="AK401" s="80"/>
      <c r="AL401" s="80"/>
      <c r="AM401" s="69"/>
      <c r="AN401" s="69"/>
      <c r="AO401" s="80"/>
      <c r="AP401" s="80"/>
      <c r="AQ401" s="69"/>
      <c r="AR401" s="69"/>
      <c r="AS401" s="80"/>
      <c r="AT401" s="80"/>
      <c r="AU401" s="69"/>
      <c r="AV401" s="69"/>
      <c r="AW401" s="80"/>
      <c r="AX401" s="80"/>
      <c r="AY401" s="69"/>
      <c r="AZ401" s="69"/>
      <c r="BA401" s="80"/>
      <c r="BB401" s="80"/>
      <c r="BC401" s="69"/>
      <c r="BD401" s="69"/>
      <c r="BE401" s="80"/>
      <c r="BF401" s="80"/>
      <c r="BG401" s="69"/>
      <c r="BH401" s="69"/>
      <c r="BI401" s="80"/>
      <c r="BJ401" s="80"/>
      <c r="BK401" s="69"/>
      <c r="BL401" s="69"/>
      <c r="BM401" s="80"/>
      <c r="BN401" s="80"/>
      <c r="BO401" s="69"/>
      <c r="BP401" s="69"/>
      <c r="BQ401" s="80"/>
      <c r="BR401" s="80"/>
      <c r="BS401" s="69"/>
      <c r="BT401" s="69"/>
      <c r="BU401" s="80"/>
      <c r="BV401" s="80"/>
      <c r="BW401" s="69"/>
      <c r="BX401" s="69"/>
      <c r="BY401" s="80"/>
      <c r="BZ401" s="80"/>
      <c r="CA401" s="69"/>
      <c r="CB401" s="69"/>
      <c r="CC401" s="80"/>
      <c r="CD401" s="80"/>
      <c r="CE401" s="69"/>
      <c r="CF401" s="69"/>
      <c r="CG401" s="69"/>
      <c r="CH401" s="69"/>
      <c r="CI401" s="69"/>
      <c r="CJ401" s="69"/>
      <c r="CK401" s="68"/>
      <c r="CL401" s="69"/>
      <c r="CM401" s="67"/>
      <c r="CN401" s="67"/>
      <c r="CO401" s="68"/>
      <c r="CP401" s="69"/>
      <c r="CQ401" s="67"/>
      <c r="CR401" s="67"/>
      <c r="CS401" s="81"/>
      <c r="CT401" s="69"/>
      <c r="CU401" s="69"/>
      <c r="CV401" s="69"/>
      <c r="CW401" s="69"/>
      <c r="CX401" s="69"/>
      <c r="CY401" s="69"/>
      <c r="CZ401" s="69"/>
      <c r="DA401" s="69"/>
    </row>
    <row r="402" spans="2:105">
      <c r="B402" s="67"/>
      <c r="C402" s="67"/>
      <c r="D402" s="67"/>
      <c r="E402" s="68"/>
      <c r="F402" s="69"/>
      <c r="G402" s="67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69"/>
      <c r="AE402" s="69"/>
      <c r="AF402" s="69"/>
      <c r="AG402" s="80"/>
      <c r="AH402" s="80"/>
      <c r="AI402" s="69"/>
      <c r="AJ402" s="69"/>
      <c r="AK402" s="80"/>
      <c r="AL402" s="80"/>
      <c r="AM402" s="69"/>
      <c r="AN402" s="69"/>
      <c r="AO402" s="80"/>
      <c r="AP402" s="80"/>
      <c r="AQ402" s="69"/>
      <c r="AR402" s="69"/>
      <c r="AS402" s="80"/>
      <c r="AT402" s="80"/>
      <c r="AU402" s="69"/>
      <c r="AV402" s="69"/>
      <c r="AW402" s="80"/>
      <c r="AX402" s="80"/>
      <c r="AY402" s="69"/>
      <c r="AZ402" s="69"/>
      <c r="BA402" s="80"/>
      <c r="BB402" s="80"/>
      <c r="BC402" s="69"/>
      <c r="BD402" s="69"/>
      <c r="BE402" s="80"/>
      <c r="BF402" s="80"/>
      <c r="BG402" s="69"/>
      <c r="BH402" s="69"/>
      <c r="BI402" s="80"/>
      <c r="BJ402" s="80"/>
      <c r="BK402" s="69"/>
      <c r="BL402" s="69"/>
      <c r="BM402" s="80"/>
      <c r="BN402" s="80"/>
      <c r="BO402" s="69"/>
      <c r="BP402" s="69"/>
      <c r="BQ402" s="80"/>
      <c r="BR402" s="80"/>
      <c r="BS402" s="69"/>
      <c r="BT402" s="69"/>
      <c r="BU402" s="80"/>
      <c r="BV402" s="80"/>
      <c r="BW402" s="69"/>
      <c r="BX402" s="69"/>
      <c r="BY402" s="80"/>
      <c r="BZ402" s="80"/>
      <c r="CA402" s="69"/>
      <c r="CB402" s="69"/>
      <c r="CC402" s="80"/>
      <c r="CD402" s="80"/>
      <c r="CE402" s="69"/>
      <c r="CF402" s="69"/>
      <c r="CG402" s="69"/>
      <c r="CH402" s="69"/>
      <c r="CI402" s="69"/>
      <c r="CJ402" s="69"/>
      <c r="CK402" s="68"/>
      <c r="CL402" s="69"/>
      <c r="CM402" s="67"/>
      <c r="CN402" s="67"/>
      <c r="CO402" s="68"/>
      <c r="CP402" s="69"/>
      <c r="CQ402" s="67"/>
      <c r="CR402" s="67"/>
      <c r="CS402" s="81"/>
      <c r="CT402" s="69"/>
      <c r="CU402" s="69"/>
      <c r="CV402" s="69"/>
      <c r="CW402" s="69"/>
      <c r="CX402" s="69"/>
      <c r="CY402" s="69"/>
      <c r="CZ402" s="69"/>
      <c r="DA402" s="69"/>
    </row>
    <row r="403" spans="2:105">
      <c r="B403" s="67"/>
      <c r="C403" s="67"/>
      <c r="D403" s="67"/>
      <c r="E403" s="68"/>
      <c r="F403" s="69"/>
      <c r="G403" s="67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69"/>
      <c r="AE403" s="69"/>
      <c r="AF403" s="69"/>
      <c r="AG403" s="80"/>
      <c r="AH403" s="80"/>
      <c r="AI403" s="69"/>
      <c r="AJ403" s="69"/>
      <c r="AK403" s="80"/>
      <c r="AL403" s="80"/>
      <c r="AM403" s="69"/>
      <c r="AN403" s="69"/>
      <c r="AO403" s="80"/>
      <c r="AP403" s="80"/>
      <c r="AQ403" s="69"/>
      <c r="AR403" s="69"/>
      <c r="AS403" s="80"/>
      <c r="AT403" s="80"/>
      <c r="AU403" s="69"/>
      <c r="AV403" s="69"/>
      <c r="AW403" s="80"/>
      <c r="AX403" s="80"/>
      <c r="AY403" s="69"/>
      <c r="AZ403" s="69"/>
      <c r="BA403" s="80"/>
      <c r="BB403" s="80"/>
      <c r="BC403" s="69"/>
      <c r="BD403" s="69"/>
      <c r="BE403" s="80"/>
      <c r="BF403" s="80"/>
      <c r="BG403" s="69"/>
      <c r="BH403" s="69"/>
      <c r="BI403" s="80"/>
      <c r="BJ403" s="80"/>
      <c r="BK403" s="69"/>
      <c r="BL403" s="69"/>
      <c r="BM403" s="80"/>
      <c r="BN403" s="80"/>
      <c r="BO403" s="69"/>
      <c r="BP403" s="69"/>
      <c r="BQ403" s="80"/>
      <c r="BR403" s="80"/>
      <c r="BS403" s="69"/>
      <c r="BT403" s="69"/>
      <c r="BU403" s="80"/>
      <c r="BV403" s="80"/>
      <c r="BW403" s="69"/>
      <c r="BX403" s="69"/>
      <c r="BY403" s="80"/>
      <c r="BZ403" s="80"/>
      <c r="CA403" s="69"/>
      <c r="CB403" s="69"/>
      <c r="CC403" s="80"/>
      <c r="CD403" s="80"/>
      <c r="CE403" s="69"/>
      <c r="CF403" s="69"/>
      <c r="CG403" s="69"/>
      <c r="CH403" s="69"/>
      <c r="CI403" s="69"/>
      <c r="CJ403" s="69"/>
      <c r="CK403" s="68"/>
      <c r="CL403" s="69"/>
      <c r="CM403" s="67"/>
      <c r="CN403" s="67"/>
      <c r="CO403" s="68"/>
      <c r="CP403" s="69"/>
      <c r="CQ403" s="67"/>
      <c r="CR403" s="67"/>
      <c r="CS403" s="81"/>
      <c r="CT403" s="69"/>
      <c r="CU403" s="69"/>
      <c r="CV403" s="69"/>
      <c r="CW403" s="69"/>
      <c r="CX403" s="69"/>
      <c r="CY403" s="69"/>
      <c r="CZ403" s="69"/>
      <c r="DA403" s="69"/>
    </row>
    <row r="404" spans="2:105">
      <c r="B404" s="67"/>
      <c r="C404" s="67"/>
      <c r="D404" s="67"/>
      <c r="E404" s="68"/>
      <c r="F404" s="69"/>
      <c r="G404" s="67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69"/>
      <c r="AE404" s="69"/>
      <c r="AF404" s="69"/>
      <c r="AG404" s="80"/>
      <c r="AH404" s="80"/>
      <c r="AI404" s="69"/>
      <c r="AJ404" s="69"/>
      <c r="AK404" s="80"/>
      <c r="AL404" s="80"/>
      <c r="AM404" s="69"/>
      <c r="AN404" s="69"/>
      <c r="AO404" s="80"/>
      <c r="AP404" s="80"/>
      <c r="AQ404" s="69"/>
      <c r="AR404" s="69"/>
      <c r="AS404" s="80"/>
      <c r="AT404" s="80"/>
      <c r="AU404" s="69"/>
      <c r="AV404" s="69"/>
      <c r="AW404" s="80"/>
      <c r="AX404" s="80"/>
      <c r="AY404" s="69"/>
      <c r="AZ404" s="69"/>
      <c r="BA404" s="80"/>
      <c r="BB404" s="80"/>
      <c r="BC404" s="69"/>
      <c r="BD404" s="69"/>
      <c r="BE404" s="80"/>
      <c r="BF404" s="80"/>
      <c r="BG404" s="69"/>
      <c r="BH404" s="69"/>
      <c r="BI404" s="80"/>
      <c r="BJ404" s="80"/>
      <c r="BK404" s="69"/>
      <c r="BL404" s="69"/>
      <c r="BM404" s="80"/>
      <c r="BN404" s="80"/>
      <c r="BO404" s="69"/>
      <c r="BP404" s="69"/>
      <c r="BQ404" s="80"/>
      <c r="BR404" s="80"/>
      <c r="BS404" s="69"/>
      <c r="BT404" s="69"/>
      <c r="BU404" s="80"/>
      <c r="BV404" s="80"/>
      <c r="BW404" s="69"/>
      <c r="BX404" s="69"/>
      <c r="BY404" s="80"/>
      <c r="BZ404" s="80"/>
      <c r="CA404" s="69"/>
      <c r="CB404" s="69"/>
      <c r="CC404" s="80"/>
      <c r="CD404" s="80"/>
      <c r="CE404" s="69"/>
      <c r="CF404" s="69"/>
      <c r="CG404" s="69"/>
      <c r="CH404" s="69"/>
      <c r="CI404" s="69"/>
      <c r="CJ404" s="69"/>
      <c r="CK404" s="68"/>
      <c r="CL404" s="69"/>
      <c r="CM404" s="67"/>
      <c r="CN404" s="67"/>
      <c r="CO404" s="68"/>
      <c r="CP404" s="69"/>
      <c r="CQ404" s="67"/>
      <c r="CR404" s="67"/>
      <c r="CS404" s="81"/>
      <c r="CT404" s="69"/>
      <c r="CU404" s="69"/>
      <c r="CV404" s="69"/>
      <c r="CW404" s="69"/>
      <c r="CX404" s="69"/>
      <c r="CY404" s="69"/>
      <c r="CZ404" s="69"/>
      <c r="DA404" s="69"/>
    </row>
    <row r="405" spans="2:105">
      <c r="B405" s="67"/>
      <c r="C405" s="67"/>
      <c r="D405" s="67"/>
      <c r="E405" s="68"/>
      <c r="F405" s="69"/>
      <c r="G405" s="67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69"/>
      <c r="AE405" s="69"/>
      <c r="AF405" s="69"/>
      <c r="AG405" s="80"/>
      <c r="AH405" s="80"/>
      <c r="AI405" s="69"/>
      <c r="AJ405" s="69"/>
      <c r="AK405" s="80"/>
      <c r="AL405" s="80"/>
      <c r="AM405" s="69"/>
      <c r="AN405" s="69"/>
      <c r="AO405" s="80"/>
      <c r="AP405" s="80"/>
      <c r="AQ405" s="69"/>
      <c r="AR405" s="69"/>
      <c r="AS405" s="80"/>
      <c r="AT405" s="80"/>
      <c r="AU405" s="69"/>
      <c r="AV405" s="69"/>
      <c r="AW405" s="80"/>
      <c r="AX405" s="80"/>
      <c r="AY405" s="69"/>
      <c r="AZ405" s="69"/>
      <c r="BA405" s="80"/>
      <c r="BB405" s="80"/>
      <c r="BC405" s="69"/>
      <c r="BD405" s="69"/>
      <c r="BE405" s="80"/>
      <c r="BF405" s="80"/>
      <c r="BG405" s="69"/>
      <c r="BH405" s="69"/>
      <c r="BI405" s="80"/>
      <c r="BJ405" s="80"/>
      <c r="BK405" s="69"/>
      <c r="BL405" s="69"/>
      <c r="BM405" s="80"/>
      <c r="BN405" s="80"/>
      <c r="BO405" s="69"/>
      <c r="BP405" s="69"/>
      <c r="BQ405" s="80"/>
      <c r="BR405" s="80"/>
      <c r="BS405" s="69"/>
      <c r="BT405" s="69"/>
      <c r="BU405" s="80"/>
      <c r="BV405" s="80"/>
      <c r="BW405" s="69"/>
      <c r="BX405" s="69"/>
      <c r="BY405" s="80"/>
      <c r="BZ405" s="80"/>
      <c r="CA405" s="69"/>
      <c r="CB405" s="69"/>
      <c r="CC405" s="80"/>
      <c r="CD405" s="80"/>
      <c r="CE405" s="69"/>
      <c r="CF405" s="69"/>
      <c r="CG405" s="69"/>
      <c r="CH405" s="69"/>
      <c r="CI405" s="69"/>
      <c r="CJ405" s="69"/>
      <c r="CK405" s="68"/>
      <c r="CL405" s="69"/>
      <c r="CM405" s="67"/>
      <c r="CN405" s="67"/>
      <c r="CO405" s="68"/>
      <c r="CP405" s="69"/>
      <c r="CQ405" s="67"/>
      <c r="CR405" s="67"/>
      <c r="CS405" s="81"/>
      <c r="CT405" s="69"/>
      <c r="CU405" s="69"/>
      <c r="CV405" s="69"/>
      <c r="CW405" s="69"/>
      <c r="CX405" s="69"/>
      <c r="CY405" s="69"/>
      <c r="CZ405" s="69"/>
      <c r="DA405" s="69"/>
    </row>
    <row r="406" spans="2:105">
      <c r="B406" s="67"/>
      <c r="C406" s="67"/>
      <c r="D406" s="67"/>
      <c r="E406" s="68"/>
      <c r="F406" s="69"/>
      <c r="G406" s="67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69"/>
      <c r="AE406" s="69"/>
      <c r="AF406" s="69"/>
      <c r="AG406" s="80"/>
      <c r="AH406" s="80"/>
      <c r="AI406" s="69"/>
      <c r="AJ406" s="69"/>
      <c r="AK406" s="80"/>
      <c r="AL406" s="80"/>
      <c r="AM406" s="69"/>
      <c r="AN406" s="69"/>
      <c r="AO406" s="80"/>
      <c r="AP406" s="80"/>
      <c r="AQ406" s="69"/>
      <c r="AR406" s="69"/>
      <c r="AS406" s="80"/>
      <c r="AT406" s="80"/>
      <c r="AU406" s="69"/>
      <c r="AV406" s="69"/>
      <c r="AW406" s="80"/>
      <c r="AX406" s="80"/>
      <c r="AY406" s="69"/>
      <c r="AZ406" s="69"/>
      <c r="BA406" s="80"/>
      <c r="BB406" s="80"/>
      <c r="BC406" s="69"/>
      <c r="BD406" s="69"/>
      <c r="BE406" s="80"/>
      <c r="BF406" s="80"/>
      <c r="BG406" s="69"/>
      <c r="BH406" s="69"/>
      <c r="BI406" s="80"/>
      <c r="BJ406" s="80"/>
      <c r="BK406" s="69"/>
      <c r="BL406" s="69"/>
      <c r="BM406" s="80"/>
      <c r="BN406" s="80"/>
      <c r="BO406" s="69"/>
      <c r="BP406" s="69"/>
      <c r="BQ406" s="80"/>
      <c r="BR406" s="80"/>
      <c r="BS406" s="69"/>
      <c r="BT406" s="69"/>
      <c r="BU406" s="80"/>
      <c r="BV406" s="80"/>
      <c r="BW406" s="69"/>
      <c r="BX406" s="69"/>
      <c r="BY406" s="80"/>
      <c r="BZ406" s="80"/>
      <c r="CA406" s="69"/>
      <c r="CB406" s="69"/>
      <c r="CC406" s="80"/>
      <c r="CD406" s="80"/>
      <c r="CE406" s="69"/>
      <c r="CF406" s="69"/>
      <c r="CG406" s="69"/>
      <c r="CH406" s="69"/>
      <c r="CI406" s="69"/>
      <c r="CJ406" s="69"/>
      <c r="CK406" s="68"/>
      <c r="CL406" s="69"/>
      <c r="CM406" s="67"/>
      <c r="CN406" s="67"/>
      <c r="CO406" s="68"/>
      <c r="CP406" s="69"/>
      <c r="CQ406" s="67"/>
      <c r="CR406" s="67"/>
      <c r="CS406" s="81"/>
      <c r="CT406" s="69"/>
      <c r="CU406" s="69"/>
      <c r="CV406" s="69"/>
      <c r="CW406" s="69"/>
      <c r="CX406" s="69"/>
      <c r="CY406" s="69"/>
      <c r="CZ406" s="69"/>
      <c r="DA406" s="69"/>
    </row>
    <row r="407" spans="2:105">
      <c r="B407" s="67"/>
      <c r="C407" s="67"/>
      <c r="D407" s="67"/>
      <c r="E407" s="68"/>
      <c r="F407" s="69"/>
      <c r="G407" s="67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69"/>
      <c r="AE407" s="69"/>
      <c r="AF407" s="69"/>
      <c r="AG407" s="80"/>
      <c r="AH407" s="80"/>
      <c r="AI407" s="69"/>
      <c r="AJ407" s="69"/>
      <c r="AK407" s="80"/>
      <c r="AL407" s="80"/>
      <c r="AM407" s="69"/>
      <c r="AN407" s="69"/>
      <c r="AO407" s="80"/>
      <c r="AP407" s="80"/>
      <c r="AQ407" s="69"/>
      <c r="AR407" s="69"/>
      <c r="AS407" s="80"/>
      <c r="AT407" s="80"/>
      <c r="AU407" s="69"/>
      <c r="AV407" s="69"/>
      <c r="AW407" s="80"/>
      <c r="AX407" s="80"/>
      <c r="AY407" s="69"/>
      <c r="AZ407" s="69"/>
      <c r="BA407" s="80"/>
      <c r="BB407" s="80"/>
      <c r="BC407" s="69"/>
      <c r="BD407" s="69"/>
      <c r="BE407" s="80"/>
      <c r="BF407" s="80"/>
      <c r="BG407" s="69"/>
      <c r="BH407" s="69"/>
      <c r="BI407" s="80"/>
      <c r="BJ407" s="80"/>
      <c r="BK407" s="69"/>
      <c r="BL407" s="69"/>
      <c r="BM407" s="80"/>
      <c r="BN407" s="80"/>
      <c r="BO407" s="69"/>
      <c r="BP407" s="69"/>
      <c r="BQ407" s="80"/>
      <c r="BR407" s="80"/>
      <c r="BS407" s="69"/>
      <c r="BT407" s="69"/>
      <c r="BU407" s="80"/>
      <c r="BV407" s="80"/>
      <c r="BW407" s="69"/>
      <c r="BX407" s="69"/>
      <c r="BY407" s="80"/>
      <c r="BZ407" s="80"/>
      <c r="CA407" s="69"/>
      <c r="CB407" s="69"/>
      <c r="CC407" s="80"/>
      <c r="CD407" s="80"/>
      <c r="CE407" s="69"/>
      <c r="CF407" s="69"/>
      <c r="CG407" s="69"/>
      <c r="CH407" s="69"/>
      <c r="CI407" s="69"/>
      <c r="CJ407" s="69"/>
      <c r="CK407" s="68"/>
      <c r="CL407" s="69"/>
      <c r="CM407" s="67"/>
      <c r="CN407" s="67"/>
      <c r="CO407" s="68"/>
      <c r="CP407" s="69"/>
      <c r="CQ407" s="67"/>
      <c r="CR407" s="67"/>
      <c r="CS407" s="81"/>
      <c r="CT407" s="69"/>
      <c r="CU407" s="69"/>
      <c r="CV407" s="69"/>
      <c r="CW407" s="69"/>
      <c r="CX407" s="69"/>
      <c r="CY407" s="69"/>
      <c r="CZ407" s="69"/>
      <c r="DA407" s="69"/>
    </row>
    <row r="408" spans="2:105">
      <c r="B408" s="67"/>
      <c r="C408" s="67"/>
      <c r="D408" s="67"/>
      <c r="E408" s="68"/>
      <c r="F408" s="69"/>
      <c r="G408" s="67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69"/>
      <c r="AE408" s="69"/>
      <c r="AF408" s="69"/>
      <c r="AG408" s="80"/>
      <c r="AH408" s="80"/>
      <c r="AI408" s="69"/>
      <c r="AJ408" s="69"/>
      <c r="AK408" s="80"/>
      <c r="AL408" s="80"/>
      <c r="AM408" s="69"/>
      <c r="AN408" s="69"/>
      <c r="AO408" s="80"/>
      <c r="AP408" s="80"/>
      <c r="AQ408" s="69"/>
      <c r="AR408" s="69"/>
      <c r="AS408" s="80"/>
      <c r="AT408" s="80"/>
      <c r="AU408" s="69"/>
      <c r="AV408" s="69"/>
      <c r="AW408" s="80"/>
      <c r="AX408" s="80"/>
      <c r="AY408" s="69"/>
      <c r="AZ408" s="69"/>
      <c r="BA408" s="80"/>
      <c r="BB408" s="80"/>
      <c r="BC408" s="69"/>
      <c r="BD408" s="69"/>
      <c r="BE408" s="80"/>
      <c r="BF408" s="80"/>
      <c r="BG408" s="69"/>
      <c r="BH408" s="69"/>
      <c r="BI408" s="80"/>
      <c r="BJ408" s="80"/>
      <c r="BK408" s="69"/>
      <c r="BL408" s="69"/>
      <c r="BM408" s="80"/>
      <c r="BN408" s="80"/>
      <c r="BO408" s="69"/>
      <c r="BP408" s="69"/>
      <c r="BQ408" s="80"/>
      <c r="BR408" s="80"/>
      <c r="BS408" s="69"/>
      <c r="BT408" s="69"/>
      <c r="BU408" s="80"/>
      <c r="BV408" s="80"/>
      <c r="BW408" s="69"/>
      <c r="BX408" s="69"/>
      <c r="BY408" s="80"/>
      <c r="BZ408" s="80"/>
      <c r="CA408" s="69"/>
      <c r="CB408" s="69"/>
      <c r="CC408" s="80"/>
      <c r="CD408" s="80"/>
      <c r="CE408" s="69"/>
      <c r="CF408" s="69"/>
      <c r="CG408" s="69"/>
      <c r="CH408" s="69"/>
      <c r="CI408" s="69"/>
      <c r="CJ408" s="69"/>
      <c r="CK408" s="68"/>
      <c r="CL408" s="69"/>
      <c r="CM408" s="67"/>
      <c r="CN408" s="67"/>
      <c r="CO408" s="68"/>
      <c r="CP408" s="69"/>
      <c r="CQ408" s="67"/>
      <c r="CR408" s="67"/>
      <c r="CS408" s="81"/>
      <c r="CT408" s="69"/>
      <c r="CU408" s="69"/>
      <c r="CV408" s="69"/>
      <c r="CW408" s="69"/>
      <c r="CX408" s="69"/>
      <c r="CY408" s="69"/>
      <c r="CZ408" s="69"/>
      <c r="DA408" s="69"/>
    </row>
    <row r="409" spans="2:105">
      <c r="B409" s="67"/>
      <c r="C409" s="67"/>
      <c r="D409" s="67"/>
      <c r="E409" s="68"/>
      <c r="F409" s="69"/>
      <c r="G409" s="67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69"/>
      <c r="AE409" s="69"/>
      <c r="AF409" s="69"/>
      <c r="AG409" s="80"/>
      <c r="AH409" s="80"/>
      <c r="AI409" s="69"/>
      <c r="AJ409" s="69"/>
      <c r="AK409" s="80"/>
      <c r="AL409" s="80"/>
      <c r="AM409" s="69"/>
      <c r="AN409" s="69"/>
      <c r="AO409" s="80"/>
      <c r="AP409" s="80"/>
      <c r="AQ409" s="69"/>
      <c r="AR409" s="69"/>
      <c r="AS409" s="80"/>
      <c r="AT409" s="80"/>
      <c r="AU409" s="69"/>
      <c r="AV409" s="69"/>
      <c r="AW409" s="80"/>
      <c r="AX409" s="80"/>
      <c r="AY409" s="69"/>
      <c r="AZ409" s="69"/>
      <c r="BA409" s="80"/>
      <c r="BB409" s="80"/>
      <c r="BC409" s="69"/>
      <c r="BD409" s="69"/>
      <c r="BE409" s="80"/>
      <c r="BF409" s="80"/>
      <c r="BG409" s="69"/>
      <c r="BH409" s="69"/>
      <c r="BI409" s="80"/>
      <c r="BJ409" s="80"/>
      <c r="BK409" s="69"/>
      <c r="BL409" s="69"/>
      <c r="BM409" s="80"/>
      <c r="BN409" s="80"/>
      <c r="BO409" s="69"/>
      <c r="BP409" s="69"/>
      <c r="BQ409" s="80"/>
      <c r="BR409" s="80"/>
      <c r="BS409" s="69"/>
      <c r="BT409" s="69"/>
      <c r="BU409" s="80"/>
      <c r="BV409" s="80"/>
      <c r="BW409" s="69"/>
      <c r="BX409" s="69"/>
      <c r="BY409" s="80"/>
      <c r="BZ409" s="80"/>
      <c r="CA409" s="69"/>
      <c r="CB409" s="69"/>
      <c r="CC409" s="80"/>
      <c r="CD409" s="80"/>
      <c r="CE409" s="69"/>
      <c r="CF409" s="69"/>
      <c r="CG409" s="69"/>
      <c r="CH409" s="69"/>
      <c r="CI409" s="69"/>
      <c r="CJ409" s="69"/>
      <c r="CK409" s="68"/>
      <c r="CL409" s="69"/>
      <c r="CM409" s="67"/>
      <c r="CN409" s="67"/>
      <c r="CO409" s="68"/>
      <c r="CP409" s="69"/>
      <c r="CQ409" s="67"/>
      <c r="CR409" s="67"/>
      <c r="CS409" s="81"/>
      <c r="CT409" s="69"/>
      <c r="CU409" s="69"/>
      <c r="CV409" s="69"/>
      <c r="CW409" s="69"/>
      <c r="CX409" s="69"/>
      <c r="CY409" s="69"/>
      <c r="CZ409" s="69"/>
      <c r="DA409" s="69"/>
    </row>
    <row r="410" spans="2:105">
      <c r="B410" s="67"/>
      <c r="C410" s="67"/>
      <c r="D410" s="67"/>
      <c r="E410" s="68"/>
      <c r="F410" s="69"/>
      <c r="G410" s="67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69"/>
      <c r="AE410" s="69"/>
      <c r="AF410" s="69"/>
      <c r="AG410" s="80"/>
      <c r="AH410" s="80"/>
      <c r="AI410" s="69"/>
      <c r="AJ410" s="69"/>
      <c r="AK410" s="80"/>
      <c r="AL410" s="80"/>
      <c r="AM410" s="69"/>
      <c r="AN410" s="69"/>
      <c r="AO410" s="80"/>
      <c r="AP410" s="80"/>
      <c r="AQ410" s="69"/>
      <c r="AR410" s="69"/>
      <c r="AS410" s="80"/>
      <c r="AT410" s="80"/>
      <c r="AU410" s="69"/>
      <c r="AV410" s="69"/>
      <c r="AW410" s="80"/>
      <c r="AX410" s="80"/>
      <c r="AY410" s="69"/>
      <c r="AZ410" s="69"/>
      <c r="BA410" s="80"/>
      <c r="BB410" s="80"/>
      <c r="BC410" s="69"/>
      <c r="BD410" s="69"/>
      <c r="BE410" s="80"/>
      <c r="BF410" s="80"/>
      <c r="BG410" s="69"/>
      <c r="BH410" s="69"/>
      <c r="BI410" s="80"/>
      <c r="BJ410" s="80"/>
      <c r="BK410" s="69"/>
      <c r="BL410" s="69"/>
      <c r="BM410" s="80"/>
      <c r="BN410" s="80"/>
      <c r="BO410" s="69"/>
      <c r="BP410" s="69"/>
      <c r="BQ410" s="80"/>
      <c r="BR410" s="80"/>
      <c r="BS410" s="69"/>
      <c r="BT410" s="69"/>
      <c r="BU410" s="80"/>
      <c r="BV410" s="80"/>
      <c r="BW410" s="69"/>
      <c r="BX410" s="69"/>
      <c r="BY410" s="80"/>
      <c r="BZ410" s="80"/>
      <c r="CA410" s="69"/>
      <c r="CB410" s="69"/>
      <c r="CC410" s="80"/>
      <c r="CD410" s="80"/>
      <c r="CE410" s="69"/>
      <c r="CF410" s="69"/>
      <c r="CG410" s="69"/>
      <c r="CH410" s="69"/>
      <c r="CI410" s="69"/>
      <c r="CJ410" s="69"/>
      <c r="CK410" s="68"/>
      <c r="CL410" s="69"/>
      <c r="CM410" s="67"/>
      <c r="CN410" s="67"/>
      <c r="CO410" s="68"/>
      <c r="CP410" s="69"/>
      <c r="CQ410" s="67"/>
      <c r="CR410" s="67"/>
      <c r="CS410" s="81"/>
      <c r="CT410" s="69"/>
      <c r="CU410" s="69"/>
      <c r="CV410" s="69"/>
      <c r="CW410" s="69"/>
      <c r="CX410" s="69"/>
      <c r="CY410" s="69"/>
      <c r="CZ410" s="69"/>
      <c r="DA410" s="69"/>
    </row>
    <row r="411" spans="2:105">
      <c r="B411" s="67"/>
      <c r="C411" s="67"/>
      <c r="D411" s="67"/>
      <c r="E411" s="68"/>
      <c r="F411" s="69"/>
      <c r="G411" s="67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69"/>
      <c r="AE411" s="69"/>
      <c r="AF411" s="69"/>
      <c r="AG411" s="80"/>
      <c r="AH411" s="80"/>
      <c r="AI411" s="69"/>
      <c r="AJ411" s="69"/>
      <c r="AK411" s="80"/>
      <c r="AL411" s="80"/>
      <c r="AM411" s="69"/>
      <c r="AN411" s="69"/>
      <c r="AO411" s="80"/>
      <c r="AP411" s="80"/>
      <c r="AQ411" s="69"/>
      <c r="AR411" s="69"/>
      <c r="AS411" s="80"/>
      <c r="AT411" s="80"/>
      <c r="AU411" s="69"/>
      <c r="AV411" s="69"/>
      <c r="AW411" s="80"/>
      <c r="AX411" s="80"/>
      <c r="AY411" s="69"/>
      <c r="AZ411" s="69"/>
      <c r="BA411" s="80"/>
      <c r="BB411" s="80"/>
      <c r="BC411" s="69"/>
      <c r="BD411" s="69"/>
      <c r="BE411" s="80"/>
      <c r="BF411" s="80"/>
      <c r="BG411" s="69"/>
      <c r="BH411" s="69"/>
      <c r="BI411" s="80"/>
      <c r="BJ411" s="80"/>
      <c r="BK411" s="69"/>
      <c r="BL411" s="69"/>
      <c r="BM411" s="80"/>
      <c r="BN411" s="80"/>
      <c r="BO411" s="69"/>
      <c r="BP411" s="69"/>
      <c r="BQ411" s="80"/>
      <c r="BR411" s="80"/>
      <c r="BS411" s="69"/>
      <c r="BT411" s="69"/>
      <c r="BU411" s="80"/>
      <c r="BV411" s="80"/>
      <c r="BW411" s="69"/>
      <c r="BX411" s="69"/>
      <c r="BY411" s="80"/>
      <c r="BZ411" s="80"/>
      <c r="CA411" s="69"/>
      <c r="CB411" s="69"/>
      <c r="CC411" s="80"/>
      <c r="CD411" s="80"/>
      <c r="CE411" s="69"/>
      <c r="CF411" s="69"/>
      <c r="CG411" s="69"/>
      <c r="CH411" s="69"/>
      <c r="CI411" s="69"/>
      <c r="CJ411" s="69"/>
      <c r="CK411" s="68"/>
      <c r="CL411" s="69"/>
      <c r="CM411" s="67"/>
      <c r="CN411" s="67"/>
      <c r="CO411" s="68"/>
      <c r="CP411" s="69"/>
      <c r="CQ411" s="67"/>
      <c r="CR411" s="67"/>
      <c r="CS411" s="81"/>
      <c r="CT411" s="69"/>
      <c r="CU411" s="69"/>
      <c r="CV411" s="69"/>
      <c r="CW411" s="69"/>
      <c r="CX411" s="69"/>
      <c r="CY411" s="69"/>
      <c r="CZ411" s="69"/>
      <c r="DA411" s="69"/>
    </row>
    <row r="412" spans="2:105">
      <c r="B412" s="67"/>
      <c r="C412" s="67"/>
      <c r="D412" s="67"/>
      <c r="E412" s="68"/>
      <c r="F412" s="69"/>
      <c r="G412" s="67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69"/>
      <c r="AE412" s="69"/>
      <c r="AF412" s="69"/>
      <c r="AG412" s="80"/>
      <c r="AH412" s="80"/>
      <c r="AI412" s="69"/>
      <c r="AJ412" s="69"/>
      <c r="AK412" s="80"/>
      <c r="AL412" s="80"/>
      <c r="AM412" s="69"/>
      <c r="AN412" s="69"/>
      <c r="AO412" s="80"/>
      <c r="AP412" s="80"/>
      <c r="AQ412" s="69"/>
      <c r="AR412" s="69"/>
      <c r="AS412" s="80"/>
      <c r="AT412" s="80"/>
      <c r="AU412" s="69"/>
      <c r="AV412" s="69"/>
      <c r="AW412" s="80"/>
      <c r="AX412" s="80"/>
      <c r="AY412" s="69"/>
      <c r="AZ412" s="69"/>
      <c r="BA412" s="80"/>
      <c r="BB412" s="80"/>
      <c r="BC412" s="69"/>
      <c r="BD412" s="69"/>
      <c r="BE412" s="80"/>
      <c r="BF412" s="80"/>
      <c r="BG412" s="69"/>
      <c r="BH412" s="69"/>
      <c r="BI412" s="80"/>
      <c r="BJ412" s="80"/>
      <c r="BK412" s="69"/>
      <c r="BL412" s="69"/>
      <c r="BM412" s="80"/>
      <c r="BN412" s="80"/>
      <c r="BO412" s="69"/>
      <c r="BP412" s="69"/>
      <c r="BQ412" s="80"/>
      <c r="BR412" s="80"/>
      <c r="BS412" s="69"/>
      <c r="BT412" s="69"/>
      <c r="BU412" s="80"/>
      <c r="BV412" s="80"/>
      <c r="BW412" s="69"/>
      <c r="BX412" s="69"/>
      <c r="BY412" s="80"/>
      <c r="BZ412" s="80"/>
      <c r="CA412" s="69"/>
      <c r="CB412" s="69"/>
      <c r="CC412" s="80"/>
      <c r="CD412" s="80"/>
      <c r="CE412" s="69"/>
      <c r="CF412" s="69"/>
      <c r="CG412" s="69"/>
      <c r="CH412" s="69"/>
      <c r="CI412" s="69"/>
      <c r="CJ412" s="69"/>
      <c r="CK412" s="68"/>
      <c r="CL412" s="69"/>
      <c r="CM412" s="67"/>
      <c r="CN412" s="67"/>
      <c r="CO412" s="68"/>
      <c r="CP412" s="69"/>
      <c r="CQ412" s="67"/>
      <c r="CR412" s="67"/>
      <c r="CS412" s="81"/>
      <c r="CT412" s="69"/>
      <c r="CU412" s="69"/>
      <c r="CV412" s="69"/>
      <c r="CW412" s="69"/>
      <c r="CX412" s="69"/>
      <c r="CY412" s="69"/>
      <c r="CZ412" s="69"/>
      <c r="DA412" s="69"/>
    </row>
    <row r="413" spans="2:105">
      <c r="B413" s="67"/>
      <c r="C413" s="67"/>
      <c r="D413" s="67"/>
      <c r="E413" s="68"/>
      <c r="F413" s="69"/>
      <c r="G413" s="67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69"/>
      <c r="AE413" s="69"/>
      <c r="AF413" s="69"/>
      <c r="AG413" s="80"/>
      <c r="AH413" s="80"/>
      <c r="AI413" s="69"/>
      <c r="AJ413" s="69"/>
      <c r="AK413" s="80"/>
      <c r="AL413" s="80"/>
      <c r="AM413" s="69"/>
      <c r="AN413" s="69"/>
      <c r="AO413" s="80"/>
      <c r="AP413" s="80"/>
      <c r="AQ413" s="69"/>
      <c r="AR413" s="69"/>
      <c r="AS413" s="80"/>
      <c r="AT413" s="80"/>
      <c r="AU413" s="69"/>
      <c r="AV413" s="69"/>
      <c r="AW413" s="80"/>
      <c r="AX413" s="80"/>
      <c r="AY413" s="69"/>
      <c r="AZ413" s="69"/>
      <c r="BA413" s="80"/>
      <c r="BB413" s="80"/>
      <c r="BC413" s="69"/>
      <c r="BD413" s="69"/>
      <c r="BE413" s="80"/>
      <c r="BF413" s="80"/>
      <c r="BG413" s="69"/>
      <c r="BH413" s="69"/>
      <c r="BI413" s="80"/>
      <c r="BJ413" s="80"/>
      <c r="BK413" s="69"/>
      <c r="BL413" s="69"/>
      <c r="BM413" s="80"/>
      <c r="BN413" s="80"/>
      <c r="BO413" s="69"/>
      <c r="BP413" s="69"/>
      <c r="BQ413" s="80"/>
      <c r="BR413" s="80"/>
      <c r="BS413" s="69"/>
      <c r="BT413" s="69"/>
      <c r="BU413" s="80"/>
      <c r="BV413" s="80"/>
      <c r="BW413" s="69"/>
      <c r="BX413" s="69"/>
      <c r="BY413" s="80"/>
      <c r="BZ413" s="80"/>
      <c r="CA413" s="69"/>
      <c r="CB413" s="69"/>
      <c r="CC413" s="80"/>
      <c r="CD413" s="80"/>
      <c r="CE413" s="69"/>
      <c r="CF413" s="69"/>
      <c r="CG413" s="69"/>
      <c r="CH413" s="69"/>
      <c r="CI413" s="69"/>
      <c r="CJ413" s="69"/>
      <c r="CK413" s="68"/>
      <c r="CL413" s="69"/>
      <c r="CM413" s="67"/>
      <c r="CN413" s="67"/>
      <c r="CO413" s="68"/>
      <c r="CP413" s="69"/>
      <c r="CQ413" s="67"/>
      <c r="CR413" s="67"/>
      <c r="CS413" s="81"/>
      <c r="CT413" s="69"/>
      <c r="CU413" s="69"/>
      <c r="CV413" s="69"/>
      <c r="CW413" s="69"/>
      <c r="CX413" s="69"/>
      <c r="CY413" s="69"/>
      <c r="CZ413" s="69"/>
      <c r="DA413" s="69"/>
    </row>
    <row r="414" spans="2:105">
      <c r="B414" s="67"/>
      <c r="C414" s="67"/>
      <c r="D414" s="67"/>
      <c r="E414" s="68"/>
      <c r="F414" s="69"/>
      <c r="G414" s="67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69"/>
      <c r="AE414" s="69"/>
      <c r="AF414" s="69"/>
      <c r="AG414" s="80"/>
      <c r="AH414" s="80"/>
      <c r="AI414" s="69"/>
      <c r="AJ414" s="69"/>
      <c r="AK414" s="80"/>
      <c r="AL414" s="80"/>
      <c r="AM414" s="69"/>
      <c r="AN414" s="69"/>
      <c r="AO414" s="80"/>
      <c r="AP414" s="80"/>
      <c r="AQ414" s="69"/>
      <c r="AR414" s="69"/>
      <c r="AS414" s="80"/>
      <c r="AT414" s="80"/>
      <c r="AU414" s="69"/>
      <c r="AV414" s="69"/>
      <c r="AW414" s="80"/>
      <c r="AX414" s="80"/>
      <c r="AY414" s="69"/>
      <c r="AZ414" s="69"/>
      <c r="BA414" s="80"/>
      <c r="BB414" s="80"/>
      <c r="BC414" s="69"/>
      <c r="BD414" s="69"/>
      <c r="BE414" s="80"/>
      <c r="BF414" s="80"/>
      <c r="BG414" s="69"/>
      <c r="BH414" s="69"/>
      <c r="BI414" s="80"/>
      <c r="BJ414" s="80"/>
      <c r="BK414" s="69"/>
      <c r="BL414" s="69"/>
      <c r="BM414" s="80"/>
      <c r="BN414" s="80"/>
      <c r="BO414" s="69"/>
      <c r="BP414" s="69"/>
      <c r="BQ414" s="80"/>
      <c r="BR414" s="80"/>
      <c r="BS414" s="69"/>
      <c r="BT414" s="69"/>
      <c r="BU414" s="80"/>
      <c r="BV414" s="80"/>
      <c r="BW414" s="69"/>
      <c r="BX414" s="69"/>
      <c r="BY414" s="80"/>
      <c r="BZ414" s="80"/>
      <c r="CA414" s="69"/>
      <c r="CB414" s="69"/>
      <c r="CC414" s="80"/>
      <c r="CD414" s="80"/>
      <c r="CE414" s="69"/>
      <c r="CF414" s="69"/>
      <c r="CG414" s="69"/>
      <c r="CH414" s="69"/>
      <c r="CI414" s="69"/>
      <c r="CJ414" s="69"/>
      <c r="CK414" s="68"/>
      <c r="CL414" s="69"/>
      <c r="CM414" s="67"/>
      <c r="CN414" s="67"/>
      <c r="CO414" s="68"/>
      <c r="CP414" s="69"/>
      <c r="CQ414" s="67"/>
      <c r="CR414" s="67"/>
      <c r="CS414" s="81"/>
      <c r="CT414" s="69"/>
      <c r="CU414" s="69"/>
      <c r="CV414" s="69"/>
      <c r="CW414" s="69"/>
      <c r="CX414" s="69"/>
      <c r="CY414" s="69"/>
      <c r="CZ414" s="69"/>
      <c r="DA414" s="69"/>
    </row>
    <row r="415" spans="2:105">
      <c r="B415" s="67"/>
      <c r="C415" s="67"/>
      <c r="D415" s="67"/>
      <c r="E415" s="68"/>
      <c r="F415" s="69"/>
      <c r="G415" s="67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69"/>
      <c r="AE415" s="69"/>
      <c r="AF415" s="69"/>
      <c r="AG415" s="80"/>
      <c r="AH415" s="80"/>
      <c r="AI415" s="69"/>
      <c r="AJ415" s="69"/>
      <c r="AK415" s="80"/>
      <c r="AL415" s="80"/>
      <c r="AM415" s="69"/>
      <c r="AN415" s="69"/>
      <c r="AO415" s="80"/>
      <c r="AP415" s="80"/>
      <c r="AQ415" s="69"/>
      <c r="AR415" s="69"/>
      <c r="AS415" s="80"/>
      <c r="AT415" s="80"/>
      <c r="AU415" s="69"/>
      <c r="AV415" s="69"/>
      <c r="AW415" s="80"/>
      <c r="AX415" s="80"/>
      <c r="AY415" s="69"/>
      <c r="AZ415" s="69"/>
      <c r="BA415" s="80"/>
      <c r="BB415" s="80"/>
      <c r="BC415" s="69"/>
      <c r="BD415" s="69"/>
      <c r="BE415" s="80"/>
      <c r="BF415" s="80"/>
      <c r="BG415" s="69"/>
      <c r="BH415" s="69"/>
      <c r="BI415" s="80"/>
      <c r="BJ415" s="80"/>
      <c r="BK415" s="69"/>
      <c r="BL415" s="69"/>
      <c r="BM415" s="80"/>
      <c r="BN415" s="80"/>
      <c r="BO415" s="69"/>
      <c r="BP415" s="69"/>
      <c r="BQ415" s="80"/>
      <c r="BR415" s="80"/>
      <c r="BS415" s="69"/>
      <c r="BT415" s="69"/>
      <c r="BU415" s="80"/>
      <c r="BV415" s="80"/>
      <c r="BW415" s="69"/>
      <c r="BX415" s="69"/>
      <c r="BY415" s="80"/>
      <c r="BZ415" s="80"/>
      <c r="CA415" s="69"/>
      <c r="CB415" s="69"/>
      <c r="CC415" s="80"/>
      <c r="CD415" s="80"/>
      <c r="CE415" s="69"/>
      <c r="CF415" s="69"/>
      <c r="CG415" s="69"/>
      <c r="CH415" s="69"/>
      <c r="CI415" s="69"/>
      <c r="CJ415" s="69"/>
      <c r="CK415" s="68"/>
      <c r="CL415" s="69"/>
      <c r="CM415" s="67"/>
      <c r="CN415" s="67"/>
      <c r="CO415" s="68"/>
      <c r="CP415" s="69"/>
      <c r="CQ415" s="67"/>
      <c r="CR415" s="67"/>
      <c r="CS415" s="81"/>
      <c r="CT415" s="69"/>
      <c r="CU415" s="69"/>
      <c r="CV415" s="69"/>
      <c r="CW415" s="69"/>
      <c r="CX415" s="69"/>
      <c r="CY415" s="69"/>
      <c r="CZ415" s="69"/>
      <c r="DA415" s="69"/>
    </row>
    <row r="416" spans="2:105">
      <c r="B416" s="67"/>
      <c r="C416" s="67"/>
      <c r="D416" s="67"/>
      <c r="E416" s="68"/>
      <c r="F416" s="69"/>
      <c r="G416" s="67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69"/>
      <c r="AE416" s="69"/>
      <c r="AF416" s="69"/>
      <c r="AG416" s="80"/>
      <c r="AH416" s="80"/>
      <c r="AI416" s="69"/>
      <c r="AJ416" s="69"/>
      <c r="AK416" s="80"/>
      <c r="AL416" s="80"/>
      <c r="AM416" s="69"/>
      <c r="AN416" s="69"/>
      <c r="AO416" s="80"/>
      <c r="AP416" s="80"/>
      <c r="AQ416" s="69"/>
      <c r="AR416" s="69"/>
      <c r="AS416" s="80"/>
      <c r="AT416" s="80"/>
      <c r="AU416" s="69"/>
      <c r="AV416" s="69"/>
      <c r="AW416" s="80"/>
      <c r="AX416" s="80"/>
      <c r="AY416" s="69"/>
      <c r="AZ416" s="69"/>
      <c r="BA416" s="80"/>
      <c r="BB416" s="80"/>
      <c r="BC416" s="69"/>
      <c r="BD416" s="69"/>
      <c r="BE416" s="80"/>
      <c r="BF416" s="80"/>
      <c r="BG416" s="69"/>
      <c r="BH416" s="69"/>
      <c r="BI416" s="80"/>
      <c r="BJ416" s="80"/>
      <c r="BK416" s="69"/>
      <c r="BL416" s="69"/>
      <c r="BM416" s="80"/>
      <c r="BN416" s="80"/>
      <c r="BO416" s="69"/>
      <c r="BP416" s="69"/>
      <c r="BQ416" s="80"/>
      <c r="BR416" s="80"/>
      <c r="BS416" s="69"/>
      <c r="BT416" s="69"/>
      <c r="BU416" s="80"/>
      <c r="BV416" s="80"/>
      <c r="BW416" s="69"/>
      <c r="BX416" s="69"/>
      <c r="BY416" s="80"/>
      <c r="BZ416" s="80"/>
      <c r="CA416" s="69"/>
      <c r="CB416" s="69"/>
      <c r="CC416" s="80"/>
      <c r="CD416" s="80"/>
      <c r="CE416" s="69"/>
      <c r="CF416" s="69"/>
      <c r="CG416" s="69"/>
      <c r="CH416" s="69"/>
      <c r="CI416" s="69"/>
      <c r="CJ416" s="69"/>
      <c r="CK416" s="68"/>
      <c r="CL416" s="69"/>
      <c r="CM416" s="67"/>
      <c r="CN416" s="67"/>
      <c r="CO416" s="68"/>
      <c r="CP416" s="69"/>
      <c r="CQ416" s="67"/>
      <c r="CR416" s="67"/>
      <c r="CS416" s="81"/>
      <c r="CT416" s="69"/>
      <c r="CU416" s="69"/>
      <c r="CV416" s="69"/>
      <c r="CW416" s="69"/>
      <c r="CX416" s="69"/>
      <c r="CY416" s="69"/>
      <c r="CZ416" s="69"/>
      <c r="DA416" s="69"/>
    </row>
    <row r="417" spans="2:105">
      <c r="B417" s="67"/>
      <c r="C417" s="67"/>
      <c r="D417" s="67"/>
      <c r="E417" s="68"/>
      <c r="F417" s="69"/>
      <c r="G417" s="67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69"/>
      <c r="AE417" s="69"/>
      <c r="AF417" s="69"/>
      <c r="AG417" s="80"/>
      <c r="AH417" s="80"/>
      <c r="AI417" s="69"/>
      <c r="AJ417" s="69"/>
      <c r="AK417" s="80"/>
      <c r="AL417" s="80"/>
      <c r="AM417" s="69"/>
      <c r="AN417" s="69"/>
      <c r="AO417" s="80"/>
      <c r="AP417" s="80"/>
      <c r="AQ417" s="69"/>
      <c r="AR417" s="69"/>
      <c r="AS417" s="80"/>
      <c r="AT417" s="80"/>
      <c r="AU417" s="69"/>
      <c r="AV417" s="69"/>
      <c r="AW417" s="80"/>
      <c r="AX417" s="80"/>
      <c r="AY417" s="69"/>
      <c r="AZ417" s="69"/>
      <c r="BA417" s="80"/>
      <c r="BB417" s="80"/>
      <c r="BC417" s="69"/>
      <c r="BD417" s="69"/>
      <c r="BE417" s="80"/>
      <c r="BF417" s="80"/>
      <c r="BG417" s="69"/>
      <c r="BH417" s="69"/>
      <c r="BI417" s="80"/>
      <c r="BJ417" s="80"/>
      <c r="BK417" s="69"/>
      <c r="BL417" s="69"/>
      <c r="BM417" s="80"/>
      <c r="BN417" s="80"/>
      <c r="BO417" s="69"/>
      <c r="BP417" s="69"/>
      <c r="BQ417" s="80"/>
      <c r="BR417" s="80"/>
      <c r="BS417" s="69"/>
      <c r="BT417" s="69"/>
      <c r="BU417" s="80"/>
      <c r="BV417" s="80"/>
      <c r="BW417" s="69"/>
      <c r="BX417" s="69"/>
      <c r="BY417" s="80"/>
      <c r="BZ417" s="80"/>
      <c r="CA417" s="69"/>
      <c r="CB417" s="69"/>
      <c r="CC417" s="80"/>
      <c r="CD417" s="80"/>
      <c r="CE417" s="69"/>
      <c r="CF417" s="69"/>
      <c r="CG417" s="69"/>
      <c r="CH417" s="69"/>
      <c r="CI417" s="69"/>
      <c r="CJ417" s="69"/>
      <c r="CK417" s="68"/>
      <c r="CL417" s="69"/>
      <c r="CM417" s="67"/>
      <c r="CN417" s="67"/>
      <c r="CO417" s="68"/>
      <c r="CP417" s="69"/>
      <c r="CQ417" s="67"/>
      <c r="CR417" s="67"/>
      <c r="CS417" s="81"/>
      <c r="CT417" s="69"/>
      <c r="CU417" s="69"/>
      <c r="CV417" s="69"/>
      <c r="CW417" s="69"/>
      <c r="CX417" s="69"/>
      <c r="CY417" s="69"/>
      <c r="CZ417" s="69"/>
      <c r="DA417" s="69"/>
    </row>
    <row r="418" spans="2:105">
      <c r="B418" s="67"/>
      <c r="C418" s="67"/>
      <c r="D418" s="67"/>
      <c r="E418" s="68"/>
      <c r="F418" s="69"/>
      <c r="G418" s="67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69"/>
      <c r="AE418" s="69"/>
      <c r="AF418" s="69"/>
      <c r="AG418" s="80"/>
      <c r="AH418" s="80"/>
      <c r="AI418" s="69"/>
      <c r="AJ418" s="69"/>
      <c r="AK418" s="80"/>
      <c r="AL418" s="80"/>
      <c r="AM418" s="69"/>
      <c r="AN418" s="69"/>
      <c r="AO418" s="80"/>
      <c r="AP418" s="80"/>
      <c r="AQ418" s="69"/>
      <c r="AR418" s="69"/>
      <c r="AS418" s="80"/>
      <c r="AT418" s="80"/>
      <c r="AU418" s="69"/>
      <c r="AV418" s="69"/>
      <c r="AW418" s="80"/>
      <c r="AX418" s="80"/>
      <c r="AY418" s="69"/>
      <c r="AZ418" s="69"/>
      <c r="BA418" s="80"/>
      <c r="BB418" s="80"/>
      <c r="BC418" s="69"/>
      <c r="BD418" s="69"/>
      <c r="BE418" s="80"/>
      <c r="BF418" s="80"/>
      <c r="BG418" s="69"/>
      <c r="BH418" s="69"/>
      <c r="BI418" s="80"/>
      <c r="BJ418" s="80"/>
      <c r="BK418" s="69"/>
      <c r="BL418" s="69"/>
      <c r="BM418" s="80"/>
      <c r="BN418" s="80"/>
      <c r="BO418" s="69"/>
      <c r="BP418" s="69"/>
      <c r="BQ418" s="80"/>
      <c r="BR418" s="80"/>
      <c r="BS418" s="69"/>
      <c r="BT418" s="69"/>
      <c r="BU418" s="80"/>
      <c r="BV418" s="80"/>
      <c r="BW418" s="69"/>
      <c r="BX418" s="69"/>
      <c r="BY418" s="80"/>
      <c r="BZ418" s="80"/>
      <c r="CA418" s="69"/>
      <c r="CB418" s="69"/>
      <c r="CC418" s="80"/>
      <c r="CD418" s="80"/>
      <c r="CE418" s="69"/>
      <c r="CF418" s="69"/>
      <c r="CG418" s="69"/>
      <c r="CH418" s="69"/>
      <c r="CI418" s="69"/>
      <c r="CJ418" s="69"/>
      <c r="CK418" s="68"/>
      <c r="CL418" s="69"/>
      <c r="CM418" s="67"/>
      <c r="CN418" s="67"/>
      <c r="CO418" s="68"/>
      <c r="CP418" s="69"/>
      <c r="CQ418" s="67"/>
      <c r="CR418" s="67"/>
      <c r="CS418" s="81"/>
      <c r="CT418" s="69"/>
      <c r="CU418" s="69"/>
      <c r="CV418" s="69"/>
      <c r="CW418" s="69"/>
      <c r="CX418" s="69"/>
      <c r="CY418" s="69"/>
      <c r="CZ418" s="69"/>
      <c r="DA418" s="69"/>
    </row>
    <row r="419" spans="2:105">
      <c r="B419" s="67"/>
      <c r="C419" s="67"/>
      <c r="D419" s="67"/>
      <c r="E419" s="68"/>
      <c r="F419" s="69"/>
      <c r="G419" s="67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69"/>
      <c r="AE419" s="69"/>
      <c r="AF419" s="69"/>
      <c r="AG419" s="80"/>
      <c r="AH419" s="80"/>
      <c r="AI419" s="69"/>
      <c r="AJ419" s="69"/>
      <c r="AK419" s="80"/>
      <c r="AL419" s="80"/>
      <c r="AM419" s="69"/>
      <c r="AN419" s="69"/>
      <c r="AO419" s="80"/>
      <c r="AP419" s="80"/>
      <c r="AQ419" s="69"/>
      <c r="AR419" s="69"/>
      <c r="AS419" s="80"/>
      <c r="AT419" s="80"/>
      <c r="AU419" s="69"/>
      <c r="AV419" s="69"/>
      <c r="AW419" s="80"/>
      <c r="AX419" s="80"/>
      <c r="AY419" s="69"/>
      <c r="AZ419" s="69"/>
      <c r="BA419" s="80"/>
      <c r="BB419" s="80"/>
      <c r="BC419" s="69"/>
      <c r="BD419" s="69"/>
      <c r="BE419" s="80"/>
      <c r="BF419" s="80"/>
      <c r="BG419" s="69"/>
      <c r="BH419" s="69"/>
      <c r="BI419" s="80"/>
      <c r="BJ419" s="80"/>
      <c r="BK419" s="69"/>
      <c r="BL419" s="69"/>
      <c r="BM419" s="80"/>
      <c r="BN419" s="80"/>
      <c r="BO419" s="69"/>
      <c r="BP419" s="69"/>
      <c r="BQ419" s="80"/>
      <c r="BR419" s="80"/>
      <c r="BS419" s="69"/>
      <c r="BT419" s="69"/>
      <c r="BU419" s="80"/>
      <c r="BV419" s="80"/>
      <c r="BW419" s="69"/>
      <c r="BX419" s="69"/>
      <c r="BY419" s="80"/>
      <c r="BZ419" s="80"/>
      <c r="CA419" s="69"/>
      <c r="CB419" s="69"/>
      <c r="CC419" s="80"/>
      <c r="CD419" s="80"/>
      <c r="CE419" s="69"/>
      <c r="CF419" s="69"/>
      <c r="CG419" s="69"/>
      <c r="CH419" s="69"/>
      <c r="CI419" s="69"/>
      <c r="CJ419" s="69"/>
      <c r="CK419" s="68"/>
      <c r="CL419" s="69"/>
      <c r="CM419" s="67"/>
      <c r="CN419" s="67"/>
      <c r="CO419" s="68"/>
      <c r="CP419" s="69"/>
      <c r="CQ419" s="67"/>
      <c r="CR419" s="67"/>
      <c r="CS419" s="81"/>
      <c r="CT419" s="69"/>
      <c r="CU419" s="69"/>
      <c r="CV419" s="69"/>
      <c r="CW419" s="69"/>
      <c r="CX419" s="69"/>
      <c r="CY419" s="69"/>
      <c r="CZ419" s="69"/>
      <c r="DA419" s="69"/>
    </row>
    <row r="420" spans="2:105">
      <c r="B420" s="67"/>
      <c r="C420" s="67"/>
      <c r="D420" s="67"/>
      <c r="E420" s="68"/>
      <c r="F420" s="69"/>
      <c r="G420" s="67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69"/>
      <c r="AE420" s="69"/>
      <c r="AF420" s="69"/>
      <c r="AG420" s="80"/>
      <c r="AH420" s="80"/>
      <c r="AI420" s="69"/>
      <c r="AJ420" s="69"/>
      <c r="AK420" s="80"/>
      <c r="AL420" s="80"/>
      <c r="AM420" s="69"/>
      <c r="AN420" s="69"/>
      <c r="AO420" s="80"/>
      <c r="AP420" s="80"/>
      <c r="AQ420" s="69"/>
      <c r="AR420" s="69"/>
      <c r="AS420" s="80"/>
      <c r="AT420" s="80"/>
      <c r="AU420" s="69"/>
      <c r="AV420" s="69"/>
      <c r="AW420" s="80"/>
      <c r="AX420" s="80"/>
      <c r="AY420" s="69"/>
      <c r="AZ420" s="69"/>
      <c r="BA420" s="80"/>
      <c r="BB420" s="80"/>
      <c r="BC420" s="69"/>
      <c r="BD420" s="69"/>
      <c r="BE420" s="80"/>
      <c r="BF420" s="80"/>
      <c r="BG420" s="69"/>
      <c r="BH420" s="69"/>
      <c r="BI420" s="80"/>
      <c r="BJ420" s="80"/>
      <c r="BK420" s="69"/>
      <c r="BL420" s="69"/>
      <c r="BM420" s="80"/>
      <c r="BN420" s="80"/>
      <c r="BO420" s="69"/>
      <c r="BP420" s="69"/>
      <c r="BQ420" s="80"/>
      <c r="BR420" s="80"/>
      <c r="BS420" s="69"/>
      <c r="BT420" s="69"/>
      <c r="BU420" s="80"/>
      <c r="BV420" s="80"/>
      <c r="BW420" s="69"/>
      <c r="BX420" s="69"/>
      <c r="BY420" s="80"/>
      <c r="BZ420" s="80"/>
      <c r="CA420" s="69"/>
      <c r="CB420" s="69"/>
      <c r="CC420" s="80"/>
      <c r="CD420" s="80"/>
      <c r="CE420" s="69"/>
      <c r="CF420" s="69"/>
      <c r="CG420" s="69"/>
      <c r="CH420" s="69"/>
      <c r="CI420" s="69"/>
      <c r="CJ420" s="69"/>
      <c r="CK420" s="68"/>
      <c r="CL420" s="69"/>
      <c r="CM420" s="67"/>
      <c r="CN420" s="67"/>
      <c r="CO420" s="68"/>
      <c r="CP420" s="69"/>
      <c r="CQ420" s="67"/>
      <c r="CR420" s="67"/>
      <c r="CS420" s="81"/>
      <c r="CT420" s="69"/>
      <c r="CU420" s="69"/>
      <c r="CV420" s="69"/>
      <c r="CW420" s="69"/>
      <c r="CX420" s="69"/>
      <c r="CY420" s="69"/>
      <c r="CZ420" s="69"/>
      <c r="DA420" s="69"/>
    </row>
    <row r="421" spans="2:105">
      <c r="B421" s="67"/>
      <c r="C421" s="67"/>
      <c r="D421" s="67"/>
      <c r="E421" s="68"/>
      <c r="F421" s="69"/>
      <c r="G421" s="67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69"/>
      <c r="AE421" s="69"/>
      <c r="AF421" s="69"/>
      <c r="AG421" s="80"/>
      <c r="AH421" s="80"/>
      <c r="AI421" s="69"/>
      <c r="AJ421" s="69"/>
      <c r="AK421" s="80"/>
      <c r="AL421" s="80"/>
      <c r="AM421" s="69"/>
      <c r="AN421" s="69"/>
      <c r="AO421" s="80"/>
      <c r="AP421" s="80"/>
      <c r="AQ421" s="69"/>
      <c r="AR421" s="69"/>
      <c r="AS421" s="80"/>
      <c r="AT421" s="80"/>
      <c r="AU421" s="69"/>
      <c r="AV421" s="69"/>
      <c r="AW421" s="80"/>
      <c r="AX421" s="80"/>
      <c r="AY421" s="69"/>
      <c r="AZ421" s="69"/>
      <c r="BA421" s="80"/>
      <c r="BB421" s="80"/>
      <c r="BC421" s="69"/>
      <c r="BD421" s="69"/>
      <c r="BE421" s="80"/>
      <c r="BF421" s="80"/>
      <c r="BG421" s="69"/>
      <c r="BH421" s="69"/>
      <c r="BI421" s="80"/>
      <c r="BJ421" s="80"/>
      <c r="BK421" s="69"/>
      <c r="BL421" s="69"/>
      <c r="BM421" s="80"/>
      <c r="BN421" s="80"/>
      <c r="BO421" s="69"/>
      <c r="BP421" s="69"/>
      <c r="BQ421" s="80"/>
      <c r="BR421" s="80"/>
      <c r="BS421" s="69"/>
      <c r="BT421" s="69"/>
      <c r="BU421" s="80"/>
      <c r="BV421" s="80"/>
      <c r="BW421" s="69"/>
      <c r="BX421" s="69"/>
      <c r="BY421" s="80"/>
      <c r="BZ421" s="80"/>
      <c r="CA421" s="69"/>
      <c r="CB421" s="69"/>
      <c r="CC421" s="80"/>
      <c r="CD421" s="80"/>
      <c r="CE421" s="69"/>
      <c r="CF421" s="69"/>
      <c r="CG421" s="69"/>
      <c r="CH421" s="69"/>
      <c r="CI421" s="69"/>
      <c r="CJ421" s="69"/>
      <c r="CK421" s="68"/>
      <c r="CL421" s="69"/>
      <c r="CM421" s="67"/>
      <c r="CN421" s="67"/>
      <c r="CO421" s="68"/>
      <c r="CP421" s="69"/>
      <c r="CQ421" s="67"/>
      <c r="CR421" s="67"/>
      <c r="CS421" s="81"/>
      <c r="CT421" s="69"/>
      <c r="CU421" s="69"/>
      <c r="CV421" s="69"/>
      <c r="CW421" s="69"/>
      <c r="CX421" s="69"/>
      <c r="CY421" s="69"/>
      <c r="CZ421" s="69"/>
      <c r="DA421" s="69"/>
    </row>
    <row r="422" spans="2:105">
      <c r="B422" s="67"/>
      <c r="C422" s="67"/>
      <c r="D422" s="67"/>
      <c r="E422" s="68"/>
      <c r="F422" s="69"/>
      <c r="G422" s="67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69"/>
      <c r="AE422" s="69"/>
      <c r="AF422" s="69"/>
      <c r="AG422" s="80"/>
      <c r="AH422" s="80"/>
      <c r="AI422" s="69"/>
      <c r="AJ422" s="69"/>
      <c r="AK422" s="80"/>
      <c r="AL422" s="80"/>
      <c r="AM422" s="69"/>
      <c r="AN422" s="69"/>
      <c r="AO422" s="80"/>
      <c r="AP422" s="80"/>
      <c r="AQ422" s="69"/>
      <c r="AR422" s="69"/>
      <c r="AS422" s="80"/>
      <c r="AT422" s="80"/>
      <c r="AU422" s="69"/>
      <c r="AV422" s="69"/>
      <c r="AW422" s="80"/>
      <c r="AX422" s="80"/>
      <c r="AY422" s="69"/>
      <c r="AZ422" s="69"/>
      <c r="BA422" s="80"/>
      <c r="BB422" s="80"/>
      <c r="BC422" s="69"/>
      <c r="BD422" s="69"/>
      <c r="BE422" s="80"/>
      <c r="BF422" s="80"/>
      <c r="BG422" s="69"/>
      <c r="BH422" s="69"/>
      <c r="BI422" s="80"/>
      <c r="BJ422" s="80"/>
      <c r="BK422" s="69"/>
      <c r="BL422" s="69"/>
      <c r="BM422" s="80"/>
      <c r="BN422" s="80"/>
      <c r="BO422" s="69"/>
      <c r="BP422" s="69"/>
      <c r="BQ422" s="80"/>
      <c r="BR422" s="80"/>
      <c r="BS422" s="69"/>
      <c r="BT422" s="69"/>
      <c r="BU422" s="80"/>
      <c r="BV422" s="80"/>
      <c r="BW422" s="69"/>
      <c r="BX422" s="69"/>
      <c r="BY422" s="80"/>
      <c r="BZ422" s="80"/>
      <c r="CA422" s="69"/>
      <c r="CB422" s="69"/>
      <c r="CC422" s="80"/>
      <c r="CD422" s="80"/>
      <c r="CE422" s="69"/>
      <c r="CF422" s="69"/>
      <c r="CG422" s="69"/>
      <c r="CH422" s="69"/>
      <c r="CI422" s="69"/>
      <c r="CJ422" s="69"/>
      <c r="CK422" s="68"/>
      <c r="CL422" s="69"/>
      <c r="CM422" s="67"/>
      <c r="CN422" s="67"/>
      <c r="CO422" s="68"/>
      <c r="CP422" s="69"/>
      <c r="CQ422" s="67"/>
      <c r="CR422" s="67"/>
      <c r="CS422" s="81"/>
      <c r="CT422" s="69"/>
      <c r="CU422" s="69"/>
      <c r="CV422" s="69"/>
      <c r="CW422" s="69"/>
      <c r="CX422" s="69"/>
      <c r="CY422" s="69"/>
      <c r="CZ422" s="69"/>
      <c r="DA422" s="69"/>
    </row>
    <row r="423" spans="2:105">
      <c r="B423" s="67"/>
      <c r="C423" s="67"/>
      <c r="D423" s="67"/>
      <c r="E423" s="68"/>
      <c r="F423" s="69"/>
      <c r="G423" s="67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69"/>
      <c r="AE423" s="69"/>
      <c r="AF423" s="69"/>
      <c r="AG423" s="80"/>
      <c r="AH423" s="80"/>
      <c r="AI423" s="69"/>
      <c r="AJ423" s="69"/>
      <c r="AK423" s="80"/>
      <c r="AL423" s="80"/>
      <c r="AM423" s="69"/>
      <c r="AN423" s="69"/>
      <c r="AO423" s="80"/>
      <c r="AP423" s="80"/>
      <c r="AQ423" s="69"/>
      <c r="AR423" s="69"/>
      <c r="AS423" s="80"/>
      <c r="AT423" s="80"/>
      <c r="AU423" s="69"/>
      <c r="AV423" s="69"/>
      <c r="AW423" s="80"/>
      <c r="AX423" s="80"/>
      <c r="AY423" s="69"/>
      <c r="AZ423" s="69"/>
      <c r="BA423" s="80"/>
      <c r="BB423" s="80"/>
      <c r="BC423" s="69"/>
      <c r="BD423" s="69"/>
      <c r="BE423" s="80"/>
      <c r="BF423" s="80"/>
      <c r="BG423" s="69"/>
      <c r="BH423" s="69"/>
      <c r="BI423" s="80"/>
      <c r="BJ423" s="80"/>
      <c r="BK423" s="69"/>
      <c r="BL423" s="69"/>
      <c r="BM423" s="80"/>
      <c r="BN423" s="80"/>
      <c r="BO423" s="69"/>
      <c r="BP423" s="69"/>
      <c r="BQ423" s="80"/>
      <c r="BR423" s="80"/>
      <c r="BS423" s="69"/>
      <c r="BT423" s="69"/>
      <c r="BU423" s="80"/>
      <c r="BV423" s="80"/>
      <c r="BW423" s="69"/>
      <c r="BX423" s="69"/>
      <c r="BY423" s="80"/>
      <c r="BZ423" s="80"/>
      <c r="CA423" s="69"/>
      <c r="CB423" s="69"/>
      <c r="CC423" s="80"/>
      <c r="CD423" s="80"/>
      <c r="CE423" s="69"/>
      <c r="CF423" s="69"/>
      <c r="CG423" s="69"/>
      <c r="CH423" s="69"/>
      <c r="CI423" s="69"/>
      <c r="CJ423" s="69"/>
      <c r="CK423" s="68"/>
      <c r="CL423" s="69"/>
      <c r="CM423" s="67"/>
      <c r="CN423" s="67"/>
      <c r="CO423" s="68"/>
      <c r="CP423" s="69"/>
      <c r="CQ423" s="67"/>
      <c r="CR423" s="67"/>
      <c r="CS423" s="81"/>
      <c r="CT423" s="69"/>
      <c r="CU423" s="69"/>
      <c r="CV423" s="69"/>
      <c r="CW423" s="69"/>
      <c r="CX423" s="69"/>
      <c r="CY423" s="69"/>
      <c r="CZ423" s="69"/>
      <c r="DA423" s="69"/>
    </row>
    <row r="424" spans="2:105">
      <c r="B424" s="67"/>
      <c r="C424" s="67"/>
      <c r="D424" s="67"/>
      <c r="E424" s="68"/>
      <c r="F424" s="69"/>
      <c r="G424" s="67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69"/>
      <c r="AE424" s="69"/>
      <c r="AF424" s="69"/>
      <c r="AG424" s="80"/>
      <c r="AH424" s="80"/>
      <c r="AI424" s="69"/>
      <c r="AJ424" s="69"/>
      <c r="AK424" s="80"/>
      <c r="AL424" s="80"/>
      <c r="AM424" s="69"/>
      <c r="AN424" s="69"/>
      <c r="AO424" s="80"/>
      <c r="AP424" s="80"/>
      <c r="AQ424" s="69"/>
      <c r="AR424" s="69"/>
      <c r="AS424" s="80"/>
      <c r="AT424" s="80"/>
      <c r="AU424" s="69"/>
      <c r="AV424" s="69"/>
      <c r="AW424" s="80"/>
      <c r="AX424" s="80"/>
      <c r="AY424" s="69"/>
      <c r="AZ424" s="69"/>
      <c r="BA424" s="80"/>
      <c r="BB424" s="80"/>
      <c r="BC424" s="69"/>
      <c r="BD424" s="69"/>
      <c r="BE424" s="80"/>
      <c r="BF424" s="80"/>
      <c r="BG424" s="69"/>
      <c r="BH424" s="69"/>
      <c r="BI424" s="80"/>
      <c r="BJ424" s="80"/>
      <c r="BK424" s="69"/>
      <c r="BL424" s="69"/>
      <c r="BM424" s="80"/>
      <c r="BN424" s="80"/>
      <c r="BO424" s="69"/>
      <c r="BP424" s="69"/>
      <c r="BQ424" s="80"/>
      <c r="BR424" s="80"/>
      <c r="BS424" s="69"/>
      <c r="BT424" s="69"/>
      <c r="BU424" s="80"/>
      <c r="BV424" s="80"/>
      <c r="BW424" s="69"/>
      <c r="BX424" s="69"/>
      <c r="BY424" s="80"/>
      <c r="BZ424" s="80"/>
      <c r="CA424" s="69"/>
      <c r="CB424" s="69"/>
      <c r="CC424" s="80"/>
      <c r="CD424" s="80"/>
      <c r="CE424" s="69"/>
      <c r="CF424" s="69"/>
      <c r="CG424" s="69"/>
      <c r="CH424" s="69"/>
      <c r="CI424" s="69"/>
      <c r="CJ424" s="69"/>
      <c r="CK424" s="68"/>
      <c r="CL424" s="69"/>
      <c r="CM424" s="67"/>
      <c r="CN424" s="67"/>
      <c r="CO424" s="68"/>
      <c r="CP424" s="69"/>
      <c r="CQ424" s="67"/>
      <c r="CR424" s="67"/>
      <c r="CS424" s="81"/>
      <c r="CT424" s="69"/>
      <c r="CU424" s="69"/>
      <c r="CV424" s="69"/>
      <c r="CW424" s="69"/>
      <c r="CX424" s="69"/>
      <c r="CY424" s="69"/>
      <c r="CZ424" s="69"/>
      <c r="DA424" s="69"/>
    </row>
    <row r="425" spans="2:105">
      <c r="B425" s="67"/>
      <c r="C425" s="67"/>
      <c r="D425" s="67"/>
      <c r="E425" s="68"/>
      <c r="F425" s="69"/>
      <c r="G425" s="67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69"/>
      <c r="AE425" s="69"/>
      <c r="AF425" s="69"/>
      <c r="AG425" s="80"/>
      <c r="AH425" s="80"/>
      <c r="AI425" s="69"/>
      <c r="AJ425" s="69"/>
      <c r="AK425" s="80"/>
      <c r="AL425" s="80"/>
      <c r="AM425" s="69"/>
      <c r="AN425" s="69"/>
      <c r="AO425" s="80"/>
      <c r="AP425" s="80"/>
      <c r="AQ425" s="69"/>
      <c r="AR425" s="69"/>
      <c r="AS425" s="80"/>
      <c r="AT425" s="80"/>
      <c r="AU425" s="69"/>
      <c r="AV425" s="69"/>
      <c r="AW425" s="80"/>
      <c r="AX425" s="80"/>
      <c r="AY425" s="69"/>
      <c r="AZ425" s="69"/>
      <c r="BA425" s="80"/>
      <c r="BB425" s="80"/>
      <c r="BC425" s="69"/>
      <c r="BD425" s="69"/>
      <c r="BE425" s="80"/>
      <c r="BF425" s="80"/>
      <c r="BG425" s="69"/>
      <c r="BH425" s="69"/>
      <c r="BI425" s="80"/>
      <c r="BJ425" s="80"/>
      <c r="BK425" s="69"/>
      <c r="BL425" s="69"/>
      <c r="BM425" s="80"/>
      <c r="BN425" s="80"/>
      <c r="BO425" s="69"/>
      <c r="BP425" s="69"/>
      <c r="BQ425" s="80"/>
      <c r="BR425" s="80"/>
      <c r="BS425" s="69"/>
      <c r="BT425" s="69"/>
      <c r="BU425" s="80"/>
      <c r="BV425" s="80"/>
      <c r="BW425" s="69"/>
      <c r="BX425" s="69"/>
      <c r="BY425" s="80"/>
      <c r="BZ425" s="80"/>
      <c r="CA425" s="69"/>
      <c r="CB425" s="69"/>
      <c r="CC425" s="80"/>
      <c r="CD425" s="80"/>
      <c r="CE425" s="69"/>
      <c r="CF425" s="69"/>
      <c r="CG425" s="69"/>
      <c r="CH425" s="69"/>
      <c r="CI425" s="69"/>
      <c r="CJ425" s="69"/>
      <c r="CK425" s="68"/>
      <c r="CL425" s="69"/>
      <c r="CM425" s="67"/>
      <c r="CN425" s="67"/>
      <c r="CO425" s="68"/>
      <c r="CP425" s="69"/>
      <c r="CQ425" s="67"/>
      <c r="CR425" s="67"/>
      <c r="CS425" s="81"/>
      <c r="CT425" s="69"/>
      <c r="CU425" s="69"/>
      <c r="CV425" s="69"/>
      <c r="CW425" s="69"/>
      <c r="CX425" s="69"/>
      <c r="CY425" s="69"/>
      <c r="CZ425" s="69"/>
      <c r="DA425" s="69"/>
    </row>
    <row r="426" spans="2:105">
      <c r="B426" s="67"/>
      <c r="C426" s="67"/>
      <c r="D426" s="67"/>
      <c r="E426" s="68"/>
      <c r="F426" s="69"/>
      <c r="G426" s="67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69"/>
      <c r="AE426" s="69"/>
      <c r="AF426" s="69"/>
      <c r="AG426" s="80"/>
      <c r="AH426" s="80"/>
      <c r="AI426" s="69"/>
      <c r="AJ426" s="69"/>
      <c r="AK426" s="80"/>
      <c r="AL426" s="80"/>
      <c r="AM426" s="69"/>
      <c r="AN426" s="69"/>
      <c r="AO426" s="80"/>
      <c r="AP426" s="80"/>
      <c r="AQ426" s="69"/>
      <c r="AR426" s="69"/>
      <c r="AS426" s="80"/>
      <c r="AT426" s="80"/>
      <c r="AU426" s="69"/>
      <c r="AV426" s="69"/>
      <c r="AW426" s="80"/>
      <c r="AX426" s="80"/>
      <c r="AY426" s="69"/>
      <c r="AZ426" s="69"/>
      <c r="BA426" s="80"/>
      <c r="BB426" s="80"/>
      <c r="BC426" s="69"/>
      <c r="BD426" s="69"/>
      <c r="BE426" s="80"/>
      <c r="BF426" s="80"/>
      <c r="BG426" s="69"/>
      <c r="BH426" s="69"/>
      <c r="BI426" s="80"/>
      <c r="BJ426" s="80"/>
      <c r="BK426" s="69"/>
      <c r="BL426" s="69"/>
      <c r="BM426" s="80"/>
      <c r="BN426" s="80"/>
      <c r="BO426" s="69"/>
      <c r="BP426" s="69"/>
      <c r="BQ426" s="80"/>
      <c r="BR426" s="80"/>
      <c r="BS426" s="69"/>
      <c r="BT426" s="69"/>
      <c r="BU426" s="80"/>
      <c r="BV426" s="80"/>
      <c r="BW426" s="69"/>
      <c r="BX426" s="69"/>
      <c r="BY426" s="80"/>
      <c r="BZ426" s="80"/>
      <c r="CA426" s="69"/>
      <c r="CB426" s="69"/>
      <c r="CC426" s="80"/>
      <c r="CD426" s="80"/>
      <c r="CE426" s="69"/>
      <c r="CF426" s="69"/>
      <c r="CG426" s="69"/>
      <c r="CH426" s="69"/>
      <c r="CI426" s="69"/>
      <c r="CJ426" s="69"/>
      <c r="CK426" s="68"/>
      <c r="CL426" s="69"/>
      <c r="CM426" s="67"/>
      <c r="CN426" s="67"/>
      <c r="CO426" s="68"/>
      <c r="CP426" s="69"/>
      <c r="CQ426" s="67"/>
      <c r="CR426" s="67"/>
      <c r="CS426" s="81"/>
      <c r="CT426" s="69"/>
      <c r="CU426" s="69"/>
      <c r="CV426" s="69"/>
      <c r="CW426" s="69"/>
      <c r="CX426" s="69"/>
      <c r="CY426" s="69"/>
      <c r="CZ426" s="69"/>
      <c r="DA426" s="69"/>
    </row>
    <row r="427" spans="2:105">
      <c r="B427" s="67"/>
      <c r="C427" s="67"/>
      <c r="D427" s="67"/>
      <c r="E427" s="68"/>
      <c r="F427" s="69"/>
      <c r="G427" s="67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69"/>
      <c r="AE427" s="69"/>
      <c r="AF427" s="69"/>
      <c r="AG427" s="80"/>
      <c r="AH427" s="80"/>
      <c r="AI427" s="69"/>
      <c r="AJ427" s="69"/>
      <c r="AK427" s="80"/>
      <c r="AL427" s="80"/>
      <c r="AM427" s="69"/>
      <c r="AN427" s="69"/>
      <c r="AO427" s="80"/>
      <c r="AP427" s="80"/>
      <c r="AQ427" s="69"/>
      <c r="AR427" s="69"/>
      <c r="AS427" s="80"/>
      <c r="AT427" s="80"/>
      <c r="AU427" s="69"/>
      <c r="AV427" s="69"/>
      <c r="AW427" s="80"/>
      <c r="AX427" s="80"/>
      <c r="AY427" s="69"/>
      <c r="AZ427" s="69"/>
      <c r="BA427" s="80"/>
      <c r="BB427" s="80"/>
      <c r="BC427" s="69"/>
      <c r="BD427" s="69"/>
      <c r="BE427" s="80"/>
      <c r="BF427" s="80"/>
      <c r="BG427" s="69"/>
      <c r="BH427" s="69"/>
      <c r="BI427" s="80"/>
      <c r="BJ427" s="80"/>
      <c r="BK427" s="69"/>
      <c r="BL427" s="69"/>
      <c r="BM427" s="80"/>
      <c r="BN427" s="80"/>
      <c r="BO427" s="69"/>
      <c r="BP427" s="69"/>
      <c r="BQ427" s="80"/>
      <c r="BR427" s="80"/>
      <c r="BS427" s="69"/>
      <c r="BT427" s="69"/>
      <c r="BU427" s="80"/>
      <c r="BV427" s="80"/>
      <c r="BW427" s="69"/>
      <c r="BX427" s="69"/>
      <c r="BY427" s="80"/>
      <c r="BZ427" s="80"/>
      <c r="CA427" s="69"/>
      <c r="CB427" s="69"/>
      <c r="CC427" s="80"/>
      <c r="CD427" s="80"/>
      <c r="CE427" s="69"/>
      <c r="CF427" s="69"/>
      <c r="CG427" s="69"/>
      <c r="CH427" s="69"/>
      <c r="CI427" s="69"/>
      <c r="CJ427" s="69"/>
      <c r="CK427" s="68"/>
      <c r="CL427" s="69"/>
      <c r="CM427" s="67"/>
      <c r="CN427" s="67"/>
      <c r="CO427" s="68"/>
      <c r="CP427" s="69"/>
      <c r="CQ427" s="67"/>
      <c r="CR427" s="67"/>
      <c r="CS427" s="81"/>
      <c r="CT427" s="69"/>
      <c r="CU427" s="69"/>
      <c r="CV427" s="69"/>
      <c r="CW427" s="69"/>
      <c r="CX427" s="69"/>
      <c r="CY427" s="69"/>
      <c r="CZ427" s="69"/>
      <c r="DA427" s="69"/>
    </row>
    <row r="428" spans="2:105">
      <c r="B428" s="67"/>
      <c r="C428" s="67"/>
      <c r="D428" s="67"/>
      <c r="E428" s="68"/>
      <c r="F428" s="69"/>
      <c r="G428" s="67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69"/>
      <c r="AE428" s="69"/>
      <c r="AF428" s="69"/>
      <c r="AG428" s="80"/>
      <c r="AH428" s="80"/>
      <c r="AI428" s="69"/>
      <c r="AJ428" s="69"/>
      <c r="AK428" s="80"/>
      <c r="AL428" s="80"/>
      <c r="AM428" s="69"/>
      <c r="AN428" s="69"/>
      <c r="AO428" s="80"/>
      <c r="AP428" s="80"/>
      <c r="AQ428" s="69"/>
      <c r="AR428" s="69"/>
      <c r="AS428" s="80"/>
      <c r="AT428" s="80"/>
      <c r="AU428" s="69"/>
      <c r="AV428" s="69"/>
      <c r="AW428" s="80"/>
      <c r="AX428" s="80"/>
      <c r="AY428" s="69"/>
      <c r="AZ428" s="69"/>
      <c r="BA428" s="80"/>
      <c r="BB428" s="80"/>
      <c r="BC428" s="69"/>
      <c r="BD428" s="69"/>
      <c r="BE428" s="80"/>
      <c r="BF428" s="80"/>
      <c r="BG428" s="69"/>
      <c r="BH428" s="69"/>
      <c r="BI428" s="80"/>
      <c r="BJ428" s="80"/>
      <c r="BK428" s="69"/>
      <c r="BL428" s="69"/>
      <c r="BM428" s="80"/>
      <c r="BN428" s="80"/>
      <c r="BO428" s="69"/>
      <c r="BP428" s="69"/>
      <c r="BQ428" s="80"/>
      <c r="BR428" s="80"/>
      <c r="BS428" s="69"/>
      <c r="BT428" s="69"/>
      <c r="BU428" s="80"/>
      <c r="BV428" s="80"/>
      <c r="BW428" s="69"/>
      <c r="BX428" s="69"/>
      <c r="BY428" s="80"/>
      <c r="BZ428" s="80"/>
      <c r="CA428" s="69"/>
      <c r="CB428" s="69"/>
      <c r="CC428" s="80"/>
      <c r="CD428" s="80"/>
      <c r="CE428" s="69"/>
      <c r="CF428" s="69"/>
      <c r="CG428" s="69"/>
      <c r="CH428" s="69"/>
      <c r="CI428" s="69"/>
      <c r="CJ428" s="69"/>
      <c r="CK428" s="68"/>
      <c r="CL428" s="69"/>
      <c r="CM428" s="67"/>
      <c r="CN428" s="67"/>
      <c r="CO428" s="68"/>
      <c r="CP428" s="69"/>
      <c r="CQ428" s="67"/>
      <c r="CR428" s="67"/>
      <c r="CS428" s="81"/>
      <c r="CT428" s="69"/>
      <c r="CU428" s="69"/>
      <c r="CV428" s="69"/>
      <c r="CW428" s="69"/>
      <c r="CX428" s="69"/>
      <c r="CY428" s="69"/>
      <c r="CZ428" s="69"/>
      <c r="DA428" s="69"/>
    </row>
    <row r="429" spans="2:105">
      <c r="B429" s="67"/>
      <c r="C429" s="67"/>
      <c r="D429" s="67"/>
      <c r="E429" s="68"/>
      <c r="F429" s="69"/>
      <c r="G429" s="67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69"/>
      <c r="AE429" s="69"/>
      <c r="AF429" s="69"/>
      <c r="AG429" s="80"/>
      <c r="AH429" s="80"/>
      <c r="AI429" s="69"/>
      <c r="AJ429" s="69"/>
      <c r="AK429" s="80"/>
      <c r="AL429" s="80"/>
      <c r="AM429" s="69"/>
      <c r="AN429" s="69"/>
      <c r="AO429" s="80"/>
      <c r="AP429" s="80"/>
      <c r="AQ429" s="69"/>
      <c r="AR429" s="69"/>
      <c r="AS429" s="80"/>
      <c r="AT429" s="80"/>
      <c r="AU429" s="69"/>
      <c r="AV429" s="69"/>
      <c r="AW429" s="80"/>
      <c r="AX429" s="80"/>
      <c r="AY429" s="69"/>
      <c r="AZ429" s="69"/>
      <c r="BA429" s="80"/>
      <c r="BB429" s="80"/>
      <c r="BC429" s="69"/>
      <c r="BD429" s="69"/>
      <c r="BE429" s="80"/>
      <c r="BF429" s="80"/>
      <c r="BG429" s="69"/>
      <c r="BH429" s="69"/>
      <c r="BI429" s="80"/>
      <c r="BJ429" s="80"/>
      <c r="BK429" s="69"/>
      <c r="BL429" s="69"/>
      <c r="BM429" s="80"/>
      <c r="BN429" s="80"/>
      <c r="BO429" s="69"/>
      <c r="BP429" s="69"/>
      <c r="BQ429" s="80"/>
      <c r="BR429" s="80"/>
      <c r="BS429" s="69"/>
      <c r="BT429" s="69"/>
      <c r="BU429" s="80"/>
      <c r="BV429" s="80"/>
      <c r="BW429" s="69"/>
      <c r="BX429" s="69"/>
      <c r="BY429" s="80"/>
      <c r="BZ429" s="80"/>
      <c r="CA429" s="69"/>
      <c r="CB429" s="69"/>
      <c r="CC429" s="80"/>
      <c r="CD429" s="80"/>
      <c r="CE429" s="69"/>
      <c r="CF429" s="69"/>
      <c r="CG429" s="69"/>
      <c r="CH429" s="69"/>
      <c r="CI429" s="69"/>
      <c r="CJ429" s="69"/>
      <c r="CK429" s="68"/>
      <c r="CL429" s="69"/>
      <c r="CM429" s="67"/>
      <c r="CN429" s="67"/>
      <c r="CO429" s="68"/>
      <c r="CP429" s="69"/>
      <c r="CQ429" s="67"/>
      <c r="CR429" s="67"/>
      <c r="CS429" s="81"/>
      <c r="CT429" s="69"/>
      <c r="CU429" s="69"/>
      <c r="CV429" s="69"/>
      <c r="CW429" s="69"/>
      <c r="CX429" s="69"/>
      <c r="CY429" s="69"/>
      <c r="CZ429" s="69"/>
      <c r="DA429" s="69"/>
    </row>
    <row r="430" spans="2:105">
      <c r="B430" s="67"/>
      <c r="C430" s="67"/>
      <c r="D430" s="67"/>
      <c r="E430" s="68"/>
      <c r="F430" s="69"/>
      <c r="G430" s="67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69"/>
      <c r="AE430" s="69"/>
      <c r="AF430" s="69"/>
      <c r="AG430" s="80"/>
      <c r="AH430" s="80"/>
      <c r="AI430" s="69"/>
      <c r="AJ430" s="69"/>
      <c r="AK430" s="80"/>
      <c r="AL430" s="80"/>
      <c r="AM430" s="69"/>
      <c r="AN430" s="69"/>
      <c r="AO430" s="80"/>
      <c r="AP430" s="80"/>
      <c r="AQ430" s="69"/>
      <c r="AR430" s="69"/>
      <c r="AS430" s="80"/>
      <c r="AT430" s="80"/>
      <c r="AU430" s="69"/>
      <c r="AV430" s="69"/>
      <c r="AW430" s="80"/>
      <c r="AX430" s="80"/>
      <c r="AY430" s="69"/>
      <c r="AZ430" s="69"/>
      <c r="BA430" s="80"/>
      <c r="BB430" s="80"/>
      <c r="BC430" s="69"/>
      <c r="BD430" s="69"/>
      <c r="BE430" s="80"/>
      <c r="BF430" s="80"/>
      <c r="BG430" s="69"/>
      <c r="BH430" s="69"/>
      <c r="BI430" s="80"/>
      <c r="BJ430" s="80"/>
      <c r="BK430" s="69"/>
      <c r="BL430" s="69"/>
      <c r="BM430" s="80"/>
      <c r="BN430" s="80"/>
      <c r="BO430" s="69"/>
      <c r="BP430" s="69"/>
      <c r="BQ430" s="80"/>
      <c r="BR430" s="80"/>
      <c r="BS430" s="69"/>
      <c r="BT430" s="69"/>
      <c r="BU430" s="80"/>
      <c r="BV430" s="80"/>
      <c r="BW430" s="69"/>
      <c r="BX430" s="69"/>
      <c r="BY430" s="80"/>
      <c r="BZ430" s="80"/>
      <c r="CA430" s="69"/>
      <c r="CB430" s="69"/>
      <c r="CC430" s="80"/>
      <c r="CD430" s="80"/>
      <c r="CE430" s="69"/>
      <c r="CF430" s="69"/>
      <c r="CG430" s="69"/>
      <c r="CH430" s="69"/>
      <c r="CI430" s="69"/>
      <c r="CJ430" s="69"/>
      <c r="CK430" s="68"/>
      <c r="CL430" s="69"/>
      <c r="CM430" s="67"/>
      <c r="CN430" s="67"/>
      <c r="CO430" s="68"/>
      <c r="CP430" s="69"/>
      <c r="CQ430" s="67"/>
      <c r="CR430" s="67"/>
      <c r="CS430" s="81"/>
      <c r="CT430" s="69"/>
      <c r="CU430" s="69"/>
      <c r="CV430" s="69"/>
      <c r="CW430" s="69"/>
      <c r="CX430" s="69"/>
      <c r="CY430" s="69"/>
      <c r="CZ430" s="69"/>
      <c r="DA430" s="69"/>
    </row>
    <row r="431" spans="2:105">
      <c r="B431" s="67"/>
      <c r="C431" s="67"/>
      <c r="D431" s="67"/>
      <c r="E431" s="68"/>
      <c r="F431" s="69"/>
      <c r="G431" s="67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69"/>
      <c r="AE431" s="69"/>
      <c r="AF431" s="69"/>
      <c r="AG431" s="80"/>
      <c r="AH431" s="80"/>
      <c r="AI431" s="69"/>
      <c r="AJ431" s="69"/>
      <c r="AK431" s="80"/>
      <c r="AL431" s="80"/>
      <c r="AM431" s="69"/>
      <c r="AN431" s="69"/>
      <c r="AO431" s="80"/>
      <c r="AP431" s="80"/>
      <c r="AQ431" s="69"/>
      <c r="AR431" s="69"/>
      <c r="AS431" s="80"/>
      <c r="AT431" s="80"/>
      <c r="AU431" s="69"/>
      <c r="AV431" s="69"/>
      <c r="AW431" s="80"/>
      <c r="AX431" s="80"/>
      <c r="AY431" s="69"/>
      <c r="AZ431" s="69"/>
      <c r="BA431" s="80"/>
      <c r="BB431" s="80"/>
      <c r="BC431" s="69"/>
      <c r="BD431" s="69"/>
      <c r="BE431" s="80"/>
      <c r="BF431" s="80"/>
      <c r="BG431" s="69"/>
      <c r="BH431" s="69"/>
      <c r="BI431" s="80"/>
      <c r="BJ431" s="80"/>
      <c r="BK431" s="69"/>
      <c r="BL431" s="69"/>
      <c r="BM431" s="80"/>
      <c r="BN431" s="80"/>
      <c r="BO431" s="69"/>
      <c r="BP431" s="69"/>
      <c r="BQ431" s="80"/>
      <c r="BR431" s="80"/>
      <c r="BS431" s="69"/>
      <c r="BT431" s="69"/>
      <c r="BU431" s="80"/>
      <c r="BV431" s="80"/>
      <c r="BW431" s="69"/>
      <c r="BX431" s="69"/>
      <c r="BY431" s="80"/>
      <c r="BZ431" s="80"/>
      <c r="CA431" s="69"/>
      <c r="CB431" s="69"/>
      <c r="CC431" s="80"/>
      <c r="CD431" s="80"/>
      <c r="CE431" s="69"/>
      <c r="CF431" s="69"/>
      <c r="CG431" s="69"/>
      <c r="CH431" s="69"/>
      <c r="CI431" s="69"/>
      <c r="CJ431" s="69"/>
      <c r="CK431" s="68"/>
      <c r="CL431" s="69"/>
      <c r="CM431" s="67"/>
      <c r="CN431" s="67"/>
      <c r="CO431" s="68"/>
      <c r="CP431" s="69"/>
      <c r="CQ431" s="67"/>
      <c r="CR431" s="67"/>
      <c r="CS431" s="81"/>
      <c r="CT431" s="69"/>
      <c r="CU431" s="69"/>
      <c r="CV431" s="69"/>
      <c r="CW431" s="69"/>
      <c r="CX431" s="69"/>
      <c r="CY431" s="69"/>
      <c r="CZ431" s="69"/>
      <c r="DA431" s="69"/>
    </row>
    <row r="432" spans="2:105">
      <c r="B432" s="67"/>
      <c r="C432" s="67"/>
      <c r="D432" s="67"/>
      <c r="E432" s="68"/>
      <c r="F432" s="69"/>
      <c r="G432" s="67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69"/>
      <c r="AE432" s="69"/>
      <c r="AF432" s="69"/>
      <c r="AG432" s="80"/>
      <c r="AH432" s="80"/>
      <c r="AI432" s="69"/>
      <c r="AJ432" s="69"/>
      <c r="AK432" s="80"/>
      <c r="AL432" s="80"/>
      <c r="AM432" s="69"/>
      <c r="AN432" s="69"/>
      <c r="AO432" s="80"/>
      <c r="AP432" s="80"/>
      <c r="AQ432" s="69"/>
      <c r="AR432" s="69"/>
      <c r="AS432" s="80"/>
      <c r="AT432" s="80"/>
      <c r="AU432" s="69"/>
      <c r="AV432" s="69"/>
      <c r="AW432" s="80"/>
      <c r="AX432" s="80"/>
      <c r="AY432" s="69"/>
      <c r="AZ432" s="69"/>
      <c r="BA432" s="80"/>
      <c r="BB432" s="80"/>
      <c r="BC432" s="69"/>
      <c r="BD432" s="69"/>
      <c r="BE432" s="80"/>
      <c r="BF432" s="80"/>
      <c r="BG432" s="69"/>
      <c r="BH432" s="69"/>
      <c r="BI432" s="80"/>
      <c r="BJ432" s="80"/>
      <c r="BK432" s="69"/>
      <c r="BL432" s="69"/>
      <c r="BM432" s="80"/>
      <c r="BN432" s="80"/>
      <c r="BO432" s="69"/>
      <c r="BP432" s="69"/>
      <c r="BQ432" s="80"/>
      <c r="BR432" s="80"/>
      <c r="BS432" s="69"/>
      <c r="BT432" s="69"/>
      <c r="BU432" s="80"/>
      <c r="BV432" s="80"/>
      <c r="BW432" s="69"/>
      <c r="BX432" s="69"/>
      <c r="BY432" s="80"/>
      <c r="BZ432" s="80"/>
      <c r="CA432" s="69"/>
      <c r="CB432" s="69"/>
      <c r="CC432" s="80"/>
      <c r="CD432" s="80"/>
      <c r="CE432" s="69"/>
      <c r="CF432" s="69"/>
      <c r="CG432" s="69"/>
      <c r="CH432" s="69"/>
      <c r="CI432" s="69"/>
      <c r="CJ432" s="69"/>
      <c r="CK432" s="68"/>
      <c r="CL432" s="69"/>
      <c r="CM432" s="67"/>
      <c r="CN432" s="67"/>
      <c r="CO432" s="68"/>
      <c r="CP432" s="69"/>
      <c r="CQ432" s="67"/>
      <c r="CR432" s="67"/>
      <c r="CS432" s="81"/>
      <c r="CT432" s="69"/>
      <c r="CU432" s="69"/>
      <c r="CV432" s="69"/>
      <c r="CW432" s="69"/>
      <c r="CX432" s="69"/>
      <c r="CY432" s="69"/>
      <c r="CZ432" s="69"/>
      <c r="DA432" s="69"/>
    </row>
    <row r="433" spans="2:105">
      <c r="B433" s="67"/>
      <c r="C433" s="67"/>
      <c r="D433" s="67"/>
      <c r="E433" s="68"/>
      <c r="F433" s="69"/>
      <c r="G433" s="67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69"/>
      <c r="AE433" s="69"/>
      <c r="AF433" s="69"/>
      <c r="AG433" s="80"/>
      <c r="AH433" s="80"/>
      <c r="AI433" s="69"/>
      <c r="AJ433" s="69"/>
      <c r="AK433" s="80"/>
      <c r="AL433" s="80"/>
      <c r="AM433" s="69"/>
      <c r="AN433" s="69"/>
      <c r="AO433" s="80"/>
      <c r="AP433" s="80"/>
      <c r="AQ433" s="69"/>
      <c r="AR433" s="69"/>
      <c r="AS433" s="80"/>
      <c r="AT433" s="80"/>
      <c r="AU433" s="69"/>
      <c r="AV433" s="69"/>
      <c r="AW433" s="80"/>
      <c r="AX433" s="80"/>
      <c r="AY433" s="69"/>
      <c r="AZ433" s="69"/>
      <c r="BA433" s="80"/>
      <c r="BB433" s="80"/>
      <c r="BC433" s="69"/>
      <c r="BD433" s="69"/>
      <c r="BE433" s="80"/>
      <c r="BF433" s="80"/>
      <c r="BG433" s="69"/>
      <c r="BH433" s="69"/>
      <c r="BI433" s="80"/>
      <c r="BJ433" s="80"/>
      <c r="BK433" s="69"/>
      <c r="BL433" s="69"/>
      <c r="BM433" s="80"/>
      <c r="BN433" s="80"/>
      <c r="BO433" s="69"/>
      <c r="BP433" s="69"/>
      <c r="BQ433" s="80"/>
      <c r="BR433" s="80"/>
      <c r="BS433" s="69"/>
      <c r="BT433" s="69"/>
      <c r="BU433" s="80"/>
      <c r="BV433" s="80"/>
      <c r="BW433" s="69"/>
      <c r="BX433" s="69"/>
      <c r="BY433" s="80"/>
      <c r="BZ433" s="80"/>
      <c r="CA433" s="69"/>
      <c r="CB433" s="69"/>
      <c r="CC433" s="80"/>
      <c r="CD433" s="80"/>
      <c r="CE433" s="69"/>
      <c r="CF433" s="69"/>
      <c r="CG433" s="69"/>
      <c r="CH433" s="69"/>
      <c r="CI433" s="69"/>
      <c r="CJ433" s="69"/>
      <c r="CK433" s="68"/>
      <c r="CL433" s="69"/>
      <c r="CM433" s="67"/>
      <c r="CN433" s="67"/>
      <c r="CO433" s="68"/>
      <c r="CP433" s="69"/>
      <c r="CQ433" s="67"/>
      <c r="CR433" s="67"/>
      <c r="CS433" s="81"/>
      <c r="CT433" s="69"/>
      <c r="CU433" s="69"/>
      <c r="CV433" s="69"/>
      <c r="CW433" s="69"/>
      <c r="CX433" s="69"/>
      <c r="CY433" s="69"/>
      <c r="CZ433" s="69"/>
      <c r="DA433" s="69"/>
    </row>
    <row r="434" spans="2:105">
      <c r="B434" s="67"/>
      <c r="C434" s="67"/>
      <c r="D434" s="67"/>
      <c r="E434" s="68"/>
      <c r="F434" s="69"/>
      <c r="G434" s="67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69"/>
      <c r="AE434" s="69"/>
      <c r="AF434" s="69"/>
      <c r="AG434" s="80"/>
      <c r="AH434" s="80"/>
      <c r="AI434" s="69"/>
      <c r="AJ434" s="69"/>
      <c r="AK434" s="80"/>
      <c r="AL434" s="80"/>
      <c r="AM434" s="69"/>
      <c r="AN434" s="69"/>
      <c r="AO434" s="80"/>
      <c r="AP434" s="80"/>
      <c r="AQ434" s="69"/>
      <c r="AR434" s="69"/>
      <c r="AS434" s="80"/>
      <c r="AT434" s="80"/>
      <c r="AU434" s="69"/>
      <c r="AV434" s="69"/>
      <c r="AW434" s="80"/>
      <c r="AX434" s="80"/>
      <c r="AY434" s="69"/>
      <c r="AZ434" s="69"/>
      <c r="BA434" s="80"/>
      <c r="BB434" s="80"/>
      <c r="BC434" s="69"/>
      <c r="BD434" s="69"/>
      <c r="BE434" s="80"/>
      <c r="BF434" s="80"/>
      <c r="BG434" s="69"/>
      <c r="BH434" s="69"/>
      <c r="BI434" s="80"/>
      <c r="BJ434" s="80"/>
      <c r="BK434" s="69"/>
      <c r="BL434" s="69"/>
      <c r="BM434" s="80"/>
      <c r="BN434" s="80"/>
      <c r="BO434" s="69"/>
      <c r="BP434" s="69"/>
      <c r="BQ434" s="80"/>
      <c r="BR434" s="80"/>
      <c r="BS434" s="69"/>
      <c r="BT434" s="69"/>
      <c r="BU434" s="80"/>
      <c r="BV434" s="80"/>
      <c r="BW434" s="69"/>
      <c r="BX434" s="69"/>
      <c r="BY434" s="80"/>
      <c r="BZ434" s="80"/>
      <c r="CA434" s="69"/>
      <c r="CB434" s="69"/>
      <c r="CC434" s="80"/>
      <c r="CD434" s="80"/>
      <c r="CE434" s="69"/>
      <c r="CF434" s="69"/>
      <c r="CG434" s="69"/>
      <c r="CH434" s="69"/>
      <c r="CI434" s="69"/>
      <c r="CJ434" s="69"/>
      <c r="CK434" s="68"/>
      <c r="CL434" s="69"/>
      <c r="CM434" s="67"/>
      <c r="CN434" s="67"/>
      <c r="CO434" s="68"/>
      <c r="CP434" s="69"/>
      <c r="CQ434" s="67"/>
      <c r="CR434" s="67"/>
      <c r="CS434" s="81"/>
      <c r="CT434" s="69"/>
      <c r="CU434" s="69"/>
      <c r="CV434" s="69"/>
      <c r="CW434" s="69"/>
      <c r="CX434" s="69"/>
      <c r="CY434" s="69"/>
      <c r="CZ434" s="69"/>
      <c r="DA434" s="69"/>
    </row>
    <row r="435" spans="2:105">
      <c r="B435" s="67"/>
      <c r="C435" s="67"/>
      <c r="D435" s="67"/>
      <c r="E435" s="68"/>
      <c r="F435" s="69"/>
      <c r="G435" s="67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69"/>
      <c r="AE435" s="69"/>
      <c r="AF435" s="69"/>
      <c r="AG435" s="80"/>
      <c r="AH435" s="80"/>
      <c r="AI435" s="69"/>
      <c r="AJ435" s="69"/>
      <c r="AK435" s="80"/>
      <c r="AL435" s="80"/>
      <c r="AM435" s="69"/>
      <c r="AN435" s="69"/>
      <c r="AO435" s="80"/>
      <c r="AP435" s="80"/>
      <c r="AQ435" s="69"/>
      <c r="AR435" s="69"/>
      <c r="AS435" s="80"/>
      <c r="AT435" s="80"/>
      <c r="AU435" s="69"/>
      <c r="AV435" s="69"/>
      <c r="AW435" s="80"/>
      <c r="AX435" s="80"/>
      <c r="AY435" s="69"/>
      <c r="AZ435" s="69"/>
      <c r="BA435" s="80"/>
      <c r="BB435" s="80"/>
      <c r="BC435" s="69"/>
      <c r="BD435" s="69"/>
      <c r="BE435" s="80"/>
      <c r="BF435" s="80"/>
      <c r="BG435" s="69"/>
      <c r="BH435" s="69"/>
      <c r="BI435" s="80"/>
      <c r="BJ435" s="80"/>
      <c r="BK435" s="69"/>
      <c r="BL435" s="69"/>
      <c r="BM435" s="80"/>
      <c r="BN435" s="80"/>
      <c r="BO435" s="69"/>
      <c r="BP435" s="69"/>
      <c r="BQ435" s="80"/>
      <c r="BR435" s="80"/>
      <c r="BS435" s="69"/>
      <c r="BT435" s="69"/>
      <c r="BU435" s="80"/>
      <c r="BV435" s="80"/>
      <c r="BW435" s="69"/>
      <c r="BX435" s="69"/>
      <c r="BY435" s="80"/>
      <c r="BZ435" s="80"/>
      <c r="CA435" s="69"/>
      <c r="CB435" s="69"/>
      <c r="CC435" s="80"/>
      <c r="CD435" s="80"/>
      <c r="CE435" s="69"/>
      <c r="CF435" s="69"/>
      <c r="CG435" s="69"/>
      <c r="CH435" s="69"/>
      <c r="CI435" s="69"/>
      <c r="CJ435" s="69"/>
      <c r="CK435" s="68"/>
      <c r="CL435" s="69"/>
      <c r="CM435" s="67"/>
      <c r="CN435" s="67"/>
      <c r="CO435" s="68"/>
      <c r="CP435" s="69"/>
      <c r="CQ435" s="67"/>
      <c r="CR435" s="67"/>
      <c r="CS435" s="81"/>
      <c r="CT435" s="69"/>
      <c r="CU435" s="69"/>
      <c r="CV435" s="69"/>
      <c r="CW435" s="69"/>
      <c r="CX435" s="69"/>
      <c r="CY435" s="69"/>
      <c r="CZ435" s="69"/>
      <c r="DA435" s="69"/>
    </row>
    <row r="436" spans="2:105">
      <c r="B436" s="67"/>
      <c r="C436" s="67"/>
      <c r="D436" s="67"/>
      <c r="E436" s="68"/>
      <c r="F436" s="69"/>
      <c r="G436" s="67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69"/>
      <c r="AE436" s="69"/>
      <c r="AF436" s="69"/>
      <c r="AG436" s="80"/>
      <c r="AH436" s="80"/>
      <c r="AI436" s="69"/>
      <c r="AJ436" s="69"/>
      <c r="AK436" s="80"/>
      <c r="AL436" s="80"/>
      <c r="AM436" s="69"/>
      <c r="AN436" s="69"/>
      <c r="AO436" s="80"/>
      <c r="AP436" s="80"/>
      <c r="AQ436" s="69"/>
      <c r="AR436" s="69"/>
      <c r="AS436" s="80"/>
      <c r="AT436" s="80"/>
      <c r="AU436" s="69"/>
      <c r="AV436" s="69"/>
      <c r="AW436" s="80"/>
      <c r="AX436" s="80"/>
      <c r="AY436" s="69"/>
      <c r="AZ436" s="69"/>
      <c r="BA436" s="80"/>
      <c r="BB436" s="80"/>
      <c r="BC436" s="69"/>
      <c r="BD436" s="69"/>
      <c r="BE436" s="80"/>
      <c r="BF436" s="80"/>
      <c r="BG436" s="69"/>
      <c r="BH436" s="69"/>
      <c r="BI436" s="80"/>
      <c r="BJ436" s="80"/>
      <c r="BK436" s="69"/>
      <c r="BL436" s="69"/>
      <c r="BM436" s="80"/>
      <c r="BN436" s="80"/>
      <c r="BO436" s="69"/>
      <c r="BP436" s="69"/>
      <c r="BQ436" s="80"/>
      <c r="BR436" s="80"/>
      <c r="BS436" s="69"/>
      <c r="BT436" s="69"/>
      <c r="BU436" s="80"/>
      <c r="BV436" s="80"/>
      <c r="BW436" s="69"/>
      <c r="BX436" s="69"/>
      <c r="BY436" s="80"/>
      <c r="BZ436" s="80"/>
      <c r="CA436" s="69"/>
      <c r="CB436" s="69"/>
      <c r="CC436" s="80"/>
      <c r="CD436" s="80"/>
      <c r="CE436" s="69"/>
      <c r="CF436" s="69"/>
      <c r="CG436" s="69"/>
      <c r="CH436" s="69"/>
      <c r="CI436" s="69"/>
      <c r="CJ436" s="69"/>
      <c r="CK436" s="68"/>
      <c r="CL436" s="69"/>
      <c r="CM436" s="67"/>
      <c r="CN436" s="67"/>
      <c r="CO436" s="68"/>
      <c r="CP436" s="69"/>
      <c r="CQ436" s="67"/>
      <c r="CR436" s="67"/>
      <c r="CS436" s="81"/>
      <c r="CT436" s="69"/>
      <c r="CU436" s="69"/>
      <c r="CV436" s="69"/>
      <c r="CW436" s="69"/>
      <c r="CX436" s="69"/>
      <c r="CY436" s="69"/>
      <c r="CZ436" s="69"/>
      <c r="DA436" s="69"/>
    </row>
    <row r="437" spans="2:105">
      <c r="B437" s="67"/>
      <c r="C437" s="67"/>
      <c r="D437" s="67"/>
      <c r="E437" s="68"/>
      <c r="F437" s="69"/>
      <c r="G437" s="67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69"/>
      <c r="AE437" s="69"/>
      <c r="AF437" s="69"/>
      <c r="AG437" s="80"/>
      <c r="AH437" s="80"/>
      <c r="AI437" s="69"/>
      <c r="AJ437" s="69"/>
      <c r="AK437" s="80"/>
      <c r="AL437" s="80"/>
      <c r="AM437" s="69"/>
      <c r="AN437" s="69"/>
      <c r="AO437" s="80"/>
      <c r="AP437" s="80"/>
      <c r="AQ437" s="69"/>
      <c r="AR437" s="69"/>
      <c r="AS437" s="80"/>
      <c r="AT437" s="80"/>
      <c r="AU437" s="69"/>
      <c r="AV437" s="69"/>
      <c r="AW437" s="80"/>
      <c r="AX437" s="80"/>
      <c r="AY437" s="69"/>
      <c r="AZ437" s="69"/>
      <c r="BA437" s="80"/>
      <c r="BB437" s="80"/>
      <c r="BC437" s="69"/>
      <c r="BD437" s="69"/>
      <c r="BE437" s="80"/>
      <c r="BF437" s="80"/>
      <c r="BG437" s="69"/>
      <c r="BH437" s="69"/>
      <c r="BI437" s="80"/>
      <c r="BJ437" s="80"/>
      <c r="BK437" s="69"/>
      <c r="BL437" s="69"/>
      <c r="BM437" s="80"/>
      <c r="BN437" s="80"/>
      <c r="BO437" s="69"/>
      <c r="BP437" s="69"/>
      <c r="BQ437" s="80"/>
      <c r="BR437" s="80"/>
      <c r="BS437" s="69"/>
      <c r="BT437" s="69"/>
      <c r="BU437" s="80"/>
      <c r="BV437" s="80"/>
      <c r="BW437" s="69"/>
      <c r="BX437" s="69"/>
      <c r="BY437" s="80"/>
      <c r="BZ437" s="80"/>
      <c r="CA437" s="69"/>
      <c r="CB437" s="69"/>
      <c r="CC437" s="80"/>
      <c r="CD437" s="80"/>
      <c r="CE437" s="69"/>
      <c r="CF437" s="69"/>
      <c r="CG437" s="69"/>
      <c r="CH437" s="69"/>
      <c r="CI437" s="69"/>
      <c r="CJ437" s="69"/>
      <c r="CK437" s="68"/>
      <c r="CL437" s="69"/>
      <c r="CM437" s="67"/>
      <c r="CN437" s="67"/>
      <c r="CO437" s="68"/>
      <c r="CP437" s="69"/>
      <c r="CQ437" s="67"/>
      <c r="CR437" s="67"/>
      <c r="CS437" s="81"/>
      <c r="CT437" s="69"/>
      <c r="CU437" s="69"/>
      <c r="CV437" s="69"/>
      <c r="CW437" s="69"/>
      <c r="CX437" s="69"/>
      <c r="CY437" s="69"/>
      <c r="CZ437" s="69"/>
      <c r="DA437" s="69"/>
    </row>
    <row r="438" spans="2:105">
      <c r="B438" s="67"/>
      <c r="C438" s="67"/>
      <c r="D438" s="67"/>
      <c r="E438" s="68"/>
      <c r="F438" s="69"/>
      <c r="G438" s="67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69"/>
      <c r="AE438" s="69"/>
      <c r="AF438" s="69"/>
      <c r="AG438" s="80"/>
      <c r="AH438" s="80"/>
      <c r="AI438" s="69"/>
      <c r="AJ438" s="69"/>
      <c r="AK438" s="80"/>
      <c r="AL438" s="80"/>
      <c r="AM438" s="69"/>
      <c r="AN438" s="69"/>
      <c r="AO438" s="80"/>
      <c r="AP438" s="80"/>
      <c r="AQ438" s="69"/>
      <c r="AR438" s="69"/>
      <c r="AS438" s="80"/>
      <c r="AT438" s="80"/>
      <c r="AU438" s="69"/>
      <c r="AV438" s="69"/>
      <c r="AW438" s="80"/>
      <c r="AX438" s="80"/>
      <c r="AY438" s="69"/>
      <c r="AZ438" s="69"/>
      <c r="BA438" s="80"/>
      <c r="BB438" s="80"/>
      <c r="BC438" s="69"/>
      <c r="BD438" s="69"/>
      <c r="BE438" s="80"/>
      <c r="BF438" s="80"/>
      <c r="BG438" s="69"/>
      <c r="BH438" s="69"/>
      <c r="BI438" s="80"/>
      <c r="BJ438" s="80"/>
      <c r="BK438" s="69"/>
      <c r="BL438" s="69"/>
      <c r="BM438" s="80"/>
      <c r="BN438" s="80"/>
      <c r="BO438" s="69"/>
      <c r="BP438" s="69"/>
      <c r="BQ438" s="80"/>
      <c r="BR438" s="80"/>
      <c r="BS438" s="69"/>
      <c r="BT438" s="69"/>
      <c r="BU438" s="80"/>
      <c r="BV438" s="80"/>
      <c r="BW438" s="69"/>
      <c r="BX438" s="69"/>
      <c r="BY438" s="80"/>
      <c r="BZ438" s="80"/>
      <c r="CA438" s="69"/>
      <c r="CB438" s="69"/>
      <c r="CC438" s="80"/>
      <c r="CD438" s="80"/>
      <c r="CE438" s="69"/>
      <c r="CF438" s="69"/>
      <c r="CG438" s="69"/>
      <c r="CH438" s="69"/>
      <c r="CI438" s="69"/>
      <c r="CJ438" s="69"/>
      <c r="CK438" s="68"/>
      <c r="CL438" s="69"/>
      <c r="CM438" s="67"/>
      <c r="CN438" s="67"/>
      <c r="CO438" s="68"/>
      <c r="CP438" s="69"/>
      <c r="CQ438" s="67"/>
      <c r="CR438" s="67"/>
      <c r="CS438" s="81"/>
      <c r="CT438" s="69"/>
      <c r="CU438" s="69"/>
      <c r="CV438" s="69"/>
      <c r="CW438" s="69"/>
      <c r="CX438" s="69"/>
      <c r="CY438" s="69"/>
      <c r="CZ438" s="69"/>
      <c r="DA438" s="69"/>
    </row>
    <row r="439" spans="2:105">
      <c r="B439" s="67"/>
      <c r="C439" s="67"/>
      <c r="D439" s="67"/>
      <c r="E439" s="68"/>
      <c r="F439" s="69"/>
      <c r="G439" s="67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69"/>
      <c r="AE439" s="69"/>
      <c r="AF439" s="69"/>
      <c r="AG439" s="80"/>
      <c r="AH439" s="80"/>
      <c r="AI439" s="69"/>
      <c r="AJ439" s="69"/>
      <c r="AK439" s="80"/>
      <c r="AL439" s="80"/>
      <c r="AM439" s="69"/>
      <c r="AN439" s="69"/>
      <c r="AO439" s="80"/>
      <c r="AP439" s="80"/>
      <c r="AQ439" s="69"/>
      <c r="AR439" s="69"/>
      <c r="AS439" s="80"/>
      <c r="AT439" s="80"/>
      <c r="AU439" s="69"/>
      <c r="AV439" s="69"/>
      <c r="AW439" s="80"/>
      <c r="AX439" s="80"/>
      <c r="AY439" s="69"/>
      <c r="AZ439" s="69"/>
      <c r="BA439" s="80"/>
      <c r="BB439" s="80"/>
      <c r="BC439" s="69"/>
      <c r="BD439" s="69"/>
      <c r="BE439" s="80"/>
      <c r="BF439" s="80"/>
      <c r="BG439" s="69"/>
      <c r="BH439" s="69"/>
      <c r="BI439" s="80"/>
      <c r="BJ439" s="80"/>
      <c r="BK439" s="69"/>
      <c r="BL439" s="69"/>
      <c r="BM439" s="80"/>
      <c r="BN439" s="80"/>
      <c r="BO439" s="69"/>
      <c r="BP439" s="69"/>
      <c r="BQ439" s="80"/>
      <c r="BR439" s="80"/>
      <c r="BS439" s="69"/>
      <c r="BT439" s="69"/>
      <c r="BU439" s="80"/>
      <c r="BV439" s="80"/>
      <c r="BW439" s="69"/>
      <c r="BX439" s="69"/>
      <c r="BY439" s="80"/>
      <c r="BZ439" s="80"/>
      <c r="CA439" s="69"/>
      <c r="CB439" s="69"/>
      <c r="CC439" s="80"/>
      <c r="CD439" s="80"/>
      <c r="CE439" s="69"/>
      <c r="CF439" s="69"/>
      <c r="CG439" s="69"/>
      <c r="CH439" s="69"/>
      <c r="CI439" s="69"/>
      <c r="CJ439" s="69"/>
      <c r="CK439" s="68"/>
      <c r="CL439" s="69"/>
      <c r="CM439" s="67"/>
      <c r="CN439" s="67"/>
      <c r="CO439" s="68"/>
      <c r="CP439" s="69"/>
      <c r="CQ439" s="67"/>
      <c r="CR439" s="67"/>
      <c r="CS439" s="81"/>
      <c r="CT439" s="69"/>
      <c r="CU439" s="69"/>
      <c r="CV439" s="69"/>
      <c r="CW439" s="69"/>
      <c r="CX439" s="69"/>
      <c r="CY439" s="69"/>
      <c r="CZ439" s="69"/>
      <c r="DA439" s="69"/>
    </row>
    <row r="440" spans="2:105">
      <c r="B440" s="67"/>
      <c r="C440" s="67"/>
      <c r="D440" s="67"/>
      <c r="E440" s="68"/>
      <c r="F440" s="69"/>
      <c r="G440" s="67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69"/>
      <c r="AE440" s="69"/>
      <c r="AF440" s="69"/>
      <c r="AG440" s="80"/>
      <c r="AH440" s="80"/>
      <c r="AI440" s="69"/>
      <c r="AJ440" s="69"/>
      <c r="AK440" s="80"/>
      <c r="AL440" s="80"/>
      <c r="AM440" s="69"/>
      <c r="AN440" s="69"/>
      <c r="AO440" s="80"/>
      <c r="AP440" s="80"/>
      <c r="AQ440" s="69"/>
      <c r="AR440" s="69"/>
      <c r="AS440" s="80"/>
      <c r="AT440" s="80"/>
      <c r="AU440" s="69"/>
      <c r="AV440" s="69"/>
      <c r="AW440" s="80"/>
      <c r="AX440" s="80"/>
      <c r="AY440" s="69"/>
      <c r="AZ440" s="69"/>
      <c r="BA440" s="80"/>
      <c r="BB440" s="80"/>
      <c r="BC440" s="69"/>
      <c r="BD440" s="69"/>
      <c r="BE440" s="80"/>
      <c r="BF440" s="80"/>
      <c r="BG440" s="69"/>
      <c r="BH440" s="69"/>
      <c r="BI440" s="80"/>
      <c r="BJ440" s="80"/>
      <c r="BK440" s="69"/>
      <c r="BL440" s="69"/>
      <c r="BM440" s="80"/>
      <c r="BN440" s="80"/>
      <c r="BO440" s="69"/>
      <c r="BP440" s="69"/>
      <c r="BQ440" s="80"/>
      <c r="BR440" s="80"/>
      <c r="BS440" s="69"/>
      <c r="BT440" s="69"/>
      <c r="BU440" s="80"/>
      <c r="BV440" s="80"/>
      <c r="BW440" s="69"/>
      <c r="BX440" s="69"/>
      <c r="BY440" s="80"/>
      <c r="BZ440" s="80"/>
      <c r="CA440" s="69"/>
      <c r="CB440" s="69"/>
      <c r="CC440" s="80"/>
      <c r="CD440" s="80"/>
      <c r="CE440" s="69"/>
      <c r="CF440" s="69"/>
      <c r="CG440" s="69"/>
      <c r="CH440" s="69"/>
      <c r="CI440" s="69"/>
      <c r="CJ440" s="69"/>
      <c r="CK440" s="68"/>
      <c r="CL440" s="69"/>
      <c r="CM440" s="67"/>
      <c r="CN440" s="67"/>
      <c r="CO440" s="68"/>
      <c r="CP440" s="69"/>
      <c r="CQ440" s="67"/>
      <c r="CR440" s="67"/>
      <c r="CS440" s="81"/>
      <c r="CT440" s="69"/>
      <c r="CU440" s="69"/>
      <c r="CV440" s="69"/>
      <c r="CW440" s="69"/>
      <c r="CX440" s="69"/>
      <c r="CY440" s="69"/>
      <c r="CZ440" s="69"/>
      <c r="DA440" s="69"/>
    </row>
    <row r="441" spans="2:105">
      <c r="B441" s="67"/>
      <c r="C441" s="67"/>
      <c r="D441" s="67"/>
      <c r="E441" s="68"/>
      <c r="F441" s="69"/>
      <c r="G441" s="67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69"/>
      <c r="AE441" s="69"/>
      <c r="AF441" s="69"/>
      <c r="AG441" s="80"/>
      <c r="AH441" s="80"/>
      <c r="AI441" s="69"/>
      <c r="AJ441" s="69"/>
      <c r="AK441" s="80"/>
      <c r="AL441" s="80"/>
      <c r="AM441" s="69"/>
      <c r="AN441" s="69"/>
      <c r="AO441" s="80"/>
      <c r="AP441" s="80"/>
      <c r="AQ441" s="69"/>
      <c r="AR441" s="69"/>
      <c r="AS441" s="80"/>
      <c r="AT441" s="80"/>
      <c r="AU441" s="69"/>
      <c r="AV441" s="69"/>
      <c r="AW441" s="80"/>
      <c r="AX441" s="80"/>
      <c r="AY441" s="69"/>
      <c r="AZ441" s="69"/>
      <c r="BA441" s="80"/>
      <c r="BB441" s="80"/>
      <c r="BC441" s="69"/>
      <c r="BD441" s="69"/>
      <c r="BE441" s="80"/>
      <c r="BF441" s="80"/>
      <c r="BG441" s="69"/>
      <c r="BH441" s="69"/>
      <c r="BI441" s="80"/>
      <c r="BJ441" s="80"/>
      <c r="BK441" s="69"/>
      <c r="BL441" s="69"/>
      <c r="BM441" s="80"/>
      <c r="BN441" s="80"/>
      <c r="BO441" s="69"/>
      <c r="BP441" s="69"/>
      <c r="BQ441" s="80"/>
      <c r="BR441" s="80"/>
      <c r="BS441" s="69"/>
      <c r="BT441" s="69"/>
      <c r="BU441" s="80"/>
      <c r="BV441" s="80"/>
      <c r="BW441" s="69"/>
      <c r="BX441" s="69"/>
      <c r="BY441" s="80"/>
      <c r="BZ441" s="80"/>
      <c r="CA441" s="69"/>
      <c r="CB441" s="69"/>
      <c r="CC441" s="80"/>
      <c r="CD441" s="80"/>
      <c r="CE441" s="69"/>
      <c r="CF441" s="69"/>
      <c r="CG441" s="69"/>
      <c r="CH441" s="69"/>
      <c r="CI441" s="69"/>
      <c r="CJ441" s="69"/>
      <c r="CK441" s="68"/>
      <c r="CL441" s="69"/>
      <c r="CM441" s="67"/>
      <c r="CN441" s="67"/>
      <c r="CO441" s="68"/>
      <c r="CP441" s="69"/>
      <c r="CQ441" s="67"/>
      <c r="CR441" s="67"/>
      <c r="CS441" s="81"/>
      <c r="CT441" s="69"/>
      <c r="CU441" s="69"/>
      <c r="CV441" s="69"/>
      <c r="CW441" s="69"/>
      <c r="CX441" s="69"/>
      <c r="CY441" s="69"/>
      <c r="CZ441" s="69"/>
      <c r="DA441" s="69"/>
    </row>
    <row r="442" spans="2:105">
      <c r="B442" s="67"/>
      <c r="C442" s="67"/>
      <c r="D442" s="67"/>
      <c r="E442" s="68"/>
      <c r="F442" s="69"/>
      <c r="G442" s="67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69"/>
      <c r="AE442" s="69"/>
      <c r="AF442" s="69"/>
      <c r="AG442" s="80"/>
      <c r="AH442" s="80"/>
      <c r="AI442" s="69"/>
      <c r="AJ442" s="69"/>
      <c r="AK442" s="80"/>
      <c r="AL442" s="80"/>
      <c r="AM442" s="69"/>
      <c r="AN442" s="69"/>
      <c r="AO442" s="80"/>
      <c r="AP442" s="80"/>
      <c r="AQ442" s="69"/>
      <c r="AR442" s="69"/>
      <c r="AS442" s="80"/>
      <c r="AT442" s="80"/>
      <c r="AU442" s="69"/>
      <c r="AV442" s="69"/>
      <c r="AW442" s="80"/>
      <c r="AX442" s="80"/>
      <c r="AY442" s="69"/>
      <c r="AZ442" s="69"/>
      <c r="BA442" s="80"/>
      <c r="BB442" s="80"/>
      <c r="BC442" s="69"/>
      <c r="BD442" s="69"/>
      <c r="BE442" s="80"/>
      <c r="BF442" s="80"/>
      <c r="BG442" s="69"/>
      <c r="BH442" s="69"/>
      <c r="BI442" s="80"/>
      <c r="BJ442" s="80"/>
      <c r="BK442" s="69"/>
      <c r="BL442" s="69"/>
      <c r="BM442" s="80"/>
      <c r="BN442" s="80"/>
      <c r="BO442" s="69"/>
      <c r="BP442" s="69"/>
      <c r="BQ442" s="80"/>
      <c r="BR442" s="80"/>
      <c r="BS442" s="69"/>
      <c r="BT442" s="69"/>
      <c r="BU442" s="80"/>
      <c r="BV442" s="80"/>
      <c r="BW442" s="69"/>
      <c r="BX442" s="69"/>
      <c r="BY442" s="80"/>
      <c r="BZ442" s="80"/>
      <c r="CA442" s="69"/>
      <c r="CB442" s="69"/>
      <c r="CC442" s="80"/>
      <c r="CD442" s="80"/>
      <c r="CE442" s="69"/>
      <c r="CF442" s="69"/>
      <c r="CG442" s="69"/>
      <c r="CH442" s="69"/>
      <c r="CI442" s="69"/>
      <c r="CJ442" s="69"/>
      <c r="CK442" s="68"/>
      <c r="CL442" s="69"/>
      <c r="CM442" s="67"/>
      <c r="CN442" s="67"/>
      <c r="CO442" s="68"/>
      <c r="CP442" s="69"/>
      <c r="CQ442" s="67"/>
      <c r="CR442" s="67"/>
      <c r="CS442" s="81"/>
      <c r="CT442" s="69"/>
      <c r="CU442" s="69"/>
      <c r="CV442" s="69"/>
      <c r="CW442" s="69"/>
      <c r="CX442" s="69"/>
      <c r="CY442" s="69"/>
      <c r="CZ442" s="69"/>
      <c r="DA442" s="69"/>
    </row>
    <row r="443" spans="2:105">
      <c r="B443" s="67"/>
      <c r="C443" s="67"/>
      <c r="D443" s="67"/>
      <c r="E443" s="68"/>
      <c r="F443" s="69"/>
      <c r="G443" s="67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69"/>
      <c r="AE443" s="69"/>
      <c r="AF443" s="69"/>
      <c r="AG443" s="80"/>
      <c r="AH443" s="80"/>
      <c r="AI443" s="69"/>
      <c r="AJ443" s="69"/>
      <c r="AK443" s="80"/>
      <c r="AL443" s="80"/>
      <c r="AM443" s="69"/>
      <c r="AN443" s="69"/>
      <c r="AO443" s="80"/>
      <c r="AP443" s="80"/>
      <c r="AQ443" s="69"/>
      <c r="AR443" s="69"/>
      <c r="AS443" s="80"/>
      <c r="AT443" s="80"/>
      <c r="AU443" s="69"/>
      <c r="AV443" s="69"/>
      <c r="AW443" s="80"/>
      <c r="AX443" s="80"/>
      <c r="AY443" s="69"/>
      <c r="AZ443" s="69"/>
      <c r="BA443" s="80"/>
      <c r="BB443" s="80"/>
      <c r="BC443" s="69"/>
      <c r="BD443" s="69"/>
      <c r="BE443" s="80"/>
      <c r="BF443" s="80"/>
      <c r="BG443" s="69"/>
      <c r="BH443" s="69"/>
      <c r="BI443" s="80"/>
      <c r="BJ443" s="80"/>
      <c r="BK443" s="69"/>
      <c r="BL443" s="69"/>
      <c r="BM443" s="80"/>
      <c r="BN443" s="80"/>
      <c r="BO443" s="69"/>
      <c r="BP443" s="69"/>
      <c r="BQ443" s="80"/>
      <c r="BR443" s="80"/>
      <c r="BS443" s="69"/>
      <c r="BT443" s="69"/>
      <c r="BU443" s="80"/>
      <c r="BV443" s="80"/>
      <c r="BW443" s="69"/>
      <c r="BX443" s="69"/>
      <c r="BY443" s="80"/>
      <c r="BZ443" s="80"/>
      <c r="CA443" s="69"/>
      <c r="CB443" s="69"/>
      <c r="CC443" s="80"/>
      <c r="CD443" s="80"/>
      <c r="CE443" s="69"/>
      <c r="CF443" s="69"/>
      <c r="CG443" s="69"/>
      <c r="CH443" s="69"/>
      <c r="CI443" s="69"/>
      <c r="CJ443" s="69"/>
      <c r="CK443" s="68"/>
      <c r="CL443" s="69"/>
      <c r="CM443" s="67"/>
      <c r="CN443" s="67"/>
      <c r="CO443" s="68"/>
      <c r="CP443" s="69"/>
      <c r="CQ443" s="67"/>
      <c r="CR443" s="67"/>
      <c r="CS443" s="81"/>
      <c r="CT443" s="69"/>
      <c r="CU443" s="69"/>
      <c r="CV443" s="69"/>
      <c r="CW443" s="69"/>
      <c r="CX443" s="69"/>
      <c r="CY443" s="69"/>
      <c r="CZ443" s="69"/>
      <c r="DA443" s="69"/>
    </row>
    <row r="444" spans="2:105">
      <c r="B444" s="67"/>
      <c r="C444" s="67"/>
      <c r="D444" s="67"/>
      <c r="E444" s="68"/>
      <c r="F444" s="69"/>
      <c r="G444" s="67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69"/>
      <c r="AE444" s="69"/>
      <c r="AF444" s="69"/>
      <c r="AG444" s="80"/>
      <c r="AH444" s="80"/>
      <c r="AI444" s="69"/>
      <c r="AJ444" s="69"/>
      <c r="AK444" s="80"/>
      <c r="AL444" s="80"/>
      <c r="AM444" s="69"/>
      <c r="AN444" s="69"/>
      <c r="AO444" s="80"/>
      <c r="AP444" s="80"/>
      <c r="AQ444" s="69"/>
      <c r="AR444" s="69"/>
      <c r="AS444" s="80"/>
      <c r="AT444" s="80"/>
      <c r="AU444" s="69"/>
      <c r="AV444" s="69"/>
      <c r="AW444" s="80"/>
      <c r="AX444" s="80"/>
      <c r="AY444" s="69"/>
      <c r="AZ444" s="69"/>
      <c r="BA444" s="80"/>
      <c r="BB444" s="80"/>
      <c r="BC444" s="69"/>
      <c r="BD444" s="69"/>
      <c r="BE444" s="80"/>
      <c r="BF444" s="80"/>
      <c r="BG444" s="69"/>
      <c r="BH444" s="69"/>
      <c r="BI444" s="80"/>
      <c r="BJ444" s="80"/>
      <c r="BK444" s="69"/>
      <c r="BL444" s="69"/>
      <c r="BM444" s="80"/>
      <c r="BN444" s="80"/>
      <c r="BO444" s="69"/>
      <c r="BP444" s="69"/>
      <c r="BQ444" s="80"/>
      <c r="BR444" s="80"/>
      <c r="BS444" s="69"/>
      <c r="BT444" s="69"/>
      <c r="BU444" s="80"/>
      <c r="BV444" s="80"/>
      <c r="BW444" s="69"/>
      <c r="BX444" s="69"/>
      <c r="BY444" s="80"/>
      <c r="BZ444" s="80"/>
      <c r="CA444" s="69"/>
      <c r="CB444" s="69"/>
      <c r="CC444" s="80"/>
      <c r="CD444" s="80"/>
      <c r="CE444" s="69"/>
      <c r="CF444" s="69"/>
      <c r="CG444" s="69"/>
      <c r="CH444" s="69"/>
      <c r="CI444" s="69"/>
      <c r="CJ444" s="69"/>
      <c r="CK444" s="68"/>
      <c r="CL444" s="69"/>
      <c r="CM444" s="67"/>
      <c r="CN444" s="67"/>
      <c r="CO444" s="68"/>
      <c r="CP444" s="69"/>
      <c r="CQ444" s="67"/>
      <c r="CR444" s="67"/>
      <c r="CS444" s="81"/>
      <c r="CT444" s="69"/>
      <c r="CU444" s="69"/>
      <c r="CV444" s="69"/>
      <c r="CW444" s="69"/>
      <c r="CX444" s="69"/>
      <c r="CY444" s="69"/>
      <c r="CZ444" s="69"/>
      <c r="DA444" s="69"/>
    </row>
    <row r="445" spans="2:105">
      <c r="B445" s="67"/>
      <c r="C445" s="67"/>
      <c r="D445" s="67"/>
      <c r="E445" s="68"/>
      <c r="F445" s="69"/>
      <c r="G445" s="67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69"/>
      <c r="AE445" s="69"/>
      <c r="AF445" s="69"/>
      <c r="AG445" s="80"/>
      <c r="AH445" s="80"/>
      <c r="AI445" s="69"/>
      <c r="AJ445" s="69"/>
      <c r="AK445" s="80"/>
      <c r="AL445" s="80"/>
      <c r="AM445" s="69"/>
      <c r="AN445" s="69"/>
      <c r="AO445" s="80"/>
      <c r="AP445" s="80"/>
      <c r="AQ445" s="69"/>
      <c r="AR445" s="69"/>
      <c r="AS445" s="80"/>
      <c r="AT445" s="80"/>
      <c r="AU445" s="69"/>
      <c r="AV445" s="69"/>
      <c r="AW445" s="80"/>
      <c r="AX445" s="80"/>
      <c r="AY445" s="69"/>
      <c r="AZ445" s="69"/>
      <c r="BA445" s="80"/>
      <c r="BB445" s="80"/>
      <c r="BC445" s="69"/>
      <c r="BD445" s="69"/>
      <c r="BE445" s="80"/>
      <c r="BF445" s="80"/>
      <c r="BG445" s="69"/>
      <c r="BH445" s="69"/>
      <c r="BI445" s="80"/>
      <c r="BJ445" s="80"/>
      <c r="BK445" s="69"/>
      <c r="BL445" s="69"/>
      <c r="BM445" s="80"/>
      <c r="BN445" s="80"/>
      <c r="BO445" s="69"/>
      <c r="BP445" s="69"/>
      <c r="BQ445" s="80"/>
      <c r="BR445" s="80"/>
      <c r="BS445" s="69"/>
      <c r="BT445" s="69"/>
      <c r="BU445" s="80"/>
      <c r="BV445" s="80"/>
      <c r="BW445" s="69"/>
      <c r="BX445" s="69"/>
      <c r="BY445" s="80"/>
      <c r="BZ445" s="80"/>
      <c r="CA445" s="69"/>
      <c r="CB445" s="69"/>
      <c r="CC445" s="80"/>
      <c r="CD445" s="80"/>
      <c r="CE445" s="69"/>
      <c r="CF445" s="69"/>
      <c r="CG445" s="69"/>
      <c r="CH445" s="69"/>
      <c r="CI445" s="69"/>
      <c r="CJ445" s="69"/>
      <c r="CK445" s="68"/>
      <c r="CL445" s="69"/>
      <c r="CM445" s="67"/>
      <c r="CN445" s="67"/>
      <c r="CO445" s="68"/>
      <c r="CP445" s="69"/>
      <c r="CQ445" s="67"/>
      <c r="CR445" s="67"/>
      <c r="CS445" s="81"/>
      <c r="CT445" s="69"/>
      <c r="CU445" s="69"/>
      <c r="CV445" s="69"/>
      <c r="CW445" s="69"/>
      <c r="CX445" s="69"/>
      <c r="CY445" s="69"/>
      <c r="CZ445" s="69"/>
      <c r="DA445" s="69"/>
    </row>
    <row r="446" spans="2:105">
      <c r="B446" s="67"/>
      <c r="C446" s="67"/>
      <c r="D446" s="67"/>
      <c r="E446" s="68"/>
      <c r="F446" s="69"/>
      <c r="G446" s="67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69"/>
      <c r="AE446" s="69"/>
      <c r="AF446" s="69"/>
      <c r="AG446" s="80"/>
      <c r="AH446" s="80"/>
      <c r="AI446" s="69"/>
      <c r="AJ446" s="69"/>
      <c r="AK446" s="80"/>
      <c r="AL446" s="80"/>
      <c r="AM446" s="69"/>
      <c r="AN446" s="69"/>
      <c r="AO446" s="80"/>
      <c r="AP446" s="80"/>
      <c r="AQ446" s="69"/>
      <c r="AR446" s="69"/>
      <c r="AS446" s="80"/>
      <c r="AT446" s="80"/>
      <c r="AU446" s="69"/>
      <c r="AV446" s="69"/>
      <c r="AW446" s="80"/>
      <c r="AX446" s="80"/>
      <c r="AY446" s="69"/>
      <c r="AZ446" s="69"/>
      <c r="BA446" s="80"/>
      <c r="BB446" s="80"/>
      <c r="BC446" s="69"/>
      <c r="BD446" s="69"/>
      <c r="BE446" s="80"/>
      <c r="BF446" s="80"/>
      <c r="BG446" s="69"/>
      <c r="BH446" s="69"/>
      <c r="BI446" s="80"/>
      <c r="BJ446" s="80"/>
      <c r="BK446" s="69"/>
      <c r="BL446" s="69"/>
      <c r="BM446" s="80"/>
      <c r="BN446" s="80"/>
      <c r="BO446" s="69"/>
      <c r="BP446" s="69"/>
      <c r="BQ446" s="80"/>
      <c r="BR446" s="80"/>
      <c r="BS446" s="69"/>
      <c r="BT446" s="69"/>
      <c r="BU446" s="80"/>
      <c r="BV446" s="80"/>
      <c r="BW446" s="69"/>
      <c r="BX446" s="69"/>
      <c r="BY446" s="80"/>
      <c r="BZ446" s="80"/>
      <c r="CA446" s="69"/>
      <c r="CB446" s="69"/>
      <c r="CC446" s="80"/>
      <c r="CD446" s="80"/>
      <c r="CE446" s="69"/>
      <c r="CF446" s="69"/>
      <c r="CG446" s="69"/>
      <c r="CH446" s="69"/>
      <c r="CI446" s="69"/>
      <c r="CJ446" s="69"/>
      <c r="CK446" s="68"/>
      <c r="CL446" s="69"/>
      <c r="CM446" s="67"/>
      <c r="CN446" s="67"/>
      <c r="CO446" s="68"/>
      <c r="CP446" s="69"/>
      <c r="CQ446" s="67"/>
      <c r="CR446" s="67"/>
      <c r="CS446" s="81"/>
      <c r="CT446" s="69"/>
      <c r="CU446" s="69"/>
      <c r="CV446" s="69"/>
      <c r="CW446" s="69"/>
      <c r="CX446" s="69"/>
      <c r="CY446" s="69"/>
      <c r="CZ446" s="69"/>
      <c r="DA446" s="69"/>
    </row>
    <row r="447" spans="2:105">
      <c r="B447" s="67"/>
      <c r="C447" s="67"/>
      <c r="D447" s="67"/>
      <c r="E447" s="68"/>
      <c r="F447" s="69"/>
      <c r="G447" s="67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69"/>
      <c r="AE447" s="69"/>
      <c r="AF447" s="69"/>
      <c r="AG447" s="80"/>
      <c r="AH447" s="80"/>
      <c r="AI447" s="69"/>
      <c r="AJ447" s="69"/>
      <c r="AK447" s="80"/>
      <c r="AL447" s="80"/>
      <c r="AM447" s="69"/>
      <c r="AN447" s="69"/>
      <c r="AO447" s="80"/>
      <c r="AP447" s="80"/>
      <c r="AQ447" s="69"/>
      <c r="AR447" s="69"/>
      <c r="AS447" s="80"/>
      <c r="AT447" s="80"/>
      <c r="AU447" s="69"/>
      <c r="AV447" s="69"/>
      <c r="AW447" s="80"/>
      <c r="AX447" s="80"/>
      <c r="AY447" s="69"/>
      <c r="AZ447" s="69"/>
      <c r="BA447" s="80"/>
      <c r="BB447" s="80"/>
      <c r="BC447" s="69"/>
      <c r="BD447" s="69"/>
      <c r="BE447" s="80"/>
      <c r="BF447" s="80"/>
      <c r="BG447" s="69"/>
      <c r="BH447" s="69"/>
      <c r="BI447" s="80"/>
      <c r="BJ447" s="80"/>
      <c r="BK447" s="69"/>
      <c r="BL447" s="69"/>
      <c r="BM447" s="80"/>
      <c r="BN447" s="80"/>
      <c r="BO447" s="69"/>
      <c r="BP447" s="69"/>
      <c r="BQ447" s="80"/>
      <c r="BR447" s="80"/>
      <c r="BS447" s="69"/>
      <c r="BT447" s="69"/>
      <c r="BU447" s="80"/>
      <c r="BV447" s="80"/>
      <c r="BW447" s="69"/>
      <c r="BX447" s="69"/>
      <c r="BY447" s="80"/>
      <c r="BZ447" s="80"/>
      <c r="CA447" s="69"/>
      <c r="CB447" s="69"/>
      <c r="CC447" s="80"/>
      <c r="CD447" s="80"/>
      <c r="CE447" s="69"/>
      <c r="CF447" s="69"/>
      <c r="CG447" s="69"/>
      <c r="CH447" s="69"/>
      <c r="CI447" s="69"/>
      <c r="CJ447" s="69"/>
      <c r="CK447" s="68"/>
      <c r="CL447" s="69"/>
      <c r="CM447" s="67"/>
      <c r="CN447" s="67"/>
      <c r="CO447" s="68"/>
      <c r="CP447" s="69"/>
      <c r="CQ447" s="67"/>
      <c r="CR447" s="67"/>
      <c r="CS447" s="81"/>
      <c r="CT447" s="69"/>
      <c r="CU447" s="69"/>
      <c r="CV447" s="69"/>
      <c r="CW447" s="69"/>
      <c r="CX447" s="69"/>
      <c r="CY447" s="69"/>
      <c r="CZ447" s="69"/>
      <c r="DA447" s="69"/>
    </row>
    <row r="448" spans="2:105">
      <c r="B448" s="67"/>
      <c r="C448" s="67"/>
      <c r="D448" s="67"/>
      <c r="E448" s="68"/>
      <c r="F448" s="69"/>
      <c r="G448" s="67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69"/>
      <c r="AE448" s="69"/>
      <c r="AF448" s="69"/>
      <c r="AG448" s="80"/>
      <c r="AH448" s="80"/>
      <c r="AI448" s="69"/>
      <c r="AJ448" s="69"/>
      <c r="AK448" s="80"/>
      <c r="AL448" s="80"/>
      <c r="AM448" s="69"/>
      <c r="AN448" s="69"/>
      <c r="AO448" s="80"/>
      <c r="AP448" s="80"/>
      <c r="AQ448" s="69"/>
      <c r="AR448" s="69"/>
      <c r="AS448" s="80"/>
      <c r="AT448" s="80"/>
      <c r="AU448" s="69"/>
      <c r="AV448" s="69"/>
      <c r="AW448" s="80"/>
      <c r="AX448" s="80"/>
      <c r="AY448" s="69"/>
      <c r="AZ448" s="69"/>
      <c r="BA448" s="80"/>
      <c r="BB448" s="80"/>
      <c r="BC448" s="69"/>
      <c r="BD448" s="69"/>
      <c r="BE448" s="80"/>
      <c r="BF448" s="80"/>
      <c r="BG448" s="69"/>
      <c r="BH448" s="69"/>
      <c r="BI448" s="80"/>
      <c r="BJ448" s="80"/>
      <c r="BK448" s="69"/>
      <c r="BL448" s="69"/>
      <c r="BM448" s="80"/>
      <c r="BN448" s="80"/>
      <c r="BO448" s="69"/>
      <c r="BP448" s="69"/>
      <c r="BQ448" s="80"/>
      <c r="BR448" s="80"/>
      <c r="BS448" s="69"/>
      <c r="BT448" s="69"/>
      <c r="BU448" s="80"/>
      <c r="BV448" s="80"/>
      <c r="BW448" s="69"/>
      <c r="BX448" s="69"/>
      <c r="BY448" s="80"/>
      <c r="BZ448" s="80"/>
      <c r="CA448" s="69"/>
      <c r="CB448" s="69"/>
      <c r="CC448" s="80"/>
      <c r="CD448" s="80"/>
      <c r="CE448" s="69"/>
      <c r="CF448" s="69"/>
      <c r="CG448" s="69"/>
      <c r="CH448" s="69"/>
      <c r="CI448" s="69"/>
      <c r="CJ448" s="69"/>
      <c r="CK448" s="68"/>
      <c r="CL448" s="69"/>
      <c r="CM448" s="67"/>
      <c r="CN448" s="67"/>
      <c r="CO448" s="68"/>
      <c r="CP448" s="69"/>
      <c r="CQ448" s="67"/>
      <c r="CR448" s="67"/>
      <c r="CS448" s="81"/>
      <c r="CT448" s="69"/>
      <c r="CU448" s="69"/>
      <c r="CV448" s="69"/>
      <c r="CW448" s="69"/>
      <c r="CX448" s="69"/>
      <c r="CY448" s="69"/>
      <c r="CZ448" s="69"/>
      <c r="DA448" s="69"/>
    </row>
    <row r="449" spans="2:105">
      <c r="B449" s="67"/>
      <c r="C449" s="67"/>
      <c r="D449" s="67"/>
      <c r="E449" s="68"/>
      <c r="F449" s="69"/>
      <c r="G449" s="67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69"/>
      <c r="AE449" s="69"/>
      <c r="AF449" s="69"/>
      <c r="AG449" s="80"/>
      <c r="AH449" s="80"/>
      <c r="AI449" s="69"/>
      <c r="AJ449" s="69"/>
      <c r="AK449" s="80"/>
      <c r="AL449" s="80"/>
      <c r="AM449" s="69"/>
      <c r="AN449" s="69"/>
      <c r="AO449" s="80"/>
      <c r="AP449" s="80"/>
      <c r="AQ449" s="69"/>
      <c r="AR449" s="69"/>
      <c r="AS449" s="80"/>
      <c r="AT449" s="80"/>
      <c r="AU449" s="69"/>
      <c r="AV449" s="69"/>
      <c r="AW449" s="80"/>
      <c r="AX449" s="80"/>
      <c r="AY449" s="69"/>
      <c r="AZ449" s="69"/>
      <c r="BA449" s="80"/>
      <c r="BB449" s="80"/>
      <c r="BC449" s="69"/>
      <c r="BD449" s="69"/>
      <c r="BE449" s="80"/>
      <c r="BF449" s="80"/>
      <c r="BG449" s="69"/>
      <c r="BH449" s="69"/>
      <c r="BI449" s="80"/>
      <c r="BJ449" s="80"/>
      <c r="BK449" s="69"/>
      <c r="BL449" s="69"/>
      <c r="BM449" s="80"/>
      <c r="BN449" s="80"/>
      <c r="BO449" s="69"/>
      <c r="BP449" s="69"/>
      <c r="BQ449" s="80"/>
      <c r="BR449" s="80"/>
      <c r="BS449" s="69"/>
      <c r="BT449" s="69"/>
      <c r="BU449" s="80"/>
      <c r="BV449" s="80"/>
      <c r="BW449" s="69"/>
      <c r="BX449" s="69"/>
      <c r="BY449" s="80"/>
      <c r="BZ449" s="80"/>
      <c r="CA449" s="69"/>
      <c r="CB449" s="69"/>
      <c r="CC449" s="80"/>
      <c r="CD449" s="80"/>
      <c r="CE449" s="69"/>
      <c r="CF449" s="69"/>
      <c r="CG449" s="69"/>
      <c r="CH449" s="69"/>
      <c r="CI449" s="69"/>
      <c r="CJ449" s="69"/>
      <c r="CK449" s="68"/>
      <c r="CL449" s="69"/>
      <c r="CM449" s="67"/>
      <c r="CN449" s="67"/>
      <c r="CO449" s="68"/>
      <c r="CP449" s="69"/>
      <c r="CQ449" s="67"/>
      <c r="CR449" s="67"/>
      <c r="CS449" s="81"/>
      <c r="CT449" s="69"/>
      <c r="CU449" s="69"/>
      <c r="CV449" s="69"/>
      <c r="CW449" s="69"/>
      <c r="CX449" s="69"/>
      <c r="CY449" s="69"/>
      <c r="CZ449" s="69"/>
      <c r="DA449" s="69"/>
    </row>
    <row r="450" spans="2:105">
      <c r="B450" s="67"/>
      <c r="C450" s="67"/>
      <c r="D450" s="67"/>
      <c r="E450" s="68"/>
      <c r="F450" s="69"/>
      <c r="G450" s="67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69"/>
      <c r="AE450" s="69"/>
      <c r="AF450" s="69"/>
      <c r="AG450" s="80"/>
      <c r="AH450" s="80"/>
      <c r="AI450" s="69"/>
      <c r="AJ450" s="69"/>
      <c r="AK450" s="80"/>
      <c r="AL450" s="80"/>
      <c r="AM450" s="69"/>
      <c r="AN450" s="69"/>
      <c r="AO450" s="80"/>
      <c r="AP450" s="80"/>
      <c r="AQ450" s="69"/>
      <c r="AR450" s="69"/>
      <c r="AS450" s="80"/>
      <c r="AT450" s="80"/>
      <c r="AU450" s="69"/>
      <c r="AV450" s="69"/>
      <c r="AW450" s="80"/>
      <c r="AX450" s="80"/>
      <c r="AY450" s="69"/>
      <c r="AZ450" s="69"/>
      <c r="BA450" s="80"/>
      <c r="BB450" s="80"/>
      <c r="BC450" s="69"/>
      <c r="BD450" s="69"/>
      <c r="BE450" s="80"/>
      <c r="BF450" s="80"/>
      <c r="BG450" s="69"/>
      <c r="BH450" s="69"/>
      <c r="BI450" s="80"/>
      <c r="BJ450" s="80"/>
      <c r="BK450" s="69"/>
      <c r="BL450" s="69"/>
      <c r="BM450" s="80"/>
      <c r="BN450" s="80"/>
      <c r="BO450" s="69"/>
      <c r="BP450" s="69"/>
      <c r="BQ450" s="80"/>
      <c r="BR450" s="80"/>
      <c r="BS450" s="69"/>
      <c r="BT450" s="69"/>
      <c r="BU450" s="80"/>
      <c r="BV450" s="80"/>
      <c r="BW450" s="69"/>
      <c r="BX450" s="69"/>
      <c r="BY450" s="80"/>
      <c r="BZ450" s="80"/>
      <c r="CA450" s="69"/>
      <c r="CB450" s="69"/>
      <c r="CC450" s="80"/>
      <c r="CD450" s="80"/>
      <c r="CE450" s="69"/>
      <c r="CF450" s="69"/>
      <c r="CG450" s="69"/>
      <c r="CH450" s="69"/>
      <c r="CI450" s="69"/>
      <c r="CJ450" s="69"/>
      <c r="CK450" s="68"/>
      <c r="CL450" s="69"/>
      <c r="CM450" s="67"/>
      <c r="CN450" s="67"/>
      <c r="CO450" s="68"/>
      <c r="CP450" s="69"/>
      <c r="CQ450" s="67"/>
      <c r="CR450" s="67"/>
      <c r="CS450" s="81"/>
      <c r="CT450" s="69"/>
      <c r="CU450" s="69"/>
      <c r="CV450" s="69"/>
      <c r="CW450" s="69"/>
      <c r="CX450" s="69"/>
      <c r="CY450" s="69"/>
      <c r="CZ450" s="69"/>
      <c r="DA450" s="69"/>
    </row>
    <row r="451" spans="2:105">
      <c r="B451" s="67"/>
      <c r="C451" s="67"/>
      <c r="D451" s="67"/>
      <c r="E451" s="68"/>
      <c r="F451" s="69"/>
      <c r="G451" s="67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69"/>
      <c r="AE451" s="69"/>
      <c r="AF451" s="69"/>
      <c r="AG451" s="80"/>
      <c r="AH451" s="80"/>
      <c r="AI451" s="69"/>
      <c r="AJ451" s="69"/>
      <c r="AK451" s="80"/>
      <c r="AL451" s="80"/>
      <c r="AM451" s="69"/>
      <c r="AN451" s="69"/>
      <c r="AO451" s="80"/>
      <c r="AP451" s="80"/>
      <c r="AQ451" s="69"/>
      <c r="AR451" s="69"/>
      <c r="AS451" s="80"/>
      <c r="AT451" s="80"/>
      <c r="AU451" s="69"/>
      <c r="AV451" s="69"/>
      <c r="AW451" s="80"/>
      <c r="AX451" s="80"/>
      <c r="AY451" s="69"/>
      <c r="AZ451" s="69"/>
      <c r="BA451" s="80"/>
      <c r="BB451" s="80"/>
      <c r="BC451" s="69"/>
      <c r="BD451" s="69"/>
      <c r="BE451" s="80"/>
      <c r="BF451" s="80"/>
      <c r="BG451" s="69"/>
      <c r="BH451" s="69"/>
      <c r="BI451" s="80"/>
      <c r="BJ451" s="80"/>
      <c r="BK451" s="69"/>
      <c r="BL451" s="69"/>
      <c r="BM451" s="80"/>
      <c r="BN451" s="80"/>
      <c r="BO451" s="69"/>
      <c r="BP451" s="69"/>
      <c r="BQ451" s="80"/>
      <c r="BR451" s="80"/>
      <c r="BS451" s="69"/>
      <c r="BT451" s="69"/>
      <c r="BU451" s="80"/>
      <c r="BV451" s="80"/>
      <c r="BW451" s="69"/>
      <c r="BX451" s="69"/>
      <c r="BY451" s="80"/>
      <c r="BZ451" s="80"/>
      <c r="CA451" s="69"/>
      <c r="CB451" s="69"/>
      <c r="CC451" s="80"/>
      <c r="CD451" s="80"/>
      <c r="CE451" s="69"/>
      <c r="CF451" s="69"/>
      <c r="CG451" s="69"/>
      <c r="CH451" s="69"/>
      <c r="CI451" s="69"/>
      <c r="CJ451" s="69"/>
      <c r="CK451" s="68"/>
      <c r="CL451" s="69"/>
      <c r="CM451" s="67"/>
      <c r="CN451" s="67"/>
      <c r="CO451" s="68"/>
      <c r="CP451" s="69"/>
      <c r="CQ451" s="67"/>
      <c r="CR451" s="67"/>
      <c r="CS451" s="81"/>
      <c r="CT451" s="69"/>
      <c r="CU451" s="69"/>
      <c r="CV451" s="69"/>
      <c r="CW451" s="69"/>
      <c r="CX451" s="69"/>
      <c r="CY451" s="69"/>
      <c r="CZ451" s="69"/>
      <c r="DA451" s="69"/>
    </row>
    <row r="452" spans="2:105">
      <c r="B452" s="67"/>
      <c r="C452" s="67"/>
      <c r="D452" s="67"/>
      <c r="E452" s="68"/>
      <c r="F452" s="69"/>
      <c r="G452" s="67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69"/>
      <c r="AE452" s="69"/>
      <c r="AF452" s="69"/>
      <c r="AG452" s="80"/>
      <c r="AH452" s="80"/>
      <c r="AI452" s="69"/>
      <c r="AJ452" s="69"/>
      <c r="AK452" s="80"/>
      <c r="AL452" s="80"/>
      <c r="AM452" s="69"/>
      <c r="AN452" s="69"/>
      <c r="AO452" s="80"/>
      <c r="AP452" s="80"/>
      <c r="AQ452" s="69"/>
      <c r="AR452" s="69"/>
      <c r="AS452" s="80"/>
      <c r="AT452" s="80"/>
      <c r="AU452" s="69"/>
      <c r="AV452" s="69"/>
      <c r="AW452" s="80"/>
      <c r="AX452" s="80"/>
      <c r="AY452" s="69"/>
      <c r="AZ452" s="69"/>
      <c r="BA452" s="80"/>
      <c r="BB452" s="80"/>
      <c r="BC452" s="69"/>
      <c r="BD452" s="69"/>
      <c r="BE452" s="80"/>
      <c r="BF452" s="80"/>
      <c r="BG452" s="69"/>
      <c r="BH452" s="69"/>
      <c r="BI452" s="80"/>
      <c r="BJ452" s="80"/>
      <c r="BK452" s="69"/>
      <c r="BL452" s="69"/>
      <c r="BM452" s="80"/>
      <c r="BN452" s="80"/>
      <c r="BO452" s="69"/>
      <c r="BP452" s="69"/>
      <c r="BQ452" s="80"/>
      <c r="BR452" s="80"/>
      <c r="BS452" s="69"/>
      <c r="BT452" s="69"/>
      <c r="BU452" s="80"/>
      <c r="BV452" s="80"/>
      <c r="BW452" s="69"/>
      <c r="BX452" s="69"/>
      <c r="BY452" s="80"/>
      <c r="BZ452" s="80"/>
      <c r="CA452" s="69"/>
      <c r="CB452" s="69"/>
      <c r="CC452" s="80"/>
      <c r="CD452" s="80"/>
      <c r="CE452" s="69"/>
      <c r="CF452" s="69"/>
      <c r="CG452" s="69"/>
      <c r="CH452" s="69"/>
      <c r="CI452" s="69"/>
      <c r="CJ452" s="69"/>
      <c r="CK452" s="68"/>
      <c r="CL452" s="69"/>
      <c r="CM452" s="67"/>
      <c r="CN452" s="67"/>
      <c r="CO452" s="68"/>
      <c r="CP452" s="69"/>
      <c r="CQ452" s="67"/>
      <c r="CR452" s="67"/>
      <c r="CS452" s="81"/>
      <c r="CT452" s="69"/>
      <c r="CU452" s="69"/>
      <c r="CV452" s="69"/>
      <c r="CW452" s="69"/>
      <c r="CX452" s="69"/>
      <c r="CY452" s="69"/>
      <c r="CZ452" s="69"/>
      <c r="DA452" s="69"/>
    </row>
    <row r="453" spans="2:105">
      <c r="B453" s="67"/>
      <c r="C453" s="67"/>
      <c r="D453" s="67"/>
      <c r="E453" s="68"/>
      <c r="F453" s="69"/>
      <c r="G453" s="67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69"/>
      <c r="AE453" s="69"/>
      <c r="AF453" s="69"/>
      <c r="AG453" s="80"/>
      <c r="AH453" s="80"/>
      <c r="AI453" s="69"/>
      <c r="AJ453" s="69"/>
      <c r="AK453" s="80"/>
      <c r="AL453" s="80"/>
      <c r="AM453" s="69"/>
      <c r="AN453" s="69"/>
      <c r="AO453" s="80"/>
      <c r="AP453" s="80"/>
      <c r="AQ453" s="69"/>
      <c r="AR453" s="69"/>
      <c r="AS453" s="80"/>
      <c r="AT453" s="80"/>
      <c r="AU453" s="69"/>
      <c r="AV453" s="69"/>
      <c r="AW453" s="80"/>
      <c r="AX453" s="80"/>
      <c r="AY453" s="69"/>
      <c r="AZ453" s="69"/>
      <c r="BA453" s="80"/>
      <c r="BB453" s="80"/>
      <c r="BC453" s="69"/>
      <c r="BD453" s="69"/>
      <c r="BE453" s="80"/>
      <c r="BF453" s="80"/>
      <c r="BG453" s="69"/>
      <c r="BH453" s="69"/>
      <c r="BI453" s="80"/>
      <c r="BJ453" s="80"/>
      <c r="BK453" s="69"/>
      <c r="BL453" s="69"/>
      <c r="BM453" s="80"/>
      <c r="BN453" s="80"/>
      <c r="BO453" s="69"/>
      <c r="BP453" s="69"/>
      <c r="BQ453" s="80"/>
      <c r="BR453" s="80"/>
      <c r="BS453" s="69"/>
      <c r="BT453" s="69"/>
      <c r="BU453" s="80"/>
      <c r="BV453" s="80"/>
      <c r="BW453" s="69"/>
      <c r="BX453" s="69"/>
      <c r="BY453" s="80"/>
      <c r="BZ453" s="80"/>
      <c r="CA453" s="69"/>
      <c r="CB453" s="69"/>
      <c r="CC453" s="80"/>
      <c r="CD453" s="80"/>
      <c r="CE453" s="69"/>
      <c r="CF453" s="69"/>
      <c r="CG453" s="69"/>
      <c r="CH453" s="69"/>
      <c r="CI453" s="69"/>
      <c r="CJ453" s="69"/>
      <c r="CK453" s="68"/>
      <c r="CL453" s="69"/>
      <c r="CM453" s="67"/>
      <c r="CN453" s="67"/>
      <c r="CO453" s="68"/>
      <c r="CP453" s="69"/>
      <c r="CQ453" s="67"/>
      <c r="CR453" s="67"/>
      <c r="CS453" s="81"/>
      <c r="CT453" s="69"/>
      <c r="CU453" s="69"/>
      <c r="CV453" s="69"/>
      <c r="CW453" s="69"/>
      <c r="CX453" s="69"/>
      <c r="CY453" s="69"/>
      <c r="CZ453" s="69"/>
      <c r="DA453" s="69"/>
    </row>
    <row r="454" spans="2:105">
      <c r="B454" s="67"/>
      <c r="C454" s="67"/>
      <c r="D454" s="67"/>
      <c r="E454" s="68"/>
      <c r="F454" s="69"/>
      <c r="G454" s="67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69"/>
      <c r="AE454" s="69"/>
      <c r="AF454" s="69"/>
      <c r="AG454" s="80"/>
      <c r="AH454" s="80"/>
      <c r="AI454" s="69"/>
      <c r="AJ454" s="69"/>
      <c r="AK454" s="80"/>
      <c r="AL454" s="80"/>
      <c r="AM454" s="69"/>
      <c r="AN454" s="69"/>
      <c r="AO454" s="80"/>
      <c r="AP454" s="80"/>
      <c r="AQ454" s="69"/>
      <c r="AR454" s="69"/>
      <c r="AS454" s="80"/>
      <c r="AT454" s="80"/>
      <c r="AU454" s="69"/>
      <c r="AV454" s="69"/>
      <c r="AW454" s="80"/>
      <c r="AX454" s="80"/>
      <c r="AY454" s="69"/>
      <c r="AZ454" s="69"/>
      <c r="BA454" s="80"/>
      <c r="BB454" s="80"/>
      <c r="BC454" s="69"/>
      <c r="BD454" s="69"/>
      <c r="BE454" s="80"/>
      <c r="BF454" s="80"/>
      <c r="BG454" s="69"/>
      <c r="BH454" s="69"/>
      <c r="BI454" s="80"/>
      <c r="BJ454" s="80"/>
      <c r="BK454" s="69"/>
      <c r="BL454" s="69"/>
      <c r="BM454" s="80"/>
      <c r="BN454" s="80"/>
      <c r="BO454" s="69"/>
      <c r="BP454" s="69"/>
      <c r="BQ454" s="80"/>
      <c r="BR454" s="80"/>
      <c r="BS454" s="69"/>
      <c r="BT454" s="69"/>
      <c r="BU454" s="80"/>
      <c r="BV454" s="80"/>
      <c r="BW454" s="69"/>
      <c r="BX454" s="69"/>
      <c r="BY454" s="80"/>
      <c r="BZ454" s="80"/>
      <c r="CA454" s="69"/>
      <c r="CB454" s="69"/>
      <c r="CC454" s="80"/>
      <c r="CD454" s="80"/>
      <c r="CE454" s="69"/>
      <c r="CF454" s="69"/>
      <c r="CG454" s="69"/>
      <c r="CH454" s="69"/>
      <c r="CI454" s="69"/>
      <c r="CJ454" s="69"/>
      <c r="CK454" s="68"/>
      <c r="CL454" s="69"/>
      <c r="CM454" s="67"/>
      <c r="CN454" s="67"/>
      <c r="CO454" s="68"/>
      <c r="CP454" s="69"/>
      <c r="CQ454" s="67"/>
      <c r="CR454" s="67"/>
      <c r="CS454" s="81"/>
      <c r="CT454" s="69"/>
      <c r="CU454" s="69"/>
      <c r="CV454" s="69"/>
      <c r="CW454" s="69"/>
      <c r="CX454" s="69"/>
      <c r="CY454" s="69"/>
      <c r="CZ454" s="69"/>
      <c r="DA454" s="69"/>
    </row>
    <row r="455" spans="2:105">
      <c r="B455" s="67"/>
      <c r="C455" s="67"/>
      <c r="D455" s="67"/>
      <c r="E455" s="68"/>
      <c r="F455" s="69"/>
      <c r="G455" s="67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69"/>
      <c r="AE455" s="69"/>
      <c r="AF455" s="69"/>
      <c r="AG455" s="80"/>
      <c r="AH455" s="80"/>
      <c r="AI455" s="69"/>
      <c r="AJ455" s="69"/>
      <c r="AK455" s="80"/>
      <c r="AL455" s="80"/>
      <c r="AM455" s="69"/>
      <c r="AN455" s="69"/>
      <c r="AO455" s="80"/>
      <c r="AP455" s="80"/>
      <c r="AQ455" s="69"/>
      <c r="AR455" s="69"/>
      <c r="AS455" s="80"/>
      <c r="AT455" s="80"/>
      <c r="AU455" s="69"/>
      <c r="AV455" s="69"/>
      <c r="AW455" s="80"/>
      <c r="AX455" s="80"/>
      <c r="AY455" s="69"/>
      <c r="AZ455" s="69"/>
      <c r="BA455" s="80"/>
      <c r="BB455" s="80"/>
      <c r="BC455" s="69"/>
      <c r="BD455" s="69"/>
      <c r="BE455" s="80"/>
      <c r="BF455" s="80"/>
      <c r="BG455" s="69"/>
      <c r="BH455" s="69"/>
      <c r="BI455" s="80"/>
      <c r="BJ455" s="80"/>
      <c r="BK455" s="69"/>
      <c r="BL455" s="69"/>
      <c r="BM455" s="80"/>
      <c r="BN455" s="80"/>
      <c r="BO455" s="69"/>
      <c r="BP455" s="69"/>
      <c r="BQ455" s="80"/>
      <c r="BR455" s="80"/>
      <c r="BS455" s="69"/>
      <c r="BT455" s="69"/>
      <c r="BU455" s="80"/>
      <c r="BV455" s="80"/>
      <c r="BW455" s="69"/>
      <c r="BX455" s="69"/>
      <c r="BY455" s="80"/>
      <c r="BZ455" s="80"/>
      <c r="CA455" s="69"/>
      <c r="CB455" s="69"/>
      <c r="CC455" s="80"/>
      <c r="CD455" s="80"/>
      <c r="CE455" s="69"/>
      <c r="CF455" s="69"/>
      <c r="CG455" s="69"/>
      <c r="CH455" s="69"/>
      <c r="CI455" s="69"/>
      <c r="CJ455" s="69"/>
      <c r="CK455" s="68"/>
      <c r="CL455" s="69"/>
      <c r="CM455" s="67"/>
      <c r="CN455" s="67"/>
      <c r="CO455" s="68"/>
      <c r="CP455" s="69"/>
      <c r="CQ455" s="67"/>
      <c r="CR455" s="67"/>
      <c r="CS455" s="81"/>
      <c r="CT455" s="69"/>
      <c r="CU455" s="69"/>
      <c r="CV455" s="69"/>
      <c r="CW455" s="69"/>
      <c r="CX455" s="69"/>
      <c r="CY455" s="69"/>
      <c r="CZ455" s="69"/>
      <c r="DA455" s="69"/>
    </row>
    <row r="456" spans="2:105">
      <c r="B456" s="67"/>
      <c r="C456" s="67"/>
      <c r="D456" s="67"/>
      <c r="E456" s="68"/>
      <c r="F456" s="69"/>
      <c r="G456" s="67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69"/>
      <c r="AE456" s="69"/>
      <c r="AF456" s="69"/>
      <c r="AG456" s="80"/>
      <c r="AH456" s="80"/>
      <c r="AI456" s="69"/>
      <c r="AJ456" s="69"/>
      <c r="AK456" s="80"/>
      <c r="AL456" s="80"/>
      <c r="AM456" s="69"/>
      <c r="AN456" s="69"/>
      <c r="AO456" s="80"/>
      <c r="AP456" s="80"/>
      <c r="AQ456" s="69"/>
      <c r="AR456" s="69"/>
      <c r="AS456" s="80"/>
      <c r="AT456" s="80"/>
      <c r="AU456" s="69"/>
      <c r="AV456" s="69"/>
      <c r="AW456" s="80"/>
      <c r="AX456" s="80"/>
      <c r="AY456" s="69"/>
      <c r="AZ456" s="69"/>
      <c r="BA456" s="80"/>
      <c r="BB456" s="80"/>
      <c r="BC456" s="69"/>
      <c r="BD456" s="69"/>
      <c r="BE456" s="80"/>
      <c r="BF456" s="80"/>
      <c r="BG456" s="69"/>
      <c r="BH456" s="69"/>
      <c r="BI456" s="80"/>
      <c r="BJ456" s="80"/>
      <c r="BK456" s="69"/>
      <c r="BL456" s="69"/>
      <c r="BM456" s="80"/>
      <c r="BN456" s="80"/>
      <c r="BO456" s="69"/>
      <c r="BP456" s="69"/>
      <c r="BQ456" s="80"/>
      <c r="BR456" s="80"/>
      <c r="BS456" s="69"/>
      <c r="BT456" s="69"/>
      <c r="BU456" s="80"/>
      <c r="BV456" s="80"/>
      <c r="BW456" s="69"/>
      <c r="BX456" s="69"/>
      <c r="BY456" s="80"/>
      <c r="BZ456" s="80"/>
      <c r="CA456" s="69"/>
      <c r="CB456" s="69"/>
      <c r="CC456" s="80"/>
      <c r="CD456" s="80"/>
      <c r="CE456" s="69"/>
      <c r="CF456" s="69"/>
      <c r="CG456" s="69"/>
      <c r="CH456" s="69"/>
      <c r="CI456" s="69"/>
      <c r="CJ456" s="69"/>
      <c r="CK456" s="68"/>
      <c r="CL456" s="69"/>
      <c r="CM456" s="67"/>
      <c r="CN456" s="67"/>
      <c r="CO456" s="68"/>
      <c r="CP456" s="69"/>
      <c r="CQ456" s="67"/>
      <c r="CR456" s="67"/>
      <c r="CS456" s="81"/>
      <c r="CT456" s="69"/>
      <c r="CU456" s="69"/>
      <c r="CV456" s="69"/>
      <c r="CW456" s="69"/>
      <c r="CX456" s="69"/>
      <c r="CY456" s="69"/>
      <c r="CZ456" s="69"/>
      <c r="DA456" s="69"/>
    </row>
    <row r="457" spans="2:105">
      <c r="B457" s="67"/>
      <c r="C457" s="67"/>
      <c r="D457" s="67"/>
      <c r="E457" s="68"/>
      <c r="F457" s="69"/>
      <c r="G457" s="67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69"/>
      <c r="AE457" s="69"/>
      <c r="AF457" s="69"/>
      <c r="AG457" s="80"/>
      <c r="AH457" s="80"/>
      <c r="AI457" s="69"/>
      <c r="AJ457" s="69"/>
      <c r="AK457" s="80"/>
      <c r="AL457" s="80"/>
      <c r="AM457" s="69"/>
      <c r="AN457" s="69"/>
      <c r="AO457" s="80"/>
      <c r="AP457" s="80"/>
      <c r="AQ457" s="69"/>
      <c r="AR457" s="69"/>
      <c r="AS457" s="80"/>
      <c r="AT457" s="80"/>
      <c r="AU457" s="69"/>
      <c r="AV457" s="69"/>
      <c r="AW457" s="80"/>
      <c r="AX457" s="80"/>
      <c r="AY457" s="69"/>
      <c r="AZ457" s="69"/>
      <c r="BA457" s="80"/>
      <c r="BB457" s="80"/>
      <c r="BC457" s="69"/>
      <c r="BD457" s="69"/>
      <c r="BE457" s="80"/>
      <c r="BF457" s="80"/>
      <c r="BG457" s="69"/>
      <c r="BH457" s="69"/>
      <c r="BI457" s="80"/>
      <c r="BJ457" s="80"/>
      <c r="BK457" s="69"/>
      <c r="BL457" s="69"/>
      <c r="BM457" s="80"/>
      <c r="BN457" s="80"/>
      <c r="BO457" s="69"/>
      <c r="BP457" s="69"/>
      <c r="BQ457" s="80"/>
      <c r="BR457" s="80"/>
      <c r="BS457" s="69"/>
      <c r="BT457" s="69"/>
      <c r="BU457" s="80"/>
      <c r="BV457" s="80"/>
      <c r="BW457" s="69"/>
      <c r="BX457" s="69"/>
      <c r="BY457" s="80"/>
      <c r="BZ457" s="80"/>
      <c r="CA457" s="69"/>
      <c r="CB457" s="69"/>
      <c r="CC457" s="80"/>
      <c r="CD457" s="80"/>
      <c r="CE457" s="69"/>
      <c r="CF457" s="69"/>
      <c r="CG457" s="69"/>
      <c r="CH457" s="69"/>
      <c r="CI457" s="69"/>
      <c r="CJ457" s="69"/>
      <c r="CK457" s="68"/>
      <c r="CL457" s="69"/>
      <c r="CM457" s="67"/>
      <c r="CN457" s="67"/>
      <c r="CO457" s="68"/>
      <c r="CP457" s="69"/>
      <c r="CQ457" s="67"/>
      <c r="CR457" s="67"/>
      <c r="CS457" s="81"/>
      <c r="CT457" s="69"/>
      <c r="CU457" s="69"/>
      <c r="CV457" s="69"/>
      <c r="CW457" s="69"/>
      <c r="CX457" s="69"/>
      <c r="CY457" s="69"/>
      <c r="CZ457" s="69"/>
      <c r="DA457" s="69"/>
    </row>
    <row r="458" spans="2:105">
      <c r="B458" s="67"/>
      <c r="C458" s="67"/>
      <c r="D458" s="67"/>
      <c r="E458" s="68"/>
      <c r="F458" s="69"/>
      <c r="G458" s="67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69"/>
      <c r="AE458" s="69"/>
      <c r="AF458" s="69"/>
      <c r="AG458" s="80"/>
      <c r="AH458" s="80"/>
      <c r="AI458" s="69"/>
      <c r="AJ458" s="69"/>
      <c r="AK458" s="80"/>
      <c r="AL458" s="80"/>
      <c r="AM458" s="69"/>
      <c r="AN458" s="69"/>
      <c r="AO458" s="80"/>
      <c r="AP458" s="80"/>
      <c r="AQ458" s="69"/>
      <c r="AR458" s="69"/>
      <c r="AS458" s="80"/>
      <c r="AT458" s="80"/>
      <c r="AU458" s="69"/>
      <c r="AV458" s="69"/>
      <c r="AW458" s="80"/>
      <c r="AX458" s="80"/>
      <c r="AY458" s="69"/>
      <c r="AZ458" s="69"/>
      <c r="BA458" s="80"/>
      <c r="BB458" s="80"/>
      <c r="BC458" s="69"/>
      <c r="BD458" s="69"/>
      <c r="BE458" s="80"/>
      <c r="BF458" s="80"/>
      <c r="BG458" s="69"/>
      <c r="BH458" s="69"/>
      <c r="BI458" s="80"/>
      <c r="BJ458" s="80"/>
      <c r="BK458" s="69"/>
      <c r="BL458" s="69"/>
      <c r="BM458" s="80"/>
      <c r="BN458" s="80"/>
      <c r="BO458" s="69"/>
      <c r="BP458" s="69"/>
      <c r="BQ458" s="80"/>
      <c r="BR458" s="80"/>
      <c r="BS458" s="69"/>
      <c r="BT458" s="69"/>
      <c r="BU458" s="80"/>
      <c r="BV458" s="80"/>
      <c r="BW458" s="69"/>
      <c r="BX458" s="69"/>
      <c r="BY458" s="80"/>
      <c r="BZ458" s="80"/>
      <c r="CA458" s="69"/>
      <c r="CB458" s="69"/>
      <c r="CC458" s="80"/>
      <c r="CD458" s="80"/>
      <c r="CE458" s="69"/>
      <c r="CF458" s="69"/>
      <c r="CG458" s="69"/>
      <c r="CH458" s="69"/>
      <c r="CI458" s="69"/>
      <c r="CJ458" s="69"/>
      <c r="CK458" s="68"/>
      <c r="CL458" s="69"/>
      <c r="CM458" s="67"/>
      <c r="CN458" s="67"/>
      <c r="CO458" s="68"/>
      <c r="CP458" s="69"/>
      <c r="CQ458" s="67"/>
      <c r="CR458" s="67"/>
      <c r="CS458" s="81"/>
      <c r="CT458" s="69"/>
      <c r="CU458" s="69"/>
      <c r="CV458" s="69"/>
      <c r="CW458" s="69"/>
      <c r="CX458" s="69"/>
      <c r="CY458" s="69"/>
      <c r="CZ458" s="69"/>
      <c r="DA458" s="69"/>
    </row>
    <row r="459" spans="2:105">
      <c r="B459" s="67"/>
      <c r="C459" s="67"/>
      <c r="D459" s="67"/>
      <c r="E459" s="68"/>
      <c r="F459" s="69"/>
      <c r="G459" s="67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69"/>
      <c r="AE459" s="69"/>
      <c r="AF459" s="69"/>
      <c r="AG459" s="80"/>
      <c r="AH459" s="80"/>
      <c r="AI459" s="69"/>
      <c r="AJ459" s="69"/>
      <c r="AK459" s="80"/>
      <c r="AL459" s="80"/>
      <c r="AM459" s="69"/>
      <c r="AN459" s="69"/>
      <c r="AO459" s="80"/>
      <c r="AP459" s="80"/>
      <c r="AQ459" s="69"/>
      <c r="AR459" s="69"/>
      <c r="AS459" s="80"/>
      <c r="AT459" s="80"/>
      <c r="AU459" s="69"/>
      <c r="AV459" s="69"/>
      <c r="AW459" s="80"/>
      <c r="AX459" s="80"/>
      <c r="AY459" s="69"/>
      <c r="AZ459" s="69"/>
      <c r="BA459" s="80"/>
      <c r="BB459" s="80"/>
      <c r="BC459" s="69"/>
      <c r="BD459" s="69"/>
      <c r="BE459" s="80"/>
      <c r="BF459" s="80"/>
      <c r="BG459" s="69"/>
      <c r="BH459" s="69"/>
      <c r="BI459" s="80"/>
      <c r="BJ459" s="80"/>
      <c r="BK459" s="69"/>
      <c r="BL459" s="69"/>
      <c r="BM459" s="80"/>
      <c r="BN459" s="80"/>
      <c r="BO459" s="69"/>
      <c r="BP459" s="69"/>
      <c r="BQ459" s="80"/>
      <c r="BR459" s="80"/>
      <c r="BS459" s="69"/>
      <c r="BT459" s="69"/>
      <c r="BU459" s="80"/>
      <c r="BV459" s="80"/>
      <c r="BW459" s="69"/>
      <c r="BX459" s="69"/>
      <c r="BY459" s="80"/>
      <c r="BZ459" s="80"/>
      <c r="CA459" s="69"/>
      <c r="CB459" s="69"/>
      <c r="CC459" s="80"/>
      <c r="CD459" s="80"/>
      <c r="CE459" s="69"/>
      <c r="CF459" s="69"/>
      <c r="CG459" s="69"/>
      <c r="CH459" s="69"/>
      <c r="CI459" s="69"/>
      <c r="CJ459" s="69"/>
      <c r="CK459" s="68"/>
      <c r="CL459" s="69"/>
      <c r="CM459" s="67"/>
      <c r="CN459" s="67"/>
      <c r="CO459" s="68"/>
      <c r="CP459" s="69"/>
      <c r="CQ459" s="67"/>
      <c r="CR459" s="67"/>
      <c r="CS459" s="81"/>
      <c r="CT459" s="69"/>
      <c r="CU459" s="69"/>
      <c r="CV459" s="69"/>
      <c r="CW459" s="69"/>
      <c r="CX459" s="69"/>
      <c r="CY459" s="69"/>
      <c r="CZ459" s="69"/>
      <c r="DA459" s="69"/>
    </row>
    <row r="460" spans="2:105">
      <c r="B460" s="67"/>
      <c r="C460" s="67"/>
      <c r="D460" s="67"/>
      <c r="E460" s="68"/>
      <c r="F460" s="69"/>
      <c r="G460" s="67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69"/>
      <c r="AE460" s="69"/>
      <c r="AF460" s="69"/>
      <c r="AG460" s="80"/>
      <c r="AH460" s="80"/>
      <c r="AI460" s="69"/>
      <c r="AJ460" s="69"/>
      <c r="AK460" s="80"/>
      <c r="AL460" s="80"/>
      <c r="AM460" s="69"/>
      <c r="AN460" s="69"/>
      <c r="AO460" s="80"/>
      <c r="AP460" s="80"/>
      <c r="AQ460" s="69"/>
      <c r="AR460" s="69"/>
      <c r="AS460" s="80"/>
      <c r="AT460" s="80"/>
      <c r="AU460" s="69"/>
      <c r="AV460" s="69"/>
      <c r="AW460" s="80"/>
      <c r="AX460" s="80"/>
      <c r="AY460" s="69"/>
      <c r="AZ460" s="69"/>
      <c r="BA460" s="80"/>
      <c r="BB460" s="80"/>
      <c r="BC460" s="69"/>
      <c r="BD460" s="69"/>
      <c r="BE460" s="80"/>
      <c r="BF460" s="80"/>
      <c r="BG460" s="69"/>
      <c r="BH460" s="69"/>
      <c r="BI460" s="80"/>
      <c r="BJ460" s="80"/>
      <c r="BK460" s="69"/>
      <c r="BL460" s="69"/>
      <c r="BM460" s="80"/>
      <c r="BN460" s="80"/>
      <c r="BO460" s="69"/>
      <c r="BP460" s="69"/>
      <c r="BQ460" s="80"/>
      <c r="BR460" s="80"/>
      <c r="BS460" s="69"/>
      <c r="BT460" s="69"/>
      <c r="BU460" s="80"/>
      <c r="BV460" s="80"/>
      <c r="BW460" s="69"/>
      <c r="BX460" s="69"/>
      <c r="BY460" s="80"/>
      <c r="BZ460" s="80"/>
      <c r="CA460" s="69"/>
      <c r="CB460" s="69"/>
      <c r="CC460" s="80"/>
      <c r="CD460" s="80"/>
      <c r="CE460" s="69"/>
      <c r="CF460" s="69"/>
      <c r="CG460" s="69"/>
      <c r="CH460" s="69"/>
      <c r="CI460" s="69"/>
      <c r="CJ460" s="69"/>
      <c r="CK460" s="68"/>
      <c r="CL460" s="69"/>
      <c r="CM460" s="67"/>
      <c r="CN460" s="67"/>
      <c r="CO460" s="68"/>
      <c r="CP460" s="69"/>
      <c r="CQ460" s="67"/>
      <c r="CR460" s="67"/>
      <c r="CS460" s="81"/>
      <c r="CT460" s="69"/>
      <c r="CU460" s="69"/>
      <c r="CV460" s="69"/>
      <c r="CW460" s="69"/>
      <c r="CX460" s="69"/>
      <c r="CY460" s="69"/>
      <c r="CZ460" s="69"/>
      <c r="DA460" s="69"/>
    </row>
    <row r="461" spans="2:105">
      <c r="B461" s="67"/>
      <c r="C461" s="67"/>
      <c r="D461" s="67"/>
      <c r="E461" s="68"/>
      <c r="F461" s="69"/>
      <c r="G461" s="67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  <c r="AC461" s="80"/>
      <c r="AD461" s="69"/>
      <c r="AE461" s="69"/>
      <c r="AF461" s="69"/>
      <c r="AG461" s="80"/>
      <c r="AH461" s="80"/>
      <c r="AI461" s="69"/>
      <c r="AJ461" s="69"/>
      <c r="AK461" s="80"/>
      <c r="AL461" s="80"/>
      <c r="AM461" s="69"/>
      <c r="AN461" s="69"/>
      <c r="AO461" s="80"/>
      <c r="AP461" s="80"/>
      <c r="AQ461" s="69"/>
      <c r="AR461" s="69"/>
      <c r="AS461" s="80"/>
      <c r="AT461" s="80"/>
      <c r="AU461" s="69"/>
      <c r="AV461" s="69"/>
      <c r="AW461" s="80"/>
      <c r="AX461" s="80"/>
      <c r="AY461" s="69"/>
      <c r="AZ461" s="69"/>
      <c r="BA461" s="80"/>
      <c r="BB461" s="80"/>
      <c r="BC461" s="69"/>
      <c r="BD461" s="69"/>
      <c r="BE461" s="80"/>
      <c r="BF461" s="80"/>
      <c r="BG461" s="69"/>
      <c r="BH461" s="69"/>
      <c r="BI461" s="80"/>
      <c r="BJ461" s="80"/>
      <c r="BK461" s="69"/>
      <c r="BL461" s="69"/>
      <c r="BM461" s="80"/>
      <c r="BN461" s="80"/>
      <c r="BO461" s="69"/>
      <c r="BP461" s="69"/>
      <c r="BQ461" s="80"/>
      <c r="BR461" s="80"/>
      <c r="BS461" s="69"/>
      <c r="BT461" s="69"/>
      <c r="BU461" s="80"/>
      <c r="BV461" s="80"/>
      <c r="BW461" s="69"/>
      <c r="BX461" s="69"/>
      <c r="BY461" s="80"/>
      <c r="BZ461" s="80"/>
      <c r="CA461" s="69"/>
      <c r="CB461" s="69"/>
      <c r="CC461" s="80"/>
      <c r="CD461" s="80"/>
      <c r="CE461" s="69"/>
      <c r="CF461" s="69"/>
      <c r="CG461" s="69"/>
      <c r="CH461" s="69"/>
      <c r="CI461" s="69"/>
      <c r="CJ461" s="69"/>
      <c r="CK461" s="68"/>
      <c r="CL461" s="69"/>
      <c r="CM461" s="67"/>
      <c r="CN461" s="67"/>
      <c r="CO461" s="68"/>
      <c r="CP461" s="69"/>
      <c r="CQ461" s="67"/>
      <c r="CR461" s="67"/>
      <c r="CS461" s="81"/>
      <c r="CT461" s="69"/>
      <c r="CU461" s="69"/>
      <c r="CV461" s="69"/>
      <c r="CW461" s="69"/>
      <c r="CX461" s="69"/>
      <c r="CY461" s="69"/>
      <c r="CZ461" s="69"/>
      <c r="DA461" s="69"/>
    </row>
    <row r="462" spans="2:105">
      <c r="B462" s="67"/>
      <c r="C462" s="67"/>
      <c r="D462" s="67"/>
      <c r="E462" s="68"/>
      <c r="F462" s="69"/>
      <c r="G462" s="67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  <c r="AC462" s="80"/>
      <c r="AD462" s="69"/>
      <c r="AE462" s="69"/>
      <c r="AF462" s="69"/>
      <c r="AG462" s="80"/>
      <c r="AH462" s="80"/>
      <c r="AI462" s="69"/>
      <c r="AJ462" s="69"/>
      <c r="AK462" s="80"/>
      <c r="AL462" s="80"/>
      <c r="AM462" s="69"/>
      <c r="AN462" s="69"/>
      <c r="AO462" s="80"/>
      <c r="AP462" s="80"/>
      <c r="AQ462" s="69"/>
      <c r="AR462" s="69"/>
      <c r="AS462" s="80"/>
      <c r="AT462" s="80"/>
      <c r="AU462" s="69"/>
      <c r="AV462" s="69"/>
      <c r="AW462" s="80"/>
      <c r="AX462" s="80"/>
      <c r="AY462" s="69"/>
      <c r="AZ462" s="69"/>
      <c r="BA462" s="80"/>
      <c r="BB462" s="80"/>
      <c r="BC462" s="69"/>
      <c r="BD462" s="69"/>
      <c r="BE462" s="80"/>
      <c r="BF462" s="80"/>
      <c r="BG462" s="69"/>
      <c r="BH462" s="69"/>
      <c r="BI462" s="80"/>
      <c r="BJ462" s="80"/>
      <c r="BK462" s="69"/>
      <c r="BL462" s="69"/>
      <c r="BM462" s="80"/>
      <c r="BN462" s="80"/>
      <c r="BO462" s="69"/>
      <c r="BP462" s="69"/>
      <c r="BQ462" s="80"/>
      <c r="BR462" s="80"/>
      <c r="BS462" s="69"/>
      <c r="BT462" s="69"/>
      <c r="BU462" s="80"/>
      <c r="BV462" s="80"/>
      <c r="BW462" s="69"/>
      <c r="BX462" s="69"/>
      <c r="BY462" s="80"/>
      <c r="BZ462" s="80"/>
      <c r="CA462" s="69"/>
      <c r="CB462" s="69"/>
      <c r="CC462" s="80"/>
      <c r="CD462" s="80"/>
      <c r="CE462" s="69"/>
      <c r="CF462" s="69"/>
      <c r="CG462" s="69"/>
      <c r="CH462" s="69"/>
      <c r="CI462" s="69"/>
      <c r="CJ462" s="69"/>
      <c r="CK462" s="68"/>
      <c r="CL462" s="69"/>
      <c r="CM462" s="67"/>
      <c r="CN462" s="67"/>
      <c r="CO462" s="68"/>
      <c r="CP462" s="69"/>
      <c r="CQ462" s="67"/>
      <c r="CR462" s="67"/>
      <c r="CS462" s="81"/>
      <c r="CT462" s="69"/>
      <c r="CU462" s="69"/>
      <c r="CV462" s="69"/>
      <c r="CW462" s="69"/>
      <c r="CX462" s="69"/>
      <c r="CY462" s="69"/>
      <c r="CZ462" s="69"/>
      <c r="DA462" s="69"/>
    </row>
    <row r="463" spans="2:105">
      <c r="B463" s="67"/>
      <c r="C463" s="67"/>
      <c r="D463" s="67"/>
      <c r="E463" s="68"/>
      <c r="F463" s="69"/>
      <c r="G463" s="67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  <c r="AC463" s="80"/>
      <c r="AD463" s="69"/>
      <c r="AE463" s="69"/>
      <c r="AF463" s="69"/>
      <c r="AG463" s="80"/>
      <c r="AH463" s="80"/>
      <c r="AI463" s="69"/>
      <c r="AJ463" s="69"/>
      <c r="AK463" s="80"/>
      <c r="AL463" s="80"/>
      <c r="AM463" s="69"/>
      <c r="AN463" s="69"/>
      <c r="AO463" s="80"/>
      <c r="AP463" s="80"/>
      <c r="AQ463" s="69"/>
      <c r="AR463" s="69"/>
      <c r="AS463" s="80"/>
      <c r="AT463" s="80"/>
      <c r="AU463" s="69"/>
      <c r="AV463" s="69"/>
      <c r="AW463" s="80"/>
      <c r="AX463" s="80"/>
      <c r="AY463" s="69"/>
      <c r="AZ463" s="69"/>
      <c r="BA463" s="80"/>
      <c r="BB463" s="80"/>
      <c r="BC463" s="69"/>
      <c r="BD463" s="69"/>
      <c r="BE463" s="80"/>
      <c r="BF463" s="80"/>
      <c r="BG463" s="69"/>
      <c r="BH463" s="69"/>
      <c r="BI463" s="80"/>
      <c r="BJ463" s="80"/>
      <c r="BK463" s="69"/>
      <c r="BL463" s="69"/>
      <c r="BM463" s="80"/>
      <c r="BN463" s="80"/>
      <c r="BO463" s="69"/>
      <c r="BP463" s="69"/>
      <c r="BQ463" s="80"/>
      <c r="BR463" s="80"/>
      <c r="BS463" s="69"/>
      <c r="BT463" s="69"/>
      <c r="BU463" s="80"/>
      <c r="BV463" s="80"/>
      <c r="BW463" s="69"/>
      <c r="BX463" s="69"/>
      <c r="BY463" s="80"/>
      <c r="BZ463" s="80"/>
      <c r="CA463" s="69"/>
      <c r="CB463" s="69"/>
      <c r="CC463" s="80"/>
      <c r="CD463" s="80"/>
      <c r="CE463" s="69"/>
      <c r="CF463" s="69"/>
      <c r="CG463" s="69"/>
      <c r="CH463" s="69"/>
      <c r="CI463" s="69"/>
      <c r="CJ463" s="69"/>
      <c r="CK463" s="68"/>
      <c r="CL463" s="69"/>
      <c r="CM463" s="67"/>
      <c r="CN463" s="67"/>
      <c r="CO463" s="68"/>
      <c r="CP463" s="69"/>
      <c r="CQ463" s="67"/>
      <c r="CR463" s="67"/>
      <c r="CS463" s="81"/>
      <c r="CT463" s="69"/>
      <c r="CU463" s="69"/>
      <c r="CV463" s="69"/>
      <c r="CW463" s="69"/>
      <c r="CX463" s="69"/>
      <c r="CY463" s="69"/>
      <c r="CZ463" s="69"/>
      <c r="DA463" s="69"/>
    </row>
    <row r="464" spans="2:105">
      <c r="B464" s="67"/>
      <c r="C464" s="67"/>
      <c r="D464" s="67"/>
      <c r="E464" s="68"/>
      <c r="F464" s="69"/>
      <c r="G464" s="67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  <c r="AC464" s="80"/>
      <c r="AD464" s="69"/>
      <c r="AE464" s="69"/>
      <c r="AF464" s="69"/>
      <c r="AG464" s="80"/>
      <c r="AH464" s="80"/>
      <c r="AI464" s="69"/>
      <c r="AJ464" s="69"/>
      <c r="AK464" s="80"/>
      <c r="AL464" s="80"/>
      <c r="AM464" s="69"/>
      <c r="AN464" s="69"/>
      <c r="AO464" s="80"/>
      <c r="AP464" s="80"/>
      <c r="AQ464" s="69"/>
      <c r="AR464" s="69"/>
      <c r="AS464" s="80"/>
      <c r="AT464" s="80"/>
      <c r="AU464" s="69"/>
      <c r="AV464" s="69"/>
      <c r="AW464" s="80"/>
      <c r="AX464" s="80"/>
      <c r="AY464" s="69"/>
      <c r="AZ464" s="69"/>
      <c r="BA464" s="80"/>
      <c r="BB464" s="80"/>
      <c r="BC464" s="69"/>
      <c r="BD464" s="69"/>
      <c r="BE464" s="80"/>
      <c r="BF464" s="80"/>
      <c r="BG464" s="69"/>
      <c r="BH464" s="69"/>
      <c r="BI464" s="80"/>
      <c r="BJ464" s="80"/>
      <c r="BK464" s="69"/>
      <c r="BL464" s="69"/>
      <c r="BM464" s="80"/>
      <c r="BN464" s="80"/>
      <c r="BO464" s="69"/>
      <c r="BP464" s="69"/>
      <c r="BQ464" s="80"/>
      <c r="BR464" s="80"/>
      <c r="BS464" s="69"/>
      <c r="BT464" s="69"/>
      <c r="BU464" s="80"/>
      <c r="BV464" s="80"/>
      <c r="BW464" s="69"/>
      <c r="BX464" s="69"/>
      <c r="BY464" s="80"/>
      <c r="BZ464" s="80"/>
      <c r="CA464" s="69"/>
      <c r="CB464" s="69"/>
      <c r="CC464" s="80"/>
      <c r="CD464" s="80"/>
      <c r="CE464" s="69"/>
      <c r="CF464" s="69"/>
      <c r="CG464" s="69"/>
      <c r="CH464" s="69"/>
      <c r="CI464" s="69"/>
      <c r="CJ464" s="69"/>
      <c r="CK464" s="68"/>
      <c r="CL464" s="69"/>
      <c r="CM464" s="67"/>
      <c r="CN464" s="67"/>
      <c r="CO464" s="68"/>
      <c r="CP464" s="69"/>
      <c r="CQ464" s="67"/>
      <c r="CR464" s="67"/>
      <c r="CS464" s="81"/>
      <c r="CT464" s="69"/>
      <c r="CU464" s="69"/>
      <c r="CV464" s="69"/>
      <c r="CW464" s="69"/>
      <c r="CX464" s="69"/>
      <c r="CY464" s="69"/>
      <c r="CZ464" s="69"/>
      <c r="DA464" s="69"/>
    </row>
    <row r="465" spans="2:105">
      <c r="B465" s="67"/>
      <c r="C465" s="67"/>
      <c r="D465" s="67"/>
      <c r="E465" s="68"/>
      <c r="F465" s="69"/>
      <c r="G465" s="67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  <c r="AC465" s="80"/>
      <c r="AD465" s="69"/>
      <c r="AE465" s="69"/>
      <c r="AF465" s="69"/>
      <c r="AG465" s="80"/>
      <c r="AH465" s="80"/>
      <c r="AI465" s="69"/>
      <c r="AJ465" s="69"/>
      <c r="AK465" s="80"/>
      <c r="AL465" s="80"/>
      <c r="AM465" s="69"/>
      <c r="AN465" s="69"/>
      <c r="AO465" s="80"/>
      <c r="AP465" s="80"/>
      <c r="AQ465" s="69"/>
      <c r="AR465" s="69"/>
      <c r="AS465" s="80"/>
      <c r="AT465" s="80"/>
      <c r="AU465" s="69"/>
      <c r="AV465" s="69"/>
      <c r="AW465" s="80"/>
      <c r="AX465" s="80"/>
      <c r="AY465" s="69"/>
      <c r="AZ465" s="69"/>
      <c r="BA465" s="80"/>
      <c r="BB465" s="80"/>
      <c r="BC465" s="69"/>
      <c r="BD465" s="69"/>
      <c r="BE465" s="80"/>
      <c r="BF465" s="80"/>
      <c r="BG465" s="69"/>
      <c r="BH465" s="69"/>
      <c r="BI465" s="80"/>
      <c r="BJ465" s="80"/>
      <c r="BK465" s="69"/>
      <c r="BL465" s="69"/>
      <c r="BM465" s="80"/>
      <c r="BN465" s="80"/>
      <c r="BO465" s="69"/>
      <c r="BP465" s="69"/>
      <c r="BQ465" s="80"/>
      <c r="BR465" s="80"/>
      <c r="BS465" s="69"/>
      <c r="BT465" s="69"/>
      <c r="BU465" s="80"/>
      <c r="BV465" s="80"/>
      <c r="BW465" s="69"/>
      <c r="BX465" s="69"/>
      <c r="BY465" s="80"/>
      <c r="BZ465" s="80"/>
      <c r="CA465" s="69"/>
      <c r="CB465" s="69"/>
      <c r="CC465" s="80"/>
      <c r="CD465" s="80"/>
      <c r="CE465" s="69"/>
      <c r="CF465" s="69"/>
      <c r="CG465" s="69"/>
      <c r="CH465" s="69"/>
      <c r="CI465" s="69"/>
      <c r="CJ465" s="69"/>
      <c r="CK465" s="68"/>
      <c r="CL465" s="69"/>
      <c r="CM465" s="67"/>
      <c r="CN465" s="67"/>
      <c r="CO465" s="68"/>
      <c r="CP465" s="69"/>
      <c r="CQ465" s="67"/>
      <c r="CR465" s="67"/>
      <c r="CS465" s="81"/>
      <c r="CT465" s="69"/>
      <c r="CU465" s="69"/>
      <c r="CV465" s="69"/>
      <c r="CW465" s="69"/>
      <c r="CX465" s="69"/>
      <c r="CY465" s="69"/>
      <c r="CZ465" s="69"/>
      <c r="DA465" s="69"/>
    </row>
    <row r="466" spans="2:105">
      <c r="B466" s="67"/>
      <c r="C466" s="67"/>
      <c r="D466" s="67"/>
      <c r="E466" s="68"/>
      <c r="F466" s="69"/>
      <c r="G466" s="67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  <c r="AC466" s="80"/>
      <c r="AD466" s="69"/>
      <c r="AE466" s="69"/>
      <c r="AF466" s="69"/>
      <c r="AG466" s="80"/>
      <c r="AH466" s="80"/>
      <c r="AI466" s="69"/>
      <c r="AJ466" s="69"/>
      <c r="AK466" s="80"/>
      <c r="AL466" s="80"/>
      <c r="AM466" s="69"/>
      <c r="AN466" s="69"/>
      <c r="AO466" s="80"/>
      <c r="AP466" s="80"/>
      <c r="AQ466" s="69"/>
      <c r="AR466" s="69"/>
      <c r="AS466" s="80"/>
      <c r="AT466" s="80"/>
      <c r="AU466" s="69"/>
      <c r="AV466" s="69"/>
      <c r="AW466" s="80"/>
      <c r="AX466" s="80"/>
      <c r="AY466" s="69"/>
      <c r="AZ466" s="69"/>
      <c r="BA466" s="80"/>
      <c r="BB466" s="80"/>
      <c r="BC466" s="69"/>
      <c r="BD466" s="69"/>
      <c r="BE466" s="80"/>
      <c r="BF466" s="80"/>
      <c r="BG466" s="69"/>
      <c r="BH466" s="69"/>
      <c r="BI466" s="80"/>
      <c r="BJ466" s="80"/>
      <c r="BK466" s="69"/>
      <c r="BL466" s="69"/>
      <c r="BM466" s="80"/>
      <c r="BN466" s="80"/>
      <c r="BO466" s="69"/>
      <c r="BP466" s="69"/>
      <c r="BQ466" s="80"/>
      <c r="BR466" s="80"/>
      <c r="BS466" s="69"/>
      <c r="BT466" s="69"/>
      <c r="BU466" s="80"/>
      <c r="BV466" s="80"/>
      <c r="BW466" s="69"/>
      <c r="BX466" s="69"/>
      <c r="BY466" s="80"/>
      <c r="BZ466" s="80"/>
      <c r="CA466" s="69"/>
      <c r="CB466" s="69"/>
      <c r="CC466" s="80"/>
      <c r="CD466" s="80"/>
      <c r="CE466" s="69"/>
      <c r="CF466" s="69"/>
      <c r="CG466" s="69"/>
      <c r="CH466" s="69"/>
      <c r="CI466" s="69"/>
      <c r="CJ466" s="69"/>
      <c r="CK466" s="68"/>
      <c r="CL466" s="69"/>
      <c r="CM466" s="67"/>
      <c r="CN466" s="67"/>
      <c r="CO466" s="68"/>
      <c r="CP466" s="69"/>
      <c r="CQ466" s="67"/>
      <c r="CR466" s="67"/>
      <c r="CS466" s="81"/>
      <c r="CT466" s="69"/>
      <c r="CU466" s="69"/>
      <c r="CV466" s="69"/>
      <c r="CW466" s="69"/>
      <c r="CX466" s="69"/>
      <c r="CY466" s="69"/>
      <c r="CZ466" s="69"/>
      <c r="DA466" s="69"/>
    </row>
    <row r="467" spans="2:105">
      <c r="B467" s="67"/>
      <c r="C467" s="67"/>
      <c r="D467" s="67"/>
      <c r="E467" s="68"/>
      <c r="F467" s="69"/>
      <c r="G467" s="67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0"/>
      <c r="AD467" s="69"/>
      <c r="AE467" s="69"/>
      <c r="AF467" s="69"/>
      <c r="AG467" s="80"/>
      <c r="AH467" s="80"/>
      <c r="AI467" s="69"/>
      <c r="AJ467" s="69"/>
      <c r="AK467" s="80"/>
      <c r="AL467" s="80"/>
      <c r="AM467" s="69"/>
      <c r="AN467" s="69"/>
      <c r="AO467" s="80"/>
      <c r="AP467" s="80"/>
      <c r="AQ467" s="69"/>
      <c r="AR467" s="69"/>
      <c r="AS467" s="80"/>
      <c r="AT467" s="80"/>
      <c r="AU467" s="69"/>
      <c r="AV467" s="69"/>
      <c r="AW467" s="80"/>
      <c r="AX467" s="80"/>
      <c r="AY467" s="69"/>
      <c r="AZ467" s="69"/>
      <c r="BA467" s="80"/>
      <c r="BB467" s="80"/>
      <c r="BC467" s="69"/>
      <c r="BD467" s="69"/>
      <c r="BE467" s="80"/>
      <c r="BF467" s="80"/>
      <c r="BG467" s="69"/>
      <c r="BH467" s="69"/>
      <c r="BI467" s="80"/>
      <c r="BJ467" s="80"/>
      <c r="BK467" s="69"/>
      <c r="BL467" s="69"/>
      <c r="BM467" s="80"/>
      <c r="BN467" s="80"/>
      <c r="BO467" s="69"/>
      <c r="BP467" s="69"/>
      <c r="BQ467" s="80"/>
      <c r="BR467" s="80"/>
      <c r="BS467" s="69"/>
      <c r="BT467" s="69"/>
      <c r="BU467" s="80"/>
      <c r="BV467" s="80"/>
      <c r="BW467" s="69"/>
      <c r="BX467" s="69"/>
      <c r="BY467" s="80"/>
      <c r="BZ467" s="80"/>
      <c r="CA467" s="69"/>
      <c r="CB467" s="69"/>
      <c r="CC467" s="80"/>
      <c r="CD467" s="80"/>
      <c r="CE467" s="69"/>
      <c r="CF467" s="69"/>
      <c r="CG467" s="69"/>
      <c r="CH467" s="69"/>
      <c r="CI467" s="69"/>
      <c r="CJ467" s="69"/>
      <c r="CK467" s="68"/>
      <c r="CL467" s="69"/>
      <c r="CM467" s="67"/>
      <c r="CN467" s="67"/>
      <c r="CO467" s="68"/>
      <c r="CP467" s="69"/>
      <c r="CQ467" s="67"/>
      <c r="CR467" s="67"/>
      <c r="CS467" s="81"/>
      <c r="CT467" s="69"/>
      <c r="CU467" s="69"/>
      <c r="CV467" s="69"/>
      <c r="CW467" s="69"/>
      <c r="CX467" s="69"/>
      <c r="CY467" s="69"/>
      <c r="CZ467" s="69"/>
      <c r="DA467" s="69"/>
    </row>
    <row r="468" spans="2:105">
      <c r="B468" s="67"/>
      <c r="C468" s="67"/>
      <c r="D468" s="67"/>
      <c r="E468" s="68"/>
      <c r="F468" s="69"/>
      <c r="G468" s="67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  <c r="AC468" s="80"/>
      <c r="AD468" s="69"/>
      <c r="AE468" s="69"/>
      <c r="AF468" s="69"/>
      <c r="AG468" s="80"/>
      <c r="AH468" s="80"/>
      <c r="AI468" s="69"/>
      <c r="AJ468" s="69"/>
      <c r="AK468" s="80"/>
      <c r="AL468" s="80"/>
      <c r="AM468" s="69"/>
      <c r="AN468" s="69"/>
      <c r="AO468" s="80"/>
      <c r="AP468" s="80"/>
      <c r="AQ468" s="69"/>
      <c r="AR468" s="69"/>
      <c r="AS468" s="80"/>
      <c r="AT468" s="80"/>
      <c r="AU468" s="69"/>
      <c r="AV468" s="69"/>
      <c r="AW468" s="80"/>
      <c r="AX468" s="80"/>
      <c r="AY468" s="69"/>
      <c r="AZ468" s="69"/>
      <c r="BA468" s="80"/>
      <c r="BB468" s="80"/>
      <c r="BC468" s="69"/>
      <c r="BD468" s="69"/>
      <c r="BE468" s="80"/>
      <c r="BF468" s="80"/>
      <c r="BG468" s="69"/>
      <c r="BH468" s="69"/>
      <c r="BI468" s="80"/>
      <c r="BJ468" s="80"/>
      <c r="BK468" s="69"/>
      <c r="BL468" s="69"/>
      <c r="BM468" s="80"/>
      <c r="BN468" s="80"/>
      <c r="BO468" s="69"/>
      <c r="BP468" s="69"/>
      <c r="BQ468" s="80"/>
      <c r="BR468" s="80"/>
      <c r="BS468" s="69"/>
      <c r="BT468" s="69"/>
      <c r="BU468" s="80"/>
      <c r="BV468" s="80"/>
      <c r="BW468" s="69"/>
      <c r="BX468" s="69"/>
      <c r="BY468" s="80"/>
      <c r="BZ468" s="80"/>
      <c r="CA468" s="69"/>
      <c r="CB468" s="69"/>
      <c r="CC468" s="80"/>
      <c r="CD468" s="80"/>
      <c r="CE468" s="69"/>
      <c r="CF468" s="69"/>
      <c r="CG468" s="69"/>
      <c r="CH468" s="69"/>
      <c r="CI468" s="69"/>
      <c r="CJ468" s="69"/>
      <c r="CK468" s="68"/>
      <c r="CL468" s="69"/>
      <c r="CM468" s="67"/>
      <c r="CN468" s="67"/>
      <c r="CO468" s="68"/>
      <c r="CP468" s="69"/>
      <c r="CQ468" s="67"/>
      <c r="CR468" s="67"/>
      <c r="CS468" s="81"/>
      <c r="CT468" s="69"/>
      <c r="CU468" s="69"/>
      <c r="CV468" s="69"/>
      <c r="CW468" s="69"/>
      <c r="CX468" s="69"/>
      <c r="CY468" s="69"/>
      <c r="CZ468" s="69"/>
      <c r="DA468" s="69"/>
    </row>
    <row r="469" spans="2:105">
      <c r="B469" s="67"/>
      <c r="C469" s="67"/>
      <c r="D469" s="67"/>
      <c r="E469" s="68"/>
      <c r="F469" s="69"/>
      <c r="G469" s="67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  <c r="AC469" s="80"/>
      <c r="AD469" s="69"/>
      <c r="AE469" s="69"/>
      <c r="AF469" s="69"/>
      <c r="AG469" s="80"/>
      <c r="AH469" s="80"/>
      <c r="AI469" s="69"/>
      <c r="AJ469" s="69"/>
      <c r="AK469" s="80"/>
      <c r="AL469" s="80"/>
      <c r="AM469" s="69"/>
      <c r="AN469" s="69"/>
      <c r="AO469" s="80"/>
      <c r="AP469" s="80"/>
      <c r="AQ469" s="69"/>
      <c r="AR469" s="69"/>
      <c r="AS469" s="80"/>
      <c r="AT469" s="80"/>
      <c r="AU469" s="69"/>
      <c r="AV469" s="69"/>
      <c r="AW469" s="80"/>
      <c r="AX469" s="80"/>
      <c r="AY469" s="69"/>
      <c r="AZ469" s="69"/>
      <c r="BA469" s="80"/>
      <c r="BB469" s="80"/>
      <c r="BC469" s="69"/>
      <c r="BD469" s="69"/>
      <c r="BE469" s="80"/>
      <c r="BF469" s="80"/>
      <c r="BG469" s="69"/>
      <c r="BH469" s="69"/>
      <c r="BI469" s="80"/>
      <c r="BJ469" s="80"/>
      <c r="BK469" s="69"/>
      <c r="BL469" s="69"/>
      <c r="BM469" s="80"/>
      <c r="BN469" s="80"/>
      <c r="BO469" s="69"/>
      <c r="BP469" s="69"/>
      <c r="BQ469" s="80"/>
      <c r="BR469" s="80"/>
      <c r="BS469" s="69"/>
      <c r="BT469" s="69"/>
      <c r="BU469" s="80"/>
      <c r="BV469" s="80"/>
      <c r="BW469" s="69"/>
      <c r="BX469" s="69"/>
      <c r="BY469" s="80"/>
      <c r="BZ469" s="80"/>
      <c r="CA469" s="69"/>
      <c r="CB469" s="69"/>
      <c r="CC469" s="80"/>
      <c r="CD469" s="80"/>
      <c r="CE469" s="69"/>
      <c r="CF469" s="69"/>
      <c r="CG469" s="69"/>
      <c r="CH469" s="69"/>
      <c r="CI469" s="69"/>
      <c r="CJ469" s="69"/>
      <c r="CK469" s="68"/>
      <c r="CL469" s="69"/>
      <c r="CM469" s="67"/>
      <c r="CN469" s="67"/>
      <c r="CO469" s="68"/>
      <c r="CP469" s="69"/>
      <c r="CQ469" s="67"/>
      <c r="CR469" s="67"/>
      <c r="CS469" s="81"/>
      <c r="CT469" s="69"/>
      <c r="CU469" s="69"/>
      <c r="CV469" s="69"/>
      <c r="CW469" s="69"/>
      <c r="CX469" s="69"/>
      <c r="CY469" s="69"/>
      <c r="CZ469" s="69"/>
      <c r="DA469" s="69"/>
    </row>
    <row r="470" spans="2:105">
      <c r="B470" s="67"/>
      <c r="C470" s="67"/>
      <c r="D470" s="67"/>
      <c r="E470" s="68"/>
      <c r="F470" s="69"/>
      <c r="G470" s="67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69"/>
      <c r="AE470" s="69"/>
      <c r="AF470" s="69"/>
      <c r="AG470" s="80"/>
      <c r="AH470" s="80"/>
      <c r="AI470" s="69"/>
      <c r="AJ470" s="69"/>
      <c r="AK470" s="80"/>
      <c r="AL470" s="80"/>
      <c r="AM470" s="69"/>
      <c r="AN470" s="69"/>
      <c r="AO470" s="80"/>
      <c r="AP470" s="80"/>
      <c r="AQ470" s="69"/>
      <c r="AR470" s="69"/>
      <c r="AS470" s="80"/>
      <c r="AT470" s="80"/>
      <c r="AU470" s="69"/>
      <c r="AV470" s="69"/>
      <c r="AW470" s="80"/>
      <c r="AX470" s="80"/>
      <c r="AY470" s="69"/>
      <c r="AZ470" s="69"/>
      <c r="BA470" s="80"/>
      <c r="BB470" s="80"/>
      <c r="BC470" s="69"/>
      <c r="BD470" s="69"/>
      <c r="BE470" s="80"/>
      <c r="BF470" s="80"/>
      <c r="BG470" s="69"/>
      <c r="BH470" s="69"/>
      <c r="BI470" s="80"/>
      <c r="BJ470" s="80"/>
      <c r="BK470" s="69"/>
      <c r="BL470" s="69"/>
      <c r="BM470" s="80"/>
      <c r="BN470" s="80"/>
      <c r="BO470" s="69"/>
      <c r="BP470" s="69"/>
      <c r="BQ470" s="80"/>
      <c r="BR470" s="80"/>
      <c r="BS470" s="69"/>
      <c r="BT470" s="69"/>
      <c r="BU470" s="80"/>
      <c r="BV470" s="80"/>
      <c r="BW470" s="69"/>
      <c r="BX470" s="69"/>
      <c r="BY470" s="80"/>
      <c r="BZ470" s="80"/>
      <c r="CA470" s="69"/>
      <c r="CB470" s="69"/>
      <c r="CC470" s="80"/>
      <c r="CD470" s="80"/>
      <c r="CE470" s="69"/>
      <c r="CF470" s="69"/>
      <c r="CG470" s="69"/>
      <c r="CH470" s="69"/>
      <c r="CI470" s="69"/>
      <c r="CJ470" s="69"/>
      <c r="CK470" s="68"/>
      <c r="CL470" s="69"/>
      <c r="CM470" s="67"/>
      <c r="CN470" s="67"/>
      <c r="CO470" s="68"/>
      <c r="CP470" s="69"/>
      <c r="CQ470" s="67"/>
      <c r="CR470" s="67"/>
      <c r="CS470" s="81"/>
      <c r="CT470" s="69"/>
      <c r="CU470" s="69"/>
      <c r="CV470" s="69"/>
      <c r="CW470" s="69"/>
      <c r="CX470" s="69"/>
      <c r="CY470" s="69"/>
      <c r="CZ470" s="69"/>
      <c r="DA470" s="69"/>
    </row>
    <row r="471" spans="2:105">
      <c r="B471" s="67"/>
      <c r="C471" s="67"/>
      <c r="D471" s="67"/>
      <c r="E471" s="68"/>
      <c r="F471" s="69"/>
      <c r="G471" s="67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69"/>
      <c r="AE471" s="69"/>
      <c r="AF471" s="69"/>
      <c r="AG471" s="80"/>
      <c r="AH471" s="80"/>
      <c r="AI471" s="69"/>
      <c r="AJ471" s="69"/>
      <c r="AK471" s="80"/>
      <c r="AL471" s="80"/>
      <c r="AM471" s="69"/>
      <c r="AN471" s="69"/>
      <c r="AO471" s="80"/>
      <c r="AP471" s="80"/>
      <c r="AQ471" s="69"/>
      <c r="AR471" s="69"/>
      <c r="AS471" s="80"/>
      <c r="AT471" s="80"/>
      <c r="AU471" s="69"/>
      <c r="AV471" s="69"/>
      <c r="AW471" s="80"/>
      <c r="AX471" s="80"/>
      <c r="AY471" s="69"/>
      <c r="AZ471" s="69"/>
      <c r="BA471" s="80"/>
      <c r="BB471" s="80"/>
      <c r="BC471" s="69"/>
      <c r="BD471" s="69"/>
      <c r="BE471" s="80"/>
      <c r="BF471" s="80"/>
      <c r="BG471" s="69"/>
      <c r="BH471" s="69"/>
      <c r="BI471" s="80"/>
      <c r="BJ471" s="80"/>
      <c r="BK471" s="69"/>
      <c r="BL471" s="69"/>
      <c r="BM471" s="80"/>
      <c r="BN471" s="80"/>
      <c r="BO471" s="69"/>
      <c r="BP471" s="69"/>
      <c r="BQ471" s="80"/>
      <c r="BR471" s="80"/>
      <c r="BS471" s="69"/>
      <c r="BT471" s="69"/>
      <c r="BU471" s="80"/>
      <c r="BV471" s="80"/>
      <c r="BW471" s="69"/>
      <c r="BX471" s="69"/>
      <c r="BY471" s="80"/>
      <c r="BZ471" s="80"/>
      <c r="CA471" s="69"/>
      <c r="CB471" s="69"/>
      <c r="CC471" s="80"/>
      <c r="CD471" s="80"/>
      <c r="CE471" s="69"/>
      <c r="CF471" s="69"/>
      <c r="CG471" s="69"/>
      <c r="CH471" s="69"/>
      <c r="CI471" s="69"/>
      <c r="CJ471" s="69"/>
      <c r="CK471" s="68"/>
      <c r="CL471" s="69"/>
      <c r="CM471" s="67"/>
      <c r="CN471" s="67"/>
      <c r="CO471" s="68"/>
      <c r="CP471" s="69"/>
      <c r="CQ471" s="67"/>
      <c r="CR471" s="67"/>
      <c r="CS471" s="81"/>
      <c r="CT471" s="69"/>
      <c r="CU471" s="69"/>
      <c r="CV471" s="69"/>
      <c r="CW471" s="69"/>
      <c r="CX471" s="69"/>
      <c r="CY471" s="69"/>
      <c r="CZ471" s="69"/>
      <c r="DA471" s="69"/>
    </row>
    <row r="472" spans="2:105">
      <c r="B472" s="67"/>
      <c r="C472" s="67"/>
      <c r="D472" s="67"/>
      <c r="E472" s="68"/>
      <c r="F472" s="69"/>
      <c r="G472" s="67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69"/>
      <c r="AE472" s="69"/>
      <c r="AF472" s="69"/>
      <c r="AG472" s="80"/>
      <c r="AH472" s="80"/>
      <c r="AI472" s="69"/>
      <c r="AJ472" s="69"/>
      <c r="AK472" s="80"/>
      <c r="AL472" s="80"/>
      <c r="AM472" s="69"/>
      <c r="AN472" s="69"/>
      <c r="AO472" s="80"/>
      <c r="AP472" s="80"/>
      <c r="AQ472" s="69"/>
      <c r="AR472" s="69"/>
      <c r="AS472" s="80"/>
      <c r="AT472" s="80"/>
      <c r="AU472" s="69"/>
      <c r="AV472" s="69"/>
      <c r="AW472" s="80"/>
      <c r="AX472" s="80"/>
      <c r="AY472" s="69"/>
      <c r="AZ472" s="69"/>
      <c r="BA472" s="80"/>
      <c r="BB472" s="80"/>
      <c r="BC472" s="69"/>
      <c r="BD472" s="69"/>
      <c r="BE472" s="80"/>
      <c r="BF472" s="80"/>
      <c r="BG472" s="69"/>
      <c r="BH472" s="69"/>
      <c r="BI472" s="80"/>
      <c r="BJ472" s="80"/>
      <c r="BK472" s="69"/>
      <c r="BL472" s="69"/>
      <c r="BM472" s="80"/>
      <c r="BN472" s="80"/>
      <c r="BO472" s="69"/>
      <c r="BP472" s="69"/>
      <c r="BQ472" s="80"/>
      <c r="BR472" s="80"/>
      <c r="BS472" s="69"/>
      <c r="BT472" s="69"/>
      <c r="BU472" s="80"/>
      <c r="BV472" s="80"/>
      <c r="BW472" s="69"/>
      <c r="BX472" s="69"/>
      <c r="BY472" s="80"/>
      <c r="BZ472" s="80"/>
      <c r="CA472" s="69"/>
      <c r="CB472" s="69"/>
      <c r="CC472" s="80"/>
      <c r="CD472" s="80"/>
      <c r="CE472" s="69"/>
      <c r="CF472" s="69"/>
      <c r="CG472" s="69"/>
      <c r="CH472" s="69"/>
      <c r="CI472" s="69"/>
      <c r="CJ472" s="69"/>
      <c r="CK472" s="68"/>
      <c r="CL472" s="69"/>
      <c r="CM472" s="67"/>
      <c r="CN472" s="67"/>
      <c r="CO472" s="68"/>
      <c r="CP472" s="69"/>
      <c r="CQ472" s="67"/>
      <c r="CR472" s="67"/>
      <c r="CS472" s="81"/>
      <c r="CT472" s="69"/>
      <c r="CU472" s="69"/>
      <c r="CV472" s="69"/>
      <c r="CW472" s="69"/>
      <c r="CX472" s="69"/>
      <c r="CY472" s="69"/>
      <c r="CZ472" s="69"/>
      <c r="DA472" s="69"/>
    </row>
    <row r="473" spans="2:105">
      <c r="B473" s="67"/>
      <c r="C473" s="67"/>
      <c r="D473" s="67"/>
      <c r="E473" s="68"/>
      <c r="F473" s="69"/>
      <c r="G473" s="67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69"/>
      <c r="AE473" s="69"/>
      <c r="AF473" s="69"/>
      <c r="AG473" s="80"/>
      <c r="AH473" s="80"/>
      <c r="AI473" s="69"/>
      <c r="AJ473" s="69"/>
      <c r="AK473" s="80"/>
      <c r="AL473" s="80"/>
      <c r="AM473" s="69"/>
      <c r="AN473" s="69"/>
      <c r="AO473" s="80"/>
      <c r="AP473" s="80"/>
      <c r="AQ473" s="69"/>
      <c r="AR473" s="69"/>
      <c r="AS473" s="80"/>
      <c r="AT473" s="80"/>
      <c r="AU473" s="69"/>
      <c r="AV473" s="69"/>
      <c r="AW473" s="80"/>
      <c r="AX473" s="80"/>
      <c r="AY473" s="69"/>
      <c r="AZ473" s="69"/>
      <c r="BA473" s="80"/>
      <c r="BB473" s="80"/>
      <c r="BC473" s="69"/>
      <c r="BD473" s="69"/>
      <c r="BE473" s="80"/>
      <c r="BF473" s="80"/>
      <c r="BG473" s="69"/>
      <c r="BH473" s="69"/>
      <c r="BI473" s="80"/>
      <c r="BJ473" s="80"/>
      <c r="BK473" s="69"/>
      <c r="BL473" s="69"/>
      <c r="BM473" s="80"/>
      <c r="BN473" s="80"/>
      <c r="BO473" s="69"/>
      <c r="BP473" s="69"/>
      <c r="BQ473" s="80"/>
      <c r="BR473" s="80"/>
      <c r="BS473" s="69"/>
      <c r="BT473" s="69"/>
      <c r="BU473" s="80"/>
      <c r="BV473" s="80"/>
      <c r="BW473" s="69"/>
      <c r="BX473" s="69"/>
      <c r="BY473" s="80"/>
      <c r="BZ473" s="80"/>
      <c r="CA473" s="69"/>
      <c r="CB473" s="69"/>
      <c r="CC473" s="80"/>
      <c r="CD473" s="80"/>
      <c r="CE473" s="69"/>
      <c r="CF473" s="69"/>
      <c r="CG473" s="69"/>
      <c r="CH473" s="69"/>
      <c r="CI473" s="69"/>
      <c r="CJ473" s="69"/>
      <c r="CK473" s="68"/>
      <c r="CL473" s="69"/>
      <c r="CM473" s="67"/>
      <c r="CN473" s="67"/>
      <c r="CO473" s="68"/>
      <c r="CP473" s="69"/>
      <c r="CQ473" s="67"/>
      <c r="CR473" s="67"/>
      <c r="CS473" s="81"/>
      <c r="CT473" s="69"/>
      <c r="CU473" s="69"/>
      <c r="CV473" s="69"/>
      <c r="CW473" s="69"/>
      <c r="CX473" s="69"/>
      <c r="CY473" s="69"/>
      <c r="CZ473" s="69"/>
      <c r="DA473" s="69"/>
    </row>
    <row r="474" spans="2:105">
      <c r="B474" s="67"/>
      <c r="C474" s="67"/>
      <c r="D474" s="67"/>
      <c r="E474" s="68"/>
      <c r="F474" s="69"/>
      <c r="G474" s="67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69"/>
      <c r="AE474" s="69"/>
      <c r="AF474" s="69"/>
      <c r="AG474" s="80"/>
      <c r="AH474" s="80"/>
      <c r="AI474" s="69"/>
      <c r="AJ474" s="69"/>
      <c r="AK474" s="80"/>
      <c r="AL474" s="80"/>
      <c r="AM474" s="69"/>
      <c r="AN474" s="69"/>
      <c r="AO474" s="80"/>
      <c r="AP474" s="80"/>
      <c r="AQ474" s="69"/>
      <c r="AR474" s="69"/>
      <c r="AS474" s="80"/>
      <c r="AT474" s="80"/>
      <c r="AU474" s="69"/>
      <c r="AV474" s="69"/>
      <c r="AW474" s="80"/>
      <c r="AX474" s="80"/>
      <c r="AY474" s="69"/>
      <c r="AZ474" s="69"/>
      <c r="BA474" s="80"/>
      <c r="BB474" s="80"/>
      <c r="BC474" s="69"/>
      <c r="BD474" s="69"/>
      <c r="BE474" s="80"/>
      <c r="BF474" s="80"/>
      <c r="BG474" s="69"/>
      <c r="BH474" s="69"/>
      <c r="BI474" s="80"/>
      <c r="BJ474" s="80"/>
      <c r="BK474" s="69"/>
      <c r="BL474" s="69"/>
      <c r="BM474" s="80"/>
      <c r="BN474" s="80"/>
      <c r="BO474" s="69"/>
      <c r="BP474" s="69"/>
      <c r="BQ474" s="80"/>
      <c r="BR474" s="80"/>
      <c r="BS474" s="69"/>
      <c r="BT474" s="69"/>
      <c r="BU474" s="80"/>
      <c r="BV474" s="80"/>
      <c r="BW474" s="69"/>
      <c r="BX474" s="69"/>
      <c r="BY474" s="80"/>
      <c r="BZ474" s="80"/>
      <c r="CA474" s="69"/>
      <c r="CB474" s="69"/>
      <c r="CC474" s="80"/>
      <c r="CD474" s="80"/>
      <c r="CE474" s="69"/>
      <c r="CF474" s="69"/>
      <c r="CG474" s="69"/>
      <c r="CH474" s="69"/>
      <c r="CI474" s="69"/>
      <c r="CJ474" s="69"/>
      <c r="CK474" s="68"/>
      <c r="CL474" s="69"/>
      <c r="CM474" s="67"/>
      <c r="CN474" s="67"/>
      <c r="CO474" s="68"/>
      <c r="CP474" s="69"/>
      <c r="CQ474" s="67"/>
      <c r="CR474" s="67"/>
      <c r="CS474" s="81"/>
      <c r="CT474" s="69"/>
      <c r="CU474" s="69"/>
      <c r="CV474" s="69"/>
      <c r="CW474" s="69"/>
      <c r="CX474" s="69"/>
      <c r="CY474" s="69"/>
      <c r="CZ474" s="69"/>
      <c r="DA474" s="69"/>
    </row>
    <row r="475" spans="2:105">
      <c r="B475" s="67"/>
      <c r="C475" s="67"/>
      <c r="D475" s="67"/>
      <c r="E475" s="68"/>
      <c r="F475" s="69"/>
      <c r="G475" s="67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69"/>
      <c r="AE475" s="69"/>
      <c r="AF475" s="69"/>
      <c r="AG475" s="80"/>
      <c r="AH475" s="80"/>
      <c r="AI475" s="69"/>
      <c r="AJ475" s="69"/>
      <c r="AK475" s="80"/>
      <c r="AL475" s="80"/>
      <c r="AM475" s="69"/>
      <c r="AN475" s="69"/>
      <c r="AO475" s="80"/>
      <c r="AP475" s="80"/>
      <c r="AQ475" s="69"/>
      <c r="AR475" s="69"/>
      <c r="AS475" s="80"/>
      <c r="AT475" s="80"/>
      <c r="AU475" s="69"/>
      <c r="AV475" s="69"/>
      <c r="AW475" s="80"/>
      <c r="AX475" s="80"/>
      <c r="AY475" s="69"/>
      <c r="AZ475" s="69"/>
      <c r="BA475" s="80"/>
      <c r="BB475" s="80"/>
      <c r="BC475" s="69"/>
      <c r="BD475" s="69"/>
      <c r="BE475" s="80"/>
      <c r="BF475" s="80"/>
      <c r="BG475" s="69"/>
      <c r="BH475" s="69"/>
      <c r="BI475" s="80"/>
      <c r="BJ475" s="80"/>
      <c r="BK475" s="69"/>
      <c r="BL475" s="69"/>
      <c r="BM475" s="80"/>
      <c r="BN475" s="80"/>
      <c r="BO475" s="69"/>
      <c r="BP475" s="69"/>
      <c r="BQ475" s="80"/>
      <c r="BR475" s="80"/>
      <c r="BS475" s="69"/>
      <c r="BT475" s="69"/>
      <c r="BU475" s="80"/>
      <c r="BV475" s="80"/>
      <c r="BW475" s="69"/>
      <c r="BX475" s="69"/>
      <c r="BY475" s="80"/>
      <c r="BZ475" s="80"/>
      <c r="CA475" s="69"/>
      <c r="CB475" s="69"/>
      <c r="CC475" s="80"/>
      <c r="CD475" s="80"/>
      <c r="CE475" s="69"/>
      <c r="CF475" s="69"/>
      <c r="CG475" s="69"/>
      <c r="CH475" s="69"/>
      <c r="CI475" s="69"/>
      <c r="CJ475" s="69"/>
      <c r="CK475" s="68"/>
      <c r="CL475" s="69"/>
      <c r="CM475" s="67"/>
      <c r="CN475" s="67"/>
      <c r="CO475" s="68"/>
      <c r="CP475" s="69"/>
      <c r="CQ475" s="67"/>
      <c r="CR475" s="67"/>
      <c r="CS475" s="81"/>
      <c r="CT475" s="69"/>
      <c r="CU475" s="69"/>
      <c r="CV475" s="69"/>
      <c r="CW475" s="69"/>
      <c r="CX475" s="69"/>
      <c r="CY475" s="69"/>
      <c r="CZ475" s="69"/>
      <c r="DA475" s="69"/>
    </row>
    <row r="476" spans="2:105">
      <c r="B476" s="67"/>
      <c r="C476" s="67"/>
      <c r="D476" s="67"/>
      <c r="E476" s="68"/>
      <c r="F476" s="69"/>
      <c r="G476" s="67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69"/>
      <c r="AE476" s="69"/>
      <c r="AF476" s="69"/>
      <c r="AG476" s="80"/>
      <c r="AH476" s="80"/>
      <c r="AI476" s="69"/>
      <c r="AJ476" s="69"/>
      <c r="AK476" s="80"/>
      <c r="AL476" s="80"/>
      <c r="AM476" s="69"/>
      <c r="AN476" s="69"/>
      <c r="AO476" s="80"/>
      <c r="AP476" s="80"/>
      <c r="AQ476" s="69"/>
      <c r="AR476" s="69"/>
      <c r="AS476" s="80"/>
      <c r="AT476" s="80"/>
      <c r="AU476" s="69"/>
      <c r="AV476" s="69"/>
      <c r="AW476" s="80"/>
      <c r="AX476" s="80"/>
      <c r="AY476" s="69"/>
      <c r="AZ476" s="69"/>
      <c r="BA476" s="80"/>
      <c r="BB476" s="80"/>
      <c r="BC476" s="69"/>
      <c r="BD476" s="69"/>
      <c r="BE476" s="80"/>
      <c r="BF476" s="80"/>
      <c r="BG476" s="69"/>
      <c r="BH476" s="69"/>
      <c r="BI476" s="80"/>
      <c r="BJ476" s="80"/>
      <c r="BK476" s="69"/>
      <c r="BL476" s="69"/>
      <c r="BM476" s="80"/>
      <c r="BN476" s="80"/>
      <c r="BO476" s="69"/>
      <c r="BP476" s="69"/>
      <c r="BQ476" s="80"/>
      <c r="BR476" s="80"/>
      <c r="BS476" s="69"/>
      <c r="BT476" s="69"/>
      <c r="BU476" s="80"/>
      <c r="BV476" s="80"/>
      <c r="BW476" s="69"/>
      <c r="BX476" s="69"/>
      <c r="BY476" s="80"/>
      <c r="BZ476" s="80"/>
      <c r="CA476" s="69"/>
      <c r="CB476" s="69"/>
      <c r="CC476" s="80"/>
      <c r="CD476" s="80"/>
      <c r="CE476" s="69"/>
      <c r="CF476" s="69"/>
      <c r="CG476" s="69"/>
      <c r="CH476" s="69"/>
      <c r="CI476" s="69"/>
      <c r="CJ476" s="69"/>
      <c r="CK476" s="68"/>
      <c r="CL476" s="69"/>
      <c r="CM476" s="67"/>
      <c r="CN476" s="67"/>
      <c r="CO476" s="68"/>
      <c r="CP476" s="69"/>
      <c r="CQ476" s="67"/>
      <c r="CR476" s="67"/>
      <c r="CS476" s="81"/>
      <c r="CT476" s="69"/>
      <c r="CU476" s="69"/>
      <c r="CV476" s="69"/>
      <c r="CW476" s="69"/>
      <c r="CX476" s="69"/>
      <c r="CY476" s="69"/>
      <c r="CZ476" s="69"/>
      <c r="DA476" s="69"/>
    </row>
    <row r="477" spans="2:105">
      <c r="B477" s="67"/>
      <c r="C477" s="67"/>
      <c r="D477" s="67"/>
      <c r="E477" s="68"/>
      <c r="F477" s="69"/>
      <c r="G477" s="67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69"/>
      <c r="AE477" s="69"/>
      <c r="AF477" s="69"/>
      <c r="AG477" s="80"/>
      <c r="AH477" s="80"/>
      <c r="AI477" s="69"/>
      <c r="AJ477" s="69"/>
      <c r="AK477" s="80"/>
      <c r="AL477" s="80"/>
      <c r="AM477" s="69"/>
      <c r="AN477" s="69"/>
      <c r="AO477" s="80"/>
      <c r="AP477" s="80"/>
      <c r="AQ477" s="69"/>
      <c r="AR477" s="69"/>
      <c r="AS477" s="80"/>
      <c r="AT477" s="80"/>
      <c r="AU477" s="69"/>
      <c r="AV477" s="69"/>
      <c r="AW477" s="80"/>
      <c r="AX477" s="80"/>
      <c r="AY477" s="69"/>
      <c r="AZ477" s="69"/>
      <c r="BA477" s="80"/>
      <c r="BB477" s="80"/>
      <c r="BC477" s="69"/>
      <c r="BD477" s="69"/>
      <c r="BE477" s="80"/>
      <c r="BF477" s="80"/>
      <c r="BG477" s="69"/>
      <c r="BH477" s="69"/>
      <c r="BI477" s="80"/>
      <c r="BJ477" s="80"/>
      <c r="BK477" s="69"/>
      <c r="BL477" s="69"/>
      <c r="BM477" s="80"/>
      <c r="BN477" s="80"/>
      <c r="BO477" s="69"/>
      <c r="BP477" s="69"/>
      <c r="BQ477" s="80"/>
      <c r="BR477" s="80"/>
      <c r="BS477" s="69"/>
      <c r="BT477" s="69"/>
      <c r="BU477" s="80"/>
      <c r="BV477" s="80"/>
      <c r="BW477" s="69"/>
      <c r="BX477" s="69"/>
      <c r="BY477" s="80"/>
      <c r="BZ477" s="80"/>
      <c r="CA477" s="69"/>
      <c r="CB477" s="69"/>
      <c r="CC477" s="80"/>
      <c r="CD477" s="80"/>
      <c r="CE477" s="69"/>
      <c r="CF477" s="69"/>
      <c r="CG477" s="69"/>
      <c r="CH477" s="69"/>
      <c r="CI477" s="69"/>
      <c r="CJ477" s="69"/>
      <c r="CK477" s="68"/>
      <c r="CL477" s="69"/>
      <c r="CM477" s="67"/>
      <c r="CN477" s="67"/>
      <c r="CO477" s="68"/>
      <c r="CP477" s="69"/>
      <c r="CQ477" s="67"/>
      <c r="CR477" s="67"/>
      <c r="CS477" s="81"/>
      <c r="CT477" s="69"/>
      <c r="CU477" s="69"/>
      <c r="CV477" s="69"/>
      <c r="CW477" s="69"/>
      <c r="CX477" s="69"/>
      <c r="CY477" s="69"/>
      <c r="CZ477" s="69"/>
      <c r="DA477" s="69"/>
    </row>
    <row r="478" spans="2:105">
      <c r="B478" s="67"/>
      <c r="C478" s="67"/>
      <c r="D478" s="67"/>
      <c r="E478" s="68"/>
      <c r="F478" s="69"/>
      <c r="G478" s="67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69"/>
      <c r="AE478" s="69"/>
      <c r="AF478" s="69"/>
      <c r="AG478" s="80"/>
      <c r="AH478" s="80"/>
      <c r="AI478" s="69"/>
      <c r="AJ478" s="69"/>
      <c r="AK478" s="80"/>
      <c r="AL478" s="80"/>
      <c r="AM478" s="69"/>
      <c r="AN478" s="69"/>
      <c r="AO478" s="80"/>
      <c r="AP478" s="80"/>
      <c r="AQ478" s="69"/>
      <c r="AR478" s="69"/>
      <c r="AS478" s="80"/>
      <c r="AT478" s="80"/>
      <c r="AU478" s="69"/>
      <c r="AV478" s="69"/>
      <c r="AW478" s="80"/>
      <c r="AX478" s="80"/>
      <c r="AY478" s="69"/>
      <c r="AZ478" s="69"/>
      <c r="BA478" s="80"/>
      <c r="BB478" s="80"/>
      <c r="BC478" s="69"/>
      <c r="BD478" s="69"/>
      <c r="BE478" s="80"/>
      <c r="BF478" s="80"/>
      <c r="BG478" s="69"/>
      <c r="BH478" s="69"/>
      <c r="BI478" s="80"/>
      <c r="BJ478" s="80"/>
      <c r="BK478" s="69"/>
      <c r="BL478" s="69"/>
      <c r="BM478" s="80"/>
      <c r="BN478" s="80"/>
      <c r="BO478" s="69"/>
      <c r="BP478" s="69"/>
      <c r="BQ478" s="80"/>
      <c r="BR478" s="80"/>
      <c r="BS478" s="69"/>
      <c r="BT478" s="69"/>
      <c r="BU478" s="80"/>
      <c r="BV478" s="80"/>
      <c r="BW478" s="69"/>
      <c r="BX478" s="69"/>
      <c r="BY478" s="80"/>
      <c r="BZ478" s="80"/>
      <c r="CA478" s="69"/>
      <c r="CB478" s="69"/>
      <c r="CC478" s="80"/>
      <c r="CD478" s="80"/>
      <c r="CE478" s="69"/>
      <c r="CF478" s="69"/>
      <c r="CG478" s="69"/>
      <c r="CH478" s="69"/>
      <c r="CI478" s="69"/>
      <c r="CJ478" s="69"/>
      <c r="CK478" s="68"/>
      <c r="CL478" s="69"/>
      <c r="CM478" s="67"/>
      <c r="CN478" s="67"/>
      <c r="CO478" s="68"/>
      <c r="CP478" s="69"/>
      <c r="CQ478" s="67"/>
      <c r="CR478" s="67"/>
      <c r="CS478" s="81"/>
      <c r="CT478" s="69"/>
      <c r="CU478" s="69"/>
      <c r="CV478" s="69"/>
      <c r="CW478" s="69"/>
      <c r="CX478" s="69"/>
      <c r="CY478" s="69"/>
      <c r="CZ478" s="69"/>
      <c r="DA478" s="69"/>
    </row>
    <row r="479" spans="2:105">
      <c r="B479" s="67"/>
      <c r="C479" s="67"/>
      <c r="D479" s="67"/>
      <c r="E479" s="68"/>
      <c r="F479" s="69"/>
      <c r="G479" s="67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69"/>
      <c r="AE479" s="69"/>
      <c r="AF479" s="69"/>
      <c r="AG479" s="80"/>
      <c r="AH479" s="80"/>
      <c r="AI479" s="69"/>
      <c r="AJ479" s="69"/>
      <c r="AK479" s="80"/>
      <c r="AL479" s="80"/>
      <c r="AM479" s="69"/>
      <c r="AN479" s="69"/>
      <c r="AO479" s="80"/>
      <c r="AP479" s="80"/>
      <c r="AQ479" s="69"/>
      <c r="AR479" s="69"/>
      <c r="AS479" s="80"/>
      <c r="AT479" s="80"/>
      <c r="AU479" s="69"/>
      <c r="AV479" s="69"/>
      <c r="AW479" s="80"/>
      <c r="AX479" s="80"/>
      <c r="AY479" s="69"/>
      <c r="AZ479" s="69"/>
      <c r="BA479" s="80"/>
      <c r="BB479" s="80"/>
      <c r="BC479" s="69"/>
      <c r="BD479" s="69"/>
      <c r="BE479" s="80"/>
      <c r="BF479" s="80"/>
      <c r="BG479" s="69"/>
      <c r="BH479" s="69"/>
      <c r="BI479" s="80"/>
      <c r="BJ479" s="80"/>
      <c r="BK479" s="69"/>
      <c r="BL479" s="69"/>
      <c r="BM479" s="80"/>
      <c r="BN479" s="80"/>
      <c r="BO479" s="69"/>
      <c r="BP479" s="69"/>
      <c r="BQ479" s="80"/>
      <c r="BR479" s="80"/>
      <c r="BS479" s="69"/>
      <c r="BT479" s="69"/>
      <c r="BU479" s="80"/>
      <c r="BV479" s="80"/>
      <c r="BW479" s="69"/>
      <c r="BX479" s="69"/>
      <c r="BY479" s="80"/>
      <c r="BZ479" s="80"/>
      <c r="CA479" s="69"/>
      <c r="CB479" s="69"/>
      <c r="CC479" s="80"/>
      <c r="CD479" s="80"/>
      <c r="CE479" s="69"/>
      <c r="CF479" s="69"/>
      <c r="CG479" s="69"/>
      <c r="CH479" s="69"/>
      <c r="CI479" s="69"/>
      <c r="CJ479" s="69"/>
      <c r="CK479" s="68"/>
      <c r="CL479" s="69"/>
      <c r="CM479" s="67"/>
      <c r="CN479" s="67"/>
      <c r="CO479" s="68"/>
      <c r="CP479" s="69"/>
      <c r="CQ479" s="67"/>
      <c r="CR479" s="67"/>
      <c r="CS479" s="81"/>
      <c r="CT479" s="69"/>
      <c r="CU479" s="69"/>
      <c r="CV479" s="69"/>
      <c r="CW479" s="69"/>
      <c r="CX479" s="69"/>
      <c r="CY479" s="69"/>
      <c r="CZ479" s="69"/>
      <c r="DA479" s="69"/>
    </row>
    <row r="480" spans="2:105">
      <c r="B480" s="67"/>
      <c r="C480" s="67"/>
      <c r="D480" s="67"/>
      <c r="E480" s="68"/>
      <c r="F480" s="69"/>
      <c r="G480" s="67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69"/>
      <c r="AE480" s="69"/>
      <c r="AF480" s="69"/>
      <c r="AG480" s="80"/>
      <c r="AH480" s="80"/>
      <c r="AI480" s="69"/>
      <c r="AJ480" s="69"/>
      <c r="AK480" s="80"/>
      <c r="AL480" s="80"/>
      <c r="AM480" s="69"/>
      <c r="AN480" s="69"/>
      <c r="AO480" s="80"/>
      <c r="AP480" s="80"/>
      <c r="AQ480" s="69"/>
      <c r="AR480" s="69"/>
      <c r="AS480" s="80"/>
      <c r="AT480" s="80"/>
      <c r="AU480" s="69"/>
      <c r="AV480" s="69"/>
      <c r="AW480" s="80"/>
      <c r="AX480" s="80"/>
      <c r="AY480" s="69"/>
      <c r="AZ480" s="69"/>
      <c r="BA480" s="80"/>
      <c r="BB480" s="80"/>
      <c r="BC480" s="69"/>
      <c r="BD480" s="69"/>
      <c r="BE480" s="80"/>
      <c r="BF480" s="80"/>
      <c r="BG480" s="69"/>
      <c r="BH480" s="69"/>
      <c r="BI480" s="80"/>
      <c r="BJ480" s="80"/>
      <c r="BK480" s="69"/>
      <c r="BL480" s="69"/>
      <c r="BM480" s="80"/>
      <c r="BN480" s="80"/>
      <c r="BO480" s="69"/>
      <c r="BP480" s="69"/>
      <c r="BQ480" s="80"/>
      <c r="BR480" s="80"/>
      <c r="BS480" s="69"/>
      <c r="BT480" s="69"/>
      <c r="BU480" s="80"/>
      <c r="BV480" s="80"/>
      <c r="BW480" s="69"/>
      <c r="BX480" s="69"/>
      <c r="BY480" s="80"/>
      <c r="BZ480" s="80"/>
      <c r="CA480" s="69"/>
      <c r="CB480" s="69"/>
      <c r="CC480" s="80"/>
      <c r="CD480" s="80"/>
      <c r="CE480" s="69"/>
      <c r="CF480" s="69"/>
      <c r="CG480" s="69"/>
      <c r="CH480" s="69"/>
      <c r="CI480" s="69"/>
      <c r="CJ480" s="69"/>
      <c r="CK480" s="68"/>
      <c r="CL480" s="69"/>
      <c r="CM480" s="67"/>
      <c r="CN480" s="67"/>
      <c r="CO480" s="68"/>
      <c r="CP480" s="69"/>
      <c r="CQ480" s="67"/>
      <c r="CR480" s="67"/>
      <c r="CS480" s="81"/>
      <c r="CT480" s="69"/>
      <c r="CU480" s="69"/>
      <c r="CV480" s="69"/>
      <c r="CW480" s="69"/>
      <c r="CX480" s="69"/>
      <c r="CY480" s="69"/>
      <c r="CZ480" s="69"/>
      <c r="DA480" s="69"/>
    </row>
    <row r="481" spans="2:105">
      <c r="B481" s="67"/>
      <c r="C481" s="67"/>
      <c r="D481" s="67"/>
      <c r="E481" s="68"/>
      <c r="F481" s="69"/>
      <c r="G481" s="67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69"/>
      <c r="AE481" s="69"/>
      <c r="AF481" s="69"/>
      <c r="AG481" s="80"/>
      <c r="AH481" s="80"/>
      <c r="AI481" s="69"/>
      <c r="AJ481" s="69"/>
      <c r="AK481" s="80"/>
      <c r="AL481" s="80"/>
      <c r="AM481" s="69"/>
      <c r="AN481" s="69"/>
      <c r="AO481" s="80"/>
      <c r="AP481" s="80"/>
      <c r="AQ481" s="69"/>
      <c r="AR481" s="69"/>
      <c r="AS481" s="80"/>
      <c r="AT481" s="80"/>
      <c r="AU481" s="69"/>
      <c r="AV481" s="69"/>
      <c r="AW481" s="80"/>
      <c r="AX481" s="80"/>
      <c r="AY481" s="69"/>
      <c r="AZ481" s="69"/>
      <c r="BA481" s="80"/>
      <c r="BB481" s="80"/>
      <c r="BC481" s="69"/>
      <c r="BD481" s="69"/>
      <c r="BE481" s="80"/>
      <c r="BF481" s="80"/>
      <c r="BG481" s="69"/>
      <c r="BH481" s="69"/>
      <c r="BI481" s="80"/>
      <c r="BJ481" s="80"/>
      <c r="BK481" s="69"/>
      <c r="BL481" s="69"/>
      <c r="BM481" s="80"/>
      <c r="BN481" s="80"/>
      <c r="BO481" s="69"/>
      <c r="BP481" s="69"/>
      <c r="BQ481" s="80"/>
      <c r="BR481" s="80"/>
      <c r="BS481" s="69"/>
      <c r="BT481" s="69"/>
      <c r="BU481" s="80"/>
      <c r="BV481" s="80"/>
      <c r="BW481" s="69"/>
      <c r="BX481" s="69"/>
      <c r="BY481" s="80"/>
      <c r="BZ481" s="80"/>
      <c r="CA481" s="69"/>
      <c r="CB481" s="69"/>
      <c r="CC481" s="80"/>
      <c r="CD481" s="80"/>
      <c r="CE481" s="69"/>
      <c r="CF481" s="69"/>
      <c r="CG481" s="69"/>
      <c r="CH481" s="69"/>
      <c r="CI481" s="69"/>
      <c r="CJ481" s="69"/>
      <c r="CK481" s="68"/>
      <c r="CL481" s="69"/>
      <c r="CM481" s="67"/>
      <c r="CN481" s="67"/>
      <c r="CO481" s="68"/>
      <c r="CP481" s="69"/>
      <c r="CQ481" s="67"/>
      <c r="CR481" s="67"/>
      <c r="CS481" s="81"/>
      <c r="CT481" s="69"/>
      <c r="CU481" s="69"/>
      <c r="CV481" s="69"/>
      <c r="CW481" s="69"/>
      <c r="CX481" s="69"/>
      <c r="CY481" s="69"/>
      <c r="CZ481" s="69"/>
      <c r="DA481" s="69"/>
    </row>
    <row r="482" spans="2:105">
      <c r="B482" s="67"/>
      <c r="C482" s="67"/>
      <c r="D482" s="67"/>
      <c r="E482" s="68"/>
      <c r="F482" s="69"/>
      <c r="G482" s="67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69"/>
      <c r="AE482" s="69"/>
      <c r="AF482" s="69"/>
      <c r="AG482" s="80"/>
      <c r="AH482" s="80"/>
      <c r="AI482" s="69"/>
      <c r="AJ482" s="69"/>
      <c r="AK482" s="80"/>
      <c r="AL482" s="80"/>
      <c r="AM482" s="69"/>
      <c r="AN482" s="69"/>
      <c r="AO482" s="80"/>
      <c r="AP482" s="80"/>
      <c r="AQ482" s="69"/>
      <c r="AR482" s="69"/>
      <c r="AS482" s="80"/>
      <c r="AT482" s="80"/>
      <c r="AU482" s="69"/>
      <c r="AV482" s="69"/>
      <c r="AW482" s="80"/>
      <c r="AX482" s="80"/>
      <c r="AY482" s="69"/>
      <c r="AZ482" s="69"/>
      <c r="BA482" s="80"/>
      <c r="BB482" s="80"/>
      <c r="BC482" s="69"/>
      <c r="BD482" s="69"/>
      <c r="BE482" s="80"/>
      <c r="BF482" s="80"/>
      <c r="BG482" s="69"/>
      <c r="BH482" s="69"/>
      <c r="BI482" s="80"/>
      <c r="BJ482" s="80"/>
      <c r="BK482" s="69"/>
      <c r="BL482" s="69"/>
      <c r="BM482" s="80"/>
      <c r="BN482" s="80"/>
      <c r="BO482" s="69"/>
      <c r="BP482" s="69"/>
      <c r="BQ482" s="80"/>
      <c r="BR482" s="80"/>
      <c r="BS482" s="69"/>
      <c r="BT482" s="69"/>
      <c r="BU482" s="80"/>
      <c r="BV482" s="80"/>
      <c r="BW482" s="69"/>
      <c r="BX482" s="69"/>
      <c r="BY482" s="80"/>
      <c r="BZ482" s="80"/>
      <c r="CA482" s="69"/>
      <c r="CB482" s="69"/>
      <c r="CC482" s="80"/>
      <c r="CD482" s="80"/>
      <c r="CE482" s="69"/>
      <c r="CF482" s="69"/>
      <c r="CG482" s="69"/>
      <c r="CH482" s="69"/>
      <c r="CI482" s="69"/>
      <c r="CJ482" s="69"/>
      <c r="CK482" s="68"/>
      <c r="CL482" s="69"/>
      <c r="CM482" s="67"/>
      <c r="CN482" s="67"/>
      <c r="CO482" s="68"/>
      <c r="CP482" s="69"/>
      <c r="CQ482" s="67"/>
      <c r="CR482" s="67"/>
      <c r="CS482" s="81"/>
      <c r="CT482" s="69"/>
      <c r="CU482" s="69"/>
      <c r="CV482" s="69"/>
      <c r="CW482" s="69"/>
      <c r="CX482" s="69"/>
      <c r="CY482" s="69"/>
      <c r="CZ482" s="69"/>
      <c r="DA482" s="69"/>
    </row>
    <row r="483" spans="2:105">
      <c r="B483" s="67"/>
      <c r="C483" s="67"/>
      <c r="D483" s="67"/>
      <c r="E483" s="68"/>
      <c r="F483" s="69"/>
      <c r="G483" s="67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69"/>
      <c r="AE483" s="69"/>
      <c r="AF483" s="69"/>
      <c r="AG483" s="80"/>
      <c r="AH483" s="80"/>
      <c r="AI483" s="69"/>
      <c r="AJ483" s="69"/>
      <c r="AK483" s="80"/>
      <c r="AL483" s="80"/>
      <c r="AM483" s="69"/>
      <c r="AN483" s="69"/>
      <c r="AO483" s="80"/>
      <c r="AP483" s="80"/>
      <c r="AQ483" s="69"/>
      <c r="AR483" s="69"/>
      <c r="AS483" s="80"/>
      <c r="AT483" s="80"/>
      <c r="AU483" s="69"/>
      <c r="AV483" s="69"/>
      <c r="AW483" s="80"/>
      <c r="AX483" s="80"/>
      <c r="AY483" s="69"/>
      <c r="AZ483" s="69"/>
      <c r="BA483" s="80"/>
      <c r="BB483" s="80"/>
      <c r="BC483" s="69"/>
      <c r="BD483" s="69"/>
      <c r="BE483" s="80"/>
      <c r="BF483" s="80"/>
      <c r="BG483" s="69"/>
      <c r="BH483" s="69"/>
      <c r="BI483" s="80"/>
      <c r="BJ483" s="80"/>
      <c r="BK483" s="69"/>
      <c r="BL483" s="69"/>
      <c r="BM483" s="80"/>
      <c r="BN483" s="80"/>
      <c r="BO483" s="69"/>
      <c r="BP483" s="69"/>
      <c r="BQ483" s="80"/>
      <c r="BR483" s="80"/>
      <c r="BS483" s="69"/>
      <c r="BT483" s="69"/>
      <c r="BU483" s="80"/>
      <c r="BV483" s="80"/>
      <c r="BW483" s="69"/>
      <c r="BX483" s="69"/>
      <c r="BY483" s="80"/>
      <c r="BZ483" s="80"/>
      <c r="CA483" s="69"/>
      <c r="CB483" s="69"/>
      <c r="CC483" s="80"/>
      <c r="CD483" s="80"/>
      <c r="CE483" s="69"/>
      <c r="CF483" s="69"/>
      <c r="CG483" s="69"/>
      <c r="CH483" s="69"/>
      <c r="CI483" s="69"/>
      <c r="CJ483" s="69"/>
      <c r="CK483" s="68"/>
      <c r="CL483" s="69"/>
      <c r="CM483" s="67"/>
      <c r="CN483" s="67"/>
      <c r="CO483" s="68"/>
      <c r="CP483" s="69"/>
      <c r="CQ483" s="67"/>
      <c r="CR483" s="67"/>
      <c r="CS483" s="81"/>
      <c r="CT483" s="69"/>
      <c r="CU483" s="69"/>
      <c r="CV483" s="69"/>
      <c r="CW483" s="69"/>
      <c r="CX483" s="69"/>
      <c r="CY483" s="69"/>
      <c r="CZ483" s="69"/>
      <c r="DA483" s="69"/>
    </row>
    <row r="484" spans="2:105">
      <c r="B484" s="67"/>
      <c r="C484" s="67"/>
      <c r="D484" s="67"/>
      <c r="E484" s="68"/>
      <c r="F484" s="69"/>
      <c r="G484" s="67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69"/>
      <c r="AE484" s="69"/>
      <c r="AF484" s="69"/>
      <c r="AG484" s="80"/>
      <c r="AH484" s="80"/>
      <c r="AI484" s="69"/>
      <c r="AJ484" s="69"/>
      <c r="AK484" s="80"/>
      <c r="AL484" s="80"/>
      <c r="AM484" s="69"/>
      <c r="AN484" s="69"/>
      <c r="AO484" s="80"/>
      <c r="AP484" s="80"/>
      <c r="AQ484" s="69"/>
      <c r="AR484" s="69"/>
      <c r="AS484" s="80"/>
      <c r="AT484" s="80"/>
      <c r="AU484" s="69"/>
      <c r="AV484" s="69"/>
      <c r="AW484" s="80"/>
      <c r="AX484" s="80"/>
      <c r="AY484" s="69"/>
      <c r="AZ484" s="69"/>
      <c r="BA484" s="80"/>
      <c r="BB484" s="80"/>
      <c r="BC484" s="69"/>
      <c r="BD484" s="69"/>
      <c r="BE484" s="80"/>
      <c r="BF484" s="80"/>
      <c r="BG484" s="69"/>
      <c r="BH484" s="69"/>
      <c r="BI484" s="80"/>
      <c r="BJ484" s="80"/>
      <c r="BK484" s="69"/>
      <c r="BL484" s="69"/>
      <c r="BM484" s="80"/>
      <c r="BN484" s="80"/>
      <c r="BO484" s="69"/>
      <c r="BP484" s="69"/>
      <c r="BQ484" s="80"/>
      <c r="BR484" s="80"/>
      <c r="BS484" s="69"/>
      <c r="BT484" s="69"/>
      <c r="BU484" s="80"/>
      <c r="BV484" s="80"/>
      <c r="BW484" s="69"/>
      <c r="BX484" s="69"/>
      <c r="BY484" s="80"/>
      <c r="BZ484" s="80"/>
      <c r="CA484" s="69"/>
      <c r="CB484" s="69"/>
      <c r="CC484" s="80"/>
      <c r="CD484" s="80"/>
      <c r="CE484" s="69"/>
      <c r="CF484" s="69"/>
      <c r="CG484" s="69"/>
      <c r="CH484" s="69"/>
      <c r="CI484" s="69"/>
      <c r="CJ484" s="69"/>
      <c r="CK484" s="68"/>
      <c r="CL484" s="69"/>
      <c r="CM484" s="67"/>
      <c r="CN484" s="67"/>
      <c r="CO484" s="68"/>
      <c r="CP484" s="69"/>
      <c r="CQ484" s="67"/>
      <c r="CR484" s="67"/>
      <c r="CS484" s="81"/>
      <c r="CT484" s="69"/>
      <c r="CU484" s="69"/>
      <c r="CV484" s="69"/>
      <c r="CW484" s="69"/>
      <c r="CX484" s="69"/>
      <c r="CY484" s="69"/>
      <c r="CZ484" s="69"/>
      <c r="DA484" s="69"/>
    </row>
    <row r="485" spans="2:105">
      <c r="B485" s="67"/>
      <c r="C485" s="67"/>
      <c r="D485" s="67"/>
      <c r="E485" s="68"/>
      <c r="F485" s="69"/>
      <c r="G485" s="67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69"/>
      <c r="AE485" s="69"/>
      <c r="AF485" s="69"/>
      <c r="AG485" s="80"/>
      <c r="AH485" s="80"/>
      <c r="AI485" s="69"/>
      <c r="AJ485" s="69"/>
      <c r="AK485" s="80"/>
      <c r="AL485" s="80"/>
      <c r="AM485" s="69"/>
      <c r="AN485" s="69"/>
      <c r="AO485" s="80"/>
      <c r="AP485" s="80"/>
      <c r="AQ485" s="69"/>
      <c r="AR485" s="69"/>
      <c r="AS485" s="80"/>
      <c r="AT485" s="80"/>
      <c r="AU485" s="69"/>
      <c r="AV485" s="69"/>
      <c r="AW485" s="80"/>
      <c r="AX485" s="80"/>
      <c r="AY485" s="69"/>
      <c r="AZ485" s="69"/>
      <c r="BA485" s="80"/>
      <c r="BB485" s="80"/>
      <c r="BC485" s="69"/>
      <c r="BD485" s="69"/>
      <c r="BE485" s="80"/>
      <c r="BF485" s="80"/>
      <c r="BG485" s="69"/>
      <c r="BH485" s="69"/>
      <c r="BI485" s="80"/>
      <c r="BJ485" s="80"/>
      <c r="BK485" s="69"/>
      <c r="BL485" s="69"/>
      <c r="BM485" s="80"/>
      <c r="BN485" s="80"/>
      <c r="BO485" s="69"/>
      <c r="BP485" s="69"/>
      <c r="BQ485" s="80"/>
      <c r="BR485" s="80"/>
      <c r="BS485" s="69"/>
      <c r="BT485" s="69"/>
      <c r="BU485" s="80"/>
      <c r="BV485" s="80"/>
      <c r="BW485" s="69"/>
      <c r="BX485" s="69"/>
      <c r="BY485" s="80"/>
      <c r="BZ485" s="80"/>
      <c r="CA485" s="69"/>
      <c r="CB485" s="69"/>
      <c r="CC485" s="80"/>
      <c r="CD485" s="80"/>
      <c r="CE485" s="69"/>
      <c r="CF485" s="69"/>
      <c r="CG485" s="69"/>
      <c r="CH485" s="69"/>
      <c r="CI485" s="69"/>
      <c r="CJ485" s="69"/>
      <c r="CK485" s="68"/>
      <c r="CL485" s="69"/>
      <c r="CM485" s="67"/>
      <c r="CN485" s="67"/>
      <c r="CO485" s="68"/>
      <c r="CP485" s="69"/>
      <c r="CQ485" s="67"/>
      <c r="CR485" s="67"/>
      <c r="CS485" s="81"/>
      <c r="CT485" s="69"/>
      <c r="CU485" s="69"/>
      <c r="CV485" s="69"/>
      <c r="CW485" s="69"/>
      <c r="CX485" s="69"/>
      <c r="CY485" s="69"/>
      <c r="CZ485" s="69"/>
      <c r="DA485" s="69"/>
    </row>
    <row r="486" spans="2:105">
      <c r="B486" s="67"/>
      <c r="C486" s="67"/>
      <c r="D486" s="67"/>
      <c r="E486" s="68"/>
      <c r="F486" s="69"/>
      <c r="G486" s="67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69"/>
      <c r="AE486" s="69"/>
      <c r="AF486" s="69"/>
      <c r="AG486" s="80"/>
      <c r="AH486" s="80"/>
      <c r="AI486" s="69"/>
      <c r="AJ486" s="69"/>
      <c r="AK486" s="80"/>
      <c r="AL486" s="80"/>
      <c r="AM486" s="69"/>
      <c r="AN486" s="69"/>
      <c r="AO486" s="80"/>
      <c r="AP486" s="80"/>
      <c r="AQ486" s="69"/>
      <c r="AR486" s="69"/>
      <c r="AS486" s="80"/>
      <c r="AT486" s="80"/>
      <c r="AU486" s="69"/>
      <c r="AV486" s="69"/>
      <c r="AW486" s="80"/>
      <c r="AX486" s="80"/>
      <c r="AY486" s="69"/>
      <c r="AZ486" s="69"/>
      <c r="BA486" s="80"/>
      <c r="BB486" s="80"/>
      <c r="BC486" s="69"/>
      <c r="BD486" s="69"/>
      <c r="BE486" s="80"/>
      <c r="BF486" s="80"/>
      <c r="BG486" s="69"/>
      <c r="BH486" s="69"/>
      <c r="BI486" s="80"/>
      <c r="BJ486" s="80"/>
      <c r="BK486" s="69"/>
      <c r="BL486" s="69"/>
      <c r="BM486" s="80"/>
      <c r="BN486" s="80"/>
      <c r="BO486" s="69"/>
      <c r="BP486" s="69"/>
      <c r="BQ486" s="80"/>
      <c r="BR486" s="80"/>
      <c r="BS486" s="69"/>
      <c r="BT486" s="69"/>
      <c r="BU486" s="80"/>
      <c r="BV486" s="80"/>
      <c r="BW486" s="69"/>
      <c r="BX486" s="69"/>
      <c r="BY486" s="80"/>
      <c r="BZ486" s="80"/>
      <c r="CA486" s="69"/>
      <c r="CB486" s="69"/>
      <c r="CC486" s="80"/>
      <c r="CD486" s="80"/>
      <c r="CE486" s="69"/>
      <c r="CF486" s="69"/>
      <c r="CG486" s="69"/>
      <c r="CH486" s="69"/>
      <c r="CI486" s="69"/>
      <c r="CJ486" s="69"/>
      <c r="CK486" s="68"/>
      <c r="CL486" s="69"/>
      <c r="CM486" s="67"/>
      <c r="CN486" s="67"/>
      <c r="CO486" s="68"/>
      <c r="CP486" s="69"/>
      <c r="CQ486" s="67"/>
      <c r="CR486" s="67"/>
      <c r="CS486" s="81"/>
      <c r="CT486" s="69"/>
      <c r="CU486" s="69"/>
      <c r="CV486" s="69"/>
      <c r="CW486" s="69"/>
      <c r="CX486" s="69"/>
      <c r="CY486" s="69"/>
      <c r="CZ486" s="69"/>
      <c r="DA486" s="69"/>
    </row>
    <row r="487" spans="2:105">
      <c r="B487" s="67"/>
      <c r="C487" s="67"/>
      <c r="D487" s="67"/>
      <c r="E487" s="68"/>
      <c r="F487" s="69"/>
      <c r="G487" s="67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  <c r="AC487" s="80"/>
      <c r="AD487" s="69"/>
      <c r="AE487" s="69"/>
      <c r="AF487" s="69"/>
      <c r="AG487" s="80"/>
      <c r="AH487" s="80"/>
      <c r="AI487" s="69"/>
      <c r="AJ487" s="69"/>
      <c r="AK487" s="80"/>
      <c r="AL487" s="80"/>
      <c r="AM487" s="69"/>
      <c r="AN487" s="69"/>
      <c r="AO487" s="80"/>
      <c r="AP487" s="80"/>
      <c r="AQ487" s="69"/>
      <c r="AR487" s="69"/>
      <c r="AS487" s="80"/>
      <c r="AT487" s="80"/>
      <c r="AU487" s="69"/>
      <c r="AV487" s="69"/>
      <c r="AW487" s="80"/>
      <c r="AX487" s="80"/>
      <c r="AY487" s="69"/>
      <c r="AZ487" s="69"/>
      <c r="BA487" s="80"/>
      <c r="BB487" s="80"/>
      <c r="BC487" s="69"/>
      <c r="BD487" s="69"/>
      <c r="BE487" s="80"/>
      <c r="BF487" s="80"/>
      <c r="BG487" s="69"/>
      <c r="BH487" s="69"/>
      <c r="BI487" s="80"/>
      <c r="BJ487" s="80"/>
      <c r="BK487" s="69"/>
      <c r="BL487" s="69"/>
      <c r="BM487" s="80"/>
      <c r="BN487" s="80"/>
      <c r="BO487" s="69"/>
      <c r="BP487" s="69"/>
      <c r="BQ487" s="80"/>
      <c r="BR487" s="80"/>
      <c r="BS487" s="69"/>
      <c r="BT487" s="69"/>
      <c r="BU487" s="80"/>
      <c r="BV487" s="80"/>
      <c r="BW487" s="69"/>
      <c r="BX487" s="69"/>
      <c r="BY487" s="80"/>
      <c r="BZ487" s="80"/>
      <c r="CA487" s="69"/>
      <c r="CB487" s="69"/>
      <c r="CC487" s="80"/>
      <c r="CD487" s="80"/>
      <c r="CE487" s="69"/>
      <c r="CF487" s="69"/>
      <c r="CG487" s="69"/>
      <c r="CH487" s="69"/>
      <c r="CI487" s="69"/>
      <c r="CJ487" s="69"/>
      <c r="CK487" s="68"/>
      <c r="CL487" s="69"/>
      <c r="CM487" s="67"/>
      <c r="CN487" s="67"/>
      <c r="CO487" s="68"/>
      <c r="CP487" s="69"/>
      <c r="CQ487" s="67"/>
      <c r="CR487" s="67"/>
      <c r="CS487" s="81"/>
      <c r="CT487" s="69"/>
      <c r="CU487" s="69"/>
      <c r="CV487" s="69"/>
      <c r="CW487" s="69"/>
      <c r="CX487" s="69"/>
      <c r="CY487" s="69"/>
      <c r="CZ487" s="69"/>
      <c r="DA487" s="69"/>
    </row>
    <row r="488" spans="2:105">
      <c r="B488" s="67"/>
      <c r="C488" s="67"/>
      <c r="D488" s="67"/>
      <c r="E488" s="68"/>
      <c r="F488" s="69"/>
      <c r="G488" s="67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  <c r="AC488" s="80"/>
      <c r="AD488" s="69"/>
      <c r="AE488" s="69"/>
      <c r="AF488" s="69"/>
      <c r="AG488" s="80"/>
      <c r="AH488" s="80"/>
      <c r="AI488" s="69"/>
      <c r="AJ488" s="69"/>
      <c r="AK488" s="80"/>
      <c r="AL488" s="80"/>
      <c r="AM488" s="69"/>
      <c r="AN488" s="69"/>
      <c r="AO488" s="80"/>
      <c r="AP488" s="80"/>
      <c r="AQ488" s="69"/>
      <c r="AR488" s="69"/>
      <c r="AS488" s="80"/>
      <c r="AT488" s="80"/>
      <c r="AU488" s="69"/>
      <c r="AV488" s="69"/>
      <c r="AW488" s="80"/>
      <c r="AX488" s="80"/>
      <c r="AY488" s="69"/>
      <c r="AZ488" s="69"/>
      <c r="BA488" s="80"/>
      <c r="BB488" s="80"/>
      <c r="BC488" s="69"/>
      <c r="BD488" s="69"/>
      <c r="BE488" s="80"/>
      <c r="BF488" s="80"/>
      <c r="BG488" s="69"/>
      <c r="BH488" s="69"/>
      <c r="BI488" s="80"/>
      <c r="BJ488" s="80"/>
      <c r="BK488" s="69"/>
      <c r="BL488" s="69"/>
      <c r="BM488" s="80"/>
      <c r="BN488" s="80"/>
      <c r="BO488" s="69"/>
      <c r="BP488" s="69"/>
      <c r="BQ488" s="80"/>
      <c r="BR488" s="80"/>
      <c r="BS488" s="69"/>
      <c r="BT488" s="69"/>
      <c r="BU488" s="80"/>
      <c r="BV488" s="80"/>
      <c r="BW488" s="69"/>
      <c r="BX488" s="69"/>
      <c r="BY488" s="80"/>
      <c r="BZ488" s="80"/>
      <c r="CA488" s="69"/>
      <c r="CB488" s="69"/>
      <c r="CC488" s="80"/>
      <c r="CD488" s="80"/>
      <c r="CE488" s="69"/>
      <c r="CF488" s="69"/>
      <c r="CG488" s="69"/>
      <c r="CH488" s="69"/>
      <c r="CI488" s="69"/>
      <c r="CJ488" s="69"/>
      <c r="CK488" s="68"/>
      <c r="CL488" s="69"/>
      <c r="CM488" s="67"/>
      <c r="CN488" s="67"/>
      <c r="CO488" s="68"/>
      <c r="CP488" s="69"/>
      <c r="CQ488" s="67"/>
      <c r="CR488" s="67"/>
      <c r="CS488" s="81"/>
      <c r="CT488" s="69"/>
      <c r="CU488" s="69"/>
      <c r="CV488" s="69"/>
      <c r="CW488" s="69"/>
      <c r="CX488" s="69"/>
      <c r="CY488" s="69"/>
      <c r="CZ488" s="69"/>
      <c r="DA488" s="69"/>
    </row>
    <row r="489" spans="2:105">
      <c r="B489" s="67"/>
      <c r="C489" s="67"/>
      <c r="D489" s="67"/>
      <c r="E489" s="68"/>
      <c r="F489" s="69"/>
      <c r="G489" s="67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  <c r="AC489" s="80"/>
      <c r="AD489" s="69"/>
      <c r="AE489" s="69"/>
      <c r="AF489" s="69"/>
      <c r="AG489" s="80"/>
      <c r="AH489" s="80"/>
      <c r="AI489" s="69"/>
      <c r="AJ489" s="69"/>
      <c r="AK489" s="80"/>
      <c r="AL489" s="80"/>
      <c r="AM489" s="69"/>
      <c r="AN489" s="69"/>
      <c r="AO489" s="80"/>
      <c r="AP489" s="80"/>
      <c r="AQ489" s="69"/>
      <c r="AR489" s="69"/>
      <c r="AS489" s="80"/>
      <c r="AT489" s="80"/>
      <c r="AU489" s="69"/>
      <c r="AV489" s="69"/>
      <c r="AW489" s="80"/>
      <c r="AX489" s="80"/>
      <c r="AY489" s="69"/>
      <c r="AZ489" s="69"/>
      <c r="BA489" s="80"/>
      <c r="BB489" s="80"/>
      <c r="BC489" s="69"/>
      <c r="BD489" s="69"/>
      <c r="BE489" s="80"/>
      <c r="BF489" s="80"/>
      <c r="BG489" s="69"/>
      <c r="BH489" s="69"/>
      <c r="BI489" s="80"/>
      <c r="BJ489" s="80"/>
      <c r="BK489" s="69"/>
      <c r="BL489" s="69"/>
      <c r="BM489" s="80"/>
      <c r="BN489" s="80"/>
      <c r="BO489" s="69"/>
      <c r="BP489" s="69"/>
      <c r="BQ489" s="80"/>
      <c r="BR489" s="80"/>
      <c r="BS489" s="69"/>
      <c r="BT489" s="69"/>
      <c r="BU489" s="80"/>
      <c r="BV489" s="80"/>
      <c r="BW489" s="69"/>
      <c r="BX489" s="69"/>
      <c r="BY489" s="80"/>
      <c r="BZ489" s="80"/>
      <c r="CA489" s="69"/>
      <c r="CB489" s="69"/>
      <c r="CC489" s="80"/>
      <c r="CD489" s="80"/>
      <c r="CE489" s="69"/>
      <c r="CF489" s="69"/>
      <c r="CG489" s="69"/>
      <c r="CH489" s="69"/>
      <c r="CI489" s="69"/>
      <c r="CJ489" s="69"/>
      <c r="CK489" s="68"/>
      <c r="CL489" s="69"/>
      <c r="CM489" s="67"/>
      <c r="CN489" s="67"/>
      <c r="CO489" s="68"/>
      <c r="CP489" s="69"/>
      <c r="CQ489" s="67"/>
      <c r="CR489" s="67"/>
      <c r="CS489" s="81"/>
      <c r="CT489" s="69"/>
      <c r="CU489" s="69"/>
      <c r="CV489" s="69"/>
      <c r="CW489" s="69"/>
      <c r="CX489" s="69"/>
      <c r="CY489" s="69"/>
      <c r="CZ489" s="69"/>
      <c r="DA489" s="69"/>
    </row>
    <row r="490" spans="2:105">
      <c r="B490" s="67"/>
      <c r="C490" s="67"/>
      <c r="D490" s="67"/>
      <c r="E490" s="68"/>
      <c r="F490" s="69"/>
      <c r="G490" s="67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  <c r="AC490" s="80"/>
      <c r="AD490" s="69"/>
      <c r="AE490" s="69"/>
      <c r="AF490" s="69"/>
      <c r="AG490" s="80"/>
      <c r="AH490" s="80"/>
      <c r="AI490" s="69"/>
      <c r="AJ490" s="69"/>
      <c r="AK490" s="80"/>
      <c r="AL490" s="80"/>
      <c r="AM490" s="69"/>
      <c r="AN490" s="69"/>
      <c r="AO490" s="80"/>
      <c r="AP490" s="80"/>
      <c r="AQ490" s="69"/>
      <c r="AR490" s="69"/>
      <c r="AS490" s="80"/>
      <c r="AT490" s="80"/>
      <c r="AU490" s="69"/>
      <c r="AV490" s="69"/>
      <c r="AW490" s="80"/>
      <c r="AX490" s="80"/>
      <c r="AY490" s="69"/>
      <c r="AZ490" s="69"/>
      <c r="BA490" s="80"/>
      <c r="BB490" s="80"/>
      <c r="BC490" s="69"/>
      <c r="BD490" s="69"/>
      <c r="BE490" s="80"/>
      <c r="BF490" s="80"/>
      <c r="BG490" s="69"/>
      <c r="BH490" s="69"/>
      <c r="BI490" s="80"/>
      <c r="BJ490" s="80"/>
      <c r="BK490" s="69"/>
      <c r="BL490" s="69"/>
      <c r="BM490" s="80"/>
      <c r="BN490" s="80"/>
      <c r="BO490" s="69"/>
      <c r="BP490" s="69"/>
      <c r="BQ490" s="80"/>
      <c r="BR490" s="80"/>
      <c r="BS490" s="69"/>
      <c r="BT490" s="69"/>
      <c r="BU490" s="80"/>
      <c r="BV490" s="80"/>
      <c r="BW490" s="69"/>
      <c r="BX490" s="69"/>
      <c r="BY490" s="80"/>
      <c r="BZ490" s="80"/>
      <c r="CA490" s="69"/>
      <c r="CB490" s="69"/>
      <c r="CC490" s="80"/>
      <c r="CD490" s="80"/>
      <c r="CE490" s="69"/>
      <c r="CF490" s="69"/>
      <c r="CG490" s="69"/>
      <c r="CH490" s="69"/>
      <c r="CI490" s="69"/>
      <c r="CJ490" s="69"/>
      <c r="CK490" s="68"/>
      <c r="CL490" s="69"/>
      <c r="CM490" s="67"/>
      <c r="CN490" s="67"/>
      <c r="CO490" s="68"/>
      <c r="CP490" s="69"/>
      <c r="CQ490" s="67"/>
      <c r="CR490" s="67"/>
      <c r="CS490" s="81"/>
      <c r="CT490" s="69"/>
      <c r="CU490" s="69"/>
      <c r="CV490" s="69"/>
      <c r="CW490" s="69"/>
      <c r="CX490" s="69"/>
      <c r="CY490" s="69"/>
      <c r="CZ490" s="69"/>
      <c r="DA490" s="69"/>
    </row>
    <row r="491" spans="2:105">
      <c r="B491" s="67"/>
      <c r="C491" s="67"/>
      <c r="D491" s="67"/>
      <c r="E491" s="68"/>
      <c r="F491" s="69"/>
      <c r="G491" s="67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  <c r="AC491" s="80"/>
      <c r="AD491" s="69"/>
      <c r="AE491" s="69"/>
      <c r="AF491" s="69"/>
      <c r="AG491" s="80"/>
      <c r="AH491" s="80"/>
      <c r="AI491" s="69"/>
      <c r="AJ491" s="69"/>
      <c r="AK491" s="80"/>
      <c r="AL491" s="80"/>
      <c r="AM491" s="69"/>
      <c r="AN491" s="69"/>
      <c r="AO491" s="80"/>
      <c r="AP491" s="80"/>
      <c r="AQ491" s="69"/>
      <c r="AR491" s="69"/>
      <c r="AS491" s="80"/>
      <c r="AT491" s="80"/>
      <c r="AU491" s="69"/>
      <c r="AV491" s="69"/>
      <c r="AW491" s="80"/>
      <c r="AX491" s="80"/>
      <c r="AY491" s="69"/>
      <c r="AZ491" s="69"/>
      <c r="BA491" s="80"/>
      <c r="BB491" s="80"/>
      <c r="BC491" s="69"/>
      <c r="BD491" s="69"/>
      <c r="BE491" s="80"/>
      <c r="BF491" s="80"/>
      <c r="BG491" s="69"/>
      <c r="BH491" s="69"/>
      <c r="BI491" s="80"/>
      <c r="BJ491" s="80"/>
      <c r="BK491" s="69"/>
      <c r="BL491" s="69"/>
      <c r="BM491" s="80"/>
      <c r="BN491" s="80"/>
      <c r="BO491" s="69"/>
      <c r="BP491" s="69"/>
      <c r="BQ491" s="80"/>
      <c r="BR491" s="80"/>
      <c r="BS491" s="69"/>
      <c r="BT491" s="69"/>
      <c r="BU491" s="80"/>
      <c r="BV491" s="80"/>
      <c r="BW491" s="69"/>
      <c r="BX491" s="69"/>
      <c r="BY491" s="80"/>
      <c r="BZ491" s="80"/>
      <c r="CA491" s="69"/>
      <c r="CB491" s="69"/>
      <c r="CC491" s="80"/>
      <c r="CD491" s="80"/>
      <c r="CE491" s="69"/>
      <c r="CF491" s="69"/>
      <c r="CG491" s="69"/>
      <c r="CH491" s="69"/>
      <c r="CI491" s="69"/>
      <c r="CJ491" s="69"/>
      <c r="CK491" s="68"/>
      <c r="CL491" s="69"/>
      <c r="CM491" s="67"/>
      <c r="CN491" s="67"/>
      <c r="CO491" s="68"/>
      <c r="CP491" s="69"/>
      <c r="CQ491" s="67"/>
      <c r="CR491" s="67"/>
      <c r="CS491" s="81"/>
      <c r="CT491" s="69"/>
      <c r="CU491" s="69"/>
      <c r="CV491" s="69"/>
      <c r="CW491" s="69"/>
      <c r="CX491" s="69"/>
      <c r="CY491" s="69"/>
      <c r="CZ491" s="69"/>
      <c r="DA491" s="69"/>
    </row>
    <row r="492" spans="2:105">
      <c r="B492" s="67"/>
      <c r="C492" s="67"/>
      <c r="D492" s="67"/>
      <c r="E492" s="68"/>
      <c r="F492" s="69"/>
      <c r="G492" s="67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  <c r="AC492" s="80"/>
      <c r="AD492" s="69"/>
      <c r="AE492" s="69"/>
      <c r="AF492" s="69"/>
      <c r="AG492" s="80"/>
      <c r="AH492" s="80"/>
      <c r="AI492" s="69"/>
      <c r="AJ492" s="69"/>
      <c r="AK492" s="80"/>
      <c r="AL492" s="80"/>
      <c r="AM492" s="69"/>
      <c r="AN492" s="69"/>
      <c r="AO492" s="80"/>
      <c r="AP492" s="80"/>
      <c r="AQ492" s="69"/>
      <c r="AR492" s="69"/>
      <c r="AS492" s="80"/>
      <c r="AT492" s="80"/>
      <c r="AU492" s="69"/>
      <c r="AV492" s="69"/>
      <c r="AW492" s="80"/>
      <c r="AX492" s="80"/>
      <c r="AY492" s="69"/>
      <c r="AZ492" s="69"/>
      <c r="BA492" s="80"/>
      <c r="BB492" s="80"/>
      <c r="BC492" s="69"/>
      <c r="BD492" s="69"/>
      <c r="BE492" s="80"/>
      <c r="BF492" s="80"/>
      <c r="BG492" s="69"/>
      <c r="BH492" s="69"/>
      <c r="BI492" s="80"/>
      <c r="BJ492" s="80"/>
      <c r="BK492" s="69"/>
      <c r="BL492" s="69"/>
      <c r="BM492" s="80"/>
      <c r="BN492" s="80"/>
      <c r="BO492" s="69"/>
      <c r="BP492" s="69"/>
      <c r="BQ492" s="80"/>
      <c r="BR492" s="80"/>
      <c r="BS492" s="69"/>
      <c r="BT492" s="69"/>
      <c r="BU492" s="80"/>
      <c r="BV492" s="80"/>
      <c r="BW492" s="69"/>
      <c r="BX492" s="69"/>
      <c r="BY492" s="80"/>
      <c r="BZ492" s="80"/>
      <c r="CA492" s="69"/>
      <c r="CB492" s="69"/>
      <c r="CC492" s="80"/>
      <c r="CD492" s="80"/>
      <c r="CE492" s="69"/>
      <c r="CF492" s="69"/>
      <c r="CG492" s="69"/>
      <c r="CH492" s="69"/>
      <c r="CI492" s="69"/>
      <c r="CJ492" s="69"/>
      <c r="CK492" s="68"/>
      <c r="CL492" s="69"/>
      <c r="CM492" s="67"/>
      <c r="CN492" s="67"/>
      <c r="CO492" s="68"/>
      <c r="CP492" s="69"/>
      <c r="CQ492" s="67"/>
      <c r="CR492" s="67"/>
      <c r="CS492" s="81"/>
      <c r="CT492" s="69"/>
      <c r="CU492" s="69"/>
      <c r="CV492" s="69"/>
      <c r="CW492" s="69"/>
      <c r="CX492" s="69"/>
      <c r="CY492" s="69"/>
      <c r="CZ492" s="69"/>
      <c r="DA492" s="69"/>
    </row>
    <row r="493" spans="2:105">
      <c r="B493" s="67"/>
      <c r="C493" s="67"/>
      <c r="D493" s="67"/>
      <c r="E493" s="68"/>
      <c r="F493" s="69"/>
      <c r="G493" s="67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  <c r="AC493" s="80"/>
      <c r="AD493" s="69"/>
      <c r="AE493" s="69"/>
      <c r="AF493" s="69"/>
      <c r="AG493" s="80"/>
      <c r="AH493" s="80"/>
      <c r="AI493" s="69"/>
      <c r="AJ493" s="69"/>
      <c r="AK493" s="80"/>
      <c r="AL493" s="80"/>
      <c r="AM493" s="69"/>
      <c r="AN493" s="69"/>
      <c r="AO493" s="80"/>
      <c r="AP493" s="80"/>
      <c r="AQ493" s="69"/>
      <c r="AR493" s="69"/>
      <c r="AS493" s="80"/>
      <c r="AT493" s="80"/>
      <c r="AU493" s="69"/>
      <c r="AV493" s="69"/>
      <c r="AW493" s="80"/>
      <c r="AX493" s="80"/>
      <c r="AY493" s="69"/>
      <c r="AZ493" s="69"/>
      <c r="BA493" s="80"/>
      <c r="BB493" s="80"/>
      <c r="BC493" s="69"/>
      <c r="BD493" s="69"/>
      <c r="BE493" s="80"/>
      <c r="BF493" s="80"/>
      <c r="BG493" s="69"/>
      <c r="BH493" s="69"/>
      <c r="BI493" s="80"/>
      <c r="BJ493" s="80"/>
      <c r="BK493" s="69"/>
      <c r="BL493" s="69"/>
      <c r="BM493" s="80"/>
      <c r="BN493" s="80"/>
      <c r="BO493" s="69"/>
      <c r="BP493" s="69"/>
      <c r="BQ493" s="80"/>
      <c r="BR493" s="80"/>
      <c r="BS493" s="69"/>
      <c r="BT493" s="69"/>
      <c r="BU493" s="80"/>
      <c r="BV493" s="80"/>
      <c r="BW493" s="69"/>
      <c r="BX493" s="69"/>
      <c r="BY493" s="80"/>
      <c r="BZ493" s="80"/>
      <c r="CA493" s="69"/>
      <c r="CB493" s="69"/>
      <c r="CC493" s="80"/>
      <c r="CD493" s="80"/>
      <c r="CE493" s="69"/>
      <c r="CF493" s="69"/>
      <c r="CG493" s="69"/>
      <c r="CH493" s="69"/>
      <c r="CI493" s="69"/>
      <c r="CJ493" s="69"/>
      <c r="CK493" s="68"/>
      <c r="CL493" s="69"/>
      <c r="CM493" s="67"/>
      <c r="CN493" s="67"/>
      <c r="CO493" s="68"/>
      <c r="CP493" s="69"/>
      <c r="CQ493" s="67"/>
      <c r="CR493" s="67"/>
      <c r="CS493" s="81"/>
      <c r="CT493" s="69"/>
      <c r="CU493" s="69"/>
      <c r="CV493" s="69"/>
      <c r="CW493" s="69"/>
      <c r="CX493" s="69"/>
      <c r="CY493" s="69"/>
      <c r="CZ493" s="69"/>
      <c r="DA493" s="69"/>
    </row>
    <row r="494" spans="2:105">
      <c r="B494" s="67"/>
      <c r="C494" s="67"/>
      <c r="D494" s="67"/>
      <c r="E494" s="68"/>
      <c r="F494" s="69"/>
      <c r="G494" s="67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  <c r="AC494" s="80"/>
      <c r="AD494" s="69"/>
      <c r="AE494" s="69"/>
      <c r="AF494" s="69"/>
      <c r="AG494" s="80"/>
      <c r="AH494" s="80"/>
      <c r="AI494" s="69"/>
      <c r="AJ494" s="69"/>
      <c r="AK494" s="80"/>
      <c r="AL494" s="80"/>
      <c r="AM494" s="69"/>
      <c r="AN494" s="69"/>
      <c r="AO494" s="80"/>
      <c r="AP494" s="80"/>
      <c r="AQ494" s="69"/>
      <c r="AR494" s="69"/>
      <c r="AS494" s="80"/>
      <c r="AT494" s="80"/>
      <c r="AU494" s="69"/>
      <c r="AV494" s="69"/>
      <c r="AW494" s="80"/>
      <c r="AX494" s="80"/>
      <c r="AY494" s="69"/>
      <c r="AZ494" s="69"/>
      <c r="BA494" s="80"/>
      <c r="BB494" s="80"/>
      <c r="BC494" s="69"/>
      <c r="BD494" s="69"/>
      <c r="BE494" s="80"/>
      <c r="BF494" s="80"/>
      <c r="BG494" s="69"/>
      <c r="BH494" s="69"/>
      <c r="BI494" s="80"/>
      <c r="BJ494" s="80"/>
      <c r="BK494" s="69"/>
      <c r="BL494" s="69"/>
      <c r="BM494" s="80"/>
      <c r="BN494" s="80"/>
      <c r="BO494" s="69"/>
      <c r="BP494" s="69"/>
      <c r="BQ494" s="80"/>
      <c r="BR494" s="80"/>
      <c r="BS494" s="69"/>
      <c r="BT494" s="69"/>
      <c r="BU494" s="80"/>
      <c r="BV494" s="80"/>
      <c r="BW494" s="69"/>
      <c r="BX494" s="69"/>
      <c r="BY494" s="80"/>
      <c r="BZ494" s="80"/>
      <c r="CA494" s="69"/>
      <c r="CB494" s="69"/>
      <c r="CC494" s="80"/>
      <c r="CD494" s="80"/>
      <c r="CE494" s="69"/>
      <c r="CF494" s="69"/>
      <c r="CG494" s="69"/>
      <c r="CH494" s="69"/>
      <c r="CI494" s="69"/>
      <c r="CJ494" s="69"/>
      <c r="CK494" s="68"/>
      <c r="CL494" s="69"/>
      <c r="CM494" s="67"/>
      <c r="CN494" s="67"/>
      <c r="CO494" s="68"/>
      <c r="CP494" s="69"/>
      <c r="CQ494" s="67"/>
      <c r="CR494" s="67"/>
      <c r="CS494" s="81"/>
      <c r="CT494" s="69"/>
      <c r="CU494" s="69"/>
      <c r="CV494" s="69"/>
      <c r="CW494" s="69"/>
      <c r="CX494" s="69"/>
      <c r="CY494" s="69"/>
      <c r="CZ494" s="69"/>
      <c r="DA494" s="69"/>
    </row>
    <row r="495" spans="2:105">
      <c r="B495" s="67"/>
      <c r="C495" s="67"/>
      <c r="D495" s="67"/>
      <c r="E495" s="68"/>
      <c r="F495" s="69"/>
      <c r="G495" s="67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  <c r="AC495" s="80"/>
      <c r="AD495" s="69"/>
      <c r="AE495" s="69"/>
      <c r="AF495" s="69"/>
      <c r="AG495" s="80"/>
      <c r="AH495" s="80"/>
      <c r="AI495" s="69"/>
      <c r="AJ495" s="69"/>
      <c r="AK495" s="80"/>
      <c r="AL495" s="80"/>
      <c r="AM495" s="69"/>
      <c r="AN495" s="69"/>
      <c r="AO495" s="80"/>
      <c r="AP495" s="80"/>
      <c r="AQ495" s="69"/>
      <c r="AR495" s="69"/>
      <c r="AS495" s="80"/>
      <c r="AT495" s="80"/>
      <c r="AU495" s="69"/>
      <c r="AV495" s="69"/>
      <c r="AW495" s="80"/>
      <c r="AX495" s="80"/>
      <c r="AY495" s="69"/>
      <c r="AZ495" s="69"/>
      <c r="BA495" s="80"/>
      <c r="BB495" s="80"/>
      <c r="BC495" s="69"/>
      <c r="BD495" s="69"/>
      <c r="BE495" s="80"/>
      <c r="BF495" s="80"/>
      <c r="BG495" s="69"/>
      <c r="BH495" s="69"/>
      <c r="BI495" s="80"/>
      <c r="BJ495" s="80"/>
      <c r="BK495" s="69"/>
      <c r="BL495" s="69"/>
      <c r="BM495" s="80"/>
      <c r="BN495" s="80"/>
      <c r="BO495" s="69"/>
      <c r="BP495" s="69"/>
      <c r="BQ495" s="80"/>
      <c r="BR495" s="80"/>
      <c r="BS495" s="69"/>
      <c r="BT495" s="69"/>
      <c r="BU495" s="80"/>
      <c r="BV495" s="80"/>
      <c r="BW495" s="69"/>
      <c r="BX495" s="69"/>
      <c r="BY495" s="80"/>
      <c r="BZ495" s="80"/>
      <c r="CA495" s="69"/>
      <c r="CB495" s="69"/>
      <c r="CC495" s="80"/>
      <c r="CD495" s="80"/>
      <c r="CE495" s="69"/>
      <c r="CF495" s="69"/>
      <c r="CG495" s="69"/>
      <c r="CH495" s="69"/>
      <c r="CI495" s="69"/>
      <c r="CJ495" s="69"/>
      <c r="CK495" s="68"/>
      <c r="CL495" s="69"/>
      <c r="CM495" s="67"/>
      <c r="CN495" s="67"/>
      <c r="CO495" s="68"/>
      <c r="CP495" s="69"/>
      <c r="CQ495" s="67"/>
      <c r="CR495" s="67"/>
      <c r="CS495" s="81"/>
      <c r="CT495" s="69"/>
      <c r="CU495" s="69"/>
      <c r="CV495" s="69"/>
      <c r="CW495" s="69"/>
      <c r="CX495" s="69"/>
      <c r="CY495" s="69"/>
      <c r="CZ495" s="69"/>
      <c r="DA495" s="69"/>
    </row>
    <row r="496" spans="2:105">
      <c r="B496" s="67"/>
      <c r="C496" s="67"/>
      <c r="D496" s="67"/>
      <c r="E496" s="68"/>
      <c r="F496" s="69"/>
      <c r="G496" s="67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  <c r="AC496" s="80"/>
      <c r="AD496" s="69"/>
      <c r="AE496" s="69"/>
      <c r="AF496" s="69"/>
      <c r="AG496" s="80"/>
      <c r="AH496" s="80"/>
      <c r="AI496" s="69"/>
      <c r="AJ496" s="69"/>
      <c r="AK496" s="80"/>
      <c r="AL496" s="80"/>
      <c r="AM496" s="69"/>
      <c r="AN496" s="69"/>
      <c r="AO496" s="80"/>
      <c r="AP496" s="80"/>
      <c r="AQ496" s="69"/>
      <c r="AR496" s="69"/>
      <c r="AS496" s="80"/>
      <c r="AT496" s="80"/>
      <c r="AU496" s="69"/>
      <c r="AV496" s="69"/>
      <c r="AW496" s="80"/>
      <c r="AX496" s="80"/>
      <c r="AY496" s="69"/>
      <c r="AZ496" s="69"/>
      <c r="BA496" s="80"/>
      <c r="BB496" s="80"/>
      <c r="BC496" s="69"/>
      <c r="BD496" s="69"/>
      <c r="BE496" s="80"/>
      <c r="BF496" s="80"/>
      <c r="BG496" s="69"/>
      <c r="BH496" s="69"/>
      <c r="BI496" s="80"/>
      <c r="BJ496" s="80"/>
      <c r="BK496" s="69"/>
      <c r="BL496" s="69"/>
      <c r="BM496" s="80"/>
      <c r="BN496" s="80"/>
      <c r="BO496" s="69"/>
      <c r="BP496" s="69"/>
      <c r="BQ496" s="80"/>
      <c r="BR496" s="80"/>
      <c r="BS496" s="69"/>
      <c r="BT496" s="69"/>
      <c r="BU496" s="80"/>
      <c r="BV496" s="80"/>
      <c r="BW496" s="69"/>
      <c r="BX496" s="69"/>
      <c r="BY496" s="80"/>
      <c r="BZ496" s="80"/>
      <c r="CA496" s="69"/>
      <c r="CB496" s="69"/>
      <c r="CC496" s="80"/>
      <c r="CD496" s="80"/>
      <c r="CE496" s="69"/>
      <c r="CF496" s="69"/>
      <c r="CG496" s="69"/>
      <c r="CH496" s="69"/>
      <c r="CI496" s="69"/>
      <c r="CJ496" s="69"/>
      <c r="CK496" s="68"/>
      <c r="CL496" s="69"/>
      <c r="CM496" s="67"/>
      <c r="CN496" s="67"/>
      <c r="CO496" s="68"/>
      <c r="CP496" s="69"/>
      <c r="CQ496" s="67"/>
      <c r="CR496" s="67"/>
      <c r="CS496" s="81"/>
      <c r="CT496" s="69"/>
      <c r="CU496" s="69"/>
      <c r="CV496" s="69"/>
      <c r="CW496" s="69"/>
      <c r="CX496" s="69"/>
      <c r="CY496" s="69"/>
      <c r="CZ496" s="69"/>
      <c r="DA496" s="69"/>
    </row>
    <row r="497" spans="2:105">
      <c r="B497" s="67"/>
      <c r="C497" s="67"/>
      <c r="D497" s="67"/>
      <c r="E497" s="68"/>
      <c r="F497" s="69"/>
      <c r="G497" s="67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  <c r="AC497" s="80"/>
      <c r="AD497" s="69"/>
      <c r="AE497" s="69"/>
      <c r="AF497" s="69"/>
      <c r="AG497" s="80"/>
      <c r="AH497" s="80"/>
      <c r="AI497" s="69"/>
      <c r="AJ497" s="69"/>
      <c r="AK497" s="80"/>
      <c r="AL497" s="80"/>
      <c r="AM497" s="69"/>
      <c r="AN497" s="69"/>
      <c r="AO497" s="80"/>
      <c r="AP497" s="80"/>
      <c r="AQ497" s="69"/>
      <c r="AR497" s="69"/>
      <c r="AS497" s="80"/>
      <c r="AT497" s="80"/>
      <c r="AU497" s="69"/>
      <c r="AV497" s="69"/>
      <c r="AW497" s="80"/>
      <c r="AX497" s="80"/>
      <c r="AY497" s="69"/>
      <c r="AZ497" s="69"/>
      <c r="BA497" s="80"/>
      <c r="BB497" s="80"/>
      <c r="BC497" s="69"/>
      <c r="BD497" s="69"/>
      <c r="BE497" s="80"/>
      <c r="BF497" s="80"/>
      <c r="BG497" s="69"/>
      <c r="BH497" s="69"/>
      <c r="BI497" s="80"/>
      <c r="BJ497" s="80"/>
      <c r="BK497" s="69"/>
      <c r="BL497" s="69"/>
      <c r="BM497" s="80"/>
      <c r="BN497" s="80"/>
      <c r="BO497" s="69"/>
      <c r="BP497" s="69"/>
      <c r="BQ497" s="80"/>
      <c r="BR497" s="80"/>
      <c r="BS497" s="69"/>
      <c r="BT497" s="69"/>
      <c r="BU497" s="80"/>
      <c r="BV497" s="80"/>
      <c r="BW497" s="69"/>
      <c r="BX497" s="69"/>
      <c r="BY497" s="80"/>
      <c r="BZ497" s="80"/>
      <c r="CA497" s="69"/>
      <c r="CB497" s="69"/>
      <c r="CC497" s="80"/>
      <c r="CD497" s="80"/>
      <c r="CE497" s="69"/>
      <c r="CF497" s="69"/>
      <c r="CG497" s="69"/>
      <c r="CH497" s="69"/>
      <c r="CI497" s="69"/>
      <c r="CJ497" s="69"/>
      <c r="CK497" s="68"/>
      <c r="CL497" s="69"/>
      <c r="CM497" s="67"/>
      <c r="CN497" s="67"/>
      <c r="CO497" s="68"/>
      <c r="CP497" s="69"/>
      <c r="CQ497" s="67"/>
      <c r="CR497" s="67"/>
      <c r="CS497" s="81"/>
      <c r="CT497" s="69"/>
      <c r="CU497" s="69"/>
      <c r="CV497" s="69"/>
      <c r="CW497" s="69"/>
      <c r="CX497" s="69"/>
      <c r="CY497" s="69"/>
      <c r="CZ497" s="69"/>
      <c r="DA497" s="69"/>
    </row>
    <row r="498" spans="2:105">
      <c r="B498" s="67"/>
      <c r="C498" s="67"/>
      <c r="D498" s="67"/>
      <c r="E498" s="68"/>
      <c r="F498" s="69"/>
      <c r="G498" s="67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  <c r="AC498" s="80"/>
      <c r="AD498" s="69"/>
      <c r="AE498" s="69"/>
      <c r="AF498" s="69"/>
      <c r="AG498" s="80"/>
      <c r="AH498" s="80"/>
      <c r="AI498" s="69"/>
      <c r="AJ498" s="69"/>
      <c r="AK498" s="80"/>
      <c r="AL498" s="80"/>
      <c r="AM498" s="69"/>
      <c r="AN498" s="69"/>
      <c r="AO498" s="80"/>
      <c r="AP498" s="80"/>
      <c r="AQ498" s="69"/>
      <c r="AR498" s="69"/>
      <c r="AS498" s="80"/>
      <c r="AT498" s="80"/>
      <c r="AU498" s="69"/>
      <c r="AV498" s="69"/>
      <c r="AW498" s="80"/>
      <c r="AX498" s="80"/>
      <c r="AY498" s="69"/>
      <c r="AZ498" s="69"/>
      <c r="BA498" s="80"/>
      <c r="BB498" s="80"/>
      <c r="BC498" s="69"/>
      <c r="BD498" s="69"/>
      <c r="BE498" s="80"/>
      <c r="BF498" s="80"/>
      <c r="BG498" s="69"/>
      <c r="BH498" s="69"/>
      <c r="BI498" s="80"/>
      <c r="BJ498" s="80"/>
      <c r="BK498" s="69"/>
      <c r="BL498" s="69"/>
      <c r="BM498" s="80"/>
      <c r="BN498" s="80"/>
      <c r="BO498" s="69"/>
      <c r="BP498" s="69"/>
      <c r="BQ498" s="80"/>
      <c r="BR498" s="80"/>
      <c r="BS498" s="69"/>
      <c r="BT498" s="69"/>
      <c r="BU498" s="80"/>
      <c r="BV498" s="80"/>
      <c r="BW498" s="69"/>
      <c r="BX498" s="69"/>
      <c r="BY498" s="80"/>
      <c r="BZ498" s="80"/>
      <c r="CA498" s="69"/>
      <c r="CB498" s="69"/>
      <c r="CC498" s="80"/>
      <c r="CD498" s="80"/>
      <c r="CE498" s="69"/>
      <c r="CF498" s="69"/>
      <c r="CG498" s="69"/>
      <c r="CH498" s="69"/>
      <c r="CI498" s="69"/>
      <c r="CJ498" s="69"/>
      <c r="CK498" s="68"/>
      <c r="CL498" s="69"/>
      <c r="CM498" s="67"/>
      <c r="CN498" s="67"/>
      <c r="CO498" s="68"/>
      <c r="CP498" s="69"/>
      <c r="CQ498" s="67"/>
      <c r="CR498" s="67"/>
      <c r="CS498" s="81"/>
      <c r="CT498" s="69"/>
      <c r="CU498" s="69"/>
      <c r="CV498" s="69"/>
      <c r="CW498" s="69"/>
      <c r="CX498" s="69"/>
      <c r="CY498" s="69"/>
      <c r="CZ498" s="69"/>
      <c r="DA498" s="69"/>
    </row>
    <row r="499" spans="2:105">
      <c r="B499" s="67"/>
      <c r="C499" s="67"/>
      <c r="D499" s="67"/>
      <c r="E499" s="68"/>
      <c r="F499" s="69"/>
      <c r="G499" s="67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  <c r="AC499" s="80"/>
      <c r="AD499" s="69"/>
      <c r="AE499" s="69"/>
      <c r="AF499" s="69"/>
      <c r="AG499" s="80"/>
      <c r="AH499" s="80"/>
      <c r="AI499" s="69"/>
      <c r="AJ499" s="69"/>
      <c r="AK499" s="80"/>
      <c r="AL499" s="80"/>
      <c r="AM499" s="69"/>
      <c r="AN499" s="69"/>
      <c r="AO499" s="80"/>
      <c r="AP499" s="80"/>
      <c r="AQ499" s="69"/>
      <c r="AR499" s="69"/>
      <c r="AS499" s="80"/>
      <c r="AT499" s="80"/>
      <c r="AU499" s="69"/>
      <c r="AV499" s="69"/>
      <c r="AW499" s="80"/>
      <c r="AX499" s="80"/>
      <c r="AY499" s="69"/>
      <c r="AZ499" s="69"/>
      <c r="BA499" s="80"/>
      <c r="BB499" s="80"/>
      <c r="BC499" s="69"/>
      <c r="BD499" s="69"/>
      <c r="BE499" s="80"/>
      <c r="BF499" s="80"/>
      <c r="BG499" s="69"/>
      <c r="BH499" s="69"/>
      <c r="BI499" s="80"/>
      <c r="BJ499" s="80"/>
      <c r="BK499" s="69"/>
      <c r="BL499" s="69"/>
      <c r="BM499" s="80"/>
      <c r="BN499" s="80"/>
      <c r="BO499" s="69"/>
      <c r="BP499" s="69"/>
      <c r="BQ499" s="80"/>
      <c r="BR499" s="80"/>
      <c r="BS499" s="69"/>
      <c r="BT499" s="69"/>
      <c r="BU499" s="80"/>
      <c r="BV499" s="80"/>
      <c r="BW499" s="69"/>
      <c r="BX499" s="69"/>
      <c r="BY499" s="80"/>
      <c r="BZ499" s="80"/>
      <c r="CA499" s="69"/>
      <c r="CB499" s="69"/>
      <c r="CC499" s="80"/>
      <c r="CD499" s="80"/>
      <c r="CE499" s="69"/>
      <c r="CF499" s="69"/>
      <c r="CG499" s="69"/>
      <c r="CH499" s="69"/>
      <c r="CI499" s="69"/>
      <c r="CJ499" s="69"/>
      <c r="CK499" s="68"/>
      <c r="CL499" s="69"/>
      <c r="CM499" s="67"/>
      <c r="CN499" s="67"/>
      <c r="CO499" s="68"/>
      <c r="CP499" s="69"/>
      <c r="CQ499" s="67"/>
      <c r="CR499" s="67"/>
      <c r="CS499" s="81"/>
      <c r="CT499" s="69"/>
      <c r="CU499" s="69"/>
      <c r="CV499" s="69"/>
      <c r="CW499" s="69"/>
      <c r="CX499" s="69"/>
      <c r="CY499" s="69"/>
      <c r="CZ499" s="69"/>
      <c r="DA499" s="69"/>
    </row>
    <row r="500" spans="2:105">
      <c r="B500" s="67"/>
      <c r="C500" s="67"/>
      <c r="D500" s="67"/>
      <c r="E500" s="68"/>
      <c r="F500" s="69"/>
      <c r="G500" s="67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69"/>
      <c r="AE500" s="69"/>
      <c r="AF500" s="69"/>
      <c r="AG500" s="80"/>
      <c r="AH500" s="80"/>
      <c r="AI500" s="69"/>
      <c r="AJ500" s="69"/>
      <c r="AK500" s="80"/>
      <c r="AL500" s="80"/>
      <c r="AM500" s="69"/>
      <c r="AN500" s="69"/>
      <c r="AO500" s="80"/>
      <c r="AP500" s="80"/>
      <c r="AQ500" s="69"/>
      <c r="AR500" s="69"/>
      <c r="AS500" s="80"/>
      <c r="AT500" s="80"/>
      <c r="AU500" s="69"/>
      <c r="AV500" s="69"/>
      <c r="AW500" s="80"/>
      <c r="AX500" s="80"/>
      <c r="AY500" s="69"/>
      <c r="AZ500" s="69"/>
      <c r="BA500" s="80"/>
      <c r="BB500" s="80"/>
      <c r="BC500" s="69"/>
      <c r="BD500" s="69"/>
      <c r="BE500" s="80"/>
      <c r="BF500" s="80"/>
      <c r="BG500" s="69"/>
      <c r="BH500" s="69"/>
      <c r="BI500" s="80"/>
      <c r="BJ500" s="80"/>
      <c r="BK500" s="69"/>
      <c r="BL500" s="69"/>
      <c r="BM500" s="80"/>
      <c r="BN500" s="80"/>
      <c r="BO500" s="69"/>
      <c r="BP500" s="69"/>
      <c r="BQ500" s="80"/>
      <c r="BR500" s="80"/>
      <c r="BS500" s="69"/>
      <c r="BT500" s="69"/>
      <c r="BU500" s="80"/>
      <c r="BV500" s="80"/>
      <c r="BW500" s="69"/>
      <c r="BX500" s="69"/>
      <c r="BY500" s="80"/>
      <c r="BZ500" s="80"/>
      <c r="CA500" s="69"/>
      <c r="CB500" s="69"/>
      <c r="CC500" s="80"/>
      <c r="CD500" s="80"/>
      <c r="CE500" s="69"/>
      <c r="CF500" s="69"/>
      <c r="CG500" s="69"/>
      <c r="CH500" s="69"/>
      <c r="CI500" s="69"/>
      <c r="CJ500" s="69"/>
      <c r="CK500" s="68"/>
      <c r="CL500" s="69"/>
      <c r="CM500" s="67"/>
      <c r="CN500" s="67"/>
      <c r="CO500" s="68"/>
      <c r="CP500" s="69"/>
      <c r="CQ500" s="67"/>
      <c r="CR500" s="67"/>
      <c r="CS500" s="81"/>
      <c r="CT500" s="69"/>
      <c r="CU500" s="69"/>
      <c r="CV500" s="69"/>
      <c r="CW500" s="69"/>
      <c r="CX500" s="69"/>
      <c r="CY500" s="69"/>
      <c r="CZ500" s="69"/>
      <c r="DA500" s="69"/>
    </row>
    <row r="501" spans="2:105">
      <c r="B501" s="67"/>
      <c r="C501" s="67"/>
      <c r="D501" s="67"/>
      <c r="E501" s="68"/>
      <c r="F501" s="69"/>
      <c r="G501" s="67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69"/>
      <c r="AE501" s="69"/>
      <c r="AF501" s="69"/>
      <c r="AG501" s="80"/>
      <c r="AH501" s="80"/>
      <c r="AI501" s="69"/>
      <c r="AJ501" s="69"/>
      <c r="AK501" s="80"/>
      <c r="AL501" s="80"/>
      <c r="AM501" s="69"/>
      <c r="AN501" s="69"/>
      <c r="AO501" s="80"/>
      <c r="AP501" s="80"/>
      <c r="AQ501" s="69"/>
      <c r="AR501" s="69"/>
      <c r="AS501" s="80"/>
      <c r="AT501" s="80"/>
      <c r="AU501" s="69"/>
      <c r="AV501" s="69"/>
      <c r="AW501" s="80"/>
      <c r="AX501" s="80"/>
      <c r="AY501" s="69"/>
      <c r="AZ501" s="69"/>
      <c r="BA501" s="80"/>
      <c r="BB501" s="80"/>
      <c r="BC501" s="69"/>
      <c r="BD501" s="69"/>
      <c r="BE501" s="80"/>
      <c r="BF501" s="80"/>
      <c r="BG501" s="69"/>
      <c r="BH501" s="69"/>
      <c r="BI501" s="80"/>
      <c r="BJ501" s="80"/>
      <c r="BK501" s="69"/>
      <c r="BL501" s="69"/>
      <c r="BM501" s="80"/>
      <c r="BN501" s="80"/>
      <c r="BO501" s="69"/>
      <c r="BP501" s="69"/>
      <c r="BQ501" s="80"/>
      <c r="BR501" s="80"/>
      <c r="BS501" s="69"/>
      <c r="BT501" s="69"/>
      <c r="BU501" s="80"/>
      <c r="BV501" s="80"/>
      <c r="BW501" s="69"/>
      <c r="BX501" s="69"/>
      <c r="BY501" s="80"/>
      <c r="BZ501" s="80"/>
      <c r="CA501" s="69"/>
      <c r="CB501" s="69"/>
      <c r="CC501" s="80"/>
      <c r="CD501" s="80"/>
      <c r="CE501" s="69"/>
      <c r="CF501" s="69"/>
      <c r="CG501" s="69"/>
      <c r="CH501" s="69"/>
      <c r="CI501" s="69"/>
      <c r="CJ501" s="69"/>
      <c r="CK501" s="68"/>
      <c r="CL501" s="69"/>
      <c r="CM501" s="67"/>
      <c r="CN501" s="67"/>
      <c r="CO501" s="68"/>
      <c r="CP501" s="69"/>
      <c r="CQ501" s="67"/>
      <c r="CR501" s="67"/>
      <c r="CS501" s="81"/>
      <c r="CT501" s="69"/>
      <c r="CU501" s="69"/>
      <c r="CV501" s="69"/>
      <c r="CW501" s="69"/>
      <c r="CX501" s="69"/>
      <c r="CY501" s="69"/>
      <c r="CZ501" s="69"/>
      <c r="DA501" s="69"/>
    </row>
    <row r="502" spans="2:105">
      <c r="B502" s="67"/>
      <c r="C502" s="67"/>
      <c r="D502" s="67"/>
      <c r="E502" s="68"/>
      <c r="F502" s="69"/>
      <c r="G502" s="67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69"/>
      <c r="AE502" s="69"/>
      <c r="AF502" s="69"/>
      <c r="AG502" s="80"/>
      <c r="AH502" s="80"/>
      <c r="AI502" s="69"/>
      <c r="AJ502" s="69"/>
      <c r="AK502" s="80"/>
      <c r="AL502" s="80"/>
      <c r="AM502" s="69"/>
      <c r="AN502" s="69"/>
      <c r="AO502" s="80"/>
      <c r="AP502" s="80"/>
      <c r="AQ502" s="69"/>
      <c r="AR502" s="69"/>
      <c r="AS502" s="80"/>
      <c r="AT502" s="80"/>
      <c r="AU502" s="69"/>
      <c r="AV502" s="69"/>
      <c r="AW502" s="80"/>
      <c r="AX502" s="80"/>
      <c r="AY502" s="69"/>
      <c r="AZ502" s="69"/>
      <c r="BA502" s="80"/>
      <c r="BB502" s="80"/>
      <c r="BC502" s="69"/>
      <c r="BD502" s="69"/>
      <c r="BE502" s="80"/>
      <c r="BF502" s="80"/>
      <c r="BG502" s="69"/>
      <c r="BH502" s="69"/>
      <c r="BI502" s="80"/>
      <c r="BJ502" s="80"/>
      <c r="BK502" s="69"/>
      <c r="BL502" s="69"/>
      <c r="BM502" s="80"/>
      <c r="BN502" s="80"/>
      <c r="BO502" s="69"/>
      <c r="BP502" s="69"/>
      <c r="BQ502" s="80"/>
      <c r="BR502" s="80"/>
      <c r="BS502" s="69"/>
      <c r="BT502" s="69"/>
      <c r="BU502" s="80"/>
      <c r="BV502" s="80"/>
      <c r="BW502" s="69"/>
      <c r="BX502" s="69"/>
      <c r="BY502" s="80"/>
      <c r="BZ502" s="80"/>
      <c r="CA502" s="69"/>
      <c r="CB502" s="69"/>
      <c r="CC502" s="80"/>
      <c r="CD502" s="80"/>
      <c r="CE502" s="69"/>
      <c r="CF502" s="69"/>
      <c r="CG502" s="69"/>
      <c r="CH502" s="69"/>
      <c r="CI502" s="69"/>
      <c r="CJ502" s="69"/>
      <c r="CK502" s="68"/>
      <c r="CL502" s="69"/>
      <c r="CM502" s="67"/>
      <c r="CN502" s="67"/>
      <c r="CO502" s="68"/>
      <c r="CP502" s="69"/>
      <c r="CQ502" s="67"/>
      <c r="CR502" s="67"/>
      <c r="CS502" s="81"/>
      <c r="CT502" s="69"/>
      <c r="CU502" s="69"/>
      <c r="CV502" s="69"/>
      <c r="CW502" s="69"/>
      <c r="CX502" s="69"/>
      <c r="CY502" s="69"/>
      <c r="CZ502" s="69"/>
      <c r="DA502" s="69"/>
    </row>
    <row r="503" spans="2:105">
      <c r="B503" s="67"/>
      <c r="C503" s="67"/>
      <c r="D503" s="67"/>
      <c r="E503" s="68"/>
      <c r="F503" s="69"/>
      <c r="G503" s="67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69"/>
      <c r="AE503" s="69"/>
      <c r="AF503" s="69"/>
      <c r="AG503" s="80"/>
      <c r="AH503" s="80"/>
      <c r="AI503" s="69"/>
      <c r="AJ503" s="69"/>
      <c r="AK503" s="80"/>
      <c r="AL503" s="80"/>
      <c r="AM503" s="69"/>
      <c r="AN503" s="69"/>
      <c r="AO503" s="80"/>
      <c r="AP503" s="80"/>
      <c r="AQ503" s="69"/>
      <c r="AR503" s="69"/>
      <c r="AS503" s="80"/>
      <c r="AT503" s="80"/>
      <c r="AU503" s="69"/>
      <c r="AV503" s="69"/>
      <c r="AW503" s="80"/>
      <c r="AX503" s="80"/>
      <c r="AY503" s="69"/>
      <c r="AZ503" s="69"/>
      <c r="BA503" s="80"/>
      <c r="BB503" s="80"/>
      <c r="BC503" s="69"/>
      <c r="BD503" s="69"/>
      <c r="BE503" s="80"/>
      <c r="BF503" s="80"/>
      <c r="BG503" s="69"/>
      <c r="BH503" s="69"/>
      <c r="BI503" s="80"/>
      <c r="BJ503" s="80"/>
      <c r="BK503" s="69"/>
      <c r="BL503" s="69"/>
      <c r="BM503" s="80"/>
      <c r="BN503" s="80"/>
      <c r="BO503" s="69"/>
      <c r="BP503" s="69"/>
      <c r="BQ503" s="80"/>
      <c r="BR503" s="80"/>
      <c r="BS503" s="69"/>
      <c r="BT503" s="69"/>
      <c r="BU503" s="80"/>
      <c r="BV503" s="80"/>
      <c r="BW503" s="69"/>
      <c r="BX503" s="69"/>
      <c r="BY503" s="80"/>
      <c r="BZ503" s="80"/>
      <c r="CA503" s="69"/>
      <c r="CB503" s="69"/>
      <c r="CC503" s="80"/>
      <c r="CD503" s="80"/>
      <c r="CE503" s="69"/>
      <c r="CF503" s="69"/>
      <c r="CG503" s="69"/>
      <c r="CH503" s="69"/>
      <c r="CI503" s="69"/>
      <c r="CJ503" s="69"/>
      <c r="CK503" s="68"/>
      <c r="CL503" s="69"/>
      <c r="CM503" s="67"/>
      <c r="CN503" s="67"/>
      <c r="CO503" s="68"/>
      <c r="CP503" s="69"/>
      <c r="CQ503" s="67"/>
      <c r="CR503" s="67"/>
      <c r="CS503" s="81"/>
      <c r="CT503" s="69"/>
      <c r="CU503" s="69"/>
      <c r="CV503" s="69"/>
      <c r="CW503" s="69"/>
      <c r="CX503" s="69"/>
      <c r="CY503" s="69"/>
      <c r="CZ503" s="69"/>
      <c r="DA503" s="69"/>
    </row>
    <row r="504" spans="2:105">
      <c r="B504" s="67"/>
      <c r="C504" s="67"/>
      <c r="D504" s="67"/>
      <c r="E504" s="68"/>
      <c r="F504" s="69"/>
      <c r="G504" s="67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69"/>
      <c r="AE504" s="69"/>
      <c r="AF504" s="69"/>
      <c r="AG504" s="80"/>
      <c r="AH504" s="80"/>
      <c r="AI504" s="69"/>
      <c r="AJ504" s="69"/>
      <c r="AK504" s="80"/>
      <c r="AL504" s="80"/>
      <c r="AM504" s="69"/>
      <c r="AN504" s="69"/>
      <c r="AO504" s="80"/>
      <c r="AP504" s="80"/>
      <c r="AQ504" s="69"/>
      <c r="AR504" s="69"/>
      <c r="AS504" s="80"/>
      <c r="AT504" s="80"/>
      <c r="AU504" s="69"/>
      <c r="AV504" s="69"/>
      <c r="AW504" s="80"/>
      <c r="AX504" s="80"/>
      <c r="AY504" s="69"/>
      <c r="AZ504" s="69"/>
      <c r="BA504" s="80"/>
      <c r="BB504" s="80"/>
      <c r="BC504" s="69"/>
      <c r="BD504" s="69"/>
      <c r="BE504" s="80"/>
      <c r="BF504" s="80"/>
      <c r="BG504" s="69"/>
      <c r="BH504" s="69"/>
      <c r="BI504" s="80"/>
      <c r="BJ504" s="80"/>
      <c r="BK504" s="69"/>
      <c r="BL504" s="69"/>
      <c r="BM504" s="80"/>
      <c r="BN504" s="80"/>
      <c r="BO504" s="69"/>
      <c r="BP504" s="69"/>
      <c r="BQ504" s="80"/>
      <c r="BR504" s="80"/>
      <c r="BS504" s="69"/>
      <c r="BT504" s="69"/>
      <c r="BU504" s="80"/>
      <c r="BV504" s="80"/>
      <c r="BW504" s="69"/>
      <c r="BX504" s="69"/>
      <c r="BY504" s="80"/>
      <c r="BZ504" s="80"/>
      <c r="CA504" s="69"/>
      <c r="CB504" s="69"/>
      <c r="CC504" s="80"/>
      <c r="CD504" s="80"/>
      <c r="CE504" s="69"/>
      <c r="CF504" s="69"/>
      <c r="CG504" s="69"/>
      <c r="CH504" s="69"/>
      <c r="CI504" s="69"/>
      <c r="CJ504" s="69"/>
      <c r="CK504" s="68"/>
      <c r="CL504" s="69"/>
      <c r="CM504" s="67"/>
      <c r="CN504" s="67"/>
      <c r="CO504" s="68"/>
      <c r="CP504" s="69"/>
      <c r="CQ504" s="67"/>
      <c r="CR504" s="67"/>
      <c r="CS504" s="81"/>
      <c r="CT504" s="69"/>
      <c r="CU504" s="69"/>
      <c r="CV504" s="69"/>
      <c r="CW504" s="69"/>
      <c r="CX504" s="69"/>
      <c r="CY504" s="69"/>
      <c r="CZ504" s="69"/>
      <c r="DA504" s="69"/>
    </row>
    <row r="505" spans="2:105">
      <c r="B505" s="67"/>
      <c r="C505" s="67"/>
      <c r="D505" s="67"/>
      <c r="E505" s="68"/>
      <c r="F505" s="69"/>
      <c r="G505" s="67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69"/>
      <c r="AE505" s="69"/>
      <c r="AF505" s="69"/>
      <c r="AG505" s="80"/>
      <c r="AH505" s="80"/>
      <c r="AI505" s="69"/>
      <c r="AJ505" s="69"/>
      <c r="AK505" s="80"/>
      <c r="AL505" s="80"/>
      <c r="AM505" s="69"/>
      <c r="AN505" s="69"/>
      <c r="AO505" s="80"/>
      <c r="AP505" s="80"/>
      <c r="AQ505" s="69"/>
      <c r="AR505" s="69"/>
      <c r="AS505" s="80"/>
      <c r="AT505" s="80"/>
      <c r="AU505" s="69"/>
      <c r="AV505" s="69"/>
      <c r="AW505" s="80"/>
      <c r="AX505" s="80"/>
      <c r="AY505" s="69"/>
      <c r="AZ505" s="69"/>
      <c r="BA505" s="80"/>
      <c r="BB505" s="80"/>
      <c r="BC505" s="69"/>
      <c r="BD505" s="69"/>
      <c r="BE505" s="80"/>
      <c r="BF505" s="80"/>
      <c r="BG505" s="69"/>
      <c r="BH505" s="69"/>
      <c r="BI505" s="80"/>
      <c r="BJ505" s="80"/>
      <c r="BK505" s="69"/>
      <c r="BL505" s="69"/>
      <c r="BM505" s="80"/>
      <c r="BN505" s="80"/>
      <c r="BO505" s="69"/>
      <c r="BP505" s="69"/>
      <c r="BQ505" s="80"/>
      <c r="BR505" s="80"/>
      <c r="BS505" s="69"/>
      <c r="BT505" s="69"/>
      <c r="BU505" s="80"/>
      <c r="BV505" s="80"/>
      <c r="BW505" s="69"/>
      <c r="BX505" s="69"/>
      <c r="BY505" s="80"/>
      <c r="BZ505" s="80"/>
      <c r="CA505" s="69"/>
      <c r="CB505" s="69"/>
      <c r="CC505" s="80"/>
      <c r="CD505" s="80"/>
      <c r="CE505" s="69"/>
      <c r="CF505" s="69"/>
      <c r="CG505" s="69"/>
      <c r="CH505" s="69"/>
      <c r="CI505" s="69"/>
      <c r="CJ505" s="69"/>
      <c r="CK505" s="68"/>
      <c r="CL505" s="69"/>
      <c r="CM505" s="67"/>
      <c r="CN505" s="67"/>
      <c r="CO505" s="68"/>
      <c r="CP505" s="69"/>
      <c r="CQ505" s="67"/>
      <c r="CR505" s="67"/>
      <c r="CS505" s="81"/>
      <c r="CT505" s="69"/>
      <c r="CU505" s="69"/>
      <c r="CV505" s="69"/>
      <c r="CW505" s="69"/>
      <c r="CX505" s="69"/>
      <c r="CY505" s="69"/>
      <c r="CZ505" s="69"/>
      <c r="DA505" s="69"/>
    </row>
    <row r="506" spans="2:105">
      <c r="B506" s="67"/>
      <c r="C506" s="67"/>
      <c r="D506" s="67"/>
      <c r="E506" s="68"/>
      <c r="F506" s="69"/>
      <c r="G506" s="67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69"/>
      <c r="AE506" s="69"/>
      <c r="AF506" s="69"/>
      <c r="AG506" s="80"/>
      <c r="AH506" s="80"/>
      <c r="AI506" s="69"/>
      <c r="AJ506" s="69"/>
      <c r="AK506" s="80"/>
      <c r="AL506" s="80"/>
      <c r="AM506" s="69"/>
      <c r="AN506" s="69"/>
      <c r="AO506" s="80"/>
      <c r="AP506" s="80"/>
      <c r="AQ506" s="69"/>
      <c r="AR506" s="69"/>
      <c r="AS506" s="80"/>
      <c r="AT506" s="80"/>
      <c r="AU506" s="69"/>
      <c r="AV506" s="69"/>
      <c r="AW506" s="80"/>
      <c r="AX506" s="80"/>
      <c r="AY506" s="69"/>
      <c r="AZ506" s="69"/>
      <c r="BA506" s="80"/>
      <c r="BB506" s="80"/>
      <c r="BC506" s="69"/>
      <c r="BD506" s="69"/>
      <c r="BE506" s="80"/>
      <c r="BF506" s="80"/>
      <c r="BG506" s="69"/>
      <c r="BH506" s="69"/>
      <c r="BI506" s="80"/>
      <c r="BJ506" s="80"/>
      <c r="BK506" s="69"/>
      <c r="BL506" s="69"/>
      <c r="BM506" s="80"/>
      <c r="BN506" s="80"/>
      <c r="BO506" s="69"/>
      <c r="BP506" s="69"/>
      <c r="BQ506" s="80"/>
      <c r="BR506" s="80"/>
      <c r="BS506" s="69"/>
      <c r="BT506" s="69"/>
      <c r="BU506" s="80"/>
      <c r="BV506" s="80"/>
      <c r="BW506" s="69"/>
      <c r="BX506" s="69"/>
      <c r="BY506" s="80"/>
      <c r="BZ506" s="80"/>
      <c r="CA506" s="69"/>
      <c r="CB506" s="69"/>
      <c r="CC506" s="80"/>
      <c r="CD506" s="80"/>
      <c r="CE506" s="69"/>
      <c r="CF506" s="69"/>
      <c r="CG506" s="69"/>
      <c r="CH506" s="69"/>
      <c r="CI506" s="69"/>
      <c r="CJ506" s="69"/>
      <c r="CK506" s="68"/>
      <c r="CL506" s="69"/>
      <c r="CM506" s="67"/>
      <c r="CN506" s="67"/>
      <c r="CO506" s="68"/>
      <c r="CP506" s="69"/>
      <c r="CQ506" s="67"/>
      <c r="CR506" s="67"/>
      <c r="CS506" s="81"/>
      <c r="CT506" s="69"/>
      <c r="CU506" s="69"/>
      <c r="CV506" s="69"/>
      <c r="CW506" s="69"/>
      <c r="CX506" s="69"/>
      <c r="CY506" s="69"/>
      <c r="CZ506" s="69"/>
      <c r="DA506" s="69"/>
    </row>
    <row r="507" spans="2:105">
      <c r="B507" s="67"/>
      <c r="C507" s="67"/>
      <c r="D507" s="67"/>
      <c r="E507" s="68"/>
      <c r="F507" s="69"/>
      <c r="G507" s="67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69"/>
      <c r="AE507" s="69"/>
      <c r="AF507" s="69"/>
      <c r="AG507" s="80"/>
      <c r="AH507" s="80"/>
      <c r="AI507" s="69"/>
      <c r="AJ507" s="69"/>
      <c r="AK507" s="80"/>
      <c r="AL507" s="80"/>
      <c r="AM507" s="69"/>
      <c r="AN507" s="69"/>
      <c r="AO507" s="80"/>
      <c r="AP507" s="80"/>
      <c r="AQ507" s="69"/>
      <c r="AR507" s="69"/>
      <c r="AS507" s="80"/>
      <c r="AT507" s="80"/>
      <c r="AU507" s="69"/>
      <c r="AV507" s="69"/>
      <c r="AW507" s="80"/>
      <c r="AX507" s="80"/>
      <c r="AY507" s="69"/>
      <c r="AZ507" s="69"/>
      <c r="BA507" s="80"/>
      <c r="BB507" s="80"/>
      <c r="BC507" s="69"/>
      <c r="BD507" s="69"/>
      <c r="BE507" s="80"/>
      <c r="BF507" s="80"/>
      <c r="BG507" s="69"/>
      <c r="BH507" s="69"/>
      <c r="BI507" s="80"/>
      <c r="BJ507" s="80"/>
      <c r="BK507" s="69"/>
      <c r="BL507" s="69"/>
      <c r="BM507" s="80"/>
      <c r="BN507" s="80"/>
      <c r="BO507" s="69"/>
      <c r="BP507" s="69"/>
      <c r="BQ507" s="80"/>
      <c r="BR507" s="80"/>
      <c r="BS507" s="69"/>
      <c r="BT507" s="69"/>
      <c r="BU507" s="80"/>
      <c r="BV507" s="80"/>
      <c r="BW507" s="69"/>
      <c r="BX507" s="69"/>
      <c r="BY507" s="80"/>
      <c r="BZ507" s="80"/>
      <c r="CA507" s="69"/>
      <c r="CB507" s="69"/>
      <c r="CC507" s="80"/>
      <c r="CD507" s="80"/>
      <c r="CE507" s="69"/>
      <c r="CF507" s="69"/>
      <c r="CG507" s="69"/>
      <c r="CH507" s="69"/>
      <c r="CI507" s="69"/>
      <c r="CJ507" s="69"/>
      <c r="CK507" s="68"/>
      <c r="CL507" s="69"/>
      <c r="CM507" s="67"/>
      <c r="CN507" s="67"/>
      <c r="CO507" s="68"/>
      <c r="CP507" s="69"/>
      <c r="CQ507" s="67"/>
      <c r="CR507" s="67"/>
      <c r="CS507" s="81"/>
      <c r="CT507" s="69"/>
      <c r="CU507" s="69"/>
      <c r="CV507" s="69"/>
      <c r="CW507" s="69"/>
      <c r="CX507" s="69"/>
      <c r="CY507" s="69"/>
      <c r="CZ507" s="69"/>
      <c r="DA507" s="69"/>
    </row>
    <row r="508" spans="2:105">
      <c r="B508" s="67"/>
      <c r="C508" s="67"/>
      <c r="D508" s="67"/>
      <c r="E508" s="68"/>
      <c r="F508" s="69"/>
      <c r="G508" s="67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69"/>
      <c r="AE508" s="69"/>
      <c r="AF508" s="69"/>
      <c r="AG508" s="80"/>
      <c r="AH508" s="80"/>
      <c r="AI508" s="69"/>
      <c r="AJ508" s="69"/>
      <c r="AK508" s="80"/>
      <c r="AL508" s="80"/>
      <c r="AM508" s="69"/>
      <c r="AN508" s="69"/>
      <c r="AO508" s="80"/>
      <c r="AP508" s="80"/>
      <c r="AQ508" s="69"/>
      <c r="AR508" s="69"/>
      <c r="AS508" s="80"/>
      <c r="AT508" s="80"/>
      <c r="AU508" s="69"/>
      <c r="AV508" s="69"/>
      <c r="AW508" s="80"/>
      <c r="AX508" s="80"/>
      <c r="AY508" s="69"/>
      <c r="AZ508" s="69"/>
      <c r="BA508" s="80"/>
      <c r="BB508" s="80"/>
      <c r="BC508" s="69"/>
      <c r="BD508" s="69"/>
      <c r="BE508" s="80"/>
      <c r="BF508" s="80"/>
      <c r="BG508" s="69"/>
      <c r="BH508" s="69"/>
      <c r="BI508" s="80"/>
      <c r="BJ508" s="80"/>
      <c r="BK508" s="69"/>
      <c r="BL508" s="69"/>
      <c r="BM508" s="80"/>
      <c r="BN508" s="80"/>
      <c r="BO508" s="69"/>
      <c r="BP508" s="69"/>
      <c r="BQ508" s="80"/>
      <c r="BR508" s="80"/>
      <c r="BS508" s="69"/>
      <c r="BT508" s="69"/>
      <c r="BU508" s="80"/>
      <c r="BV508" s="80"/>
      <c r="BW508" s="69"/>
      <c r="BX508" s="69"/>
      <c r="BY508" s="80"/>
      <c r="BZ508" s="80"/>
      <c r="CA508" s="69"/>
      <c r="CB508" s="69"/>
      <c r="CC508" s="80"/>
      <c r="CD508" s="80"/>
      <c r="CE508" s="69"/>
      <c r="CF508" s="69"/>
      <c r="CG508" s="69"/>
      <c r="CH508" s="69"/>
      <c r="CI508" s="69"/>
      <c r="CJ508" s="69"/>
      <c r="CK508" s="68"/>
      <c r="CL508" s="69"/>
      <c r="CM508" s="67"/>
      <c r="CN508" s="67"/>
      <c r="CO508" s="68"/>
      <c r="CP508" s="69"/>
      <c r="CQ508" s="67"/>
      <c r="CR508" s="67"/>
      <c r="CS508" s="81"/>
      <c r="CT508" s="69"/>
      <c r="CU508" s="69"/>
      <c r="CV508" s="69"/>
      <c r="CW508" s="69"/>
      <c r="CX508" s="69"/>
      <c r="CY508" s="69"/>
      <c r="CZ508" s="69"/>
      <c r="DA508" s="69"/>
    </row>
    <row r="509" spans="2:105">
      <c r="B509" s="67"/>
      <c r="C509" s="67"/>
      <c r="D509" s="67"/>
      <c r="E509" s="68"/>
      <c r="F509" s="69"/>
      <c r="G509" s="67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69"/>
      <c r="AE509" s="69"/>
      <c r="AF509" s="69"/>
      <c r="AG509" s="80"/>
      <c r="AH509" s="80"/>
      <c r="AI509" s="69"/>
      <c r="AJ509" s="69"/>
      <c r="AK509" s="80"/>
      <c r="AL509" s="80"/>
      <c r="AM509" s="69"/>
      <c r="AN509" s="69"/>
      <c r="AO509" s="80"/>
      <c r="AP509" s="80"/>
      <c r="AQ509" s="69"/>
      <c r="AR509" s="69"/>
      <c r="AS509" s="80"/>
      <c r="AT509" s="80"/>
      <c r="AU509" s="69"/>
      <c r="AV509" s="69"/>
      <c r="AW509" s="80"/>
      <c r="AX509" s="80"/>
      <c r="AY509" s="69"/>
      <c r="AZ509" s="69"/>
      <c r="BA509" s="80"/>
      <c r="BB509" s="80"/>
      <c r="BC509" s="69"/>
      <c r="BD509" s="69"/>
      <c r="BE509" s="80"/>
      <c r="BF509" s="80"/>
      <c r="BG509" s="69"/>
      <c r="BH509" s="69"/>
      <c r="BI509" s="80"/>
      <c r="BJ509" s="80"/>
      <c r="BK509" s="69"/>
      <c r="BL509" s="69"/>
      <c r="BM509" s="80"/>
      <c r="BN509" s="80"/>
      <c r="BO509" s="69"/>
      <c r="BP509" s="69"/>
      <c r="BQ509" s="80"/>
      <c r="BR509" s="80"/>
      <c r="BS509" s="69"/>
      <c r="BT509" s="69"/>
      <c r="BU509" s="80"/>
      <c r="BV509" s="80"/>
      <c r="BW509" s="69"/>
      <c r="BX509" s="69"/>
      <c r="BY509" s="80"/>
      <c r="BZ509" s="80"/>
      <c r="CA509" s="69"/>
      <c r="CB509" s="69"/>
      <c r="CC509" s="80"/>
      <c r="CD509" s="80"/>
      <c r="CE509" s="69"/>
      <c r="CF509" s="69"/>
      <c r="CG509" s="69"/>
      <c r="CH509" s="69"/>
      <c r="CI509" s="69"/>
      <c r="CJ509" s="69"/>
      <c r="CK509" s="68"/>
      <c r="CL509" s="69"/>
      <c r="CM509" s="67"/>
      <c r="CN509" s="67"/>
      <c r="CO509" s="68"/>
      <c r="CP509" s="69"/>
      <c r="CQ509" s="67"/>
      <c r="CR509" s="67"/>
      <c r="CS509" s="81"/>
      <c r="CT509" s="69"/>
      <c r="CU509" s="69"/>
      <c r="CV509" s="69"/>
      <c r="CW509" s="69"/>
      <c r="CX509" s="69"/>
      <c r="CY509" s="69"/>
      <c r="CZ509" s="69"/>
      <c r="DA509" s="69"/>
    </row>
    <row r="510" spans="2:105">
      <c r="B510" s="67"/>
      <c r="C510" s="67"/>
      <c r="D510" s="67"/>
      <c r="E510" s="68"/>
      <c r="F510" s="69"/>
      <c r="G510" s="67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69"/>
      <c r="AE510" s="69"/>
      <c r="AF510" s="69"/>
      <c r="AG510" s="80"/>
      <c r="AH510" s="80"/>
      <c r="AI510" s="69"/>
      <c r="AJ510" s="69"/>
      <c r="AK510" s="80"/>
      <c r="AL510" s="80"/>
      <c r="AM510" s="69"/>
      <c r="AN510" s="69"/>
      <c r="AO510" s="80"/>
      <c r="AP510" s="80"/>
      <c r="AQ510" s="69"/>
      <c r="AR510" s="69"/>
      <c r="AS510" s="80"/>
      <c r="AT510" s="80"/>
      <c r="AU510" s="69"/>
      <c r="AV510" s="69"/>
      <c r="AW510" s="80"/>
      <c r="AX510" s="80"/>
      <c r="AY510" s="69"/>
      <c r="AZ510" s="69"/>
      <c r="BA510" s="80"/>
      <c r="BB510" s="80"/>
      <c r="BC510" s="69"/>
      <c r="BD510" s="69"/>
      <c r="BE510" s="80"/>
      <c r="BF510" s="80"/>
      <c r="BG510" s="69"/>
      <c r="BH510" s="69"/>
      <c r="BI510" s="80"/>
      <c r="BJ510" s="80"/>
      <c r="BK510" s="69"/>
      <c r="BL510" s="69"/>
      <c r="BM510" s="80"/>
      <c r="BN510" s="80"/>
      <c r="BO510" s="69"/>
      <c r="BP510" s="69"/>
      <c r="BQ510" s="80"/>
      <c r="BR510" s="80"/>
      <c r="BS510" s="69"/>
      <c r="BT510" s="69"/>
      <c r="BU510" s="80"/>
      <c r="BV510" s="80"/>
      <c r="BW510" s="69"/>
      <c r="BX510" s="69"/>
      <c r="BY510" s="80"/>
      <c r="BZ510" s="80"/>
      <c r="CA510" s="69"/>
      <c r="CB510" s="69"/>
      <c r="CC510" s="80"/>
      <c r="CD510" s="80"/>
      <c r="CE510" s="69"/>
      <c r="CF510" s="69"/>
      <c r="CG510" s="69"/>
      <c r="CH510" s="69"/>
      <c r="CI510" s="69"/>
      <c r="CJ510" s="69"/>
      <c r="CK510" s="68"/>
      <c r="CL510" s="69"/>
      <c r="CM510" s="67"/>
      <c r="CN510" s="67"/>
      <c r="CO510" s="68"/>
      <c r="CP510" s="69"/>
      <c r="CQ510" s="67"/>
      <c r="CR510" s="67"/>
      <c r="CS510" s="81"/>
      <c r="CT510" s="69"/>
      <c r="CU510" s="69"/>
      <c r="CV510" s="69"/>
      <c r="CW510" s="69"/>
      <c r="CX510" s="69"/>
      <c r="CY510" s="69"/>
      <c r="CZ510" s="69"/>
      <c r="DA510" s="69"/>
    </row>
    <row r="511" spans="2:105">
      <c r="B511" s="67"/>
      <c r="C511" s="67"/>
      <c r="D511" s="67"/>
      <c r="E511" s="68"/>
      <c r="F511" s="69"/>
      <c r="G511" s="67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69"/>
      <c r="AE511" s="69"/>
      <c r="AF511" s="69"/>
      <c r="AG511" s="80"/>
      <c r="AH511" s="80"/>
      <c r="AI511" s="69"/>
      <c r="AJ511" s="69"/>
      <c r="AK511" s="80"/>
      <c r="AL511" s="80"/>
      <c r="AM511" s="69"/>
      <c r="AN511" s="69"/>
      <c r="AO511" s="80"/>
      <c r="AP511" s="80"/>
      <c r="AQ511" s="69"/>
      <c r="AR511" s="69"/>
      <c r="AS511" s="80"/>
      <c r="AT511" s="80"/>
      <c r="AU511" s="69"/>
      <c r="AV511" s="69"/>
      <c r="AW511" s="80"/>
      <c r="AX511" s="80"/>
      <c r="AY511" s="69"/>
      <c r="AZ511" s="69"/>
      <c r="BA511" s="80"/>
      <c r="BB511" s="80"/>
      <c r="BC511" s="69"/>
      <c r="BD511" s="69"/>
      <c r="BE511" s="80"/>
      <c r="BF511" s="80"/>
      <c r="BG511" s="69"/>
      <c r="BH511" s="69"/>
      <c r="BI511" s="80"/>
      <c r="BJ511" s="80"/>
      <c r="BK511" s="69"/>
      <c r="BL511" s="69"/>
      <c r="BM511" s="80"/>
      <c r="BN511" s="80"/>
      <c r="BO511" s="69"/>
      <c r="BP511" s="69"/>
      <c r="BQ511" s="80"/>
      <c r="BR511" s="80"/>
      <c r="BS511" s="69"/>
      <c r="BT511" s="69"/>
      <c r="BU511" s="80"/>
      <c r="BV511" s="80"/>
      <c r="BW511" s="69"/>
      <c r="BX511" s="69"/>
      <c r="BY511" s="80"/>
      <c r="BZ511" s="80"/>
      <c r="CA511" s="69"/>
      <c r="CB511" s="69"/>
      <c r="CC511" s="80"/>
      <c r="CD511" s="80"/>
      <c r="CE511" s="69"/>
      <c r="CF511" s="69"/>
      <c r="CG511" s="69"/>
      <c r="CH511" s="69"/>
      <c r="CI511" s="69"/>
      <c r="CJ511" s="69"/>
      <c r="CK511" s="68"/>
      <c r="CL511" s="69"/>
      <c r="CM511" s="67"/>
      <c r="CN511" s="67"/>
      <c r="CO511" s="68"/>
      <c r="CP511" s="69"/>
      <c r="CQ511" s="67"/>
      <c r="CR511" s="67"/>
      <c r="CS511" s="81"/>
      <c r="CT511" s="69"/>
      <c r="CU511" s="69"/>
      <c r="CV511" s="69"/>
      <c r="CW511" s="69"/>
      <c r="CX511" s="69"/>
      <c r="CY511" s="69"/>
      <c r="CZ511" s="69"/>
      <c r="DA511" s="69"/>
    </row>
    <row r="512" spans="2:105">
      <c r="B512" s="67"/>
      <c r="C512" s="67"/>
      <c r="D512" s="67"/>
      <c r="E512" s="68"/>
      <c r="F512" s="69"/>
      <c r="G512" s="67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69"/>
      <c r="AE512" s="69"/>
      <c r="AF512" s="69"/>
      <c r="AG512" s="80"/>
      <c r="AH512" s="80"/>
      <c r="AI512" s="69"/>
      <c r="AJ512" s="69"/>
      <c r="AK512" s="80"/>
      <c r="AL512" s="80"/>
      <c r="AM512" s="69"/>
      <c r="AN512" s="69"/>
      <c r="AO512" s="80"/>
      <c r="AP512" s="80"/>
      <c r="AQ512" s="69"/>
      <c r="AR512" s="69"/>
      <c r="AS512" s="80"/>
      <c r="AT512" s="80"/>
      <c r="AU512" s="69"/>
      <c r="AV512" s="69"/>
      <c r="AW512" s="80"/>
      <c r="AX512" s="80"/>
      <c r="AY512" s="69"/>
      <c r="AZ512" s="69"/>
      <c r="BA512" s="80"/>
      <c r="BB512" s="80"/>
      <c r="BC512" s="69"/>
      <c r="BD512" s="69"/>
      <c r="BE512" s="80"/>
      <c r="BF512" s="80"/>
      <c r="BG512" s="69"/>
      <c r="BH512" s="69"/>
      <c r="BI512" s="80"/>
      <c r="BJ512" s="80"/>
      <c r="BK512" s="69"/>
      <c r="BL512" s="69"/>
      <c r="BM512" s="80"/>
      <c r="BN512" s="80"/>
      <c r="BO512" s="69"/>
      <c r="BP512" s="69"/>
      <c r="BQ512" s="80"/>
      <c r="BR512" s="80"/>
      <c r="BS512" s="69"/>
      <c r="BT512" s="69"/>
      <c r="BU512" s="80"/>
      <c r="BV512" s="80"/>
      <c r="BW512" s="69"/>
      <c r="BX512" s="69"/>
      <c r="BY512" s="80"/>
      <c r="BZ512" s="80"/>
      <c r="CA512" s="69"/>
      <c r="CB512" s="69"/>
      <c r="CC512" s="80"/>
      <c r="CD512" s="80"/>
      <c r="CE512" s="69"/>
      <c r="CF512" s="69"/>
      <c r="CG512" s="69"/>
      <c r="CH512" s="69"/>
      <c r="CI512" s="69"/>
      <c r="CJ512" s="69"/>
      <c r="CK512" s="68"/>
      <c r="CL512" s="69"/>
      <c r="CM512" s="67"/>
      <c r="CN512" s="67"/>
      <c r="CO512" s="68"/>
      <c r="CP512" s="69"/>
      <c r="CQ512" s="67"/>
      <c r="CR512" s="67"/>
      <c r="CS512" s="81"/>
      <c r="CT512" s="69"/>
      <c r="CU512" s="69"/>
      <c r="CV512" s="69"/>
      <c r="CW512" s="69"/>
      <c r="CX512" s="69"/>
      <c r="CY512" s="69"/>
      <c r="CZ512" s="69"/>
      <c r="DA512" s="69"/>
    </row>
    <row r="513" spans="2:105">
      <c r="B513" s="67"/>
      <c r="C513" s="67"/>
      <c r="D513" s="67"/>
      <c r="E513" s="68"/>
      <c r="F513" s="69"/>
      <c r="G513" s="67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69"/>
      <c r="AE513" s="69"/>
      <c r="AF513" s="69"/>
      <c r="AG513" s="80"/>
      <c r="AH513" s="80"/>
      <c r="AI513" s="69"/>
      <c r="AJ513" s="69"/>
      <c r="AK513" s="80"/>
      <c r="AL513" s="80"/>
      <c r="AM513" s="69"/>
      <c r="AN513" s="69"/>
      <c r="AO513" s="80"/>
      <c r="AP513" s="80"/>
      <c r="AQ513" s="69"/>
      <c r="AR513" s="69"/>
      <c r="AS513" s="80"/>
      <c r="AT513" s="80"/>
      <c r="AU513" s="69"/>
      <c r="AV513" s="69"/>
      <c r="AW513" s="80"/>
      <c r="AX513" s="80"/>
      <c r="AY513" s="69"/>
      <c r="AZ513" s="69"/>
      <c r="BA513" s="80"/>
      <c r="BB513" s="80"/>
      <c r="BC513" s="69"/>
      <c r="BD513" s="69"/>
      <c r="BE513" s="80"/>
      <c r="BF513" s="80"/>
      <c r="BG513" s="69"/>
      <c r="BH513" s="69"/>
      <c r="BI513" s="80"/>
      <c r="BJ513" s="80"/>
      <c r="BK513" s="69"/>
      <c r="BL513" s="69"/>
      <c r="BM513" s="80"/>
      <c r="BN513" s="80"/>
      <c r="BO513" s="69"/>
      <c r="BP513" s="69"/>
      <c r="BQ513" s="80"/>
      <c r="BR513" s="80"/>
      <c r="BS513" s="69"/>
      <c r="BT513" s="69"/>
      <c r="BU513" s="80"/>
      <c r="BV513" s="80"/>
      <c r="BW513" s="69"/>
      <c r="BX513" s="69"/>
      <c r="BY513" s="80"/>
      <c r="BZ513" s="80"/>
      <c r="CA513" s="69"/>
      <c r="CB513" s="69"/>
      <c r="CC513" s="80"/>
      <c r="CD513" s="80"/>
      <c r="CE513" s="69"/>
      <c r="CF513" s="69"/>
      <c r="CG513" s="69"/>
      <c r="CH513" s="69"/>
      <c r="CI513" s="69"/>
      <c r="CJ513" s="69"/>
      <c r="CK513" s="68"/>
      <c r="CL513" s="69"/>
      <c r="CM513" s="67"/>
      <c r="CN513" s="67"/>
      <c r="CO513" s="68"/>
      <c r="CP513" s="69"/>
      <c r="CQ513" s="67"/>
      <c r="CR513" s="67"/>
      <c r="CS513" s="81"/>
      <c r="CT513" s="69"/>
      <c r="CU513" s="69"/>
      <c r="CV513" s="69"/>
      <c r="CW513" s="69"/>
      <c r="CX513" s="69"/>
      <c r="CY513" s="69"/>
      <c r="CZ513" s="69"/>
      <c r="DA513" s="69"/>
    </row>
    <row r="514" spans="2:105">
      <c r="B514" s="67"/>
      <c r="C514" s="67"/>
      <c r="D514" s="67"/>
      <c r="E514" s="68"/>
      <c r="F514" s="69"/>
      <c r="G514" s="67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69"/>
      <c r="AE514" s="69"/>
      <c r="AF514" s="69"/>
      <c r="AG514" s="80"/>
      <c r="AH514" s="80"/>
      <c r="AI514" s="69"/>
      <c r="AJ514" s="69"/>
      <c r="AK514" s="80"/>
      <c r="AL514" s="80"/>
      <c r="AM514" s="69"/>
      <c r="AN514" s="69"/>
      <c r="AO514" s="80"/>
      <c r="AP514" s="80"/>
      <c r="AQ514" s="69"/>
      <c r="AR514" s="69"/>
      <c r="AS514" s="80"/>
      <c r="AT514" s="80"/>
      <c r="AU514" s="69"/>
      <c r="AV514" s="69"/>
      <c r="AW514" s="80"/>
      <c r="AX514" s="80"/>
      <c r="AY514" s="69"/>
      <c r="AZ514" s="69"/>
      <c r="BA514" s="80"/>
      <c r="BB514" s="80"/>
      <c r="BC514" s="69"/>
      <c r="BD514" s="69"/>
      <c r="BE514" s="80"/>
      <c r="BF514" s="80"/>
      <c r="BG514" s="69"/>
      <c r="BH514" s="69"/>
      <c r="BI514" s="80"/>
      <c r="BJ514" s="80"/>
      <c r="BK514" s="69"/>
      <c r="BL514" s="69"/>
      <c r="BM514" s="80"/>
      <c r="BN514" s="80"/>
      <c r="BO514" s="69"/>
      <c r="BP514" s="69"/>
      <c r="BQ514" s="80"/>
      <c r="BR514" s="80"/>
      <c r="BS514" s="69"/>
      <c r="BT514" s="69"/>
      <c r="BU514" s="80"/>
      <c r="BV514" s="80"/>
      <c r="BW514" s="69"/>
      <c r="BX514" s="69"/>
      <c r="BY514" s="80"/>
      <c r="BZ514" s="80"/>
      <c r="CA514" s="69"/>
      <c r="CB514" s="69"/>
      <c r="CC514" s="80"/>
      <c r="CD514" s="80"/>
      <c r="CE514" s="69"/>
      <c r="CF514" s="69"/>
      <c r="CG514" s="69"/>
      <c r="CH514" s="69"/>
      <c r="CI514" s="69"/>
      <c r="CJ514" s="69"/>
      <c r="CK514" s="68"/>
      <c r="CL514" s="69"/>
      <c r="CM514" s="67"/>
      <c r="CN514" s="67"/>
      <c r="CO514" s="68"/>
      <c r="CP514" s="69"/>
      <c r="CQ514" s="67"/>
      <c r="CR514" s="67"/>
      <c r="CS514" s="81"/>
      <c r="CT514" s="69"/>
      <c r="CU514" s="69"/>
      <c r="CV514" s="69"/>
      <c r="CW514" s="69"/>
      <c r="CX514" s="69"/>
      <c r="CY514" s="69"/>
      <c r="CZ514" s="69"/>
      <c r="DA514" s="69"/>
    </row>
    <row r="515" spans="2:105">
      <c r="B515" s="67"/>
      <c r="C515" s="67"/>
      <c r="D515" s="67"/>
      <c r="E515" s="68"/>
      <c r="F515" s="69"/>
      <c r="G515" s="67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69"/>
      <c r="AE515" s="69"/>
      <c r="AF515" s="69"/>
      <c r="AG515" s="80"/>
      <c r="AH515" s="80"/>
      <c r="AI515" s="69"/>
      <c r="AJ515" s="69"/>
      <c r="AK515" s="80"/>
      <c r="AL515" s="80"/>
      <c r="AM515" s="69"/>
      <c r="AN515" s="69"/>
      <c r="AO515" s="80"/>
      <c r="AP515" s="80"/>
      <c r="AQ515" s="69"/>
      <c r="AR515" s="69"/>
      <c r="AS515" s="80"/>
      <c r="AT515" s="80"/>
      <c r="AU515" s="69"/>
      <c r="AV515" s="69"/>
      <c r="AW515" s="80"/>
      <c r="AX515" s="80"/>
      <c r="AY515" s="69"/>
      <c r="AZ515" s="69"/>
      <c r="BA515" s="80"/>
      <c r="BB515" s="80"/>
      <c r="BC515" s="69"/>
      <c r="BD515" s="69"/>
      <c r="BE515" s="80"/>
      <c r="BF515" s="80"/>
      <c r="BG515" s="69"/>
      <c r="BH515" s="69"/>
      <c r="BI515" s="80"/>
      <c r="BJ515" s="80"/>
      <c r="BK515" s="69"/>
      <c r="BL515" s="69"/>
      <c r="BM515" s="80"/>
      <c r="BN515" s="80"/>
      <c r="BO515" s="69"/>
      <c r="BP515" s="69"/>
      <c r="BQ515" s="80"/>
      <c r="BR515" s="80"/>
      <c r="BS515" s="69"/>
      <c r="BT515" s="69"/>
      <c r="BU515" s="80"/>
      <c r="BV515" s="80"/>
      <c r="BW515" s="69"/>
      <c r="BX515" s="69"/>
      <c r="BY515" s="80"/>
      <c r="BZ515" s="80"/>
      <c r="CA515" s="69"/>
      <c r="CB515" s="69"/>
      <c r="CC515" s="80"/>
      <c r="CD515" s="80"/>
      <c r="CE515" s="69"/>
      <c r="CF515" s="69"/>
      <c r="CG515" s="69"/>
      <c r="CH515" s="69"/>
      <c r="CI515" s="69"/>
      <c r="CJ515" s="69"/>
      <c r="CK515" s="68"/>
      <c r="CL515" s="69"/>
      <c r="CM515" s="67"/>
      <c r="CN515" s="67"/>
      <c r="CO515" s="68"/>
      <c r="CP515" s="69"/>
      <c r="CQ515" s="67"/>
      <c r="CR515" s="67"/>
      <c r="CS515" s="81"/>
      <c r="CT515" s="69"/>
      <c r="CU515" s="69"/>
      <c r="CV515" s="69"/>
      <c r="CW515" s="69"/>
      <c r="CX515" s="69"/>
      <c r="CY515" s="69"/>
      <c r="CZ515" s="69"/>
      <c r="DA515" s="69"/>
    </row>
    <row r="516" spans="2:105">
      <c r="B516" s="67"/>
      <c r="C516" s="67"/>
      <c r="D516" s="67"/>
      <c r="E516" s="68"/>
      <c r="F516" s="69"/>
      <c r="G516" s="67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69"/>
      <c r="AE516" s="69"/>
      <c r="AF516" s="69"/>
      <c r="AG516" s="80"/>
      <c r="AH516" s="80"/>
      <c r="AI516" s="69"/>
      <c r="AJ516" s="69"/>
      <c r="AK516" s="80"/>
      <c r="AL516" s="80"/>
      <c r="AM516" s="69"/>
      <c r="AN516" s="69"/>
      <c r="AO516" s="80"/>
      <c r="AP516" s="80"/>
      <c r="AQ516" s="69"/>
      <c r="AR516" s="69"/>
      <c r="AS516" s="80"/>
      <c r="AT516" s="80"/>
      <c r="AU516" s="69"/>
      <c r="AV516" s="69"/>
      <c r="AW516" s="80"/>
      <c r="AX516" s="80"/>
      <c r="AY516" s="69"/>
      <c r="AZ516" s="69"/>
      <c r="BA516" s="80"/>
      <c r="BB516" s="80"/>
      <c r="BC516" s="69"/>
      <c r="BD516" s="69"/>
      <c r="BE516" s="80"/>
      <c r="BF516" s="80"/>
      <c r="BG516" s="69"/>
      <c r="BH516" s="69"/>
      <c r="BI516" s="80"/>
      <c r="BJ516" s="80"/>
      <c r="BK516" s="69"/>
      <c r="BL516" s="69"/>
      <c r="BM516" s="80"/>
      <c r="BN516" s="80"/>
      <c r="BO516" s="69"/>
      <c r="BP516" s="69"/>
      <c r="BQ516" s="80"/>
      <c r="BR516" s="80"/>
      <c r="BS516" s="69"/>
      <c r="BT516" s="69"/>
      <c r="BU516" s="80"/>
      <c r="BV516" s="80"/>
      <c r="BW516" s="69"/>
      <c r="BX516" s="69"/>
      <c r="BY516" s="80"/>
      <c r="BZ516" s="80"/>
      <c r="CA516" s="69"/>
      <c r="CB516" s="69"/>
      <c r="CC516" s="80"/>
      <c r="CD516" s="80"/>
      <c r="CE516" s="69"/>
      <c r="CF516" s="69"/>
      <c r="CG516" s="69"/>
      <c r="CH516" s="69"/>
      <c r="CI516" s="69"/>
      <c r="CJ516" s="69"/>
      <c r="CK516" s="68"/>
      <c r="CL516" s="69"/>
      <c r="CM516" s="67"/>
      <c r="CN516" s="67"/>
      <c r="CO516" s="68"/>
      <c r="CP516" s="69"/>
      <c r="CQ516" s="67"/>
      <c r="CR516" s="67"/>
      <c r="CS516" s="81"/>
      <c r="CT516" s="69"/>
      <c r="CU516" s="69"/>
      <c r="CV516" s="69"/>
      <c r="CW516" s="69"/>
      <c r="CX516" s="69"/>
      <c r="CY516" s="69"/>
      <c r="CZ516" s="69"/>
      <c r="DA516" s="69"/>
    </row>
    <row r="517" spans="2:105">
      <c r="B517" s="67"/>
      <c r="C517" s="67"/>
      <c r="D517" s="67"/>
      <c r="E517" s="68"/>
      <c r="F517" s="69"/>
      <c r="G517" s="67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69"/>
      <c r="AE517" s="69"/>
      <c r="AF517" s="69"/>
      <c r="AG517" s="80"/>
      <c r="AH517" s="80"/>
      <c r="AI517" s="69"/>
      <c r="AJ517" s="69"/>
      <c r="AK517" s="80"/>
      <c r="AL517" s="80"/>
      <c r="AM517" s="69"/>
      <c r="AN517" s="69"/>
      <c r="AO517" s="80"/>
      <c r="AP517" s="80"/>
      <c r="AQ517" s="69"/>
      <c r="AR517" s="69"/>
      <c r="AS517" s="80"/>
      <c r="AT517" s="80"/>
      <c r="AU517" s="69"/>
      <c r="AV517" s="69"/>
      <c r="AW517" s="80"/>
      <c r="AX517" s="80"/>
      <c r="AY517" s="69"/>
      <c r="AZ517" s="69"/>
      <c r="BA517" s="80"/>
      <c r="BB517" s="80"/>
      <c r="BC517" s="69"/>
      <c r="BD517" s="69"/>
      <c r="BE517" s="80"/>
      <c r="BF517" s="80"/>
      <c r="BG517" s="69"/>
      <c r="BH517" s="69"/>
      <c r="BI517" s="80"/>
      <c r="BJ517" s="80"/>
      <c r="BK517" s="69"/>
      <c r="BL517" s="69"/>
      <c r="BM517" s="80"/>
      <c r="BN517" s="80"/>
      <c r="BO517" s="69"/>
      <c r="BP517" s="69"/>
      <c r="BQ517" s="80"/>
      <c r="BR517" s="80"/>
      <c r="BS517" s="69"/>
      <c r="BT517" s="69"/>
      <c r="BU517" s="80"/>
      <c r="BV517" s="80"/>
      <c r="BW517" s="69"/>
      <c r="BX517" s="69"/>
      <c r="BY517" s="80"/>
      <c r="BZ517" s="80"/>
      <c r="CA517" s="69"/>
      <c r="CB517" s="69"/>
      <c r="CC517" s="80"/>
      <c r="CD517" s="80"/>
      <c r="CE517" s="69"/>
      <c r="CF517" s="69"/>
      <c r="CG517" s="69"/>
      <c r="CH517" s="69"/>
      <c r="CI517" s="69"/>
      <c r="CJ517" s="69"/>
      <c r="CK517" s="68"/>
      <c r="CL517" s="69"/>
      <c r="CM517" s="67"/>
      <c r="CN517" s="67"/>
      <c r="CO517" s="68"/>
      <c r="CP517" s="69"/>
      <c r="CQ517" s="67"/>
      <c r="CR517" s="67"/>
      <c r="CS517" s="81"/>
      <c r="CT517" s="69"/>
      <c r="CU517" s="69"/>
      <c r="CV517" s="69"/>
      <c r="CW517" s="69"/>
      <c r="CX517" s="69"/>
      <c r="CY517" s="69"/>
      <c r="CZ517" s="69"/>
      <c r="DA517" s="69"/>
    </row>
    <row r="518" spans="2:105">
      <c r="B518" s="67"/>
      <c r="C518" s="67"/>
      <c r="D518" s="67"/>
      <c r="E518" s="68"/>
      <c r="F518" s="69"/>
      <c r="G518" s="67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69"/>
      <c r="AE518" s="69"/>
      <c r="AF518" s="69"/>
      <c r="AG518" s="80"/>
      <c r="AH518" s="80"/>
      <c r="AI518" s="69"/>
      <c r="AJ518" s="69"/>
      <c r="AK518" s="80"/>
      <c r="AL518" s="80"/>
      <c r="AM518" s="69"/>
      <c r="AN518" s="69"/>
      <c r="AO518" s="80"/>
      <c r="AP518" s="80"/>
      <c r="AQ518" s="69"/>
      <c r="AR518" s="69"/>
      <c r="AS518" s="80"/>
      <c r="AT518" s="80"/>
      <c r="AU518" s="69"/>
      <c r="AV518" s="69"/>
      <c r="AW518" s="80"/>
      <c r="AX518" s="80"/>
      <c r="AY518" s="69"/>
      <c r="AZ518" s="69"/>
      <c r="BA518" s="80"/>
      <c r="BB518" s="80"/>
      <c r="BC518" s="69"/>
      <c r="BD518" s="69"/>
      <c r="BE518" s="80"/>
      <c r="BF518" s="80"/>
      <c r="BG518" s="69"/>
      <c r="BH518" s="69"/>
      <c r="BI518" s="80"/>
      <c r="BJ518" s="80"/>
      <c r="BK518" s="69"/>
      <c r="BL518" s="69"/>
      <c r="BM518" s="80"/>
      <c r="BN518" s="80"/>
      <c r="BO518" s="69"/>
      <c r="BP518" s="69"/>
      <c r="BQ518" s="80"/>
      <c r="BR518" s="80"/>
      <c r="BS518" s="69"/>
      <c r="BT518" s="69"/>
      <c r="BU518" s="80"/>
      <c r="BV518" s="80"/>
      <c r="BW518" s="69"/>
      <c r="BX518" s="69"/>
      <c r="BY518" s="80"/>
      <c r="BZ518" s="80"/>
      <c r="CA518" s="69"/>
      <c r="CB518" s="69"/>
      <c r="CC518" s="80"/>
      <c r="CD518" s="80"/>
      <c r="CE518" s="69"/>
      <c r="CF518" s="69"/>
      <c r="CG518" s="69"/>
      <c r="CH518" s="69"/>
      <c r="CI518" s="69"/>
      <c r="CJ518" s="69"/>
      <c r="CK518" s="68"/>
      <c r="CL518" s="69"/>
      <c r="CM518" s="67"/>
      <c r="CN518" s="67"/>
      <c r="CO518" s="68"/>
      <c r="CP518" s="69"/>
      <c r="CQ518" s="67"/>
      <c r="CR518" s="67"/>
      <c r="CS518" s="81"/>
      <c r="CT518" s="69"/>
      <c r="CU518" s="69"/>
      <c r="CV518" s="69"/>
      <c r="CW518" s="69"/>
      <c r="CX518" s="69"/>
      <c r="CY518" s="69"/>
      <c r="CZ518" s="69"/>
      <c r="DA518" s="69"/>
    </row>
    <row r="519" spans="2:105">
      <c r="B519" s="67"/>
      <c r="C519" s="67"/>
      <c r="D519" s="67"/>
      <c r="E519" s="68"/>
      <c r="F519" s="69"/>
      <c r="G519" s="67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69"/>
      <c r="AE519" s="69"/>
      <c r="AF519" s="69"/>
      <c r="AG519" s="80"/>
      <c r="AH519" s="80"/>
      <c r="AI519" s="69"/>
      <c r="AJ519" s="69"/>
      <c r="AK519" s="80"/>
      <c r="AL519" s="80"/>
      <c r="AM519" s="69"/>
      <c r="AN519" s="69"/>
      <c r="AO519" s="80"/>
      <c r="AP519" s="80"/>
      <c r="AQ519" s="69"/>
      <c r="AR519" s="69"/>
      <c r="AS519" s="80"/>
      <c r="AT519" s="80"/>
      <c r="AU519" s="69"/>
      <c r="AV519" s="69"/>
      <c r="AW519" s="80"/>
      <c r="AX519" s="80"/>
      <c r="AY519" s="69"/>
      <c r="AZ519" s="69"/>
      <c r="BA519" s="80"/>
      <c r="BB519" s="80"/>
      <c r="BC519" s="69"/>
      <c r="BD519" s="69"/>
      <c r="BE519" s="80"/>
      <c r="BF519" s="80"/>
      <c r="BG519" s="69"/>
      <c r="BH519" s="69"/>
      <c r="BI519" s="80"/>
      <c r="BJ519" s="80"/>
      <c r="BK519" s="69"/>
      <c r="BL519" s="69"/>
      <c r="BM519" s="80"/>
      <c r="BN519" s="80"/>
      <c r="BO519" s="69"/>
      <c r="BP519" s="69"/>
      <c r="BQ519" s="80"/>
      <c r="BR519" s="80"/>
      <c r="BS519" s="69"/>
      <c r="BT519" s="69"/>
      <c r="BU519" s="80"/>
      <c r="BV519" s="80"/>
      <c r="BW519" s="69"/>
      <c r="BX519" s="69"/>
      <c r="BY519" s="80"/>
      <c r="BZ519" s="80"/>
      <c r="CA519" s="69"/>
      <c r="CB519" s="69"/>
      <c r="CC519" s="80"/>
      <c r="CD519" s="80"/>
      <c r="CE519" s="69"/>
      <c r="CF519" s="69"/>
      <c r="CG519" s="69"/>
      <c r="CH519" s="69"/>
      <c r="CI519" s="69"/>
      <c r="CJ519" s="69"/>
      <c r="CK519" s="68"/>
      <c r="CL519" s="69"/>
      <c r="CM519" s="67"/>
      <c r="CN519" s="67"/>
      <c r="CO519" s="68"/>
      <c r="CP519" s="69"/>
      <c r="CQ519" s="67"/>
      <c r="CR519" s="67"/>
      <c r="CS519" s="81"/>
      <c r="CT519" s="69"/>
      <c r="CU519" s="69"/>
      <c r="CV519" s="69"/>
      <c r="CW519" s="69"/>
      <c r="CX519" s="69"/>
      <c r="CY519" s="69"/>
      <c r="CZ519" s="69"/>
      <c r="DA519" s="69"/>
    </row>
    <row r="520" spans="2:105">
      <c r="B520" s="67"/>
      <c r="C520" s="67"/>
      <c r="D520" s="67"/>
      <c r="E520" s="68"/>
      <c r="F520" s="69"/>
      <c r="G520" s="67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69"/>
      <c r="AE520" s="69"/>
      <c r="AF520" s="69"/>
      <c r="AG520" s="80"/>
      <c r="AH520" s="80"/>
      <c r="AI520" s="69"/>
      <c r="AJ520" s="69"/>
      <c r="AK520" s="80"/>
      <c r="AL520" s="80"/>
      <c r="AM520" s="69"/>
      <c r="AN520" s="69"/>
      <c r="AO520" s="80"/>
      <c r="AP520" s="80"/>
      <c r="AQ520" s="69"/>
      <c r="AR520" s="69"/>
      <c r="AS520" s="80"/>
      <c r="AT520" s="80"/>
      <c r="AU520" s="69"/>
      <c r="AV520" s="69"/>
      <c r="AW520" s="80"/>
      <c r="AX520" s="80"/>
      <c r="AY520" s="69"/>
      <c r="AZ520" s="69"/>
      <c r="BA520" s="80"/>
      <c r="BB520" s="80"/>
      <c r="BC520" s="69"/>
      <c r="BD520" s="69"/>
      <c r="BE520" s="80"/>
      <c r="BF520" s="80"/>
      <c r="BG520" s="69"/>
      <c r="BH520" s="69"/>
      <c r="BI520" s="80"/>
      <c r="BJ520" s="80"/>
      <c r="BK520" s="69"/>
      <c r="BL520" s="69"/>
      <c r="BM520" s="80"/>
      <c r="BN520" s="80"/>
      <c r="BO520" s="69"/>
      <c r="BP520" s="69"/>
      <c r="BQ520" s="80"/>
      <c r="BR520" s="80"/>
      <c r="BS520" s="69"/>
      <c r="BT520" s="69"/>
      <c r="BU520" s="80"/>
      <c r="BV520" s="80"/>
      <c r="BW520" s="69"/>
      <c r="BX520" s="69"/>
      <c r="BY520" s="80"/>
      <c r="BZ520" s="80"/>
      <c r="CA520" s="69"/>
      <c r="CB520" s="69"/>
      <c r="CC520" s="80"/>
      <c r="CD520" s="80"/>
      <c r="CE520" s="69"/>
      <c r="CF520" s="69"/>
      <c r="CG520" s="69"/>
      <c r="CH520" s="69"/>
      <c r="CI520" s="69"/>
      <c r="CJ520" s="69"/>
      <c r="CK520" s="68"/>
      <c r="CL520" s="69"/>
      <c r="CM520" s="67"/>
      <c r="CN520" s="67"/>
      <c r="CO520" s="68"/>
      <c r="CP520" s="69"/>
      <c r="CQ520" s="67"/>
      <c r="CR520" s="67"/>
      <c r="CS520" s="81"/>
      <c r="CT520" s="69"/>
      <c r="CU520" s="69"/>
      <c r="CV520" s="69"/>
      <c r="CW520" s="69"/>
      <c r="CX520" s="69"/>
      <c r="CY520" s="69"/>
      <c r="CZ520" s="69"/>
      <c r="DA520" s="69"/>
    </row>
    <row r="521" spans="2:105">
      <c r="B521" s="67"/>
      <c r="C521" s="67"/>
      <c r="D521" s="67"/>
      <c r="E521" s="68"/>
      <c r="F521" s="69"/>
      <c r="G521" s="67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69"/>
      <c r="AE521" s="69"/>
      <c r="AF521" s="69"/>
      <c r="AG521" s="80"/>
      <c r="AH521" s="80"/>
      <c r="AI521" s="69"/>
      <c r="AJ521" s="69"/>
      <c r="AK521" s="80"/>
      <c r="AL521" s="80"/>
      <c r="AM521" s="69"/>
      <c r="AN521" s="69"/>
      <c r="AO521" s="80"/>
      <c r="AP521" s="80"/>
      <c r="AQ521" s="69"/>
      <c r="AR521" s="69"/>
      <c r="AS521" s="80"/>
      <c r="AT521" s="80"/>
      <c r="AU521" s="69"/>
      <c r="AV521" s="69"/>
      <c r="AW521" s="80"/>
      <c r="AX521" s="80"/>
      <c r="AY521" s="69"/>
      <c r="AZ521" s="69"/>
      <c r="BA521" s="80"/>
      <c r="BB521" s="80"/>
      <c r="BC521" s="69"/>
      <c r="BD521" s="69"/>
      <c r="BE521" s="80"/>
      <c r="BF521" s="80"/>
      <c r="BG521" s="69"/>
      <c r="BH521" s="69"/>
      <c r="BI521" s="80"/>
      <c r="BJ521" s="80"/>
      <c r="BK521" s="69"/>
      <c r="BL521" s="69"/>
      <c r="BM521" s="80"/>
      <c r="BN521" s="80"/>
      <c r="BO521" s="69"/>
      <c r="BP521" s="69"/>
      <c r="BQ521" s="80"/>
      <c r="BR521" s="80"/>
      <c r="BS521" s="69"/>
      <c r="BT521" s="69"/>
      <c r="BU521" s="80"/>
      <c r="BV521" s="80"/>
      <c r="BW521" s="69"/>
      <c r="BX521" s="69"/>
      <c r="BY521" s="80"/>
      <c r="BZ521" s="80"/>
      <c r="CA521" s="69"/>
      <c r="CB521" s="69"/>
      <c r="CC521" s="80"/>
      <c r="CD521" s="80"/>
      <c r="CE521" s="69"/>
      <c r="CF521" s="69"/>
      <c r="CG521" s="69"/>
      <c r="CH521" s="69"/>
      <c r="CI521" s="69"/>
      <c r="CJ521" s="69"/>
      <c r="CK521" s="68"/>
      <c r="CL521" s="69"/>
      <c r="CM521" s="67"/>
      <c r="CN521" s="67"/>
      <c r="CO521" s="68"/>
      <c r="CP521" s="69"/>
      <c r="CQ521" s="67"/>
      <c r="CR521" s="67"/>
      <c r="CS521" s="81"/>
      <c r="CT521" s="69"/>
      <c r="CU521" s="69"/>
      <c r="CV521" s="69"/>
      <c r="CW521" s="69"/>
      <c r="CX521" s="69"/>
      <c r="CY521" s="69"/>
      <c r="CZ521" s="69"/>
      <c r="DA521" s="69"/>
    </row>
    <row r="522" spans="2:105">
      <c r="B522" s="67"/>
      <c r="C522" s="67"/>
      <c r="D522" s="67"/>
      <c r="E522" s="68"/>
      <c r="F522" s="69"/>
      <c r="G522" s="67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69"/>
      <c r="AE522" s="69"/>
      <c r="AF522" s="69"/>
      <c r="AG522" s="80"/>
      <c r="AH522" s="80"/>
      <c r="AI522" s="69"/>
      <c r="AJ522" s="69"/>
      <c r="AK522" s="80"/>
      <c r="AL522" s="80"/>
      <c r="AM522" s="69"/>
      <c r="AN522" s="69"/>
      <c r="AO522" s="80"/>
      <c r="AP522" s="80"/>
      <c r="AQ522" s="69"/>
      <c r="AR522" s="69"/>
      <c r="AS522" s="80"/>
      <c r="AT522" s="80"/>
      <c r="AU522" s="69"/>
      <c r="AV522" s="69"/>
      <c r="AW522" s="80"/>
      <c r="AX522" s="80"/>
      <c r="AY522" s="69"/>
      <c r="AZ522" s="69"/>
      <c r="BA522" s="80"/>
      <c r="BB522" s="80"/>
      <c r="BC522" s="69"/>
      <c r="BD522" s="69"/>
      <c r="BE522" s="80"/>
      <c r="BF522" s="80"/>
      <c r="BG522" s="69"/>
      <c r="BH522" s="69"/>
      <c r="BI522" s="80"/>
      <c r="BJ522" s="80"/>
      <c r="BK522" s="69"/>
      <c r="BL522" s="69"/>
      <c r="BM522" s="80"/>
      <c r="BN522" s="80"/>
      <c r="BO522" s="69"/>
      <c r="BP522" s="69"/>
      <c r="BQ522" s="80"/>
      <c r="BR522" s="80"/>
      <c r="BS522" s="69"/>
      <c r="BT522" s="69"/>
      <c r="BU522" s="80"/>
      <c r="BV522" s="80"/>
      <c r="BW522" s="69"/>
      <c r="BX522" s="69"/>
      <c r="BY522" s="80"/>
      <c r="BZ522" s="80"/>
      <c r="CA522" s="69"/>
      <c r="CB522" s="69"/>
      <c r="CC522" s="80"/>
      <c r="CD522" s="80"/>
      <c r="CE522" s="69"/>
      <c r="CF522" s="69"/>
      <c r="CG522" s="69"/>
      <c r="CH522" s="69"/>
      <c r="CI522" s="69"/>
      <c r="CJ522" s="69"/>
      <c r="CK522" s="68"/>
      <c r="CL522" s="69"/>
      <c r="CM522" s="67"/>
      <c r="CN522" s="67"/>
      <c r="CO522" s="68"/>
      <c r="CP522" s="69"/>
      <c r="CQ522" s="67"/>
      <c r="CR522" s="67"/>
      <c r="CS522" s="81"/>
      <c r="CT522" s="69"/>
      <c r="CU522" s="69"/>
      <c r="CV522" s="69"/>
      <c r="CW522" s="69"/>
      <c r="CX522" s="69"/>
      <c r="CY522" s="69"/>
      <c r="CZ522" s="69"/>
      <c r="DA522" s="69"/>
    </row>
    <row r="523" spans="2:105">
      <c r="B523" s="67"/>
      <c r="C523" s="67"/>
      <c r="D523" s="67"/>
      <c r="E523" s="68"/>
      <c r="F523" s="69"/>
      <c r="G523" s="67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69"/>
      <c r="AE523" s="69"/>
      <c r="AF523" s="69"/>
      <c r="AG523" s="80"/>
      <c r="AH523" s="80"/>
      <c r="AI523" s="69"/>
      <c r="AJ523" s="69"/>
      <c r="AK523" s="80"/>
      <c r="AL523" s="80"/>
      <c r="AM523" s="69"/>
      <c r="AN523" s="69"/>
      <c r="AO523" s="80"/>
      <c r="AP523" s="80"/>
      <c r="AQ523" s="69"/>
      <c r="AR523" s="69"/>
      <c r="AS523" s="80"/>
      <c r="AT523" s="80"/>
      <c r="AU523" s="69"/>
      <c r="AV523" s="69"/>
      <c r="AW523" s="80"/>
      <c r="AX523" s="80"/>
      <c r="AY523" s="69"/>
      <c r="AZ523" s="69"/>
      <c r="BA523" s="80"/>
      <c r="BB523" s="80"/>
      <c r="BC523" s="69"/>
      <c r="BD523" s="69"/>
      <c r="BE523" s="80"/>
      <c r="BF523" s="80"/>
      <c r="BG523" s="69"/>
      <c r="BH523" s="69"/>
      <c r="BI523" s="80"/>
      <c r="BJ523" s="80"/>
      <c r="BK523" s="69"/>
      <c r="BL523" s="69"/>
      <c r="BM523" s="80"/>
      <c r="BN523" s="80"/>
      <c r="BO523" s="69"/>
      <c r="BP523" s="69"/>
      <c r="BQ523" s="80"/>
      <c r="BR523" s="80"/>
      <c r="BS523" s="69"/>
      <c r="BT523" s="69"/>
      <c r="BU523" s="80"/>
      <c r="BV523" s="80"/>
      <c r="BW523" s="69"/>
      <c r="BX523" s="69"/>
      <c r="BY523" s="80"/>
      <c r="BZ523" s="80"/>
      <c r="CA523" s="69"/>
      <c r="CB523" s="69"/>
      <c r="CC523" s="80"/>
      <c r="CD523" s="80"/>
      <c r="CE523" s="69"/>
      <c r="CF523" s="69"/>
      <c r="CG523" s="69"/>
      <c r="CH523" s="69"/>
      <c r="CI523" s="69"/>
      <c r="CJ523" s="69"/>
      <c r="CK523" s="68"/>
      <c r="CL523" s="69"/>
      <c r="CM523" s="67"/>
      <c r="CN523" s="67"/>
      <c r="CO523" s="68"/>
      <c r="CP523" s="69"/>
      <c r="CQ523" s="67"/>
      <c r="CR523" s="67"/>
      <c r="CS523" s="81"/>
      <c r="CT523" s="69"/>
      <c r="CU523" s="69"/>
      <c r="CV523" s="69"/>
      <c r="CW523" s="69"/>
      <c r="CX523" s="69"/>
      <c r="CY523" s="69"/>
      <c r="CZ523" s="69"/>
      <c r="DA523" s="69"/>
    </row>
    <row r="524" spans="2:105">
      <c r="B524" s="67"/>
      <c r="C524" s="67"/>
      <c r="D524" s="67"/>
      <c r="E524" s="68"/>
      <c r="F524" s="69"/>
      <c r="G524" s="67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69"/>
      <c r="AE524" s="69"/>
      <c r="AF524" s="69"/>
      <c r="AG524" s="80"/>
      <c r="AH524" s="80"/>
      <c r="AI524" s="69"/>
      <c r="AJ524" s="69"/>
      <c r="AK524" s="80"/>
      <c r="AL524" s="80"/>
      <c r="AM524" s="69"/>
      <c r="AN524" s="69"/>
      <c r="AO524" s="80"/>
      <c r="AP524" s="80"/>
      <c r="AQ524" s="69"/>
      <c r="AR524" s="69"/>
      <c r="AS524" s="80"/>
      <c r="AT524" s="80"/>
      <c r="AU524" s="69"/>
      <c r="AV524" s="69"/>
      <c r="AW524" s="80"/>
      <c r="AX524" s="80"/>
      <c r="AY524" s="69"/>
      <c r="AZ524" s="69"/>
      <c r="BA524" s="80"/>
      <c r="BB524" s="80"/>
      <c r="BC524" s="69"/>
      <c r="BD524" s="69"/>
      <c r="BE524" s="80"/>
      <c r="BF524" s="80"/>
      <c r="BG524" s="69"/>
      <c r="BH524" s="69"/>
      <c r="BI524" s="80"/>
      <c r="BJ524" s="80"/>
      <c r="BK524" s="69"/>
      <c r="BL524" s="69"/>
      <c r="BM524" s="80"/>
      <c r="BN524" s="80"/>
      <c r="BO524" s="69"/>
      <c r="BP524" s="69"/>
      <c r="BQ524" s="80"/>
      <c r="BR524" s="80"/>
      <c r="BS524" s="69"/>
      <c r="BT524" s="69"/>
      <c r="BU524" s="80"/>
      <c r="BV524" s="80"/>
      <c r="BW524" s="69"/>
      <c r="BX524" s="69"/>
      <c r="BY524" s="80"/>
      <c r="BZ524" s="80"/>
      <c r="CA524" s="69"/>
      <c r="CB524" s="69"/>
      <c r="CC524" s="80"/>
      <c r="CD524" s="80"/>
      <c r="CE524" s="69"/>
      <c r="CF524" s="69"/>
      <c r="CG524" s="69"/>
      <c r="CH524" s="69"/>
      <c r="CI524" s="69"/>
      <c r="CJ524" s="69"/>
      <c r="CK524" s="68"/>
      <c r="CL524" s="69"/>
      <c r="CM524" s="67"/>
      <c r="CN524" s="67"/>
      <c r="CO524" s="68"/>
      <c r="CP524" s="69"/>
      <c r="CQ524" s="67"/>
      <c r="CR524" s="67"/>
      <c r="CS524" s="81"/>
      <c r="CT524" s="69"/>
      <c r="CU524" s="69"/>
      <c r="CV524" s="69"/>
      <c r="CW524" s="69"/>
      <c r="CX524" s="69"/>
      <c r="CY524" s="69"/>
      <c r="CZ524" s="69"/>
      <c r="DA524" s="69"/>
    </row>
    <row r="525" spans="2:105">
      <c r="B525" s="67"/>
      <c r="C525" s="67"/>
      <c r="D525" s="67"/>
      <c r="E525" s="68"/>
      <c r="F525" s="69"/>
      <c r="G525" s="67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69"/>
      <c r="AE525" s="69"/>
      <c r="AF525" s="69"/>
      <c r="AG525" s="80"/>
      <c r="AH525" s="80"/>
      <c r="AI525" s="69"/>
      <c r="AJ525" s="69"/>
      <c r="AK525" s="80"/>
      <c r="AL525" s="80"/>
      <c r="AM525" s="69"/>
      <c r="AN525" s="69"/>
      <c r="AO525" s="80"/>
      <c r="AP525" s="80"/>
      <c r="AQ525" s="69"/>
      <c r="AR525" s="69"/>
      <c r="AS525" s="80"/>
      <c r="AT525" s="80"/>
      <c r="AU525" s="69"/>
      <c r="AV525" s="69"/>
      <c r="AW525" s="80"/>
      <c r="AX525" s="80"/>
      <c r="AY525" s="69"/>
      <c r="AZ525" s="69"/>
      <c r="BA525" s="80"/>
      <c r="BB525" s="80"/>
      <c r="BC525" s="69"/>
      <c r="BD525" s="69"/>
      <c r="BE525" s="80"/>
      <c r="BF525" s="80"/>
      <c r="BG525" s="69"/>
      <c r="BH525" s="69"/>
      <c r="BI525" s="80"/>
      <c r="BJ525" s="80"/>
      <c r="BK525" s="69"/>
      <c r="BL525" s="69"/>
      <c r="BM525" s="80"/>
      <c r="BN525" s="80"/>
      <c r="BO525" s="69"/>
      <c r="BP525" s="69"/>
      <c r="BQ525" s="80"/>
      <c r="BR525" s="80"/>
      <c r="BS525" s="69"/>
      <c r="BT525" s="69"/>
      <c r="BU525" s="80"/>
      <c r="BV525" s="80"/>
      <c r="BW525" s="69"/>
      <c r="BX525" s="69"/>
      <c r="BY525" s="80"/>
      <c r="BZ525" s="80"/>
      <c r="CA525" s="69"/>
      <c r="CB525" s="69"/>
      <c r="CC525" s="80"/>
      <c r="CD525" s="80"/>
      <c r="CE525" s="69"/>
      <c r="CF525" s="69"/>
      <c r="CG525" s="69"/>
      <c r="CH525" s="69"/>
      <c r="CI525" s="69"/>
      <c r="CJ525" s="69"/>
      <c r="CK525" s="68"/>
      <c r="CL525" s="69"/>
      <c r="CM525" s="67"/>
      <c r="CN525" s="67"/>
      <c r="CO525" s="68"/>
      <c r="CP525" s="69"/>
      <c r="CQ525" s="67"/>
      <c r="CR525" s="67"/>
      <c r="CS525" s="81"/>
      <c r="CT525" s="69"/>
      <c r="CU525" s="69"/>
      <c r="CV525" s="69"/>
      <c r="CW525" s="69"/>
      <c r="CX525" s="69"/>
      <c r="CY525" s="69"/>
      <c r="CZ525" s="69"/>
      <c r="DA525" s="69"/>
    </row>
    <row r="526" spans="2:105">
      <c r="B526" s="67"/>
      <c r="C526" s="67"/>
      <c r="D526" s="67"/>
      <c r="E526" s="68"/>
      <c r="F526" s="69"/>
      <c r="G526" s="67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69"/>
      <c r="AE526" s="69"/>
      <c r="AF526" s="69"/>
      <c r="AG526" s="80"/>
      <c r="AH526" s="80"/>
      <c r="AI526" s="69"/>
      <c r="AJ526" s="69"/>
      <c r="AK526" s="80"/>
      <c r="AL526" s="80"/>
      <c r="AM526" s="69"/>
      <c r="AN526" s="69"/>
      <c r="AO526" s="80"/>
      <c r="AP526" s="80"/>
      <c r="AQ526" s="69"/>
      <c r="AR526" s="69"/>
      <c r="AS526" s="80"/>
      <c r="AT526" s="80"/>
      <c r="AU526" s="69"/>
      <c r="AV526" s="69"/>
      <c r="AW526" s="80"/>
      <c r="AX526" s="80"/>
      <c r="AY526" s="69"/>
      <c r="AZ526" s="69"/>
      <c r="BA526" s="80"/>
      <c r="BB526" s="80"/>
      <c r="BC526" s="69"/>
      <c r="BD526" s="69"/>
      <c r="BE526" s="80"/>
      <c r="BF526" s="80"/>
      <c r="BG526" s="69"/>
      <c r="BH526" s="69"/>
      <c r="BI526" s="80"/>
      <c r="BJ526" s="80"/>
      <c r="BK526" s="69"/>
      <c r="BL526" s="69"/>
      <c r="BM526" s="80"/>
      <c r="BN526" s="80"/>
      <c r="BO526" s="69"/>
      <c r="BP526" s="69"/>
      <c r="BQ526" s="80"/>
      <c r="BR526" s="80"/>
      <c r="BS526" s="69"/>
      <c r="BT526" s="69"/>
      <c r="BU526" s="80"/>
      <c r="BV526" s="80"/>
      <c r="BW526" s="69"/>
      <c r="BX526" s="69"/>
      <c r="BY526" s="80"/>
      <c r="BZ526" s="80"/>
      <c r="CA526" s="69"/>
      <c r="CB526" s="69"/>
      <c r="CC526" s="80"/>
      <c r="CD526" s="80"/>
      <c r="CE526" s="69"/>
      <c r="CF526" s="69"/>
      <c r="CG526" s="69"/>
      <c r="CH526" s="69"/>
      <c r="CI526" s="69"/>
      <c r="CJ526" s="69"/>
      <c r="CK526" s="68"/>
      <c r="CL526" s="69"/>
      <c r="CM526" s="67"/>
      <c r="CN526" s="67"/>
      <c r="CO526" s="68"/>
      <c r="CP526" s="69"/>
      <c r="CQ526" s="67"/>
      <c r="CR526" s="67"/>
      <c r="CS526" s="81"/>
      <c r="CT526" s="69"/>
      <c r="CU526" s="69"/>
      <c r="CV526" s="69"/>
      <c r="CW526" s="69"/>
      <c r="CX526" s="69"/>
      <c r="CY526" s="69"/>
      <c r="CZ526" s="69"/>
      <c r="DA526" s="69"/>
    </row>
    <row r="527" spans="2:105">
      <c r="B527" s="67"/>
      <c r="C527" s="67"/>
      <c r="D527" s="67"/>
      <c r="E527" s="68"/>
      <c r="F527" s="69"/>
      <c r="G527" s="67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69"/>
      <c r="AE527" s="69"/>
      <c r="AF527" s="69"/>
      <c r="AG527" s="80"/>
      <c r="AH527" s="80"/>
      <c r="AI527" s="69"/>
      <c r="AJ527" s="69"/>
      <c r="AK527" s="80"/>
      <c r="AL527" s="80"/>
      <c r="AM527" s="69"/>
      <c r="AN527" s="69"/>
      <c r="AO527" s="80"/>
      <c r="AP527" s="80"/>
      <c r="AQ527" s="69"/>
      <c r="AR527" s="69"/>
      <c r="AS527" s="80"/>
      <c r="AT527" s="80"/>
      <c r="AU527" s="69"/>
      <c r="AV527" s="69"/>
      <c r="AW527" s="80"/>
      <c r="AX527" s="80"/>
      <c r="AY527" s="69"/>
      <c r="AZ527" s="69"/>
      <c r="BA527" s="80"/>
      <c r="BB527" s="80"/>
      <c r="BC527" s="69"/>
      <c r="BD527" s="69"/>
      <c r="BE527" s="80"/>
      <c r="BF527" s="80"/>
      <c r="BG527" s="69"/>
      <c r="BH527" s="69"/>
      <c r="BI527" s="80"/>
      <c r="BJ527" s="80"/>
      <c r="BK527" s="69"/>
      <c r="BL527" s="69"/>
      <c r="BM527" s="80"/>
      <c r="BN527" s="80"/>
      <c r="BO527" s="69"/>
      <c r="BP527" s="69"/>
      <c r="BQ527" s="80"/>
      <c r="BR527" s="80"/>
      <c r="BS527" s="69"/>
      <c r="BT527" s="69"/>
      <c r="BU527" s="80"/>
      <c r="BV527" s="80"/>
      <c r="BW527" s="69"/>
      <c r="BX527" s="69"/>
      <c r="BY527" s="80"/>
      <c r="BZ527" s="80"/>
      <c r="CA527" s="69"/>
      <c r="CB527" s="69"/>
      <c r="CC527" s="80"/>
      <c r="CD527" s="80"/>
      <c r="CE527" s="69"/>
      <c r="CF527" s="69"/>
      <c r="CG527" s="69"/>
      <c r="CH527" s="69"/>
      <c r="CI527" s="69"/>
      <c r="CJ527" s="69"/>
      <c r="CK527" s="68"/>
      <c r="CL527" s="69"/>
      <c r="CM527" s="67"/>
      <c r="CN527" s="67"/>
      <c r="CO527" s="68"/>
      <c r="CP527" s="69"/>
      <c r="CQ527" s="67"/>
      <c r="CR527" s="67"/>
      <c r="CS527" s="81"/>
      <c r="CT527" s="69"/>
      <c r="CU527" s="69"/>
      <c r="CV527" s="69"/>
      <c r="CW527" s="69"/>
      <c r="CX527" s="69"/>
      <c r="CY527" s="69"/>
      <c r="CZ527" s="69"/>
      <c r="DA527" s="69"/>
    </row>
    <row r="528" spans="2:105">
      <c r="B528" s="67"/>
      <c r="C528" s="67"/>
      <c r="D528" s="67"/>
      <c r="E528" s="68"/>
      <c r="F528" s="69"/>
      <c r="G528" s="67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69"/>
      <c r="AE528" s="69"/>
      <c r="AF528" s="69"/>
      <c r="AG528" s="80"/>
      <c r="AH528" s="80"/>
      <c r="AI528" s="69"/>
      <c r="AJ528" s="69"/>
      <c r="AK528" s="80"/>
      <c r="AL528" s="80"/>
      <c r="AM528" s="69"/>
      <c r="AN528" s="69"/>
      <c r="AO528" s="80"/>
      <c r="AP528" s="80"/>
      <c r="AQ528" s="69"/>
      <c r="AR528" s="69"/>
      <c r="AS528" s="80"/>
      <c r="AT528" s="80"/>
      <c r="AU528" s="69"/>
      <c r="AV528" s="69"/>
      <c r="AW528" s="80"/>
      <c r="AX528" s="80"/>
      <c r="AY528" s="69"/>
      <c r="AZ528" s="69"/>
      <c r="BA528" s="80"/>
      <c r="BB528" s="80"/>
      <c r="BC528" s="69"/>
      <c r="BD528" s="69"/>
      <c r="BE528" s="80"/>
      <c r="BF528" s="80"/>
      <c r="BG528" s="69"/>
      <c r="BH528" s="69"/>
      <c r="BI528" s="80"/>
      <c r="BJ528" s="80"/>
      <c r="BK528" s="69"/>
      <c r="BL528" s="69"/>
      <c r="BM528" s="80"/>
      <c r="BN528" s="80"/>
      <c r="BO528" s="69"/>
      <c r="BP528" s="69"/>
      <c r="BQ528" s="80"/>
      <c r="BR528" s="80"/>
      <c r="BS528" s="69"/>
      <c r="BT528" s="69"/>
      <c r="BU528" s="80"/>
      <c r="BV528" s="80"/>
      <c r="BW528" s="69"/>
      <c r="BX528" s="69"/>
      <c r="BY528" s="80"/>
      <c r="BZ528" s="80"/>
      <c r="CA528" s="69"/>
      <c r="CB528" s="69"/>
      <c r="CC528" s="80"/>
      <c r="CD528" s="80"/>
      <c r="CE528" s="69"/>
      <c r="CF528" s="69"/>
      <c r="CG528" s="69"/>
      <c r="CH528" s="69"/>
      <c r="CI528" s="69"/>
      <c r="CJ528" s="69"/>
      <c r="CK528" s="68"/>
      <c r="CL528" s="69"/>
      <c r="CM528" s="67"/>
      <c r="CN528" s="67"/>
      <c r="CO528" s="68"/>
      <c r="CP528" s="69"/>
      <c r="CQ528" s="67"/>
      <c r="CR528" s="67"/>
      <c r="CS528" s="81"/>
      <c r="CT528" s="69"/>
      <c r="CU528" s="69"/>
      <c r="CV528" s="69"/>
      <c r="CW528" s="69"/>
      <c r="CX528" s="69"/>
      <c r="CY528" s="69"/>
      <c r="CZ528" s="69"/>
      <c r="DA528" s="69"/>
    </row>
    <row r="529" spans="2:105">
      <c r="B529" s="67"/>
      <c r="C529" s="67"/>
      <c r="D529" s="67"/>
      <c r="E529" s="68"/>
      <c r="F529" s="69"/>
      <c r="G529" s="67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69"/>
      <c r="AE529" s="69"/>
      <c r="AF529" s="69"/>
      <c r="AG529" s="80"/>
      <c r="AH529" s="80"/>
      <c r="AI529" s="69"/>
      <c r="AJ529" s="69"/>
      <c r="AK529" s="80"/>
      <c r="AL529" s="80"/>
      <c r="AM529" s="69"/>
      <c r="AN529" s="69"/>
      <c r="AO529" s="80"/>
      <c r="AP529" s="80"/>
      <c r="AQ529" s="69"/>
      <c r="AR529" s="69"/>
      <c r="AS529" s="80"/>
      <c r="AT529" s="80"/>
      <c r="AU529" s="69"/>
      <c r="AV529" s="69"/>
      <c r="AW529" s="80"/>
      <c r="AX529" s="80"/>
      <c r="AY529" s="69"/>
      <c r="AZ529" s="69"/>
      <c r="BA529" s="80"/>
      <c r="BB529" s="80"/>
      <c r="BC529" s="69"/>
      <c r="BD529" s="69"/>
      <c r="BE529" s="80"/>
      <c r="BF529" s="80"/>
      <c r="BG529" s="69"/>
      <c r="BH529" s="69"/>
      <c r="BI529" s="80"/>
      <c r="BJ529" s="80"/>
      <c r="BK529" s="69"/>
      <c r="BL529" s="69"/>
      <c r="BM529" s="80"/>
      <c r="BN529" s="80"/>
      <c r="BO529" s="69"/>
      <c r="BP529" s="69"/>
      <c r="BQ529" s="80"/>
      <c r="BR529" s="80"/>
      <c r="BS529" s="69"/>
      <c r="BT529" s="69"/>
      <c r="BU529" s="80"/>
      <c r="BV529" s="80"/>
      <c r="BW529" s="69"/>
      <c r="BX529" s="69"/>
      <c r="BY529" s="80"/>
      <c r="BZ529" s="80"/>
      <c r="CA529" s="69"/>
      <c r="CB529" s="69"/>
      <c r="CC529" s="80"/>
      <c r="CD529" s="80"/>
      <c r="CE529" s="69"/>
      <c r="CF529" s="69"/>
      <c r="CG529" s="69"/>
      <c r="CH529" s="69"/>
      <c r="CI529" s="69"/>
      <c r="CJ529" s="69"/>
      <c r="CK529" s="68"/>
      <c r="CL529" s="69"/>
      <c r="CM529" s="67"/>
      <c r="CN529" s="67"/>
      <c r="CO529" s="68"/>
      <c r="CP529" s="69"/>
      <c r="CQ529" s="67"/>
      <c r="CR529" s="67"/>
      <c r="CS529" s="81"/>
      <c r="CT529" s="69"/>
      <c r="CU529" s="69"/>
      <c r="CV529" s="69"/>
      <c r="CW529" s="69"/>
      <c r="CX529" s="69"/>
      <c r="CY529" s="69"/>
      <c r="CZ529" s="69"/>
      <c r="DA529" s="69"/>
    </row>
    <row r="530" spans="2:105">
      <c r="B530" s="67"/>
      <c r="C530" s="67"/>
      <c r="D530" s="67"/>
      <c r="E530" s="68"/>
      <c r="F530" s="69"/>
      <c r="G530" s="67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69"/>
      <c r="AE530" s="69"/>
      <c r="AF530" s="69"/>
      <c r="AG530" s="80"/>
      <c r="AH530" s="80"/>
      <c r="AI530" s="69"/>
      <c r="AJ530" s="69"/>
      <c r="AK530" s="80"/>
      <c r="AL530" s="80"/>
      <c r="AM530" s="69"/>
      <c r="AN530" s="69"/>
      <c r="AO530" s="80"/>
      <c r="AP530" s="80"/>
      <c r="AQ530" s="69"/>
      <c r="AR530" s="69"/>
      <c r="AS530" s="80"/>
      <c r="AT530" s="80"/>
      <c r="AU530" s="69"/>
      <c r="AV530" s="69"/>
      <c r="AW530" s="80"/>
      <c r="AX530" s="80"/>
      <c r="AY530" s="69"/>
      <c r="AZ530" s="69"/>
      <c r="BA530" s="80"/>
      <c r="BB530" s="80"/>
      <c r="BC530" s="69"/>
      <c r="BD530" s="69"/>
      <c r="BE530" s="80"/>
      <c r="BF530" s="80"/>
      <c r="BG530" s="69"/>
      <c r="BH530" s="69"/>
      <c r="BI530" s="80"/>
      <c r="BJ530" s="80"/>
      <c r="BK530" s="69"/>
      <c r="BL530" s="69"/>
      <c r="BM530" s="80"/>
      <c r="BN530" s="80"/>
      <c r="BO530" s="69"/>
      <c r="BP530" s="69"/>
      <c r="BQ530" s="80"/>
      <c r="BR530" s="80"/>
      <c r="BS530" s="69"/>
      <c r="BT530" s="69"/>
      <c r="BU530" s="80"/>
      <c r="BV530" s="80"/>
      <c r="BW530" s="69"/>
      <c r="BX530" s="69"/>
      <c r="BY530" s="80"/>
      <c r="BZ530" s="80"/>
      <c r="CA530" s="69"/>
      <c r="CB530" s="69"/>
      <c r="CC530" s="80"/>
      <c r="CD530" s="80"/>
      <c r="CE530" s="69"/>
      <c r="CF530" s="69"/>
      <c r="CG530" s="69"/>
      <c r="CH530" s="69"/>
      <c r="CI530" s="69"/>
      <c r="CJ530" s="69"/>
      <c r="CK530" s="68"/>
      <c r="CL530" s="69"/>
      <c r="CM530" s="67"/>
      <c r="CN530" s="67"/>
      <c r="CO530" s="68"/>
      <c r="CP530" s="69"/>
      <c r="CQ530" s="67"/>
      <c r="CR530" s="67"/>
      <c r="CS530" s="81"/>
      <c r="CT530" s="69"/>
      <c r="CU530" s="69"/>
      <c r="CV530" s="69"/>
      <c r="CW530" s="69"/>
      <c r="CX530" s="69"/>
      <c r="CY530" s="69"/>
      <c r="CZ530" s="69"/>
      <c r="DA530" s="69"/>
    </row>
    <row r="531" spans="2:105">
      <c r="B531" s="67"/>
      <c r="C531" s="67"/>
      <c r="D531" s="67"/>
      <c r="E531" s="68"/>
      <c r="F531" s="69"/>
      <c r="G531" s="67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69"/>
      <c r="AE531" s="69"/>
      <c r="AF531" s="69"/>
      <c r="AG531" s="80"/>
      <c r="AH531" s="80"/>
      <c r="AI531" s="69"/>
      <c r="AJ531" s="69"/>
      <c r="AK531" s="80"/>
      <c r="AL531" s="80"/>
      <c r="AM531" s="69"/>
      <c r="AN531" s="69"/>
      <c r="AO531" s="80"/>
      <c r="AP531" s="80"/>
      <c r="AQ531" s="69"/>
      <c r="AR531" s="69"/>
      <c r="AS531" s="80"/>
      <c r="AT531" s="80"/>
      <c r="AU531" s="69"/>
      <c r="AV531" s="69"/>
      <c r="AW531" s="80"/>
      <c r="AX531" s="80"/>
      <c r="AY531" s="69"/>
      <c r="AZ531" s="69"/>
      <c r="BA531" s="80"/>
      <c r="BB531" s="80"/>
      <c r="BC531" s="69"/>
      <c r="BD531" s="69"/>
      <c r="BE531" s="80"/>
      <c r="BF531" s="80"/>
      <c r="BG531" s="69"/>
      <c r="BH531" s="69"/>
      <c r="BI531" s="80"/>
      <c r="BJ531" s="80"/>
      <c r="BK531" s="69"/>
      <c r="BL531" s="69"/>
      <c r="BM531" s="80"/>
      <c r="BN531" s="80"/>
      <c r="BO531" s="69"/>
      <c r="BP531" s="69"/>
      <c r="BQ531" s="80"/>
      <c r="BR531" s="80"/>
      <c r="BS531" s="69"/>
      <c r="BT531" s="69"/>
      <c r="BU531" s="80"/>
      <c r="BV531" s="80"/>
      <c r="BW531" s="69"/>
      <c r="BX531" s="69"/>
      <c r="BY531" s="80"/>
      <c r="BZ531" s="80"/>
      <c r="CA531" s="69"/>
      <c r="CB531" s="69"/>
      <c r="CC531" s="80"/>
      <c r="CD531" s="80"/>
      <c r="CE531" s="69"/>
      <c r="CF531" s="69"/>
      <c r="CG531" s="69"/>
      <c r="CH531" s="69"/>
      <c r="CI531" s="69"/>
      <c r="CJ531" s="69"/>
      <c r="CK531" s="68"/>
      <c r="CL531" s="69"/>
      <c r="CM531" s="67"/>
      <c r="CN531" s="67"/>
      <c r="CO531" s="68"/>
      <c r="CP531" s="69"/>
      <c r="CQ531" s="67"/>
      <c r="CR531" s="67"/>
      <c r="CS531" s="81"/>
      <c r="CT531" s="69"/>
      <c r="CU531" s="69"/>
      <c r="CV531" s="69"/>
      <c r="CW531" s="69"/>
      <c r="CX531" s="69"/>
      <c r="CY531" s="69"/>
      <c r="CZ531" s="69"/>
      <c r="DA531" s="69"/>
    </row>
    <row r="532" spans="2:105">
      <c r="B532" s="67"/>
      <c r="C532" s="67"/>
      <c r="D532" s="67"/>
      <c r="E532" s="68"/>
      <c r="F532" s="69"/>
      <c r="G532" s="67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69"/>
      <c r="AE532" s="69"/>
      <c r="AF532" s="69"/>
      <c r="AG532" s="80"/>
      <c r="AH532" s="80"/>
      <c r="AI532" s="69"/>
      <c r="AJ532" s="69"/>
      <c r="AK532" s="80"/>
      <c r="AL532" s="80"/>
      <c r="AM532" s="69"/>
      <c r="AN532" s="69"/>
      <c r="AO532" s="80"/>
      <c r="AP532" s="80"/>
      <c r="AQ532" s="69"/>
      <c r="AR532" s="69"/>
      <c r="AS532" s="80"/>
      <c r="AT532" s="80"/>
      <c r="AU532" s="69"/>
      <c r="AV532" s="69"/>
      <c r="AW532" s="80"/>
      <c r="AX532" s="80"/>
      <c r="AY532" s="69"/>
      <c r="AZ532" s="69"/>
      <c r="BA532" s="80"/>
      <c r="BB532" s="80"/>
      <c r="BC532" s="69"/>
      <c r="BD532" s="69"/>
      <c r="BE532" s="80"/>
      <c r="BF532" s="80"/>
      <c r="BG532" s="69"/>
      <c r="BH532" s="69"/>
      <c r="BI532" s="80"/>
      <c r="BJ532" s="80"/>
      <c r="BK532" s="69"/>
      <c r="BL532" s="69"/>
      <c r="BM532" s="80"/>
      <c r="BN532" s="80"/>
      <c r="BO532" s="69"/>
      <c r="BP532" s="69"/>
      <c r="BQ532" s="80"/>
      <c r="BR532" s="80"/>
      <c r="BS532" s="69"/>
      <c r="BT532" s="69"/>
      <c r="BU532" s="80"/>
      <c r="BV532" s="80"/>
      <c r="BW532" s="69"/>
      <c r="BX532" s="69"/>
      <c r="BY532" s="80"/>
      <c r="BZ532" s="80"/>
      <c r="CA532" s="69"/>
      <c r="CB532" s="69"/>
      <c r="CC532" s="80"/>
      <c r="CD532" s="80"/>
      <c r="CE532" s="69"/>
      <c r="CF532" s="69"/>
      <c r="CG532" s="69"/>
      <c r="CH532" s="69"/>
      <c r="CI532" s="69"/>
      <c r="CJ532" s="69"/>
      <c r="CK532" s="68"/>
      <c r="CL532" s="69"/>
      <c r="CM532" s="67"/>
      <c r="CN532" s="67"/>
      <c r="CO532" s="68"/>
      <c r="CP532" s="69"/>
      <c r="CQ532" s="67"/>
      <c r="CR532" s="67"/>
      <c r="CS532" s="81"/>
      <c r="CT532" s="69"/>
      <c r="CU532" s="69"/>
      <c r="CV532" s="69"/>
      <c r="CW532" s="69"/>
      <c r="CX532" s="69"/>
      <c r="CY532" s="69"/>
      <c r="CZ532" s="69"/>
      <c r="DA532" s="69"/>
    </row>
    <row r="533" spans="2:105">
      <c r="B533" s="67"/>
      <c r="C533" s="67"/>
      <c r="D533" s="67"/>
      <c r="E533" s="68"/>
      <c r="F533" s="69"/>
      <c r="G533" s="67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69"/>
      <c r="AE533" s="69"/>
      <c r="AF533" s="69"/>
      <c r="AG533" s="80"/>
      <c r="AH533" s="80"/>
      <c r="AI533" s="69"/>
      <c r="AJ533" s="69"/>
      <c r="AK533" s="80"/>
      <c r="AL533" s="80"/>
      <c r="AM533" s="69"/>
      <c r="AN533" s="69"/>
      <c r="AO533" s="80"/>
      <c r="AP533" s="80"/>
      <c r="AQ533" s="69"/>
      <c r="AR533" s="69"/>
      <c r="AS533" s="80"/>
      <c r="AT533" s="80"/>
      <c r="AU533" s="69"/>
      <c r="AV533" s="69"/>
      <c r="AW533" s="80"/>
      <c r="AX533" s="80"/>
      <c r="AY533" s="69"/>
      <c r="AZ533" s="69"/>
      <c r="BA533" s="80"/>
      <c r="BB533" s="80"/>
      <c r="BC533" s="69"/>
      <c r="BD533" s="69"/>
      <c r="BE533" s="80"/>
      <c r="BF533" s="80"/>
      <c r="BG533" s="69"/>
      <c r="BH533" s="69"/>
      <c r="BI533" s="80"/>
      <c r="BJ533" s="80"/>
      <c r="BK533" s="69"/>
      <c r="BL533" s="69"/>
      <c r="BM533" s="80"/>
      <c r="BN533" s="80"/>
      <c r="BO533" s="69"/>
      <c r="BP533" s="69"/>
      <c r="BQ533" s="80"/>
      <c r="BR533" s="80"/>
      <c r="BS533" s="69"/>
      <c r="BT533" s="69"/>
      <c r="BU533" s="80"/>
      <c r="BV533" s="80"/>
      <c r="BW533" s="69"/>
      <c r="BX533" s="69"/>
      <c r="BY533" s="80"/>
      <c r="BZ533" s="80"/>
      <c r="CA533" s="69"/>
      <c r="CB533" s="69"/>
      <c r="CC533" s="80"/>
      <c r="CD533" s="80"/>
      <c r="CE533" s="69"/>
      <c r="CF533" s="69"/>
      <c r="CG533" s="69"/>
      <c r="CH533" s="69"/>
      <c r="CI533" s="69"/>
      <c r="CJ533" s="69"/>
      <c r="CK533" s="68"/>
      <c r="CL533" s="69"/>
      <c r="CM533" s="67"/>
      <c r="CN533" s="67"/>
      <c r="CO533" s="68"/>
      <c r="CP533" s="69"/>
      <c r="CQ533" s="67"/>
      <c r="CR533" s="67"/>
      <c r="CS533" s="81"/>
      <c r="CT533" s="69"/>
      <c r="CU533" s="69"/>
      <c r="CV533" s="69"/>
      <c r="CW533" s="69"/>
      <c r="CX533" s="69"/>
      <c r="CY533" s="69"/>
      <c r="CZ533" s="69"/>
      <c r="DA533" s="69"/>
    </row>
    <row r="534" spans="2:105">
      <c r="B534" s="67"/>
      <c r="C534" s="67"/>
      <c r="D534" s="67"/>
      <c r="E534" s="68"/>
      <c r="F534" s="69"/>
      <c r="G534" s="67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  <c r="AC534" s="80"/>
      <c r="AD534" s="69"/>
      <c r="AE534" s="69"/>
      <c r="AF534" s="69"/>
      <c r="AG534" s="80"/>
      <c r="AH534" s="80"/>
      <c r="AI534" s="69"/>
      <c r="AJ534" s="69"/>
      <c r="AK534" s="80"/>
      <c r="AL534" s="80"/>
      <c r="AM534" s="69"/>
      <c r="AN534" s="69"/>
      <c r="AO534" s="80"/>
      <c r="AP534" s="80"/>
      <c r="AQ534" s="69"/>
      <c r="AR534" s="69"/>
      <c r="AS534" s="80"/>
      <c r="AT534" s="80"/>
      <c r="AU534" s="69"/>
      <c r="AV534" s="69"/>
      <c r="AW534" s="80"/>
      <c r="AX534" s="80"/>
      <c r="AY534" s="69"/>
      <c r="AZ534" s="69"/>
      <c r="BA534" s="80"/>
      <c r="BB534" s="80"/>
      <c r="BC534" s="69"/>
      <c r="BD534" s="69"/>
      <c r="BE534" s="80"/>
      <c r="BF534" s="80"/>
      <c r="BG534" s="69"/>
      <c r="BH534" s="69"/>
      <c r="BI534" s="80"/>
      <c r="BJ534" s="80"/>
      <c r="BK534" s="69"/>
      <c r="BL534" s="69"/>
      <c r="BM534" s="80"/>
      <c r="BN534" s="80"/>
      <c r="BO534" s="69"/>
      <c r="BP534" s="69"/>
      <c r="BQ534" s="80"/>
      <c r="BR534" s="80"/>
      <c r="BS534" s="69"/>
      <c r="BT534" s="69"/>
      <c r="BU534" s="80"/>
      <c r="BV534" s="80"/>
      <c r="BW534" s="69"/>
      <c r="BX534" s="69"/>
      <c r="BY534" s="80"/>
      <c r="BZ534" s="80"/>
      <c r="CA534" s="69"/>
      <c r="CB534" s="69"/>
      <c r="CC534" s="80"/>
      <c r="CD534" s="80"/>
      <c r="CE534" s="69"/>
      <c r="CF534" s="69"/>
      <c r="CG534" s="69"/>
      <c r="CH534" s="69"/>
      <c r="CI534" s="69"/>
      <c r="CJ534" s="69"/>
      <c r="CK534" s="68"/>
      <c r="CL534" s="69"/>
      <c r="CM534" s="67"/>
      <c r="CN534" s="67"/>
      <c r="CO534" s="68"/>
      <c r="CP534" s="69"/>
      <c r="CQ534" s="67"/>
      <c r="CR534" s="67"/>
      <c r="CS534" s="81"/>
      <c r="CT534" s="69"/>
      <c r="CU534" s="69"/>
      <c r="CV534" s="69"/>
      <c r="CW534" s="69"/>
      <c r="CX534" s="69"/>
      <c r="CY534" s="69"/>
      <c r="CZ534" s="69"/>
      <c r="DA534" s="69"/>
    </row>
    <row r="535" spans="2:105">
      <c r="B535" s="67"/>
      <c r="C535" s="67"/>
      <c r="D535" s="67"/>
      <c r="E535" s="68"/>
      <c r="F535" s="69"/>
      <c r="G535" s="67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  <c r="AC535" s="80"/>
      <c r="AD535" s="69"/>
      <c r="AE535" s="69"/>
      <c r="AF535" s="69"/>
      <c r="AG535" s="80"/>
      <c r="AH535" s="80"/>
      <c r="AI535" s="69"/>
      <c r="AJ535" s="69"/>
      <c r="AK535" s="80"/>
      <c r="AL535" s="80"/>
      <c r="AM535" s="69"/>
      <c r="AN535" s="69"/>
      <c r="AO535" s="80"/>
      <c r="AP535" s="80"/>
      <c r="AQ535" s="69"/>
      <c r="AR535" s="69"/>
      <c r="AS535" s="80"/>
      <c r="AT535" s="80"/>
      <c r="AU535" s="69"/>
      <c r="AV535" s="69"/>
      <c r="AW535" s="80"/>
      <c r="AX535" s="80"/>
      <c r="AY535" s="69"/>
      <c r="AZ535" s="69"/>
      <c r="BA535" s="80"/>
      <c r="BB535" s="80"/>
      <c r="BC535" s="69"/>
      <c r="BD535" s="69"/>
      <c r="BE535" s="80"/>
      <c r="BF535" s="80"/>
      <c r="BG535" s="69"/>
      <c r="BH535" s="69"/>
      <c r="BI535" s="80"/>
      <c r="BJ535" s="80"/>
      <c r="BK535" s="69"/>
      <c r="BL535" s="69"/>
      <c r="BM535" s="80"/>
      <c r="BN535" s="80"/>
      <c r="BO535" s="69"/>
      <c r="BP535" s="69"/>
      <c r="BQ535" s="80"/>
      <c r="BR535" s="80"/>
      <c r="BS535" s="69"/>
      <c r="BT535" s="69"/>
      <c r="BU535" s="80"/>
      <c r="BV535" s="80"/>
      <c r="BW535" s="69"/>
      <c r="BX535" s="69"/>
      <c r="BY535" s="80"/>
      <c r="BZ535" s="80"/>
      <c r="CA535" s="69"/>
      <c r="CB535" s="69"/>
      <c r="CC535" s="80"/>
      <c r="CD535" s="80"/>
      <c r="CE535" s="69"/>
      <c r="CF535" s="69"/>
      <c r="CG535" s="69"/>
      <c r="CH535" s="69"/>
      <c r="CI535" s="69"/>
      <c r="CJ535" s="69"/>
      <c r="CK535" s="68"/>
      <c r="CL535" s="69"/>
      <c r="CM535" s="67"/>
      <c r="CN535" s="67"/>
      <c r="CO535" s="68"/>
      <c r="CP535" s="69"/>
      <c r="CQ535" s="67"/>
      <c r="CR535" s="67"/>
      <c r="CS535" s="81"/>
      <c r="CT535" s="69"/>
      <c r="CU535" s="69"/>
      <c r="CV535" s="69"/>
      <c r="CW535" s="69"/>
      <c r="CX535" s="69"/>
      <c r="CY535" s="69"/>
      <c r="CZ535" s="69"/>
      <c r="DA535" s="69"/>
    </row>
    <row r="536" spans="2:105">
      <c r="B536" s="67"/>
      <c r="C536" s="67"/>
      <c r="D536" s="67"/>
      <c r="E536" s="68"/>
      <c r="F536" s="69"/>
      <c r="G536" s="67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69"/>
      <c r="AE536" s="69"/>
      <c r="AF536" s="69"/>
      <c r="AG536" s="80"/>
      <c r="AH536" s="80"/>
      <c r="AI536" s="69"/>
      <c r="AJ536" s="69"/>
      <c r="AK536" s="80"/>
      <c r="AL536" s="80"/>
      <c r="AM536" s="69"/>
      <c r="AN536" s="69"/>
      <c r="AO536" s="80"/>
      <c r="AP536" s="80"/>
      <c r="AQ536" s="69"/>
      <c r="AR536" s="69"/>
      <c r="AS536" s="80"/>
      <c r="AT536" s="80"/>
      <c r="AU536" s="69"/>
      <c r="AV536" s="69"/>
      <c r="AW536" s="80"/>
      <c r="AX536" s="80"/>
      <c r="AY536" s="69"/>
      <c r="AZ536" s="69"/>
      <c r="BA536" s="80"/>
      <c r="BB536" s="80"/>
      <c r="BC536" s="69"/>
      <c r="BD536" s="69"/>
      <c r="BE536" s="80"/>
      <c r="BF536" s="80"/>
      <c r="BG536" s="69"/>
      <c r="BH536" s="69"/>
      <c r="BI536" s="80"/>
      <c r="BJ536" s="80"/>
      <c r="BK536" s="69"/>
      <c r="BL536" s="69"/>
      <c r="BM536" s="80"/>
      <c r="BN536" s="80"/>
      <c r="BO536" s="69"/>
      <c r="BP536" s="69"/>
      <c r="BQ536" s="80"/>
      <c r="BR536" s="80"/>
      <c r="BS536" s="69"/>
      <c r="BT536" s="69"/>
      <c r="BU536" s="80"/>
      <c r="BV536" s="80"/>
      <c r="BW536" s="69"/>
      <c r="BX536" s="69"/>
      <c r="BY536" s="80"/>
      <c r="BZ536" s="80"/>
      <c r="CA536" s="69"/>
      <c r="CB536" s="69"/>
      <c r="CC536" s="80"/>
      <c r="CD536" s="80"/>
      <c r="CE536" s="69"/>
      <c r="CF536" s="69"/>
      <c r="CG536" s="69"/>
      <c r="CH536" s="69"/>
      <c r="CI536" s="69"/>
      <c r="CJ536" s="69"/>
      <c r="CK536" s="68"/>
      <c r="CL536" s="69"/>
      <c r="CM536" s="67"/>
      <c r="CN536" s="67"/>
      <c r="CO536" s="68"/>
      <c r="CP536" s="69"/>
      <c r="CQ536" s="67"/>
      <c r="CR536" s="67"/>
      <c r="CS536" s="81"/>
      <c r="CT536" s="69"/>
      <c r="CU536" s="69"/>
      <c r="CV536" s="69"/>
      <c r="CW536" s="69"/>
      <c r="CX536" s="69"/>
      <c r="CY536" s="69"/>
      <c r="CZ536" s="69"/>
      <c r="DA536" s="69"/>
    </row>
    <row r="537" spans="2:105">
      <c r="B537" s="67"/>
      <c r="C537" s="67"/>
      <c r="D537" s="67"/>
      <c r="E537" s="68"/>
      <c r="F537" s="69"/>
      <c r="G537" s="67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69"/>
      <c r="AE537" s="69"/>
      <c r="AF537" s="69"/>
      <c r="AG537" s="80"/>
      <c r="AH537" s="80"/>
      <c r="AI537" s="69"/>
      <c r="AJ537" s="69"/>
      <c r="AK537" s="80"/>
      <c r="AL537" s="80"/>
      <c r="AM537" s="69"/>
      <c r="AN537" s="69"/>
      <c r="AO537" s="80"/>
      <c r="AP537" s="80"/>
      <c r="AQ537" s="69"/>
      <c r="AR537" s="69"/>
      <c r="AS537" s="80"/>
      <c r="AT537" s="80"/>
      <c r="AU537" s="69"/>
      <c r="AV537" s="69"/>
      <c r="AW537" s="80"/>
      <c r="AX537" s="80"/>
      <c r="AY537" s="69"/>
      <c r="AZ537" s="69"/>
      <c r="BA537" s="80"/>
      <c r="BB537" s="80"/>
      <c r="BC537" s="69"/>
      <c r="BD537" s="69"/>
      <c r="BE537" s="80"/>
      <c r="BF537" s="80"/>
      <c r="BG537" s="69"/>
      <c r="BH537" s="69"/>
      <c r="BI537" s="80"/>
      <c r="BJ537" s="80"/>
      <c r="BK537" s="69"/>
      <c r="BL537" s="69"/>
      <c r="BM537" s="80"/>
      <c r="BN537" s="80"/>
      <c r="BO537" s="69"/>
      <c r="BP537" s="69"/>
      <c r="BQ537" s="80"/>
      <c r="BR537" s="80"/>
      <c r="BS537" s="69"/>
      <c r="BT537" s="69"/>
      <c r="BU537" s="80"/>
      <c r="BV537" s="80"/>
      <c r="BW537" s="69"/>
      <c r="BX537" s="69"/>
      <c r="BY537" s="80"/>
      <c r="BZ537" s="80"/>
      <c r="CA537" s="69"/>
      <c r="CB537" s="69"/>
      <c r="CC537" s="80"/>
      <c r="CD537" s="80"/>
      <c r="CE537" s="69"/>
      <c r="CF537" s="69"/>
      <c r="CG537" s="69"/>
      <c r="CH537" s="69"/>
      <c r="CI537" s="69"/>
      <c r="CJ537" s="69"/>
      <c r="CK537" s="68"/>
      <c r="CL537" s="69"/>
      <c r="CM537" s="67"/>
      <c r="CN537" s="67"/>
      <c r="CO537" s="68"/>
      <c r="CP537" s="69"/>
      <c r="CQ537" s="67"/>
      <c r="CR537" s="67"/>
      <c r="CS537" s="81"/>
      <c r="CT537" s="69"/>
      <c r="CU537" s="69"/>
      <c r="CV537" s="69"/>
      <c r="CW537" s="69"/>
      <c r="CX537" s="69"/>
      <c r="CY537" s="69"/>
      <c r="CZ537" s="69"/>
      <c r="DA537" s="69"/>
    </row>
    <row r="538" spans="2:105">
      <c r="B538" s="67"/>
      <c r="C538" s="67"/>
      <c r="D538" s="67"/>
      <c r="E538" s="68"/>
      <c r="F538" s="69"/>
      <c r="G538" s="67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69"/>
      <c r="AE538" s="69"/>
      <c r="AF538" s="69"/>
      <c r="AG538" s="80"/>
      <c r="AH538" s="80"/>
      <c r="AI538" s="69"/>
      <c r="AJ538" s="69"/>
      <c r="AK538" s="80"/>
      <c r="AL538" s="80"/>
      <c r="AM538" s="69"/>
      <c r="AN538" s="69"/>
      <c r="AO538" s="80"/>
      <c r="AP538" s="80"/>
      <c r="AQ538" s="69"/>
      <c r="AR538" s="69"/>
      <c r="AS538" s="80"/>
      <c r="AT538" s="80"/>
      <c r="AU538" s="69"/>
      <c r="AV538" s="69"/>
      <c r="AW538" s="80"/>
      <c r="AX538" s="80"/>
      <c r="AY538" s="69"/>
      <c r="AZ538" s="69"/>
      <c r="BA538" s="80"/>
      <c r="BB538" s="80"/>
      <c r="BC538" s="69"/>
      <c r="BD538" s="69"/>
      <c r="BE538" s="80"/>
      <c r="BF538" s="80"/>
      <c r="BG538" s="69"/>
      <c r="BH538" s="69"/>
      <c r="BI538" s="80"/>
      <c r="BJ538" s="80"/>
      <c r="BK538" s="69"/>
      <c r="BL538" s="69"/>
      <c r="BM538" s="80"/>
      <c r="BN538" s="80"/>
      <c r="BO538" s="69"/>
      <c r="BP538" s="69"/>
      <c r="BQ538" s="80"/>
      <c r="BR538" s="80"/>
      <c r="BS538" s="69"/>
      <c r="BT538" s="69"/>
      <c r="BU538" s="80"/>
      <c r="BV538" s="80"/>
      <c r="BW538" s="69"/>
      <c r="BX538" s="69"/>
      <c r="BY538" s="80"/>
      <c r="BZ538" s="80"/>
      <c r="CA538" s="69"/>
      <c r="CB538" s="69"/>
      <c r="CC538" s="80"/>
      <c r="CD538" s="80"/>
      <c r="CE538" s="69"/>
      <c r="CF538" s="69"/>
      <c r="CG538" s="69"/>
      <c r="CH538" s="69"/>
      <c r="CI538" s="69"/>
      <c r="CJ538" s="69"/>
      <c r="CK538" s="68"/>
      <c r="CL538" s="69"/>
      <c r="CM538" s="67"/>
      <c r="CN538" s="67"/>
      <c r="CO538" s="68"/>
      <c r="CP538" s="69"/>
      <c r="CQ538" s="67"/>
      <c r="CR538" s="67"/>
      <c r="CS538" s="81"/>
      <c r="CT538" s="69"/>
      <c r="CU538" s="69"/>
      <c r="CV538" s="69"/>
      <c r="CW538" s="69"/>
      <c r="CX538" s="69"/>
      <c r="CY538" s="69"/>
      <c r="CZ538" s="69"/>
      <c r="DA538" s="69"/>
    </row>
    <row r="539" spans="2:105">
      <c r="B539" s="67"/>
      <c r="C539" s="67"/>
      <c r="D539" s="67"/>
      <c r="E539" s="68"/>
      <c r="F539" s="69"/>
      <c r="G539" s="67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69"/>
      <c r="AE539" s="69"/>
      <c r="AF539" s="69"/>
      <c r="AG539" s="80"/>
      <c r="AH539" s="80"/>
      <c r="AI539" s="69"/>
      <c r="AJ539" s="69"/>
      <c r="AK539" s="80"/>
      <c r="AL539" s="80"/>
      <c r="AM539" s="69"/>
      <c r="AN539" s="69"/>
      <c r="AO539" s="80"/>
      <c r="AP539" s="80"/>
      <c r="AQ539" s="69"/>
      <c r="AR539" s="69"/>
      <c r="AS539" s="80"/>
      <c r="AT539" s="80"/>
      <c r="AU539" s="69"/>
      <c r="AV539" s="69"/>
      <c r="AW539" s="80"/>
      <c r="AX539" s="80"/>
      <c r="AY539" s="69"/>
      <c r="AZ539" s="69"/>
      <c r="BA539" s="80"/>
      <c r="BB539" s="80"/>
      <c r="BC539" s="69"/>
      <c r="BD539" s="69"/>
      <c r="BE539" s="80"/>
      <c r="BF539" s="80"/>
      <c r="BG539" s="69"/>
      <c r="BH539" s="69"/>
      <c r="BI539" s="80"/>
      <c r="BJ539" s="80"/>
      <c r="BK539" s="69"/>
      <c r="BL539" s="69"/>
      <c r="BM539" s="80"/>
      <c r="BN539" s="80"/>
      <c r="BO539" s="69"/>
      <c r="BP539" s="69"/>
      <c r="BQ539" s="80"/>
      <c r="BR539" s="80"/>
      <c r="BS539" s="69"/>
      <c r="BT539" s="69"/>
      <c r="BU539" s="80"/>
      <c r="BV539" s="80"/>
      <c r="BW539" s="69"/>
      <c r="BX539" s="69"/>
      <c r="BY539" s="80"/>
      <c r="BZ539" s="80"/>
      <c r="CA539" s="69"/>
      <c r="CB539" s="69"/>
      <c r="CC539" s="80"/>
      <c r="CD539" s="80"/>
      <c r="CE539" s="69"/>
      <c r="CF539" s="69"/>
      <c r="CG539" s="69"/>
      <c r="CH539" s="69"/>
      <c r="CI539" s="69"/>
      <c r="CJ539" s="69"/>
      <c r="CK539" s="68"/>
      <c r="CL539" s="69"/>
      <c r="CM539" s="67"/>
      <c r="CN539" s="67"/>
      <c r="CO539" s="68"/>
      <c r="CP539" s="69"/>
      <c r="CQ539" s="67"/>
      <c r="CR539" s="67"/>
      <c r="CS539" s="81"/>
      <c r="CT539" s="69"/>
      <c r="CU539" s="69"/>
      <c r="CV539" s="69"/>
      <c r="CW539" s="69"/>
      <c r="CX539" s="69"/>
      <c r="CY539" s="69"/>
      <c r="CZ539" s="69"/>
      <c r="DA539" s="69"/>
    </row>
    <row r="540" spans="2:105">
      <c r="B540" s="67"/>
      <c r="C540" s="67"/>
      <c r="D540" s="67"/>
      <c r="E540" s="68"/>
      <c r="F540" s="69"/>
      <c r="G540" s="67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69"/>
      <c r="AE540" s="69"/>
      <c r="AF540" s="69"/>
      <c r="AG540" s="80"/>
      <c r="AH540" s="80"/>
      <c r="AI540" s="69"/>
      <c r="AJ540" s="69"/>
      <c r="AK540" s="80"/>
      <c r="AL540" s="80"/>
      <c r="AM540" s="69"/>
      <c r="AN540" s="69"/>
      <c r="AO540" s="80"/>
      <c r="AP540" s="80"/>
      <c r="AQ540" s="69"/>
      <c r="AR540" s="69"/>
      <c r="AS540" s="80"/>
      <c r="AT540" s="80"/>
      <c r="AU540" s="69"/>
      <c r="AV540" s="69"/>
      <c r="AW540" s="80"/>
      <c r="AX540" s="80"/>
      <c r="AY540" s="69"/>
      <c r="AZ540" s="69"/>
      <c r="BA540" s="80"/>
      <c r="BB540" s="80"/>
      <c r="BC540" s="69"/>
      <c r="BD540" s="69"/>
      <c r="BE540" s="80"/>
      <c r="BF540" s="80"/>
      <c r="BG540" s="69"/>
      <c r="BH540" s="69"/>
      <c r="BI540" s="80"/>
      <c r="BJ540" s="80"/>
      <c r="BK540" s="69"/>
      <c r="BL540" s="69"/>
      <c r="BM540" s="80"/>
      <c r="BN540" s="80"/>
      <c r="BO540" s="69"/>
      <c r="BP540" s="69"/>
      <c r="BQ540" s="80"/>
      <c r="BR540" s="80"/>
      <c r="BS540" s="69"/>
      <c r="BT540" s="69"/>
      <c r="BU540" s="80"/>
      <c r="BV540" s="80"/>
      <c r="BW540" s="69"/>
      <c r="BX540" s="69"/>
      <c r="BY540" s="80"/>
      <c r="BZ540" s="80"/>
      <c r="CA540" s="69"/>
      <c r="CB540" s="69"/>
      <c r="CC540" s="80"/>
      <c r="CD540" s="80"/>
      <c r="CE540" s="69"/>
      <c r="CF540" s="69"/>
      <c r="CG540" s="69"/>
      <c r="CH540" s="69"/>
      <c r="CI540" s="69"/>
      <c r="CJ540" s="69"/>
      <c r="CK540" s="68"/>
      <c r="CL540" s="69"/>
      <c r="CM540" s="67"/>
      <c r="CN540" s="67"/>
      <c r="CO540" s="68"/>
      <c r="CP540" s="69"/>
      <c r="CQ540" s="67"/>
      <c r="CR540" s="67"/>
      <c r="CS540" s="81"/>
      <c r="CT540" s="69"/>
      <c r="CU540" s="69"/>
      <c r="CV540" s="69"/>
      <c r="CW540" s="69"/>
      <c r="CX540" s="69"/>
      <c r="CY540" s="69"/>
      <c r="CZ540" s="69"/>
      <c r="DA540" s="69"/>
    </row>
    <row r="541" spans="2:105">
      <c r="B541" s="67"/>
      <c r="C541" s="67"/>
      <c r="D541" s="67"/>
      <c r="E541" s="68"/>
      <c r="F541" s="69"/>
      <c r="G541" s="67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69"/>
      <c r="AE541" s="69"/>
      <c r="AF541" s="69"/>
      <c r="AG541" s="80"/>
      <c r="AH541" s="80"/>
      <c r="AI541" s="69"/>
      <c r="AJ541" s="69"/>
      <c r="AK541" s="80"/>
      <c r="AL541" s="80"/>
      <c r="AM541" s="69"/>
      <c r="AN541" s="69"/>
      <c r="AO541" s="80"/>
      <c r="AP541" s="80"/>
      <c r="AQ541" s="69"/>
      <c r="AR541" s="69"/>
      <c r="AS541" s="80"/>
      <c r="AT541" s="80"/>
      <c r="AU541" s="69"/>
      <c r="AV541" s="69"/>
      <c r="AW541" s="80"/>
      <c r="AX541" s="80"/>
      <c r="AY541" s="69"/>
      <c r="AZ541" s="69"/>
      <c r="BA541" s="80"/>
      <c r="BB541" s="80"/>
      <c r="BC541" s="69"/>
      <c r="BD541" s="69"/>
      <c r="BE541" s="80"/>
      <c r="BF541" s="80"/>
      <c r="BG541" s="69"/>
      <c r="BH541" s="69"/>
      <c r="BI541" s="80"/>
      <c r="BJ541" s="80"/>
      <c r="BK541" s="69"/>
      <c r="BL541" s="69"/>
      <c r="BM541" s="80"/>
      <c r="BN541" s="80"/>
      <c r="BO541" s="69"/>
      <c r="BP541" s="69"/>
      <c r="BQ541" s="80"/>
      <c r="BR541" s="80"/>
      <c r="BS541" s="69"/>
      <c r="BT541" s="69"/>
      <c r="BU541" s="80"/>
      <c r="BV541" s="80"/>
      <c r="BW541" s="69"/>
      <c r="BX541" s="69"/>
      <c r="BY541" s="80"/>
      <c r="BZ541" s="80"/>
      <c r="CA541" s="69"/>
      <c r="CB541" s="69"/>
      <c r="CC541" s="80"/>
      <c r="CD541" s="80"/>
      <c r="CE541" s="69"/>
      <c r="CF541" s="69"/>
      <c r="CG541" s="69"/>
      <c r="CH541" s="69"/>
      <c r="CI541" s="69"/>
      <c r="CJ541" s="69"/>
      <c r="CK541" s="68"/>
      <c r="CL541" s="69"/>
      <c r="CM541" s="67"/>
      <c r="CN541" s="67"/>
      <c r="CO541" s="68"/>
      <c r="CP541" s="69"/>
      <c r="CQ541" s="67"/>
      <c r="CR541" s="67"/>
      <c r="CS541" s="81"/>
      <c r="CT541" s="69"/>
      <c r="CU541" s="69"/>
      <c r="CV541" s="69"/>
      <c r="CW541" s="69"/>
      <c r="CX541" s="69"/>
      <c r="CY541" s="69"/>
      <c r="CZ541" s="69"/>
      <c r="DA541" s="69"/>
    </row>
    <row r="542" spans="2:105">
      <c r="B542" s="67"/>
      <c r="C542" s="67"/>
      <c r="D542" s="67"/>
      <c r="E542" s="68"/>
      <c r="F542" s="69"/>
      <c r="G542" s="67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69"/>
      <c r="AE542" s="69"/>
      <c r="AF542" s="69"/>
      <c r="AG542" s="80"/>
      <c r="AH542" s="80"/>
      <c r="AI542" s="69"/>
      <c r="AJ542" s="69"/>
      <c r="AK542" s="80"/>
      <c r="AL542" s="80"/>
      <c r="AM542" s="69"/>
      <c r="AN542" s="69"/>
      <c r="AO542" s="80"/>
      <c r="AP542" s="80"/>
      <c r="AQ542" s="69"/>
      <c r="AR542" s="69"/>
      <c r="AS542" s="80"/>
      <c r="AT542" s="80"/>
      <c r="AU542" s="69"/>
      <c r="AV542" s="69"/>
      <c r="AW542" s="80"/>
      <c r="AX542" s="80"/>
      <c r="AY542" s="69"/>
      <c r="AZ542" s="69"/>
      <c r="BA542" s="80"/>
      <c r="BB542" s="80"/>
      <c r="BC542" s="69"/>
      <c r="BD542" s="69"/>
      <c r="BE542" s="80"/>
      <c r="BF542" s="80"/>
      <c r="BG542" s="69"/>
      <c r="BH542" s="69"/>
      <c r="BI542" s="80"/>
      <c r="BJ542" s="80"/>
      <c r="BK542" s="69"/>
      <c r="BL542" s="69"/>
      <c r="BM542" s="80"/>
      <c r="BN542" s="80"/>
      <c r="BO542" s="69"/>
      <c r="BP542" s="69"/>
      <c r="BQ542" s="80"/>
      <c r="BR542" s="80"/>
      <c r="BS542" s="69"/>
      <c r="BT542" s="69"/>
      <c r="BU542" s="80"/>
      <c r="BV542" s="80"/>
      <c r="BW542" s="69"/>
      <c r="BX542" s="69"/>
      <c r="BY542" s="80"/>
      <c r="BZ542" s="80"/>
      <c r="CA542" s="69"/>
      <c r="CB542" s="69"/>
      <c r="CC542" s="80"/>
      <c r="CD542" s="80"/>
      <c r="CE542" s="69"/>
      <c r="CF542" s="69"/>
      <c r="CG542" s="69"/>
      <c r="CH542" s="69"/>
      <c r="CI542" s="69"/>
      <c r="CJ542" s="69"/>
      <c r="CK542" s="68"/>
      <c r="CL542" s="69"/>
      <c r="CM542" s="67"/>
      <c r="CN542" s="67"/>
      <c r="CO542" s="68"/>
      <c r="CP542" s="69"/>
      <c r="CQ542" s="67"/>
      <c r="CR542" s="67"/>
      <c r="CS542" s="81"/>
      <c r="CT542" s="69"/>
      <c r="CU542" s="69"/>
      <c r="CV542" s="69"/>
      <c r="CW542" s="69"/>
      <c r="CX542" s="69"/>
      <c r="CY542" s="69"/>
      <c r="CZ542" s="69"/>
      <c r="DA542" s="69"/>
    </row>
    <row r="543" spans="2:105">
      <c r="B543" s="67"/>
      <c r="C543" s="67"/>
      <c r="D543" s="67"/>
      <c r="E543" s="68"/>
      <c r="F543" s="69"/>
      <c r="G543" s="67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69"/>
      <c r="AE543" s="69"/>
      <c r="AF543" s="69"/>
      <c r="AG543" s="80"/>
      <c r="AH543" s="80"/>
      <c r="AI543" s="69"/>
      <c r="AJ543" s="69"/>
      <c r="AK543" s="80"/>
      <c r="AL543" s="80"/>
      <c r="AM543" s="69"/>
      <c r="AN543" s="69"/>
      <c r="AO543" s="80"/>
      <c r="AP543" s="80"/>
      <c r="AQ543" s="69"/>
      <c r="AR543" s="69"/>
      <c r="AS543" s="80"/>
      <c r="AT543" s="80"/>
      <c r="AU543" s="69"/>
      <c r="AV543" s="69"/>
      <c r="AW543" s="80"/>
      <c r="AX543" s="80"/>
      <c r="AY543" s="69"/>
      <c r="AZ543" s="69"/>
      <c r="BA543" s="80"/>
      <c r="BB543" s="80"/>
      <c r="BC543" s="69"/>
      <c r="BD543" s="69"/>
      <c r="BE543" s="80"/>
      <c r="BF543" s="80"/>
      <c r="BG543" s="69"/>
      <c r="BH543" s="69"/>
      <c r="BI543" s="80"/>
      <c r="BJ543" s="80"/>
      <c r="BK543" s="69"/>
      <c r="BL543" s="69"/>
      <c r="BM543" s="80"/>
      <c r="BN543" s="80"/>
      <c r="BO543" s="69"/>
      <c r="BP543" s="69"/>
      <c r="BQ543" s="80"/>
      <c r="BR543" s="80"/>
      <c r="BS543" s="69"/>
      <c r="BT543" s="69"/>
      <c r="BU543" s="80"/>
      <c r="BV543" s="80"/>
      <c r="BW543" s="69"/>
      <c r="BX543" s="69"/>
      <c r="BY543" s="80"/>
      <c r="BZ543" s="80"/>
      <c r="CA543" s="69"/>
      <c r="CB543" s="69"/>
      <c r="CC543" s="80"/>
      <c r="CD543" s="80"/>
      <c r="CE543" s="69"/>
      <c r="CF543" s="69"/>
      <c r="CG543" s="69"/>
      <c r="CH543" s="69"/>
      <c r="CI543" s="69"/>
      <c r="CJ543" s="69"/>
      <c r="CK543" s="68"/>
      <c r="CL543" s="69"/>
      <c r="CM543" s="67"/>
      <c r="CN543" s="67"/>
      <c r="CO543" s="68"/>
      <c r="CP543" s="69"/>
      <c r="CQ543" s="67"/>
      <c r="CR543" s="67"/>
      <c r="CS543" s="81"/>
      <c r="CT543" s="69"/>
      <c r="CU543" s="69"/>
      <c r="CV543" s="69"/>
      <c r="CW543" s="69"/>
      <c r="CX543" s="69"/>
      <c r="CY543" s="69"/>
      <c r="CZ543" s="69"/>
      <c r="DA543" s="69"/>
    </row>
    <row r="544" spans="2:105">
      <c r="B544" s="67"/>
      <c r="C544" s="67"/>
      <c r="D544" s="67"/>
      <c r="E544" s="68"/>
      <c r="F544" s="69"/>
      <c r="G544" s="67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69"/>
      <c r="AE544" s="69"/>
      <c r="AF544" s="69"/>
      <c r="AG544" s="80"/>
      <c r="AH544" s="80"/>
      <c r="AI544" s="69"/>
      <c r="AJ544" s="69"/>
      <c r="AK544" s="80"/>
      <c r="AL544" s="80"/>
      <c r="AM544" s="69"/>
      <c r="AN544" s="69"/>
      <c r="AO544" s="80"/>
      <c r="AP544" s="80"/>
      <c r="AQ544" s="69"/>
      <c r="AR544" s="69"/>
      <c r="AS544" s="80"/>
      <c r="AT544" s="80"/>
      <c r="AU544" s="69"/>
      <c r="AV544" s="69"/>
      <c r="AW544" s="80"/>
      <c r="AX544" s="80"/>
      <c r="AY544" s="69"/>
      <c r="AZ544" s="69"/>
      <c r="BA544" s="80"/>
      <c r="BB544" s="80"/>
      <c r="BC544" s="69"/>
      <c r="BD544" s="69"/>
      <c r="BE544" s="80"/>
      <c r="BF544" s="80"/>
      <c r="BG544" s="69"/>
      <c r="BH544" s="69"/>
      <c r="BI544" s="80"/>
      <c r="BJ544" s="80"/>
      <c r="BK544" s="69"/>
      <c r="BL544" s="69"/>
      <c r="BM544" s="80"/>
      <c r="BN544" s="80"/>
      <c r="BO544" s="69"/>
      <c r="BP544" s="69"/>
      <c r="BQ544" s="80"/>
      <c r="BR544" s="80"/>
      <c r="BS544" s="69"/>
      <c r="BT544" s="69"/>
      <c r="BU544" s="80"/>
      <c r="BV544" s="80"/>
      <c r="BW544" s="69"/>
      <c r="BX544" s="69"/>
      <c r="BY544" s="80"/>
      <c r="BZ544" s="80"/>
      <c r="CA544" s="69"/>
      <c r="CB544" s="69"/>
      <c r="CC544" s="80"/>
      <c r="CD544" s="80"/>
      <c r="CE544" s="69"/>
      <c r="CF544" s="69"/>
      <c r="CG544" s="69"/>
      <c r="CH544" s="69"/>
      <c r="CI544" s="69"/>
      <c r="CJ544" s="69"/>
      <c r="CK544" s="68"/>
      <c r="CL544" s="69"/>
      <c r="CM544" s="67"/>
      <c r="CN544" s="67"/>
      <c r="CO544" s="68"/>
      <c r="CP544" s="69"/>
      <c r="CQ544" s="67"/>
      <c r="CR544" s="67"/>
      <c r="CS544" s="81"/>
      <c r="CT544" s="69"/>
      <c r="CU544" s="69"/>
      <c r="CV544" s="69"/>
      <c r="CW544" s="69"/>
      <c r="CX544" s="69"/>
      <c r="CY544" s="69"/>
      <c r="CZ544" s="69"/>
      <c r="DA544" s="69"/>
    </row>
    <row r="545" spans="2:105">
      <c r="B545" s="67"/>
      <c r="C545" s="67"/>
      <c r="D545" s="67"/>
      <c r="E545" s="68"/>
      <c r="F545" s="69"/>
      <c r="G545" s="67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69"/>
      <c r="AE545" s="69"/>
      <c r="AF545" s="69"/>
      <c r="AG545" s="80"/>
      <c r="AH545" s="80"/>
      <c r="AI545" s="69"/>
      <c r="AJ545" s="69"/>
      <c r="AK545" s="80"/>
      <c r="AL545" s="80"/>
      <c r="AM545" s="69"/>
      <c r="AN545" s="69"/>
      <c r="AO545" s="80"/>
      <c r="AP545" s="80"/>
      <c r="AQ545" s="69"/>
      <c r="AR545" s="69"/>
      <c r="AS545" s="80"/>
      <c r="AT545" s="80"/>
      <c r="AU545" s="69"/>
      <c r="AV545" s="69"/>
      <c r="AW545" s="80"/>
      <c r="AX545" s="80"/>
      <c r="AY545" s="69"/>
      <c r="AZ545" s="69"/>
      <c r="BA545" s="80"/>
      <c r="BB545" s="80"/>
      <c r="BC545" s="69"/>
      <c r="BD545" s="69"/>
      <c r="BE545" s="80"/>
      <c r="BF545" s="80"/>
      <c r="BG545" s="69"/>
      <c r="BH545" s="69"/>
      <c r="BI545" s="80"/>
      <c r="BJ545" s="80"/>
      <c r="BK545" s="69"/>
      <c r="BL545" s="69"/>
      <c r="BM545" s="80"/>
      <c r="BN545" s="80"/>
      <c r="BO545" s="69"/>
      <c r="BP545" s="69"/>
      <c r="BQ545" s="80"/>
      <c r="BR545" s="80"/>
      <c r="BS545" s="69"/>
      <c r="BT545" s="69"/>
      <c r="BU545" s="80"/>
      <c r="BV545" s="80"/>
      <c r="BW545" s="69"/>
      <c r="BX545" s="69"/>
      <c r="BY545" s="80"/>
      <c r="BZ545" s="80"/>
      <c r="CA545" s="69"/>
      <c r="CB545" s="69"/>
      <c r="CC545" s="80"/>
      <c r="CD545" s="80"/>
      <c r="CE545" s="69"/>
      <c r="CF545" s="69"/>
      <c r="CG545" s="69"/>
      <c r="CH545" s="69"/>
      <c r="CI545" s="69"/>
      <c r="CJ545" s="69"/>
      <c r="CK545" s="68"/>
      <c r="CL545" s="69"/>
      <c r="CM545" s="67"/>
      <c r="CN545" s="67"/>
      <c r="CO545" s="68"/>
      <c r="CP545" s="69"/>
      <c r="CQ545" s="67"/>
      <c r="CR545" s="67"/>
      <c r="CS545" s="81"/>
      <c r="CT545" s="69"/>
      <c r="CU545" s="69"/>
      <c r="CV545" s="69"/>
      <c r="CW545" s="69"/>
      <c r="CX545" s="69"/>
      <c r="CY545" s="69"/>
      <c r="CZ545" s="69"/>
      <c r="DA545" s="69"/>
    </row>
    <row r="546" spans="2:105">
      <c r="B546" s="67"/>
      <c r="C546" s="67"/>
      <c r="D546" s="67"/>
      <c r="E546" s="68"/>
      <c r="F546" s="69"/>
      <c r="G546" s="67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69"/>
      <c r="AE546" s="69"/>
      <c r="AF546" s="69"/>
      <c r="AG546" s="80"/>
      <c r="AH546" s="80"/>
      <c r="AI546" s="69"/>
      <c r="AJ546" s="69"/>
      <c r="AK546" s="80"/>
      <c r="AL546" s="80"/>
      <c r="AM546" s="69"/>
      <c r="AN546" s="69"/>
      <c r="AO546" s="80"/>
      <c r="AP546" s="80"/>
      <c r="AQ546" s="69"/>
      <c r="AR546" s="69"/>
      <c r="AS546" s="80"/>
      <c r="AT546" s="80"/>
      <c r="AU546" s="69"/>
      <c r="AV546" s="69"/>
      <c r="AW546" s="80"/>
      <c r="AX546" s="80"/>
      <c r="AY546" s="69"/>
      <c r="AZ546" s="69"/>
      <c r="BA546" s="80"/>
      <c r="BB546" s="80"/>
      <c r="BC546" s="69"/>
      <c r="BD546" s="69"/>
      <c r="BE546" s="80"/>
      <c r="BF546" s="80"/>
      <c r="BG546" s="69"/>
      <c r="BH546" s="69"/>
      <c r="BI546" s="80"/>
      <c r="BJ546" s="80"/>
      <c r="BK546" s="69"/>
      <c r="BL546" s="69"/>
      <c r="BM546" s="80"/>
      <c r="BN546" s="80"/>
      <c r="BO546" s="69"/>
      <c r="BP546" s="69"/>
      <c r="BQ546" s="80"/>
      <c r="BR546" s="80"/>
      <c r="BS546" s="69"/>
      <c r="BT546" s="69"/>
      <c r="BU546" s="80"/>
      <c r="BV546" s="80"/>
      <c r="BW546" s="69"/>
      <c r="BX546" s="69"/>
      <c r="BY546" s="80"/>
      <c r="BZ546" s="80"/>
      <c r="CA546" s="69"/>
      <c r="CB546" s="69"/>
      <c r="CC546" s="80"/>
      <c r="CD546" s="80"/>
      <c r="CE546" s="69"/>
      <c r="CF546" s="69"/>
      <c r="CG546" s="69"/>
      <c r="CH546" s="69"/>
      <c r="CI546" s="69"/>
      <c r="CJ546" s="69"/>
      <c r="CK546" s="68"/>
      <c r="CL546" s="69"/>
      <c r="CM546" s="67"/>
      <c r="CN546" s="67"/>
      <c r="CO546" s="68"/>
      <c r="CP546" s="69"/>
      <c r="CQ546" s="67"/>
      <c r="CR546" s="67"/>
      <c r="CS546" s="81"/>
      <c r="CT546" s="69"/>
      <c r="CU546" s="69"/>
      <c r="CV546" s="69"/>
      <c r="CW546" s="69"/>
      <c r="CX546" s="69"/>
      <c r="CY546" s="69"/>
      <c r="CZ546" s="69"/>
      <c r="DA546" s="69"/>
    </row>
    <row r="547" spans="2:105">
      <c r="B547" s="67"/>
      <c r="C547" s="67"/>
      <c r="D547" s="67"/>
      <c r="E547" s="68"/>
      <c r="F547" s="69"/>
      <c r="G547" s="67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69"/>
      <c r="AE547" s="69"/>
      <c r="AF547" s="69"/>
      <c r="AG547" s="80"/>
      <c r="AH547" s="80"/>
      <c r="AI547" s="69"/>
      <c r="AJ547" s="69"/>
      <c r="AK547" s="80"/>
      <c r="AL547" s="80"/>
      <c r="AM547" s="69"/>
      <c r="AN547" s="69"/>
      <c r="AO547" s="80"/>
      <c r="AP547" s="80"/>
      <c r="AQ547" s="69"/>
      <c r="AR547" s="69"/>
      <c r="AS547" s="80"/>
      <c r="AT547" s="80"/>
      <c r="AU547" s="69"/>
      <c r="AV547" s="69"/>
      <c r="AW547" s="80"/>
      <c r="AX547" s="80"/>
      <c r="AY547" s="69"/>
      <c r="AZ547" s="69"/>
      <c r="BA547" s="80"/>
      <c r="BB547" s="80"/>
      <c r="BC547" s="69"/>
      <c r="BD547" s="69"/>
      <c r="BE547" s="80"/>
      <c r="BF547" s="80"/>
      <c r="BG547" s="69"/>
      <c r="BH547" s="69"/>
      <c r="BI547" s="80"/>
      <c r="BJ547" s="80"/>
      <c r="BK547" s="69"/>
      <c r="BL547" s="69"/>
      <c r="BM547" s="80"/>
      <c r="BN547" s="80"/>
      <c r="BO547" s="69"/>
      <c r="BP547" s="69"/>
      <c r="BQ547" s="80"/>
      <c r="BR547" s="80"/>
      <c r="BS547" s="69"/>
      <c r="BT547" s="69"/>
      <c r="BU547" s="80"/>
      <c r="BV547" s="80"/>
      <c r="BW547" s="69"/>
      <c r="BX547" s="69"/>
      <c r="BY547" s="80"/>
      <c r="BZ547" s="80"/>
      <c r="CA547" s="69"/>
      <c r="CB547" s="69"/>
      <c r="CC547" s="80"/>
      <c r="CD547" s="80"/>
      <c r="CE547" s="69"/>
      <c r="CF547" s="69"/>
      <c r="CG547" s="69"/>
      <c r="CH547" s="69"/>
      <c r="CI547" s="69"/>
      <c r="CJ547" s="69"/>
      <c r="CK547" s="68"/>
      <c r="CL547" s="69"/>
      <c r="CM547" s="67"/>
      <c r="CN547" s="67"/>
      <c r="CO547" s="68"/>
      <c r="CP547" s="69"/>
      <c r="CQ547" s="67"/>
      <c r="CR547" s="67"/>
      <c r="CS547" s="81"/>
      <c r="CT547" s="69"/>
      <c r="CU547" s="69"/>
      <c r="CV547" s="69"/>
      <c r="CW547" s="69"/>
      <c r="CX547" s="69"/>
      <c r="CY547" s="69"/>
      <c r="CZ547" s="69"/>
      <c r="DA547" s="69"/>
    </row>
    <row r="548" spans="2:105">
      <c r="B548" s="67"/>
      <c r="C548" s="67"/>
      <c r="D548" s="67"/>
      <c r="E548" s="68"/>
      <c r="F548" s="69"/>
      <c r="G548" s="67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69"/>
      <c r="AE548" s="69"/>
      <c r="AF548" s="69"/>
      <c r="AG548" s="80"/>
      <c r="AH548" s="80"/>
      <c r="AI548" s="69"/>
      <c r="AJ548" s="69"/>
      <c r="AK548" s="80"/>
      <c r="AL548" s="80"/>
      <c r="AM548" s="69"/>
      <c r="AN548" s="69"/>
      <c r="AO548" s="80"/>
      <c r="AP548" s="80"/>
      <c r="AQ548" s="69"/>
      <c r="AR548" s="69"/>
      <c r="AS548" s="80"/>
      <c r="AT548" s="80"/>
      <c r="AU548" s="69"/>
      <c r="AV548" s="69"/>
      <c r="AW548" s="80"/>
      <c r="AX548" s="80"/>
      <c r="AY548" s="69"/>
      <c r="AZ548" s="69"/>
      <c r="BA548" s="80"/>
      <c r="BB548" s="80"/>
      <c r="BC548" s="69"/>
      <c r="BD548" s="69"/>
      <c r="BE548" s="80"/>
      <c r="BF548" s="80"/>
      <c r="BG548" s="69"/>
      <c r="BH548" s="69"/>
      <c r="BI548" s="80"/>
      <c r="BJ548" s="80"/>
      <c r="BK548" s="69"/>
      <c r="BL548" s="69"/>
      <c r="BM548" s="80"/>
      <c r="BN548" s="80"/>
      <c r="BO548" s="69"/>
      <c r="BP548" s="69"/>
      <c r="BQ548" s="80"/>
      <c r="BR548" s="80"/>
      <c r="BS548" s="69"/>
      <c r="BT548" s="69"/>
      <c r="BU548" s="80"/>
      <c r="BV548" s="80"/>
      <c r="BW548" s="69"/>
      <c r="BX548" s="69"/>
      <c r="BY548" s="80"/>
      <c r="BZ548" s="80"/>
      <c r="CA548" s="69"/>
      <c r="CB548" s="69"/>
      <c r="CC548" s="80"/>
      <c r="CD548" s="80"/>
      <c r="CE548" s="69"/>
      <c r="CF548" s="69"/>
      <c r="CG548" s="69"/>
      <c r="CH548" s="69"/>
      <c r="CI548" s="69"/>
      <c r="CJ548" s="69"/>
      <c r="CK548" s="68"/>
      <c r="CL548" s="69"/>
      <c r="CM548" s="67"/>
      <c r="CN548" s="67"/>
      <c r="CO548" s="68"/>
      <c r="CP548" s="69"/>
      <c r="CQ548" s="67"/>
      <c r="CR548" s="67"/>
      <c r="CS548" s="81"/>
      <c r="CT548" s="69"/>
      <c r="CU548" s="69"/>
      <c r="CV548" s="69"/>
      <c r="CW548" s="69"/>
      <c r="CX548" s="69"/>
      <c r="CY548" s="69"/>
      <c r="CZ548" s="69"/>
      <c r="DA548" s="69"/>
    </row>
    <row r="549" spans="2:105">
      <c r="B549" s="67"/>
      <c r="C549" s="67"/>
      <c r="D549" s="67"/>
      <c r="E549" s="68"/>
      <c r="F549" s="69"/>
      <c r="G549" s="67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69"/>
      <c r="AE549" s="69"/>
      <c r="AF549" s="69"/>
      <c r="AG549" s="80"/>
      <c r="AH549" s="80"/>
      <c r="AI549" s="69"/>
      <c r="AJ549" s="69"/>
      <c r="AK549" s="80"/>
      <c r="AL549" s="80"/>
      <c r="AM549" s="69"/>
      <c r="AN549" s="69"/>
      <c r="AO549" s="80"/>
      <c r="AP549" s="80"/>
      <c r="AQ549" s="69"/>
      <c r="AR549" s="69"/>
      <c r="AS549" s="80"/>
      <c r="AT549" s="80"/>
      <c r="AU549" s="69"/>
      <c r="AV549" s="69"/>
      <c r="AW549" s="80"/>
      <c r="AX549" s="80"/>
      <c r="AY549" s="69"/>
      <c r="AZ549" s="69"/>
      <c r="BA549" s="80"/>
      <c r="BB549" s="80"/>
      <c r="BC549" s="69"/>
      <c r="BD549" s="69"/>
      <c r="BE549" s="80"/>
      <c r="BF549" s="80"/>
      <c r="BG549" s="69"/>
      <c r="BH549" s="69"/>
      <c r="BI549" s="80"/>
      <c r="BJ549" s="80"/>
      <c r="BK549" s="69"/>
      <c r="BL549" s="69"/>
      <c r="BM549" s="80"/>
      <c r="BN549" s="80"/>
      <c r="BO549" s="69"/>
      <c r="BP549" s="69"/>
      <c r="BQ549" s="80"/>
      <c r="BR549" s="80"/>
      <c r="BS549" s="69"/>
      <c r="BT549" s="69"/>
      <c r="BU549" s="80"/>
      <c r="BV549" s="80"/>
      <c r="BW549" s="69"/>
      <c r="BX549" s="69"/>
      <c r="BY549" s="80"/>
      <c r="BZ549" s="80"/>
      <c r="CA549" s="69"/>
      <c r="CB549" s="69"/>
      <c r="CC549" s="80"/>
      <c r="CD549" s="80"/>
      <c r="CE549" s="69"/>
      <c r="CF549" s="69"/>
      <c r="CG549" s="69"/>
      <c r="CH549" s="69"/>
      <c r="CI549" s="69"/>
      <c r="CJ549" s="69"/>
      <c r="CK549" s="68"/>
      <c r="CL549" s="69"/>
      <c r="CM549" s="67"/>
      <c r="CN549" s="67"/>
      <c r="CO549" s="68"/>
      <c r="CP549" s="69"/>
      <c r="CQ549" s="67"/>
      <c r="CR549" s="67"/>
      <c r="CS549" s="81"/>
      <c r="CT549" s="69"/>
      <c r="CU549" s="69"/>
      <c r="CV549" s="69"/>
      <c r="CW549" s="69"/>
      <c r="CX549" s="69"/>
      <c r="CY549" s="69"/>
      <c r="CZ549" s="69"/>
      <c r="DA549" s="69"/>
    </row>
    <row r="550" spans="2:105">
      <c r="B550" s="67"/>
      <c r="C550" s="67"/>
      <c r="D550" s="67"/>
      <c r="E550" s="68"/>
      <c r="F550" s="69"/>
      <c r="G550" s="67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69"/>
      <c r="AE550" s="69"/>
      <c r="AF550" s="69"/>
      <c r="AG550" s="80"/>
      <c r="AH550" s="80"/>
      <c r="AI550" s="69"/>
      <c r="AJ550" s="69"/>
      <c r="AK550" s="80"/>
      <c r="AL550" s="80"/>
      <c r="AM550" s="69"/>
      <c r="AN550" s="69"/>
      <c r="AO550" s="80"/>
      <c r="AP550" s="80"/>
      <c r="AQ550" s="69"/>
      <c r="AR550" s="69"/>
      <c r="AS550" s="80"/>
      <c r="AT550" s="80"/>
      <c r="AU550" s="69"/>
      <c r="AV550" s="69"/>
      <c r="AW550" s="80"/>
      <c r="AX550" s="80"/>
      <c r="AY550" s="69"/>
      <c r="AZ550" s="69"/>
      <c r="BA550" s="80"/>
      <c r="BB550" s="80"/>
      <c r="BC550" s="69"/>
      <c r="BD550" s="69"/>
      <c r="BE550" s="80"/>
      <c r="BF550" s="80"/>
      <c r="BG550" s="69"/>
      <c r="BH550" s="69"/>
      <c r="BI550" s="80"/>
      <c r="BJ550" s="80"/>
      <c r="BK550" s="69"/>
      <c r="BL550" s="69"/>
      <c r="BM550" s="80"/>
      <c r="BN550" s="80"/>
      <c r="BO550" s="69"/>
      <c r="BP550" s="69"/>
      <c r="BQ550" s="80"/>
      <c r="BR550" s="80"/>
      <c r="BS550" s="69"/>
      <c r="BT550" s="69"/>
      <c r="BU550" s="80"/>
      <c r="BV550" s="80"/>
      <c r="BW550" s="69"/>
      <c r="BX550" s="69"/>
      <c r="BY550" s="80"/>
      <c r="BZ550" s="80"/>
      <c r="CA550" s="69"/>
      <c r="CB550" s="69"/>
      <c r="CC550" s="80"/>
      <c r="CD550" s="80"/>
      <c r="CE550" s="69"/>
      <c r="CF550" s="69"/>
      <c r="CG550" s="69"/>
      <c r="CH550" s="69"/>
      <c r="CI550" s="69"/>
      <c r="CJ550" s="69"/>
      <c r="CK550" s="68"/>
      <c r="CL550" s="69"/>
      <c r="CM550" s="67"/>
      <c r="CN550" s="67"/>
      <c r="CO550" s="68"/>
      <c r="CP550" s="69"/>
      <c r="CQ550" s="67"/>
      <c r="CR550" s="67"/>
      <c r="CS550" s="81"/>
      <c r="CT550" s="69"/>
      <c r="CU550" s="69"/>
      <c r="CV550" s="69"/>
      <c r="CW550" s="69"/>
      <c r="CX550" s="69"/>
      <c r="CY550" s="69"/>
      <c r="CZ550" s="69"/>
      <c r="DA550" s="69"/>
    </row>
    <row r="551" spans="2:105">
      <c r="B551" s="67"/>
      <c r="C551" s="67"/>
      <c r="D551" s="67"/>
      <c r="E551" s="68"/>
      <c r="F551" s="69"/>
      <c r="G551" s="67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69"/>
      <c r="AE551" s="69"/>
      <c r="AF551" s="69"/>
      <c r="AG551" s="80"/>
      <c r="AH551" s="80"/>
      <c r="AI551" s="69"/>
      <c r="AJ551" s="69"/>
      <c r="AK551" s="80"/>
      <c r="AL551" s="80"/>
      <c r="AM551" s="69"/>
      <c r="AN551" s="69"/>
      <c r="AO551" s="80"/>
      <c r="AP551" s="80"/>
      <c r="AQ551" s="69"/>
      <c r="AR551" s="69"/>
      <c r="AS551" s="80"/>
      <c r="AT551" s="80"/>
      <c r="AU551" s="69"/>
      <c r="AV551" s="69"/>
      <c r="AW551" s="80"/>
      <c r="AX551" s="80"/>
      <c r="AY551" s="69"/>
      <c r="AZ551" s="69"/>
      <c r="BA551" s="80"/>
      <c r="BB551" s="80"/>
      <c r="BC551" s="69"/>
      <c r="BD551" s="69"/>
      <c r="BE551" s="80"/>
      <c r="BF551" s="80"/>
      <c r="BG551" s="69"/>
      <c r="BH551" s="69"/>
      <c r="BI551" s="80"/>
      <c r="BJ551" s="80"/>
      <c r="BK551" s="69"/>
      <c r="BL551" s="69"/>
      <c r="BM551" s="80"/>
      <c r="BN551" s="80"/>
      <c r="BO551" s="69"/>
      <c r="BP551" s="69"/>
      <c r="BQ551" s="80"/>
      <c r="BR551" s="80"/>
      <c r="BS551" s="69"/>
      <c r="BT551" s="69"/>
      <c r="BU551" s="80"/>
      <c r="BV551" s="80"/>
      <c r="BW551" s="69"/>
      <c r="BX551" s="69"/>
      <c r="BY551" s="80"/>
      <c r="BZ551" s="80"/>
      <c r="CA551" s="69"/>
      <c r="CB551" s="69"/>
      <c r="CC551" s="80"/>
      <c r="CD551" s="80"/>
      <c r="CE551" s="69"/>
      <c r="CF551" s="69"/>
      <c r="CG551" s="69"/>
      <c r="CH551" s="69"/>
      <c r="CI551" s="69"/>
      <c r="CJ551" s="69"/>
      <c r="CK551" s="68"/>
      <c r="CL551" s="69"/>
      <c r="CM551" s="67"/>
      <c r="CN551" s="67"/>
      <c r="CO551" s="68"/>
      <c r="CP551" s="69"/>
      <c r="CQ551" s="67"/>
      <c r="CR551" s="67"/>
      <c r="CS551" s="81"/>
      <c r="CT551" s="69"/>
      <c r="CU551" s="69"/>
      <c r="CV551" s="69"/>
      <c r="CW551" s="69"/>
      <c r="CX551" s="69"/>
      <c r="CY551" s="69"/>
      <c r="CZ551" s="69"/>
      <c r="DA551" s="69"/>
    </row>
    <row r="552" spans="2:105">
      <c r="B552" s="67"/>
      <c r="C552" s="67"/>
      <c r="D552" s="67"/>
      <c r="E552" s="68"/>
      <c r="F552" s="69"/>
      <c r="G552" s="67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69"/>
      <c r="AE552" s="69"/>
      <c r="AF552" s="69"/>
      <c r="AG552" s="80"/>
      <c r="AH552" s="80"/>
      <c r="AI552" s="69"/>
      <c r="AJ552" s="69"/>
      <c r="AK552" s="80"/>
      <c r="AL552" s="80"/>
      <c r="AM552" s="69"/>
      <c r="AN552" s="69"/>
      <c r="AO552" s="80"/>
      <c r="AP552" s="80"/>
      <c r="AQ552" s="69"/>
      <c r="AR552" s="69"/>
      <c r="AS552" s="80"/>
      <c r="AT552" s="80"/>
      <c r="AU552" s="69"/>
      <c r="AV552" s="69"/>
      <c r="AW552" s="80"/>
      <c r="AX552" s="80"/>
      <c r="AY552" s="69"/>
      <c r="AZ552" s="69"/>
      <c r="BA552" s="80"/>
      <c r="BB552" s="80"/>
      <c r="BC552" s="69"/>
      <c r="BD552" s="69"/>
      <c r="BE552" s="80"/>
      <c r="BF552" s="80"/>
      <c r="BG552" s="69"/>
      <c r="BH552" s="69"/>
      <c r="BI552" s="80"/>
      <c r="BJ552" s="80"/>
      <c r="BK552" s="69"/>
      <c r="BL552" s="69"/>
      <c r="BM552" s="80"/>
      <c r="BN552" s="80"/>
      <c r="BO552" s="69"/>
      <c r="BP552" s="69"/>
      <c r="BQ552" s="80"/>
      <c r="BR552" s="80"/>
      <c r="BS552" s="69"/>
      <c r="BT552" s="69"/>
      <c r="BU552" s="80"/>
      <c r="BV552" s="80"/>
      <c r="BW552" s="69"/>
      <c r="BX552" s="69"/>
      <c r="BY552" s="80"/>
      <c r="BZ552" s="80"/>
      <c r="CA552" s="69"/>
      <c r="CB552" s="69"/>
      <c r="CC552" s="80"/>
      <c r="CD552" s="80"/>
      <c r="CE552" s="69"/>
      <c r="CF552" s="69"/>
      <c r="CG552" s="69"/>
      <c r="CH552" s="69"/>
      <c r="CI552" s="69"/>
      <c r="CJ552" s="69"/>
      <c r="CK552" s="68"/>
      <c r="CL552" s="69"/>
      <c r="CM552" s="67"/>
      <c r="CN552" s="67"/>
      <c r="CO552" s="68"/>
      <c r="CP552" s="69"/>
      <c r="CQ552" s="67"/>
      <c r="CR552" s="67"/>
      <c r="CS552" s="81"/>
      <c r="CT552" s="69"/>
      <c r="CU552" s="69"/>
      <c r="CV552" s="69"/>
      <c r="CW552" s="69"/>
      <c r="CX552" s="69"/>
      <c r="CY552" s="69"/>
      <c r="CZ552" s="69"/>
      <c r="DA552" s="69"/>
    </row>
    <row r="553" spans="2:105">
      <c r="B553" s="67"/>
      <c r="C553" s="67"/>
      <c r="D553" s="67"/>
      <c r="E553" s="68"/>
      <c r="F553" s="69"/>
      <c r="G553" s="67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  <c r="AC553" s="80"/>
      <c r="AD553" s="69"/>
      <c r="AE553" s="69"/>
      <c r="AF553" s="69"/>
      <c r="AG553" s="80"/>
      <c r="AH553" s="80"/>
      <c r="AI553" s="69"/>
      <c r="AJ553" s="69"/>
      <c r="AK553" s="80"/>
      <c r="AL553" s="80"/>
      <c r="AM553" s="69"/>
      <c r="AN553" s="69"/>
      <c r="AO553" s="80"/>
      <c r="AP553" s="80"/>
      <c r="AQ553" s="69"/>
      <c r="AR553" s="69"/>
      <c r="AS553" s="80"/>
      <c r="AT553" s="80"/>
      <c r="AU553" s="69"/>
      <c r="AV553" s="69"/>
      <c r="AW553" s="80"/>
      <c r="AX553" s="80"/>
      <c r="AY553" s="69"/>
      <c r="AZ553" s="69"/>
      <c r="BA553" s="80"/>
      <c r="BB553" s="80"/>
      <c r="BC553" s="69"/>
      <c r="BD553" s="69"/>
      <c r="BE553" s="80"/>
      <c r="BF553" s="80"/>
      <c r="BG553" s="69"/>
      <c r="BH553" s="69"/>
      <c r="BI553" s="80"/>
      <c r="BJ553" s="80"/>
      <c r="BK553" s="69"/>
      <c r="BL553" s="69"/>
      <c r="BM553" s="80"/>
      <c r="BN553" s="80"/>
      <c r="BO553" s="69"/>
      <c r="BP553" s="69"/>
      <c r="BQ553" s="80"/>
      <c r="BR553" s="80"/>
      <c r="BS553" s="69"/>
      <c r="BT553" s="69"/>
      <c r="BU553" s="80"/>
      <c r="BV553" s="80"/>
      <c r="BW553" s="69"/>
      <c r="BX553" s="69"/>
      <c r="BY553" s="80"/>
      <c r="BZ553" s="80"/>
      <c r="CA553" s="69"/>
      <c r="CB553" s="69"/>
      <c r="CC553" s="80"/>
      <c r="CD553" s="80"/>
      <c r="CE553" s="69"/>
      <c r="CF553" s="69"/>
      <c r="CG553" s="69"/>
      <c r="CH553" s="69"/>
      <c r="CI553" s="69"/>
      <c r="CJ553" s="69"/>
      <c r="CK553" s="68"/>
      <c r="CL553" s="69"/>
      <c r="CM553" s="67"/>
      <c r="CN553" s="67"/>
      <c r="CO553" s="68"/>
      <c r="CP553" s="69"/>
      <c r="CQ553" s="67"/>
      <c r="CR553" s="67"/>
      <c r="CS553" s="81"/>
      <c r="CT553" s="69"/>
      <c r="CU553" s="69"/>
      <c r="CV553" s="69"/>
      <c r="CW553" s="69"/>
      <c r="CX553" s="69"/>
      <c r="CY553" s="69"/>
      <c r="CZ553" s="69"/>
      <c r="DA553" s="69"/>
    </row>
    <row r="554" spans="2:105">
      <c r="B554" s="67"/>
      <c r="C554" s="67"/>
      <c r="D554" s="67"/>
      <c r="E554" s="68"/>
      <c r="F554" s="69"/>
      <c r="G554" s="67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  <c r="AC554" s="80"/>
      <c r="AD554" s="69"/>
      <c r="AE554" s="69"/>
      <c r="AF554" s="69"/>
      <c r="AG554" s="80"/>
      <c r="AH554" s="80"/>
      <c r="AI554" s="69"/>
      <c r="AJ554" s="69"/>
      <c r="AK554" s="80"/>
      <c r="AL554" s="80"/>
      <c r="AM554" s="69"/>
      <c r="AN554" s="69"/>
      <c r="AO554" s="80"/>
      <c r="AP554" s="80"/>
      <c r="AQ554" s="69"/>
      <c r="AR554" s="69"/>
      <c r="AS554" s="80"/>
      <c r="AT554" s="80"/>
      <c r="AU554" s="69"/>
      <c r="AV554" s="69"/>
      <c r="AW554" s="80"/>
      <c r="AX554" s="80"/>
      <c r="AY554" s="69"/>
      <c r="AZ554" s="69"/>
      <c r="BA554" s="80"/>
      <c r="BB554" s="80"/>
      <c r="BC554" s="69"/>
      <c r="BD554" s="69"/>
      <c r="BE554" s="80"/>
      <c r="BF554" s="80"/>
      <c r="BG554" s="69"/>
      <c r="BH554" s="69"/>
      <c r="BI554" s="80"/>
      <c r="BJ554" s="80"/>
      <c r="BK554" s="69"/>
      <c r="BL554" s="69"/>
      <c r="BM554" s="80"/>
      <c r="BN554" s="80"/>
      <c r="BO554" s="69"/>
      <c r="BP554" s="69"/>
      <c r="BQ554" s="80"/>
      <c r="BR554" s="80"/>
      <c r="BS554" s="69"/>
      <c r="BT554" s="69"/>
      <c r="BU554" s="80"/>
      <c r="BV554" s="80"/>
      <c r="BW554" s="69"/>
      <c r="BX554" s="69"/>
      <c r="BY554" s="80"/>
      <c r="BZ554" s="80"/>
      <c r="CA554" s="69"/>
      <c r="CB554" s="69"/>
      <c r="CC554" s="80"/>
      <c r="CD554" s="80"/>
      <c r="CE554" s="69"/>
      <c r="CF554" s="69"/>
      <c r="CG554" s="69"/>
      <c r="CH554" s="69"/>
      <c r="CI554" s="69"/>
      <c r="CJ554" s="69"/>
      <c r="CK554" s="68"/>
      <c r="CL554" s="69"/>
      <c r="CM554" s="67"/>
      <c r="CN554" s="67"/>
      <c r="CO554" s="68"/>
      <c r="CP554" s="69"/>
      <c r="CQ554" s="67"/>
      <c r="CR554" s="67"/>
      <c r="CS554" s="81"/>
      <c r="CT554" s="69"/>
      <c r="CU554" s="69"/>
      <c r="CV554" s="69"/>
      <c r="CW554" s="69"/>
      <c r="CX554" s="69"/>
      <c r="CY554" s="69"/>
      <c r="CZ554" s="69"/>
      <c r="DA554" s="69"/>
    </row>
    <row r="555" spans="2:105">
      <c r="B555" s="67"/>
      <c r="C555" s="67"/>
      <c r="D555" s="67"/>
      <c r="E555" s="68"/>
      <c r="F555" s="69"/>
      <c r="G555" s="67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  <c r="AC555" s="80"/>
      <c r="AD555" s="69"/>
      <c r="AE555" s="69"/>
      <c r="AF555" s="69"/>
      <c r="AG555" s="80"/>
      <c r="AH555" s="80"/>
      <c r="AI555" s="69"/>
      <c r="AJ555" s="69"/>
      <c r="AK555" s="80"/>
      <c r="AL555" s="80"/>
      <c r="AM555" s="69"/>
      <c r="AN555" s="69"/>
      <c r="AO555" s="80"/>
      <c r="AP555" s="80"/>
      <c r="AQ555" s="69"/>
      <c r="AR555" s="69"/>
      <c r="AS555" s="80"/>
      <c r="AT555" s="80"/>
      <c r="AU555" s="69"/>
      <c r="AV555" s="69"/>
      <c r="AW555" s="80"/>
      <c r="AX555" s="80"/>
      <c r="AY555" s="69"/>
      <c r="AZ555" s="69"/>
      <c r="BA555" s="80"/>
      <c r="BB555" s="80"/>
      <c r="BC555" s="69"/>
      <c r="BD555" s="69"/>
      <c r="BE555" s="80"/>
      <c r="BF555" s="80"/>
      <c r="BG555" s="69"/>
      <c r="BH555" s="69"/>
      <c r="BI555" s="80"/>
      <c r="BJ555" s="80"/>
      <c r="BK555" s="69"/>
      <c r="BL555" s="69"/>
      <c r="BM555" s="80"/>
      <c r="BN555" s="80"/>
      <c r="BO555" s="69"/>
      <c r="BP555" s="69"/>
      <c r="BQ555" s="80"/>
      <c r="BR555" s="80"/>
      <c r="BS555" s="69"/>
      <c r="BT555" s="69"/>
      <c r="BU555" s="80"/>
      <c r="BV555" s="80"/>
      <c r="BW555" s="69"/>
      <c r="BX555" s="69"/>
      <c r="BY555" s="80"/>
      <c r="BZ555" s="80"/>
      <c r="CA555" s="69"/>
      <c r="CB555" s="69"/>
      <c r="CC555" s="80"/>
      <c r="CD555" s="80"/>
      <c r="CE555" s="69"/>
      <c r="CF555" s="69"/>
      <c r="CG555" s="69"/>
      <c r="CH555" s="69"/>
      <c r="CI555" s="69"/>
      <c r="CJ555" s="69"/>
      <c r="CK555" s="68"/>
      <c r="CL555" s="69"/>
      <c r="CM555" s="67"/>
      <c r="CN555" s="67"/>
      <c r="CO555" s="68"/>
      <c r="CP555" s="69"/>
      <c r="CQ555" s="67"/>
      <c r="CR555" s="67"/>
      <c r="CS555" s="81"/>
      <c r="CT555" s="69"/>
      <c r="CU555" s="69"/>
      <c r="CV555" s="69"/>
      <c r="CW555" s="69"/>
      <c r="CX555" s="69"/>
      <c r="CY555" s="69"/>
      <c r="CZ555" s="69"/>
      <c r="DA555" s="69"/>
    </row>
    <row r="556" spans="2:105">
      <c r="B556" s="67"/>
      <c r="C556" s="67"/>
      <c r="D556" s="67"/>
      <c r="E556" s="68"/>
      <c r="F556" s="69"/>
      <c r="G556" s="67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  <c r="AC556" s="80"/>
      <c r="AD556" s="69"/>
      <c r="AE556" s="69"/>
      <c r="AF556" s="69"/>
      <c r="AG556" s="80"/>
      <c r="AH556" s="80"/>
      <c r="AI556" s="69"/>
      <c r="AJ556" s="69"/>
      <c r="AK556" s="80"/>
      <c r="AL556" s="80"/>
      <c r="AM556" s="69"/>
      <c r="AN556" s="69"/>
      <c r="AO556" s="80"/>
      <c r="AP556" s="80"/>
      <c r="AQ556" s="69"/>
      <c r="AR556" s="69"/>
      <c r="AS556" s="80"/>
      <c r="AT556" s="80"/>
      <c r="AU556" s="69"/>
      <c r="AV556" s="69"/>
      <c r="AW556" s="80"/>
      <c r="AX556" s="80"/>
      <c r="AY556" s="69"/>
      <c r="AZ556" s="69"/>
      <c r="BA556" s="80"/>
      <c r="BB556" s="80"/>
      <c r="BC556" s="69"/>
      <c r="BD556" s="69"/>
      <c r="BE556" s="80"/>
      <c r="BF556" s="80"/>
      <c r="BG556" s="69"/>
      <c r="BH556" s="69"/>
      <c r="BI556" s="80"/>
      <c r="BJ556" s="80"/>
      <c r="BK556" s="69"/>
      <c r="BL556" s="69"/>
      <c r="BM556" s="80"/>
      <c r="BN556" s="80"/>
      <c r="BO556" s="69"/>
      <c r="BP556" s="69"/>
      <c r="BQ556" s="80"/>
      <c r="BR556" s="80"/>
      <c r="BS556" s="69"/>
      <c r="BT556" s="69"/>
      <c r="BU556" s="80"/>
      <c r="BV556" s="80"/>
      <c r="BW556" s="69"/>
      <c r="BX556" s="69"/>
      <c r="BY556" s="80"/>
      <c r="BZ556" s="80"/>
      <c r="CA556" s="69"/>
      <c r="CB556" s="69"/>
      <c r="CC556" s="80"/>
      <c r="CD556" s="80"/>
      <c r="CE556" s="69"/>
      <c r="CF556" s="69"/>
      <c r="CG556" s="69"/>
      <c r="CH556" s="69"/>
      <c r="CI556" s="69"/>
      <c r="CJ556" s="69"/>
      <c r="CK556" s="68"/>
      <c r="CL556" s="69"/>
      <c r="CM556" s="67"/>
      <c r="CN556" s="67"/>
      <c r="CO556" s="68"/>
      <c r="CP556" s="69"/>
      <c r="CQ556" s="67"/>
      <c r="CR556" s="67"/>
      <c r="CS556" s="81"/>
      <c r="CT556" s="69"/>
      <c r="CU556" s="69"/>
      <c r="CV556" s="69"/>
      <c r="CW556" s="69"/>
      <c r="CX556" s="69"/>
      <c r="CY556" s="69"/>
      <c r="CZ556" s="69"/>
      <c r="DA556" s="69"/>
    </row>
    <row r="557" spans="2:105">
      <c r="B557" s="67"/>
      <c r="C557" s="67"/>
      <c r="D557" s="67"/>
      <c r="E557" s="68"/>
      <c r="F557" s="69"/>
      <c r="G557" s="67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  <c r="AC557" s="80"/>
      <c r="AD557" s="69"/>
      <c r="AE557" s="69"/>
      <c r="AF557" s="69"/>
      <c r="AG557" s="80"/>
      <c r="AH557" s="80"/>
      <c r="AI557" s="69"/>
      <c r="AJ557" s="69"/>
      <c r="AK557" s="80"/>
      <c r="AL557" s="80"/>
      <c r="AM557" s="69"/>
      <c r="AN557" s="69"/>
      <c r="AO557" s="80"/>
      <c r="AP557" s="80"/>
      <c r="AQ557" s="69"/>
      <c r="AR557" s="69"/>
      <c r="AS557" s="80"/>
      <c r="AT557" s="80"/>
      <c r="AU557" s="69"/>
      <c r="AV557" s="69"/>
      <c r="AW557" s="80"/>
      <c r="AX557" s="80"/>
      <c r="AY557" s="69"/>
      <c r="AZ557" s="69"/>
      <c r="BA557" s="80"/>
      <c r="BB557" s="80"/>
      <c r="BC557" s="69"/>
      <c r="BD557" s="69"/>
      <c r="BE557" s="80"/>
      <c r="BF557" s="80"/>
      <c r="BG557" s="69"/>
      <c r="BH557" s="69"/>
      <c r="BI557" s="80"/>
      <c r="BJ557" s="80"/>
      <c r="BK557" s="69"/>
      <c r="BL557" s="69"/>
      <c r="BM557" s="80"/>
      <c r="BN557" s="80"/>
      <c r="BO557" s="69"/>
      <c r="BP557" s="69"/>
      <c r="BQ557" s="80"/>
      <c r="BR557" s="80"/>
      <c r="BS557" s="69"/>
      <c r="BT557" s="69"/>
      <c r="BU557" s="80"/>
      <c r="BV557" s="80"/>
      <c r="BW557" s="69"/>
      <c r="BX557" s="69"/>
      <c r="BY557" s="80"/>
      <c r="BZ557" s="80"/>
      <c r="CA557" s="69"/>
      <c r="CB557" s="69"/>
      <c r="CC557" s="80"/>
      <c r="CD557" s="80"/>
      <c r="CE557" s="69"/>
      <c r="CF557" s="69"/>
      <c r="CG557" s="69"/>
      <c r="CH557" s="69"/>
      <c r="CI557" s="69"/>
      <c r="CJ557" s="69"/>
      <c r="CK557" s="68"/>
      <c r="CL557" s="69"/>
      <c r="CM557" s="67"/>
      <c r="CN557" s="67"/>
      <c r="CO557" s="68"/>
      <c r="CP557" s="69"/>
      <c r="CQ557" s="67"/>
      <c r="CR557" s="67"/>
      <c r="CS557" s="81"/>
      <c r="CT557" s="69"/>
      <c r="CU557" s="69"/>
      <c r="CV557" s="69"/>
      <c r="CW557" s="69"/>
      <c r="CX557" s="69"/>
      <c r="CY557" s="69"/>
      <c r="CZ557" s="69"/>
      <c r="DA557" s="69"/>
    </row>
    <row r="558" spans="2:105">
      <c r="B558" s="67"/>
      <c r="C558" s="67"/>
      <c r="D558" s="67"/>
      <c r="E558" s="68"/>
      <c r="F558" s="69"/>
      <c r="G558" s="67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  <c r="AC558" s="80"/>
      <c r="AD558" s="69"/>
      <c r="AE558" s="69"/>
      <c r="AF558" s="69"/>
      <c r="AG558" s="80"/>
      <c r="AH558" s="80"/>
      <c r="AI558" s="69"/>
      <c r="AJ558" s="69"/>
      <c r="AK558" s="80"/>
      <c r="AL558" s="80"/>
      <c r="AM558" s="69"/>
      <c r="AN558" s="69"/>
      <c r="AO558" s="80"/>
      <c r="AP558" s="80"/>
      <c r="AQ558" s="69"/>
      <c r="AR558" s="69"/>
      <c r="AS558" s="80"/>
      <c r="AT558" s="80"/>
      <c r="AU558" s="69"/>
      <c r="AV558" s="69"/>
      <c r="AW558" s="80"/>
      <c r="AX558" s="80"/>
      <c r="AY558" s="69"/>
      <c r="AZ558" s="69"/>
      <c r="BA558" s="80"/>
      <c r="BB558" s="80"/>
      <c r="BC558" s="69"/>
      <c r="BD558" s="69"/>
      <c r="BE558" s="80"/>
      <c r="BF558" s="80"/>
      <c r="BG558" s="69"/>
      <c r="BH558" s="69"/>
      <c r="BI558" s="80"/>
      <c r="BJ558" s="80"/>
      <c r="BK558" s="69"/>
      <c r="BL558" s="69"/>
      <c r="BM558" s="80"/>
      <c r="BN558" s="80"/>
      <c r="BO558" s="69"/>
      <c r="BP558" s="69"/>
      <c r="BQ558" s="80"/>
      <c r="BR558" s="80"/>
      <c r="BS558" s="69"/>
      <c r="BT558" s="69"/>
      <c r="BU558" s="80"/>
      <c r="BV558" s="80"/>
      <c r="BW558" s="69"/>
      <c r="BX558" s="69"/>
      <c r="BY558" s="80"/>
      <c r="BZ558" s="80"/>
      <c r="CA558" s="69"/>
      <c r="CB558" s="69"/>
      <c r="CC558" s="80"/>
      <c r="CD558" s="80"/>
      <c r="CE558" s="69"/>
      <c r="CF558" s="69"/>
      <c r="CG558" s="69"/>
      <c r="CH558" s="69"/>
      <c r="CI558" s="69"/>
      <c r="CJ558" s="69"/>
      <c r="CK558" s="68"/>
      <c r="CL558" s="69"/>
      <c r="CM558" s="67"/>
      <c r="CN558" s="67"/>
      <c r="CO558" s="68"/>
      <c r="CP558" s="69"/>
      <c r="CQ558" s="67"/>
      <c r="CR558" s="67"/>
      <c r="CS558" s="81"/>
      <c r="CT558" s="69"/>
      <c r="CU558" s="69"/>
      <c r="CV558" s="69"/>
      <c r="CW558" s="69"/>
      <c r="CX558" s="69"/>
      <c r="CY558" s="69"/>
      <c r="CZ558" s="69"/>
      <c r="DA558" s="69"/>
    </row>
    <row r="559" spans="2:105">
      <c r="B559" s="67"/>
      <c r="C559" s="67"/>
      <c r="D559" s="67"/>
      <c r="E559" s="68"/>
      <c r="F559" s="69"/>
      <c r="G559" s="67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  <c r="AC559" s="80"/>
      <c r="AD559" s="69"/>
      <c r="AE559" s="69"/>
      <c r="AF559" s="69"/>
      <c r="AG559" s="80"/>
      <c r="AH559" s="80"/>
      <c r="AI559" s="69"/>
      <c r="AJ559" s="69"/>
      <c r="AK559" s="80"/>
      <c r="AL559" s="80"/>
      <c r="AM559" s="69"/>
      <c r="AN559" s="69"/>
      <c r="AO559" s="80"/>
      <c r="AP559" s="80"/>
      <c r="AQ559" s="69"/>
      <c r="AR559" s="69"/>
      <c r="AS559" s="80"/>
      <c r="AT559" s="80"/>
      <c r="AU559" s="69"/>
      <c r="AV559" s="69"/>
      <c r="AW559" s="80"/>
      <c r="AX559" s="80"/>
      <c r="AY559" s="69"/>
      <c r="AZ559" s="69"/>
      <c r="BA559" s="80"/>
      <c r="BB559" s="80"/>
      <c r="BC559" s="69"/>
      <c r="BD559" s="69"/>
      <c r="BE559" s="80"/>
      <c r="BF559" s="80"/>
      <c r="BG559" s="69"/>
      <c r="BH559" s="69"/>
      <c r="BI559" s="80"/>
      <c r="BJ559" s="80"/>
      <c r="BK559" s="69"/>
      <c r="BL559" s="69"/>
      <c r="BM559" s="80"/>
      <c r="BN559" s="80"/>
      <c r="BO559" s="69"/>
      <c r="BP559" s="69"/>
      <c r="BQ559" s="80"/>
      <c r="BR559" s="80"/>
      <c r="BS559" s="69"/>
      <c r="BT559" s="69"/>
      <c r="BU559" s="80"/>
      <c r="BV559" s="80"/>
      <c r="BW559" s="69"/>
      <c r="BX559" s="69"/>
      <c r="BY559" s="80"/>
      <c r="BZ559" s="80"/>
      <c r="CA559" s="69"/>
      <c r="CB559" s="69"/>
      <c r="CC559" s="80"/>
      <c r="CD559" s="80"/>
      <c r="CE559" s="69"/>
      <c r="CF559" s="69"/>
      <c r="CG559" s="69"/>
      <c r="CH559" s="69"/>
      <c r="CI559" s="69"/>
      <c r="CJ559" s="69"/>
      <c r="CK559" s="68"/>
      <c r="CL559" s="69"/>
      <c r="CM559" s="67"/>
      <c r="CN559" s="67"/>
      <c r="CO559" s="68"/>
      <c r="CP559" s="69"/>
      <c r="CQ559" s="67"/>
      <c r="CR559" s="67"/>
      <c r="CS559" s="81"/>
      <c r="CT559" s="69"/>
      <c r="CU559" s="69"/>
      <c r="CV559" s="69"/>
      <c r="CW559" s="69"/>
      <c r="CX559" s="69"/>
      <c r="CY559" s="69"/>
      <c r="CZ559" s="69"/>
      <c r="DA559" s="69"/>
    </row>
    <row r="560" spans="2:105">
      <c r="B560" s="67"/>
      <c r="C560" s="67"/>
      <c r="D560" s="67"/>
      <c r="E560" s="68"/>
      <c r="F560" s="69"/>
      <c r="G560" s="67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  <c r="AC560" s="80"/>
      <c r="AD560" s="69"/>
      <c r="AE560" s="69"/>
      <c r="AF560" s="69"/>
      <c r="AG560" s="80"/>
      <c r="AH560" s="80"/>
      <c r="AI560" s="69"/>
      <c r="AJ560" s="69"/>
      <c r="AK560" s="80"/>
      <c r="AL560" s="80"/>
      <c r="AM560" s="69"/>
      <c r="AN560" s="69"/>
      <c r="AO560" s="80"/>
      <c r="AP560" s="80"/>
      <c r="AQ560" s="69"/>
      <c r="AR560" s="69"/>
      <c r="AS560" s="80"/>
      <c r="AT560" s="80"/>
      <c r="AU560" s="69"/>
      <c r="AV560" s="69"/>
      <c r="AW560" s="80"/>
      <c r="AX560" s="80"/>
      <c r="AY560" s="69"/>
      <c r="AZ560" s="69"/>
      <c r="BA560" s="80"/>
      <c r="BB560" s="80"/>
      <c r="BC560" s="69"/>
      <c r="BD560" s="69"/>
      <c r="BE560" s="80"/>
      <c r="BF560" s="80"/>
      <c r="BG560" s="69"/>
      <c r="BH560" s="69"/>
      <c r="BI560" s="80"/>
      <c r="BJ560" s="80"/>
      <c r="BK560" s="69"/>
      <c r="BL560" s="69"/>
      <c r="BM560" s="80"/>
      <c r="BN560" s="80"/>
      <c r="BO560" s="69"/>
      <c r="BP560" s="69"/>
      <c r="BQ560" s="80"/>
      <c r="BR560" s="80"/>
      <c r="BS560" s="69"/>
      <c r="BT560" s="69"/>
      <c r="BU560" s="80"/>
      <c r="BV560" s="80"/>
      <c r="BW560" s="69"/>
      <c r="BX560" s="69"/>
      <c r="BY560" s="80"/>
      <c r="BZ560" s="80"/>
      <c r="CA560" s="69"/>
      <c r="CB560" s="69"/>
      <c r="CC560" s="80"/>
      <c r="CD560" s="80"/>
      <c r="CE560" s="69"/>
      <c r="CF560" s="69"/>
      <c r="CG560" s="69"/>
      <c r="CH560" s="69"/>
      <c r="CI560" s="69"/>
      <c r="CJ560" s="69"/>
      <c r="CK560" s="68"/>
      <c r="CL560" s="69"/>
      <c r="CM560" s="67"/>
      <c r="CN560" s="67"/>
      <c r="CO560" s="68"/>
      <c r="CP560" s="69"/>
      <c r="CQ560" s="67"/>
      <c r="CR560" s="67"/>
      <c r="CS560" s="81"/>
      <c r="CT560" s="69"/>
      <c r="CU560" s="69"/>
      <c r="CV560" s="69"/>
      <c r="CW560" s="69"/>
      <c r="CX560" s="69"/>
      <c r="CY560" s="69"/>
      <c r="CZ560" s="69"/>
      <c r="DA560" s="69"/>
    </row>
    <row r="561" spans="2:105">
      <c r="B561" s="67"/>
      <c r="C561" s="67"/>
      <c r="D561" s="67"/>
      <c r="E561" s="68"/>
      <c r="F561" s="69"/>
      <c r="G561" s="67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  <c r="AC561" s="80"/>
      <c r="AD561" s="69"/>
      <c r="AE561" s="69"/>
      <c r="AF561" s="69"/>
      <c r="AG561" s="80"/>
      <c r="AH561" s="80"/>
      <c r="AI561" s="69"/>
      <c r="AJ561" s="69"/>
      <c r="AK561" s="80"/>
      <c r="AL561" s="80"/>
      <c r="AM561" s="69"/>
      <c r="AN561" s="69"/>
      <c r="AO561" s="80"/>
      <c r="AP561" s="80"/>
      <c r="AQ561" s="69"/>
      <c r="AR561" s="69"/>
      <c r="AS561" s="80"/>
      <c r="AT561" s="80"/>
      <c r="AU561" s="69"/>
      <c r="AV561" s="69"/>
      <c r="AW561" s="80"/>
      <c r="AX561" s="80"/>
      <c r="AY561" s="69"/>
      <c r="AZ561" s="69"/>
      <c r="BA561" s="80"/>
      <c r="BB561" s="80"/>
      <c r="BC561" s="69"/>
      <c r="BD561" s="69"/>
      <c r="BE561" s="80"/>
      <c r="BF561" s="80"/>
      <c r="BG561" s="69"/>
      <c r="BH561" s="69"/>
      <c r="BI561" s="80"/>
      <c r="BJ561" s="80"/>
      <c r="BK561" s="69"/>
      <c r="BL561" s="69"/>
      <c r="BM561" s="80"/>
      <c r="BN561" s="80"/>
      <c r="BO561" s="69"/>
      <c r="BP561" s="69"/>
      <c r="BQ561" s="80"/>
      <c r="BR561" s="80"/>
      <c r="BS561" s="69"/>
      <c r="BT561" s="69"/>
      <c r="BU561" s="80"/>
      <c r="BV561" s="80"/>
      <c r="BW561" s="69"/>
      <c r="BX561" s="69"/>
      <c r="BY561" s="80"/>
      <c r="BZ561" s="80"/>
      <c r="CA561" s="69"/>
      <c r="CB561" s="69"/>
      <c r="CC561" s="80"/>
      <c r="CD561" s="80"/>
      <c r="CE561" s="69"/>
      <c r="CF561" s="69"/>
      <c r="CG561" s="69"/>
      <c r="CH561" s="69"/>
      <c r="CI561" s="69"/>
      <c r="CJ561" s="69"/>
      <c r="CK561" s="68"/>
      <c r="CL561" s="69"/>
      <c r="CM561" s="67"/>
      <c r="CN561" s="67"/>
      <c r="CO561" s="68"/>
      <c r="CP561" s="69"/>
      <c r="CQ561" s="67"/>
      <c r="CR561" s="67"/>
      <c r="CS561" s="81"/>
      <c r="CT561" s="69"/>
      <c r="CU561" s="69"/>
      <c r="CV561" s="69"/>
      <c r="CW561" s="69"/>
      <c r="CX561" s="69"/>
      <c r="CY561" s="69"/>
      <c r="CZ561" s="69"/>
      <c r="DA561" s="69"/>
    </row>
    <row r="562" spans="2:105">
      <c r="B562" s="67"/>
      <c r="C562" s="67"/>
      <c r="D562" s="67"/>
      <c r="E562" s="68"/>
      <c r="F562" s="69"/>
      <c r="G562" s="67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  <c r="AC562" s="80"/>
      <c r="AD562" s="69"/>
      <c r="AE562" s="69"/>
      <c r="AF562" s="69"/>
      <c r="AG562" s="80"/>
      <c r="AH562" s="80"/>
      <c r="AI562" s="69"/>
      <c r="AJ562" s="69"/>
      <c r="AK562" s="80"/>
      <c r="AL562" s="80"/>
      <c r="AM562" s="69"/>
      <c r="AN562" s="69"/>
      <c r="AO562" s="80"/>
      <c r="AP562" s="80"/>
      <c r="AQ562" s="69"/>
      <c r="AR562" s="69"/>
      <c r="AS562" s="80"/>
      <c r="AT562" s="80"/>
      <c r="AU562" s="69"/>
      <c r="AV562" s="69"/>
      <c r="AW562" s="80"/>
      <c r="AX562" s="80"/>
      <c r="AY562" s="69"/>
      <c r="AZ562" s="69"/>
      <c r="BA562" s="80"/>
      <c r="BB562" s="80"/>
      <c r="BC562" s="69"/>
      <c r="BD562" s="69"/>
      <c r="BE562" s="80"/>
      <c r="BF562" s="80"/>
      <c r="BG562" s="69"/>
      <c r="BH562" s="69"/>
      <c r="BI562" s="80"/>
      <c r="BJ562" s="80"/>
      <c r="BK562" s="69"/>
      <c r="BL562" s="69"/>
      <c r="BM562" s="80"/>
      <c r="BN562" s="80"/>
      <c r="BO562" s="69"/>
      <c r="BP562" s="69"/>
      <c r="BQ562" s="80"/>
      <c r="BR562" s="80"/>
      <c r="BS562" s="69"/>
      <c r="BT562" s="69"/>
      <c r="BU562" s="80"/>
      <c r="BV562" s="80"/>
      <c r="BW562" s="69"/>
      <c r="BX562" s="69"/>
      <c r="BY562" s="80"/>
      <c r="BZ562" s="80"/>
      <c r="CA562" s="69"/>
      <c r="CB562" s="69"/>
      <c r="CC562" s="80"/>
      <c r="CD562" s="80"/>
      <c r="CE562" s="69"/>
      <c r="CF562" s="69"/>
      <c r="CG562" s="69"/>
      <c r="CH562" s="69"/>
      <c r="CI562" s="69"/>
      <c r="CJ562" s="69"/>
      <c r="CK562" s="68"/>
      <c r="CL562" s="69"/>
      <c r="CM562" s="67"/>
      <c r="CN562" s="67"/>
      <c r="CO562" s="68"/>
      <c r="CP562" s="69"/>
      <c r="CQ562" s="67"/>
      <c r="CR562" s="67"/>
      <c r="CS562" s="81"/>
      <c r="CT562" s="69"/>
      <c r="CU562" s="69"/>
      <c r="CV562" s="69"/>
      <c r="CW562" s="69"/>
      <c r="CX562" s="69"/>
      <c r="CY562" s="69"/>
      <c r="CZ562" s="69"/>
      <c r="DA562" s="69"/>
    </row>
    <row r="563" spans="2:105">
      <c r="B563" s="67"/>
      <c r="C563" s="67"/>
      <c r="D563" s="67"/>
      <c r="E563" s="68"/>
      <c r="F563" s="69"/>
      <c r="G563" s="67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  <c r="AC563" s="80"/>
      <c r="AD563" s="69"/>
      <c r="AE563" s="69"/>
      <c r="AF563" s="69"/>
      <c r="AG563" s="80"/>
      <c r="AH563" s="80"/>
      <c r="AI563" s="69"/>
      <c r="AJ563" s="69"/>
      <c r="AK563" s="80"/>
      <c r="AL563" s="80"/>
      <c r="AM563" s="69"/>
      <c r="AN563" s="69"/>
      <c r="AO563" s="80"/>
      <c r="AP563" s="80"/>
      <c r="AQ563" s="69"/>
      <c r="AR563" s="69"/>
      <c r="AS563" s="80"/>
      <c r="AT563" s="80"/>
      <c r="AU563" s="69"/>
      <c r="AV563" s="69"/>
      <c r="AW563" s="80"/>
      <c r="AX563" s="80"/>
      <c r="AY563" s="69"/>
      <c r="AZ563" s="69"/>
      <c r="BA563" s="80"/>
      <c r="BB563" s="80"/>
      <c r="BC563" s="69"/>
      <c r="BD563" s="69"/>
      <c r="BE563" s="80"/>
      <c r="BF563" s="80"/>
      <c r="BG563" s="69"/>
      <c r="BH563" s="69"/>
      <c r="BI563" s="80"/>
      <c r="BJ563" s="80"/>
      <c r="BK563" s="69"/>
      <c r="BL563" s="69"/>
      <c r="BM563" s="80"/>
      <c r="BN563" s="80"/>
      <c r="BO563" s="69"/>
      <c r="BP563" s="69"/>
      <c r="BQ563" s="80"/>
      <c r="BR563" s="80"/>
      <c r="BS563" s="69"/>
      <c r="BT563" s="69"/>
      <c r="BU563" s="80"/>
      <c r="BV563" s="80"/>
      <c r="BW563" s="69"/>
      <c r="BX563" s="69"/>
      <c r="BY563" s="80"/>
      <c r="BZ563" s="80"/>
      <c r="CA563" s="69"/>
      <c r="CB563" s="69"/>
      <c r="CC563" s="80"/>
      <c r="CD563" s="80"/>
      <c r="CE563" s="69"/>
      <c r="CF563" s="69"/>
      <c r="CG563" s="69"/>
      <c r="CH563" s="69"/>
      <c r="CI563" s="69"/>
      <c r="CJ563" s="69"/>
      <c r="CK563" s="68"/>
      <c r="CL563" s="69"/>
      <c r="CM563" s="67"/>
      <c r="CN563" s="67"/>
      <c r="CO563" s="68"/>
      <c r="CP563" s="69"/>
      <c r="CQ563" s="67"/>
      <c r="CR563" s="67"/>
      <c r="CS563" s="81"/>
      <c r="CT563" s="69"/>
      <c r="CU563" s="69"/>
      <c r="CV563" s="69"/>
      <c r="CW563" s="69"/>
      <c r="CX563" s="69"/>
      <c r="CY563" s="69"/>
      <c r="CZ563" s="69"/>
      <c r="DA563" s="69"/>
    </row>
    <row r="564" spans="2:105">
      <c r="B564" s="67"/>
      <c r="C564" s="67"/>
      <c r="D564" s="67"/>
      <c r="E564" s="68"/>
      <c r="F564" s="69"/>
      <c r="G564" s="67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  <c r="AC564" s="80"/>
      <c r="AD564" s="69"/>
      <c r="AE564" s="69"/>
      <c r="AF564" s="69"/>
      <c r="AG564" s="80"/>
      <c r="AH564" s="80"/>
      <c r="AI564" s="69"/>
      <c r="AJ564" s="69"/>
      <c r="AK564" s="80"/>
      <c r="AL564" s="80"/>
      <c r="AM564" s="69"/>
      <c r="AN564" s="69"/>
      <c r="AO564" s="80"/>
      <c r="AP564" s="80"/>
      <c r="AQ564" s="69"/>
      <c r="AR564" s="69"/>
      <c r="AS564" s="80"/>
      <c r="AT564" s="80"/>
      <c r="AU564" s="69"/>
      <c r="AV564" s="69"/>
      <c r="AW564" s="80"/>
      <c r="AX564" s="80"/>
      <c r="AY564" s="69"/>
      <c r="AZ564" s="69"/>
      <c r="BA564" s="80"/>
      <c r="BB564" s="80"/>
      <c r="BC564" s="69"/>
      <c r="BD564" s="69"/>
      <c r="BE564" s="80"/>
      <c r="BF564" s="80"/>
      <c r="BG564" s="69"/>
      <c r="BH564" s="69"/>
      <c r="BI564" s="80"/>
      <c r="BJ564" s="80"/>
      <c r="BK564" s="69"/>
      <c r="BL564" s="69"/>
      <c r="BM564" s="80"/>
      <c r="BN564" s="80"/>
      <c r="BO564" s="69"/>
      <c r="BP564" s="69"/>
      <c r="BQ564" s="80"/>
      <c r="BR564" s="80"/>
      <c r="BS564" s="69"/>
      <c r="BT564" s="69"/>
      <c r="BU564" s="80"/>
      <c r="BV564" s="80"/>
      <c r="BW564" s="69"/>
      <c r="BX564" s="69"/>
      <c r="BY564" s="80"/>
      <c r="BZ564" s="80"/>
      <c r="CA564" s="69"/>
      <c r="CB564" s="69"/>
      <c r="CC564" s="80"/>
      <c r="CD564" s="80"/>
      <c r="CE564" s="69"/>
      <c r="CF564" s="69"/>
      <c r="CG564" s="69"/>
      <c r="CH564" s="69"/>
      <c r="CI564" s="69"/>
      <c r="CJ564" s="69"/>
      <c r="CK564" s="68"/>
      <c r="CL564" s="69"/>
      <c r="CM564" s="67"/>
      <c r="CN564" s="67"/>
      <c r="CO564" s="68"/>
      <c r="CP564" s="69"/>
      <c r="CQ564" s="67"/>
      <c r="CR564" s="67"/>
      <c r="CS564" s="81"/>
      <c r="CT564" s="69"/>
      <c r="CU564" s="69"/>
      <c r="CV564" s="69"/>
      <c r="CW564" s="69"/>
      <c r="CX564" s="69"/>
      <c r="CY564" s="69"/>
      <c r="CZ564" s="69"/>
      <c r="DA564" s="69"/>
    </row>
    <row r="565" spans="2:105">
      <c r="B565" s="67"/>
      <c r="C565" s="67"/>
      <c r="D565" s="67"/>
      <c r="E565" s="68"/>
      <c r="F565" s="69"/>
      <c r="G565" s="67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  <c r="AC565" s="80"/>
      <c r="AD565" s="69"/>
      <c r="AE565" s="69"/>
      <c r="AF565" s="69"/>
      <c r="AG565" s="80"/>
      <c r="AH565" s="80"/>
      <c r="AI565" s="69"/>
      <c r="AJ565" s="69"/>
      <c r="AK565" s="80"/>
      <c r="AL565" s="80"/>
      <c r="AM565" s="69"/>
      <c r="AN565" s="69"/>
      <c r="AO565" s="80"/>
      <c r="AP565" s="80"/>
      <c r="AQ565" s="69"/>
      <c r="AR565" s="69"/>
      <c r="AS565" s="80"/>
      <c r="AT565" s="80"/>
      <c r="AU565" s="69"/>
      <c r="AV565" s="69"/>
      <c r="AW565" s="80"/>
      <c r="AX565" s="80"/>
      <c r="AY565" s="69"/>
      <c r="AZ565" s="69"/>
      <c r="BA565" s="80"/>
      <c r="BB565" s="80"/>
      <c r="BC565" s="69"/>
      <c r="BD565" s="69"/>
      <c r="BE565" s="80"/>
      <c r="BF565" s="80"/>
      <c r="BG565" s="69"/>
      <c r="BH565" s="69"/>
      <c r="BI565" s="80"/>
      <c r="BJ565" s="80"/>
      <c r="BK565" s="69"/>
      <c r="BL565" s="69"/>
      <c r="BM565" s="80"/>
      <c r="BN565" s="80"/>
      <c r="BO565" s="69"/>
      <c r="BP565" s="69"/>
      <c r="BQ565" s="80"/>
      <c r="BR565" s="80"/>
      <c r="BS565" s="69"/>
      <c r="BT565" s="69"/>
      <c r="BU565" s="80"/>
      <c r="BV565" s="80"/>
      <c r="BW565" s="69"/>
      <c r="BX565" s="69"/>
      <c r="BY565" s="80"/>
      <c r="BZ565" s="80"/>
      <c r="CA565" s="69"/>
      <c r="CB565" s="69"/>
      <c r="CC565" s="80"/>
      <c r="CD565" s="80"/>
      <c r="CE565" s="69"/>
      <c r="CF565" s="69"/>
      <c r="CG565" s="69"/>
      <c r="CH565" s="69"/>
      <c r="CI565" s="69"/>
      <c r="CJ565" s="69"/>
      <c r="CK565" s="68"/>
      <c r="CL565" s="69"/>
      <c r="CM565" s="67"/>
      <c r="CN565" s="67"/>
      <c r="CO565" s="68"/>
      <c r="CP565" s="69"/>
      <c r="CQ565" s="67"/>
      <c r="CR565" s="67"/>
      <c r="CS565" s="81"/>
      <c r="CT565" s="69"/>
      <c r="CU565" s="69"/>
      <c r="CV565" s="69"/>
      <c r="CW565" s="69"/>
      <c r="CX565" s="69"/>
      <c r="CY565" s="69"/>
      <c r="CZ565" s="69"/>
      <c r="DA565" s="69"/>
    </row>
    <row r="566" spans="2:105">
      <c r="B566" s="67"/>
      <c r="C566" s="67"/>
      <c r="D566" s="67"/>
      <c r="E566" s="68"/>
      <c r="F566" s="69"/>
      <c r="G566" s="67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  <c r="AC566" s="80"/>
      <c r="AD566" s="69"/>
      <c r="AE566" s="69"/>
      <c r="AF566" s="69"/>
      <c r="AG566" s="80"/>
      <c r="AH566" s="80"/>
      <c r="AI566" s="69"/>
      <c r="AJ566" s="69"/>
      <c r="AK566" s="80"/>
      <c r="AL566" s="80"/>
      <c r="AM566" s="69"/>
      <c r="AN566" s="69"/>
      <c r="AO566" s="80"/>
      <c r="AP566" s="80"/>
      <c r="AQ566" s="69"/>
      <c r="AR566" s="69"/>
      <c r="AS566" s="80"/>
      <c r="AT566" s="80"/>
      <c r="AU566" s="69"/>
      <c r="AV566" s="69"/>
      <c r="AW566" s="80"/>
      <c r="AX566" s="80"/>
      <c r="AY566" s="69"/>
      <c r="AZ566" s="69"/>
      <c r="BA566" s="80"/>
      <c r="BB566" s="80"/>
      <c r="BC566" s="69"/>
      <c r="BD566" s="69"/>
      <c r="BE566" s="80"/>
      <c r="BF566" s="80"/>
      <c r="BG566" s="69"/>
      <c r="BH566" s="69"/>
      <c r="BI566" s="80"/>
      <c r="BJ566" s="80"/>
      <c r="BK566" s="69"/>
      <c r="BL566" s="69"/>
      <c r="BM566" s="80"/>
      <c r="BN566" s="80"/>
      <c r="BO566" s="69"/>
      <c r="BP566" s="69"/>
      <c r="BQ566" s="80"/>
      <c r="BR566" s="80"/>
      <c r="BS566" s="69"/>
      <c r="BT566" s="69"/>
      <c r="BU566" s="80"/>
      <c r="BV566" s="80"/>
      <c r="BW566" s="69"/>
      <c r="BX566" s="69"/>
      <c r="BY566" s="80"/>
      <c r="BZ566" s="80"/>
      <c r="CA566" s="69"/>
      <c r="CB566" s="69"/>
      <c r="CC566" s="80"/>
      <c r="CD566" s="80"/>
      <c r="CE566" s="69"/>
      <c r="CF566" s="69"/>
      <c r="CG566" s="69"/>
      <c r="CH566" s="69"/>
      <c r="CI566" s="69"/>
      <c r="CJ566" s="69"/>
      <c r="CK566" s="68"/>
      <c r="CL566" s="69"/>
      <c r="CM566" s="67"/>
      <c r="CN566" s="67"/>
      <c r="CO566" s="68"/>
      <c r="CP566" s="69"/>
      <c r="CQ566" s="67"/>
      <c r="CR566" s="67"/>
      <c r="CS566" s="81"/>
      <c r="CT566" s="69"/>
      <c r="CU566" s="69"/>
      <c r="CV566" s="69"/>
      <c r="CW566" s="69"/>
      <c r="CX566" s="69"/>
      <c r="CY566" s="69"/>
      <c r="CZ566" s="69"/>
      <c r="DA566" s="69"/>
    </row>
    <row r="567" spans="2:105">
      <c r="B567" s="67"/>
      <c r="C567" s="67"/>
      <c r="D567" s="67"/>
      <c r="E567" s="68"/>
      <c r="F567" s="69"/>
      <c r="G567" s="67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  <c r="AC567" s="80"/>
      <c r="AD567" s="69"/>
      <c r="AE567" s="69"/>
      <c r="AF567" s="69"/>
      <c r="AG567" s="80"/>
      <c r="AH567" s="80"/>
      <c r="AI567" s="69"/>
      <c r="AJ567" s="69"/>
      <c r="AK567" s="80"/>
      <c r="AL567" s="80"/>
      <c r="AM567" s="69"/>
      <c r="AN567" s="69"/>
      <c r="AO567" s="80"/>
      <c r="AP567" s="80"/>
      <c r="AQ567" s="69"/>
      <c r="AR567" s="69"/>
      <c r="AS567" s="80"/>
      <c r="AT567" s="80"/>
      <c r="AU567" s="69"/>
      <c r="AV567" s="69"/>
      <c r="AW567" s="80"/>
      <c r="AX567" s="80"/>
      <c r="AY567" s="69"/>
      <c r="AZ567" s="69"/>
      <c r="BA567" s="80"/>
      <c r="BB567" s="80"/>
      <c r="BC567" s="69"/>
      <c r="BD567" s="69"/>
      <c r="BE567" s="80"/>
      <c r="BF567" s="80"/>
      <c r="BG567" s="69"/>
      <c r="BH567" s="69"/>
      <c r="BI567" s="80"/>
      <c r="BJ567" s="80"/>
      <c r="BK567" s="69"/>
      <c r="BL567" s="69"/>
      <c r="BM567" s="80"/>
      <c r="BN567" s="80"/>
      <c r="BO567" s="69"/>
      <c r="BP567" s="69"/>
      <c r="BQ567" s="80"/>
      <c r="BR567" s="80"/>
      <c r="BS567" s="69"/>
      <c r="BT567" s="69"/>
      <c r="BU567" s="80"/>
      <c r="BV567" s="80"/>
      <c r="BW567" s="69"/>
      <c r="BX567" s="69"/>
      <c r="BY567" s="80"/>
      <c r="BZ567" s="80"/>
      <c r="CA567" s="69"/>
      <c r="CB567" s="69"/>
      <c r="CC567" s="80"/>
      <c r="CD567" s="80"/>
      <c r="CE567" s="69"/>
      <c r="CF567" s="69"/>
      <c r="CG567" s="69"/>
      <c r="CH567" s="69"/>
      <c r="CI567" s="69"/>
      <c r="CJ567" s="69"/>
      <c r="CK567" s="68"/>
      <c r="CL567" s="69"/>
      <c r="CM567" s="67"/>
      <c r="CN567" s="67"/>
      <c r="CO567" s="68"/>
      <c r="CP567" s="69"/>
      <c r="CQ567" s="67"/>
      <c r="CR567" s="67"/>
      <c r="CS567" s="81"/>
      <c r="CT567" s="69"/>
      <c r="CU567" s="69"/>
      <c r="CV567" s="69"/>
      <c r="CW567" s="69"/>
      <c r="CX567" s="69"/>
      <c r="CY567" s="69"/>
      <c r="CZ567" s="69"/>
      <c r="DA567" s="69"/>
    </row>
    <row r="568" spans="2:105">
      <c r="B568" s="67"/>
      <c r="C568" s="67"/>
      <c r="D568" s="67"/>
      <c r="E568" s="68"/>
      <c r="F568" s="69"/>
      <c r="G568" s="67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  <c r="AC568" s="80"/>
      <c r="AD568" s="69"/>
      <c r="AE568" s="69"/>
      <c r="AF568" s="69"/>
      <c r="AG568" s="80"/>
      <c r="AH568" s="80"/>
      <c r="AI568" s="69"/>
      <c r="AJ568" s="69"/>
      <c r="AK568" s="80"/>
      <c r="AL568" s="80"/>
      <c r="AM568" s="69"/>
      <c r="AN568" s="69"/>
      <c r="AO568" s="80"/>
      <c r="AP568" s="80"/>
      <c r="AQ568" s="69"/>
      <c r="AR568" s="69"/>
      <c r="AS568" s="80"/>
      <c r="AT568" s="80"/>
      <c r="AU568" s="69"/>
      <c r="AV568" s="69"/>
      <c r="AW568" s="80"/>
      <c r="AX568" s="80"/>
      <c r="AY568" s="69"/>
      <c r="AZ568" s="69"/>
      <c r="BA568" s="80"/>
      <c r="BB568" s="80"/>
      <c r="BC568" s="69"/>
      <c r="BD568" s="69"/>
      <c r="BE568" s="80"/>
      <c r="BF568" s="80"/>
      <c r="BG568" s="69"/>
      <c r="BH568" s="69"/>
      <c r="BI568" s="80"/>
      <c r="BJ568" s="80"/>
      <c r="BK568" s="69"/>
      <c r="BL568" s="69"/>
      <c r="BM568" s="80"/>
      <c r="BN568" s="80"/>
      <c r="BO568" s="69"/>
      <c r="BP568" s="69"/>
      <c r="BQ568" s="80"/>
      <c r="BR568" s="80"/>
      <c r="BS568" s="69"/>
      <c r="BT568" s="69"/>
      <c r="BU568" s="80"/>
      <c r="BV568" s="80"/>
      <c r="BW568" s="69"/>
      <c r="BX568" s="69"/>
      <c r="BY568" s="80"/>
      <c r="BZ568" s="80"/>
      <c r="CA568" s="69"/>
      <c r="CB568" s="69"/>
      <c r="CC568" s="80"/>
      <c r="CD568" s="80"/>
      <c r="CE568" s="69"/>
      <c r="CF568" s="69"/>
      <c r="CG568" s="69"/>
      <c r="CH568" s="69"/>
      <c r="CI568" s="69"/>
      <c r="CJ568" s="69"/>
      <c r="CK568" s="68"/>
      <c r="CL568" s="69"/>
      <c r="CM568" s="67"/>
      <c r="CN568" s="67"/>
      <c r="CO568" s="68"/>
      <c r="CP568" s="69"/>
      <c r="CQ568" s="67"/>
      <c r="CR568" s="67"/>
      <c r="CS568" s="81"/>
      <c r="CT568" s="69"/>
      <c r="CU568" s="69"/>
      <c r="CV568" s="69"/>
      <c r="CW568" s="69"/>
      <c r="CX568" s="69"/>
      <c r="CY568" s="69"/>
      <c r="CZ568" s="69"/>
      <c r="DA568" s="69"/>
    </row>
    <row r="569" spans="2:105">
      <c r="B569" s="67"/>
      <c r="C569" s="67"/>
      <c r="D569" s="67"/>
      <c r="E569" s="68"/>
      <c r="F569" s="69"/>
      <c r="G569" s="67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  <c r="AC569" s="80"/>
      <c r="AD569" s="69"/>
      <c r="AE569" s="69"/>
      <c r="AF569" s="69"/>
      <c r="AG569" s="80"/>
      <c r="AH569" s="80"/>
      <c r="AI569" s="69"/>
      <c r="AJ569" s="69"/>
      <c r="AK569" s="80"/>
      <c r="AL569" s="80"/>
      <c r="AM569" s="69"/>
      <c r="AN569" s="69"/>
      <c r="AO569" s="80"/>
      <c r="AP569" s="80"/>
      <c r="AQ569" s="69"/>
      <c r="AR569" s="69"/>
      <c r="AS569" s="80"/>
      <c r="AT569" s="80"/>
      <c r="AU569" s="69"/>
      <c r="AV569" s="69"/>
      <c r="AW569" s="80"/>
      <c r="AX569" s="80"/>
      <c r="AY569" s="69"/>
      <c r="AZ569" s="69"/>
      <c r="BA569" s="80"/>
      <c r="BB569" s="80"/>
      <c r="BC569" s="69"/>
      <c r="BD569" s="69"/>
      <c r="BE569" s="80"/>
      <c r="BF569" s="80"/>
      <c r="BG569" s="69"/>
      <c r="BH569" s="69"/>
      <c r="BI569" s="80"/>
      <c r="BJ569" s="80"/>
      <c r="BK569" s="69"/>
      <c r="BL569" s="69"/>
      <c r="BM569" s="80"/>
      <c r="BN569" s="80"/>
      <c r="BO569" s="69"/>
      <c r="BP569" s="69"/>
      <c r="BQ569" s="80"/>
      <c r="BR569" s="80"/>
      <c r="BS569" s="69"/>
      <c r="BT569" s="69"/>
      <c r="BU569" s="80"/>
      <c r="BV569" s="80"/>
      <c r="BW569" s="69"/>
      <c r="BX569" s="69"/>
      <c r="BY569" s="80"/>
      <c r="BZ569" s="80"/>
      <c r="CA569" s="69"/>
      <c r="CB569" s="69"/>
      <c r="CC569" s="80"/>
      <c r="CD569" s="80"/>
      <c r="CE569" s="69"/>
      <c r="CF569" s="69"/>
      <c r="CG569" s="69"/>
      <c r="CH569" s="69"/>
      <c r="CI569" s="69"/>
      <c r="CJ569" s="69"/>
      <c r="CK569" s="68"/>
      <c r="CL569" s="69"/>
      <c r="CM569" s="67"/>
      <c r="CN569" s="67"/>
      <c r="CO569" s="68"/>
      <c r="CP569" s="69"/>
      <c r="CQ569" s="67"/>
      <c r="CR569" s="67"/>
      <c r="CS569" s="81"/>
      <c r="CT569" s="69"/>
      <c r="CU569" s="69"/>
      <c r="CV569" s="69"/>
      <c r="CW569" s="69"/>
      <c r="CX569" s="69"/>
      <c r="CY569" s="69"/>
      <c r="CZ569" s="69"/>
      <c r="DA569" s="69"/>
    </row>
    <row r="570" spans="2:105">
      <c r="B570" s="67"/>
      <c r="C570" s="67"/>
      <c r="D570" s="67"/>
      <c r="E570" s="68"/>
      <c r="F570" s="69"/>
      <c r="G570" s="67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69"/>
      <c r="AE570" s="69"/>
      <c r="AF570" s="69"/>
      <c r="AG570" s="80"/>
      <c r="AH570" s="80"/>
      <c r="AI570" s="69"/>
      <c r="AJ570" s="69"/>
      <c r="AK570" s="80"/>
      <c r="AL570" s="80"/>
      <c r="AM570" s="69"/>
      <c r="AN570" s="69"/>
      <c r="AO570" s="80"/>
      <c r="AP570" s="80"/>
      <c r="AQ570" s="69"/>
      <c r="AR570" s="69"/>
      <c r="AS570" s="80"/>
      <c r="AT570" s="80"/>
      <c r="AU570" s="69"/>
      <c r="AV570" s="69"/>
      <c r="AW570" s="80"/>
      <c r="AX570" s="80"/>
      <c r="AY570" s="69"/>
      <c r="AZ570" s="69"/>
      <c r="BA570" s="80"/>
      <c r="BB570" s="80"/>
      <c r="BC570" s="69"/>
      <c r="BD570" s="69"/>
      <c r="BE570" s="80"/>
      <c r="BF570" s="80"/>
      <c r="BG570" s="69"/>
      <c r="BH570" s="69"/>
      <c r="BI570" s="80"/>
      <c r="BJ570" s="80"/>
      <c r="BK570" s="69"/>
      <c r="BL570" s="69"/>
      <c r="BM570" s="80"/>
      <c r="BN570" s="80"/>
      <c r="BO570" s="69"/>
      <c r="BP570" s="69"/>
      <c r="BQ570" s="80"/>
      <c r="BR570" s="80"/>
      <c r="BS570" s="69"/>
      <c r="BT570" s="69"/>
      <c r="BU570" s="80"/>
      <c r="BV570" s="80"/>
      <c r="BW570" s="69"/>
      <c r="BX570" s="69"/>
      <c r="BY570" s="80"/>
      <c r="BZ570" s="80"/>
      <c r="CA570" s="69"/>
      <c r="CB570" s="69"/>
      <c r="CC570" s="80"/>
      <c r="CD570" s="80"/>
      <c r="CE570" s="69"/>
      <c r="CF570" s="69"/>
      <c r="CG570" s="69"/>
      <c r="CH570" s="69"/>
      <c r="CI570" s="69"/>
      <c r="CJ570" s="69"/>
      <c r="CK570" s="68"/>
      <c r="CL570" s="69"/>
      <c r="CM570" s="67"/>
      <c r="CN570" s="67"/>
      <c r="CO570" s="68"/>
      <c r="CP570" s="69"/>
      <c r="CQ570" s="67"/>
      <c r="CR570" s="67"/>
      <c r="CS570" s="81"/>
      <c r="CT570" s="69"/>
      <c r="CU570" s="69"/>
      <c r="CV570" s="69"/>
      <c r="CW570" s="69"/>
      <c r="CX570" s="69"/>
      <c r="CY570" s="69"/>
      <c r="CZ570" s="69"/>
      <c r="DA570" s="69"/>
    </row>
    <row r="571" spans="2:105">
      <c r="B571" s="67"/>
      <c r="C571" s="67"/>
      <c r="D571" s="67"/>
      <c r="E571" s="68"/>
      <c r="F571" s="69"/>
      <c r="G571" s="67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  <c r="AC571" s="80"/>
      <c r="AD571" s="69"/>
      <c r="AE571" s="69"/>
      <c r="AF571" s="69"/>
      <c r="AG571" s="80"/>
      <c r="AH571" s="80"/>
      <c r="AI571" s="69"/>
      <c r="AJ571" s="69"/>
      <c r="AK571" s="80"/>
      <c r="AL571" s="80"/>
      <c r="AM571" s="69"/>
      <c r="AN571" s="69"/>
      <c r="AO571" s="80"/>
      <c r="AP571" s="80"/>
      <c r="AQ571" s="69"/>
      <c r="AR571" s="69"/>
      <c r="AS571" s="80"/>
      <c r="AT571" s="80"/>
      <c r="AU571" s="69"/>
      <c r="AV571" s="69"/>
      <c r="AW571" s="80"/>
      <c r="AX571" s="80"/>
      <c r="AY571" s="69"/>
      <c r="AZ571" s="69"/>
      <c r="BA571" s="80"/>
      <c r="BB571" s="80"/>
      <c r="BC571" s="69"/>
      <c r="BD571" s="69"/>
      <c r="BE571" s="80"/>
      <c r="BF571" s="80"/>
      <c r="BG571" s="69"/>
      <c r="BH571" s="69"/>
      <c r="BI571" s="80"/>
      <c r="BJ571" s="80"/>
      <c r="BK571" s="69"/>
      <c r="BL571" s="69"/>
      <c r="BM571" s="80"/>
      <c r="BN571" s="80"/>
      <c r="BO571" s="69"/>
      <c r="BP571" s="69"/>
      <c r="BQ571" s="80"/>
      <c r="BR571" s="80"/>
      <c r="BS571" s="69"/>
      <c r="BT571" s="69"/>
      <c r="BU571" s="80"/>
      <c r="BV571" s="80"/>
      <c r="BW571" s="69"/>
      <c r="BX571" s="69"/>
      <c r="BY571" s="80"/>
      <c r="BZ571" s="80"/>
      <c r="CA571" s="69"/>
      <c r="CB571" s="69"/>
      <c r="CC571" s="80"/>
      <c r="CD571" s="80"/>
      <c r="CE571" s="69"/>
      <c r="CF571" s="69"/>
      <c r="CG571" s="69"/>
      <c r="CH571" s="69"/>
      <c r="CI571" s="69"/>
      <c r="CJ571" s="69"/>
      <c r="CK571" s="68"/>
      <c r="CL571" s="69"/>
      <c r="CM571" s="67"/>
      <c r="CN571" s="67"/>
      <c r="CO571" s="68"/>
      <c r="CP571" s="69"/>
      <c r="CQ571" s="67"/>
      <c r="CR571" s="67"/>
      <c r="CS571" s="81"/>
      <c r="CT571" s="69"/>
      <c r="CU571" s="69"/>
      <c r="CV571" s="69"/>
      <c r="CW571" s="69"/>
      <c r="CX571" s="69"/>
      <c r="CY571" s="69"/>
      <c r="CZ571" s="69"/>
      <c r="DA571" s="69"/>
    </row>
    <row r="572" spans="2:105">
      <c r="B572" s="67"/>
      <c r="C572" s="67"/>
      <c r="D572" s="67"/>
      <c r="E572" s="68"/>
      <c r="F572" s="69"/>
      <c r="G572" s="67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  <c r="AC572" s="80"/>
      <c r="AD572" s="69"/>
      <c r="AE572" s="69"/>
      <c r="AF572" s="69"/>
      <c r="AG572" s="80"/>
      <c r="AH572" s="80"/>
      <c r="AI572" s="69"/>
      <c r="AJ572" s="69"/>
      <c r="AK572" s="80"/>
      <c r="AL572" s="80"/>
      <c r="AM572" s="69"/>
      <c r="AN572" s="69"/>
      <c r="AO572" s="80"/>
      <c r="AP572" s="80"/>
      <c r="AQ572" s="69"/>
      <c r="AR572" s="69"/>
      <c r="AS572" s="80"/>
      <c r="AT572" s="80"/>
      <c r="AU572" s="69"/>
      <c r="AV572" s="69"/>
      <c r="AW572" s="80"/>
      <c r="AX572" s="80"/>
      <c r="AY572" s="69"/>
      <c r="AZ572" s="69"/>
      <c r="BA572" s="80"/>
      <c r="BB572" s="80"/>
      <c r="BC572" s="69"/>
      <c r="BD572" s="69"/>
      <c r="BE572" s="80"/>
      <c r="BF572" s="80"/>
      <c r="BG572" s="69"/>
      <c r="BH572" s="69"/>
      <c r="BI572" s="80"/>
      <c r="BJ572" s="80"/>
      <c r="BK572" s="69"/>
      <c r="BL572" s="69"/>
      <c r="BM572" s="80"/>
      <c r="BN572" s="80"/>
      <c r="BO572" s="69"/>
      <c r="BP572" s="69"/>
      <c r="BQ572" s="80"/>
      <c r="BR572" s="80"/>
      <c r="BS572" s="69"/>
      <c r="BT572" s="69"/>
      <c r="BU572" s="80"/>
      <c r="BV572" s="80"/>
      <c r="BW572" s="69"/>
      <c r="BX572" s="69"/>
      <c r="BY572" s="80"/>
      <c r="BZ572" s="80"/>
      <c r="CA572" s="69"/>
      <c r="CB572" s="69"/>
      <c r="CC572" s="80"/>
      <c r="CD572" s="80"/>
      <c r="CE572" s="69"/>
      <c r="CF572" s="69"/>
      <c r="CG572" s="69"/>
      <c r="CH572" s="69"/>
      <c r="CI572" s="69"/>
      <c r="CJ572" s="69"/>
      <c r="CK572" s="68"/>
      <c r="CL572" s="69"/>
      <c r="CM572" s="67"/>
      <c r="CN572" s="67"/>
      <c r="CO572" s="68"/>
      <c r="CP572" s="69"/>
      <c r="CQ572" s="67"/>
      <c r="CR572" s="67"/>
      <c r="CS572" s="81"/>
      <c r="CT572" s="69"/>
      <c r="CU572" s="69"/>
      <c r="CV572" s="69"/>
      <c r="CW572" s="69"/>
      <c r="CX572" s="69"/>
      <c r="CY572" s="69"/>
      <c r="CZ572" s="69"/>
      <c r="DA572" s="69"/>
    </row>
    <row r="573" spans="2:105">
      <c r="B573" s="67"/>
      <c r="C573" s="67"/>
      <c r="D573" s="67"/>
      <c r="E573" s="68"/>
      <c r="F573" s="69"/>
      <c r="G573" s="67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69"/>
      <c r="AE573" s="69"/>
      <c r="AF573" s="69"/>
      <c r="AG573" s="80"/>
      <c r="AH573" s="80"/>
      <c r="AI573" s="69"/>
      <c r="AJ573" s="69"/>
      <c r="AK573" s="80"/>
      <c r="AL573" s="80"/>
      <c r="AM573" s="69"/>
      <c r="AN573" s="69"/>
      <c r="AO573" s="80"/>
      <c r="AP573" s="80"/>
      <c r="AQ573" s="69"/>
      <c r="AR573" s="69"/>
      <c r="AS573" s="80"/>
      <c r="AT573" s="80"/>
      <c r="AU573" s="69"/>
      <c r="AV573" s="69"/>
      <c r="AW573" s="80"/>
      <c r="AX573" s="80"/>
      <c r="AY573" s="69"/>
      <c r="AZ573" s="69"/>
      <c r="BA573" s="80"/>
      <c r="BB573" s="80"/>
      <c r="BC573" s="69"/>
      <c r="BD573" s="69"/>
      <c r="BE573" s="80"/>
      <c r="BF573" s="80"/>
      <c r="BG573" s="69"/>
      <c r="BH573" s="69"/>
      <c r="BI573" s="80"/>
      <c r="BJ573" s="80"/>
      <c r="BK573" s="69"/>
      <c r="BL573" s="69"/>
      <c r="BM573" s="80"/>
      <c r="BN573" s="80"/>
      <c r="BO573" s="69"/>
      <c r="BP573" s="69"/>
      <c r="BQ573" s="80"/>
      <c r="BR573" s="80"/>
      <c r="BS573" s="69"/>
      <c r="BT573" s="69"/>
      <c r="BU573" s="80"/>
      <c r="BV573" s="80"/>
      <c r="BW573" s="69"/>
      <c r="BX573" s="69"/>
      <c r="BY573" s="80"/>
      <c r="BZ573" s="80"/>
      <c r="CA573" s="69"/>
      <c r="CB573" s="69"/>
      <c r="CC573" s="80"/>
      <c r="CD573" s="80"/>
      <c r="CE573" s="69"/>
      <c r="CF573" s="69"/>
      <c r="CG573" s="69"/>
      <c r="CH573" s="69"/>
      <c r="CI573" s="69"/>
      <c r="CJ573" s="69"/>
      <c r="CK573" s="68"/>
      <c r="CL573" s="69"/>
      <c r="CM573" s="67"/>
      <c r="CN573" s="67"/>
      <c r="CO573" s="68"/>
      <c r="CP573" s="69"/>
      <c r="CQ573" s="67"/>
      <c r="CR573" s="67"/>
      <c r="CS573" s="81"/>
      <c r="CT573" s="69"/>
      <c r="CU573" s="69"/>
      <c r="CV573" s="69"/>
      <c r="CW573" s="69"/>
      <c r="CX573" s="69"/>
      <c r="CY573" s="69"/>
      <c r="CZ573" s="69"/>
      <c r="DA573" s="69"/>
    </row>
    <row r="574" spans="2:105">
      <c r="B574" s="67"/>
      <c r="C574" s="67"/>
      <c r="D574" s="67"/>
      <c r="E574" s="68"/>
      <c r="F574" s="69"/>
      <c r="G574" s="67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69"/>
      <c r="AE574" s="69"/>
      <c r="AF574" s="69"/>
      <c r="AG574" s="80"/>
      <c r="AH574" s="80"/>
      <c r="AI574" s="69"/>
      <c r="AJ574" s="69"/>
      <c r="AK574" s="80"/>
      <c r="AL574" s="80"/>
      <c r="AM574" s="69"/>
      <c r="AN574" s="69"/>
      <c r="AO574" s="80"/>
      <c r="AP574" s="80"/>
      <c r="AQ574" s="69"/>
      <c r="AR574" s="69"/>
      <c r="AS574" s="80"/>
      <c r="AT574" s="80"/>
      <c r="AU574" s="69"/>
      <c r="AV574" s="69"/>
      <c r="AW574" s="80"/>
      <c r="AX574" s="80"/>
      <c r="AY574" s="69"/>
      <c r="AZ574" s="69"/>
      <c r="BA574" s="80"/>
      <c r="BB574" s="80"/>
      <c r="BC574" s="69"/>
      <c r="BD574" s="69"/>
      <c r="BE574" s="80"/>
      <c r="BF574" s="80"/>
      <c r="BG574" s="69"/>
      <c r="BH574" s="69"/>
      <c r="BI574" s="80"/>
      <c r="BJ574" s="80"/>
      <c r="BK574" s="69"/>
      <c r="BL574" s="69"/>
      <c r="BM574" s="80"/>
      <c r="BN574" s="80"/>
      <c r="BO574" s="69"/>
      <c r="BP574" s="69"/>
      <c r="BQ574" s="80"/>
      <c r="BR574" s="80"/>
      <c r="BS574" s="69"/>
      <c r="BT574" s="69"/>
      <c r="BU574" s="80"/>
      <c r="BV574" s="80"/>
      <c r="BW574" s="69"/>
      <c r="BX574" s="69"/>
      <c r="BY574" s="80"/>
      <c r="BZ574" s="80"/>
      <c r="CA574" s="69"/>
      <c r="CB574" s="69"/>
      <c r="CC574" s="80"/>
      <c r="CD574" s="80"/>
      <c r="CE574" s="69"/>
      <c r="CF574" s="69"/>
      <c r="CG574" s="69"/>
      <c r="CH574" s="69"/>
      <c r="CI574" s="69"/>
      <c r="CJ574" s="69"/>
      <c r="CK574" s="68"/>
      <c r="CL574" s="69"/>
      <c r="CM574" s="67"/>
      <c r="CN574" s="67"/>
      <c r="CO574" s="68"/>
      <c r="CP574" s="69"/>
      <c r="CQ574" s="67"/>
      <c r="CR574" s="67"/>
      <c r="CS574" s="81"/>
      <c r="CT574" s="69"/>
      <c r="CU574" s="69"/>
      <c r="CV574" s="69"/>
      <c r="CW574" s="69"/>
      <c r="CX574" s="69"/>
      <c r="CY574" s="69"/>
      <c r="CZ574" s="69"/>
      <c r="DA574" s="69"/>
    </row>
    <row r="575" spans="2:105">
      <c r="B575" s="67"/>
      <c r="C575" s="67"/>
      <c r="D575" s="67"/>
      <c r="E575" s="68"/>
      <c r="F575" s="69"/>
      <c r="G575" s="67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69"/>
      <c r="AE575" s="69"/>
      <c r="AF575" s="69"/>
      <c r="AG575" s="80"/>
      <c r="AH575" s="80"/>
      <c r="AI575" s="69"/>
      <c r="AJ575" s="69"/>
      <c r="AK575" s="80"/>
      <c r="AL575" s="80"/>
      <c r="AM575" s="69"/>
      <c r="AN575" s="69"/>
      <c r="AO575" s="80"/>
      <c r="AP575" s="80"/>
      <c r="AQ575" s="69"/>
      <c r="AR575" s="69"/>
      <c r="AS575" s="80"/>
      <c r="AT575" s="80"/>
      <c r="AU575" s="69"/>
      <c r="AV575" s="69"/>
      <c r="AW575" s="80"/>
      <c r="AX575" s="80"/>
      <c r="AY575" s="69"/>
      <c r="AZ575" s="69"/>
      <c r="BA575" s="80"/>
      <c r="BB575" s="80"/>
      <c r="BC575" s="69"/>
      <c r="BD575" s="69"/>
      <c r="BE575" s="80"/>
      <c r="BF575" s="80"/>
      <c r="BG575" s="69"/>
      <c r="BH575" s="69"/>
      <c r="BI575" s="80"/>
      <c r="BJ575" s="80"/>
      <c r="BK575" s="69"/>
      <c r="BL575" s="69"/>
      <c r="BM575" s="80"/>
      <c r="BN575" s="80"/>
      <c r="BO575" s="69"/>
      <c r="BP575" s="69"/>
      <c r="BQ575" s="80"/>
      <c r="BR575" s="80"/>
      <c r="BS575" s="69"/>
      <c r="BT575" s="69"/>
      <c r="BU575" s="80"/>
      <c r="BV575" s="80"/>
      <c r="BW575" s="69"/>
      <c r="BX575" s="69"/>
      <c r="BY575" s="80"/>
      <c r="BZ575" s="80"/>
      <c r="CA575" s="69"/>
      <c r="CB575" s="69"/>
      <c r="CC575" s="80"/>
      <c r="CD575" s="80"/>
      <c r="CE575" s="69"/>
      <c r="CF575" s="69"/>
      <c r="CG575" s="69"/>
      <c r="CH575" s="69"/>
      <c r="CI575" s="69"/>
      <c r="CJ575" s="69"/>
      <c r="CK575" s="68"/>
      <c r="CL575" s="69"/>
      <c r="CM575" s="67"/>
      <c r="CN575" s="67"/>
      <c r="CO575" s="68"/>
      <c r="CP575" s="69"/>
      <c r="CQ575" s="67"/>
      <c r="CR575" s="67"/>
      <c r="CS575" s="81"/>
      <c r="CT575" s="69"/>
      <c r="CU575" s="69"/>
      <c r="CV575" s="69"/>
      <c r="CW575" s="69"/>
      <c r="CX575" s="69"/>
      <c r="CY575" s="69"/>
      <c r="CZ575" s="69"/>
      <c r="DA575" s="69"/>
    </row>
    <row r="576" spans="2:105">
      <c r="B576" s="67"/>
      <c r="C576" s="67"/>
      <c r="D576" s="67"/>
      <c r="E576" s="68"/>
      <c r="F576" s="69"/>
      <c r="G576" s="67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69"/>
      <c r="AE576" s="69"/>
      <c r="AF576" s="69"/>
      <c r="AG576" s="80"/>
      <c r="AH576" s="80"/>
      <c r="AI576" s="69"/>
      <c r="AJ576" s="69"/>
      <c r="AK576" s="80"/>
      <c r="AL576" s="80"/>
      <c r="AM576" s="69"/>
      <c r="AN576" s="69"/>
      <c r="AO576" s="80"/>
      <c r="AP576" s="80"/>
      <c r="AQ576" s="69"/>
      <c r="AR576" s="69"/>
      <c r="AS576" s="80"/>
      <c r="AT576" s="80"/>
      <c r="AU576" s="69"/>
      <c r="AV576" s="69"/>
      <c r="AW576" s="80"/>
      <c r="AX576" s="80"/>
      <c r="AY576" s="69"/>
      <c r="AZ576" s="69"/>
      <c r="BA576" s="80"/>
      <c r="BB576" s="80"/>
      <c r="BC576" s="69"/>
      <c r="BD576" s="69"/>
      <c r="BE576" s="80"/>
      <c r="BF576" s="80"/>
      <c r="BG576" s="69"/>
      <c r="BH576" s="69"/>
      <c r="BI576" s="80"/>
      <c r="BJ576" s="80"/>
      <c r="BK576" s="69"/>
      <c r="BL576" s="69"/>
      <c r="BM576" s="80"/>
      <c r="BN576" s="80"/>
      <c r="BO576" s="69"/>
      <c r="BP576" s="69"/>
      <c r="BQ576" s="80"/>
      <c r="BR576" s="80"/>
      <c r="BS576" s="69"/>
      <c r="BT576" s="69"/>
      <c r="BU576" s="80"/>
      <c r="BV576" s="80"/>
      <c r="BW576" s="69"/>
      <c r="BX576" s="69"/>
      <c r="BY576" s="80"/>
      <c r="BZ576" s="80"/>
      <c r="CA576" s="69"/>
      <c r="CB576" s="69"/>
      <c r="CC576" s="80"/>
      <c r="CD576" s="80"/>
      <c r="CE576" s="69"/>
      <c r="CF576" s="69"/>
      <c r="CG576" s="69"/>
      <c r="CH576" s="69"/>
      <c r="CI576" s="69"/>
      <c r="CJ576" s="69"/>
      <c r="CK576" s="68"/>
      <c r="CL576" s="69"/>
      <c r="CM576" s="67"/>
      <c r="CN576" s="67"/>
      <c r="CO576" s="68"/>
      <c r="CP576" s="69"/>
      <c r="CQ576" s="67"/>
      <c r="CR576" s="67"/>
      <c r="CS576" s="81"/>
      <c r="CT576" s="69"/>
      <c r="CU576" s="69"/>
      <c r="CV576" s="69"/>
      <c r="CW576" s="69"/>
      <c r="CX576" s="69"/>
      <c r="CY576" s="69"/>
      <c r="CZ576" s="69"/>
      <c r="DA576" s="69"/>
    </row>
    <row r="577" spans="2:105">
      <c r="B577" s="67"/>
      <c r="C577" s="67"/>
      <c r="D577" s="67"/>
      <c r="E577" s="68"/>
      <c r="F577" s="69"/>
      <c r="G577" s="67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69"/>
      <c r="AE577" s="69"/>
      <c r="AF577" s="69"/>
      <c r="AG577" s="80"/>
      <c r="AH577" s="80"/>
      <c r="AI577" s="69"/>
      <c r="AJ577" s="69"/>
      <c r="AK577" s="80"/>
      <c r="AL577" s="80"/>
      <c r="AM577" s="69"/>
      <c r="AN577" s="69"/>
      <c r="AO577" s="80"/>
      <c r="AP577" s="80"/>
      <c r="AQ577" s="69"/>
      <c r="AR577" s="69"/>
      <c r="AS577" s="80"/>
      <c r="AT577" s="80"/>
      <c r="AU577" s="69"/>
      <c r="AV577" s="69"/>
      <c r="AW577" s="80"/>
      <c r="AX577" s="80"/>
      <c r="AY577" s="69"/>
      <c r="AZ577" s="69"/>
      <c r="BA577" s="80"/>
      <c r="BB577" s="80"/>
      <c r="BC577" s="69"/>
      <c r="BD577" s="69"/>
      <c r="BE577" s="80"/>
      <c r="BF577" s="80"/>
      <c r="BG577" s="69"/>
      <c r="BH577" s="69"/>
      <c r="BI577" s="80"/>
      <c r="BJ577" s="80"/>
      <c r="BK577" s="69"/>
      <c r="BL577" s="69"/>
      <c r="BM577" s="80"/>
      <c r="BN577" s="80"/>
      <c r="BO577" s="69"/>
      <c r="BP577" s="69"/>
      <c r="BQ577" s="80"/>
      <c r="BR577" s="80"/>
      <c r="BS577" s="69"/>
      <c r="BT577" s="69"/>
      <c r="BU577" s="80"/>
      <c r="BV577" s="80"/>
      <c r="BW577" s="69"/>
      <c r="BX577" s="69"/>
      <c r="BY577" s="80"/>
      <c r="BZ577" s="80"/>
      <c r="CA577" s="69"/>
      <c r="CB577" s="69"/>
      <c r="CC577" s="80"/>
      <c r="CD577" s="80"/>
      <c r="CE577" s="69"/>
      <c r="CF577" s="69"/>
      <c r="CG577" s="69"/>
      <c r="CH577" s="69"/>
      <c r="CI577" s="69"/>
      <c r="CJ577" s="69"/>
      <c r="CK577" s="68"/>
      <c r="CL577" s="69"/>
      <c r="CM577" s="67"/>
      <c r="CN577" s="67"/>
      <c r="CO577" s="68"/>
      <c r="CP577" s="69"/>
      <c r="CQ577" s="67"/>
      <c r="CR577" s="67"/>
      <c r="CS577" s="81"/>
      <c r="CT577" s="69"/>
      <c r="CU577" s="69"/>
      <c r="CV577" s="69"/>
      <c r="CW577" s="69"/>
      <c r="CX577" s="69"/>
      <c r="CY577" s="69"/>
      <c r="CZ577" s="69"/>
      <c r="DA577" s="69"/>
    </row>
    <row r="578" spans="2:105">
      <c r="B578" s="67"/>
      <c r="C578" s="67"/>
      <c r="D578" s="67"/>
      <c r="E578" s="68"/>
      <c r="F578" s="69"/>
      <c r="G578" s="67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69"/>
      <c r="AE578" s="69"/>
      <c r="AF578" s="69"/>
      <c r="AG578" s="80"/>
      <c r="AH578" s="80"/>
      <c r="AI578" s="69"/>
      <c r="AJ578" s="69"/>
      <c r="AK578" s="80"/>
      <c r="AL578" s="80"/>
      <c r="AM578" s="69"/>
      <c r="AN578" s="69"/>
      <c r="AO578" s="80"/>
      <c r="AP578" s="80"/>
      <c r="AQ578" s="69"/>
      <c r="AR578" s="69"/>
      <c r="AS578" s="80"/>
      <c r="AT578" s="80"/>
      <c r="AU578" s="69"/>
      <c r="AV578" s="69"/>
      <c r="AW578" s="80"/>
      <c r="AX578" s="80"/>
      <c r="AY578" s="69"/>
      <c r="AZ578" s="69"/>
      <c r="BA578" s="80"/>
      <c r="BB578" s="80"/>
      <c r="BC578" s="69"/>
      <c r="BD578" s="69"/>
      <c r="BE578" s="80"/>
      <c r="BF578" s="80"/>
      <c r="BG578" s="69"/>
      <c r="BH578" s="69"/>
      <c r="BI578" s="80"/>
      <c r="BJ578" s="80"/>
      <c r="BK578" s="69"/>
      <c r="BL578" s="69"/>
      <c r="BM578" s="80"/>
      <c r="BN578" s="80"/>
      <c r="BO578" s="69"/>
      <c r="BP578" s="69"/>
      <c r="BQ578" s="80"/>
      <c r="BR578" s="80"/>
      <c r="BS578" s="69"/>
      <c r="BT578" s="69"/>
      <c r="BU578" s="80"/>
      <c r="BV578" s="80"/>
      <c r="BW578" s="69"/>
      <c r="BX578" s="69"/>
      <c r="BY578" s="80"/>
      <c r="BZ578" s="80"/>
      <c r="CA578" s="69"/>
      <c r="CB578" s="69"/>
      <c r="CC578" s="80"/>
      <c r="CD578" s="80"/>
      <c r="CE578" s="69"/>
      <c r="CF578" s="69"/>
      <c r="CG578" s="69"/>
      <c r="CH578" s="69"/>
      <c r="CI578" s="69"/>
      <c r="CJ578" s="69"/>
      <c r="CK578" s="68"/>
      <c r="CL578" s="69"/>
      <c r="CM578" s="67"/>
      <c r="CN578" s="67"/>
      <c r="CO578" s="68"/>
      <c r="CP578" s="69"/>
      <c r="CQ578" s="67"/>
      <c r="CR578" s="67"/>
      <c r="CS578" s="81"/>
      <c r="CT578" s="69"/>
      <c r="CU578" s="69"/>
      <c r="CV578" s="69"/>
      <c r="CW578" s="69"/>
      <c r="CX578" s="69"/>
      <c r="CY578" s="69"/>
      <c r="CZ578" s="69"/>
      <c r="DA578" s="69"/>
    </row>
    <row r="579" spans="2:105">
      <c r="B579" s="67"/>
      <c r="C579" s="67"/>
      <c r="D579" s="67"/>
      <c r="E579" s="68"/>
      <c r="F579" s="69"/>
      <c r="G579" s="67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69"/>
      <c r="AE579" s="69"/>
      <c r="AF579" s="69"/>
      <c r="AG579" s="80"/>
      <c r="AH579" s="80"/>
      <c r="AI579" s="69"/>
      <c r="AJ579" s="69"/>
      <c r="AK579" s="80"/>
      <c r="AL579" s="80"/>
      <c r="AM579" s="69"/>
      <c r="AN579" s="69"/>
      <c r="AO579" s="80"/>
      <c r="AP579" s="80"/>
      <c r="AQ579" s="69"/>
      <c r="AR579" s="69"/>
      <c r="AS579" s="80"/>
      <c r="AT579" s="80"/>
      <c r="AU579" s="69"/>
      <c r="AV579" s="69"/>
      <c r="AW579" s="80"/>
      <c r="AX579" s="80"/>
      <c r="AY579" s="69"/>
      <c r="AZ579" s="69"/>
      <c r="BA579" s="80"/>
      <c r="BB579" s="80"/>
      <c r="BC579" s="69"/>
      <c r="BD579" s="69"/>
      <c r="BE579" s="80"/>
      <c r="BF579" s="80"/>
      <c r="BG579" s="69"/>
      <c r="BH579" s="69"/>
      <c r="BI579" s="80"/>
      <c r="BJ579" s="80"/>
      <c r="BK579" s="69"/>
      <c r="BL579" s="69"/>
      <c r="BM579" s="80"/>
      <c r="BN579" s="80"/>
      <c r="BO579" s="69"/>
      <c r="BP579" s="69"/>
      <c r="BQ579" s="80"/>
      <c r="BR579" s="80"/>
      <c r="BS579" s="69"/>
      <c r="BT579" s="69"/>
      <c r="BU579" s="80"/>
      <c r="BV579" s="80"/>
      <c r="BW579" s="69"/>
      <c r="BX579" s="69"/>
      <c r="BY579" s="80"/>
      <c r="BZ579" s="80"/>
      <c r="CA579" s="69"/>
      <c r="CB579" s="69"/>
      <c r="CC579" s="80"/>
      <c r="CD579" s="80"/>
      <c r="CE579" s="69"/>
      <c r="CF579" s="69"/>
      <c r="CG579" s="69"/>
      <c r="CH579" s="69"/>
      <c r="CI579" s="69"/>
      <c r="CJ579" s="69"/>
      <c r="CK579" s="68"/>
      <c r="CL579" s="69"/>
      <c r="CM579" s="67"/>
      <c r="CN579" s="67"/>
      <c r="CO579" s="68"/>
      <c r="CP579" s="69"/>
      <c r="CQ579" s="67"/>
      <c r="CR579" s="67"/>
      <c r="CS579" s="81"/>
      <c r="CT579" s="69"/>
      <c r="CU579" s="69"/>
      <c r="CV579" s="69"/>
      <c r="CW579" s="69"/>
      <c r="CX579" s="69"/>
      <c r="CY579" s="69"/>
      <c r="CZ579" s="69"/>
      <c r="DA579" s="69"/>
    </row>
    <row r="580" spans="2:105">
      <c r="B580" s="67"/>
      <c r="C580" s="67"/>
      <c r="D580" s="67"/>
      <c r="E580" s="68"/>
      <c r="F580" s="69"/>
      <c r="G580" s="67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69"/>
      <c r="AE580" s="69"/>
      <c r="AF580" s="69"/>
      <c r="AG580" s="80"/>
      <c r="AH580" s="80"/>
      <c r="AI580" s="69"/>
      <c r="AJ580" s="69"/>
      <c r="AK580" s="80"/>
      <c r="AL580" s="80"/>
      <c r="AM580" s="69"/>
      <c r="AN580" s="69"/>
      <c r="AO580" s="80"/>
      <c r="AP580" s="80"/>
      <c r="AQ580" s="69"/>
      <c r="AR580" s="69"/>
      <c r="AS580" s="80"/>
      <c r="AT580" s="80"/>
      <c r="AU580" s="69"/>
      <c r="AV580" s="69"/>
      <c r="AW580" s="80"/>
      <c r="AX580" s="80"/>
      <c r="AY580" s="69"/>
      <c r="AZ580" s="69"/>
      <c r="BA580" s="80"/>
      <c r="BB580" s="80"/>
      <c r="BC580" s="69"/>
      <c r="BD580" s="69"/>
      <c r="BE580" s="80"/>
      <c r="BF580" s="80"/>
      <c r="BG580" s="69"/>
      <c r="BH580" s="69"/>
      <c r="BI580" s="80"/>
      <c r="BJ580" s="80"/>
      <c r="BK580" s="69"/>
      <c r="BL580" s="69"/>
      <c r="BM580" s="80"/>
      <c r="BN580" s="80"/>
      <c r="BO580" s="69"/>
      <c r="BP580" s="69"/>
      <c r="BQ580" s="80"/>
      <c r="BR580" s="80"/>
      <c r="BS580" s="69"/>
      <c r="BT580" s="69"/>
      <c r="BU580" s="80"/>
      <c r="BV580" s="80"/>
      <c r="BW580" s="69"/>
      <c r="BX580" s="69"/>
      <c r="BY580" s="80"/>
      <c r="BZ580" s="80"/>
      <c r="CA580" s="69"/>
      <c r="CB580" s="69"/>
      <c r="CC580" s="80"/>
      <c r="CD580" s="80"/>
      <c r="CE580" s="69"/>
      <c r="CF580" s="69"/>
      <c r="CG580" s="69"/>
      <c r="CH580" s="69"/>
      <c r="CI580" s="69"/>
      <c r="CJ580" s="69"/>
      <c r="CK580" s="68"/>
      <c r="CL580" s="69"/>
      <c r="CM580" s="67"/>
      <c r="CN580" s="67"/>
      <c r="CO580" s="68"/>
      <c r="CP580" s="69"/>
      <c r="CQ580" s="67"/>
      <c r="CR580" s="67"/>
      <c r="CS580" s="81"/>
      <c r="CT580" s="69"/>
      <c r="CU580" s="69"/>
      <c r="CV580" s="69"/>
      <c r="CW580" s="69"/>
      <c r="CX580" s="69"/>
      <c r="CY580" s="69"/>
      <c r="CZ580" s="69"/>
      <c r="DA580" s="69"/>
    </row>
    <row r="581" spans="2:105">
      <c r="B581" s="67"/>
      <c r="C581" s="67"/>
      <c r="D581" s="67"/>
      <c r="E581" s="68"/>
      <c r="F581" s="69"/>
      <c r="G581" s="67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69"/>
      <c r="AE581" s="69"/>
      <c r="AF581" s="69"/>
      <c r="AG581" s="80"/>
      <c r="AH581" s="80"/>
      <c r="AI581" s="69"/>
      <c r="AJ581" s="69"/>
      <c r="AK581" s="80"/>
      <c r="AL581" s="80"/>
      <c r="AM581" s="69"/>
      <c r="AN581" s="69"/>
      <c r="AO581" s="80"/>
      <c r="AP581" s="80"/>
      <c r="AQ581" s="69"/>
      <c r="AR581" s="69"/>
      <c r="AS581" s="80"/>
      <c r="AT581" s="80"/>
      <c r="AU581" s="69"/>
      <c r="AV581" s="69"/>
      <c r="AW581" s="80"/>
      <c r="AX581" s="80"/>
      <c r="AY581" s="69"/>
      <c r="AZ581" s="69"/>
      <c r="BA581" s="80"/>
      <c r="BB581" s="80"/>
      <c r="BC581" s="69"/>
      <c r="BD581" s="69"/>
      <c r="BE581" s="80"/>
      <c r="BF581" s="80"/>
      <c r="BG581" s="69"/>
      <c r="BH581" s="69"/>
      <c r="BI581" s="80"/>
      <c r="BJ581" s="80"/>
      <c r="BK581" s="69"/>
      <c r="BL581" s="69"/>
      <c r="BM581" s="80"/>
      <c r="BN581" s="80"/>
      <c r="BO581" s="69"/>
      <c r="BP581" s="69"/>
      <c r="BQ581" s="80"/>
      <c r="BR581" s="80"/>
      <c r="BS581" s="69"/>
      <c r="BT581" s="69"/>
      <c r="BU581" s="80"/>
      <c r="BV581" s="80"/>
      <c r="BW581" s="69"/>
      <c r="BX581" s="69"/>
      <c r="BY581" s="80"/>
      <c r="BZ581" s="80"/>
      <c r="CA581" s="69"/>
      <c r="CB581" s="69"/>
      <c r="CC581" s="80"/>
      <c r="CD581" s="80"/>
      <c r="CE581" s="69"/>
      <c r="CF581" s="69"/>
      <c r="CG581" s="69"/>
      <c r="CH581" s="69"/>
      <c r="CI581" s="69"/>
      <c r="CJ581" s="69"/>
      <c r="CK581" s="68"/>
      <c r="CL581" s="69"/>
      <c r="CM581" s="67"/>
      <c r="CN581" s="67"/>
      <c r="CO581" s="68"/>
      <c r="CP581" s="69"/>
      <c r="CQ581" s="67"/>
      <c r="CR581" s="67"/>
      <c r="CS581" s="81"/>
      <c r="CT581" s="69"/>
      <c r="CU581" s="69"/>
      <c r="CV581" s="69"/>
      <c r="CW581" s="69"/>
      <c r="CX581" s="69"/>
      <c r="CY581" s="69"/>
      <c r="CZ581" s="69"/>
      <c r="DA581" s="69"/>
    </row>
    <row r="582" spans="2:105">
      <c r="B582" s="67"/>
      <c r="C582" s="67"/>
      <c r="D582" s="67"/>
      <c r="E582" s="68"/>
      <c r="F582" s="69"/>
      <c r="G582" s="67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69"/>
      <c r="AE582" s="69"/>
      <c r="AF582" s="69"/>
      <c r="AG582" s="80"/>
      <c r="AH582" s="80"/>
      <c r="AI582" s="69"/>
      <c r="AJ582" s="69"/>
      <c r="AK582" s="80"/>
      <c r="AL582" s="80"/>
      <c r="AM582" s="69"/>
      <c r="AN582" s="69"/>
      <c r="AO582" s="80"/>
      <c r="AP582" s="80"/>
      <c r="AQ582" s="69"/>
      <c r="AR582" s="69"/>
      <c r="AS582" s="80"/>
      <c r="AT582" s="80"/>
      <c r="AU582" s="69"/>
      <c r="AV582" s="69"/>
      <c r="AW582" s="80"/>
      <c r="AX582" s="80"/>
      <c r="AY582" s="69"/>
      <c r="AZ582" s="69"/>
      <c r="BA582" s="80"/>
      <c r="BB582" s="80"/>
      <c r="BC582" s="69"/>
      <c r="BD582" s="69"/>
      <c r="BE582" s="80"/>
      <c r="BF582" s="80"/>
      <c r="BG582" s="69"/>
      <c r="BH582" s="69"/>
      <c r="BI582" s="80"/>
      <c r="BJ582" s="80"/>
      <c r="BK582" s="69"/>
      <c r="BL582" s="69"/>
      <c r="BM582" s="80"/>
      <c r="BN582" s="80"/>
      <c r="BO582" s="69"/>
      <c r="BP582" s="69"/>
      <c r="BQ582" s="80"/>
      <c r="BR582" s="80"/>
      <c r="BS582" s="69"/>
      <c r="BT582" s="69"/>
      <c r="BU582" s="80"/>
      <c r="BV582" s="80"/>
      <c r="BW582" s="69"/>
      <c r="BX582" s="69"/>
      <c r="BY582" s="80"/>
      <c r="BZ582" s="80"/>
      <c r="CA582" s="69"/>
      <c r="CB582" s="69"/>
      <c r="CC582" s="80"/>
      <c r="CD582" s="80"/>
      <c r="CE582" s="69"/>
      <c r="CF582" s="69"/>
      <c r="CG582" s="69"/>
      <c r="CH582" s="69"/>
      <c r="CI582" s="69"/>
      <c r="CJ582" s="69"/>
      <c r="CK582" s="68"/>
      <c r="CL582" s="69"/>
      <c r="CM582" s="67"/>
      <c r="CN582" s="67"/>
      <c r="CO582" s="68"/>
      <c r="CP582" s="69"/>
      <c r="CQ582" s="67"/>
      <c r="CR582" s="67"/>
      <c r="CS582" s="81"/>
      <c r="CT582" s="69"/>
      <c r="CU582" s="69"/>
      <c r="CV582" s="69"/>
      <c r="CW582" s="69"/>
      <c r="CX582" s="69"/>
      <c r="CY582" s="69"/>
      <c r="CZ582" s="69"/>
      <c r="DA582" s="69"/>
    </row>
    <row r="583" spans="2:105">
      <c r="B583" s="67"/>
      <c r="C583" s="67"/>
      <c r="D583" s="67"/>
      <c r="E583" s="68"/>
      <c r="F583" s="69"/>
      <c r="G583" s="67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69"/>
      <c r="AE583" s="69"/>
      <c r="AF583" s="69"/>
      <c r="AG583" s="80"/>
      <c r="AH583" s="80"/>
      <c r="AI583" s="69"/>
      <c r="AJ583" s="69"/>
      <c r="AK583" s="80"/>
      <c r="AL583" s="80"/>
      <c r="AM583" s="69"/>
      <c r="AN583" s="69"/>
      <c r="AO583" s="80"/>
      <c r="AP583" s="80"/>
      <c r="AQ583" s="69"/>
      <c r="AR583" s="69"/>
      <c r="AS583" s="80"/>
      <c r="AT583" s="80"/>
      <c r="AU583" s="69"/>
      <c r="AV583" s="69"/>
      <c r="AW583" s="80"/>
      <c r="AX583" s="80"/>
      <c r="AY583" s="69"/>
      <c r="AZ583" s="69"/>
      <c r="BA583" s="80"/>
      <c r="BB583" s="80"/>
      <c r="BC583" s="69"/>
      <c r="BD583" s="69"/>
      <c r="BE583" s="80"/>
      <c r="BF583" s="80"/>
      <c r="BG583" s="69"/>
      <c r="BH583" s="69"/>
      <c r="BI583" s="80"/>
      <c r="BJ583" s="80"/>
      <c r="BK583" s="69"/>
      <c r="BL583" s="69"/>
      <c r="BM583" s="80"/>
      <c r="BN583" s="80"/>
      <c r="BO583" s="69"/>
      <c r="BP583" s="69"/>
      <c r="BQ583" s="80"/>
      <c r="BR583" s="80"/>
      <c r="BS583" s="69"/>
      <c r="BT583" s="69"/>
      <c r="BU583" s="80"/>
      <c r="BV583" s="80"/>
      <c r="BW583" s="69"/>
      <c r="BX583" s="69"/>
      <c r="BY583" s="80"/>
      <c r="BZ583" s="80"/>
      <c r="CA583" s="69"/>
      <c r="CB583" s="69"/>
      <c r="CC583" s="80"/>
      <c r="CD583" s="80"/>
      <c r="CE583" s="69"/>
      <c r="CF583" s="69"/>
      <c r="CG583" s="69"/>
      <c r="CH583" s="69"/>
      <c r="CI583" s="69"/>
      <c r="CJ583" s="69"/>
      <c r="CK583" s="68"/>
      <c r="CL583" s="69"/>
      <c r="CM583" s="67"/>
      <c r="CN583" s="67"/>
      <c r="CO583" s="68"/>
      <c r="CP583" s="69"/>
      <c r="CQ583" s="67"/>
      <c r="CR583" s="67"/>
      <c r="CS583" s="81"/>
      <c r="CT583" s="69"/>
      <c r="CU583" s="69"/>
      <c r="CV583" s="69"/>
      <c r="CW583" s="69"/>
      <c r="CX583" s="69"/>
      <c r="CY583" s="69"/>
      <c r="CZ583" s="69"/>
      <c r="DA583" s="69"/>
    </row>
    <row r="584" spans="2:105">
      <c r="B584" s="67"/>
      <c r="C584" s="67"/>
      <c r="D584" s="67"/>
      <c r="E584" s="68"/>
      <c r="F584" s="69"/>
      <c r="G584" s="67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69"/>
      <c r="AE584" s="69"/>
      <c r="AF584" s="69"/>
      <c r="AG584" s="80"/>
      <c r="AH584" s="80"/>
      <c r="AI584" s="69"/>
      <c r="AJ584" s="69"/>
      <c r="AK584" s="80"/>
      <c r="AL584" s="80"/>
      <c r="AM584" s="69"/>
      <c r="AN584" s="69"/>
      <c r="AO584" s="80"/>
      <c r="AP584" s="80"/>
      <c r="AQ584" s="69"/>
      <c r="AR584" s="69"/>
      <c r="AS584" s="80"/>
      <c r="AT584" s="80"/>
      <c r="AU584" s="69"/>
      <c r="AV584" s="69"/>
      <c r="AW584" s="80"/>
      <c r="AX584" s="80"/>
      <c r="AY584" s="69"/>
      <c r="AZ584" s="69"/>
      <c r="BA584" s="80"/>
      <c r="BB584" s="80"/>
      <c r="BC584" s="69"/>
      <c r="BD584" s="69"/>
      <c r="BE584" s="80"/>
      <c r="BF584" s="80"/>
      <c r="BG584" s="69"/>
      <c r="BH584" s="69"/>
      <c r="BI584" s="80"/>
      <c r="BJ584" s="80"/>
      <c r="BK584" s="69"/>
      <c r="BL584" s="69"/>
      <c r="BM584" s="80"/>
      <c r="BN584" s="80"/>
      <c r="BO584" s="69"/>
      <c r="BP584" s="69"/>
      <c r="BQ584" s="80"/>
      <c r="BR584" s="80"/>
      <c r="BS584" s="69"/>
      <c r="BT584" s="69"/>
      <c r="BU584" s="80"/>
      <c r="BV584" s="80"/>
      <c r="BW584" s="69"/>
      <c r="BX584" s="69"/>
      <c r="BY584" s="80"/>
      <c r="BZ584" s="80"/>
      <c r="CA584" s="69"/>
      <c r="CB584" s="69"/>
      <c r="CC584" s="80"/>
      <c r="CD584" s="80"/>
      <c r="CE584" s="69"/>
      <c r="CF584" s="69"/>
      <c r="CG584" s="69"/>
      <c r="CH584" s="69"/>
      <c r="CI584" s="69"/>
      <c r="CJ584" s="69"/>
      <c r="CK584" s="68"/>
      <c r="CL584" s="69"/>
      <c r="CM584" s="67"/>
      <c r="CN584" s="67"/>
      <c r="CO584" s="68"/>
      <c r="CP584" s="69"/>
      <c r="CQ584" s="67"/>
      <c r="CR584" s="67"/>
      <c r="CS584" s="81"/>
      <c r="CT584" s="69"/>
      <c r="CU584" s="69"/>
      <c r="CV584" s="69"/>
      <c r="CW584" s="69"/>
      <c r="CX584" s="69"/>
      <c r="CY584" s="69"/>
      <c r="CZ584" s="69"/>
      <c r="DA584" s="69"/>
    </row>
    <row r="585" spans="2:105">
      <c r="B585" s="67"/>
      <c r="C585" s="67"/>
      <c r="D585" s="67"/>
      <c r="E585" s="68"/>
      <c r="F585" s="69"/>
      <c r="G585" s="67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69"/>
      <c r="AE585" s="69"/>
      <c r="AF585" s="69"/>
      <c r="AG585" s="80"/>
      <c r="AH585" s="80"/>
      <c r="AI585" s="69"/>
      <c r="AJ585" s="69"/>
      <c r="AK585" s="80"/>
      <c r="AL585" s="80"/>
      <c r="AM585" s="69"/>
      <c r="AN585" s="69"/>
      <c r="AO585" s="80"/>
      <c r="AP585" s="80"/>
      <c r="AQ585" s="69"/>
      <c r="AR585" s="69"/>
      <c r="AS585" s="80"/>
      <c r="AT585" s="80"/>
      <c r="AU585" s="69"/>
      <c r="AV585" s="69"/>
      <c r="AW585" s="80"/>
      <c r="AX585" s="80"/>
      <c r="AY585" s="69"/>
      <c r="AZ585" s="69"/>
      <c r="BA585" s="80"/>
      <c r="BB585" s="80"/>
      <c r="BC585" s="69"/>
      <c r="BD585" s="69"/>
      <c r="BE585" s="80"/>
      <c r="BF585" s="80"/>
      <c r="BG585" s="69"/>
      <c r="BH585" s="69"/>
      <c r="BI585" s="80"/>
      <c r="BJ585" s="80"/>
      <c r="BK585" s="69"/>
      <c r="BL585" s="69"/>
      <c r="BM585" s="80"/>
      <c r="BN585" s="80"/>
      <c r="BO585" s="69"/>
      <c r="BP585" s="69"/>
      <c r="BQ585" s="80"/>
      <c r="BR585" s="80"/>
      <c r="BS585" s="69"/>
      <c r="BT585" s="69"/>
      <c r="BU585" s="80"/>
      <c r="BV585" s="80"/>
      <c r="BW585" s="69"/>
      <c r="BX585" s="69"/>
      <c r="BY585" s="80"/>
      <c r="BZ585" s="80"/>
      <c r="CA585" s="69"/>
      <c r="CB585" s="69"/>
      <c r="CC585" s="80"/>
      <c r="CD585" s="80"/>
      <c r="CE585" s="69"/>
      <c r="CF585" s="69"/>
      <c r="CG585" s="69"/>
      <c r="CH585" s="69"/>
      <c r="CI585" s="69"/>
      <c r="CJ585" s="69"/>
      <c r="CK585" s="68"/>
      <c r="CL585" s="69"/>
      <c r="CM585" s="67"/>
      <c r="CN585" s="67"/>
      <c r="CO585" s="68"/>
      <c r="CP585" s="69"/>
      <c r="CQ585" s="67"/>
      <c r="CR585" s="67"/>
      <c r="CS585" s="81"/>
      <c r="CT585" s="69"/>
      <c r="CU585" s="69"/>
      <c r="CV585" s="69"/>
      <c r="CW585" s="69"/>
      <c r="CX585" s="69"/>
      <c r="CY585" s="69"/>
      <c r="CZ585" s="69"/>
      <c r="DA585" s="69"/>
    </row>
    <row r="586" spans="2:105">
      <c r="B586" s="67"/>
      <c r="C586" s="67"/>
      <c r="D586" s="67"/>
      <c r="E586" s="68"/>
      <c r="F586" s="69"/>
      <c r="G586" s="67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69"/>
      <c r="AE586" s="69"/>
      <c r="AF586" s="69"/>
      <c r="AG586" s="80"/>
      <c r="AH586" s="80"/>
      <c r="AI586" s="69"/>
      <c r="AJ586" s="69"/>
      <c r="AK586" s="80"/>
      <c r="AL586" s="80"/>
      <c r="AM586" s="69"/>
      <c r="AN586" s="69"/>
      <c r="AO586" s="80"/>
      <c r="AP586" s="80"/>
      <c r="AQ586" s="69"/>
      <c r="AR586" s="69"/>
      <c r="AS586" s="80"/>
      <c r="AT586" s="80"/>
      <c r="AU586" s="69"/>
      <c r="AV586" s="69"/>
      <c r="AW586" s="80"/>
      <c r="AX586" s="80"/>
      <c r="AY586" s="69"/>
      <c r="AZ586" s="69"/>
      <c r="BA586" s="80"/>
      <c r="BB586" s="80"/>
      <c r="BC586" s="69"/>
      <c r="BD586" s="69"/>
      <c r="BE586" s="80"/>
      <c r="BF586" s="80"/>
      <c r="BG586" s="69"/>
      <c r="BH586" s="69"/>
      <c r="BI586" s="80"/>
      <c r="BJ586" s="80"/>
      <c r="BK586" s="69"/>
      <c r="BL586" s="69"/>
      <c r="BM586" s="80"/>
      <c r="BN586" s="80"/>
      <c r="BO586" s="69"/>
      <c r="BP586" s="69"/>
      <c r="BQ586" s="80"/>
      <c r="BR586" s="80"/>
      <c r="BS586" s="69"/>
      <c r="BT586" s="69"/>
      <c r="BU586" s="80"/>
      <c r="BV586" s="80"/>
      <c r="BW586" s="69"/>
      <c r="BX586" s="69"/>
      <c r="BY586" s="80"/>
      <c r="BZ586" s="80"/>
      <c r="CA586" s="69"/>
      <c r="CB586" s="69"/>
      <c r="CC586" s="80"/>
      <c r="CD586" s="80"/>
      <c r="CE586" s="69"/>
      <c r="CF586" s="69"/>
      <c r="CG586" s="69"/>
      <c r="CH586" s="69"/>
      <c r="CI586" s="69"/>
      <c r="CJ586" s="69"/>
      <c r="CK586" s="68"/>
      <c r="CL586" s="69"/>
      <c r="CM586" s="67"/>
      <c r="CN586" s="67"/>
      <c r="CO586" s="68"/>
      <c r="CP586" s="69"/>
      <c r="CQ586" s="67"/>
      <c r="CR586" s="67"/>
      <c r="CS586" s="81"/>
      <c r="CT586" s="69"/>
      <c r="CU586" s="69"/>
      <c r="CV586" s="69"/>
      <c r="CW586" s="69"/>
      <c r="CX586" s="69"/>
      <c r="CY586" s="69"/>
      <c r="CZ586" s="69"/>
      <c r="DA586" s="69"/>
    </row>
    <row r="587" spans="2:105">
      <c r="B587" s="67"/>
      <c r="C587" s="67"/>
      <c r="D587" s="67"/>
      <c r="E587" s="68"/>
      <c r="F587" s="69"/>
      <c r="G587" s="67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69"/>
      <c r="AE587" s="69"/>
      <c r="AF587" s="69"/>
      <c r="AG587" s="80"/>
      <c r="AH587" s="80"/>
      <c r="AI587" s="69"/>
      <c r="AJ587" s="69"/>
      <c r="AK587" s="80"/>
      <c r="AL587" s="80"/>
      <c r="AM587" s="69"/>
      <c r="AN587" s="69"/>
      <c r="AO587" s="80"/>
      <c r="AP587" s="80"/>
      <c r="AQ587" s="69"/>
      <c r="AR587" s="69"/>
      <c r="AS587" s="80"/>
      <c r="AT587" s="80"/>
      <c r="AU587" s="69"/>
      <c r="AV587" s="69"/>
      <c r="AW587" s="80"/>
      <c r="AX587" s="80"/>
      <c r="AY587" s="69"/>
      <c r="AZ587" s="69"/>
      <c r="BA587" s="80"/>
      <c r="BB587" s="80"/>
      <c r="BC587" s="69"/>
      <c r="BD587" s="69"/>
      <c r="BE587" s="80"/>
      <c r="BF587" s="80"/>
      <c r="BG587" s="69"/>
      <c r="BH587" s="69"/>
      <c r="BI587" s="80"/>
      <c r="BJ587" s="80"/>
      <c r="BK587" s="69"/>
      <c r="BL587" s="69"/>
      <c r="BM587" s="80"/>
      <c r="BN587" s="80"/>
      <c r="BO587" s="69"/>
      <c r="BP587" s="69"/>
      <c r="BQ587" s="80"/>
      <c r="BR587" s="80"/>
      <c r="BS587" s="69"/>
      <c r="BT587" s="69"/>
      <c r="BU587" s="80"/>
      <c r="BV587" s="80"/>
      <c r="BW587" s="69"/>
      <c r="BX587" s="69"/>
      <c r="BY587" s="80"/>
      <c r="BZ587" s="80"/>
      <c r="CA587" s="69"/>
      <c r="CB587" s="69"/>
      <c r="CC587" s="80"/>
      <c r="CD587" s="80"/>
      <c r="CE587" s="69"/>
      <c r="CF587" s="69"/>
      <c r="CG587" s="69"/>
      <c r="CH587" s="69"/>
      <c r="CI587" s="69"/>
      <c r="CJ587" s="69"/>
      <c r="CK587" s="68"/>
      <c r="CL587" s="69"/>
      <c r="CM587" s="67"/>
      <c r="CN587" s="67"/>
      <c r="CO587" s="68"/>
      <c r="CP587" s="69"/>
      <c r="CQ587" s="67"/>
      <c r="CR587" s="67"/>
      <c r="CS587" s="81"/>
      <c r="CT587" s="69"/>
      <c r="CU587" s="69"/>
      <c r="CV587" s="69"/>
      <c r="CW587" s="69"/>
      <c r="CX587" s="69"/>
      <c r="CY587" s="69"/>
      <c r="CZ587" s="69"/>
      <c r="DA587" s="69"/>
    </row>
    <row r="588" spans="2:105">
      <c r="B588" s="67"/>
      <c r="C588" s="67"/>
      <c r="D588" s="67"/>
      <c r="E588" s="68"/>
      <c r="F588" s="69"/>
      <c r="G588" s="67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69"/>
      <c r="AE588" s="69"/>
      <c r="AF588" s="69"/>
      <c r="AG588" s="80"/>
      <c r="AH588" s="80"/>
      <c r="AI588" s="69"/>
      <c r="AJ588" s="69"/>
      <c r="AK588" s="80"/>
      <c r="AL588" s="80"/>
      <c r="AM588" s="69"/>
      <c r="AN588" s="69"/>
      <c r="AO588" s="80"/>
      <c r="AP588" s="80"/>
      <c r="AQ588" s="69"/>
      <c r="AR588" s="69"/>
      <c r="AS588" s="80"/>
      <c r="AT588" s="80"/>
      <c r="AU588" s="69"/>
      <c r="AV588" s="69"/>
      <c r="AW588" s="80"/>
      <c r="AX588" s="80"/>
      <c r="AY588" s="69"/>
      <c r="AZ588" s="69"/>
      <c r="BA588" s="80"/>
      <c r="BB588" s="80"/>
      <c r="BC588" s="69"/>
      <c r="BD588" s="69"/>
      <c r="BE588" s="80"/>
      <c r="BF588" s="80"/>
      <c r="BG588" s="69"/>
      <c r="BH588" s="69"/>
      <c r="BI588" s="80"/>
      <c r="BJ588" s="80"/>
      <c r="BK588" s="69"/>
      <c r="BL588" s="69"/>
      <c r="BM588" s="80"/>
      <c r="BN588" s="80"/>
      <c r="BO588" s="69"/>
      <c r="BP588" s="69"/>
      <c r="BQ588" s="80"/>
      <c r="BR588" s="80"/>
      <c r="BS588" s="69"/>
      <c r="BT588" s="69"/>
      <c r="BU588" s="80"/>
      <c r="BV588" s="80"/>
      <c r="BW588" s="69"/>
      <c r="BX588" s="69"/>
      <c r="BY588" s="80"/>
      <c r="BZ588" s="80"/>
      <c r="CA588" s="69"/>
      <c r="CB588" s="69"/>
      <c r="CC588" s="80"/>
      <c r="CD588" s="80"/>
      <c r="CE588" s="69"/>
      <c r="CF588" s="69"/>
      <c r="CG588" s="69"/>
      <c r="CH588" s="69"/>
      <c r="CI588" s="69"/>
      <c r="CJ588" s="69"/>
      <c r="CK588" s="68"/>
      <c r="CL588" s="69"/>
      <c r="CM588" s="67"/>
      <c r="CN588" s="67"/>
      <c r="CO588" s="68"/>
      <c r="CP588" s="69"/>
      <c r="CQ588" s="67"/>
      <c r="CR588" s="67"/>
      <c r="CS588" s="81"/>
      <c r="CT588" s="69"/>
      <c r="CU588" s="69"/>
      <c r="CV588" s="69"/>
      <c r="CW588" s="69"/>
      <c r="CX588" s="69"/>
      <c r="CY588" s="69"/>
      <c r="CZ588" s="69"/>
      <c r="DA588" s="69"/>
    </row>
    <row r="589" spans="2:105">
      <c r="B589" s="67"/>
      <c r="C589" s="67"/>
      <c r="D589" s="67"/>
      <c r="E589" s="68"/>
      <c r="F589" s="69"/>
      <c r="G589" s="67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69"/>
      <c r="AE589" s="69"/>
      <c r="AF589" s="69"/>
      <c r="AG589" s="80"/>
      <c r="AH589" s="80"/>
      <c r="AI589" s="69"/>
      <c r="AJ589" s="69"/>
      <c r="AK589" s="80"/>
      <c r="AL589" s="80"/>
      <c r="AM589" s="69"/>
      <c r="AN589" s="69"/>
      <c r="AO589" s="80"/>
      <c r="AP589" s="80"/>
      <c r="AQ589" s="69"/>
      <c r="AR589" s="69"/>
      <c r="AS589" s="80"/>
      <c r="AT589" s="80"/>
      <c r="AU589" s="69"/>
      <c r="AV589" s="69"/>
      <c r="AW589" s="80"/>
      <c r="AX589" s="80"/>
      <c r="AY589" s="69"/>
      <c r="AZ589" s="69"/>
      <c r="BA589" s="80"/>
      <c r="BB589" s="80"/>
      <c r="BC589" s="69"/>
      <c r="BD589" s="69"/>
      <c r="BE589" s="80"/>
      <c r="BF589" s="80"/>
      <c r="BG589" s="69"/>
      <c r="BH589" s="69"/>
      <c r="BI589" s="80"/>
      <c r="BJ589" s="80"/>
      <c r="BK589" s="69"/>
      <c r="BL589" s="69"/>
      <c r="BM589" s="80"/>
      <c r="BN589" s="80"/>
      <c r="BO589" s="69"/>
      <c r="BP589" s="69"/>
      <c r="BQ589" s="80"/>
      <c r="BR589" s="80"/>
      <c r="BS589" s="69"/>
      <c r="BT589" s="69"/>
      <c r="BU589" s="80"/>
      <c r="BV589" s="80"/>
      <c r="BW589" s="69"/>
      <c r="BX589" s="69"/>
      <c r="BY589" s="80"/>
      <c r="BZ589" s="80"/>
      <c r="CA589" s="69"/>
      <c r="CB589" s="69"/>
      <c r="CC589" s="80"/>
      <c r="CD589" s="80"/>
      <c r="CE589" s="69"/>
      <c r="CF589" s="69"/>
      <c r="CG589" s="69"/>
      <c r="CH589" s="69"/>
      <c r="CI589" s="69"/>
      <c r="CJ589" s="69"/>
      <c r="CK589" s="68"/>
      <c r="CL589" s="69"/>
      <c r="CM589" s="67"/>
      <c r="CN589" s="67"/>
      <c r="CO589" s="68"/>
      <c r="CP589" s="69"/>
      <c r="CQ589" s="67"/>
      <c r="CR589" s="67"/>
      <c r="CS589" s="81"/>
      <c r="CT589" s="69"/>
      <c r="CU589" s="69"/>
      <c r="CV589" s="69"/>
      <c r="CW589" s="69"/>
      <c r="CX589" s="69"/>
      <c r="CY589" s="69"/>
      <c r="CZ589" s="69"/>
      <c r="DA589" s="69"/>
    </row>
    <row r="590" spans="2:105">
      <c r="B590" s="67"/>
      <c r="C590" s="67"/>
      <c r="D590" s="67"/>
      <c r="E590" s="68"/>
      <c r="F590" s="69"/>
      <c r="G590" s="67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69"/>
      <c r="AE590" s="69"/>
      <c r="AF590" s="69"/>
      <c r="AG590" s="80"/>
      <c r="AH590" s="80"/>
      <c r="AI590" s="69"/>
      <c r="AJ590" s="69"/>
      <c r="AK590" s="80"/>
      <c r="AL590" s="80"/>
      <c r="AM590" s="69"/>
      <c r="AN590" s="69"/>
      <c r="AO590" s="80"/>
      <c r="AP590" s="80"/>
      <c r="AQ590" s="69"/>
      <c r="AR590" s="69"/>
      <c r="AS590" s="80"/>
      <c r="AT590" s="80"/>
      <c r="AU590" s="69"/>
      <c r="AV590" s="69"/>
      <c r="AW590" s="80"/>
      <c r="AX590" s="80"/>
      <c r="AY590" s="69"/>
      <c r="AZ590" s="69"/>
      <c r="BA590" s="80"/>
      <c r="BB590" s="80"/>
      <c r="BC590" s="69"/>
      <c r="BD590" s="69"/>
      <c r="BE590" s="80"/>
      <c r="BF590" s="80"/>
      <c r="BG590" s="69"/>
      <c r="BH590" s="69"/>
      <c r="BI590" s="80"/>
      <c r="BJ590" s="80"/>
      <c r="BK590" s="69"/>
      <c r="BL590" s="69"/>
      <c r="BM590" s="80"/>
      <c r="BN590" s="80"/>
      <c r="BO590" s="69"/>
      <c r="BP590" s="69"/>
      <c r="BQ590" s="80"/>
      <c r="BR590" s="80"/>
      <c r="BS590" s="69"/>
      <c r="BT590" s="69"/>
      <c r="BU590" s="80"/>
      <c r="BV590" s="80"/>
      <c r="BW590" s="69"/>
      <c r="BX590" s="69"/>
      <c r="BY590" s="80"/>
      <c r="BZ590" s="80"/>
      <c r="CA590" s="69"/>
      <c r="CB590" s="69"/>
      <c r="CC590" s="80"/>
      <c r="CD590" s="80"/>
      <c r="CE590" s="69"/>
      <c r="CF590" s="69"/>
      <c r="CG590" s="69"/>
      <c r="CH590" s="69"/>
      <c r="CI590" s="69"/>
      <c r="CJ590" s="69"/>
      <c r="CK590" s="68"/>
      <c r="CL590" s="69"/>
      <c r="CM590" s="67"/>
      <c r="CN590" s="67"/>
      <c r="CO590" s="68"/>
      <c r="CP590" s="69"/>
      <c r="CQ590" s="67"/>
      <c r="CR590" s="67"/>
      <c r="CS590" s="81"/>
      <c r="CT590" s="69"/>
      <c r="CU590" s="69"/>
      <c r="CV590" s="69"/>
      <c r="CW590" s="69"/>
      <c r="CX590" s="69"/>
      <c r="CY590" s="69"/>
      <c r="CZ590" s="69"/>
      <c r="DA590" s="69"/>
    </row>
    <row r="591" spans="2:105">
      <c r="B591" s="67"/>
      <c r="C591" s="67"/>
      <c r="D591" s="67"/>
      <c r="E591" s="68"/>
      <c r="F591" s="69"/>
      <c r="G591" s="67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69"/>
      <c r="AE591" s="69"/>
      <c r="AF591" s="69"/>
      <c r="AG591" s="80"/>
      <c r="AH591" s="80"/>
      <c r="AI591" s="69"/>
      <c r="AJ591" s="69"/>
      <c r="AK591" s="80"/>
      <c r="AL591" s="80"/>
      <c r="AM591" s="69"/>
      <c r="AN591" s="69"/>
      <c r="AO591" s="80"/>
      <c r="AP591" s="80"/>
      <c r="AQ591" s="69"/>
      <c r="AR591" s="69"/>
      <c r="AS591" s="80"/>
      <c r="AT591" s="80"/>
      <c r="AU591" s="69"/>
      <c r="AV591" s="69"/>
      <c r="AW591" s="80"/>
      <c r="AX591" s="80"/>
      <c r="AY591" s="69"/>
      <c r="AZ591" s="69"/>
      <c r="BA591" s="80"/>
      <c r="BB591" s="80"/>
      <c r="BC591" s="69"/>
      <c r="BD591" s="69"/>
      <c r="BE591" s="80"/>
      <c r="BF591" s="80"/>
      <c r="BG591" s="69"/>
      <c r="BH591" s="69"/>
      <c r="BI591" s="80"/>
      <c r="BJ591" s="80"/>
      <c r="BK591" s="69"/>
      <c r="BL591" s="69"/>
      <c r="BM591" s="80"/>
      <c r="BN591" s="80"/>
      <c r="BO591" s="69"/>
      <c r="BP591" s="69"/>
      <c r="BQ591" s="80"/>
      <c r="BR591" s="80"/>
      <c r="BS591" s="69"/>
      <c r="BT591" s="69"/>
      <c r="BU591" s="80"/>
      <c r="BV591" s="80"/>
      <c r="BW591" s="69"/>
      <c r="BX591" s="69"/>
      <c r="BY591" s="80"/>
      <c r="BZ591" s="80"/>
      <c r="CA591" s="69"/>
      <c r="CB591" s="69"/>
      <c r="CC591" s="80"/>
      <c r="CD591" s="80"/>
      <c r="CE591" s="69"/>
      <c r="CF591" s="69"/>
      <c r="CG591" s="69"/>
      <c r="CH591" s="69"/>
      <c r="CI591" s="69"/>
      <c r="CJ591" s="69"/>
      <c r="CK591" s="68"/>
      <c r="CL591" s="69"/>
      <c r="CM591" s="67"/>
      <c r="CN591" s="67"/>
      <c r="CO591" s="68"/>
      <c r="CP591" s="69"/>
      <c r="CQ591" s="67"/>
      <c r="CR591" s="67"/>
      <c r="CS591" s="81"/>
      <c r="CT591" s="69"/>
      <c r="CU591" s="69"/>
      <c r="CV591" s="69"/>
      <c r="CW591" s="69"/>
      <c r="CX591" s="69"/>
      <c r="CY591" s="69"/>
      <c r="CZ591" s="69"/>
      <c r="DA591" s="69"/>
    </row>
    <row r="592" spans="2:105">
      <c r="B592" s="67"/>
      <c r="C592" s="67"/>
      <c r="D592" s="67"/>
      <c r="E592" s="68"/>
      <c r="F592" s="69"/>
      <c r="G592" s="67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69"/>
      <c r="AE592" s="69"/>
      <c r="AF592" s="69"/>
      <c r="AG592" s="80"/>
      <c r="AH592" s="80"/>
      <c r="AI592" s="69"/>
      <c r="AJ592" s="69"/>
      <c r="AK592" s="80"/>
      <c r="AL592" s="80"/>
      <c r="AM592" s="69"/>
      <c r="AN592" s="69"/>
      <c r="AO592" s="80"/>
      <c r="AP592" s="80"/>
      <c r="AQ592" s="69"/>
      <c r="AR592" s="69"/>
      <c r="AS592" s="80"/>
      <c r="AT592" s="80"/>
      <c r="AU592" s="69"/>
      <c r="AV592" s="69"/>
      <c r="AW592" s="80"/>
      <c r="AX592" s="80"/>
      <c r="AY592" s="69"/>
      <c r="AZ592" s="69"/>
      <c r="BA592" s="80"/>
      <c r="BB592" s="80"/>
      <c r="BC592" s="69"/>
      <c r="BD592" s="69"/>
      <c r="BE592" s="80"/>
      <c r="BF592" s="80"/>
      <c r="BG592" s="69"/>
      <c r="BH592" s="69"/>
      <c r="BI592" s="80"/>
      <c r="BJ592" s="80"/>
      <c r="BK592" s="69"/>
      <c r="BL592" s="69"/>
      <c r="BM592" s="80"/>
      <c r="BN592" s="80"/>
      <c r="BO592" s="69"/>
      <c r="BP592" s="69"/>
      <c r="BQ592" s="80"/>
      <c r="BR592" s="80"/>
      <c r="BS592" s="69"/>
      <c r="BT592" s="69"/>
      <c r="BU592" s="80"/>
      <c r="BV592" s="80"/>
      <c r="BW592" s="69"/>
      <c r="BX592" s="69"/>
      <c r="BY592" s="80"/>
      <c r="BZ592" s="80"/>
      <c r="CA592" s="69"/>
      <c r="CB592" s="69"/>
      <c r="CC592" s="80"/>
      <c r="CD592" s="80"/>
      <c r="CE592" s="69"/>
      <c r="CF592" s="69"/>
      <c r="CG592" s="69"/>
      <c r="CH592" s="69"/>
      <c r="CI592" s="69"/>
      <c r="CJ592" s="69"/>
      <c r="CK592" s="68"/>
      <c r="CL592" s="69"/>
      <c r="CM592" s="67"/>
      <c r="CN592" s="67"/>
      <c r="CO592" s="68"/>
      <c r="CP592" s="69"/>
      <c r="CQ592" s="67"/>
      <c r="CR592" s="67"/>
      <c r="CS592" s="81"/>
      <c r="CT592" s="69"/>
      <c r="CU592" s="69"/>
      <c r="CV592" s="69"/>
      <c r="CW592" s="69"/>
      <c r="CX592" s="69"/>
      <c r="CY592" s="69"/>
      <c r="CZ592" s="69"/>
      <c r="DA592" s="69"/>
    </row>
    <row r="593" spans="2:105">
      <c r="B593" s="67"/>
      <c r="C593" s="67"/>
      <c r="D593" s="67"/>
      <c r="E593" s="68"/>
      <c r="F593" s="69"/>
      <c r="G593" s="67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  <c r="AC593" s="80"/>
      <c r="AD593" s="69"/>
      <c r="AE593" s="69"/>
      <c r="AF593" s="69"/>
      <c r="AG593" s="80"/>
      <c r="AH593" s="80"/>
      <c r="AI593" s="69"/>
      <c r="AJ593" s="69"/>
      <c r="AK593" s="80"/>
      <c r="AL593" s="80"/>
      <c r="AM593" s="69"/>
      <c r="AN593" s="69"/>
      <c r="AO593" s="80"/>
      <c r="AP593" s="80"/>
      <c r="AQ593" s="69"/>
      <c r="AR593" s="69"/>
      <c r="AS593" s="80"/>
      <c r="AT593" s="80"/>
      <c r="AU593" s="69"/>
      <c r="AV593" s="69"/>
      <c r="AW593" s="80"/>
      <c r="AX593" s="80"/>
      <c r="AY593" s="69"/>
      <c r="AZ593" s="69"/>
      <c r="BA593" s="80"/>
      <c r="BB593" s="80"/>
      <c r="BC593" s="69"/>
      <c r="BD593" s="69"/>
      <c r="BE593" s="80"/>
      <c r="BF593" s="80"/>
      <c r="BG593" s="69"/>
      <c r="BH593" s="69"/>
      <c r="BI593" s="80"/>
      <c r="BJ593" s="80"/>
      <c r="BK593" s="69"/>
      <c r="BL593" s="69"/>
      <c r="BM593" s="80"/>
      <c r="BN593" s="80"/>
      <c r="BO593" s="69"/>
      <c r="BP593" s="69"/>
      <c r="BQ593" s="80"/>
      <c r="BR593" s="80"/>
      <c r="BS593" s="69"/>
      <c r="BT593" s="69"/>
      <c r="BU593" s="80"/>
      <c r="BV593" s="80"/>
      <c r="BW593" s="69"/>
      <c r="BX593" s="69"/>
      <c r="BY593" s="80"/>
      <c r="BZ593" s="80"/>
      <c r="CA593" s="69"/>
      <c r="CB593" s="69"/>
      <c r="CC593" s="80"/>
      <c r="CD593" s="80"/>
      <c r="CE593" s="69"/>
      <c r="CF593" s="69"/>
      <c r="CG593" s="69"/>
      <c r="CH593" s="69"/>
      <c r="CI593" s="69"/>
      <c r="CJ593" s="69"/>
      <c r="CK593" s="68"/>
      <c r="CL593" s="69"/>
      <c r="CM593" s="67"/>
      <c r="CN593" s="67"/>
      <c r="CO593" s="68"/>
      <c r="CP593" s="69"/>
      <c r="CQ593" s="67"/>
      <c r="CR593" s="67"/>
      <c r="CS593" s="81"/>
      <c r="CT593" s="69"/>
      <c r="CU593" s="69"/>
      <c r="CV593" s="69"/>
      <c r="CW593" s="69"/>
      <c r="CX593" s="69"/>
      <c r="CY593" s="69"/>
      <c r="CZ593" s="69"/>
      <c r="DA593" s="69"/>
    </row>
    <row r="594" spans="2:105">
      <c r="B594" s="67"/>
      <c r="C594" s="67"/>
      <c r="D594" s="67"/>
      <c r="E594" s="68"/>
      <c r="F594" s="69"/>
      <c r="G594" s="67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69"/>
      <c r="AE594" s="69"/>
      <c r="AF594" s="69"/>
      <c r="AG594" s="80"/>
      <c r="AH594" s="80"/>
      <c r="AI594" s="69"/>
      <c r="AJ594" s="69"/>
      <c r="AK594" s="80"/>
      <c r="AL594" s="80"/>
      <c r="AM594" s="69"/>
      <c r="AN594" s="69"/>
      <c r="AO594" s="80"/>
      <c r="AP594" s="80"/>
      <c r="AQ594" s="69"/>
      <c r="AR594" s="69"/>
      <c r="AS594" s="80"/>
      <c r="AT594" s="80"/>
      <c r="AU594" s="69"/>
      <c r="AV594" s="69"/>
      <c r="AW594" s="80"/>
      <c r="AX594" s="80"/>
      <c r="AY594" s="69"/>
      <c r="AZ594" s="69"/>
      <c r="BA594" s="80"/>
      <c r="BB594" s="80"/>
      <c r="BC594" s="69"/>
      <c r="BD594" s="69"/>
      <c r="BE594" s="80"/>
      <c r="BF594" s="80"/>
      <c r="BG594" s="69"/>
      <c r="BH594" s="69"/>
      <c r="BI594" s="80"/>
      <c r="BJ594" s="80"/>
      <c r="BK594" s="69"/>
      <c r="BL594" s="69"/>
      <c r="BM594" s="80"/>
      <c r="BN594" s="80"/>
      <c r="BO594" s="69"/>
      <c r="BP594" s="69"/>
      <c r="BQ594" s="80"/>
      <c r="BR594" s="80"/>
      <c r="BS594" s="69"/>
      <c r="BT594" s="69"/>
      <c r="BU594" s="80"/>
      <c r="BV594" s="80"/>
      <c r="BW594" s="69"/>
      <c r="BX594" s="69"/>
      <c r="BY594" s="80"/>
      <c r="BZ594" s="80"/>
      <c r="CA594" s="69"/>
      <c r="CB594" s="69"/>
      <c r="CC594" s="80"/>
      <c r="CD594" s="80"/>
      <c r="CE594" s="69"/>
      <c r="CF594" s="69"/>
      <c r="CG594" s="69"/>
      <c r="CH594" s="69"/>
      <c r="CI594" s="69"/>
      <c r="CJ594" s="69"/>
      <c r="CK594" s="68"/>
      <c r="CL594" s="69"/>
      <c r="CM594" s="67"/>
      <c r="CN594" s="67"/>
      <c r="CO594" s="68"/>
      <c r="CP594" s="69"/>
      <c r="CQ594" s="67"/>
      <c r="CR594" s="67"/>
      <c r="CS594" s="81"/>
      <c r="CT594" s="69"/>
      <c r="CU594" s="69"/>
      <c r="CV594" s="69"/>
      <c r="CW594" s="69"/>
      <c r="CX594" s="69"/>
      <c r="CY594" s="69"/>
      <c r="CZ594" s="69"/>
      <c r="DA594" s="69"/>
    </row>
    <row r="595" spans="2:105">
      <c r="B595" s="67"/>
      <c r="C595" s="67"/>
      <c r="D595" s="67"/>
      <c r="E595" s="68"/>
      <c r="F595" s="69"/>
      <c r="G595" s="67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69"/>
      <c r="AE595" s="69"/>
      <c r="AF595" s="69"/>
      <c r="AG595" s="80"/>
      <c r="AH595" s="80"/>
      <c r="AI595" s="69"/>
      <c r="AJ595" s="69"/>
      <c r="AK595" s="80"/>
      <c r="AL595" s="80"/>
      <c r="AM595" s="69"/>
      <c r="AN595" s="69"/>
      <c r="AO595" s="80"/>
      <c r="AP595" s="80"/>
      <c r="AQ595" s="69"/>
      <c r="AR595" s="69"/>
      <c r="AS595" s="80"/>
      <c r="AT595" s="80"/>
      <c r="AU595" s="69"/>
      <c r="AV595" s="69"/>
      <c r="AW595" s="80"/>
      <c r="AX595" s="80"/>
      <c r="AY595" s="69"/>
      <c r="AZ595" s="69"/>
      <c r="BA595" s="80"/>
      <c r="BB595" s="80"/>
      <c r="BC595" s="69"/>
      <c r="BD595" s="69"/>
      <c r="BE595" s="80"/>
      <c r="BF595" s="80"/>
      <c r="BG595" s="69"/>
      <c r="BH595" s="69"/>
      <c r="BI595" s="80"/>
      <c r="BJ595" s="80"/>
      <c r="BK595" s="69"/>
      <c r="BL595" s="69"/>
      <c r="BM595" s="80"/>
      <c r="BN595" s="80"/>
      <c r="BO595" s="69"/>
      <c r="BP595" s="69"/>
      <c r="BQ595" s="80"/>
      <c r="BR595" s="80"/>
      <c r="BS595" s="69"/>
      <c r="BT595" s="69"/>
      <c r="BU595" s="80"/>
      <c r="BV595" s="80"/>
      <c r="BW595" s="69"/>
      <c r="BX595" s="69"/>
      <c r="BY595" s="80"/>
      <c r="BZ595" s="80"/>
      <c r="CA595" s="69"/>
      <c r="CB595" s="69"/>
      <c r="CC595" s="80"/>
      <c r="CD595" s="80"/>
      <c r="CE595" s="69"/>
      <c r="CF595" s="69"/>
      <c r="CG595" s="69"/>
      <c r="CH595" s="69"/>
      <c r="CI595" s="69"/>
      <c r="CJ595" s="69"/>
      <c r="CK595" s="68"/>
      <c r="CL595" s="69"/>
      <c r="CM595" s="67"/>
      <c r="CN595" s="67"/>
      <c r="CO595" s="68"/>
      <c r="CP595" s="69"/>
      <c r="CQ595" s="67"/>
      <c r="CR595" s="67"/>
      <c r="CS595" s="81"/>
      <c r="CT595" s="69"/>
      <c r="CU595" s="69"/>
      <c r="CV595" s="69"/>
      <c r="CW595" s="69"/>
      <c r="CX595" s="69"/>
      <c r="CY595" s="69"/>
      <c r="CZ595" s="69"/>
      <c r="DA595" s="69"/>
    </row>
    <row r="596" spans="2:105">
      <c r="B596" s="67"/>
      <c r="C596" s="67"/>
      <c r="D596" s="67"/>
      <c r="E596" s="68"/>
      <c r="F596" s="69"/>
      <c r="G596" s="67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69"/>
      <c r="AE596" s="69"/>
      <c r="AF596" s="69"/>
      <c r="AG596" s="80"/>
      <c r="AH596" s="80"/>
      <c r="AI596" s="69"/>
      <c r="AJ596" s="69"/>
      <c r="AK596" s="80"/>
      <c r="AL596" s="80"/>
      <c r="AM596" s="69"/>
      <c r="AN596" s="69"/>
      <c r="AO596" s="80"/>
      <c r="AP596" s="80"/>
      <c r="AQ596" s="69"/>
      <c r="AR596" s="69"/>
      <c r="AS596" s="80"/>
      <c r="AT596" s="80"/>
      <c r="AU596" s="69"/>
      <c r="AV596" s="69"/>
      <c r="AW596" s="80"/>
      <c r="AX596" s="80"/>
      <c r="AY596" s="69"/>
      <c r="AZ596" s="69"/>
      <c r="BA596" s="80"/>
      <c r="BB596" s="80"/>
      <c r="BC596" s="69"/>
      <c r="BD596" s="69"/>
      <c r="BE596" s="80"/>
      <c r="BF596" s="80"/>
      <c r="BG596" s="69"/>
      <c r="BH596" s="69"/>
      <c r="BI596" s="80"/>
      <c r="BJ596" s="80"/>
      <c r="BK596" s="69"/>
      <c r="BL596" s="69"/>
      <c r="BM596" s="80"/>
      <c r="BN596" s="80"/>
      <c r="BO596" s="69"/>
      <c r="BP596" s="69"/>
      <c r="BQ596" s="80"/>
      <c r="BR596" s="80"/>
      <c r="BS596" s="69"/>
      <c r="BT596" s="69"/>
      <c r="BU596" s="80"/>
      <c r="BV596" s="80"/>
      <c r="BW596" s="69"/>
      <c r="BX596" s="69"/>
      <c r="BY596" s="80"/>
      <c r="BZ596" s="80"/>
      <c r="CA596" s="69"/>
      <c r="CB596" s="69"/>
      <c r="CC596" s="80"/>
      <c r="CD596" s="80"/>
      <c r="CE596" s="69"/>
      <c r="CF596" s="69"/>
      <c r="CG596" s="69"/>
      <c r="CH596" s="69"/>
      <c r="CI596" s="69"/>
      <c r="CJ596" s="69"/>
      <c r="CK596" s="68"/>
      <c r="CL596" s="69"/>
      <c r="CM596" s="67"/>
      <c r="CN596" s="67"/>
      <c r="CO596" s="68"/>
      <c r="CP596" s="69"/>
      <c r="CQ596" s="67"/>
      <c r="CR596" s="67"/>
      <c r="CS596" s="81"/>
      <c r="CT596" s="69"/>
      <c r="CU596" s="69"/>
      <c r="CV596" s="69"/>
      <c r="CW596" s="69"/>
      <c r="CX596" s="69"/>
      <c r="CY596" s="69"/>
      <c r="CZ596" s="69"/>
      <c r="DA596" s="69"/>
    </row>
    <row r="597" spans="2:105">
      <c r="B597" s="67"/>
      <c r="C597" s="67"/>
      <c r="D597" s="67"/>
      <c r="E597" s="68"/>
      <c r="F597" s="69"/>
      <c r="G597" s="67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69"/>
      <c r="AE597" s="69"/>
      <c r="AF597" s="69"/>
      <c r="AG597" s="80"/>
      <c r="AH597" s="80"/>
      <c r="AI597" s="69"/>
      <c r="AJ597" s="69"/>
      <c r="AK597" s="80"/>
      <c r="AL597" s="80"/>
      <c r="AM597" s="69"/>
      <c r="AN597" s="69"/>
      <c r="AO597" s="80"/>
      <c r="AP597" s="80"/>
      <c r="AQ597" s="69"/>
      <c r="AR597" s="69"/>
      <c r="AS597" s="80"/>
      <c r="AT597" s="80"/>
      <c r="AU597" s="69"/>
      <c r="AV597" s="69"/>
      <c r="AW597" s="80"/>
      <c r="AX597" s="80"/>
      <c r="AY597" s="69"/>
      <c r="AZ597" s="69"/>
      <c r="BA597" s="80"/>
      <c r="BB597" s="80"/>
      <c r="BC597" s="69"/>
      <c r="BD597" s="69"/>
      <c r="BE597" s="80"/>
      <c r="BF597" s="80"/>
      <c r="BG597" s="69"/>
      <c r="BH597" s="69"/>
      <c r="BI597" s="80"/>
      <c r="BJ597" s="80"/>
      <c r="BK597" s="69"/>
      <c r="BL597" s="69"/>
      <c r="BM597" s="80"/>
      <c r="BN597" s="80"/>
      <c r="BO597" s="69"/>
      <c r="BP597" s="69"/>
      <c r="BQ597" s="80"/>
      <c r="BR597" s="80"/>
      <c r="BS597" s="69"/>
      <c r="BT597" s="69"/>
      <c r="BU597" s="80"/>
      <c r="BV597" s="80"/>
      <c r="BW597" s="69"/>
      <c r="BX597" s="69"/>
      <c r="BY597" s="80"/>
      <c r="BZ597" s="80"/>
      <c r="CA597" s="69"/>
      <c r="CB597" s="69"/>
      <c r="CC597" s="80"/>
      <c r="CD597" s="80"/>
      <c r="CE597" s="69"/>
      <c r="CF597" s="69"/>
      <c r="CG597" s="69"/>
      <c r="CH597" s="69"/>
      <c r="CI597" s="69"/>
      <c r="CJ597" s="69"/>
      <c r="CK597" s="68"/>
      <c r="CL597" s="69"/>
      <c r="CM597" s="67"/>
      <c r="CN597" s="67"/>
      <c r="CO597" s="68"/>
      <c r="CP597" s="69"/>
      <c r="CQ597" s="67"/>
      <c r="CR597" s="67"/>
      <c r="CS597" s="81"/>
      <c r="CT597" s="69"/>
      <c r="CU597" s="69"/>
      <c r="CV597" s="69"/>
      <c r="CW597" s="69"/>
      <c r="CX597" s="69"/>
      <c r="CY597" s="69"/>
      <c r="CZ597" s="69"/>
      <c r="DA597" s="69"/>
    </row>
    <row r="598" spans="2:105">
      <c r="B598" s="67"/>
      <c r="C598" s="67"/>
      <c r="D598" s="67"/>
      <c r="E598" s="68"/>
      <c r="F598" s="69"/>
      <c r="G598" s="67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69"/>
      <c r="AE598" s="69"/>
      <c r="AF598" s="69"/>
      <c r="AG598" s="80"/>
      <c r="AH598" s="80"/>
      <c r="AI598" s="69"/>
      <c r="AJ598" s="69"/>
      <c r="AK598" s="80"/>
      <c r="AL598" s="80"/>
      <c r="AM598" s="69"/>
      <c r="AN598" s="69"/>
      <c r="AO598" s="80"/>
      <c r="AP598" s="80"/>
      <c r="AQ598" s="69"/>
      <c r="AR598" s="69"/>
      <c r="AS598" s="80"/>
      <c r="AT598" s="80"/>
      <c r="AU598" s="69"/>
      <c r="AV598" s="69"/>
      <c r="AW598" s="80"/>
      <c r="AX598" s="80"/>
      <c r="AY598" s="69"/>
      <c r="AZ598" s="69"/>
      <c r="BA598" s="80"/>
      <c r="BB598" s="80"/>
      <c r="BC598" s="69"/>
      <c r="BD598" s="69"/>
      <c r="BE598" s="80"/>
      <c r="BF598" s="80"/>
      <c r="BG598" s="69"/>
      <c r="BH598" s="69"/>
      <c r="BI598" s="80"/>
      <c r="BJ598" s="80"/>
      <c r="BK598" s="69"/>
      <c r="BL598" s="69"/>
      <c r="BM598" s="80"/>
      <c r="BN598" s="80"/>
      <c r="BO598" s="69"/>
      <c r="BP598" s="69"/>
      <c r="BQ598" s="80"/>
      <c r="BR598" s="80"/>
      <c r="BS598" s="69"/>
      <c r="BT598" s="69"/>
      <c r="BU598" s="80"/>
      <c r="BV598" s="80"/>
      <c r="BW598" s="69"/>
      <c r="BX598" s="69"/>
      <c r="BY598" s="80"/>
      <c r="BZ598" s="80"/>
      <c r="CA598" s="69"/>
      <c r="CB598" s="69"/>
      <c r="CC598" s="80"/>
      <c r="CD598" s="80"/>
      <c r="CE598" s="69"/>
      <c r="CF598" s="69"/>
      <c r="CG598" s="69"/>
      <c r="CH598" s="69"/>
      <c r="CI598" s="69"/>
      <c r="CJ598" s="69"/>
      <c r="CK598" s="68"/>
      <c r="CL598" s="69"/>
      <c r="CM598" s="67"/>
      <c r="CN598" s="67"/>
      <c r="CO598" s="68"/>
      <c r="CP598" s="69"/>
      <c r="CQ598" s="67"/>
      <c r="CR598" s="67"/>
      <c r="CS598" s="81"/>
      <c r="CT598" s="69"/>
      <c r="CU598" s="69"/>
      <c r="CV598" s="69"/>
      <c r="CW598" s="69"/>
      <c r="CX598" s="69"/>
      <c r="CY598" s="69"/>
      <c r="CZ598" s="69"/>
      <c r="DA598" s="69"/>
    </row>
    <row r="599" spans="2:105">
      <c r="B599" s="67"/>
      <c r="C599" s="67"/>
      <c r="D599" s="67"/>
      <c r="E599" s="68"/>
      <c r="F599" s="69"/>
      <c r="G599" s="67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69"/>
      <c r="AE599" s="69"/>
      <c r="AF599" s="69"/>
      <c r="AG599" s="80"/>
      <c r="AH599" s="80"/>
      <c r="AI599" s="69"/>
      <c r="AJ599" s="69"/>
      <c r="AK599" s="80"/>
      <c r="AL599" s="80"/>
      <c r="AM599" s="69"/>
      <c r="AN599" s="69"/>
      <c r="AO599" s="80"/>
      <c r="AP599" s="80"/>
      <c r="AQ599" s="69"/>
      <c r="AR599" s="69"/>
      <c r="AS599" s="80"/>
      <c r="AT599" s="80"/>
      <c r="AU599" s="69"/>
      <c r="AV599" s="69"/>
      <c r="AW599" s="80"/>
      <c r="AX599" s="80"/>
      <c r="AY599" s="69"/>
      <c r="AZ599" s="69"/>
      <c r="BA599" s="80"/>
      <c r="BB599" s="80"/>
      <c r="BC599" s="69"/>
      <c r="BD599" s="69"/>
      <c r="BE599" s="80"/>
      <c r="BF599" s="80"/>
      <c r="BG599" s="69"/>
      <c r="BH599" s="69"/>
      <c r="BI599" s="80"/>
      <c r="BJ599" s="80"/>
      <c r="BK599" s="69"/>
      <c r="BL599" s="69"/>
      <c r="BM599" s="80"/>
      <c r="BN599" s="80"/>
      <c r="BO599" s="69"/>
      <c r="BP599" s="69"/>
      <c r="BQ599" s="80"/>
      <c r="BR599" s="80"/>
      <c r="BS599" s="69"/>
      <c r="BT599" s="69"/>
      <c r="BU599" s="80"/>
      <c r="BV599" s="80"/>
      <c r="BW599" s="69"/>
      <c r="BX599" s="69"/>
      <c r="BY599" s="80"/>
      <c r="BZ599" s="80"/>
      <c r="CA599" s="69"/>
      <c r="CB599" s="69"/>
      <c r="CC599" s="80"/>
      <c r="CD599" s="80"/>
      <c r="CE599" s="69"/>
      <c r="CF599" s="69"/>
      <c r="CG599" s="69"/>
      <c r="CH599" s="69"/>
      <c r="CI599" s="69"/>
      <c r="CJ599" s="69"/>
      <c r="CK599" s="68"/>
      <c r="CL599" s="69"/>
      <c r="CM599" s="67"/>
      <c r="CN599" s="67"/>
      <c r="CO599" s="68"/>
      <c r="CP599" s="69"/>
      <c r="CQ599" s="67"/>
      <c r="CR599" s="67"/>
      <c r="CS599" s="81"/>
      <c r="CT599" s="69"/>
      <c r="CU599" s="69"/>
      <c r="CV599" s="69"/>
      <c r="CW599" s="69"/>
      <c r="CX599" s="69"/>
      <c r="CY599" s="69"/>
      <c r="CZ599" s="69"/>
      <c r="DA599" s="69"/>
    </row>
    <row r="600" spans="2:105">
      <c r="B600" s="67"/>
      <c r="C600" s="67"/>
      <c r="D600" s="67"/>
      <c r="E600" s="68"/>
      <c r="F600" s="69"/>
      <c r="G600" s="67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69"/>
      <c r="AE600" s="69"/>
      <c r="AF600" s="69"/>
      <c r="AG600" s="80"/>
      <c r="AH600" s="80"/>
      <c r="AI600" s="69"/>
      <c r="AJ600" s="69"/>
      <c r="AK600" s="80"/>
      <c r="AL600" s="80"/>
      <c r="AM600" s="69"/>
      <c r="AN600" s="69"/>
      <c r="AO600" s="80"/>
      <c r="AP600" s="80"/>
      <c r="AQ600" s="69"/>
      <c r="AR600" s="69"/>
      <c r="AS600" s="80"/>
      <c r="AT600" s="80"/>
      <c r="AU600" s="69"/>
      <c r="AV600" s="69"/>
      <c r="AW600" s="80"/>
      <c r="AX600" s="80"/>
      <c r="AY600" s="69"/>
      <c r="AZ600" s="69"/>
      <c r="BA600" s="80"/>
      <c r="BB600" s="80"/>
      <c r="BC600" s="69"/>
      <c r="BD600" s="69"/>
      <c r="BE600" s="80"/>
      <c r="BF600" s="80"/>
      <c r="BG600" s="69"/>
      <c r="BH600" s="69"/>
      <c r="BI600" s="80"/>
      <c r="BJ600" s="80"/>
      <c r="BK600" s="69"/>
      <c r="BL600" s="69"/>
      <c r="BM600" s="80"/>
      <c r="BN600" s="80"/>
      <c r="BO600" s="69"/>
      <c r="BP600" s="69"/>
      <c r="BQ600" s="80"/>
      <c r="BR600" s="80"/>
      <c r="BS600" s="69"/>
      <c r="BT600" s="69"/>
      <c r="BU600" s="80"/>
      <c r="BV600" s="80"/>
      <c r="BW600" s="69"/>
      <c r="BX600" s="69"/>
      <c r="BY600" s="80"/>
      <c r="BZ600" s="80"/>
      <c r="CA600" s="69"/>
      <c r="CB600" s="69"/>
      <c r="CC600" s="80"/>
      <c r="CD600" s="80"/>
      <c r="CE600" s="69"/>
      <c r="CF600" s="69"/>
      <c r="CG600" s="69"/>
      <c r="CH600" s="69"/>
      <c r="CI600" s="69"/>
      <c r="CJ600" s="69"/>
      <c r="CK600" s="68"/>
      <c r="CL600" s="69"/>
      <c r="CM600" s="67"/>
      <c r="CN600" s="67"/>
      <c r="CO600" s="68"/>
      <c r="CP600" s="69"/>
      <c r="CQ600" s="67"/>
      <c r="CR600" s="67"/>
      <c r="CS600" s="81"/>
      <c r="CT600" s="69"/>
      <c r="CU600" s="69"/>
      <c r="CV600" s="69"/>
      <c r="CW600" s="69"/>
      <c r="CX600" s="69"/>
      <c r="CY600" s="69"/>
      <c r="CZ600" s="69"/>
      <c r="DA600" s="69"/>
    </row>
    <row r="601" spans="2:105">
      <c r="B601" s="67"/>
      <c r="C601" s="67"/>
      <c r="D601" s="67"/>
      <c r="E601" s="68"/>
      <c r="F601" s="69"/>
      <c r="G601" s="67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69"/>
      <c r="AE601" s="69"/>
      <c r="AF601" s="69"/>
      <c r="AG601" s="80"/>
      <c r="AH601" s="80"/>
      <c r="AI601" s="69"/>
      <c r="AJ601" s="69"/>
      <c r="AK601" s="80"/>
      <c r="AL601" s="80"/>
      <c r="AM601" s="69"/>
      <c r="AN601" s="69"/>
      <c r="AO601" s="80"/>
      <c r="AP601" s="80"/>
      <c r="AQ601" s="69"/>
      <c r="AR601" s="69"/>
      <c r="AS601" s="80"/>
      <c r="AT601" s="80"/>
      <c r="AU601" s="69"/>
      <c r="AV601" s="69"/>
      <c r="AW601" s="80"/>
      <c r="AX601" s="80"/>
      <c r="AY601" s="69"/>
      <c r="AZ601" s="69"/>
      <c r="BA601" s="80"/>
      <c r="BB601" s="80"/>
      <c r="BC601" s="69"/>
      <c r="BD601" s="69"/>
      <c r="BE601" s="80"/>
      <c r="BF601" s="80"/>
      <c r="BG601" s="69"/>
      <c r="BH601" s="69"/>
      <c r="BI601" s="80"/>
      <c r="BJ601" s="80"/>
      <c r="BK601" s="69"/>
      <c r="BL601" s="69"/>
      <c r="BM601" s="80"/>
      <c r="BN601" s="80"/>
      <c r="BO601" s="69"/>
      <c r="BP601" s="69"/>
      <c r="BQ601" s="80"/>
      <c r="BR601" s="80"/>
      <c r="BS601" s="69"/>
      <c r="BT601" s="69"/>
      <c r="BU601" s="80"/>
      <c r="BV601" s="80"/>
      <c r="BW601" s="69"/>
      <c r="BX601" s="69"/>
      <c r="BY601" s="80"/>
      <c r="BZ601" s="80"/>
      <c r="CA601" s="69"/>
      <c r="CB601" s="69"/>
      <c r="CC601" s="80"/>
      <c r="CD601" s="80"/>
      <c r="CE601" s="69"/>
      <c r="CF601" s="69"/>
      <c r="CG601" s="69"/>
      <c r="CH601" s="69"/>
      <c r="CI601" s="69"/>
      <c r="CJ601" s="69"/>
      <c r="CK601" s="68"/>
      <c r="CL601" s="69"/>
      <c r="CM601" s="67"/>
      <c r="CN601" s="67"/>
      <c r="CO601" s="68"/>
      <c r="CP601" s="69"/>
      <c r="CQ601" s="67"/>
      <c r="CR601" s="67"/>
      <c r="CS601" s="81"/>
      <c r="CT601" s="69"/>
      <c r="CU601" s="69"/>
      <c r="CV601" s="69"/>
      <c r="CW601" s="69"/>
      <c r="CX601" s="69"/>
      <c r="CY601" s="69"/>
      <c r="CZ601" s="69"/>
      <c r="DA601" s="69"/>
    </row>
    <row r="602" spans="2:105">
      <c r="B602" s="67"/>
      <c r="C602" s="67"/>
      <c r="D602" s="67"/>
      <c r="E602" s="68"/>
      <c r="F602" s="69"/>
      <c r="G602" s="67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69"/>
      <c r="AE602" s="69"/>
      <c r="AF602" s="69"/>
      <c r="AG602" s="80"/>
      <c r="AH602" s="80"/>
      <c r="AI602" s="69"/>
      <c r="AJ602" s="69"/>
      <c r="AK602" s="80"/>
      <c r="AL602" s="80"/>
      <c r="AM602" s="69"/>
      <c r="AN602" s="69"/>
      <c r="AO602" s="80"/>
      <c r="AP602" s="80"/>
      <c r="AQ602" s="69"/>
      <c r="AR602" s="69"/>
      <c r="AS602" s="80"/>
      <c r="AT602" s="80"/>
      <c r="AU602" s="69"/>
      <c r="AV602" s="69"/>
      <c r="AW602" s="80"/>
      <c r="AX602" s="80"/>
      <c r="AY602" s="69"/>
      <c r="AZ602" s="69"/>
      <c r="BA602" s="80"/>
      <c r="BB602" s="80"/>
      <c r="BC602" s="69"/>
      <c r="BD602" s="69"/>
      <c r="BE602" s="80"/>
      <c r="BF602" s="80"/>
      <c r="BG602" s="69"/>
      <c r="BH602" s="69"/>
      <c r="BI602" s="80"/>
      <c r="BJ602" s="80"/>
      <c r="BK602" s="69"/>
      <c r="BL602" s="69"/>
      <c r="BM602" s="80"/>
      <c r="BN602" s="80"/>
      <c r="BO602" s="69"/>
      <c r="BP602" s="69"/>
      <c r="BQ602" s="80"/>
      <c r="BR602" s="80"/>
      <c r="BS602" s="69"/>
      <c r="BT602" s="69"/>
      <c r="BU602" s="80"/>
      <c r="BV602" s="80"/>
      <c r="BW602" s="69"/>
      <c r="BX602" s="69"/>
      <c r="BY602" s="80"/>
      <c r="BZ602" s="80"/>
      <c r="CA602" s="69"/>
      <c r="CB602" s="69"/>
      <c r="CC602" s="80"/>
      <c r="CD602" s="80"/>
      <c r="CE602" s="69"/>
      <c r="CF602" s="69"/>
      <c r="CG602" s="69"/>
      <c r="CH602" s="69"/>
      <c r="CI602" s="69"/>
      <c r="CJ602" s="69"/>
      <c r="CK602" s="68"/>
      <c r="CL602" s="69"/>
      <c r="CM602" s="67"/>
      <c r="CN602" s="67"/>
      <c r="CO602" s="68"/>
      <c r="CP602" s="69"/>
      <c r="CQ602" s="67"/>
      <c r="CR602" s="67"/>
      <c r="CS602" s="81"/>
      <c r="CT602" s="69"/>
      <c r="CU602" s="69"/>
      <c r="CV602" s="69"/>
      <c r="CW602" s="69"/>
      <c r="CX602" s="69"/>
      <c r="CY602" s="69"/>
      <c r="CZ602" s="69"/>
      <c r="DA602" s="69"/>
    </row>
    <row r="603" spans="2:105">
      <c r="B603" s="67"/>
      <c r="C603" s="67"/>
      <c r="D603" s="67"/>
      <c r="E603" s="68"/>
      <c r="F603" s="69"/>
      <c r="G603" s="67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69"/>
      <c r="AE603" s="69"/>
      <c r="AF603" s="69"/>
      <c r="AG603" s="80"/>
      <c r="AH603" s="80"/>
      <c r="AI603" s="69"/>
      <c r="AJ603" s="69"/>
      <c r="AK603" s="80"/>
      <c r="AL603" s="80"/>
      <c r="AM603" s="69"/>
      <c r="AN603" s="69"/>
      <c r="AO603" s="80"/>
      <c r="AP603" s="80"/>
      <c r="AQ603" s="69"/>
      <c r="AR603" s="69"/>
      <c r="AS603" s="80"/>
      <c r="AT603" s="80"/>
      <c r="AU603" s="69"/>
      <c r="AV603" s="69"/>
      <c r="AW603" s="80"/>
      <c r="AX603" s="80"/>
      <c r="AY603" s="69"/>
      <c r="AZ603" s="69"/>
      <c r="BA603" s="80"/>
      <c r="BB603" s="80"/>
      <c r="BC603" s="69"/>
      <c r="BD603" s="69"/>
      <c r="BE603" s="80"/>
      <c r="BF603" s="80"/>
      <c r="BG603" s="69"/>
      <c r="BH603" s="69"/>
      <c r="BI603" s="80"/>
      <c r="BJ603" s="80"/>
      <c r="BK603" s="69"/>
      <c r="BL603" s="69"/>
      <c r="BM603" s="80"/>
      <c r="BN603" s="80"/>
      <c r="BO603" s="69"/>
      <c r="BP603" s="69"/>
      <c r="BQ603" s="80"/>
      <c r="BR603" s="80"/>
      <c r="BS603" s="69"/>
      <c r="BT603" s="69"/>
      <c r="BU603" s="80"/>
      <c r="BV603" s="80"/>
      <c r="BW603" s="69"/>
      <c r="BX603" s="69"/>
      <c r="BY603" s="80"/>
      <c r="BZ603" s="80"/>
      <c r="CA603" s="69"/>
      <c r="CB603" s="69"/>
      <c r="CC603" s="80"/>
      <c r="CD603" s="80"/>
      <c r="CE603" s="69"/>
      <c r="CF603" s="69"/>
      <c r="CG603" s="69"/>
      <c r="CH603" s="69"/>
      <c r="CI603" s="69"/>
      <c r="CJ603" s="69"/>
      <c r="CK603" s="68"/>
      <c r="CL603" s="69"/>
      <c r="CM603" s="67"/>
      <c r="CN603" s="67"/>
      <c r="CO603" s="68"/>
      <c r="CP603" s="69"/>
      <c r="CQ603" s="67"/>
      <c r="CR603" s="67"/>
      <c r="CS603" s="81"/>
      <c r="CT603" s="69"/>
      <c r="CU603" s="69"/>
      <c r="CV603" s="69"/>
      <c r="CW603" s="69"/>
      <c r="CX603" s="69"/>
      <c r="CY603" s="69"/>
      <c r="CZ603" s="69"/>
      <c r="DA603" s="69"/>
    </row>
    <row r="604" spans="2:105">
      <c r="B604" s="67"/>
      <c r="C604" s="67"/>
      <c r="D604" s="67"/>
      <c r="E604" s="68"/>
      <c r="F604" s="69"/>
      <c r="G604" s="67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69"/>
      <c r="AE604" s="69"/>
      <c r="AF604" s="69"/>
      <c r="AG604" s="80"/>
      <c r="AH604" s="80"/>
      <c r="AI604" s="69"/>
      <c r="AJ604" s="69"/>
      <c r="AK604" s="80"/>
      <c r="AL604" s="80"/>
      <c r="AM604" s="69"/>
      <c r="AN604" s="69"/>
      <c r="AO604" s="80"/>
      <c r="AP604" s="80"/>
      <c r="AQ604" s="69"/>
      <c r="AR604" s="69"/>
      <c r="AS604" s="80"/>
      <c r="AT604" s="80"/>
      <c r="AU604" s="69"/>
      <c r="AV604" s="69"/>
      <c r="AW604" s="80"/>
      <c r="AX604" s="80"/>
      <c r="AY604" s="69"/>
      <c r="AZ604" s="69"/>
      <c r="BA604" s="80"/>
      <c r="BB604" s="80"/>
      <c r="BC604" s="69"/>
      <c r="BD604" s="69"/>
      <c r="BE604" s="80"/>
      <c r="BF604" s="80"/>
      <c r="BG604" s="69"/>
      <c r="BH604" s="69"/>
      <c r="BI604" s="80"/>
      <c r="BJ604" s="80"/>
      <c r="BK604" s="69"/>
      <c r="BL604" s="69"/>
      <c r="BM604" s="80"/>
      <c r="BN604" s="80"/>
      <c r="BO604" s="69"/>
      <c r="BP604" s="69"/>
      <c r="BQ604" s="80"/>
      <c r="BR604" s="80"/>
      <c r="BS604" s="69"/>
      <c r="BT604" s="69"/>
      <c r="BU604" s="80"/>
      <c r="BV604" s="80"/>
      <c r="BW604" s="69"/>
      <c r="BX604" s="69"/>
      <c r="BY604" s="80"/>
      <c r="BZ604" s="80"/>
      <c r="CA604" s="69"/>
      <c r="CB604" s="69"/>
      <c r="CC604" s="80"/>
      <c r="CD604" s="80"/>
      <c r="CE604" s="69"/>
      <c r="CF604" s="69"/>
      <c r="CG604" s="69"/>
      <c r="CH604" s="69"/>
      <c r="CI604" s="69"/>
      <c r="CJ604" s="69"/>
      <c r="CK604" s="68"/>
      <c r="CL604" s="69"/>
      <c r="CM604" s="67"/>
      <c r="CN604" s="67"/>
      <c r="CO604" s="68"/>
      <c r="CP604" s="69"/>
      <c r="CQ604" s="67"/>
      <c r="CR604" s="67"/>
      <c r="CS604" s="81"/>
      <c r="CT604" s="69"/>
      <c r="CU604" s="69"/>
      <c r="CV604" s="69"/>
      <c r="CW604" s="69"/>
      <c r="CX604" s="69"/>
      <c r="CY604" s="69"/>
      <c r="CZ604" s="69"/>
      <c r="DA604" s="69"/>
    </row>
    <row r="605" spans="2:105">
      <c r="B605" s="67"/>
      <c r="C605" s="67"/>
      <c r="D605" s="67"/>
      <c r="E605" s="68"/>
      <c r="F605" s="69"/>
      <c r="G605" s="67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69"/>
      <c r="AE605" s="69"/>
      <c r="AF605" s="69"/>
      <c r="AG605" s="80"/>
      <c r="AH605" s="80"/>
      <c r="AI605" s="69"/>
      <c r="AJ605" s="69"/>
      <c r="AK605" s="80"/>
      <c r="AL605" s="80"/>
      <c r="AM605" s="69"/>
      <c r="AN605" s="69"/>
      <c r="AO605" s="80"/>
      <c r="AP605" s="80"/>
      <c r="AQ605" s="69"/>
      <c r="AR605" s="69"/>
      <c r="AS605" s="80"/>
      <c r="AT605" s="80"/>
      <c r="AU605" s="69"/>
      <c r="AV605" s="69"/>
      <c r="AW605" s="80"/>
      <c r="AX605" s="80"/>
      <c r="AY605" s="69"/>
      <c r="AZ605" s="69"/>
      <c r="BA605" s="80"/>
      <c r="BB605" s="80"/>
      <c r="BC605" s="69"/>
      <c r="BD605" s="69"/>
      <c r="BE605" s="80"/>
      <c r="BF605" s="80"/>
      <c r="BG605" s="69"/>
      <c r="BH605" s="69"/>
      <c r="BI605" s="80"/>
      <c r="BJ605" s="80"/>
      <c r="BK605" s="69"/>
      <c r="BL605" s="69"/>
      <c r="BM605" s="80"/>
      <c r="BN605" s="80"/>
      <c r="BO605" s="69"/>
      <c r="BP605" s="69"/>
      <c r="BQ605" s="80"/>
      <c r="BR605" s="80"/>
      <c r="BS605" s="69"/>
      <c r="BT605" s="69"/>
      <c r="BU605" s="80"/>
      <c r="BV605" s="80"/>
      <c r="BW605" s="69"/>
      <c r="BX605" s="69"/>
      <c r="BY605" s="80"/>
      <c r="BZ605" s="80"/>
      <c r="CA605" s="69"/>
      <c r="CB605" s="69"/>
      <c r="CC605" s="80"/>
      <c r="CD605" s="80"/>
      <c r="CE605" s="69"/>
      <c r="CF605" s="69"/>
      <c r="CG605" s="69"/>
      <c r="CH605" s="69"/>
      <c r="CI605" s="69"/>
      <c r="CJ605" s="69"/>
      <c r="CK605" s="68"/>
      <c r="CL605" s="69"/>
      <c r="CM605" s="67"/>
      <c r="CN605" s="67"/>
      <c r="CO605" s="68"/>
      <c r="CP605" s="69"/>
      <c r="CQ605" s="67"/>
      <c r="CR605" s="67"/>
      <c r="CS605" s="81"/>
      <c r="CT605" s="69"/>
      <c r="CU605" s="69"/>
      <c r="CV605" s="69"/>
      <c r="CW605" s="69"/>
      <c r="CX605" s="69"/>
      <c r="CY605" s="69"/>
      <c r="CZ605" s="69"/>
      <c r="DA605" s="69"/>
    </row>
    <row r="606" spans="2:105">
      <c r="B606" s="67"/>
      <c r="C606" s="67"/>
      <c r="D606" s="67"/>
      <c r="E606" s="68"/>
      <c r="F606" s="69"/>
      <c r="G606" s="67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69"/>
      <c r="AE606" s="69"/>
      <c r="AF606" s="69"/>
      <c r="AG606" s="80"/>
      <c r="AH606" s="80"/>
      <c r="AI606" s="69"/>
      <c r="AJ606" s="69"/>
      <c r="AK606" s="80"/>
      <c r="AL606" s="80"/>
      <c r="AM606" s="69"/>
      <c r="AN606" s="69"/>
      <c r="AO606" s="80"/>
      <c r="AP606" s="80"/>
      <c r="AQ606" s="69"/>
      <c r="AR606" s="69"/>
      <c r="AS606" s="80"/>
      <c r="AT606" s="80"/>
      <c r="AU606" s="69"/>
      <c r="AV606" s="69"/>
      <c r="AW606" s="80"/>
      <c r="AX606" s="80"/>
      <c r="AY606" s="69"/>
      <c r="AZ606" s="69"/>
      <c r="BA606" s="80"/>
      <c r="BB606" s="80"/>
      <c r="BC606" s="69"/>
      <c r="BD606" s="69"/>
      <c r="BE606" s="80"/>
      <c r="BF606" s="80"/>
      <c r="BG606" s="69"/>
      <c r="BH606" s="69"/>
      <c r="BI606" s="80"/>
      <c r="BJ606" s="80"/>
      <c r="BK606" s="69"/>
      <c r="BL606" s="69"/>
      <c r="BM606" s="80"/>
      <c r="BN606" s="80"/>
      <c r="BO606" s="69"/>
      <c r="BP606" s="69"/>
      <c r="BQ606" s="80"/>
      <c r="BR606" s="80"/>
      <c r="BS606" s="69"/>
      <c r="BT606" s="69"/>
      <c r="BU606" s="80"/>
      <c r="BV606" s="80"/>
      <c r="BW606" s="69"/>
      <c r="BX606" s="69"/>
      <c r="BY606" s="80"/>
      <c r="BZ606" s="80"/>
      <c r="CA606" s="69"/>
      <c r="CB606" s="69"/>
      <c r="CC606" s="80"/>
      <c r="CD606" s="80"/>
      <c r="CE606" s="69"/>
      <c r="CF606" s="69"/>
      <c r="CG606" s="69"/>
      <c r="CH606" s="69"/>
      <c r="CI606" s="69"/>
      <c r="CJ606" s="69"/>
      <c r="CK606" s="68"/>
      <c r="CL606" s="69"/>
      <c r="CM606" s="67"/>
      <c r="CN606" s="67"/>
      <c r="CO606" s="68"/>
      <c r="CP606" s="69"/>
      <c r="CQ606" s="67"/>
      <c r="CR606" s="67"/>
      <c r="CS606" s="81"/>
      <c r="CT606" s="69"/>
      <c r="CU606" s="69"/>
      <c r="CV606" s="69"/>
      <c r="CW606" s="69"/>
      <c r="CX606" s="69"/>
      <c r="CY606" s="69"/>
      <c r="CZ606" s="69"/>
      <c r="DA606" s="69"/>
    </row>
    <row r="607" spans="2:105">
      <c r="B607" s="67"/>
      <c r="C607" s="67"/>
      <c r="D607" s="67"/>
      <c r="E607" s="68"/>
      <c r="F607" s="69"/>
      <c r="G607" s="67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69"/>
      <c r="AE607" s="69"/>
      <c r="AF607" s="69"/>
      <c r="AG607" s="80"/>
      <c r="AH607" s="80"/>
      <c r="AI607" s="69"/>
      <c r="AJ607" s="69"/>
      <c r="AK607" s="80"/>
      <c r="AL607" s="80"/>
      <c r="AM607" s="69"/>
      <c r="AN607" s="69"/>
      <c r="AO607" s="80"/>
      <c r="AP607" s="80"/>
      <c r="AQ607" s="69"/>
      <c r="AR607" s="69"/>
      <c r="AS607" s="80"/>
      <c r="AT607" s="80"/>
      <c r="AU607" s="69"/>
      <c r="AV607" s="69"/>
      <c r="AW607" s="80"/>
      <c r="AX607" s="80"/>
      <c r="AY607" s="69"/>
      <c r="AZ607" s="69"/>
      <c r="BA607" s="80"/>
      <c r="BB607" s="80"/>
      <c r="BC607" s="69"/>
      <c r="BD607" s="69"/>
      <c r="BE607" s="80"/>
      <c r="BF607" s="80"/>
      <c r="BG607" s="69"/>
      <c r="BH607" s="69"/>
      <c r="BI607" s="80"/>
      <c r="BJ607" s="80"/>
      <c r="BK607" s="69"/>
      <c r="BL607" s="69"/>
      <c r="BM607" s="80"/>
      <c r="BN607" s="80"/>
      <c r="BO607" s="69"/>
      <c r="BP607" s="69"/>
      <c r="BQ607" s="80"/>
      <c r="BR607" s="80"/>
      <c r="BS607" s="69"/>
      <c r="BT607" s="69"/>
      <c r="BU607" s="80"/>
      <c r="BV607" s="80"/>
      <c r="BW607" s="69"/>
      <c r="BX607" s="69"/>
      <c r="BY607" s="80"/>
      <c r="BZ607" s="80"/>
      <c r="CA607" s="69"/>
      <c r="CB607" s="69"/>
      <c r="CC607" s="80"/>
      <c r="CD607" s="80"/>
      <c r="CE607" s="69"/>
      <c r="CF607" s="69"/>
      <c r="CG607" s="69"/>
      <c r="CH607" s="69"/>
      <c r="CI607" s="69"/>
      <c r="CJ607" s="69"/>
      <c r="CK607" s="68"/>
      <c r="CL607" s="69"/>
      <c r="CM607" s="67"/>
      <c r="CN607" s="67"/>
      <c r="CO607" s="68"/>
      <c r="CP607" s="69"/>
      <c r="CQ607" s="67"/>
      <c r="CR607" s="67"/>
      <c r="CS607" s="81"/>
      <c r="CT607" s="69"/>
      <c r="CU607" s="69"/>
      <c r="CV607" s="69"/>
      <c r="CW607" s="69"/>
      <c r="CX607" s="69"/>
      <c r="CY607" s="69"/>
      <c r="CZ607" s="69"/>
      <c r="DA607" s="69"/>
    </row>
    <row r="608" spans="2:105">
      <c r="B608" s="67"/>
      <c r="C608" s="67"/>
      <c r="D608" s="67"/>
      <c r="E608" s="68"/>
      <c r="F608" s="69"/>
      <c r="G608" s="67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69"/>
      <c r="AE608" s="69"/>
      <c r="AF608" s="69"/>
      <c r="AG608" s="80"/>
      <c r="AH608" s="80"/>
      <c r="AI608" s="69"/>
      <c r="AJ608" s="69"/>
      <c r="AK608" s="80"/>
      <c r="AL608" s="80"/>
      <c r="AM608" s="69"/>
      <c r="AN608" s="69"/>
      <c r="AO608" s="80"/>
      <c r="AP608" s="80"/>
      <c r="AQ608" s="69"/>
      <c r="AR608" s="69"/>
      <c r="AS608" s="80"/>
      <c r="AT608" s="80"/>
      <c r="AU608" s="69"/>
      <c r="AV608" s="69"/>
      <c r="AW608" s="80"/>
      <c r="AX608" s="80"/>
      <c r="AY608" s="69"/>
      <c r="AZ608" s="69"/>
      <c r="BA608" s="80"/>
      <c r="BB608" s="80"/>
      <c r="BC608" s="69"/>
      <c r="BD608" s="69"/>
      <c r="BE608" s="80"/>
      <c r="BF608" s="80"/>
      <c r="BG608" s="69"/>
      <c r="BH608" s="69"/>
      <c r="BI608" s="80"/>
      <c r="BJ608" s="80"/>
      <c r="BK608" s="69"/>
      <c r="BL608" s="69"/>
      <c r="BM608" s="80"/>
      <c r="BN608" s="80"/>
      <c r="BO608" s="69"/>
      <c r="BP608" s="69"/>
      <c r="BQ608" s="80"/>
      <c r="BR608" s="80"/>
      <c r="BS608" s="69"/>
      <c r="BT608" s="69"/>
      <c r="BU608" s="80"/>
      <c r="BV608" s="80"/>
      <c r="BW608" s="69"/>
      <c r="BX608" s="69"/>
      <c r="BY608" s="80"/>
      <c r="BZ608" s="80"/>
      <c r="CA608" s="69"/>
      <c r="CB608" s="69"/>
      <c r="CC608" s="80"/>
      <c r="CD608" s="80"/>
      <c r="CE608" s="69"/>
      <c r="CF608" s="69"/>
      <c r="CG608" s="69"/>
      <c r="CH608" s="69"/>
      <c r="CI608" s="69"/>
      <c r="CJ608" s="69"/>
      <c r="CK608" s="68"/>
      <c r="CL608" s="69"/>
      <c r="CM608" s="67"/>
      <c r="CN608" s="67"/>
      <c r="CO608" s="68"/>
      <c r="CP608" s="69"/>
      <c r="CQ608" s="67"/>
      <c r="CR608" s="67"/>
      <c r="CS608" s="81"/>
      <c r="CT608" s="69"/>
      <c r="CU608" s="69"/>
      <c r="CV608" s="69"/>
      <c r="CW608" s="69"/>
      <c r="CX608" s="69"/>
      <c r="CY608" s="69"/>
      <c r="CZ608" s="69"/>
      <c r="DA608" s="69"/>
    </row>
    <row r="609" spans="2:105">
      <c r="B609" s="67"/>
      <c r="C609" s="67"/>
      <c r="D609" s="67"/>
      <c r="E609" s="68"/>
      <c r="F609" s="69"/>
      <c r="G609" s="67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69"/>
      <c r="AE609" s="69"/>
      <c r="AF609" s="69"/>
      <c r="AG609" s="80"/>
      <c r="AH609" s="80"/>
      <c r="AI609" s="69"/>
      <c r="AJ609" s="69"/>
      <c r="AK609" s="80"/>
      <c r="AL609" s="80"/>
      <c r="AM609" s="69"/>
      <c r="AN609" s="69"/>
      <c r="AO609" s="80"/>
      <c r="AP609" s="80"/>
      <c r="AQ609" s="69"/>
      <c r="AR609" s="69"/>
      <c r="AS609" s="80"/>
      <c r="AT609" s="80"/>
      <c r="AU609" s="69"/>
      <c r="AV609" s="69"/>
      <c r="AW609" s="80"/>
      <c r="AX609" s="80"/>
      <c r="AY609" s="69"/>
      <c r="AZ609" s="69"/>
      <c r="BA609" s="80"/>
      <c r="BB609" s="80"/>
      <c r="BC609" s="69"/>
      <c r="BD609" s="69"/>
      <c r="BE609" s="80"/>
      <c r="BF609" s="80"/>
      <c r="BG609" s="69"/>
      <c r="BH609" s="69"/>
      <c r="BI609" s="80"/>
      <c r="BJ609" s="80"/>
      <c r="BK609" s="69"/>
      <c r="BL609" s="69"/>
      <c r="BM609" s="80"/>
      <c r="BN609" s="80"/>
      <c r="BO609" s="69"/>
      <c r="BP609" s="69"/>
      <c r="BQ609" s="80"/>
      <c r="BR609" s="80"/>
      <c r="BS609" s="69"/>
      <c r="BT609" s="69"/>
      <c r="BU609" s="80"/>
      <c r="BV609" s="80"/>
      <c r="BW609" s="69"/>
      <c r="BX609" s="69"/>
      <c r="BY609" s="80"/>
      <c r="BZ609" s="80"/>
      <c r="CA609" s="69"/>
      <c r="CB609" s="69"/>
      <c r="CC609" s="80"/>
      <c r="CD609" s="80"/>
      <c r="CE609" s="69"/>
      <c r="CF609" s="69"/>
      <c r="CG609" s="69"/>
      <c r="CH609" s="69"/>
      <c r="CI609" s="69"/>
      <c r="CJ609" s="69"/>
      <c r="CK609" s="68"/>
      <c r="CL609" s="69"/>
      <c r="CM609" s="67"/>
      <c r="CN609" s="67"/>
      <c r="CO609" s="68"/>
      <c r="CP609" s="69"/>
      <c r="CQ609" s="67"/>
      <c r="CR609" s="67"/>
      <c r="CS609" s="81"/>
      <c r="CT609" s="69"/>
      <c r="CU609" s="69"/>
      <c r="CV609" s="69"/>
      <c r="CW609" s="69"/>
      <c r="CX609" s="69"/>
      <c r="CY609" s="69"/>
      <c r="CZ609" s="69"/>
      <c r="DA609" s="69"/>
    </row>
    <row r="610" spans="2:105">
      <c r="B610" s="67"/>
      <c r="C610" s="67"/>
      <c r="D610" s="67"/>
      <c r="E610" s="68"/>
      <c r="F610" s="69"/>
      <c r="G610" s="67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69"/>
      <c r="AE610" s="69"/>
      <c r="AF610" s="69"/>
      <c r="AG610" s="80"/>
      <c r="AH610" s="80"/>
      <c r="AI610" s="69"/>
      <c r="AJ610" s="69"/>
      <c r="AK610" s="80"/>
      <c r="AL610" s="80"/>
      <c r="AM610" s="69"/>
      <c r="AN610" s="69"/>
      <c r="AO610" s="80"/>
      <c r="AP610" s="80"/>
      <c r="AQ610" s="69"/>
      <c r="AR610" s="69"/>
      <c r="AS610" s="80"/>
      <c r="AT610" s="80"/>
      <c r="AU610" s="69"/>
      <c r="AV610" s="69"/>
      <c r="AW610" s="80"/>
      <c r="AX610" s="80"/>
      <c r="AY610" s="69"/>
      <c r="AZ610" s="69"/>
      <c r="BA610" s="80"/>
      <c r="BB610" s="80"/>
      <c r="BC610" s="69"/>
      <c r="BD610" s="69"/>
      <c r="BE610" s="80"/>
      <c r="BF610" s="80"/>
      <c r="BG610" s="69"/>
      <c r="BH610" s="69"/>
      <c r="BI610" s="80"/>
      <c r="BJ610" s="80"/>
      <c r="BK610" s="69"/>
      <c r="BL610" s="69"/>
      <c r="BM610" s="80"/>
      <c r="BN610" s="80"/>
      <c r="BO610" s="69"/>
      <c r="BP610" s="69"/>
      <c r="BQ610" s="80"/>
      <c r="BR610" s="80"/>
      <c r="BS610" s="69"/>
      <c r="BT610" s="69"/>
      <c r="BU610" s="80"/>
      <c r="BV610" s="80"/>
      <c r="BW610" s="69"/>
      <c r="BX610" s="69"/>
      <c r="BY610" s="80"/>
      <c r="BZ610" s="80"/>
      <c r="CA610" s="69"/>
      <c r="CB610" s="69"/>
      <c r="CC610" s="80"/>
      <c r="CD610" s="80"/>
      <c r="CE610" s="69"/>
      <c r="CF610" s="69"/>
      <c r="CG610" s="69"/>
      <c r="CH610" s="69"/>
      <c r="CI610" s="69"/>
      <c r="CJ610" s="69"/>
      <c r="CK610" s="68"/>
      <c r="CL610" s="69"/>
      <c r="CM610" s="67"/>
      <c r="CN610" s="67"/>
      <c r="CO610" s="68"/>
      <c r="CP610" s="69"/>
      <c r="CQ610" s="67"/>
      <c r="CR610" s="67"/>
      <c r="CS610" s="81"/>
      <c r="CT610" s="69"/>
      <c r="CU610" s="69"/>
      <c r="CV610" s="69"/>
      <c r="CW610" s="69"/>
      <c r="CX610" s="69"/>
      <c r="CY610" s="69"/>
      <c r="CZ610" s="69"/>
      <c r="DA610" s="69"/>
    </row>
    <row r="611" spans="2:105">
      <c r="B611" s="67"/>
      <c r="C611" s="67"/>
      <c r="D611" s="67"/>
      <c r="E611" s="68"/>
      <c r="F611" s="69"/>
      <c r="G611" s="67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69"/>
      <c r="AE611" s="69"/>
      <c r="AF611" s="69"/>
      <c r="AG611" s="80"/>
      <c r="AH611" s="80"/>
      <c r="AI611" s="69"/>
      <c r="AJ611" s="69"/>
      <c r="AK611" s="80"/>
      <c r="AL611" s="80"/>
      <c r="AM611" s="69"/>
      <c r="AN611" s="69"/>
      <c r="AO611" s="80"/>
      <c r="AP611" s="80"/>
      <c r="AQ611" s="69"/>
      <c r="AR611" s="69"/>
      <c r="AS611" s="80"/>
      <c r="AT611" s="80"/>
      <c r="AU611" s="69"/>
      <c r="AV611" s="69"/>
      <c r="AW611" s="80"/>
      <c r="AX611" s="80"/>
      <c r="AY611" s="69"/>
      <c r="AZ611" s="69"/>
      <c r="BA611" s="80"/>
      <c r="BB611" s="80"/>
      <c r="BC611" s="69"/>
      <c r="BD611" s="69"/>
      <c r="BE611" s="80"/>
      <c r="BF611" s="80"/>
      <c r="BG611" s="69"/>
      <c r="BH611" s="69"/>
      <c r="BI611" s="80"/>
      <c r="BJ611" s="80"/>
      <c r="BK611" s="69"/>
      <c r="BL611" s="69"/>
      <c r="BM611" s="80"/>
      <c r="BN611" s="80"/>
      <c r="BO611" s="69"/>
      <c r="BP611" s="69"/>
      <c r="BQ611" s="80"/>
      <c r="BR611" s="80"/>
      <c r="BS611" s="69"/>
      <c r="BT611" s="69"/>
      <c r="BU611" s="80"/>
      <c r="BV611" s="80"/>
      <c r="BW611" s="69"/>
      <c r="BX611" s="69"/>
      <c r="BY611" s="80"/>
      <c r="BZ611" s="80"/>
      <c r="CA611" s="69"/>
      <c r="CB611" s="69"/>
      <c r="CC611" s="80"/>
      <c r="CD611" s="80"/>
      <c r="CE611" s="69"/>
      <c r="CF611" s="69"/>
      <c r="CG611" s="69"/>
      <c r="CH611" s="69"/>
      <c r="CI611" s="69"/>
      <c r="CJ611" s="69"/>
      <c r="CK611" s="68"/>
      <c r="CL611" s="69"/>
      <c r="CM611" s="67"/>
      <c r="CN611" s="67"/>
      <c r="CO611" s="68"/>
      <c r="CP611" s="69"/>
      <c r="CQ611" s="67"/>
      <c r="CR611" s="67"/>
      <c r="CS611" s="81"/>
      <c r="CT611" s="69"/>
      <c r="CU611" s="69"/>
      <c r="CV611" s="69"/>
      <c r="CW611" s="69"/>
      <c r="CX611" s="69"/>
      <c r="CY611" s="69"/>
      <c r="CZ611" s="69"/>
      <c r="DA611" s="69"/>
    </row>
    <row r="612" spans="2:105">
      <c r="B612" s="67"/>
      <c r="C612" s="67"/>
      <c r="D612" s="67"/>
      <c r="E612" s="68"/>
      <c r="F612" s="69"/>
      <c r="G612" s="67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69"/>
      <c r="AE612" s="69"/>
      <c r="AF612" s="69"/>
      <c r="AG612" s="80"/>
      <c r="AH612" s="80"/>
      <c r="AI612" s="69"/>
      <c r="AJ612" s="69"/>
      <c r="AK612" s="80"/>
      <c r="AL612" s="80"/>
      <c r="AM612" s="69"/>
      <c r="AN612" s="69"/>
      <c r="AO612" s="80"/>
      <c r="AP612" s="80"/>
      <c r="AQ612" s="69"/>
      <c r="AR612" s="69"/>
      <c r="AS612" s="80"/>
      <c r="AT612" s="80"/>
      <c r="AU612" s="69"/>
      <c r="AV612" s="69"/>
      <c r="AW612" s="80"/>
      <c r="AX612" s="80"/>
      <c r="AY612" s="69"/>
      <c r="AZ612" s="69"/>
      <c r="BA612" s="80"/>
      <c r="BB612" s="80"/>
      <c r="BC612" s="69"/>
      <c r="BD612" s="69"/>
      <c r="BE612" s="80"/>
      <c r="BF612" s="80"/>
      <c r="BG612" s="69"/>
      <c r="BH612" s="69"/>
      <c r="BI612" s="80"/>
      <c r="BJ612" s="80"/>
      <c r="BK612" s="69"/>
      <c r="BL612" s="69"/>
      <c r="BM612" s="80"/>
      <c r="BN612" s="80"/>
      <c r="BO612" s="69"/>
      <c r="BP612" s="69"/>
      <c r="BQ612" s="80"/>
      <c r="BR612" s="80"/>
      <c r="BS612" s="69"/>
      <c r="BT612" s="69"/>
      <c r="BU612" s="80"/>
      <c r="BV612" s="80"/>
      <c r="BW612" s="69"/>
      <c r="BX612" s="69"/>
      <c r="BY612" s="80"/>
      <c r="BZ612" s="80"/>
      <c r="CA612" s="69"/>
      <c r="CB612" s="69"/>
      <c r="CC612" s="80"/>
      <c r="CD612" s="80"/>
      <c r="CE612" s="69"/>
      <c r="CF612" s="69"/>
      <c r="CG612" s="69"/>
      <c r="CH612" s="69"/>
      <c r="CI612" s="69"/>
      <c r="CJ612" s="69"/>
      <c r="CK612" s="68"/>
      <c r="CL612" s="69"/>
      <c r="CM612" s="67"/>
      <c r="CN612" s="67"/>
      <c r="CO612" s="68"/>
      <c r="CP612" s="69"/>
      <c r="CQ612" s="67"/>
      <c r="CR612" s="67"/>
      <c r="CS612" s="81"/>
      <c r="CT612" s="69"/>
      <c r="CU612" s="69"/>
      <c r="CV612" s="69"/>
      <c r="CW612" s="69"/>
      <c r="CX612" s="69"/>
      <c r="CY612" s="69"/>
      <c r="CZ612" s="69"/>
      <c r="DA612" s="69"/>
    </row>
    <row r="613" spans="2:105">
      <c r="B613" s="67"/>
      <c r="C613" s="67"/>
      <c r="D613" s="67"/>
      <c r="E613" s="68"/>
      <c r="F613" s="69"/>
      <c r="G613" s="67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69"/>
      <c r="AE613" s="69"/>
      <c r="AF613" s="69"/>
      <c r="AG613" s="80"/>
      <c r="AH613" s="80"/>
      <c r="AI613" s="69"/>
      <c r="AJ613" s="69"/>
      <c r="AK613" s="80"/>
      <c r="AL613" s="80"/>
      <c r="AM613" s="69"/>
      <c r="AN613" s="69"/>
      <c r="AO613" s="80"/>
      <c r="AP613" s="80"/>
      <c r="AQ613" s="69"/>
      <c r="AR613" s="69"/>
      <c r="AS613" s="80"/>
      <c r="AT613" s="80"/>
      <c r="AU613" s="69"/>
      <c r="AV613" s="69"/>
      <c r="AW613" s="80"/>
      <c r="AX613" s="80"/>
      <c r="AY613" s="69"/>
      <c r="AZ613" s="69"/>
      <c r="BA613" s="80"/>
      <c r="BB613" s="80"/>
      <c r="BC613" s="69"/>
      <c r="BD613" s="69"/>
      <c r="BE613" s="80"/>
      <c r="BF613" s="80"/>
      <c r="BG613" s="69"/>
      <c r="BH613" s="69"/>
      <c r="BI613" s="80"/>
      <c r="BJ613" s="80"/>
      <c r="BK613" s="69"/>
      <c r="BL613" s="69"/>
      <c r="BM613" s="80"/>
      <c r="BN613" s="80"/>
      <c r="BO613" s="69"/>
      <c r="BP613" s="69"/>
      <c r="BQ613" s="80"/>
      <c r="BR613" s="80"/>
      <c r="BS613" s="69"/>
      <c r="BT613" s="69"/>
      <c r="BU613" s="80"/>
      <c r="BV613" s="80"/>
      <c r="BW613" s="69"/>
      <c r="BX613" s="69"/>
      <c r="BY613" s="80"/>
      <c r="BZ613" s="80"/>
      <c r="CA613" s="69"/>
      <c r="CB613" s="69"/>
      <c r="CC613" s="80"/>
      <c r="CD613" s="80"/>
      <c r="CE613" s="69"/>
      <c r="CF613" s="69"/>
      <c r="CG613" s="69"/>
      <c r="CH613" s="69"/>
      <c r="CI613" s="69"/>
      <c r="CJ613" s="69"/>
      <c r="CK613" s="68"/>
      <c r="CL613" s="69"/>
      <c r="CM613" s="67"/>
      <c r="CN613" s="67"/>
      <c r="CO613" s="68"/>
      <c r="CP613" s="69"/>
      <c r="CQ613" s="67"/>
      <c r="CR613" s="67"/>
      <c r="CS613" s="81"/>
      <c r="CT613" s="69"/>
      <c r="CU613" s="69"/>
      <c r="CV613" s="69"/>
      <c r="CW613" s="69"/>
      <c r="CX613" s="69"/>
      <c r="CY613" s="69"/>
      <c r="CZ613" s="69"/>
      <c r="DA613" s="69"/>
    </row>
    <row r="614" spans="2:105">
      <c r="B614" s="67"/>
      <c r="C614" s="67"/>
      <c r="D614" s="67"/>
      <c r="E614" s="68"/>
      <c r="F614" s="69"/>
      <c r="G614" s="67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69"/>
      <c r="AE614" s="69"/>
      <c r="AF614" s="69"/>
      <c r="AG614" s="80"/>
      <c r="AH614" s="80"/>
      <c r="AI614" s="69"/>
      <c r="AJ614" s="69"/>
      <c r="AK614" s="80"/>
      <c r="AL614" s="80"/>
      <c r="AM614" s="69"/>
      <c r="AN614" s="69"/>
      <c r="AO614" s="80"/>
      <c r="AP614" s="80"/>
      <c r="AQ614" s="69"/>
      <c r="AR614" s="69"/>
      <c r="AS614" s="80"/>
      <c r="AT614" s="80"/>
      <c r="AU614" s="69"/>
      <c r="AV614" s="69"/>
      <c r="AW614" s="80"/>
      <c r="AX614" s="80"/>
      <c r="AY614" s="69"/>
      <c r="AZ614" s="69"/>
      <c r="BA614" s="80"/>
      <c r="BB614" s="80"/>
      <c r="BC614" s="69"/>
      <c r="BD614" s="69"/>
      <c r="BE614" s="80"/>
      <c r="BF614" s="80"/>
      <c r="BG614" s="69"/>
      <c r="BH614" s="69"/>
      <c r="BI614" s="80"/>
      <c r="BJ614" s="80"/>
      <c r="BK614" s="69"/>
      <c r="BL614" s="69"/>
      <c r="BM614" s="80"/>
      <c r="BN614" s="80"/>
      <c r="BO614" s="69"/>
      <c r="BP614" s="69"/>
      <c r="BQ614" s="80"/>
      <c r="BR614" s="80"/>
      <c r="BS614" s="69"/>
      <c r="BT614" s="69"/>
      <c r="BU614" s="80"/>
      <c r="BV614" s="80"/>
      <c r="BW614" s="69"/>
      <c r="BX614" s="69"/>
      <c r="BY614" s="80"/>
      <c r="BZ614" s="80"/>
      <c r="CA614" s="69"/>
      <c r="CB614" s="69"/>
      <c r="CC614" s="80"/>
      <c r="CD614" s="80"/>
      <c r="CE614" s="69"/>
      <c r="CF614" s="69"/>
      <c r="CG614" s="69"/>
      <c r="CH614" s="69"/>
      <c r="CI614" s="69"/>
      <c r="CJ614" s="69"/>
      <c r="CK614" s="68"/>
      <c r="CL614" s="69"/>
      <c r="CM614" s="67"/>
      <c r="CN614" s="67"/>
      <c r="CO614" s="68"/>
      <c r="CP614" s="69"/>
      <c r="CQ614" s="67"/>
      <c r="CR614" s="67"/>
      <c r="CS614" s="81"/>
      <c r="CT614" s="69"/>
      <c r="CU614" s="69"/>
      <c r="CV614" s="69"/>
      <c r="CW614" s="69"/>
      <c r="CX614" s="69"/>
      <c r="CY614" s="69"/>
      <c r="CZ614" s="69"/>
      <c r="DA614" s="69"/>
    </row>
    <row r="615" spans="2:105">
      <c r="B615" s="67"/>
      <c r="C615" s="67"/>
      <c r="D615" s="67"/>
      <c r="E615" s="68"/>
      <c r="F615" s="69"/>
      <c r="G615" s="67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69"/>
      <c r="AE615" s="69"/>
      <c r="AF615" s="69"/>
      <c r="AG615" s="80"/>
      <c r="AH615" s="80"/>
      <c r="AI615" s="69"/>
      <c r="AJ615" s="69"/>
      <c r="AK615" s="80"/>
      <c r="AL615" s="80"/>
      <c r="AM615" s="69"/>
      <c r="AN615" s="69"/>
      <c r="AO615" s="80"/>
      <c r="AP615" s="80"/>
      <c r="AQ615" s="69"/>
      <c r="AR615" s="69"/>
      <c r="AS615" s="80"/>
      <c r="AT615" s="80"/>
      <c r="AU615" s="69"/>
      <c r="AV615" s="69"/>
      <c r="AW615" s="80"/>
      <c r="AX615" s="80"/>
      <c r="AY615" s="69"/>
      <c r="AZ615" s="69"/>
      <c r="BA615" s="80"/>
      <c r="BB615" s="80"/>
      <c r="BC615" s="69"/>
      <c r="BD615" s="69"/>
      <c r="BE615" s="80"/>
      <c r="BF615" s="80"/>
      <c r="BG615" s="69"/>
      <c r="BH615" s="69"/>
      <c r="BI615" s="80"/>
      <c r="BJ615" s="80"/>
      <c r="BK615" s="69"/>
      <c r="BL615" s="69"/>
      <c r="BM615" s="80"/>
      <c r="BN615" s="80"/>
      <c r="BO615" s="69"/>
      <c r="BP615" s="69"/>
      <c r="BQ615" s="80"/>
      <c r="BR615" s="80"/>
      <c r="BS615" s="69"/>
      <c r="BT615" s="69"/>
      <c r="BU615" s="80"/>
      <c r="BV615" s="80"/>
      <c r="BW615" s="69"/>
      <c r="BX615" s="69"/>
      <c r="BY615" s="80"/>
      <c r="BZ615" s="80"/>
      <c r="CA615" s="69"/>
      <c r="CB615" s="69"/>
      <c r="CC615" s="80"/>
      <c r="CD615" s="80"/>
      <c r="CE615" s="69"/>
      <c r="CF615" s="69"/>
      <c r="CG615" s="69"/>
      <c r="CH615" s="69"/>
      <c r="CI615" s="69"/>
      <c r="CJ615" s="69"/>
      <c r="CK615" s="68"/>
      <c r="CL615" s="69"/>
      <c r="CM615" s="67"/>
      <c r="CN615" s="67"/>
      <c r="CO615" s="68"/>
      <c r="CP615" s="69"/>
      <c r="CQ615" s="67"/>
      <c r="CR615" s="67"/>
      <c r="CS615" s="81"/>
      <c r="CT615" s="69"/>
      <c r="CU615" s="69"/>
      <c r="CV615" s="69"/>
      <c r="CW615" s="69"/>
      <c r="CX615" s="69"/>
      <c r="CY615" s="69"/>
      <c r="CZ615" s="69"/>
      <c r="DA615" s="69"/>
    </row>
    <row r="616" spans="2:105">
      <c r="B616" s="67"/>
      <c r="C616" s="67"/>
      <c r="D616" s="67"/>
      <c r="E616" s="68"/>
      <c r="F616" s="69"/>
      <c r="G616" s="67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  <c r="AC616" s="80"/>
      <c r="AD616" s="69"/>
      <c r="AE616" s="69"/>
      <c r="AF616" s="69"/>
      <c r="AG616" s="80"/>
      <c r="AH616" s="80"/>
      <c r="AI616" s="69"/>
      <c r="AJ616" s="69"/>
      <c r="AK616" s="80"/>
      <c r="AL616" s="80"/>
      <c r="AM616" s="69"/>
      <c r="AN616" s="69"/>
      <c r="AO616" s="80"/>
      <c r="AP616" s="80"/>
      <c r="AQ616" s="69"/>
      <c r="AR616" s="69"/>
      <c r="AS616" s="80"/>
      <c r="AT616" s="80"/>
      <c r="AU616" s="69"/>
      <c r="AV616" s="69"/>
      <c r="AW616" s="80"/>
      <c r="AX616" s="80"/>
      <c r="AY616" s="69"/>
      <c r="AZ616" s="69"/>
      <c r="BA616" s="80"/>
      <c r="BB616" s="80"/>
      <c r="BC616" s="69"/>
      <c r="BD616" s="69"/>
      <c r="BE616" s="80"/>
      <c r="BF616" s="80"/>
      <c r="BG616" s="69"/>
      <c r="BH616" s="69"/>
      <c r="BI616" s="80"/>
      <c r="BJ616" s="80"/>
      <c r="BK616" s="69"/>
      <c r="BL616" s="69"/>
      <c r="BM616" s="80"/>
      <c r="BN616" s="80"/>
      <c r="BO616" s="69"/>
      <c r="BP616" s="69"/>
      <c r="BQ616" s="80"/>
      <c r="BR616" s="80"/>
      <c r="BS616" s="69"/>
      <c r="BT616" s="69"/>
      <c r="BU616" s="80"/>
      <c r="BV616" s="80"/>
      <c r="BW616" s="69"/>
      <c r="BX616" s="69"/>
      <c r="BY616" s="80"/>
      <c r="BZ616" s="80"/>
      <c r="CA616" s="69"/>
      <c r="CB616" s="69"/>
      <c r="CC616" s="80"/>
      <c r="CD616" s="80"/>
      <c r="CE616" s="69"/>
      <c r="CF616" s="69"/>
      <c r="CG616" s="69"/>
      <c r="CH616" s="69"/>
      <c r="CI616" s="69"/>
      <c r="CJ616" s="69"/>
      <c r="CK616" s="68"/>
      <c r="CL616" s="69"/>
      <c r="CM616" s="67"/>
      <c r="CN616" s="67"/>
      <c r="CO616" s="68"/>
      <c r="CP616" s="69"/>
      <c r="CQ616" s="67"/>
      <c r="CR616" s="67"/>
      <c r="CS616" s="81"/>
      <c r="CT616" s="69"/>
      <c r="CU616" s="69"/>
      <c r="CV616" s="69"/>
      <c r="CW616" s="69"/>
      <c r="CX616" s="69"/>
      <c r="CY616" s="69"/>
      <c r="CZ616" s="69"/>
      <c r="DA616" s="69"/>
    </row>
    <row r="617" spans="2:105">
      <c r="B617" s="67"/>
      <c r="C617" s="67"/>
      <c r="D617" s="67"/>
      <c r="E617" s="68"/>
      <c r="F617" s="69"/>
      <c r="G617" s="67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  <c r="AC617" s="80"/>
      <c r="AD617" s="69"/>
      <c r="AE617" s="69"/>
      <c r="AF617" s="69"/>
      <c r="AG617" s="80"/>
      <c r="AH617" s="80"/>
      <c r="AI617" s="69"/>
      <c r="AJ617" s="69"/>
      <c r="AK617" s="80"/>
      <c r="AL617" s="80"/>
      <c r="AM617" s="69"/>
      <c r="AN617" s="69"/>
      <c r="AO617" s="80"/>
      <c r="AP617" s="80"/>
      <c r="AQ617" s="69"/>
      <c r="AR617" s="69"/>
      <c r="AS617" s="80"/>
      <c r="AT617" s="80"/>
      <c r="AU617" s="69"/>
      <c r="AV617" s="69"/>
      <c r="AW617" s="80"/>
      <c r="AX617" s="80"/>
      <c r="AY617" s="69"/>
      <c r="AZ617" s="69"/>
      <c r="BA617" s="80"/>
      <c r="BB617" s="80"/>
      <c r="BC617" s="69"/>
      <c r="BD617" s="69"/>
      <c r="BE617" s="80"/>
      <c r="BF617" s="80"/>
      <c r="BG617" s="69"/>
      <c r="BH617" s="69"/>
      <c r="BI617" s="80"/>
      <c r="BJ617" s="80"/>
      <c r="BK617" s="69"/>
      <c r="BL617" s="69"/>
      <c r="BM617" s="80"/>
      <c r="BN617" s="80"/>
      <c r="BO617" s="69"/>
      <c r="BP617" s="69"/>
      <c r="BQ617" s="80"/>
      <c r="BR617" s="80"/>
      <c r="BS617" s="69"/>
      <c r="BT617" s="69"/>
      <c r="BU617" s="80"/>
      <c r="BV617" s="80"/>
      <c r="BW617" s="69"/>
      <c r="BX617" s="69"/>
      <c r="BY617" s="80"/>
      <c r="BZ617" s="80"/>
      <c r="CA617" s="69"/>
      <c r="CB617" s="69"/>
      <c r="CC617" s="80"/>
      <c r="CD617" s="80"/>
      <c r="CE617" s="69"/>
      <c r="CF617" s="69"/>
      <c r="CG617" s="69"/>
      <c r="CH617" s="69"/>
      <c r="CI617" s="69"/>
      <c r="CJ617" s="69"/>
      <c r="CK617" s="68"/>
      <c r="CL617" s="69"/>
      <c r="CM617" s="67"/>
      <c r="CN617" s="67"/>
      <c r="CO617" s="68"/>
      <c r="CP617" s="69"/>
      <c r="CQ617" s="67"/>
      <c r="CR617" s="67"/>
      <c r="CS617" s="81"/>
      <c r="CT617" s="69"/>
      <c r="CU617" s="69"/>
      <c r="CV617" s="69"/>
      <c r="CW617" s="69"/>
      <c r="CX617" s="69"/>
      <c r="CY617" s="69"/>
      <c r="CZ617" s="69"/>
      <c r="DA617" s="69"/>
    </row>
    <row r="618" spans="2:105">
      <c r="B618" s="67"/>
      <c r="C618" s="67"/>
      <c r="D618" s="67"/>
      <c r="E618" s="68"/>
      <c r="F618" s="69"/>
      <c r="G618" s="67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  <c r="AC618" s="80"/>
      <c r="AD618" s="69"/>
      <c r="AE618" s="69"/>
      <c r="AF618" s="69"/>
      <c r="AG618" s="80"/>
      <c r="AH618" s="80"/>
      <c r="AI618" s="69"/>
      <c r="AJ618" s="69"/>
      <c r="AK618" s="80"/>
      <c r="AL618" s="80"/>
      <c r="AM618" s="69"/>
      <c r="AN618" s="69"/>
      <c r="AO618" s="80"/>
      <c r="AP618" s="80"/>
      <c r="AQ618" s="69"/>
      <c r="AR618" s="69"/>
      <c r="AS618" s="80"/>
      <c r="AT618" s="80"/>
      <c r="AU618" s="69"/>
      <c r="AV618" s="69"/>
      <c r="AW618" s="80"/>
      <c r="AX618" s="80"/>
      <c r="AY618" s="69"/>
      <c r="AZ618" s="69"/>
      <c r="BA618" s="80"/>
      <c r="BB618" s="80"/>
      <c r="BC618" s="69"/>
      <c r="BD618" s="69"/>
      <c r="BE618" s="80"/>
      <c r="BF618" s="80"/>
      <c r="BG618" s="69"/>
      <c r="BH618" s="69"/>
      <c r="BI618" s="80"/>
      <c r="BJ618" s="80"/>
      <c r="BK618" s="69"/>
      <c r="BL618" s="69"/>
      <c r="BM618" s="80"/>
      <c r="BN618" s="80"/>
      <c r="BO618" s="69"/>
      <c r="BP618" s="69"/>
      <c r="BQ618" s="80"/>
      <c r="BR618" s="80"/>
      <c r="BS618" s="69"/>
      <c r="BT618" s="69"/>
      <c r="BU618" s="80"/>
      <c r="BV618" s="80"/>
      <c r="BW618" s="69"/>
      <c r="BX618" s="69"/>
      <c r="BY618" s="80"/>
      <c r="BZ618" s="80"/>
      <c r="CA618" s="69"/>
      <c r="CB618" s="69"/>
      <c r="CC618" s="80"/>
      <c r="CD618" s="80"/>
      <c r="CE618" s="69"/>
      <c r="CF618" s="69"/>
      <c r="CG618" s="69"/>
      <c r="CH618" s="69"/>
      <c r="CI618" s="69"/>
      <c r="CJ618" s="69"/>
      <c r="CK618" s="68"/>
      <c r="CL618" s="69"/>
      <c r="CM618" s="67"/>
      <c r="CN618" s="67"/>
      <c r="CO618" s="68"/>
      <c r="CP618" s="69"/>
      <c r="CQ618" s="67"/>
      <c r="CR618" s="67"/>
      <c r="CS618" s="81"/>
      <c r="CT618" s="69"/>
      <c r="CU618" s="69"/>
      <c r="CV618" s="69"/>
      <c r="CW618" s="69"/>
      <c r="CX618" s="69"/>
      <c r="CY618" s="69"/>
      <c r="CZ618" s="69"/>
      <c r="DA618" s="69"/>
    </row>
    <row r="619" spans="2:105">
      <c r="B619" s="67"/>
      <c r="C619" s="67"/>
      <c r="D619" s="67"/>
      <c r="E619" s="68"/>
      <c r="F619" s="69"/>
      <c r="G619" s="67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  <c r="AC619" s="80"/>
      <c r="AD619" s="69"/>
      <c r="AE619" s="69"/>
      <c r="AF619" s="69"/>
      <c r="AG619" s="80"/>
      <c r="AH619" s="80"/>
      <c r="AI619" s="69"/>
      <c r="AJ619" s="69"/>
      <c r="AK619" s="80"/>
      <c r="AL619" s="80"/>
      <c r="AM619" s="69"/>
      <c r="AN619" s="69"/>
      <c r="AO619" s="80"/>
      <c r="AP619" s="80"/>
      <c r="AQ619" s="69"/>
      <c r="AR619" s="69"/>
      <c r="AS619" s="80"/>
      <c r="AT619" s="80"/>
      <c r="AU619" s="69"/>
      <c r="AV619" s="69"/>
      <c r="AW619" s="80"/>
      <c r="AX619" s="80"/>
      <c r="AY619" s="69"/>
      <c r="AZ619" s="69"/>
      <c r="BA619" s="80"/>
      <c r="BB619" s="80"/>
      <c r="BC619" s="69"/>
      <c r="BD619" s="69"/>
      <c r="BE619" s="80"/>
      <c r="BF619" s="80"/>
      <c r="BG619" s="69"/>
      <c r="BH619" s="69"/>
      <c r="BI619" s="80"/>
      <c r="BJ619" s="80"/>
      <c r="BK619" s="69"/>
      <c r="BL619" s="69"/>
      <c r="BM619" s="80"/>
      <c r="BN619" s="80"/>
      <c r="BO619" s="69"/>
      <c r="BP619" s="69"/>
      <c r="BQ619" s="80"/>
      <c r="BR619" s="80"/>
      <c r="BS619" s="69"/>
      <c r="BT619" s="69"/>
      <c r="BU619" s="80"/>
      <c r="BV619" s="80"/>
      <c r="BW619" s="69"/>
      <c r="BX619" s="69"/>
      <c r="BY619" s="80"/>
      <c r="BZ619" s="80"/>
      <c r="CA619" s="69"/>
      <c r="CB619" s="69"/>
      <c r="CC619" s="80"/>
      <c r="CD619" s="80"/>
      <c r="CE619" s="69"/>
      <c r="CF619" s="69"/>
      <c r="CG619" s="69"/>
      <c r="CH619" s="69"/>
      <c r="CI619" s="69"/>
      <c r="CJ619" s="69"/>
      <c r="CK619" s="68"/>
      <c r="CL619" s="69"/>
      <c r="CM619" s="67"/>
      <c r="CN619" s="67"/>
      <c r="CO619" s="68"/>
      <c r="CP619" s="69"/>
      <c r="CQ619" s="67"/>
      <c r="CR619" s="67"/>
      <c r="CS619" s="81"/>
      <c r="CT619" s="69"/>
      <c r="CU619" s="69"/>
      <c r="CV619" s="69"/>
      <c r="CW619" s="69"/>
      <c r="CX619" s="69"/>
      <c r="CY619" s="69"/>
      <c r="CZ619" s="69"/>
      <c r="DA619" s="69"/>
    </row>
    <row r="620" spans="2:105">
      <c r="B620" s="67"/>
      <c r="C620" s="67"/>
      <c r="D620" s="67"/>
      <c r="E620" s="68"/>
      <c r="F620" s="69"/>
      <c r="G620" s="67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  <c r="AC620" s="80"/>
      <c r="AD620" s="69"/>
      <c r="AE620" s="69"/>
      <c r="AF620" s="69"/>
      <c r="AG620" s="80"/>
      <c r="AH620" s="80"/>
      <c r="AI620" s="69"/>
      <c r="AJ620" s="69"/>
      <c r="AK620" s="80"/>
      <c r="AL620" s="80"/>
      <c r="AM620" s="69"/>
      <c r="AN620" s="69"/>
      <c r="AO620" s="80"/>
      <c r="AP620" s="80"/>
      <c r="AQ620" s="69"/>
      <c r="AR620" s="69"/>
      <c r="AS620" s="80"/>
      <c r="AT620" s="80"/>
      <c r="AU620" s="69"/>
      <c r="AV620" s="69"/>
      <c r="AW620" s="80"/>
      <c r="AX620" s="80"/>
      <c r="AY620" s="69"/>
      <c r="AZ620" s="69"/>
      <c r="BA620" s="80"/>
      <c r="BB620" s="80"/>
      <c r="BC620" s="69"/>
      <c r="BD620" s="69"/>
      <c r="BE620" s="80"/>
      <c r="BF620" s="80"/>
      <c r="BG620" s="69"/>
      <c r="BH620" s="69"/>
      <c r="BI620" s="80"/>
      <c r="BJ620" s="80"/>
      <c r="BK620" s="69"/>
      <c r="BL620" s="69"/>
      <c r="BM620" s="80"/>
      <c r="BN620" s="80"/>
      <c r="BO620" s="69"/>
      <c r="BP620" s="69"/>
      <c r="BQ620" s="80"/>
      <c r="BR620" s="80"/>
      <c r="BS620" s="69"/>
      <c r="BT620" s="69"/>
      <c r="BU620" s="80"/>
      <c r="BV620" s="80"/>
      <c r="BW620" s="69"/>
      <c r="BX620" s="69"/>
      <c r="BY620" s="80"/>
      <c r="BZ620" s="80"/>
      <c r="CA620" s="69"/>
      <c r="CB620" s="69"/>
      <c r="CC620" s="80"/>
      <c r="CD620" s="80"/>
      <c r="CE620" s="69"/>
      <c r="CF620" s="69"/>
      <c r="CG620" s="69"/>
      <c r="CH620" s="69"/>
      <c r="CI620" s="69"/>
      <c r="CJ620" s="69"/>
      <c r="CK620" s="68"/>
      <c r="CL620" s="69"/>
      <c r="CM620" s="67"/>
      <c r="CN620" s="67"/>
      <c r="CO620" s="68"/>
      <c r="CP620" s="69"/>
      <c r="CQ620" s="67"/>
      <c r="CR620" s="67"/>
      <c r="CS620" s="81"/>
      <c r="CT620" s="69"/>
      <c r="CU620" s="69"/>
      <c r="CV620" s="69"/>
      <c r="CW620" s="69"/>
      <c r="CX620" s="69"/>
      <c r="CY620" s="69"/>
      <c r="CZ620" s="69"/>
      <c r="DA620" s="69"/>
    </row>
    <row r="621" spans="2:105">
      <c r="B621" s="67"/>
      <c r="C621" s="67"/>
      <c r="D621" s="67"/>
      <c r="E621" s="68"/>
      <c r="F621" s="69"/>
      <c r="G621" s="67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69"/>
      <c r="AE621" s="69"/>
      <c r="AF621" s="69"/>
      <c r="AG621" s="80"/>
      <c r="AH621" s="80"/>
      <c r="AI621" s="69"/>
      <c r="AJ621" s="69"/>
      <c r="AK621" s="80"/>
      <c r="AL621" s="80"/>
      <c r="AM621" s="69"/>
      <c r="AN621" s="69"/>
      <c r="AO621" s="80"/>
      <c r="AP621" s="80"/>
      <c r="AQ621" s="69"/>
      <c r="AR621" s="69"/>
      <c r="AS621" s="80"/>
      <c r="AT621" s="80"/>
      <c r="AU621" s="69"/>
      <c r="AV621" s="69"/>
      <c r="AW621" s="80"/>
      <c r="AX621" s="80"/>
      <c r="AY621" s="69"/>
      <c r="AZ621" s="69"/>
      <c r="BA621" s="80"/>
      <c r="BB621" s="80"/>
      <c r="BC621" s="69"/>
      <c r="BD621" s="69"/>
      <c r="BE621" s="80"/>
      <c r="BF621" s="80"/>
      <c r="BG621" s="69"/>
      <c r="BH621" s="69"/>
      <c r="BI621" s="80"/>
      <c r="BJ621" s="80"/>
      <c r="BK621" s="69"/>
      <c r="BL621" s="69"/>
      <c r="BM621" s="80"/>
      <c r="BN621" s="80"/>
      <c r="BO621" s="69"/>
      <c r="BP621" s="69"/>
      <c r="BQ621" s="80"/>
      <c r="BR621" s="80"/>
      <c r="BS621" s="69"/>
      <c r="BT621" s="69"/>
      <c r="BU621" s="80"/>
      <c r="BV621" s="80"/>
      <c r="BW621" s="69"/>
      <c r="BX621" s="69"/>
      <c r="BY621" s="80"/>
      <c r="BZ621" s="80"/>
      <c r="CA621" s="69"/>
      <c r="CB621" s="69"/>
      <c r="CC621" s="80"/>
      <c r="CD621" s="80"/>
      <c r="CE621" s="69"/>
      <c r="CF621" s="69"/>
      <c r="CG621" s="69"/>
      <c r="CH621" s="69"/>
      <c r="CI621" s="69"/>
      <c r="CJ621" s="69"/>
      <c r="CK621" s="68"/>
      <c r="CL621" s="69"/>
      <c r="CM621" s="67"/>
      <c r="CN621" s="67"/>
      <c r="CO621" s="68"/>
      <c r="CP621" s="69"/>
      <c r="CQ621" s="67"/>
      <c r="CR621" s="67"/>
      <c r="CS621" s="81"/>
      <c r="CT621" s="69"/>
      <c r="CU621" s="69"/>
      <c r="CV621" s="69"/>
      <c r="CW621" s="69"/>
      <c r="CX621" s="69"/>
      <c r="CY621" s="69"/>
      <c r="CZ621" s="69"/>
      <c r="DA621" s="69"/>
    </row>
    <row r="622" spans="2:105">
      <c r="B622" s="67"/>
      <c r="C622" s="67"/>
      <c r="D622" s="67"/>
      <c r="E622" s="68"/>
      <c r="F622" s="69"/>
      <c r="G622" s="67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69"/>
      <c r="AE622" s="69"/>
      <c r="AF622" s="69"/>
      <c r="AG622" s="80"/>
      <c r="AH622" s="80"/>
      <c r="AI622" s="69"/>
      <c r="AJ622" s="69"/>
      <c r="AK622" s="80"/>
      <c r="AL622" s="80"/>
      <c r="AM622" s="69"/>
      <c r="AN622" s="69"/>
      <c r="AO622" s="80"/>
      <c r="AP622" s="80"/>
      <c r="AQ622" s="69"/>
      <c r="AR622" s="69"/>
      <c r="AS622" s="80"/>
      <c r="AT622" s="80"/>
      <c r="AU622" s="69"/>
      <c r="AV622" s="69"/>
      <c r="AW622" s="80"/>
      <c r="AX622" s="80"/>
      <c r="AY622" s="69"/>
      <c r="AZ622" s="69"/>
      <c r="BA622" s="80"/>
      <c r="BB622" s="80"/>
      <c r="BC622" s="69"/>
      <c r="BD622" s="69"/>
      <c r="BE622" s="80"/>
      <c r="BF622" s="80"/>
      <c r="BG622" s="69"/>
      <c r="BH622" s="69"/>
      <c r="BI622" s="80"/>
      <c r="BJ622" s="80"/>
      <c r="BK622" s="69"/>
      <c r="BL622" s="69"/>
      <c r="BM622" s="80"/>
      <c r="BN622" s="80"/>
      <c r="BO622" s="69"/>
      <c r="BP622" s="69"/>
      <c r="BQ622" s="80"/>
      <c r="BR622" s="80"/>
      <c r="BS622" s="69"/>
      <c r="BT622" s="69"/>
      <c r="BU622" s="80"/>
      <c r="BV622" s="80"/>
      <c r="BW622" s="69"/>
      <c r="BX622" s="69"/>
      <c r="BY622" s="80"/>
      <c r="BZ622" s="80"/>
      <c r="CA622" s="69"/>
      <c r="CB622" s="69"/>
      <c r="CC622" s="80"/>
      <c r="CD622" s="80"/>
      <c r="CE622" s="69"/>
      <c r="CF622" s="69"/>
      <c r="CG622" s="69"/>
      <c r="CH622" s="69"/>
      <c r="CI622" s="69"/>
      <c r="CJ622" s="69"/>
      <c r="CK622" s="68"/>
      <c r="CL622" s="69"/>
      <c r="CM622" s="67"/>
      <c r="CN622" s="67"/>
      <c r="CO622" s="68"/>
      <c r="CP622" s="69"/>
      <c r="CQ622" s="67"/>
      <c r="CR622" s="67"/>
      <c r="CS622" s="81"/>
      <c r="CT622" s="69"/>
      <c r="CU622" s="69"/>
      <c r="CV622" s="69"/>
      <c r="CW622" s="69"/>
      <c r="CX622" s="69"/>
      <c r="CY622" s="69"/>
      <c r="CZ622" s="69"/>
      <c r="DA622" s="69"/>
    </row>
    <row r="623" spans="2:105">
      <c r="B623" s="67"/>
      <c r="C623" s="67"/>
      <c r="D623" s="67"/>
      <c r="E623" s="68"/>
      <c r="F623" s="69"/>
      <c r="G623" s="67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69"/>
      <c r="AE623" s="69"/>
      <c r="AF623" s="69"/>
      <c r="AG623" s="80"/>
      <c r="AH623" s="80"/>
      <c r="AI623" s="69"/>
      <c r="AJ623" s="69"/>
      <c r="AK623" s="80"/>
      <c r="AL623" s="80"/>
      <c r="AM623" s="69"/>
      <c r="AN623" s="69"/>
      <c r="AO623" s="80"/>
      <c r="AP623" s="80"/>
      <c r="AQ623" s="69"/>
      <c r="AR623" s="69"/>
      <c r="AS623" s="80"/>
      <c r="AT623" s="80"/>
      <c r="AU623" s="69"/>
      <c r="AV623" s="69"/>
      <c r="AW623" s="80"/>
      <c r="AX623" s="80"/>
      <c r="AY623" s="69"/>
      <c r="AZ623" s="69"/>
      <c r="BA623" s="80"/>
      <c r="BB623" s="80"/>
      <c r="BC623" s="69"/>
      <c r="BD623" s="69"/>
      <c r="BE623" s="80"/>
      <c r="BF623" s="80"/>
      <c r="BG623" s="69"/>
      <c r="BH623" s="69"/>
      <c r="BI623" s="80"/>
      <c r="BJ623" s="80"/>
      <c r="BK623" s="69"/>
      <c r="BL623" s="69"/>
      <c r="BM623" s="80"/>
      <c r="BN623" s="80"/>
      <c r="BO623" s="69"/>
      <c r="BP623" s="69"/>
      <c r="BQ623" s="80"/>
      <c r="BR623" s="80"/>
      <c r="BS623" s="69"/>
      <c r="BT623" s="69"/>
      <c r="BU623" s="80"/>
      <c r="BV623" s="80"/>
      <c r="BW623" s="69"/>
      <c r="BX623" s="69"/>
      <c r="BY623" s="80"/>
      <c r="BZ623" s="80"/>
      <c r="CA623" s="69"/>
      <c r="CB623" s="69"/>
      <c r="CC623" s="80"/>
      <c r="CD623" s="80"/>
      <c r="CE623" s="69"/>
      <c r="CF623" s="69"/>
      <c r="CG623" s="69"/>
      <c r="CH623" s="69"/>
      <c r="CI623" s="69"/>
      <c r="CJ623" s="69"/>
      <c r="CK623" s="68"/>
      <c r="CL623" s="69"/>
      <c r="CM623" s="67"/>
      <c r="CN623" s="67"/>
      <c r="CO623" s="68"/>
      <c r="CP623" s="69"/>
      <c r="CQ623" s="67"/>
      <c r="CR623" s="67"/>
      <c r="CS623" s="81"/>
      <c r="CT623" s="69"/>
      <c r="CU623" s="69"/>
      <c r="CV623" s="69"/>
      <c r="CW623" s="69"/>
      <c r="CX623" s="69"/>
      <c r="CY623" s="69"/>
      <c r="CZ623" s="69"/>
      <c r="DA623" s="69"/>
    </row>
    <row r="624" spans="2:105">
      <c r="B624" s="67"/>
      <c r="C624" s="67"/>
      <c r="D624" s="67"/>
      <c r="E624" s="68"/>
      <c r="F624" s="69"/>
      <c r="G624" s="67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69"/>
      <c r="AE624" s="69"/>
      <c r="AF624" s="69"/>
      <c r="AG624" s="80"/>
      <c r="AH624" s="80"/>
      <c r="AI624" s="69"/>
      <c r="AJ624" s="69"/>
      <c r="AK624" s="80"/>
      <c r="AL624" s="80"/>
      <c r="AM624" s="69"/>
      <c r="AN624" s="69"/>
      <c r="AO624" s="80"/>
      <c r="AP624" s="80"/>
      <c r="AQ624" s="69"/>
      <c r="AR624" s="69"/>
      <c r="AS624" s="80"/>
      <c r="AT624" s="80"/>
      <c r="AU624" s="69"/>
      <c r="AV624" s="69"/>
      <c r="AW624" s="80"/>
      <c r="AX624" s="80"/>
      <c r="AY624" s="69"/>
      <c r="AZ624" s="69"/>
      <c r="BA624" s="80"/>
      <c r="BB624" s="80"/>
      <c r="BC624" s="69"/>
      <c r="BD624" s="69"/>
      <c r="BE624" s="80"/>
      <c r="BF624" s="80"/>
      <c r="BG624" s="69"/>
      <c r="BH624" s="69"/>
      <c r="BI624" s="80"/>
      <c r="BJ624" s="80"/>
      <c r="BK624" s="69"/>
      <c r="BL624" s="69"/>
      <c r="BM624" s="80"/>
      <c r="BN624" s="80"/>
      <c r="BO624" s="69"/>
      <c r="BP624" s="69"/>
      <c r="BQ624" s="80"/>
      <c r="BR624" s="80"/>
      <c r="BS624" s="69"/>
      <c r="BT624" s="69"/>
      <c r="BU624" s="80"/>
      <c r="BV624" s="80"/>
      <c r="BW624" s="69"/>
      <c r="BX624" s="69"/>
      <c r="BY624" s="80"/>
      <c r="BZ624" s="80"/>
      <c r="CA624" s="69"/>
      <c r="CB624" s="69"/>
      <c r="CC624" s="80"/>
      <c r="CD624" s="80"/>
      <c r="CE624" s="69"/>
      <c r="CF624" s="69"/>
      <c r="CG624" s="69"/>
      <c r="CH624" s="69"/>
      <c r="CI624" s="69"/>
      <c r="CJ624" s="69"/>
      <c r="CK624" s="68"/>
      <c r="CL624" s="69"/>
      <c r="CM624" s="67"/>
      <c r="CN624" s="67"/>
      <c r="CO624" s="68"/>
      <c r="CP624" s="69"/>
      <c r="CQ624" s="67"/>
      <c r="CR624" s="67"/>
      <c r="CS624" s="81"/>
      <c r="CT624" s="69"/>
      <c r="CU624" s="69"/>
      <c r="CV624" s="69"/>
      <c r="CW624" s="69"/>
      <c r="CX624" s="69"/>
      <c r="CY624" s="69"/>
      <c r="CZ624" s="69"/>
      <c r="DA624" s="69"/>
    </row>
    <row r="625" spans="2:105">
      <c r="B625" s="67"/>
      <c r="C625" s="67"/>
      <c r="D625" s="67"/>
      <c r="E625" s="68"/>
      <c r="F625" s="69"/>
      <c r="G625" s="67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69"/>
      <c r="AE625" s="69"/>
      <c r="AF625" s="69"/>
      <c r="AG625" s="80"/>
      <c r="AH625" s="80"/>
      <c r="AI625" s="69"/>
      <c r="AJ625" s="69"/>
      <c r="AK625" s="80"/>
      <c r="AL625" s="80"/>
      <c r="AM625" s="69"/>
      <c r="AN625" s="69"/>
      <c r="AO625" s="80"/>
      <c r="AP625" s="80"/>
      <c r="AQ625" s="69"/>
      <c r="AR625" s="69"/>
      <c r="AS625" s="80"/>
      <c r="AT625" s="80"/>
      <c r="AU625" s="69"/>
      <c r="AV625" s="69"/>
      <c r="AW625" s="80"/>
      <c r="AX625" s="80"/>
      <c r="AY625" s="69"/>
      <c r="AZ625" s="69"/>
      <c r="BA625" s="80"/>
      <c r="BB625" s="80"/>
      <c r="BC625" s="69"/>
      <c r="BD625" s="69"/>
      <c r="BE625" s="80"/>
      <c r="BF625" s="80"/>
      <c r="BG625" s="69"/>
      <c r="BH625" s="69"/>
      <c r="BI625" s="80"/>
      <c r="BJ625" s="80"/>
      <c r="BK625" s="69"/>
      <c r="BL625" s="69"/>
      <c r="BM625" s="80"/>
      <c r="BN625" s="80"/>
      <c r="BO625" s="69"/>
      <c r="BP625" s="69"/>
      <c r="BQ625" s="80"/>
      <c r="BR625" s="80"/>
      <c r="BS625" s="69"/>
      <c r="BT625" s="69"/>
      <c r="BU625" s="80"/>
      <c r="BV625" s="80"/>
      <c r="BW625" s="69"/>
      <c r="BX625" s="69"/>
      <c r="BY625" s="80"/>
      <c r="BZ625" s="80"/>
      <c r="CA625" s="69"/>
      <c r="CB625" s="69"/>
      <c r="CC625" s="80"/>
      <c r="CD625" s="80"/>
      <c r="CE625" s="69"/>
      <c r="CF625" s="69"/>
      <c r="CG625" s="69"/>
      <c r="CH625" s="69"/>
      <c r="CI625" s="69"/>
      <c r="CJ625" s="69"/>
      <c r="CK625" s="68"/>
      <c r="CL625" s="69"/>
      <c r="CM625" s="67"/>
      <c r="CN625" s="67"/>
      <c r="CO625" s="68"/>
      <c r="CP625" s="69"/>
      <c r="CQ625" s="67"/>
      <c r="CR625" s="67"/>
      <c r="CS625" s="81"/>
      <c r="CT625" s="69"/>
      <c r="CU625" s="69"/>
      <c r="CV625" s="69"/>
      <c r="CW625" s="69"/>
      <c r="CX625" s="69"/>
      <c r="CY625" s="69"/>
      <c r="CZ625" s="69"/>
      <c r="DA625" s="69"/>
    </row>
    <row r="626" spans="2:105">
      <c r="B626" s="67"/>
      <c r="C626" s="67"/>
      <c r="D626" s="67"/>
      <c r="E626" s="68"/>
      <c r="F626" s="69"/>
      <c r="G626" s="67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69"/>
      <c r="AE626" s="69"/>
      <c r="AF626" s="69"/>
      <c r="AG626" s="80"/>
      <c r="AH626" s="80"/>
      <c r="AI626" s="69"/>
      <c r="AJ626" s="69"/>
      <c r="AK626" s="80"/>
      <c r="AL626" s="80"/>
      <c r="AM626" s="69"/>
      <c r="AN626" s="69"/>
      <c r="AO626" s="80"/>
      <c r="AP626" s="80"/>
      <c r="AQ626" s="69"/>
      <c r="AR626" s="69"/>
      <c r="AS626" s="80"/>
      <c r="AT626" s="80"/>
      <c r="AU626" s="69"/>
      <c r="AV626" s="69"/>
      <c r="AW626" s="80"/>
      <c r="AX626" s="80"/>
      <c r="AY626" s="69"/>
      <c r="AZ626" s="69"/>
      <c r="BA626" s="80"/>
      <c r="BB626" s="80"/>
      <c r="BC626" s="69"/>
      <c r="BD626" s="69"/>
      <c r="BE626" s="80"/>
      <c r="BF626" s="80"/>
      <c r="BG626" s="69"/>
      <c r="BH626" s="69"/>
      <c r="BI626" s="80"/>
      <c r="BJ626" s="80"/>
      <c r="BK626" s="69"/>
      <c r="BL626" s="69"/>
      <c r="BM626" s="80"/>
      <c r="BN626" s="80"/>
      <c r="BO626" s="69"/>
      <c r="BP626" s="69"/>
      <c r="BQ626" s="80"/>
      <c r="BR626" s="80"/>
      <c r="BS626" s="69"/>
      <c r="BT626" s="69"/>
      <c r="BU626" s="80"/>
      <c r="BV626" s="80"/>
      <c r="BW626" s="69"/>
      <c r="BX626" s="69"/>
      <c r="BY626" s="80"/>
      <c r="BZ626" s="80"/>
      <c r="CA626" s="69"/>
      <c r="CB626" s="69"/>
      <c r="CC626" s="80"/>
      <c r="CD626" s="80"/>
      <c r="CE626" s="69"/>
      <c r="CF626" s="69"/>
      <c r="CG626" s="69"/>
      <c r="CH626" s="69"/>
      <c r="CI626" s="69"/>
      <c r="CJ626" s="69"/>
      <c r="CK626" s="68"/>
      <c r="CL626" s="69"/>
      <c r="CM626" s="67"/>
      <c r="CN626" s="67"/>
      <c r="CO626" s="68"/>
      <c r="CP626" s="69"/>
      <c r="CQ626" s="67"/>
      <c r="CR626" s="67"/>
      <c r="CS626" s="81"/>
      <c r="CT626" s="69"/>
      <c r="CU626" s="69"/>
      <c r="CV626" s="69"/>
      <c r="CW626" s="69"/>
      <c r="CX626" s="69"/>
      <c r="CY626" s="69"/>
      <c r="CZ626" s="69"/>
      <c r="DA626" s="69"/>
    </row>
    <row r="627" spans="2:105">
      <c r="B627" s="67"/>
      <c r="C627" s="67"/>
      <c r="D627" s="67"/>
      <c r="E627" s="68"/>
      <c r="F627" s="69"/>
      <c r="G627" s="67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69"/>
      <c r="AE627" s="69"/>
      <c r="AF627" s="69"/>
      <c r="AG627" s="80"/>
      <c r="AH627" s="80"/>
      <c r="AI627" s="69"/>
      <c r="AJ627" s="69"/>
      <c r="AK627" s="80"/>
      <c r="AL627" s="80"/>
      <c r="AM627" s="69"/>
      <c r="AN627" s="69"/>
      <c r="AO627" s="80"/>
      <c r="AP627" s="80"/>
      <c r="AQ627" s="69"/>
      <c r="AR627" s="69"/>
      <c r="AS627" s="80"/>
      <c r="AT627" s="80"/>
      <c r="AU627" s="69"/>
      <c r="AV627" s="69"/>
      <c r="AW627" s="80"/>
      <c r="AX627" s="80"/>
      <c r="AY627" s="69"/>
      <c r="AZ627" s="69"/>
      <c r="BA627" s="80"/>
      <c r="BB627" s="80"/>
      <c r="BC627" s="69"/>
      <c r="BD627" s="69"/>
      <c r="BE627" s="80"/>
      <c r="BF627" s="80"/>
      <c r="BG627" s="69"/>
      <c r="BH627" s="69"/>
      <c r="BI627" s="80"/>
      <c r="BJ627" s="80"/>
      <c r="BK627" s="69"/>
      <c r="BL627" s="69"/>
      <c r="BM627" s="80"/>
      <c r="BN627" s="80"/>
      <c r="BO627" s="69"/>
      <c r="BP627" s="69"/>
      <c r="BQ627" s="80"/>
      <c r="BR627" s="80"/>
      <c r="BS627" s="69"/>
      <c r="BT627" s="69"/>
      <c r="BU627" s="80"/>
      <c r="BV627" s="80"/>
      <c r="BW627" s="69"/>
      <c r="BX627" s="69"/>
      <c r="BY627" s="80"/>
      <c r="BZ627" s="80"/>
      <c r="CA627" s="69"/>
      <c r="CB627" s="69"/>
      <c r="CC627" s="80"/>
      <c r="CD627" s="80"/>
      <c r="CE627" s="69"/>
      <c r="CF627" s="69"/>
      <c r="CG627" s="69"/>
      <c r="CH627" s="69"/>
      <c r="CI627" s="69"/>
      <c r="CJ627" s="69"/>
      <c r="CK627" s="68"/>
      <c r="CL627" s="69"/>
      <c r="CM627" s="67"/>
      <c r="CN627" s="67"/>
      <c r="CO627" s="68"/>
      <c r="CP627" s="69"/>
      <c r="CQ627" s="67"/>
      <c r="CR627" s="67"/>
      <c r="CS627" s="81"/>
      <c r="CT627" s="69"/>
      <c r="CU627" s="69"/>
      <c r="CV627" s="69"/>
      <c r="CW627" s="69"/>
      <c r="CX627" s="69"/>
      <c r="CY627" s="69"/>
      <c r="CZ627" s="69"/>
      <c r="DA627" s="69"/>
    </row>
    <row r="628" spans="2:105">
      <c r="B628" s="67"/>
      <c r="C628" s="67"/>
      <c r="D628" s="67"/>
      <c r="E628" s="68"/>
      <c r="F628" s="69"/>
      <c r="G628" s="67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69"/>
      <c r="AE628" s="69"/>
      <c r="AF628" s="69"/>
      <c r="AG628" s="80"/>
      <c r="AH628" s="80"/>
      <c r="AI628" s="69"/>
      <c r="AJ628" s="69"/>
      <c r="AK628" s="80"/>
      <c r="AL628" s="80"/>
      <c r="AM628" s="69"/>
      <c r="AN628" s="69"/>
      <c r="AO628" s="80"/>
      <c r="AP628" s="80"/>
      <c r="AQ628" s="69"/>
      <c r="AR628" s="69"/>
      <c r="AS628" s="80"/>
      <c r="AT628" s="80"/>
      <c r="AU628" s="69"/>
      <c r="AV628" s="69"/>
      <c r="AW628" s="80"/>
      <c r="AX628" s="80"/>
      <c r="AY628" s="69"/>
      <c r="AZ628" s="69"/>
      <c r="BA628" s="80"/>
      <c r="BB628" s="80"/>
      <c r="BC628" s="69"/>
      <c r="BD628" s="69"/>
      <c r="BE628" s="80"/>
      <c r="BF628" s="80"/>
      <c r="BG628" s="69"/>
      <c r="BH628" s="69"/>
      <c r="BI628" s="80"/>
      <c r="BJ628" s="80"/>
      <c r="BK628" s="69"/>
      <c r="BL628" s="69"/>
      <c r="BM628" s="80"/>
      <c r="BN628" s="80"/>
      <c r="BO628" s="69"/>
      <c r="BP628" s="69"/>
      <c r="BQ628" s="80"/>
      <c r="BR628" s="80"/>
      <c r="BS628" s="69"/>
      <c r="BT628" s="69"/>
      <c r="BU628" s="80"/>
      <c r="BV628" s="80"/>
      <c r="BW628" s="69"/>
      <c r="BX628" s="69"/>
      <c r="BY628" s="80"/>
      <c r="BZ628" s="80"/>
      <c r="CA628" s="69"/>
      <c r="CB628" s="69"/>
      <c r="CC628" s="80"/>
      <c r="CD628" s="80"/>
      <c r="CE628" s="69"/>
      <c r="CF628" s="69"/>
      <c r="CG628" s="69"/>
      <c r="CH628" s="69"/>
      <c r="CI628" s="69"/>
      <c r="CJ628" s="69"/>
      <c r="CK628" s="68"/>
      <c r="CL628" s="69"/>
      <c r="CM628" s="67"/>
      <c r="CN628" s="67"/>
      <c r="CO628" s="68"/>
      <c r="CP628" s="69"/>
      <c r="CQ628" s="67"/>
      <c r="CR628" s="67"/>
      <c r="CS628" s="81"/>
      <c r="CT628" s="69"/>
      <c r="CU628" s="69"/>
      <c r="CV628" s="69"/>
      <c r="CW628" s="69"/>
      <c r="CX628" s="69"/>
      <c r="CY628" s="69"/>
      <c r="CZ628" s="69"/>
      <c r="DA628" s="69"/>
    </row>
    <row r="629" spans="2:105">
      <c r="B629" s="67"/>
      <c r="C629" s="67"/>
      <c r="D629" s="67"/>
      <c r="E629" s="68"/>
      <c r="F629" s="69"/>
      <c r="G629" s="67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69"/>
      <c r="AE629" s="69"/>
      <c r="AF629" s="69"/>
      <c r="AG629" s="80"/>
      <c r="AH629" s="80"/>
      <c r="AI629" s="69"/>
      <c r="AJ629" s="69"/>
      <c r="AK629" s="80"/>
      <c r="AL629" s="80"/>
      <c r="AM629" s="69"/>
      <c r="AN629" s="69"/>
      <c r="AO629" s="80"/>
      <c r="AP629" s="80"/>
      <c r="AQ629" s="69"/>
      <c r="AR629" s="69"/>
      <c r="AS629" s="80"/>
      <c r="AT629" s="80"/>
      <c r="AU629" s="69"/>
      <c r="AV629" s="69"/>
      <c r="AW629" s="80"/>
      <c r="AX629" s="80"/>
      <c r="AY629" s="69"/>
      <c r="AZ629" s="69"/>
      <c r="BA629" s="80"/>
      <c r="BB629" s="80"/>
      <c r="BC629" s="69"/>
      <c r="BD629" s="69"/>
      <c r="BE629" s="80"/>
      <c r="BF629" s="80"/>
      <c r="BG629" s="69"/>
      <c r="BH629" s="69"/>
      <c r="BI629" s="80"/>
      <c r="BJ629" s="80"/>
      <c r="BK629" s="69"/>
      <c r="BL629" s="69"/>
      <c r="BM629" s="80"/>
      <c r="BN629" s="80"/>
      <c r="BO629" s="69"/>
      <c r="BP629" s="69"/>
      <c r="BQ629" s="80"/>
      <c r="BR629" s="80"/>
      <c r="BS629" s="69"/>
      <c r="BT629" s="69"/>
      <c r="BU629" s="80"/>
      <c r="BV629" s="80"/>
      <c r="BW629" s="69"/>
      <c r="BX629" s="69"/>
      <c r="BY629" s="80"/>
      <c r="BZ629" s="80"/>
      <c r="CA629" s="69"/>
      <c r="CB629" s="69"/>
      <c r="CC629" s="80"/>
      <c r="CD629" s="80"/>
      <c r="CE629" s="69"/>
      <c r="CF629" s="69"/>
      <c r="CG629" s="69"/>
      <c r="CH629" s="69"/>
      <c r="CI629" s="69"/>
      <c r="CJ629" s="69"/>
      <c r="CK629" s="68"/>
      <c r="CL629" s="69"/>
      <c r="CM629" s="67"/>
      <c r="CN629" s="67"/>
      <c r="CO629" s="68"/>
      <c r="CP629" s="69"/>
      <c r="CQ629" s="67"/>
      <c r="CR629" s="67"/>
      <c r="CS629" s="81"/>
      <c r="CT629" s="69"/>
      <c r="CU629" s="69"/>
      <c r="CV629" s="69"/>
      <c r="CW629" s="69"/>
      <c r="CX629" s="69"/>
      <c r="CY629" s="69"/>
      <c r="CZ629" s="69"/>
      <c r="DA629" s="69"/>
    </row>
    <row r="630" spans="2:105">
      <c r="B630" s="67"/>
      <c r="C630" s="67"/>
      <c r="D630" s="67"/>
      <c r="E630" s="68"/>
      <c r="F630" s="69"/>
      <c r="G630" s="67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69"/>
      <c r="AE630" s="69"/>
      <c r="AF630" s="69"/>
      <c r="AG630" s="80"/>
      <c r="AH630" s="80"/>
      <c r="AI630" s="69"/>
      <c r="AJ630" s="69"/>
      <c r="AK630" s="80"/>
      <c r="AL630" s="80"/>
      <c r="AM630" s="69"/>
      <c r="AN630" s="69"/>
      <c r="AO630" s="80"/>
      <c r="AP630" s="80"/>
      <c r="AQ630" s="69"/>
      <c r="AR630" s="69"/>
      <c r="AS630" s="80"/>
      <c r="AT630" s="80"/>
      <c r="AU630" s="69"/>
      <c r="AV630" s="69"/>
      <c r="AW630" s="80"/>
      <c r="AX630" s="80"/>
      <c r="AY630" s="69"/>
      <c r="AZ630" s="69"/>
      <c r="BA630" s="80"/>
      <c r="BB630" s="80"/>
      <c r="BC630" s="69"/>
      <c r="BD630" s="69"/>
      <c r="BE630" s="80"/>
      <c r="BF630" s="80"/>
      <c r="BG630" s="69"/>
      <c r="BH630" s="69"/>
      <c r="BI630" s="80"/>
      <c r="BJ630" s="80"/>
      <c r="BK630" s="69"/>
      <c r="BL630" s="69"/>
      <c r="BM630" s="80"/>
      <c r="BN630" s="80"/>
      <c r="BO630" s="69"/>
      <c r="BP630" s="69"/>
      <c r="BQ630" s="80"/>
      <c r="BR630" s="80"/>
      <c r="BS630" s="69"/>
      <c r="BT630" s="69"/>
      <c r="BU630" s="80"/>
      <c r="BV630" s="80"/>
      <c r="BW630" s="69"/>
      <c r="BX630" s="69"/>
      <c r="BY630" s="80"/>
      <c r="BZ630" s="80"/>
      <c r="CA630" s="69"/>
      <c r="CB630" s="69"/>
      <c r="CC630" s="80"/>
      <c r="CD630" s="80"/>
      <c r="CE630" s="69"/>
      <c r="CF630" s="69"/>
      <c r="CG630" s="69"/>
      <c r="CH630" s="69"/>
      <c r="CI630" s="69"/>
      <c r="CJ630" s="69"/>
      <c r="CK630" s="68"/>
      <c r="CL630" s="69"/>
      <c r="CM630" s="67"/>
      <c r="CN630" s="67"/>
      <c r="CO630" s="68"/>
      <c r="CP630" s="69"/>
      <c r="CQ630" s="67"/>
      <c r="CR630" s="67"/>
      <c r="CS630" s="81"/>
      <c r="CT630" s="69"/>
      <c r="CU630" s="69"/>
      <c r="CV630" s="69"/>
      <c r="CW630" s="69"/>
      <c r="CX630" s="69"/>
      <c r="CY630" s="69"/>
      <c r="CZ630" s="69"/>
      <c r="DA630" s="69"/>
    </row>
    <row r="631" spans="2:105">
      <c r="B631" s="67"/>
      <c r="C631" s="67"/>
      <c r="D631" s="67"/>
      <c r="E631" s="68"/>
      <c r="F631" s="69"/>
      <c r="G631" s="67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69"/>
      <c r="AE631" s="69"/>
      <c r="AF631" s="69"/>
      <c r="AG631" s="80"/>
      <c r="AH631" s="80"/>
      <c r="AI631" s="69"/>
      <c r="AJ631" s="69"/>
      <c r="AK631" s="80"/>
      <c r="AL631" s="80"/>
      <c r="AM631" s="69"/>
      <c r="AN631" s="69"/>
      <c r="AO631" s="80"/>
      <c r="AP631" s="80"/>
      <c r="AQ631" s="69"/>
      <c r="AR631" s="69"/>
      <c r="AS631" s="80"/>
      <c r="AT631" s="80"/>
      <c r="AU631" s="69"/>
      <c r="AV631" s="69"/>
      <c r="AW631" s="80"/>
      <c r="AX631" s="80"/>
      <c r="AY631" s="69"/>
      <c r="AZ631" s="69"/>
      <c r="BA631" s="80"/>
      <c r="BB631" s="80"/>
      <c r="BC631" s="69"/>
      <c r="BD631" s="69"/>
      <c r="BE631" s="80"/>
      <c r="BF631" s="80"/>
      <c r="BG631" s="69"/>
      <c r="BH631" s="69"/>
      <c r="BI631" s="80"/>
      <c r="BJ631" s="80"/>
      <c r="BK631" s="69"/>
      <c r="BL631" s="69"/>
      <c r="BM631" s="80"/>
      <c r="BN631" s="80"/>
      <c r="BO631" s="69"/>
      <c r="BP631" s="69"/>
      <c r="BQ631" s="80"/>
      <c r="BR631" s="80"/>
      <c r="BS631" s="69"/>
      <c r="BT631" s="69"/>
      <c r="BU631" s="80"/>
      <c r="BV631" s="80"/>
      <c r="BW631" s="69"/>
      <c r="BX631" s="69"/>
      <c r="BY631" s="80"/>
      <c r="BZ631" s="80"/>
      <c r="CA631" s="69"/>
      <c r="CB631" s="69"/>
      <c r="CC631" s="80"/>
      <c r="CD631" s="80"/>
      <c r="CE631" s="69"/>
      <c r="CF631" s="69"/>
      <c r="CG631" s="69"/>
      <c r="CH631" s="69"/>
      <c r="CI631" s="69"/>
      <c r="CJ631" s="69"/>
      <c r="CK631" s="68"/>
      <c r="CL631" s="69"/>
      <c r="CM631" s="67"/>
      <c r="CN631" s="67"/>
      <c r="CO631" s="68"/>
      <c r="CP631" s="69"/>
      <c r="CQ631" s="67"/>
      <c r="CR631" s="67"/>
      <c r="CS631" s="81"/>
      <c r="CT631" s="69"/>
      <c r="CU631" s="69"/>
      <c r="CV631" s="69"/>
      <c r="CW631" s="69"/>
      <c r="CX631" s="69"/>
      <c r="CY631" s="69"/>
      <c r="CZ631" s="69"/>
      <c r="DA631" s="69"/>
    </row>
    <row r="632" spans="2:105">
      <c r="B632" s="67"/>
      <c r="C632" s="67"/>
      <c r="D632" s="67"/>
      <c r="E632" s="68"/>
      <c r="F632" s="69"/>
      <c r="G632" s="67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69"/>
      <c r="AE632" s="69"/>
      <c r="AF632" s="69"/>
      <c r="AG632" s="80"/>
      <c r="AH632" s="80"/>
      <c r="AI632" s="69"/>
      <c r="AJ632" s="69"/>
      <c r="AK632" s="80"/>
      <c r="AL632" s="80"/>
      <c r="AM632" s="69"/>
      <c r="AN632" s="69"/>
      <c r="AO632" s="80"/>
      <c r="AP632" s="80"/>
      <c r="AQ632" s="69"/>
      <c r="AR632" s="69"/>
      <c r="AS632" s="80"/>
      <c r="AT632" s="80"/>
      <c r="AU632" s="69"/>
      <c r="AV632" s="69"/>
      <c r="AW632" s="80"/>
      <c r="AX632" s="80"/>
      <c r="AY632" s="69"/>
      <c r="AZ632" s="69"/>
      <c r="BA632" s="80"/>
      <c r="BB632" s="80"/>
      <c r="BC632" s="69"/>
      <c r="BD632" s="69"/>
      <c r="BE632" s="80"/>
      <c r="BF632" s="80"/>
      <c r="BG632" s="69"/>
      <c r="BH632" s="69"/>
      <c r="BI632" s="80"/>
      <c r="BJ632" s="80"/>
      <c r="BK632" s="69"/>
      <c r="BL632" s="69"/>
      <c r="BM632" s="80"/>
      <c r="BN632" s="80"/>
      <c r="BO632" s="69"/>
      <c r="BP632" s="69"/>
      <c r="BQ632" s="80"/>
      <c r="BR632" s="80"/>
      <c r="BS632" s="69"/>
      <c r="BT632" s="69"/>
      <c r="BU632" s="80"/>
      <c r="BV632" s="80"/>
      <c r="BW632" s="69"/>
      <c r="BX632" s="69"/>
      <c r="BY632" s="80"/>
      <c r="BZ632" s="80"/>
      <c r="CA632" s="69"/>
      <c r="CB632" s="69"/>
      <c r="CC632" s="80"/>
      <c r="CD632" s="80"/>
      <c r="CE632" s="69"/>
      <c r="CF632" s="69"/>
      <c r="CG632" s="69"/>
      <c r="CH632" s="69"/>
      <c r="CI632" s="69"/>
      <c r="CJ632" s="69"/>
      <c r="CK632" s="68"/>
      <c r="CL632" s="69"/>
      <c r="CM632" s="67"/>
      <c r="CN632" s="67"/>
      <c r="CO632" s="68"/>
      <c r="CP632" s="69"/>
      <c r="CQ632" s="67"/>
      <c r="CR632" s="67"/>
      <c r="CS632" s="81"/>
      <c r="CT632" s="69"/>
      <c r="CU632" s="69"/>
      <c r="CV632" s="69"/>
      <c r="CW632" s="69"/>
      <c r="CX632" s="69"/>
      <c r="CY632" s="69"/>
      <c r="CZ632" s="69"/>
      <c r="DA632" s="69"/>
    </row>
    <row r="633" spans="2:105">
      <c r="B633" s="67"/>
      <c r="C633" s="67"/>
      <c r="D633" s="67"/>
      <c r="E633" s="68"/>
      <c r="F633" s="69"/>
      <c r="G633" s="67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69"/>
      <c r="AE633" s="69"/>
      <c r="AF633" s="69"/>
      <c r="AG633" s="80"/>
      <c r="AH633" s="80"/>
      <c r="AI633" s="69"/>
      <c r="AJ633" s="69"/>
      <c r="AK633" s="80"/>
      <c r="AL633" s="80"/>
      <c r="AM633" s="69"/>
      <c r="AN633" s="69"/>
      <c r="AO633" s="80"/>
      <c r="AP633" s="80"/>
      <c r="AQ633" s="69"/>
      <c r="AR633" s="69"/>
      <c r="AS633" s="80"/>
      <c r="AT633" s="80"/>
      <c r="AU633" s="69"/>
      <c r="AV633" s="69"/>
      <c r="AW633" s="80"/>
      <c r="AX633" s="80"/>
      <c r="AY633" s="69"/>
      <c r="AZ633" s="69"/>
      <c r="BA633" s="80"/>
      <c r="BB633" s="80"/>
      <c r="BC633" s="69"/>
      <c r="BD633" s="69"/>
      <c r="BE633" s="80"/>
      <c r="BF633" s="80"/>
      <c r="BG633" s="69"/>
      <c r="BH633" s="69"/>
      <c r="BI633" s="80"/>
      <c r="BJ633" s="80"/>
      <c r="BK633" s="69"/>
      <c r="BL633" s="69"/>
      <c r="BM633" s="80"/>
      <c r="BN633" s="80"/>
      <c r="BO633" s="69"/>
      <c r="BP633" s="69"/>
      <c r="BQ633" s="80"/>
      <c r="BR633" s="80"/>
      <c r="BS633" s="69"/>
      <c r="BT633" s="69"/>
      <c r="BU633" s="80"/>
      <c r="BV633" s="80"/>
      <c r="BW633" s="69"/>
      <c r="BX633" s="69"/>
      <c r="BY633" s="80"/>
      <c r="BZ633" s="80"/>
      <c r="CA633" s="69"/>
      <c r="CB633" s="69"/>
      <c r="CC633" s="80"/>
      <c r="CD633" s="80"/>
      <c r="CE633" s="69"/>
      <c r="CF633" s="69"/>
      <c r="CG633" s="69"/>
      <c r="CH633" s="69"/>
      <c r="CI633" s="69"/>
      <c r="CJ633" s="69"/>
      <c r="CK633" s="68"/>
      <c r="CL633" s="69"/>
      <c r="CM633" s="67"/>
      <c r="CN633" s="67"/>
      <c r="CO633" s="68"/>
      <c r="CP633" s="69"/>
      <c r="CQ633" s="67"/>
      <c r="CR633" s="67"/>
      <c r="CS633" s="81"/>
      <c r="CT633" s="69"/>
      <c r="CU633" s="69"/>
      <c r="CV633" s="69"/>
      <c r="CW633" s="69"/>
      <c r="CX633" s="69"/>
      <c r="CY633" s="69"/>
      <c r="CZ633" s="69"/>
      <c r="DA633" s="69"/>
    </row>
    <row r="634" spans="2:105">
      <c r="B634" s="67"/>
      <c r="C634" s="67"/>
      <c r="D634" s="67"/>
      <c r="E634" s="68"/>
      <c r="F634" s="69"/>
      <c r="G634" s="67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69"/>
      <c r="AE634" s="69"/>
      <c r="AF634" s="69"/>
      <c r="AG634" s="80"/>
      <c r="AH634" s="80"/>
      <c r="AI634" s="69"/>
      <c r="AJ634" s="69"/>
      <c r="AK634" s="80"/>
      <c r="AL634" s="80"/>
      <c r="AM634" s="69"/>
      <c r="AN634" s="69"/>
      <c r="AO634" s="80"/>
      <c r="AP634" s="80"/>
      <c r="AQ634" s="69"/>
      <c r="AR634" s="69"/>
      <c r="AS634" s="80"/>
      <c r="AT634" s="80"/>
      <c r="AU634" s="69"/>
      <c r="AV634" s="69"/>
      <c r="AW634" s="80"/>
      <c r="AX634" s="80"/>
      <c r="AY634" s="69"/>
      <c r="AZ634" s="69"/>
      <c r="BA634" s="80"/>
      <c r="BB634" s="80"/>
      <c r="BC634" s="69"/>
      <c r="BD634" s="69"/>
      <c r="BE634" s="80"/>
      <c r="BF634" s="80"/>
      <c r="BG634" s="69"/>
      <c r="BH634" s="69"/>
      <c r="BI634" s="80"/>
      <c r="BJ634" s="80"/>
      <c r="BK634" s="69"/>
      <c r="BL634" s="69"/>
      <c r="BM634" s="80"/>
      <c r="BN634" s="80"/>
      <c r="BO634" s="69"/>
      <c r="BP634" s="69"/>
      <c r="BQ634" s="80"/>
      <c r="BR634" s="80"/>
      <c r="BS634" s="69"/>
      <c r="BT634" s="69"/>
      <c r="BU634" s="80"/>
      <c r="BV634" s="80"/>
      <c r="BW634" s="69"/>
      <c r="BX634" s="69"/>
      <c r="BY634" s="80"/>
      <c r="BZ634" s="80"/>
      <c r="CA634" s="69"/>
      <c r="CB634" s="69"/>
      <c r="CC634" s="80"/>
      <c r="CD634" s="80"/>
      <c r="CE634" s="69"/>
      <c r="CF634" s="69"/>
      <c r="CG634" s="69"/>
      <c r="CH634" s="69"/>
      <c r="CI634" s="69"/>
      <c r="CJ634" s="69"/>
      <c r="CK634" s="68"/>
      <c r="CL634" s="69"/>
      <c r="CM634" s="67"/>
      <c r="CN634" s="67"/>
      <c r="CO634" s="68"/>
      <c r="CP634" s="69"/>
      <c r="CQ634" s="67"/>
      <c r="CR634" s="67"/>
      <c r="CS634" s="81"/>
      <c r="CT634" s="69"/>
      <c r="CU634" s="69"/>
      <c r="CV634" s="69"/>
      <c r="CW634" s="69"/>
      <c r="CX634" s="69"/>
      <c r="CY634" s="69"/>
      <c r="CZ634" s="69"/>
      <c r="DA634" s="69"/>
    </row>
    <row r="635" spans="2:105">
      <c r="B635" s="67"/>
      <c r="C635" s="67"/>
      <c r="D635" s="67"/>
      <c r="E635" s="68"/>
      <c r="F635" s="69"/>
      <c r="G635" s="67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69"/>
      <c r="AE635" s="69"/>
      <c r="AF635" s="69"/>
      <c r="AG635" s="80"/>
      <c r="AH635" s="80"/>
      <c r="AI635" s="69"/>
      <c r="AJ635" s="69"/>
      <c r="AK635" s="80"/>
      <c r="AL635" s="80"/>
      <c r="AM635" s="69"/>
      <c r="AN635" s="69"/>
      <c r="AO635" s="80"/>
      <c r="AP635" s="80"/>
      <c r="AQ635" s="69"/>
      <c r="AR635" s="69"/>
      <c r="AS635" s="80"/>
      <c r="AT635" s="80"/>
      <c r="AU635" s="69"/>
      <c r="AV635" s="69"/>
      <c r="AW635" s="80"/>
      <c r="AX635" s="80"/>
      <c r="AY635" s="69"/>
      <c r="AZ635" s="69"/>
      <c r="BA635" s="80"/>
      <c r="BB635" s="80"/>
      <c r="BC635" s="69"/>
      <c r="BD635" s="69"/>
      <c r="BE635" s="80"/>
      <c r="BF635" s="80"/>
      <c r="BG635" s="69"/>
      <c r="BH635" s="69"/>
      <c r="BI635" s="80"/>
      <c r="BJ635" s="80"/>
      <c r="BK635" s="69"/>
      <c r="BL635" s="69"/>
      <c r="BM635" s="80"/>
      <c r="BN635" s="80"/>
      <c r="BO635" s="69"/>
      <c r="BP635" s="69"/>
      <c r="BQ635" s="80"/>
      <c r="BR635" s="80"/>
      <c r="BS635" s="69"/>
      <c r="BT635" s="69"/>
      <c r="BU635" s="80"/>
      <c r="BV635" s="80"/>
      <c r="BW635" s="69"/>
      <c r="BX635" s="69"/>
      <c r="BY635" s="80"/>
      <c r="BZ635" s="80"/>
      <c r="CA635" s="69"/>
      <c r="CB635" s="69"/>
      <c r="CC635" s="80"/>
      <c r="CD635" s="80"/>
      <c r="CE635" s="69"/>
      <c r="CF635" s="69"/>
      <c r="CG635" s="69"/>
      <c r="CH635" s="69"/>
      <c r="CI635" s="69"/>
      <c r="CJ635" s="69"/>
      <c r="CK635" s="68"/>
      <c r="CL635" s="69"/>
      <c r="CM635" s="67"/>
      <c r="CN635" s="67"/>
      <c r="CO635" s="68"/>
      <c r="CP635" s="69"/>
      <c r="CQ635" s="67"/>
      <c r="CR635" s="67"/>
      <c r="CS635" s="81"/>
      <c r="CT635" s="69"/>
      <c r="CU635" s="69"/>
      <c r="CV635" s="69"/>
      <c r="CW635" s="69"/>
      <c r="CX635" s="69"/>
      <c r="CY635" s="69"/>
      <c r="CZ635" s="69"/>
      <c r="DA635" s="69"/>
    </row>
    <row r="636" spans="2:105">
      <c r="B636" s="67"/>
      <c r="C636" s="67"/>
      <c r="D636" s="67"/>
      <c r="E636" s="68"/>
      <c r="F636" s="69"/>
      <c r="G636" s="67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69"/>
      <c r="AE636" s="69"/>
      <c r="AF636" s="69"/>
      <c r="AG636" s="80"/>
      <c r="AH636" s="80"/>
      <c r="AI636" s="69"/>
      <c r="AJ636" s="69"/>
      <c r="AK636" s="80"/>
      <c r="AL636" s="80"/>
      <c r="AM636" s="69"/>
      <c r="AN636" s="69"/>
      <c r="AO636" s="80"/>
      <c r="AP636" s="80"/>
      <c r="AQ636" s="69"/>
      <c r="AR636" s="69"/>
      <c r="AS636" s="80"/>
      <c r="AT636" s="80"/>
      <c r="AU636" s="69"/>
      <c r="AV636" s="69"/>
      <c r="AW636" s="80"/>
      <c r="AX636" s="80"/>
      <c r="AY636" s="69"/>
      <c r="AZ636" s="69"/>
      <c r="BA636" s="80"/>
      <c r="BB636" s="80"/>
      <c r="BC636" s="69"/>
      <c r="BD636" s="69"/>
      <c r="BE636" s="80"/>
      <c r="BF636" s="80"/>
      <c r="BG636" s="69"/>
      <c r="BH636" s="69"/>
      <c r="BI636" s="80"/>
      <c r="BJ636" s="80"/>
      <c r="BK636" s="69"/>
      <c r="BL636" s="69"/>
      <c r="BM636" s="80"/>
      <c r="BN636" s="80"/>
      <c r="BO636" s="69"/>
      <c r="BP636" s="69"/>
      <c r="BQ636" s="80"/>
      <c r="BR636" s="80"/>
      <c r="BS636" s="69"/>
      <c r="BT636" s="69"/>
      <c r="BU636" s="80"/>
      <c r="BV636" s="80"/>
      <c r="BW636" s="69"/>
      <c r="BX636" s="69"/>
      <c r="BY636" s="80"/>
      <c r="BZ636" s="80"/>
      <c r="CA636" s="69"/>
      <c r="CB636" s="69"/>
      <c r="CC636" s="80"/>
      <c r="CD636" s="80"/>
      <c r="CE636" s="69"/>
      <c r="CF636" s="69"/>
      <c r="CG636" s="69"/>
      <c r="CH636" s="69"/>
      <c r="CI636" s="69"/>
      <c r="CJ636" s="69"/>
      <c r="CK636" s="68"/>
      <c r="CL636" s="69"/>
      <c r="CM636" s="67"/>
      <c r="CN636" s="67"/>
      <c r="CO636" s="68"/>
      <c r="CP636" s="69"/>
      <c r="CQ636" s="67"/>
      <c r="CR636" s="67"/>
      <c r="CS636" s="81"/>
      <c r="CT636" s="69"/>
      <c r="CU636" s="69"/>
      <c r="CV636" s="69"/>
      <c r="CW636" s="69"/>
      <c r="CX636" s="69"/>
      <c r="CY636" s="69"/>
      <c r="CZ636" s="69"/>
      <c r="DA636" s="69"/>
    </row>
    <row r="637" spans="2:105">
      <c r="B637" s="67"/>
      <c r="C637" s="67"/>
      <c r="D637" s="67"/>
      <c r="E637" s="68"/>
      <c r="F637" s="69"/>
      <c r="G637" s="67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69"/>
      <c r="AE637" s="69"/>
      <c r="AF637" s="69"/>
      <c r="AG637" s="80"/>
      <c r="AH637" s="80"/>
      <c r="AI637" s="69"/>
      <c r="AJ637" s="69"/>
      <c r="AK637" s="80"/>
      <c r="AL637" s="80"/>
      <c r="AM637" s="69"/>
      <c r="AN637" s="69"/>
      <c r="AO637" s="80"/>
      <c r="AP637" s="80"/>
      <c r="AQ637" s="69"/>
      <c r="AR637" s="69"/>
      <c r="AS637" s="80"/>
      <c r="AT637" s="80"/>
      <c r="AU637" s="69"/>
      <c r="AV637" s="69"/>
      <c r="AW637" s="80"/>
      <c r="AX637" s="80"/>
      <c r="AY637" s="69"/>
      <c r="AZ637" s="69"/>
      <c r="BA637" s="80"/>
      <c r="BB637" s="80"/>
      <c r="BC637" s="69"/>
      <c r="BD637" s="69"/>
      <c r="BE637" s="80"/>
      <c r="BF637" s="80"/>
      <c r="BG637" s="69"/>
      <c r="BH637" s="69"/>
      <c r="BI637" s="80"/>
      <c r="BJ637" s="80"/>
      <c r="BK637" s="69"/>
      <c r="BL637" s="69"/>
      <c r="BM637" s="80"/>
      <c r="BN637" s="80"/>
      <c r="BO637" s="69"/>
      <c r="BP637" s="69"/>
      <c r="BQ637" s="80"/>
      <c r="BR637" s="80"/>
      <c r="BS637" s="69"/>
      <c r="BT637" s="69"/>
      <c r="BU637" s="80"/>
      <c r="BV637" s="80"/>
      <c r="BW637" s="69"/>
      <c r="BX637" s="69"/>
      <c r="BY637" s="80"/>
      <c r="BZ637" s="80"/>
      <c r="CA637" s="69"/>
      <c r="CB637" s="69"/>
      <c r="CC637" s="80"/>
      <c r="CD637" s="80"/>
      <c r="CE637" s="69"/>
      <c r="CF637" s="69"/>
      <c r="CG637" s="69"/>
      <c r="CH637" s="69"/>
      <c r="CI637" s="69"/>
      <c r="CJ637" s="69"/>
      <c r="CK637" s="68"/>
      <c r="CL637" s="69"/>
      <c r="CM637" s="67"/>
      <c r="CN637" s="67"/>
      <c r="CO637" s="68"/>
      <c r="CP637" s="69"/>
      <c r="CQ637" s="67"/>
      <c r="CR637" s="67"/>
      <c r="CS637" s="81"/>
      <c r="CT637" s="69"/>
      <c r="CU637" s="69"/>
      <c r="CV637" s="69"/>
      <c r="CW637" s="69"/>
      <c r="CX637" s="69"/>
      <c r="CY637" s="69"/>
      <c r="CZ637" s="69"/>
      <c r="DA637" s="69"/>
    </row>
    <row r="638" spans="2:105">
      <c r="B638" s="67"/>
      <c r="C638" s="67"/>
      <c r="D638" s="67"/>
      <c r="E638" s="68"/>
      <c r="F638" s="69"/>
      <c r="G638" s="67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69"/>
      <c r="AE638" s="69"/>
      <c r="AF638" s="69"/>
      <c r="AG638" s="80"/>
      <c r="AH638" s="80"/>
      <c r="AI638" s="69"/>
      <c r="AJ638" s="69"/>
      <c r="AK638" s="80"/>
      <c r="AL638" s="80"/>
      <c r="AM638" s="69"/>
      <c r="AN638" s="69"/>
      <c r="AO638" s="80"/>
      <c r="AP638" s="80"/>
      <c r="AQ638" s="69"/>
      <c r="AR638" s="69"/>
      <c r="AS638" s="80"/>
      <c r="AT638" s="80"/>
      <c r="AU638" s="69"/>
      <c r="AV638" s="69"/>
      <c r="AW638" s="80"/>
      <c r="AX638" s="80"/>
      <c r="AY638" s="69"/>
      <c r="AZ638" s="69"/>
      <c r="BA638" s="80"/>
      <c r="BB638" s="80"/>
      <c r="BC638" s="69"/>
      <c r="BD638" s="69"/>
      <c r="BE638" s="80"/>
      <c r="BF638" s="80"/>
      <c r="BG638" s="69"/>
      <c r="BH638" s="69"/>
      <c r="BI638" s="80"/>
      <c r="BJ638" s="80"/>
      <c r="BK638" s="69"/>
      <c r="BL638" s="69"/>
      <c r="BM638" s="80"/>
      <c r="BN638" s="80"/>
      <c r="BO638" s="69"/>
      <c r="BP638" s="69"/>
      <c r="BQ638" s="80"/>
      <c r="BR638" s="80"/>
      <c r="BS638" s="69"/>
      <c r="BT638" s="69"/>
      <c r="BU638" s="80"/>
      <c r="BV638" s="80"/>
      <c r="BW638" s="69"/>
      <c r="BX638" s="69"/>
      <c r="BY638" s="80"/>
      <c r="BZ638" s="80"/>
      <c r="CA638" s="69"/>
      <c r="CB638" s="69"/>
      <c r="CC638" s="80"/>
      <c r="CD638" s="80"/>
      <c r="CE638" s="69"/>
      <c r="CF638" s="69"/>
      <c r="CG638" s="69"/>
      <c r="CH638" s="69"/>
      <c r="CI638" s="69"/>
      <c r="CJ638" s="69"/>
      <c r="CK638" s="68"/>
      <c r="CL638" s="69"/>
      <c r="CM638" s="67"/>
      <c r="CN638" s="67"/>
      <c r="CO638" s="68"/>
      <c r="CP638" s="69"/>
      <c r="CQ638" s="67"/>
      <c r="CR638" s="67"/>
      <c r="CS638" s="81"/>
      <c r="CT638" s="69"/>
      <c r="CU638" s="69"/>
      <c r="CV638" s="69"/>
      <c r="CW638" s="69"/>
      <c r="CX638" s="69"/>
      <c r="CY638" s="69"/>
      <c r="CZ638" s="69"/>
      <c r="DA638" s="69"/>
    </row>
    <row r="639" spans="2:105">
      <c r="B639" s="67"/>
      <c r="C639" s="67"/>
      <c r="D639" s="67"/>
      <c r="E639" s="68"/>
      <c r="F639" s="69"/>
      <c r="G639" s="67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69"/>
      <c r="AE639" s="69"/>
      <c r="AF639" s="69"/>
      <c r="AG639" s="80"/>
      <c r="AH639" s="80"/>
      <c r="AI639" s="69"/>
      <c r="AJ639" s="69"/>
      <c r="AK639" s="80"/>
      <c r="AL639" s="80"/>
      <c r="AM639" s="69"/>
      <c r="AN639" s="69"/>
      <c r="AO639" s="80"/>
      <c r="AP639" s="80"/>
      <c r="AQ639" s="69"/>
      <c r="AR639" s="69"/>
      <c r="AS639" s="80"/>
      <c r="AT639" s="80"/>
      <c r="AU639" s="69"/>
      <c r="AV639" s="69"/>
      <c r="AW639" s="80"/>
      <c r="AX639" s="80"/>
      <c r="AY639" s="69"/>
      <c r="AZ639" s="69"/>
      <c r="BA639" s="80"/>
      <c r="BB639" s="80"/>
      <c r="BC639" s="69"/>
      <c r="BD639" s="69"/>
      <c r="BE639" s="80"/>
      <c r="BF639" s="80"/>
      <c r="BG639" s="69"/>
      <c r="BH639" s="69"/>
      <c r="BI639" s="80"/>
      <c r="BJ639" s="80"/>
      <c r="BK639" s="69"/>
      <c r="BL639" s="69"/>
      <c r="BM639" s="80"/>
      <c r="BN639" s="80"/>
      <c r="BO639" s="69"/>
      <c r="BP639" s="69"/>
      <c r="BQ639" s="80"/>
      <c r="BR639" s="80"/>
      <c r="BS639" s="69"/>
      <c r="BT639" s="69"/>
      <c r="BU639" s="80"/>
      <c r="BV639" s="80"/>
      <c r="BW639" s="69"/>
      <c r="BX639" s="69"/>
      <c r="BY639" s="80"/>
      <c r="BZ639" s="80"/>
      <c r="CA639" s="69"/>
      <c r="CB639" s="69"/>
      <c r="CC639" s="80"/>
      <c r="CD639" s="80"/>
      <c r="CE639" s="69"/>
      <c r="CF639" s="69"/>
      <c r="CG639" s="69"/>
      <c r="CH639" s="69"/>
      <c r="CI639" s="69"/>
      <c r="CJ639" s="69"/>
      <c r="CK639" s="68"/>
      <c r="CL639" s="69"/>
      <c r="CM639" s="67"/>
      <c r="CN639" s="67"/>
      <c r="CO639" s="68"/>
      <c r="CP639" s="69"/>
      <c r="CQ639" s="67"/>
      <c r="CR639" s="67"/>
      <c r="CS639" s="81"/>
      <c r="CT639" s="69"/>
      <c r="CU639" s="69"/>
      <c r="CV639" s="69"/>
      <c r="CW639" s="69"/>
      <c r="CX639" s="69"/>
      <c r="CY639" s="69"/>
      <c r="CZ639" s="69"/>
      <c r="DA639" s="69"/>
    </row>
    <row r="640" spans="2:105">
      <c r="B640" s="67"/>
      <c r="C640" s="67"/>
      <c r="D640" s="67"/>
      <c r="E640" s="68"/>
      <c r="F640" s="69"/>
      <c r="G640" s="67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69"/>
      <c r="AE640" s="69"/>
      <c r="AF640" s="69"/>
      <c r="AG640" s="80"/>
      <c r="AH640" s="80"/>
      <c r="AI640" s="69"/>
      <c r="AJ640" s="69"/>
      <c r="AK640" s="80"/>
      <c r="AL640" s="80"/>
      <c r="AM640" s="69"/>
      <c r="AN640" s="69"/>
      <c r="AO640" s="80"/>
      <c r="AP640" s="80"/>
      <c r="AQ640" s="69"/>
      <c r="AR640" s="69"/>
      <c r="AS640" s="80"/>
      <c r="AT640" s="80"/>
      <c r="AU640" s="69"/>
      <c r="AV640" s="69"/>
      <c r="AW640" s="80"/>
      <c r="AX640" s="80"/>
      <c r="AY640" s="69"/>
      <c r="AZ640" s="69"/>
      <c r="BA640" s="80"/>
      <c r="BB640" s="80"/>
      <c r="BC640" s="69"/>
      <c r="BD640" s="69"/>
      <c r="BE640" s="80"/>
      <c r="BF640" s="80"/>
      <c r="BG640" s="69"/>
      <c r="BH640" s="69"/>
      <c r="BI640" s="80"/>
      <c r="BJ640" s="80"/>
      <c r="BK640" s="69"/>
      <c r="BL640" s="69"/>
      <c r="BM640" s="80"/>
      <c r="BN640" s="80"/>
      <c r="BO640" s="69"/>
      <c r="BP640" s="69"/>
      <c r="BQ640" s="80"/>
      <c r="BR640" s="80"/>
      <c r="BS640" s="69"/>
      <c r="BT640" s="69"/>
      <c r="BU640" s="80"/>
      <c r="BV640" s="80"/>
      <c r="BW640" s="69"/>
      <c r="BX640" s="69"/>
      <c r="BY640" s="80"/>
      <c r="BZ640" s="80"/>
      <c r="CA640" s="69"/>
      <c r="CB640" s="69"/>
      <c r="CC640" s="80"/>
      <c r="CD640" s="80"/>
      <c r="CE640" s="69"/>
      <c r="CF640" s="69"/>
      <c r="CG640" s="69"/>
      <c r="CH640" s="69"/>
      <c r="CI640" s="69"/>
      <c r="CJ640" s="69"/>
      <c r="CK640" s="68"/>
      <c r="CL640" s="69"/>
      <c r="CM640" s="67"/>
      <c r="CN640" s="67"/>
      <c r="CO640" s="68"/>
      <c r="CP640" s="69"/>
      <c r="CQ640" s="67"/>
      <c r="CR640" s="67"/>
      <c r="CS640" s="81"/>
      <c r="CT640" s="69"/>
      <c r="CU640" s="69"/>
      <c r="CV640" s="69"/>
      <c r="CW640" s="69"/>
      <c r="CX640" s="69"/>
      <c r="CY640" s="69"/>
      <c r="CZ640" s="69"/>
      <c r="DA640" s="69"/>
    </row>
    <row r="641" spans="2:105">
      <c r="B641" s="67"/>
      <c r="C641" s="67"/>
      <c r="D641" s="67"/>
      <c r="E641" s="68"/>
      <c r="F641" s="69"/>
      <c r="G641" s="67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  <c r="AC641" s="80"/>
      <c r="AD641" s="69"/>
      <c r="AE641" s="69"/>
      <c r="AF641" s="69"/>
      <c r="AG641" s="80"/>
      <c r="AH641" s="80"/>
      <c r="AI641" s="69"/>
      <c r="AJ641" s="69"/>
      <c r="AK641" s="80"/>
      <c r="AL641" s="80"/>
      <c r="AM641" s="69"/>
      <c r="AN641" s="69"/>
      <c r="AO641" s="80"/>
      <c r="AP641" s="80"/>
      <c r="AQ641" s="69"/>
      <c r="AR641" s="69"/>
      <c r="AS641" s="80"/>
      <c r="AT641" s="80"/>
      <c r="AU641" s="69"/>
      <c r="AV641" s="69"/>
      <c r="AW641" s="80"/>
      <c r="AX641" s="80"/>
      <c r="AY641" s="69"/>
      <c r="AZ641" s="69"/>
      <c r="BA641" s="80"/>
      <c r="BB641" s="80"/>
      <c r="BC641" s="69"/>
      <c r="BD641" s="69"/>
      <c r="BE641" s="80"/>
      <c r="BF641" s="80"/>
      <c r="BG641" s="69"/>
      <c r="BH641" s="69"/>
      <c r="BI641" s="80"/>
      <c r="BJ641" s="80"/>
      <c r="BK641" s="69"/>
      <c r="BL641" s="69"/>
      <c r="BM641" s="80"/>
      <c r="BN641" s="80"/>
      <c r="BO641" s="69"/>
      <c r="BP641" s="69"/>
      <c r="BQ641" s="80"/>
      <c r="BR641" s="80"/>
      <c r="BS641" s="69"/>
      <c r="BT641" s="69"/>
      <c r="BU641" s="80"/>
      <c r="BV641" s="80"/>
      <c r="BW641" s="69"/>
      <c r="BX641" s="69"/>
      <c r="BY641" s="80"/>
      <c r="BZ641" s="80"/>
      <c r="CA641" s="69"/>
      <c r="CB641" s="69"/>
      <c r="CC641" s="80"/>
      <c r="CD641" s="80"/>
      <c r="CE641" s="69"/>
      <c r="CF641" s="69"/>
      <c r="CG641" s="69"/>
      <c r="CH641" s="69"/>
      <c r="CI641" s="69"/>
      <c r="CJ641" s="69"/>
      <c r="CK641" s="68"/>
      <c r="CL641" s="69"/>
      <c r="CM641" s="67"/>
      <c r="CN641" s="67"/>
      <c r="CO641" s="68"/>
      <c r="CP641" s="69"/>
      <c r="CQ641" s="67"/>
      <c r="CR641" s="67"/>
      <c r="CS641" s="81"/>
      <c r="CT641" s="69"/>
      <c r="CU641" s="69"/>
      <c r="CV641" s="69"/>
      <c r="CW641" s="69"/>
      <c r="CX641" s="69"/>
      <c r="CY641" s="69"/>
      <c r="CZ641" s="69"/>
      <c r="DA641" s="69"/>
    </row>
    <row r="642" spans="2:105">
      <c r="B642" s="67"/>
      <c r="C642" s="67"/>
      <c r="D642" s="67"/>
      <c r="E642" s="68"/>
      <c r="F642" s="69"/>
      <c r="G642" s="67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  <c r="AC642" s="80"/>
      <c r="AD642" s="69"/>
      <c r="AE642" s="69"/>
      <c r="AF642" s="69"/>
      <c r="AG642" s="80"/>
      <c r="AH642" s="80"/>
      <c r="AI642" s="69"/>
      <c r="AJ642" s="69"/>
      <c r="AK642" s="80"/>
      <c r="AL642" s="80"/>
      <c r="AM642" s="69"/>
      <c r="AN642" s="69"/>
      <c r="AO642" s="80"/>
      <c r="AP642" s="80"/>
      <c r="AQ642" s="69"/>
      <c r="AR642" s="69"/>
      <c r="AS642" s="80"/>
      <c r="AT642" s="80"/>
      <c r="AU642" s="69"/>
      <c r="AV642" s="69"/>
      <c r="AW642" s="80"/>
      <c r="AX642" s="80"/>
      <c r="AY642" s="69"/>
      <c r="AZ642" s="69"/>
      <c r="BA642" s="80"/>
      <c r="BB642" s="80"/>
      <c r="BC642" s="69"/>
      <c r="BD642" s="69"/>
      <c r="BE642" s="80"/>
      <c r="BF642" s="80"/>
      <c r="BG642" s="69"/>
      <c r="BH642" s="69"/>
      <c r="BI642" s="80"/>
      <c r="BJ642" s="80"/>
      <c r="BK642" s="69"/>
      <c r="BL642" s="69"/>
      <c r="BM642" s="80"/>
      <c r="BN642" s="80"/>
      <c r="BO642" s="69"/>
      <c r="BP642" s="69"/>
      <c r="BQ642" s="80"/>
      <c r="BR642" s="80"/>
      <c r="BS642" s="69"/>
      <c r="BT642" s="69"/>
      <c r="BU642" s="80"/>
      <c r="BV642" s="80"/>
      <c r="BW642" s="69"/>
      <c r="BX642" s="69"/>
      <c r="BY642" s="80"/>
      <c r="BZ642" s="80"/>
      <c r="CA642" s="69"/>
      <c r="CB642" s="69"/>
      <c r="CC642" s="80"/>
      <c r="CD642" s="80"/>
      <c r="CE642" s="69"/>
      <c r="CF642" s="69"/>
      <c r="CG642" s="69"/>
      <c r="CH642" s="69"/>
      <c r="CI642" s="69"/>
      <c r="CJ642" s="69"/>
      <c r="CK642" s="68"/>
      <c r="CL642" s="69"/>
      <c r="CM642" s="67"/>
      <c r="CN642" s="67"/>
      <c r="CO642" s="68"/>
      <c r="CP642" s="69"/>
      <c r="CQ642" s="67"/>
      <c r="CR642" s="67"/>
      <c r="CS642" s="81"/>
      <c r="CT642" s="69"/>
      <c r="CU642" s="69"/>
      <c r="CV642" s="69"/>
      <c r="CW642" s="69"/>
      <c r="CX642" s="69"/>
      <c r="CY642" s="69"/>
      <c r="CZ642" s="69"/>
      <c r="DA642" s="69"/>
    </row>
    <row r="643" spans="2:105">
      <c r="B643" s="67"/>
      <c r="C643" s="67"/>
      <c r="D643" s="67"/>
      <c r="E643" s="68"/>
      <c r="F643" s="69"/>
      <c r="G643" s="67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  <c r="AC643" s="80"/>
      <c r="AD643" s="69"/>
      <c r="AE643" s="69"/>
      <c r="AF643" s="69"/>
      <c r="AG643" s="80"/>
      <c r="AH643" s="80"/>
      <c r="AI643" s="69"/>
      <c r="AJ643" s="69"/>
      <c r="AK643" s="80"/>
      <c r="AL643" s="80"/>
      <c r="AM643" s="69"/>
      <c r="AN643" s="69"/>
      <c r="AO643" s="80"/>
      <c r="AP643" s="80"/>
      <c r="AQ643" s="69"/>
      <c r="AR643" s="69"/>
      <c r="AS643" s="80"/>
      <c r="AT643" s="80"/>
      <c r="AU643" s="69"/>
      <c r="AV643" s="69"/>
      <c r="AW643" s="80"/>
      <c r="AX643" s="80"/>
      <c r="AY643" s="69"/>
      <c r="AZ643" s="69"/>
      <c r="BA643" s="80"/>
      <c r="BB643" s="80"/>
      <c r="BC643" s="69"/>
      <c r="BD643" s="69"/>
      <c r="BE643" s="80"/>
      <c r="BF643" s="80"/>
      <c r="BG643" s="69"/>
      <c r="BH643" s="69"/>
      <c r="BI643" s="80"/>
      <c r="BJ643" s="80"/>
      <c r="BK643" s="69"/>
      <c r="BL643" s="69"/>
      <c r="BM643" s="80"/>
      <c r="BN643" s="80"/>
      <c r="BO643" s="69"/>
      <c r="BP643" s="69"/>
      <c r="BQ643" s="80"/>
      <c r="BR643" s="80"/>
      <c r="BS643" s="69"/>
      <c r="BT643" s="69"/>
      <c r="BU643" s="80"/>
      <c r="BV643" s="80"/>
      <c r="BW643" s="69"/>
      <c r="BX643" s="69"/>
      <c r="BY643" s="80"/>
      <c r="BZ643" s="80"/>
      <c r="CA643" s="69"/>
      <c r="CB643" s="69"/>
      <c r="CC643" s="80"/>
      <c r="CD643" s="80"/>
      <c r="CE643" s="69"/>
      <c r="CF643" s="69"/>
      <c r="CG643" s="69"/>
      <c r="CH643" s="69"/>
      <c r="CI643" s="69"/>
      <c r="CJ643" s="69"/>
      <c r="CK643" s="68"/>
      <c r="CL643" s="69"/>
      <c r="CM643" s="67"/>
      <c r="CN643" s="67"/>
      <c r="CO643" s="68"/>
      <c r="CP643" s="69"/>
      <c r="CQ643" s="67"/>
      <c r="CR643" s="67"/>
      <c r="CS643" s="81"/>
      <c r="CT643" s="69"/>
      <c r="CU643" s="69"/>
      <c r="CV643" s="69"/>
      <c r="CW643" s="69"/>
      <c r="CX643" s="69"/>
      <c r="CY643" s="69"/>
      <c r="CZ643" s="69"/>
      <c r="DA643" s="69"/>
    </row>
    <row r="644" spans="2:105">
      <c r="B644" s="67"/>
      <c r="C644" s="67"/>
      <c r="D644" s="67"/>
      <c r="E644" s="68"/>
      <c r="F644" s="69"/>
      <c r="G644" s="67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69"/>
      <c r="AE644" s="69"/>
      <c r="AF644" s="69"/>
      <c r="AG644" s="80"/>
      <c r="AH644" s="80"/>
      <c r="AI644" s="69"/>
      <c r="AJ644" s="69"/>
      <c r="AK644" s="80"/>
      <c r="AL644" s="80"/>
      <c r="AM644" s="69"/>
      <c r="AN644" s="69"/>
      <c r="AO644" s="80"/>
      <c r="AP644" s="80"/>
      <c r="AQ644" s="69"/>
      <c r="AR644" s="69"/>
      <c r="AS644" s="80"/>
      <c r="AT644" s="80"/>
      <c r="AU644" s="69"/>
      <c r="AV644" s="69"/>
      <c r="AW644" s="80"/>
      <c r="AX644" s="80"/>
      <c r="AY644" s="69"/>
      <c r="AZ644" s="69"/>
      <c r="BA644" s="80"/>
      <c r="BB644" s="80"/>
      <c r="BC644" s="69"/>
      <c r="BD644" s="69"/>
      <c r="BE644" s="80"/>
      <c r="BF644" s="80"/>
      <c r="BG644" s="69"/>
      <c r="BH644" s="69"/>
      <c r="BI644" s="80"/>
      <c r="BJ644" s="80"/>
      <c r="BK644" s="69"/>
      <c r="BL644" s="69"/>
      <c r="BM644" s="80"/>
      <c r="BN644" s="80"/>
      <c r="BO644" s="69"/>
      <c r="BP644" s="69"/>
      <c r="BQ644" s="80"/>
      <c r="BR644" s="80"/>
      <c r="BS644" s="69"/>
      <c r="BT644" s="69"/>
      <c r="BU644" s="80"/>
      <c r="BV644" s="80"/>
      <c r="BW644" s="69"/>
      <c r="BX644" s="69"/>
      <c r="BY644" s="80"/>
      <c r="BZ644" s="80"/>
      <c r="CA644" s="69"/>
      <c r="CB644" s="69"/>
      <c r="CC644" s="80"/>
      <c r="CD644" s="80"/>
      <c r="CE644" s="69"/>
      <c r="CF644" s="69"/>
      <c r="CG644" s="69"/>
      <c r="CH644" s="69"/>
      <c r="CI644" s="69"/>
      <c r="CJ644" s="69"/>
      <c r="CK644" s="68"/>
      <c r="CL644" s="69"/>
      <c r="CM644" s="67"/>
      <c r="CN644" s="67"/>
      <c r="CO644" s="68"/>
      <c r="CP644" s="69"/>
      <c r="CQ644" s="67"/>
      <c r="CR644" s="67"/>
      <c r="CS644" s="81"/>
      <c r="CT644" s="69"/>
      <c r="CU644" s="69"/>
      <c r="CV644" s="69"/>
      <c r="CW644" s="69"/>
      <c r="CX644" s="69"/>
      <c r="CY644" s="69"/>
      <c r="CZ644" s="69"/>
      <c r="DA644" s="69"/>
    </row>
    <row r="645" spans="2:105">
      <c r="B645" s="67"/>
      <c r="C645" s="67"/>
      <c r="D645" s="67"/>
      <c r="E645" s="68"/>
      <c r="F645" s="69"/>
      <c r="G645" s="67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  <c r="AC645" s="80"/>
      <c r="AD645" s="69"/>
      <c r="AE645" s="69"/>
      <c r="AF645" s="69"/>
      <c r="AG645" s="80"/>
      <c r="AH645" s="80"/>
      <c r="AI645" s="69"/>
      <c r="AJ645" s="69"/>
      <c r="AK645" s="80"/>
      <c r="AL645" s="80"/>
      <c r="AM645" s="69"/>
      <c r="AN645" s="69"/>
      <c r="AO645" s="80"/>
      <c r="AP645" s="80"/>
      <c r="AQ645" s="69"/>
      <c r="AR645" s="69"/>
      <c r="AS645" s="80"/>
      <c r="AT645" s="80"/>
      <c r="AU645" s="69"/>
      <c r="AV645" s="69"/>
      <c r="AW645" s="80"/>
      <c r="AX645" s="80"/>
      <c r="AY645" s="69"/>
      <c r="AZ645" s="69"/>
      <c r="BA645" s="80"/>
      <c r="BB645" s="80"/>
      <c r="BC645" s="69"/>
      <c r="BD645" s="69"/>
      <c r="BE645" s="80"/>
      <c r="BF645" s="80"/>
      <c r="BG645" s="69"/>
      <c r="BH645" s="69"/>
      <c r="BI645" s="80"/>
      <c r="BJ645" s="80"/>
      <c r="BK645" s="69"/>
      <c r="BL645" s="69"/>
      <c r="BM645" s="80"/>
      <c r="BN645" s="80"/>
      <c r="BO645" s="69"/>
      <c r="BP645" s="69"/>
      <c r="BQ645" s="80"/>
      <c r="BR645" s="80"/>
      <c r="BS645" s="69"/>
      <c r="BT645" s="69"/>
      <c r="BU645" s="80"/>
      <c r="BV645" s="80"/>
      <c r="BW645" s="69"/>
      <c r="BX645" s="69"/>
      <c r="BY645" s="80"/>
      <c r="BZ645" s="80"/>
      <c r="CA645" s="69"/>
      <c r="CB645" s="69"/>
      <c r="CC645" s="80"/>
      <c r="CD645" s="80"/>
      <c r="CE645" s="69"/>
      <c r="CF645" s="69"/>
      <c r="CG645" s="69"/>
      <c r="CH645" s="69"/>
      <c r="CI645" s="69"/>
      <c r="CJ645" s="69"/>
      <c r="CK645" s="68"/>
      <c r="CL645" s="69"/>
      <c r="CM645" s="67"/>
      <c r="CN645" s="67"/>
      <c r="CO645" s="68"/>
      <c r="CP645" s="69"/>
      <c r="CQ645" s="67"/>
      <c r="CR645" s="67"/>
      <c r="CS645" s="81"/>
      <c r="CT645" s="69"/>
      <c r="CU645" s="69"/>
      <c r="CV645" s="69"/>
      <c r="CW645" s="69"/>
      <c r="CX645" s="69"/>
      <c r="CY645" s="69"/>
      <c r="CZ645" s="69"/>
      <c r="DA645" s="69"/>
    </row>
    <row r="646" spans="2:105">
      <c r="B646" s="67"/>
      <c r="C646" s="67"/>
      <c r="D646" s="67"/>
      <c r="E646" s="68"/>
      <c r="F646" s="69"/>
      <c r="G646" s="67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69"/>
      <c r="AE646" s="69"/>
      <c r="AF646" s="69"/>
      <c r="AG646" s="80"/>
      <c r="AH646" s="80"/>
      <c r="AI646" s="69"/>
      <c r="AJ646" s="69"/>
      <c r="AK646" s="80"/>
      <c r="AL646" s="80"/>
      <c r="AM646" s="69"/>
      <c r="AN646" s="69"/>
      <c r="AO646" s="80"/>
      <c r="AP646" s="80"/>
      <c r="AQ646" s="69"/>
      <c r="AR646" s="69"/>
      <c r="AS646" s="80"/>
      <c r="AT646" s="80"/>
      <c r="AU646" s="69"/>
      <c r="AV646" s="69"/>
      <c r="AW646" s="80"/>
      <c r="AX646" s="80"/>
      <c r="AY646" s="69"/>
      <c r="AZ646" s="69"/>
      <c r="BA646" s="80"/>
      <c r="BB646" s="80"/>
      <c r="BC646" s="69"/>
      <c r="BD646" s="69"/>
      <c r="BE646" s="80"/>
      <c r="BF646" s="80"/>
      <c r="BG646" s="69"/>
      <c r="BH646" s="69"/>
      <c r="BI646" s="80"/>
      <c r="BJ646" s="80"/>
      <c r="BK646" s="69"/>
      <c r="BL646" s="69"/>
      <c r="BM646" s="80"/>
      <c r="BN646" s="80"/>
      <c r="BO646" s="69"/>
      <c r="BP646" s="69"/>
      <c r="BQ646" s="80"/>
      <c r="BR646" s="80"/>
      <c r="BS646" s="69"/>
      <c r="BT646" s="69"/>
      <c r="BU646" s="80"/>
      <c r="BV646" s="80"/>
      <c r="BW646" s="69"/>
      <c r="BX646" s="69"/>
      <c r="BY646" s="80"/>
      <c r="BZ646" s="80"/>
      <c r="CA646" s="69"/>
      <c r="CB646" s="69"/>
      <c r="CC646" s="80"/>
      <c r="CD646" s="80"/>
      <c r="CE646" s="69"/>
      <c r="CF646" s="69"/>
      <c r="CG646" s="69"/>
      <c r="CH646" s="69"/>
      <c r="CI646" s="69"/>
      <c r="CJ646" s="69"/>
      <c r="CK646" s="68"/>
      <c r="CL646" s="69"/>
      <c r="CM646" s="67"/>
      <c r="CN646" s="67"/>
      <c r="CO646" s="68"/>
      <c r="CP646" s="69"/>
      <c r="CQ646" s="67"/>
      <c r="CR646" s="67"/>
      <c r="CS646" s="81"/>
      <c r="CT646" s="69"/>
      <c r="CU646" s="69"/>
      <c r="CV646" s="69"/>
      <c r="CW646" s="69"/>
      <c r="CX646" s="69"/>
      <c r="CY646" s="69"/>
      <c r="CZ646" s="69"/>
      <c r="DA646" s="69"/>
    </row>
    <row r="647" spans="2:105">
      <c r="B647" s="67"/>
      <c r="C647" s="67"/>
      <c r="D647" s="67"/>
      <c r="E647" s="68"/>
      <c r="F647" s="69"/>
      <c r="G647" s="67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  <c r="AC647" s="80"/>
      <c r="AD647" s="69"/>
      <c r="AE647" s="69"/>
      <c r="AF647" s="69"/>
      <c r="AG647" s="80"/>
      <c r="AH647" s="80"/>
      <c r="AI647" s="69"/>
      <c r="AJ647" s="69"/>
      <c r="AK647" s="80"/>
      <c r="AL647" s="80"/>
      <c r="AM647" s="69"/>
      <c r="AN647" s="69"/>
      <c r="AO647" s="80"/>
      <c r="AP647" s="80"/>
      <c r="AQ647" s="69"/>
      <c r="AR647" s="69"/>
      <c r="AS647" s="80"/>
      <c r="AT647" s="80"/>
      <c r="AU647" s="69"/>
      <c r="AV647" s="69"/>
      <c r="AW647" s="80"/>
      <c r="AX647" s="80"/>
      <c r="AY647" s="69"/>
      <c r="AZ647" s="69"/>
      <c r="BA647" s="80"/>
      <c r="BB647" s="80"/>
      <c r="BC647" s="69"/>
      <c r="BD647" s="69"/>
      <c r="BE647" s="80"/>
      <c r="BF647" s="80"/>
      <c r="BG647" s="69"/>
      <c r="BH647" s="69"/>
      <c r="BI647" s="80"/>
      <c r="BJ647" s="80"/>
      <c r="BK647" s="69"/>
      <c r="BL647" s="69"/>
      <c r="BM647" s="80"/>
      <c r="BN647" s="80"/>
      <c r="BO647" s="69"/>
      <c r="BP647" s="69"/>
      <c r="BQ647" s="80"/>
      <c r="BR647" s="80"/>
      <c r="BS647" s="69"/>
      <c r="BT647" s="69"/>
      <c r="BU647" s="80"/>
      <c r="BV647" s="80"/>
      <c r="BW647" s="69"/>
      <c r="BX647" s="69"/>
      <c r="BY647" s="80"/>
      <c r="BZ647" s="80"/>
      <c r="CA647" s="69"/>
      <c r="CB647" s="69"/>
      <c r="CC647" s="80"/>
      <c r="CD647" s="80"/>
      <c r="CE647" s="69"/>
      <c r="CF647" s="69"/>
      <c r="CG647" s="69"/>
      <c r="CH647" s="69"/>
      <c r="CI647" s="69"/>
      <c r="CJ647" s="69"/>
      <c r="CK647" s="68"/>
      <c r="CL647" s="69"/>
      <c r="CM647" s="67"/>
      <c r="CN647" s="67"/>
      <c r="CO647" s="68"/>
      <c r="CP647" s="69"/>
      <c r="CQ647" s="67"/>
      <c r="CR647" s="67"/>
      <c r="CS647" s="81"/>
      <c r="CT647" s="69"/>
      <c r="CU647" s="69"/>
      <c r="CV647" s="69"/>
      <c r="CW647" s="69"/>
      <c r="CX647" s="69"/>
      <c r="CY647" s="69"/>
      <c r="CZ647" s="69"/>
      <c r="DA647" s="69"/>
    </row>
    <row r="648" spans="2:105">
      <c r="B648" s="67"/>
      <c r="C648" s="67"/>
      <c r="D648" s="67"/>
      <c r="E648" s="68"/>
      <c r="F648" s="69"/>
      <c r="G648" s="67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  <c r="AC648" s="80"/>
      <c r="AD648" s="69"/>
      <c r="AE648" s="69"/>
      <c r="AF648" s="69"/>
      <c r="AG648" s="80"/>
      <c r="AH648" s="80"/>
      <c r="AI648" s="69"/>
      <c r="AJ648" s="69"/>
      <c r="AK648" s="80"/>
      <c r="AL648" s="80"/>
      <c r="AM648" s="69"/>
      <c r="AN648" s="69"/>
      <c r="AO648" s="80"/>
      <c r="AP648" s="80"/>
      <c r="AQ648" s="69"/>
      <c r="AR648" s="69"/>
      <c r="AS648" s="80"/>
      <c r="AT648" s="80"/>
      <c r="AU648" s="69"/>
      <c r="AV648" s="69"/>
      <c r="AW648" s="80"/>
      <c r="AX648" s="80"/>
      <c r="AY648" s="69"/>
      <c r="AZ648" s="69"/>
      <c r="BA648" s="80"/>
      <c r="BB648" s="80"/>
      <c r="BC648" s="69"/>
      <c r="BD648" s="69"/>
      <c r="BE648" s="80"/>
      <c r="BF648" s="80"/>
      <c r="BG648" s="69"/>
      <c r="BH648" s="69"/>
      <c r="BI648" s="80"/>
      <c r="BJ648" s="80"/>
      <c r="BK648" s="69"/>
      <c r="BL648" s="69"/>
      <c r="BM648" s="80"/>
      <c r="BN648" s="80"/>
      <c r="BO648" s="69"/>
      <c r="BP648" s="69"/>
      <c r="BQ648" s="80"/>
      <c r="BR648" s="80"/>
      <c r="BS648" s="69"/>
      <c r="BT648" s="69"/>
      <c r="BU648" s="80"/>
      <c r="BV648" s="80"/>
      <c r="BW648" s="69"/>
      <c r="BX648" s="69"/>
      <c r="BY648" s="80"/>
      <c r="BZ648" s="80"/>
      <c r="CA648" s="69"/>
      <c r="CB648" s="69"/>
      <c r="CC648" s="80"/>
      <c r="CD648" s="80"/>
      <c r="CE648" s="69"/>
      <c r="CF648" s="69"/>
      <c r="CG648" s="69"/>
      <c r="CH648" s="69"/>
      <c r="CI648" s="69"/>
      <c r="CJ648" s="69"/>
      <c r="CK648" s="68"/>
      <c r="CL648" s="69"/>
      <c r="CM648" s="67"/>
      <c r="CN648" s="67"/>
      <c r="CO648" s="68"/>
      <c r="CP648" s="69"/>
      <c r="CQ648" s="67"/>
      <c r="CR648" s="67"/>
      <c r="CS648" s="81"/>
      <c r="CT648" s="69"/>
      <c r="CU648" s="69"/>
      <c r="CV648" s="69"/>
      <c r="CW648" s="69"/>
      <c r="CX648" s="69"/>
      <c r="CY648" s="69"/>
      <c r="CZ648" s="69"/>
      <c r="DA648" s="69"/>
    </row>
    <row r="649" spans="2:105">
      <c r="B649" s="67"/>
      <c r="C649" s="67"/>
      <c r="D649" s="67"/>
      <c r="E649" s="68"/>
      <c r="F649" s="69"/>
      <c r="G649" s="67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  <c r="AC649" s="80"/>
      <c r="AD649" s="69"/>
      <c r="AE649" s="69"/>
      <c r="AF649" s="69"/>
      <c r="AG649" s="80"/>
      <c r="AH649" s="80"/>
      <c r="AI649" s="69"/>
      <c r="AJ649" s="69"/>
      <c r="AK649" s="80"/>
      <c r="AL649" s="80"/>
      <c r="AM649" s="69"/>
      <c r="AN649" s="69"/>
      <c r="AO649" s="80"/>
      <c r="AP649" s="80"/>
      <c r="AQ649" s="69"/>
      <c r="AR649" s="69"/>
      <c r="AS649" s="80"/>
      <c r="AT649" s="80"/>
      <c r="AU649" s="69"/>
      <c r="AV649" s="69"/>
      <c r="AW649" s="80"/>
      <c r="AX649" s="80"/>
      <c r="AY649" s="69"/>
      <c r="AZ649" s="69"/>
      <c r="BA649" s="80"/>
      <c r="BB649" s="80"/>
      <c r="BC649" s="69"/>
      <c r="BD649" s="69"/>
      <c r="BE649" s="80"/>
      <c r="BF649" s="80"/>
      <c r="BG649" s="69"/>
      <c r="BH649" s="69"/>
      <c r="BI649" s="80"/>
      <c r="BJ649" s="80"/>
      <c r="BK649" s="69"/>
      <c r="BL649" s="69"/>
      <c r="BM649" s="80"/>
      <c r="BN649" s="80"/>
      <c r="BO649" s="69"/>
      <c r="BP649" s="69"/>
      <c r="BQ649" s="80"/>
      <c r="BR649" s="80"/>
      <c r="BS649" s="69"/>
      <c r="BT649" s="69"/>
      <c r="BU649" s="80"/>
      <c r="BV649" s="80"/>
      <c r="BW649" s="69"/>
      <c r="BX649" s="69"/>
      <c r="BY649" s="80"/>
      <c r="BZ649" s="80"/>
      <c r="CA649" s="69"/>
      <c r="CB649" s="69"/>
      <c r="CC649" s="80"/>
      <c r="CD649" s="80"/>
      <c r="CE649" s="69"/>
      <c r="CF649" s="69"/>
      <c r="CG649" s="69"/>
      <c r="CH649" s="69"/>
      <c r="CI649" s="69"/>
      <c r="CJ649" s="69"/>
      <c r="CK649" s="68"/>
      <c r="CL649" s="69"/>
      <c r="CM649" s="67"/>
      <c r="CN649" s="67"/>
      <c r="CO649" s="68"/>
      <c r="CP649" s="69"/>
      <c r="CQ649" s="67"/>
      <c r="CR649" s="67"/>
      <c r="CS649" s="81"/>
      <c r="CT649" s="69"/>
      <c r="CU649" s="69"/>
      <c r="CV649" s="69"/>
      <c r="CW649" s="69"/>
      <c r="CX649" s="69"/>
      <c r="CY649" s="69"/>
      <c r="CZ649" s="69"/>
      <c r="DA649" s="69"/>
    </row>
    <row r="650" spans="2:105">
      <c r="B650" s="67"/>
      <c r="C650" s="67"/>
      <c r="D650" s="67"/>
      <c r="E650" s="68"/>
      <c r="F650" s="69"/>
      <c r="G650" s="67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  <c r="AC650" s="80"/>
      <c r="AD650" s="69"/>
      <c r="AE650" s="69"/>
      <c r="AF650" s="69"/>
      <c r="AG650" s="80"/>
      <c r="AH650" s="80"/>
      <c r="AI650" s="69"/>
      <c r="AJ650" s="69"/>
      <c r="AK650" s="80"/>
      <c r="AL650" s="80"/>
      <c r="AM650" s="69"/>
      <c r="AN650" s="69"/>
      <c r="AO650" s="80"/>
      <c r="AP650" s="80"/>
      <c r="AQ650" s="69"/>
      <c r="AR650" s="69"/>
      <c r="AS650" s="80"/>
      <c r="AT650" s="80"/>
      <c r="AU650" s="69"/>
      <c r="AV650" s="69"/>
      <c r="AW650" s="80"/>
      <c r="AX650" s="80"/>
      <c r="AY650" s="69"/>
      <c r="AZ650" s="69"/>
      <c r="BA650" s="80"/>
      <c r="BB650" s="80"/>
      <c r="BC650" s="69"/>
      <c r="BD650" s="69"/>
      <c r="BE650" s="80"/>
      <c r="BF650" s="80"/>
      <c r="BG650" s="69"/>
      <c r="BH650" s="69"/>
      <c r="BI650" s="80"/>
      <c r="BJ650" s="80"/>
      <c r="BK650" s="69"/>
      <c r="BL650" s="69"/>
      <c r="BM650" s="80"/>
      <c r="BN650" s="80"/>
      <c r="BO650" s="69"/>
      <c r="BP650" s="69"/>
      <c r="BQ650" s="80"/>
      <c r="BR650" s="80"/>
      <c r="BS650" s="69"/>
      <c r="BT650" s="69"/>
      <c r="BU650" s="80"/>
      <c r="BV650" s="80"/>
      <c r="BW650" s="69"/>
      <c r="BX650" s="69"/>
      <c r="BY650" s="80"/>
      <c r="BZ650" s="80"/>
      <c r="CA650" s="69"/>
      <c r="CB650" s="69"/>
      <c r="CC650" s="80"/>
      <c r="CD650" s="80"/>
      <c r="CE650" s="69"/>
      <c r="CF650" s="69"/>
      <c r="CG650" s="69"/>
      <c r="CH650" s="69"/>
      <c r="CI650" s="69"/>
      <c r="CJ650" s="69"/>
      <c r="CK650" s="68"/>
      <c r="CL650" s="69"/>
      <c r="CM650" s="67"/>
      <c r="CN650" s="67"/>
      <c r="CO650" s="68"/>
      <c r="CP650" s="69"/>
      <c r="CQ650" s="67"/>
      <c r="CR650" s="67"/>
      <c r="CS650" s="81"/>
      <c r="CT650" s="69"/>
      <c r="CU650" s="69"/>
      <c r="CV650" s="69"/>
      <c r="CW650" s="69"/>
      <c r="CX650" s="69"/>
      <c r="CY650" s="69"/>
      <c r="CZ650" s="69"/>
      <c r="DA650" s="69"/>
    </row>
    <row r="651" spans="2:105">
      <c r="B651" s="67"/>
      <c r="C651" s="67"/>
      <c r="D651" s="67"/>
      <c r="E651" s="68"/>
      <c r="F651" s="69"/>
      <c r="G651" s="67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  <c r="AC651" s="80"/>
      <c r="AD651" s="69"/>
      <c r="AE651" s="69"/>
      <c r="AF651" s="69"/>
      <c r="AG651" s="80"/>
      <c r="AH651" s="80"/>
      <c r="AI651" s="69"/>
      <c r="AJ651" s="69"/>
      <c r="AK651" s="80"/>
      <c r="AL651" s="80"/>
      <c r="AM651" s="69"/>
      <c r="AN651" s="69"/>
      <c r="AO651" s="80"/>
      <c r="AP651" s="80"/>
      <c r="AQ651" s="69"/>
      <c r="AR651" s="69"/>
      <c r="AS651" s="80"/>
      <c r="AT651" s="80"/>
      <c r="AU651" s="69"/>
      <c r="AV651" s="69"/>
      <c r="AW651" s="80"/>
      <c r="AX651" s="80"/>
      <c r="AY651" s="69"/>
      <c r="AZ651" s="69"/>
      <c r="BA651" s="80"/>
      <c r="BB651" s="80"/>
      <c r="BC651" s="69"/>
      <c r="BD651" s="69"/>
      <c r="BE651" s="80"/>
      <c r="BF651" s="80"/>
      <c r="BG651" s="69"/>
      <c r="BH651" s="69"/>
      <c r="BI651" s="80"/>
      <c r="BJ651" s="80"/>
      <c r="BK651" s="69"/>
      <c r="BL651" s="69"/>
      <c r="BM651" s="80"/>
      <c r="BN651" s="80"/>
      <c r="BO651" s="69"/>
      <c r="BP651" s="69"/>
      <c r="BQ651" s="80"/>
      <c r="BR651" s="80"/>
      <c r="BS651" s="69"/>
      <c r="BT651" s="69"/>
      <c r="BU651" s="80"/>
      <c r="BV651" s="80"/>
      <c r="BW651" s="69"/>
      <c r="BX651" s="69"/>
      <c r="BY651" s="80"/>
      <c r="BZ651" s="80"/>
      <c r="CA651" s="69"/>
      <c r="CB651" s="69"/>
      <c r="CC651" s="80"/>
      <c r="CD651" s="80"/>
      <c r="CE651" s="69"/>
      <c r="CF651" s="69"/>
      <c r="CG651" s="69"/>
      <c r="CH651" s="69"/>
      <c r="CI651" s="69"/>
      <c r="CJ651" s="69"/>
      <c r="CK651" s="68"/>
      <c r="CL651" s="69"/>
      <c r="CM651" s="67"/>
      <c r="CN651" s="67"/>
      <c r="CO651" s="68"/>
      <c r="CP651" s="69"/>
      <c r="CQ651" s="67"/>
      <c r="CR651" s="67"/>
      <c r="CS651" s="81"/>
      <c r="CT651" s="69"/>
      <c r="CU651" s="69"/>
      <c r="CV651" s="69"/>
      <c r="CW651" s="69"/>
      <c r="CX651" s="69"/>
      <c r="CY651" s="69"/>
      <c r="CZ651" s="69"/>
      <c r="DA651" s="69"/>
    </row>
    <row r="652" spans="2:105">
      <c r="B652" s="67"/>
      <c r="C652" s="67"/>
      <c r="D652" s="67"/>
      <c r="E652" s="68"/>
      <c r="F652" s="69"/>
      <c r="G652" s="67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  <c r="AC652" s="80"/>
      <c r="AD652" s="69"/>
      <c r="AE652" s="69"/>
      <c r="AF652" s="69"/>
      <c r="AG652" s="80"/>
      <c r="AH652" s="80"/>
      <c r="AI652" s="69"/>
      <c r="AJ652" s="69"/>
      <c r="AK652" s="80"/>
      <c r="AL652" s="80"/>
      <c r="AM652" s="69"/>
      <c r="AN652" s="69"/>
      <c r="AO652" s="80"/>
      <c r="AP652" s="80"/>
      <c r="AQ652" s="69"/>
      <c r="AR652" s="69"/>
      <c r="AS652" s="80"/>
      <c r="AT652" s="80"/>
      <c r="AU652" s="69"/>
      <c r="AV652" s="69"/>
      <c r="AW652" s="80"/>
      <c r="AX652" s="80"/>
      <c r="AY652" s="69"/>
      <c r="AZ652" s="69"/>
      <c r="BA652" s="80"/>
      <c r="BB652" s="80"/>
      <c r="BC652" s="69"/>
      <c r="BD652" s="69"/>
      <c r="BE652" s="80"/>
      <c r="BF652" s="80"/>
      <c r="BG652" s="69"/>
      <c r="BH652" s="69"/>
      <c r="BI652" s="80"/>
      <c r="BJ652" s="80"/>
      <c r="BK652" s="69"/>
      <c r="BL652" s="69"/>
      <c r="BM652" s="80"/>
      <c r="BN652" s="80"/>
      <c r="BO652" s="69"/>
      <c r="BP652" s="69"/>
      <c r="BQ652" s="80"/>
      <c r="BR652" s="80"/>
      <c r="BS652" s="69"/>
      <c r="BT652" s="69"/>
      <c r="BU652" s="80"/>
      <c r="BV652" s="80"/>
      <c r="BW652" s="69"/>
      <c r="BX652" s="69"/>
      <c r="BY652" s="80"/>
      <c r="BZ652" s="80"/>
      <c r="CA652" s="69"/>
      <c r="CB652" s="69"/>
      <c r="CC652" s="80"/>
      <c r="CD652" s="80"/>
      <c r="CE652" s="69"/>
      <c r="CF652" s="69"/>
      <c r="CG652" s="69"/>
      <c r="CH652" s="69"/>
      <c r="CI652" s="69"/>
      <c r="CJ652" s="69"/>
      <c r="CK652" s="68"/>
      <c r="CL652" s="69"/>
      <c r="CM652" s="67"/>
      <c r="CN652" s="67"/>
      <c r="CO652" s="68"/>
      <c r="CP652" s="69"/>
      <c r="CQ652" s="67"/>
      <c r="CR652" s="67"/>
      <c r="CS652" s="81"/>
      <c r="CT652" s="69"/>
      <c r="CU652" s="69"/>
      <c r="CV652" s="69"/>
      <c r="CW652" s="69"/>
      <c r="CX652" s="69"/>
      <c r="CY652" s="69"/>
      <c r="CZ652" s="69"/>
      <c r="DA652" s="69"/>
    </row>
    <row r="653" spans="2:105">
      <c r="B653" s="67"/>
      <c r="C653" s="67"/>
      <c r="D653" s="67"/>
      <c r="E653" s="68"/>
      <c r="F653" s="69"/>
      <c r="G653" s="67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  <c r="AC653" s="80"/>
      <c r="AD653" s="69"/>
      <c r="AE653" s="69"/>
      <c r="AF653" s="69"/>
      <c r="AG653" s="80"/>
      <c r="AH653" s="80"/>
      <c r="AI653" s="69"/>
      <c r="AJ653" s="69"/>
      <c r="AK653" s="80"/>
      <c r="AL653" s="80"/>
      <c r="AM653" s="69"/>
      <c r="AN653" s="69"/>
      <c r="AO653" s="80"/>
      <c r="AP653" s="80"/>
      <c r="AQ653" s="69"/>
      <c r="AR653" s="69"/>
      <c r="AS653" s="80"/>
      <c r="AT653" s="80"/>
      <c r="AU653" s="69"/>
      <c r="AV653" s="69"/>
      <c r="AW653" s="80"/>
      <c r="AX653" s="80"/>
      <c r="AY653" s="69"/>
      <c r="AZ653" s="69"/>
      <c r="BA653" s="80"/>
      <c r="BB653" s="80"/>
      <c r="BC653" s="69"/>
      <c r="BD653" s="69"/>
      <c r="BE653" s="80"/>
      <c r="BF653" s="80"/>
      <c r="BG653" s="69"/>
      <c r="BH653" s="69"/>
      <c r="BI653" s="80"/>
      <c r="BJ653" s="80"/>
      <c r="BK653" s="69"/>
      <c r="BL653" s="69"/>
      <c r="BM653" s="80"/>
      <c r="BN653" s="80"/>
      <c r="BO653" s="69"/>
      <c r="BP653" s="69"/>
      <c r="BQ653" s="80"/>
      <c r="BR653" s="80"/>
      <c r="BS653" s="69"/>
      <c r="BT653" s="69"/>
      <c r="BU653" s="80"/>
      <c r="BV653" s="80"/>
      <c r="BW653" s="69"/>
      <c r="BX653" s="69"/>
      <c r="BY653" s="80"/>
      <c r="BZ653" s="80"/>
      <c r="CA653" s="69"/>
      <c r="CB653" s="69"/>
      <c r="CC653" s="80"/>
      <c r="CD653" s="80"/>
      <c r="CE653" s="69"/>
      <c r="CF653" s="69"/>
      <c r="CG653" s="69"/>
      <c r="CH653" s="69"/>
      <c r="CI653" s="69"/>
      <c r="CJ653" s="69"/>
      <c r="CK653" s="68"/>
      <c r="CL653" s="69"/>
      <c r="CM653" s="67"/>
      <c r="CN653" s="67"/>
      <c r="CO653" s="68"/>
      <c r="CP653" s="69"/>
      <c r="CQ653" s="67"/>
      <c r="CR653" s="67"/>
      <c r="CS653" s="81"/>
      <c r="CT653" s="69"/>
      <c r="CU653" s="69"/>
      <c r="CV653" s="69"/>
      <c r="CW653" s="69"/>
      <c r="CX653" s="69"/>
      <c r="CY653" s="69"/>
      <c r="CZ653" s="69"/>
      <c r="DA653" s="69"/>
    </row>
    <row r="654" spans="2:105">
      <c r="B654" s="67"/>
      <c r="C654" s="67"/>
      <c r="D654" s="67"/>
      <c r="E654" s="68"/>
      <c r="F654" s="69"/>
      <c r="G654" s="67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  <c r="AC654" s="80"/>
      <c r="AD654" s="69"/>
      <c r="AE654" s="69"/>
      <c r="AF654" s="69"/>
      <c r="AG654" s="80"/>
      <c r="AH654" s="80"/>
      <c r="AI654" s="69"/>
      <c r="AJ654" s="69"/>
      <c r="AK654" s="80"/>
      <c r="AL654" s="80"/>
      <c r="AM654" s="69"/>
      <c r="AN654" s="69"/>
      <c r="AO654" s="80"/>
      <c r="AP654" s="80"/>
      <c r="AQ654" s="69"/>
      <c r="AR654" s="69"/>
      <c r="AS654" s="80"/>
      <c r="AT654" s="80"/>
      <c r="AU654" s="69"/>
      <c r="AV654" s="69"/>
      <c r="AW654" s="80"/>
      <c r="AX654" s="80"/>
      <c r="AY654" s="69"/>
      <c r="AZ654" s="69"/>
      <c r="BA654" s="80"/>
      <c r="BB654" s="80"/>
      <c r="BC654" s="69"/>
      <c r="BD654" s="69"/>
      <c r="BE654" s="80"/>
      <c r="BF654" s="80"/>
      <c r="BG654" s="69"/>
      <c r="BH654" s="69"/>
      <c r="BI654" s="80"/>
      <c r="BJ654" s="80"/>
      <c r="BK654" s="69"/>
      <c r="BL654" s="69"/>
      <c r="BM654" s="80"/>
      <c r="BN654" s="80"/>
      <c r="BO654" s="69"/>
      <c r="BP654" s="69"/>
      <c r="BQ654" s="80"/>
      <c r="BR654" s="80"/>
      <c r="BS654" s="69"/>
      <c r="BT654" s="69"/>
      <c r="BU654" s="80"/>
      <c r="BV654" s="80"/>
      <c r="BW654" s="69"/>
      <c r="BX654" s="69"/>
      <c r="BY654" s="80"/>
      <c r="BZ654" s="80"/>
      <c r="CA654" s="69"/>
      <c r="CB654" s="69"/>
      <c r="CC654" s="80"/>
      <c r="CD654" s="80"/>
      <c r="CE654" s="69"/>
      <c r="CF654" s="69"/>
      <c r="CG654" s="69"/>
      <c r="CH654" s="69"/>
      <c r="CI654" s="69"/>
      <c r="CJ654" s="69"/>
      <c r="CK654" s="68"/>
      <c r="CL654" s="69"/>
      <c r="CM654" s="67"/>
      <c r="CN654" s="67"/>
      <c r="CO654" s="68"/>
      <c r="CP654" s="69"/>
      <c r="CQ654" s="67"/>
      <c r="CR654" s="67"/>
      <c r="CS654" s="81"/>
      <c r="CT654" s="69"/>
      <c r="CU654" s="69"/>
      <c r="CV654" s="69"/>
      <c r="CW654" s="69"/>
      <c r="CX654" s="69"/>
      <c r="CY654" s="69"/>
      <c r="CZ654" s="69"/>
      <c r="DA654" s="69"/>
    </row>
    <row r="655" spans="2:105">
      <c r="B655" s="67"/>
      <c r="C655" s="67"/>
      <c r="D655" s="67"/>
      <c r="E655" s="68"/>
      <c r="F655" s="69"/>
      <c r="G655" s="67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  <c r="AC655" s="80"/>
      <c r="AD655" s="69"/>
      <c r="AE655" s="69"/>
      <c r="AF655" s="69"/>
      <c r="AG655" s="80"/>
      <c r="AH655" s="80"/>
      <c r="AI655" s="69"/>
      <c r="AJ655" s="69"/>
      <c r="AK655" s="80"/>
      <c r="AL655" s="80"/>
      <c r="AM655" s="69"/>
      <c r="AN655" s="69"/>
      <c r="AO655" s="80"/>
      <c r="AP655" s="80"/>
      <c r="AQ655" s="69"/>
      <c r="AR655" s="69"/>
      <c r="AS655" s="80"/>
      <c r="AT655" s="80"/>
      <c r="AU655" s="69"/>
      <c r="AV655" s="69"/>
      <c r="AW655" s="80"/>
      <c r="AX655" s="80"/>
      <c r="AY655" s="69"/>
      <c r="AZ655" s="69"/>
      <c r="BA655" s="80"/>
      <c r="BB655" s="80"/>
      <c r="BC655" s="69"/>
      <c r="BD655" s="69"/>
      <c r="BE655" s="80"/>
      <c r="BF655" s="80"/>
      <c r="BG655" s="69"/>
      <c r="BH655" s="69"/>
      <c r="BI655" s="80"/>
      <c r="BJ655" s="80"/>
      <c r="BK655" s="69"/>
      <c r="BL655" s="69"/>
      <c r="BM655" s="80"/>
      <c r="BN655" s="80"/>
      <c r="BO655" s="69"/>
      <c r="BP655" s="69"/>
      <c r="BQ655" s="80"/>
      <c r="BR655" s="80"/>
      <c r="BS655" s="69"/>
      <c r="BT655" s="69"/>
      <c r="BU655" s="80"/>
      <c r="BV655" s="80"/>
      <c r="BW655" s="69"/>
      <c r="BX655" s="69"/>
      <c r="BY655" s="80"/>
      <c r="BZ655" s="80"/>
      <c r="CA655" s="69"/>
      <c r="CB655" s="69"/>
      <c r="CC655" s="80"/>
      <c r="CD655" s="80"/>
      <c r="CE655" s="69"/>
      <c r="CF655" s="69"/>
      <c r="CG655" s="69"/>
      <c r="CH655" s="69"/>
      <c r="CI655" s="69"/>
      <c r="CJ655" s="69"/>
      <c r="CK655" s="68"/>
      <c r="CL655" s="69"/>
      <c r="CM655" s="67"/>
      <c r="CN655" s="67"/>
      <c r="CO655" s="68"/>
      <c r="CP655" s="69"/>
      <c r="CQ655" s="67"/>
      <c r="CR655" s="67"/>
      <c r="CS655" s="81"/>
      <c r="CT655" s="69"/>
      <c r="CU655" s="69"/>
      <c r="CV655" s="69"/>
      <c r="CW655" s="69"/>
      <c r="CX655" s="69"/>
      <c r="CY655" s="69"/>
      <c r="CZ655" s="69"/>
      <c r="DA655" s="69"/>
    </row>
    <row r="656" spans="2:105">
      <c r="B656" s="67"/>
      <c r="C656" s="67"/>
      <c r="D656" s="67"/>
      <c r="E656" s="68"/>
      <c r="F656" s="69"/>
      <c r="G656" s="67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  <c r="AC656" s="80"/>
      <c r="AD656" s="69"/>
      <c r="AE656" s="69"/>
      <c r="AF656" s="69"/>
      <c r="AG656" s="80"/>
      <c r="AH656" s="80"/>
      <c r="AI656" s="69"/>
      <c r="AJ656" s="69"/>
      <c r="AK656" s="80"/>
      <c r="AL656" s="80"/>
      <c r="AM656" s="69"/>
      <c r="AN656" s="69"/>
      <c r="AO656" s="80"/>
      <c r="AP656" s="80"/>
      <c r="AQ656" s="69"/>
      <c r="AR656" s="69"/>
      <c r="AS656" s="80"/>
      <c r="AT656" s="80"/>
      <c r="AU656" s="69"/>
      <c r="AV656" s="69"/>
      <c r="AW656" s="80"/>
      <c r="AX656" s="80"/>
      <c r="AY656" s="69"/>
      <c r="AZ656" s="69"/>
      <c r="BA656" s="80"/>
      <c r="BB656" s="80"/>
      <c r="BC656" s="69"/>
      <c r="BD656" s="69"/>
      <c r="BE656" s="80"/>
      <c r="BF656" s="80"/>
      <c r="BG656" s="69"/>
      <c r="BH656" s="69"/>
      <c r="BI656" s="80"/>
      <c r="BJ656" s="80"/>
      <c r="BK656" s="69"/>
      <c r="BL656" s="69"/>
      <c r="BM656" s="80"/>
      <c r="BN656" s="80"/>
      <c r="BO656" s="69"/>
      <c r="BP656" s="69"/>
      <c r="BQ656" s="80"/>
      <c r="BR656" s="80"/>
      <c r="BS656" s="69"/>
      <c r="BT656" s="69"/>
      <c r="BU656" s="80"/>
      <c r="BV656" s="80"/>
      <c r="BW656" s="69"/>
      <c r="BX656" s="69"/>
      <c r="BY656" s="80"/>
      <c r="BZ656" s="80"/>
      <c r="CA656" s="69"/>
      <c r="CB656" s="69"/>
      <c r="CC656" s="80"/>
      <c r="CD656" s="80"/>
      <c r="CE656" s="69"/>
      <c r="CF656" s="69"/>
      <c r="CG656" s="69"/>
      <c r="CH656" s="69"/>
      <c r="CI656" s="69"/>
      <c r="CJ656" s="69"/>
      <c r="CK656" s="68"/>
      <c r="CL656" s="69"/>
      <c r="CM656" s="67"/>
      <c r="CN656" s="67"/>
      <c r="CO656" s="68"/>
      <c r="CP656" s="69"/>
      <c r="CQ656" s="67"/>
      <c r="CR656" s="67"/>
      <c r="CS656" s="81"/>
      <c r="CT656" s="69"/>
      <c r="CU656" s="69"/>
      <c r="CV656" s="69"/>
      <c r="CW656" s="69"/>
      <c r="CX656" s="69"/>
      <c r="CY656" s="69"/>
      <c r="CZ656" s="69"/>
      <c r="DA656" s="69"/>
    </row>
    <row r="657" spans="2:105">
      <c r="B657" s="67"/>
      <c r="C657" s="67"/>
      <c r="D657" s="67"/>
      <c r="E657" s="68"/>
      <c r="F657" s="69"/>
      <c r="G657" s="67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  <c r="AC657" s="80"/>
      <c r="AD657" s="69"/>
      <c r="AE657" s="69"/>
      <c r="AF657" s="69"/>
      <c r="AG657" s="80"/>
      <c r="AH657" s="80"/>
      <c r="AI657" s="69"/>
      <c r="AJ657" s="69"/>
      <c r="AK657" s="80"/>
      <c r="AL657" s="80"/>
      <c r="AM657" s="69"/>
      <c r="AN657" s="69"/>
      <c r="AO657" s="80"/>
      <c r="AP657" s="80"/>
      <c r="AQ657" s="69"/>
      <c r="AR657" s="69"/>
      <c r="AS657" s="80"/>
      <c r="AT657" s="80"/>
      <c r="AU657" s="69"/>
      <c r="AV657" s="69"/>
      <c r="AW657" s="80"/>
      <c r="AX657" s="80"/>
      <c r="AY657" s="69"/>
      <c r="AZ657" s="69"/>
      <c r="BA657" s="80"/>
      <c r="BB657" s="80"/>
      <c r="BC657" s="69"/>
      <c r="BD657" s="69"/>
      <c r="BE657" s="80"/>
      <c r="BF657" s="80"/>
      <c r="BG657" s="69"/>
      <c r="BH657" s="69"/>
      <c r="BI657" s="80"/>
      <c r="BJ657" s="80"/>
      <c r="BK657" s="69"/>
      <c r="BL657" s="69"/>
      <c r="BM657" s="80"/>
      <c r="BN657" s="80"/>
      <c r="BO657" s="69"/>
      <c r="BP657" s="69"/>
      <c r="BQ657" s="80"/>
      <c r="BR657" s="80"/>
      <c r="BS657" s="69"/>
      <c r="BT657" s="69"/>
      <c r="BU657" s="80"/>
      <c r="BV657" s="80"/>
      <c r="BW657" s="69"/>
      <c r="BX657" s="69"/>
      <c r="BY657" s="80"/>
      <c r="BZ657" s="80"/>
      <c r="CA657" s="69"/>
      <c r="CB657" s="69"/>
      <c r="CC657" s="80"/>
      <c r="CD657" s="80"/>
      <c r="CE657" s="69"/>
      <c r="CF657" s="69"/>
      <c r="CG657" s="69"/>
      <c r="CH657" s="69"/>
      <c r="CI657" s="69"/>
      <c r="CJ657" s="69"/>
      <c r="CK657" s="68"/>
      <c r="CL657" s="69"/>
      <c r="CM657" s="67"/>
      <c r="CN657" s="67"/>
      <c r="CO657" s="68"/>
      <c r="CP657" s="69"/>
      <c r="CQ657" s="67"/>
      <c r="CR657" s="67"/>
      <c r="CS657" s="81"/>
      <c r="CT657" s="69"/>
      <c r="CU657" s="69"/>
      <c r="CV657" s="69"/>
      <c r="CW657" s="69"/>
      <c r="CX657" s="69"/>
      <c r="CY657" s="69"/>
      <c r="CZ657" s="69"/>
      <c r="DA657" s="69"/>
    </row>
    <row r="658" spans="2:105">
      <c r="B658" s="67"/>
      <c r="C658" s="67"/>
      <c r="D658" s="67"/>
      <c r="E658" s="68"/>
      <c r="F658" s="69"/>
      <c r="G658" s="67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  <c r="AC658" s="80"/>
      <c r="AD658" s="69"/>
      <c r="AE658" s="69"/>
      <c r="AF658" s="69"/>
      <c r="AG658" s="80"/>
      <c r="AH658" s="80"/>
      <c r="AI658" s="69"/>
      <c r="AJ658" s="69"/>
      <c r="AK658" s="80"/>
      <c r="AL658" s="80"/>
      <c r="AM658" s="69"/>
      <c r="AN658" s="69"/>
      <c r="AO658" s="80"/>
      <c r="AP658" s="80"/>
      <c r="AQ658" s="69"/>
      <c r="AR658" s="69"/>
      <c r="AS658" s="80"/>
      <c r="AT658" s="80"/>
      <c r="AU658" s="69"/>
      <c r="AV658" s="69"/>
      <c r="AW658" s="80"/>
      <c r="AX658" s="80"/>
      <c r="AY658" s="69"/>
      <c r="AZ658" s="69"/>
      <c r="BA658" s="80"/>
      <c r="BB658" s="80"/>
      <c r="BC658" s="69"/>
      <c r="BD658" s="69"/>
      <c r="BE658" s="80"/>
      <c r="BF658" s="80"/>
      <c r="BG658" s="69"/>
      <c r="BH658" s="69"/>
      <c r="BI658" s="80"/>
      <c r="BJ658" s="80"/>
      <c r="BK658" s="69"/>
      <c r="BL658" s="69"/>
      <c r="BM658" s="80"/>
      <c r="BN658" s="80"/>
      <c r="BO658" s="69"/>
      <c r="BP658" s="69"/>
      <c r="BQ658" s="80"/>
      <c r="BR658" s="80"/>
      <c r="BS658" s="69"/>
      <c r="BT658" s="69"/>
      <c r="BU658" s="80"/>
      <c r="BV658" s="80"/>
      <c r="BW658" s="69"/>
      <c r="BX658" s="69"/>
      <c r="BY658" s="80"/>
      <c r="BZ658" s="80"/>
      <c r="CA658" s="69"/>
      <c r="CB658" s="69"/>
      <c r="CC658" s="80"/>
      <c r="CD658" s="80"/>
      <c r="CE658" s="69"/>
      <c r="CF658" s="69"/>
      <c r="CG658" s="69"/>
      <c r="CH658" s="69"/>
      <c r="CI658" s="69"/>
      <c r="CJ658" s="69"/>
      <c r="CK658" s="68"/>
      <c r="CL658" s="69"/>
      <c r="CM658" s="67"/>
      <c r="CN658" s="67"/>
      <c r="CO658" s="68"/>
      <c r="CP658" s="69"/>
      <c r="CQ658" s="67"/>
      <c r="CR658" s="67"/>
      <c r="CS658" s="81"/>
      <c r="CT658" s="69"/>
      <c r="CU658" s="69"/>
      <c r="CV658" s="69"/>
      <c r="CW658" s="69"/>
      <c r="CX658" s="69"/>
      <c r="CY658" s="69"/>
      <c r="CZ658" s="69"/>
      <c r="DA658" s="69"/>
    </row>
    <row r="659" spans="2:105">
      <c r="B659" s="67"/>
      <c r="C659" s="67"/>
      <c r="D659" s="67"/>
      <c r="E659" s="68"/>
      <c r="F659" s="69"/>
      <c r="G659" s="67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  <c r="AC659" s="80"/>
      <c r="AD659" s="69"/>
      <c r="AE659" s="69"/>
      <c r="AF659" s="69"/>
      <c r="AG659" s="80"/>
      <c r="AH659" s="80"/>
      <c r="AI659" s="69"/>
      <c r="AJ659" s="69"/>
      <c r="AK659" s="80"/>
      <c r="AL659" s="80"/>
      <c r="AM659" s="69"/>
      <c r="AN659" s="69"/>
      <c r="AO659" s="80"/>
      <c r="AP659" s="80"/>
      <c r="AQ659" s="69"/>
      <c r="AR659" s="69"/>
      <c r="AS659" s="80"/>
      <c r="AT659" s="80"/>
      <c r="AU659" s="69"/>
      <c r="AV659" s="69"/>
      <c r="AW659" s="80"/>
      <c r="AX659" s="80"/>
      <c r="AY659" s="69"/>
      <c r="AZ659" s="69"/>
      <c r="BA659" s="80"/>
      <c r="BB659" s="80"/>
      <c r="BC659" s="69"/>
      <c r="BD659" s="69"/>
      <c r="BE659" s="80"/>
      <c r="BF659" s="80"/>
      <c r="BG659" s="69"/>
      <c r="BH659" s="69"/>
      <c r="BI659" s="80"/>
      <c r="BJ659" s="80"/>
      <c r="BK659" s="69"/>
      <c r="BL659" s="69"/>
      <c r="BM659" s="80"/>
      <c r="BN659" s="80"/>
      <c r="BO659" s="69"/>
      <c r="BP659" s="69"/>
      <c r="BQ659" s="80"/>
      <c r="BR659" s="80"/>
      <c r="BS659" s="69"/>
      <c r="BT659" s="69"/>
      <c r="BU659" s="80"/>
      <c r="BV659" s="80"/>
      <c r="BW659" s="69"/>
      <c r="BX659" s="69"/>
      <c r="BY659" s="80"/>
      <c r="BZ659" s="80"/>
      <c r="CA659" s="69"/>
      <c r="CB659" s="69"/>
      <c r="CC659" s="80"/>
      <c r="CD659" s="80"/>
      <c r="CE659" s="69"/>
      <c r="CF659" s="69"/>
      <c r="CG659" s="69"/>
      <c r="CH659" s="69"/>
      <c r="CI659" s="69"/>
      <c r="CJ659" s="69"/>
      <c r="CK659" s="68"/>
      <c r="CL659" s="69"/>
      <c r="CM659" s="67"/>
      <c r="CN659" s="67"/>
      <c r="CO659" s="68"/>
      <c r="CP659" s="69"/>
      <c r="CQ659" s="67"/>
      <c r="CR659" s="67"/>
      <c r="CS659" s="81"/>
      <c r="CT659" s="69"/>
      <c r="CU659" s="69"/>
      <c r="CV659" s="69"/>
      <c r="CW659" s="69"/>
      <c r="CX659" s="69"/>
      <c r="CY659" s="69"/>
      <c r="CZ659" s="69"/>
      <c r="DA659" s="69"/>
    </row>
    <row r="660" spans="2:105">
      <c r="B660" s="67"/>
      <c r="C660" s="67"/>
      <c r="D660" s="67"/>
      <c r="E660" s="68"/>
      <c r="F660" s="69"/>
      <c r="G660" s="67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  <c r="AC660" s="80"/>
      <c r="AD660" s="69"/>
      <c r="AE660" s="69"/>
      <c r="AF660" s="69"/>
      <c r="AG660" s="80"/>
      <c r="AH660" s="80"/>
      <c r="AI660" s="69"/>
      <c r="AJ660" s="69"/>
      <c r="AK660" s="80"/>
      <c r="AL660" s="80"/>
      <c r="AM660" s="69"/>
      <c r="AN660" s="69"/>
      <c r="AO660" s="80"/>
      <c r="AP660" s="80"/>
      <c r="AQ660" s="69"/>
      <c r="AR660" s="69"/>
      <c r="AS660" s="80"/>
      <c r="AT660" s="80"/>
      <c r="AU660" s="69"/>
      <c r="AV660" s="69"/>
      <c r="AW660" s="80"/>
      <c r="AX660" s="80"/>
      <c r="AY660" s="69"/>
      <c r="AZ660" s="69"/>
      <c r="BA660" s="80"/>
      <c r="BB660" s="80"/>
      <c r="BC660" s="69"/>
      <c r="BD660" s="69"/>
      <c r="BE660" s="80"/>
      <c r="BF660" s="80"/>
      <c r="BG660" s="69"/>
      <c r="BH660" s="69"/>
      <c r="BI660" s="80"/>
      <c r="BJ660" s="80"/>
      <c r="BK660" s="69"/>
      <c r="BL660" s="69"/>
      <c r="BM660" s="80"/>
      <c r="BN660" s="80"/>
      <c r="BO660" s="69"/>
      <c r="BP660" s="69"/>
      <c r="BQ660" s="80"/>
      <c r="BR660" s="80"/>
      <c r="BS660" s="69"/>
      <c r="BT660" s="69"/>
      <c r="BU660" s="80"/>
      <c r="BV660" s="80"/>
      <c r="BW660" s="69"/>
      <c r="BX660" s="69"/>
      <c r="BY660" s="80"/>
      <c r="BZ660" s="80"/>
      <c r="CA660" s="69"/>
      <c r="CB660" s="69"/>
      <c r="CC660" s="80"/>
      <c r="CD660" s="80"/>
      <c r="CE660" s="69"/>
      <c r="CF660" s="69"/>
      <c r="CG660" s="69"/>
      <c r="CH660" s="69"/>
      <c r="CI660" s="69"/>
      <c r="CJ660" s="69"/>
      <c r="CK660" s="68"/>
      <c r="CL660" s="69"/>
      <c r="CM660" s="67"/>
      <c r="CN660" s="67"/>
      <c r="CO660" s="68"/>
      <c r="CP660" s="69"/>
      <c r="CQ660" s="67"/>
      <c r="CR660" s="67"/>
      <c r="CS660" s="81"/>
      <c r="CT660" s="69"/>
      <c r="CU660" s="69"/>
      <c r="CV660" s="69"/>
      <c r="CW660" s="69"/>
      <c r="CX660" s="69"/>
      <c r="CY660" s="69"/>
      <c r="CZ660" s="69"/>
      <c r="DA660" s="69"/>
    </row>
    <row r="661" spans="2:105">
      <c r="B661" s="67"/>
      <c r="C661" s="67"/>
      <c r="D661" s="67"/>
      <c r="E661" s="68"/>
      <c r="F661" s="69"/>
      <c r="G661" s="67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  <c r="AC661" s="80"/>
      <c r="AD661" s="69"/>
      <c r="AE661" s="69"/>
      <c r="AF661" s="69"/>
      <c r="AG661" s="80"/>
      <c r="AH661" s="80"/>
      <c r="AI661" s="69"/>
      <c r="AJ661" s="69"/>
      <c r="AK661" s="80"/>
      <c r="AL661" s="80"/>
      <c r="AM661" s="69"/>
      <c r="AN661" s="69"/>
      <c r="AO661" s="80"/>
      <c r="AP661" s="80"/>
      <c r="AQ661" s="69"/>
      <c r="AR661" s="69"/>
      <c r="AS661" s="80"/>
      <c r="AT661" s="80"/>
      <c r="AU661" s="69"/>
      <c r="AV661" s="69"/>
      <c r="AW661" s="80"/>
      <c r="AX661" s="80"/>
      <c r="AY661" s="69"/>
      <c r="AZ661" s="69"/>
      <c r="BA661" s="80"/>
      <c r="BB661" s="80"/>
      <c r="BC661" s="69"/>
      <c r="BD661" s="69"/>
      <c r="BE661" s="80"/>
      <c r="BF661" s="80"/>
      <c r="BG661" s="69"/>
      <c r="BH661" s="69"/>
      <c r="BI661" s="80"/>
      <c r="BJ661" s="80"/>
      <c r="BK661" s="69"/>
      <c r="BL661" s="69"/>
      <c r="BM661" s="80"/>
      <c r="BN661" s="80"/>
      <c r="BO661" s="69"/>
      <c r="BP661" s="69"/>
      <c r="BQ661" s="80"/>
      <c r="BR661" s="80"/>
      <c r="BS661" s="69"/>
      <c r="BT661" s="69"/>
      <c r="BU661" s="80"/>
      <c r="BV661" s="80"/>
      <c r="BW661" s="69"/>
      <c r="BX661" s="69"/>
      <c r="BY661" s="80"/>
      <c r="BZ661" s="80"/>
      <c r="CA661" s="69"/>
      <c r="CB661" s="69"/>
      <c r="CC661" s="80"/>
      <c r="CD661" s="80"/>
      <c r="CE661" s="69"/>
      <c r="CF661" s="69"/>
      <c r="CG661" s="69"/>
      <c r="CH661" s="69"/>
      <c r="CI661" s="69"/>
      <c r="CJ661" s="69"/>
      <c r="CK661" s="68"/>
      <c r="CL661" s="69"/>
      <c r="CM661" s="67"/>
      <c r="CN661" s="67"/>
      <c r="CO661" s="68"/>
      <c r="CP661" s="69"/>
      <c r="CQ661" s="67"/>
      <c r="CR661" s="67"/>
      <c r="CS661" s="81"/>
      <c r="CT661" s="69"/>
      <c r="CU661" s="69"/>
      <c r="CV661" s="69"/>
      <c r="CW661" s="69"/>
      <c r="CX661" s="69"/>
      <c r="CY661" s="69"/>
      <c r="CZ661" s="69"/>
      <c r="DA661" s="69"/>
    </row>
    <row r="662" spans="2:105">
      <c r="B662" s="67"/>
      <c r="C662" s="67"/>
      <c r="D662" s="67"/>
      <c r="E662" s="68"/>
      <c r="F662" s="69"/>
      <c r="G662" s="67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  <c r="AC662" s="80"/>
      <c r="AD662" s="69"/>
      <c r="AE662" s="69"/>
      <c r="AF662" s="69"/>
      <c r="AG662" s="80"/>
      <c r="AH662" s="80"/>
      <c r="AI662" s="69"/>
      <c r="AJ662" s="69"/>
      <c r="AK662" s="80"/>
      <c r="AL662" s="80"/>
      <c r="AM662" s="69"/>
      <c r="AN662" s="69"/>
      <c r="AO662" s="80"/>
      <c r="AP662" s="80"/>
      <c r="AQ662" s="69"/>
      <c r="AR662" s="69"/>
      <c r="AS662" s="80"/>
      <c r="AT662" s="80"/>
      <c r="AU662" s="69"/>
      <c r="AV662" s="69"/>
      <c r="AW662" s="80"/>
      <c r="AX662" s="80"/>
      <c r="AY662" s="69"/>
      <c r="AZ662" s="69"/>
      <c r="BA662" s="80"/>
      <c r="BB662" s="80"/>
      <c r="BC662" s="69"/>
      <c r="BD662" s="69"/>
      <c r="BE662" s="80"/>
      <c r="BF662" s="80"/>
      <c r="BG662" s="69"/>
      <c r="BH662" s="69"/>
      <c r="BI662" s="80"/>
      <c r="BJ662" s="80"/>
      <c r="BK662" s="69"/>
      <c r="BL662" s="69"/>
      <c r="BM662" s="80"/>
      <c r="BN662" s="80"/>
      <c r="BO662" s="69"/>
      <c r="BP662" s="69"/>
      <c r="BQ662" s="80"/>
      <c r="BR662" s="80"/>
      <c r="BS662" s="69"/>
      <c r="BT662" s="69"/>
      <c r="BU662" s="80"/>
      <c r="BV662" s="80"/>
      <c r="BW662" s="69"/>
      <c r="BX662" s="69"/>
      <c r="BY662" s="80"/>
      <c r="BZ662" s="80"/>
      <c r="CA662" s="69"/>
      <c r="CB662" s="69"/>
      <c r="CC662" s="80"/>
      <c r="CD662" s="80"/>
      <c r="CE662" s="69"/>
      <c r="CF662" s="69"/>
      <c r="CG662" s="69"/>
      <c r="CH662" s="69"/>
      <c r="CI662" s="69"/>
      <c r="CJ662" s="69"/>
      <c r="CK662" s="68"/>
      <c r="CL662" s="69"/>
      <c r="CM662" s="67"/>
      <c r="CN662" s="67"/>
      <c r="CO662" s="68"/>
      <c r="CP662" s="69"/>
      <c r="CQ662" s="67"/>
      <c r="CR662" s="67"/>
      <c r="CS662" s="81"/>
      <c r="CT662" s="69"/>
      <c r="CU662" s="69"/>
      <c r="CV662" s="69"/>
      <c r="CW662" s="69"/>
      <c r="CX662" s="69"/>
      <c r="CY662" s="69"/>
      <c r="CZ662" s="69"/>
      <c r="DA662" s="69"/>
    </row>
    <row r="663" spans="2:105">
      <c r="B663" s="67"/>
      <c r="C663" s="67"/>
      <c r="D663" s="67"/>
      <c r="E663" s="68"/>
      <c r="F663" s="69"/>
      <c r="G663" s="67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  <c r="AC663" s="80"/>
      <c r="AD663" s="69"/>
      <c r="AE663" s="69"/>
      <c r="AF663" s="69"/>
      <c r="AG663" s="80"/>
      <c r="AH663" s="80"/>
      <c r="AI663" s="69"/>
      <c r="AJ663" s="69"/>
      <c r="AK663" s="80"/>
      <c r="AL663" s="80"/>
      <c r="AM663" s="69"/>
      <c r="AN663" s="69"/>
      <c r="AO663" s="80"/>
      <c r="AP663" s="80"/>
      <c r="AQ663" s="69"/>
      <c r="AR663" s="69"/>
      <c r="AS663" s="80"/>
      <c r="AT663" s="80"/>
      <c r="AU663" s="69"/>
      <c r="AV663" s="69"/>
      <c r="AW663" s="80"/>
      <c r="AX663" s="80"/>
      <c r="AY663" s="69"/>
      <c r="AZ663" s="69"/>
      <c r="BA663" s="80"/>
      <c r="BB663" s="80"/>
      <c r="BC663" s="69"/>
      <c r="BD663" s="69"/>
      <c r="BE663" s="80"/>
      <c r="BF663" s="80"/>
      <c r="BG663" s="69"/>
      <c r="BH663" s="69"/>
      <c r="BI663" s="80"/>
      <c r="BJ663" s="80"/>
      <c r="BK663" s="69"/>
      <c r="BL663" s="69"/>
      <c r="BM663" s="80"/>
      <c r="BN663" s="80"/>
      <c r="BO663" s="69"/>
      <c r="BP663" s="69"/>
      <c r="BQ663" s="80"/>
      <c r="BR663" s="80"/>
      <c r="BS663" s="69"/>
      <c r="BT663" s="69"/>
      <c r="BU663" s="80"/>
      <c r="BV663" s="80"/>
      <c r="BW663" s="69"/>
      <c r="BX663" s="69"/>
      <c r="BY663" s="80"/>
      <c r="BZ663" s="80"/>
      <c r="CA663" s="69"/>
      <c r="CB663" s="69"/>
      <c r="CC663" s="80"/>
      <c r="CD663" s="80"/>
      <c r="CE663" s="69"/>
      <c r="CF663" s="69"/>
      <c r="CG663" s="69"/>
      <c r="CH663" s="69"/>
      <c r="CI663" s="69"/>
      <c r="CJ663" s="69"/>
      <c r="CK663" s="68"/>
      <c r="CL663" s="69"/>
      <c r="CM663" s="67"/>
      <c r="CN663" s="67"/>
      <c r="CO663" s="68"/>
      <c r="CP663" s="69"/>
      <c r="CQ663" s="67"/>
      <c r="CR663" s="67"/>
      <c r="CS663" s="81"/>
      <c r="CT663" s="69"/>
      <c r="CU663" s="69"/>
      <c r="CV663" s="69"/>
      <c r="CW663" s="69"/>
      <c r="CX663" s="69"/>
      <c r="CY663" s="69"/>
      <c r="CZ663" s="69"/>
      <c r="DA663" s="69"/>
    </row>
    <row r="664" spans="2:105">
      <c r="B664" s="67"/>
      <c r="C664" s="67"/>
      <c r="D664" s="67"/>
      <c r="E664" s="68"/>
      <c r="F664" s="69"/>
      <c r="G664" s="67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  <c r="AC664" s="80"/>
      <c r="AD664" s="69"/>
      <c r="AE664" s="69"/>
      <c r="AF664" s="69"/>
      <c r="AG664" s="80"/>
      <c r="AH664" s="80"/>
      <c r="AI664" s="69"/>
      <c r="AJ664" s="69"/>
      <c r="AK664" s="80"/>
      <c r="AL664" s="80"/>
      <c r="AM664" s="69"/>
      <c r="AN664" s="69"/>
      <c r="AO664" s="80"/>
      <c r="AP664" s="80"/>
      <c r="AQ664" s="69"/>
      <c r="AR664" s="69"/>
      <c r="AS664" s="80"/>
      <c r="AT664" s="80"/>
      <c r="AU664" s="69"/>
      <c r="AV664" s="69"/>
      <c r="AW664" s="80"/>
      <c r="AX664" s="80"/>
      <c r="AY664" s="69"/>
      <c r="AZ664" s="69"/>
      <c r="BA664" s="80"/>
      <c r="BB664" s="80"/>
      <c r="BC664" s="69"/>
      <c r="BD664" s="69"/>
      <c r="BE664" s="80"/>
      <c r="BF664" s="80"/>
      <c r="BG664" s="69"/>
      <c r="BH664" s="69"/>
      <c r="BI664" s="80"/>
      <c r="BJ664" s="80"/>
      <c r="BK664" s="69"/>
      <c r="BL664" s="69"/>
      <c r="BM664" s="80"/>
      <c r="BN664" s="80"/>
      <c r="BO664" s="69"/>
      <c r="BP664" s="69"/>
      <c r="BQ664" s="80"/>
      <c r="BR664" s="80"/>
      <c r="BS664" s="69"/>
      <c r="BT664" s="69"/>
      <c r="BU664" s="80"/>
      <c r="BV664" s="80"/>
      <c r="BW664" s="69"/>
      <c r="BX664" s="69"/>
      <c r="BY664" s="80"/>
      <c r="BZ664" s="80"/>
      <c r="CA664" s="69"/>
      <c r="CB664" s="69"/>
      <c r="CC664" s="80"/>
      <c r="CD664" s="80"/>
      <c r="CE664" s="69"/>
      <c r="CF664" s="69"/>
      <c r="CG664" s="69"/>
      <c r="CH664" s="69"/>
      <c r="CI664" s="69"/>
      <c r="CJ664" s="69"/>
      <c r="CK664" s="68"/>
      <c r="CL664" s="69"/>
      <c r="CM664" s="67"/>
      <c r="CN664" s="67"/>
      <c r="CO664" s="68"/>
      <c r="CP664" s="69"/>
      <c r="CQ664" s="67"/>
      <c r="CR664" s="67"/>
      <c r="CS664" s="81"/>
      <c r="CT664" s="69"/>
      <c r="CU664" s="69"/>
      <c r="CV664" s="69"/>
      <c r="CW664" s="69"/>
      <c r="CX664" s="69"/>
      <c r="CY664" s="69"/>
      <c r="CZ664" s="69"/>
      <c r="DA664" s="69"/>
    </row>
    <row r="665" spans="2:105">
      <c r="B665" s="67"/>
      <c r="C665" s="67"/>
      <c r="D665" s="67"/>
      <c r="E665" s="68"/>
      <c r="F665" s="69"/>
      <c r="G665" s="67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  <c r="AC665" s="80"/>
      <c r="AD665" s="69"/>
      <c r="AE665" s="69"/>
      <c r="AF665" s="69"/>
      <c r="AG665" s="80"/>
      <c r="AH665" s="80"/>
      <c r="AI665" s="69"/>
      <c r="AJ665" s="69"/>
      <c r="AK665" s="80"/>
      <c r="AL665" s="80"/>
      <c r="AM665" s="69"/>
      <c r="AN665" s="69"/>
      <c r="AO665" s="80"/>
      <c r="AP665" s="80"/>
      <c r="AQ665" s="69"/>
      <c r="AR665" s="69"/>
      <c r="AS665" s="80"/>
      <c r="AT665" s="80"/>
      <c r="AU665" s="69"/>
      <c r="AV665" s="69"/>
      <c r="AW665" s="80"/>
      <c r="AX665" s="80"/>
      <c r="AY665" s="69"/>
      <c r="AZ665" s="69"/>
      <c r="BA665" s="80"/>
      <c r="BB665" s="80"/>
      <c r="BC665" s="69"/>
      <c r="BD665" s="69"/>
      <c r="BE665" s="80"/>
      <c r="BF665" s="80"/>
      <c r="BG665" s="69"/>
      <c r="BH665" s="69"/>
      <c r="BI665" s="80"/>
      <c r="BJ665" s="80"/>
      <c r="BK665" s="69"/>
      <c r="BL665" s="69"/>
      <c r="BM665" s="80"/>
      <c r="BN665" s="80"/>
      <c r="BO665" s="69"/>
      <c r="BP665" s="69"/>
      <c r="BQ665" s="80"/>
      <c r="BR665" s="80"/>
      <c r="BS665" s="69"/>
      <c r="BT665" s="69"/>
      <c r="BU665" s="80"/>
      <c r="BV665" s="80"/>
      <c r="BW665" s="69"/>
      <c r="BX665" s="69"/>
      <c r="BY665" s="80"/>
      <c r="BZ665" s="80"/>
      <c r="CA665" s="69"/>
      <c r="CB665" s="69"/>
      <c r="CC665" s="80"/>
      <c r="CD665" s="80"/>
      <c r="CE665" s="69"/>
      <c r="CF665" s="69"/>
      <c r="CG665" s="69"/>
      <c r="CH665" s="69"/>
      <c r="CI665" s="69"/>
      <c r="CJ665" s="69"/>
      <c r="CK665" s="68"/>
      <c r="CL665" s="69"/>
      <c r="CM665" s="67"/>
      <c r="CN665" s="67"/>
      <c r="CO665" s="68"/>
      <c r="CP665" s="69"/>
      <c r="CQ665" s="67"/>
      <c r="CR665" s="67"/>
      <c r="CS665" s="81"/>
      <c r="CT665" s="69"/>
      <c r="CU665" s="69"/>
      <c r="CV665" s="69"/>
      <c r="CW665" s="69"/>
      <c r="CX665" s="69"/>
      <c r="CY665" s="69"/>
      <c r="CZ665" s="69"/>
      <c r="DA665" s="69"/>
    </row>
    <row r="666" spans="2:105">
      <c r="B666" s="67"/>
      <c r="C666" s="67"/>
      <c r="D666" s="67"/>
      <c r="E666" s="68"/>
      <c r="F666" s="69"/>
      <c r="G666" s="67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  <c r="AC666" s="80"/>
      <c r="AD666" s="69"/>
      <c r="AE666" s="69"/>
      <c r="AF666" s="69"/>
      <c r="AG666" s="80"/>
      <c r="AH666" s="80"/>
      <c r="AI666" s="69"/>
      <c r="AJ666" s="69"/>
      <c r="AK666" s="80"/>
      <c r="AL666" s="80"/>
      <c r="AM666" s="69"/>
      <c r="AN666" s="69"/>
      <c r="AO666" s="80"/>
      <c r="AP666" s="80"/>
      <c r="AQ666" s="69"/>
      <c r="AR666" s="69"/>
      <c r="AS666" s="80"/>
      <c r="AT666" s="80"/>
      <c r="AU666" s="69"/>
      <c r="AV666" s="69"/>
      <c r="AW666" s="80"/>
      <c r="AX666" s="80"/>
      <c r="AY666" s="69"/>
      <c r="AZ666" s="69"/>
      <c r="BA666" s="80"/>
      <c r="BB666" s="80"/>
      <c r="BC666" s="69"/>
      <c r="BD666" s="69"/>
      <c r="BE666" s="80"/>
      <c r="BF666" s="80"/>
      <c r="BG666" s="69"/>
      <c r="BH666" s="69"/>
      <c r="BI666" s="80"/>
      <c r="BJ666" s="80"/>
      <c r="BK666" s="69"/>
      <c r="BL666" s="69"/>
      <c r="BM666" s="80"/>
      <c r="BN666" s="80"/>
      <c r="BO666" s="69"/>
      <c r="BP666" s="69"/>
      <c r="BQ666" s="80"/>
      <c r="BR666" s="80"/>
      <c r="BS666" s="69"/>
      <c r="BT666" s="69"/>
      <c r="BU666" s="80"/>
      <c r="BV666" s="80"/>
      <c r="BW666" s="69"/>
      <c r="BX666" s="69"/>
      <c r="BY666" s="80"/>
      <c r="BZ666" s="80"/>
      <c r="CA666" s="69"/>
      <c r="CB666" s="69"/>
      <c r="CC666" s="80"/>
      <c r="CD666" s="80"/>
      <c r="CE666" s="69"/>
      <c r="CF666" s="69"/>
      <c r="CG666" s="69"/>
      <c r="CH666" s="69"/>
      <c r="CI666" s="69"/>
      <c r="CJ666" s="69"/>
      <c r="CK666" s="68"/>
      <c r="CL666" s="69"/>
      <c r="CM666" s="67"/>
      <c r="CN666" s="67"/>
      <c r="CO666" s="68"/>
      <c r="CP666" s="69"/>
      <c r="CQ666" s="67"/>
      <c r="CR666" s="67"/>
      <c r="CS666" s="81"/>
      <c r="CT666" s="69"/>
      <c r="CU666" s="69"/>
      <c r="CV666" s="69"/>
      <c r="CW666" s="69"/>
      <c r="CX666" s="69"/>
      <c r="CY666" s="69"/>
      <c r="CZ666" s="69"/>
      <c r="DA666" s="69"/>
    </row>
    <row r="667" spans="2:105">
      <c r="B667" s="67"/>
      <c r="C667" s="67"/>
      <c r="D667" s="67"/>
      <c r="E667" s="68"/>
      <c r="F667" s="69"/>
      <c r="G667" s="67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  <c r="AC667" s="80"/>
      <c r="AD667" s="69"/>
      <c r="AE667" s="69"/>
      <c r="AF667" s="69"/>
      <c r="AG667" s="80"/>
      <c r="AH667" s="80"/>
      <c r="AI667" s="69"/>
      <c r="AJ667" s="69"/>
      <c r="AK667" s="80"/>
      <c r="AL667" s="80"/>
      <c r="AM667" s="69"/>
      <c r="AN667" s="69"/>
      <c r="AO667" s="80"/>
      <c r="AP667" s="80"/>
      <c r="AQ667" s="69"/>
      <c r="AR667" s="69"/>
      <c r="AS667" s="80"/>
      <c r="AT667" s="80"/>
      <c r="AU667" s="69"/>
      <c r="AV667" s="69"/>
      <c r="AW667" s="80"/>
      <c r="AX667" s="80"/>
      <c r="AY667" s="69"/>
      <c r="AZ667" s="69"/>
      <c r="BA667" s="80"/>
      <c r="BB667" s="80"/>
      <c r="BC667" s="69"/>
      <c r="BD667" s="69"/>
      <c r="BE667" s="80"/>
      <c r="BF667" s="80"/>
      <c r="BG667" s="69"/>
      <c r="BH667" s="69"/>
      <c r="BI667" s="80"/>
      <c r="BJ667" s="80"/>
      <c r="BK667" s="69"/>
      <c r="BL667" s="69"/>
      <c r="BM667" s="80"/>
      <c r="BN667" s="80"/>
      <c r="BO667" s="69"/>
      <c r="BP667" s="69"/>
      <c r="BQ667" s="80"/>
      <c r="BR667" s="80"/>
      <c r="BS667" s="69"/>
      <c r="BT667" s="69"/>
      <c r="BU667" s="80"/>
      <c r="BV667" s="80"/>
      <c r="BW667" s="69"/>
      <c r="BX667" s="69"/>
      <c r="BY667" s="80"/>
      <c r="BZ667" s="80"/>
      <c r="CA667" s="69"/>
      <c r="CB667" s="69"/>
      <c r="CC667" s="80"/>
      <c r="CD667" s="80"/>
      <c r="CE667" s="69"/>
      <c r="CF667" s="69"/>
      <c r="CG667" s="69"/>
      <c r="CH667" s="69"/>
      <c r="CI667" s="69"/>
      <c r="CJ667" s="69"/>
      <c r="CK667" s="68"/>
      <c r="CL667" s="69"/>
      <c r="CM667" s="67"/>
      <c r="CN667" s="67"/>
      <c r="CO667" s="68"/>
      <c r="CP667" s="69"/>
      <c r="CQ667" s="67"/>
      <c r="CR667" s="67"/>
      <c r="CS667" s="81"/>
      <c r="CT667" s="69"/>
      <c r="CU667" s="69"/>
      <c r="CV667" s="69"/>
      <c r="CW667" s="69"/>
      <c r="CX667" s="69"/>
      <c r="CY667" s="69"/>
      <c r="CZ667" s="69"/>
      <c r="DA667" s="69"/>
    </row>
    <row r="668" spans="2:105">
      <c r="B668" s="67"/>
      <c r="C668" s="67"/>
      <c r="D668" s="67"/>
      <c r="E668" s="68"/>
      <c r="F668" s="69"/>
      <c r="G668" s="67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  <c r="AC668" s="80"/>
      <c r="AD668" s="69"/>
      <c r="AE668" s="69"/>
      <c r="AF668" s="69"/>
      <c r="AG668" s="80"/>
      <c r="AH668" s="80"/>
      <c r="AI668" s="69"/>
      <c r="AJ668" s="69"/>
      <c r="AK668" s="80"/>
      <c r="AL668" s="80"/>
      <c r="AM668" s="69"/>
      <c r="AN668" s="69"/>
      <c r="AO668" s="80"/>
      <c r="AP668" s="80"/>
      <c r="AQ668" s="69"/>
      <c r="AR668" s="69"/>
      <c r="AS668" s="80"/>
      <c r="AT668" s="80"/>
      <c r="AU668" s="69"/>
      <c r="AV668" s="69"/>
      <c r="AW668" s="80"/>
      <c r="AX668" s="80"/>
      <c r="AY668" s="69"/>
      <c r="AZ668" s="69"/>
      <c r="BA668" s="80"/>
      <c r="BB668" s="80"/>
      <c r="BC668" s="69"/>
      <c r="BD668" s="69"/>
      <c r="BE668" s="80"/>
      <c r="BF668" s="80"/>
      <c r="BG668" s="69"/>
      <c r="BH668" s="69"/>
      <c r="BI668" s="80"/>
      <c r="BJ668" s="80"/>
      <c r="BK668" s="69"/>
      <c r="BL668" s="69"/>
      <c r="BM668" s="80"/>
      <c r="BN668" s="80"/>
      <c r="BO668" s="69"/>
      <c r="BP668" s="69"/>
      <c r="BQ668" s="80"/>
      <c r="BR668" s="80"/>
      <c r="BS668" s="69"/>
      <c r="BT668" s="69"/>
      <c r="BU668" s="80"/>
      <c r="BV668" s="80"/>
      <c r="BW668" s="69"/>
      <c r="BX668" s="69"/>
      <c r="BY668" s="80"/>
      <c r="BZ668" s="80"/>
      <c r="CA668" s="69"/>
      <c r="CB668" s="69"/>
      <c r="CC668" s="80"/>
      <c r="CD668" s="80"/>
      <c r="CE668" s="69"/>
      <c r="CF668" s="69"/>
      <c r="CG668" s="69"/>
      <c r="CH668" s="69"/>
      <c r="CI668" s="69"/>
      <c r="CJ668" s="69"/>
      <c r="CK668" s="68"/>
      <c r="CL668" s="69"/>
      <c r="CM668" s="67"/>
      <c r="CN668" s="67"/>
      <c r="CO668" s="68"/>
      <c r="CP668" s="69"/>
      <c r="CQ668" s="67"/>
      <c r="CR668" s="67"/>
      <c r="CS668" s="81"/>
      <c r="CT668" s="69"/>
      <c r="CU668" s="69"/>
      <c r="CV668" s="69"/>
      <c r="CW668" s="69"/>
      <c r="CX668" s="69"/>
      <c r="CY668" s="69"/>
      <c r="CZ668" s="69"/>
      <c r="DA668" s="69"/>
    </row>
    <row r="669" spans="2:105">
      <c r="B669" s="67"/>
      <c r="C669" s="67"/>
      <c r="D669" s="67"/>
      <c r="E669" s="68"/>
      <c r="F669" s="69"/>
      <c r="G669" s="67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  <c r="AC669" s="80"/>
      <c r="AD669" s="69"/>
      <c r="AE669" s="69"/>
      <c r="AF669" s="69"/>
      <c r="AG669" s="80"/>
      <c r="AH669" s="80"/>
      <c r="AI669" s="69"/>
      <c r="AJ669" s="69"/>
      <c r="AK669" s="80"/>
      <c r="AL669" s="80"/>
      <c r="AM669" s="69"/>
      <c r="AN669" s="69"/>
      <c r="AO669" s="80"/>
      <c r="AP669" s="80"/>
      <c r="AQ669" s="69"/>
      <c r="AR669" s="69"/>
      <c r="AS669" s="80"/>
      <c r="AT669" s="80"/>
      <c r="AU669" s="69"/>
      <c r="AV669" s="69"/>
      <c r="AW669" s="80"/>
      <c r="AX669" s="80"/>
      <c r="AY669" s="69"/>
      <c r="AZ669" s="69"/>
      <c r="BA669" s="80"/>
      <c r="BB669" s="80"/>
      <c r="BC669" s="69"/>
      <c r="BD669" s="69"/>
      <c r="BE669" s="80"/>
      <c r="BF669" s="80"/>
      <c r="BG669" s="69"/>
      <c r="BH669" s="69"/>
      <c r="BI669" s="80"/>
      <c r="BJ669" s="80"/>
      <c r="BK669" s="69"/>
      <c r="BL669" s="69"/>
      <c r="BM669" s="80"/>
      <c r="BN669" s="80"/>
      <c r="BO669" s="69"/>
      <c r="BP669" s="69"/>
      <c r="BQ669" s="80"/>
      <c r="BR669" s="80"/>
      <c r="BS669" s="69"/>
      <c r="BT669" s="69"/>
      <c r="BU669" s="80"/>
      <c r="BV669" s="80"/>
      <c r="BW669" s="69"/>
      <c r="BX669" s="69"/>
      <c r="BY669" s="80"/>
      <c r="BZ669" s="80"/>
      <c r="CA669" s="69"/>
      <c r="CB669" s="69"/>
      <c r="CC669" s="80"/>
      <c r="CD669" s="80"/>
      <c r="CE669" s="69"/>
      <c r="CF669" s="69"/>
      <c r="CG669" s="69"/>
      <c r="CH669" s="69"/>
      <c r="CI669" s="69"/>
      <c r="CJ669" s="69"/>
      <c r="CK669" s="68"/>
      <c r="CL669" s="69"/>
      <c r="CM669" s="67"/>
      <c r="CN669" s="67"/>
      <c r="CO669" s="68"/>
      <c r="CP669" s="69"/>
      <c r="CQ669" s="67"/>
      <c r="CR669" s="67"/>
      <c r="CS669" s="81"/>
      <c r="CT669" s="69"/>
      <c r="CU669" s="69"/>
      <c r="CV669" s="69"/>
      <c r="CW669" s="69"/>
      <c r="CX669" s="69"/>
      <c r="CY669" s="69"/>
      <c r="CZ669" s="69"/>
      <c r="DA669" s="69"/>
    </row>
    <row r="670" spans="2:105">
      <c r="B670" s="67"/>
      <c r="C670" s="67"/>
      <c r="D670" s="67"/>
      <c r="E670" s="68"/>
      <c r="F670" s="69"/>
      <c r="G670" s="67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  <c r="AC670" s="80"/>
      <c r="AD670" s="69"/>
      <c r="AE670" s="69"/>
      <c r="AF670" s="69"/>
      <c r="AG670" s="80"/>
      <c r="AH670" s="80"/>
      <c r="AI670" s="69"/>
      <c r="AJ670" s="69"/>
      <c r="AK670" s="80"/>
      <c r="AL670" s="80"/>
      <c r="AM670" s="69"/>
      <c r="AN670" s="69"/>
      <c r="AO670" s="80"/>
      <c r="AP670" s="80"/>
      <c r="AQ670" s="69"/>
      <c r="AR670" s="69"/>
      <c r="AS670" s="80"/>
      <c r="AT670" s="80"/>
      <c r="AU670" s="69"/>
      <c r="AV670" s="69"/>
      <c r="AW670" s="80"/>
      <c r="AX670" s="80"/>
      <c r="AY670" s="69"/>
      <c r="AZ670" s="69"/>
      <c r="BA670" s="80"/>
      <c r="BB670" s="80"/>
      <c r="BC670" s="69"/>
      <c r="BD670" s="69"/>
      <c r="BE670" s="80"/>
      <c r="BF670" s="80"/>
      <c r="BG670" s="69"/>
      <c r="BH670" s="69"/>
      <c r="BI670" s="80"/>
      <c r="BJ670" s="80"/>
      <c r="BK670" s="69"/>
      <c r="BL670" s="69"/>
      <c r="BM670" s="80"/>
      <c r="BN670" s="80"/>
      <c r="BO670" s="69"/>
      <c r="BP670" s="69"/>
      <c r="BQ670" s="80"/>
      <c r="BR670" s="80"/>
      <c r="BS670" s="69"/>
      <c r="BT670" s="69"/>
      <c r="BU670" s="80"/>
      <c r="BV670" s="80"/>
      <c r="BW670" s="69"/>
      <c r="BX670" s="69"/>
      <c r="BY670" s="80"/>
      <c r="BZ670" s="80"/>
      <c r="CA670" s="69"/>
      <c r="CB670" s="69"/>
      <c r="CC670" s="80"/>
      <c r="CD670" s="80"/>
      <c r="CE670" s="69"/>
      <c r="CF670" s="69"/>
      <c r="CG670" s="69"/>
      <c r="CH670" s="69"/>
      <c r="CI670" s="69"/>
      <c r="CJ670" s="69"/>
      <c r="CK670" s="68"/>
      <c r="CL670" s="69"/>
      <c r="CM670" s="67"/>
      <c r="CN670" s="67"/>
      <c r="CO670" s="68"/>
      <c r="CP670" s="69"/>
      <c r="CQ670" s="67"/>
      <c r="CR670" s="67"/>
      <c r="CS670" s="81"/>
      <c r="CT670" s="69"/>
      <c r="CU670" s="69"/>
      <c r="CV670" s="69"/>
      <c r="CW670" s="69"/>
      <c r="CX670" s="69"/>
      <c r="CY670" s="69"/>
      <c r="CZ670" s="69"/>
      <c r="DA670" s="69"/>
    </row>
    <row r="671" spans="2:105">
      <c r="B671" s="67"/>
      <c r="C671" s="67"/>
      <c r="D671" s="67"/>
      <c r="E671" s="68"/>
      <c r="F671" s="69"/>
      <c r="G671" s="67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  <c r="AC671" s="80"/>
      <c r="AD671" s="69"/>
      <c r="AE671" s="69"/>
      <c r="AF671" s="69"/>
      <c r="AG671" s="80"/>
      <c r="AH671" s="80"/>
      <c r="AI671" s="69"/>
      <c r="AJ671" s="69"/>
      <c r="AK671" s="80"/>
      <c r="AL671" s="80"/>
      <c r="AM671" s="69"/>
      <c r="AN671" s="69"/>
      <c r="AO671" s="80"/>
      <c r="AP671" s="80"/>
      <c r="AQ671" s="69"/>
      <c r="AR671" s="69"/>
      <c r="AS671" s="80"/>
      <c r="AT671" s="80"/>
      <c r="AU671" s="69"/>
      <c r="AV671" s="69"/>
      <c r="AW671" s="80"/>
      <c r="AX671" s="80"/>
      <c r="AY671" s="69"/>
      <c r="AZ671" s="69"/>
      <c r="BA671" s="80"/>
      <c r="BB671" s="80"/>
      <c r="BC671" s="69"/>
      <c r="BD671" s="69"/>
      <c r="BE671" s="80"/>
      <c r="BF671" s="80"/>
      <c r="BG671" s="69"/>
      <c r="BH671" s="69"/>
      <c r="BI671" s="80"/>
      <c r="BJ671" s="80"/>
      <c r="BK671" s="69"/>
      <c r="BL671" s="69"/>
      <c r="BM671" s="80"/>
      <c r="BN671" s="80"/>
      <c r="BO671" s="69"/>
      <c r="BP671" s="69"/>
      <c r="BQ671" s="80"/>
      <c r="BR671" s="80"/>
      <c r="BS671" s="69"/>
      <c r="BT671" s="69"/>
      <c r="BU671" s="80"/>
      <c r="BV671" s="80"/>
      <c r="BW671" s="69"/>
      <c r="BX671" s="69"/>
      <c r="BY671" s="80"/>
      <c r="BZ671" s="80"/>
      <c r="CA671" s="69"/>
      <c r="CB671" s="69"/>
      <c r="CC671" s="80"/>
      <c r="CD671" s="80"/>
      <c r="CE671" s="69"/>
      <c r="CF671" s="69"/>
      <c r="CG671" s="69"/>
      <c r="CH671" s="69"/>
      <c r="CI671" s="69"/>
      <c r="CJ671" s="69"/>
      <c r="CK671" s="68"/>
      <c r="CL671" s="69"/>
      <c r="CM671" s="67"/>
      <c r="CN671" s="67"/>
      <c r="CO671" s="68"/>
      <c r="CP671" s="69"/>
      <c r="CQ671" s="67"/>
      <c r="CR671" s="67"/>
      <c r="CS671" s="81"/>
      <c r="CT671" s="69"/>
      <c r="CU671" s="69"/>
      <c r="CV671" s="69"/>
      <c r="CW671" s="69"/>
      <c r="CX671" s="69"/>
      <c r="CY671" s="69"/>
      <c r="CZ671" s="69"/>
      <c r="DA671" s="69"/>
    </row>
    <row r="672" spans="2:105">
      <c r="B672" s="67"/>
      <c r="C672" s="67"/>
      <c r="D672" s="67"/>
      <c r="E672" s="68"/>
      <c r="F672" s="69"/>
      <c r="G672" s="67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  <c r="AC672" s="80"/>
      <c r="AD672" s="69"/>
      <c r="AE672" s="69"/>
      <c r="AF672" s="69"/>
      <c r="AG672" s="80"/>
      <c r="AH672" s="80"/>
      <c r="AI672" s="69"/>
      <c r="AJ672" s="69"/>
      <c r="AK672" s="80"/>
      <c r="AL672" s="80"/>
      <c r="AM672" s="69"/>
      <c r="AN672" s="69"/>
      <c r="AO672" s="80"/>
      <c r="AP672" s="80"/>
      <c r="AQ672" s="69"/>
      <c r="AR672" s="69"/>
      <c r="AS672" s="80"/>
      <c r="AT672" s="80"/>
      <c r="AU672" s="69"/>
      <c r="AV672" s="69"/>
      <c r="AW672" s="80"/>
      <c r="AX672" s="80"/>
      <c r="AY672" s="69"/>
      <c r="AZ672" s="69"/>
      <c r="BA672" s="80"/>
      <c r="BB672" s="80"/>
      <c r="BC672" s="69"/>
      <c r="BD672" s="69"/>
      <c r="BE672" s="80"/>
      <c r="BF672" s="80"/>
      <c r="BG672" s="69"/>
      <c r="BH672" s="69"/>
      <c r="BI672" s="80"/>
      <c r="BJ672" s="80"/>
      <c r="BK672" s="69"/>
      <c r="BL672" s="69"/>
      <c r="BM672" s="80"/>
      <c r="BN672" s="80"/>
      <c r="BO672" s="69"/>
      <c r="BP672" s="69"/>
      <c r="BQ672" s="80"/>
      <c r="BR672" s="80"/>
      <c r="BS672" s="69"/>
      <c r="BT672" s="69"/>
      <c r="BU672" s="80"/>
      <c r="BV672" s="80"/>
      <c r="BW672" s="69"/>
      <c r="BX672" s="69"/>
      <c r="BY672" s="80"/>
      <c r="BZ672" s="80"/>
      <c r="CA672" s="69"/>
      <c r="CB672" s="69"/>
      <c r="CC672" s="80"/>
      <c r="CD672" s="80"/>
      <c r="CE672" s="69"/>
      <c r="CF672" s="69"/>
      <c r="CG672" s="69"/>
      <c r="CH672" s="69"/>
      <c r="CI672" s="69"/>
      <c r="CJ672" s="69"/>
      <c r="CK672" s="68"/>
      <c r="CL672" s="69"/>
      <c r="CM672" s="67"/>
      <c r="CN672" s="67"/>
      <c r="CO672" s="68"/>
      <c r="CP672" s="69"/>
      <c r="CQ672" s="67"/>
      <c r="CR672" s="67"/>
      <c r="CS672" s="81"/>
      <c r="CT672" s="69"/>
      <c r="CU672" s="69"/>
      <c r="CV672" s="69"/>
      <c r="CW672" s="69"/>
      <c r="CX672" s="69"/>
      <c r="CY672" s="69"/>
      <c r="CZ672" s="69"/>
      <c r="DA672" s="69"/>
    </row>
    <row r="673" spans="2:105">
      <c r="B673" s="67"/>
      <c r="C673" s="67"/>
      <c r="D673" s="67"/>
      <c r="E673" s="68"/>
      <c r="F673" s="69"/>
      <c r="G673" s="67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  <c r="AC673" s="80"/>
      <c r="AD673" s="69"/>
      <c r="AE673" s="69"/>
      <c r="AF673" s="69"/>
      <c r="AG673" s="80"/>
      <c r="AH673" s="80"/>
      <c r="AI673" s="69"/>
      <c r="AJ673" s="69"/>
      <c r="AK673" s="80"/>
      <c r="AL673" s="80"/>
      <c r="AM673" s="69"/>
      <c r="AN673" s="69"/>
      <c r="AO673" s="80"/>
      <c r="AP673" s="80"/>
      <c r="AQ673" s="69"/>
      <c r="AR673" s="69"/>
      <c r="AS673" s="80"/>
      <c r="AT673" s="80"/>
      <c r="AU673" s="69"/>
      <c r="AV673" s="69"/>
      <c r="AW673" s="80"/>
      <c r="AX673" s="80"/>
      <c r="AY673" s="69"/>
      <c r="AZ673" s="69"/>
      <c r="BA673" s="80"/>
      <c r="BB673" s="80"/>
      <c r="BC673" s="69"/>
      <c r="BD673" s="69"/>
      <c r="BE673" s="80"/>
      <c r="BF673" s="80"/>
      <c r="BG673" s="69"/>
      <c r="BH673" s="69"/>
      <c r="BI673" s="80"/>
      <c r="BJ673" s="80"/>
      <c r="BK673" s="69"/>
      <c r="BL673" s="69"/>
      <c r="BM673" s="80"/>
      <c r="BN673" s="80"/>
      <c r="BO673" s="69"/>
      <c r="BP673" s="69"/>
      <c r="BQ673" s="80"/>
      <c r="BR673" s="80"/>
      <c r="BS673" s="69"/>
      <c r="BT673" s="69"/>
      <c r="BU673" s="80"/>
      <c r="BV673" s="80"/>
      <c r="BW673" s="69"/>
      <c r="BX673" s="69"/>
      <c r="BY673" s="80"/>
      <c r="BZ673" s="80"/>
      <c r="CA673" s="69"/>
      <c r="CB673" s="69"/>
      <c r="CC673" s="80"/>
      <c r="CD673" s="80"/>
      <c r="CE673" s="69"/>
      <c r="CF673" s="69"/>
      <c r="CG673" s="69"/>
      <c r="CH673" s="69"/>
      <c r="CI673" s="69"/>
      <c r="CJ673" s="69"/>
      <c r="CK673" s="68"/>
      <c r="CL673" s="69"/>
      <c r="CM673" s="67"/>
      <c r="CN673" s="67"/>
      <c r="CO673" s="68"/>
      <c r="CP673" s="69"/>
      <c r="CQ673" s="67"/>
      <c r="CR673" s="67"/>
      <c r="CS673" s="81"/>
      <c r="CT673" s="69"/>
      <c r="CU673" s="69"/>
      <c r="CV673" s="69"/>
      <c r="CW673" s="69"/>
      <c r="CX673" s="69"/>
      <c r="CY673" s="69"/>
      <c r="CZ673" s="69"/>
      <c r="DA673" s="69"/>
    </row>
    <row r="674" spans="2:105">
      <c r="B674" s="67"/>
      <c r="C674" s="67"/>
      <c r="D674" s="67"/>
      <c r="E674" s="68"/>
      <c r="F674" s="69"/>
      <c r="G674" s="67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  <c r="AC674" s="80"/>
      <c r="AD674" s="69"/>
      <c r="AE674" s="69"/>
      <c r="AF674" s="69"/>
      <c r="AG674" s="80"/>
      <c r="AH674" s="80"/>
      <c r="AI674" s="69"/>
      <c r="AJ674" s="69"/>
      <c r="AK674" s="80"/>
      <c r="AL674" s="80"/>
      <c r="AM674" s="69"/>
      <c r="AN674" s="69"/>
      <c r="AO674" s="80"/>
      <c r="AP674" s="80"/>
      <c r="AQ674" s="69"/>
      <c r="AR674" s="69"/>
      <c r="AS674" s="80"/>
      <c r="AT674" s="80"/>
      <c r="AU674" s="69"/>
      <c r="AV674" s="69"/>
      <c r="AW674" s="80"/>
      <c r="AX674" s="80"/>
      <c r="AY674" s="69"/>
      <c r="AZ674" s="69"/>
      <c r="BA674" s="80"/>
      <c r="BB674" s="80"/>
      <c r="BC674" s="69"/>
      <c r="BD674" s="69"/>
      <c r="BE674" s="80"/>
      <c r="BF674" s="80"/>
      <c r="BG674" s="69"/>
      <c r="BH674" s="69"/>
      <c r="BI674" s="80"/>
      <c r="BJ674" s="80"/>
      <c r="BK674" s="69"/>
      <c r="BL674" s="69"/>
      <c r="BM674" s="80"/>
      <c r="BN674" s="80"/>
      <c r="BO674" s="69"/>
      <c r="BP674" s="69"/>
      <c r="BQ674" s="80"/>
      <c r="BR674" s="80"/>
      <c r="BS674" s="69"/>
      <c r="BT674" s="69"/>
      <c r="BU674" s="80"/>
      <c r="BV674" s="80"/>
      <c r="BW674" s="69"/>
      <c r="BX674" s="69"/>
      <c r="BY674" s="80"/>
      <c r="BZ674" s="80"/>
      <c r="CA674" s="69"/>
      <c r="CB674" s="69"/>
      <c r="CC674" s="80"/>
      <c r="CD674" s="80"/>
      <c r="CE674" s="69"/>
      <c r="CF674" s="69"/>
      <c r="CG674" s="69"/>
      <c r="CH674" s="69"/>
      <c r="CI674" s="69"/>
      <c r="CJ674" s="69"/>
      <c r="CK674" s="68"/>
      <c r="CL674" s="69"/>
      <c r="CM674" s="67"/>
      <c r="CN674" s="67"/>
      <c r="CO674" s="68"/>
      <c r="CP674" s="69"/>
      <c r="CQ674" s="67"/>
      <c r="CR674" s="67"/>
      <c r="CS674" s="81"/>
      <c r="CT674" s="69"/>
      <c r="CU674" s="69"/>
      <c r="CV674" s="69"/>
      <c r="CW674" s="69"/>
      <c r="CX674" s="69"/>
      <c r="CY674" s="69"/>
      <c r="CZ674" s="69"/>
      <c r="DA674" s="69"/>
    </row>
    <row r="675" spans="2:105">
      <c r="B675" s="67"/>
      <c r="C675" s="67"/>
      <c r="D675" s="67"/>
      <c r="E675" s="68"/>
      <c r="F675" s="69"/>
      <c r="G675" s="67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  <c r="AC675" s="80"/>
      <c r="AD675" s="69"/>
      <c r="AE675" s="69"/>
      <c r="AF675" s="69"/>
      <c r="AG675" s="80"/>
      <c r="AH675" s="80"/>
      <c r="AI675" s="69"/>
      <c r="AJ675" s="69"/>
      <c r="AK675" s="80"/>
      <c r="AL675" s="80"/>
      <c r="AM675" s="69"/>
      <c r="AN675" s="69"/>
      <c r="AO675" s="80"/>
      <c r="AP675" s="80"/>
      <c r="AQ675" s="69"/>
      <c r="AR675" s="69"/>
      <c r="AS675" s="80"/>
      <c r="AT675" s="80"/>
      <c r="AU675" s="69"/>
      <c r="AV675" s="69"/>
      <c r="AW675" s="80"/>
      <c r="AX675" s="80"/>
      <c r="AY675" s="69"/>
      <c r="AZ675" s="69"/>
      <c r="BA675" s="80"/>
      <c r="BB675" s="80"/>
      <c r="BC675" s="69"/>
      <c r="BD675" s="69"/>
      <c r="BE675" s="80"/>
      <c r="BF675" s="80"/>
      <c r="BG675" s="69"/>
      <c r="BH675" s="69"/>
      <c r="BI675" s="80"/>
      <c r="BJ675" s="80"/>
      <c r="BK675" s="69"/>
      <c r="BL675" s="69"/>
      <c r="BM675" s="80"/>
      <c r="BN675" s="80"/>
      <c r="BO675" s="69"/>
      <c r="BP675" s="69"/>
      <c r="BQ675" s="80"/>
      <c r="BR675" s="80"/>
      <c r="BS675" s="69"/>
      <c r="BT675" s="69"/>
      <c r="BU675" s="80"/>
      <c r="BV675" s="80"/>
      <c r="BW675" s="69"/>
      <c r="BX675" s="69"/>
      <c r="BY675" s="80"/>
      <c r="BZ675" s="80"/>
      <c r="CA675" s="69"/>
      <c r="CB675" s="69"/>
      <c r="CC675" s="80"/>
      <c r="CD675" s="80"/>
      <c r="CE675" s="69"/>
      <c r="CF675" s="69"/>
      <c r="CG675" s="69"/>
      <c r="CH675" s="69"/>
      <c r="CI675" s="69"/>
      <c r="CJ675" s="69"/>
      <c r="CK675" s="68"/>
      <c r="CL675" s="69"/>
      <c r="CM675" s="67"/>
      <c r="CN675" s="67"/>
      <c r="CO675" s="68"/>
      <c r="CP675" s="69"/>
      <c r="CQ675" s="67"/>
      <c r="CR675" s="67"/>
      <c r="CS675" s="81"/>
      <c r="CT675" s="69"/>
      <c r="CU675" s="69"/>
      <c r="CV675" s="69"/>
      <c r="CW675" s="69"/>
      <c r="CX675" s="69"/>
      <c r="CY675" s="69"/>
      <c r="CZ675" s="69"/>
      <c r="DA675" s="69"/>
    </row>
    <row r="676" spans="2:105">
      <c r="B676" s="67"/>
      <c r="C676" s="67"/>
      <c r="D676" s="67"/>
      <c r="E676" s="68"/>
      <c r="F676" s="69"/>
      <c r="G676" s="67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  <c r="AC676" s="80"/>
      <c r="AD676" s="69"/>
      <c r="AE676" s="69"/>
      <c r="AF676" s="69"/>
      <c r="AG676" s="80"/>
      <c r="AH676" s="80"/>
      <c r="AI676" s="69"/>
      <c r="AJ676" s="69"/>
      <c r="AK676" s="80"/>
      <c r="AL676" s="80"/>
      <c r="AM676" s="69"/>
      <c r="AN676" s="69"/>
      <c r="AO676" s="80"/>
      <c r="AP676" s="80"/>
      <c r="AQ676" s="69"/>
      <c r="AR676" s="69"/>
      <c r="AS676" s="80"/>
      <c r="AT676" s="80"/>
      <c r="AU676" s="69"/>
      <c r="AV676" s="69"/>
      <c r="AW676" s="80"/>
      <c r="AX676" s="80"/>
      <c r="AY676" s="69"/>
      <c r="AZ676" s="69"/>
      <c r="BA676" s="80"/>
      <c r="BB676" s="80"/>
      <c r="BC676" s="69"/>
      <c r="BD676" s="69"/>
      <c r="BE676" s="80"/>
      <c r="BF676" s="80"/>
      <c r="BG676" s="69"/>
      <c r="BH676" s="69"/>
      <c r="BI676" s="80"/>
      <c r="BJ676" s="80"/>
      <c r="BK676" s="69"/>
      <c r="BL676" s="69"/>
      <c r="BM676" s="80"/>
      <c r="BN676" s="80"/>
      <c r="BO676" s="69"/>
      <c r="BP676" s="69"/>
      <c r="BQ676" s="80"/>
      <c r="BR676" s="80"/>
      <c r="BS676" s="69"/>
      <c r="BT676" s="69"/>
      <c r="BU676" s="80"/>
      <c r="BV676" s="80"/>
      <c r="BW676" s="69"/>
      <c r="BX676" s="69"/>
      <c r="BY676" s="80"/>
      <c r="BZ676" s="80"/>
      <c r="CA676" s="69"/>
      <c r="CB676" s="69"/>
      <c r="CC676" s="80"/>
      <c r="CD676" s="80"/>
      <c r="CE676" s="69"/>
      <c r="CF676" s="69"/>
      <c r="CG676" s="69"/>
      <c r="CH676" s="69"/>
      <c r="CI676" s="69"/>
      <c r="CJ676" s="69"/>
      <c r="CK676" s="68"/>
      <c r="CL676" s="69"/>
      <c r="CM676" s="67"/>
      <c r="CN676" s="67"/>
      <c r="CO676" s="68"/>
      <c r="CP676" s="69"/>
      <c r="CQ676" s="67"/>
      <c r="CR676" s="67"/>
      <c r="CS676" s="81"/>
      <c r="CT676" s="69"/>
      <c r="CU676" s="69"/>
      <c r="CV676" s="69"/>
      <c r="CW676" s="69"/>
      <c r="CX676" s="69"/>
      <c r="CY676" s="69"/>
      <c r="CZ676" s="69"/>
      <c r="DA676" s="69"/>
    </row>
    <row r="677" spans="2:105">
      <c r="B677" s="67"/>
      <c r="C677" s="67"/>
      <c r="D677" s="67"/>
      <c r="E677" s="68"/>
      <c r="F677" s="69"/>
      <c r="G677" s="67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  <c r="AC677" s="80"/>
      <c r="AD677" s="69"/>
      <c r="AE677" s="69"/>
      <c r="AF677" s="69"/>
      <c r="AG677" s="80"/>
      <c r="AH677" s="80"/>
      <c r="AI677" s="69"/>
      <c r="AJ677" s="69"/>
      <c r="AK677" s="80"/>
      <c r="AL677" s="80"/>
      <c r="AM677" s="69"/>
      <c r="AN677" s="69"/>
      <c r="AO677" s="80"/>
      <c r="AP677" s="80"/>
      <c r="AQ677" s="69"/>
      <c r="AR677" s="69"/>
      <c r="AS677" s="80"/>
      <c r="AT677" s="80"/>
      <c r="AU677" s="69"/>
      <c r="AV677" s="69"/>
      <c r="AW677" s="80"/>
      <c r="AX677" s="80"/>
      <c r="AY677" s="69"/>
      <c r="AZ677" s="69"/>
      <c r="BA677" s="80"/>
      <c r="BB677" s="80"/>
      <c r="BC677" s="69"/>
      <c r="BD677" s="69"/>
      <c r="BE677" s="80"/>
      <c r="BF677" s="80"/>
      <c r="BG677" s="69"/>
      <c r="BH677" s="69"/>
      <c r="BI677" s="80"/>
      <c r="BJ677" s="80"/>
      <c r="BK677" s="69"/>
      <c r="BL677" s="69"/>
      <c r="BM677" s="80"/>
      <c r="BN677" s="80"/>
      <c r="BO677" s="69"/>
      <c r="BP677" s="69"/>
      <c r="BQ677" s="80"/>
      <c r="BR677" s="80"/>
      <c r="BS677" s="69"/>
      <c r="BT677" s="69"/>
      <c r="BU677" s="80"/>
      <c r="BV677" s="80"/>
      <c r="BW677" s="69"/>
      <c r="BX677" s="69"/>
      <c r="BY677" s="80"/>
      <c r="BZ677" s="80"/>
      <c r="CA677" s="69"/>
      <c r="CB677" s="69"/>
      <c r="CC677" s="80"/>
      <c r="CD677" s="80"/>
      <c r="CE677" s="69"/>
      <c r="CF677" s="69"/>
      <c r="CG677" s="69"/>
      <c r="CH677" s="69"/>
      <c r="CI677" s="69"/>
      <c r="CJ677" s="69"/>
      <c r="CK677" s="68"/>
      <c r="CL677" s="69"/>
      <c r="CM677" s="67"/>
      <c r="CN677" s="67"/>
      <c r="CO677" s="68"/>
      <c r="CP677" s="69"/>
      <c r="CQ677" s="67"/>
      <c r="CR677" s="67"/>
      <c r="CS677" s="81"/>
      <c r="CT677" s="69"/>
      <c r="CU677" s="69"/>
      <c r="CV677" s="69"/>
      <c r="CW677" s="69"/>
      <c r="CX677" s="69"/>
      <c r="CY677" s="69"/>
      <c r="CZ677" s="69"/>
      <c r="DA677" s="69"/>
    </row>
    <row r="678" spans="2:105">
      <c r="B678" s="67"/>
      <c r="C678" s="67"/>
      <c r="D678" s="67"/>
      <c r="E678" s="68"/>
      <c r="F678" s="69"/>
      <c r="G678" s="67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  <c r="AC678" s="80"/>
      <c r="AD678" s="69"/>
      <c r="AE678" s="69"/>
      <c r="AF678" s="69"/>
      <c r="AG678" s="80"/>
      <c r="AH678" s="80"/>
      <c r="AI678" s="69"/>
      <c r="AJ678" s="69"/>
      <c r="AK678" s="80"/>
      <c r="AL678" s="80"/>
      <c r="AM678" s="69"/>
      <c r="AN678" s="69"/>
      <c r="AO678" s="80"/>
      <c r="AP678" s="80"/>
      <c r="AQ678" s="69"/>
      <c r="AR678" s="69"/>
      <c r="AS678" s="80"/>
      <c r="AT678" s="80"/>
      <c r="AU678" s="69"/>
      <c r="AV678" s="69"/>
      <c r="AW678" s="80"/>
      <c r="AX678" s="80"/>
      <c r="AY678" s="69"/>
      <c r="AZ678" s="69"/>
      <c r="BA678" s="80"/>
      <c r="BB678" s="80"/>
      <c r="BC678" s="69"/>
      <c r="BD678" s="69"/>
      <c r="BE678" s="80"/>
      <c r="BF678" s="80"/>
      <c r="BG678" s="69"/>
      <c r="BH678" s="69"/>
      <c r="BI678" s="80"/>
      <c r="BJ678" s="80"/>
      <c r="BK678" s="69"/>
      <c r="BL678" s="69"/>
      <c r="BM678" s="80"/>
      <c r="BN678" s="80"/>
      <c r="BO678" s="69"/>
      <c r="BP678" s="69"/>
      <c r="BQ678" s="80"/>
      <c r="BR678" s="80"/>
      <c r="BS678" s="69"/>
      <c r="BT678" s="69"/>
      <c r="BU678" s="80"/>
      <c r="BV678" s="80"/>
      <c r="BW678" s="69"/>
      <c r="BX678" s="69"/>
      <c r="BY678" s="80"/>
      <c r="BZ678" s="80"/>
      <c r="CA678" s="69"/>
      <c r="CB678" s="69"/>
      <c r="CC678" s="80"/>
      <c r="CD678" s="80"/>
      <c r="CE678" s="69"/>
      <c r="CF678" s="69"/>
      <c r="CG678" s="69"/>
      <c r="CH678" s="69"/>
      <c r="CI678" s="69"/>
      <c r="CJ678" s="69"/>
      <c r="CK678" s="68"/>
      <c r="CL678" s="69"/>
      <c r="CM678" s="67"/>
      <c r="CN678" s="67"/>
      <c r="CO678" s="68"/>
      <c r="CP678" s="69"/>
      <c r="CQ678" s="67"/>
      <c r="CR678" s="67"/>
      <c r="CS678" s="81"/>
      <c r="CT678" s="69"/>
      <c r="CU678" s="69"/>
      <c r="CV678" s="69"/>
      <c r="CW678" s="69"/>
      <c r="CX678" s="69"/>
      <c r="CY678" s="69"/>
      <c r="CZ678" s="69"/>
      <c r="DA678" s="69"/>
    </row>
    <row r="679" spans="2:105">
      <c r="B679" s="67"/>
      <c r="C679" s="67"/>
      <c r="D679" s="67"/>
      <c r="E679" s="68"/>
      <c r="F679" s="69"/>
      <c r="G679" s="67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  <c r="AC679" s="80"/>
      <c r="AD679" s="69"/>
      <c r="AE679" s="69"/>
      <c r="AF679" s="69"/>
      <c r="AG679" s="80"/>
      <c r="AH679" s="80"/>
      <c r="AI679" s="69"/>
      <c r="AJ679" s="69"/>
      <c r="AK679" s="80"/>
      <c r="AL679" s="80"/>
      <c r="AM679" s="69"/>
      <c r="AN679" s="69"/>
      <c r="AO679" s="80"/>
      <c r="AP679" s="80"/>
      <c r="AQ679" s="69"/>
      <c r="AR679" s="69"/>
      <c r="AS679" s="80"/>
      <c r="AT679" s="80"/>
      <c r="AU679" s="69"/>
      <c r="AV679" s="69"/>
      <c r="AW679" s="80"/>
      <c r="AX679" s="80"/>
      <c r="AY679" s="69"/>
      <c r="AZ679" s="69"/>
      <c r="BA679" s="80"/>
      <c r="BB679" s="80"/>
      <c r="BC679" s="69"/>
      <c r="BD679" s="69"/>
      <c r="BE679" s="80"/>
      <c r="BF679" s="80"/>
      <c r="BG679" s="69"/>
      <c r="BH679" s="69"/>
      <c r="BI679" s="80"/>
      <c r="BJ679" s="80"/>
      <c r="BK679" s="69"/>
      <c r="BL679" s="69"/>
      <c r="BM679" s="80"/>
      <c r="BN679" s="80"/>
      <c r="BO679" s="69"/>
      <c r="BP679" s="69"/>
      <c r="BQ679" s="80"/>
      <c r="BR679" s="80"/>
      <c r="BS679" s="69"/>
      <c r="BT679" s="69"/>
      <c r="BU679" s="80"/>
      <c r="BV679" s="80"/>
      <c r="BW679" s="69"/>
      <c r="BX679" s="69"/>
      <c r="BY679" s="80"/>
      <c r="BZ679" s="80"/>
      <c r="CA679" s="69"/>
      <c r="CB679" s="69"/>
      <c r="CC679" s="80"/>
      <c r="CD679" s="80"/>
      <c r="CE679" s="69"/>
      <c r="CF679" s="69"/>
      <c r="CG679" s="69"/>
      <c r="CH679" s="69"/>
      <c r="CI679" s="69"/>
      <c r="CJ679" s="69"/>
      <c r="CK679" s="68"/>
      <c r="CL679" s="69"/>
      <c r="CM679" s="67"/>
      <c r="CN679" s="67"/>
      <c r="CO679" s="68"/>
      <c r="CP679" s="69"/>
      <c r="CQ679" s="67"/>
      <c r="CR679" s="67"/>
      <c r="CS679" s="81"/>
      <c r="CT679" s="69"/>
      <c r="CU679" s="69"/>
      <c r="CV679" s="69"/>
      <c r="CW679" s="69"/>
      <c r="CX679" s="69"/>
      <c r="CY679" s="69"/>
      <c r="CZ679" s="69"/>
      <c r="DA679" s="69"/>
    </row>
    <row r="680" spans="2:105">
      <c r="B680" s="67"/>
      <c r="C680" s="67"/>
      <c r="D680" s="67"/>
      <c r="E680" s="68"/>
      <c r="F680" s="69"/>
      <c r="G680" s="67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  <c r="AC680" s="80"/>
      <c r="AD680" s="69"/>
      <c r="AE680" s="69"/>
      <c r="AF680" s="69"/>
      <c r="AG680" s="80"/>
      <c r="AH680" s="80"/>
      <c r="AI680" s="69"/>
      <c r="AJ680" s="69"/>
      <c r="AK680" s="80"/>
      <c r="AL680" s="80"/>
      <c r="AM680" s="69"/>
      <c r="AN680" s="69"/>
      <c r="AO680" s="80"/>
      <c r="AP680" s="80"/>
      <c r="AQ680" s="69"/>
      <c r="AR680" s="69"/>
      <c r="AS680" s="80"/>
      <c r="AT680" s="80"/>
      <c r="AU680" s="69"/>
      <c r="AV680" s="69"/>
      <c r="AW680" s="80"/>
      <c r="AX680" s="80"/>
      <c r="AY680" s="69"/>
      <c r="AZ680" s="69"/>
      <c r="BA680" s="80"/>
      <c r="BB680" s="80"/>
      <c r="BC680" s="69"/>
      <c r="BD680" s="69"/>
      <c r="BE680" s="80"/>
      <c r="BF680" s="80"/>
      <c r="BG680" s="69"/>
      <c r="BH680" s="69"/>
      <c r="BI680" s="80"/>
      <c r="BJ680" s="80"/>
      <c r="BK680" s="69"/>
      <c r="BL680" s="69"/>
      <c r="BM680" s="80"/>
      <c r="BN680" s="80"/>
      <c r="BO680" s="69"/>
      <c r="BP680" s="69"/>
      <c r="BQ680" s="80"/>
      <c r="BR680" s="80"/>
      <c r="BS680" s="69"/>
      <c r="BT680" s="69"/>
      <c r="BU680" s="80"/>
      <c r="BV680" s="80"/>
      <c r="BW680" s="69"/>
      <c r="BX680" s="69"/>
      <c r="BY680" s="80"/>
      <c r="BZ680" s="80"/>
      <c r="CA680" s="69"/>
      <c r="CB680" s="69"/>
      <c r="CC680" s="80"/>
      <c r="CD680" s="80"/>
      <c r="CE680" s="69"/>
      <c r="CF680" s="69"/>
      <c r="CG680" s="69"/>
      <c r="CH680" s="69"/>
      <c r="CI680" s="69"/>
      <c r="CJ680" s="69"/>
      <c r="CK680" s="68"/>
      <c r="CL680" s="69"/>
      <c r="CM680" s="67"/>
      <c r="CN680" s="67"/>
      <c r="CO680" s="68"/>
      <c r="CP680" s="69"/>
      <c r="CQ680" s="67"/>
      <c r="CR680" s="67"/>
      <c r="CS680" s="81"/>
      <c r="CT680" s="69"/>
      <c r="CU680" s="69"/>
      <c r="CV680" s="69"/>
      <c r="CW680" s="69"/>
      <c r="CX680" s="69"/>
      <c r="CY680" s="69"/>
      <c r="CZ680" s="69"/>
      <c r="DA680" s="69"/>
    </row>
    <row r="681" spans="2:105">
      <c r="B681" s="67"/>
      <c r="C681" s="67"/>
      <c r="D681" s="67"/>
      <c r="E681" s="68"/>
      <c r="F681" s="69"/>
      <c r="G681" s="67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  <c r="AC681" s="80"/>
      <c r="AD681" s="69"/>
      <c r="AE681" s="69"/>
      <c r="AF681" s="69"/>
      <c r="AG681" s="80"/>
      <c r="AH681" s="80"/>
      <c r="AI681" s="69"/>
      <c r="AJ681" s="69"/>
      <c r="AK681" s="80"/>
      <c r="AL681" s="80"/>
      <c r="AM681" s="69"/>
      <c r="AN681" s="69"/>
      <c r="AO681" s="80"/>
      <c r="AP681" s="80"/>
      <c r="AQ681" s="69"/>
      <c r="AR681" s="69"/>
      <c r="AS681" s="80"/>
      <c r="AT681" s="80"/>
      <c r="AU681" s="69"/>
      <c r="AV681" s="69"/>
      <c r="AW681" s="80"/>
      <c r="AX681" s="80"/>
      <c r="AY681" s="69"/>
      <c r="AZ681" s="69"/>
      <c r="BA681" s="80"/>
      <c r="BB681" s="80"/>
      <c r="BC681" s="69"/>
      <c r="BD681" s="69"/>
      <c r="BE681" s="80"/>
      <c r="BF681" s="80"/>
      <c r="BG681" s="69"/>
      <c r="BH681" s="69"/>
      <c r="BI681" s="80"/>
      <c r="BJ681" s="80"/>
      <c r="BK681" s="69"/>
      <c r="BL681" s="69"/>
      <c r="BM681" s="80"/>
      <c r="BN681" s="80"/>
      <c r="BO681" s="69"/>
      <c r="BP681" s="69"/>
      <c r="BQ681" s="80"/>
      <c r="BR681" s="80"/>
      <c r="BS681" s="69"/>
      <c r="BT681" s="69"/>
      <c r="BU681" s="80"/>
      <c r="BV681" s="80"/>
      <c r="BW681" s="69"/>
      <c r="BX681" s="69"/>
      <c r="BY681" s="80"/>
      <c r="BZ681" s="80"/>
      <c r="CA681" s="69"/>
      <c r="CB681" s="69"/>
      <c r="CC681" s="80"/>
      <c r="CD681" s="80"/>
      <c r="CE681" s="69"/>
      <c r="CF681" s="69"/>
      <c r="CG681" s="69"/>
      <c r="CH681" s="69"/>
      <c r="CI681" s="69"/>
      <c r="CJ681" s="69"/>
      <c r="CK681" s="68"/>
      <c r="CL681" s="69"/>
      <c r="CM681" s="67"/>
      <c r="CN681" s="67"/>
      <c r="CO681" s="68"/>
      <c r="CP681" s="69"/>
      <c r="CQ681" s="67"/>
      <c r="CR681" s="67"/>
      <c r="CS681" s="81"/>
      <c r="CT681" s="69"/>
      <c r="CU681" s="69"/>
      <c r="CV681" s="69"/>
      <c r="CW681" s="69"/>
      <c r="CX681" s="69"/>
      <c r="CY681" s="69"/>
      <c r="CZ681" s="69"/>
      <c r="DA681" s="69"/>
    </row>
    <row r="682" spans="2:105">
      <c r="B682" s="67"/>
      <c r="C682" s="67"/>
      <c r="D682" s="67"/>
      <c r="E682" s="68"/>
      <c r="F682" s="69"/>
      <c r="G682" s="67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  <c r="AC682" s="80"/>
      <c r="AD682" s="69"/>
      <c r="AE682" s="69"/>
      <c r="AF682" s="69"/>
      <c r="AG682" s="80"/>
      <c r="AH682" s="80"/>
      <c r="AI682" s="69"/>
      <c r="AJ682" s="69"/>
      <c r="AK682" s="80"/>
      <c r="AL682" s="80"/>
      <c r="AM682" s="69"/>
      <c r="AN682" s="69"/>
      <c r="AO682" s="80"/>
      <c r="AP682" s="80"/>
      <c r="AQ682" s="69"/>
      <c r="AR682" s="69"/>
      <c r="AS682" s="80"/>
      <c r="AT682" s="80"/>
      <c r="AU682" s="69"/>
      <c r="AV682" s="69"/>
      <c r="AW682" s="80"/>
      <c r="AX682" s="80"/>
      <c r="AY682" s="69"/>
      <c r="AZ682" s="69"/>
      <c r="BA682" s="80"/>
      <c r="BB682" s="80"/>
      <c r="BC682" s="69"/>
      <c r="BD682" s="69"/>
      <c r="BE682" s="80"/>
      <c r="BF682" s="80"/>
      <c r="BG682" s="69"/>
      <c r="BH682" s="69"/>
      <c r="BI682" s="80"/>
      <c r="BJ682" s="80"/>
      <c r="BK682" s="69"/>
      <c r="BL682" s="69"/>
      <c r="BM682" s="80"/>
      <c r="BN682" s="80"/>
      <c r="BO682" s="69"/>
      <c r="BP682" s="69"/>
      <c r="BQ682" s="80"/>
      <c r="BR682" s="80"/>
      <c r="BS682" s="69"/>
      <c r="BT682" s="69"/>
      <c r="BU682" s="80"/>
      <c r="BV682" s="80"/>
      <c r="BW682" s="69"/>
      <c r="BX682" s="69"/>
      <c r="BY682" s="80"/>
      <c r="BZ682" s="80"/>
      <c r="CA682" s="69"/>
      <c r="CB682" s="69"/>
      <c r="CC682" s="80"/>
      <c r="CD682" s="80"/>
      <c r="CE682" s="69"/>
      <c r="CF682" s="69"/>
      <c r="CG682" s="69"/>
      <c r="CH682" s="69"/>
      <c r="CI682" s="69"/>
      <c r="CJ682" s="69"/>
      <c r="CK682" s="68"/>
      <c r="CL682" s="69"/>
      <c r="CM682" s="67"/>
      <c r="CN682" s="67"/>
      <c r="CO682" s="68"/>
      <c r="CP682" s="69"/>
      <c r="CQ682" s="67"/>
      <c r="CR682" s="67"/>
      <c r="CS682" s="81"/>
      <c r="CT682" s="69"/>
      <c r="CU682" s="69"/>
      <c r="CV682" s="69"/>
      <c r="CW682" s="69"/>
      <c r="CX682" s="69"/>
      <c r="CY682" s="69"/>
      <c r="CZ682" s="69"/>
      <c r="DA682" s="69"/>
    </row>
    <row r="683" spans="2:105">
      <c r="B683" s="67"/>
      <c r="C683" s="67"/>
      <c r="D683" s="67"/>
      <c r="E683" s="68"/>
      <c r="F683" s="69"/>
      <c r="G683" s="67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  <c r="AC683" s="80"/>
      <c r="AD683" s="69"/>
      <c r="AE683" s="69"/>
      <c r="AF683" s="69"/>
      <c r="AG683" s="80"/>
      <c r="AH683" s="80"/>
      <c r="AI683" s="69"/>
      <c r="AJ683" s="69"/>
      <c r="AK683" s="80"/>
      <c r="AL683" s="80"/>
      <c r="AM683" s="69"/>
      <c r="AN683" s="69"/>
      <c r="AO683" s="80"/>
      <c r="AP683" s="80"/>
      <c r="AQ683" s="69"/>
      <c r="AR683" s="69"/>
      <c r="AS683" s="80"/>
      <c r="AT683" s="80"/>
      <c r="AU683" s="69"/>
      <c r="AV683" s="69"/>
      <c r="AW683" s="80"/>
      <c r="AX683" s="80"/>
      <c r="AY683" s="69"/>
      <c r="AZ683" s="69"/>
      <c r="BA683" s="80"/>
      <c r="BB683" s="80"/>
      <c r="BC683" s="69"/>
      <c r="BD683" s="69"/>
      <c r="BE683" s="80"/>
      <c r="BF683" s="80"/>
      <c r="BG683" s="69"/>
      <c r="BH683" s="69"/>
      <c r="BI683" s="80"/>
      <c r="BJ683" s="80"/>
      <c r="BK683" s="69"/>
      <c r="BL683" s="69"/>
      <c r="BM683" s="80"/>
      <c r="BN683" s="80"/>
      <c r="BO683" s="69"/>
      <c r="BP683" s="69"/>
      <c r="BQ683" s="80"/>
      <c r="BR683" s="80"/>
      <c r="BS683" s="69"/>
      <c r="BT683" s="69"/>
      <c r="BU683" s="80"/>
      <c r="BV683" s="80"/>
      <c r="BW683" s="69"/>
      <c r="BX683" s="69"/>
      <c r="BY683" s="80"/>
      <c r="BZ683" s="80"/>
      <c r="CA683" s="69"/>
      <c r="CB683" s="69"/>
      <c r="CC683" s="80"/>
      <c r="CD683" s="80"/>
      <c r="CE683" s="69"/>
      <c r="CF683" s="69"/>
      <c r="CG683" s="69"/>
      <c r="CH683" s="69"/>
      <c r="CI683" s="69"/>
      <c r="CJ683" s="69"/>
      <c r="CK683" s="68"/>
      <c r="CL683" s="69"/>
      <c r="CM683" s="67"/>
      <c r="CN683" s="67"/>
      <c r="CO683" s="68"/>
      <c r="CP683" s="69"/>
      <c r="CQ683" s="67"/>
      <c r="CR683" s="67"/>
      <c r="CS683" s="81"/>
      <c r="CT683" s="69"/>
      <c r="CU683" s="69"/>
      <c r="CV683" s="69"/>
      <c r="CW683" s="69"/>
      <c r="CX683" s="69"/>
      <c r="CY683" s="69"/>
      <c r="CZ683" s="69"/>
      <c r="DA683" s="69"/>
    </row>
    <row r="684" spans="2:105">
      <c r="B684" s="67"/>
      <c r="C684" s="67"/>
      <c r="D684" s="67"/>
      <c r="E684" s="68"/>
      <c r="F684" s="69"/>
      <c r="G684" s="67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  <c r="AC684" s="80"/>
      <c r="AD684" s="69"/>
      <c r="AE684" s="69"/>
      <c r="AF684" s="69"/>
      <c r="AG684" s="80"/>
      <c r="AH684" s="80"/>
      <c r="AI684" s="69"/>
      <c r="AJ684" s="69"/>
      <c r="AK684" s="80"/>
      <c r="AL684" s="80"/>
      <c r="AM684" s="69"/>
      <c r="AN684" s="69"/>
      <c r="AO684" s="80"/>
      <c r="AP684" s="80"/>
      <c r="AQ684" s="69"/>
      <c r="AR684" s="69"/>
      <c r="AS684" s="80"/>
      <c r="AT684" s="80"/>
      <c r="AU684" s="69"/>
      <c r="AV684" s="69"/>
      <c r="AW684" s="80"/>
      <c r="AX684" s="80"/>
      <c r="AY684" s="69"/>
      <c r="AZ684" s="69"/>
      <c r="BA684" s="80"/>
      <c r="BB684" s="80"/>
      <c r="BC684" s="69"/>
      <c r="BD684" s="69"/>
      <c r="BE684" s="80"/>
      <c r="BF684" s="80"/>
      <c r="BG684" s="69"/>
      <c r="BH684" s="69"/>
      <c r="BI684" s="80"/>
      <c r="BJ684" s="80"/>
      <c r="BK684" s="69"/>
      <c r="BL684" s="69"/>
      <c r="BM684" s="80"/>
      <c r="BN684" s="80"/>
      <c r="BO684" s="69"/>
      <c r="BP684" s="69"/>
      <c r="BQ684" s="80"/>
      <c r="BR684" s="80"/>
      <c r="BS684" s="69"/>
      <c r="BT684" s="69"/>
      <c r="BU684" s="80"/>
      <c r="BV684" s="80"/>
      <c r="BW684" s="69"/>
      <c r="BX684" s="69"/>
      <c r="BY684" s="80"/>
      <c r="BZ684" s="80"/>
      <c r="CA684" s="69"/>
      <c r="CB684" s="69"/>
      <c r="CC684" s="80"/>
      <c r="CD684" s="80"/>
      <c r="CE684" s="69"/>
      <c r="CF684" s="69"/>
      <c r="CG684" s="69"/>
      <c r="CH684" s="69"/>
      <c r="CI684" s="69"/>
      <c r="CJ684" s="69"/>
      <c r="CK684" s="68"/>
      <c r="CL684" s="69"/>
      <c r="CM684" s="67"/>
      <c r="CN684" s="67"/>
      <c r="CO684" s="68"/>
      <c r="CP684" s="69"/>
      <c r="CQ684" s="67"/>
      <c r="CR684" s="67"/>
      <c r="CS684" s="81"/>
      <c r="CT684" s="69"/>
      <c r="CU684" s="69"/>
      <c r="CV684" s="69"/>
      <c r="CW684" s="69"/>
      <c r="CX684" s="69"/>
      <c r="CY684" s="69"/>
      <c r="CZ684" s="69"/>
      <c r="DA684" s="69"/>
    </row>
    <row r="685" spans="2:105">
      <c r="B685" s="67"/>
      <c r="C685" s="67"/>
      <c r="D685" s="67"/>
      <c r="E685" s="68"/>
      <c r="F685" s="69"/>
      <c r="G685" s="67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  <c r="AC685" s="80"/>
      <c r="AD685" s="69"/>
      <c r="AE685" s="69"/>
      <c r="AF685" s="69"/>
      <c r="AG685" s="80"/>
      <c r="AH685" s="80"/>
      <c r="AI685" s="69"/>
      <c r="AJ685" s="69"/>
      <c r="AK685" s="80"/>
      <c r="AL685" s="80"/>
      <c r="AM685" s="69"/>
      <c r="AN685" s="69"/>
      <c r="AO685" s="80"/>
      <c r="AP685" s="80"/>
      <c r="AQ685" s="69"/>
      <c r="AR685" s="69"/>
      <c r="AS685" s="80"/>
      <c r="AT685" s="80"/>
      <c r="AU685" s="69"/>
      <c r="AV685" s="69"/>
      <c r="AW685" s="80"/>
      <c r="AX685" s="80"/>
      <c r="AY685" s="69"/>
      <c r="AZ685" s="69"/>
      <c r="BA685" s="80"/>
      <c r="BB685" s="80"/>
      <c r="BC685" s="69"/>
      <c r="BD685" s="69"/>
      <c r="BE685" s="80"/>
      <c r="BF685" s="80"/>
      <c r="BG685" s="69"/>
      <c r="BH685" s="69"/>
      <c r="BI685" s="80"/>
      <c r="BJ685" s="80"/>
      <c r="BK685" s="69"/>
      <c r="BL685" s="69"/>
      <c r="BM685" s="80"/>
      <c r="BN685" s="80"/>
      <c r="BO685" s="69"/>
      <c r="BP685" s="69"/>
      <c r="BQ685" s="80"/>
      <c r="BR685" s="80"/>
      <c r="BS685" s="69"/>
      <c r="BT685" s="69"/>
      <c r="BU685" s="80"/>
      <c r="BV685" s="80"/>
      <c r="BW685" s="69"/>
      <c r="BX685" s="69"/>
      <c r="BY685" s="80"/>
      <c r="BZ685" s="80"/>
      <c r="CA685" s="69"/>
      <c r="CB685" s="69"/>
      <c r="CC685" s="80"/>
      <c r="CD685" s="80"/>
      <c r="CE685" s="69"/>
      <c r="CF685" s="69"/>
      <c r="CG685" s="69"/>
      <c r="CH685" s="69"/>
      <c r="CI685" s="69"/>
      <c r="CJ685" s="69"/>
      <c r="CK685" s="68"/>
      <c r="CL685" s="69"/>
      <c r="CM685" s="67"/>
      <c r="CN685" s="67"/>
      <c r="CO685" s="68"/>
      <c r="CP685" s="69"/>
      <c r="CQ685" s="67"/>
      <c r="CR685" s="67"/>
      <c r="CS685" s="81"/>
      <c r="CT685" s="69"/>
      <c r="CU685" s="69"/>
      <c r="CV685" s="69"/>
      <c r="CW685" s="69"/>
      <c r="CX685" s="69"/>
      <c r="CY685" s="69"/>
      <c r="CZ685" s="69"/>
      <c r="DA685" s="69"/>
    </row>
    <row r="686" spans="2:105">
      <c r="B686" s="67"/>
      <c r="C686" s="67"/>
      <c r="D686" s="67"/>
      <c r="E686" s="68"/>
      <c r="F686" s="69"/>
      <c r="G686" s="67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  <c r="AC686" s="80"/>
      <c r="AD686" s="69"/>
      <c r="AE686" s="69"/>
      <c r="AF686" s="69"/>
      <c r="AG686" s="80"/>
      <c r="AH686" s="80"/>
      <c r="AI686" s="69"/>
      <c r="AJ686" s="69"/>
      <c r="AK686" s="80"/>
      <c r="AL686" s="80"/>
      <c r="AM686" s="69"/>
      <c r="AN686" s="69"/>
      <c r="AO686" s="80"/>
      <c r="AP686" s="80"/>
      <c r="AQ686" s="69"/>
      <c r="AR686" s="69"/>
      <c r="AS686" s="80"/>
      <c r="AT686" s="80"/>
      <c r="AU686" s="69"/>
      <c r="AV686" s="69"/>
      <c r="AW686" s="80"/>
      <c r="AX686" s="80"/>
      <c r="AY686" s="69"/>
      <c r="AZ686" s="69"/>
      <c r="BA686" s="80"/>
      <c r="BB686" s="80"/>
      <c r="BC686" s="69"/>
      <c r="BD686" s="69"/>
      <c r="BE686" s="80"/>
      <c r="BF686" s="80"/>
      <c r="BG686" s="69"/>
      <c r="BH686" s="69"/>
      <c r="BI686" s="80"/>
      <c r="BJ686" s="80"/>
      <c r="BK686" s="69"/>
      <c r="BL686" s="69"/>
      <c r="BM686" s="80"/>
      <c r="BN686" s="80"/>
      <c r="BO686" s="69"/>
      <c r="BP686" s="69"/>
      <c r="BQ686" s="80"/>
      <c r="BR686" s="80"/>
      <c r="BS686" s="69"/>
      <c r="BT686" s="69"/>
      <c r="BU686" s="80"/>
      <c r="BV686" s="80"/>
      <c r="BW686" s="69"/>
      <c r="BX686" s="69"/>
      <c r="BY686" s="80"/>
      <c r="BZ686" s="80"/>
      <c r="CA686" s="69"/>
      <c r="CB686" s="69"/>
      <c r="CC686" s="80"/>
      <c r="CD686" s="80"/>
      <c r="CE686" s="69"/>
      <c r="CF686" s="69"/>
      <c r="CG686" s="69"/>
      <c r="CH686" s="69"/>
      <c r="CI686" s="69"/>
      <c r="CJ686" s="69"/>
      <c r="CK686" s="68"/>
      <c r="CL686" s="69"/>
      <c r="CM686" s="67"/>
      <c r="CN686" s="67"/>
      <c r="CO686" s="68"/>
      <c r="CP686" s="69"/>
      <c r="CQ686" s="67"/>
      <c r="CR686" s="67"/>
      <c r="CS686" s="81"/>
      <c r="CT686" s="69"/>
      <c r="CU686" s="69"/>
      <c r="CV686" s="69"/>
      <c r="CW686" s="69"/>
      <c r="CX686" s="69"/>
      <c r="CY686" s="69"/>
      <c r="CZ686" s="69"/>
      <c r="DA686" s="69"/>
    </row>
    <row r="687" spans="2:105">
      <c r="B687" s="67"/>
      <c r="C687" s="67"/>
      <c r="D687" s="67"/>
      <c r="E687" s="68"/>
      <c r="F687" s="69"/>
      <c r="G687" s="67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  <c r="AC687" s="80"/>
      <c r="AD687" s="69"/>
      <c r="AE687" s="69"/>
      <c r="AF687" s="69"/>
      <c r="AG687" s="80"/>
      <c r="AH687" s="80"/>
      <c r="AI687" s="69"/>
      <c r="AJ687" s="69"/>
      <c r="AK687" s="80"/>
      <c r="AL687" s="80"/>
      <c r="AM687" s="69"/>
      <c r="AN687" s="69"/>
      <c r="AO687" s="80"/>
      <c r="AP687" s="80"/>
      <c r="AQ687" s="69"/>
      <c r="AR687" s="69"/>
      <c r="AS687" s="80"/>
      <c r="AT687" s="80"/>
      <c r="AU687" s="69"/>
      <c r="AV687" s="69"/>
      <c r="AW687" s="80"/>
      <c r="AX687" s="80"/>
      <c r="AY687" s="69"/>
      <c r="AZ687" s="69"/>
      <c r="BA687" s="80"/>
      <c r="BB687" s="80"/>
      <c r="BC687" s="69"/>
      <c r="BD687" s="69"/>
      <c r="BE687" s="80"/>
      <c r="BF687" s="80"/>
      <c r="BG687" s="69"/>
      <c r="BH687" s="69"/>
      <c r="BI687" s="80"/>
      <c r="BJ687" s="80"/>
      <c r="BK687" s="69"/>
      <c r="BL687" s="69"/>
      <c r="BM687" s="80"/>
      <c r="BN687" s="80"/>
      <c r="BO687" s="69"/>
      <c r="BP687" s="69"/>
      <c r="BQ687" s="80"/>
      <c r="BR687" s="80"/>
      <c r="BS687" s="69"/>
      <c r="BT687" s="69"/>
      <c r="BU687" s="80"/>
      <c r="BV687" s="80"/>
      <c r="BW687" s="69"/>
      <c r="BX687" s="69"/>
      <c r="BY687" s="80"/>
      <c r="BZ687" s="80"/>
      <c r="CA687" s="69"/>
      <c r="CB687" s="69"/>
      <c r="CC687" s="80"/>
      <c r="CD687" s="80"/>
      <c r="CE687" s="69"/>
      <c r="CF687" s="69"/>
      <c r="CG687" s="69"/>
      <c r="CH687" s="69"/>
      <c r="CI687" s="69"/>
      <c r="CJ687" s="69"/>
      <c r="CK687" s="68"/>
      <c r="CL687" s="69"/>
      <c r="CM687" s="67"/>
      <c r="CN687" s="67"/>
      <c r="CO687" s="68"/>
      <c r="CP687" s="69"/>
      <c r="CQ687" s="67"/>
      <c r="CR687" s="67"/>
      <c r="CS687" s="81"/>
      <c r="CT687" s="69"/>
      <c r="CU687" s="69"/>
      <c r="CV687" s="69"/>
      <c r="CW687" s="69"/>
      <c r="CX687" s="69"/>
      <c r="CY687" s="69"/>
      <c r="CZ687" s="69"/>
      <c r="DA687" s="69"/>
    </row>
    <row r="688" spans="2:105">
      <c r="B688" s="67"/>
      <c r="C688" s="67"/>
      <c r="D688" s="67"/>
      <c r="E688" s="68"/>
      <c r="F688" s="69"/>
      <c r="G688" s="67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  <c r="AC688" s="80"/>
      <c r="AD688" s="69"/>
      <c r="AE688" s="69"/>
      <c r="AF688" s="69"/>
      <c r="AG688" s="80"/>
      <c r="AH688" s="80"/>
      <c r="AI688" s="69"/>
      <c r="AJ688" s="69"/>
      <c r="AK688" s="80"/>
      <c r="AL688" s="80"/>
      <c r="AM688" s="69"/>
      <c r="AN688" s="69"/>
      <c r="AO688" s="80"/>
      <c r="AP688" s="80"/>
      <c r="AQ688" s="69"/>
      <c r="AR688" s="69"/>
      <c r="AS688" s="80"/>
      <c r="AT688" s="80"/>
      <c r="AU688" s="69"/>
      <c r="AV688" s="69"/>
      <c r="AW688" s="80"/>
      <c r="AX688" s="80"/>
      <c r="AY688" s="69"/>
      <c r="AZ688" s="69"/>
      <c r="BA688" s="80"/>
      <c r="BB688" s="80"/>
      <c r="BC688" s="69"/>
      <c r="BD688" s="69"/>
      <c r="BE688" s="80"/>
      <c r="BF688" s="80"/>
      <c r="BG688" s="69"/>
      <c r="BH688" s="69"/>
      <c r="BI688" s="80"/>
      <c r="BJ688" s="80"/>
      <c r="BK688" s="69"/>
      <c r="BL688" s="69"/>
      <c r="BM688" s="80"/>
      <c r="BN688" s="80"/>
      <c r="BO688" s="69"/>
      <c r="BP688" s="69"/>
      <c r="BQ688" s="80"/>
      <c r="BR688" s="80"/>
      <c r="BS688" s="69"/>
      <c r="BT688" s="69"/>
      <c r="BU688" s="80"/>
      <c r="BV688" s="80"/>
      <c r="BW688" s="69"/>
      <c r="BX688" s="69"/>
      <c r="BY688" s="80"/>
      <c r="BZ688" s="80"/>
      <c r="CA688" s="69"/>
      <c r="CB688" s="69"/>
      <c r="CC688" s="80"/>
      <c r="CD688" s="80"/>
      <c r="CE688" s="69"/>
      <c r="CF688" s="69"/>
      <c r="CG688" s="69"/>
      <c r="CH688" s="69"/>
      <c r="CI688" s="69"/>
      <c r="CJ688" s="69"/>
      <c r="CK688" s="68"/>
      <c r="CL688" s="69"/>
      <c r="CM688" s="67"/>
      <c r="CN688" s="67"/>
      <c r="CO688" s="68"/>
      <c r="CP688" s="69"/>
      <c r="CQ688" s="67"/>
      <c r="CR688" s="67"/>
      <c r="CS688" s="81"/>
      <c r="CT688" s="69"/>
      <c r="CU688" s="69"/>
      <c r="CV688" s="69"/>
      <c r="CW688" s="69"/>
      <c r="CX688" s="69"/>
      <c r="CY688" s="69"/>
      <c r="CZ688" s="69"/>
      <c r="DA688" s="69"/>
    </row>
    <row r="689" spans="2:105">
      <c r="B689" s="67"/>
      <c r="C689" s="67"/>
      <c r="D689" s="67"/>
      <c r="E689" s="68"/>
      <c r="F689" s="69"/>
      <c r="G689" s="67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  <c r="AC689" s="80"/>
      <c r="AD689" s="69"/>
      <c r="AE689" s="69"/>
      <c r="AF689" s="69"/>
      <c r="AG689" s="80"/>
      <c r="AH689" s="80"/>
      <c r="AI689" s="69"/>
      <c r="AJ689" s="69"/>
      <c r="AK689" s="80"/>
      <c r="AL689" s="80"/>
      <c r="AM689" s="69"/>
      <c r="AN689" s="69"/>
      <c r="AO689" s="80"/>
      <c r="AP689" s="80"/>
      <c r="AQ689" s="69"/>
      <c r="AR689" s="69"/>
      <c r="AS689" s="80"/>
      <c r="AT689" s="80"/>
      <c r="AU689" s="69"/>
      <c r="AV689" s="69"/>
      <c r="AW689" s="80"/>
      <c r="AX689" s="80"/>
      <c r="AY689" s="69"/>
      <c r="AZ689" s="69"/>
      <c r="BA689" s="80"/>
      <c r="BB689" s="80"/>
      <c r="BC689" s="69"/>
      <c r="BD689" s="69"/>
      <c r="BE689" s="80"/>
      <c r="BF689" s="80"/>
      <c r="BG689" s="69"/>
      <c r="BH689" s="69"/>
      <c r="BI689" s="80"/>
      <c r="BJ689" s="80"/>
      <c r="BK689" s="69"/>
      <c r="BL689" s="69"/>
      <c r="BM689" s="80"/>
      <c r="BN689" s="80"/>
      <c r="BO689" s="69"/>
      <c r="BP689" s="69"/>
      <c r="BQ689" s="80"/>
      <c r="BR689" s="80"/>
      <c r="BS689" s="69"/>
      <c r="BT689" s="69"/>
      <c r="BU689" s="80"/>
      <c r="BV689" s="80"/>
      <c r="BW689" s="69"/>
      <c r="BX689" s="69"/>
      <c r="BY689" s="80"/>
      <c r="BZ689" s="80"/>
      <c r="CA689" s="69"/>
      <c r="CB689" s="69"/>
      <c r="CC689" s="80"/>
      <c r="CD689" s="80"/>
      <c r="CE689" s="69"/>
      <c r="CF689" s="69"/>
      <c r="CG689" s="69"/>
      <c r="CH689" s="69"/>
      <c r="CI689" s="69"/>
      <c r="CJ689" s="69"/>
      <c r="CK689" s="68"/>
      <c r="CL689" s="69"/>
      <c r="CM689" s="67"/>
      <c r="CN689" s="67"/>
      <c r="CO689" s="68"/>
      <c r="CP689" s="69"/>
      <c r="CQ689" s="67"/>
      <c r="CR689" s="67"/>
      <c r="CS689" s="81"/>
      <c r="CT689" s="69"/>
      <c r="CU689" s="69"/>
      <c r="CV689" s="69"/>
      <c r="CW689" s="69"/>
      <c r="CX689" s="69"/>
      <c r="CY689" s="69"/>
      <c r="CZ689" s="69"/>
      <c r="DA689" s="69"/>
    </row>
    <row r="690" spans="2:105">
      <c r="B690" s="67"/>
      <c r="C690" s="67"/>
      <c r="D690" s="67"/>
      <c r="E690" s="68"/>
      <c r="F690" s="69"/>
      <c r="G690" s="67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  <c r="AC690" s="80"/>
      <c r="AD690" s="69"/>
      <c r="AE690" s="69"/>
      <c r="AF690" s="69"/>
      <c r="AG690" s="80"/>
      <c r="AH690" s="80"/>
      <c r="AI690" s="69"/>
      <c r="AJ690" s="69"/>
      <c r="AK690" s="80"/>
      <c r="AL690" s="80"/>
      <c r="AM690" s="69"/>
      <c r="AN690" s="69"/>
      <c r="AO690" s="80"/>
      <c r="AP690" s="80"/>
      <c r="AQ690" s="69"/>
      <c r="AR690" s="69"/>
      <c r="AS690" s="80"/>
      <c r="AT690" s="80"/>
      <c r="AU690" s="69"/>
      <c r="AV690" s="69"/>
      <c r="AW690" s="80"/>
      <c r="AX690" s="80"/>
      <c r="AY690" s="69"/>
      <c r="AZ690" s="69"/>
      <c r="BA690" s="80"/>
      <c r="BB690" s="80"/>
      <c r="BC690" s="69"/>
      <c r="BD690" s="69"/>
      <c r="BE690" s="80"/>
      <c r="BF690" s="80"/>
      <c r="BG690" s="69"/>
      <c r="BH690" s="69"/>
      <c r="BI690" s="80"/>
      <c r="BJ690" s="80"/>
      <c r="BK690" s="69"/>
      <c r="BL690" s="69"/>
      <c r="BM690" s="80"/>
      <c r="BN690" s="80"/>
      <c r="BO690" s="69"/>
      <c r="BP690" s="69"/>
      <c r="BQ690" s="80"/>
      <c r="BR690" s="80"/>
      <c r="BS690" s="69"/>
      <c r="BT690" s="69"/>
      <c r="BU690" s="80"/>
      <c r="BV690" s="80"/>
      <c r="BW690" s="69"/>
      <c r="BX690" s="69"/>
      <c r="BY690" s="80"/>
      <c r="BZ690" s="80"/>
      <c r="CA690" s="69"/>
      <c r="CB690" s="69"/>
      <c r="CC690" s="80"/>
      <c r="CD690" s="80"/>
      <c r="CE690" s="69"/>
      <c r="CF690" s="69"/>
      <c r="CG690" s="69"/>
      <c r="CH690" s="69"/>
      <c r="CI690" s="69"/>
      <c r="CJ690" s="69"/>
      <c r="CK690" s="68"/>
      <c r="CL690" s="69"/>
      <c r="CM690" s="67"/>
      <c r="CN690" s="67"/>
      <c r="CO690" s="68"/>
      <c r="CP690" s="69"/>
      <c r="CQ690" s="67"/>
      <c r="CR690" s="67"/>
      <c r="CS690" s="81"/>
      <c r="CT690" s="69"/>
      <c r="CU690" s="69"/>
      <c r="CV690" s="69"/>
      <c r="CW690" s="69"/>
      <c r="CX690" s="69"/>
      <c r="CY690" s="69"/>
      <c r="CZ690" s="69"/>
      <c r="DA690" s="69"/>
    </row>
    <row r="691" spans="2:105">
      <c r="B691" s="67"/>
      <c r="C691" s="67"/>
      <c r="D691" s="67"/>
      <c r="E691" s="68"/>
      <c r="F691" s="69"/>
      <c r="G691" s="67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  <c r="AC691" s="80"/>
      <c r="AD691" s="69"/>
      <c r="AE691" s="69"/>
      <c r="AF691" s="69"/>
      <c r="AG691" s="80"/>
      <c r="AH691" s="80"/>
      <c r="AI691" s="69"/>
      <c r="AJ691" s="69"/>
      <c r="AK691" s="80"/>
      <c r="AL691" s="80"/>
      <c r="AM691" s="69"/>
      <c r="AN691" s="69"/>
      <c r="AO691" s="80"/>
      <c r="AP691" s="80"/>
      <c r="AQ691" s="69"/>
      <c r="AR691" s="69"/>
      <c r="AS691" s="80"/>
      <c r="AT691" s="80"/>
      <c r="AU691" s="69"/>
      <c r="AV691" s="69"/>
      <c r="AW691" s="80"/>
      <c r="AX691" s="80"/>
      <c r="AY691" s="69"/>
      <c r="AZ691" s="69"/>
      <c r="BA691" s="80"/>
      <c r="BB691" s="80"/>
      <c r="BC691" s="69"/>
      <c r="BD691" s="69"/>
      <c r="BE691" s="80"/>
      <c r="BF691" s="80"/>
      <c r="BG691" s="69"/>
      <c r="BH691" s="69"/>
      <c r="BI691" s="80"/>
      <c r="BJ691" s="80"/>
      <c r="BK691" s="69"/>
      <c r="BL691" s="69"/>
      <c r="BM691" s="80"/>
      <c r="BN691" s="80"/>
      <c r="BO691" s="69"/>
      <c r="BP691" s="69"/>
      <c r="BQ691" s="80"/>
      <c r="BR691" s="80"/>
      <c r="BS691" s="69"/>
      <c r="BT691" s="69"/>
      <c r="BU691" s="80"/>
      <c r="BV691" s="80"/>
      <c r="BW691" s="69"/>
      <c r="BX691" s="69"/>
      <c r="BY691" s="80"/>
      <c r="BZ691" s="80"/>
      <c r="CA691" s="69"/>
      <c r="CB691" s="69"/>
      <c r="CC691" s="80"/>
      <c r="CD691" s="80"/>
      <c r="CE691" s="69"/>
      <c r="CF691" s="69"/>
      <c r="CG691" s="69"/>
      <c r="CH691" s="69"/>
      <c r="CI691" s="69"/>
      <c r="CJ691" s="69"/>
      <c r="CK691" s="68"/>
      <c r="CL691" s="69"/>
      <c r="CM691" s="67"/>
      <c r="CN691" s="67"/>
      <c r="CO691" s="68"/>
      <c r="CP691" s="69"/>
      <c r="CQ691" s="67"/>
      <c r="CR691" s="67"/>
      <c r="CS691" s="81"/>
      <c r="CT691" s="69"/>
      <c r="CU691" s="69"/>
      <c r="CV691" s="69"/>
      <c r="CW691" s="69"/>
      <c r="CX691" s="69"/>
      <c r="CY691" s="69"/>
      <c r="CZ691" s="69"/>
      <c r="DA691" s="69"/>
    </row>
    <row r="692" spans="2:105">
      <c r="B692" s="67"/>
      <c r="C692" s="67"/>
      <c r="D692" s="67"/>
      <c r="E692" s="68"/>
      <c r="F692" s="69"/>
      <c r="G692" s="67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  <c r="AC692" s="80"/>
      <c r="AD692" s="69"/>
      <c r="AE692" s="69"/>
      <c r="AF692" s="69"/>
      <c r="AG692" s="80"/>
      <c r="AH692" s="80"/>
      <c r="AI692" s="69"/>
      <c r="AJ692" s="69"/>
      <c r="AK692" s="80"/>
      <c r="AL692" s="80"/>
      <c r="AM692" s="69"/>
      <c r="AN692" s="69"/>
      <c r="AO692" s="80"/>
      <c r="AP692" s="80"/>
      <c r="AQ692" s="69"/>
      <c r="AR692" s="69"/>
      <c r="AS692" s="80"/>
      <c r="AT692" s="80"/>
      <c r="AU692" s="69"/>
      <c r="AV692" s="69"/>
      <c r="AW692" s="80"/>
      <c r="AX692" s="80"/>
      <c r="AY692" s="69"/>
      <c r="AZ692" s="69"/>
      <c r="BA692" s="80"/>
      <c r="BB692" s="80"/>
      <c r="BC692" s="69"/>
      <c r="BD692" s="69"/>
      <c r="BE692" s="80"/>
      <c r="BF692" s="80"/>
      <c r="BG692" s="69"/>
      <c r="BH692" s="69"/>
      <c r="BI692" s="80"/>
      <c r="BJ692" s="80"/>
      <c r="BK692" s="69"/>
      <c r="BL692" s="69"/>
      <c r="BM692" s="80"/>
      <c r="BN692" s="80"/>
      <c r="BO692" s="69"/>
      <c r="BP692" s="69"/>
      <c r="BQ692" s="80"/>
      <c r="BR692" s="80"/>
      <c r="BS692" s="69"/>
      <c r="BT692" s="69"/>
      <c r="BU692" s="80"/>
      <c r="BV692" s="80"/>
      <c r="BW692" s="69"/>
      <c r="BX692" s="69"/>
      <c r="BY692" s="80"/>
      <c r="BZ692" s="80"/>
      <c r="CA692" s="69"/>
      <c r="CB692" s="69"/>
      <c r="CC692" s="80"/>
      <c r="CD692" s="80"/>
      <c r="CE692" s="69"/>
      <c r="CF692" s="69"/>
      <c r="CG692" s="69"/>
      <c r="CH692" s="69"/>
      <c r="CI692" s="69"/>
      <c r="CJ692" s="69"/>
      <c r="CK692" s="68"/>
      <c r="CL692" s="69"/>
      <c r="CM692" s="67"/>
      <c r="CN692" s="67"/>
      <c r="CO692" s="68"/>
      <c r="CP692" s="69"/>
      <c r="CQ692" s="67"/>
      <c r="CR692" s="67"/>
      <c r="CS692" s="81"/>
      <c r="CT692" s="69"/>
      <c r="CU692" s="69"/>
      <c r="CV692" s="69"/>
      <c r="CW692" s="69"/>
      <c r="CX692" s="69"/>
      <c r="CY692" s="69"/>
      <c r="CZ692" s="69"/>
      <c r="DA692" s="69"/>
    </row>
    <row r="693" spans="2:105">
      <c r="B693" s="67"/>
      <c r="C693" s="67"/>
      <c r="D693" s="67"/>
      <c r="E693" s="68"/>
      <c r="F693" s="69"/>
      <c r="G693" s="67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  <c r="AC693" s="80"/>
      <c r="AD693" s="69"/>
      <c r="AE693" s="69"/>
      <c r="AF693" s="69"/>
      <c r="AG693" s="80"/>
      <c r="AH693" s="80"/>
      <c r="AI693" s="69"/>
      <c r="AJ693" s="69"/>
      <c r="AK693" s="80"/>
      <c r="AL693" s="80"/>
      <c r="AM693" s="69"/>
      <c r="AN693" s="69"/>
      <c r="AO693" s="80"/>
      <c r="AP693" s="80"/>
      <c r="AQ693" s="69"/>
      <c r="AR693" s="69"/>
      <c r="AS693" s="80"/>
      <c r="AT693" s="80"/>
      <c r="AU693" s="69"/>
      <c r="AV693" s="69"/>
      <c r="AW693" s="80"/>
      <c r="AX693" s="80"/>
      <c r="AY693" s="69"/>
      <c r="AZ693" s="69"/>
      <c r="BA693" s="80"/>
      <c r="BB693" s="80"/>
      <c r="BC693" s="69"/>
      <c r="BD693" s="69"/>
      <c r="BE693" s="80"/>
      <c r="BF693" s="80"/>
      <c r="BG693" s="69"/>
      <c r="BH693" s="69"/>
      <c r="BI693" s="80"/>
      <c r="BJ693" s="80"/>
      <c r="BK693" s="69"/>
      <c r="BL693" s="69"/>
      <c r="BM693" s="80"/>
      <c r="BN693" s="80"/>
      <c r="BO693" s="69"/>
      <c r="BP693" s="69"/>
      <c r="BQ693" s="80"/>
      <c r="BR693" s="80"/>
      <c r="BS693" s="69"/>
      <c r="BT693" s="69"/>
      <c r="BU693" s="80"/>
      <c r="BV693" s="80"/>
      <c r="BW693" s="69"/>
      <c r="BX693" s="69"/>
      <c r="BY693" s="80"/>
      <c r="BZ693" s="80"/>
      <c r="CA693" s="69"/>
      <c r="CB693" s="69"/>
      <c r="CC693" s="80"/>
      <c r="CD693" s="80"/>
      <c r="CE693" s="69"/>
      <c r="CF693" s="69"/>
      <c r="CG693" s="69"/>
      <c r="CH693" s="69"/>
      <c r="CI693" s="69"/>
      <c r="CJ693" s="69"/>
      <c r="CK693" s="68"/>
      <c r="CL693" s="69"/>
      <c r="CM693" s="67"/>
      <c r="CN693" s="67"/>
      <c r="CO693" s="68"/>
      <c r="CP693" s="69"/>
      <c r="CQ693" s="67"/>
      <c r="CR693" s="67"/>
      <c r="CS693" s="81"/>
      <c r="CT693" s="69"/>
      <c r="CU693" s="69"/>
      <c r="CV693" s="69"/>
      <c r="CW693" s="69"/>
      <c r="CX693" s="69"/>
      <c r="CY693" s="69"/>
      <c r="CZ693" s="69"/>
      <c r="DA693" s="69"/>
    </row>
    <row r="694" spans="2:105">
      <c r="B694" s="67"/>
      <c r="C694" s="67"/>
      <c r="D694" s="67"/>
      <c r="E694" s="68"/>
      <c r="F694" s="69"/>
      <c r="G694" s="67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  <c r="AC694" s="80"/>
      <c r="AD694" s="69"/>
      <c r="AE694" s="69"/>
      <c r="AF694" s="69"/>
      <c r="AG694" s="80"/>
      <c r="AH694" s="80"/>
      <c r="AI694" s="69"/>
      <c r="AJ694" s="69"/>
      <c r="AK694" s="80"/>
      <c r="AL694" s="80"/>
      <c r="AM694" s="69"/>
      <c r="AN694" s="69"/>
      <c r="AO694" s="80"/>
      <c r="AP694" s="80"/>
      <c r="AQ694" s="69"/>
      <c r="AR694" s="69"/>
      <c r="AS694" s="80"/>
      <c r="AT694" s="80"/>
      <c r="AU694" s="69"/>
      <c r="AV694" s="69"/>
      <c r="AW694" s="80"/>
      <c r="AX694" s="80"/>
      <c r="AY694" s="69"/>
      <c r="AZ694" s="69"/>
      <c r="BA694" s="80"/>
      <c r="BB694" s="80"/>
      <c r="BC694" s="69"/>
      <c r="BD694" s="69"/>
      <c r="BE694" s="80"/>
      <c r="BF694" s="80"/>
      <c r="BG694" s="69"/>
      <c r="BH694" s="69"/>
      <c r="BI694" s="80"/>
      <c r="BJ694" s="80"/>
      <c r="BK694" s="69"/>
      <c r="BL694" s="69"/>
      <c r="BM694" s="80"/>
      <c r="BN694" s="80"/>
      <c r="BO694" s="69"/>
      <c r="BP694" s="69"/>
      <c r="BQ694" s="80"/>
      <c r="BR694" s="80"/>
      <c r="BS694" s="69"/>
      <c r="BT694" s="69"/>
      <c r="BU694" s="80"/>
      <c r="BV694" s="80"/>
      <c r="BW694" s="69"/>
      <c r="BX694" s="69"/>
      <c r="BY694" s="80"/>
      <c r="BZ694" s="80"/>
      <c r="CA694" s="69"/>
      <c r="CB694" s="69"/>
      <c r="CC694" s="80"/>
      <c r="CD694" s="80"/>
      <c r="CE694" s="69"/>
      <c r="CF694" s="69"/>
      <c r="CG694" s="69"/>
      <c r="CH694" s="69"/>
      <c r="CI694" s="69"/>
      <c r="CJ694" s="69"/>
      <c r="CK694" s="68"/>
      <c r="CL694" s="69"/>
      <c r="CM694" s="67"/>
      <c r="CN694" s="67"/>
      <c r="CO694" s="68"/>
      <c r="CP694" s="69"/>
      <c r="CQ694" s="67"/>
      <c r="CR694" s="67"/>
      <c r="CS694" s="81"/>
      <c r="CT694" s="69"/>
      <c r="CU694" s="69"/>
      <c r="CV694" s="69"/>
      <c r="CW694" s="69"/>
      <c r="CX694" s="69"/>
      <c r="CY694" s="69"/>
      <c r="CZ694" s="69"/>
      <c r="DA694" s="69"/>
    </row>
    <row r="695" spans="2:105">
      <c r="B695" s="67"/>
      <c r="C695" s="67"/>
      <c r="D695" s="67"/>
      <c r="E695" s="68"/>
      <c r="F695" s="69"/>
      <c r="G695" s="67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  <c r="AC695" s="80"/>
      <c r="AD695" s="69"/>
      <c r="AE695" s="69"/>
      <c r="AF695" s="69"/>
      <c r="AG695" s="80"/>
      <c r="AH695" s="80"/>
      <c r="AI695" s="69"/>
      <c r="AJ695" s="69"/>
      <c r="AK695" s="80"/>
      <c r="AL695" s="80"/>
      <c r="AM695" s="69"/>
      <c r="AN695" s="69"/>
      <c r="AO695" s="80"/>
      <c r="AP695" s="80"/>
      <c r="AQ695" s="69"/>
      <c r="AR695" s="69"/>
      <c r="AS695" s="80"/>
      <c r="AT695" s="80"/>
      <c r="AU695" s="69"/>
      <c r="AV695" s="69"/>
      <c r="AW695" s="80"/>
      <c r="AX695" s="80"/>
      <c r="AY695" s="69"/>
      <c r="AZ695" s="69"/>
      <c r="BA695" s="80"/>
      <c r="BB695" s="80"/>
      <c r="BC695" s="69"/>
      <c r="BD695" s="69"/>
      <c r="BE695" s="80"/>
      <c r="BF695" s="80"/>
      <c r="BG695" s="69"/>
      <c r="BH695" s="69"/>
      <c r="BI695" s="80"/>
      <c r="BJ695" s="80"/>
      <c r="BK695" s="69"/>
      <c r="BL695" s="69"/>
      <c r="BM695" s="80"/>
      <c r="BN695" s="80"/>
      <c r="BO695" s="69"/>
      <c r="BP695" s="69"/>
      <c r="BQ695" s="80"/>
      <c r="BR695" s="80"/>
      <c r="BS695" s="69"/>
      <c r="BT695" s="69"/>
      <c r="BU695" s="80"/>
      <c r="BV695" s="80"/>
      <c r="BW695" s="69"/>
      <c r="BX695" s="69"/>
      <c r="BY695" s="80"/>
      <c r="BZ695" s="80"/>
      <c r="CA695" s="69"/>
      <c r="CB695" s="69"/>
      <c r="CC695" s="80"/>
      <c r="CD695" s="80"/>
      <c r="CE695" s="69"/>
      <c r="CF695" s="69"/>
      <c r="CG695" s="69"/>
      <c r="CH695" s="69"/>
      <c r="CI695" s="69"/>
      <c r="CJ695" s="69"/>
      <c r="CK695" s="68"/>
      <c r="CL695" s="69"/>
      <c r="CM695" s="67"/>
      <c r="CN695" s="67"/>
      <c r="CO695" s="68"/>
      <c r="CP695" s="69"/>
      <c r="CQ695" s="67"/>
      <c r="CR695" s="67"/>
      <c r="CS695" s="81"/>
      <c r="CT695" s="69"/>
      <c r="CU695" s="69"/>
      <c r="CV695" s="69"/>
      <c r="CW695" s="69"/>
      <c r="CX695" s="69"/>
      <c r="CY695" s="69"/>
      <c r="CZ695" s="69"/>
      <c r="DA695" s="69"/>
    </row>
    <row r="696" spans="2:105">
      <c r="B696" s="67"/>
      <c r="C696" s="67"/>
      <c r="D696" s="67"/>
      <c r="E696" s="68"/>
      <c r="F696" s="69"/>
      <c r="G696" s="67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  <c r="AC696" s="80"/>
      <c r="AD696" s="69"/>
      <c r="AE696" s="69"/>
      <c r="AF696" s="69"/>
      <c r="AG696" s="80"/>
      <c r="AH696" s="80"/>
      <c r="AI696" s="69"/>
      <c r="AJ696" s="69"/>
      <c r="AK696" s="80"/>
      <c r="AL696" s="80"/>
      <c r="AM696" s="69"/>
      <c r="AN696" s="69"/>
      <c r="AO696" s="80"/>
      <c r="AP696" s="80"/>
      <c r="AQ696" s="69"/>
      <c r="AR696" s="69"/>
      <c r="AS696" s="80"/>
      <c r="AT696" s="80"/>
      <c r="AU696" s="69"/>
      <c r="AV696" s="69"/>
      <c r="AW696" s="80"/>
      <c r="AX696" s="80"/>
      <c r="AY696" s="69"/>
      <c r="AZ696" s="69"/>
      <c r="BA696" s="80"/>
      <c r="BB696" s="80"/>
      <c r="BC696" s="69"/>
      <c r="BD696" s="69"/>
      <c r="BE696" s="80"/>
      <c r="BF696" s="80"/>
      <c r="BG696" s="69"/>
      <c r="BH696" s="69"/>
      <c r="BI696" s="80"/>
      <c r="BJ696" s="80"/>
      <c r="BK696" s="69"/>
      <c r="BL696" s="69"/>
      <c r="BM696" s="80"/>
      <c r="BN696" s="80"/>
      <c r="BO696" s="69"/>
      <c r="BP696" s="69"/>
      <c r="BQ696" s="80"/>
      <c r="BR696" s="80"/>
      <c r="BS696" s="69"/>
      <c r="BT696" s="69"/>
      <c r="BU696" s="80"/>
      <c r="BV696" s="80"/>
      <c r="BW696" s="69"/>
      <c r="BX696" s="69"/>
      <c r="BY696" s="80"/>
      <c r="BZ696" s="80"/>
      <c r="CA696" s="69"/>
      <c r="CB696" s="69"/>
      <c r="CC696" s="80"/>
      <c r="CD696" s="80"/>
      <c r="CE696" s="69"/>
      <c r="CF696" s="69"/>
      <c r="CG696" s="69"/>
      <c r="CH696" s="69"/>
      <c r="CI696" s="69"/>
      <c r="CJ696" s="69"/>
      <c r="CK696" s="68"/>
      <c r="CL696" s="69"/>
      <c r="CM696" s="67"/>
      <c r="CN696" s="67"/>
      <c r="CO696" s="68"/>
      <c r="CP696" s="69"/>
      <c r="CQ696" s="67"/>
      <c r="CR696" s="67"/>
      <c r="CS696" s="81"/>
      <c r="CT696" s="69"/>
      <c r="CU696" s="69"/>
      <c r="CV696" s="69"/>
      <c r="CW696" s="69"/>
      <c r="CX696" s="69"/>
      <c r="CY696" s="69"/>
      <c r="CZ696" s="69"/>
      <c r="DA696" s="69"/>
    </row>
    <row r="697" spans="2:105">
      <c r="B697" s="67"/>
      <c r="C697" s="67"/>
      <c r="D697" s="67"/>
      <c r="E697" s="68"/>
      <c r="F697" s="69"/>
      <c r="G697" s="67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  <c r="AC697" s="80"/>
      <c r="AD697" s="69"/>
      <c r="AE697" s="69"/>
      <c r="AF697" s="69"/>
      <c r="AG697" s="80"/>
      <c r="AH697" s="80"/>
      <c r="AI697" s="69"/>
      <c r="AJ697" s="69"/>
      <c r="AK697" s="80"/>
      <c r="AL697" s="80"/>
      <c r="AM697" s="69"/>
      <c r="AN697" s="69"/>
      <c r="AO697" s="80"/>
      <c r="AP697" s="80"/>
      <c r="AQ697" s="69"/>
      <c r="AR697" s="69"/>
      <c r="AS697" s="80"/>
      <c r="AT697" s="80"/>
      <c r="AU697" s="69"/>
      <c r="AV697" s="69"/>
      <c r="AW697" s="80"/>
      <c r="AX697" s="80"/>
      <c r="AY697" s="69"/>
      <c r="AZ697" s="69"/>
      <c r="BA697" s="80"/>
      <c r="BB697" s="80"/>
      <c r="BC697" s="69"/>
      <c r="BD697" s="69"/>
      <c r="BE697" s="80"/>
      <c r="BF697" s="80"/>
      <c r="BG697" s="69"/>
      <c r="BH697" s="69"/>
      <c r="BI697" s="80"/>
      <c r="BJ697" s="80"/>
      <c r="BK697" s="69"/>
      <c r="BL697" s="69"/>
      <c r="BM697" s="80"/>
      <c r="BN697" s="80"/>
      <c r="BO697" s="69"/>
      <c r="BP697" s="69"/>
      <c r="BQ697" s="80"/>
      <c r="BR697" s="80"/>
      <c r="BS697" s="69"/>
      <c r="BT697" s="69"/>
      <c r="BU697" s="80"/>
      <c r="BV697" s="80"/>
      <c r="BW697" s="69"/>
      <c r="BX697" s="69"/>
      <c r="BY697" s="80"/>
      <c r="BZ697" s="80"/>
      <c r="CA697" s="69"/>
      <c r="CB697" s="69"/>
      <c r="CC697" s="80"/>
      <c r="CD697" s="80"/>
      <c r="CE697" s="69"/>
      <c r="CF697" s="69"/>
      <c r="CG697" s="69"/>
      <c r="CH697" s="69"/>
      <c r="CI697" s="69"/>
      <c r="CJ697" s="69"/>
      <c r="CK697" s="68"/>
      <c r="CL697" s="69"/>
      <c r="CM697" s="67"/>
      <c r="CN697" s="67"/>
      <c r="CO697" s="68"/>
      <c r="CP697" s="69"/>
      <c r="CQ697" s="67"/>
      <c r="CR697" s="67"/>
      <c r="CS697" s="81"/>
      <c r="CT697" s="69"/>
      <c r="CU697" s="69"/>
      <c r="CV697" s="69"/>
      <c r="CW697" s="69"/>
      <c r="CX697" s="69"/>
      <c r="CY697" s="69"/>
      <c r="CZ697" s="69"/>
      <c r="DA697" s="69"/>
    </row>
    <row r="698" spans="2:105">
      <c r="B698" s="67"/>
      <c r="C698" s="67"/>
      <c r="D698" s="67"/>
      <c r="E698" s="68"/>
      <c r="F698" s="69"/>
      <c r="G698" s="67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  <c r="AC698" s="80"/>
      <c r="AD698" s="69"/>
      <c r="AE698" s="69"/>
      <c r="AF698" s="69"/>
      <c r="AG698" s="80"/>
      <c r="AH698" s="80"/>
      <c r="AI698" s="69"/>
      <c r="AJ698" s="69"/>
      <c r="AK698" s="80"/>
      <c r="AL698" s="80"/>
      <c r="AM698" s="69"/>
      <c r="AN698" s="69"/>
      <c r="AO698" s="80"/>
      <c r="AP698" s="80"/>
      <c r="AQ698" s="69"/>
      <c r="AR698" s="69"/>
      <c r="AS698" s="80"/>
      <c r="AT698" s="80"/>
      <c r="AU698" s="69"/>
      <c r="AV698" s="69"/>
      <c r="AW698" s="80"/>
      <c r="AX698" s="80"/>
      <c r="AY698" s="69"/>
      <c r="AZ698" s="69"/>
      <c r="BA698" s="80"/>
      <c r="BB698" s="80"/>
      <c r="BC698" s="69"/>
      <c r="BD698" s="69"/>
      <c r="BE698" s="80"/>
      <c r="BF698" s="80"/>
      <c r="BG698" s="69"/>
      <c r="BH698" s="69"/>
      <c r="BI698" s="80"/>
      <c r="BJ698" s="80"/>
      <c r="BK698" s="69"/>
      <c r="BL698" s="69"/>
      <c r="BM698" s="80"/>
      <c r="BN698" s="80"/>
      <c r="BO698" s="69"/>
      <c r="BP698" s="69"/>
      <c r="BQ698" s="80"/>
      <c r="BR698" s="80"/>
      <c r="BS698" s="69"/>
      <c r="BT698" s="69"/>
      <c r="BU698" s="80"/>
      <c r="BV698" s="80"/>
      <c r="BW698" s="69"/>
      <c r="BX698" s="69"/>
      <c r="BY698" s="80"/>
      <c r="BZ698" s="80"/>
      <c r="CA698" s="69"/>
      <c r="CB698" s="69"/>
      <c r="CC698" s="80"/>
      <c r="CD698" s="80"/>
      <c r="CE698" s="69"/>
      <c r="CF698" s="69"/>
      <c r="CG698" s="69"/>
      <c r="CH698" s="69"/>
      <c r="CI698" s="69"/>
      <c r="CJ698" s="69"/>
      <c r="CK698" s="68"/>
      <c r="CL698" s="69"/>
      <c r="CM698" s="67"/>
      <c r="CN698" s="67"/>
      <c r="CO698" s="68"/>
      <c r="CP698" s="69"/>
      <c r="CQ698" s="67"/>
      <c r="CR698" s="67"/>
      <c r="CS698" s="81"/>
      <c r="CT698" s="69"/>
      <c r="CU698" s="69"/>
      <c r="CV698" s="69"/>
      <c r="CW698" s="69"/>
      <c r="CX698" s="69"/>
      <c r="CY698" s="69"/>
      <c r="CZ698" s="69"/>
      <c r="DA698" s="69"/>
    </row>
    <row r="699" spans="2:105">
      <c r="B699" s="67"/>
      <c r="C699" s="67"/>
      <c r="D699" s="67"/>
      <c r="E699" s="68"/>
      <c r="F699" s="69"/>
      <c r="G699" s="67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  <c r="AC699" s="80"/>
      <c r="AD699" s="69"/>
      <c r="AE699" s="69"/>
      <c r="AF699" s="69"/>
      <c r="AG699" s="80"/>
      <c r="AH699" s="80"/>
      <c r="AI699" s="69"/>
      <c r="AJ699" s="69"/>
      <c r="AK699" s="80"/>
      <c r="AL699" s="80"/>
      <c r="AM699" s="69"/>
      <c r="AN699" s="69"/>
      <c r="AO699" s="80"/>
      <c r="AP699" s="80"/>
      <c r="AQ699" s="69"/>
      <c r="AR699" s="69"/>
      <c r="AS699" s="80"/>
      <c r="AT699" s="80"/>
      <c r="AU699" s="69"/>
      <c r="AV699" s="69"/>
      <c r="AW699" s="80"/>
      <c r="AX699" s="80"/>
      <c r="AY699" s="69"/>
      <c r="AZ699" s="69"/>
      <c r="BA699" s="80"/>
      <c r="BB699" s="80"/>
      <c r="BC699" s="69"/>
      <c r="BD699" s="69"/>
      <c r="BE699" s="80"/>
      <c r="BF699" s="80"/>
      <c r="BG699" s="69"/>
      <c r="BH699" s="69"/>
      <c r="BI699" s="80"/>
      <c r="BJ699" s="80"/>
      <c r="BK699" s="69"/>
      <c r="BL699" s="69"/>
      <c r="BM699" s="80"/>
      <c r="BN699" s="80"/>
      <c r="BO699" s="69"/>
      <c r="BP699" s="69"/>
      <c r="BQ699" s="80"/>
      <c r="BR699" s="80"/>
      <c r="BS699" s="69"/>
      <c r="BT699" s="69"/>
      <c r="BU699" s="80"/>
      <c r="BV699" s="80"/>
      <c r="BW699" s="69"/>
      <c r="BX699" s="69"/>
      <c r="BY699" s="80"/>
      <c r="BZ699" s="80"/>
      <c r="CA699" s="69"/>
      <c r="CB699" s="69"/>
      <c r="CC699" s="80"/>
      <c r="CD699" s="80"/>
      <c r="CE699" s="69"/>
      <c r="CF699" s="69"/>
      <c r="CG699" s="69"/>
      <c r="CH699" s="69"/>
      <c r="CI699" s="69"/>
      <c r="CJ699" s="69"/>
      <c r="CK699" s="68"/>
      <c r="CL699" s="69"/>
      <c r="CM699" s="67"/>
      <c r="CN699" s="67"/>
      <c r="CO699" s="68"/>
      <c r="CP699" s="69"/>
      <c r="CQ699" s="67"/>
      <c r="CR699" s="67"/>
      <c r="CS699" s="81"/>
      <c r="CT699" s="69"/>
      <c r="CU699" s="69"/>
      <c r="CV699" s="69"/>
      <c r="CW699" s="69"/>
      <c r="CX699" s="69"/>
      <c r="CY699" s="69"/>
      <c r="CZ699" s="69"/>
      <c r="DA699" s="69"/>
    </row>
    <row r="700" spans="2:105">
      <c r="B700" s="67"/>
      <c r="C700" s="67"/>
      <c r="D700" s="67"/>
      <c r="E700" s="68"/>
      <c r="F700" s="69"/>
      <c r="G700" s="67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  <c r="AC700" s="80"/>
      <c r="AD700" s="69"/>
      <c r="AE700" s="69"/>
      <c r="AF700" s="69"/>
      <c r="AG700" s="80"/>
      <c r="AH700" s="80"/>
      <c r="AI700" s="69"/>
      <c r="AJ700" s="69"/>
      <c r="AK700" s="80"/>
      <c r="AL700" s="80"/>
      <c r="AM700" s="69"/>
      <c r="AN700" s="69"/>
      <c r="AO700" s="80"/>
      <c r="AP700" s="80"/>
      <c r="AQ700" s="69"/>
      <c r="AR700" s="69"/>
      <c r="AS700" s="80"/>
      <c r="AT700" s="80"/>
      <c r="AU700" s="69"/>
      <c r="AV700" s="69"/>
      <c r="AW700" s="80"/>
      <c r="AX700" s="80"/>
      <c r="AY700" s="69"/>
      <c r="AZ700" s="69"/>
      <c r="BA700" s="80"/>
      <c r="BB700" s="80"/>
      <c r="BC700" s="69"/>
      <c r="BD700" s="69"/>
      <c r="BE700" s="80"/>
      <c r="BF700" s="80"/>
      <c r="BG700" s="69"/>
      <c r="BH700" s="69"/>
      <c r="BI700" s="80"/>
      <c r="BJ700" s="80"/>
      <c r="BK700" s="69"/>
      <c r="BL700" s="69"/>
      <c r="BM700" s="80"/>
      <c r="BN700" s="80"/>
      <c r="BO700" s="69"/>
      <c r="BP700" s="69"/>
      <c r="BQ700" s="80"/>
      <c r="BR700" s="80"/>
      <c r="BS700" s="69"/>
      <c r="BT700" s="69"/>
      <c r="BU700" s="80"/>
      <c r="BV700" s="80"/>
      <c r="BW700" s="69"/>
      <c r="BX700" s="69"/>
      <c r="BY700" s="80"/>
      <c r="BZ700" s="80"/>
      <c r="CA700" s="69"/>
      <c r="CB700" s="69"/>
      <c r="CC700" s="80"/>
      <c r="CD700" s="80"/>
      <c r="CE700" s="69"/>
      <c r="CF700" s="69"/>
      <c r="CG700" s="69"/>
      <c r="CH700" s="69"/>
      <c r="CI700" s="69"/>
      <c r="CJ700" s="69"/>
      <c r="CK700" s="68"/>
      <c r="CL700" s="69"/>
      <c r="CM700" s="67"/>
      <c r="CN700" s="67"/>
      <c r="CO700" s="68"/>
      <c r="CP700" s="69"/>
      <c r="CQ700" s="67"/>
      <c r="CR700" s="67"/>
      <c r="CS700" s="81"/>
      <c r="CT700" s="69"/>
      <c r="CU700" s="69"/>
      <c r="CV700" s="69"/>
      <c r="CW700" s="69"/>
      <c r="CX700" s="69"/>
      <c r="CY700" s="69"/>
      <c r="CZ700" s="69"/>
      <c r="DA700" s="69"/>
    </row>
    <row r="701" spans="2:105">
      <c r="B701" s="67"/>
      <c r="C701" s="67"/>
      <c r="D701" s="67"/>
      <c r="E701" s="68"/>
      <c r="F701" s="69"/>
      <c r="G701" s="67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  <c r="AC701" s="80"/>
      <c r="AD701" s="69"/>
      <c r="AE701" s="69"/>
      <c r="AF701" s="69"/>
      <c r="AG701" s="80"/>
      <c r="AH701" s="80"/>
      <c r="AI701" s="69"/>
      <c r="AJ701" s="69"/>
      <c r="AK701" s="80"/>
      <c r="AL701" s="80"/>
      <c r="AM701" s="69"/>
      <c r="AN701" s="69"/>
      <c r="AO701" s="80"/>
      <c r="AP701" s="80"/>
      <c r="AQ701" s="69"/>
      <c r="AR701" s="69"/>
      <c r="AS701" s="80"/>
      <c r="AT701" s="80"/>
      <c r="AU701" s="69"/>
      <c r="AV701" s="69"/>
      <c r="AW701" s="80"/>
      <c r="AX701" s="80"/>
      <c r="AY701" s="69"/>
      <c r="AZ701" s="69"/>
      <c r="BA701" s="80"/>
      <c r="BB701" s="80"/>
      <c r="BC701" s="69"/>
      <c r="BD701" s="69"/>
      <c r="BE701" s="80"/>
      <c r="BF701" s="80"/>
      <c r="BG701" s="69"/>
      <c r="BH701" s="69"/>
      <c r="BI701" s="80"/>
      <c r="BJ701" s="80"/>
      <c r="BK701" s="69"/>
      <c r="BL701" s="69"/>
      <c r="BM701" s="80"/>
      <c r="BN701" s="80"/>
      <c r="BO701" s="69"/>
      <c r="BP701" s="69"/>
      <c r="BQ701" s="80"/>
      <c r="BR701" s="80"/>
      <c r="BS701" s="69"/>
      <c r="BT701" s="69"/>
      <c r="BU701" s="80"/>
      <c r="BV701" s="80"/>
      <c r="BW701" s="69"/>
      <c r="BX701" s="69"/>
      <c r="BY701" s="80"/>
      <c r="BZ701" s="80"/>
      <c r="CA701" s="69"/>
      <c r="CB701" s="69"/>
      <c r="CC701" s="80"/>
      <c r="CD701" s="80"/>
      <c r="CE701" s="69"/>
      <c r="CF701" s="69"/>
      <c r="CG701" s="69"/>
      <c r="CH701" s="69"/>
      <c r="CI701" s="69"/>
      <c r="CJ701" s="69"/>
      <c r="CK701" s="68"/>
      <c r="CL701" s="69"/>
      <c r="CM701" s="67"/>
      <c r="CN701" s="67"/>
      <c r="CO701" s="68"/>
      <c r="CP701" s="69"/>
      <c r="CQ701" s="67"/>
      <c r="CR701" s="67"/>
      <c r="CS701" s="81"/>
      <c r="CT701" s="69"/>
      <c r="CU701" s="69"/>
      <c r="CV701" s="69"/>
      <c r="CW701" s="69"/>
      <c r="CX701" s="69"/>
      <c r="CY701" s="69"/>
      <c r="CZ701" s="69"/>
      <c r="DA701" s="69"/>
    </row>
    <row r="702" spans="2:105">
      <c r="B702" s="67"/>
      <c r="C702" s="67"/>
      <c r="D702" s="67"/>
      <c r="E702" s="68"/>
      <c r="F702" s="69"/>
      <c r="G702" s="67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69"/>
      <c r="AE702" s="69"/>
      <c r="AF702" s="69"/>
      <c r="AG702" s="80"/>
      <c r="AH702" s="80"/>
      <c r="AI702" s="69"/>
      <c r="AJ702" s="69"/>
      <c r="AK702" s="80"/>
      <c r="AL702" s="80"/>
      <c r="AM702" s="69"/>
      <c r="AN702" s="69"/>
      <c r="AO702" s="80"/>
      <c r="AP702" s="80"/>
      <c r="AQ702" s="69"/>
      <c r="AR702" s="69"/>
      <c r="AS702" s="80"/>
      <c r="AT702" s="80"/>
      <c r="AU702" s="69"/>
      <c r="AV702" s="69"/>
      <c r="AW702" s="80"/>
      <c r="AX702" s="80"/>
      <c r="AY702" s="69"/>
      <c r="AZ702" s="69"/>
      <c r="BA702" s="80"/>
      <c r="BB702" s="80"/>
      <c r="BC702" s="69"/>
      <c r="BD702" s="69"/>
      <c r="BE702" s="80"/>
      <c r="BF702" s="80"/>
      <c r="BG702" s="69"/>
      <c r="BH702" s="69"/>
      <c r="BI702" s="80"/>
      <c r="BJ702" s="80"/>
      <c r="BK702" s="69"/>
      <c r="BL702" s="69"/>
      <c r="BM702" s="80"/>
      <c r="BN702" s="80"/>
      <c r="BO702" s="69"/>
      <c r="BP702" s="69"/>
      <c r="BQ702" s="80"/>
      <c r="BR702" s="80"/>
      <c r="BS702" s="69"/>
      <c r="BT702" s="69"/>
      <c r="BU702" s="80"/>
      <c r="BV702" s="80"/>
      <c r="BW702" s="69"/>
      <c r="BX702" s="69"/>
      <c r="BY702" s="80"/>
      <c r="BZ702" s="80"/>
      <c r="CA702" s="69"/>
      <c r="CB702" s="69"/>
      <c r="CC702" s="80"/>
      <c r="CD702" s="80"/>
      <c r="CE702" s="69"/>
      <c r="CF702" s="69"/>
      <c r="CG702" s="69"/>
      <c r="CH702" s="69"/>
      <c r="CI702" s="69"/>
      <c r="CJ702" s="69"/>
      <c r="CK702" s="68"/>
      <c r="CL702" s="69"/>
      <c r="CM702" s="67"/>
      <c r="CN702" s="67"/>
      <c r="CO702" s="68"/>
      <c r="CP702" s="69"/>
      <c r="CQ702" s="67"/>
      <c r="CR702" s="67"/>
      <c r="CS702" s="81"/>
      <c r="CT702" s="69"/>
      <c r="CU702" s="69"/>
      <c r="CV702" s="69"/>
      <c r="CW702" s="69"/>
      <c r="CX702" s="69"/>
      <c r="CY702" s="69"/>
      <c r="CZ702" s="69"/>
      <c r="DA702" s="69"/>
    </row>
    <row r="703" spans="2:105">
      <c r="B703" s="67"/>
      <c r="C703" s="67"/>
      <c r="D703" s="67"/>
      <c r="E703" s="68"/>
      <c r="F703" s="69"/>
      <c r="G703" s="67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  <c r="AC703" s="80"/>
      <c r="AD703" s="69"/>
      <c r="AE703" s="69"/>
      <c r="AF703" s="69"/>
      <c r="AG703" s="80"/>
      <c r="AH703" s="80"/>
      <c r="AI703" s="69"/>
      <c r="AJ703" s="69"/>
      <c r="AK703" s="80"/>
      <c r="AL703" s="80"/>
      <c r="AM703" s="69"/>
      <c r="AN703" s="69"/>
      <c r="AO703" s="80"/>
      <c r="AP703" s="80"/>
      <c r="AQ703" s="69"/>
      <c r="AR703" s="69"/>
      <c r="AS703" s="80"/>
      <c r="AT703" s="80"/>
      <c r="AU703" s="69"/>
      <c r="AV703" s="69"/>
      <c r="AW703" s="80"/>
      <c r="AX703" s="80"/>
      <c r="AY703" s="69"/>
      <c r="AZ703" s="69"/>
      <c r="BA703" s="80"/>
      <c r="BB703" s="80"/>
      <c r="BC703" s="69"/>
      <c r="BD703" s="69"/>
      <c r="BE703" s="80"/>
      <c r="BF703" s="80"/>
      <c r="BG703" s="69"/>
      <c r="BH703" s="69"/>
      <c r="BI703" s="80"/>
      <c r="BJ703" s="80"/>
      <c r="BK703" s="69"/>
      <c r="BL703" s="69"/>
      <c r="BM703" s="80"/>
      <c r="BN703" s="80"/>
      <c r="BO703" s="69"/>
      <c r="BP703" s="69"/>
      <c r="BQ703" s="80"/>
      <c r="BR703" s="80"/>
      <c r="BS703" s="69"/>
      <c r="BT703" s="69"/>
      <c r="BU703" s="80"/>
      <c r="BV703" s="80"/>
      <c r="BW703" s="69"/>
      <c r="BX703" s="69"/>
      <c r="BY703" s="80"/>
      <c r="BZ703" s="80"/>
      <c r="CA703" s="69"/>
      <c r="CB703" s="69"/>
      <c r="CC703" s="80"/>
      <c r="CD703" s="80"/>
      <c r="CE703" s="69"/>
      <c r="CF703" s="69"/>
      <c r="CG703" s="69"/>
      <c r="CH703" s="69"/>
      <c r="CI703" s="69"/>
      <c r="CJ703" s="69"/>
      <c r="CK703" s="68"/>
      <c r="CL703" s="69"/>
      <c r="CM703" s="67"/>
      <c r="CN703" s="67"/>
      <c r="CO703" s="68"/>
      <c r="CP703" s="69"/>
      <c r="CQ703" s="67"/>
      <c r="CR703" s="67"/>
      <c r="CS703" s="81"/>
      <c r="CT703" s="69"/>
      <c r="CU703" s="69"/>
      <c r="CV703" s="69"/>
      <c r="CW703" s="69"/>
      <c r="CX703" s="69"/>
      <c r="CY703" s="69"/>
      <c r="CZ703" s="69"/>
      <c r="DA703" s="69"/>
    </row>
    <row r="704" spans="2:105">
      <c r="B704" s="67"/>
      <c r="C704" s="67"/>
      <c r="D704" s="67"/>
      <c r="E704" s="68"/>
      <c r="F704" s="69"/>
      <c r="G704" s="67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  <c r="AC704" s="80"/>
      <c r="AD704" s="69"/>
      <c r="AE704" s="69"/>
      <c r="AF704" s="69"/>
      <c r="AG704" s="80"/>
      <c r="AH704" s="80"/>
      <c r="AI704" s="69"/>
      <c r="AJ704" s="69"/>
      <c r="AK704" s="80"/>
      <c r="AL704" s="80"/>
      <c r="AM704" s="69"/>
      <c r="AN704" s="69"/>
      <c r="AO704" s="80"/>
      <c r="AP704" s="80"/>
      <c r="AQ704" s="69"/>
      <c r="AR704" s="69"/>
      <c r="AS704" s="80"/>
      <c r="AT704" s="80"/>
      <c r="AU704" s="69"/>
      <c r="AV704" s="69"/>
      <c r="AW704" s="80"/>
      <c r="AX704" s="80"/>
      <c r="AY704" s="69"/>
      <c r="AZ704" s="69"/>
      <c r="BA704" s="80"/>
      <c r="BB704" s="80"/>
      <c r="BC704" s="69"/>
      <c r="BD704" s="69"/>
      <c r="BE704" s="80"/>
      <c r="BF704" s="80"/>
      <c r="BG704" s="69"/>
      <c r="BH704" s="69"/>
      <c r="BI704" s="80"/>
      <c r="BJ704" s="80"/>
      <c r="BK704" s="69"/>
      <c r="BL704" s="69"/>
      <c r="BM704" s="80"/>
      <c r="BN704" s="80"/>
      <c r="BO704" s="69"/>
      <c r="BP704" s="69"/>
      <c r="BQ704" s="80"/>
      <c r="BR704" s="80"/>
      <c r="BS704" s="69"/>
      <c r="BT704" s="69"/>
      <c r="BU704" s="80"/>
      <c r="BV704" s="80"/>
      <c r="BW704" s="69"/>
      <c r="BX704" s="69"/>
      <c r="BY704" s="80"/>
      <c r="BZ704" s="80"/>
      <c r="CA704" s="69"/>
      <c r="CB704" s="69"/>
      <c r="CC704" s="80"/>
      <c r="CD704" s="80"/>
      <c r="CE704" s="69"/>
      <c r="CF704" s="69"/>
      <c r="CG704" s="69"/>
      <c r="CH704" s="69"/>
      <c r="CI704" s="69"/>
      <c r="CJ704" s="69"/>
      <c r="CK704" s="68"/>
      <c r="CL704" s="69"/>
      <c r="CM704" s="67"/>
      <c r="CN704" s="67"/>
      <c r="CO704" s="68"/>
      <c r="CP704" s="69"/>
      <c r="CQ704" s="67"/>
      <c r="CR704" s="67"/>
      <c r="CS704" s="81"/>
      <c r="CT704" s="69"/>
      <c r="CU704" s="69"/>
      <c r="CV704" s="69"/>
      <c r="CW704" s="69"/>
      <c r="CX704" s="69"/>
      <c r="CY704" s="69"/>
      <c r="CZ704" s="69"/>
      <c r="DA704" s="69"/>
    </row>
    <row r="705" spans="2:105">
      <c r="B705" s="67"/>
      <c r="C705" s="67"/>
      <c r="D705" s="67"/>
      <c r="E705" s="68"/>
      <c r="F705" s="69"/>
      <c r="G705" s="67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  <c r="AC705" s="80"/>
      <c r="AD705" s="69"/>
      <c r="AE705" s="69"/>
      <c r="AF705" s="69"/>
      <c r="AG705" s="80"/>
      <c r="AH705" s="80"/>
      <c r="AI705" s="69"/>
      <c r="AJ705" s="69"/>
      <c r="AK705" s="80"/>
      <c r="AL705" s="80"/>
      <c r="AM705" s="69"/>
      <c r="AN705" s="69"/>
      <c r="AO705" s="80"/>
      <c r="AP705" s="80"/>
      <c r="AQ705" s="69"/>
      <c r="AR705" s="69"/>
      <c r="AS705" s="80"/>
      <c r="AT705" s="80"/>
      <c r="AU705" s="69"/>
      <c r="AV705" s="69"/>
      <c r="AW705" s="80"/>
      <c r="AX705" s="80"/>
      <c r="AY705" s="69"/>
      <c r="AZ705" s="69"/>
      <c r="BA705" s="80"/>
      <c r="BB705" s="80"/>
      <c r="BC705" s="69"/>
      <c r="BD705" s="69"/>
      <c r="BE705" s="80"/>
      <c r="BF705" s="80"/>
      <c r="BG705" s="69"/>
      <c r="BH705" s="69"/>
      <c r="BI705" s="80"/>
      <c r="BJ705" s="80"/>
      <c r="BK705" s="69"/>
      <c r="BL705" s="69"/>
      <c r="BM705" s="80"/>
      <c r="BN705" s="80"/>
      <c r="BO705" s="69"/>
      <c r="BP705" s="69"/>
      <c r="BQ705" s="80"/>
      <c r="BR705" s="80"/>
      <c r="BS705" s="69"/>
      <c r="BT705" s="69"/>
      <c r="BU705" s="80"/>
      <c r="BV705" s="80"/>
      <c r="BW705" s="69"/>
      <c r="BX705" s="69"/>
      <c r="BY705" s="80"/>
      <c r="BZ705" s="80"/>
      <c r="CA705" s="69"/>
      <c r="CB705" s="69"/>
      <c r="CC705" s="80"/>
      <c r="CD705" s="80"/>
      <c r="CE705" s="69"/>
      <c r="CF705" s="69"/>
      <c r="CG705" s="69"/>
      <c r="CH705" s="69"/>
      <c r="CI705" s="69"/>
      <c r="CJ705" s="69"/>
      <c r="CK705" s="68"/>
      <c r="CL705" s="69"/>
      <c r="CM705" s="67"/>
      <c r="CN705" s="67"/>
      <c r="CO705" s="68"/>
      <c r="CP705" s="69"/>
      <c r="CQ705" s="67"/>
      <c r="CR705" s="67"/>
      <c r="CS705" s="81"/>
      <c r="CT705" s="69"/>
      <c r="CU705" s="69"/>
      <c r="CV705" s="69"/>
      <c r="CW705" s="69"/>
      <c r="CX705" s="69"/>
      <c r="CY705" s="69"/>
      <c r="CZ705" s="69"/>
      <c r="DA705" s="69"/>
    </row>
    <row r="706" spans="2:105">
      <c r="B706" s="67"/>
      <c r="C706" s="67"/>
      <c r="D706" s="67"/>
      <c r="E706" s="68"/>
      <c r="F706" s="69"/>
      <c r="G706" s="67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  <c r="AC706" s="80"/>
      <c r="AD706" s="69"/>
      <c r="AE706" s="69"/>
      <c r="AF706" s="69"/>
      <c r="AG706" s="80"/>
      <c r="AH706" s="80"/>
      <c r="AI706" s="69"/>
      <c r="AJ706" s="69"/>
      <c r="AK706" s="80"/>
      <c r="AL706" s="80"/>
      <c r="AM706" s="69"/>
      <c r="AN706" s="69"/>
      <c r="AO706" s="80"/>
      <c r="AP706" s="80"/>
      <c r="AQ706" s="69"/>
      <c r="AR706" s="69"/>
      <c r="AS706" s="80"/>
      <c r="AT706" s="80"/>
      <c r="AU706" s="69"/>
      <c r="AV706" s="69"/>
      <c r="AW706" s="80"/>
      <c r="AX706" s="80"/>
      <c r="AY706" s="69"/>
      <c r="AZ706" s="69"/>
      <c r="BA706" s="80"/>
      <c r="BB706" s="80"/>
      <c r="BC706" s="69"/>
      <c r="BD706" s="69"/>
      <c r="BE706" s="80"/>
      <c r="BF706" s="80"/>
      <c r="BG706" s="69"/>
      <c r="BH706" s="69"/>
      <c r="BI706" s="80"/>
      <c r="BJ706" s="80"/>
      <c r="BK706" s="69"/>
      <c r="BL706" s="69"/>
      <c r="BM706" s="80"/>
      <c r="BN706" s="80"/>
      <c r="BO706" s="69"/>
      <c r="BP706" s="69"/>
      <c r="BQ706" s="80"/>
      <c r="BR706" s="80"/>
      <c r="BS706" s="69"/>
      <c r="BT706" s="69"/>
      <c r="BU706" s="80"/>
      <c r="BV706" s="80"/>
      <c r="BW706" s="69"/>
      <c r="BX706" s="69"/>
      <c r="BY706" s="80"/>
      <c r="BZ706" s="80"/>
      <c r="CA706" s="69"/>
      <c r="CB706" s="69"/>
      <c r="CC706" s="80"/>
      <c r="CD706" s="80"/>
      <c r="CE706" s="69"/>
      <c r="CF706" s="69"/>
      <c r="CG706" s="69"/>
      <c r="CH706" s="69"/>
      <c r="CI706" s="69"/>
      <c r="CJ706" s="69"/>
      <c r="CK706" s="68"/>
      <c r="CL706" s="69"/>
      <c r="CM706" s="67"/>
      <c r="CN706" s="67"/>
      <c r="CO706" s="68"/>
      <c r="CP706" s="69"/>
      <c r="CQ706" s="67"/>
      <c r="CR706" s="67"/>
      <c r="CS706" s="81"/>
      <c r="CT706" s="69"/>
      <c r="CU706" s="69"/>
      <c r="CV706" s="69"/>
      <c r="CW706" s="69"/>
      <c r="CX706" s="69"/>
      <c r="CY706" s="69"/>
      <c r="CZ706" s="69"/>
      <c r="DA706" s="69"/>
    </row>
    <row r="707" spans="2:105">
      <c r="B707" s="67"/>
      <c r="C707" s="67"/>
      <c r="D707" s="67"/>
      <c r="E707" s="68"/>
      <c r="F707" s="69"/>
      <c r="G707" s="67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  <c r="AC707" s="80"/>
      <c r="AD707" s="69"/>
      <c r="AE707" s="69"/>
      <c r="AF707" s="69"/>
      <c r="AG707" s="80"/>
      <c r="AH707" s="80"/>
      <c r="AI707" s="69"/>
      <c r="AJ707" s="69"/>
      <c r="AK707" s="80"/>
      <c r="AL707" s="80"/>
      <c r="AM707" s="69"/>
      <c r="AN707" s="69"/>
      <c r="AO707" s="80"/>
      <c r="AP707" s="80"/>
      <c r="AQ707" s="69"/>
      <c r="AR707" s="69"/>
      <c r="AS707" s="80"/>
      <c r="AT707" s="80"/>
      <c r="AU707" s="69"/>
      <c r="AV707" s="69"/>
      <c r="AW707" s="80"/>
      <c r="AX707" s="80"/>
      <c r="AY707" s="69"/>
      <c r="AZ707" s="69"/>
      <c r="BA707" s="80"/>
      <c r="BB707" s="80"/>
      <c r="BC707" s="69"/>
      <c r="BD707" s="69"/>
      <c r="BE707" s="80"/>
      <c r="BF707" s="80"/>
      <c r="BG707" s="69"/>
      <c r="BH707" s="69"/>
      <c r="BI707" s="80"/>
      <c r="BJ707" s="80"/>
      <c r="BK707" s="69"/>
      <c r="BL707" s="69"/>
      <c r="BM707" s="80"/>
      <c r="BN707" s="80"/>
      <c r="BO707" s="69"/>
      <c r="BP707" s="69"/>
      <c r="BQ707" s="80"/>
      <c r="BR707" s="80"/>
      <c r="BS707" s="69"/>
      <c r="BT707" s="69"/>
      <c r="BU707" s="80"/>
      <c r="BV707" s="80"/>
      <c r="BW707" s="69"/>
      <c r="BX707" s="69"/>
      <c r="BY707" s="80"/>
      <c r="BZ707" s="80"/>
      <c r="CA707" s="69"/>
      <c r="CB707" s="69"/>
      <c r="CC707" s="80"/>
      <c r="CD707" s="80"/>
      <c r="CE707" s="69"/>
      <c r="CF707" s="69"/>
      <c r="CG707" s="69"/>
      <c r="CH707" s="69"/>
      <c r="CI707" s="69"/>
      <c r="CJ707" s="69"/>
      <c r="CK707" s="68"/>
      <c r="CL707" s="69"/>
      <c r="CM707" s="67"/>
      <c r="CN707" s="67"/>
      <c r="CO707" s="68"/>
      <c r="CP707" s="69"/>
      <c r="CQ707" s="67"/>
      <c r="CR707" s="67"/>
      <c r="CS707" s="81"/>
      <c r="CT707" s="69"/>
      <c r="CU707" s="69"/>
      <c r="CV707" s="69"/>
      <c r="CW707" s="69"/>
      <c r="CX707" s="69"/>
      <c r="CY707" s="69"/>
      <c r="CZ707" s="69"/>
      <c r="DA707" s="69"/>
    </row>
    <row r="708" spans="2:105">
      <c r="B708" s="67"/>
      <c r="C708" s="67"/>
      <c r="D708" s="67"/>
      <c r="E708" s="68"/>
      <c r="F708" s="69"/>
      <c r="G708" s="67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  <c r="AC708" s="80"/>
      <c r="AD708" s="69"/>
      <c r="AE708" s="69"/>
      <c r="AF708" s="69"/>
      <c r="AG708" s="80"/>
      <c r="AH708" s="80"/>
      <c r="AI708" s="69"/>
      <c r="AJ708" s="69"/>
      <c r="AK708" s="80"/>
      <c r="AL708" s="80"/>
      <c r="AM708" s="69"/>
      <c r="AN708" s="69"/>
      <c r="AO708" s="80"/>
      <c r="AP708" s="80"/>
      <c r="AQ708" s="69"/>
      <c r="AR708" s="69"/>
      <c r="AS708" s="80"/>
      <c r="AT708" s="80"/>
      <c r="AU708" s="69"/>
      <c r="AV708" s="69"/>
      <c r="AW708" s="80"/>
      <c r="AX708" s="80"/>
      <c r="AY708" s="69"/>
      <c r="AZ708" s="69"/>
      <c r="BA708" s="80"/>
      <c r="BB708" s="80"/>
      <c r="BC708" s="69"/>
      <c r="BD708" s="69"/>
      <c r="BE708" s="80"/>
      <c r="BF708" s="80"/>
      <c r="BG708" s="69"/>
      <c r="BH708" s="69"/>
      <c r="BI708" s="80"/>
      <c r="BJ708" s="80"/>
      <c r="BK708" s="69"/>
      <c r="BL708" s="69"/>
      <c r="BM708" s="80"/>
      <c r="BN708" s="80"/>
      <c r="BO708" s="69"/>
      <c r="BP708" s="69"/>
      <c r="BQ708" s="80"/>
      <c r="BR708" s="80"/>
      <c r="BS708" s="69"/>
      <c r="BT708" s="69"/>
      <c r="BU708" s="80"/>
      <c r="BV708" s="80"/>
      <c r="BW708" s="69"/>
      <c r="BX708" s="69"/>
      <c r="BY708" s="80"/>
      <c r="BZ708" s="80"/>
      <c r="CA708" s="69"/>
      <c r="CB708" s="69"/>
      <c r="CC708" s="80"/>
      <c r="CD708" s="80"/>
      <c r="CE708" s="69"/>
      <c r="CF708" s="69"/>
      <c r="CG708" s="69"/>
      <c r="CH708" s="69"/>
      <c r="CI708" s="69"/>
      <c r="CJ708" s="69"/>
      <c r="CK708" s="68"/>
      <c r="CL708" s="69"/>
      <c r="CM708" s="67"/>
      <c r="CN708" s="67"/>
      <c r="CO708" s="68"/>
      <c r="CP708" s="69"/>
      <c r="CQ708" s="67"/>
      <c r="CR708" s="67"/>
      <c r="CS708" s="81"/>
      <c r="CT708" s="69"/>
      <c r="CU708" s="69"/>
      <c r="CV708" s="69"/>
      <c r="CW708" s="69"/>
      <c r="CX708" s="69"/>
      <c r="CY708" s="69"/>
      <c r="CZ708" s="69"/>
      <c r="DA708" s="69"/>
    </row>
    <row r="709" spans="2:105">
      <c r="B709" s="67"/>
      <c r="C709" s="67"/>
      <c r="D709" s="67"/>
      <c r="E709" s="68"/>
      <c r="F709" s="69"/>
      <c r="G709" s="67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  <c r="AC709" s="80"/>
      <c r="AD709" s="69"/>
      <c r="AE709" s="69"/>
      <c r="AF709" s="69"/>
      <c r="AG709" s="80"/>
      <c r="AH709" s="80"/>
      <c r="AI709" s="69"/>
      <c r="AJ709" s="69"/>
      <c r="AK709" s="80"/>
      <c r="AL709" s="80"/>
      <c r="AM709" s="69"/>
      <c r="AN709" s="69"/>
      <c r="AO709" s="80"/>
      <c r="AP709" s="80"/>
      <c r="AQ709" s="69"/>
      <c r="AR709" s="69"/>
      <c r="AS709" s="80"/>
      <c r="AT709" s="80"/>
      <c r="AU709" s="69"/>
      <c r="AV709" s="69"/>
      <c r="AW709" s="80"/>
      <c r="AX709" s="80"/>
      <c r="AY709" s="69"/>
      <c r="AZ709" s="69"/>
      <c r="BA709" s="80"/>
      <c r="BB709" s="80"/>
      <c r="BC709" s="69"/>
      <c r="BD709" s="69"/>
      <c r="BE709" s="80"/>
      <c r="BF709" s="80"/>
      <c r="BG709" s="69"/>
      <c r="BH709" s="69"/>
      <c r="BI709" s="80"/>
      <c r="BJ709" s="80"/>
      <c r="BK709" s="69"/>
      <c r="BL709" s="69"/>
      <c r="BM709" s="80"/>
      <c r="BN709" s="80"/>
      <c r="BO709" s="69"/>
      <c r="BP709" s="69"/>
      <c r="BQ709" s="80"/>
      <c r="BR709" s="80"/>
      <c r="BS709" s="69"/>
      <c r="BT709" s="69"/>
      <c r="BU709" s="80"/>
      <c r="BV709" s="80"/>
      <c r="BW709" s="69"/>
      <c r="BX709" s="69"/>
      <c r="BY709" s="80"/>
      <c r="BZ709" s="80"/>
      <c r="CA709" s="69"/>
      <c r="CB709" s="69"/>
      <c r="CC709" s="80"/>
      <c r="CD709" s="80"/>
      <c r="CE709" s="69"/>
      <c r="CF709" s="69"/>
      <c r="CG709" s="69"/>
      <c r="CH709" s="69"/>
      <c r="CI709" s="69"/>
      <c r="CJ709" s="69"/>
      <c r="CK709" s="68"/>
      <c r="CL709" s="69"/>
      <c r="CM709" s="67"/>
      <c r="CN709" s="67"/>
      <c r="CO709" s="68"/>
      <c r="CP709" s="69"/>
      <c r="CQ709" s="67"/>
      <c r="CR709" s="67"/>
      <c r="CS709" s="81"/>
      <c r="CT709" s="69"/>
      <c r="CU709" s="69"/>
      <c r="CV709" s="69"/>
      <c r="CW709" s="69"/>
      <c r="CX709" s="69"/>
      <c r="CY709" s="69"/>
      <c r="CZ709" s="69"/>
      <c r="DA709" s="69"/>
    </row>
    <row r="710" spans="2:105">
      <c r="B710" s="67"/>
      <c r="C710" s="67"/>
      <c r="D710" s="67"/>
      <c r="E710" s="68"/>
      <c r="F710" s="69"/>
      <c r="G710" s="67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  <c r="AC710" s="80"/>
      <c r="AD710" s="69"/>
      <c r="AE710" s="69"/>
      <c r="AF710" s="69"/>
      <c r="AG710" s="80"/>
      <c r="AH710" s="80"/>
      <c r="AI710" s="69"/>
      <c r="AJ710" s="69"/>
      <c r="AK710" s="80"/>
      <c r="AL710" s="80"/>
      <c r="AM710" s="69"/>
      <c r="AN710" s="69"/>
      <c r="AO710" s="80"/>
      <c r="AP710" s="80"/>
      <c r="AQ710" s="69"/>
      <c r="AR710" s="69"/>
      <c r="AS710" s="80"/>
      <c r="AT710" s="80"/>
      <c r="AU710" s="69"/>
      <c r="AV710" s="69"/>
      <c r="AW710" s="80"/>
      <c r="AX710" s="80"/>
      <c r="AY710" s="69"/>
      <c r="AZ710" s="69"/>
      <c r="BA710" s="80"/>
      <c r="BB710" s="80"/>
      <c r="BC710" s="69"/>
      <c r="BD710" s="69"/>
      <c r="BE710" s="80"/>
      <c r="BF710" s="80"/>
      <c r="BG710" s="69"/>
      <c r="BH710" s="69"/>
      <c r="BI710" s="80"/>
      <c r="BJ710" s="80"/>
      <c r="BK710" s="69"/>
      <c r="BL710" s="69"/>
      <c r="BM710" s="80"/>
      <c r="BN710" s="80"/>
      <c r="BO710" s="69"/>
      <c r="BP710" s="69"/>
      <c r="BQ710" s="80"/>
      <c r="BR710" s="80"/>
      <c r="BS710" s="69"/>
      <c r="BT710" s="69"/>
      <c r="BU710" s="80"/>
      <c r="BV710" s="80"/>
      <c r="BW710" s="69"/>
      <c r="BX710" s="69"/>
      <c r="BY710" s="80"/>
      <c r="BZ710" s="80"/>
      <c r="CA710" s="69"/>
      <c r="CB710" s="69"/>
      <c r="CC710" s="80"/>
      <c r="CD710" s="80"/>
      <c r="CE710" s="69"/>
      <c r="CF710" s="69"/>
      <c r="CG710" s="69"/>
      <c r="CH710" s="69"/>
      <c r="CI710" s="69"/>
      <c r="CJ710" s="69"/>
      <c r="CK710" s="68"/>
      <c r="CL710" s="69"/>
      <c r="CM710" s="67"/>
      <c r="CN710" s="67"/>
      <c r="CO710" s="68"/>
      <c r="CP710" s="69"/>
      <c r="CQ710" s="67"/>
      <c r="CR710" s="67"/>
      <c r="CS710" s="81"/>
      <c r="CT710" s="69"/>
      <c r="CU710" s="69"/>
      <c r="CV710" s="69"/>
      <c r="CW710" s="69"/>
      <c r="CX710" s="69"/>
      <c r="CY710" s="69"/>
      <c r="CZ710" s="69"/>
      <c r="DA710" s="69"/>
    </row>
    <row r="711" spans="2:105">
      <c r="B711" s="67"/>
      <c r="C711" s="67"/>
      <c r="D711" s="67"/>
      <c r="E711" s="68"/>
      <c r="F711" s="69"/>
      <c r="G711" s="67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  <c r="AC711" s="80"/>
      <c r="AD711" s="69"/>
      <c r="AE711" s="69"/>
      <c r="AF711" s="69"/>
      <c r="AG711" s="80"/>
      <c r="AH711" s="80"/>
      <c r="AI711" s="69"/>
      <c r="AJ711" s="69"/>
      <c r="AK711" s="80"/>
      <c r="AL711" s="80"/>
      <c r="AM711" s="69"/>
      <c r="AN711" s="69"/>
      <c r="AO711" s="80"/>
      <c r="AP711" s="80"/>
      <c r="AQ711" s="69"/>
      <c r="AR711" s="69"/>
      <c r="AS711" s="80"/>
      <c r="AT711" s="80"/>
      <c r="AU711" s="69"/>
      <c r="AV711" s="69"/>
      <c r="AW711" s="80"/>
      <c r="AX711" s="80"/>
      <c r="AY711" s="69"/>
      <c r="AZ711" s="69"/>
      <c r="BA711" s="80"/>
      <c r="BB711" s="80"/>
      <c r="BC711" s="69"/>
      <c r="BD711" s="69"/>
      <c r="BE711" s="80"/>
      <c r="BF711" s="80"/>
      <c r="BG711" s="69"/>
      <c r="BH711" s="69"/>
      <c r="BI711" s="80"/>
      <c r="BJ711" s="80"/>
      <c r="BK711" s="69"/>
      <c r="BL711" s="69"/>
      <c r="BM711" s="80"/>
      <c r="BN711" s="80"/>
      <c r="BO711" s="69"/>
      <c r="BP711" s="69"/>
      <c r="BQ711" s="80"/>
      <c r="BR711" s="80"/>
      <c r="BS711" s="69"/>
      <c r="BT711" s="69"/>
      <c r="BU711" s="80"/>
      <c r="BV711" s="80"/>
      <c r="BW711" s="69"/>
      <c r="BX711" s="69"/>
      <c r="BY711" s="80"/>
      <c r="BZ711" s="80"/>
      <c r="CA711" s="69"/>
      <c r="CB711" s="69"/>
      <c r="CC711" s="80"/>
      <c r="CD711" s="80"/>
      <c r="CE711" s="69"/>
      <c r="CF711" s="69"/>
      <c r="CG711" s="69"/>
      <c r="CH711" s="69"/>
      <c r="CI711" s="69"/>
      <c r="CJ711" s="69"/>
      <c r="CK711" s="68"/>
      <c r="CL711" s="69"/>
      <c r="CM711" s="67"/>
      <c r="CN711" s="67"/>
      <c r="CO711" s="68"/>
      <c r="CP711" s="69"/>
      <c r="CQ711" s="67"/>
      <c r="CR711" s="67"/>
      <c r="CS711" s="81"/>
      <c r="CT711" s="69"/>
      <c r="CU711" s="69"/>
      <c r="CV711" s="69"/>
      <c r="CW711" s="69"/>
      <c r="CX711" s="69"/>
      <c r="CY711" s="69"/>
      <c r="CZ711" s="69"/>
      <c r="DA711" s="69"/>
    </row>
    <row r="712" spans="2:105">
      <c r="B712" s="67"/>
      <c r="C712" s="67"/>
      <c r="D712" s="67"/>
      <c r="E712" s="68"/>
      <c r="F712" s="69"/>
      <c r="G712" s="67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  <c r="AC712" s="80"/>
      <c r="AD712" s="69"/>
      <c r="AE712" s="69"/>
      <c r="AF712" s="69"/>
      <c r="AG712" s="80"/>
      <c r="AH712" s="80"/>
      <c r="AI712" s="69"/>
      <c r="AJ712" s="69"/>
      <c r="AK712" s="80"/>
      <c r="AL712" s="80"/>
      <c r="AM712" s="69"/>
      <c r="AN712" s="69"/>
      <c r="AO712" s="80"/>
      <c r="AP712" s="80"/>
      <c r="AQ712" s="69"/>
      <c r="AR712" s="69"/>
      <c r="AS712" s="80"/>
      <c r="AT712" s="80"/>
      <c r="AU712" s="69"/>
      <c r="AV712" s="69"/>
      <c r="AW712" s="80"/>
      <c r="AX712" s="80"/>
      <c r="AY712" s="69"/>
      <c r="AZ712" s="69"/>
      <c r="BA712" s="80"/>
      <c r="BB712" s="80"/>
      <c r="BC712" s="69"/>
      <c r="BD712" s="69"/>
      <c r="BE712" s="80"/>
      <c r="BF712" s="80"/>
      <c r="BG712" s="69"/>
      <c r="BH712" s="69"/>
      <c r="BI712" s="80"/>
      <c r="BJ712" s="80"/>
      <c r="BK712" s="69"/>
      <c r="BL712" s="69"/>
      <c r="BM712" s="80"/>
      <c r="BN712" s="80"/>
      <c r="BO712" s="69"/>
      <c r="BP712" s="69"/>
      <c r="BQ712" s="80"/>
      <c r="BR712" s="80"/>
      <c r="BS712" s="69"/>
      <c r="BT712" s="69"/>
      <c r="BU712" s="80"/>
      <c r="BV712" s="80"/>
      <c r="BW712" s="69"/>
      <c r="BX712" s="69"/>
      <c r="BY712" s="80"/>
      <c r="BZ712" s="80"/>
      <c r="CA712" s="69"/>
      <c r="CB712" s="69"/>
      <c r="CC712" s="80"/>
      <c r="CD712" s="80"/>
      <c r="CE712" s="69"/>
      <c r="CF712" s="69"/>
      <c r="CG712" s="69"/>
      <c r="CH712" s="69"/>
      <c r="CI712" s="69"/>
      <c r="CJ712" s="69"/>
      <c r="CK712" s="68"/>
      <c r="CL712" s="69"/>
      <c r="CM712" s="67"/>
      <c r="CN712" s="67"/>
      <c r="CO712" s="68"/>
      <c r="CP712" s="69"/>
      <c r="CQ712" s="67"/>
      <c r="CR712" s="67"/>
      <c r="CS712" s="81"/>
      <c r="CT712" s="69"/>
      <c r="CU712" s="69"/>
      <c r="CV712" s="69"/>
      <c r="CW712" s="69"/>
      <c r="CX712" s="69"/>
      <c r="CY712" s="69"/>
      <c r="CZ712" s="69"/>
      <c r="DA712" s="69"/>
    </row>
    <row r="713" spans="2:105">
      <c r="B713" s="67"/>
      <c r="C713" s="67"/>
      <c r="D713" s="67"/>
      <c r="E713" s="68"/>
      <c r="F713" s="69"/>
      <c r="G713" s="67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  <c r="AC713" s="80"/>
      <c r="AD713" s="69"/>
      <c r="AE713" s="69"/>
      <c r="AF713" s="69"/>
      <c r="AG713" s="80"/>
      <c r="AH713" s="80"/>
      <c r="AI713" s="69"/>
      <c r="AJ713" s="69"/>
      <c r="AK713" s="80"/>
      <c r="AL713" s="80"/>
      <c r="AM713" s="69"/>
      <c r="AN713" s="69"/>
      <c r="AO713" s="80"/>
      <c r="AP713" s="80"/>
      <c r="AQ713" s="69"/>
      <c r="AR713" s="69"/>
      <c r="AS713" s="80"/>
      <c r="AT713" s="80"/>
      <c r="AU713" s="69"/>
      <c r="AV713" s="69"/>
      <c r="AW713" s="80"/>
      <c r="AX713" s="80"/>
      <c r="AY713" s="69"/>
      <c r="AZ713" s="69"/>
      <c r="BA713" s="80"/>
      <c r="BB713" s="80"/>
      <c r="BC713" s="69"/>
      <c r="BD713" s="69"/>
      <c r="BE713" s="80"/>
      <c r="BF713" s="80"/>
      <c r="BG713" s="69"/>
      <c r="BH713" s="69"/>
      <c r="BI713" s="80"/>
      <c r="BJ713" s="80"/>
      <c r="BK713" s="69"/>
      <c r="BL713" s="69"/>
      <c r="BM713" s="80"/>
      <c r="BN713" s="80"/>
      <c r="BO713" s="69"/>
      <c r="BP713" s="69"/>
      <c r="BQ713" s="80"/>
      <c r="BR713" s="80"/>
      <c r="BS713" s="69"/>
      <c r="BT713" s="69"/>
      <c r="BU713" s="80"/>
      <c r="BV713" s="80"/>
      <c r="BW713" s="69"/>
      <c r="BX713" s="69"/>
      <c r="BY713" s="80"/>
      <c r="BZ713" s="80"/>
      <c r="CA713" s="69"/>
      <c r="CB713" s="69"/>
      <c r="CC713" s="80"/>
      <c r="CD713" s="80"/>
      <c r="CE713" s="69"/>
      <c r="CF713" s="69"/>
      <c r="CG713" s="69"/>
      <c r="CH713" s="69"/>
      <c r="CI713" s="69"/>
      <c r="CJ713" s="69"/>
      <c r="CK713" s="68"/>
      <c r="CL713" s="69"/>
      <c r="CM713" s="67"/>
      <c r="CN713" s="67"/>
      <c r="CO713" s="68"/>
      <c r="CP713" s="69"/>
      <c r="CQ713" s="67"/>
      <c r="CR713" s="67"/>
      <c r="CS713" s="81"/>
      <c r="CT713" s="69"/>
      <c r="CU713" s="69"/>
      <c r="CV713" s="69"/>
      <c r="CW713" s="69"/>
      <c r="CX713" s="69"/>
      <c r="CY713" s="69"/>
      <c r="CZ713" s="69"/>
      <c r="DA713" s="69"/>
    </row>
    <row r="714" spans="2:105">
      <c r="B714" s="67"/>
      <c r="C714" s="67"/>
      <c r="D714" s="67"/>
      <c r="E714" s="68"/>
      <c r="F714" s="69"/>
      <c r="G714" s="67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  <c r="AC714" s="80"/>
      <c r="AD714" s="69"/>
      <c r="AE714" s="69"/>
      <c r="AF714" s="69"/>
      <c r="AG714" s="80"/>
      <c r="AH714" s="80"/>
      <c r="AI714" s="69"/>
      <c r="AJ714" s="69"/>
      <c r="AK714" s="80"/>
      <c r="AL714" s="80"/>
      <c r="AM714" s="69"/>
      <c r="AN714" s="69"/>
      <c r="AO714" s="80"/>
      <c r="AP714" s="80"/>
      <c r="AQ714" s="69"/>
      <c r="AR714" s="69"/>
      <c r="AS714" s="80"/>
      <c r="AT714" s="80"/>
      <c r="AU714" s="69"/>
      <c r="AV714" s="69"/>
      <c r="AW714" s="80"/>
      <c r="AX714" s="80"/>
      <c r="AY714" s="69"/>
      <c r="AZ714" s="69"/>
      <c r="BA714" s="80"/>
      <c r="BB714" s="80"/>
      <c r="BC714" s="69"/>
      <c r="BD714" s="69"/>
      <c r="BE714" s="80"/>
      <c r="BF714" s="80"/>
      <c r="BG714" s="69"/>
      <c r="BH714" s="69"/>
      <c r="BI714" s="80"/>
      <c r="BJ714" s="80"/>
      <c r="BK714" s="69"/>
      <c r="BL714" s="69"/>
      <c r="BM714" s="80"/>
      <c r="BN714" s="80"/>
      <c r="BO714" s="69"/>
      <c r="BP714" s="69"/>
      <c r="BQ714" s="80"/>
      <c r="BR714" s="80"/>
      <c r="BS714" s="69"/>
      <c r="BT714" s="69"/>
      <c r="BU714" s="80"/>
      <c r="BV714" s="80"/>
      <c r="BW714" s="69"/>
      <c r="BX714" s="69"/>
      <c r="BY714" s="80"/>
      <c r="BZ714" s="80"/>
      <c r="CA714" s="69"/>
      <c r="CB714" s="69"/>
      <c r="CC714" s="80"/>
      <c r="CD714" s="80"/>
      <c r="CE714" s="69"/>
      <c r="CF714" s="69"/>
      <c r="CG714" s="69"/>
      <c r="CH714" s="69"/>
      <c r="CI714" s="69"/>
      <c r="CJ714" s="69"/>
      <c r="CK714" s="68"/>
      <c r="CL714" s="69"/>
      <c r="CM714" s="67"/>
      <c r="CN714" s="67"/>
      <c r="CO714" s="68"/>
      <c r="CP714" s="69"/>
      <c r="CQ714" s="67"/>
      <c r="CR714" s="67"/>
      <c r="CS714" s="81"/>
      <c r="CT714" s="69"/>
      <c r="CU714" s="69"/>
      <c r="CV714" s="69"/>
      <c r="CW714" s="69"/>
      <c r="CX714" s="69"/>
      <c r="CY714" s="69"/>
      <c r="CZ714" s="69"/>
      <c r="DA714" s="69"/>
    </row>
    <row r="715" spans="2:105">
      <c r="B715" s="67"/>
      <c r="C715" s="67"/>
      <c r="D715" s="67"/>
      <c r="E715" s="68"/>
      <c r="F715" s="69"/>
      <c r="G715" s="67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  <c r="AC715" s="80"/>
      <c r="AD715" s="69"/>
      <c r="AE715" s="69"/>
      <c r="AF715" s="69"/>
      <c r="AG715" s="80"/>
      <c r="AH715" s="80"/>
      <c r="AI715" s="69"/>
      <c r="AJ715" s="69"/>
      <c r="AK715" s="80"/>
      <c r="AL715" s="80"/>
      <c r="AM715" s="69"/>
      <c r="AN715" s="69"/>
      <c r="AO715" s="80"/>
      <c r="AP715" s="80"/>
      <c r="AQ715" s="69"/>
      <c r="AR715" s="69"/>
      <c r="AS715" s="80"/>
      <c r="AT715" s="80"/>
      <c r="AU715" s="69"/>
      <c r="AV715" s="69"/>
      <c r="AW715" s="80"/>
      <c r="AX715" s="80"/>
      <c r="AY715" s="69"/>
      <c r="AZ715" s="69"/>
      <c r="BA715" s="80"/>
      <c r="BB715" s="80"/>
      <c r="BC715" s="69"/>
      <c r="BD715" s="69"/>
      <c r="BE715" s="80"/>
      <c r="BF715" s="80"/>
      <c r="BG715" s="69"/>
      <c r="BH715" s="69"/>
      <c r="BI715" s="80"/>
      <c r="BJ715" s="80"/>
      <c r="BK715" s="69"/>
      <c r="BL715" s="69"/>
      <c r="BM715" s="80"/>
      <c r="BN715" s="80"/>
      <c r="BO715" s="69"/>
      <c r="BP715" s="69"/>
      <c r="BQ715" s="80"/>
      <c r="BR715" s="80"/>
      <c r="BS715" s="69"/>
      <c r="BT715" s="69"/>
      <c r="BU715" s="80"/>
      <c r="BV715" s="80"/>
      <c r="BW715" s="69"/>
      <c r="BX715" s="69"/>
      <c r="BY715" s="80"/>
      <c r="BZ715" s="80"/>
      <c r="CA715" s="69"/>
      <c r="CB715" s="69"/>
      <c r="CC715" s="80"/>
      <c r="CD715" s="80"/>
      <c r="CE715" s="69"/>
      <c r="CF715" s="69"/>
      <c r="CG715" s="69"/>
      <c r="CH715" s="69"/>
      <c r="CI715" s="69"/>
      <c r="CJ715" s="69"/>
      <c r="CK715" s="68"/>
      <c r="CL715" s="69"/>
      <c r="CM715" s="67"/>
      <c r="CN715" s="67"/>
      <c r="CO715" s="68"/>
      <c r="CP715" s="69"/>
      <c r="CQ715" s="67"/>
      <c r="CR715" s="67"/>
      <c r="CS715" s="81"/>
      <c r="CT715" s="69"/>
      <c r="CU715" s="69"/>
      <c r="CV715" s="69"/>
      <c r="CW715" s="69"/>
      <c r="CX715" s="69"/>
      <c r="CY715" s="69"/>
      <c r="CZ715" s="69"/>
      <c r="DA715" s="69"/>
    </row>
    <row r="716" spans="2:105">
      <c r="B716" s="67"/>
      <c r="C716" s="67"/>
      <c r="D716" s="67"/>
      <c r="E716" s="68"/>
      <c r="F716" s="69"/>
      <c r="G716" s="67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  <c r="AC716" s="80"/>
      <c r="AD716" s="69"/>
      <c r="AE716" s="69"/>
      <c r="AF716" s="69"/>
      <c r="AG716" s="80"/>
      <c r="AH716" s="80"/>
      <c r="AI716" s="69"/>
      <c r="AJ716" s="69"/>
      <c r="AK716" s="80"/>
      <c r="AL716" s="80"/>
      <c r="AM716" s="69"/>
      <c r="AN716" s="69"/>
      <c r="AO716" s="80"/>
      <c r="AP716" s="80"/>
      <c r="AQ716" s="69"/>
      <c r="AR716" s="69"/>
      <c r="AS716" s="80"/>
      <c r="AT716" s="80"/>
      <c r="AU716" s="69"/>
      <c r="AV716" s="69"/>
      <c r="AW716" s="80"/>
      <c r="AX716" s="80"/>
      <c r="AY716" s="69"/>
      <c r="AZ716" s="69"/>
      <c r="BA716" s="80"/>
      <c r="BB716" s="80"/>
      <c r="BC716" s="69"/>
      <c r="BD716" s="69"/>
      <c r="BE716" s="80"/>
      <c r="BF716" s="80"/>
      <c r="BG716" s="69"/>
      <c r="BH716" s="69"/>
      <c r="BI716" s="80"/>
      <c r="BJ716" s="80"/>
      <c r="BK716" s="69"/>
      <c r="BL716" s="69"/>
      <c r="BM716" s="80"/>
      <c r="BN716" s="80"/>
      <c r="BO716" s="69"/>
      <c r="BP716" s="69"/>
      <c r="BQ716" s="80"/>
      <c r="BR716" s="80"/>
      <c r="BS716" s="69"/>
      <c r="BT716" s="69"/>
      <c r="BU716" s="80"/>
      <c r="BV716" s="80"/>
      <c r="BW716" s="69"/>
      <c r="BX716" s="69"/>
      <c r="BY716" s="80"/>
      <c r="BZ716" s="80"/>
      <c r="CA716" s="69"/>
      <c r="CB716" s="69"/>
      <c r="CC716" s="80"/>
      <c r="CD716" s="80"/>
      <c r="CE716" s="69"/>
      <c r="CF716" s="69"/>
      <c r="CG716" s="69"/>
      <c r="CH716" s="69"/>
      <c r="CI716" s="69"/>
      <c r="CJ716" s="69"/>
      <c r="CK716" s="68"/>
      <c r="CL716" s="69"/>
      <c r="CM716" s="67"/>
      <c r="CN716" s="67"/>
      <c r="CO716" s="68"/>
      <c r="CP716" s="69"/>
      <c r="CQ716" s="67"/>
      <c r="CR716" s="67"/>
      <c r="CS716" s="81"/>
      <c r="CT716" s="69"/>
      <c r="CU716" s="69"/>
      <c r="CV716" s="69"/>
      <c r="CW716" s="69"/>
      <c r="CX716" s="69"/>
      <c r="CY716" s="69"/>
      <c r="CZ716" s="69"/>
      <c r="DA716" s="69"/>
    </row>
    <row r="717" spans="2:105">
      <c r="B717" s="67"/>
      <c r="C717" s="67"/>
      <c r="D717" s="67"/>
      <c r="E717" s="68"/>
      <c r="F717" s="69"/>
      <c r="G717" s="67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  <c r="AC717" s="80"/>
      <c r="AD717" s="69"/>
      <c r="AE717" s="69"/>
      <c r="AF717" s="69"/>
      <c r="AG717" s="80"/>
      <c r="AH717" s="80"/>
      <c r="AI717" s="69"/>
      <c r="AJ717" s="69"/>
      <c r="AK717" s="80"/>
      <c r="AL717" s="80"/>
      <c r="AM717" s="69"/>
      <c r="AN717" s="69"/>
      <c r="AO717" s="80"/>
      <c r="AP717" s="80"/>
      <c r="AQ717" s="69"/>
      <c r="AR717" s="69"/>
      <c r="AS717" s="80"/>
      <c r="AT717" s="80"/>
      <c r="AU717" s="69"/>
      <c r="AV717" s="69"/>
      <c r="AW717" s="80"/>
      <c r="AX717" s="80"/>
      <c r="AY717" s="69"/>
      <c r="AZ717" s="69"/>
      <c r="BA717" s="80"/>
      <c r="BB717" s="80"/>
      <c r="BC717" s="69"/>
      <c r="BD717" s="69"/>
      <c r="BE717" s="80"/>
      <c r="BF717" s="80"/>
      <c r="BG717" s="69"/>
      <c r="BH717" s="69"/>
      <c r="BI717" s="80"/>
      <c r="BJ717" s="80"/>
      <c r="BK717" s="69"/>
      <c r="BL717" s="69"/>
      <c r="BM717" s="80"/>
      <c r="BN717" s="80"/>
      <c r="BO717" s="69"/>
      <c r="BP717" s="69"/>
      <c r="BQ717" s="80"/>
      <c r="BR717" s="80"/>
      <c r="BS717" s="69"/>
      <c r="BT717" s="69"/>
      <c r="BU717" s="80"/>
      <c r="BV717" s="80"/>
      <c r="BW717" s="69"/>
      <c r="BX717" s="69"/>
      <c r="BY717" s="80"/>
      <c r="BZ717" s="80"/>
      <c r="CA717" s="69"/>
      <c r="CB717" s="69"/>
      <c r="CC717" s="80"/>
      <c r="CD717" s="80"/>
      <c r="CE717" s="69"/>
      <c r="CF717" s="69"/>
      <c r="CG717" s="69"/>
      <c r="CH717" s="69"/>
      <c r="CI717" s="69"/>
      <c r="CJ717" s="69"/>
      <c r="CK717" s="68"/>
      <c r="CL717" s="69"/>
      <c r="CM717" s="67"/>
      <c r="CN717" s="67"/>
      <c r="CO717" s="68"/>
      <c r="CP717" s="69"/>
      <c r="CQ717" s="67"/>
      <c r="CR717" s="67"/>
      <c r="CS717" s="81"/>
      <c r="CT717" s="69"/>
      <c r="CU717" s="69"/>
      <c r="CV717" s="69"/>
      <c r="CW717" s="69"/>
      <c r="CX717" s="69"/>
      <c r="CY717" s="69"/>
      <c r="CZ717" s="69"/>
      <c r="DA717" s="69"/>
    </row>
    <row r="718" spans="2:105">
      <c r="B718" s="67"/>
      <c r="C718" s="67"/>
      <c r="D718" s="67"/>
      <c r="E718" s="68"/>
      <c r="F718" s="69"/>
      <c r="G718" s="67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  <c r="AC718" s="80"/>
      <c r="AD718" s="69"/>
      <c r="AE718" s="69"/>
      <c r="AF718" s="69"/>
      <c r="AG718" s="80"/>
      <c r="AH718" s="80"/>
      <c r="AI718" s="69"/>
      <c r="AJ718" s="69"/>
      <c r="AK718" s="80"/>
      <c r="AL718" s="80"/>
      <c r="AM718" s="69"/>
      <c r="AN718" s="69"/>
      <c r="AO718" s="80"/>
      <c r="AP718" s="80"/>
      <c r="AQ718" s="69"/>
      <c r="AR718" s="69"/>
      <c r="AS718" s="80"/>
      <c r="AT718" s="80"/>
      <c r="AU718" s="69"/>
      <c r="AV718" s="69"/>
      <c r="AW718" s="80"/>
      <c r="AX718" s="80"/>
      <c r="AY718" s="69"/>
      <c r="AZ718" s="69"/>
      <c r="BA718" s="80"/>
      <c r="BB718" s="80"/>
      <c r="BC718" s="69"/>
      <c r="BD718" s="69"/>
      <c r="BE718" s="80"/>
      <c r="BF718" s="80"/>
      <c r="BG718" s="69"/>
      <c r="BH718" s="69"/>
      <c r="BI718" s="80"/>
      <c r="BJ718" s="80"/>
      <c r="BK718" s="69"/>
      <c r="BL718" s="69"/>
      <c r="BM718" s="80"/>
      <c r="BN718" s="80"/>
      <c r="BO718" s="69"/>
      <c r="BP718" s="69"/>
      <c r="BQ718" s="80"/>
      <c r="BR718" s="80"/>
      <c r="BS718" s="69"/>
      <c r="BT718" s="69"/>
      <c r="BU718" s="80"/>
      <c r="BV718" s="80"/>
      <c r="BW718" s="69"/>
      <c r="BX718" s="69"/>
      <c r="BY718" s="80"/>
      <c r="BZ718" s="80"/>
      <c r="CA718" s="69"/>
      <c r="CB718" s="69"/>
      <c r="CC718" s="80"/>
      <c r="CD718" s="80"/>
      <c r="CE718" s="69"/>
      <c r="CF718" s="69"/>
      <c r="CG718" s="69"/>
      <c r="CH718" s="69"/>
      <c r="CI718" s="69"/>
      <c r="CJ718" s="69"/>
      <c r="CK718" s="68"/>
      <c r="CL718" s="69"/>
      <c r="CM718" s="67"/>
      <c r="CN718" s="67"/>
      <c r="CO718" s="68"/>
      <c r="CP718" s="69"/>
      <c r="CQ718" s="67"/>
      <c r="CR718" s="67"/>
      <c r="CS718" s="81"/>
      <c r="CT718" s="69"/>
      <c r="CU718" s="69"/>
      <c r="CV718" s="69"/>
      <c r="CW718" s="69"/>
      <c r="CX718" s="69"/>
      <c r="CY718" s="69"/>
      <c r="CZ718" s="69"/>
      <c r="DA718" s="69"/>
    </row>
    <row r="719" spans="2:105">
      <c r="B719" s="67"/>
      <c r="C719" s="67"/>
      <c r="D719" s="67"/>
      <c r="E719" s="68"/>
      <c r="F719" s="69"/>
      <c r="G719" s="67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  <c r="AC719" s="80"/>
      <c r="AD719" s="69"/>
      <c r="AE719" s="69"/>
      <c r="AF719" s="69"/>
      <c r="AG719" s="80"/>
      <c r="AH719" s="80"/>
      <c r="AI719" s="69"/>
      <c r="AJ719" s="69"/>
      <c r="AK719" s="80"/>
      <c r="AL719" s="80"/>
      <c r="AM719" s="69"/>
      <c r="AN719" s="69"/>
      <c r="AO719" s="80"/>
      <c r="AP719" s="80"/>
      <c r="AQ719" s="69"/>
      <c r="AR719" s="69"/>
      <c r="AS719" s="80"/>
      <c r="AT719" s="80"/>
      <c r="AU719" s="69"/>
      <c r="AV719" s="69"/>
      <c r="AW719" s="80"/>
      <c r="AX719" s="80"/>
      <c r="AY719" s="69"/>
      <c r="AZ719" s="69"/>
      <c r="BA719" s="80"/>
      <c r="BB719" s="80"/>
      <c r="BC719" s="69"/>
      <c r="BD719" s="69"/>
      <c r="BE719" s="80"/>
      <c r="BF719" s="80"/>
      <c r="BG719" s="69"/>
      <c r="BH719" s="69"/>
      <c r="BI719" s="80"/>
      <c r="BJ719" s="80"/>
      <c r="BK719" s="69"/>
      <c r="BL719" s="69"/>
      <c r="BM719" s="80"/>
      <c r="BN719" s="80"/>
      <c r="BO719" s="69"/>
      <c r="BP719" s="69"/>
      <c r="BQ719" s="80"/>
      <c r="BR719" s="80"/>
      <c r="BS719" s="69"/>
      <c r="BT719" s="69"/>
      <c r="BU719" s="80"/>
      <c r="BV719" s="80"/>
      <c r="BW719" s="69"/>
      <c r="BX719" s="69"/>
      <c r="BY719" s="80"/>
      <c r="BZ719" s="80"/>
      <c r="CA719" s="69"/>
      <c r="CB719" s="69"/>
      <c r="CC719" s="80"/>
      <c r="CD719" s="80"/>
      <c r="CE719" s="69"/>
      <c r="CF719" s="69"/>
      <c r="CG719" s="69"/>
      <c r="CH719" s="69"/>
      <c r="CI719" s="69"/>
      <c r="CJ719" s="69"/>
      <c r="CK719" s="68"/>
      <c r="CL719" s="69"/>
      <c r="CM719" s="67"/>
      <c r="CN719" s="67"/>
      <c r="CO719" s="68"/>
      <c r="CP719" s="69"/>
      <c r="CQ719" s="67"/>
      <c r="CR719" s="67"/>
      <c r="CS719" s="81"/>
      <c r="CT719" s="69"/>
      <c r="CU719" s="69"/>
      <c r="CV719" s="69"/>
      <c r="CW719" s="69"/>
      <c r="CX719" s="69"/>
      <c r="CY719" s="69"/>
      <c r="CZ719" s="69"/>
      <c r="DA719" s="69"/>
    </row>
    <row r="720" spans="2:105">
      <c r="B720" s="67"/>
      <c r="C720" s="67"/>
      <c r="D720" s="67"/>
      <c r="E720" s="68"/>
      <c r="F720" s="69"/>
      <c r="G720" s="67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  <c r="AC720" s="80"/>
      <c r="AD720" s="69"/>
      <c r="AE720" s="69"/>
      <c r="AF720" s="69"/>
      <c r="AG720" s="80"/>
      <c r="AH720" s="80"/>
      <c r="AI720" s="69"/>
      <c r="AJ720" s="69"/>
      <c r="AK720" s="80"/>
      <c r="AL720" s="80"/>
      <c r="AM720" s="69"/>
      <c r="AN720" s="69"/>
      <c r="AO720" s="80"/>
      <c r="AP720" s="80"/>
      <c r="AQ720" s="69"/>
      <c r="AR720" s="69"/>
      <c r="AS720" s="80"/>
      <c r="AT720" s="80"/>
      <c r="AU720" s="69"/>
      <c r="AV720" s="69"/>
      <c r="AW720" s="80"/>
      <c r="AX720" s="80"/>
      <c r="AY720" s="69"/>
      <c r="AZ720" s="69"/>
      <c r="BA720" s="80"/>
      <c r="BB720" s="80"/>
      <c r="BC720" s="69"/>
      <c r="BD720" s="69"/>
      <c r="BE720" s="80"/>
      <c r="BF720" s="80"/>
      <c r="BG720" s="69"/>
      <c r="BH720" s="69"/>
      <c r="BI720" s="80"/>
      <c r="BJ720" s="80"/>
      <c r="BK720" s="69"/>
      <c r="BL720" s="69"/>
      <c r="BM720" s="80"/>
      <c r="BN720" s="80"/>
      <c r="BO720" s="69"/>
      <c r="BP720" s="69"/>
      <c r="BQ720" s="80"/>
      <c r="BR720" s="80"/>
      <c r="BS720" s="69"/>
      <c r="BT720" s="69"/>
      <c r="BU720" s="80"/>
      <c r="BV720" s="80"/>
      <c r="BW720" s="69"/>
      <c r="BX720" s="69"/>
      <c r="BY720" s="80"/>
      <c r="BZ720" s="80"/>
      <c r="CA720" s="69"/>
      <c r="CB720" s="69"/>
      <c r="CC720" s="80"/>
      <c r="CD720" s="80"/>
      <c r="CE720" s="69"/>
      <c r="CF720" s="69"/>
      <c r="CG720" s="69"/>
      <c r="CH720" s="69"/>
      <c r="CI720" s="69"/>
      <c r="CJ720" s="69"/>
      <c r="CK720" s="68"/>
      <c r="CL720" s="69"/>
      <c r="CM720" s="67"/>
      <c r="CN720" s="67"/>
      <c r="CO720" s="68"/>
      <c r="CP720" s="69"/>
      <c r="CQ720" s="67"/>
      <c r="CR720" s="67"/>
      <c r="CS720" s="81"/>
      <c r="CT720" s="69"/>
      <c r="CU720" s="69"/>
      <c r="CV720" s="69"/>
      <c r="CW720" s="69"/>
      <c r="CX720" s="69"/>
      <c r="CY720" s="69"/>
      <c r="CZ720" s="69"/>
      <c r="DA720" s="69"/>
    </row>
    <row r="721" spans="2:105">
      <c r="B721" s="67"/>
      <c r="C721" s="67"/>
      <c r="D721" s="67"/>
      <c r="E721" s="68"/>
      <c r="F721" s="69"/>
      <c r="G721" s="67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  <c r="AC721" s="80"/>
      <c r="AD721" s="69"/>
      <c r="AE721" s="69"/>
      <c r="AF721" s="69"/>
      <c r="AG721" s="80"/>
      <c r="AH721" s="80"/>
      <c r="AI721" s="69"/>
      <c r="AJ721" s="69"/>
      <c r="AK721" s="80"/>
      <c r="AL721" s="80"/>
      <c r="AM721" s="69"/>
      <c r="AN721" s="69"/>
      <c r="AO721" s="80"/>
      <c r="AP721" s="80"/>
      <c r="AQ721" s="69"/>
      <c r="AR721" s="69"/>
      <c r="AS721" s="80"/>
      <c r="AT721" s="80"/>
      <c r="AU721" s="69"/>
      <c r="AV721" s="69"/>
      <c r="AW721" s="80"/>
      <c r="AX721" s="80"/>
      <c r="AY721" s="69"/>
      <c r="AZ721" s="69"/>
      <c r="BA721" s="80"/>
      <c r="BB721" s="80"/>
      <c r="BC721" s="69"/>
      <c r="BD721" s="69"/>
      <c r="BE721" s="80"/>
      <c r="BF721" s="80"/>
      <c r="BG721" s="69"/>
      <c r="BH721" s="69"/>
      <c r="BI721" s="80"/>
      <c r="BJ721" s="80"/>
      <c r="BK721" s="69"/>
      <c r="BL721" s="69"/>
      <c r="BM721" s="80"/>
      <c r="BN721" s="80"/>
      <c r="BO721" s="69"/>
      <c r="BP721" s="69"/>
      <c r="BQ721" s="80"/>
      <c r="BR721" s="80"/>
      <c r="BS721" s="69"/>
      <c r="BT721" s="69"/>
      <c r="BU721" s="80"/>
      <c r="BV721" s="80"/>
      <c r="BW721" s="69"/>
      <c r="BX721" s="69"/>
      <c r="BY721" s="80"/>
      <c r="BZ721" s="80"/>
      <c r="CA721" s="69"/>
      <c r="CB721" s="69"/>
      <c r="CC721" s="80"/>
      <c r="CD721" s="80"/>
      <c r="CE721" s="69"/>
      <c r="CF721" s="69"/>
      <c r="CG721" s="69"/>
      <c r="CH721" s="69"/>
      <c r="CI721" s="69"/>
      <c r="CJ721" s="69"/>
      <c r="CK721" s="68"/>
      <c r="CL721" s="69"/>
      <c r="CM721" s="67"/>
      <c r="CN721" s="67"/>
      <c r="CO721" s="68"/>
      <c r="CP721" s="69"/>
      <c r="CQ721" s="67"/>
      <c r="CR721" s="67"/>
      <c r="CS721" s="81"/>
      <c r="CT721" s="69"/>
      <c r="CU721" s="69"/>
      <c r="CV721" s="69"/>
      <c r="CW721" s="69"/>
      <c r="CX721" s="69"/>
      <c r="CY721" s="69"/>
      <c r="CZ721" s="69"/>
      <c r="DA721" s="69"/>
    </row>
    <row r="722" spans="2:105">
      <c r="B722" s="67"/>
      <c r="C722" s="67"/>
      <c r="D722" s="67"/>
      <c r="E722" s="68"/>
      <c r="F722" s="69"/>
      <c r="G722" s="67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  <c r="AC722" s="80"/>
      <c r="AD722" s="69"/>
      <c r="AE722" s="69"/>
      <c r="AF722" s="69"/>
      <c r="AG722" s="80"/>
      <c r="AH722" s="80"/>
      <c r="AI722" s="69"/>
      <c r="AJ722" s="69"/>
      <c r="AK722" s="80"/>
      <c r="AL722" s="80"/>
      <c r="AM722" s="69"/>
      <c r="AN722" s="69"/>
      <c r="AO722" s="80"/>
      <c r="AP722" s="80"/>
      <c r="AQ722" s="69"/>
      <c r="AR722" s="69"/>
      <c r="AS722" s="80"/>
      <c r="AT722" s="80"/>
      <c r="AU722" s="69"/>
      <c r="AV722" s="69"/>
      <c r="AW722" s="80"/>
      <c r="AX722" s="80"/>
      <c r="AY722" s="69"/>
      <c r="AZ722" s="69"/>
      <c r="BA722" s="80"/>
      <c r="BB722" s="80"/>
      <c r="BC722" s="69"/>
      <c r="BD722" s="69"/>
      <c r="BE722" s="80"/>
      <c r="BF722" s="80"/>
      <c r="BG722" s="69"/>
      <c r="BH722" s="69"/>
      <c r="BI722" s="80"/>
      <c r="BJ722" s="80"/>
      <c r="BK722" s="69"/>
      <c r="BL722" s="69"/>
      <c r="BM722" s="80"/>
      <c r="BN722" s="80"/>
      <c r="BO722" s="69"/>
      <c r="BP722" s="69"/>
      <c r="BQ722" s="80"/>
      <c r="BR722" s="80"/>
      <c r="BS722" s="69"/>
      <c r="BT722" s="69"/>
      <c r="BU722" s="80"/>
      <c r="BV722" s="80"/>
      <c r="BW722" s="69"/>
      <c r="BX722" s="69"/>
      <c r="BY722" s="80"/>
      <c r="BZ722" s="80"/>
      <c r="CA722" s="69"/>
      <c r="CB722" s="69"/>
      <c r="CC722" s="80"/>
      <c r="CD722" s="80"/>
      <c r="CE722" s="69"/>
      <c r="CF722" s="69"/>
      <c r="CG722" s="69"/>
      <c r="CH722" s="69"/>
      <c r="CI722" s="69"/>
      <c r="CJ722" s="69"/>
      <c r="CK722" s="68"/>
      <c r="CL722" s="69"/>
      <c r="CM722" s="67"/>
      <c r="CN722" s="67"/>
      <c r="CO722" s="68"/>
      <c r="CP722" s="69"/>
      <c r="CQ722" s="67"/>
      <c r="CR722" s="67"/>
      <c r="CS722" s="81"/>
      <c r="CT722" s="69"/>
      <c r="CU722" s="69"/>
      <c r="CV722" s="69"/>
      <c r="CW722" s="69"/>
      <c r="CX722" s="69"/>
      <c r="CY722" s="69"/>
      <c r="CZ722" s="69"/>
      <c r="DA722" s="69"/>
    </row>
    <row r="723" spans="2:105">
      <c r="B723" s="67"/>
      <c r="C723" s="67"/>
      <c r="D723" s="67"/>
      <c r="E723" s="68"/>
      <c r="F723" s="69"/>
      <c r="G723" s="67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  <c r="AC723" s="80"/>
      <c r="AD723" s="69"/>
      <c r="AE723" s="69"/>
      <c r="AF723" s="69"/>
      <c r="AG723" s="80"/>
      <c r="AH723" s="80"/>
      <c r="AI723" s="69"/>
      <c r="AJ723" s="69"/>
      <c r="AK723" s="80"/>
      <c r="AL723" s="80"/>
      <c r="AM723" s="69"/>
      <c r="AN723" s="69"/>
      <c r="AO723" s="80"/>
      <c r="AP723" s="80"/>
      <c r="AQ723" s="69"/>
      <c r="AR723" s="69"/>
      <c r="AS723" s="80"/>
      <c r="AT723" s="80"/>
      <c r="AU723" s="69"/>
      <c r="AV723" s="69"/>
      <c r="AW723" s="80"/>
      <c r="AX723" s="80"/>
      <c r="AY723" s="69"/>
      <c r="AZ723" s="69"/>
      <c r="BA723" s="80"/>
      <c r="BB723" s="80"/>
      <c r="BC723" s="69"/>
      <c r="BD723" s="69"/>
      <c r="BE723" s="80"/>
      <c r="BF723" s="80"/>
      <c r="BG723" s="69"/>
      <c r="BH723" s="69"/>
      <c r="BI723" s="80"/>
      <c r="BJ723" s="80"/>
      <c r="BK723" s="69"/>
      <c r="BL723" s="69"/>
      <c r="BM723" s="80"/>
      <c r="BN723" s="80"/>
      <c r="BO723" s="69"/>
      <c r="BP723" s="69"/>
      <c r="BQ723" s="80"/>
      <c r="BR723" s="80"/>
      <c r="BS723" s="69"/>
      <c r="BT723" s="69"/>
      <c r="BU723" s="80"/>
      <c r="BV723" s="80"/>
      <c r="BW723" s="69"/>
      <c r="BX723" s="69"/>
      <c r="BY723" s="80"/>
      <c r="BZ723" s="80"/>
      <c r="CA723" s="69"/>
      <c r="CB723" s="69"/>
      <c r="CC723" s="80"/>
      <c r="CD723" s="80"/>
      <c r="CE723" s="69"/>
      <c r="CF723" s="69"/>
      <c r="CG723" s="69"/>
      <c r="CH723" s="69"/>
      <c r="CI723" s="69"/>
      <c r="CJ723" s="69"/>
      <c r="CK723" s="68"/>
      <c r="CL723" s="69"/>
      <c r="CM723" s="67"/>
      <c r="CN723" s="67"/>
      <c r="CO723" s="68"/>
      <c r="CP723" s="69"/>
      <c r="CQ723" s="67"/>
      <c r="CR723" s="67"/>
      <c r="CS723" s="81"/>
      <c r="CT723" s="69"/>
      <c r="CU723" s="69"/>
      <c r="CV723" s="69"/>
      <c r="CW723" s="69"/>
      <c r="CX723" s="69"/>
      <c r="CY723" s="69"/>
      <c r="CZ723" s="69"/>
      <c r="DA723" s="69"/>
    </row>
    <row r="724" spans="2:105">
      <c r="B724" s="67"/>
      <c r="C724" s="67"/>
      <c r="D724" s="67"/>
      <c r="E724" s="68"/>
      <c r="F724" s="69"/>
      <c r="G724" s="67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  <c r="AC724" s="80"/>
      <c r="AD724" s="69"/>
      <c r="AE724" s="69"/>
      <c r="AF724" s="69"/>
      <c r="AG724" s="80"/>
      <c r="AH724" s="80"/>
      <c r="AI724" s="69"/>
      <c r="AJ724" s="69"/>
      <c r="AK724" s="80"/>
      <c r="AL724" s="80"/>
      <c r="AM724" s="69"/>
      <c r="AN724" s="69"/>
      <c r="AO724" s="80"/>
      <c r="AP724" s="80"/>
      <c r="AQ724" s="69"/>
      <c r="AR724" s="69"/>
      <c r="AS724" s="80"/>
      <c r="AT724" s="80"/>
      <c r="AU724" s="69"/>
      <c r="AV724" s="69"/>
      <c r="AW724" s="80"/>
      <c r="AX724" s="80"/>
      <c r="AY724" s="69"/>
      <c r="AZ724" s="69"/>
      <c r="BA724" s="80"/>
      <c r="BB724" s="80"/>
      <c r="BC724" s="69"/>
      <c r="BD724" s="69"/>
      <c r="BE724" s="80"/>
      <c r="BF724" s="80"/>
      <c r="BG724" s="69"/>
      <c r="BH724" s="69"/>
      <c r="BI724" s="80"/>
      <c r="BJ724" s="80"/>
      <c r="BK724" s="69"/>
      <c r="BL724" s="69"/>
      <c r="BM724" s="80"/>
      <c r="BN724" s="80"/>
      <c r="BO724" s="69"/>
      <c r="BP724" s="69"/>
      <c r="BQ724" s="80"/>
      <c r="BR724" s="80"/>
      <c r="BS724" s="69"/>
      <c r="BT724" s="69"/>
      <c r="BU724" s="80"/>
      <c r="BV724" s="80"/>
      <c r="BW724" s="69"/>
      <c r="BX724" s="69"/>
      <c r="BY724" s="80"/>
      <c r="BZ724" s="80"/>
      <c r="CA724" s="69"/>
      <c r="CB724" s="69"/>
      <c r="CC724" s="80"/>
      <c r="CD724" s="80"/>
      <c r="CE724" s="69"/>
      <c r="CF724" s="69"/>
      <c r="CG724" s="69"/>
      <c r="CH724" s="69"/>
      <c r="CI724" s="69"/>
      <c r="CJ724" s="69"/>
      <c r="CK724" s="68"/>
      <c r="CL724" s="69"/>
      <c r="CM724" s="67"/>
      <c r="CN724" s="67"/>
      <c r="CO724" s="68"/>
      <c r="CP724" s="69"/>
      <c r="CQ724" s="67"/>
      <c r="CR724" s="67"/>
      <c r="CS724" s="81"/>
      <c r="CT724" s="69"/>
      <c r="CU724" s="69"/>
      <c r="CV724" s="69"/>
      <c r="CW724" s="69"/>
      <c r="CX724" s="69"/>
      <c r="CY724" s="69"/>
      <c r="CZ724" s="69"/>
      <c r="DA724" s="69"/>
    </row>
    <row r="725" spans="2:105">
      <c r="B725" s="67"/>
      <c r="C725" s="67"/>
      <c r="D725" s="67"/>
      <c r="E725" s="68"/>
      <c r="F725" s="69"/>
      <c r="G725" s="67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  <c r="AC725" s="80"/>
      <c r="AD725" s="69"/>
      <c r="AE725" s="69"/>
      <c r="AF725" s="69"/>
      <c r="AG725" s="80"/>
      <c r="AH725" s="80"/>
      <c r="AI725" s="69"/>
      <c r="AJ725" s="69"/>
      <c r="AK725" s="80"/>
      <c r="AL725" s="80"/>
      <c r="AM725" s="69"/>
      <c r="AN725" s="69"/>
      <c r="AO725" s="80"/>
      <c r="AP725" s="80"/>
      <c r="AQ725" s="69"/>
      <c r="AR725" s="69"/>
      <c r="AS725" s="80"/>
      <c r="AT725" s="80"/>
      <c r="AU725" s="69"/>
      <c r="AV725" s="69"/>
      <c r="AW725" s="80"/>
      <c r="AX725" s="80"/>
      <c r="AY725" s="69"/>
      <c r="AZ725" s="69"/>
      <c r="BA725" s="80"/>
      <c r="BB725" s="80"/>
      <c r="BC725" s="69"/>
      <c r="BD725" s="69"/>
      <c r="BE725" s="80"/>
      <c r="BF725" s="80"/>
      <c r="BG725" s="69"/>
      <c r="BH725" s="69"/>
      <c r="BI725" s="80"/>
      <c r="BJ725" s="80"/>
      <c r="BK725" s="69"/>
      <c r="BL725" s="69"/>
      <c r="BM725" s="80"/>
      <c r="BN725" s="80"/>
      <c r="BO725" s="69"/>
      <c r="BP725" s="69"/>
      <c r="BQ725" s="80"/>
      <c r="BR725" s="80"/>
      <c r="BS725" s="69"/>
      <c r="BT725" s="69"/>
      <c r="BU725" s="80"/>
      <c r="BV725" s="80"/>
      <c r="BW725" s="69"/>
      <c r="BX725" s="69"/>
      <c r="BY725" s="80"/>
      <c r="BZ725" s="80"/>
      <c r="CA725" s="69"/>
      <c r="CB725" s="69"/>
      <c r="CC725" s="80"/>
      <c r="CD725" s="80"/>
      <c r="CE725" s="69"/>
      <c r="CF725" s="69"/>
      <c r="CG725" s="69"/>
      <c r="CH725" s="69"/>
      <c r="CI725" s="69"/>
      <c r="CJ725" s="69"/>
      <c r="CK725" s="68"/>
      <c r="CL725" s="69"/>
      <c r="CM725" s="67"/>
      <c r="CN725" s="67"/>
      <c r="CO725" s="68"/>
      <c r="CP725" s="69"/>
      <c r="CQ725" s="67"/>
      <c r="CR725" s="67"/>
      <c r="CS725" s="81"/>
      <c r="CT725" s="69"/>
      <c r="CU725" s="69"/>
      <c r="CV725" s="69"/>
      <c r="CW725" s="69"/>
      <c r="CX725" s="69"/>
      <c r="CY725" s="69"/>
      <c r="CZ725" s="69"/>
      <c r="DA725" s="69"/>
    </row>
    <row r="726" spans="2:105">
      <c r="B726" s="67"/>
      <c r="C726" s="67"/>
      <c r="D726" s="67"/>
      <c r="E726" s="68"/>
      <c r="F726" s="69"/>
      <c r="G726" s="67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  <c r="AC726" s="80"/>
      <c r="AD726" s="69"/>
      <c r="AE726" s="69"/>
      <c r="AF726" s="69"/>
      <c r="AG726" s="80"/>
      <c r="AH726" s="80"/>
      <c r="AI726" s="69"/>
      <c r="AJ726" s="69"/>
      <c r="AK726" s="80"/>
      <c r="AL726" s="80"/>
      <c r="AM726" s="69"/>
      <c r="AN726" s="69"/>
      <c r="AO726" s="80"/>
      <c r="AP726" s="80"/>
      <c r="AQ726" s="69"/>
      <c r="AR726" s="69"/>
      <c r="AS726" s="80"/>
      <c r="AT726" s="80"/>
      <c r="AU726" s="69"/>
      <c r="AV726" s="69"/>
      <c r="AW726" s="80"/>
      <c r="AX726" s="80"/>
      <c r="AY726" s="69"/>
      <c r="AZ726" s="69"/>
      <c r="BA726" s="80"/>
      <c r="BB726" s="80"/>
      <c r="BC726" s="69"/>
      <c r="BD726" s="69"/>
      <c r="BE726" s="80"/>
      <c r="BF726" s="80"/>
      <c r="BG726" s="69"/>
      <c r="BH726" s="69"/>
      <c r="BI726" s="80"/>
      <c r="BJ726" s="80"/>
      <c r="BK726" s="69"/>
      <c r="BL726" s="69"/>
      <c r="BM726" s="80"/>
      <c r="BN726" s="80"/>
      <c r="BO726" s="69"/>
      <c r="BP726" s="69"/>
      <c r="BQ726" s="80"/>
      <c r="BR726" s="80"/>
      <c r="BS726" s="69"/>
      <c r="BT726" s="69"/>
      <c r="BU726" s="80"/>
      <c r="BV726" s="80"/>
      <c r="BW726" s="69"/>
      <c r="BX726" s="69"/>
      <c r="BY726" s="80"/>
      <c r="BZ726" s="80"/>
      <c r="CA726" s="69"/>
      <c r="CB726" s="69"/>
      <c r="CC726" s="80"/>
      <c r="CD726" s="80"/>
      <c r="CE726" s="69"/>
      <c r="CF726" s="69"/>
      <c r="CG726" s="69"/>
      <c r="CH726" s="69"/>
      <c r="CI726" s="69"/>
      <c r="CJ726" s="69"/>
      <c r="CK726" s="68"/>
      <c r="CL726" s="69"/>
      <c r="CM726" s="67"/>
      <c r="CN726" s="67"/>
      <c r="CO726" s="68"/>
      <c r="CP726" s="69"/>
      <c r="CQ726" s="67"/>
      <c r="CR726" s="67"/>
      <c r="CS726" s="81"/>
      <c r="CT726" s="69"/>
      <c r="CU726" s="69"/>
      <c r="CV726" s="69"/>
      <c r="CW726" s="69"/>
      <c r="CX726" s="69"/>
      <c r="CY726" s="69"/>
      <c r="CZ726" s="69"/>
      <c r="DA726" s="69"/>
    </row>
    <row r="727" spans="2:105">
      <c r="B727" s="67"/>
      <c r="C727" s="67"/>
      <c r="D727" s="67"/>
      <c r="E727" s="68"/>
      <c r="F727" s="69"/>
      <c r="G727" s="67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  <c r="AC727" s="80"/>
      <c r="AD727" s="69"/>
      <c r="AE727" s="69"/>
      <c r="AF727" s="69"/>
      <c r="AG727" s="80"/>
      <c r="AH727" s="80"/>
      <c r="AI727" s="69"/>
      <c r="AJ727" s="69"/>
      <c r="AK727" s="80"/>
      <c r="AL727" s="80"/>
      <c r="AM727" s="69"/>
      <c r="AN727" s="69"/>
      <c r="AO727" s="80"/>
      <c r="AP727" s="80"/>
      <c r="AQ727" s="69"/>
      <c r="AR727" s="69"/>
      <c r="AS727" s="80"/>
      <c r="AT727" s="80"/>
      <c r="AU727" s="69"/>
      <c r="AV727" s="69"/>
      <c r="AW727" s="80"/>
      <c r="AX727" s="80"/>
      <c r="AY727" s="69"/>
      <c r="AZ727" s="69"/>
      <c r="BA727" s="80"/>
      <c r="BB727" s="80"/>
      <c r="BC727" s="69"/>
      <c r="BD727" s="69"/>
      <c r="BE727" s="80"/>
      <c r="BF727" s="80"/>
      <c r="BG727" s="69"/>
      <c r="BH727" s="69"/>
      <c r="BI727" s="80"/>
      <c r="BJ727" s="80"/>
      <c r="BK727" s="69"/>
      <c r="BL727" s="69"/>
      <c r="BM727" s="80"/>
      <c r="BN727" s="80"/>
      <c r="BO727" s="69"/>
      <c r="BP727" s="69"/>
      <c r="BQ727" s="80"/>
      <c r="BR727" s="80"/>
      <c r="BS727" s="69"/>
      <c r="BT727" s="69"/>
      <c r="BU727" s="80"/>
      <c r="BV727" s="80"/>
      <c r="BW727" s="69"/>
      <c r="BX727" s="69"/>
      <c r="BY727" s="80"/>
      <c r="BZ727" s="80"/>
      <c r="CA727" s="69"/>
      <c r="CB727" s="69"/>
      <c r="CC727" s="80"/>
      <c r="CD727" s="80"/>
      <c r="CE727" s="69"/>
      <c r="CF727" s="69"/>
      <c r="CG727" s="69"/>
      <c r="CH727" s="69"/>
      <c r="CI727" s="69"/>
      <c r="CJ727" s="69"/>
      <c r="CK727" s="68"/>
      <c r="CL727" s="69"/>
      <c r="CM727" s="67"/>
      <c r="CN727" s="67"/>
      <c r="CO727" s="68"/>
      <c r="CP727" s="69"/>
      <c r="CQ727" s="67"/>
      <c r="CR727" s="67"/>
      <c r="CS727" s="81"/>
      <c r="CT727" s="69"/>
      <c r="CU727" s="69"/>
      <c r="CV727" s="69"/>
      <c r="CW727" s="69"/>
      <c r="CX727" s="69"/>
      <c r="CY727" s="69"/>
      <c r="CZ727" s="69"/>
      <c r="DA727" s="69"/>
    </row>
    <row r="728" spans="2:105">
      <c r="B728" s="67"/>
      <c r="C728" s="67"/>
      <c r="D728" s="67"/>
      <c r="E728" s="68"/>
      <c r="F728" s="69"/>
      <c r="G728" s="67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  <c r="AC728" s="80"/>
      <c r="AD728" s="69"/>
      <c r="AE728" s="69"/>
      <c r="AF728" s="69"/>
      <c r="AG728" s="80"/>
      <c r="AH728" s="80"/>
      <c r="AI728" s="69"/>
      <c r="AJ728" s="69"/>
      <c r="AK728" s="80"/>
      <c r="AL728" s="80"/>
      <c r="AM728" s="69"/>
      <c r="AN728" s="69"/>
      <c r="AO728" s="80"/>
      <c r="AP728" s="80"/>
      <c r="AQ728" s="69"/>
      <c r="AR728" s="69"/>
      <c r="AS728" s="80"/>
      <c r="AT728" s="80"/>
      <c r="AU728" s="69"/>
      <c r="AV728" s="69"/>
      <c r="AW728" s="80"/>
      <c r="AX728" s="80"/>
      <c r="AY728" s="69"/>
      <c r="AZ728" s="69"/>
      <c r="BA728" s="80"/>
      <c r="BB728" s="80"/>
      <c r="BC728" s="69"/>
      <c r="BD728" s="69"/>
      <c r="BE728" s="80"/>
      <c r="BF728" s="80"/>
      <c r="BG728" s="69"/>
      <c r="BH728" s="69"/>
      <c r="BI728" s="80"/>
      <c r="BJ728" s="80"/>
      <c r="BK728" s="69"/>
      <c r="BL728" s="69"/>
      <c r="BM728" s="80"/>
      <c r="BN728" s="80"/>
      <c r="BO728" s="69"/>
      <c r="BP728" s="69"/>
      <c r="BQ728" s="80"/>
      <c r="BR728" s="80"/>
      <c r="BS728" s="69"/>
      <c r="BT728" s="69"/>
      <c r="BU728" s="80"/>
      <c r="BV728" s="80"/>
      <c r="BW728" s="69"/>
      <c r="BX728" s="69"/>
      <c r="BY728" s="80"/>
      <c r="BZ728" s="80"/>
      <c r="CA728" s="69"/>
      <c r="CB728" s="69"/>
      <c r="CC728" s="80"/>
      <c r="CD728" s="80"/>
      <c r="CE728" s="69"/>
      <c r="CF728" s="69"/>
      <c r="CG728" s="69"/>
      <c r="CH728" s="69"/>
      <c r="CI728" s="69"/>
      <c r="CJ728" s="69"/>
      <c r="CK728" s="68"/>
      <c r="CL728" s="69"/>
      <c r="CM728" s="67"/>
      <c r="CN728" s="67"/>
      <c r="CO728" s="68"/>
      <c r="CP728" s="69"/>
      <c r="CQ728" s="67"/>
      <c r="CR728" s="67"/>
      <c r="CS728" s="81"/>
      <c r="CT728" s="69"/>
      <c r="CU728" s="69"/>
      <c r="CV728" s="69"/>
      <c r="CW728" s="69"/>
      <c r="CX728" s="69"/>
      <c r="CY728" s="69"/>
      <c r="CZ728" s="69"/>
      <c r="DA728" s="69"/>
    </row>
    <row r="729" spans="2:105">
      <c r="B729" s="67"/>
      <c r="C729" s="67"/>
      <c r="D729" s="67"/>
      <c r="E729" s="68"/>
      <c r="F729" s="69"/>
      <c r="G729" s="67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  <c r="AC729" s="80"/>
      <c r="AD729" s="69"/>
      <c r="AE729" s="69"/>
      <c r="AF729" s="69"/>
      <c r="AG729" s="80"/>
      <c r="AH729" s="80"/>
      <c r="AI729" s="69"/>
      <c r="AJ729" s="69"/>
      <c r="AK729" s="80"/>
      <c r="AL729" s="80"/>
      <c r="AM729" s="69"/>
      <c r="AN729" s="69"/>
      <c r="AO729" s="80"/>
      <c r="AP729" s="80"/>
      <c r="AQ729" s="69"/>
      <c r="AR729" s="69"/>
      <c r="AS729" s="80"/>
      <c r="AT729" s="80"/>
      <c r="AU729" s="69"/>
      <c r="AV729" s="69"/>
      <c r="AW729" s="80"/>
      <c r="AX729" s="80"/>
      <c r="AY729" s="69"/>
      <c r="AZ729" s="69"/>
      <c r="BA729" s="80"/>
      <c r="BB729" s="80"/>
      <c r="BC729" s="69"/>
      <c r="BD729" s="69"/>
      <c r="BE729" s="80"/>
      <c r="BF729" s="80"/>
      <c r="BG729" s="69"/>
      <c r="BH729" s="69"/>
      <c r="BI729" s="80"/>
      <c r="BJ729" s="80"/>
      <c r="BK729" s="69"/>
      <c r="BL729" s="69"/>
      <c r="BM729" s="80"/>
      <c r="BN729" s="80"/>
      <c r="BO729" s="69"/>
      <c r="BP729" s="69"/>
      <c r="BQ729" s="80"/>
      <c r="BR729" s="80"/>
      <c r="BS729" s="69"/>
      <c r="BT729" s="69"/>
      <c r="BU729" s="80"/>
      <c r="BV729" s="80"/>
      <c r="BW729" s="69"/>
      <c r="BX729" s="69"/>
      <c r="BY729" s="80"/>
      <c r="BZ729" s="80"/>
      <c r="CA729" s="69"/>
      <c r="CB729" s="69"/>
      <c r="CC729" s="80"/>
      <c r="CD729" s="80"/>
      <c r="CE729" s="69"/>
      <c r="CF729" s="69"/>
      <c r="CG729" s="69"/>
      <c r="CH729" s="69"/>
      <c r="CI729" s="69"/>
      <c r="CJ729" s="69"/>
      <c r="CK729" s="68"/>
      <c r="CL729" s="69"/>
      <c r="CM729" s="67"/>
      <c r="CN729" s="67"/>
      <c r="CO729" s="68"/>
      <c r="CP729" s="69"/>
      <c r="CQ729" s="67"/>
      <c r="CR729" s="67"/>
      <c r="CS729" s="81"/>
      <c r="CT729" s="69"/>
      <c r="CU729" s="69"/>
      <c r="CV729" s="69"/>
      <c r="CW729" s="69"/>
      <c r="CX729" s="69"/>
      <c r="CY729" s="69"/>
      <c r="CZ729" s="69"/>
      <c r="DA729" s="69"/>
    </row>
    <row r="730" spans="2:105">
      <c r="B730" s="67"/>
      <c r="C730" s="67"/>
      <c r="D730" s="67"/>
      <c r="E730" s="68"/>
      <c r="F730" s="69"/>
      <c r="G730" s="67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  <c r="AC730" s="80"/>
      <c r="AD730" s="69"/>
      <c r="AE730" s="69"/>
      <c r="AF730" s="69"/>
      <c r="AG730" s="80"/>
      <c r="AH730" s="80"/>
      <c r="AI730" s="69"/>
      <c r="AJ730" s="69"/>
      <c r="AK730" s="80"/>
      <c r="AL730" s="80"/>
      <c r="AM730" s="69"/>
      <c r="AN730" s="69"/>
      <c r="AO730" s="80"/>
      <c r="AP730" s="80"/>
      <c r="AQ730" s="69"/>
      <c r="AR730" s="69"/>
      <c r="AS730" s="80"/>
      <c r="AT730" s="80"/>
      <c r="AU730" s="69"/>
      <c r="AV730" s="69"/>
      <c r="AW730" s="80"/>
      <c r="AX730" s="80"/>
      <c r="AY730" s="69"/>
      <c r="AZ730" s="69"/>
      <c r="BA730" s="80"/>
      <c r="BB730" s="80"/>
      <c r="BC730" s="69"/>
      <c r="BD730" s="69"/>
      <c r="BE730" s="80"/>
      <c r="BF730" s="80"/>
      <c r="BG730" s="69"/>
      <c r="BH730" s="69"/>
      <c r="BI730" s="80"/>
      <c r="BJ730" s="80"/>
      <c r="BK730" s="69"/>
      <c r="BL730" s="69"/>
      <c r="BM730" s="80"/>
      <c r="BN730" s="80"/>
      <c r="BO730" s="69"/>
      <c r="BP730" s="69"/>
      <c r="BQ730" s="80"/>
      <c r="BR730" s="80"/>
      <c r="BS730" s="69"/>
      <c r="BT730" s="69"/>
      <c r="BU730" s="80"/>
      <c r="BV730" s="80"/>
      <c r="BW730" s="69"/>
      <c r="BX730" s="69"/>
      <c r="BY730" s="80"/>
      <c r="BZ730" s="80"/>
      <c r="CA730" s="69"/>
      <c r="CB730" s="69"/>
      <c r="CC730" s="80"/>
      <c r="CD730" s="80"/>
      <c r="CE730" s="69"/>
      <c r="CF730" s="69"/>
      <c r="CG730" s="69"/>
      <c r="CH730" s="69"/>
      <c r="CI730" s="69"/>
      <c r="CJ730" s="69"/>
      <c r="CK730" s="68"/>
      <c r="CL730" s="69"/>
      <c r="CM730" s="67"/>
      <c r="CN730" s="67"/>
      <c r="CO730" s="68"/>
      <c r="CP730" s="69"/>
      <c r="CQ730" s="67"/>
      <c r="CR730" s="67"/>
      <c r="CS730" s="81"/>
      <c r="CT730" s="69"/>
      <c r="CU730" s="69"/>
      <c r="CV730" s="69"/>
      <c r="CW730" s="69"/>
      <c r="CX730" s="69"/>
      <c r="CY730" s="69"/>
      <c r="CZ730" s="69"/>
      <c r="DA730" s="69"/>
    </row>
    <row r="731" spans="2:105">
      <c r="B731" s="67"/>
      <c r="C731" s="67"/>
      <c r="D731" s="67"/>
      <c r="E731" s="68"/>
      <c r="F731" s="69"/>
      <c r="G731" s="67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  <c r="AC731" s="80"/>
      <c r="AD731" s="69"/>
      <c r="AE731" s="69"/>
      <c r="AF731" s="69"/>
      <c r="AG731" s="80"/>
      <c r="AH731" s="80"/>
      <c r="AI731" s="69"/>
      <c r="AJ731" s="69"/>
      <c r="AK731" s="80"/>
      <c r="AL731" s="80"/>
      <c r="AM731" s="69"/>
      <c r="AN731" s="69"/>
      <c r="AO731" s="80"/>
      <c r="AP731" s="80"/>
      <c r="AQ731" s="69"/>
      <c r="AR731" s="69"/>
      <c r="AS731" s="80"/>
      <c r="AT731" s="80"/>
      <c r="AU731" s="69"/>
      <c r="AV731" s="69"/>
      <c r="AW731" s="80"/>
      <c r="AX731" s="80"/>
      <c r="AY731" s="69"/>
      <c r="AZ731" s="69"/>
      <c r="BA731" s="80"/>
      <c r="BB731" s="80"/>
      <c r="BC731" s="69"/>
      <c r="BD731" s="69"/>
      <c r="BE731" s="80"/>
      <c r="BF731" s="80"/>
      <c r="BG731" s="69"/>
      <c r="BH731" s="69"/>
      <c r="BI731" s="80"/>
      <c r="BJ731" s="80"/>
      <c r="BK731" s="69"/>
      <c r="BL731" s="69"/>
      <c r="BM731" s="80"/>
      <c r="BN731" s="80"/>
      <c r="BO731" s="69"/>
      <c r="BP731" s="69"/>
      <c r="BQ731" s="80"/>
      <c r="BR731" s="80"/>
      <c r="BS731" s="69"/>
      <c r="BT731" s="69"/>
      <c r="BU731" s="80"/>
      <c r="BV731" s="80"/>
      <c r="BW731" s="69"/>
      <c r="BX731" s="69"/>
      <c r="BY731" s="80"/>
      <c r="BZ731" s="80"/>
      <c r="CA731" s="69"/>
      <c r="CB731" s="69"/>
      <c r="CC731" s="80"/>
      <c r="CD731" s="80"/>
      <c r="CE731" s="69"/>
      <c r="CF731" s="69"/>
      <c r="CG731" s="69"/>
      <c r="CH731" s="69"/>
      <c r="CI731" s="69"/>
      <c r="CJ731" s="69"/>
      <c r="CK731" s="68"/>
      <c r="CL731" s="69"/>
      <c r="CM731" s="67"/>
      <c r="CN731" s="67"/>
      <c r="CO731" s="68"/>
      <c r="CP731" s="69"/>
      <c r="CQ731" s="67"/>
      <c r="CR731" s="67"/>
      <c r="CS731" s="81"/>
      <c r="CT731" s="69"/>
      <c r="CU731" s="69"/>
      <c r="CV731" s="69"/>
      <c r="CW731" s="69"/>
      <c r="CX731" s="69"/>
      <c r="CY731" s="69"/>
      <c r="CZ731" s="69"/>
      <c r="DA731" s="69"/>
    </row>
    <row r="732" spans="2:105">
      <c r="B732" s="67"/>
      <c r="C732" s="67"/>
      <c r="D732" s="67"/>
      <c r="E732" s="68"/>
      <c r="F732" s="69"/>
      <c r="G732" s="67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  <c r="AC732" s="80"/>
      <c r="AD732" s="69"/>
      <c r="AE732" s="69"/>
      <c r="AF732" s="69"/>
      <c r="AG732" s="80"/>
      <c r="AH732" s="80"/>
      <c r="AI732" s="69"/>
      <c r="AJ732" s="69"/>
      <c r="AK732" s="80"/>
      <c r="AL732" s="80"/>
      <c r="AM732" s="69"/>
      <c r="AN732" s="69"/>
      <c r="AO732" s="80"/>
      <c r="AP732" s="80"/>
      <c r="AQ732" s="69"/>
      <c r="AR732" s="69"/>
      <c r="AS732" s="80"/>
      <c r="AT732" s="80"/>
      <c r="AU732" s="69"/>
      <c r="AV732" s="69"/>
      <c r="AW732" s="80"/>
      <c r="AX732" s="80"/>
      <c r="AY732" s="69"/>
      <c r="AZ732" s="69"/>
      <c r="BA732" s="80"/>
      <c r="BB732" s="80"/>
      <c r="BC732" s="69"/>
      <c r="BD732" s="69"/>
      <c r="BE732" s="80"/>
      <c r="BF732" s="80"/>
      <c r="BG732" s="69"/>
      <c r="BH732" s="69"/>
      <c r="BI732" s="80"/>
      <c r="BJ732" s="80"/>
      <c r="BK732" s="69"/>
      <c r="BL732" s="69"/>
      <c r="BM732" s="80"/>
      <c r="BN732" s="80"/>
      <c r="BO732" s="69"/>
      <c r="BP732" s="69"/>
      <c r="BQ732" s="80"/>
      <c r="BR732" s="80"/>
      <c r="BS732" s="69"/>
      <c r="BT732" s="69"/>
      <c r="BU732" s="80"/>
      <c r="BV732" s="80"/>
      <c r="BW732" s="69"/>
      <c r="BX732" s="69"/>
      <c r="BY732" s="80"/>
      <c r="BZ732" s="80"/>
      <c r="CA732" s="69"/>
      <c r="CB732" s="69"/>
      <c r="CC732" s="80"/>
      <c r="CD732" s="80"/>
      <c r="CE732" s="69"/>
      <c r="CF732" s="69"/>
      <c r="CG732" s="69"/>
      <c r="CH732" s="69"/>
      <c r="CI732" s="69"/>
      <c r="CJ732" s="69"/>
      <c r="CK732" s="68"/>
      <c r="CL732" s="69"/>
      <c r="CM732" s="67"/>
      <c r="CN732" s="67"/>
      <c r="CO732" s="68"/>
      <c r="CP732" s="69"/>
      <c r="CQ732" s="67"/>
      <c r="CR732" s="67"/>
      <c r="CS732" s="81"/>
      <c r="CT732" s="69"/>
      <c r="CU732" s="69"/>
      <c r="CV732" s="69"/>
      <c r="CW732" s="69"/>
      <c r="CX732" s="69"/>
      <c r="CY732" s="69"/>
      <c r="CZ732" s="69"/>
      <c r="DA732" s="69"/>
    </row>
    <row r="733" spans="2:105">
      <c r="B733" s="67"/>
      <c r="C733" s="67"/>
      <c r="D733" s="67"/>
      <c r="E733" s="68"/>
      <c r="F733" s="69"/>
      <c r="G733" s="67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  <c r="AC733" s="80"/>
      <c r="AD733" s="69"/>
      <c r="AE733" s="69"/>
      <c r="AF733" s="69"/>
      <c r="AG733" s="80"/>
      <c r="AH733" s="80"/>
      <c r="AI733" s="69"/>
      <c r="AJ733" s="69"/>
      <c r="AK733" s="80"/>
      <c r="AL733" s="80"/>
      <c r="AM733" s="69"/>
      <c r="AN733" s="69"/>
      <c r="AO733" s="80"/>
      <c r="AP733" s="80"/>
      <c r="AQ733" s="69"/>
      <c r="AR733" s="69"/>
      <c r="AS733" s="80"/>
      <c r="AT733" s="80"/>
      <c r="AU733" s="69"/>
      <c r="AV733" s="69"/>
      <c r="AW733" s="80"/>
      <c r="AX733" s="80"/>
      <c r="AY733" s="69"/>
      <c r="AZ733" s="69"/>
      <c r="BA733" s="80"/>
      <c r="BB733" s="80"/>
      <c r="BC733" s="69"/>
      <c r="BD733" s="69"/>
      <c r="BE733" s="80"/>
      <c r="BF733" s="80"/>
      <c r="BG733" s="69"/>
      <c r="BH733" s="69"/>
      <c r="BI733" s="80"/>
      <c r="BJ733" s="80"/>
      <c r="BK733" s="69"/>
      <c r="BL733" s="69"/>
      <c r="BM733" s="80"/>
      <c r="BN733" s="80"/>
      <c r="BO733" s="69"/>
      <c r="BP733" s="69"/>
      <c r="BQ733" s="80"/>
      <c r="BR733" s="80"/>
      <c r="BS733" s="69"/>
      <c r="BT733" s="69"/>
      <c r="BU733" s="80"/>
      <c r="BV733" s="80"/>
      <c r="BW733" s="69"/>
      <c r="BX733" s="69"/>
      <c r="BY733" s="80"/>
      <c r="BZ733" s="80"/>
      <c r="CA733" s="69"/>
      <c r="CB733" s="69"/>
      <c r="CC733" s="80"/>
      <c r="CD733" s="80"/>
      <c r="CE733" s="69"/>
      <c r="CF733" s="69"/>
      <c r="CG733" s="69"/>
      <c r="CH733" s="69"/>
      <c r="CI733" s="69"/>
      <c r="CJ733" s="69"/>
      <c r="CK733" s="68"/>
      <c r="CL733" s="69"/>
      <c r="CM733" s="67"/>
      <c r="CN733" s="67"/>
      <c r="CO733" s="68"/>
      <c r="CP733" s="69"/>
      <c r="CQ733" s="67"/>
      <c r="CR733" s="67"/>
      <c r="CS733" s="81"/>
      <c r="CT733" s="69"/>
      <c r="CU733" s="69"/>
      <c r="CV733" s="69"/>
      <c r="CW733" s="69"/>
      <c r="CX733" s="69"/>
      <c r="CY733" s="69"/>
      <c r="CZ733" s="69"/>
      <c r="DA733" s="69"/>
    </row>
    <row r="734" spans="2:105">
      <c r="B734" s="67"/>
      <c r="C734" s="67"/>
      <c r="D734" s="67"/>
      <c r="E734" s="68"/>
      <c r="F734" s="69"/>
      <c r="G734" s="67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  <c r="AC734" s="80"/>
      <c r="AD734" s="69"/>
      <c r="AE734" s="69"/>
      <c r="AF734" s="69"/>
      <c r="AG734" s="80"/>
      <c r="AH734" s="80"/>
      <c r="AI734" s="69"/>
      <c r="AJ734" s="69"/>
      <c r="AK734" s="80"/>
      <c r="AL734" s="80"/>
      <c r="AM734" s="69"/>
      <c r="AN734" s="69"/>
      <c r="AO734" s="80"/>
      <c r="AP734" s="80"/>
      <c r="AQ734" s="69"/>
      <c r="AR734" s="69"/>
      <c r="AS734" s="80"/>
      <c r="AT734" s="80"/>
      <c r="AU734" s="69"/>
      <c r="AV734" s="69"/>
      <c r="AW734" s="80"/>
      <c r="AX734" s="80"/>
      <c r="AY734" s="69"/>
      <c r="AZ734" s="69"/>
      <c r="BA734" s="80"/>
      <c r="BB734" s="80"/>
      <c r="BC734" s="69"/>
      <c r="BD734" s="69"/>
      <c r="BE734" s="80"/>
      <c r="BF734" s="80"/>
      <c r="BG734" s="69"/>
      <c r="BH734" s="69"/>
      <c r="BI734" s="80"/>
      <c r="BJ734" s="80"/>
      <c r="BK734" s="69"/>
      <c r="BL734" s="69"/>
      <c r="BM734" s="80"/>
      <c r="BN734" s="80"/>
      <c r="BO734" s="69"/>
      <c r="BP734" s="69"/>
      <c r="BQ734" s="80"/>
      <c r="BR734" s="80"/>
      <c r="BS734" s="69"/>
      <c r="BT734" s="69"/>
      <c r="BU734" s="80"/>
      <c r="BV734" s="80"/>
      <c r="BW734" s="69"/>
      <c r="BX734" s="69"/>
      <c r="BY734" s="80"/>
      <c r="BZ734" s="80"/>
      <c r="CA734" s="69"/>
      <c r="CB734" s="69"/>
      <c r="CC734" s="80"/>
      <c r="CD734" s="80"/>
      <c r="CE734" s="69"/>
      <c r="CF734" s="69"/>
      <c r="CG734" s="69"/>
      <c r="CH734" s="69"/>
      <c r="CI734" s="69"/>
      <c r="CJ734" s="69"/>
      <c r="CK734" s="68"/>
      <c r="CL734" s="69"/>
      <c r="CM734" s="67"/>
      <c r="CN734" s="67"/>
      <c r="CO734" s="68"/>
      <c r="CP734" s="69"/>
      <c r="CQ734" s="67"/>
      <c r="CR734" s="67"/>
      <c r="CS734" s="81"/>
      <c r="CT734" s="69"/>
      <c r="CU734" s="69"/>
      <c r="CV734" s="69"/>
      <c r="CW734" s="69"/>
      <c r="CX734" s="69"/>
      <c r="CY734" s="69"/>
      <c r="CZ734" s="69"/>
      <c r="DA734" s="69"/>
    </row>
    <row r="735" spans="2:105">
      <c r="B735" s="67"/>
      <c r="C735" s="67"/>
      <c r="D735" s="67"/>
      <c r="E735" s="68"/>
      <c r="F735" s="69"/>
      <c r="G735" s="67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  <c r="AC735" s="80"/>
      <c r="AD735" s="69"/>
      <c r="AE735" s="69"/>
      <c r="AF735" s="69"/>
      <c r="AG735" s="80"/>
      <c r="AH735" s="80"/>
      <c r="AI735" s="69"/>
      <c r="AJ735" s="69"/>
      <c r="AK735" s="80"/>
      <c r="AL735" s="80"/>
      <c r="AM735" s="69"/>
      <c r="AN735" s="69"/>
      <c r="AO735" s="80"/>
      <c r="AP735" s="80"/>
      <c r="AQ735" s="69"/>
      <c r="AR735" s="69"/>
      <c r="AS735" s="80"/>
      <c r="AT735" s="80"/>
      <c r="AU735" s="69"/>
      <c r="AV735" s="69"/>
      <c r="AW735" s="80"/>
      <c r="AX735" s="80"/>
      <c r="AY735" s="69"/>
      <c r="AZ735" s="69"/>
      <c r="BA735" s="80"/>
      <c r="BB735" s="80"/>
      <c r="BC735" s="69"/>
      <c r="BD735" s="69"/>
      <c r="BE735" s="80"/>
      <c r="BF735" s="80"/>
      <c r="BG735" s="69"/>
      <c r="BH735" s="69"/>
      <c r="BI735" s="80"/>
      <c r="BJ735" s="80"/>
      <c r="BK735" s="69"/>
      <c r="BL735" s="69"/>
      <c r="BM735" s="80"/>
      <c r="BN735" s="80"/>
      <c r="BO735" s="69"/>
      <c r="BP735" s="69"/>
      <c r="BQ735" s="80"/>
      <c r="BR735" s="80"/>
      <c r="BS735" s="69"/>
      <c r="BT735" s="69"/>
      <c r="BU735" s="80"/>
      <c r="BV735" s="80"/>
      <c r="BW735" s="69"/>
      <c r="BX735" s="69"/>
      <c r="BY735" s="80"/>
      <c r="BZ735" s="80"/>
      <c r="CA735" s="69"/>
      <c r="CB735" s="69"/>
      <c r="CC735" s="80"/>
      <c r="CD735" s="80"/>
      <c r="CE735" s="69"/>
      <c r="CF735" s="69"/>
      <c r="CG735" s="69"/>
      <c r="CH735" s="69"/>
      <c r="CI735" s="69"/>
      <c r="CJ735" s="69"/>
      <c r="CK735" s="68"/>
      <c r="CL735" s="69"/>
      <c r="CM735" s="67"/>
      <c r="CN735" s="67"/>
      <c r="CO735" s="68"/>
      <c r="CP735" s="69"/>
      <c r="CQ735" s="67"/>
      <c r="CR735" s="67"/>
      <c r="CS735" s="81"/>
      <c r="CT735" s="69"/>
      <c r="CU735" s="69"/>
      <c r="CV735" s="69"/>
      <c r="CW735" s="69"/>
      <c r="CX735" s="69"/>
      <c r="CY735" s="69"/>
      <c r="CZ735" s="69"/>
      <c r="DA735" s="69"/>
    </row>
    <row r="736" spans="2:105">
      <c r="B736" s="67"/>
      <c r="C736" s="67"/>
      <c r="D736" s="67"/>
      <c r="E736" s="68"/>
      <c r="F736" s="69"/>
      <c r="G736" s="67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  <c r="AC736" s="80"/>
      <c r="AD736" s="69"/>
      <c r="AE736" s="69"/>
      <c r="AF736" s="69"/>
      <c r="AG736" s="80"/>
      <c r="AH736" s="80"/>
      <c r="AI736" s="69"/>
      <c r="AJ736" s="69"/>
      <c r="AK736" s="80"/>
      <c r="AL736" s="80"/>
      <c r="AM736" s="69"/>
      <c r="AN736" s="69"/>
      <c r="AO736" s="80"/>
      <c r="AP736" s="80"/>
      <c r="AQ736" s="69"/>
      <c r="AR736" s="69"/>
      <c r="AS736" s="80"/>
      <c r="AT736" s="80"/>
      <c r="AU736" s="69"/>
      <c r="AV736" s="69"/>
      <c r="AW736" s="80"/>
      <c r="AX736" s="80"/>
      <c r="AY736" s="69"/>
      <c r="AZ736" s="69"/>
      <c r="BA736" s="80"/>
      <c r="BB736" s="80"/>
      <c r="BC736" s="69"/>
      <c r="BD736" s="69"/>
      <c r="BE736" s="80"/>
      <c r="BF736" s="80"/>
      <c r="BG736" s="69"/>
      <c r="BH736" s="69"/>
      <c r="BI736" s="80"/>
      <c r="BJ736" s="80"/>
      <c r="BK736" s="69"/>
      <c r="BL736" s="69"/>
      <c r="BM736" s="80"/>
      <c r="BN736" s="80"/>
      <c r="BO736" s="69"/>
      <c r="BP736" s="69"/>
      <c r="BQ736" s="80"/>
      <c r="BR736" s="80"/>
      <c r="BS736" s="69"/>
      <c r="BT736" s="69"/>
      <c r="BU736" s="80"/>
      <c r="BV736" s="80"/>
      <c r="BW736" s="69"/>
      <c r="BX736" s="69"/>
      <c r="BY736" s="80"/>
      <c r="BZ736" s="80"/>
      <c r="CA736" s="69"/>
      <c r="CB736" s="69"/>
      <c r="CC736" s="80"/>
      <c r="CD736" s="80"/>
      <c r="CE736" s="69"/>
      <c r="CF736" s="69"/>
      <c r="CG736" s="69"/>
      <c r="CH736" s="69"/>
      <c r="CI736" s="69"/>
      <c r="CJ736" s="69"/>
      <c r="CK736" s="68"/>
      <c r="CL736" s="69"/>
      <c r="CM736" s="67"/>
      <c r="CN736" s="67"/>
      <c r="CO736" s="68"/>
      <c r="CP736" s="69"/>
      <c r="CQ736" s="67"/>
      <c r="CR736" s="67"/>
      <c r="CS736" s="81"/>
      <c r="CT736" s="69"/>
      <c r="CU736" s="69"/>
      <c r="CV736" s="69"/>
      <c r="CW736" s="69"/>
      <c r="CX736" s="69"/>
      <c r="CY736" s="69"/>
      <c r="CZ736" s="69"/>
      <c r="DA736" s="69"/>
    </row>
    <row r="737" spans="2:105">
      <c r="B737" s="67"/>
      <c r="C737" s="67"/>
      <c r="D737" s="67"/>
      <c r="E737" s="68"/>
      <c r="F737" s="69"/>
      <c r="G737" s="67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  <c r="AC737" s="80"/>
      <c r="AD737" s="69"/>
      <c r="AE737" s="69"/>
      <c r="AF737" s="69"/>
      <c r="AG737" s="80"/>
      <c r="AH737" s="80"/>
      <c r="AI737" s="69"/>
      <c r="AJ737" s="69"/>
      <c r="AK737" s="80"/>
      <c r="AL737" s="80"/>
      <c r="AM737" s="69"/>
      <c r="AN737" s="69"/>
      <c r="AO737" s="80"/>
      <c r="AP737" s="80"/>
      <c r="AQ737" s="69"/>
      <c r="AR737" s="69"/>
      <c r="AS737" s="80"/>
      <c r="AT737" s="80"/>
      <c r="AU737" s="69"/>
      <c r="AV737" s="69"/>
      <c r="AW737" s="80"/>
      <c r="AX737" s="80"/>
      <c r="AY737" s="69"/>
      <c r="AZ737" s="69"/>
      <c r="BA737" s="80"/>
      <c r="BB737" s="80"/>
      <c r="BC737" s="69"/>
      <c r="BD737" s="69"/>
      <c r="BE737" s="80"/>
      <c r="BF737" s="80"/>
      <c r="BG737" s="69"/>
      <c r="BH737" s="69"/>
      <c r="BI737" s="80"/>
      <c r="BJ737" s="80"/>
      <c r="BK737" s="69"/>
      <c r="BL737" s="69"/>
      <c r="BM737" s="80"/>
      <c r="BN737" s="80"/>
      <c r="BO737" s="69"/>
      <c r="BP737" s="69"/>
      <c r="BQ737" s="80"/>
      <c r="BR737" s="80"/>
      <c r="BS737" s="69"/>
      <c r="BT737" s="69"/>
      <c r="BU737" s="80"/>
      <c r="BV737" s="80"/>
      <c r="BW737" s="69"/>
      <c r="BX737" s="69"/>
      <c r="BY737" s="80"/>
      <c r="BZ737" s="80"/>
      <c r="CA737" s="69"/>
      <c r="CB737" s="69"/>
      <c r="CC737" s="80"/>
      <c r="CD737" s="80"/>
      <c r="CE737" s="69"/>
      <c r="CF737" s="69"/>
      <c r="CG737" s="69"/>
      <c r="CH737" s="69"/>
      <c r="CI737" s="69"/>
      <c r="CJ737" s="69"/>
      <c r="CK737" s="68"/>
      <c r="CL737" s="69"/>
      <c r="CM737" s="67"/>
      <c r="CN737" s="67"/>
      <c r="CO737" s="68"/>
      <c r="CP737" s="69"/>
      <c r="CQ737" s="67"/>
      <c r="CR737" s="67"/>
      <c r="CS737" s="81"/>
      <c r="CT737" s="69"/>
      <c r="CU737" s="69"/>
      <c r="CV737" s="69"/>
      <c r="CW737" s="69"/>
      <c r="CX737" s="69"/>
      <c r="CY737" s="69"/>
      <c r="CZ737" s="69"/>
      <c r="DA737" s="69"/>
    </row>
    <row r="738" spans="2:105">
      <c r="B738" s="67"/>
      <c r="C738" s="67"/>
      <c r="D738" s="67"/>
      <c r="E738" s="68"/>
      <c r="F738" s="69"/>
      <c r="G738" s="67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  <c r="AC738" s="80"/>
      <c r="AD738" s="69"/>
      <c r="AE738" s="69"/>
      <c r="AF738" s="69"/>
      <c r="AG738" s="80"/>
      <c r="AH738" s="80"/>
      <c r="AI738" s="69"/>
      <c r="AJ738" s="69"/>
      <c r="AK738" s="80"/>
      <c r="AL738" s="80"/>
      <c r="AM738" s="69"/>
      <c r="AN738" s="69"/>
      <c r="AO738" s="80"/>
      <c r="AP738" s="80"/>
      <c r="AQ738" s="69"/>
      <c r="AR738" s="69"/>
      <c r="AS738" s="80"/>
      <c r="AT738" s="80"/>
      <c r="AU738" s="69"/>
      <c r="AV738" s="69"/>
      <c r="AW738" s="80"/>
      <c r="AX738" s="80"/>
      <c r="AY738" s="69"/>
      <c r="AZ738" s="69"/>
      <c r="BA738" s="80"/>
      <c r="BB738" s="80"/>
      <c r="BC738" s="69"/>
      <c r="BD738" s="69"/>
      <c r="BE738" s="80"/>
      <c r="BF738" s="80"/>
      <c r="BG738" s="69"/>
      <c r="BH738" s="69"/>
      <c r="BI738" s="80"/>
      <c r="BJ738" s="80"/>
      <c r="BK738" s="69"/>
      <c r="BL738" s="69"/>
      <c r="BM738" s="80"/>
      <c r="BN738" s="80"/>
      <c r="BO738" s="69"/>
      <c r="BP738" s="69"/>
      <c r="BQ738" s="80"/>
      <c r="BR738" s="80"/>
      <c r="BS738" s="69"/>
      <c r="BT738" s="69"/>
      <c r="BU738" s="80"/>
      <c r="BV738" s="80"/>
      <c r="BW738" s="69"/>
      <c r="BX738" s="69"/>
      <c r="BY738" s="80"/>
      <c r="BZ738" s="80"/>
      <c r="CA738" s="69"/>
      <c r="CB738" s="69"/>
      <c r="CC738" s="80"/>
      <c r="CD738" s="80"/>
      <c r="CE738" s="69"/>
      <c r="CF738" s="69"/>
      <c r="CG738" s="69"/>
      <c r="CH738" s="69"/>
      <c r="CI738" s="69"/>
      <c r="CJ738" s="69"/>
      <c r="CK738" s="68"/>
      <c r="CL738" s="69"/>
      <c r="CM738" s="67"/>
      <c r="CN738" s="67"/>
      <c r="CO738" s="68"/>
      <c r="CP738" s="69"/>
      <c r="CQ738" s="67"/>
      <c r="CR738" s="67"/>
      <c r="CS738" s="81"/>
      <c r="CT738" s="69"/>
      <c r="CU738" s="69"/>
      <c r="CV738" s="69"/>
      <c r="CW738" s="69"/>
      <c r="CX738" s="69"/>
      <c r="CY738" s="69"/>
      <c r="CZ738" s="69"/>
      <c r="DA738" s="69"/>
    </row>
    <row r="739" spans="2:105">
      <c r="B739" s="67"/>
      <c r="C739" s="67"/>
      <c r="D739" s="67"/>
      <c r="E739" s="68"/>
      <c r="F739" s="69"/>
      <c r="G739" s="67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  <c r="AC739" s="80"/>
      <c r="AD739" s="69"/>
      <c r="AE739" s="69"/>
      <c r="AF739" s="69"/>
      <c r="AG739" s="80"/>
      <c r="AH739" s="80"/>
      <c r="AI739" s="69"/>
      <c r="AJ739" s="69"/>
      <c r="AK739" s="80"/>
      <c r="AL739" s="80"/>
      <c r="AM739" s="69"/>
      <c r="AN739" s="69"/>
      <c r="AO739" s="80"/>
      <c r="AP739" s="80"/>
      <c r="AQ739" s="69"/>
      <c r="AR739" s="69"/>
      <c r="AS739" s="80"/>
      <c r="AT739" s="80"/>
      <c r="AU739" s="69"/>
      <c r="AV739" s="69"/>
      <c r="AW739" s="80"/>
      <c r="AX739" s="80"/>
      <c r="AY739" s="69"/>
      <c r="AZ739" s="69"/>
      <c r="BA739" s="80"/>
      <c r="BB739" s="80"/>
      <c r="BC739" s="69"/>
      <c r="BD739" s="69"/>
      <c r="BE739" s="80"/>
      <c r="BF739" s="80"/>
      <c r="BG739" s="69"/>
      <c r="BH739" s="69"/>
      <c r="BI739" s="80"/>
      <c r="BJ739" s="80"/>
      <c r="BK739" s="69"/>
      <c r="BL739" s="69"/>
      <c r="BM739" s="80"/>
      <c r="BN739" s="80"/>
      <c r="BO739" s="69"/>
      <c r="BP739" s="69"/>
      <c r="BQ739" s="80"/>
      <c r="BR739" s="80"/>
      <c r="BS739" s="69"/>
      <c r="BT739" s="69"/>
      <c r="BU739" s="80"/>
      <c r="BV739" s="80"/>
      <c r="BW739" s="69"/>
      <c r="BX739" s="69"/>
      <c r="BY739" s="80"/>
      <c r="BZ739" s="80"/>
      <c r="CA739" s="69"/>
      <c r="CB739" s="69"/>
      <c r="CC739" s="80"/>
      <c r="CD739" s="80"/>
      <c r="CE739" s="69"/>
      <c r="CF739" s="69"/>
      <c r="CG739" s="69"/>
      <c r="CH739" s="69"/>
      <c r="CI739" s="69"/>
      <c r="CJ739" s="69"/>
      <c r="CK739" s="68"/>
      <c r="CL739" s="69"/>
      <c r="CM739" s="67"/>
      <c r="CN739" s="67"/>
      <c r="CO739" s="68"/>
      <c r="CP739" s="69"/>
      <c r="CQ739" s="67"/>
      <c r="CR739" s="67"/>
      <c r="CS739" s="81"/>
      <c r="CT739" s="69"/>
      <c r="CU739" s="69"/>
      <c r="CV739" s="69"/>
      <c r="CW739" s="69"/>
      <c r="CX739" s="69"/>
      <c r="CY739" s="69"/>
      <c r="CZ739" s="69"/>
      <c r="DA739" s="69"/>
    </row>
    <row r="740" spans="2:105">
      <c r="B740" s="67"/>
      <c r="C740" s="67"/>
      <c r="D740" s="67"/>
      <c r="E740" s="68"/>
      <c r="F740" s="69"/>
      <c r="G740" s="67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  <c r="AC740" s="80"/>
      <c r="AD740" s="69"/>
      <c r="AE740" s="69"/>
      <c r="AF740" s="69"/>
      <c r="AG740" s="80"/>
      <c r="AH740" s="80"/>
      <c r="AI740" s="69"/>
      <c r="AJ740" s="69"/>
      <c r="AK740" s="80"/>
      <c r="AL740" s="80"/>
      <c r="AM740" s="69"/>
      <c r="AN740" s="69"/>
      <c r="AO740" s="80"/>
      <c r="AP740" s="80"/>
      <c r="AQ740" s="69"/>
      <c r="AR740" s="69"/>
      <c r="AS740" s="80"/>
      <c r="AT740" s="80"/>
      <c r="AU740" s="69"/>
      <c r="AV740" s="69"/>
      <c r="AW740" s="80"/>
      <c r="AX740" s="80"/>
      <c r="AY740" s="69"/>
      <c r="AZ740" s="69"/>
      <c r="BA740" s="80"/>
      <c r="BB740" s="80"/>
      <c r="BC740" s="69"/>
      <c r="BD740" s="69"/>
      <c r="BE740" s="80"/>
      <c r="BF740" s="80"/>
      <c r="BG740" s="69"/>
      <c r="BH740" s="69"/>
      <c r="BI740" s="80"/>
      <c r="BJ740" s="80"/>
      <c r="BK740" s="69"/>
      <c r="BL740" s="69"/>
      <c r="BM740" s="80"/>
      <c r="BN740" s="80"/>
      <c r="BO740" s="69"/>
      <c r="BP740" s="69"/>
      <c r="BQ740" s="80"/>
      <c r="BR740" s="80"/>
      <c r="BS740" s="69"/>
      <c r="BT740" s="69"/>
      <c r="BU740" s="80"/>
      <c r="BV740" s="80"/>
      <c r="BW740" s="69"/>
      <c r="BX740" s="69"/>
      <c r="BY740" s="80"/>
      <c r="BZ740" s="80"/>
      <c r="CA740" s="69"/>
      <c r="CB740" s="69"/>
      <c r="CC740" s="80"/>
      <c r="CD740" s="80"/>
      <c r="CE740" s="69"/>
      <c r="CF740" s="69"/>
      <c r="CG740" s="69"/>
      <c r="CH740" s="69"/>
      <c r="CI740" s="69"/>
      <c r="CJ740" s="69"/>
      <c r="CK740" s="68"/>
      <c r="CL740" s="69"/>
      <c r="CM740" s="67"/>
      <c r="CN740" s="67"/>
      <c r="CO740" s="68"/>
      <c r="CP740" s="69"/>
      <c r="CQ740" s="67"/>
      <c r="CR740" s="67"/>
      <c r="CS740" s="81"/>
      <c r="CT740" s="69"/>
      <c r="CU740" s="69"/>
      <c r="CV740" s="69"/>
      <c r="CW740" s="69"/>
      <c r="CX740" s="69"/>
      <c r="CY740" s="69"/>
      <c r="CZ740" s="69"/>
      <c r="DA740" s="69"/>
    </row>
    <row r="741" spans="2:105">
      <c r="B741" s="67"/>
      <c r="C741" s="67"/>
      <c r="D741" s="67"/>
      <c r="E741" s="68"/>
      <c r="F741" s="69"/>
      <c r="G741" s="67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  <c r="AC741" s="80"/>
      <c r="AD741" s="69"/>
      <c r="AE741" s="69"/>
      <c r="AF741" s="69"/>
      <c r="AG741" s="80"/>
      <c r="AH741" s="80"/>
      <c r="AI741" s="69"/>
      <c r="AJ741" s="69"/>
      <c r="AK741" s="80"/>
      <c r="AL741" s="80"/>
      <c r="AM741" s="69"/>
      <c r="AN741" s="69"/>
      <c r="AO741" s="80"/>
      <c r="AP741" s="80"/>
      <c r="AQ741" s="69"/>
      <c r="AR741" s="69"/>
      <c r="AS741" s="80"/>
      <c r="AT741" s="80"/>
      <c r="AU741" s="69"/>
      <c r="AV741" s="69"/>
      <c r="AW741" s="80"/>
      <c r="AX741" s="80"/>
      <c r="AY741" s="69"/>
      <c r="AZ741" s="69"/>
      <c r="BA741" s="80"/>
      <c r="BB741" s="80"/>
      <c r="BC741" s="69"/>
      <c r="BD741" s="69"/>
      <c r="BE741" s="80"/>
      <c r="BF741" s="80"/>
      <c r="BG741" s="69"/>
      <c r="BH741" s="69"/>
      <c r="BI741" s="80"/>
      <c r="BJ741" s="80"/>
      <c r="BK741" s="69"/>
      <c r="BL741" s="69"/>
      <c r="BM741" s="80"/>
      <c r="BN741" s="80"/>
      <c r="BO741" s="69"/>
      <c r="BP741" s="69"/>
      <c r="BQ741" s="80"/>
      <c r="BR741" s="80"/>
      <c r="BS741" s="69"/>
      <c r="BT741" s="69"/>
      <c r="BU741" s="80"/>
      <c r="BV741" s="80"/>
      <c r="BW741" s="69"/>
      <c r="BX741" s="69"/>
      <c r="BY741" s="80"/>
      <c r="BZ741" s="80"/>
      <c r="CA741" s="69"/>
      <c r="CB741" s="69"/>
      <c r="CC741" s="80"/>
      <c r="CD741" s="80"/>
      <c r="CE741" s="69"/>
      <c r="CF741" s="69"/>
      <c r="CG741" s="69"/>
      <c r="CH741" s="69"/>
      <c r="CI741" s="69"/>
      <c r="CJ741" s="69"/>
      <c r="CK741" s="68"/>
      <c r="CL741" s="69"/>
      <c r="CM741" s="67"/>
      <c r="CN741" s="67"/>
      <c r="CO741" s="68"/>
      <c r="CP741" s="69"/>
      <c r="CQ741" s="67"/>
      <c r="CR741" s="67"/>
      <c r="CS741" s="81"/>
      <c r="CT741" s="69"/>
      <c r="CU741" s="69"/>
      <c r="CV741" s="69"/>
      <c r="CW741" s="69"/>
      <c r="CX741" s="69"/>
      <c r="CY741" s="69"/>
      <c r="CZ741" s="69"/>
      <c r="DA741" s="69"/>
    </row>
    <row r="742" spans="2:105">
      <c r="B742" s="67"/>
      <c r="C742" s="67"/>
      <c r="D742" s="67"/>
      <c r="E742" s="68"/>
      <c r="F742" s="69"/>
      <c r="G742" s="67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  <c r="AC742" s="80"/>
      <c r="AD742" s="69"/>
      <c r="AE742" s="69"/>
      <c r="AF742" s="69"/>
      <c r="AG742" s="80"/>
      <c r="AH742" s="80"/>
      <c r="AI742" s="69"/>
      <c r="AJ742" s="69"/>
      <c r="AK742" s="80"/>
      <c r="AL742" s="80"/>
      <c r="AM742" s="69"/>
      <c r="AN742" s="69"/>
      <c r="AO742" s="80"/>
      <c r="AP742" s="80"/>
      <c r="AQ742" s="69"/>
      <c r="AR742" s="69"/>
      <c r="AS742" s="80"/>
      <c r="AT742" s="80"/>
      <c r="AU742" s="69"/>
      <c r="AV742" s="69"/>
      <c r="AW742" s="80"/>
      <c r="AX742" s="80"/>
      <c r="AY742" s="69"/>
      <c r="AZ742" s="69"/>
      <c r="BA742" s="80"/>
      <c r="BB742" s="80"/>
      <c r="BC742" s="69"/>
      <c r="BD742" s="69"/>
      <c r="BE742" s="80"/>
      <c r="BF742" s="80"/>
      <c r="BG742" s="69"/>
      <c r="BH742" s="69"/>
      <c r="BI742" s="80"/>
      <c r="BJ742" s="80"/>
      <c r="BK742" s="69"/>
      <c r="BL742" s="69"/>
      <c r="BM742" s="80"/>
      <c r="BN742" s="80"/>
      <c r="BO742" s="69"/>
      <c r="BP742" s="69"/>
      <c r="BQ742" s="80"/>
      <c r="BR742" s="80"/>
      <c r="BS742" s="69"/>
      <c r="BT742" s="69"/>
      <c r="BU742" s="80"/>
      <c r="BV742" s="80"/>
      <c r="BW742" s="69"/>
      <c r="BX742" s="69"/>
      <c r="BY742" s="80"/>
      <c r="BZ742" s="80"/>
      <c r="CA742" s="69"/>
      <c r="CB742" s="69"/>
      <c r="CC742" s="80"/>
      <c r="CD742" s="80"/>
      <c r="CE742" s="69"/>
      <c r="CF742" s="69"/>
      <c r="CG742" s="69"/>
      <c r="CH742" s="69"/>
      <c r="CI742" s="69"/>
      <c r="CJ742" s="69"/>
      <c r="CK742" s="68"/>
      <c r="CL742" s="69"/>
      <c r="CM742" s="67"/>
      <c r="CN742" s="67"/>
      <c r="CO742" s="68"/>
      <c r="CP742" s="69"/>
      <c r="CQ742" s="67"/>
      <c r="CR742" s="67"/>
      <c r="CS742" s="81"/>
      <c r="CT742" s="69"/>
      <c r="CU742" s="69"/>
      <c r="CV742" s="69"/>
      <c r="CW742" s="69"/>
      <c r="CX742" s="69"/>
      <c r="CY742" s="69"/>
      <c r="CZ742" s="69"/>
      <c r="DA742" s="69"/>
    </row>
    <row r="743" spans="2:105">
      <c r="B743" s="67"/>
      <c r="C743" s="67"/>
      <c r="D743" s="67"/>
      <c r="E743" s="68"/>
      <c r="F743" s="69"/>
      <c r="G743" s="67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  <c r="AC743" s="80"/>
      <c r="AD743" s="69"/>
      <c r="AE743" s="69"/>
      <c r="AF743" s="69"/>
      <c r="AG743" s="80"/>
      <c r="AH743" s="80"/>
      <c r="AI743" s="69"/>
      <c r="AJ743" s="69"/>
      <c r="AK743" s="80"/>
      <c r="AL743" s="80"/>
      <c r="AM743" s="69"/>
      <c r="AN743" s="69"/>
      <c r="AO743" s="80"/>
      <c r="AP743" s="80"/>
      <c r="AQ743" s="69"/>
      <c r="AR743" s="69"/>
      <c r="AS743" s="80"/>
      <c r="AT743" s="80"/>
      <c r="AU743" s="69"/>
      <c r="AV743" s="69"/>
      <c r="AW743" s="80"/>
      <c r="AX743" s="80"/>
      <c r="AY743" s="69"/>
      <c r="AZ743" s="69"/>
      <c r="BA743" s="80"/>
      <c r="BB743" s="80"/>
      <c r="BC743" s="69"/>
      <c r="BD743" s="69"/>
      <c r="BE743" s="80"/>
      <c r="BF743" s="80"/>
      <c r="BG743" s="69"/>
      <c r="BH743" s="69"/>
      <c r="BI743" s="80"/>
      <c r="BJ743" s="80"/>
      <c r="BK743" s="69"/>
      <c r="BL743" s="69"/>
      <c r="BM743" s="80"/>
      <c r="BN743" s="80"/>
      <c r="BO743" s="69"/>
      <c r="BP743" s="69"/>
      <c r="BQ743" s="80"/>
      <c r="BR743" s="80"/>
      <c r="BS743" s="69"/>
      <c r="BT743" s="69"/>
      <c r="BU743" s="80"/>
      <c r="BV743" s="80"/>
      <c r="BW743" s="69"/>
      <c r="BX743" s="69"/>
      <c r="BY743" s="80"/>
      <c r="BZ743" s="80"/>
      <c r="CA743" s="69"/>
      <c r="CB743" s="69"/>
      <c r="CC743" s="80"/>
      <c r="CD743" s="80"/>
      <c r="CE743" s="69"/>
      <c r="CF743" s="69"/>
      <c r="CG743" s="69"/>
      <c r="CH743" s="69"/>
      <c r="CI743" s="69"/>
      <c r="CJ743" s="69"/>
      <c r="CK743" s="68"/>
      <c r="CL743" s="69"/>
      <c r="CM743" s="67"/>
      <c r="CN743" s="67"/>
      <c r="CO743" s="68"/>
      <c r="CP743" s="69"/>
      <c r="CQ743" s="67"/>
      <c r="CR743" s="67"/>
      <c r="CS743" s="81"/>
      <c r="CT743" s="69"/>
      <c r="CU743" s="69"/>
      <c r="CV743" s="69"/>
      <c r="CW743" s="69"/>
      <c r="CX743" s="69"/>
      <c r="CY743" s="69"/>
      <c r="CZ743" s="69"/>
      <c r="DA743" s="69"/>
    </row>
    <row r="744" spans="2:105">
      <c r="B744" s="67"/>
      <c r="C744" s="67"/>
      <c r="D744" s="67"/>
      <c r="E744" s="68"/>
      <c r="F744" s="69"/>
      <c r="G744" s="67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  <c r="AC744" s="80"/>
      <c r="AD744" s="69"/>
      <c r="AE744" s="69"/>
      <c r="AF744" s="69"/>
      <c r="AG744" s="80"/>
      <c r="AH744" s="80"/>
      <c r="AI744" s="69"/>
      <c r="AJ744" s="69"/>
      <c r="AK744" s="80"/>
      <c r="AL744" s="80"/>
      <c r="AM744" s="69"/>
      <c r="AN744" s="69"/>
      <c r="AO744" s="80"/>
      <c r="AP744" s="80"/>
      <c r="AQ744" s="69"/>
      <c r="AR744" s="69"/>
      <c r="AS744" s="80"/>
      <c r="AT744" s="80"/>
      <c r="AU744" s="69"/>
      <c r="AV744" s="69"/>
      <c r="AW744" s="80"/>
      <c r="AX744" s="80"/>
      <c r="AY744" s="69"/>
      <c r="AZ744" s="69"/>
      <c r="BA744" s="80"/>
      <c r="BB744" s="80"/>
      <c r="BC744" s="69"/>
      <c r="BD744" s="69"/>
      <c r="BE744" s="80"/>
      <c r="BF744" s="80"/>
      <c r="BG744" s="69"/>
      <c r="BH744" s="69"/>
      <c r="BI744" s="80"/>
      <c r="BJ744" s="80"/>
      <c r="BK744" s="69"/>
      <c r="BL744" s="69"/>
      <c r="BM744" s="80"/>
      <c r="BN744" s="80"/>
      <c r="BO744" s="69"/>
      <c r="BP744" s="69"/>
      <c r="BQ744" s="80"/>
      <c r="BR744" s="80"/>
      <c r="BS744" s="69"/>
      <c r="BT744" s="69"/>
      <c r="BU744" s="80"/>
      <c r="BV744" s="80"/>
      <c r="BW744" s="69"/>
      <c r="BX744" s="69"/>
      <c r="BY744" s="80"/>
      <c r="BZ744" s="80"/>
      <c r="CA744" s="69"/>
      <c r="CB744" s="69"/>
      <c r="CC744" s="80"/>
      <c r="CD744" s="80"/>
      <c r="CE744" s="69"/>
      <c r="CF744" s="69"/>
      <c r="CG744" s="69"/>
      <c r="CH744" s="69"/>
      <c r="CI744" s="69"/>
      <c r="CJ744" s="69"/>
      <c r="CK744" s="68"/>
      <c r="CL744" s="69"/>
      <c r="CM744" s="67"/>
      <c r="CN744" s="67"/>
      <c r="CO744" s="68"/>
      <c r="CP744" s="69"/>
      <c r="CQ744" s="67"/>
      <c r="CR744" s="67"/>
      <c r="CS744" s="81"/>
      <c r="CT744" s="69"/>
      <c r="CU744" s="69"/>
      <c r="CV744" s="69"/>
      <c r="CW744" s="69"/>
      <c r="CX744" s="69"/>
      <c r="CY744" s="69"/>
      <c r="CZ744" s="69"/>
      <c r="DA744" s="69"/>
    </row>
    <row r="745" spans="2:105">
      <c r="B745" s="67"/>
      <c r="C745" s="67"/>
      <c r="D745" s="67"/>
      <c r="E745" s="68"/>
      <c r="F745" s="69"/>
      <c r="G745" s="67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  <c r="AC745" s="80"/>
      <c r="AD745" s="69"/>
      <c r="AE745" s="69"/>
      <c r="AF745" s="69"/>
      <c r="AG745" s="80"/>
      <c r="AH745" s="80"/>
      <c r="AI745" s="69"/>
      <c r="AJ745" s="69"/>
      <c r="AK745" s="80"/>
      <c r="AL745" s="80"/>
      <c r="AM745" s="69"/>
      <c r="AN745" s="69"/>
      <c r="AO745" s="80"/>
      <c r="AP745" s="80"/>
      <c r="AQ745" s="69"/>
      <c r="AR745" s="69"/>
      <c r="AS745" s="80"/>
      <c r="AT745" s="80"/>
      <c r="AU745" s="69"/>
      <c r="AV745" s="69"/>
      <c r="AW745" s="80"/>
      <c r="AX745" s="80"/>
      <c r="AY745" s="69"/>
      <c r="AZ745" s="69"/>
      <c r="BA745" s="80"/>
      <c r="BB745" s="80"/>
      <c r="BC745" s="69"/>
      <c r="BD745" s="69"/>
      <c r="BE745" s="80"/>
      <c r="BF745" s="80"/>
      <c r="BG745" s="69"/>
      <c r="BH745" s="69"/>
      <c r="BI745" s="80"/>
      <c r="BJ745" s="80"/>
      <c r="BK745" s="69"/>
      <c r="BL745" s="69"/>
      <c r="BM745" s="80"/>
      <c r="BN745" s="80"/>
      <c r="BO745" s="69"/>
      <c r="BP745" s="69"/>
      <c r="BQ745" s="80"/>
      <c r="BR745" s="80"/>
      <c r="BS745" s="69"/>
      <c r="BT745" s="69"/>
      <c r="BU745" s="80"/>
      <c r="BV745" s="80"/>
      <c r="BW745" s="69"/>
      <c r="BX745" s="69"/>
      <c r="BY745" s="80"/>
      <c r="BZ745" s="80"/>
      <c r="CA745" s="69"/>
      <c r="CB745" s="69"/>
      <c r="CC745" s="80"/>
      <c r="CD745" s="80"/>
      <c r="CE745" s="69"/>
      <c r="CF745" s="69"/>
      <c r="CG745" s="69"/>
      <c r="CH745" s="69"/>
      <c r="CI745" s="69"/>
      <c r="CJ745" s="69"/>
      <c r="CK745" s="68"/>
      <c r="CL745" s="69"/>
      <c r="CM745" s="67"/>
      <c r="CN745" s="67"/>
      <c r="CO745" s="68"/>
      <c r="CP745" s="69"/>
      <c r="CQ745" s="67"/>
      <c r="CR745" s="67"/>
      <c r="CS745" s="81"/>
      <c r="CT745" s="69"/>
      <c r="CU745" s="69"/>
      <c r="CV745" s="69"/>
      <c r="CW745" s="69"/>
      <c r="CX745" s="69"/>
      <c r="CY745" s="69"/>
      <c r="CZ745" s="69"/>
      <c r="DA745" s="69"/>
    </row>
    <row r="746" spans="2:105">
      <c r="B746" s="67"/>
      <c r="C746" s="67"/>
      <c r="D746" s="67"/>
      <c r="E746" s="68"/>
      <c r="F746" s="69"/>
      <c r="G746" s="67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  <c r="AC746" s="80"/>
      <c r="AD746" s="69"/>
      <c r="AE746" s="69"/>
      <c r="AF746" s="69"/>
      <c r="AG746" s="80"/>
      <c r="AH746" s="80"/>
      <c r="AI746" s="69"/>
      <c r="AJ746" s="69"/>
      <c r="AK746" s="80"/>
      <c r="AL746" s="80"/>
      <c r="AM746" s="69"/>
      <c r="AN746" s="69"/>
      <c r="AO746" s="80"/>
      <c r="AP746" s="80"/>
      <c r="AQ746" s="69"/>
      <c r="AR746" s="69"/>
      <c r="AS746" s="80"/>
      <c r="AT746" s="80"/>
      <c r="AU746" s="69"/>
      <c r="AV746" s="69"/>
      <c r="AW746" s="80"/>
      <c r="AX746" s="80"/>
      <c r="AY746" s="69"/>
      <c r="AZ746" s="69"/>
      <c r="BA746" s="80"/>
      <c r="BB746" s="80"/>
      <c r="BC746" s="69"/>
      <c r="BD746" s="69"/>
      <c r="BE746" s="80"/>
      <c r="BF746" s="80"/>
      <c r="BG746" s="69"/>
      <c r="BH746" s="69"/>
      <c r="BI746" s="80"/>
      <c r="BJ746" s="80"/>
      <c r="BK746" s="69"/>
      <c r="BL746" s="69"/>
      <c r="BM746" s="80"/>
      <c r="BN746" s="80"/>
      <c r="BO746" s="69"/>
      <c r="BP746" s="69"/>
      <c r="BQ746" s="80"/>
      <c r="BR746" s="80"/>
      <c r="BS746" s="69"/>
      <c r="BT746" s="69"/>
      <c r="BU746" s="80"/>
      <c r="BV746" s="80"/>
      <c r="BW746" s="69"/>
      <c r="BX746" s="69"/>
      <c r="BY746" s="80"/>
      <c r="BZ746" s="80"/>
      <c r="CA746" s="69"/>
      <c r="CB746" s="69"/>
      <c r="CC746" s="80"/>
      <c r="CD746" s="80"/>
      <c r="CE746" s="69"/>
      <c r="CF746" s="69"/>
      <c r="CG746" s="69"/>
      <c r="CH746" s="69"/>
      <c r="CI746" s="69"/>
      <c r="CJ746" s="69"/>
      <c r="CK746" s="68"/>
      <c r="CL746" s="69"/>
      <c r="CM746" s="67"/>
      <c r="CN746" s="67"/>
      <c r="CO746" s="68"/>
      <c r="CP746" s="69"/>
      <c r="CQ746" s="67"/>
      <c r="CR746" s="67"/>
      <c r="CS746" s="81"/>
      <c r="CT746" s="69"/>
      <c r="CU746" s="69"/>
      <c r="CV746" s="69"/>
      <c r="CW746" s="69"/>
      <c r="CX746" s="69"/>
      <c r="CY746" s="69"/>
      <c r="CZ746" s="69"/>
      <c r="DA746" s="69"/>
    </row>
    <row r="747" spans="2:105">
      <c r="B747" s="67"/>
      <c r="C747" s="67"/>
      <c r="D747" s="67"/>
      <c r="E747" s="68"/>
      <c r="F747" s="69"/>
      <c r="G747" s="67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  <c r="AC747" s="80"/>
      <c r="AD747" s="69"/>
      <c r="AE747" s="69"/>
      <c r="AF747" s="69"/>
      <c r="AG747" s="80"/>
      <c r="AH747" s="80"/>
      <c r="AI747" s="69"/>
      <c r="AJ747" s="69"/>
      <c r="AK747" s="80"/>
      <c r="AL747" s="80"/>
      <c r="AM747" s="69"/>
      <c r="AN747" s="69"/>
      <c r="AO747" s="80"/>
      <c r="AP747" s="80"/>
      <c r="AQ747" s="69"/>
      <c r="AR747" s="69"/>
      <c r="AS747" s="80"/>
      <c r="AT747" s="80"/>
      <c r="AU747" s="69"/>
      <c r="AV747" s="69"/>
      <c r="AW747" s="80"/>
      <c r="AX747" s="80"/>
      <c r="AY747" s="69"/>
      <c r="AZ747" s="69"/>
      <c r="BA747" s="80"/>
      <c r="BB747" s="80"/>
      <c r="BC747" s="69"/>
      <c r="BD747" s="69"/>
      <c r="BE747" s="80"/>
      <c r="BF747" s="80"/>
      <c r="BG747" s="69"/>
      <c r="BH747" s="69"/>
      <c r="BI747" s="80"/>
      <c r="BJ747" s="80"/>
      <c r="BK747" s="69"/>
      <c r="BL747" s="69"/>
      <c r="BM747" s="80"/>
      <c r="BN747" s="80"/>
      <c r="BO747" s="69"/>
      <c r="BP747" s="69"/>
      <c r="BQ747" s="80"/>
      <c r="BR747" s="80"/>
      <c r="BS747" s="69"/>
      <c r="BT747" s="69"/>
      <c r="BU747" s="80"/>
      <c r="BV747" s="80"/>
      <c r="BW747" s="69"/>
      <c r="BX747" s="69"/>
      <c r="BY747" s="80"/>
      <c r="BZ747" s="80"/>
      <c r="CA747" s="69"/>
      <c r="CB747" s="69"/>
      <c r="CC747" s="80"/>
      <c r="CD747" s="80"/>
      <c r="CE747" s="69"/>
      <c r="CF747" s="69"/>
      <c r="CG747" s="69"/>
      <c r="CH747" s="69"/>
      <c r="CI747" s="69"/>
      <c r="CJ747" s="69"/>
      <c r="CK747" s="68"/>
      <c r="CL747" s="69"/>
      <c r="CM747" s="67"/>
      <c r="CN747" s="67"/>
      <c r="CO747" s="68"/>
      <c r="CP747" s="69"/>
      <c r="CQ747" s="67"/>
      <c r="CR747" s="67"/>
      <c r="CS747" s="81"/>
      <c r="CT747" s="69"/>
      <c r="CU747" s="69"/>
      <c r="CV747" s="69"/>
      <c r="CW747" s="69"/>
      <c r="CX747" s="69"/>
      <c r="CY747" s="69"/>
      <c r="CZ747" s="69"/>
      <c r="DA747" s="69"/>
    </row>
    <row r="748" spans="2:105">
      <c r="B748" s="67"/>
      <c r="C748" s="67"/>
      <c r="D748" s="67"/>
      <c r="E748" s="68"/>
      <c r="F748" s="69"/>
      <c r="G748" s="67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  <c r="AC748" s="80"/>
      <c r="AD748" s="69"/>
      <c r="AE748" s="69"/>
      <c r="AF748" s="69"/>
      <c r="AG748" s="80"/>
      <c r="AH748" s="80"/>
      <c r="AI748" s="69"/>
      <c r="AJ748" s="69"/>
      <c r="AK748" s="80"/>
      <c r="AL748" s="80"/>
      <c r="AM748" s="69"/>
      <c r="AN748" s="69"/>
      <c r="AO748" s="80"/>
      <c r="AP748" s="80"/>
      <c r="AQ748" s="69"/>
      <c r="AR748" s="69"/>
      <c r="AS748" s="80"/>
      <c r="AT748" s="80"/>
      <c r="AU748" s="69"/>
      <c r="AV748" s="69"/>
      <c r="AW748" s="80"/>
      <c r="AX748" s="80"/>
      <c r="AY748" s="69"/>
      <c r="AZ748" s="69"/>
      <c r="BA748" s="80"/>
      <c r="BB748" s="80"/>
      <c r="BC748" s="69"/>
      <c r="BD748" s="69"/>
      <c r="BE748" s="80"/>
      <c r="BF748" s="80"/>
      <c r="BG748" s="69"/>
      <c r="BH748" s="69"/>
      <c r="BI748" s="80"/>
      <c r="BJ748" s="80"/>
      <c r="BK748" s="69"/>
      <c r="BL748" s="69"/>
      <c r="BM748" s="80"/>
      <c r="BN748" s="80"/>
      <c r="BO748" s="69"/>
      <c r="BP748" s="69"/>
      <c r="BQ748" s="80"/>
      <c r="BR748" s="80"/>
      <c r="BS748" s="69"/>
      <c r="BT748" s="69"/>
      <c r="BU748" s="80"/>
      <c r="BV748" s="80"/>
      <c r="BW748" s="69"/>
      <c r="BX748" s="69"/>
      <c r="BY748" s="80"/>
      <c r="BZ748" s="80"/>
      <c r="CA748" s="69"/>
      <c r="CB748" s="69"/>
      <c r="CC748" s="80"/>
      <c r="CD748" s="80"/>
      <c r="CE748" s="69"/>
      <c r="CF748" s="69"/>
      <c r="CG748" s="69"/>
      <c r="CH748" s="69"/>
      <c r="CI748" s="69"/>
      <c r="CJ748" s="69"/>
      <c r="CK748" s="68"/>
      <c r="CL748" s="69"/>
      <c r="CM748" s="67"/>
      <c r="CN748" s="67"/>
      <c r="CO748" s="68"/>
      <c r="CP748" s="69"/>
      <c r="CQ748" s="67"/>
      <c r="CR748" s="67"/>
      <c r="CS748" s="81"/>
      <c r="CT748" s="69"/>
      <c r="CU748" s="69"/>
      <c r="CV748" s="69"/>
      <c r="CW748" s="69"/>
      <c r="CX748" s="69"/>
      <c r="CY748" s="69"/>
      <c r="CZ748" s="69"/>
      <c r="DA748" s="69"/>
    </row>
    <row r="749" spans="2:105">
      <c r="B749" s="67"/>
      <c r="C749" s="67"/>
      <c r="D749" s="67"/>
      <c r="E749" s="68"/>
      <c r="F749" s="69"/>
      <c r="G749" s="67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  <c r="AC749" s="80"/>
      <c r="AD749" s="69"/>
      <c r="AE749" s="69"/>
      <c r="AF749" s="69"/>
      <c r="AG749" s="80"/>
      <c r="AH749" s="80"/>
      <c r="AI749" s="69"/>
      <c r="AJ749" s="69"/>
      <c r="AK749" s="80"/>
      <c r="AL749" s="80"/>
      <c r="AM749" s="69"/>
      <c r="AN749" s="69"/>
      <c r="AO749" s="80"/>
      <c r="AP749" s="80"/>
      <c r="AQ749" s="69"/>
      <c r="AR749" s="69"/>
      <c r="AS749" s="80"/>
      <c r="AT749" s="80"/>
      <c r="AU749" s="69"/>
      <c r="AV749" s="69"/>
      <c r="AW749" s="80"/>
      <c r="AX749" s="80"/>
      <c r="AY749" s="69"/>
      <c r="AZ749" s="69"/>
      <c r="BA749" s="80"/>
      <c r="BB749" s="80"/>
      <c r="BC749" s="69"/>
      <c r="BD749" s="69"/>
      <c r="BE749" s="80"/>
      <c r="BF749" s="80"/>
      <c r="BG749" s="69"/>
      <c r="BH749" s="69"/>
      <c r="BI749" s="80"/>
      <c r="BJ749" s="80"/>
      <c r="BK749" s="69"/>
      <c r="BL749" s="69"/>
      <c r="BM749" s="80"/>
      <c r="BN749" s="80"/>
      <c r="BO749" s="69"/>
      <c r="BP749" s="69"/>
      <c r="BQ749" s="80"/>
      <c r="BR749" s="80"/>
      <c r="BS749" s="69"/>
      <c r="BT749" s="69"/>
      <c r="BU749" s="80"/>
      <c r="BV749" s="80"/>
      <c r="BW749" s="69"/>
      <c r="BX749" s="69"/>
      <c r="BY749" s="80"/>
      <c r="BZ749" s="80"/>
      <c r="CA749" s="69"/>
      <c r="CB749" s="69"/>
      <c r="CC749" s="80"/>
      <c r="CD749" s="80"/>
      <c r="CE749" s="69"/>
      <c r="CF749" s="69"/>
      <c r="CG749" s="69"/>
      <c r="CH749" s="69"/>
      <c r="CI749" s="69"/>
      <c r="CJ749" s="69"/>
      <c r="CK749" s="68"/>
      <c r="CL749" s="69"/>
      <c r="CM749" s="67"/>
      <c r="CN749" s="67"/>
      <c r="CO749" s="68"/>
      <c r="CP749" s="69"/>
      <c r="CQ749" s="67"/>
      <c r="CR749" s="67"/>
      <c r="CS749" s="81"/>
      <c r="CT749" s="69"/>
      <c r="CU749" s="69"/>
      <c r="CV749" s="69"/>
      <c r="CW749" s="69"/>
      <c r="CX749" s="69"/>
      <c r="CY749" s="69"/>
      <c r="CZ749" s="69"/>
      <c r="DA749" s="69"/>
    </row>
    <row r="750" spans="2:105">
      <c r="B750" s="67"/>
      <c r="C750" s="67"/>
      <c r="D750" s="67"/>
      <c r="E750" s="68"/>
      <c r="F750" s="69"/>
      <c r="G750" s="67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  <c r="AC750" s="80"/>
      <c r="AD750" s="69"/>
      <c r="AE750" s="69"/>
      <c r="AF750" s="69"/>
      <c r="AG750" s="80"/>
      <c r="AH750" s="80"/>
      <c r="AI750" s="69"/>
      <c r="AJ750" s="69"/>
      <c r="AK750" s="80"/>
      <c r="AL750" s="80"/>
      <c r="AM750" s="69"/>
      <c r="AN750" s="69"/>
      <c r="AO750" s="80"/>
      <c r="AP750" s="80"/>
      <c r="AQ750" s="69"/>
      <c r="AR750" s="69"/>
      <c r="AS750" s="80"/>
      <c r="AT750" s="80"/>
      <c r="AU750" s="69"/>
      <c r="AV750" s="69"/>
      <c r="AW750" s="80"/>
      <c r="AX750" s="80"/>
      <c r="AY750" s="69"/>
      <c r="AZ750" s="69"/>
      <c r="BA750" s="80"/>
      <c r="BB750" s="80"/>
      <c r="BC750" s="69"/>
      <c r="BD750" s="69"/>
      <c r="BE750" s="80"/>
      <c r="BF750" s="80"/>
      <c r="BG750" s="69"/>
      <c r="BH750" s="69"/>
      <c r="BI750" s="80"/>
      <c r="BJ750" s="80"/>
      <c r="BK750" s="69"/>
      <c r="BL750" s="69"/>
      <c r="BM750" s="80"/>
      <c r="BN750" s="80"/>
      <c r="BO750" s="69"/>
      <c r="BP750" s="69"/>
      <c r="BQ750" s="80"/>
      <c r="BR750" s="80"/>
      <c r="BS750" s="69"/>
      <c r="BT750" s="69"/>
      <c r="BU750" s="80"/>
      <c r="BV750" s="80"/>
      <c r="BW750" s="69"/>
      <c r="BX750" s="69"/>
      <c r="BY750" s="80"/>
      <c r="BZ750" s="80"/>
      <c r="CA750" s="69"/>
      <c r="CB750" s="69"/>
      <c r="CC750" s="80"/>
      <c r="CD750" s="80"/>
      <c r="CE750" s="69"/>
      <c r="CF750" s="69"/>
      <c r="CG750" s="69"/>
      <c r="CH750" s="69"/>
      <c r="CI750" s="69"/>
      <c r="CJ750" s="69"/>
      <c r="CK750" s="68"/>
      <c r="CL750" s="69"/>
      <c r="CM750" s="67"/>
      <c r="CN750" s="67"/>
      <c r="CO750" s="68"/>
      <c r="CP750" s="69"/>
      <c r="CQ750" s="67"/>
      <c r="CR750" s="67"/>
      <c r="CS750" s="81"/>
      <c r="CT750" s="69"/>
      <c r="CU750" s="69"/>
      <c r="CV750" s="69"/>
      <c r="CW750" s="69"/>
      <c r="CX750" s="69"/>
      <c r="CY750" s="69"/>
      <c r="CZ750" s="69"/>
      <c r="DA750" s="69"/>
    </row>
    <row r="751" spans="2:105">
      <c r="B751" s="67"/>
      <c r="C751" s="67"/>
      <c r="D751" s="67"/>
      <c r="E751" s="68"/>
      <c r="F751" s="69"/>
      <c r="G751" s="67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  <c r="AC751" s="80"/>
      <c r="AD751" s="69"/>
      <c r="AE751" s="69"/>
      <c r="AF751" s="69"/>
      <c r="AG751" s="80"/>
      <c r="AH751" s="80"/>
      <c r="AI751" s="69"/>
      <c r="AJ751" s="69"/>
      <c r="AK751" s="80"/>
      <c r="AL751" s="80"/>
      <c r="AM751" s="69"/>
      <c r="AN751" s="69"/>
      <c r="AO751" s="80"/>
      <c r="AP751" s="80"/>
      <c r="AQ751" s="69"/>
      <c r="AR751" s="69"/>
      <c r="AS751" s="80"/>
      <c r="AT751" s="80"/>
      <c r="AU751" s="69"/>
      <c r="AV751" s="69"/>
      <c r="AW751" s="80"/>
      <c r="AX751" s="80"/>
      <c r="AY751" s="69"/>
      <c r="AZ751" s="69"/>
      <c r="BA751" s="80"/>
      <c r="BB751" s="80"/>
      <c r="BC751" s="69"/>
      <c r="BD751" s="69"/>
      <c r="BE751" s="80"/>
      <c r="BF751" s="80"/>
      <c r="BG751" s="69"/>
      <c r="BH751" s="69"/>
      <c r="BI751" s="80"/>
      <c r="BJ751" s="80"/>
      <c r="BK751" s="69"/>
      <c r="BL751" s="69"/>
      <c r="BM751" s="80"/>
      <c r="BN751" s="80"/>
      <c r="BO751" s="69"/>
      <c r="BP751" s="69"/>
      <c r="BQ751" s="80"/>
      <c r="BR751" s="80"/>
      <c r="BS751" s="69"/>
      <c r="BT751" s="69"/>
      <c r="BU751" s="80"/>
      <c r="BV751" s="80"/>
      <c r="BW751" s="69"/>
      <c r="BX751" s="69"/>
      <c r="BY751" s="80"/>
      <c r="BZ751" s="80"/>
      <c r="CA751" s="69"/>
      <c r="CB751" s="69"/>
      <c r="CC751" s="80"/>
      <c r="CD751" s="80"/>
      <c r="CE751" s="69"/>
      <c r="CF751" s="69"/>
      <c r="CG751" s="69"/>
      <c r="CH751" s="69"/>
      <c r="CI751" s="69"/>
      <c r="CJ751" s="69"/>
      <c r="CK751" s="68"/>
      <c r="CL751" s="69"/>
      <c r="CM751" s="67"/>
      <c r="CN751" s="67"/>
      <c r="CO751" s="68"/>
      <c r="CP751" s="69"/>
      <c r="CQ751" s="67"/>
      <c r="CR751" s="67"/>
      <c r="CS751" s="81"/>
      <c r="CT751" s="69"/>
      <c r="CU751" s="69"/>
      <c r="CV751" s="69"/>
      <c r="CW751" s="69"/>
      <c r="CX751" s="69"/>
      <c r="CY751" s="69"/>
      <c r="CZ751" s="69"/>
      <c r="DA751" s="69"/>
    </row>
    <row r="752" spans="2:105">
      <c r="B752" s="67"/>
      <c r="C752" s="67"/>
      <c r="D752" s="67"/>
      <c r="E752" s="68"/>
      <c r="F752" s="69"/>
      <c r="G752" s="67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  <c r="AC752" s="80"/>
      <c r="AD752" s="69"/>
      <c r="AE752" s="69"/>
      <c r="AF752" s="69"/>
      <c r="AG752" s="80"/>
      <c r="AH752" s="80"/>
      <c r="AI752" s="69"/>
      <c r="AJ752" s="69"/>
      <c r="AK752" s="80"/>
      <c r="AL752" s="80"/>
      <c r="AM752" s="69"/>
      <c r="AN752" s="69"/>
      <c r="AO752" s="80"/>
      <c r="AP752" s="80"/>
      <c r="AQ752" s="69"/>
      <c r="AR752" s="69"/>
      <c r="AS752" s="80"/>
      <c r="AT752" s="80"/>
      <c r="AU752" s="69"/>
      <c r="AV752" s="69"/>
      <c r="AW752" s="80"/>
      <c r="AX752" s="80"/>
      <c r="AY752" s="69"/>
      <c r="AZ752" s="69"/>
      <c r="BA752" s="80"/>
      <c r="BB752" s="80"/>
      <c r="BC752" s="69"/>
      <c r="BD752" s="69"/>
      <c r="BE752" s="80"/>
      <c r="BF752" s="80"/>
      <c r="BG752" s="69"/>
      <c r="BH752" s="69"/>
      <c r="BI752" s="80"/>
      <c r="BJ752" s="80"/>
      <c r="BK752" s="69"/>
      <c r="BL752" s="69"/>
      <c r="BM752" s="80"/>
      <c r="BN752" s="80"/>
      <c r="BO752" s="69"/>
      <c r="BP752" s="69"/>
      <c r="BQ752" s="80"/>
      <c r="BR752" s="80"/>
      <c r="BS752" s="69"/>
      <c r="BT752" s="69"/>
      <c r="BU752" s="80"/>
      <c r="BV752" s="80"/>
      <c r="BW752" s="69"/>
      <c r="BX752" s="69"/>
      <c r="BY752" s="80"/>
      <c r="BZ752" s="80"/>
      <c r="CA752" s="69"/>
      <c r="CB752" s="69"/>
      <c r="CC752" s="80"/>
      <c r="CD752" s="80"/>
      <c r="CE752" s="69"/>
      <c r="CF752" s="69"/>
      <c r="CG752" s="69"/>
      <c r="CH752" s="69"/>
      <c r="CI752" s="69"/>
      <c r="CJ752" s="69"/>
      <c r="CK752" s="68"/>
      <c r="CL752" s="69"/>
      <c r="CM752" s="67"/>
      <c r="CN752" s="67"/>
      <c r="CO752" s="68"/>
      <c r="CP752" s="69"/>
      <c r="CQ752" s="67"/>
      <c r="CR752" s="67"/>
      <c r="CS752" s="81"/>
      <c r="CT752" s="69"/>
      <c r="CU752" s="69"/>
      <c r="CV752" s="69"/>
      <c r="CW752" s="69"/>
      <c r="CX752" s="69"/>
      <c r="CY752" s="69"/>
      <c r="CZ752" s="69"/>
      <c r="DA752" s="69"/>
    </row>
    <row r="753" spans="2:105">
      <c r="B753" s="67"/>
      <c r="C753" s="67"/>
      <c r="D753" s="67"/>
      <c r="E753" s="68"/>
      <c r="F753" s="69"/>
      <c r="G753" s="67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  <c r="AC753" s="80"/>
      <c r="AD753" s="69"/>
      <c r="AE753" s="69"/>
      <c r="AF753" s="69"/>
      <c r="AG753" s="80"/>
      <c r="AH753" s="80"/>
      <c r="AI753" s="69"/>
      <c r="AJ753" s="69"/>
      <c r="AK753" s="80"/>
      <c r="AL753" s="80"/>
      <c r="AM753" s="69"/>
      <c r="AN753" s="69"/>
      <c r="AO753" s="80"/>
      <c r="AP753" s="80"/>
      <c r="AQ753" s="69"/>
      <c r="AR753" s="69"/>
      <c r="AS753" s="80"/>
      <c r="AT753" s="80"/>
      <c r="AU753" s="69"/>
      <c r="AV753" s="69"/>
      <c r="AW753" s="80"/>
      <c r="AX753" s="80"/>
      <c r="AY753" s="69"/>
      <c r="AZ753" s="69"/>
      <c r="BA753" s="80"/>
      <c r="BB753" s="80"/>
      <c r="BC753" s="69"/>
      <c r="BD753" s="69"/>
      <c r="BE753" s="80"/>
      <c r="BF753" s="80"/>
      <c r="BG753" s="69"/>
      <c r="BH753" s="69"/>
      <c r="BI753" s="80"/>
      <c r="BJ753" s="80"/>
      <c r="BK753" s="69"/>
      <c r="BL753" s="69"/>
      <c r="BM753" s="80"/>
      <c r="BN753" s="80"/>
      <c r="BO753" s="69"/>
      <c r="BP753" s="69"/>
      <c r="BQ753" s="80"/>
      <c r="BR753" s="80"/>
      <c r="BS753" s="69"/>
      <c r="BT753" s="69"/>
      <c r="BU753" s="80"/>
      <c r="BV753" s="80"/>
      <c r="BW753" s="69"/>
      <c r="BX753" s="69"/>
      <c r="BY753" s="80"/>
      <c r="BZ753" s="80"/>
      <c r="CA753" s="69"/>
      <c r="CB753" s="69"/>
      <c r="CC753" s="80"/>
      <c r="CD753" s="80"/>
      <c r="CE753" s="69"/>
      <c r="CF753" s="69"/>
      <c r="CG753" s="69"/>
      <c r="CH753" s="69"/>
      <c r="CI753" s="69"/>
      <c r="CJ753" s="69"/>
      <c r="CK753" s="68"/>
      <c r="CL753" s="69"/>
      <c r="CM753" s="67"/>
      <c r="CN753" s="67"/>
      <c r="CO753" s="68"/>
      <c r="CP753" s="69"/>
      <c r="CQ753" s="67"/>
      <c r="CR753" s="67"/>
      <c r="CS753" s="81"/>
      <c r="CT753" s="69"/>
      <c r="CU753" s="69"/>
      <c r="CV753" s="69"/>
      <c r="CW753" s="69"/>
      <c r="CX753" s="69"/>
      <c r="CY753" s="69"/>
      <c r="CZ753" s="69"/>
      <c r="DA753" s="69"/>
    </row>
    <row r="754" spans="2:105">
      <c r="B754" s="67"/>
      <c r="C754" s="67"/>
      <c r="D754" s="67"/>
      <c r="E754" s="68"/>
      <c r="F754" s="69"/>
      <c r="G754" s="67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  <c r="AC754" s="80"/>
      <c r="AD754" s="69"/>
      <c r="AE754" s="69"/>
      <c r="AF754" s="69"/>
      <c r="AG754" s="80"/>
      <c r="AH754" s="80"/>
      <c r="AI754" s="69"/>
      <c r="AJ754" s="69"/>
      <c r="AK754" s="80"/>
      <c r="AL754" s="80"/>
      <c r="AM754" s="69"/>
      <c r="AN754" s="69"/>
      <c r="AO754" s="80"/>
      <c r="AP754" s="80"/>
      <c r="AQ754" s="69"/>
      <c r="AR754" s="69"/>
      <c r="AS754" s="80"/>
      <c r="AT754" s="80"/>
      <c r="AU754" s="69"/>
      <c r="AV754" s="69"/>
      <c r="AW754" s="80"/>
      <c r="AX754" s="80"/>
      <c r="AY754" s="69"/>
      <c r="AZ754" s="69"/>
      <c r="BA754" s="80"/>
      <c r="BB754" s="80"/>
      <c r="BC754" s="69"/>
      <c r="BD754" s="69"/>
      <c r="BE754" s="80"/>
      <c r="BF754" s="80"/>
      <c r="BG754" s="69"/>
      <c r="BH754" s="69"/>
      <c r="BI754" s="80"/>
      <c r="BJ754" s="80"/>
      <c r="BK754" s="69"/>
      <c r="BL754" s="69"/>
      <c r="BM754" s="80"/>
      <c r="BN754" s="80"/>
      <c r="BO754" s="69"/>
      <c r="BP754" s="69"/>
      <c r="BQ754" s="80"/>
      <c r="BR754" s="80"/>
      <c r="BS754" s="69"/>
      <c r="BT754" s="69"/>
      <c r="BU754" s="80"/>
      <c r="BV754" s="80"/>
      <c r="BW754" s="69"/>
      <c r="BX754" s="69"/>
      <c r="BY754" s="80"/>
      <c r="BZ754" s="80"/>
      <c r="CA754" s="69"/>
      <c r="CB754" s="69"/>
      <c r="CC754" s="80"/>
      <c r="CD754" s="80"/>
      <c r="CE754" s="69"/>
      <c r="CF754" s="69"/>
      <c r="CG754" s="69"/>
      <c r="CH754" s="69"/>
      <c r="CI754" s="69"/>
      <c r="CJ754" s="69"/>
      <c r="CK754" s="68"/>
      <c r="CL754" s="69"/>
      <c r="CM754" s="67"/>
      <c r="CN754" s="67"/>
      <c r="CO754" s="68"/>
      <c r="CP754" s="69"/>
      <c r="CQ754" s="67"/>
      <c r="CR754" s="67"/>
      <c r="CS754" s="81"/>
      <c r="CT754" s="69"/>
      <c r="CU754" s="69"/>
      <c r="CV754" s="69"/>
      <c r="CW754" s="69"/>
      <c r="CX754" s="69"/>
      <c r="CY754" s="69"/>
      <c r="CZ754" s="69"/>
      <c r="DA754" s="69"/>
    </row>
    <row r="755" spans="2:105">
      <c r="B755" s="67"/>
      <c r="C755" s="67"/>
      <c r="D755" s="67"/>
      <c r="E755" s="68"/>
      <c r="F755" s="69"/>
      <c r="G755" s="67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  <c r="AC755" s="80"/>
      <c r="AD755" s="69"/>
      <c r="AE755" s="69"/>
      <c r="AF755" s="69"/>
      <c r="AG755" s="80"/>
      <c r="AH755" s="80"/>
      <c r="AI755" s="69"/>
      <c r="AJ755" s="69"/>
      <c r="AK755" s="80"/>
      <c r="AL755" s="80"/>
      <c r="AM755" s="69"/>
      <c r="AN755" s="69"/>
      <c r="AO755" s="80"/>
      <c r="AP755" s="80"/>
      <c r="AQ755" s="69"/>
      <c r="AR755" s="69"/>
      <c r="AS755" s="80"/>
      <c r="AT755" s="80"/>
      <c r="AU755" s="69"/>
      <c r="AV755" s="69"/>
      <c r="AW755" s="80"/>
      <c r="AX755" s="80"/>
      <c r="AY755" s="69"/>
      <c r="AZ755" s="69"/>
      <c r="BA755" s="80"/>
      <c r="BB755" s="80"/>
      <c r="BC755" s="69"/>
      <c r="BD755" s="69"/>
      <c r="BE755" s="80"/>
      <c r="BF755" s="80"/>
      <c r="BG755" s="69"/>
      <c r="BH755" s="69"/>
      <c r="BI755" s="80"/>
      <c r="BJ755" s="80"/>
      <c r="BK755" s="69"/>
      <c r="BL755" s="69"/>
      <c r="BM755" s="80"/>
      <c r="BN755" s="80"/>
      <c r="BO755" s="69"/>
      <c r="BP755" s="69"/>
      <c r="BQ755" s="80"/>
      <c r="BR755" s="80"/>
      <c r="BS755" s="69"/>
      <c r="BT755" s="69"/>
      <c r="BU755" s="80"/>
      <c r="BV755" s="80"/>
      <c r="BW755" s="69"/>
      <c r="BX755" s="69"/>
      <c r="BY755" s="80"/>
      <c r="BZ755" s="80"/>
      <c r="CA755" s="69"/>
      <c r="CB755" s="69"/>
      <c r="CC755" s="80"/>
      <c r="CD755" s="80"/>
      <c r="CE755" s="69"/>
      <c r="CF755" s="69"/>
      <c r="CG755" s="69"/>
      <c r="CH755" s="69"/>
      <c r="CI755" s="69"/>
      <c r="CJ755" s="69"/>
      <c r="CK755" s="68"/>
      <c r="CL755" s="69"/>
      <c r="CM755" s="67"/>
      <c r="CN755" s="67"/>
      <c r="CO755" s="68"/>
      <c r="CP755" s="69"/>
      <c r="CQ755" s="67"/>
      <c r="CR755" s="67"/>
      <c r="CS755" s="81"/>
      <c r="CT755" s="69"/>
      <c r="CU755" s="69"/>
      <c r="CV755" s="69"/>
      <c r="CW755" s="69"/>
      <c r="CX755" s="69"/>
      <c r="CY755" s="69"/>
      <c r="CZ755" s="69"/>
      <c r="DA755" s="69"/>
    </row>
    <row r="756" spans="2:105">
      <c r="B756" s="67"/>
      <c r="C756" s="67"/>
      <c r="D756" s="67"/>
      <c r="E756" s="68"/>
      <c r="F756" s="69"/>
      <c r="G756" s="67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  <c r="AC756" s="80"/>
      <c r="AD756" s="69"/>
      <c r="AE756" s="69"/>
      <c r="AF756" s="69"/>
      <c r="AG756" s="80"/>
      <c r="AH756" s="80"/>
      <c r="AI756" s="69"/>
      <c r="AJ756" s="69"/>
      <c r="AK756" s="80"/>
      <c r="AL756" s="80"/>
      <c r="AM756" s="69"/>
      <c r="AN756" s="69"/>
      <c r="AO756" s="80"/>
      <c r="AP756" s="80"/>
      <c r="AQ756" s="69"/>
      <c r="AR756" s="69"/>
      <c r="AS756" s="80"/>
      <c r="AT756" s="80"/>
      <c r="AU756" s="69"/>
      <c r="AV756" s="69"/>
      <c r="AW756" s="80"/>
      <c r="AX756" s="80"/>
      <c r="AY756" s="69"/>
      <c r="AZ756" s="69"/>
      <c r="BA756" s="80"/>
      <c r="BB756" s="80"/>
      <c r="BC756" s="69"/>
      <c r="BD756" s="69"/>
      <c r="BE756" s="80"/>
      <c r="BF756" s="80"/>
      <c r="BG756" s="69"/>
      <c r="BH756" s="69"/>
      <c r="BI756" s="80"/>
      <c r="BJ756" s="80"/>
      <c r="BK756" s="69"/>
      <c r="BL756" s="69"/>
      <c r="BM756" s="80"/>
      <c r="BN756" s="80"/>
      <c r="BO756" s="69"/>
      <c r="BP756" s="69"/>
      <c r="BQ756" s="80"/>
      <c r="BR756" s="80"/>
      <c r="BS756" s="69"/>
      <c r="BT756" s="69"/>
      <c r="BU756" s="80"/>
      <c r="BV756" s="80"/>
      <c r="BW756" s="69"/>
      <c r="BX756" s="69"/>
      <c r="BY756" s="80"/>
      <c r="BZ756" s="80"/>
      <c r="CA756" s="69"/>
      <c r="CB756" s="69"/>
      <c r="CC756" s="80"/>
      <c r="CD756" s="80"/>
      <c r="CE756" s="69"/>
      <c r="CF756" s="69"/>
      <c r="CG756" s="69"/>
      <c r="CH756" s="69"/>
      <c r="CI756" s="69"/>
      <c r="CJ756" s="69"/>
      <c r="CK756" s="68"/>
      <c r="CL756" s="69"/>
      <c r="CM756" s="67"/>
      <c r="CN756" s="67"/>
      <c r="CO756" s="68"/>
      <c r="CP756" s="69"/>
      <c r="CQ756" s="67"/>
      <c r="CR756" s="67"/>
      <c r="CS756" s="81"/>
      <c r="CT756" s="69"/>
      <c r="CU756" s="69"/>
      <c r="CV756" s="69"/>
      <c r="CW756" s="69"/>
      <c r="CX756" s="69"/>
      <c r="CY756" s="69"/>
      <c r="CZ756" s="69"/>
      <c r="DA756" s="69"/>
    </row>
    <row r="757" spans="2:105">
      <c r="B757" s="67"/>
      <c r="C757" s="67"/>
      <c r="D757" s="67"/>
      <c r="E757" s="68"/>
      <c r="F757" s="69"/>
      <c r="G757" s="67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  <c r="AC757" s="80"/>
      <c r="AD757" s="69"/>
      <c r="AE757" s="69"/>
      <c r="AF757" s="69"/>
      <c r="AG757" s="80"/>
      <c r="AH757" s="80"/>
      <c r="AI757" s="69"/>
      <c r="AJ757" s="69"/>
      <c r="AK757" s="80"/>
      <c r="AL757" s="80"/>
      <c r="AM757" s="69"/>
      <c r="AN757" s="69"/>
      <c r="AO757" s="80"/>
      <c r="AP757" s="80"/>
      <c r="AQ757" s="69"/>
      <c r="AR757" s="69"/>
      <c r="AS757" s="80"/>
      <c r="AT757" s="80"/>
      <c r="AU757" s="69"/>
      <c r="AV757" s="69"/>
      <c r="AW757" s="80"/>
      <c r="AX757" s="80"/>
      <c r="AY757" s="69"/>
      <c r="AZ757" s="69"/>
      <c r="BA757" s="80"/>
      <c r="BB757" s="80"/>
      <c r="BC757" s="69"/>
      <c r="BD757" s="69"/>
      <c r="BE757" s="80"/>
      <c r="BF757" s="80"/>
      <c r="BG757" s="69"/>
      <c r="BH757" s="69"/>
      <c r="BI757" s="80"/>
      <c r="BJ757" s="80"/>
      <c r="BK757" s="69"/>
      <c r="BL757" s="69"/>
      <c r="BM757" s="80"/>
      <c r="BN757" s="80"/>
      <c r="BO757" s="69"/>
      <c r="BP757" s="69"/>
      <c r="BQ757" s="80"/>
      <c r="BR757" s="80"/>
      <c r="BS757" s="69"/>
      <c r="BT757" s="69"/>
      <c r="BU757" s="80"/>
      <c r="BV757" s="80"/>
      <c r="BW757" s="69"/>
      <c r="BX757" s="69"/>
      <c r="BY757" s="80"/>
      <c r="BZ757" s="80"/>
      <c r="CA757" s="69"/>
      <c r="CB757" s="69"/>
      <c r="CC757" s="80"/>
      <c r="CD757" s="80"/>
      <c r="CE757" s="69"/>
      <c r="CF757" s="69"/>
      <c r="CG757" s="69"/>
      <c r="CH757" s="69"/>
      <c r="CI757" s="69"/>
      <c r="CJ757" s="69"/>
      <c r="CK757" s="68"/>
      <c r="CL757" s="69"/>
      <c r="CM757" s="67"/>
      <c r="CN757" s="67"/>
      <c r="CO757" s="68"/>
      <c r="CP757" s="69"/>
      <c r="CQ757" s="67"/>
      <c r="CR757" s="67"/>
      <c r="CS757" s="81"/>
      <c r="CT757" s="69"/>
      <c r="CU757" s="69"/>
      <c r="CV757" s="69"/>
      <c r="CW757" s="69"/>
      <c r="CX757" s="69"/>
      <c r="CY757" s="69"/>
      <c r="CZ757" s="69"/>
      <c r="DA757" s="69"/>
    </row>
    <row r="758" spans="2:105">
      <c r="B758" s="67"/>
      <c r="C758" s="67"/>
      <c r="D758" s="67"/>
      <c r="E758" s="68"/>
      <c r="F758" s="69"/>
      <c r="G758" s="67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  <c r="AC758" s="80"/>
      <c r="AD758" s="69"/>
      <c r="AE758" s="69"/>
      <c r="AF758" s="69"/>
      <c r="AG758" s="80"/>
      <c r="AH758" s="80"/>
      <c r="AI758" s="69"/>
      <c r="AJ758" s="69"/>
      <c r="AK758" s="80"/>
      <c r="AL758" s="80"/>
      <c r="AM758" s="69"/>
      <c r="AN758" s="69"/>
      <c r="AO758" s="80"/>
      <c r="AP758" s="80"/>
      <c r="AQ758" s="69"/>
      <c r="AR758" s="69"/>
      <c r="AS758" s="80"/>
      <c r="AT758" s="80"/>
      <c r="AU758" s="69"/>
      <c r="AV758" s="69"/>
      <c r="AW758" s="80"/>
      <c r="AX758" s="80"/>
      <c r="AY758" s="69"/>
      <c r="AZ758" s="69"/>
      <c r="BA758" s="80"/>
      <c r="BB758" s="80"/>
      <c r="BC758" s="69"/>
      <c r="BD758" s="69"/>
      <c r="BE758" s="80"/>
      <c r="BF758" s="80"/>
      <c r="BG758" s="69"/>
      <c r="BH758" s="69"/>
      <c r="BI758" s="80"/>
      <c r="BJ758" s="80"/>
      <c r="BK758" s="69"/>
      <c r="BL758" s="69"/>
      <c r="BM758" s="80"/>
      <c r="BN758" s="80"/>
      <c r="BO758" s="69"/>
      <c r="BP758" s="69"/>
      <c r="BQ758" s="80"/>
      <c r="BR758" s="80"/>
      <c r="BS758" s="69"/>
      <c r="BT758" s="69"/>
      <c r="BU758" s="80"/>
      <c r="BV758" s="80"/>
      <c r="BW758" s="69"/>
      <c r="BX758" s="69"/>
      <c r="BY758" s="80"/>
      <c r="BZ758" s="80"/>
      <c r="CA758" s="69"/>
      <c r="CB758" s="69"/>
      <c r="CC758" s="80"/>
      <c r="CD758" s="80"/>
      <c r="CE758" s="69"/>
      <c r="CF758" s="69"/>
      <c r="CG758" s="69"/>
      <c r="CH758" s="69"/>
      <c r="CI758" s="69"/>
      <c r="CJ758" s="69"/>
      <c r="CK758" s="68"/>
      <c r="CL758" s="69"/>
      <c r="CM758" s="67"/>
      <c r="CN758" s="67"/>
      <c r="CO758" s="68"/>
      <c r="CP758" s="69"/>
      <c r="CQ758" s="67"/>
      <c r="CR758" s="67"/>
      <c r="CS758" s="81"/>
      <c r="CT758" s="69"/>
      <c r="CU758" s="69"/>
      <c r="CV758" s="69"/>
      <c r="CW758" s="69"/>
      <c r="CX758" s="69"/>
      <c r="CY758" s="69"/>
      <c r="CZ758" s="69"/>
      <c r="DA758" s="69"/>
    </row>
    <row r="759" spans="2:105">
      <c r="B759" s="67"/>
      <c r="C759" s="67"/>
      <c r="D759" s="67"/>
      <c r="E759" s="68"/>
      <c r="F759" s="69"/>
      <c r="G759" s="67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  <c r="AC759" s="80"/>
      <c r="AD759" s="69"/>
      <c r="AE759" s="69"/>
      <c r="AF759" s="69"/>
      <c r="AG759" s="80"/>
      <c r="AH759" s="80"/>
      <c r="AI759" s="69"/>
      <c r="AJ759" s="69"/>
      <c r="AK759" s="80"/>
      <c r="AL759" s="80"/>
      <c r="AM759" s="69"/>
      <c r="AN759" s="69"/>
      <c r="AO759" s="80"/>
      <c r="AP759" s="80"/>
      <c r="AQ759" s="69"/>
      <c r="AR759" s="69"/>
      <c r="AS759" s="80"/>
      <c r="AT759" s="80"/>
      <c r="AU759" s="69"/>
      <c r="AV759" s="69"/>
      <c r="AW759" s="80"/>
      <c r="AX759" s="80"/>
      <c r="AY759" s="69"/>
      <c r="AZ759" s="69"/>
      <c r="BA759" s="80"/>
      <c r="BB759" s="80"/>
      <c r="BC759" s="69"/>
      <c r="BD759" s="69"/>
      <c r="BE759" s="80"/>
      <c r="BF759" s="80"/>
      <c r="BG759" s="69"/>
      <c r="BH759" s="69"/>
      <c r="BI759" s="80"/>
      <c r="BJ759" s="80"/>
      <c r="BK759" s="69"/>
      <c r="BL759" s="69"/>
      <c r="BM759" s="80"/>
      <c r="BN759" s="80"/>
      <c r="BO759" s="69"/>
      <c r="BP759" s="69"/>
      <c r="BQ759" s="80"/>
      <c r="BR759" s="80"/>
      <c r="BS759" s="69"/>
      <c r="BT759" s="69"/>
      <c r="BU759" s="80"/>
      <c r="BV759" s="80"/>
      <c r="BW759" s="69"/>
      <c r="BX759" s="69"/>
      <c r="BY759" s="80"/>
      <c r="BZ759" s="80"/>
      <c r="CA759" s="69"/>
      <c r="CB759" s="69"/>
      <c r="CC759" s="80"/>
      <c r="CD759" s="80"/>
      <c r="CE759" s="69"/>
      <c r="CF759" s="69"/>
      <c r="CG759" s="69"/>
      <c r="CH759" s="69"/>
      <c r="CI759" s="69"/>
      <c r="CJ759" s="69"/>
      <c r="CK759" s="68"/>
      <c r="CL759" s="69"/>
      <c r="CM759" s="67"/>
      <c r="CN759" s="67"/>
      <c r="CO759" s="68"/>
      <c r="CP759" s="69"/>
      <c r="CQ759" s="67"/>
      <c r="CR759" s="67"/>
      <c r="CS759" s="81"/>
      <c r="CT759" s="69"/>
      <c r="CU759" s="69"/>
      <c r="CV759" s="69"/>
      <c r="CW759" s="69"/>
      <c r="CX759" s="69"/>
      <c r="CY759" s="69"/>
      <c r="CZ759" s="69"/>
      <c r="DA759" s="69"/>
    </row>
    <row r="760" spans="2:105">
      <c r="B760" s="67"/>
      <c r="C760" s="67"/>
      <c r="D760" s="67"/>
      <c r="E760" s="68"/>
      <c r="F760" s="69"/>
      <c r="G760" s="67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  <c r="AC760" s="80"/>
      <c r="AD760" s="69"/>
      <c r="AE760" s="69"/>
      <c r="AF760" s="69"/>
      <c r="AG760" s="80"/>
      <c r="AH760" s="80"/>
      <c r="AI760" s="69"/>
      <c r="AJ760" s="69"/>
      <c r="AK760" s="80"/>
      <c r="AL760" s="80"/>
      <c r="AM760" s="69"/>
      <c r="AN760" s="69"/>
      <c r="AO760" s="80"/>
      <c r="AP760" s="80"/>
      <c r="AQ760" s="69"/>
      <c r="AR760" s="69"/>
      <c r="AS760" s="80"/>
      <c r="AT760" s="80"/>
      <c r="AU760" s="69"/>
      <c r="AV760" s="69"/>
      <c r="AW760" s="80"/>
      <c r="AX760" s="80"/>
      <c r="AY760" s="69"/>
      <c r="AZ760" s="69"/>
      <c r="BA760" s="80"/>
      <c r="BB760" s="80"/>
      <c r="BC760" s="69"/>
      <c r="BD760" s="69"/>
      <c r="BE760" s="80"/>
      <c r="BF760" s="80"/>
      <c r="BG760" s="69"/>
      <c r="BH760" s="69"/>
      <c r="BI760" s="80"/>
      <c r="BJ760" s="80"/>
      <c r="BK760" s="69"/>
      <c r="BL760" s="69"/>
      <c r="BM760" s="80"/>
      <c r="BN760" s="80"/>
      <c r="BO760" s="69"/>
      <c r="BP760" s="69"/>
      <c r="BQ760" s="80"/>
      <c r="BR760" s="80"/>
      <c r="BS760" s="69"/>
      <c r="BT760" s="69"/>
      <c r="BU760" s="80"/>
      <c r="BV760" s="80"/>
      <c r="BW760" s="69"/>
      <c r="BX760" s="69"/>
      <c r="BY760" s="80"/>
      <c r="BZ760" s="80"/>
      <c r="CA760" s="69"/>
      <c r="CB760" s="69"/>
      <c r="CC760" s="80"/>
      <c r="CD760" s="80"/>
      <c r="CE760" s="69"/>
      <c r="CF760" s="69"/>
      <c r="CG760" s="69"/>
      <c r="CH760" s="69"/>
      <c r="CI760" s="69"/>
      <c r="CJ760" s="69"/>
      <c r="CK760" s="68"/>
      <c r="CL760" s="69"/>
      <c r="CM760" s="67"/>
      <c r="CN760" s="67"/>
      <c r="CO760" s="68"/>
      <c r="CP760" s="69"/>
      <c r="CQ760" s="67"/>
      <c r="CR760" s="67"/>
      <c r="CS760" s="81"/>
      <c r="CT760" s="69"/>
      <c r="CU760" s="69"/>
      <c r="CV760" s="69"/>
      <c r="CW760" s="69"/>
      <c r="CX760" s="69"/>
      <c r="CY760" s="69"/>
      <c r="CZ760" s="69"/>
      <c r="DA760" s="69"/>
    </row>
    <row r="761" spans="2:105">
      <c r="B761" s="67"/>
      <c r="C761" s="67"/>
      <c r="D761" s="67"/>
      <c r="E761" s="68"/>
      <c r="F761" s="69"/>
      <c r="G761" s="67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  <c r="AC761" s="80"/>
      <c r="AD761" s="69"/>
      <c r="AE761" s="69"/>
      <c r="AF761" s="69"/>
      <c r="AG761" s="80"/>
      <c r="AH761" s="80"/>
      <c r="AI761" s="69"/>
      <c r="AJ761" s="69"/>
      <c r="AK761" s="80"/>
      <c r="AL761" s="80"/>
      <c r="AM761" s="69"/>
      <c r="AN761" s="69"/>
      <c r="AO761" s="80"/>
      <c r="AP761" s="80"/>
      <c r="AQ761" s="69"/>
      <c r="AR761" s="69"/>
      <c r="AS761" s="80"/>
      <c r="AT761" s="80"/>
      <c r="AU761" s="69"/>
      <c r="AV761" s="69"/>
      <c r="AW761" s="80"/>
      <c r="AX761" s="80"/>
      <c r="AY761" s="69"/>
      <c r="AZ761" s="69"/>
      <c r="BA761" s="80"/>
      <c r="BB761" s="80"/>
      <c r="BC761" s="69"/>
      <c r="BD761" s="69"/>
      <c r="BE761" s="80"/>
      <c r="BF761" s="80"/>
      <c r="BG761" s="69"/>
      <c r="BH761" s="69"/>
      <c r="BI761" s="80"/>
      <c r="BJ761" s="80"/>
      <c r="BK761" s="69"/>
      <c r="BL761" s="69"/>
      <c r="BM761" s="80"/>
      <c r="BN761" s="80"/>
      <c r="BO761" s="69"/>
      <c r="BP761" s="69"/>
      <c r="BQ761" s="80"/>
      <c r="BR761" s="80"/>
      <c r="BS761" s="69"/>
      <c r="BT761" s="69"/>
      <c r="BU761" s="80"/>
      <c r="BV761" s="80"/>
      <c r="BW761" s="69"/>
      <c r="BX761" s="69"/>
      <c r="BY761" s="80"/>
      <c r="BZ761" s="80"/>
      <c r="CA761" s="69"/>
      <c r="CB761" s="69"/>
      <c r="CC761" s="80"/>
      <c r="CD761" s="80"/>
      <c r="CE761" s="69"/>
      <c r="CF761" s="69"/>
      <c r="CG761" s="69"/>
      <c r="CH761" s="69"/>
      <c r="CI761" s="69"/>
      <c r="CJ761" s="69"/>
      <c r="CK761" s="68"/>
      <c r="CL761" s="69"/>
      <c r="CM761" s="67"/>
      <c r="CN761" s="67"/>
      <c r="CO761" s="68"/>
      <c r="CP761" s="69"/>
      <c r="CQ761" s="67"/>
      <c r="CR761" s="67"/>
      <c r="CS761" s="81"/>
      <c r="CT761" s="69"/>
      <c r="CU761" s="69"/>
      <c r="CV761" s="69"/>
      <c r="CW761" s="69"/>
      <c r="CX761" s="69"/>
      <c r="CY761" s="69"/>
      <c r="CZ761" s="69"/>
      <c r="DA761" s="69"/>
    </row>
    <row r="762" spans="2:105">
      <c r="B762" s="67"/>
      <c r="C762" s="67"/>
      <c r="D762" s="67"/>
      <c r="E762" s="68"/>
      <c r="F762" s="69"/>
      <c r="G762" s="67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  <c r="AC762" s="80"/>
      <c r="AD762" s="69"/>
      <c r="AE762" s="69"/>
      <c r="AF762" s="69"/>
      <c r="AG762" s="80"/>
      <c r="AH762" s="80"/>
      <c r="AI762" s="69"/>
      <c r="AJ762" s="69"/>
      <c r="AK762" s="80"/>
      <c r="AL762" s="80"/>
      <c r="AM762" s="69"/>
      <c r="AN762" s="69"/>
      <c r="AO762" s="80"/>
      <c r="AP762" s="80"/>
      <c r="AQ762" s="69"/>
      <c r="AR762" s="69"/>
      <c r="AS762" s="80"/>
      <c r="AT762" s="80"/>
      <c r="AU762" s="69"/>
      <c r="AV762" s="69"/>
      <c r="AW762" s="80"/>
      <c r="AX762" s="80"/>
      <c r="AY762" s="69"/>
      <c r="AZ762" s="69"/>
      <c r="BA762" s="80"/>
      <c r="BB762" s="80"/>
      <c r="BC762" s="69"/>
      <c r="BD762" s="69"/>
      <c r="BE762" s="80"/>
      <c r="BF762" s="80"/>
      <c r="BG762" s="69"/>
      <c r="BH762" s="69"/>
      <c r="BI762" s="80"/>
      <c r="BJ762" s="80"/>
      <c r="BK762" s="69"/>
      <c r="BL762" s="69"/>
      <c r="BM762" s="80"/>
      <c r="BN762" s="80"/>
      <c r="BO762" s="69"/>
      <c r="BP762" s="69"/>
      <c r="BQ762" s="80"/>
      <c r="BR762" s="80"/>
      <c r="BS762" s="69"/>
      <c r="BT762" s="69"/>
      <c r="BU762" s="80"/>
      <c r="BV762" s="80"/>
      <c r="BW762" s="69"/>
      <c r="BX762" s="69"/>
      <c r="BY762" s="80"/>
      <c r="BZ762" s="80"/>
      <c r="CA762" s="69"/>
      <c r="CB762" s="69"/>
      <c r="CC762" s="80"/>
      <c r="CD762" s="80"/>
      <c r="CE762" s="69"/>
      <c r="CF762" s="69"/>
      <c r="CG762" s="69"/>
      <c r="CH762" s="69"/>
      <c r="CI762" s="69"/>
      <c r="CJ762" s="69"/>
      <c r="CK762" s="68"/>
      <c r="CL762" s="69"/>
      <c r="CM762" s="67"/>
      <c r="CN762" s="67"/>
      <c r="CO762" s="68"/>
      <c r="CP762" s="69"/>
      <c r="CQ762" s="67"/>
      <c r="CR762" s="67"/>
      <c r="CS762" s="81"/>
      <c r="CT762" s="69"/>
      <c r="CU762" s="69"/>
      <c r="CV762" s="69"/>
      <c r="CW762" s="69"/>
      <c r="CX762" s="69"/>
      <c r="CY762" s="69"/>
      <c r="CZ762" s="69"/>
      <c r="DA762" s="69"/>
    </row>
    <row r="763" spans="2:105">
      <c r="B763" s="67"/>
      <c r="C763" s="67"/>
      <c r="D763" s="67"/>
      <c r="E763" s="68"/>
      <c r="F763" s="69"/>
      <c r="G763" s="67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  <c r="AC763" s="80"/>
      <c r="AD763" s="69"/>
      <c r="AE763" s="69"/>
      <c r="AF763" s="69"/>
      <c r="AG763" s="80"/>
      <c r="AH763" s="80"/>
      <c r="AI763" s="69"/>
      <c r="AJ763" s="69"/>
      <c r="AK763" s="80"/>
      <c r="AL763" s="80"/>
      <c r="AM763" s="69"/>
      <c r="AN763" s="69"/>
      <c r="AO763" s="80"/>
      <c r="AP763" s="80"/>
      <c r="AQ763" s="69"/>
      <c r="AR763" s="69"/>
      <c r="AS763" s="80"/>
      <c r="AT763" s="80"/>
      <c r="AU763" s="69"/>
      <c r="AV763" s="69"/>
      <c r="AW763" s="80"/>
      <c r="AX763" s="80"/>
      <c r="AY763" s="69"/>
      <c r="AZ763" s="69"/>
      <c r="BA763" s="80"/>
      <c r="BB763" s="80"/>
      <c r="BC763" s="69"/>
      <c r="BD763" s="69"/>
      <c r="BE763" s="80"/>
      <c r="BF763" s="80"/>
      <c r="BG763" s="69"/>
      <c r="BH763" s="69"/>
      <c r="BI763" s="80"/>
      <c r="BJ763" s="80"/>
      <c r="BK763" s="69"/>
      <c r="BL763" s="69"/>
      <c r="BM763" s="80"/>
      <c r="BN763" s="80"/>
      <c r="BO763" s="69"/>
      <c r="BP763" s="69"/>
      <c r="BQ763" s="80"/>
      <c r="BR763" s="80"/>
      <c r="BS763" s="69"/>
      <c r="BT763" s="69"/>
      <c r="BU763" s="80"/>
      <c r="BV763" s="80"/>
      <c r="BW763" s="69"/>
      <c r="BX763" s="69"/>
      <c r="BY763" s="80"/>
      <c r="BZ763" s="80"/>
      <c r="CA763" s="69"/>
      <c r="CB763" s="69"/>
      <c r="CC763" s="80"/>
      <c r="CD763" s="80"/>
      <c r="CE763" s="69"/>
      <c r="CF763" s="69"/>
      <c r="CG763" s="69"/>
      <c r="CH763" s="69"/>
      <c r="CI763" s="69"/>
      <c r="CJ763" s="69"/>
      <c r="CK763" s="68"/>
      <c r="CL763" s="69"/>
      <c r="CM763" s="67"/>
      <c r="CN763" s="67"/>
      <c r="CO763" s="68"/>
      <c r="CP763" s="69"/>
      <c r="CQ763" s="67"/>
      <c r="CR763" s="67"/>
      <c r="CS763" s="81"/>
      <c r="CT763" s="69"/>
      <c r="CU763" s="69"/>
      <c r="CV763" s="69"/>
      <c r="CW763" s="69"/>
      <c r="CX763" s="69"/>
      <c r="CY763" s="69"/>
      <c r="CZ763" s="69"/>
      <c r="DA763" s="69"/>
    </row>
    <row r="764" spans="2:105">
      <c r="B764" s="67"/>
      <c r="C764" s="67"/>
      <c r="D764" s="67"/>
      <c r="E764" s="68"/>
      <c r="F764" s="69"/>
      <c r="G764" s="67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  <c r="AC764" s="80"/>
      <c r="AD764" s="69"/>
      <c r="AE764" s="69"/>
      <c r="AF764" s="69"/>
      <c r="AG764" s="80"/>
      <c r="AH764" s="80"/>
      <c r="AI764" s="69"/>
      <c r="AJ764" s="69"/>
      <c r="AK764" s="80"/>
      <c r="AL764" s="80"/>
      <c r="AM764" s="69"/>
      <c r="AN764" s="69"/>
      <c r="AO764" s="80"/>
      <c r="AP764" s="80"/>
      <c r="AQ764" s="69"/>
      <c r="AR764" s="69"/>
      <c r="AS764" s="80"/>
      <c r="AT764" s="80"/>
      <c r="AU764" s="69"/>
      <c r="AV764" s="69"/>
      <c r="AW764" s="80"/>
      <c r="AX764" s="80"/>
      <c r="AY764" s="69"/>
      <c r="AZ764" s="69"/>
      <c r="BA764" s="80"/>
      <c r="BB764" s="80"/>
      <c r="BC764" s="69"/>
      <c r="BD764" s="69"/>
      <c r="BE764" s="80"/>
      <c r="BF764" s="80"/>
      <c r="BG764" s="69"/>
      <c r="BH764" s="69"/>
      <c r="BI764" s="80"/>
      <c r="BJ764" s="80"/>
      <c r="BK764" s="69"/>
      <c r="BL764" s="69"/>
      <c r="BM764" s="80"/>
      <c r="BN764" s="80"/>
      <c r="BO764" s="69"/>
      <c r="BP764" s="69"/>
      <c r="BQ764" s="80"/>
      <c r="BR764" s="80"/>
      <c r="BS764" s="69"/>
      <c r="BT764" s="69"/>
      <c r="BU764" s="80"/>
      <c r="BV764" s="80"/>
      <c r="BW764" s="69"/>
      <c r="BX764" s="69"/>
      <c r="BY764" s="80"/>
      <c r="BZ764" s="80"/>
      <c r="CA764" s="69"/>
      <c r="CB764" s="69"/>
      <c r="CC764" s="80"/>
      <c r="CD764" s="80"/>
      <c r="CE764" s="69"/>
      <c r="CF764" s="69"/>
      <c r="CG764" s="69"/>
      <c r="CH764" s="69"/>
      <c r="CI764" s="69"/>
      <c r="CJ764" s="69"/>
      <c r="CK764" s="68"/>
      <c r="CL764" s="69"/>
      <c r="CM764" s="67"/>
      <c r="CN764" s="67"/>
      <c r="CO764" s="68"/>
      <c r="CP764" s="69"/>
      <c r="CQ764" s="67"/>
      <c r="CR764" s="67"/>
      <c r="CS764" s="81"/>
      <c r="CT764" s="69"/>
      <c r="CU764" s="69"/>
      <c r="CV764" s="69"/>
      <c r="CW764" s="69"/>
      <c r="CX764" s="69"/>
      <c r="CY764" s="69"/>
      <c r="CZ764" s="69"/>
      <c r="DA764" s="69"/>
    </row>
    <row r="765" spans="2:105">
      <c r="B765" s="67"/>
      <c r="C765" s="67"/>
      <c r="D765" s="67"/>
      <c r="E765" s="68"/>
      <c r="F765" s="69"/>
      <c r="G765" s="67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  <c r="AC765" s="80"/>
      <c r="AD765" s="69"/>
      <c r="AE765" s="69"/>
      <c r="AF765" s="69"/>
      <c r="AG765" s="80"/>
      <c r="AH765" s="80"/>
      <c r="AI765" s="69"/>
      <c r="AJ765" s="69"/>
      <c r="AK765" s="80"/>
      <c r="AL765" s="80"/>
      <c r="AM765" s="69"/>
      <c r="AN765" s="69"/>
      <c r="AO765" s="80"/>
      <c r="AP765" s="80"/>
      <c r="AQ765" s="69"/>
      <c r="AR765" s="69"/>
      <c r="AS765" s="80"/>
      <c r="AT765" s="80"/>
      <c r="AU765" s="69"/>
      <c r="AV765" s="69"/>
      <c r="AW765" s="80"/>
      <c r="AX765" s="80"/>
      <c r="AY765" s="69"/>
      <c r="AZ765" s="69"/>
      <c r="BA765" s="80"/>
      <c r="BB765" s="80"/>
      <c r="BC765" s="69"/>
      <c r="BD765" s="69"/>
      <c r="BE765" s="80"/>
      <c r="BF765" s="80"/>
      <c r="BG765" s="69"/>
      <c r="BH765" s="69"/>
      <c r="BI765" s="80"/>
      <c r="BJ765" s="80"/>
      <c r="BK765" s="69"/>
      <c r="BL765" s="69"/>
      <c r="BM765" s="80"/>
      <c r="BN765" s="80"/>
      <c r="BO765" s="69"/>
      <c r="BP765" s="69"/>
      <c r="BQ765" s="80"/>
      <c r="BR765" s="80"/>
      <c r="BS765" s="69"/>
      <c r="BT765" s="69"/>
      <c r="BU765" s="80"/>
      <c r="BV765" s="80"/>
      <c r="BW765" s="69"/>
      <c r="BX765" s="69"/>
      <c r="BY765" s="80"/>
      <c r="BZ765" s="80"/>
      <c r="CA765" s="69"/>
      <c r="CB765" s="69"/>
      <c r="CC765" s="80"/>
      <c r="CD765" s="80"/>
      <c r="CE765" s="69"/>
      <c r="CF765" s="69"/>
      <c r="CG765" s="69"/>
      <c r="CH765" s="69"/>
      <c r="CI765" s="69"/>
      <c r="CJ765" s="69"/>
      <c r="CK765" s="68"/>
      <c r="CL765" s="69"/>
      <c r="CM765" s="67"/>
      <c r="CN765" s="67"/>
      <c r="CO765" s="68"/>
      <c r="CP765" s="69"/>
      <c r="CQ765" s="67"/>
      <c r="CR765" s="67"/>
      <c r="CS765" s="81"/>
      <c r="CT765" s="69"/>
      <c r="CU765" s="69"/>
      <c r="CV765" s="69"/>
      <c r="CW765" s="69"/>
      <c r="CX765" s="69"/>
      <c r="CY765" s="69"/>
      <c r="CZ765" s="69"/>
      <c r="DA765" s="69"/>
    </row>
    <row r="766" spans="2:105">
      <c r="B766" s="67"/>
      <c r="C766" s="67"/>
      <c r="D766" s="67"/>
      <c r="E766" s="68"/>
      <c r="F766" s="69"/>
      <c r="G766" s="67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  <c r="AC766" s="80"/>
      <c r="AD766" s="69"/>
      <c r="AE766" s="69"/>
      <c r="AF766" s="69"/>
      <c r="AG766" s="80"/>
      <c r="AH766" s="80"/>
      <c r="AI766" s="69"/>
      <c r="AJ766" s="69"/>
      <c r="AK766" s="80"/>
      <c r="AL766" s="80"/>
      <c r="AM766" s="69"/>
      <c r="AN766" s="69"/>
      <c r="AO766" s="80"/>
      <c r="AP766" s="80"/>
      <c r="AQ766" s="69"/>
      <c r="AR766" s="69"/>
      <c r="AS766" s="80"/>
      <c r="AT766" s="80"/>
      <c r="AU766" s="69"/>
      <c r="AV766" s="69"/>
      <c r="AW766" s="80"/>
      <c r="AX766" s="80"/>
      <c r="AY766" s="69"/>
      <c r="AZ766" s="69"/>
      <c r="BA766" s="80"/>
      <c r="BB766" s="80"/>
      <c r="BC766" s="69"/>
      <c r="BD766" s="69"/>
      <c r="BE766" s="80"/>
      <c r="BF766" s="80"/>
      <c r="BG766" s="69"/>
      <c r="BH766" s="69"/>
      <c r="BI766" s="80"/>
      <c r="BJ766" s="80"/>
      <c r="BK766" s="69"/>
      <c r="BL766" s="69"/>
      <c r="BM766" s="80"/>
      <c r="BN766" s="80"/>
      <c r="BO766" s="69"/>
      <c r="BP766" s="69"/>
      <c r="BQ766" s="80"/>
      <c r="BR766" s="80"/>
      <c r="BS766" s="69"/>
      <c r="BT766" s="69"/>
      <c r="BU766" s="80"/>
      <c r="BV766" s="80"/>
      <c r="BW766" s="69"/>
      <c r="BX766" s="69"/>
      <c r="BY766" s="80"/>
      <c r="BZ766" s="80"/>
      <c r="CA766" s="69"/>
      <c r="CB766" s="69"/>
      <c r="CC766" s="80"/>
      <c r="CD766" s="80"/>
      <c r="CE766" s="69"/>
      <c r="CF766" s="69"/>
      <c r="CG766" s="69"/>
      <c r="CH766" s="69"/>
      <c r="CI766" s="69"/>
      <c r="CJ766" s="69"/>
      <c r="CK766" s="68"/>
      <c r="CL766" s="69"/>
      <c r="CM766" s="67"/>
      <c r="CN766" s="67"/>
      <c r="CO766" s="68"/>
      <c r="CP766" s="69"/>
      <c r="CQ766" s="67"/>
      <c r="CR766" s="67"/>
      <c r="CS766" s="81"/>
      <c r="CT766" s="69"/>
      <c r="CU766" s="69"/>
      <c r="CV766" s="69"/>
      <c r="CW766" s="69"/>
      <c r="CX766" s="69"/>
      <c r="CY766" s="69"/>
      <c r="CZ766" s="69"/>
      <c r="DA766" s="69"/>
    </row>
    <row r="767" spans="2:105">
      <c r="B767" s="67"/>
      <c r="C767" s="67"/>
      <c r="D767" s="67"/>
      <c r="E767" s="68"/>
      <c r="F767" s="69"/>
      <c r="G767" s="67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  <c r="AC767" s="80"/>
      <c r="AD767" s="69"/>
      <c r="AE767" s="69"/>
      <c r="AF767" s="69"/>
      <c r="AG767" s="80"/>
      <c r="AH767" s="80"/>
      <c r="AI767" s="69"/>
      <c r="AJ767" s="69"/>
      <c r="AK767" s="80"/>
      <c r="AL767" s="80"/>
      <c r="AM767" s="69"/>
      <c r="AN767" s="69"/>
      <c r="AO767" s="80"/>
      <c r="AP767" s="80"/>
      <c r="AQ767" s="69"/>
      <c r="AR767" s="69"/>
      <c r="AS767" s="80"/>
      <c r="AT767" s="80"/>
      <c r="AU767" s="69"/>
      <c r="AV767" s="69"/>
      <c r="AW767" s="80"/>
      <c r="AX767" s="80"/>
      <c r="AY767" s="69"/>
      <c r="AZ767" s="69"/>
      <c r="BA767" s="80"/>
      <c r="BB767" s="80"/>
      <c r="BC767" s="69"/>
      <c r="BD767" s="69"/>
      <c r="BE767" s="80"/>
      <c r="BF767" s="80"/>
      <c r="BG767" s="69"/>
      <c r="BH767" s="69"/>
      <c r="BI767" s="80"/>
      <c r="BJ767" s="80"/>
      <c r="BK767" s="69"/>
      <c r="BL767" s="69"/>
      <c r="BM767" s="80"/>
      <c r="BN767" s="80"/>
      <c r="BO767" s="69"/>
      <c r="BP767" s="69"/>
      <c r="BQ767" s="80"/>
      <c r="BR767" s="80"/>
      <c r="BS767" s="69"/>
      <c r="BT767" s="69"/>
      <c r="BU767" s="80"/>
      <c r="BV767" s="80"/>
      <c r="BW767" s="69"/>
      <c r="BX767" s="69"/>
      <c r="BY767" s="80"/>
      <c r="BZ767" s="80"/>
      <c r="CA767" s="69"/>
      <c r="CB767" s="69"/>
      <c r="CC767" s="80"/>
      <c r="CD767" s="80"/>
      <c r="CE767" s="69"/>
      <c r="CF767" s="69"/>
      <c r="CG767" s="69"/>
      <c r="CH767" s="69"/>
      <c r="CI767" s="69"/>
      <c r="CJ767" s="69"/>
      <c r="CK767" s="68"/>
      <c r="CL767" s="69"/>
      <c r="CM767" s="67"/>
      <c r="CN767" s="67"/>
      <c r="CO767" s="68"/>
      <c r="CP767" s="69"/>
      <c r="CQ767" s="67"/>
      <c r="CR767" s="67"/>
      <c r="CS767" s="81"/>
      <c r="CT767" s="69"/>
      <c r="CU767" s="69"/>
      <c r="CV767" s="69"/>
      <c r="CW767" s="69"/>
      <c r="CX767" s="69"/>
      <c r="CY767" s="69"/>
      <c r="CZ767" s="69"/>
      <c r="DA767" s="69"/>
    </row>
    <row r="768" spans="2:105">
      <c r="B768" s="67"/>
      <c r="C768" s="67"/>
      <c r="D768" s="67"/>
      <c r="E768" s="68"/>
      <c r="F768" s="69"/>
      <c r="G768" s="67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  <c r="AC768" s="80"/>
      <c r="AD768" s="69"/>
      <c r="AE768" s="69"/>
      <c r="AF768" s="69"/>
      <c r="AG768" s="80"/>
      <c r="AH768" s="80"/>
      <c r="AI768" s="69"/>
      <c r="AJ768" s="69"/>
      <c r="AK768" s="80"/>
      <c r="AL768" s="80"/>
      <c r="AM768" s="69"/>
      <c r="AN768" s="69"/>
      <c r="AO768" s="80"/>
      <c r="AP768" s="80"/>
      <c r="AQ768" s="69"/>
      <c r="AR768" s="69"/>
      <c r="AS768" s="80"/>
      <c r="AT768" s="80"/>
      <c r="AU768" s="69"/>
      <c r="AV768" s="69"/>
      <c r="AW768" s="80"/>
      <c r="AX768" s="80"/>
      <c r="AY768" s="69"/>
      <c r="AZ768" s="69"/>
      <c r="BA768" s="80"/>
      <c r="BB768" s="80"/>
      <c r="BC768" s="69"/>
      <c r="BD768" s="69"/>
      <c r="BE768" s="80"/>
      <c r="BF768" s="80"/>
      <c r="BG768" s="69"/>
      <c r="BH768" s="69"/>
      <c r="BI768" s="80"/>
      <c r="BJ768" s="80"/>
      <c r="BK768" s="69"/>
      <c r="BL768" s="69"/>
      <c r="BM768" s="80"/>
      <c r="BN768" s="80"/>
      <c r="BO768" s="69"/>
      <c r="BP768" s="69"/>
      <c r="BQ768" s="80"/>
      <c r="BR768" s="80"/>
      <c r="BS768" s="69"/>
      <c r="BT768" s="69"/>
      <c r="BU768" s="80"/>
      <c r="BV768" s="80"/>
      <c r="BW768" s="69"/>
      <c r="BX768" s="69"/>
      <c r="BY768" s="80"/>
      <c r="BZ768" s="80"/>
      <c r="CA768" s="69"/>
      <c r="CB768" s="69"/>
      <c r="CC768" s="80"/>
      <c r="CD768" s="80"/>
      <c r="CE768" s="69"/>
      <c r="CF768" s="69"/>
      <c r="CG768" s="69"/>
      <c r="CH768" s="69"/>
      <c r="CI768" s="69"/>
      <c r="CJ768" s="69"/>
      <c r="CK768" s="68"/>
      <c r="CL768" s="69"/>
      <c r="CM768" s="67"/>
      <c r="CN768" s="67"/>
      <c r="CO768" s="68"/>
      <c r="CP768" s="69"/>
      <c r="CQ768" s="67"/>
      <c r="CR768" s="67"/>
      <c r="CS768" s="81"/>
      <c r="CT768" s="69"/>
      <c r="CU768" s="69"/>
      <c r="CV768" s="69"/>
      <c r="CW768" s="69"/>
      <c r="CX768" s="69"/>
      <c r="CY768" s="69"/>
      <c r="CZ768" s="69"/>
      <c r="DA768" s="69"/>
    </row>
    <row r="769" spans="2:105">
      <c r="B769" s="67"/>
      <c r="C769" s="67"/>
      <c r="D769" s="67"/>
      <c r="E769" s="68"/>
      <c r="F769" s="69"/>
      <c r="G769" s="67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  <c r="AC769" s="80"/>
      <c r="AD769" s="69"/>
      <c r="AE769" s="69"/>
      <c r="AF769" s="69"/>
      <c r="AG769" s="80"/>
      <c r="AH769" s="80"/>
      <c r="AI769" s="69"/>
      <c r="AJ769" s="69"/>
      <c r="AK769" s="80"/>
      <c r="AL769" s="80"/>
      <c r="AM769" s="69"/>
      <c r="AN769" s="69"/>
      <c r="AO769" s="80"/>
      <c r="AP769" s="80"/>
      <c r="AQ769" s="69"/>
      <c r="AR769" s="69"/>
      <c r="AS769" s="80"/>
      <c r="AT769" s="80"/>
      <c r="AU769" s="69"/>
      <c r="AV769" s="69"/>
      <c r="AW769" s="80"/>
      <c r="AX769" s="80"/>
      <c r="AY769" s="69"/>
      <c r="AZ769" s="69"/>
      <c r="BA769" s="80"/>
      <c r="BB769" s="80"/>
      <c r="BC769" s="69"/>
      <c r="BD769" s="69"/>
      <c r="BE769" s="80"/>
      <c r="BF769" s="80"/>
      <c r="BG769" s="69"/>
      <c r="BH769" s="69"/>
      <c r="BI769" s="80"/>
      <c r="BJ769" s="80"/>
      <c r="BK769" s="69"/>
      <c r="BL769" s="69"/>
      <c r="BM769" s="80"/>
      <c r="BN769" s="80"/>
      <c r="BO769" s="69"/>
      <c r="BP769" s="69"/>
      <c r="BQ769" s="80"/>
      <c r="BR769" s="80"/>
      <c r="BS769" s="69"/>
      <c r="BT769" s="69"/>
      <c r="BU769" s="80"/>
      <c r="BV769" s="80"/>
      <c r="BW769" s="69"/>
      <c r="BX769" s="69"/>
      <c r="BY769" s="80"/>
      <c r="BZ769" s="80"/>
      <c r="CA769" s="69"/>
      <c r="CB769" s="69"/>
      <c r="CC769" s="80"/>
      <c r="CD769" s="80"/>
      <c r="CE769" s="69"/>
      <c r="CF769" s="69"/>
      <c r="CG769" s="69"/>
      <c r="CH769" s="69"/>
      <c r="CI769" s="69"/>
      <c r="CJ769" s="69"/>
      <c r="CK769" s="68"/>
      <c r="CL769" s="69"/>
      <c r="CM769" s="67"/>
      <c r="CN769" s="67"/>
      <c r="CO769" s="68"/>
      <c r="CP769" s="69"/>
      <c r="CQ769" s="67"/>
      <c r="CR769" s="67"/>
      <c r="CS769" s="81"/>
      <c r="CT769" s="69"/>
      <c r="CU769" s="69"/>
      <c r="CV769" s="69"/>
      <c r="CW769" s="69"/>
      <c r="CX769" s="69"/>
      <c r="CY769" s="69"/>
      <c r="CZ769" s="69"/>
      <c r="DA769" s="69"/>
    </row>
    <row r="770" spans="2:105">
      <c r="B770" s="67"/>
      <c r="C770" s="67"/>
      <c r="D770" s="67"/>
      <c r="E770" s="68"/>
      <c r="F770" s="69"/>
      <c r="G770" s="67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  <c r="AC770" s="80"/>
      <c r="AD770" s="69"/>
      <c r="AE770" s="69"/>
      <c r="AF770" s="69"/>
      <c r="AG770" s="80"/>
      <c r="AH770" s="80"/>
      <c r="AI770" s="69"/>
      <c r="AJ770" s="69"/>
      <c r="AK770" s="80"/>
      <c r="AL770" s="80"/>
      <c r="AM770" s="69"/>
      <c r="AN770" s="69"/>
      <c r="AO770" s="80"/>
      <c r="AP770" s="80"/>
      <c r="AQ770" s="69"/>
      <c r="AR770" s="69"/>
      <c r="AS770" s="80"/>
      <c r="AT770" s="80"/>
      <c r="AU770" s="69"/>
      <c r="AV770" s="69"/>
      <c r="AW770" s="80"/>
      <c r="AX770" s="80"/>
      <c r="AY770" s="69"/>
      <c r="AZ770" s="69"/>
      <c r="BA770" s="80"/>
      <c r="BB770" s="80"/>
      <c r="BC770" s="69"/>
      <c r="BD770" s="69"/>
      <c r="BE770" s="80"/>
      <c r="BF770" s="80"/>
      <c r="BG770" s="69"/>
      <c r="BH770" s="69"/>
      <c r="BI770" s="80"/>
      <c r="BJ770" s="80"/>
      <c r="BK770" s="69"/>
      <c r="BL770" s="69"/>
      <c r="BM770" s="80"/>
      <c r="BN770" s="80"/>
      <c r="BO770" s="69"/>
      <c r="BP770" s="69"/>
      <c r="BQ770" s="80"/>
      <c r="BR770" s="80"/>
      <c r="BS770" s="69"/>
      <c r="BT770" s="69"/>
      <c r="BU770" s="80"/>
      <c r="BV770" s="80"/>
      <c r="BW770" s="69"/>
      <c r="BX770" s="69"/>
      <c r="BY770" s="80"/>
      <c r="BZ770" s="80"/>
      <c r="CA770" s="69"/>
      <c r="CB770" s="69"/>
      <c r="CC770" s="80"/>
      <c r="CD770" s="80"/>
      <c r="CE770" s="69"/>
      <c r="CF770" s="69"/>
      <c r="CG770" s="69"/>
      <c r="CH770" s="69"/>
      <c r="CI770" s="69"/>
      <c r="CJ770" s="69"/>
      <c r="CK770" s="68"/>
      <c r="CL770" s="69"/>
      <c r="CM770" s="67"/>
      <c r="CN770" s="67"/>
      <c r="CO770" s="68"/>
      <c r="CP770" s="69"/>
      <c r="CQ770" s="67"/>
      <c r="CR770" s="67"/>
      <c r="CS770" s="81"/>
      <c r="CT770" s="69"/>
      <c r="CU770" s="69"/>
      <c r="CV770" s="69"/>
      <c r="CW770" s="69"/>
      <c r="CX770" s="69"/>
      <c r="CY770" s="69"/>
      <c r="CZ770" s="69"/>
      <c r="DA770" s="69"/>
    </row>
    <row r="771" spans="2:105">
      <c r="B771" s="67"/>
      <c r="C771" s="67"/>
      <c r="D771" s="67"/>
      <c r="E771" s="68"/>
      <c r="F771" s="69"/>
      <c r="G771" s="67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  <c r="AC771" s="80"/>
      <c r="AD771" s="69"/>
      <c r="AE771" s="69"/>
      <c r="AF771" s="69"/>
      <c r="AG771" s="80"/>
      <c r="AH771" s="80"/>
      <c r="AI771" s="69"/>
      <c r="AJ771" s="69"/>
      <c r="AK771" s="80"/>
      <c r="AL771" s="80"/>
      <c r="AM771" s="69"/>
      <c r="AN771" s="69"/>
      <c r="AO771" s="80"/>
      <c r="AP771" s="80"/>
      <c r="AQ771" s="69"/>
      <c r="AR771" s="69"/>
      <c r="AS771" s="80"/>
      <c r="AT771" s="80"/>
      <c r="AU771" s="69"/>
      <c r="AV771" s="69"/>
      <c r="AW771" s="80"/>
      <c r="AX771" s="80"/>
      <c r="AY771" s="69"/>
      <c r="AZ771" s="69"/>
      <c r="BA771" s="80"/>
      <c r="BB771" s="80"/>
      <c r="BC771" s="69"/>
      <c r="BD771" s="69"/>
      <c r="BE771" s="80"/>
      <c r="BF771" s="80"/>
      <c r="BG771" s="69"/>
      <c r="BH771" s="69"/>
      <c r="BI771" s="80"/>
      <c r="BJ771" s="80"/>
      <c r="BK771" s="69"/>
      <c r="BL771" s="69"/>
      <c r="BM771" s="80"/>
      <c r="BN771" s="80"/>
      <c r="BO771" s="69"/>
      <c r="BP771" s="69"/>
      <c r="BQ771" s="80"/>
      <c r="BR771" s="80"/>
      <c r="BS771" s="69"/>
      <c r="BT771" s="69"/>
      <c r="BU771" s="80"/>
      <c r="BV771" s="80"/>
      <c r="BW771" s="69"/>
      <c r="BX771" s="69"/>
      <c r="BY771" s="80"/>
      <c r="BZ771" s="80"/>
      <c r="CA771" s="69"/>
      <c r="CB771" s="69"/>
      <c r="CC771" s="80"/>
      <c r="CD771" s="80"/>
      <c r="CE771" s="69"/>
      <c r="CF771" s="69"/>
      <c r="CG771" s="69"/>
      <c r="CH771" s="69"/>
      <c r="CI771" s="69"/>
      <c r="CJ771" s="69"/>
      <c r="CK771" s="68"/>
      <c r="CL771" s="69"/>
      <c r="CM771" s="67"/>
      <c r="CN771" s="67"/>
      <c r="CO771" s="68"/>
      <c r="CP771" s="69"/>
      <c r="CQ771" s="67"/>
      <c r="CR771" s="67"/>
      <c r="CS771" s="81"/>
      <c r="CT771" s="69"/>
      <c r="CU771" s="69"/>
      <c r="CV771" s="69"/>
      <c r="CW771" s="69"/>
      <c r="CX771" s="69"/>
      <c r="CY771" s="69"/>
      <c r="CZ771" s="69"/>
      <c r="DA771" s="69"/>
    </row>
    <row r="772" spans="2:105">
      <c r="B772" s="67"/>
      <c r="C772" s="67"/>
      <c r="D772" s="67"/>
      <c r="E772" s="68"/>
      <c r="F772" s="69"/>
      <c r="G772" s="67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  <c r="AC772" s="80"/>
      <c r="AD772" s="69"/>
      <c r="AE772" s="69"/>
      <c r="AF772" s="69"/>
      <c r="AG772" s="80"/>
      <c r="AH772" s="80"/>
      <c r="AI772" s="69"/>
      <c r="AJ772" s="69"/>
      <c r="AK772" s="80"/>
      <c r="AL772" s="80"/>
      <c r="AM772" s="69"/>
      <c r="AN772" s="69"/>
      <c r="AO772" s="80"/>
      <c r="AP772" s="80"/>
      <c r="AQ772" s="69"/>
      <c r="AR772" s="69"/>
      <c r="AS772" s="80"/>
      <c r="AT772" s="80"/>
      <c r="AU772" s="69"/>
      <c r="AV772" s="69"/>
      <c r="AW772" s="80"/>
      <c r="AX772" s="80"/>
      <c r="AY772" s="69"/>
      <c r="AZ772" s="69"/>
      <c r="BA772" s="80"/>
      <c r="BB772" s="80"/>
      <c r="BC772" s="69"/>
      <c r="BD772" s="69"/>
      <c r="BE772" s="80"/>
      <c r="BF772" s="80"/>
      <c r="BG772" s="69"/>
      <c r="BH772" s="69"/>
      <c r="BI772" s="80"/>
      <c r="BJ772" s="80"/>
      <c r="BK772" s="69"/>
      <c r="BL772" s="69"/>
      <c r="BM772" s="80"/>
      <c r="BN772" s="80"/>
      <c r="BO772" s="69"/>
      <c r="BP772" s="69"/>
      <c r="BQ772" s="80"/>
      <c r="BR772" s="80"/>
      <c r="BS772" s="69"/>
      <c r="BT772" s="69"/>
      <c r="BU772" s="80"/>
      <c r="BV772" s="80"/>
      <c r="BW772" s="69"/>
      <c r="BX772" s="69"/>
      <c r="BY772" s="80"/>
      <c r="BZ772" s="80"/>
      <c r="CA772" s="69"/>
      <c r="CB772" s="69"/>
      <c r="CC772" s="80"/>
      <c r="CD772" s="80"/>
      <c r="CE772" s="69"/>
      <c r="CF772" s="69"/>
      <c r="CG772" s="69"/>
      <c r="CH772" s="69"/>
      <c r="CI772" s="69"/>
      <c r="CJ772" s="69"/>
      <c r="CK772" s="68"/>
      <c r="CL772" s="69"/>
      <c r="CM772" s="67"/>
      <c r="CN772" s="67"/>
      <c r="CO772" s="68"/>
      <c r="CP772" s="69"/>
      <c r="CQ772" s="67"/>
      <c r="CR772" s="67"/>
      <c r="CS772" s="81"/>
      <c r="CT772" s="69"/>
      <c r="CU772" s="69"/>
      <c r="CV772" s="69"/>
      <c r="CW772" s="69"/>
      <c r="CX772" s="69"/>
      <c r="CY772" s="69"/>
      <c r="CZ772" s="69"/>
      <c r="DA772" s="69"/>
    </row>
    <row r="773" spans="2:105">
      <c r="B773" s="67"/>
      <c r="C773" s="67"/>
      <c r="D773" s="67"/>
      <c r="E773" s="68"/>
      <c r="F773" s="69"/>
      <c r="G773" s="67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  <c r="AC773" s="80"/>
      <c r="AD773" s="69"/>
      <c r="AE773" s="69"/>
      <c r="AF773" s="69"/>
      <c r="AG773" s="80"/>
      <c r="AH773" s="80"/>
      <c r="AI773" s="69"/>
      <c r="AJ773" s="69"/>
      <c r="AK773" s="80"/>
      <c r="AL773" s="80"/>
      <c r="AM773" s="69"/>
      <c r="AN773" s="69"/>
      <c r="AO773" s="80"/>
      <c r="AP773" s="80"/>
      <c r="AQ773" s="69"/>
      <c r="AR773" s="69"/>
      <c r="AS773" s="80"/>
      <c r="AT773" s="80"/>
      <c r="AU773" s="69"/>
      <c r="AV773" s="69"/>
      <c r="AW773" s="80"/>
      <c r="AX773" s="80"/>
      <c r="AY773" s="69"/>
      <c r="AZ773" s="69"/>
      <c r="BA773" s="80"/>
      <c r="BB773" s="80"/>
      <c r="BC773" s="69"/>
      <c r="BD773" s="69"/>
      <c r="BE773" s="80"/>
      <c r="BF773" s="80"/>
      <c r="BG773" s="69"/>
      <c r="BH773" s="69"/>
      <c r="BI773" s="80"/>
      <c r="BJ773" s="80"/>
      <c r="BK773" s="69"/>
      <c r="BL773" s="69"/>
      <c r="BM773" s="80"/>
      <c r="BN773" s="80"/>
      <c r="BO773" s="69"/>
      <c r="BP773" s="69"/>
      <c r="BQ773" s="80"/>
      <c r="BR773" s="80"/>
      <c r="BS773" s="69"/>
      <c r="BT773" s="69"/>
      <c r="BU773" s="80"/>
      <c r="BV773" s="80"/>
      <c r="BW773" s="69"/>
      <c r="BX773" s="69"/>
      <c r="BY773" s="80"/>
      <c r="BZ773" s="80"/>
      <c r="CA773" s="69"/>
      <c r="CB773" s="69"/>
      <c r="CC773" s="80"/>
      <c r="CD773" s="80"/>
      <c r="CE773" s="69"/>
      <c r="CF773" s="69"/>
      <c r="CG773" s="69"/>
      <c r="CH773" s="69"/>
      <c r="CI773" s="69"/>
      <c r="CJ773" s="69"/>
      <c r="CK773" s="68"/>
      <c r="CL773" s="69"/>
      <c r="CM773" s="67"/>
      <c r="CN773" s="67"/>
      <c r="CO773" s="68"/>
      <c r="CP773" s="69"/>
      <c r="CQ773" s="67"/>
      <c r="CR773" s="67"/>
      <c r="CS773" s="81"/>
      <c r="CT773" s="69"/>
      <c r="CU773" s="69"/>
      <c r="CV773" s="69"/>
      <c r="CW773" s="69"/>
      <c r="CX773" s="69"/>
      <c r="CY773" s="69"/>
      <c r="CZ773" s="69"/>
      <c r="DA773" s="69"/>
    </row>
    <row r="774" spans="2:105">
      <c r="B774" s="67"/>
      <c r="C774" s="67"/>
      <c r="D774" s="67"/>
      <c r="E774" s="68"/>
      <c r="F774" s="69"/>
      <c r="G774" s="67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  <c r="AC774" s="80"/>
      <c r="AD774" s="69"/>
      <c r="AE774" s="69"/>
      <c r="AF774" s="69"/>
      <c r="AG774" s="80"/>
      <c r="AH774" s="80"/>
      <c r="AI774" s="69"/>
      <c r="AJ774" s="69"/>
      <c r="AK774" s="80"/>
      <c r="AL774" s="80"/>
      <c r="AM774" s="69"/>
      <c r="AN774" s="69"/>
      <c r="AO774" s="80"/>
      <c r="AP774" s="80"/>
      <c r="AQ774" s="69"/>
      <c r="AR774" s="69"/>
      <c r="AS774" s="80"/>
      <c r="AT774" s="80"/>
      <c r="AU774" s="69"/>
      <c r="AV774" s="69"/>
      <c r="AW774" s="80"/>
      <c r="AX774" s="80"/>
      <c r="AY774" s="69"/>
      <c r="AZ774" s="69"/>
      <c r="BA774" s="80"/>
      <c r="BB774" s="80"/>
      <c r="BC774" s="69"/>
      <c r="BD774" s="69"/>
      <c r="BE774" s="80"/>
      <c r="BF774" s="80"/>
      <c r="BG774" s="69"/>
      <c r="BH774" s="69"/>
      <c r="BI774" s="80"/>
      <c r="BJ774" s="80"/>
      <c r="BK774" s="69"/>
      <c r="BL774" s="69"/>
      <c r="BM774" s="80"/>
      <c r="BN774" s="80"/>
      <c r="BO774" s="69"/>
      <c r="BP774" s="69"/>
      <c r="BQ774" s="80"/>
      <c r="BR774" s="80"/>
      <c r="BS774" s="69"/>
      <c r="BT774" s="69"/>
      <c r="BU774" s="80"/>
      <c r="BV774" s="80"/>
      <c r="BW774" s="69"/>
      <c r="BX774" s="69"/>
      <c r="BY774" s="80"/>
      <c r="BZ774" s="80"/>
      <c r="CA774" s="69"/>
      <c r="CB774" s="69"/>
      <c r="CC774" s="80"/>
      <c r="CD774" s="80"/>
      <c r="CE774" s="69"/>
      <c r="CF774" s="69"/>
      <c r="CG774" s="69"/>
      <c r="CH774" s="69"/>
      <c r="CI774" s="69"/>
      <c r="CJ774" s="69"/>
      <c r="CK774" s="68"/>
      <c r="CL774" s="69"/>
      <c r="CM774" s="67"/>
      <c r="CN774" s="67"/>
      <c r="CO774" s="68"/>
      <c r="CP774" s="69"/>
      <c r="CQ774" s="67"/>
      <c r="CR774" s="67"/>
      <c r="CS774" s="81"/>
      <c r="CT774" s="69"/>
      <c r="CU774" s="69"/>
      <c r="CV774" s="69"/>
      <c r="CW774" s="69"/>
      <c r="CX774" s="69"/>
      <c r="CY774" s="69"/>
      <c r="CZ774" s="69"/>
      <c r="DA774" s="69"/>
    </row>
    <row r="775" spans="2:105">
      <c r="B775" s="67"/>
      <c r="C775" s="67"/>
      <c r="D775" s="67"/>
      <c r="E775" s="68"/>
      <c r="F775" s="69"/>
      <c r="G775" s="67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  <c r="AC775" s="80"/>
      <c r="AD775" s="69"/>
      <c r="AE775" s="69"/>
      <c r="AF775" s="69"/>
      <c r="AG775" s="80"/>
      <c r="AH775" s="80"/>
      <c r="AI775" s="69"/>
      <c r="AJ775" s="69"/>
      <c r="AK775" s="80"/>
      <c r="AL775" s="80"/>
      <c r="AM775" s="69"/>
      <c r="AN775" s="69"/>
      <c r="AO775" s="80"/>
      <c r="AP775" s="80"/>
      <c r="AQ775" s="69"/>
      <c r="AR775" s="69"/>
      <c r="AS775" s="80"/>
      <c r="AT775" s="80"/>
      <c r="AU775" s="69"/>
      <c r="AV775" s="69"/>
      <c r="AW775" s="80"/>
      <c r="AX775" s="80"/>
      <c r="AY775" s="69"/>
      <c r="AZ775" s="69"/>
      <c r="BA775" s="80"/>
      <c r="BB775" s="80"/>
      <c r="BC775" s="69"/>
      <c r="BD775" s="69"/>
      <c r="BE775" s="80"/>
      <c r="BF775" s="80"/>
      <c r="BG775" s="69"/>
      <c r="BH775" s="69"/>
      <c r="BI775" s="80"/>
      <c r="BJ775" s="80"/>
      <c r="BK775" s="69"/>
      <c r="BL775" s="69"/>
      <c r="BM775" s="80"/>
      <c r="BN775" s="80"/>
      <c r="BO775" s="69"/>
      <c r="BP775" s="69"/>
      <c r="BQ775" s="80"/>
      <c r="BR775" s="80"/>
      <c r="BS775" s="69"/>
      <c r="BT775" s="69"/>
      <c r="BU775" s="80"/>
      <c r="BV775" s="80"/>
      <c r="BW775" s="69"/>
      <c r="BX775" s="69"/>
      <c r="BY775" s="80"/>
      <c r="BZ775" s="80"/>
      <c r="CA775" s="69"/>
      <c r="CB775" s="69"/>
      <c r="CC775" s="80"/>
      <c r="CD775" s="80"/>
      <c r="CE775" s="69"/>
      <c r="CF775" s="69"/>
      <c r="CG775" s="69"/>
      <c r="CH775" s="69"/>
      <c r="CI775" s="69"/>
      <c r="CJ775" s="69"/>
      <c r="CK775" s="68"/>
      <c r="CL775" s="69"/>
      <c r="CM775" s="67"/>
      <c r="CN775" s="67"/>
      <c r="CO775" s="68"/>
      <c r="CP775" s="69"/>
      <c r="CQ775" s="67"/>
      <c r="CR775" s="67"/>
      <c r="CS775" s="81"/>
      <c r="CT775" s="69"/>
      <c r="CU775" s="69"/>
      <c r="CV775" s="69"/>
      <c r="CW775" s="69"/>
      <c r="CX775" s="69"/>
      <c r="CY775" s="69"/>
      <c r="CZ775" s="69"/>
      <c r="DA775" s="69"/>
    </row>
    <row r="776" spans="2:105">
      <c r="B776" s="67"/>
      <c r="C776" s="67"/>
      <c r="D776" s="67"/>
      <c r="E776" s="68"/>
      <c r="F776" s="69"/>
      <c r="G776" s="67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  <c r="AC776" s="80"/>
      <c r="AD776" s="69"/>
      <c r="AE776" s="69"/>
      <c r="AF776" s="69"/>
      <c r="AG776" s="80"/>
      <c r="AH776" s="80"/>
      <c r="AI776" s="69"/>
      <c r="AJ776" s="69"/>
      <c r="AK776" s="80"/>
      <c r="AL776" s="80"/>
      <c r="AM776" s="69"/>
      <c r="AN776" s="69"/>
      <c r="AO776" s="80"/>
      <c r="AP776" s="80"/>
      <c r="AQ776" s="69"/>
      <c r="AR776" s="69"/>
      <c r="AS776" s="80"/>
      <c r="AT776" s="80"/>
      <c r="AU776" s="69"/>
      <c r="AV776" s="69"/>
      <c r="AW776" s="80"/>
      <c r="AX776" s="80"/>
      <c r="AY776" s="69"/>
      <c r="AZ776" s="69"/>
      <c r="BA776" s="80"/>
      <c r="BB776" s="80"/>
      <c r="BC776" s="69"/>
      <c r="BD776" s="69"/>
      <c r="BE776" s="80"/>
      <c r="BF776" s="80"/>
      <c r="BG776" s="69"/>
      <c r="BH776" s="69"/>
      <c r="BI776" s="80"/>
      <c r="BJ776" s="80"/>
      <c r="BK776" s="69"/>
      <c r="BL776" s="69"/>
      <c r="BM776" s="80"/>
      <c r="BN776" s="80"/>
      <c r="BO776" s="69"/>
      <c r="BP776" s="69"/>
      <c r="BQ776" s="80"/>
      <c r="BR776" s="80"/>
      <c r="BS776" s="69"/>
      <c r="BT776" s="69"/>
      <c r="BU776" s="80"/>
      <c r="BV776" s="80"/>
      <c r="BW776" s="69"/>
      <c r="BX776" s="69"/>
      <c r="BY776" s="80"/>
      <c r="BZ776" s="80"/>
      <c r="CA776" s="69"/>
      <c r="CB776" s="69"/>
      <c r="CC776" s="80"/>
      <c r="CD776" s="80"/>
      <c r="CE776" s="69"/>
      <c r="CF776" s="69"/>
      <c r="CG776" s="69"/>
      <c r="CH776" s="69"/>
      <c r="CI776" s="69"/>
      <c r="CJ776" s="69"/>
      <c r="CK776" s="68"/>
      <c r="CL776" s="69"/>
      <c r="CM776" s="67"/>
      <c r="CN776" s="67"/>
      <c r="CO776" s="68"/>
      <c r="CP776" s="69"/>
      <c r="CQ776" s="67"/>
      <c r="CR776" s="67"/>
      <c r="CS776" s="81"/>
      <c r="CT776" s="69"/>
      <c r="CU776" s="69"/>
      <c r="CV776" s="69"/>
      <c r="CW776" s="69"/>
      <c r="CX776" s="69"/>
      <c r="CY776" s="69"/>
      <c r="CZ776" s="69"/>
      <c r="DA776" s="69"/>
    </row>
    <row r="777" spans="2:105">
      <c r="B777" s="67"/>
      <c r="C777" s="67"/>
      <c r="D777" s="67"/>
      <c r="E777" s="68"/>
      <c r="F777" s="69"/>
      <c r="G777" s="67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  <c r="AC777" s="80"/>
      <c r="AD777" s="69"/>
      <c r="AE777" s="69"/>
      <c r="AF777" s="69"/>
      <c r="AG777" s="80"/>
      <c r="AH777" s="80"/>
      <c r="AI777" s="69"/>
      <c r="AJ777" s="69"/>
      <c r="AK777" s="80"/>
      <c r="AL777" s="80"/>
      <c r="AM777" s="69"/>
      <c r="AN777" s="69"/>
      <c r="AO777" s="80"/>
      <c r="AP777" s="80"/>
      <c r="AQ777" s="69"/>
      <c r="AR777" s="69"/>
      <c r="AS777" s="80"/>
      <c r="AT777" s="80"/>
      <c r="AU777" s="69"/>
      <c r="AV777" s="69"/>
      <c r="AW777" s="80"/>
      <c r="AX777" s="80"/>
      <c r="AY777" s="69"/>
      <c r="AZ777" s="69"/>
      <c r="BA777" s="80"/>
      <c r="BB777" s="80"/>
      <c r="BC777" s="69"/>
      <c r="BD777" s="69"/>
      <c r="BE777" s="80"/>
      <c r="BF777" s="80"/>
      <c r="BG777" s="69"/>
      <c r="BH777" s="69"/>
      <c r="BI777" s="80"/>
      <c r="BJ777" s="80"/>
      <c r="BK777" s="69"/>
      <c r="BL777" s="69"/>
      <c r="BM777" s="80"/>
      <c r="BN777" s="80"/>
      <c r="BO777" s="69"/>
      <c r="BP777" s="69"/>
      <c r="BQ777" s="80"/>
      <c r="BR777" s="80"/>
      <c r="BS777" s="69"/>
      <c r="BT777" s="69"/>
      <c r="BU777" s="80"/>
      <c r="BV777" s="80"/>
      <c r="BW777" s="69"/>
      <c r="BX777" s="69"/>
      <c r="BY777" s="80"/>
      <c r="BZ777" s="80"/>
      <c r="CA777" s="69"/>
      <c r="CB777" s="69"/>
      <c r="CC777" s="80"/>
      <c r="CD777" s="80"/>
      <c r="CE777" s="69"/>
      <c r="CF777" s="69"/>
      <c r="CG777" s="69"/>
      <c r="CH777" s="69"/>
      <c r="CI777" s="69"/>
      <c r="CJ777" s="69"/>
      <c r="CK777" s="68"/>
      <c r="CL777" s="69"/>
      <c r="CM777" s="67"/>
      <c r="CN777" s="67"/>
      <c r="CO777" s="68"/>
      <c r="CP777" s="69"/>
      <c r="CQ777" s="67"/>
      <c r="CR777" s="67"/>
      <c r="CS777" s="81"/>
      <c r="CT777" s="69"/>
      <c r="CU777" s="69"/>
      <c r="CV777" s="69"/>
      <c r="CW777" s="69"/>
      <c r="CX777" s="69"/>
      <c r="CY777" s="69"/>
      <c r="CZ777" s="69"/>
      <c r="DA777" s="69"/>
    </row>
    <row r="778" spans="2:105">
      <c r="B778" s="67"/>
      <c r="C778" s="67"/>
      <c r="D778" s="67"/>
      <c r="E778" s="68"/>
      <c r="F778" s="69"/>
      <c r="G778" s="67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  <c r="AC778" s="80"/>
      <c r="AD778" s="69"/>
      <c r="AE778" s="69"/>
      <c r="AF778" s="69"/>
      <c r="AG778" s="80"/>
      <c r="AH778" s="80"/>
      <c r="AI778" s="69"/>
      <c r="AJ778" s="69"/>
      <c r="AK778" s="80"/>
      <c r="AL778" s="80"/>
      <c r="AM778" s="69"/>
      <c r="AN778" s="69"/>
      <c r="AO778" s="80"/>
      <c r="AP778" s="80"/>
      <c r="AQ778" s="69"/>
      <c r="AR778" s="69"/>
      <c r="AS778" s="80"/>
      <c r="AT778" s="80"/>
      <c r="AU778" s="69"/>
      <c r="AV778" s="69"/>
      <c r="AW778" s="80"/>
      <c r="AX778" s="80"/>
      <c r="AY778" s="69"/>
      <c r="AZ778" s="69"/>
      <c r="BA778" s="80"/>
      <c r="BB778" s="80"/>
      <c r="BC778" s="69"/>
      <c r="BD778" s="69"/>
      <c r="BE778" s="80"/>
      <c r="BF778" s="80"/>
      <c r="BG778" s="69"/>
      <c r="BH778" s="69"/>
      <c r="BI778" s="80"/>
      <c r="BJ778" s="80"/>
      <c r="BK778" s="69"/>
      <c r="BL778" s="69"/>
      <c r="BM778" s="80"/>
      <c r="BN778" s="80"/>
      <c r="BO778" s="69"/>
      <c r="BP778" s="69"/>
      <c r="BQ778" s="80"/>
      <c r="BR778" s="80"/>
      <c r="BS778" s="69"/>
      <c r="BT778" s="69"/>
      <c r="BU778" s="80"/>
      <c r="BV778" s="80"/>
      <c r="BW778" s="69"/>
      <c r="BX778" s="69"/>
      <c r="BY778" s="80"/>
      <c r="BZ778" s="80"/>
      <c r="CA778" s="69"/>
      <c r="CB778" s="69"/>
      <c r="CC778" s="80"/>
      <c r="CD778" s="80"/>
      <c r="CE778" s="69"/>
      <c r="CF778" s="69"/>
      <c r="CG778" s="69"/>
      <c r="CH778" s="69"/>
      <c r="CI778" s="69"/>
      <c r="CJ778" s="69"/>
      <c r="CK778" s="68"/>
      <c r="CL778" s="69"/>
      <c r="CM778" s="67"/>
      <c r="CN778" s="67"/>
      <c r="CO778" s="68"/>
      <c r="CP778" s="69"/>
      <c r="CQ778" s="67"/>
      <c r="CR778" s="67"/>
      <c r="CS778" s="81"/>
      <c r="CT778" s="69"/>
      <c r="CU778" s="69"/>
      <c r="CV778" s="69"/>
      <c r="CW778" s="69"/>
      <c r="CX778" s="69"/>
      <c r="CY778" s="69"/>
      <c r="CZ778" s="69"/>
      <c r="DA778" s="69"/>
    </row>
    <row r="779" spans="2:105">
      <c r="B779" s="67"/>
      <c r="C779" s="67"/>
      <c r="D779" s="67"/>
      <c r="E779" s="68"/>
      <c r="F779" s="69"/>
      <c r="G779" s="67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  <c r="AC779" s="80"/>
      <c r="AD779" s="69"/>
      <c r="AE779" s="69"/>
      <c r="AF779" s="69"/>
      <c r="AG779" s="80"/>
      <c r="AH779" s="80"/>
      <c r="AI779" s="69"/>
      <c r="AJ779" s="69"/>
      <c r="AK779" s="80"/>
      <c r="AL779" s="80"/>
      <c r="AM779" s="69"/>
      <c r="AN779" s="69"/>
      <c r="AO779" s="80"/>
      <c r="AP779" s="80"/>
      <c r="AQ779" s="69"/>
      <c r="AR779" s="69"/>
      <c r="AS779" s="80"/>
      <c r="AT779" s="80"/>
      <c r="AU779" s="69"/>
      <c r="AV779" s="69"/>
      <c r="AW779" s="80"/>
      <c r="AX779" s="80"/>
      <c r="AY779" s="69"/>
      <c r="AZ779" s="69"/>
      <c r="BA779" s="80"/>
      <c r="BB779" s="80"/>
      <c r="BC779" s="69"/>
      <c r="BD779" s="69"/>
      <c r="BE779" s="80"/>
      <c r="BF779" s="80"/>
      <c r="BG779" s="69"/>
      <c r="BH779" s="69"/>
      <c r="BI779" s="80"/>
      <c r="BJ779" s="80"/>
      <c r="BK779" s="69"/>
      <c r="BL779" s="69"/>
      <c r="BM779" s="80"/>
      <c r="BN779" s="80"/>
      <c r="BO779" s="69"/>
      <c r="BP779" s="69"/>
      <c r="BQ779" s="80"/>
      <c r="BR779" s="80"/>
      <c r="BS779" s="69"/>
      <c r="BT779" s="69"/>
      <c r="BU779" s="80"/>
      <c r="BV779" s="80"/>
      <c r="BW779" s="69"/>
      <c r="BX779" s="69"/>
      <c r="BY779" s="80"/>
      <c r="BZ779" s="80"/>
      <c r="CA779" s="69"/>
      <c r="CB779" s="69"/>
      <c r="CC779" s="80"/>
      <c r="CD779" s="80"/>
      <c r="CE779" s="69"/>
      <c r="CF779" s="69"/>
      <c r="CG779" s="69"/>
      <c r="CH779" s="69"/>
      <c r="CI779" s="69"/>
      <c r="CJ779" s="69"/>
      <c r="CK779" s="68"/>
      <c r="CL779" s="69"/>
      <c r="CM779" s="67"/>
      <c r="CN779" s="67"/>
      <c r="CO779" s="68"/>
      <c r="CP779" s="69"/>
      <c r="CQ779" s="67"/>
      <c r="CR779" s="67"/>
      <c r="CS779" s="81"/>
      <c r="CT779" s="69"/>
      <c r="CU779" s="69"/>
      <c r="CV779" s="69"/>
      <c r="CW779" s="69"/>
      <c r="CX779" s="69"/>
      <c r="CY779" s="69"/>
      <c r="CZ779" s="69"/>
      <c r="DA779" s="69"/>
    </row>
    <row r="780" spans="2:105">
      <c r="B780" s="67"/>
      <c r="C780" s="67"/>
      <c r="D780" s="67"/>
      <c r="E780" s="68"/>
      <c r="F780" s="69"/>
      <c r="G780" s="67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  <c r="AC780" s="80"/>
      <c r="AD780" s="69"/>
      <c r="AE780" s="69"/>
      <c r="AF780" s="69"/>
      <c r="AG780" s="80"/>
      <c r="AH780" s="80"/>
      <c r="AI780" s="69"/>
      <c r="AJ780" s="69"/>
      <c r="AK780" s="80"/>
      <c r="AL780" s="80"/>
      <c r="AM780" s="69"/>
      <c r="AN780" s="69"/>
      <c r="AO780" s="80"/>
      <c r="AP780" s="80"/>
      <c r="AQ780" s="69"/>
      <c r="AR780" s="69"/>
      <c r="AS780" s="80"/>
      <c r="AT780" s="80"/>
      <c r="AU780" s="69"/>
      <c r="AV780" s="69"/>
      <c r="AW780" s="80"/>
      <c r="AX780" s="80"/>
      <c r="AY780" s="69"/>
      <c r="AZ780" s="69"/>
      <c r="BA780" s="80"/>
      <c r="BB780" s="80"/>
      <c r="BC780" s="69"/>
      <c r="BD780" s="69"/>
      <c r="BE780" s="80"/>
      <c r="BF780" s="80"/>
      <c r="BG780" s="69"/>
      <c r="BH780" s="69"/>
      <c r="BI780" s="80"/>
      <c r="BJ780" s="80"/>
      <c r="BK780" s="69"/>
      <c r="BL780" s="69"/>
      <c r="BM780" s="80"/>
      <c r="BN780" s="80"/>
      <c r="BO780" s="69"/>
      <c r="BP780" s="69"/>
      <c r="BQ780" s="80"/>
      <c r="BR780" s="80"/>
      <c r="BS780" s="69"/>
      <c r="BT780" s="69"/>
      <c r="BU780" s="80"/>
      <c r="BV780" s="80"/>
      <c r="BW780" s="69"/>
      <c r="BX780" s="69"/>
      <c r="BY780" s="80"/>
      <c r="BZ780" s="80"/>
      <c r="CA780" s="69"/>
      <c r="CB780" s="69"/>
      <c r="CC780" s="80"/>
      <c r="CD780" s="80"/>
      <c r="CE780" s="69"/>
      <c r="CF780" s="69"/>
      <c r="CG780" s="69"/>
      <c r="CH780" s="69"/>
      <c r="CI780" s="69"/>
      <c r="CJ780" s="69"/>
      <c r="CK780" s="68"/>
      <c r="CL780" s="69"/>
      <c r="CM780" s="67"/>
      <c r="CN780" s="67"/>
      <c r="CO780" s="68"/>
      <c r="CP780" s="69"/>
      <c r="CQ780" s="67"/>
      <c r="CR780" s="67"/>
      <c r="CS780" s="81"/>
      <c r="CT780" s="69"/>
      <c r="CU780" s="69"/>
      <c r="CV780" s="69"/>
      <c r="CW780" s="69"/>
      <c r="CX780" s="69"/>
      <c r="CY780" s="69"/>
      <c r="CZ780" s="69"/>
      <c r="DA780" s="69"/>
    </row>
    <row r="781" spans="2:105">
      <c r="B781" s="67"/>
      <c r="C781" s="67"/>
      <c r="D781" s="67"/>
      <c r="E781" s="68"/>
      <c r="F781" s="69"/>
      <c r="G781" s="67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  <c r="AC781" s="80"/>
      <c r="AD781" s="69"/>
      <c r="AE781" s="69"/>
      <c r="AF781" s="69"/>
      <c r="AG781" s="80"/>
      <c r="AH781" s="80"/>
      <c r="AI781" s="69"/>
      <c r="AJ781" s="69"/>
      <c r="AK781" s="80"/>
      <c r="AL781" s="80"/>
      <c r="AM781" s="69"/>
      <c r="AN781" s="69"/>
      <c r="AO781" s="80"/>
      <c r="AP781" s="80"/>
      <c r="AQ781" s="69"/>
      <c r="AR781" s="69"/>
      <c r="AS781" s="80"/>
      <c r="AT781" s="80"/>
      <c r="AU781" s="69"/>
      <c r="AV781" s="69"/>
      <c r="AW781" s="80"/>
      <c r="AX781" s="80"/>
      <c r="AY781" s="69"/>
      <c r="AZ781" s="69"/>
      <c r="BA781" s="80"/>
      <c r="BB781" s="80"/>
      <c r="BC781" s="69"/>
      <c r="BD781" s="69"/>
      <c r="BE781" s="80"/>
      <c r="BF781" s="80"/>
      <c r="BG781" s="69"/>
      <c r="BH781" s="69"/>
      <c r="BI781" s="80"/>
      <c r="BJ781" s="80"/>
      <c r="BK781" s="69"/>
      <c r="BL781" s="69"/>
      <c r="BM781" s="80"/>
      <c r="BN781" s="80"/>
      <c r="BO781" s="69"/>
      <c r="BP781" s="69"/>
      <c r="BQ781" s="80"/>
      <c r="BR781" s="80"/>
      <c r="BS781" s="69"/>
      <c r="BT781" s="69"/>
      <c r="BU781" s="80"/>
      <c r="BV781" s="80"/>
      <c r="BW781" s="69"/>
      <c r="BX781" s="69"/>
      <c r="BY781" s="80"/>
      <c r="BZ781" s="80"/>
      <c r="CA781" s="69"/>
      <c r="CB781" s="69"/>
      <c r="CC781" s="80"/>
      <c r="CD781" s="80"/>
      <c r="CE781" s="69"/>
      <c r="CF781" s="69"/>
      <c r="CG781" s="69"/>
      <c r="CH781" s="69"/>
      <c r="CI781" s="69"/>
      <c r="CJ781" s="69"/>
      <c r="CK781" s="68"/>
      <c r="CL781" s="69"/>
      <c r="CM781" s="67"/>
      <c r="CN781" s="67"/>
      <c r="CO781" s="68"/>
      <c r="CP781" s="69"/>
      <c r="CQ781" s="67"/>
      <c r="CR781" s="67"/>
      <c r="CS781" s="81"/>
      <c r="CT781" s="69"/>
      <c r="CU781" s="69"/>
      <c r="CV781" s="69"/>
      <c r="CW781" s="69"/>
      <c r="CX781" s="69"/>
      <c r="CY781" s="69"/>
      <c r="CZ781" s="69"/>
      <c r="DA781" s="69"/>
    </row>
    <row r="782" spans="2:105">
      <c r="B782" s="67"/>
      <c r="C782" s="67"/>
      <c r="D782" s="67"/>
      <c r="E782" s="68"/>
      <c r="F782" s="69"/>
      <c r="G782" s="67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  <c r="AC782" s="80"/>
      <c r="AD782" s="69"/>
      <c r="AE782" s="69"/>
      <c r="AF782" s="69"/>
      <c r="AG782" s="80"/>
      <c r="AH782" s="80"/>
      <c r="AI782" s="69"/>
      <c r="AJ782" s="69"/>
      <c r="AK782" s="80"/>
      <c r="AL782" s="80"/>
      <c r="AM782" s="69"/>
      <c r="AN782" s="69"/>
      <c r="AO782" s="80"/>
      <c r="AP782" s="80"/>
      <c r="AQ782" s="69"/>
      <c r="AR782" s="69"/>
      <c r="AS782" s="80"/>
      <c r="AT782" s="80"/>
      <c r="AU782" s="69"/>
      <c r="AV782" s="69"/>
      <c r="AW782" s="80"/>
      <c r="AX782" s="80"/>
      <c r="AY782" s="69"/>
      <c r="AZ782" s="69"/>
      <c r="BA782" s="80"/>
      <c r="BB782" s="80"/>
      <c r="BC782" s="69"/>
      <c r="BD782" s="69"/>
      <c r="BE782" s="80"/>
      <c r="BF782" s="80"/>
      <c r="BG782" s="69"/>
      <c r="BH782" s="69"/>
      <c r="BI782" s="80"/>
      <c r="BJ782" s="80"/>
      <c r="BK782" s="69"/>
      <c r="BL782" s="69"/>
      <c r="BM782" s="80"/>
      <c r="BN782" s="80"/>
      <c r="BO782" s="69"/>
      <c r="BP782" s="69"/>
      <c r="BQ782" s="80"/>
      <c r="BR782" s="80"/>
      <c r="BS782" s="69"/>
      <c r="BT782" s="69"/>
      <c r="BU782" s="80"/>
      <c r="BV782" s="80"/>
      <c r="BW782" s="69"/>
      <c r="BX782" s="69"/>
      <c r="BY782" s="80"/>
      <c r="BZ782" s="80"/>
      <c r="CA782" s="69"/>
      <c r="CB782" s="69"/>
      <c r="CC782" s="80"/>
      <c r="CD782" s="80"/>
      <c r="CE782" s="69"/>
      <c r="CF782" s="69"/>
      <c r="CG782" s="69"/>
      <c r="CH782" s="69"/>
      <c r="CI782" s="69"/>
      <c r="CJ782" s="69"/>
      <c r="CK782" s="68"/>
      <c r="CL782" s="69"/>
      <c r="CM782" s="67"/>
      <c r="CN782" s="67"/>
      <c r="CO782" s="68"/>
      <c r="CP782" s="69"/>
      <c r="CQ782" s="67"/>
      <c r="CR782" s="67"/>
      <c r="CS782" s="81"/>
      <c r="CT782" s="69"/>
      <c r="CU782" s="69"/>
      <c r="CV782" s="69"/>
      <c r="CW782" s="69"/>
      <c r="CX782" s="69"/>
      <c r="CY782" s="69"/>
      <c r="CZ782" s="69"/>
      <c r="DA782" s="69"/>
    </row>
    <row r="783" spans="2:105">
      <c r="B783" s="67"/>
      <c r="C783" s="67"/>
      <c r="D783" s="67"/>
      <c r="E783" s="68"/>
      <c r="F783" s="69"/>
      <c r="G783" s="67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  <c r="AC783" s="80"/>
      <c r="AD783" s="69"/>
      <c r="AE783" s="69"/>
      <c r="AF783" s="69"/>
      <c r="AG783" s="80"/>
      <c r="AH783" s="80"/>
      <c r="AI783" s="69"/>
      <c r="AJ783" s="69"/>
      <c r="AK783" s="80"/>
      <c r="AL783" s="80"/>
      <c r="AM783" s="69"/>
      <c r="AN783" s="69"/>
      <c r="AO783" s="80"/>
      <c r="AP783" s="80"/>
      <c r="AQ783" s="69"/>
      <c r="AR783" s="69"/>
      <c r="AS783" s="80"/>
      <c r="AT783" s="80"/>
      <c r="AU783" s="69"/>
      <c r="AV783" s="69"/>
      <c r="AW783" s="80"/>
      <c r="AX783" s="80"/>
      <c r="AY783" s="69"/>
      <c r="AZ783" s="69"/>
      <c r="BA783" s="80"/>
      <c r="BB783" s="80"/>
      <c r="BC783" s="69"/>
      <c r="BD783" s="69"/>
      <c r="BE783" s="80"/>
      <c r="BF783" s="80"/>
      <c r="BG783" s="69"/>
      <c r="BH783" s="69"/>
      <c r="BI783" s="80"/>
      <c r="BJ783" s="80"/>
      <c r="BK783" s="69"/>
      <c r="BL783" s="69"/>
      <c r="BM783" s="80"/>
      <c r="BN783" s="80"/>
      <c r="BO783" s="69"/>
      <c r="BP783" s="69"/>
      <c r="BQ783" s="80"/>
      <c r="BR783" s="80"/>
      <c r="BS783" s="69"/>
      <c r="BT783" s="69"/>
      <c r="BU783" s="80"/>
      <c r="BV783" s="80"/>
      <c r="BW783" s="69"/>
      <c r="BX783" s="69"/>
      <c r="BY783" s="80"/>
      <c r="BZ783" s="80"/>
      <c r="CA783" s="69"/>
      <c r="CB783" s="69"/>
      <c r="CC783" s="80"/>
      <c r="CD783" s="80"/>
      <c r="CE783" s="69"/>
      <c r="CF783" s="69"/>
      <c r="CG783" s="69"/>
      <c r="CH783" s="69"/>
      <c r="CI783" s="69"/>
      <c r="CJ783" s="69"/>
      <c r="CK783" s="68"/>
      <c r="CL783" s="69"/>
      <c r="CM783" s="67"/>
      <c r="CN783" s="67"/>
      <c r="CO783" s="68"/>
      <c r="CP783" s="69"/>
      <c r="CQ783" s="67"/>
      <c r="CR783" s="67"/>
      <c r="CS783" s="81"/>
      <c r="CT783" s="69"/>
      <c r="CU783" s="69"/>
      <c r="CV783" s="69"/>
      <c r="CW783" s="69"/>
      <c r="CX783" s="69"/>
      <c r="CY783" s="69"/>
      <c r="CZ783" s="69"/>
      <c r="DA783" s="69"/>
    </row>
    <row r="784" spans="2:105">
      <c r="B784" s="67"/>
      <c r="C784" s="67"/>
      <c r="D784" s="67"/>
      <c r="E784" s="68"/>
      <c r="F784" s="69"/>
      <c r="G784" s="67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  <c r="AC784" s="80"/>
      <c r="AD784" s="69"/>
      <c r="AE784" s="69"/>
      <c r="AF784" s="69"/>
      <c r="AG784" s="80"/>
      <c r="AH784" s="80"/>
      <c r="AI784" s="69"/>
      <c r="AJ784" s="69"/>
      <c r="AK784" s="80"/>
      <c r="AL784" s="80"/>
      <c r="AM784" s="69"/>
      <c r="AN784" s="69"/>
      <c r="AO784" s="80"/>
      <c r="AP784" s="80"/>
      <c r="AQ784" s="69"/>
      <c r="AR784" s="69"/>
      <c r="AS784" s="80"/>
      <c r="AT784" s="80"/>
      <c r="AU784" s="69"/>
      <c r="AV784" s="69"/>
      <c r="AW784" s="80"/>
      <c r="AX784" s="80"/>
      <c r="AY784" s="69"/>
      <c r="AZ784" s="69"/>
      <c r="BA784" s="80"/>
      <c r="BB784" s="80"/>
      <c r="BC784" s="69"/>
      <c r="BD784" s="69"/>
      <c r="BE784" s="80"/>
      <c r="BF784" s="80"/>
      <c r="BG784" s="69"/>
      <c r="BH784" s="69"/>
      <c r="BI784" s="80"/>
      <c r="BJ784" s="80"/>
      <c r="BK784" s="69"/>
      <c r="BL784" s="69"/>
      <c r="BM784" s="80"/>
      <c r="BN784" s="80"/>
      <c r="BO784" s="69"/>
      <c r="BP784" s="69"/>
      <c r="BQ784" s="80"/>
      <c r="BR784" s="80"/>
      <c r="BS784" s="69"/>
      <c r="BT784" s="69"/>
      <c r="BU784" s="80"/>
      <c r="BV784" s="80"/>
      <c r="BW784" s="69"/>
      <c r="BX784" s="69"/>
      <c r="BY784" s="80"/>
      <c r="BZ784" s="80"/>
      <c r="CA784" s="69"/>
      <c r="CB784" s="69"/>
      <c r="CC784" s="80"/>
      <c r="CD784" s="80"/>
      <c r="CE784" s="69"/>
      <c r="CF784" s="69"/>
      <c r="CG784" s="69"/>
      <c r="CH784" s="69"/>
      <c r="CI784" s="69"/>
      <c r="CJ784" s="69"/>
      <c r="CK784" s="68"/>
      <c r="CL784" s="69"/>
      <c r="CM784" s="67"/>
      <c r="CN784" s="67"/>
      <c r="CO784" s="68"/>
      <c r="CP784" s="69"/>
      <c r="CQ784" s="67"/>
      <c r="CR784" s="67"/>
      <c r="CS784" s="81"/>
      <c r="CT784" s="69"/>
      <c r="CU784" s="69"/>
      <c r="CV784" s="69"/>
      <c r="CW784" s="69"/>
      <c r="CX784" s="69"/>
      <c r="CY784" s="69"/>
      <c r="CZ784" s="69"/>
      <c r="DA784" s="69"/>
    </row>
    <row r="785" spans="2:105">
      <c r="B785" s="67"/>
      <c r="C785" s="67"/>
      <c r="D785" s="67"/>
      <c r="E785" s="68"/>
      <c r="F785" s="69"/>
      <c r="G785" s="67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  <c r="AC785" s="80"/>
      <c r="AD785" s="69"/>
      <c r="AE785" s="69"/>
      <c r="AF785" s="69"/>
      <c r="AG785" s="80"/>
      <c r="AH785" s="80"/>
      <c r="AI785" s="69"/>
      <c r="AJ785" s="69"/>
      <c r="AK785" s="80"/>
      <c r="AL785" s="80"/>
      <c r="AM785" s="69"/>
      <c r="AN785" s="69"/>
      <c r="AO785" s="80"/>
      <c r="AP785" s="80"/>
      <c r="AQ785" s="69"/>
      <c r="AR785" s="69"/>
      <c r="AS785" s="80"/>
      <c r="AT785" s="80"/>
      <c r="AU785" s="69"/>
      <c r="AV785" s="69"/>
      <c r="AW785" s="80"/>
      <c r="AX785" s="80"/>
      <c r="AY785" s="69"/>
      <c r="AZ785" s="69"/>
      <c r="BA785" s="80"/>
      <c r="BB785" s="80"/>
      <c r="BC785" s="69"/>
      <c r="BD785" s="69"/>
      <c r="BE785" s="80"/>
      <c r="BF785" s="80"/>
      <c r="BG785" s="69"/>
      <c r="BH785" s="69"/>
      <c r="BI785" s="80"/>
      <c r="BJ785" s="80"/>
      <c r="BK785" s="69"/>
      <c r="BL785" s="69"/>
      <c r="BM785" s="80"/>
      <c r="BN785" s="80"/>
      <c r="BO785" s="69"/>
      <c r="BP785" s="69"/>
      <c r="BQ785" s="80"/>
      <c r="BR785" s="80"/>
      <c r="BS785" s="69"/>
      <c r="BT785" s="69"/>
      <c r="BU785" s="80"/>
      <c r="BV785" s="80"/>
      <c r="BW785" s="69"/>
      <c r="BX785" s="69"/>
      <c r="BY785" s="80"/>
      <c r="BZ785" s="80"/>
      <c r="CA785" s="69"/>
      <c r="CB785" s="69"/>
      <c r="CC785" s="80"/>
      <c r="CD785" s="80"/>
      <c r="CE785" s="69"/>
      <c r="CF785" s="69"/>
      <c r="CG785" s="69"/>
      <c r="CH785" s="69"/>
      <c r="CI785" s="69"/>
      <c r="CJ785" s="69"/>
      <c r="CK785" s="68"/>
      <c r="CL785" s="69"/>
      <c r="CM785" s="67"/>
      <c r="CN785" s="67"/>
      <c r="CO785" s="68"/>
      <c r="CP785" s="69"/>
      <c r="CQ785" s="67"/>
      <c r="CR785" s="67"/>
      <c r="CS785" s="81"/>
      <c r="CT785" s="69"/>
      <c r="CU785" s="69"/>
      <c r="CV785" s="69"/>
      <c r="CW785" s="69"/>
      <c r="CX785" s="69"/>
      <c r="CY785" s="69"/>
      <c r="CZ785" s="69"/>
      <c r="DA785" s="69"/>
    </row>
    <row r="786" spans="2:105">
      <c r="B786" s="67"/>
      <c r="C786" s="67"/>
      <c r="D786" s="67"/>
      <c r="E786" s="68"/>
      <c r="F786" s="69"/>
      <c r="G786" s="67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  <c r="AC786" s="80"/>
      <c r="AD786" s="69"/>
      <c r="AE786" s="69"/>
      <c r="AF786" s="69"/>
      <c r="AG786" s="80"/>
      <c r="AH786" s="80"/>
      <c r="AI786" s="69"/>
      <c r="AJ786" s="69"/>
      <c r="AK786" s="80"/>
      <c r="AL786" s="80"/>
      <c r="AM786" s="69"/>
      <c r="AN786" s="69"/>
      <c r="AO786" s="80"/>
      <c r="AP786" s="80"/>
      <c r="AQ786" s="69"/>
      <c r="AR786" s="69"/>
      <c r="AS786" s="80"/>
      <c r="AT786" s="80"/>
      <c r="AU786" s="69"/>
      <c r="AV786" s="69"/>
      <c r="AW786" s="80"/>
      <c r="AX786" s="80"/>
      <c r="AY786" s="69"/>
      <c r="AZ786" s="69"/>
      <c r="BA786" s="80"/>
      <c r="BB786" s="80"/>
      <c r="BC786" s="69"/>
      <c r="BD786" s="69"/>
      <c r="BE786" s="80"/>
      <c r="BF786" s="80"/>
      <c r="BG786" s="69"/>
      <c r="BH786" s="69"/>
      <c r="BI786" s="80"/>
      <c r="BJ786" s="80"/>
      <c r="BK786" s="69"/>
      <c r="BL786" s="69"/>
      <c r="BM786" s="80"/>
      <c r="BN786" s="80"/>
      <c r="BO786" s="69"/>
      <c r="BP786" s="69"/>
      <c r="BQ786" s="80"/>
      <c r="BR786" s="80"/>
      <c r="BS786" s="69"/>
      <c r="BT786" s="69"/>
      <c r="BU786" s="80"/>
      <c r="BV786" s="80"/>
      <c r="BW786" s="69"/>
      <c r="BX786" s="69"/>
      <c r="BY786" s="80"/>
      <c r="BZ786" s="80"/>
      <c r="CA786" s="69"/>
      <c r="CB786" s="69"/>
      <c r="CC786" s="80"/>
      <c r="CD786" s="80"/>
      <c r="CE786" s="69"/>
      <c r="CF786" s="69"/>
      <c r="CG786" s="69"/>
      <c r="CH786" s="69"/>
      <c r="CI786" s="69"/>
      <c r="CJ786" s="69"/>
      <c r="CK786" s="68"/>
      <c r="CL786" s="69"/>
      <c r="CM786" s="67"/>
      <c r="CN786" s="67"/>
      <c r="CO786" s="68"/>
      <c r="CP786" s="69"/>
      <c r="CQ786" s="67"/>
      <c r="CR786" s="67"/>
      <c r="CS786" s="81"/>
      <c r="CT786" s="69"/>
      <c r="CU786" s="69"/>
      <c r="CV786" s="69"/>
      <c r="CW786" s="69"/>
      <c r="CX786" s="69"/>
      <c r="CY786" s="69"/>
      <c r="CZ786" s="69"/>
      <c r="DA786" s="69"/>
    </row>
    <row r="787" spans="2:105">
      <c r="B787" s="67"/>
      <c r="C787" s="67"/>
      <c r="D787" s="67"/>
      <c r="E787" s="68"/>
      <c r="F787" s="69"/>
      <c r="G787" s="67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  <c r="AC787" s="80"/>
      <c r="AD787" s="69"/>
      <c r="AE787" s="69"/>
      <c r="AF787" s="69"/>
      <c r="AG787" s="80"/>
      <c r="AH787" s="80"/>
      <c r="AI787" s="69"/>
      <c r="AJ787" s="69"/>
      <c r="AK787" s="80"/>
      <c r="AL787" s="80"/>
      <c r="AM787" s="69"/>
      <c r="AN787" s="69"/>
      <c r="AO787" s="80"/>
      <c r="AP787" s="80"/>
      <c r="AQ787" s="69"/>
      <c r="AR787" s="69"/>
      <c r="AS787" s="80"/>
      <c r="AT787" s="80"/>
      <c r="AU787" s="69"/>
      <c r="AV787" s="69"/>
      <c r="AW787" s="80"/>
      <c r="AX787" s="80"/>
      <c r="AY787" s="69"/>
      <c r="AZ787" s="69"/>
      <c r="BA787" s="80"/>
      <c r="BB787" s="80"/>
      <c r="BC787" s="69"/>
      <c r="BD787" s="69"/>
      <c r="BE787" s="80"/>
      <c r="BF787" s="80"/>
      <c r="BG787" s="69"/>
      <c r="BH787" s="69"/>
      <c r="BI787" s="80"/>
      <c r="BJ787" s="80"/>
      <c r="BK787" s="69"/>
      <c r="BL787" s="69"/>
      <c r="BM787" s="80"/>
      <c r="BN787" s="80"/>
      <c r="BO787" s="69"/>
      <c r="BP787" s="69"/>
      <c r="BQ787" s="80"/>
      <c r="BR787" s="80"/>
      <c r="BS787" s="69"/>
      <c r="BT787" s="69"/>
      <c r="BU787" s="80"/>
      <c r="BV787" s="80"/>
      <c r="BW787" s="69"/>
      <c r="BX787" s="69"/>
      <c r="BY787" s="80"/>
      <c r="BZ787" s="80"/>
      <c r="CA787" s="69"/>
      <c r="CB787" s="69"/>
      <c r="CC787" s="80"/>
      <c r="CD787" s="80"/>
      <c r="CE787" s="69"/>
      <c r="CF787" s="69"/>
      <c r="CG787" s="69"/>
      <c r="CH787" s="69"/>
      <c r="CI787" s="69"/>
      <c r="CJ787" s="69"/>
      <c r="CK787" s="68"/>
      <c r="CL787" s="69"/>
      <c r="CM787" s="67"/>
      <c r="CN787" s="67"/>
      <c r="CO787" s="68"/>
      <c r="CP787" s="69"/>
      <c r="CQ787" s="67"/>
      <c r="CR787" s="67"/>
      <c r="CS787" s="81"/>
      <c r="CT787" s="69"/>
      <c r="CU787" s="69"/>
      <c r="CV787" s="69"/>
      <c r="CW787" s="69"/>
      <c r="CX787" s="69"/>
      <c r="CY787" s="69"/>
      <c r="CZ787" s="69"/>
      <c r="DA787" s="69"/>
    </row>
    <row r="788" spans="2:105">
      <c r="B788" s="67"/>
      <c r="C788" s="67"/>
      <c r="D788" s="67"/>
      <c r="E788" s="68"/>
      <c r="F788" s="69"/>
      <c r="G788" s="67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  <c r="AC788" s="80"/>
      <c r="AD788" s="69"/>
      <c r="AE788" s="69"/>
      <c r="AF788" s="69"/>
      <c r="AG788" s="80"/>
      <c r="AH788" s="80"/>
      <c r="AI788" s="69"/>
      <c r="AJ788" s="69"/>
      <c r="AK788" s="80"/>
      <c r="AL788" s="80"/>
      <c r="AM788" s="69"/>
      <c r="AN788" s="69"/>
      <c r="AO788" s="80"/>
      <c r="AP788" s="80"/>
      <c r="AQ788" s="69"/>
      <c r="AR788" s="69"/>
      <c r="AS788" s="80"/>
      <c r="AT788" s="80"/>
      <c r="AU788" s="69"/>
      <c r="AV788" s="69"/>
      <c r="AW788" s="80"/>
      <c r="AX788" s="80"/>
      <c r="AY788" s="69"/>
      <c r="AZ788" s="69"/>
      <c r="BA788" s="80"/>
      <c r="BB788" s="80"/>
      <c r="BC788" s="69"/>
      <c r="BD788" s="69"/>
      <c r="BE788" s="80"/>
      <c r="BF788" s="80"/>
      <c r="BG788" s="69"/>
      <c r="BH788" s="69"/>
      <c r="BI788" s="80"/>
      <c r="BJ788" s="80"/>
      <c r="BK788" s="69"/>
      <c r="BL788" s="69"/>
      <c r="BM788" s="80"/>
      <c r="BN788" s="80"/>
      <c r="BO788" s="69"/>
      <c r="BP788" s="69"/>
      <c r="BQ788" s="80"/>
      <c r="BR788" s="80"/>
      <c r="BS788" s="69"/>
      <c r="BT788" s="69"/>
      <c r="BU788" s="80"/>
      <c r="BV788" s="80"/>
      <c r="BW788" s="69"/>
      <c r="BX788" s="69"/>
      <c r="BY788" s="80"/>
      <c r="BZ788" s="80"/>
      <c r="CA788" s="69"/>
      <c r="CB788" s="69"/>
      <c r="CC788" s="80"/>
      <c r="CD788" s="80"/>
      <c r="CE788" s="69"/>
      <c r="CF788" s="69"/>
      <c r="CG788" s="69"/>
      <c r="CH788" s="69"/>
      <c r="CI788" s="69"/>
      <c r="CJ788" s="69"/>
      <c r="CK788" s="68"/>
      <c r="CL788" s="69"/>
      <c r="CM788" s="67"/>
      <c r="CN788" s="67"/>
      <c r="CO788" s="68"/>
      <c r="CP788" s="69"/>
      <c r="CQ788" s="67"/>
      <c r="CR788" s="67"/>
      <c r="CS788" s="81"/>
      <c r="CT788" s="69"/>
      <c r="CU788" s="69"/>
      <c r="CV788" s="69"/>
      <c r="CW788" s="69"/>
      <c r="CX788" s="69"/>
      <c r="CY788" s="69"/>
      <c r="CZ788" s="69"/>
      <c r="DA788" s="69"/>
    </row>
    <row r="789" spans="2:105">
      <c r="B789" s="67"/>
      <c r="C789" s="67"/>
      <c r="D789" s="67"/>
      <c r="E789" s="69"/>
      <c r="F789" s="68"/>
      <c r="G789" s="67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  <c r="AC789" s="80"/>
      <c r="AD789" s="80"/>
      <c r="AE789" s="69"/>
      <c r="AF789" s="69"/>
      <c r="AG789" s="69"/>
      <c r="AH789" s="80"/>
      <c r="AI789" s="80"/>
      <c r="AJ789" s="69"/>
      <c r="AK789" s="69"/>
      <c r="AL789" s="80"/>
      <c r="AM789" s="80"/>
      <c r="AN789" s="69"/>
      <c r="AO789" s="69"/>
      <c r="AP789" s="80"/>
      <c r="AQ789" s="80"/>
      <c r="AR789" s="69"/>
      <c r="AS789" s="69"/>
      <c r="AT789" s="80"/>
      <c r="AU789" s="80"/>
      <c r="AV789" s="69"/>
      <c r="AW789" s="69"/>
      <c r="AX789" s="80"/>
      <c r="AY789" s="80"/>
      <c r="AZ789" s="69"/>
      <c r="BA789" s="69"/>
      <c r="BB789" s="80"/>
      <c r="BC789" s="80"/>
      <c r="BD789" s="69"/>
      <c r="BE789" s="69"/>
      <c r="BF789" s="80"/>
      <c r="BG789" s="80"/>
      <c r="BH789" s="69"/>
      <c r="BI789" s="69"/>
      <c r="BJ789" s="80"/>
      <c r="BK789" s="80"/>
      <c r="BL789" s="69"/>
      <c r="BM789" s="69"/>
      <c r="BN789" s="80"/>
      <c r="BO789" s="80"/>
      <c r="BP789" s="69"/>
      <c r="BQ789" s="69"/>
      <c r="BR789" s="80"/>
      <c r="BS789" s="80"/>
      <c r="BT789" s="69"/>
      <c r="BU789" s="69"/>
      <c r="BV789" s="80"/>
      <c r="BW789" s="80"/>
      <c r="BX789" s="69"/>
      <c r="BY789" s="69"/>
      <c r="BZ789" s="80"/>
      <c r="CA789" s="80"/>
      <c r="CB789" s="69"/>
      <c r="CC789" s="69"/>
      <c r="CD789" s="80"/>
      <c r="CE789" s="80"/>
      <c r="CF789" s="69"/>
      <c r="CG789" s="69"/>
      <c r="CH789" s="69"/>
      <c r="CI789" s="69"/>
      <c r="CJ789" s="69"/>
      <c r="CK789" s="69"/>
      <c r="CL789" s="68"/>
      <c r="CM789" s="67"/>
      <c r="CN789" s="67"/>
      <c r="CO789" s="69"/>
      <c r="CP789" s="68"/>
      <c r="CQ789" s="67"/>
      <c r="CR789" s="67"/>
      <c r="CS789" s="69"/>
      <c r="CT789" s="81"/>
      <c r="CU789" s="69"/>
      <c r="CV789" s="69"/>
      <c r="CW789" s="69"/>
      <c r="CX789" s="69"/>
      <c r="CY789" s="69"/>
      <c r="CZ789" s="69"/>
      <c r="DA789" s="69"/>
    </row>
    <row r="790" spans="2:105">
      <c r="B790" s="67"/>
      <c r="C790" s="67"/>
      <c r="D790" s="67"/>
      <c r="E790" s="69"/>
      <c r="F790" s="68"/>
      <c r="G790" s="67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  <c r="AC790" s="80"/>
      <c r="AD790" s="80"/>
      <c r="AE790" s="69"/>
      <c r="AF790" s="69"/>
      <c r="AG790" s="69"/>
      <c r="AH790" s="80"/>
      <c r="AI790" s="80"/>
      <c r="AJ790" s="69"/>
      <c r="AK790" s="69"/>
      <c r="AL790" s="80"/>
      <c r="AM790" s="80"/>
      <c r="AN790" s="69"/>
      <c r="AO790" s="69"/>
      <c r="AP790" s="80"/>
      <c r="AQ790" s="80"/>
      <c r="AR790" s="69"/>
      <c r="AS790" s="69"/>
      <c r="AT790" s="80"/>
      <c r="AU790" s="80"/>
      <c r="AV790" s="69"/>
      <c r="AW790" s="69"/>
      <c r="AX790" s="80"/>
      <c r="AY790" s="80"/>
      <c r="AZ790" s="69"/>
      <c r="BA790" s="69"/>
      <c r="BB790" s="80"/>
      <c r="BC790" s="80"/>
      <c r="BD790" s="69"/>
      <c r="BE790" s="69"/>
      <c r="BF790" s="80"/>
      <c r="BG790" s="80"/>
      <c r="BH790" s="69"/>
      <c r="BI790" s="69"/>
      <c r="BJ790" s="80"/>
      <c r="BK790" s="80"/>
      <c r="BL790" s="69"/>
      <c r="BM790" s="69"/>
      <c r="BN790" s="80"/>
      <c r="BO790" s="80"/>
      <c r="BP790" s="69"/>
      <c r="BQ790" s="69"/>
      <c r="BR790" s="80"/>
      <c r="BS790" s="80"/>
      <c r="BT790" s="69"/>
      <c r="BU790" s="69"/>
      <c r="BV790" s="80"/>
      <c r="BW790" s="80"/>
      <c r="BX790" s="69"/>
      <c r="BY790" s="69"/>
      <c r="BZ790" s="80"/>
      <c r="CA790" s="80"/>
      <c r="CB790" s="69"/>
      <c r="CC790" s="69"/>
      <c r="CD790" s="80"/>
      <c r="CE790" s="80"/>
      <c r="CF790" s="69"/>
      <c r="CG790" s="69"/>
      <c r="CH790" s="69"/>
      <c r="CI790" s="69"/>
      <c r="CJ790" s="69"/>
      <c r="CK790" s="69"/>
      <c r="CL790" s="68"/>
      <c r="CM790" s="67"/>
      <c r="CN790" s="67"/>
      <c r="CO790" s="69"/>
      <c r="CP790" s="68"/>
      <c r="CQ790" s="67"/>
      <c r="CR790" s="67"/>
      <c r="CS790" s="69"/>
      <c r="CT790" s="81"/>
      <c r="CU790" s="69"/>
      <c r="CV790" s="69"/>
      <c r="CW790" s="69"/>
      <c r="CX790" s="69"/>
      <c r="CY790" s="69"/>
      <c r="CZ790" s="69"/>
      <c r="DA790" s="69"/>
    </row>
    <row r="791" spans="2:105">
      <c r="B791" s="67"/>
      <c r="C791" s="67"/>
      <c r="D791" s="67"/>
      <c r="E791" s="69"/>
      <c r="F791" s="68"/>
      <c r="G791" s="67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  <c r="AC791" s="80"/>
      <c r="AD791" s="80"/>
      <c r="AE791" s="69"/>
      <c r="AF791" s="69"/>
      <c r="AG791" s="69"/>
      <c r="AH791" s="80"/>
      <c r="AI791" s="80"/>
      <c r="AJ791" s="69"/>
      <c r="AK791" s="69"/>
      <c r="AL791" s="80"/>
      <c r="AM791" s="80"/>
      <c r="AN791" s="69"/>
      <c r="AO791" s="69"/>
      <c r="AP791" s="80"/>
      <c r="AQ791" s="80"/>
      <c r="AR791" s="69"/>
      <c r="AS791" s="69"/>
      <c r="AT791" s="80"/>
      <c r="AU791" s="80"/>
      <c r="AV791" s="69"/>
      <c r="AW791" s="69"/>
      <c r="AX791" s="80"/>
      <c r="AY791" s="80"/>
      <c r="AZ791" s="69"/>
      <c r="BA791" s="69"/>
      <c r="BB791" s="80"/>
      <c r="BC791" s="80"/>
      <c r="BD791" s="69"/>
      <c r="BE791" s="69"/>
      <c r="BF791" s="80"/>
      <c r="BG791" s="80"/>
      <c r="BH791" s="69"/>
      <c r="BI791" s="69"/>
      <c r="BJ791" s="80"/>
      <c r="BK791" s="80"/>
      <c r="BL791" s="69"/>
      <c r="BM791" s="69"/>
      <c r="BN791" s="80"/>
      <c r="BO791" s="80"/>
      <c r="BP791" s="69"/>
      <c r="BQ791" s="69"/>
      <c r="BR791" s="80"/>
      <c r="BS791" s="80"/>
      <c r="BT791" s="69"/>
      <c r="BU791" s="69"/>
      <c r="BV791" s="80"/>
      <c r="BW791" s="80"/>
      <c r="BX791" s="69"/>
      <c r="BY791" s="69"/>
      <c r="BZ791" s="80"/>
      <c r="CA791" s="80"/>
      <c r="CB791" s="69"/>
      <c r="CC791" s="69"/>
      <c r="CD791" s="80"/>
      <c r="CE791" s="80"/>
      <c r="CF791" s="69"/>
      <c r="CG791" s="69"/>
      <c r="CH791" s="69"/>
      <c r="CI791" s="69"/>
      <c r="CJ791" s="69"/>
      <c r="CK791" s="69"/>
      <c r="CL791" s="68"/>
      <c r="CM791" s="67"/>
      <c r="CN791" s="67"/>
      <c r="CO791" s="69"/>
      <c r="CP791" s="68"/>
      <c r="CQ791" s="67"/>
      <c r="CR791" s="67"/>
      <c r="CS791" s="69"/>
      <c r="CT791" s="81"/>
      <c r="CU791" s="69"/>
      <c r="CV791" s="69"/>
      <c r="CW791" s="69"/>
      <c r="CX791" s="69"/>
      <c r="CY791" s="69"/>
      <c r="CZ791" s="69"/>
      <c r="DA791" s="69"/>
    </row>
    <row r="792" spans="2:105">
      <c r="B792" s="67"/>
      <c r="C792" s="67"/>
      <c r="D792" s="67"/>
      <c r="E792" s="69"/>
      <c r="F792" s="68"/>
      <c r="G792" s="67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  <c r="AC792" s="80"/>
      <c r="AD792" s="80"/>
      <c r="AE792" s="69"/>
      <c r="AF792" s="69"/>
      <c r="AG792" s="69"/>
      <c r="AH792" s="80"/>
      <c r="AI792" s="80"/>
      <c r="AJ792" s="69"/>
      <c r="AK792" s="69"/>
      <c r="AL792" s="80"/>
      <c r="AM792" s="80"/>
      <c r="AN792" s="69"/>
      <c r="AO792" s="69"/>
      <c r="AP792" s="80"/>
      <c r="AQ792" s="80"/>
      <c r="AR792" s="69"/>
      <c r="AS792" s="69"/>
      <c r="AT792" s="80"/>
      <c r="AU792" s="80"/>
      <c r="AV792" s="69"/>
      <c r="AW792" s="69"/>
      <c r="AX792" s="80"/>
      <c r="AY792" s="80"/>
      <c r="AZ792" s="69"/>
      <c r="BA792" s="69"/>
      <c r="BB792" s="80"/>
      <c r="BC792" s="80"/>
      <c r="BD792" s="69"/>
      <c r="BE792" s="69"/>
      <c r="BF792" s="80"/>
      <c r="BG792" s="80"/>
      <c r="BH792" s="69"/>
      <c r="BI792" s="69"/>
      <c r="BJ792" s="80"/>
      <c r="BK792" s="80"/>
      <c r="BL792" s="69"/>
      <c r="BM792" s="69"/>
      <c r="BN792" s="80"/>
      <c r="BO792" s="80"/>
      <c r="BP792" s="69"/>
      <c r="BQ792" s="69"/>
      <c r="BR792" s="80"/>
      <c r="BS792" s="80"/>
      <c r="BT792" s="69"/>
      <c r="BU792" s="69"/>
      <c r="BV792" s="80"/>
      <c r="BW792" s="80"/>
      <c r="BX792" s="69"/>
      <c r="BY792" s="69"/>
      <c r="BZ792" s="80"/>
      <c r="CA792" s="80"/>
      <c r="CB792" s="69"/>
      <c r="CC792" s="69"/>
      <c r="CD792" s="80"/>
      <c r="CE792" s="80"/>
      <c r="CF792" s="69"/>
      <c r="CG792" s="69"/>
      <c r="CH792" s="69"/>
      <c r="CI792" s="69"/>
      <c r="CJ792" s="69"/>
      <c r="CK792" s="69"/>
      <c r="CL792" s="68"/>
      <c r="CM792" s="67"/>
      <c r="CN792" s="67"/>
      <c r="CO792" s="69"/>
      <c r="CP792" s="68"/>
      <c r="CQ792" s="67"/>
      <c r="CR792" s="67"/>
      <c r="CS792" s="69"/>
      <c r="CT792" s="81"/>
      <c r="CU792" s="69"/>
      <c r="CV792" s="69"/>
      <c r="CW792" s="69"/>
      <c r="CX792" s="69"/>
      <c r="CY792" s="69"/>
      <c r="CZ792" s="69"/>
      <c r="DA792" s="69"/>
    </row>
    <row r="793" spans="2:105">
      <c r="B793" s="67"/>
      <c r="C793" s="67"/>
      <c r="D793" s="67"/>
      <c r="E793" s="69"/>
      <c r="F793" s="68"/>
      <c r="G793" s="67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  <c r="AC793" s="80"/>
      <c r="AD793" s="80"/>
      <c r="AE793" s="69"/>
      <c r="AF793" s="69"/>
      <c r="AG793" s="69"/>
      <c r="AH793" s="80"/>
      <c r="AI793" s="80"/>
      <c r="AJ793" s="69"/>
      <c r="AK793" s="69"/>
      <c r="AL793" s="80"/>
      <c r="AM793" s="80"/>
      <c r="AN793" s="69"/>
      <c r="AO793" s="69"/>
      <c r="AP793" s="80"/>
      <c r="AQ793" s="80"/>
      <c r="AR793" s="69"/>
      <c r="AS793" s="69"/>
      <c r="AT793" s="80"/>
      <c r="AU793" s="80"/>
      <c r="AV793" s="69"/>
      <c r="AW793" s="69"/>
      <c r="AX793" s="80"/>
      <c r="AY793" s="80"/>
      <c r="AZ793" s="69"/>
      <c r="BA793" s="69"/>
      <c r="BB793" s="80"/>
      <c r="BC793" s="80"/>
      <c r="BD793" s="69"/>
      <c r="BE793" s="69"/>
      <c r="BF793" s="80"/>
      <c r="BG793" s="80"/>
      <c r="BH793" s="69"/>
      <c r="BI793" s="69"/>
      <c r="BJ793" s="80"/>
      <c r="BK793" s="80"/>
      <c r="BL793" s="69"/>
      <c r="BM793" s="69"/>
      <c r="BN793" s="80"/>
      <c r="BO793" s="80"/>
      <c r="BP793" s="69"/>
      <c r="BQ793" s="69"/>
      <c r="BR793" s="80"/>
      <c r="BS793" s="80"/>
      <c r="BT793" s="69"/>
      <c r="BU793" s="69"/>
      <c r="BV793" s="80"/>
      <c r="BW793" s="80"/>
      <c r="BX793" s="69"/>
      <c r="BY793" s="69"/>
      <c r="BZ793" s="80"/>
      <c r="CA793" s="80"/>
      <c r="CB793" s="69"/>
      <c r="CC793" s="69"/>
      <c r="CD793" s="80"/>
      <c r="CE793" s="80"/>
      <c r="CF793" s="69"/>
      <c r="CG793" s="69"/>
      <c r="CH793" s="69"/>
      <c r="CI793" s="69"/>
      <c r="CJ793" s="69"/>
      <c r="CK793" s="69"/>
      <c r="CL793" s="68"/>
      <c r="CM793" s="67"/>
      <c r="CN793" s="67"/>
      <c r="CO793" s="69"/>
      <c r="CP793" s="68"/>
      <c r="CQ793" s="67"/>
      <c r="CR793" s="67"/>
      <c r="CS793" s="69"/>
      <c r="CT793" s="81"/>
      <c r="CU793" s="69"/>
      <c r="CV793" s="69"/>
      <c r="CW793" s="69"/>
      <c r="CX793" s="69"/>
      <c r="CY793" s="69"/>
      <c r="CZ793" s="69"/>
      <c r="DA793" s="69"/>
    </row>
    <row r="794" spans="2:105">
      <c r="B794" s="67"/>
      <c r="C794" s="67"/>
      <c r="D794" s="67"/>
      <c r="E794" s="69"/>
      <c r="F794" s="68"/>
      <c r="G794" s="67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  <c r="AC794" s="80"/>
      <c r="AD794" s="80"/>
      <c r="AE794" s="69"/>
      <c r="AF794" s="69"/>
      <c r="AG794" s="69"/>
      <c r="AH794" s="80"/>
      <c r="AI794" s="80"/>
      <c r="AJ794" s="69"/>
      <c r="AK794" s="69"/>
      <c r="AL794" s="80"/>
      <c r="AM794" s="80"/>
      <c r="AN794" s="69"/>
      <c r="AO794" s="69"/>
      <c r="AP794" s="80"/>
      <c r="AQ794" s="80"/>
      <c r="AR794" s="69"/>
      <c r="AS794" s="69"/>
      <c r="AT794" s="80"/>
      <c r="AU794" s="80"/>
      <c r="AV794" s="69"/>
      <c r="AW794" s="69"/>
      <c r="AX794" s="80"/>
      <c r="AY794" s="80"/>
      <c r="AZ794" s="69"/>
      <c r="BA794" s="69"/>
      <c r="BB794" s="80"/>
      <c r="BC794" s="80"/>
      <c r="BD794" s="69"/>
      <c r="BE794" s="69"/>
      <c r="BF794" s="80"/>
      <c r="BG794" s="80"/>
      <c r="BH794" s="69"/>
      <c r="BI794" s="69"/>
      <c r="BJ794" s="80"/>
      <c r="BK794" s="80"/>
      <c r="BL794" s="69"/>
      <c r="BM794" s="69"/>
      <c r="BN794" s="80"/>
      <c r="BO794" s="80"/>
      <c r="BP794" s="69"/>
      <c r="BQ794" s="69"/>
      <c r="BR794" s="80"/>
      <c r="BS794" s="80"/>
      <c r="BT794" s="69"/>
      <c r="BU794" s="69"/>
      <c r="BV794" s="80"/>
      <c r="BW794" s="80"/>
      <c r="BX794" s="69"/>
      <c r="BY794" s="69"/>
      <c r="BZ794" s="80"/>
      <c r="CA794" s="80"/>
      <c r="CB794" s="69"/>
      <c r="CC794" s="69"/>
      <c r="CD794" s="80"/>
      <c r="CE794" s="80"/>
      <c r="CF794" s="69"/>
      <c r="CG794" s="69"/>
      <c r="CH794" s="69"/>
      <c r="CI794" s="69"/>
      <c r="CJ794" s="69"/>
      <c r="CK794" s="69"/>
      <c r="CL794" s="68"/>
      <c r="CM794" s="67"/>
      <c r="CN794" s="67"/>
      <c r="CO794" s="69"/>
      <c r="CP794" s="68"/>
      <c r="CQ794" s="67"/>
      <c r="CR794" s="67"/>
      <c r="CS794" s="69"/>
      <c r="CT794" s="81"/>
      <c r="CU794" s="69"/>
      <c r="CV794" s="69"/>
      <c r="CW794" s="69"/>
      <c r="CX794" s="69"/>
      <c r="CY794" s="69"/>
      <c r="CZ794" s="69"/>
      <c r="DA794" s="69"/>
    </row>
    <row r="795" spans="2:105">
      <c r="B795" s="67"/>
      <c r="C795" s="67"/>
      <c r="D795" s="67"/>
      <c r="E795" s="69"/>
      <c r="F795" s="68"/>
      <c r="G795" s="67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  <c r="AC795" s="80"/>
      <c r="AD795" s="80"/>
      <c r="AE795" s="69"/>
      <c r="AF795" s="69"/>
      <c r="AG795" s="69"/>
      <c r="AH795" s="80"/>
      <c r="AI795" s="80"/>
      <c r="AJ795" s="69"/>
      <c r="AK795" s="69"/>
      <c r="AL795" s="80"/>
      <c r="AM795" s="80"/>
      <c r="AN795" s="69"/>
      <c r="AO795" s="69"/>
      <c r="AP795" s="80"/>
      <c r="AQ795" s="80"/>
      <c r="AR795" s="69"/>
      <c r="AS795" s="69"/>
      <c r="AT795" s="80"/>
      <c r="AU795" s="80"/>
      <c r="AV795" s="69"/>
      <c r="AW795" s="69"/>
      <c r="AX795" s="80"/>
      <c r="AY795" s="80"/>
      <c r="AZ795" s="69"/>
      <c r="BA795" s="69"/>
      <c r="BB795" s="80"/>
      <c r="BC795" s="80"/>
      <c r="BD795" s="69"/>
      <c r="BE795" s="69"/>
      <c r="BF795" s="80"/>
      <c r="BG795" s="80"/>
      <c r="BH795" s="69"/>
      <c r="BI795" s="69"/>
      <c r="BJ795" s="80"/>
      <c r="BK795" s="80"/>
      <c r="BL795" s="69"/>
      <c r="BM795" s="69"/>
      <c r="BN795" s="80"/>
      <c r="BO795" s="80"/>
      <c r="BP795" s="69"/>
      <c r="BQ795" s="69"/>
      <c r="BR795" s="80"/>
      <c r="BS795" s="80"/>
      <c r="BT795" s="69"/>
      <c r="BU795" s="69"/>
      <c r="BV795" s="80"/>
      <c r="BW795" s="80"/>
      <c r="BX795" s="69"/>
      <c r="BY795" s="69"/>
      <c r="BZ795" s="80"/>
      <c r="CA795" s="80"/>
      <c r="CB795" s="69"/>
      <c r="CC795" s="69"/>
      <c r="CD795" s="80"/>
      <c r="CE795" s="80"/>
      <c r="CF795" s="69"/>
      <c r="CG795" s="69"/>
      <c r="CH795" s="69"/>
      <c r="CI795" s="69"/>
      <c r="CJ795" s="69"/>
      <c r="CK795" s="69"/>
      <c r="CL795" s="68"/>
      <c r="CM795" s="67"/>
      <c r="CN795" s="67"/>
      <c r="CO795" s="69"/>
      <c r="CP795" s="68"/>
      <c r="CQ795" s="67"/>
      <c r="CR795" s="67"/>
      <c r="CS795" s="69"/>
      <c r="CT795" s="81"/>
      <c r="CU795" s="69"/>
      <c r="CV795" s="69"/>
      <c r="CW795" s="69"/>
      <c r="CX795" s="69"/>
      <c r="CY795" s="69"/>
      <c r="CZ795" s="69"/>
      <c r="DA795" s="69"/>
    </row>
    <row r="796" spans="2:105">
      <c r="B796" s="67"/>
      <c r="C796" s="67"/>
      <c r="D796" s="67"/>
      <c r="E796" s="69"/>
      <c r="F796" s="68"/>
      <c r="G796" s="67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  <c r="AC796" s="80"/>
      <c r="AD796" s="80"/>
      <c r="AE796" s="69"/>
      <c r="AF796" s="69"/>
      <c r="AG796" s="69"/>
      <c r="AH796" s="80"/>
      <c r="AI796" s="80"/>
      <c r="AJ796" s="69"/>
      <c r="AK796" s="69"/>
      <c r="AL796" s="80"/>
      <c r="AM796" s="80"/>
      <c r="AN796" s="69"/>
      <c r="AO796" s="69"/>
      <c r="AP796" s="80"/>
      <c r="AQ796" s="80"/>
      <c r="AR796" s="69"/>
      <c r="AS796" s="69"/>
      <c r="AT796" s="80"/>
      <c r="AU796" s="80"/>
      <c r="AV796" s="69"/>
      <c r="AW796" s="69"/>
      <c r="AX796" s="80"/>
      <c r="AY796" s="80"/>
      <c r="AZ796" s="69"/>
      <c r="BA796" s="69"/>
      <c r="BB796" s="80"/>
      <c r="BC796" s="80"/>
      <c r="BD796" s="69"/>
      <c r="BE796" s="69"/>
      <c r="BF796" s="80"/>
      <c r="BG796" s="80"/>
      <c r="BH796" s="69"/>
      <c r="BI796" s="69"/>
      <c r="BJ796" s="80"/>
      <c r="BK796" s="80"/>
      <c r="BL796" s="69"/>
      <c r="BM796" s="69"/>
      <c r="BN796" s="80"/>
      <c r="BO796" s="80"/>
      <c r="BP796" s="69"/>
      <c r="BQ796" s="69"/>
      <c r="BR796" s="80"/>
      <c r="BS796" s="80"/>
      <c r="BT796" s="69"/>
      <c r="BU796" s="69"/>
      <c r="BV796" s="80"/>
      <c r="BW796" s="80"/>
      <c r="BX796" s="69"/>
      <c r="BY796" s="69"/>
      <c r="BZ796" s="80"/>
      <c r="CA796" s="80"/>
      <c r="CB796" s="69"/>
      <c r="CC796" s="69"/>
      <c r="CD796" s="80"/>
      <c r="CE796" s="80"/>
      <c r="CF796" s="69"/>
      <c r="CG796" s="69"/>
      <c r="CH796" s="69"/>
      <c r="CI796" s="69"/>
      <c r="CJ796" s="69"/>
      <c r="CK796" s="69"/>
      <c r="CL796" s="68"/>
      <c r="CM796" s="67"/>
      <c r="CN796" s="67"/>
      <c r="CO796" s="69"/>
      <c r="CP796" s="68"/>
      <c r="CQ796" s="67"/>
      <c r="CR796" s="67"/>
      <c r="CS796" s="69"/>
      <c r="CT796" s="81"/>
      <c r="CU796" s="69"/>
      <c r="CV796" s="69"/>
      <c r="CW796" s="69"/>
      <c r="CX796" s="69"/>
      <c r="CY796" s="69"/>
      <c r="CZ796" s="69"/>
      <c r="DA796" s="69"/>
    </row>
    <row r="797" spans="2:105">
      <c r="B797" s="67"/>
      <c r="C797" s="67"/>
      <c r="D797" s="67"/>
      <c r="E797" s="69"/>
      <c r="F797" s="68"/>
      <c r="G797" s="67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  <c r="AC797" s="80"/>
      <c r="AD797" s="80"/>
      <c r="AE797" s="69"/>
      <c r="AF797" s="69"/>
      <c r="AG797" s="69"/>
      <c r="AH797" s="80"/>
      <c r="AI797" s="80"/>
      <c r="AJ797" s="69"/>
      <c r="AK797" s="69"/>
      <c r="AL797" s="80"/>
      <c r="AM797" s="80"/>
      <c r="AN797" s="69"/>
      <c r="AO797" s="69"/>
      <c r="AP797" s="80"/>
      <c r="AQ797" s="80"/>
      <c r="AR797" s="69"/>
      <c r="AS797" s="69"/>
      <c r="AT797" s="80"/>
      <c r="AU797" s="80"/>
      <c r="AV797" s="69"/>
      <c r="AW797" s="69"/>
      <c r="AX797" s="80"/>
      <c r="AY797" s="80"/>
      <c r="AZ797" s="69"/>
      <c r="BA797" s="69"/>
      <c r="BB797" s="80"/>
      <c r="BC797" s="80"/>
      <c r="BD797" s="69"/>
      <c r="BE797" s="69"/>
      <c r="BF797" s="80"/>
      <c r="BG797" s="80"/>
      <c r="BH797" s="69"/>
      <c r="BI797" s="69"/>
      <c r="BJ797" s="80"/>
      <c r="BK797" s="80"/>
      <c r="BL797" s="69"/>
      <c r="BM797" s="69"/>
      <c r="BN797" s="80"/>
      <c r="BO797" s="80"/>
      <c r="BP797" s="69"/>
      <c r="BQ797" s="69"/>
      <c r="BR797" s="80"/>
      <c r="BS797" s="80"/>
      <c r="BT797" s="69"/>
      <c r="BU797" s="69"/>
      <c r="BV797" s="80"/>
      <c r="BW797" s="80"/>
      <c r="BX797" s="69"/>
      <c r="BY797" s="69"/>
      <c r="BZ797" s="80"/>
      <c r="CA797" s="80"/>
      <c r="CB797" s="69"/>
      <c r="CC797" s="69"/>
      <c r="CD797" s="80"/>
      <c r="CE797" s="80"/>
      <c r="CF797" s="69"/>
      <c r="CG797" s="69"/>
      <c r="CH797" s="69"/>
      <c r="CI797" s="69"/>
      <c r="CJ797" s="69"/>
      <c r="CK797" s="69"/>
      <c r="CL797" s="68"/>
      <c r="CM797" s="67"/>
      <c r="CN797" s="67"/>
      <c r="CO797" s="69"/>
      <c r="CP797" s="68"/>
      <c r="CQ797" s="67"/>
      <c r="CR797" s="67"/>
      <c r="CS797" s="69"/>
      <c r="CT797" s="81"/>
      <c r="CU797" s="69"/>
      <c r="CV797" s="69"/>
      <c r="CW797" s="69"/>
      <c r="CX797" s="69"/>
      <c r="CY797" s="69"/>
      <c r="CZ797" s="69"/>
      <c r="DA797" s="69"/>
    </row>
    <row r="798" spans="2:105">
      <c r="B798" s="67"/>
      <c r="C798" s="67"/>
      <c r="D798" s="67"/>
      <c r="E798" s="69"/>
      <c r="F798" s="68"/>
      <c r="G798" s="67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  <c r="AC798" s="80"/>
      <c r="AD798" s="80"/>
      <c r="AE798" s="69"/>
      <c r="AF798" s="69"/>
      <c r="AG798" s="69"/>
      <c r="AH798" s="80"/>
      <c r="AI798" s="80"/>
      <c r="AJ798" s="69"/>
      <c r="AK798" s="69"/>
      <c r="AL798" s="80"/>
      <c r="AM798" s="80"/>
      <c r="AN798" s="69"/>
      <c r="AO798" s="69"/>
      <c r="AP798" s="80"/>
      <c r="AQ798" s="80"/>
      <c r="AR798" s="69"/>
      <c r="AS798" s="69"/>
      <c r="AT798" s="80"/>
      <c r="AU798" s="80"/>
      <c r="AV798" s="69"/>
      <c r="AW798" s="69"/>
      <c r="AX798" s="80"/>
      <c r="AY798" s="80"/>
      <c r="AZ798" s="69"/>
      <c r="BA798" s="69"/>
      <c r="BB798" s="80"/>
      <c r="BC798" s="80"/>
      <c r="BD798" s="69"/>
      <c r="BE798" s="69"/>
      <c r="BF798" s="80"/>
      <c r="BG798" s="80"/>
      <c r="BH798" s="69"/>
      <c r="BI798" s="69"/>
      <c r="BJ798" s="80"/>
      <c r="BK798" s="80"/>
      <c r="BL798" s="69"/>
      <c r="BM798" s="69"/>
      <c r="BN798" s="80"/>
      <c r="BO798" s="80"/>
      <c r="BP798" s="69"/>
      <c r="BQ798" s="69"/>
      <c r="BR798" s="80"/>
      <c r="BS798" s="80"/>
      <c r="BT798" s="69"/>
      <c r="BU798" s="69"/>
      <c r="BV798" s="80"/>
      <c r="BW798" s="80"/>
      <c r="BX798" s="69"/>
      <c r="BY798" s="69"/>
      <c r="BZ798" s="80"/>
      <c r="CA798" s="80"/>
      <c r="CB798" s="69"/>
      <c r="CC798" s="69"/>
      <c r="CD798" s="80"/>
      <c r="CE798" s="80"/>
      <c r="CF798" s="69"/>
      <c r="CG798" s="69"/>
      <c r="CH798" s="69"/>
      <c r="CI798" s="69"/>
      <c r="CJ798" s="69"/>
      <c r="CK798" s="69"/>
      <c r="CL798" s="68"/>
      <c r="CM798" s="67"/>
      <c r="CN798" s="67"/>
      <c r="CO798" s="69"/>
      <c r="CP798" s="68"/>
      <c r="CQ798" s="67"/>
      <c r="CR798" s="67"/>
      <c r="CS798" s="69"/>
      <c r="CT798" s="81"/>
      <c r="CU798" s="69"/>
      <c r="CV798" s="69"/>
      <c r="CW798" s="69"/>
      <c r="CX798" s="69"/>
      <c r="CY798" s="69"/>
      <c r="CZ798" s="69"/>
      <c r="DA798" s="69"/>
    </row>
    <row r="799" spans="2:105">
      <c r="B799" s="67"/>
      <c r="C799" s="67"/>
      <c r="D799" s="67"/>
      <c r="E799" s="69"/>
      <c r="F799" s="68"/>
      <c r="G799" s="67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  <c r="AC799" s="80"/>
      <c r="AD799" s="80"/>
      <c r="AE799" s="69"/>
      <c r="AF799" s="69"/>
      <c r="AG799" s="69"/>
      <c r="AH799" s="80"/>
      <c r="AI799" s="80"/>
      <c r="AJ799" s="69"/>
      <c r="AK799" s="69"/>
      <c r="AL799" s="80"/>
      <c r="AM799" s="80"/>
      <c r="AN799" s="69"/>
      <c r="AO799" s="69"/>
      <c r="AP799" s="80"/>
      <c r="AQ799" s="80"/>
      <c r="AR799" s="69"/>
      <c r="AS799" s="69"/>
      <c r="AT799" s="80"/>
      <c r="AU799" s="80"/>
      <c r="AV799" s="69"/>
      <c r="AW799" s="69"/>
      <c r="AX799" s="80"/>
      <c r="AY799" s="80"/>
      <c r="AZ799" s="69"/>
      <c r="BA799" s="69"/>
      <c r="BB799" s="80"/>
      <c r="BC799" s="80"/>
      <c r="BD799" s="69"/>
      <c r="BE799" s="69"/>
      <c r="BF799" s="80"/>
      <c r="BG799" s="80"/>
      <c r="BH799" s="69"/>
      <c r="BI799" s="69"/>
      <c r="BJ799" s="80"/>
      <c r="BK799" s="80"/>
      <c r="BL799" s="69"/>
      <c r="BM799" s="69"/>
      <c r="BN799" s="80"/>
      <c r="BO799" s="80"/>
      <c r="BP799" s="69"/>
      <c r="BQ799" s="69"/>
      <c r="BR799" s="80"/>
      <c r="BS799" s="80"/>
      <c r="BT799" s="69"/>
      <c r="BU799" s="69"/>
      <c r="BV799" s="80"/>
      <c r="BW799" s="80"/>
      <c r="BX799" s="69"/>
      <c r="BY799" s="69"/>
      <c r="BZ799" s="80"/>
      <c r="CA799" s="80"/>
      <c r="CB799" s="69"/>
      <c r="CC799" s="69"/>
      <c r="CD799" s="80"/>
      <c r="CE799" s="80"/>
      <c r="CF799" s="69"/>
      <c r="CG799" s="69"/>
      <c r="CH799" s="69"/>
      <c r="CI799" s="69"/>
      <c r="CJ799" s="69"/>
      <c r="CK799" s="69"/>
      <c r="CL799" s="68"/>
      <c r="CM799" s="67"/>
      <c r="CN799" s="67"/>
      <c r="CO799" s="69"/>
      <c r="CP799" s="68"/>
      <c r="CQ799" s="67"/>
      <c r="CR799" s="67"/>
      <c r="CS799" s="69"/>
      <c r="CT799" s="81"/>
      <c r="CU799" s="69"/>
      <c r="CV799" s="69"/>
      <c r="CW799" s="69"/>
      <c r="CX799" s="69"/>
      <c r="CY799" s="69"/>
      <c r="CZ799" s="69"/>
      <c r="DA799" s="69"/>
    </row>
    <row r="800" spans="2:105">
      <c r="B800" s="67"/>
      <c r="C800" s="67"/>
      <c r="D800" s="67"/>
      <c r="E800" s="69"/>
      <c r="F800" s="68"/>
      <c r="G800" s="67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  <c r="AC800" s="80"/>
      <c r="AD800" s="80"/>
      <c r="AE800" s="69"/>
      <c r="AF800" s="69"/>
      <c r="AG800" s="69"/>
      <c r="AH800" s="80"/>
      <c r="AI800" s="80"/>
      <c r="AJ800" s="69"/>
      <c r="AK800" s="69"/>
      <c r="AL800" s="80"/>
      <c r="AM800" s="80"/>
      <c r="AN800" s="69"/>
      <c r="AO800" s="69"/>
      <c r="AP800" s="80"/>
      <c r="AQ800" s="80"/>
      <c r="AR800" s="69"/>
      <c r="AS800" s="69"/>
      <c r="AT800" s="80"/>
      <c r="AU800" s="80"/>
      <c r="AV800" s="69"/>
      <c r="AW800" s="69"/>
      <c r="AX800" s="80"/>
      <c r="AY800" s="80"/>
      <c r="AZ800" s="69"/>
      <c r="BA800" s="69"/>
      <c r="BB800" s="80"/>
      <c r="BC800" s="80"/>
      <c r="BD800" s="69"/>
      <c r="BE800" s="69"/>
      <c r="BF800" s="80"/>
      <c r="BG800" s="80"/>
      <c r="BH800" s="69"/>
      <c r="BI800" s="69"/>
      <c r="BJ800" s="80"/>
      <c r="BK800" s="80"/>
      <c r="BL800" s="69"/>
      <c r="BM800" s="69"/>
      <c r="BN800" s="80"/>
      <c r="BO800" s="80"/>
      <c r="BP800" s="69"/>
      <c r="BQ800" s="69"/>
      <c r="BR800" s="80"/>
      <c r="BS800" s="80"/>
      <c r="BT800" s="69"/>
      <c r="BU800" s="69"/>
      <c r="BV800" s="80"/>
      <c r="BW800" s="80"/>
      <c r="BX800" s="69"/>
      <c r="BY800" s="69"/>
      <c r="BZ800" s="80"/>
      <c r="CA800" s="80"/>
      <c r="CB800" s="69"/>
      <c r="CC800" s="69"/>
      <c r="CD800" s="80"/>
      <c r="CE800" s="80"/>
      <c r="CF800" s="69"/>
      <c r="CG800" s="69"/>
      <c r="CH800" s="69"/>
      <c r="CI800" s="69"/>
      <c r="CJ800" s="69"/>
      <c r="CK800" s="69"/>
      <c r="CL800" s="68"/>
      <c r="CM800" s="67"/>
      <c r="CN800" s="67"/>
      <c r="CO800" s="69"/>
      <c r="CP800" s="68"/>
      <c r="CQ800" s="67"/>
      <c r="CR800" s="67"/>
      <c r="CS800" s="69"/>
      <c r="CT800" s="81"/>
      <c r="CU800" s="69"/>
      <c r="CV800" s="69"/>
      <c r="CW800" s="69"/>
      <c r="CX800" s="69"/>
      <c r="CY800" s="69"/>
      <c r="CZ800" s="69"/>
      <c r="DA800" s="69"/>
    </row>
    <row r="801" spans="2:105">
      <c r="B801" s="67"/>
      <c r="C801" s="67"/>
      <c r="D801" s="67"/>
      <c r="E801" s="69"/>
      <c r="F801" s="68"/>
      <c r="G801" s="67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  <c r="AC801" s="80"/>
      <c r="AD801" s="80"/>
      <c r="AE801" s="69"/>
      <c r="AF801" s="69"/>
      <c r="AG801" s="69"/>
      <c r="AH801" s="80"/>
      <c r="AI801" s="80"/>
      <c r="AJ801" s="69"/>
      <c r="AK801" s="69"/>
      <c r="AL801" s="80"/>
      <c r="AM801" s="80"/>
      <c r="AN801" s="69"/>
      <c r="AO801" s="69"/>
      <c r="AP801" s="80"/>
      <c r="AQ801" s="80"/>
      <c r="AR801" s="69"/>
      <c r="AS801" s="69"/>
      <c r="AT801" s="80"/>
      <c r="AU801" s="80"/>
      <c r="AV801" s="69"/>
      <c r="AW801" s="69"/>
      <c r="AX801" s="80"/>
      <c r="AY801" s="80"/>
      <c r="AZ801" s="69"/>
      <c r="BA801" s="69"/>
      <c r="BB801" s="80"/>
      <c r="BC801" s="80"/>
      <c r="BD801" s="69"/>
      <c r="BE801" s="69"/>
      <c r="BF801" s="80"/>
      <c r="BG801" s="80"/>
      <c r="BH801" s="69"/>
      <c r="BI801" s="69"/>
      <c r="BJ801" s="80"/>
      <c r="BK801" s="80"/>
      <c r="BL801" s="69"/>
      <c r="BM801" s="69"/>
      <c r="BN801" s="80"/>
      <c r="BO801" s="80"/>
      <c r="BP801" s="69"/>
      <c r="BQ801" s="69"/>
      <c r="BR801" s="80"/>
      <c r="BS801" s="80"/>
      <c r="BT801" s="69"/>
      <c r="BU801" s="69"/>
      <c r="BV801" s="80"/>
      <c r="BW801" s="80"/>
      <c r="BX801" s="69"/>
      <c r="BY801" s="69"/>
      <c r="BZ801" s="80"/>
      <c r="CA801" s="80"/>
      <c r="CB801" s="69"/>
      <c r="CC801" s="69"/>
      <c r="CD801" s="80"/>
      <c r="CE801" s="80"/>
      <c r="CF801" s="69"/>
      <c r="CG801" s="69"/>
      <c r="CH801" s="69"/>
      <c r="CI801" s="69"/>
      <c r="CJ801" s="69"/>
      <c r="CK801" s="69"/>
      <c r="CL801" s="68"/>
      <c r="CM801" s="67"/>
      <c r="CN801" s="67"/>
      <c r="CO801" s="69"/>
      <c r="CP801" s="68"/>
      <c r="CQ801" s="67"/>
      <c r="CR801" s="67"/>
      <c r="CS801" s="69"/>
      <c r="CT801" s="81"/>
      <c r="CU801" s="69"/>
      <c r="CV801" s="69"/>
      <c r="CW801" s="69"/>
      <c r="CX801" s="69"/>
      <c r="CY801" s="69"/>
      <c r="CZ801" s="69"/>
      <c r="DA801" s="69"/>
    </row>
    <row r="802" spans="2:105">
      <c r="B802" s="67"/>
      <c r="C802" s="67"/>
      <c r="D802" s="67"/>
      <c r="E802" s="69"/>
      <c r="F802" s="68"/>
      <c r="G802" s="67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  <c r="AC802" s="80"/>
      <c r="AD802" s="80"/>
      <c r="AE802" s="69"/>
      <c r="AF802" s="69"/>
      <c r="AG802" s="69"/>
      <c r="AH802" s="80"/>
      <c r="AI802" s="80"/>
      <c r="AJ802" s="69"/>
      <c r="AK802" s="69"/>
      <c r="AL802" s="80"/>
      <c r="AM802" s="80"/>
      <c r="AN802" s="69"/>
      <c r="AO802" s="69"/>
      <c r="AP802" s="80"/>
      <c r="AQ802" s="80"/>
      <c r="AR802" s="69"/>
      <c r="AS802" s="69"/>
      <c r="AT802" s="80"/>
      <c r="AU802" s="80"/>
      <c r="AV802" s="69"/>
      <c r="AW802" s="69"/>
      <c r="AX802" s="80"/>
      <c r="AY802" s="80"/>
      <c r="AZ802" s="69"/>
      <c r="BA802" s="69"/>
      <c r="BB802" s="80"/>
      <c r="BC802" s="80"/>
      <c r="BD802" s="69"/>
      <c r="BE802" s="69"/>
      <c r="BF802" s="80"/>
      <c r="BG802" s="80"/>
      <c r="BH802" s="69"/>
      <c r="BI802" s="69"/>
      <c r="BJ802" s="80"/>
      <c r="BK802" s="80"/>
      <c r="BL802" s="69"/>
      <c r="BM802" s="69"/>
      <c r="BN802" s="80"/>
      <c r="BO802" s="80"/>
      <c r="BP802" s="69"/>
      <c r="BQ802" s="69"/>
      <c r="BR802" s="80"/>
      <c r="BS802" s="80"/>
      <c r="BT802" s="69"/>
      <c r="BU802" s="69"/>
      <c r="BV802" s="80"/>
      <c r="BW802" s="80"/>
      <c r="BX802" s="69"/>
      <c r="BY802" s="69"/>
      <c r="BZ802" s="80"/>
      <c r="CA802" s="80"/>
      <c r="CB802" s="69"/>
      <c r="CC802" s="69"/>
      <c r="CD802" s="80"/>
      <c r="CE802" s="80"/>
      <c r="CF802" s="69"/>
      <c r="CG802" s="69"/>
      <c r="CH802" s="69"/>
      <c r="CI802" s="69"/>
      <c r="CJ802" s="69"/>
      <c r="CK802" s="69"/>
      <c r="CL802" s="68"/>
      <c r="CM802" s="67"/>
      <c r="CN802" s="67"/>
      <c r="CO802" s="69"/>
      <c r="CP802" s="68"/>
      <c r="CQ802" s="67"/>
      <c r="CR802" s="67"/>
      <c r="CS802" s="69"/>
      <c r="CT802" s="81"/>
      <c r="CU802" s="69"/>
      <c r="CV802" s="69"/>
      <c r="CW802" s="69"/>
      <c r="CX802" s="69"/>
      <c r="CY802" s="69"/>
      <c r="CZ802" s="69"/>
      <c r="DA802" s="69"/>
    </row>
    <row r="803" spans="2:105">
      <c r="B803" s="67"/>
      <c r="C803" s="67"/>
      <c r="D803" s="67"/>
      <c r="E803" s="69"/>
      <c r="F803" s="68"/>
      <c r="G803" s="67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  <c r="AC803" s="80"/>
      <c r="AD803" s="80"/>
      <c r="AE803" s="69"/>
      <c r="AF803" s="69"/>
      <c r="AG803" s="69"/>
      <c r="AH803" s="80"/>
      <c r="AI803" s="80"/>
      <c r="AJ803" s="69"/>
      <c r="AK803" s="69"/>
      <c r="AL803" s="80"/>
      <c r="AM803" s="80"/>
      <c r="AN803" s="69"/>
      <c r="AO803" s="69"/>
      <c r="AP803" s="80"/>
      <c r="AQ803" s="80"/>
      <c r="AR803" s="69"/>
      <c r="AS803" s="69"/>
      <c r="AT803" s="80"/>
      <c r="AU803" s="80"/>
      <c r="AV803" s="69"/>
      <c r="AW803" s="69"/>
      <c r="AX803" s="80"/>
      <c r="AY803" s="80"/>
      <c r="AZ803" s="69"/>
      <c r="BA803" s="69"/>
      <c r="BB803" s="80"/>
      <c r="BC803" s="80"/>
      <c r="BD803" s="69"/>
      <c r="BE803" s="69"/>
      <c r="BF803" s="80"/>
      <c r="BG803" s="80"/>
      <c r="BH803" s="69"/>
      <c r="BI803" s="69"/>
      <c r="BJ803" s="80"/>
      <c r="BK803" s="80"/>
      <c r="BL803" s="69"/>
      <c r="BM803" s="69"/>
      <c r="BN803" s="80"/>
      <c r="BO803" s="80"/>
      <c r="BP803" s="69"/>
      <c r="BQ803" s="69"/>
      <c r="BR803" s="80"/>
      <c r="BS803" s="80"/>
      <c r="BT803" s="69"/>
      <c r="BU803" s="69"/>
      <c r="BV803" s="80"/>
      <c r="BW803" s="80"/>
      <c r="BX803" s="69"/>
      <c r="BY803" s="69"/>
      <c r="BZ803" s="80"/>
      <c r="CA803" s="80"/>
      <c r="CB803" s="69"/>
      <c r="CC803" s="69"/>
      <c r="CD803" s="80"/>
      <c r="CE803" s="80"/>
      <c r="CF803" s="69"/>
      <c r="CG803" s="69"/>
      <c r="CH803" s="69"/>
      <c r="CI803" s="69"/>
      <c r="CJ803" s="69"/>
      <c r="CK803" s="69"/>
      <c r="CL803" s="68"/>
      <c r="CM803" s="67"/>
      <c r="CN803" s="67"/>
      <c r="CO803" s="69"/>
      <c r="CP803" s="68"/>
      <c r="CQ803" s="67"/>
      <c r="CR803" s="67"/>
      <c r="CS803" s="69"/>
      <c r="CT803" s="81"/>
      <c r="CU803" s="69"/>
      <c r="CV803" s="69"/>
      <c r="CW803" s="69"/>
      <c r="CX803" s="69"/>
      <c r="CY803" s="69"/>
      <c r="CZ803" s="69"/>
      <c r="DA803" s="69"/>
    </row>
    <row r="804" spans="2:105">
      <c r="B804" s="67"/>
      <c r="C804" s="67"/>
      <c r="D804" s="67"/>
      <c r="E804" s="69"/>
      <c r="F804" s="68"/>
      <c r="G804" s="67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  <c r="AC804" s="80"/>
      <c r="AD804" s="80"/>
      <c r="AE804" s="69"/>
      <c r="AF804" s="69"/>
      <c r="AG804" s="69"/>
      <c r="AH804" s="80"/>
      <c r="AI804" s="80"/>
      <c r="AJ804" s="69"/>
      <c r="AK804" s="69"/>
      <c r="AL804" s="80"/>
      <c r="AM804" s="80"/>
      <c r="AN804" s="69"/>
      <c r="AO804" s="69"/>
      <c r="AP804" s="80"/>
      <c r="AQ804" s="80"/>
      <c r="AR804" s="69"/>
      <c r="AS804" s="69"/>
      <c r="AT804" s="80"/>
      <c r="AU804" s="80"/>
      <c r="AV804" s="69"/>
      <c r="AW804" s="69"/>
      <c r="AX804" s="80"/>
      <c r="AY804" s="80"/>
      <c r="AZ804" s="69"/>
      <c r="BA804" s="69"/>
      <c r="BB804" s="80"/>
      <c r="BC804" s="80"/>
      <c r="BD804" s="69"/>
      <c r="BE804" s="69"/>
      <c r="BF804" s="80"/>
      <c r="BG804" s="80"/>
      <c r="BH804" s="69"/>
      <c r="BI804" s="69"/>
      <c r="BJ804" s="80"/>
      <c r="BK804" s="80"/>
      <c r="BL804" s="69"/>
      <c r="BM804" s="69"/>
      <c r="BN804" s="80"/>
      <c r="BO804" s="80"/>
      <c r="BP804" s="69"/>
      <c r="BQ804" s="69"/>
      <c r="BR804" s="80"/>
      <c r="BS804" s="80"/>
      <c r="BT804" s="69"/>
      <c r="BU804" s="69"/>
      <c r="BV804" s="80"/>
      <c r="BW804" s="80"/>
      <c r="BX804" s="69"/>
      <c r="BY804" s="69"/>
      <c r="BZ804" s="80"/>
      <c r="CA804" s="80"/>
      <c r="CB804" s="69"/>
      <c r="CC804" s="69"/>
      <c r="CD804" s="80"/>
      <c r="CE804" s="80"/>
      <c r="CF804" s="69"/>
      <c r="CG804" s="69"/>
      <c r="CH804" s="69"/>
      <c r="CI804" s="69"/>
      <c r="CJ804" s="69"/>
      <c r="CK804" s="69"/>
      <c r="CL804" s="68"/>
      <c r="CM804" s="67"/>
      <c r="CN804" s="67"/>
      <c r="CO804" s="69"/>
      <c r="CP804" s="68"/>
      <c r="CQ804" s="67"/>
      <c r="CR804" s="67"/>
      <c r="CS804" s="69"/>
      <c r="CT804" s="81"/>
      <c r="CU804" s="69"/>
      <c r="CV804" s="69"/>
      <c r="CW804" s="69"/>
      <c r="CX804" s="69"/>
      <c r="CY804" s="69"/>
      <c r="CZ804" s="69"/>
      <c r="DA804" s="69"/>
    </row>
    <row r="805" spans="2:105">
      <c r="B805" s="67"/>
      <c r="C805" s="67"/>
      <c r="D805" s="67"/>
      <c r="E805" s="69"/>
      <c r="F805" s="68"/>
      <c r="G805" s="67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  <c r="AC805" s="80"/>
      <c r="AD805" s="80"/>
      <c r="AE805" s="69"/>
      <c r="AF805" s="69"/>
      <c r="AG805" s="69"/>
      <c r="AH805" s="80"/>
      <c r="AI805" s="80"/>
      <c r="AJ805" s="69"/>
      <c r="AK805" s="69"/>
      <c r="AL805" s="80"/>
      <c r="AM805" s="80"/>
      <c r="AN805" s="69"/>
      <c r="AO805" s="69"/>
      <c r="AP805" s="80"/>
      <c r="AQ805" s="80"/>
      <c r="AR805" s="69"/>
      <c r="AS805" s="69"/>
      <c r="AT805" s="80"/>
      <c r="AU805" s="80"/>
      <c r="AV805" s="69"/>
      <c r="AW805" s="69"/>
      <c r="AX805" s="80"/>
      <c r="AY805" s="80"/>
      <c r="AZ805" s="69"/>
      <c r="BA805" s="69"/>
      <c r="BB805" s="80"/>
      <c r="BC805" s="80"/>
      <c r="BD805" s="69"/>
      <c r="BE805" s="69"/>
      <c r="BF805" s="80"/>
      <c r="BG805" s="80"/>
      <c r="BH805" s="69"/>
      <c r="BI805" s="69"/>
      <c r="BJ805" s="80"/>
      <c r="BK805" s="80"/>
      <c r="BL805" s="69"/>
      <c r="BM805" s="69"/>
      <c r="BN805" s="80"/>
      <c r="BO805" s="80"/>
      <c r="BP805" s="69"/>
      <c r="BQ805" s="69"/>
      <c r="BR805" s="80"/>
      <c r="BS805" s="80"/>
      <c r="BT805" s="69"/>
      <c r="BU805" s="69"/>
      <c r="BV805" s="80"/>
      <c r="BW805" s="80"/>
      <c r="BX805" s="69"/>
      <c r="BY805" s="69"/>
      <c r="BZ805" s="80"/>
      <c r="CA805" s="80"/>
      <c r="CB805" s="69"/>
      <c r="CC805" s="69"/>
      <c r="CD805" s="80"/>
      <c r="CE805" s="80"/>
      <c r="CF805" s="69"/>
      <c r="CG805" s="69"/>
      <c r="CH805" s="69"/>
      <c r="CI805" s="69"/>
      <c r="CJ805" s="69"/>
      <c r="CK805" s="69"/>
      <c r="CL805" s="68"/>
      <c r="CM805" s="67"/>
      <c r="CN805" s="67"/>
      <c r="CO805" s="69"/>
      <c r="CP805" s="68"/>
      <c r="CQ805" s="67"/>
      <c r="CR805" s="67"/>
      <c r="CS805" s="69"/>
      <c r="CT805" s="81"/>
      <c r="CU805" s="69"/>
      <c r="CV805" s="69"/>
      <c r="CW805" s="69"/>
      <c r="CX805" s="69"/>
      <c r="CY805" s="69"/>
      <c r="CZ805" s="69"/>
      <c r="DA805" s="69"/>
    </row>
    <row r="806" spans="2:105">
      <c r="B806" s="67"/>
      <c r="C806" s="67"/>
      <c r="D806" s="67"/>
      <c r="E806" s="69"/>
      <c r="F806" s="68"/>
      <c r="G806" s="67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  <c r="AC806" s="80"/>
      <c r="AD806" s="80"/>
      <c r="AE806" s="69"/>
      <c r="AF806" s="69"/>
      <c r="AG806" s="69"/>
      <c r="AH806" s="80"/>
      <c r="AI806" s="80"/>
      <c r="AJ806" s="69"/>
      <c r="AK806" s="69"/>
      <c r="AL806" s="80"/>
      <c r="AM806" s="80"/>
      <c r="AN806" s="69"/>
      <c r="AO806" s="69"/>
      <c r="AP806" s="80"/>
      <c r="AQ806" s="80"/>
      <c r="AR806" s="69"/>
      <c r="AS806" s="69"/>
      <c r="AT806" s="80"/>
      <c r="AU806" s="80"/>
      <c r="AV806" s="69"/>
      <c r="AW806" s="69"/>
      <c r="AX806" s="80"/>
      <c r="AY806" s="80"/>
      <c r="AZ806" s="69"/>
      <c r="BA806" s="69"/>
      <c r="BB806" s="80"/>
      <c r="BC806" s="80"/>
      <c r="BD806" s="69"/>
      <c r="BE806" s="69"/>
      <c r="BF806" s="80"/>
      <c r="BG806" s="80"/>
      <c r="BH806" s="69"/>
      <c r="BI806" s="69"/>
      <c r="BJ806" s="80"/>
      <c r="BK806" s="80"/>
      <c r="BL806" s="69"/>
      <c r="BM806" s="69"/>
      <c r="BN806" s="80"/>
      <c r="BO806" s="80"/>
      <c r="BP806" s="69"/>
      <c r="BQ806" s="69"/>
      <c r="BR806" s="80"/>
      <c r="BS806" s="80"/>
      <c r="BT806" s="69"/>
      <c r="BU806" s="69"/>
      <c r="BV806" s="80"/>
      <c r="BW806" s="80"/>
      <c r="BX806" s="69"/>
      <c r="BY806" s="69"/>
      <c r="BZ806" s="80"/>
      <c r="CA806" s="80"/>
      <c r="CB806" s="69"/>
      <c r="CC806" s="69"/>
      <c r="CD806" s="80"/>
      <c r="CE806" s="80"/>
      <c r="CF806" s="69"/>
      <c r="CG806" s="69"/>
      <c r="CH806" s="69"/>
      <c r="CI806" s="69"/>
      <c r="CJ806" s="69"/>
      <c r="CK806" s="69"/>
      <c r="CL806" s="68"/>
      <c r="CM806" s="67"/>
      <c r="CN806" s="67"/>
      <c r="CO806" s="69"/>
      <c r="CP806" s="68"/>
      <c r="CQ806" s="67"/>
      <c r="CR806" s="67"/>
      <c r="CS806" s="69"/>
      <c r="CT806" s="81"/>
      <c r="CU806" s="69"/>
      <c r="CV806" s="69"/>
      <c r="CW806" s="69"/>
      <c r="CX806" s="69"/>
      <c r="CY806" s="69"/>
      <c r="CZ806" s="69"/>
      <c r="DA806" s="69"/>
    </row>
    <row r="807" spans="2:105">
      <c r="B807" s="67"/>
      <c r="C807" s="67"/>
      <c r="D807" s="67"/>
      <c r="E807" s="69"/>
      <c r="F807" s="68"/>
      <c r="G807" s="67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  <c r="AC807" s="80"/>
      <c r="AD807" s="80"/>
      <c r="AE807" s="69"/>
      <c r="AF807" s="69"/>
      <c r="AG807" s="69"/>
      <c r="AH807" s="80"/>
      <c r="AI807" s="80"/>
      <c r="AJ807" s="69"/>
      <c r="AK807" s="69"/>
      <c r="AL807" s="80"/>
      <c r="AM807" s="80"/>
      <c r="AN807" s="69"/>
      <c r="AO807" s="69"/>
      <c r="AP807" s="80"/>
      <c r="AQ807" s="80"/>
      <c r="AR807" s="69"/>
      <c r="AS807" s="69"/>
      <c r="AT807" s="80"/>
      <c r="AU807" s="80"/>
      <c r="AV807" s="69"/>
      <c r="AW807" s="69"/>
      <c r="AX807" s="80"/>
      <c r="AY807" s="80"/>
      <c r="AZ807" s="69"/>
      <c r="BA807" s="69"/>
      <c r="BB807" s="80"/>
      <c r="BC807" s="80"/>
      <c r="BD807" s="69"/>
      <c r="BE807" s="69"/>
      <c r="BF807" s="80"/>
      <c r="BG807" s="80"/>
      <c r="BH807" s="69"/>
      <c r="BI807" s="69"/>
      <c r="BJ807" s="80"/>
      <c r="BK807" s="80"/>
      <c r="BL807" s="69"/>
      <c r="BM807" s="69"/>
      <c r="BN807" s="80"/>
      <c r="BO807" s="80"/>
      <c r="BP807" s="69"/>
      <c r="BQ807" s="69"/>
      <c r="BR807" s="80"/>
      <c r="BS807" s="80"/>
      <c r="BT807" s="69"/>
      <c r="BU807" s="69"/>
      <c r="BV807" s="80"/>
      <c r="BW807" s="80"/>
      <c r="BX807" s="69"/>
      <c r="BY807" s="69"/>
      <c r="BZ807" s="80"/>
      <c r="CA807" s="80"/>
      <c r="CB807" s="69"/>
      <c r="CC807" s="69"/>
      <c r="CD807" s="80"/>
      <c r="CE807" s="80"/>
      <c r="CF807" s="69"/>
      <c r="CG807" s="69"/>
      <c r="CH807" s="69"/>
      <c r="CI807" s="69"/>
      <c r="CJ807" s="69"/>
      <c r="CK807" s="69"/>
      <c r="CL807" s="68"/>
      <c r="CM807" s="67"/>
      <c r="CN807" s="67"/>
      <c r="CO807" s="69"/>
      <c r="CP807" s="68"/>
      <c r="CQ807" s="67"/>
      <c r="CR807" s="67"/>
      <c r="CS807" s="69"/>
      <c r="CT807" s="81"/>
      <c r="CU807" s="69"/>
      <c r="CV807" s="69"/>
      <c r="CW807" s="69"/>
      <c r="CX807" s="69"/>
      <c r="CY807" s="69"/>
      <c r="CZ807" s="69"/>
      <c r="DA807" s="69"/>
    </row>
    <row r="808" spans="2:105">
      <c r="B808" s="67"/>
      <c r="C808" s="67"/>
      <c r="D808" s="67"/>
      <c r="E808" s="69"/>
      <c r="F808" s="68"/>
      <c r="G808" s="67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  <c r="AC808" s="80"/>
      <c r="AD808" s="80"/>
      <c r="AE808" s="69"/>
      <c r="AF808" s="69"/>
      <c r="AG808" s="69"/>
      <c r="AH808" s="80"/>
      <c r="AI808" s="80"/>
      <c r="AJ808" s="69"/>
      <c r="AK808" s="69"/>
      <c r="AL808" s="80"/>
      <c r="AM808" s="80"/>
      <c r="AN808" s="69"/>
      <c r="AO808" s="69"/>
      <c r="AP808" s="80"/>
      <c r="AQ808" s="80"/>
      <c r="AR808" s="69"/>
      <c r="AS808" s="69"/>
      <c r="AT808" s="80"/>
      <c r="AU808" s="80"/>
      <c r="AV808" s="69"/>
      <c r="AW808" s="69"/>
      <c r="AX808" s="80"/>
      <c r="AY808" s="80"/>
      <c r="AZ808" s="69"/>
      <c r="BA808" s="69"/>
      <c r="BB808" s="80"/>
      <c r="BC808" s="80"/>
      <c r="BD808" s="69"/>
      <c r="BE808" s="69"/>
      <c r="BF808" s="80"/>
      <c r="BG808" s="80"/>
      <c r="BH808" s="69"/>
      <c r="BI808" s="69"/>
      <c r="BJ808" s="80"/>
      <c r="BK808" s="80"/>
      <c r="BL808" s="69"/>
      <c r="BM808" s="69"/>
      <c r="BN808" s="80"/>
      <c r="BO808" s="80"/>
      <c r="BP808" s="69"/>
      <c r="BQ808" s="69"/>
      <c r="BR808" s="80"/>
      <c r="BS808" s="80"/>
      <c r="BT808" s="69"/>
      <c r="BU808" s="69"/>
      <c r="BV808" s="80"/>
      <c r="BW808" s="80"/>
      <c r="BX808" s="69"/>
      <c r="BY808" s="69"/>
      <c r="BZ808" s="80"/>
      <c r="CA808" s="80"/>
      <c r="CB808" s="69"/>
      <c r="CC808" s="69"/>
      <c r="CD808" s="80"/>
      <c r="CE808" s="80"/>
      <c r="CF808" s="69"/>
      <c r="CG808" s="69"/>
      <c r="CH808" s="69"/>
      <c r="CI808" s="69"/>
      <c r="CJ808" s="69"/>
      <c r="CK808" s="69"/>
      <c r="CL808" s="68"/>
      <c r="CM808" s="67"/>
      <c r="CN808" s="67"/>
      <c r="CO808" s="69"/>
      <c r="CP808" s="68"/>
      <c r="CQ808" s="67"/>
      <c r="CR808" s="67"/>
      <c r="CS808" s="69"/>
      <c r="CT808" s="81"/>
      <c r="CU808" s="69"/>
      <c r="CV808" s="69"/>
      <c r="CW808" s="69"/>
      <c r="CX808" s="69"/>
      <c r="CY808" s="69"/>
      <c r="CZ808" s="69"/>
      <c r="DA808" s="69"/>
    </row>
    <row r="809" spans="2:105">
      <c r="B809" s="67"/>
      <c r="C809" s="67"/>
      <c r="D809" s="67"/>
      <c r="E809" s="69"/>
      <c r="F809" s="68"/>
      <c r="G809" s="67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  <c r="AC809" s="80"/>
      <c r="AD809" s="80"/>
      <c r="AE809" s="69"/>
      <c r="AF809" s="69"/>
      <c r="AG809" s="69"/>
      <c r="AH809" s="80"/>
      <c r="AI809" s="80"/>
      <c r="AJ809" s="69"/>
      <c r="AK809" s="69"/>
      <c r="AL809" s="80"/>
      <c r="AM809" s="80"/>
      <c r="AN809" s="69"/>
      <c r="AO809" s="69"/>
      <c r="AP809" s="80"/>
      <c r="AQ809" s="80"/>
      <c r="AR809" s="69"/>
      <c r="AS809" s="69"/>
      <c r="AT809" s="80"/>
      <c r="AU809" s="80"/>
      <c r="AV809" s="69"/>
      <c r="AW809" s="69"/>
      <c r="AX809" s="80"/>
      <c r="AY809" s="80"/>
      <c r="AZ809" s="69"/>
      <c r="BA809" s="69"/>
      <c r="BB809" s="80"/>
      <c r="BC809" s="80"/>
      <c r="BD809" s="69"/>
      <c r="BE809" s="69"/>
      <c r="BF809" s="80"/>
      <c r="BG809" s="80"/>
      <c r="BH809" s="69"/>
      <c r="BI809" s="69"/>
      <c r="BJ809" s="80"/>
      <c r="BK809" s="80"/>
      <c r="BL809" s="69"/>
      <c r="BM809" s="69"/>
      <c r="BN809" s="80"/>
      <c r="BO809" s="80"/>
      <c r="BP809" s="69"/>
      <c r="BQ809" s="69"/>
      <c r="BR809" s="80"/>
      <c r="BS809" s="80"/>
      <c r="BT809" s="69"/>
      <c r="BU809" s="69"/>
      <c r="BV809" s="80"/>
      <c r="BW809" s="80"/>
      <c r="BX809" s="69"/>
      <c r="BY809" s="69"/>
      <c r="BZ809" s="80"/>
      <c r="CA809" s="80"/>
      <c r="CB809" s="69"/>
      <c r="CC809" s="69"/>
      <c r="CD809" s="80"/>
      <c r="CE809" s="80"/>
      <c r="CF809" s="69"/>
      <c r="CG809" s="69"/>
      <c r="CH809" s="69"/>
      <c r="CI809" s="69"/>
      <c r="CJ809" s="69"/>
      <c r="CK809" s="69"/>
      <c r="CL809" s="68"/>
      <c r="CM809" s="67"/>
      <c r="CN809" s="67"/>
      <c r="CO809" s="69"/>
      <c r="CP809" s="68"/>
      <c r="CQ809" s="67"/>
      <c r="CR809" s="67"/>
      <c r="CS809" s="69"/>
      <c r="CT809" s="81"/>
      <c r="CU809" s="69"/>
      <c r="CV809" s="69"/>
      <c r="CW809" s="69"/>
      <c r="CX809" s="69"/>
      <c r="CY809" s="69"/>
      <c r="CZ809" s="69"/>
      <c r="DA809" s="69"/>
    </row>
    <row r="810" spans="2:105">
      <c r="B810" s="67"/>
      <c r="C810" s="67"/>
      <c r="D810" s="67"/>
      <c r="E810" s="69"/>
      <c r="F810" s="68"/>
      <c r="G810" s="67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  <c r="AC810" s="80"/>
      <c r="AD810" s="80"/>
      <c r="AE810" s="69"/>
      <c r="AF810" s="69"/>
      <c r="AG810" s="69"/>
      <c r="AH810" s="80"/>
      <c r="AI810" s="80"/>
      <c r="AJ810" s="69"/>
      <c r="AK810" s="69"/>
      <c r="AL810" s="80"/>
      <c r="AM810" s="80"/>
      <c r="AN810" s="69"/>
      <c r="AO810" s="69"/>
      <c r="AP810" s="80"/>
      <c r="AQ810" s="80"/>
      <c r="AR810" s="69"/>
      <c r="AS810" s="69"/>
      <c r="AT810" s="80"/>
      <c r="AU810" s="80"/>
      <c r="AV810" s="69"/>
      <c r="AW810" s="69"/>
      <c r="AX810" s="80"/>
      <c r="AY810" s="80"/>
      <c r="AZ810" s="69"/>
      <c r="BA810" s="69"/>
      <c r="BB810" s="80"/>
      <c r="BC810" s="80"/>
      <c r="BD810" s="69"/>
      <c r="BE810" s="69"/>
      <c r="BF810" s="80"/>
      <c r="BG810" s="80"/>
      <c r="BH810" s="69"/>
      <c r="BI810" s="69"/>
      <c r="BJ810" s="80"/>
      <c r="BK810" s="80"/>
      <c r="BL810" s="69"/>
      <c r="BM810" s="69"/>
      <c r="BN810" s="80"/>
      <c r="BO810" s="80"/>
      <c r="BP810" s="69"/>
      <c r="BQ810" s="69"/>
      <c r="BR810" s="80"/>
      <c r="BS810" s="80"/>
      <c r="BT810" s="69"/>
      <c r="BU810" s="69"/>
      <c r="BV810" s="80"/>
      <c r="BW810" s="80"/>
      <c r="BX810" s="69"/>
      <c r="BY810" s="69"/>
      <c r="BZ810" s="80"/>
      <c r="CA810" s="80"/>
      <c r="CB810" s="69"/>
      <c r="CC810" s="69"/>
      <c r="CD810" s="80"/>
      <c r="CE810" s="80"/>
      <c r="CF810" s="69"/>
      <c r="CG810" s="69"/>
      <c r="CH810" s="69"/>
      <c r="CI810" s="69"/>
      <c r="CJ810" s="69"/>
      <c r="CK810" s="69"/>
      <c r="CL810" s="68"/>
      <c r="CM810" s="67"/>
      <c r="CN810" s="67"/>
      <c r="CO810" s="69"/>
      <c r="CP810" s="68"/>
      <c r="CQ810" s="67"/>
      <c r="CR810" s="67"/>
      <c r="CS810" s="69"/>
      <c r="CT810" s="81"/>
      <c r="CU810" s="69"/>
      <c r="CV810" s="69"/>
      <c r="CW810" s="69"/>
      <c r="CX810" s="69"/>
      <c r="CY810" s="69"/>
      <c r="CZ810" s="69"/>
      <c r="DA810" s="69"/>
    </row>
    <row r="811" spans="2:105">
      <c r="B811" s="67"/>
      <c r="C811" s="67"/>
      <c r="D811" s="67"/>
      <c r="E811" s="69"/>
      <c r="F811" s="68"/>
      <c r="G811" s="67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  <c r="AC811" s="80"/>
      <c r="AD811" s="80"/>
      <c r="AE811" s="69"/>
      <c r="AF811" s="69"/>
      <c r="AG811" s="69"/>
      <c r="AH811" s="80"/>
      <c r="AI811" s="80"/>
      <c r="AJ811" s="69"/>
      <c r="AK811" s="69"/>
      <c r="AL811" s="80"/>
      <c r="AM811" s="80"/>
      <c r="AN811" s="69"/>
      <c r="AO811" s="69"/>
      <c r="AP811" s="80"/>
      <c r="AQ811" s="80"/>
      <c r="AR811" s="69"/>
      <c r="AS811" s="69"/>
      <c r="AT811" s="80"/>
      <c r="AU811" s="80"/>
      <c r="AV811" s="69"/>
      <c r="AW811" s="69"/>
      <c r="AX811" s="80"/>
      <c r="AY811" s="80"/>
      <c r="AZ811" s="69"/>
      <c r="BA811" s="69"/>
      <c r="BB811" s="80"/>
      <c r="BC811" s="80"/>
      <c r="BD811" s="69"/>
      <c r="BE811" s="69"/>
      <c r="BF811" s="80"/>
      <c r="BG811" s="80"/>
      <c r="BH811" s="69"/>
      <c r="BI811" s="69"/>
      <c r="BJ811" s="80"/>
      <c r="BK811" s="80"/>
      <c r="BL811" s="69"/>
      <c r="BM811" s="69"/>
      <c r="BN811" s="80"/>
      <c r="BO811" s="80"/>
      <c r="BP811" s="69"/>
      <c r="BQ811" s="69"/>
      <c r="BR811" s="80"/>
      <c r="BS811" s="80"/>
      <c r="BT811" s="69"/>
      <c r="BU811" s="69"/>
      <c r="BV811" s="80"/>
      <c r="BW811" s="80"/>
      <c r="BX811" s="69"/>
      <c r="BY811" s="69"/>
      <c r="BZ811" s="80"/>
      <c r="CA811" s="80"/>
      <c r="CB811" s="69"/>
      <c r="CC811" s="69"/>
      <c r="CD811" s="80"/>
      <c r="CE811" s="80"/>
      <c r="CF811" s="69"/>
      <c r="CG811" s="69"/>
      <c r="CH811" s="69"/>
      <c r="CI811" s="69"/>
      <c r="CJ811" s="69"/>
      <c r="CK811" s="69"/>
      <c r="CL811" s="68"/>
      <c r="CM811" s="67"/>
      <c r="CN811" s="67"/>
      <c r="CO811" s="69"/>
      <c r="CP811" s="68"/>
      <c r="CQ811" s="67"/>
      <c r="CR811" s="67"/>
      <c r="CS811" s="69"/>
      <c r="CT811" s="81"/>
      <c r="CU811" s="69"/>
      <c r="CV811" s="69"/>
      <c r="CW811" s="69"/>
      <c r="CX811" s="69"/>
      <c r="CY811" s="69"/>
      <c r="CZ811" s="69"/>
      <c r="DA811" s="69"/>
    </row>
    <row r="812" spans="2:105">
      <c r="B812" s="67"/>
      <c r="C812" s="67"/>
      <c r="D812" s="67"/>
      <c r="E812" s="69"/>
      <c r="F812" s="68"/>
      <c r="G812" s="67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  <c r="AC812" s="80"/>
      <c r="AD812" s="80"/>
      <c r="AE812" s="69"/>
      <c r="AF812" s="69"/>
      <c r="AG812" s="69"/>
      <c r="AH812" s="80"/>
      <c r="AI812" s="80"/>
      <c r="AJ812" s="69"/>
      <c r="AK812" s="69"/>
      <c r="AL812" s="80"/>
      <c r="AM812" s="80"/>
      <c r="AN812" s="69"/>
      <c r="AO812" s="69"/>
      <c r="AP812" s="80"/>
      <c r="AQ812" s="80"/>
      <c r="AR812" s="69"/>
      <c r="AS812" s="69"/>
      <c r="AT812" s="80"/>
      <c r="AU812" s="80"/>
      <c r="AV812" s="69"/>
      <c r="AW812" s="69"/>
      <c r="AX812" s="80"/>
      <c r="AY812" s="80"/>
      <c r="AZ812" s="69"/>
      <c r="BA812" s="69"/>
      <c r="BB812" s="80"/>
      <c r="BC812" s="80"/>
      <c r="BD812" s="69"/>
      <c r="BE812" s="69"/>
      <c r="BF812" s="80"/>
      <c r="BG812" s="80"/>
      <c r="BH812" s="69"/>
      <c r="BI812" s="69"/>
      <c r="BJ812" s="80"/>
      <c r="BK812" s="80"/>
      <c r="BL812" s="69"/>
      <c r="BM812" s="69"/>
      <c r="BN812" s="80"/>
      <c r="BO812" s="80"/>
      <c r="BP812" s="69"/>
      <c r="BQ812" s="69"/>
      <c r="BR812" s="80"/>
      <c r="BS812" s="80"/>
      <c r="BT812" s="69"/>
      <c r="BU812" s="69"/>
      <c r="BV812" s="80"/>
      <c r="BW812" s="80"/>
      <c r="BX812" s="69"/>
      <c r="BY812" s="69"/>
      <c r="BZ812" s="80"/>
      <c r="CA812" s="80"/>
      <c r="CB812" s="69"/>
      <c r="CC812" s="69"/>
      <c r="CD812" s="80"/>
      <c r="CE812" s="80"/>
      <c r="CF812" s="69"/>
      <c r="CG812" s="69"/>
      <c r="CH812" s="69"/>
      <c r="CI812" s="69"/>
      <c r="CJ812" s="69"/>
      <c r="CK812" s="69"/>
      <c r="CL812" s="68"/>
      <c r="CM812" s="67"/>
      <c r="CN812" s="67"/>
      <c r="CO812" s="69"/>
      <c r="CP812" s="68"/>
      <c r="CQ812" s="67"/>
      <c r="CR812" s="67"/>
      <c r="CS812" s="69"/>
      <c r="CT812" s="81"/>
      <c r="CU812" s="69"/>
      <c r="CV812" s="69"/>
      <c r="CW812" s="69"/>
      <c r="CX812" s="69"/>
      <c r="CY812" s="69"/>
      <c r="CZ812" s="69"/>
      <c r="DA812" s="69"/>
    </row>
    <row r="813" spans="2:105">
      <c r="B813" s="67"/>
      <c r="C813" s="67"/>
      <c r="D813" s="67"/>
      <c r="E813" s="69"/>
      <c r="F813" s="68"/>
      <c r="G813" s="67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  <c r="AC813" s="80"/>
      <c r="AD813" s="80"/>
      <c r="AE813" s="69"/>
      <c r="AF813" s="69"/>
      <c r="AG813" s="69"/>
      <c r="AH813" s="80"/>
      <c r="AI813" s="80"/>
      <c r="AJ813" s="69"/>
      <c r="AK813" s="69"/>
      <c r="AL813" s="80"/>
      <c r="AM813" s="80"/>
      <c r="AN813" s="69"/>
      <c r="AO813" s="69"/>
      <c r="AP813" s="80"/>
      <c r="AQ813" s="80"/>
      <c r="AR813" s="69"/>
      <c r="AS813" s="69"/>
      <c r="AT813" s="80"/>
      <c r="AU813" s="80"/>
      <c r="AV813" s="69"/>
      <c r="AW813" s="69"/>
      <c r="AX813" s="80"/>
      <c r="AY813" s="80"/>
      <c r="AZ813" s="69"/>
      <c r="BA813" s="69"/>
      <c r="BB813" s="80"/>
      <c r="BC813" s="80"/>
      <c r="BD813" s="69"/>
      <c r="BE813" s="69"/>
      <c r="BF813" s="80"/>
      <c r="BG813" s="80"/>
      <c r="BH813" s="69"/>
      <c r="BI813" s="69"/>
      <c r="BJ813" s="80"/>
      <c r="BK813" s="80"/>
      <c r="BL813" s="69"/>
      <c r="BM813" s="69"/>
      <c r="BN813" s="80"/>
      <c r="BO813" s="80"/>
      <c r="BP813" s="69"/>
      <c r="BQ813" s="69"/>
      <c r="BR813" s="80"/>
      <c r="BS813" s="80"/>
      <c r="BT813" s="69"/>
      <c r="BU813" s="69"/>
      <c r="BV813" s="80"/>
      <c r="BW813" s="80"/>
      <c r="BX813" s="69"/>
      <c r="BY813" s="69"/>
      <c r="BZ813" s="80"/>
      <c r="CA813" s="80"/>
      <c r="CB813" s="69"/>
      <c r="CC813" s="69"/>
      <c r="CD813" s="80"/>
      <c r="CE813" s="80"/>
      <c r="CF813" s="69"/>
      <c r="CG813" s="69"/>
      <c r="CH813" s="69"/>
      <c r="CI813" s="69"/>
      <c r="CJ813" s="69"/>
      <c r="CK813" s="69"/>
      <c r="CL813" s="68"/>
      <c r="CM813" s="67"/>
      <c r="CN813" s="67"/>
      <c r="CO813" s="69"/>
      <c r="CP813" s="68"/>
      <c r="CQ813" s="67"/>
      <c r="CR813" s="67"/>
      <c r="CS813" s="69"/>
      <c r="CT813" s="81"/>
      <c r="CU813" s="69"/>
      <c r="CV813" s="69"/>
      <c r="CW813" s="69"/>
      <c r="CX813" s="69"/>
      <c r="CY813" s="69"/>
      <c r="CZ813" s="69"/>
      <c r="DA813" s="69"/>
    </row>
    <row r="814" spans="2:105">
      <c r="B814" s="67"/>
      <c r="C814" s="67"/>
      <c r="D814" s="67"/>
      <c r="E814" s="69"/>
      <c r="F814" s="68"/>
      <c r="G814" s="67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69"/>
      <c r="AF814" s="69"/>
      <c r="AG814" s="69"/>
      <c r="AH814" s="80"/>
      <c r="AI814" s="80"/>
      <c r="AJ814" s="69"/>
      <c r="AK814" s="69"/>
      <c r="AL814" s="80"/>
      <c r="AM814" s="80"/>
      <c r="AN814" s="69"/>
      <c r="AO814" s="69"/>
      <c r="AP814" s="80"/>
      <c r="AQ814" s="80"/>
      <c r="AR814" s="69"/>
      <c r="AS814" s="69"/>
      <c r="AT814" s="80"/>
      <c r="AU814" s="80"/>
      <c r="AV814" s="69"/>
      <c r="AW814" s="69"/>
      <c r="AX814" s="80"/>
      <c r="AY814" s="80"/>
      <c r="AZ814" s="69"/>
      <c r="BA814" s="69"/>
      <c r="BB814" s="80"/>
      <c r="BC814" s="80"/>
      <c r="BD814" s="69"/>
      <c r="BE814" s="69"/>
      <c r="BF814" s="80"/>
      <c r="BG814" s="80"/>
      <c r="BH814" s="69"/>
      <c r="BI814" s="69"/>
      <c r="BJ814" s="80"/>
      <c r="BK814" s="80"/>
      <c r="BL814" s="69"/>
      <c r="BM814" s="69"/>
      <c r="BN814" s="80"/>
      <c r="BO814" s="80"/>
      <c r="BP814" s="69"/>
      <c r="BQ814" s="69"/>
      <c r="BR814" s="80"/>
      <c r="BS814" s="80"/>
      <c r="BT814" s="69"/>
      <c r="BU814" s="69"/>
      <c r="BV814" s="80"/>
      <c r="BW814" s="80"/>
      <c r="BX814" s="69"/>
      <c r="BY814" s="69"/>
      <c r="BZ814" s="80"/>
      <c r="CA814" s="80"/>
      <c r="CB814" s="69"/>
      <c r="CC814" s="69"/>
      <c r="CD814" s="80"/>
      <c r="CE814" s="80"/>
      <c r="CF814" s="69"/>
      <c r="CG814" s="69"/>
      <c r="CH814" s="69"/>
      <c r="CI814" s="69"/>
      <c r="CJ814" s="69"/>
      <c r="CK814" s="69"/>
      <c r="CL814" s="68"/>
      <c r="CM814" s="67"/>
      <c r="CN814" s="67"/>
      <c r="CO814" s="69"/>
      <c r="CP814" s="68"/>
      <c r="CQ814" s="67"/>
      <c r="CR814" s="67"/>
      <c r="CS814" s="69"/>
      <c r="CT814" s="81"/>
      <c r="CU814" s="69"/>
      <c r="CV814" s="69"/>
      <c r="CW814" s="69"/>
      <c r="CX814" s="69"/>
      <c r="CY814" s="69"/>
      <c r="CZ814" s="69"/>
      <c r="DA814" s="69"/>
    </row>
    <row r="815" spans="2:105">
      <c r="B815" s="67"/>
      <c r="C815" s="67"/>
      <c r="D815" s="67"/>
      <c r="E815" s="69"/>
      <c r="F815" s="68"/>
      <c r="G815" s="67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  <c r="AC815" s="80"/>
      <c r="AD815" s="80"/>
      <c r="AE815" s="69"/>
      <c r="AF815" s="69"/>
      <c r="AG815" s="69"/>
      <c r="AH815" s="80"/>
      <c r="AI815" s="80"/>
      <c r="AJ815" s="69"/>
      <c r="AK815" s="69"/>
      <c r="AL815" s="80"/>
      <c r="AM815" s="80"/>
      <c r="AN815" s="69"/>
      <c r="AO815" s="69"/>
      <c r="AP815" s="80"/>
      <c r="AQ815" s="80"/>
      <c r="AR815" s="69"/>
      <c r="AS815" s="69"/>
      <c r="AT815" s="80"/>
      <c r="AU815" s="80"/>
      <c r="AV815" s="69"/>
      <c r="AW815" s="69"/>
      <c r="AX815" s="80"/>
      <c r="AY815" s="80"/>
      <c r="AZ815" s="69"/>
      <c r="BA815" s="69"/>
      <c r="BB815" s="80"/>
      <c r="BC815" s="80"/>
      <c r="BD815" s="69"/>
      <c r="BE815" s="69"/>
      <c r="BF815" s="80"/>
      <c r="BG815" s="80"/>
      <c r="BH815" s="69"/>
      <c r="BI815" s="69"/>
      <c r="BJ815" s="80"/>
      <c r="BK815" s="80"/>
      <c r="BL815" s="69"/>
      <c r="BM815" s="69"/>
      <c r="BN815" s="80"/>
      <c r="BO815" s="80"/>
      <c r="BP815" s="69"/>
      <c r="BQ815" s="69"/>
      <c r="BR815" s="80"/>
      <c r="BS815" s="80"/>
      <c r="BT815" s="69"/>
      <c r="BU815" s="69"/>
      <c r="BV815" s="80"/>
      <c r="BW815" s="80"/>
      <c r="BX815" s="69"/>
      <c r="BY815" s="69"/>
      <c r="BZ815" s="80"/>
      <c r="CA815" s="80"/>
      <c r="CB815" s="69"/>
      <c r="CC815" s="69"/>
      <c r="CD815" s="80"/>
      <c r="CE815" s="80"/>
      <c r="CF815" s="69"/>
      <c r="CG815" s="69"/>
      <c r="CH815" s="69"/>
      <c r="CI815" s="69"/>
      <c r="CJ815" s="69"/>
      <c r="CK815" s="69"/>
      <c r="CL815" s="68"/>
      <c r="CM815" s="67"/>
      <c r="CN815" s="67"/>
      <c r="CO815" s="69"/>
      <c r="CP815" s="68"/>
      <c r="CQ815" s="67"/>
      <c r="CR815" s="67"/>
      <c r="CS815" s="69"/>
      <c r="CT815" s="81"/>
      <c r="CU815" s="69"/>
      <c r="CV815" s="69"/>
      <c r="CW815" s="69"/>
      <c r="CX815" s="69"/>
      <c r="CY815" s="69"/>
      <c r="CZ815" s="69"/>
      <c r="DA815" s="69"/>
    </row>
    <row r="816" spans="2:105">
      <c r="B816" s="67"/>
      <c r="C816" s="67"/>
      <c r="D816" s="67"/>
      <c r="E816" s="69"/>
      <c r="F816" s="68"/>
      <c r="G816" s="67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  <c r="AC816" s="80"/>
      <c r="AD816" s="80"/>
      <c r="AE816" s="69"/>
      <c r="AF816" s="69"/>
      <c r="AG816" s="69"/>
      <c r="AH816" s="80"/>
      <c r="AI816" s="80"/>
      <c r="AJ816" s="69"/>
      <c r="AK816" s="69"/>
      <c r="AL816" s="80"/>
      <c r="AM816" s="80"/>
      <c r="AN816" s="69"/>
      <c r="AO816" s="69"/>
      <c r="AP816" s="80"/>
      <c r="AQ816" s="80"/>
      <c r="AR816" s="69"/>
      <c r="AS816" s="69"/>
      <c r="AT816" s="80"/>
      <c r="AU816" s="80"/>
      <c r="AV816" s="69"/>
      <c r="AW816" s="69"/>
      <c r="AX816" s="80"/>
      <c r="AY816" s="80"/>
      <c r="AZ816" s="69"/>
      <c r="BA816" s="69"/>
      <c r="BB816" s="80"/>
      <c r="BC816" s="80"/>
      <c r="BD816" s="69"/>
      <c r="BE816" s="69"/>
      <c r="BF816" s="80"/>
      <c r="BG816" s="80"/>
      <c r="BH816" s="69"/>
      <c r="BI816" s="69"/>
      <c r="BJ816" s="80"/>
      <c r="BK816" s="80"/>
      <c r="BL816" s="69"/>
      <c r="BM816" s="69"/>
      <c r="BN816" s="80"/>
      <c r="BO816" s="80"/>
      <c r="BP816" s="69"/>
      <c r="BQ816" s="69"/>
      <c r="BR816" s="80"/>
      <c r="BS816" s="80"/>
      <c r="BT816" s="69"/>
      <c r="BU816" s="69"/>
      <c r="BV816" s="80"/>
      <c r="BW816" s="80"/>
      <c r="BX816" s="69"/>
      <c r="BY816" s="69"/>
      <c r="BZ816" s="80"/>
      <c r="CA816" s="80"/>
      <c r="CB816" s="69"/>
      <c r="CC816" s="69"/>
      <c r="CD816" s="80"/>
      <c r="CE816" s="80"/>
      <c r="CF816" s="69"/>
      <c r="CG816" s="69"/>
      <c r="CH816" s="69"/>
      <c r="CI816" s="69"/>
      <c r="CJ816" s="69"/>
      <c r="CK816" s="69"/>
      <c r="CL816" s="68"/>
      <c r="CM816" s="67"/>
      <c r="CN816" s="67"/>
      <c r="CO816" s="69"/>
      <c r="CP816" s="68"/>
      <c r="CQ816" s="67"/>
      <c r="CR816" s="67"/>
      <c r="CS816" s="69"/>
      <c r="CT816" s="81"/>
      <c r="CU816" s="69"/>
      <c r="CV816" s="69"/>
      <c r="CW816" s="69"/>
      <c r="CX816" s="69"/>
      <c r="CY816" s="69"/>
      <c r="CZ816" s="69"/>
      <c r="DA816" s="69"/>
    </row>
    <row r="817" spans="2:105">
      <c r="B817" s="67"/>
      <c r="C817" s="67"/>
      <c r="D817" s="67"/>
      <c r="E817" s="69"/>
      <c r="F817" s="68"/>
      <c r="G817" s="67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  <c r="AC817" s="80"/>
      <c r="AD817" s="80"/>
      <c r="AE817" s="69"/>
      <c r="AF817" s="69"/>
      <c r="AG817" s="69"/>
      <c r="AH817" s="80"/>
      <c r="AI817" s="80"/>
      <c r="AJ817" s="69"/>
      <c r="AK817" s="69"/>
      <c r="AL817" s="80"/>
      <c r="AM817" s="80"/>
      <c r="AN817" s="69"/>
      <c r="AO817" s="69"/>
      <c r="AP817" s="80"/>
      <c r="AQ817" s="80"/>
      <c r="AR817" s="69"/>
      <c r="AS817" s="69"/>
      <c r="AT817" s="80"/>
      <c r="AU817" s="80"/>
      <c r="AV817" s="69"/>
      <c r="AW817" s="69"/>
      <c r="AX817" s="80"/>
      <c r="AY817" s="80"/>
      <c r="AZ817" s="69"/>
      <c r="BA817" s="69"/>
      <c r="BB817" s="80"/>
      <c r="BC817" s="80"/>
      <c r="BD817" s="69"/>
      <c r="BE817" s="69"/>
      <c r="BF817" s="80"/>
      <c r="BG817" s="80"/>
      <c r="BH817" s="69"/>
      <c r="BI817" s="69"/>
      <c r="BJ817" s="80"/>
      <c r="BK817" s="80"/>
      <c r="BL817" s="69"/>
      <c r="BM817" s="69"/>
      <c r="BN817" s="80"/>
      <c r="BO817" s="80"/>
      <c r="BP817" s="69"/>
      <c r="BQ817" s="69"/>
      <c r="BR817" s="80"/>
      <c r="BS817" s="80"/>
      <c r="BT817" s="69"/>
      <c r="BU817" s="69"/>
      <c r="BV817" s="80"/>
      <c r="BW817" s="80"/>
      <c r="BX817" s="69"/>
      <c r="BY817" s="69"/>
      <c r="BZ817" s="80"/>
      <c r="CA817" s="80"/>
      <c r="CB817" s="69"/>
      <c r="CC817" s="69"/>
      <c r="CD817" s="80"/>
      <c r="CE817" s="80"/>
      <c r="CF817" s="69"/>
      <c r="CG817" s="69"/>
      <c r="CH817" s="69"/>
      <c r="CI817" s="69"/>
      <c r="CJ817" s="69"/>
      <c r="CK817" s="69"/>
      <c r="CL817" s="68"/>
      <c r="CM817" s="67"/>
      <c r="CN817" s="67"/>
      <c r="CO817" s="69"/>
      <c r="CP817" s="68"/>
      <c r="CQ817" s="67"/>
      <c r="CR817" s="67"/>
      <c r="CS817" s="69"/>
      <c r="CT817" s="81"/>
      <c r="CU817" s="69"/>
      <c r="CV817" s="69"/>
      <c r="CW817" s="69"/>
      <c r="CX817" s="69"/>
      <c r="CY817" s="69"/>
      <c r="CZ817" s="69"/>
      <c r="DA817" s="69"/>
    </row>
    <row r="818" spans="2:105">
      <c r="B818" s="67"/>
      <c r="C818" s="67"/>
      <c r="D818" s="67"/>
      <c r="E818" s="69"/>
      <c r="F818" s="68"/>
      <c r="G818" s="67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  <c r="AC818" s="80"/>
      <c r="AD818" s="80"/>
      <c r="AE818" s="69"/>
      <c r="AF818" s="69"/>
      <c r="AG818" s="69"/>
      <c r="AH818" s="80"/>
      <c r="AI818" s="80"/>
      <c r="AJ818" s="69"/>
      <c r="AK818" s="69"/>
      <c r="AL818" s="80"/>
      <c r="AM818" s="80"/>
      <c r="AN818" s="69"/>
      <c r="AO818" s="69"/>
      <c r="AP818" s="80"/>
      <c r="AQ818" s="80"/>
      <c r="AR818" s="69"/>
      <c r="AS818" s="69"/>
      <c r="AT818" s="80"/>
      <c r="AU818" s="80"/>
      <c r="AV818" s="69"/>
      <c r="AW818" s="69"/>
      <c r="AX818" s="80"/>
      <c r="AY818" s="80"/>
      <c r="AZ818" s="69"/>
      <c r="BA818" s="69"/>
      <c r="BB818" s="80"/>
      <c r="BC818" s="80"/>
      <c r="BD818" s="69"/>
      <c r="BE818" s="69"/>
      <c r="BF818" s="80"/>
      <c r="BG818" s="80"/>
      <c r="BH818" s="69"/>
      <c r="BI818" s="69"/>
      <c r="BJ818" s="80"/>
      <c r="BK818" s="80"/>
      <c r="BL818" s="69"/>
      <c r="BM818" s="69"/>
      <c r="BN818" s="80"/>
      <c r="BO818" s="80"/>
      <c r="BP818" s="69"/>
      <c r="BQ818" s="69"/>
      <c r="BR818" s="80"/>
      <c r="BS818" s="80"/>
      <c r="BT818" s="69"/>
      <c r="BU818" s="69"/>
      <c r="BV818" s="80"/>
      <c r="BW818" s="80"/>
      <c r="BX818" s="69"/>
      <c r="BY818" s="69"/>
      <c r="BZ818" s="80"/>
      <c r="CA818" s="80"/>
      <c r="CB818" s="69"/>
      <c r="CC818" s="69"/>
      <c r="CD818" s="80"/>
      <c r="CE818" s="80"/>
      <c r="CF818" s="69"/>
      <c r="CG818" s="69"/>
      <c r="CH818" s="69"/>
      <c r="CI818" s="69"/>
      <c r="CJ818" s="69"/>
      <c r="CK818" s="69"/>
      <c r="CL818" s="68"/>
      <c r="CM818" s="67"/>
      <c r="CN818" s="67"/>
      <c r="CO818" s="69"/>
      <c r="CP818" s="68"/>
      <c r="CQ818" s="67"/>
      <c r="CR818" s="67"/>
      <c r="CS818" s="69"/>
      <c r="CT818" s="81"/>
      <c r="CU818" s="69"/>
      <c r="CV818" s="69"/>
      <c r="CW818" s="69"/>
      <c r="CX818" s="69"/>
      <c r="CY818" s="69"/>
      <c r="CZ818" s="69"/>
      <c r="DA818" s="69"/>
    </row>
    <row r="819" spans="2:105">
      <c r="B819" s="67"/>
      <c r="C819" s="67"/>
      <c r="D819" s="67"/>
      <c r="E819" s="69"/>
      <c r="F819" s="68"/>
      <c r="G819" s="67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  <c r="AC819" s="80"/>
      <c r="AD819" s="80"/>
      <c r="AE819" s="69"/>
      <c r="AF819" s="69"/>
      <c r="AG819" s="69"/>
      <c r="AH819" s="80"/>
      <c r="AI819" s="80"/>
      <c r="AJ819" s="69"/>
      <c r="AK819" s="69"/>
      <c r="AL819" s="80"/>
      <c r="AM819" s="80"/>
      <c r="AN819" s="69"/>
      <c r="AO819" s="69"/>
      <c r="AP819" s="80"/>
      <c r="AQ819" s="80"/>
      <c r="AR819" s="69"/>
      <c r="AS819" s="69"/>
      <c r="AT819" s="80"/>
      <c r="AU819" s="80"/>
      <c r="AV819" s="69"/>
      <c r="AW819" s="69"/>
      <c r="AX819" s="80"/>
      <c r="AY819" s="80"/>
      <c r="AZ819" s="69"/>
      <c r="BA819" s="69"/>
      <c r="BB819" s="80"/>
      <c r="BC819" s="80"/>
      <c r="BD819" s="69"/>
      <c r="BE819" s="69"/>
      <c r="BF819" s="80"/>
      <c r="BG819" s="80"/>
      <c r="BH819" s="69"/>
      <c r="BI819" s="69"/>
      <c r="BJ819" s="80"/>
      <c r="BK819" s="80"/>
      <c r="BL819" s="69"/>
      <c r="BM819" s="69"/>
      <c r="BN819" s="80"/>
      <c r="BO819" s="80"/>
      <c r="BP819" s="69"/>
      <c r="BQ819" s="69"/>
      <c r="BR819" s="80"/>
      <c r="BS819" s="80"/>
      <c r="BT819" s="69"/>
      <c r="BU819" s="69"/>
      <c r="BV819" s="80"/>
      <c r="BW819" s="80"/>
      <c r="BX819" s="69"/>
      <c r="BY819" s="69"/>
      <c r="BZ819" s="80"/>
      <c r="CA819" s="80"/>
      <c r="CB819" s="69"/>
      <c r="CC819" s="69"/>
      <c r="CD819" s="80"/>
      <c r="CE819" s="80"/>
      <c r="CF819" s="69"/>
      <c r="CG819" s="69"/>
      <c r="CH819" s="69"/>
      <c r="CI819" s="69"/>
      <c r="CJ819" s="69"/>
      <c r="CK819" s="69"/>
      <c r="CL819" s="68"/>
      <c r="CM819" s="67"/>
      <c r="CN819" s="67"/>
      <c r="CO819" s="69"/>
      <c r="CP819" s="68"/>
      <c r="CQ819" s="67"/>
      <c r="CR819" s="67"/>
      <c r="CS819" s="69"/>
      <c r="CT819" s="81"/>
      <c r="CU819" s="69"/>
      <c r="CV819" s="69"/>
      <c r="CW819" s="69"/>
      <c r="CX819" s="69"/>
      <c r="CY819" s="69"/>
      <c r="CZ819" s="69"/>
      <c r="DA819" s="69"/>
    </row>
    <row r="820" spans="2:105">
      <c r="B820" s="67"/>
      <c r="C820" s="67"/>
      <c r="D820" s="67"/>
      <c r="E820" s="69"/>
      <c r="F820" s="68"/>
      <c r="G820" s="67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  <c r="AC820" s="80"/>
      <c r="AD820" s="80"/>
      <c r="AE820" s="69"/>
      <c r="AF820" s="69"/>
      <c r="AG820" s="69"/>
      <c r="AH820" s="80"/>
      <c r="AI820" s="80"/>
      <c r="AJ820" s="69"/>
      <c r="AK820" s="69"/>
      <c r="AL820" s="80"/>
      <c r="AM820" s="80"/>
      <c r="AN820" s="69"/>
      <c r="AO820" s="69"/>
      <c r="AP820" s="80"/>
      <c r="AQ820" s="80"/>
      <c r="AR820" s="69"/>
      <c r="AS820" s="69"/>
      <c r="AT820" s="80"/>
      <c r="AU820" s="80"/>
      <c r="AV820" s="69"/>
      <c r="AW820" s="69"/>
      <c r="AX820" s="80"/>
      <c r="AY820" s="80"/>
      <c r="AZ820" s="69"/>
      <c r="BA820" s="69"/>
      <c r="BB820" s="80"/>
      <c r="BC820" s="80"/>
      <c r="BD820" s="69"/>
      <c r="BE820" s="69"/>
      <c r="BF820" s="80"/>
      <c r="BG820" s="80"/>
      <c r="BH820" s="69"/>
      <c r="BI820" s="69"/>
      <c r="BJ820" s="80"/>
      <c r="BK820" s="80"/>
      <c r="BL820" s="69"/>
      <c r="BM820" s="69"/>
      <c r="BN820" s="80"/>
      <c r="BO820" s="80"/>
      <c r="BP820" s="69"/>
      <c r="BQ820" s="69"/>
      <c r="BR820" s="80"/>
      <c r="BS820" s="80"/>
      <c r="BT820" s="69"/>
      <c r="BU820" s="69"/>
      <c r="BV820" s="80"/>
      <c r="BW820" s="80"/>
      <c r="BX820" s="69"/>
      <c r="BY820" s="69"/>
      <c r="BZ820" s="80"/>
      <c r="CA820" s="80"/>
      <c r="CB820" s="69"/>
      <c r="CC820" s="69"/>
      <c r="CD820" s="80"/>
      <c r="CE820" s="80"/>
      <c r="CF820" s="69"/>
      <c r="CG820" s="69"/>
      <c r="CH820" s="69"/>
      <c r="CI820" s="69"/>
      <c r="CJ820" s="69"/>
      <c r="CK820" s="69"/>
      <c r="CL820" s="68"/>
      <c r="CM820" s="67"/>
      <c r="CN820" s="67"/>
      <c r="CO820" s="69"/>
      <c r="CP820" s="68"/>
      <c r="CQ820" s="67"/>
      <c r="CR820" s="67"/>
      <c r="CS820" s="69"/>
      <c r="CT820" s="81"/>
      <c r="CU820" s="69"/>
      <c r="CV820" s="69"/>
      <c r="CW820" s="69"/>
      <c r="CX820" s="69"/>
      <c r="CY820" s="69"/>
      <c r="CZ820" s="69"/>
      <c r="DA820" s="69"/>
    </row>
    <row r="821" spans="2:105">
      <c r="B821" s="67"/>
      <c r="C821" s="67"/>
      <c r="D821" s="67"/>
      <c r="E821" s="69"/>
      <c r="F821" s="68"/>
      <c r="G821" s="67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  <c r="AC821" s="80"/>
      <c r="AD821" s="80"/>
      <c r="AE821" s="69"/>
      <c r="AF821" s="69"/>
      <c r="AG821" s="69"/>
      <c r="AH821" s="80"/>
      <c r="AI821" s="80"/>
      <c r="AJ821" s="69"/>
      <c r="AK821" s="69"/>
      <c r="AL821" s="80"/>
      <c r="AM821" s="80"/>
      <c r="AN821" s="69"/>
      <c r="AO821" s="69"/>
      <c r="AP821" s="80"/>
      <c r="AQ821" s="80"/>
      <c r="AR821" s="69"/>
      <c r="AS821" s="69"/>
      <c r="AT821" s="80"/>
      <c r="AU821" s="80"/>
      <c r="AV821" s="69"/>
      <c r="AW821" s="69"/>
      <c r="AX821" s="80"/>
      <c r="AY821" s="80"/>
      <c r="AZ821" s="69"/>
      <c r="BA821" s="69"/>
      <c r="BB821" s="80"/>
      <c r="BC821" s="80"/>
      <c r="BD821" s="69"/>
      <c r="BE821" s="69"/>
      <c r="BF821" s="80"/>
      <c r="BG821" s="80"/>
      <c r="BH821" s="69"/>
      <c r="BI821" s="69"/>
      <c r="BJ821" s="80"/>
      <c r="BK821" s="80"/>
      <c r="BL821" s="69"/>
      <c r="BM821" s="69"/>
      <c r="BN821" s="80"/>
      <c r="BO821" s="80"/>
      <c r="BP821" s="69"/>
      <c r="BQ821" s="69"/>
      <c r="BR821" s="80"/>
      <c r="BS821" s="80"/>
      <c r="BT821" s="69"/>
      <c r="BU821" s="69"/>
      <c r="BV821" s="80"/>
      <c r="BW821" s="80"/>
      <c r="BX821" s="69"/>
      <c r="BY821" s="69"/>
      <c r="BZ821" s="80"/>
      <c r="CA821" s="80"/>
      <c r="CB821" s="69"/>
      <c r="CC821" s="69"/>
      <c r="CD821" s="80"/>
      <c r="CE821" s="80"/>
      <c r="CF821" s="69"/>
      <c r="CG821" s="69"/>
      <c r="CH821" s="69"/>
      <c r="CI821" s="69"/>
      <c r="CJ821" s="69"/>
      <c r="CK821" s="69"/>
      <c r="CL821" s="68"/>
      <c r="CM821" s="67"/>
      <c r="CN821" s="67"/>
      <c r="CO821" s="69"/>
      <c r="CP821" s="68"/>
      <c r="CQ821" s="67"/>
      <c r="CR821" s="67"/>
      <c r="CS821" s="69"/>
      <c r="CT821" s="81"/>
      <c r="CU821" s="69"/>
      <c r="CV821" s="69"/>
      <c r="CW821" s="69"/>
      <c r="CX821" s="69"/>
      <c r="CY821" s="69"/>
      <c r="CZ821" s="69"/>
      <c r="DA821" s="69"/>
    </row>
    <row r="822" spans="2:105">
      <c r="B822" s="67"/>
      <c r="C822" s="67"/>
      <c r="D822" s="67"/>
      <c r="E822" s="69"/>
      <c r="F822" s="68"/>
      <c r="G822" s="67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  <c r="AC822" s="80"/>
      <c r="AD822" s="80"/>
      <c r="AE822" s="69"/>
      <c r="AF822" s="69"/>
      <c r="AG822" s="69"/>
      <c r="AH822" s="80"/>
      <c r="AI822" s="80"/>
      <c r="AJ822" s="69"/>
      <c r="AK822" s="69"/>
      <c r="AL822" s="80"/>
      <c r="AM822" s="80"/>
      <c r="AN822" s="69"/>
      <c r="AO822" s="69"/>
      <c r="AP822" s="80"/>
      <c r="AQ822" s="80"/>
      <c r="AR822" s="69"/>
      <c r="AS822" s="69"/>
      <c r="AT822" s="80"/>
      <c r="AU822" s="80"/>
      <c r="AV822" s="69"/>
      <c r="AW822" s="69"/>
      <c r="AX822" s="80"/>
      <c r="AY822" s="80"/>
      <c r="AZ822" s="69"/>
      <c r="BA822" s="69"/>
      <c r="BB822" s="80"/>
      <c r="BC822" s="80"/>
      <c r="BD822" s="69"/>
      <c r="BE822" s="69"/>
      <c r="BF822" s="80"/>
      <c r="BG822" s="80"/>
      <c r="BH822" s="69"/>
      <c r="BI822" s="69"/>
      <c r="BJ822" s="80"/>
      <c r="BK822" s="80"/>
      <c r="BL822" s="69"/>
      <c r="BM822" s="69"/>
      <c r="BN822" s="80"/>
      <c r="BO822" s="80"/>
      <c r="BP822" s="69"/>
      <c r="BQ822" s="69"/>
      <c r="BR822" s="80"/>
      <c r="BS822" s="80"/>
      <c r="BT822" s="69"/>
      <c r="BU822" s="69"/>
      <c r="BV822" s="80"/>
      <c r="BW822" s="80"/>
      <c r="BX822" s="69"/>
      <c r="BY822" s="69"/>
      <c r="BZ822" s="80"/>
      <c r="CA822" s="80"/>
      <c r="CB822" s="69"/>
      <c r="CC822" s="69"/>
      <c r="CD822" s="80"/>
      <c r="CE822" s="80"/>
      <c r="CF822" s="69"/>
      <c r="CG822" s="69"/>
      <c r="CH822" s="69"/>
      <c r="CI822" s="69"/>
      <c r="CJ822" s="69"/>
      <c r="CK822" s="69"/>
      <c r="CL822" s="68"/>
      <c r="CM822" s="67"/>
      <c r="CN822" s="67"/>
      <c r="CO822" s="69"/>
      <c r="CP822" s="68"/>
      <c r="CQ822" s="67"/>
      <c r="CR822" s="67"/>
      <c r="CS822" s="69"/>
      <c r="CT822" s="81"/>
      <c r="CU822" s="69"/>
      <c r="CV822" s="69"/>
      <c r="CW822" s="69"/>
      <c r="CX822" s="69"/>
      <c r="CY822" s="69"/>
      <c r="CZ822" s="69"/>
      <c r="DA822" s="69"/>
    </row>
    <row r="823" spans="2:105">
      <c r="B823" s="67"/>
      <c r="C823" s="67"/>
      <c r="D823" s="67"/>
      <c r="E823" s="69"/>
      <c r="F823" s="68"/>
      <c r="G823" s="67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  <c r="AC823" s="80"/>
      <c r="AD823" s="80"/>
      <c r="AE823" s="69"/>
      <c r="AF823" s="69"/>
      <c r="AG823" s="69"/>
      <c r="AH823" s="80"/>
      <c r="AI823" s="80"/>
      <c r="AJ823" s="69"/>
      <c r="AK823" s="69"/>
      <c r="AL823" s="80"/>
      <c r="AM823" s="80"/>
      <c r="AN823" s="69"/>
      <c r="AO823" s="69"/>
      <c r="AP823" s="80"/>
      <c r="AQ823" s="80"/>
      <c r="AR823" s="69"/>
      <c r="AS823" s="69"/>
      <c r="AT823" s="80"/>
      <c r="AU823" s="80"/>
      <c r="AV823" s="69"/>
      <c r="AW823" s="69"/>
      <c r="AX823" s="80"/>
      <c r="AY823" s="80"/>
      <c r="AZ823" s="69"/>
      <c r="BA823" s="69"/>
      <c r="BB823" s="80"/>
      <c r="BC823" s="80"/>
      <c r="BD823" s="69"/>
      <c r="BE823" s="69"/>
      <c r="BF823" s="80"/>
      <c r="BG823" s="80"/>
      <c r="BH823" s="69"/>
      <c r="BI823" s="69"/>
      <c r="BJ823" s="80"/>
      <c r="BK823" s="80"/>
      <c r="BL823" s="69"/>
      <c r="BM823" s="69"/>
      <c r="BN823" s="80"/>
      <c r="BO823" s="80"/>
      <c r="BP823" s="69"/>
      <c r="BQ823" s="69"/>
      <c r="BR823" s="80"/>
      <c r="BS823" s="80"/>
      <c r="BT823" s="69"/>
      <c r="BU823" s="69"/>
      <c r="BV823" s="80"/>
      <c r="BW823" s="80"/>
      <c r="BX823" s="69"/>
      <c r="BY823" s="69"/>
      <c r="BZ823" s="80"/>
      <c r="CA823" s="80"/>
      <c r="CB823" s="69"/>
      <c r="CC823" s="69"/>
      <c r="CD823" s="80"/>
      <c r="CE823" s="80"/>
      <c r="CF823" s="69"/>
      <c r="CG823" s="69"/>
      <c r="CH823" s="69"/>
      <c r="CI823" s="69"/>
      <c r="CJ823" s="69"/>
      <c r="CK823" s="69"/>
      <c r="CL823" s="68"/>
      <c r="CM823" s="67"/>
      <c r="CN823" s="67"/>
      <c r="CO823" s="69"/>
      <c r="CP823" s="68"/>
      <c r="CQ823" s="67"/>
      <c r="CR823" s="67"/>
      <c r="CS823" s="69"/>
      <c r="CT823" s="81"/>
      <c r="CU823" s="69"/>
      <c r="CV823" s="69"/>
      <c r="CW823" s="69"/>
      <c r="CX823" s="69"/>
      <c r="CY823" s="69"/>
      <c r="CZ823" s="69"/>
      <c r="DA823" s="69"/>
    </row>
    <row r="824" spans="2:105">
      <c r="B824" s="67"/>
      <c r="C824" s="67"/>
      <c r="D824" s="67"/>
      <c r="E824" s="69"/>
      <c r="F824" s="68"/>
      <c r="G824" s="67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  <c r="AC824" s="80"/>
      <c r="AD824" s="80"/>
      <c r="AE824" s="69"/>
      <c r="AF824" s="69"/>
      <c r="AG824" s="69"/>
      <c r="AH824" s="80"/>
      <c r="AI824" s="80"/>
      <c r="AJ824" s="69"/>
      <c r="AK824" s="69"/>
      <c r="AL824" s="80"/>
      <c r="AM824" s="80"/>
      <c r="AN824" s="69"/>
      <c r="AO824" s="69"/>
      <c r="AP824" s="80"/>
      <c r="AQ824" s="80"/>
      <c r="AR824" s="69"/>
      <c r="AS824" s="69"/>
      <c r="AT824" s="80"/>
      <c r="AU824" s="80"/>
      <c r="AV824" s="69"/>
      <c r="AW824" s="69"/>
      <c r="AX824" s="80"/>
      <c r="AY824" s="80"/>
      <c r="AZ824" s="69"/>
      <c r="BA824" s="69"/>
      <c r="BB824" s="80"/>
      <c r="BC824" s="80"/>
      <c r="BD824" s="69"/>
      <c r="BE824" s="69"/>
      <c r="BF824" s="80"/>
      <c r="BG824" s="80"/>
      <c r="BH824" s="69"/>
      <c r="BI824" s="69"/>
      <c r="BJ824" s="80"/>
      <c r="BK824" s="80"/>
      <c r="BL824" s="69"/>
      <c r="BM824" s="69"/>
      <c r="BN824" s="80"/>
      <c r="BO824" s="80"/>
      <c r="BP824" s="69"/>
      <c r="BQ824" s="69"/>
      <c r="BR824" s="80"/>
      <c r="BS824" s="80"/>
      <c r="BT824" s="69"/>
      <c r="BU824" s="69"/>
      <c r="BV824" s="80"/>
      <c r="BW824" s="80"/>
      <c r="BX824" s="69"/>
      <c r="BY824" s="69"/>
      <c r="BZ824" s="80"/>
      <c r="CA824" s="80"/>
      <c r="CB824" s="69"/>
      <c r="CC824" s="69"/>
      <c r="CD824" s="80"/>
      <c r="CE824" s="80"/>
      <c r="CF824" s="69"/>
      <c r="CG824" s="69"/>
      <c r="CH824" s="69"/>
      <c r="CI824" s="69"/>
      <c r="CJ824" s="69"/>
      <c r="CK824" s="69"/>
      <c r="CL824" s="68"/>
      <c r="CM824" s="67"/>
      <c r="CN824" s="67"/>
      <c r="CO824" s="69"/>
      <c r="CP824" s="68"/>
      <c r="CQ824" s="67"/>
      <c r="CR824" s="67"/>
      <c r="CS824" s="69"/>
      <c r="CT824" s="81"/>
      <c r="CU824" s="69"/>
      <c r="CV824" s="69"/>
      <c r="CW824" s="69"/>
      <c r="CX824" s="69"/>
      <c r="CY824" s="69"/>
      <c r="CZ824" s="69"/>
      <c r="DA824" s="69"/>
    </row>
    <row r="825" spans="2:105">
      <c r="B825" s="67"/>
      <c r="C825" s="67"/>
      <c r="D825" s="67"/>
      <c r="E825" s="69"/>
      <c r="F825" s="68"/>
      <c r="G825" s="67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  <c r="AC825" s="80"/>
      <c r="AD825" s="80"/>
      <c r="AE825" s="69"/>
      <c r="AF825" s="69"/>
      <c r="AG825" s="69"/>
      <c r="AH825" s="80"/>
      <c r="AI825" s="80"/>
      <c r="AJ825" s="69"/>
      <c r="AK825" s="69"/>
      <c r="AL825" s="80"/>
      <c r="AM825" s="80"/>
      <c r="AN825" s="69"/>
      <c r="AO825" s="69"/>
      <c r="AP825" s="80"/>
      <c r="AQ825" s="80"/>
      <c r="AR825" s="69"/>
      <c r="AS825" s="69"/>
      <c r="AT825" s="80"/>
      <c r="AU825" s="80"/>
      <c r="AV825" s="69"/>
      <c r="AW825" s="69"/>
      <c r="AX825" s="80"/>
      <c r="AY825" s="80"/>
      <c r="AZ825" s="69"/>
      <c r="BA825" s="69"/>
      <c r="BB825" s="80"/>
      <c r="BC825" s="80"/>
      <c r="BD825" s="69"/>
      <c r="BE825" s="69"/>
      <c r="BF825" s="80"/>
      <c r="BG825" s="80"/>
      <c r="BH825" s="69"/>
      <c r="BI825" s="69"/>
      <c r="BJ825" s="80"/>
      <c r="BK825" s="80"/>
      <c r="BL825" s="69"/>
      <c r="BM825" s="69"/>
      <c r="BN825" s="80"/>
      <c r="BO825" s="80"/>
      <c r="BP825" s="69"/>
      <c r="BQ825" s="69"/>
      <c r="BR825" s="80"/>
      <c r="BS825" s="80"/>
      <c r="BT825" s="69"/>
      <c r="BU825" s="69"/>
      <c r="BV825" s="80"/>
      <c r="BW825" s="80"/>
      <c r="BX825" s="69"/>
      <c r="BY825" s="69"/>
      <c r="BZ825" s="80"/>
      <c r="CA825" s="80"/>
      <c r="CB825" s="69"/>
      <c r="CC825" s="69"/>
      <c r="CD825" s="80"/>
      <c r="CE825" s="80"/>
      <c r="CF825" s="69"/>
      <c r="CG825" s="69"/>
      <c r="CH825" s="69"/>
      <c r="CI825" s="69"/>
      <c r="CJ825" s="69"/>
      <c r="CK825" s="69"/>
      <c r="CL825" s="68"/>
      <c r="CM825" s="67"/>
      <c r="CN825" s="67"/>
      <c r="CO825" s="69"/>
      <c r="CP825" s="68"/>
      <c r="CQ825" s="67"/>
      <c r="CR825" s="67"/>
      <c r="CS825" s="69"/>
      <c r="CT825" s="81"/>
      <c r="CU825" s="69"/>
      <c r="CV825" s="69"/>
      <c r="CW825" s="69"/>
      <c r="CX825" s="69"/>
      <c r="CY825" s="69"/>
      <c r="CZ825" s="69"/>
      <c r="DA825" s="69"/>
    </row>
    <row r="826" spans="2:105">
      <c r="B826" s="67"/>
      <c r="C826" s="67"/>
      <c r="D826" s="67"/>
      <c r="E826" s="69"/>
      <c r="F826" s="68"/>
      <c r="G826" s="67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  <c r="AC826" s="80"/>
      <c r="AD826" s="80"/>
      <c r="AE826" s="69"/>
      <c r="AF826" s="69"/>
      <c r="AG826" s="69"/>
      <c r="AH826" s="80"/>
      <c r="AI826" s="80"/>
      <c r="AJ826" s="69"/>
      <c r="AK826" s="69"/>
      <c r="AL826" s="80"/>
      <c r="AM826" s="80"/>
      <c r="AN826" s="69"/>
      <c r="AO826" s="69"/>
      <c r="AP826" s="80"/>
      <c r="AQ826" s="80"/>
      <c r="AR826" s="69"/>
      <c r="AS826" s="69"/>
      <c r="AT826" s="80"/>
      <c r="AU826" s="80"/>
      <c r="AV826" s="69"/>
      <c r="AW826" s="69"/>
      <c r="AX826" s="80"/>
      <c r="AY826" s="80"/>
      <c r="AZ826" s="69"/>
      <c r="BA826" s="69"/>
      <c r="BB826" s="80"/>
      <c r="BC826" s="80"/>
      <c r="BD826" s="69"/>
      <c r="BE826" s="69"/>
      <c r="BF826" s="80"/>
      <c r="BG826" s="80"/>
      <c r="BH826" s="69"/>
      <c r="BI826" s="69"/>
      <c r="BJ826" s="80"/>
      <c r="BK826" s="80"/>
      <c r="BL826" s="69"/>
      <c r="BM826" s="69"/>
      <c r="BN826" s="80"/>
      <c r="BO826" s="80"/>
      <c r="BP826" s="69"/>
      <c r="BQ826" s="69"/>
      <c r="BR826" s="80"/>
      <c r="BS826" s="80"/>
      <c r="BT826" s="69"/>
      <c r="BU826" s="69"/>
      <c r="BV826" s="80"/>
      <c r="BW826" s="80"/>
      <c r="BX826" s="69"/>
      <c r="BY826" s="69"/>
      <c r="BZ826" s="80"/>
      <c r="CA826" s="80"/>
      <c r="CB826" s="69"/>
      <c r="CC826" s="69"/>
      <c r="CD826" s="80"/>
      <c r="CE826" s="80"/>
      <c r="CF826" s="69"/>
      <c r="CG826" s="69"/>
      <c r="CH826" s="69"/>
      <c r="CI826" s="69"/>
      <c r="CJ826" s="69"/>
      <c r="CK826" s="69"/>
      <c r="CL826" s="68"/>
      <c r="CM826" s="67"/>
      <c r="CN826" s="67"/>
      <c r="CO826" s="69"/>
      <c r="CP826" s="68"/>
      <c r="CQ826" s="67"/>
      <c r="CR826" s="67"/>
      <c r="CS826" s="69"/>
      <c r="CT826" s="81"/>
      <c r="CU826" s="69"/>
      <c r="CV826" s="69"/>
      <c r="CW826" s="69"/>
      <c r="CX826" s="69"/>
      <c r="CY826" s="69"/>
      <c r="CZ826" s="69"/>
      <c r="DA826" s="69"/>
    </row>
    <row r="827" spans="2:105">
      <c r="B827" s="67"/>
      <c r="C827" s="67"/>
      <c r="D827" s="67"/>
      <c r="E827" s="69"/>
      <c r="F827" s="68"/>
      <c r="G827" s="67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  <c r="AC827" s="80"/>
      <c r="AD827" s="80"/>
      <c r="AE827" s="69"/>
      <c r="AF827" s="69"/>
      <c r="AG827" s="69"/>
      <c r="AH827" s="80"/>
      <c r="AI827" s="80"/>
      <c r="AJ827" s="69"/>
      <c r="AK827" s="69"/>
      <c r="AL827" s="80"/>
      <c r="AM827" s="80"/>
      <c r="AN827" s="69"/>
      <c r="AO827" s="69"/>
      <c r="AP827" s="80"/>
      <c r="AQ827" s="80"/>
      <c r="AR827" s="69"/>
      <c r="AS827" s="69"/>
      <c r="AT827" s="80"/>
      <c r="AU827" s="80"/>
      <c r="AV827" s="69"/>
      <c r="AW827" s="69"/>
      <c r="AX827" s="80"/>
      <c r="AY827" s="80"/>
      <c r="AZ827" s="69"/>
      <c r="BA827" s="69"/>
      <c r="BB827" s="80"/>
      <c r="BC827" s="80"/>
      <c r="BD827" s="69"/>
      <c r="BE827" s="69"/>
      <c r="BF827" s="80"/>
      <c r="BG827" s="80"/>
      <c r="BH827" s="69"/>
      <c r="BI827" s="69"/>
      <c r="BJ827" s="80"/>
      <c r="BK827" s="80"/>
      <c r="BL827" s="69"/>
      <c r="BM827" s="69"/>
      <c r="BN827" s="80"/>
      <c r="BO827" s="80"/>
      <c r="BP827" s="69"/>
      <c r="BQ827" s="69"/>
      <c r="BR827" s="80"/>
      <c r="BS827" s="80"/>
      <c r="BT827" s="69"/>
      <c r="BU827" s="69"/>
      <c r="BV827" s="80"/>
      <c r="BW827" s="80"/>
      <c r="BX827" s="69"/>
      <c r="BY827" s="69"/>
      <c r="BZ827" s="80"/>
      <c r="CA827" s="80"/>
      <c r="CB827" s="69"/>
      <c r="CC827" s="69"/>
      <c r="CD827" s="80"/>
      <c r="CE827" s="80"/>
      <c r="CF827" s="69"/>
      <c r="CG827" s="69"/>
      <c r="CH827" s="69"/>
      <c r="CI827" s="69"/>
      <c r="CJ827" s="69"/>
      <c r="CK827" s="69"/>
      <c r="CL827" s="68"/>
      <c r="CM827" s="67"/>
      <c r="CN827" s="67"/>
      <c r="CO827" s="69"/>
      <c r="CP827" s="68"/>
      <c r="CQ827" s="67"/>
      <c r="CR827" s="67"/>
      <c r="CS827" s="69"/>
      <c r="CT827" s="81"/>
      <c r="CU827" s="69"/>
      <c r="CV827" s="69"/>
      <c r="CW827" s="69"/>
      <c r="CX827" s="69"/>
      <c r="CY827" s="69"/>
      <c r="CZ827" s="69"/>
      <c r="DA827" s="69"/>
    </row>
    <row r="828" spans="2:105">
      <c r="B828" s="67"/>
      <c r="C828" s="67"/>
      <c r="D828" s="67"/>
      <c r="E828" s="69"/>
      <c r="F828" s="68"/>
      <c r="G828" s="67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  <c r="AC828" s="80"/>
      <c r="AD828" s="80"/>
      <c r="AE828" s="69"/>
      <c r="AF828" s="69"/>
      <c r="AG828" s="69"/>
      <c r="AH828" s="80"/>
      <c r="AI828" s="80"/>
      <c r="AJ828" s="69"/>
      <c r="AK828" s="69"/>
      <c r="AL828" s="80"/>
      <c r="AM828" s="80"/>
      <c r="AN828" s="69"/>
      <c r="AO828" s="69"/>
      <c r="AP828" s="80"/>
      <c r="AQ828" s="80"/>
      <c r="AR828" s="69"/>
      <c r="AS828" s="69"/>
      <c r="AT828" s="80"/>
      <c r="AU828" s="80"/>
      <c r="AV828" s="69"/>
      <c r="AW828" s="69"/>
      <c r="AX828" s="80"/>
      <c r="AY828" s="80"/>
      <c r="AZ828" s="69"/>
      <c r="BA828" s="69"/>
      <c r="BB828" s="80"/>
      <c r="BC828" s="80"/>
      <c r="BD828" s="69"/>
      <c r="BE828" s="69"/>
      <c r="BF828" s="80"/>
      <c r="BG828" s="80"/>
      <c r="BH828" s="69"/>
      <c r="BI828" s="69"/>
      <c r="BJ828" s="80"/>
      <c r="BK828" s="80"/>
      <c r="BL828" s="69"/>
      <c r="BM828" s="69"/>
      <c r="BN828" s="80"/>
      <c r="BO828" s="80"/>
      <c r="BP828" s="69"/>
      <c r="BQ828" s="69"/>
      <c r="BR828" s="80"/>
      <c r="BS828" s="80"/>
      <c r="BT828" s="69"/>
      <c r="BU828" s="69"/>
      <c r="BV828" s="80"/>
      <c r="BW828" s="80"/>
      <c r="BX828" s="69"/>
      <c r="BY828" s="69"/>
      <c r="BZ828" s="80"/>
      <c r="CA828" s="80"/>
      <c r="CB828" s="69"/>
      <c r="CC828" s="69"/>
      <c r="CD828" s="80"/>
      <c r="CE828" s="80"/>
      <c r="CF828" s="69"/>
      <c r="CG828" s="69"/>
      <c r="CH828" s="69"/>
      <c r="CI828" s="69"/>
      <c r="CJ828" s="69"/>
      <c r="CK828" s="69"/>
      <c r="CL828" s="68"/>
      <c r="CM828" s="67"/>
      <c r="CN828" s="67"/>
      <c r="CO828" s="69"/>
      <c r="CP828" s="68"/>
      <c r="CQ828" s="67"/>
      <c r="CR828" s="67"/>
      <c r="CS828" s="69"/>
      <c r="CT828" s="81"/>
      <c r="CU828" s="69"/>
      <c r="CV828" s="69"/>
      <c r="CW828" s="69"/>
      <c r="CX828" s="69"/>
      <c r="CY828" s="69"/>
      <c r="CZ828" s="69"/>
      <c r="DA828" s="69"/>
    </row>
    <row r="829" spans="2:105">
      <c r="B829" s="67"/>
      <c r="C829" s="67"/>
      <c r="D829" s="67"/>
      <c r="E829" s="69"/>
      <c r="F829" s="68"/>
      <c r="G829" s="67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  <c r="AC829" s="80"/>
      <c r="AD829" s="80"/>
      <c r="AE829" s="69"/>
      <c r="AF829" s="69"/>
      <c r="AG829" s="69"/>
      <c r="AH829" s="80"/>
      <c r="AI829" s="80"/>
      <c r="AJ829" s="69"/>
      <c r="AK829" s="69"/>
      <c r="AL829" s="80"/>
      <c r="AM829" s="80"/>
      <c r="AN829" s="69"/>
      <c r="AO829" s="69"/>
      <c r="AP829" s="80"/>
      <c r="AQ829" s="80"/>
      <c r="AR829" s="69"/>
      <c r="AS829" s="69"/>
      <c r="AT829" s="80"/>
      <c r="AU829" s="80"/>
      <c r="AV829" s="69"/>
      <c r="AW829" s="69"/>
      <c r="AX829" s="80"/>
      <c r="AY829" s="80"/>
      <c r="AZ829" s="69"/>
      <c r="BA829" s="69"/>
      <c r="BB829" s="80"/>
      <c r="BC829" s="80"/>
      <c r="BD829" s="69"/>
      <c r="BE829" s="69"/>
      <c r="BF829" s="80"/>
      <c r="BG829" s="80"/>
      <c r="BH829" s="69"/>
      <c r="BI829" s="69"/>
      <c r="BJ829" s="80"/>
      <c r="BK829" s="80"/>
      <c r="BL829" s="69"/>
      <c r="BM829" s="69"/>
      <c r="BN829" s="80"/>
      <c r="BO829" s="80"/>
      <c r="BP829" s="69"/>
      <c r="BQ829" s="69"/>
      <c r="BR829" s="80"/>
      <c r="BS829" s="80"/>
      <c r="BT829" s="69"/>
      <c r="BU829" s="69"/>
      <c r="BV829" s="80"/>
      <c r="BW829" s="80"/>
      <c r="BX829" s="69"/>
      <c r="BY829" s="69"/>
      <c r="BZ829" s="80"/>
      <c r="CA829" s="80"/>
      <c r="CB829" s="69"/>
      <c r="CC829" s="69"/>
      <c r="CD829" s="80"/>
      <c r="CE829" s="80"/>
      <c r="CF829" s="69"/>
      <c r="CG829" s="69"/>
      <c r="CH829" s="69"/>
      <c r="CI829" s="69"/>
      <c r="CJ829" s="69"/>
      <c r="CK829" s="69"/>
      <c r="CL829" s="68"/>
      <c r="CM829" s="67"/>
      <c r="CN829" s="67"/>
      <c r="CO829" s="69"/>
      <c r="CP829" s="68"/>
      <c r="CQ829" s="67"/>
      <c r="CR829" s="67"/>
      <c r="CS829" s="69"/>
      <c r="CT829" s="81"/>
      <c r="CU829" s="69"/>
      <c r="CV829" s="69"/>
      <c r="CW829" s="69"/>
      <c r="CX829" s="69"/>
      <c r="CY829" s="69"/>
      <c r="CZ829" s="69"/>
      <c r="DA829" s="69"/>
    </row>
    <row r="830" spans="2:105">
      <c r="B830" s="67"/>
      <c r="C830" s="67"/>
      <c r="D830" s="67"/>
      <c r="E830" s="69"/>
      <c r="F830" s="68"/>
      <c r="G830" s="67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  <c r="AC830" s="80"/>
      <c r="AD830" s="80"/>
      <c r="AE830" s="69"/>
      <c r="AF830" s="69"/>
      <c r="AG830" s="69"/>
      <c r="AH830" s="80"/>
      <c r="AI830" s="80"/>
      <c r="AJ830" s="69"/>
      <c r="AK830" s="69"/>
      <c r="AL830" s="80"/>
      <c r="AM830" s="80"/>
      <c r="AN830" s="69"/>
      <c r="AO830" s="69"/>
      <c r="AP830" s="80"/>
      <c r="AQ830" s="80"/>
      <c r="AR830" s="69"/>
      <c r="AS830" s="69"/>
      <c r="AT830" s="80"/>
      <c r="AU830" s="80"/>
      <c r="AV830" s="69"/>
      <c r="AW830" s="69"/>
      <c r="AX830" s="80"/>
      <c r="AY830" s="80"/>
      <c r="AZ830" s="69"/>
      <c r="BA830" s="69"/>
      <c r="BB830" s="80"/>
      <c r="BC830" s="80"/>
      <c r="BD830" s="69"/>
      <c r="BE830" s="69"/>
      <c r="BF830" s="80"/>
      <c r="BG830" s="80"/>
      <c r="BH830" s="69"/>
      <c r="BI830" s="69"/>
      <c r="BJ830" s="80"/>
      <c r="BK830" s="80"/>
      <c r="BL830" s="69"/>
      <c r="BM830" s="69"/>
      <c r="BN830" s="80"/>
      <c r="BO830" s="80"/>
      <c r="BP830" s="69"/>
      <c r="BQ830" s="69"/>
      <c r="BR830" s="80"/>
      <c r="BS830" s="80"/>
      <c r="BT830" s="69"/>
      <c r="BU830" s="69"/>
      <c r="BV830" s="80"/>
      <c r="BW830" s="80"/>
      <c r="BX830" s="69"/>
      <c r="BY830" s="69"/>
      <c r="BZ830" s="80"/>
      <c r="CA830" s="80"/>
      <c r="CB830" s="69"/>
      <c r="CC830" s="69"/>
      <c r="CD830" s="80"/>
      <c r="CE830" s="80"/>
      <c r="CF830" s="69"/>
      <c r="CG830" s="69"/>
      <c r="CH830" s="69"/>
      <c r="CI830" s="69"/>
      <c r="CJ830" s="69"/>
      <c r="CK830" s="69"/>
      <c r="CL830" s="68"/>
      <c r="CM830" s="67"/>
      <c r="CN830" s="67"/>
      <c r="CO830" s="69"/>
      <c r="CP830" s="68"/>
      <c r="CQ830" s="67"/>
      <c r="CR830" s="67"/>
      <c r="CS830" s="69"/>
      <c r="CT830" s="81"/>
      <c r="CU830" s="69"/>
      <c r="CV830" s="69"/>
      <c r="CW830" s="69"/>
      <c r="CX830" s="69"/>
      <c r="CY830" s="69"/>
      <c r="CZ830" s="69"/>
      <c r="DA830" s="69"/>
    </row>
    <row r="831" spans="2:105">
      <c r="B831" s="67"/>
      <c r="C831" s="67"/>
      <c r="D831" s="67"/>
      <c r="E831" s="69"/>
      <c r="F831" s="68"/>
      <c r="G831" s="67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  <c r="AC831" s="80"/>
      <c r="AD831" s="80"/>
      <c r="AE831" s="69"/>
      <c r="AF831" s="69"/>
      <c r="AG831" s="69"/>
      <c r="AH831" s="80"/>
      <c r="AI831" s="80"/>
      <c r="AJ831" s="69"/>
      <c r="AK831" s="69"/>
      <c r="AL831" s="80"/>
      <c r="AM831" s="80"/>
      <c r="AN831" s="69"/>
      <c r="AO831" s="69"/>
      <c r="AP831" s="80"/>
      <c r="AQ831" s="80"/>
      <c r="AR831" s="69"/>
      <c r="AS831" s="69"/>
      <c r="AT831" s="80"/>
      <c r="AU831" s="80"/>
      <c r="AV831" s="69"/>
      <c r="AW831" s="69"/>
      <c r="AX831" s="80"/>
      <c r="AY831" s="80"/>
      <c r="AZ831" s="69"/>
      <c r="BA831" s="69"/>
      <c r="BB831" s="80"/>
      <c r="BC831" s="80"/>
      <c r="BD831" s="69"/>
      <c r="BE831" s="69"/>
      <c r="BF831" s="80"/>
      <c r="BG831" s="80"/>
      <c r="BH831" s="69"/>
      <c r="BI831" s="69"/>
      <c r="BJ831" s="80"/>
      <c r="BK831" s="80"/>
      <c r="BL831" s="69"/>
      <c r="BM831" s="69"/>
      <c r="BN831" s="80"/>
      <c r="BO831" s="80"/>
      <c r="BP831" s="69"/>
      <c r="BQ831" s="69"/>
      <c r="BR831" s="80"/>
      <c r="BS831" s="80"/>
      <c r="BT831" s="69"/>
      <c r="BU831" s="69"/>
      <c r="BV831" s="80"/>
      <c r="BW831" s="80"/>
      <c r="BX831" s="69"/>
      <c r="BY831" s="69"/>
      <c r="BZ831" s="80"/>
      <c r="CA831" s="80"/>
      <c r="CB831" s="69"/>
      <c r="CC831" s="69"/>
      <c r="CD831" s="80"/>
      <c r="CE831" s="80"/>
      <c r="CF831" s="69"/>
      <c r="CG831" s="69"/>
      <c r="CH831" s="69"/>
      <c r="CI831" s="69"/>
      <c r="CJ831" s="69"/>
      <c r="CK831" s="69"/>
      <c r="CL831" s="68"/>
      <c r="CM831" s="67"/>
      <c r="CN831" s="67"/>
      <c r="CO831" s="69"/>
      <c r="CP831" s="68"/>
      <c r="CQ831" s="67"/>
      <c r="CR831" s="67"/>
      <c r="CS831" s="69"/>
      <c r="CT831" s="81"/>
      <c r="CU831" s="69"/>
      <c r="CV831" s="69"/>
      <c r="CW831" s="69"/>
      <c r="CX831" s="69"/>
      <c r="CY831" s="69"/>
      <c r="CZ831" s="69"/>
      <c r="DA831" s="69"/>
    </row>
    <row r="832" spans="2:105">
      <c r="B832" s="67"/>
      <c r="C832" s="67"/>
      <c r="D832" s="67"/>
      <c r="E832" s="69"/>
      <c r="F832" s="68"/>
      <c r="G832" s="67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  <c r="AC832" s="80"/>
      <c r="AD832" s="80"/>
      <c r="AE832" s="69"/>
      <c r="AF832" s="69"/>
      <c r="AG832" s="69"/>
      <c r="AH832" s="80"/>
      <c r="AI832" s="80"/>
      <c r="AJ832" s="69"/>
      <c r="AK832" s="69"/>
      <c r="AL832" s="80"/>
      <c r="AM832" s="80"/>
      <c r="AN832" s="69"/>
      <c r="AO832" s="69"/>
      <c r="AP832" s="80"/>
      <c r="AQ832" s="80"/>
      <c r="AR832" s="69"/>
      <c r="AS832" s="69"/>
      <c r="AT832" s="80"/>
      <c r="AU832" s="80"/>
      <c r="AV832" s="69"/>
      <c r="AW832" s="69"/>
      <c r="AX832" s="80"/>
      <c r="AY832" s="80"/>
      <c r="AZ832" s="69"/>
      <c r="BA832" s="69"/>
      <c r="BB832" s="80"/>
      <c r="BC832" s="80"/>
      <c r="BD832" s="69"/>
      <c r="BE832" s="69"/>
      <c r="BF832" s="80"/>
      <c r="BG832" s="80"/>
      <c r="BH832" s="69"/>
      <c r="BI832" s="69"/>
      <c r="BJ832" s="80"/>
      <c r="BK832" s="80"/>
      <c r="BL832" s="69"/>
      <c r="BM832" s="69"/>
      <c r="BN832" s="80"/>
      <c r="BO832" s="80"/>
      <c r="BP832" s="69"/>
      <c r="BQ832" s="69"/>
      <c r="BR832" s="80"/>
      <c r="BS832" s="80"/>
      <c r="BT832" s="69"/>
      <c r="BU832" s="69"/>
      <c r="BV832" s="80"/>
      <c r="BW832" s="80"/>
      <c r="BX832" s="69"/>
      <c r="BY832" s="69"/>
      <c r="BZ832" s="80"/>
      <c r="CA832" s="80"/>
      <c r="CB832" s="69"/>
      <c r="CC832" s="69"/>
      <c r="CD832" s="80"/>
      <c r="CE832" s="80"/>
      <c r="CF832" s="69"/>
      <c r="CG832" s="69"/>
      <c r="CH832" s="69"/>
      <c r="CI832" s="69"/>
      <c r="CJ832" s="69"/>
      <c r="CK832" s="69"/>
      <c r="CL832" s="68"/>
      <c r="CM832" s="67"/>
      <c r="CN832" s="67"/>
      <c r="CO832" s="69"/>
      <c r="CP832" s="68"/>
      <c r="CQ832" s="67"/>
      <c r="CR832" s="67"/>
      <c r="CS832" s="69"/>
      <c r="CT832" s="81"/>
      <c r="CU832" s="69"/>
      <c r="CV832" s="69"/>
      <c r="CW832" s="69"/>
      <c r="CX832" s="69"/>
      <c r="CY832" s="69"/>
      <c r="CZ832" s="69"/>
      <c r="DA832" s="69"/>
    </row>
    <row r="833" spans="2:105">
      <c r="B833" s="67"/>
      <c r="C833" s="67"/>
      <c r="D833" s="67"/>
      <c r="E833" s="69"/>
      <c r="F833" s="68"/>
      <c r="G833" s="67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  <c r="AC833" s="80"/>
      <c r="AD833" s="80"/>
      <c r="AE833" s="69"/>
      <c r="AF833" s="69"/>
      <c r="AG833" s="69"/>
      <c r="AH833" s="80"/>
      <c r="AI833" s="80"/>
      <c r="AJ833" s="69"/>
      <c r="AK833" s="69"/>
      <c r="AL833" s="80"/>
      <c r="AM833" s="80"/>
      <c r="AN833" s="69"/>
      <c r="AO833" s="69"/>
      <c r="AP833" s="80"/>
      <c r="AQ833" s="80"/>
      <c r="AR833" s="69"/>
      <c r="AS833" s="69"/>
      <c r="AT833" s="80"/>
      <c r="AU833" s="80"/>
      <c r="AV833" s="69"/>
      <c r="AW833" s="69"/>
      <c r="AX833" s="80"/>
      <c r="AY833" s="80"/>
      <c r="AZ833" s="69"/>
      <c r="BA833" s="69"/>
      <c r="BB833" s="80"/>
      <c r="BC833" s="80"/>
      <c r="BD833" s="69"/>
      <c r="BE833" s="69"/>
      <c r="BF833" s="80"/>
      <c r="BG833" s="80"/>
      <c r="BH833" s="69"/>
      <c r="BI833" s="69"/>
      <c r="BJ833" s="80"/>
      <c r="BK833" s="80"/>
      <c r="BL833" s="69"/>
      <c r="BM833" s="69"/>
      <c r="BN833" s="80"/>
      <c r="BO833" s="80"/>
      <c r="BP833" s="69"/>
      <c r="BQ833" s="69"/>
      <c r="BR833" s="80"/>
      <c r="BS833" s="80"/>
      <c r="BT833" s="69"/>
      <c r="BU833" s="69"/>
      <c r="BV833" s="80"/>
      <c r="BW833" s="80"/>
      <c r="BX833" s="69"/>
      <c r="BY833" s="69"/>
      <c r="BZ833" s="80"/>
      <c r="CA833" s="80"/>
      <c r="CB833" s="69"/>
      <c r="CC833" s="69"/>
      <c r="CD833" s="80"/>
      <c r="CE833" s="80"/>
      <c r="CF833" s="69"/>
      <c r="CG833" s="69"/>
      <c r="CH833" s="69"/>
      <c r="CI833" s="69"/>
      <c r="CJ833" s="69"/>
      <c r="CK833" s="69"/>
      <c r="CL833" s="68"/>
      <c r="CM833" s="67"/>
      <c r="CN833" s="67"/>
      <c r="CO833" s="69"/>
      <c r="CP833" s="68"/>
      <c r="CQ833" s="67"/>
      <c r="CR833" s="67"/>
      <c r="CS833" s="69"/>
      <c r="CT833" s="81"/>
      <c r="CU833" s="69"/>
      <c r="CV833" s="69"/>
      <c r="CW833" s="69"/>
      <c r="CX833" s="69"/>
      <c r="CY833" s="69"/>
      <c r="CZ833" s="69"/>
      <c r="DA833" s="69"/>
    </row>
    <row r="834" spans="2:105">
      <c r="B834" s="67"/>
      <c r="C834" s="67"/>
      <c r="D834" s="67"/>
      <c r="E834" s="69"/>
      <c r="F834" s="68"/>
      <c r="G834" s="67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  <c r="AC834" s="80"/>
      <c r="AD834" s="80"/>
      <c r="AE834" s="69"/>
      <c r="AF834" s="69"/>
      <c r="AG834" s="69"/>
      <c r="AH834" s="80"/>
      <c r="AI834" s="80"/>
      <c r="AJ834" s="69"/>
      <c r="AK834" s="69"/>
      <c r="AL834" s="80"/>
      <c r="AM834" s="80"/>
      <c r="AN834" s="69"/>
      <c r="AO834" s="69"/>
      <c r="AP834" s="80"/>
      <c r="AQ834" s="80"/>
      <c r="AR834" s="69"/>
      <c r="AS834" s="69"/>
      <c r="AT834" s="80"/>
      <c r="AU834" s="80"/>
      <c r="AV834" s="69"/>
      <c r="AW834" s="69"/>
      <c r="AX834" s="80"/>
      <c r="AY834" s="80"/>
      <c r="AZ834" s="69"/>
      <c r="BA834" s="69"/>
      <c r="BB834" s="80"/>
      <c r="BC834" s="80"/>
      <c r="BD834" s="69"/>
      <c r="BE834" s="69"/>
      <c r="BF834" s="80"/>
      <c r="BG834" s="80"/>
      <c r="BH834" s="69"/>
      <c r="BI834" s="69"/>
      <c r="BJ834" s="80"/>
      <c r="BK834" s="80"/>
      <c r="BL834" s="69"/>
      <c r="BM834" s="69"/>
      <c r="BN834" s="80"/>
      <c r="BO834" s="80"/>
      <c r="BP834" s="69"/>
      <c r="BQ834" s="69"/>
      <c r="BR834" s="80"/>
      <c r="BS834" s="80"/>
      <c r="BT834" s="69"/>
      <c r="BU834" s="69"/>
      <c r="BV834" s="80"/>
      <c r="BW834" s="80"/>
      <c r="BX834" s="69"/>
      <c r="BY834" s="69"/>
      <c r="BZ834" s="80"/>
      <c r="CA834" s="80"/>
      <c r="CB834" s="69"/>
      <c r="CC834" s="69"/>
      <c r="CD834" s="80"/>
      <c r="CE834" s="80"/>
      <c r="CF834" s="69"/>
      <c r="CG834" s="69"/>
      <c r="CH834" s="69"/>
      <c r="CI834" s="69"/>
      <c r="CJ834" s="69"/>
      <c r="CK834" s="69"/>
      <c r="CL834" s="68"/>
      <c r="CM834" s="67"/>
      <c r="CN834" s="67"/>
      <c r="CO834" s="69"/>
      <c r="CP834" s="68"/>
      <c r="CQ834" s="67"/>
      <c r="CR834" s="67"/>
      <c r="CS834" s="69"/>
      <c r="CT834" s="81"/>
      <c r="CU834" s="69"/>
      <c r="CV834" s="69"/>
      <c r="CW834" s="69"/>
      <c r="CX834" s="69"/>
      <c r="CY834" s="69"/>
      <c r="CZ834" s="69"/>
      <c r="DA834" s="69"/>
    </row>
    <row r="835" spans="2:105">
      <c r="B835" s="67"/>
      <c r="C835" s="67"/>
      <c r="D835" s="67"/>
      <c r="E835" s="69"/>
      <c r="F835" s="68"/>
      <c r="G835" s="67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  <c r="AC835" s="80"/>
      <c r="AD835" s="80"/>
      <c r="AE835" s="69"/>
      <c r="AF835" s="69"/>
      <c r="AG835" s="69"/>
      <c r="AH835" s="80"/>
      <c r="AI835" s="80"/>
      <c r="AJ835" s="69"/>
      <c r="AK835" s="69"/>
      <c r="AL835" s="80"/>
      <c r="AM835" s="80"/>
      <c r="AN835" s="69"/>
      <c r="AO835" s="69"/>
      <c r="AP835" s="80"/>
      <c r="AQ835" s="80"/>
      <c r="AR835" s="69"/>
      <c r="AS835" s="69"/>
      <c r="AT835" s="80"/>
      <c r="AU835" s="80"/>
      <c r="AV835" s="69"/>
      <c r="AW835" s="69"/>
      <c r="AX835" s="80"/>
      <c r="AY835" s="80"/>
      <c r="AZ835" s="69"/>
      <c r="BA835" s="69"/>
      <c r="BB835" s="80"/>
      <c r="BC835" s="80"/>
      <c r="BD835" s="69"/>
      <c r="BE835" s="69"/>
      <c r="BF835" s="80"/>
      <c r="BG835" s="80"/>
      <c r="BH835" s="69"/>
      <c r="BI835" s="69"/>
      <c r="BJ835" s="80"/>
      <c r="BK835" s="80"/>
      <c r="BL835" s="69"/>
      <c r="BM835" s="69"/>
      <c r="BN835" s="80"/>
      <c r="BO835" s="80"/>
      <c r="BP835" s="69"/>
      <c r="BQ835" s="69"/>
      <c r="BR835" s="80"/>
      <c r="BS835" s="80"/>
      <c r="BT835" s="69"/>
      <c r="BU835" s="69"/>
      <c r="BV835" s="80"/>
      <c r="BW835" s="80"/>
      <c r="BX835" s="69"/>
      <c r="BY835" s="69"/>
      <c r="BZ835" s="80"/>
      <c r="CA835" s="80"/>
      <c r="CB835" s="69"/>
      <c r="CC835" s="69"/>
      <c r="CD835" s="80"/>
      <c r="CE835" s="80"/>
      <c r="CF835" s="69"/>
      <c r="CG835" s="69"/>
      <c r="CH835" s="69"/>
      <c r="CI835" s="69"/>
      <c r="CJ835" s="69"/>
      <c r="CK835" s="69"/>
      <c r="CL835" s="68"/>
      <c r="CM835" s="67"/>
      <c r="CN835" s="67"/>
      <c r="CO835" s="69"/>
      <c r="CP835" s="68"/>
      <c r="CQ835" s="67"/>
      <c r="CR835" s="67"/>
      <c r="CS835" s="69"/>
      <c r="CT835" s="81"/>
      <c r="CU835" s="69"/>
      <c r="CV835" s="69"/>
      <c r="CW835" s="69"/>
      <c r="CX835" s="69"/>
      <c r="CY835" s="69"/>
      <c r="CZ835" s="69"/>
      <c r="DA835" s="69"/>
    </row>
    <row r="836" spans="2:105">
      <c r="B836" s="67"/>
      <c r="C836" s="67"/>
      <c r="D836" s="67"/>
      <c r="E836" s="69"/>
      <c r="F836" s="68"/>
      <c r="G836" s="67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  <c r="AC836" s="80"/>
      <c r="AD836" s="80"/>
      <c r="AE836" s="69"/>
      <c r="AF836" s="69"/>
      <c r="AG836" s="69"/>
      <c r="AH836" s="80"/>
      <c r="AI836" s="80"/>
      <c r="AJ836" s="69"/>
      <c r="AK836" s="69"/>
      <c r="AL836" s="80"/>
      <c r="AM836" s="80"/>
      <c r="AN836" s="69"/>
      <c r="AO836" s="69"/>
      <c r="AP836" s="80"/>
      <c r="AQ836" s="80"/>
      <c r="AR836" s="69"/>
      <c r="AS836" s="69"/>
      <c r="AT836" s="80"/>
      <c r="AU836" s="80"/>
      <c r="AV836" s="69"/>
      <c r="AW836" s="69"/>
      <c r="AX836" s="80"/>
      <c r="AY836" s="80"/>
      <c r="AZ836" s="69"/>
      <c r="BA836" s="69"/>
      <c r="BB836" s="80"/>
      <c r="BC836" s="80"/>
      <c r="BD836" s="69"/>
      <c r="BE836" s="69"/>
      <c r="BF836" s="80"/>
      <c r="BG836" s="80"/>
      <c r="BH836" s="69"/>
      <c r="BI836" s="69"/>
      <c r="BJ836" s="80"/>
      <c r="BK836" s="80"/>
      <c r="BL836" s="69"/>
      <c r="BM836" s="69"/>
      <c r="BN836" s="80"/>
      <c r="BO836" s="80"/>
      <c r="BP836" s="69"/>
      <c r="BQ836" s="69"/>
      <c r="BR836" s="80"/>
      <c r="BS836" s="80"/>
      <c r="BT836" s="69"/>
      <c r="BU836" s="69"/>
      <c r="BV836" s="80"/>
      <c r="BW836" s="80"/>
      <c r="BX836" s="69"/>
      <c r="BY836" s="69"/>
      <c r="BZ836" s="80"/>
      <c r="CA836" s="80"/>
      <c r="CB836" s="69"/>
      <c r="CC836" s="69"/>
      <c r="CD836" s="80"/>
      <c r="CE836" s="80"/>
      <c r="CF836" s="69"/>
      <c r="CG836" s="69"/>
      <c r="CH836" s="69"/>
      <c r="CI836" s="69"/>
      <c r="CJ836" s="69"/>
      <c r="CK836" s="69"/>
      <c r="CL836" s="68"/>
      <c r="CM836" s="67"/>
      <c r="CN836" s="67"/>
      <c r="CO836" s="69"/>
      <c r="CP836" s="68"/>
      <c r="CQ836" s="67"/>
      <c r="CR836" s="67"/>
      <c r="CS836" s="69"/>
      <c r="CT836" s="81"/>
      <c r="CU836" s="69"/>
      <c r="CV836" s="69"/>
      <c r="CW836" s="69"/>
      <c r="CX836" s="69"/>
      <c r="CY836" s="69"/>
      <c r="CZ836" s="69"/>
      <c r="DA836" s="69"/>
    </row>
    <row r="837" spans="2:105">
      <c r="B837" s="67"/>
      <c r="C837" s="67"/>
      <c r="D837" s="67"/>
      <c r="E837" s="69"/>
      <c r="F837" s="68"/>
      <c r="G837" s="67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  <c r="AC837" s="80"/>
      <c r="AD837" s="80"/>
      <c r="AE837" s="69"/>
      <c r="AF837" s="69"/>
      <c r="AG837" s="69"/>
      <c r="AH837" s="80"/>
      <c r="AI837" s="80"/>
      <c r="AJ837" s="69"/>
      <c r="AK837" s="69"/>
      <c r="AL837" s="80"/>
      <c r="AM837" s="80"/>
      <c r="AN837" s="69"/>
      <c r="AO837" s="69"/>
      <c r="AP837" s="80"/>
      <c r="AQ837" s="80"/>
      <c r="AR837" s="69"/>
      <c r="AS837" s="69"/>
      <c r="AT837" s="80"/>
      <c r="AU837" s="80"/>
      <c r="AV837" s="69"/>
      <c r="AW837" s="69"/>
      <c r="AX837" s="80"/>
      <c r="AY837" s="80"/>
      <c r="AZ837" s="69"/>
      <c r="BA837" s="69"/>
      <c r="BB837" s="80"/>
      <c r="BC837" s="80"/>
      <c r="BD837" s="69"/>
      <c r="BE837" s="69"/>
      <c r="BF837" s="80"/>
      <c r="BG837" s="80"/>
      <c r="BH837" s="69"/>
      <c r="BI837" s="69"/>
      <c r="BJ837" s="80"/>
      <c r="BK837" s="80"/>
      <c r="BL837" s="69"/>
      <c r="BM837" s="69"/>
      <c r="BN837" s="80"/>
      <c r="BO837" s="80"/>
      <c r="BP837" s="69"/>
      <c r="BQ837" s="69"/>
      <c r="BR837" s="80"/>
      <c r="BS837" s="80"/>
      <c r="BT837" s="69"/>
      <c r="BU837" s="69"/>
      <c r="BV837" s="80"/>
      <c r="BW837" s="80"/>
      <c r="BX837" s="69"/>
      <c r="BY837" s="69"/>
      <c r="BZ837" s="80"/>
      <c r="CA837" s="80"/>
      <c r="CB837" s="69"/>
      <c r="CC837" s="69"/>
      <c r="CD837" s="80"/>
      <c r="CE837" s="80"/>
      <c r="CF837" s="69"/>
      <c r="CG837" s="69"/>
      <c r="CH837" s="69"/>
      <c r="CI837" s="69"/>
      <c r="CJ837" s="69"/>
      <c r="CK837" s="69"/>
      <c r="CL837" s="68"/>
      <c r="CM837" s="67"/>
      <c r="CN837" s="67"/>
      <c r="CO837" s="69"/>
      <c r="CP837" s="68"/>
      <c r="CQ837" s="67"/>
      <c r="CR837" s="67"/>
      <c r="CS837" s="69"/>
      <c r="CT837" s="81"/>
      <c r="CU837" s="69"/>
      <c r="CV837" s="69"/>
      <c r="CW837" s="69"/>
      <c r="CX837" s="69"/>
      <c r="CY837" s="69"/>
      <c r="CZ837" s="69"/>
      <c r="DA837" s="69"/>
    </row>
    <row r="838" spans="2:105">
      <c r="B838" s="67"/>
      <c r="C838" s="67"/>
      <c r="D838" s="67"/>
      <c r="E838" s="69"/>
      <c r="F838" s="68"/>
      <c r="G838" s="67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  <c r="AC838" s="80"/>
      <c r="AD838" s="80"/>
      <c r="AE838" s="69"/>
      <c r="AF838" s="69"/>
      <c r="AG838" s="69"/>
      <c r="AH838" s="80"/>
      <c r="AI838" s="80"/>
      <c r="AJ838" s="69"/>
      <c r="AK838" s="69"/>
      <c r="AL838" s="80"/>
      <c r="AM838" s="80"/>
      <c r="AN838" s="69"/>
      <c r="AO838" s="69"/>
      <c r="AP838" s="80"/>
      <c r="AQ838" s="80"/>
      <c r="AR838" s="69"/>
      <c r="AS838" s="69"/>
      <c r="AT838" s="80"/>
      <c r="AU838" s="80"/>
      <c r="AV838" s="69"/>
      <c r="AW838" s="69"/>
      <c r="AX838" s="80"/>
      <c r="AY838" s="80"/>
      <c r="AZ838" s="69"/>
      <c r="BA838" s="69"/>
      <c r="BB838" s="80"/>
      <c r="BC838" s="80"/>
      <c r="BD838" s="69"/>
      <c r="BE838" s="69"/>
      <c r="BF838" s="80"/>
      <c r="BG838" s="80"/>
      <c r="BH838" s="69"/>
      <c r="BI838" s="69"/>
      <c r="BJ838" s="80"/>
      <c r="BK838" s="80"/>
      <c r="BL838" s="69"/>
      <c r="BM838" s="69"/>
      <c r="BN838" s="80"/>
      <c r="BO838" s="80"/>
      <c r="BP838" s="69"/>
      <c r="BQ838" s="69"/>
      <c r="BR838" s="80"/>
      <c r="BS838" s="80"/>
      <c r="BT838" s="69"/>
      <c r="BU838" s="69"/>
      <c r="BV838" s="80"/>
      <c r="BW838" s="80"/>
      <c r="BX838" s="69"/>
      <c r="BY838" s="69"/>
      <c r="BZ838" s="80"/>
      <c r="CA838" s="80"/>
      <c r="CB838" s="69"/>
      <c r="CC838" s="69"/>
      <c r="CD838" s="80"/>
      <c r="CE838" s="80"/>
      <c r="CF838" s="69"/>
      <c r="CG838" s="69"/>
      <c r="CH838" s="69"/>
      <c r="CI838" s="69"/>
      <c r="CJ838" s="69"/>
      <c r="CK838" s="69"/>
      <c r="CL838" s="68"/>
      <c r="CM838" s="67"/>
      <c r="CN838" s="67"/>
      <c r="CO838" s="69"/>
      <c r="CP838" s="68"/>
      <c r="CQ838" s="67"/>
      <c r="CR838" s="67"/>
      <c r="CS838" s="69"/>
      <c r="CT838" s="81"/>
      <c r="CU838" s="69"/>
      <c r="CV838" s="69"/>
      <c r="CW838" s="69"/>
      <c r="CX838" s="69"/>
      <c r="CY838" s="69"/>
      <c r="CZ838" s="69"/>
      <c r="DA838" s="69"/>
    </row>
    <row r="839" spans="2:105">
      <c r="B839" s="67"/>
      <c r="C839" s="67"/>
      <c r="D839" s="67"/>
      <c r="E839" s="69"/>
      <c r="F839" s="68"/>
      <c r="G839" s="67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  <c r="AC839" s="80"/>
      <c r="AD839" s="80"/>
      <c r="AE839" s="69"/>
      <c r="AF839" s="69"/>
      <c r="AG839" s="69"/>
      <c r="AH839" s="80"/>
      <c r="AI839" s="80"/>
      <c r="AJ839" s="69"/>
      <c r="AK839" s="69"/>
      <c r="AL839" s="80"/>
      <c r="AM839" s="80"/>
      <c r="AN839" s="69"/>
      <c r="AO839" s="69"/>
      <c r="AP839" s="80"/>
      <c r="AQ839" s="80"/>
      <c r="AR839" s="69"/>
      <c r="AS839" s="69"/>
      <c r="AT839" s="80"/>
      <c r="AU839" s="80"/>
      <c r="AV839" s="69"/>
      <c r="AW839" s="69"/>
      <c r="AX839" s="80"/>
      <c r="AY839" s="80"/>
      <c r="AZ839" s="69"/>
      <c r="BA839" s="69"/>
      <c r="BB839" s="80"/>
      <c r="BC839" s="80"/>
      <c r="BD839" s="69"/>
      <c r="BE839" s="69"/>
      <c r="BF839" s="80"/>
      <c r="BG839" s="80"/>
      <c r="BH839" s="69"/>
      <c r="BI839" s="69"/>
      <c r="BJ839" s="80"/>
      <c r="BK839" s="80"/>
      <c r="BL839" s="69"/>
      <c r="BM839" s="69"/>
      <c r="BN839" s="80"/>
      <c r="BO839" s="80"/>
      <c r="BP839" s="69"/>
      <c r="BQ839" s="69"/>
      <c r="BR839" s="80"/>
      <c r="BS839" s="80"/>
      <c r="BT839" s="69"/>
      <c r="BU839" s="69"/>
      <c r="BV839" s="80"/>
      <c r="BW839" s="80"/>
      <c r="BX839" s="69"/>
      <c r="BY839" s="69"/>
      <c r="BZ839" s="80"/>
      <c r="CA839" s="80"/>
      <c r="CB839" s="69"/>
      <c r="CC839" s="69"/>
      <c r="CD839" s="80"/>
      <c r="CE839" s="80"/>
      <c r="CF839" s="69"/>
      <c r="CG839" s="69"/>
      <c r="CH839" s="69"/>
      <c r="CI839" s="69"/>
      <c r="CJ839" s="69"/>
      <c r="CK839" s="69"/>
      <c r="CL839" s="68"/>
      <c r="CM839" s="67"/>
      <c r="CN839" s="67"/>
      <c r="CO839" s="69"/>
      <c r="CP839" s="68"/>
      <c r="CQ839" s="67"/>
      <c r="CR839" s="67"/>
      <c r="CS839" s="69"/>
      <c r="CT839" s="81"/>
      <c r="CU839" s="69"/>
      <c r="CV839" s="69"/>
      <c r="CW839" s="69"/>
      <c r="CX839" s="69"/>
      <c r="CY839" s="69"/>
      <c r="CZ839" s="69"/>
      <c r="DA839" s="69"/>
    </row>
    <row r="840" spans="2:105">
      <c r="B840" s="67"/>
      <c r="C840" s="67"/>
      <c r="D840" s="67"/>
      <c r="E840" s="69"/>
      <c r="F840" s="68"/>
      <c r="G840" s="67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  <c r="AC840" s="80"/>
      <c r="AD840" s="80"/>
      <c r="AE840" s="69"/>
      <c r="AF840" s="69"/>
      <c r="AG840" s="69"/>
      <c r="AH840" s="80"/>
      <c r="AI840" s="80"/>
      <c r="AJ840" s="69"/>
      <c r="AK840" s="69"/>
      <c r="AL840" s="80"/>
      <c r="AM840" s="80"/>
      <c r="AN840" s="69"/>
      <c r="AO840" s="69"/>
      <c r="AP840" s="80"/>
      <c r="AQ840" s="80"/>
      <c r="AR840" s="69"/>
      <c r="AS840" s="69"/>
      <c r="AT840" s="80"/>
      <c r="AU840" s="80"/>
      <c r="AV840" s="69"/>
      <c r="AW840" s="69"/>
      <c r="AX840" s="80"/>
      <c r="AY840" s="80"/>
      <c r="AZ840" s="69"/>
      <c r="BA840" s="69"/>
      <c r="BB840" s="80"/>
      <c r="BC840" s="80"/>
      <c r="BD840" s="69"/>
      <c r="BE840" s="69"/>
      <c r="BF840" s="80"/>
      <c r="BG840" s="80"/>
      <c r="BH840" s="69"/>
      <c r="BI840" s="69"/>
      <c r="BJ840" s="80"/>
      <c r="BK840" s="80"/>
      <c r="BL840" s="69"/>
      <c r="BM840" s="69"/>
      <c r="BN840" s="80"/>
      <c r="BO840" s="80"/>
      <c r="BP840" s="69"/>
      <c r="BQ840" s="69"/>
      <c r="BR840" s="80"/>
      <c r="BS840" s="80"/>
      <c r="BT840" s="69"/>
      <c r="BU840" s="69"/>
      <c r="BV840" s="80"/>
      <c r="BW840" s="80"/>
      <c r="BX840" s="69"/>
      <c r="BY840" s="69"/>
      <c r="BZ840" s="80"/>
      <c r="CA840" s="80"/>
      <c r="CB840" s="69"/>
      <c r="CC840" s="69"/>
      <c r="CD840" s="80"/>
      <c r="CE840" s="80"/>
      <c r="CF840" s="69"/>
      <c r="CG840" s="69"/>
      <c r="CH840" s="69"/>
      <c r="CI840" s="69"/>
      <c r="CJ840" s="69"/>
      <c r="CK840" s="69"/>
      <c r="CL840" s="68"/>
      <c r="CM840" s="67"/>
      <c r="CN840" s="67"/>
      <c r="CO840" s="69"/>
      <c r="CP840" s="68"/>
      <c r="CQ840" s="67"/>
      <c r="CR840" s="67"/>
      <c r="CS840" s="69"/>
      <c r="CT840" s="81"/>
      <c r="CU840" s="69"/>
      <c r="CV840" s="69"/>
      <c r="CW840" s="69"/>
      <c r="CX840" s="69"/>
      <c r="CY840" s="69"/>
      <c r="CZ840" s="69"/>
      <c r="DA840" s="69"/>
    </row>
    <row r="841" spans="2:105">
      <c r="B841" s="67"/>
      <c r="C841" s="67"/>
      <c r="D841" s="67"/>
      <c r="E841" s="69"/>
      <c r="F841" s="68"/>
      <c r="G841" s="67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  <c r="AC841" s="80"/>
      <c r="AD841" s="80"/>
      <c r="AE841" s="69"/>
      <c r="AF841" s="69"/>
      <c r="AG841" s="69"/>
      <c r="AH841" s="80"/>
      <c r="AI841" s="80"/>
      <c r="AJ841" s="69"/>
      <c r="AK841" s="69"/>
      <c r="AL841" s="80"/>
      <c r="AM841" s="80"/>
      <c r="AN841" s="69"/>
      <c r="AO841" s="69"/>
      <c r="AP841" s="80"/>
      <c r="AQ841" s="80"/>
      <c r="AR841" s="69"/>
      <c r="AS841" s="69"/>
      <c r="AT841" s="80"/>
      <c r="AU841" s="80"/>
      <c r="AV841" s="69"/>
      <c r="AW841" s="69"/>
      <c r="AX841" s="80"/>
      <c r="AY841" s="80"/>
      <c r="AZ841" s="69"/>
      <c r="BA841" s="69"/>
      <c r="BB841" s="80"/>
      <c r="BC841" s="80"/>
      <c r="BD841" s="69"/>
      <c r="BE841" s="69"/>
      <c r="BF841" s="80"/>
      <c r="BG841" s="80"/>
      <c r="BH841" s="69"/>
      <c r="BI841" s="69"/>
      <c r="BJ841" s="80"/>
      <c r="BK841" s="80"/>
      <c r="BL841" s="69"/>
      <c r="BM841" s="69"/>
      <c r="BN841" s="80"/>
      <c r="BO841" s="80"/>
      <c r="BP841" s="69"/>
      <c r="BQ841" s="69"/>
      <c r="BR841" s="80"/>
      <c r="BS841" s="80"/>
      <c r="BT841" s="69"/>
      <c r="BU841" s="69"/>
      <c r="BV841" s="80"/>
      <c r="BW841" s="80"/>
      <c r="BX841" s="69"/>
      <c r="BY841" s="69"/>
      <c r="BZ841" s="80"/>
      <c r="CA841" s="80"/>
      <c r="CB841" s="69"/>
      <c r="CC841" s="69"/>
      <c r="CD841" s="80"/>
      <c r="CE841" s="80"/>
      <c r="CF841" s="69"/>
      <c r="CG841" s="69"/>
      <c r="CH841" s="69"/>
      <c r="CI841" s="69"/>
      <c r="CJ841" s="69"/>
      <c r="CK841" s="69"/>
      <c r="CL841" s="68"/>
      <c r="CM841" s="67"/>
      <c r="CN841" s="67"/>
      <c r="CO841" s="69"/>
      <c r="CP841" s="68"/>
      <c r="CQ841" s="67"/>
      <c r="CR841" s="67"/>
      <c r="CS841" s="69"/>
      <c r="CT841" s="81"/>
      <c r="CU841" s="69"/>
      <c r="CV841" s="69"/>
      <c r="CW841" s="69"/>
      <c r="CX841" s="69"/>
      <c r="CY841" s="69"/>
      <c r="CZ841" s="69"/>
      <c r="DA841" s="69"/>
    </row>
    <row r="842" spans="2:105">
      <c r="B842" s="67"/>
      <c r="C842" s="67"/>
      <c r="D842" s="67"/>
      <c r="E842" s="69"/>
      <c r="F842" s="68"/>
      <c r="G842" s="67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  <c r="AC842" s="80"/>
      <c r="AD842" s="80"/>
      <c r="AE842" s="69"/>
      <c r="AF842" s="69"/>
      <c r="AG842" s="69"/>
      <c r="AH842" s="80"/>
      <c r="AI842" s="80"/>
      <c r="AJ842" s="69"/>
      <c r="AK842" s="69"/>
      <c r="AL842" s="80"/>
      <c r="AM842" s="80"/>
      <c r="AN842" s="69"/>
      <c r="AO842" s="69"/>
      <c r="AP842" s="80"/>
      <c r="AQ842" s="80"/>
      <c r="AR842" s="69"/>
      <c r="AS842" s="69"/>
      <c r="AT842" s="80"/>
      <c r="AU842" s="80"/>
      <c r="AV842" s="69"/>
      <c r="AW842" s="69"/>
      <c r="AX842" s="80"/>
      <c r="AY842" s="80"/>
      <c r="AZ842" s="69"/>
      <c r="BA842" s="69"/>
      <c r="BB842" s="80"/>
      <c r="BC842" s="80"/>
      <c r="BD842" s="69"/>
      <c r="BE842" s="69"/>
      <c r="BF842" s="80"/>
      <c r="BG842" s="80"/>
      <c r="BH842" s="69"/>
      <c r="BI842" s="69"/>
      <c r="BJ842" s="80"/>
      <c r="BK842" s="80"/>
      <c r="BL842" s="69"/>
      <c r="BM842" s="69"/>
      <c r="BN842" s="80"/>
      <c r="BO842" s="80"/>
      <c r="BP842" s="69"/>
      <c r="BQ842" s="69"/>
      <c r="BR842" s="80"/>
      <c r="BS842" s="80"/>
      <c r="BT842" s="69"/>
      <c r="BU842" s="69"/>
      <c r="BV842" s="80"/>
      <c r="BW842" s="80"/>
      <c r="BX842" s="69"/>
      <c r="BY842" s="69"/>
      <c r="BZ842" s="80"/>
      <c r="CA842" s="80"/>
      <c r="CB842" s="69"/>
      <c r="CC842" s="69"/>
      <c r="CD842" s="80"/>
      <c r="CE842" s="80"/>
      <c r="CF842" s="69"/>
      <c r="CG842" s="69"/>
      <c r="CH842" s="69"/>
      <c r="CI842" s="69"/>
      <c r="CJ842" s="69"/>
      <c r="CK842" s="69"/>
      <c r="CL842" s="68"/>
      <c r="CM842" s="67"/>
      <c r="CN842" s="67"/>
      <c r="CO842" s="69"/>
      <c r="CP842" s="68"/>
      <c r="CQ842" s="67"/>
      <c r="CR842" s="67"/>
      <c r="CS842" s="69"/>
      <c r="CT842" s="81"/>
      <c r="CU842" s="69"/>
      <c r="CV842" s="69"/>
      <c r="CW842" s="69"/>
      <c r="CX842" s="69"/>
      <c r="CY842" s="69"/>
      <c r="CZ842" s="69"/>
      <c r="DA842" s="69"/>
    </row>
    <row r="843" spans="2:105">
      <c r="B843" s="67"/>
      <c r="C843" s="67"/>
      <c r="D843" s="67"/>
      <c r="E843" s="69"/>
      <c r="F843" s="68"/>
      <c r="G843" s="67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  <c r="AC843" s="80"/>
      <c r="AD843" s="80"/>
      <c r="AE843" s="69"/>
      <c r="AF843" s="69"/>
      <c r="AG843" s="69"/>
      <c r="AH843" s="80"/>
      <c r="AI843" s="80"/>
      <c r="AJ843" s="69"/>
      <c r="AK843" s="69"/>
      <c r="AL843" s="80"/>
      <c r="AM843" s="80"/>
      <c r="AN843" s="69"/>
      <c r="AO843" s="69"/>
      <c r="AP843" s="80"/>
      <c r="AQ843" s="80"/>
      <c r="AR843" s="69"/>
      <c r="AS843" s="69"/>
      <c r="AT843" s="80"/>
      <c r="AU843" s="80"/>
      <c r="AV843" s="69"/>
      <c r="AW843" s="69"/>
      <c r="AX843" s="80"/>
      <c r="AY843" s="80"/>
      <c r="AZ843" s="69"/>
      <c r="BA843" s="69"/>
      <c r="BB843" s="80"/>
      <c r="BC843" s="80"/>
      <c r="BD843" s="69"/>
      <c r="BE843" s="69"/>
      <c r="BF843" s="80"/>
      <c r="BG843" s="80"/>
      <c r="BH843" s="69"/>
      <c r="BI843" s="69"/>
      <c r="BJ843" s="80"/>
      <c r="BK843" s="80"/>
      <c r="BL843" s="69"/>
      <c r="BM843" s="69"/>
      <c r="BN843" s="80"/>
      <c r="BO843" s="80"/>
      <c r="BP843" s="69"/>
      <c r="BQ843" s="69"/>
      <c r="BR843" s="80"/>
      <c r="BS843" s="80"/>
      <c r="BT843" s="69"/>
      <c r="BU843" s="69"/>
      <c r="BV843" s="80"/>
      <c r="BW843" s="80"/>
      <c r="BX843" s="69"/>
      <c r="BY843" s="69"/>
      <c r="BZ843" s="80"/>
      <c r="CA843" s="80"/>
      <c r="CB843" s="69"/>
      <c r="CC843" s="69"/>
      <c r="CD843" s="80"/>
      <c r="CE843" s="80"/>
      <c r="CF843" s="69"/>
      <c r="CG843" s="69"/>
      <c r="CH843" s="69"/>
      <c r="CI843" s="69"/>
      <c r="CJ843" s="69"/>
      <c r="CK843" s="69"/>
      <c r="CL843" s="68"/>
      <c r="CM843" s="67"/>
      <c r="CN843" s="67"/>
      <c r="CO843" s="69"/>
      <c r="CP843" s="68"/>
      <c r="CQ843" s="67"/>
      <c r="CR843" s="67"/>
      <c r="CS843" s="69"/>
      <c r="CT843" s="81"/>
      <c r="CU843" s="69"/>
      <c r="CV843" s="69"/>
      <c r="CW843" s="69"/>
      <c r="CX843" s="69"/>
      <c r="CY843" s="69"/>
      <c r="CZ843" s="69"/>
      <c r="DA843" s="69"/>
    </row>
    <row r="844" spans="2:105">
      <c r="B844" s="67"/>
      <c r="C844" s="67"/>
      <c r="D844" s="67"/>
      <c r="E844" s="69"/>
      <c r="F844" s="68"/>
      <c r="G844" s="67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  <c r="AC844" s="80"/>
      <c r="AD844" s="80"/>
      <c r="AE844" s="69"/>
      <c r="AF844" s="69"/>
      <c r="AG844" s="69"/>
      <c r="AH844" s="80"/>
      <c r="AI844" s="80"/>
      <c r="AJ844" s="69"/>
      <c r="AK844" s="69"/>
      <c r="AL844" s="80"/>
      <c r="AM844" s="80"/>
      <c r="AN844" s="69"/>
      <c r="AO844" s="69"/>
      <c r="AP844" s="80"/>
      <c r="AQ844" s="80"/>
      <c r="AR844" s="69"/>
      <c r="AS844" s="69"/>
      <c r="AT844" s="80"/>
      <c r="AU844" s="80"/>
      <c r="AV844" s="69"/>
      <c r="AW844" s="69"/>
      <c r="AX844" s="80"/>
      <c r="AY844" s="80"/>
      <c r="AZ844" s="69"/>
      <c r="BA844" s="69"/>
      <c r="BB844" s="80"/>
      <c r="BC844" s="80"/>
      <c r="BD844" s="69"/>
      <c r="BE844" s="69"/>
      <c r="BF844" s="80"/>
      <c r="BG844" s="80"/>
      <c r="BH844" s="69"/>
      <c r="BI844" s="69"/>
      <c r="BJ844" s="80"/>
      <c r="BK844" s="80"/>
      <c r="BL844" s="69"/>
      <c r="BM844" s="69"/>
      <c r="BN844" s="80"/>
      <c r="BO844" s="80"/>
      <c r="BP844" s="69"/>
      <c r="BQ844" s="69"/>
      <c r="BR844" s="80"/>
      <c r="BS844" s="80"/>
      <c r="BT844" s="69"/>
      <c r="BU844" s="69"/>
      <c r="BV844" s="80"/>
      <c r="BW844" s="80"/>
      <c r="BX844" s="69"/>
      <c r="BY844" s="69"/>
      <c r="BZ844" s="80"/>
      <c r="CA844" s="80"/>
      <c r="CB844" s="69"/>
      <c r="CC844" s="69"/>
      <c r="CD844" s="80"/>
      <c r="CE844" s="80"/>
      <c r="CF844" s="69"/>
      <c r="CG844" s="69"/>
      <c r="CH844" s="69"/>
      <c r="CI844" s="69"/>
      <c r="CJ844" s="69"/>
      <c r="CK844" s="69"/>
      <c r="CL844" s="68"/>
      <c r="CM844" s="67"/>
      <c r="CN844" s="67"/>
      <c r="CO844" s="69"/>
      <c r="CP844" s="68"/>
      <c r="CQ844" s="67"/>
      <c r="CR844" s="67"/>
      <c r="CS844" s="69"/>
      <c r="CT844" s="81"/>
      <c r="CU844" s="69"/>
      <c r="CV844" s="69"/>
      <c r="CW844" s="69"/>
      <c r="CX844" s="69"/>
      <c r="CY844" s="69"/>
      <c r="CZ844" s="69"/>
      <c r="DA844" s="69"/>
    </row>
    <row r="845" spans="2:105">
      <c r="B845" s="67"/>
      <c r="C845" s="67"/>
      <c r="D845" s="67"/>
      <c r="E845" s="69"/>
      <c r="F845" s="68"/>
      <c r="G845" s="67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  <c r="AC845" s="80"/>
      <c r="AD845" s="80"/>
      <c r="AE845" s="69"/>
      <c r="AF845" s="69"/>
      <c r="AG845" s="69"/>
      <c r="AH845" s="80"/>
      <c r="AI845" s="80"/>
      <c r="AJ845" s="69"/>
      <c r="AK845" s="69"/>
      <c r="AL845" s="80"/>
      <c r="AM845" s="80"/>
      <c r="AN845" s="69"/>
      <c r="AO845" s="69"/>
      <c r="AP845" s="80"/>
      <c r="AQ845" s="80"/>
      <c r="AR845" s="69"/>
      <c r="AS845" s="69"/>
      <c r="AT845" s="80"/>
      <c r="AU845" s="80"/>
      <c r="AV845" s="69"/>
      <c r="AW845" s="69"/>
      <c r="AX845" s="80"/>
      <c r="AY845" s="80"/>
      <c r="AZ845" s="69"/>
      <c r="BA845" s="69"/>
      <c r="BB845" s="80"/>
      <c r="BC845" s="80"/>
      <c r="BD845" s="69"/>
      <c r="BE845" s="69"/>
      <c r="BF845" s="80"/>
      <c r="BG845" s="80"/>
      <c r="BH845" s="69"/>
      <c r="BI845" s="69"/>
      <c r="BJ845" s="80"/>
      <c r="BK845" s="80"/>
      <c r="BL845" s="69"/>
      <c r="BM845" s="69"/>
      <c r="BN845" s="80"/>
      <c r="BO845" s="80"/>
      <c r="BP845" s="69"/>
      <c r="BQ845" s="69"/>
      <c r="BR845" s="80"/>
      <c r="BS845" s="80"/>
      <c r="BT845" s="69"/>
      <c r="BU845" s="69"/>
      <c r="BV845" s="80"/>
      <c r="BW845" s="80"/>
      <c r="BX845" s="69"/>
      <c r="BY845" s="69"/>
      <c r="BZ845" s="80"/>
      <c r="CA845" s="80"/>
      <c r="CB845" s="69"/>
      <c r="CC845" s="69"/>
      <c r="CD845" s="80"/>
      <c r="CE845" s="80"/>
      <c r="CF845" s="69"/>
      <c r="CG845" s="69"/>
      <c r="CH845" s="69"/>
      <c r="CI845" s="69"/>
      <c r="CJ845" s="69"/>
      <c r="CK845" s="69"/>
      <c r="CL845" s="68"/>
      <c r="CM845" s="67"/>
      <c r="CN845" s="67"/>
      <c r="CO845" s="69"/>
      <c r="CP845" s="68"/>
      <c r="CQ845" s="67"/>
      <c r="CR845" s="67"/>
      <c r="CS845" s="69"/>
      <c r="CT845" s="81"/>
      <c r="CU845" s="69"/>
      <c r="CV845" s="69"/>
      <c r="CW845" s="69"/>
      <c r="CX845" s="69"/>
      <c r="CY845" s="69"/>
      <c r="CZ845" s="69"/>
      <c r="DA845" s="69"/>
    </row>
    <row r="846" spans="2:105">
      <c r="B846" s="67"/>
      <c r="C846" s="67"/>
      <c r="D846" s="67"/>
      <c r="E846" s="69"/>
      <c r="F846" s="68"/>
      <c r="G846" s="67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  <c r="AC846" s="80"/>
      <c r="AD846" s="80"/>
      <c r="AE846" s="69"/>
      <c r="AF846" s="69"/>
      <c r="AG846" s="69"/>
      <c r="AH846" s="80"/>
      <c r="AI846" s="80"/>
      <c r="AJ846" s="69"/>
      <c r="AK846" s="69"/>
      <c r="AL846" s="80"/>
      <c r="AM846" s="80"/>
      <c r="AN846" s="69"/>
      <c r="AO846" s="69"/>
      <c r="AP846" s="80"/>
      <c r="AQ846" s="80"/>
      <c r="AR846" s="69"/>
      <c r="AS846" s="69"/>
      <c r="AT846" s="80"/>
      <c r="AU846" s="80"/>
      <c r="AV846" s="69"/>
      <c r="AW846" s="69"/>
      <c r="AX846" s="80"/>
      <c r="AY846" s="80"/>
      <c r="AZ846" s="69"/>
      <c r="BA846" s="69"/>
      <c r="BB846" s="80"/>
      <c r="BC846" s="80"/>
      <c r="BD846" s="69"/>
      <c r="BE846" s="69"/>
      <c r="BF846" s="80"/>
      <c r="BG846" s="80"/>
      <c r="BH846" s="69"/>
      <c r="BI846" s="69"/>
      <c r="BJ846" s="80"/>
      <c r="BK846" s="80"/>
      <c r="BL846" s="69"/>
      <c r="BM846" s="69"/>
      <c r="BN846" s="80"/>
      <c r="BO846" s="80"/>
      <c r="BP846" s="69"/>
      <c r="BQ846" s="69"/>
      <c r="BR846" s="80"/>
      <c r="BS846" s="80"/>
      <c r="BT846" s="69"/>
      <c r="BU846" s="69"/>
      <c r="BV846" s="80"/>
      <c r="BW846" s="80"/>
      <c r="BX846" s="69"/>
      <c r="BY846" s="69"/>
      <c r="BZ846" s="80"/>
      <c r="CA846" s="80"/>
      <c r="CB846" s="69"/>
      <c r="CC846" s="69"/>
      <c r="CD846" s="80"/>
      <c r="CE846" s="80"/>
      <c r="CF846" s="69"/>
      <c r="CG846" s="69"/>
      <c r="CH846" s="69"/>
      <c r="CI846" s="69"/>
      <c r="CJ846" s="69"/>
      <c r="CK846" s="69"/>
      <c r="CL846" s="68"/>
      <c r="CM846" s="67"/>
      <c r="CN846" s="67"/>
      <c r="CO846" s="69"/>
      <c r="CP846" s="68"/>
      <c r="CQ846" s="67"/>
      <c r="CR846" s="67"/>
      <c r="CS846" s="69"/>
      <c r="CT846" s="81"/>
      <c r="CU846" s="69"/>
      <c r="CV846" s="69"/>
      <c r="CW846" s="69"/>
      <c r="CX846" s="69"/>
      <c r="CY846" s="69"/>
      <c r="CZ846" s="69"/>
      <c r="DA846" s="69"/>
    </row>
    <row r="847" spans="2:105">
      <c r="B847" s="67"/>
      <c r="C847" s="67"/>
      <c r="D847" s="67"/>
      <c r="E847" s="69"/>
      <c r="F847" s="68"/>
      <c r="G847" s="67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  <c r="AC847" s="80"/>
      <c r="AD847" s="80"/>
      <c r="AE847" s="69"/>
      <c r="AF847" s="69"/>
      <c r="AG847" s="69"/>
      <c r="AH847" s="80"/>
      <c r="AI847" s="80"/>
      <c r="AJ847" s="69"/>
      <c r="AK847" s="69"/>
      <c r="AL847" s="80"/>
      <c r="AM847" s="80"/>
      <c r="AN847" s="69"/>
      <c r="AO847" s="69"/>
      <c r="AP847" s="80"/>
      <c r="AQ847" s="80"/>
      <c r="AR847" s="69"/>
      <c r="AS847" s="69"/>
      <c r="AT847" s="80"/>
      <c r="AU847" s="80"/>
      <c r="AV847" s="69"/>
      <c r="AW847" s="69"/>
      <c r="AX847" s="80"/>
      <c r="AY847" s="80"/>
      <c r="AZ847" s="69"/>
      <c r="BA847" s="69"/>
      <c r="BB847" s="80"/>
      <c r="BC847" s="80"/>
      <c r="BD847" s="69"/>
      <c r="BE847" s="69"/>
      <c r="BF847" s="80"/>
      <c r="BG847" s="80"/>
      <c r="BH847" s="69"/>
      <c r="BI847" s="69"/>
      <c r="BJ847" s="80"/>
      <c r="BK847" s="80"/>
      <c r="BL847" s="69"/>
      <c r="BM847" s="69"/>
      <c r="BN847" s="80"/>
      <c r="BO847" s="80"/>
      <c r="BP847" s="69"/>
      <c r="BQ847" s="69"/>
      <c r="BR847" s="80"/>
      <c r="BS847" s="80"/>
      <c r="BT847" s="69"/>
      <c r="BU847" s="69"/>
      <c r="BV847" s="80"/>
      <c r="BW847" s="80"/>
      <c r="BX847" s="69"/>
      <c r="BY847" s="69"/>
      <c r="BZ847" s="80"/>
      <c r="CA847" s="80"/>
      <c r="CB847" s="69"/>
      <c r="CC847" s="69"/>
      <c r="CD847" s="80"/>
      <c r="CE847" s="80"/>
      <c r="CF847" s="69"/>
      <c r="CG847" s="69"/>
      <c r="CH847" s="69"/>
      <c r="CI847" s="69"/>
      <c r="CJ847" s="69"/>
      <c r="CK847" s="69"/>
      <c r="CL847" s="68"/>
      <c r="CM847" s="67"/>
      <c r="CN847" s="67"/>
      <c r="CO847" s="69"/>
      <c r="CP847" s="68"/>
      <c r="CQ847" s="67"/>
      <c r="CR847" s="67"/>
      <c r="CS847" s="69"/>
      <c r="CT847" s="81"/>
      <c r="CU847" s="69"/>
      <c r="CV847" s="69"/>
      <c r="CW847" s="69"/>
      <c r="CX847" s="69"/>
      <c r="CY847" s="69"/>
      <c r="CZ847" s="69"/>
      <c r="DA847" s="69"/>
    </row>
    <row r="848" spans="2:105">
      <c r="B848" s="67"/>
      <c r="C848" s="67"/>
      <c r="D848" s="67"/>
      <c r="E848" s="69"/>
      <c r="F848" s="68"/>
      <c r="G848" s="67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  <c r="AC848" s="80"/>
      <c r="AD848" s="80"/>
      <c r="AE848" s="69"/>
      <c r="AF848" s="69"/>
      <c r="AG848" s="69"/>
      <c r="AH848" s="80"/>
      <c r="AI848" s="80"/>
      <c r="AJ848" s="69"/>
      <c r="AK848" s="69"/>
      <c r="AL848" s="80"/>
      <c r="AM848" s="80"/>
      <c r="AN848" s="69"/>
      <c r="AO848" s="69"/>
      <c r="AP848" s="80"/>
      <c r="AQ848" s="80"/>
      <c r="AR848" s="69"/>
      <c r="AS848" s="69"/>
      <c r="AT848" s="80"/>
      <c r="AU848" s="80"/>
      <c r="AV848" s="69"/>
      <c r="AW848" s="69"/>
      <c r="AX848" s="80"/>
      <c r="AY848" s="80"/>
      <c r="AZ848" s="69"/>
      <c r="BA848" s="69"/>
      <c r="BB848" s="80"/>
      <c r="BC848" s="80"/>
      <c r="BD848" s="69"/>
      <c r="BE848" s="69"/>
      <c r="BF848" s="80"/>
      <c r="BG848" s="80"/>
      <c r="BH848" s="69"/>
      <c r="BI848" s="69"/>
      <c r="BJ848" s="80"/>
      <c r="BK848" s="80"/>
      <c r="BL848" s="69"/>
      <c r="BM848" s="69"/>
      <c r="BN848" s="80"/>
      <c r="BO848" s="80"/>
      <c r="BP848" s="69"/>
      <c r="BQ848" s="69"/>
      <c r="BR848" s="80"/>
      <c r="BS848" s="80"/>
      <c r="BT848" s="69"/>
      <c r="BU848" s="69"/>
      <c r="BV848" s="80"/>
      <c r="BW848" s="80"/>
      <c r="BX848" s="69"/>
      <c r="BY848" s="69"/>
      <c r="BZ848" s="80"/>
      <c r="CA848" s="80"/>
      <c r="CB848" s="69"/>
      <c r="CC848" s="69"/>
      <c r="CD848" s="80"/>
      <c r="CE848" s="80"/>
      <c r="CF848" s="69"/>
      <c r="CG848" s="69"/>
      <c r="CH848" s="69"/>
      <c r="CI848" s="69"/>
      <c r="CJ848" s="69"/>
      <c r="CK848" s="69"/>
      <c r="CL848" s="68"/>
      <c r="CM848" s="67"/>
      <c r="CN848" s="67"/>
      <c r="CO848" s="69"/>
      <c r="CP848" s="68"/>
      <c r="CQ848" s="67"/>
      <c r="CR848" s="67"/>
      <c r="CS848" s="69"/>
      <c r="CT848" s="81"/>
      <c r="CU848" s="69"/>
      <c r="CV848" s="69"/>
      <c r="CW848" s="69"/>
      <c r="CX848" s="69"/>
      <c r="CY848" s="69"/>
      <c r="CZ848" s="69"/>
      <c r="DA848" s="69"/>
    </row>
    <row r="849" spans="2:105">
      <c r="B849" s="67"/>
      <c r="C849" s="67"/>
      <c r="D849" s="67"/>
      <c r="E849" s="69"/>
      <c r="F849" s="68"/>
      <c r="G849" s="67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  <c r="AC849" s="80"/>
      <c r="AD849" s="80"/>
      <c r="AE849" s="69"/>
      <c r="AF849" s="69"/>
      <c r="AG849" s="69"/>
      <c r="AH849" s="80"/>
      <c r="AI849" s="80"/>
      <c r="AJ849" s="69"/>
      <c r="AK849" s="69"/>
      <c r="AL849" s="80"/>
      <c r="AM849" s="80"/>
      <c r="AN849" s="69"/>
      <c r="AO849" s="69"/>
      <c r="AP849" s="80"/>
      <c r="AQ849" s="80"/>
      <c r="AR849" s="69"/>
      <c r="AS849" s="69"/>
      <c r="AT849" s="80"/>
      <c r="AU849" s="80"/>
      <c r="AV849" s="69"/>
      <c r="AW849" s="69"/>
      <c r="AX849" s="80"/>
      <c r="AY849" s="80"/>
      <c r="AZ849" s="69"/>
      <c r="BA849" s="69"/>
      <c r="BB849" s="80"/>
      <c r="BC849" s="80"/>
      <c r="BD849" s="69"/>
      <c r="BE849" s="69"/>
      <c r="BF849" s="80"/>
      <c r="BG849" s="80"/>
      <c r="BH849" s="69"/>
      <c r="BI849" s="69"/>
      <c r="BJ849" s="80"/>
      <c r="BK849" s="80"/>
      <c r="BL849" s="69"/>
      <c r="BM849" s="69"/>
      <c r="BN849" s="80"/>
      <c r="BO849" s="80"/>
      <c r="BP849" s="69"/>
      <c r="BQ849" s="69"/>
      <c r="BR849" s="80"/>
      <c r="BS849" s="80"/>
      <c r="BT849" s="69"/>
      <c r="BU849" s="69"/>
      <c r="BV849" s="80"/>
      <c r="BW849" s="80"/>
      <c r="BX849" s="69"/>
      <c r="BY849" s="69"/>
      <c r="BZ849" s="80"/>
      <c r="CA849" s="80"/>
      <c r="CB849" s="69"/>
      <c r="CC849" s="69"/>
      <c r="CD849" s="80"/>
      <c r="CE849" s="80"/>
      <c r="CF849" s="69"/>
      <c r="CG849" s="69"/>
      <c r="CH849" s="69"/>
      <c r="CI849" s="69"/>
      <c r="CJ849" s="69"/>
      <c r="CK849" s="69"/>
      <c r="CL849" s="68"/>
      <c r="CM849" s="67"/>
      <c r="CN849" s="67"/>
      <c r="CO849" s="69"/>
      <c r="CP849" s="68"/>
      <c r="CQ849" s="67"/>
      <c r="CR849" s="67"/>
      <c r="CS849" s="69"/>
      <c r="CT849" s="81"/>
      <c r="CU849" s="69"/>
      <c r="CV849" s="69"/>
      <c r="CW849" s="69"/>
      <c r="CX849" s="69"/>
      <c r="CY849" s="69"/>
      <c r="CZ849" s="69"/>
      <c r="DA849" s="69"/>
    </row>
    <row r="850" spans="2:105">
      <c r="B850" s="67"/>
      <c r="C850" s="67"/>
      <c r="D850" s="67"/>
      <c r="E850" s="69"/>
      <c r="F850" s="68"/>
      <c r="G850" s="67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  <c r="AC850" s="80"/>
      <c r="AD850" s="80"/>
      <c r="AE850" s="69"/>
      <c r="AF850" s="69"/>
      <c r="AG850" s="69"/>
      <c r="AH850" s="80"/>
      <c r="AI850" s="80"/>
      <c r="AJ850" s="69"/>
      <c r="AK850" s="69"/>
      <c r="AL850" s="80"/>
      <c r="AM850" s="80"/>
      <c r="AN850" s="69"/>
      <c r="AO850" s="69"/>
      <c r="AP850" s="80"/>
      <c r="AQ850" s="80"/>
      <c r="AR850" s="69"/>
      <c r="AS850" s="69"/>
      <c r="AT850" s="80"/>
      <c r="AU850" s="80"/>
      <c r="AV850" s="69"/>
      <c r="AW850" s="69"/>
      <c r="AX850" s="80"/>
      <c r="AY850" s="80"/>
      <c r="AZ850" s="69"/>
      <c r="BA850" s="69"/>
      <c r="BB850" s="80"/>
      <c r="BC850" s="80"/>
      <c r="BD850" s="69"/>
      <c r="BE850" s="69"/>
      <c r="BF850" s="80"/>
      <c r="BG850" s="80"/>
      <c r="BH850" s="69"/>
      <c r="BI850" s="69"/>
      <c r="BJ850" s="80"/>
      <c r="BK850" s="80"/>
      <c r="BL850" s="69"/>
      <c r="BM850" s="69"/>
      <c r="BN850" s="80"/>
      <c r="BO850" s="80"/>
      <c r="BP850" s="69"/>
      <c r="BQ850" s="69"/>
      <c r="BR850" s="80"/>
      <c r="BS850" s="80"/>
      <c r="BT850" s="69"/>
      <c r="BU850" s="69"/>
      <c r="BV850" s="80"/>
      <c r="BW850" s="80"/>
      <c r="BX850" s="69"/>
      <c r="BY850" s="69"/>
      <c r="BZ850" s="80"/>
      <c r="CA850" s="80"/>
      <c r="CB850" s="69"/>
      <c r="CC850" s="69"/>
      <c r="CD850" s="80"/>
      <c r="CE850" s="80"/>
      <c r="CF850" s="69"/>
      <c r="CG850" s="69"/>
      <c r="CH850" s="69"/>
      <c r="CI850" s="69"/>
      <c r="CJ850" s="69"/>
      <c r="CK850" s="69"/>
      <c r="CL850" s="68"/>
      <c r="CM850" s="67"/>
      <c r="CN850" s="67"/>
      <c r="CO850" s="69"/>
      <c r="CP850" s="68"/>
      <c r="CQ850" s="67"/>
      <c r="CR850" s="67"/>
      <c r="CS850" s="69"/>
      <c r="CT850" s="81"/>
      <c r="CU850" s="69"/>
      <c r="CV850" s="69"/>
      <c r="CW850" s="69"/>
      <c r="CX850" s="69"/>
      <c r="CY850" s="69"/>
      <c r="CZ850" s="69"/>
      <c r="DA850" s="69"/>
    </row>
    <row r="851" spans="2:105">
      <c r="B851" s="67"/>
      <c r="C851" s="67"/>
      <c r="D851" s="67"/>
      <c r="E851" s="69"/>
      <c r="F851" s="68"/>
      <c r="G851" s="67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  <c r="AC851" s="80"/>
      <c r="AD851" s="80"/>
      <c r="AE851" s="69"/>
      <c r="AF851" s="69"/>
      <c r="AG851" s="69"/>
      <c r="AH851" s="80"/>
      <c r="AI851" s="80"/>
      <c r="AJ851" s="69"/>
      <c r="AK851" s="69"/>
      <c r="AL851" s="80"/>
      <c r="AM851" s="80"/>
      <c r="AN851" s="69"/>
      <c r="AO851" s="69"/>
      <c r="AP851" s="80"/>
      <c r="AQ851" s="80"/>
      <c r="AR851" s="69"/>
      <c r="AS851" s="69"/>
      <c r="AT851" s="80"/>
      <c r="AU851" s="80"/>
      <c r="AV851" s="69"/>
      <c r="AW851" s="69"/>
      <c r="AX851" s="80"/>
      <c r="AY851" s="80"/>
      <c r="AZ851" s="69"/>
      <c r="BA851" s="69"/>
      <c r="BB851" s="80"/>
      <c r="BC851" s="80"/>
      <c r="BD851" s="69"/>
      <c r="BE851" s="69"/>
      <c r="BF851" s="80"/>
      <c r="BG851" s="80"/>
      <c r="BH851" s="69"/>
      <c r="BI851" s="69"/>
      <c r="BJ851" s="80"/>
      <c r="BK851" s="80"/>
      <c r="BL851" s="69"/>
      <c r="BM851" s="69"/>
      <c r="BN851" s="80"/>
      <c r="BO851" s="80"/>
      <c r="BP851" s="69"/>
      <c r="BQ851" s="69"/>
      <c r="BR851" s="80"/>
      <c r="BS851" s="80"/>
      <c r="BT851" s="69"/>
      <c r="BU851" s="69"/>
      <c r="BV851" s="80"/>
      <c r="BW851" s="80"/>
      <c r="BX851" s="69"/>
      <c r="BY851" s="69"/>
      <c r="BZ851" s="80"/>
      <c r="CA851" s="80"/>
      <c r="CB851" s="69"/>
      <c r="CC851" s="69"/>
      <c r="CD851" s="80"/>
      <c r="CE851" s="80"/>
      <c r="CF851" s="69"/>
      <c r="CG851" s="69"/>
      <c r="CH851" s="69"/>
      <c r="CI851" s="69"/>
      <c r="CJ851" s="69"/>
      <c r="CK851" s="69"/>
      <c r="CL851" s="68"/>
      <c r="CM851" s="67"/>
      <c r="CN851" s="67"/>
      <c r="CO851" s="69"/>
      <c r="CP851" s="68"/>
      <c r="CQ851" s="67"/>
      <c r="CR851" s="67"/>
      <c r="CS851" s="69"/>
      <c r="CT851" s="81"/>
      <c r="CU851" s="69"/>
      <c r="CV851" s="69"/>
      <c r="CW851" s="69"/>
      <c r="CX851" s="69"/>
      <c r="CY851" s="69"/>
      <c r="CZ851" s="69"/>
      <c r="DA851" s="69"/>
    </row>
    <row r="852" spans="2:105">
      <c r="B852" s="67"/>
      <c r="C852" s="67"/>
      <c r="D852" s="67"/>
      <c r="E852" s="69"/>
      <c r="F852" s="68"/>
      <c r="G852" s="67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  <c r="AC852" s="80"/>
      <c r="AD852" s="80"/>
      <c r="AE852" s="69"/>
      <c r="AF852" s="69"/>
      <c r="AG852" s="69"/>
      <c r="AH852" s="80"/>
      <c r="AI852" s="80"/>
      <c r="AJ852" s="69"/>
      <c r="AK852" s="69"/>
      <c r="AL852" s="80"/>
      <c r="AM852" s="80"/>
      <c r="AN852" s="69"/>
      <c r="AO852" s="69"/>
      <c r="AP852" s="80"/>
      <c r="AQ852" s="80"/>
      <c r="AR852" s="69"/>
      <c r="AS852" s="69"/>
      <c r="AT852" s="80"/>
      <c r="AU852" s="80"/>
      <c r="AV852" s="69"/>
      <c r="AW852" s="69"/>
      <c r="AX852" s="80"/>
      <c r="AY852" s="80"/>
      <c r="AZ852" s="69"/>
      <c r="BA852" s="69"/>
      <c r="BB852" s="80"/>
      <c r="BC852" s="80"/>
      <c r="BD852" s="69"/>
      <c r="BE852" s="69"/>
      <c r="BF852" s="80"/>
      <c r="BG852" s="80"/>
      <c r="BH852" s="69"/>
      <c r="BI852" s="69"/>
      <c r="BJ852" s="80"/>
      <c r="BK852" s="80"/>
      <c r="BL852" s="69"/>
      <c r="BM852" s="69"/>
      <c r="BN852" s="80"/>
      <c r="BO852" s="80"/>
      <c r="BP852" s="69"/>
      <c r="BQ852" s="69"/>
      <c r="BR852" s="80"/>
      <c r="BS852" s="80"/>
      <c r="BT852" s="69"/>
      <c r="BU852" s="69"/>
      <c r="BV852" s="80"/>
      <c r="BW852" s="80"/>
      <c r="BX852" s="69"/>
      <c r="BY852" s="69"/>
      <c r="BZ852" s="80"/>
      <c r="CA852" s="80"/>
      <c r="CB852" s="69"/>
      <c r="CC852" s="69"/>
      <c r="CD852" s="80"/>
      <c r="CE852" s="80"/>
      <c r="CF852" s="69"/>
      <c r="CG852" s="69"/>
      <c r="CH852" s="69"/>
      <c r="CI852" s="69"/>
      <c r="CJ852" s="69"/>
      <c r="CK852" s="69"/>
      <c r="CL852" s="68"/>
      <c r="CM852" s="67"/>
      <c r="CN852" s="67"/>
      <c r="CO852" s="69"/>
      <c r="CP852" s="68"/>
      <c r="CQ852" s="67"/>
      <c r="CR852" s="67"/>
      <c r="CS852" s="69"/>
      <c r="CT852" s="81"/>
      <c r="CU852" s="69"/>
      <c r="CV852" s="69"/>
      <c r="CW852" s="69"/>
      <c r="CX852" s="69"/>
      <c r="CY852" s="69"/>
      <c r="CZ852" s="69"/>
      <c r="DA852" s="69"/>
    </row>
    <row r="853" spans="2:105">
      <c r="B853" s="67"/>
      <c r="C853" s="67"/>
      <c r="D853" s="67"/>
      <c r="E853" s="69"/>
      <c r="F853" s="68"/>
      <c r="G853" s="67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  <c r="AC853" s="80"/>
      <c r="AD853" s="80"/>
      <c r="AE853" s="69"/>
      <c r="AF853" s="69"/>
      <c r="AG853" s="69"/>
      <c r="AH853" s="80"/>
      <c r="AI853" s="80"/>
      <c r="AJ853" s="69"/>
      <c r="AK853" s="69"/>
      <c r="AL853" s="80"/>
      <c r="AM853" s="80"/>
      <c r="AN853" s="69"/>
      <c r="AO853" s="69"/>
      <c r="AP853" s="80"/>
      <c r="AQ853" s="80"/>
      <c r="AR853" s="69"/>
      <c r="AS853" s="69"/>
      <c r="AT853" s="80"/>
      <c r="AU853" s="80"/>
      <c r="AV853" s="69"/>
      <c r="AW853" s="69"/>
      <c r="AX853" s="80"/>
      <c r="AY853" s="80"/>
      <c r="AZ853" s="69"/>
      <c r="BA853" s="69"/>
      <c r="BB853" s="80"/>
      <c r="BC853" s="80"/>
      <c r="BD853" s="69"/>
      <c r="BE853" s="69"/>
      <c r="BF853" s="80"/>
      <c r="BG853" s="80"/>
      <c r="BH853" s="69"/>
      <c r="BI853" s="69"/>
      <c r="BJ853" s="80"/>
      <c r="BK853" s="80"/>
      <c r="BL853" s="69"/>
      <c r="BM853" s="69"/>
      <c r="BN853" s="80"/>
      <c r="BO853" s="80"/>
      <c r="BP853" s="69"/>
      <c r="BQ853" s="69"/>
      <c r="BR853" s="80"/>
      <c r="BS853" s="80"/>
      <c r="BT853" s="69"/>
      <c r="BU853" s="69"/>
      <c r="BV853" s="80"/>
      <c r="BW853" s="80"/>
      <c r="BX853" s="69"/>
      <c r="BY853" s="69"/>
      <c r="BZ853" s="80"/>
      <c r="CA853" s="80"/>
      <c r="CB853" s="69"/>
      <c r="CC853" s="69"/>
      <c r="CD853" s="80"/>
      <c r="CE853" s="80"/>
      <c r="CF853" s="69"/>
      <c r="CG853" s="69"/>
      <c r="CH853" s="69"/>
      <c r="CI853" s="69"/>
      <c r="CJ853" s="69"/>
      <c r="CK853" s="69"/>
      <c r="CL853" s="68"/>
      <c r="CM853" s="67"/>
      <c r="CN853" s="67"/>
      <c r="CO853" s="69"/>
      <c r="CP853" s="68"/>
      <c r="CQ853" s="67"/>
      <c r="CR853" s="67"/>
      <c r="CS853" s="69"/>
      <c r="CT853" s="81"/>
      <c r="CU853" s="69"/>
      <c r="CV853" s="69"/>
      <c r="CW853" s="69"/>
      <c r="CX853" s="69"/>
      <c r="CY853" s="69"/>
      <c r="CZ853" s="69"/>
      <c r="DA853" s="69"/>
    </row>
    <row r="854" spans="2:105">
      <c r="B854" s="67"/>
      <c r="C854" s="67"/>
      <c r="D854" s="67"/>
      <c r="E854" s="69"/>
      <c r="F854" s="68"/>
      <c r="G854" s="67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  <c r="AC854" s="80"/>
      <c r="AD854" s="80"/>
      <c r="AE854" s="69"/>
      <c r="AF854" s="69"/>
      <c r="AG854" s="69"/>
      <c r="AH854" s="80"/>
      <c r="AI854" s="80"/>
      <c r="AJ854" s="69"/>
      <c r="AK854" s="69"/>
      <c r="AL854" s="80"/>
      <c r="AM854" s="80"/>
      <c r="AN854" s="69"/>
      <c r="AO854" s="69"/>
      <c r="AP854" s="80"/>
      <c r="AQ854" s="80"/>
      <c r="AR854" s="69"/>
      <c r="AS854" s="69"/>
      <c r="AT854" s="80"/>
      <c r="AU854" s="80"/>
      <c r="AV854" s="69"/>
      <c r="AW854" s="69"/>
      <c r="AX854" s="80"/>
      <c r="AY854" s="80"/>
      <c r="AZ854" s="69"/>
      <c r="BA854" s="69"/>
      <c r="BB854" s="80"/>
      <c r="BC854" s="80"/>
      <c r="BD854" s="69"/>
      <c r="BE854" s="69"/>
      <c r="BF854" s="80"/>
      <c r="BG854" s="80"/>
      <c r="BH854" s="69"/>
      <c r="BI854" s="69"/>
      <c r="BJ854" s="80"/>
      <c r="BK854" s="80"/>
      <c r="BL854" s="69"/>
      <c r="BM854" s="69"/>
      <c r="BN854" s="80"/>
      <c r="BO854" s="80"/>
      <c r="BP854" s="69"/>
      <c r="BQ854" s="69"/>
      <c r="BR854" s="80"/>
      <c r="BS854" s="80"/>
      <c r="BT854" s="69"/>
      <c r="BU854" s="69"/>
      <c r="BV854" s="80"/>
      <c r="BW854" s="80"/>
      <c r="BX854" s="69"/>
      <c r="BY854" s="69"/>
      <c r="BZ854" s="80"/>
      <c r="CA854" s="80"/>
      <c r="CB854" s="69"/>
      <c r="CC854" s="69"/>
      <c r="CD854" s="80"/>
      <c r="CE854" s="80"/>
      <c r="CF854" s="69"/>
      <c r="CG854" s="69"/>
      <c r="CH854" s="69"/>
      <c r="CI854" s="69"/>
      <c r="CJ854" s="69"/>
      <c r="CK854" s="69"/>
      <c r="CL854" s="68"/>
      <c r="CM854" s="67"/>
      <c r="CN854" s="67"/>
      <c r="CO854" s="69"/>
      <c r="CP854" s="68"/>
      <c r="CQ854" s="67"/>
      <c r="CR854" s="67"/>
      <c r="CS854" s="69"/>
      <c r="CT854" s="81"/>
      <c r="CU854" s="69"/>
      <c r="CV854" s="69"/>
      <c r="CW854" s="69"/>
      <c r="CX854" s="69"/>
      <c r="CY854" s="69"/>
      <c r="CZ854" s="69"/>
      <c r="DA854" s="69"/>
    </row>
    <row r="855" spans="2:105">
      <c r="B855" s="67"/>
      <c r="C855" s="67"/>
      <c r="D855" s="67"/>
      <c r="E855" s="69"/>
      <c r="F855" s="68"/>
      <c r="G855" s="67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  <c r="AC855" s="80"/>
      <c r="AD855" s="80"/>
      <c r="AE855" s="69"/>
      <c r="AF855" s="69"/>
      <c r="AG855" s="69"/>
      <c r="AH855" s="80"/>
      <c r="AI855" s="80"/>
      <c r="AJ855" s="69"/>
      <c r="AK855" s="69"/>
      <c r="AL855" s="80"/>
      <c r="AM855" s="80"/>
      <c r="AN855" s="69"/>
      <c r="AO855" s="69"/>
      <c r="AP855" s="80"/>
      <c r="AQ855" s="80"/>
      <c r="AR855" s="69"/>
      <c r="AS855" s="69"/>
      <c r="AT855" s="80"/>
      <c r="AU855" s="80"/>
      <c r="AV855" s="69"/>
      <c r="AW855" s="69"/>
      <c r="AX855" s="80"/>
      <c r="AY855" s="80"/>
      <c r="AZ855" s="69"/>
      <c r="BA855" s="69"/>
      <c r="BB855" s="80"/>
      <c r="BC855" s="80"/>
      <c r="BD855" s="69"/>
      <c r="BE855" s="69"/>
      <c r="BF855" s="80"/>
      <c r="BG855" s="80"/>
      <c r="BH855" s="69"/>
      <c r="BI855" s="69"/>
      <c r="BJ855" s="80"/>
      <c r="BK855" s="80"/>
      <c r="BL855" s="69"/>
      <c r="BM855" s="69"/>
      <c r="BN855" s="80"/>
      <c r="BO855" s="80"/>
      <c r="BP855" s="69"/>
      <c r="BQ855" s="69"/>
      <c r="BR855" s="80"/>
      <c r="BS855" s="80"/>
      <c r="BT855" s="69"/>
      <c r="BU855" s="69"/>
      <c r="BV855" s="80"/>
      <c r="BW855" s="80"/>
      <c r="BX855" s="69"/>
      <c r="BY855" s="69"/>
      <c r="BZ855" s="80"/>
      <c r="CA855" s="80"/>
      <c r="CB855" s="69"/>
      <c r="CC855" s="69"/>
      <c r="CD855" s="80"/>
      <c r="CE855" s="80"/>
      <c r="CF855" s="69"/>
      <c r="CG855" s="69"/>
      <c r="CH855" s="69"/>
      <c r="CI855" s="69"/>
      <c r="CJ855" s="69"/>
      <c r="CK855" s="69"/>
      <c r="CL855" s="68"/>
      <c r="CM855" s="67"/>
      <c r="CN855" s="67"/>
      <c r="CO855" s="69"/>
      <c r="CP855" s="68"/>
      <c r="CQ855" s="67"/>
      <c r="CR855" s="67"/>
      <c r="CS855" s="69"/>
      <c r="CT855" s="81"/>
      <c r="CU855" s="69"/>
      <c r="CV855" s="69"/>
      <c r="CW855" s="69"/>
      <c r="CX855" s="69"/>
      <c r="CY855" s="69"/>
      <c r="CZ855" s="69"/>
      <c r="DA855" s="69"/>
    </row>
    <row r="856" spans="2:105">
      <c r="B856" s="67"/>
      <c r="C856" s="67"/>
      <c r="D856" s="67"/>
      <c r="E856" s="69"/>
      <c r="F856" s="68"/>
      <c r="G856" s="67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  <c r="AC856" s="80"/>
      <c r="AD856" s="80"/>
      <c r="AE856" s="69"/>
      <c r="AF856" s="69"/>
      <c r="AG856" s="69"/>
      <c r="AH856" s="80"/>
      <c r="AI856" s="80"/>
      <c r="AJ856" s="69"/>
      <c r="AK856" s="69"/>
      <c r="AL856" s="80"/>
      <c r="AM856" s="80"/>
      <c r="AN856" s="69"/>
      <c r="AO856" s="69"/>
      <c r="AP856" s="80"/>
      <c r="AQ856" s="80"/>
      <c r="AR856" s="69"/>
      <c r="AS856" s="69"/>
      <c r="AT856" s="80"/>
      <c r="AU856" s="80"/>
      <c r="AV856" s="69"/>
      <c r="AW856" s="69"/>
      <c r="AX856" s="80"/>
      <c r="AY856" s="80"/>
      <c r="AZ856" s="69"/>
      <c r="BA856" s="69"/>
      <c r="BB856" s="80"/>
      <c r="BC856" s="80"/>
      <c r="BD856" s="69"/>
      <c r="BE856" s="69"/>
      <c r="BF856" s="80"/>
      <c r="BG856" s="80"/>
      <c r="BH856" s="69"/>
      <c r="BI856" s="69"/>
      <c r="BJ856" s="80"/>
      <c r="BK856" s="80"/>
      <c r="BL856" s="69"/>
      <c r="BM856" s="69"/>
      <c r="BN856" s="80"/>
      <c r="BO856" s="80"/>
      <c r="BP856" s="69"/>
      <c r="BQ856" s="69"/>
      <c r="BR856" s="80"/>
      <c r="BS856" s="80"/>
      <c r="BT856" s="69"/>
      <c r="BU856" s="69"/>
      <c r="BV856" s="80"/>
      <c r="BW856" s="80"/>
      <c r="BX856" s="69"/>
      <c r="BY856" s="69"/>
      <c r="BZ856" s="80"/>
      <c r="CA856" s="80"/>
      <c r="CB856" s="69"/>
      <c r="CC856" s="69"/>
      <c r="CD856" s="80"/>
      <c r="CE856" s="80"/>
      <c r="CF856" s="69"/>
      <c r="CG856" s="69"/>
      <c r="CH856" s="69"/>
      <c r="CI856" s="69"/>
      <c r="CJ856" s="69"/>
      <c r="CK856" s="69"/>
      <c r="CL856" s="68"/>
      <c r="CM856" s="67"/>
      <c r="CN856" s="67"/>
      <c r="CO856" s="69"/>
      <c r="CP856" s="68"/>
      <c r="CQ856" s="67"/>
      <c r="CR856" s="67"/>
      <c r="CS856" s="69"/>
      <c r="CT856" s="81"/>
      <c r="CU856" s="69"/>
      <c r="CV856" s="69"/>
      <c r="CW856" s="69"/>
      <c r="CX856" s="69"/>
      <c r="CY856" s="69"/>
      <c r="CZ856" s="69"/>
      <c r="DA856" s="69"/>
    </row>
    <row r="857" spans="2:105">
      <c r="B857" s="67"/>
      <c r="C857" s="67"/>
      <c r="D857" s="67"/>
      <c r="E857" s="69"/>
      <c r="F857" s="68"/>
      <c r="G857" s="67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  <c r="AC857" s="80"/>
      <c r="AD857" s="80"/>
      <c r="AE857" s="69"/>
      <c r="AF857" s="69"/>
      <c r="AG857" s="69"/>
      <c r="AH857" s="80"/>
      <c r="AI857" s="80"/>
      <c r="AJ857" s="69"/>
      <c r="AK857" s="69"/>
      <c r="AL857" s="80"/>
      <c r="AM857" s="80"/>
      <c r="AN857" s="69"/>
      <c r="AO857" s="69"/>
      <c r="AP857" s="80"/>
      <c r="AQ857" s="80"/>
      <c r="AR857" s="69"/>
      <c r="AS857" s="69"/>
      <c r="AT857" s="80"/>
      <c r="AU857" s="80"/>
      <c r="AV857" s="69"/>
      <c r="AW857" s="69"/>
      <c r="AX857" s="80"/>
      <c r="AY857" s="80"/>
      <c r="AZ857" s="69"/>
      <c r="BA857" s="69"/>
      <c r="BB857" s="80"/>
      <c r="BC857" s="80"/>
      <c r="BD857" s="69"/>
      <c r="BE857" s="69"/>
      <c r="BF857" s="80"/>
      <c r="BG857" s="80"/>
      <c r="BH857" s="69"/>
      <c r="BI857" s="69"/>
      <c r="BJ857" s="80"/>
      <c r="BK857" s="80"/>
      <c r="BL857" s="69"/>
      <c r="BM857" s="69"/>
      <c r="BN857" s="80"/>
      <c r="BO857" s="80"/>
      <c r="BP857" s="69"/>
      <c r="BQ857" s="69"/>
      <c r="BR857" s="80"/>
      <c r="BS857" s="80"/>
      <c r="BT857" s="69"/>
      <c r="BU857" s="69"/>
      <c r="BV857" s="80"/>
      <c r="BW857" s="80"/>
      <c r="BX857" s="69"/>
      <c r="BY857" s="69"/>
      <c r="BZ857" s="80"/>
      <c r="CA857" s="80"/>
      <c r="CB857" s="69"/>
      <c r="CC857" s="69"/>
      <c r="CD857" s="80"/>
      <c r="CE857" s="80"/>
      <c r="CF857" s="69"/>
      <c r="CG857" s="69"/>
      <c r="CH857" s="69"/>
      <c r="CI857" s="69"/>
      <c r="CJ857" s="69"/>
      <c r="CK857" s="69"/>
      <c r="CL857" s="68"/>
      <c r="CM857" s="67"/>
      <c r="CN857" s="67"/>
      <c r="CO857" s="69"/>
      <c r="CP857" s="68"/>
      <c r="CQ857" s="67"/>
      <c r="CR857" s="67"/>
      <c r="CS857" s="69"/>
      <c r="CT857" s="81"/>
      <c r="CU857" s="69"/>
      <c r="CV857" s="69"/>
      <c r="CW857" s="69"/>
      <c r="CX857" s="69"/>
      <c r="CY857" s="69"/>
      <c r="CZ857" s="69"/>
      <c r="DA857" s="69"/>
    </row>
    <row r="858" spans="2:105">
      <c r="B858" s="67"/>
      <c r="C858" s="67"/>
      <c r="D858" s="67"/>
      <c r="E858" s="69"/>
      <c r="F858" s="68"/>
      <c r="G858" s="67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  <c r="AC858" s="80"/>
      <c r="AD858" s="80"/>
      <c r="AE858" s="69"/>
      <c r="AF858" s="69"/>
      <c r="AG858" s="69"/>
      <c r="AH858" s="80"/>
      <c r="AI858" s="80"/>
      <c r="AJ858" s="69"/>
      <c r="AK858" s="69"/>
      <c r="AL858" s="80"/>
      <c r="AM858" s="80"/>
      <c r="AN858" s="69"/>
      <c r="AO858" s="69"/>
      <c r="AP858" s="80"/>
      <c r="AQ858" s="80"/>
      <c r="AR858" s="69"/>
      <c r="AS858" s="69"/>
      <c r="AT858" s="80"/>
      <c r="AU858" s="80"/>
      <c r="AV858" s="69"/>
      <c r="AW858" s="69"/>
      <c r="AX858" s="80"/>
      <c r="AY858" s="80"/>
      <c r="AZ858" s="69"/>
      <c r="BA858" s="69"/>
      <c r="BB858" s="80"/>
      <c r="BC858" s="80"/>
      <c r="BD858" s="69"/>
      <c r="BE858" s="69"/>
      <c r="BF858" s="80"/>
      <c r="BG858" s="80"/>
      <c r="BH858" s="69"/>
      <c r="BI858" s="69"/>
      <c r="BJ858" s="80"/>
      <c r="BK858" s="80"/>
      <c r="BL858" s="69"/>
      <c r="BM858" s="69"/>
      <c r="BN858" s="80"/>
      <c r="BO858" s="80"/>
      <c r="BP858" s="69"/>
      <c r="BQ858" s="69"/>
      <c r="BR858" s="80"/>
      <c r="BS858" s="80"/>
      <c r="BT858" s="69"/>
      <c r="BU858" s="69"/>
      <c r="BV858" s="80"/>
      <c r="BW858" s="80"/>
      <c r="BX858" s="69"/>
      <c r="BY858" s="69"/>
      <c r="BZ858" s="80"/>
      <c r="CA858" s="80"/>
      <c r="CB858" s="69"/>
      <c r="CC858" s="69"/>
      <c r="CD858" s="80"/>
      <c r="CE858" s="80"/>
      <c r="CF858" s="69"/>
      <c r="CG858" s="69"/>
      <c r="CH858" s="69"/>
      <c r="CI858" s="69"/>
      <c r="CJ858" s="69"/>
      <c r="CK858" s="69"/>
      <c r="CL858" s="68"/>
      <c r="CM858" s="67"/>
      <c r="CN858" s="67"/>
      <c r="CO858" s="69"/>
      <c r="CP858" s="68"/>
      <c r="CQ858" s="67"/>
      <c r="CR858" s="67"/>
      <c r="CS858" s="69"/>
      <c r="CT858" s="81"/>
      <c r="CU858" s="69"/>
      <c r="CV858" s="69"/>
      <c r="CW858" s="69"/>
      <c r="CX858" s="69"/>
      <c r="CY858" s="69"/>
      <c r="CZ858" s="69"/>
      <c r="DA858" s="69"/>
    </row>
    <row r="859" spans="2:105">
      <c r="B859" s="67"/>
      <c r="C859" s="67"/>
      <c r="D859" s="67"/>
      <c r="E859" s="69"/>
      <c r="F859" s="68"/>
      <c r="G859" s="67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  <c r="AC859" s="80"/>
      <c r="AD859" s="80"/>
      <c r="AE859" s="69"/>
      <c r="AF859" s="69"/>
      <c r="AG859" s="69"/>
      <c r="AH859" s="80"/>
      <c r="AI859" s="80"/>
      <c r="AJ859" s="69"/>
      <c r="AK859" s="69"/>
      <c r="AL859" s="80"/>
      <c r="AM859" s="80"/>
      <c r="AN859" s="69"/>
      <c r="AO859" s="69"/>
      <c r="AP859" s="80"/>
      <c r="AQ859" s="80"/>
      <c r="AR859" s="69"/>
      <c r="AS859" s="69"/>
      <c r="AT859" s="80"/>
      <c r="AU859" s="80"/>
      <c r="AV859" s="69"/>
      <c r="AW859" s="69"/>
      <c r="AX859" s="80"/>
      <c r="AY859" s="80"/>
      <c r="AZ859" s="69"/>
      <c r="BA859" s="69"/>
      <c r="BB859" s="80"/>
      <c r="BC859" s="80"/>
      <c r="BD859" s="69"/>
      <c r="BE859" s="69"/>
      <c r="BF859" s="80"/>
      <c r="BG859" s="80"/>
      <c r="BH859" s="69"/>
      <c r="BI859" s="69"/>
      <c r="BJ859" s="80"/>
      <c r="BK859" s="80"/>
      <c r="BL859" s="69"/>
      <c r="BM859" s="69"/>
      <c r="BN859" s="80"/>
      <c r="BO859" s="80"/>
      <c r="BP859" s="69"/>
      <c r="BQ859" s="69"/>
      <c r="BR859" s="80"/>
      <c r="BS859" s="80"/>
      <c r="BT859" s="69"/>
      <c r="BU859" s="69"/>
      <c r="BV859" s="80"/>
      <c r="BW859" s="80"/>
      <c r="BX859" s="69"/>
      <c r="BY859" s="69"/>
      <c r="BZ859" s="80"/>
      <c r="CA859" s="80"/>
      <c r="CB859" s="69"/>
      <c r="CC859" s="69"/>
      <c r="CD859" s="80"/>
      <c r="CE859" s="80"/>
      <c r="CF859" s="69"/>
      <c r="CG859" s="69"/>
      <c r="CH859" s="69"/>
      <c r="CI859" s="69"/>
      <c r="CJ859" s="69"/>
      <c r="CK859" s="69"/>
      <c r="CL859" s="68"/>
      <c r="CM859" s="67"/>
      <c r="CN859" s="67"/>
      <c r="CO859" s="69"/>
      <c r="CP859" s="68"/>
      <c r="CQ859" s="67"/>
      <c r="CR859" s="67"/>
      <c r="CS859" s="69"/>
      <c r="CT859" s="81"/>
      <c r="CU859" s="69"/>
      <c r="CV859" s="69"/>
      <c r="CW859" s="69"/>
      <c r="CX859" s="69"/>
      <c r="CY859" s="69"/>
      <c r="CZ859" s="69"/>
      <c r="DA859" s="69"/>
    </row>
    <row r="860" spans="2:105">
      <c r="B860" s="67"/>
      <c r="C860" s="67"/>
      <c r="D860" s="67"/>
      <c r="E860" s="69"/>
      <c r="F860" s="68"/>
      <c r="G860" s="67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  <c r="AC860" s="80"/>
      <c r="AD860" s="80"/>
      <c r="AE860" s="69"/>
      <c r="AF860" s="69"/>
      <c r="AG860" s="69"/>
      <c r="AH860" s="80"/>
      <c r="AI860" s="80"/>
      <c r="AJ860" s="69"/>
      <c r="AK860" s="69"/>
      <c r="AL860" s="80"/>
      <c r="AM860" s="80"/>
      <c r="AN860" s="69"/>
      <c r="AO860" s="69"/>
      <c r="AP860" s="80"/>
      <c r="AQ860" s="80"/>
      <c r="AR860" s="69"/>
      <c r="AS860" s="69"/>
      <c r="AT860" s="80"/>
      <c r="AU860" s="80"/>
      <c r="AV860" s="69"/>
      <c r="AW860" s="69"/>
      <c r="AX860" s="80"/>
      <c r="AY860" s="80"/>
      <c r="AZ860" s="69"/>
      <c r="BA860" s="69"/>
      <c r="BB860" s="80"/>
      <c r="BC860" s="80"/>
      <c r="BD860" s="69"/>
      <c r="BE860" s="69"/>
      <c r="BF860" s="80"/>
      <c r="BG860" s="80"/>
      <c r="BH860" s="69"/>
      <c r="BI860" s="69"/>
      <c r="BJ860" s="80"/>
      <c r="BK860" s="80"/>
      <c r="BL860" s="69"/>
      <c r="BM860" s="69"/>
      <c r="BN860" s="80"/>
      <c r="BO860" s="80"/>
      <c r="BP860" s="69"/>
      <c r="BQ860" s="69"/>
      <c r="BR860" s="80"/>
      <c r="BS860" s="80"/>
      <c r="BT860" s="69"/>
      <c r="BU860" s="69"/>
      <c r="BV860" s="80"/>
      <c r="BW860" s="80"/>
      <c r="BX860" s="69"/>
      <c r="BY860" s="69"/>
      <c r="BZ860" s="80"/>
      <c r="CA860" s="80"/>
      <c r="CB860" s="69"/>
      <c r="CC860" s="69"/>
      <c r="CD860" s="80"/>
      <c r="CE860" s="80"/>
      <c r="CF860" s="69"/>
      <c r="CG860" s="69"/>
      <c r="CH860" s="69"/>
      <c r="CI860" s="69"/>
      <c r="CJ860" s="69"/>
      <c r="CK860" s="69"/>
      <c r="CL860" s="68"/>
      <c r="CM860" s="67"/>
      <c r="CN860" s="67"/>
      <c r="CO860" s="69"/>
      <c r="CP860" s="68"/>
      <c r="CQ860" s="67"/>
      <c r="CR860" s="67"/>
      <c r="CS860" s="69"/>
      <c r="CT860" s="81"/>
      <c r="CU860" s="69"/>
      <c r="CV860" s="69"/>
      <c r="CW860" s="69"/>
      <c r="CX860" s="69"/>
      <c r="CY860" s="69"/>
      <c r="CZ860" s="69"/>
      <c r="DA860" s="69"/>
    </row>
    <row r="861" spans="2:105">
      <c r="B861" s="67"/>
      <c r="C861" s="67"/>
      <c r="D861" s="67"/>
      <c r="E861" s="69"/>
      <c r="F861" s="68"/>
      <c r="G861" s="67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  <c r="AC861" s="80"/>
      <c r="AD861" s="80"/>
      <c r="AE861" s="69"/>
      <c r="AF861" s="69"/>
      <c r="AG861" s="69"/>
      <c r="AH861" s="80"/>
      <c r="AI861" s="80"/>
      <c r="AJ861" s="69"/>
      <c r="AK861" s="69"/>
      <c r="AL861" s="80"/>
      <c r="AM861" s="80"/>
      <c r="AN861" s="69"/>
      <c r="AO861" s="69"/>
      <c r="AP861" s="80"/>
      <c r="AQ861" s="80"/>
      <c r="AR861" s="69"/>
      <c r="AS861" s="69"/>
      <c r="AT861" s="80"/>
      <c r="AU861" s="80"/>
      <c r="AV861" s="69"/>
      <c r="AW861" s="69"/>
      <c r="AX861" s="80"/>
      <c r="AY861" s="80"/>
      <c r="AZ861" s="69"/>
      <c r="BA861" s="69"/>
      <c r="BB861" s="80"/>
      <c r="BC861" s="80"/>
      <c r="BD861" s="69"/>
      <c r="BE861" s="69"/>
      <c r="BF861" s="80"/>
      <c r="BG861" s="80"/>
      <c r="BH861" s="69"/>
      <c r="BI861" s="69"/>
      <c r="BJ861" s="80"/>
      <c r="BK861" s="80"/>
      <c r="BL861" s="69"/>
      <c r="BM861" s="69"/>
      <c r="BN861" s="80"/>
      <c r="BO861" s="80"/>
      <c r="BP861" s="69"/>
      <c r="BQ861" s="69"/>
      <c r="BR861" s="80"/>
      <c r="BS861" s="80"/>
      <c r="BT861" s="69"/>
      <c r="BU861" s="69"/>
      <c r="BV861" s="80"/>
      <c r="BW861" s="80"/>
      <c r="BX861" s="69"/>
      <c r="BY861" s="69"/>
      <c r="BZ861" s="80"/>
      <c r="CA861" s="80"/>
      <c r="CB861" s="69"/>
      <c r="CC861" s="69"/>
      <c r="CD861" s="80"/>
      <c r="CE861" s="80"/>
      <c r="CF861" s="69"/>
      <c r="CG861" s="69"/>
      <c r="CH861" s="69"/>
      <c r="CI861" s="69"/>
      <c r="CJ861" s="69"/>
      <c r="CK861" s="69"/>
      <c r="CL861" s="68"/>
      <c r="CM861" s="67"/>
      <c r="CN861" s="67"/>
      <c r="CO861" s="69"/>
      <c r="CP861" s="68"/>
      <c r="CQ861" s="67"/>
      <c r="CR861" s="67"/>
      <c r="CS861" s="69"/>
      <c r="CT861" s="81"/>
      <c r="CU861" s="69"/>
      <c r="CV861" s="69"/>
      <c r="CW861" s="69"/>
      <c r="CX861" s="69"/>
      <c r="CY861" s="69"/>
      <c r="CZ861" s="69"/>
      <c r="DA861" s="69"/>
    </row>
    <row r="862" spans="2:105">
      <c r="B862" s="67"/>
      <c r="C862" s="67"/>
      <c r="D862" s="67"/>
      <c r="E862" s="69"/>
      <c r="F862" s="68"/>
      <c r="G862" s="67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  <c r="AC862" s="80"/>
      <c r="AD862" s="80"/>
      <c r="AE862" s="69"/>
      <c r="AF862" s="69"/>
      <c r="AG862" s="69"/>
      <c r="AH862" s="80"/>
      <c r="AI862" s="80"/>
      <c r="AJ862" s="69"/>
      <c r="AK862" s="69"/>
      <c r="AL862" s="80"/>
      <c r="AM862" s="80"/>
      <c r="AN862" s="69"/>
      <c r="AO862" s="69"/>
      <c r="AP862" s="80"/>
      <c r="AQ862" s="80"/>
      <c r="AR862" s="69"/>
      <c r="AS862" s="69"/>
      <c r="AT862" s="80"/>
      <c r="AU862" s="80"/>
      <c r="AV862" s="69"/>
      <c r="AW862" s="69"/>
      <c r="AX862" s="80"/>
      <c r="AY862" s="80"/>
      <c r="AZ862" s="69"/>
      <c r="BA862" s="69"/>
      <c r="BB862" s="80"/>
      <c r="BC862" s="80"/>
      <c r="BD862" s="69"/>
      <c r="BE862" s="69"/>
      <c r="BF862" s="80"/>
      <c r="BG862" s="80"/>
      <c r="BH862" s="69"/>
      <c r="BI862" s="69"/>
      <c r="BJ862" s="80"/>
      <c r="BK862" s="80"/>
      <c r="BL862" s="69"/>
      <c r="BM862" s="69"/>
      <c r="BN862" s="80"/>
      <c r="BO862" s="80"/>
      <c r="BP862" s="69"/>
      <c r="BQ862" s="69"/>
      <c r="BR862" s="80"/>
      <c r="BS862" s="80"/>
      <c r="BT862" s="69"/>
      <c r="BU862" s="69"/>
      <c r="BV862" s="80"/>
      <c r="BW862" s="80"/>
      <c r="BX862" s="69"/>
      <c r="BY862" s="69"/>
      <c r="BZ862" s="80"/>
      <c r="CA862" s="80"/>
      <c r="CB862" s="69"/>
      <c r="CC862" s="69"/>
      <c r="CD862" s="80"/>
      <c r="CE862" s="80"/>
      <c r="CF862" s="69"/>
      <c r="CG862" s="69"/>
      <c r="CH862" s="69"/>
      <c r="CI862" s="69"/>
      <c r="CJ862" s="69"/>
      <c r="CK862" s="69"/>
      <c r="CL862" s="68"/>
      <c r="CM862" s="67"/>
      <c r="CN862" s="67"/>
      <c r="CO862" s="69"/>
      <c r="CP862" s="68"/>
      <c r="CQ862" s="67"/>
      <c r="CR862" s="67"/>
      <c r="CS862" s="69"/>
      <c r="CT862" s="81"/>
      <c r="CU862" s="69"/>
      <c r="CV862" s="69"/>
      <c r="CW862" s="69"/>
      <c r="CX862" s="69"/>
      <c r="CY862" s="69"/>
      <c r="CZ862" s="69"/>
      <c r="DA862" s="69"/>
    </row>
    <row r="863" spans="2:105">
      <c r="B863" s="67"/>
      <c r="C863" s="67"/>
      <c r="D863" s="67"/>
      <c r="E863" s="69"/>
      <c r="F863" s="68"/>
      <c r="G863" s="67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  <c r="AC863" s="80"/>
      <c r="AD863" s="80"/>
      <c r="AE863" s="69"/>
      <c r="AF863" s="69"/>
      <c r="AG863" s="69"/>
      <c r="AH863" s="80"/>
      <c r="AI863" s="80"/>
      <c r="AJ863" s="69"/>
      <c r="AK863" s="69"/>
      <c r="AL863" s="80"/>
      <c r="AM863" s="80"/>
      <c r="AN863" s="69"/>
      <c r="AO863" s="69"/>
      <c r="AP863" s="80"/>
      <c r="AQ863" s="80"/>
      <c r="AR863" s="69"/>
      <c r="AS863" s="69"/>
      <c r="AT863" s="80"/>
      <c r="AU863" s="80"/>
      <c r="AV863" s="69"/>
      <c r="AW863" s="69"/>
      <c r="AX863" s="80"/>
      <c r="AY863" s="80"/>
      <c r="AZ863" s="69"/>
      <c r="BA863" s="69"/>
      <c r="BB863" s="80"/>
      <c r="BC863" s="80"/>
      <c r="BD863" s="69"/>
      <c r="BE863" s="69"/>
      <c r="BF863" s="80"/>
      <c r="BG863" s="80"/>
      <c r="BH863" s="69"/>
      <c r="BI863" s="69"/>
      <c r="BJ863" s="80"/>
      <c r="BK863" s="80"/>
      <c r="BL863" s="69"/>
      <c r="BM863" s="69"/>
      <c r="BN863" s="80"/>
      <c r="BO863" s="80"/>
      <c r="BP863" s="69"/>
      <c r="BQ863" s="69"/>
      <c r="BR863" s="80"/>
      <c r="BS863" s="80"/>
      <c r="BT863" s="69"/>
      <c r="BU863" s="69"/>
      <c r="BV863" s="80"/>
      <c r="BW863" s="80"/>
      <c r="BX863" s="69"/>
      <c r="BY863" s="69"/>
      <c r="BZ863" s="80"/>
      <c r="CA863" s="80"/>
      <c r="CB863" s="69"/>
      <c r="CC863" s="69"/>
      <c r="CD863" s="80"/>
      <c r="CE863" s="80"/>
      <c r="CF863" s="69"/>
      <c r="CG863" s="69"/>
      <c r="CH863" s="69"/>
      <c r="CI863" s="69"/>
      <c r="CJ863" s="69"/>
      <c r="CK863" s="69"/>
      <c r="CL863" s="68"/>
      <c r="CM863" s="67"/>
      <c r="CN863" s="67"/>
      <c r="CO863" s="69"/>
      <c r="CP863" s="68"/>
      <c r="CQ863" s="67"/>
      <c r="CR863" s="67"/>
      <c r="CS863" s="69"/>
      <c r="CT863" s="81"/>
      <c r="CU863" s="69"/>
      <c r="CV863" s="69"/>
      <c r="CW863" s="69"/>
      <c r="CX863" s="69"/>
      <c r="CY863" s="69"/>
      <c r="CZ863" s="69"/>
      <c r="DA863" s="69"/>
    </row>
    <row r="864" spans="2:105">
      <c r="B864" s="67"/>
      <c r="C864" s="67"/>
      <c r="D864" s="67"/>
      <c r="E864" s="69"/>
      <c r="F864" s="68"/>
      <c r="G864" s="67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  <c r="AC864" s="80"/>
      <c r="AD864" s="80"/>
      <c r="AE864" s="69"/>
      <c r="AF864" s="69"/>
      <c r="AG864" s="69"/>
      <c r="AH864" s="80"/>
      <c r="AI864" s="80"/>
      <c r="AJ864" s="69"/>
      <c r="AK864" s="69"/>
      <c r="AL864" s="80"/>
      <c r="AM864" s="80"/>
      <c r="AN864" s="69"/>
      <c r="AO864" s="69"/>
      <c r="AP864" s="80"/>
      <c r="AQ864" s="80"/>
      <c r="AR864" s="69"/>
      <c r="AS864" s="69"/>
      <c r="AT864" s="80"/>
      <c r="AU864" s="80"/>
      <c r="AV864" s="69"/>
      <c r="AW864" s="69"/>
      <c r="AX864" s="80"/>
      <c r="AY864" s="80"/>
      <c r="AZ864" s="69"/>
      <c r="BA864" s="69"/>
      <c r="BB864" s="80"/>
      <c r="BC864" s="80"/>
      <c r="BD864" s="69"/>
      <c r="BE864" s="69"/>
      <c r="BF864" s="80"/>
      <c r="BG864" s="80"/>
      <c r="BH864" s="69"/>
      <c r="BI864" s="69"/>
      <c r="BJ864" s="80"/>
      <c r="BK864" s="80"/>
      <c r="BL864" s="69"/>
      <c r="BM864" s="69"/>
      <c r="BN864" s="80"/>
      <c r="BO864" s="80"/>
      <c r="BP864" s="69"/>
      <c r="BQ864" s="69"/>
      <c r="BR864" s="80"/>
      <c r="BS864" s="80"/>
      <c r="BT864" s="69"/>
      <c r="BU864" s="69"/>
      <c r="BV864" s="80"/>
      <c r="BW864" s="80"/>
      <c r="BX864" s="69"/>
      <c r="BY864" s="69"/>
      <c r="BZ864" s="80"/>
      <c r="CA864" s="80"/>
      <c r="CB864" s="69"/>
      <c r="CC864" s="69"/>
      <c r="CD864" s="80"/>
      <c r="CE864" s="80"/>
      <c r="CF864" s="69"/>
      <c r="CG864" s="69"/>
      <c r="CH864" s="69"/>
      <c r="CI864" s="69"/>
      <c r="CJ864" s="69"/>
      <c r="CK864" s="69"/>
      <c r="CL864" s="68"/>
      <c r="CM864" s="67"/>
      <c r="CN864" s="67"/>
      <c r="CO864" s="69"/>
      <c r="CP864" s="68"/>
      <c r="CQ864" s="67"/>
      <c r="CR864" s="67"/>
      <c r="CS864" s="69"/>
      <c r="CT864" s="81"/>
      <c r="CU864" s="69"/>
      <c r="CV864" s="69"/>
      <c r="CW864" s="69"/>
      <c r="CX864" s="69"/>
      <c r="CY864" s="69"/>
      <c r="CZ864" s="69"/>
      <c r="DA864" s="69"/>
    </row>
    <row r="865" spans="2:105">
      <c r="B865" s="67"/>
      <c r="C865" s="67"/>
      <c r="D865" s="67"/>
      <c r="E865" s="69"/>
      <c r="F865" s="68"/>
      <c r="G865" s="67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  <c r="AC865" s="80"/>
      <c r="AD865" s="80"/>
      <c r="AE865" s="69"/>
      <c r="AF865" s="69"/>
      <c r="AG865" s="69"/>
      <c r="AH865" s="80"/>
      <c r="AI865" s="80"/>
      <c r="AJ865" s="69"/>
      <c r="AK865" s="69"/>
      <c r="AL865" s="80"/>
      <c r="AM865" s="80"/>
      <c r="AN865" s="69"/>
      <c r="AO865" s="69"/>
      <c r="AP865" s="80"/>
      <c r="AQ865" s="80"/>
      <c r="AR865" s="69"/>
      <c r="AS865" s="69"/>
      <c r="AT865" s="80"/>
      <c r="AU865" s="80"/>
      <c r="AV865" s="69"/>
      <c r="AW865" s="69"/>
      <c r="AX865" s="80"/>
      <c r="AY865" s="80"/>
      <c r="AZ865" s="69"/>
      <c r="BA865" s="69"/>
      <c r="BB865" s="80"/>
      <c r="BC865" s="80"/>
      <c r="BD865" s="69"/>
      <c r="BE865" s="69"/>
      <c r="BF865" s="80"/>
      <c r="BG865" s="80"/>
      <c r="BH865" s="69"/>
      <c r="BI865" s="69"/>
      <c r="BJ865" s="80"/>
      <c r="BK865" s="80"/>
      <c r="BL865" s="69"/>
      <c r="BM865" s="69"/>
      <c r="BN865" s="80"/>
      <c r="BO865" s="80"/>
      <c r="BP865" s="69"/>
      <c r="BQ865" s="69"/>
      <c r="BR865" s="80"/>
      <c r="BS865" s="80"/>
      <c r="BT865" s="69"/>
      <c r="BU865" s="69"/>
      <c r="BV865" s="80"/>
      <c r="BW865" s="80"/>
      <c r="BX865" s="69"/>
      <c r="BY865" s="69"/>
      <c r="BZ865" s="80"/>
      <c r="CA865" s="80"/>
      <c r="CB865" s="69"/>
      <c r="CC865" s="69"/>
      <c r="CD865" s="80"/>
      <c r="CE865" s="80"/>
      <c r="CF865" s="69"/>
      <c r="CG865" s="69"/>
      <c r="CH865" s="69"/>
      <c r="CI865" s="69"/>
      <c r="CJ865" s="69"/>
      <c r="CK865" s="69"/>
      <c r="CL865" s="68"/>
      <c r="CM865" s="67"/>
      <c r="CN865" s="67"/>
      <c r="CO865" s="69"/>
      <c r="CP865" s="68"/>
      <c r="CQ865" s="67"/>
      <c r="CR865" s="67"/>
      <c r="CS865" s="69"/>
      <c r="CT865" s="81"/>
      <c r="CU865" s="69"/>
      <c r="CV865" s="69"/>
      <c r="CW865" s="69"/>
      <c r="CX865" s="69"/>
      <c r="CY865" s="69"/>
      <c r="CZ865" s="69"/>
      <c r="DA865" s="69"/>
    </row>
    <row r="866" spans="2:105">
      <c r="B866" s="67"/>
      <c r="C866" s="67"/>
      <c r="D866" s="67"/>
      <c r="E866" s="69"/>
      <c r="F866" s="68"/>
      <c r="G866" s="67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  <c r="AC866" s="80"/>
      <c r="AD866" s="80"/>
      <c r="AE866" s="69"/>
      <c r="AF866" s="69"/>
      <c r="AG866" s="69"/>
      <c r="AH866" s="80"/>
      <c r="AI866" s="80"/>
      <c r="AJ866" s="69"/>
      <c r="AK866" s="69"/>
      <c r="AL866" s="80"/>
      <c r="AM866" s="80"/>
      <c r="AN866" s="69"/>
      <c r="AO866" s="69"/>
      <c r="AP866" s="80"/>
      <c r="AQ866" s="80"/>
      <c r="AR866" s="69"/>
      <c r="AS866" s="69"/>
      <c r="AT866" s="80"/>
      <c r="AU866" s="80"/>
      <c r="AV866" s="69"/>
      <c r="AW866" s="69"/>
      <c r="AX866" s="80"/>
      <c r="AY866" s="80"/>
      <c r="AZ866" s="69"/>
      <c r="BA866" s="69"/>
      <c r="BB866" s="80"/>
      <c r="BC866" s="80"/>
      <c r="BD866" s="69"/>
      <c r="BE866" s="69"/>
      <c r="BF866" s="80"/>
      <c r="BG866" s="80"/>
      <c r="BH866" s="69"/>
      <c r="BI866" s="69"/>
      <c r="BJ866" s="80"/>
      <c r="BK866" s="80"/>
      <c r="BL866" s="69"/>
      <c r="BM866" s="69"/>
      <c r="BN866" s="80"/>
      <c r="BO866" s="80"/>
      <c r="BP866" s="69"/>
      <c r="BQ866" s="69"/>
      <c r="BR866" s="80"/>
      <c r="BS866" s="80"/>
      <c r="BT866" s="69"/>
      <c r="BU866" s="69"/>
      <c r="BV866" s="80"/>
      <c r="BW866" s="80"/>
      <c r="BX866" s="69"/>
      <c r="BY866" s="69"/>
      <c r="BZ866" s="80"/>
      <c r="CA866" s="80"/>
      <c r="CB866" s="69"/>
      <c r="CC866" s="69"/>
      <c r="CD866" s="80"/>
      <c r="CE866" s="80"/>
      <c r="CF866" s="69"/>
      <c r="CG866" s="69"/>
      <c r="CH866" s="69"/>
      <c r="CI866" s="69"/>
      <c r="CJ866" s="69"/>
      <c r="CK866" s="69"/>
      <c r="CL866" s="68"/>
      <c r="CM866" s="67"/>
      <c r="CN866" s="67"/>
      <c r="CO866" s="69"/>
      <c r="CP866" s="68"/>
      <c r="CQ866" s="67"/>
      <c r="CR866" s="67"/>
      <c r="CS866" s="69"/>
      <c r="CT866" s="81"/>
      <c r="CU866" s="69"/>
      <c r="CV866" s="69"/>
      <c r="CW866" s="69"/>
      <c r="CX866" s="69"/>
      <c r="CY866" s="69"/>
      <c r="CZ866" s="69"/>
      <c r="DA866" s="69"/>
    </row>
    <row r="867" spans="2:105">
      <c r="B867" s="67"/>
      <c r="C867" s="67"/>
      <c r="D867" s="67"/>
      <c r="E867" s="69"/>
      <c r="F867" s="68"/>
      <c r="G867" s="67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  <c r="AC867" s="80"/>
      <c r="AD867" s="80"/>
      <c r="AE867" s="69"/>
      <c r="AF867" s="69"/>
      <c r="AG867" s="69"/>
      <c r="AH867" s="80"/>
      <c r="AI867" s="80"/>
      <c r="AJ867" s="69"/>
      <c r="AK867" s="69"/>
      <c r="AL867" s="80"/>
      <c r="AM867" s="80"/>
      <c r="AN867" s="69"/>
      <c r="AO867" s="69"/>
      <c r="AP867" s="80"/>
      <c r="AQ867" s="80"/>
      <c r="AR867" s="69"/>
      <c r="AS867" s="69"/>
      <c r="AT867" s="80"/>
      <c r="AU867" s="80"/>
      <c r="AV867" s="69"/>
      <c r="AW867" s="69"/>
      <c r="AX867" s="80"/>
      <c r="AY867" s="80"/>
      <c r="AZ867" s="69"/>
      <c r="BA867" s="69"/>
      <c r="BB867" s="80"/>
      <c r="BC867" s="80"/>
      <c r="BD867" s="69"/>
      <c r="BE867" s="69"/>
      <c r="BF867" s="80"/>
      <c r="BG867" s="80"/>
      <c r="BH867" s="69"/>
      <c r="BI867" s="69"/>
      <c r="BJ867" s="80"/>
      <c r="BK867" s="80"/>
      <c r="BL867" s="69"/>
      <c r="BM867" s="69"/>
      <c r="BN867" s="80"/>
      <c r="BO867" s="80"/>
      <c r="BP867" s="69"/>
      <c r="BQ867" s="69"/>
      <c r="BR867" s="80"/>
      <c r="BS867" s="80"/>
      <c r="BT867" s="69"/>
      <c r="BU867" s="69"/>
      <c r="BV867" s="80"/>
      <c r="BW867" s="80"/>
      <c r="BX867" s="69"/>
      <c r="BY867" s="69"/>
      <c r="BZ867" s="80"/>
      <c r="CA867" s="80"/>
      <c r="CB867" s="69"/>
      <c r="CC867" s="69"/>
      <c r="CD867" s="80"/>
      <c r="CE867" s="80"/>
      <c r="CF867" s="69"/>
      <c r="CG867" s="69"/>
      <c r="CH867" s="69"/>
      <c r="CI867" s="69"/>
      <c r="CJ867" s="69"/>
      <c r="CK867" s="69"/>
      <c r="CL867" s="68"/>
      <c r="CM867" s="67"/>
      <c r="CN867" s="67"/>
      <c r="CO867" s="69"/>
      <c r="CP867" s="68"/>
      <c r="CQ867" s="67"/>
      <c r="CR867" s="67"/>
      <c r="CS867" s="69"/>
      <c r="CT867" s="81"/>
      <c r="CU867" s="69"/>
      <c r="CV867" s="69"/>
      <c r="CW867" s="69"/>
      <c r="CX867" s="69"/>
      <c r="CY867" s="69"/>
      <c r="CZ867" s="69"/>
      <c r="DA867" s="69"/>
    </row>
    <row r="868" spans="2:105">
      <c r="B868" s="67"/>
      <c r="C868" s="67"/>
      <c r="D868" s="67"/>
      <c r="E868" s="69"/>
      <c r="F868" s="68"/>
      <c r="G868" s="67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  <c r="AC868" s="80"/>
      <c r="AD868" s="80"/>
      <c r="AE868" s="69"/>
      <c r="AF868" s="69"/>
      <c r="AG868" s="69"/>
      <c r="AH868" s="80"/>
      <c r="AI868" s="80"/>
      <c r="AJ868" s="69"/>
      <c r="AK868" s="69"/>
      <c r="AL868" s="80"/>
      <c r="AM868" s="80"/>
      <c r="AN868" s="69"/>
      <c r="AO868" s="69"/>
      <c r="AP868" s="80"/>
      <c r="AQ868" s="80"/>
      <c r="AR868" s="69"/>
      <c r="AS868" s="69"/>
      <c r="AT868" s="80"/>
      <c r="AU868" s="80"/>
      <c r="AV868" s="69"/>
      <c r="AW868" s="69"/>
      <c r="AX868" s="80"/>
      <c r="AY868" s="80"/>
      <c r="AZ868" s="69"/>
      <c r="BA868" s="69"/>
      <c r="BB868" s="80"/>
      <c r="BC868" s="80"/>
      <c r="BD868" s="69"/>
      <c r="BE868" s="69"/>
      <c r="BF868" s="80"/>
      <c r="BG868" s="80"/>
      <c r="BH868" s="69"/>
      <c r="BI868" s="69"/>
      <c r="BJ868" s="80"/>
      <c r="BK868" s="80"/>
      <c r="BL868" s="69"/>
      <c r="BM868" s="69"/>
      <c r="BN868" s="80"/>
      <c r="BO868" s="80"/>
      <c r="BP868" s="69"/>
      <c r="BQ868" s="69"/>
      <c r="BR868" s="80"/>
      <c r="BS868" s="80"/>
      <c r="BT868" s="69"/>
      <c r="BU868" s="69"/>
      <c r="BV868" s="80"/>
      <c r="BW868" s="80"/>
      <c r="BX868" s="69"/>
      <c r="BY868" s="69"/>
      <c r="BZ868" s="80"/>
      <c r="CA868" s="80"/>
      <c r="CB868" s="69"/>
      <c r="CC868" s="69"/>
      <c r="CD868" s="80"/>
      <c r="CE868" s="80"/>
      <c r="CF868" s="69"/>
      <c r="CG868" s="69"/>
      <c r="CH868" s="69"/>
      <c r="CI868" s="69"/>
      <c r="CJ868" s="69"/>
      <c r="CK868" s="69"/>
      <c r="CL868" s="68"/>
      <c r="CM868" s="67"/>
      <c r="CN868" s="67"/>
      <c r="CO868" s="69"/>
      <c r="CP868" s="68"/>
      <c r="CQ868" s="67"/>
      <c r="CR868" s="67"/>
      <c r="CS868" s="69"/>
      <c r="CT868" s="81"/>
      <c r="CU868" s="69"/>
      <c r="CV868" s="69"/>
      <c r="CW868" s="69"/>
      <c r="CX868" s="69"/>
      <c r="CY868" s="69"/>
      <c r="CZ868" s="69"/>
      <c r="DA868" s="69"/>
    </row>
    <row r="869" spans="2:105">
      <c r="B869" s="67"/>
      <c r="C869" s="67"/>
      <c r="D869" s="67"/>
      <c r="E869" s="69"/>
      <c r="F869" s="68"/>
      <c r="G869" s="67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  <c r="AC869" s="80"/>
      <c r="AD869" s="80"/>
      <c r="AE869" s="69"/>
      <c r="AF869" s="69"/>
      <c r="AG869" s="69"/>
      <c r="AH869" s="80"/>
      <c r="AI869" s="80"/>
      <c r="AJ869" s="69"/>
      <c r="AK869" s="69"/>
      <c r="AL869" s="80"/>
      <c r="AM869" s="80"/>
      <c r="AN869" s="69"/>
      <c r="AO869" s="69"/>
      <c r="AP869" s="80"/>
      <c r="AQ869" s="80"/>
      <c r="AR869" s="69"/>
      <c r="AS869" s="69"/>
      <c r="AT869" s="80"/>
      <c r="AU869" s="80"/>
      <c r="AV869" s="69"/>
      <c r="AW869" s="69"/>
      <c r="AX869" s="80"/>
      <c r="AY869" s="80"/>
      <c r="AZ869" s="69"/>
      <c r="BA869" s="69"/>
      <c r="BB869" s="80"/>
      <c r="BC869" s="80"/>
      <c r="BD869" s="69"/>
      <c r="BE869" s="69"/>
      <c r="BF869" s="80"/>
      <c r="BG869" s="80"/>
      <c r="BH869" s="69"/>
      <c r="BI869" s="69"/>
      <c r="BJ869" s="80"/>
      <c r="BK869" s="80"/>
      <c r="BL869" s="69"/>
      <c r="BM869" s="69"/>
      <c r="BN869" s="80"/>
      <c r="BO869" s="80"/>
      <c r="BP869" s="69"/>
      <c r="BQ869" s="69"/>
      <c r="BR869" s="80"/>
      <c r="BS869" s="80"/>
      <c r="BT869" s="69"/>
      <c r="BU869" s="69"/>
      <c r="BV869" s="80"/>
      <c r="BW869" s="80"/>
      <c r="BX869" s="69"/>
      <c r="BY869" s="69"/>
      <c r="BZ869" s="80"/>
      <c r="CA869" s="80"/>
      <c r="CB869" s="69"/>
      <c r="CC869" s="69"/>
      <c r="CD869" s="80"/>
      <c r="CE869" s="80"/>
      <c r="CF869" s="69"/>
      <c r="CG869" s="69"/>
      <c r="CH869" s="69"/>
      <c r="CI869" s="69"/>
      <c r="CJ869" s="69"/>
      <c r="CK869" s="69"/>
      <c r="CL869" s="68"/>
      <c r="CM869" s="67"/>
      <c r="CN869" s="67"/>
      <c r="CO869" s="69"/>
      <c r="CP869" s="68"/>
      <c r="CQ869" s="67"/>
      <c r="CR869" s="67"/>
      <c r="CS869" s="69"/>
      <c r="CT869" s="81"/>
      <c r="CU869" s="69"/>
      <c r="CV869" s="69"/>
      <c r="CW869" s="69"/>
      <c r="CX869" s="69"/>
      <c r="CY869" s="69"/>
      <c r="CZ869" s="69"/>
      <c r="DA869" s="69"/>
    </row>
    <row r="870" spans="2:105">
      <c r="B870" s="67"/>
      <c r="C870" s="67"/>
      <c r="D870" s="67"/>
      <c r="E870" s="69"/>
      <c r="F870" s="68"/>
      <c r="G870" s="67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  <c r="AC870" s="80"/>
      <c r="AD870" s="80"/>
      <c r="AE870" s="69"/>
      <c r="AF870" s="69"/>
      <c r="AG870" s="69"/>
      <c r="AH870" s="80"/>
      <c r="AI870" s="80"/>
      <c r="AJ870" s="69"/>
      <c r="AK870" s="69"/>
      <c r="AL870" s="80"/>
      <c r="AM870" s="80"/>
      <c r="AN870" s="69"/>
      <c r="AO870" s="69"/>
      <c r="AP870" s="80"/>
      <c r="AQ870" s="80"/>
      <c r="AR870" s="69"/>
      <c r="AS870" s="69"/>
      <c r="AT870" s="80"/>
      <c r="AU870" s="80"/>
      <c r="AV870" s="69"/>
      <c r="AW870" s="69"/>
      <c r="AX870" s="80"/>
      <c r="AY870" s="80"/>
      <c r="AZ870" s="69"/>
      <c r="BA870" s="69"/>
      <c r="BB870" s="80"/>
      <c r="BC870" s="80"/>
      <c r="BD870" s="69"/>
      <c r="BE870" s="69"/>
      <c r="BF870" s="80"/>
      <c r="BG870" s="80"/>
      <c r="BH870" s="69"/>
      <c r="BI870" s="69"/>
      <c r="BJ870" s="80"/>
      <c r="BK870" s="80"/>
      <c r="BL870" s="69"/>
      <c r="BM870" s="69"/>
      <c r="BN870" s="80"/>
      <c r="BO870" s="80"/>
      <c r="BP870" s="69"/>
      <c r="BQ870" s="69"/>
      <c r="BR870" s="80"/>
      <c r="BS870" s="80"/>
      <c r="BT870" s="69"/>
      <c r="BU870" s="69"/>
      <c r="BV870" s="80"/>
      <c r="BW870" s="80"/>
      <c r="BX870" s="69"/>
      <c r="BY870" s="69"/>
      <c r="BZ870" s="80"/>
      <c r="CA870" s="80"/>
      <c r="CB870" s="69"/>
      <c r="CC870" s="69"/>
      <c r="CD870" s="80"/>
      <c r="CE870" s="80"/>
      <c r="CF870" s="69"/>
      <c r="CG870" s="69"/>
      <c r="CH870" s="69"/>
      <c r="CI870" s="69"/>
      <c r="CJ870" s="69"/>
      <c r="CK870" s="69"/>
      <c r="CL870" s="68"/>
      <c r="CM870" s="67"/>
      <c r="CN870" s="67"/>
      <c r="CO870" s="69"/>
      <c r="CP870" s="68"/>
      <c r="CQ870" s="67"/>
      <c r="CR870" s="67"/>
      <c r="CS870" s="69"/>
      <c r="CT870" s="81"/>
      <c r="CU870" s="69"/>
      <c r="CV870" s="69"/>
      <c r="CW870" s="69"/>
      <c r="CX870" s="69"/>
      <c r="CY870" s="69"/>
      <c r="CZ870" s="69"/>
      <c r="DA870" s="69"/>
    </row>
    <row r="871" spans="2:105">
      <c r="B871" s="67"/>
      <c r="C871" s="67"/>
      <c r="D871" s="67"/>
      <c r="E871" s="69"/>
      <c r="F871" s="68"/>
      <c r="G871" s="67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  <c r="AC871" s="80"/>
      <c r="AD871" s="80"/>
      <c r="AE871" s="69"/>
      <c r="AF871" s="69"/>
      <c r="AG871" s="69"/>
      <c r="AH871" s="80"/>
      <c r="AI871" s="80"/>
      <c r="AJ871" s="69"/>
      <c r="AK871" s="69"/>
      <c r="AL871" s="80"/>
      <c r="AM871" s="80"/>
      <c r="AN871" s="69"/>
      <c r="AO871" s="69"/>
      <c r="AP871" s="80"/>
      <c r="AQ871" s="80"/>
      <c r="AR871" s="69"/>
      <c r="AS871" s="69"/>
      <c r="AT871" s="80"/>
      <c r="AU871" s="80"/>
      <c r="AV871" s="69"/>
      <c r="AW871" s="69"/>
      <c r="AX871" s="80"/>
      <c r="AY871" s="80"/>
      <c r="AZ871" s="69"/>
      <c r="BA871" s="69"/>
      <c r="BB871" s="80"/>
      <c r="BC871" s="80"/>
      <c r="BD871" s="69"/>
      <c r="BE871" s="69"/>
      <c r="BF871" s="80"/>
      <c r="BG871" s="80"/>
      <c r="BH871" s="69"/>
      <c r="BI871" s="69"/>
      <c r="BJ871" s="80"/>
      <c r="BK871" s="80"/>
      <c r="BL871" s="69"/>
      <c r="BM871" s="69"/>
      <c r="BN871" s="80"/>
      <c r="BO871" s="80"/>
      <c r="BP871" s="69"/>
      <c r="BQ871" s="69"/>
      <c r="BR871" s="80"/>
      <c r="BS871" s="80"/>
      <c r="BT871" s="69"/>
      <c r="BU871" s="69"/>
      <c r="BV871" s="80"/>
      <c r="BW871" s="80"/>
      <c r="BX871" s="69"/>
      <c r="BY871" s="69"/>
      <c r="BZ871" s="80"/>
      <c r="CA871" s="80"/>
      <c r="CB871" s="69"/>
      <c r="CC871" s="69"/>
      <c r="CD871" s="80"/>
      <c r="CE871" s="80"/>
      <c r="CF871" s="69"/>
      <c r="CG871" s="69"/>
      <c r="CH871" s="69"/>
      <c r="CI871" s="69"/>
      <c r="CJ871" s="69"/>
      <c r="CK871" s="69"/>
      <c r="CL871" s="68"/>
      <c r="CM871" s="67"/>
      <c r="CN871" s="67"/>
      <c r="CO871" s="69"/>
      <c r="CP871" s="68"/>
      <c r="CQ871" s="67"/>
      <c r="CR871" s="67"/>
      <c r="CS871" s="69"/>
      <c r="CT871" s="81"/>
      <c r="CU871" s="69"/>
      <c r="CV871" s="69"/>
      <c r="CW871" s="69"/>
      <c r="CX871" s="69"/>
      <c r="CY871" s="69"/>
      <c r="CZ871" s="69"/>
      <c r="DA871" s="69"/>
    </row>
    <row r="872" spans="2:105">
      <c r="B872" s="67"/>
      <c r="C872" s="67"/>
      <c r="D872" s="67"/>
      <c r="E872" s="69"/>
      <c r="F872" s="68"/>
      <c r="G872" s="67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  <c r="AC872" s="80"/>
      <c r="AD872" s="80"/>
      <c r="AE872" s="69"/>
      <c r="AF872" s="69"/>
      <c r="AG872" s="69"/>
      <c r="AH872" s="80"/>
      <c r="AI872" s="80"/>
      <c r="AJ872" s="69"/>
      <c r="AK872" s="69"/>
      <c r="AL872" s="80"/>
      <c r="AM872" s="80"/>
      <c r="AN872" s="69"/>
      <c r="AO872" s="69"/>
      <c r="AP872" s="80"/>
      <c r="AQ872" s="80"/>
      <c r="AR872" s="69"/>
      <c r="AS872" s="69"/>
      <c r="AT872" s="80"/>
      <c r="AU872" s="80"/>
      <c r="AV872" s="69"/>
      <c r="AW872" s="69"/>
      <c r="AX872" s="80"/>
      <c r="AY872" s="80"/>
      <c r="AZ872" s="69"/>
      <c r="BA872" s="69"/>
      <c r="BB872" s="80"/>
      <c r="BC872" s="80"/>
      <c r="BD872" s="69"/>
      <c r="BE872" s="69"/>
      <c r="BF872" s="80"/>
      <c r="BG872" s="80"/>
      <c r="BH872" s="69"/>
      <c r="BI872" s="69"/>
      <c r="BJ872" s="80"/>
      <c r="BK872" s="80"/>
      <c r="BL872" s="69"/>
      <c r="BM872" s="69"/>
      <c r="BN872" s="80"/>
      <c r="BO872" s="80"/>
      <c r="BP872" s="69"/>
      <c r="BQ872" s="69"/>
      <c r="BR872" s="80"/>
      <c r="BS872" s="80"/>
      <c r="BT872" s="69"/>
      <c r="BU872" s="69"/>
      <c r="BV872" s="80"/>
      <c r="BW872" s="80"/>
      <c r="BX872" s="69"/>
      <c r="BY872" s="69"/>
      <c r="BZ872" s="80"/>
      <c r="CA872" s="80"/>
      <c r="CB872" s="69"/>
      <c r="CC872" s="69"/>
      <c r="CD872" s="80"/>
      <c r="CE872" s="80"/>
      <c r="CF872" s="69"/>
      <c r="CG872" s="69"/>
      <c r="CH872" s="69"/>
      <c r="CI872" s="69"/>
      <c r="CJ872" s="69"/>
      <c r="CK872" s="69"/>
      <c r="CL872" s="68"/>
      <c r="CM872" s="67"/>
      <c r="CN872" s="67"/>
      <c r="CO872" s="69"/>
      <c r="CP872" s="68"/>
      <c r="CQ872" s="67"/>
      <c r="CR872" s="67"/>
      <c r="CS872" s="69"/>
      <c r="CT872" s="81"/>
      <c r="CU872" s="69"/>
      <c r="CV872" s="69"/>
      <c r="CW872" s="69"/>
      <c r="CX872" s="69"/>
      <c r="CY872" s="69"/>
      <c r="CZ872" s="69"/>
      <c r="DA872" s="69"/>
    </row>
    <row r="873" spans="2:105">
      <c r="B873" s="67"/>
      <c r="C873" s="67"/>
      <c r="D873" s="67"/>
      <c r="E873" s="69"/>
      <c r="F873" s="68"/>
      <c r="G873" s="67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  <c r="AC873" s="80"/>
      <c r="AD873" s="80"/>
      <c r="AE873" s="69"/>
      <c r="AF873" s="69"/>
      <c r="AG873" s="69"/>
      <c r="AH873" s="80"/>
      <c r="AI873" s="80"/>
      <c r="AJ873" s="69"/>
      <c r="AK873" s="69"/>
      <c r="AL873" s="80"/>
      <c r="AM873" s="80"/>
      <c r="AN873" s="69"/>
      <c r="AO873" s="69"/>
      <c r="AP873" s="80"/>
      <c r="AQ873" s="80"/>
      <c r="AR873" s="69"/>
      <c r="AS873" s="69"/>
      <c r="AT873" s="80"/>
      <c r="AU873" s="80"/>
      <c r="AV873" s="69"/>
      <c r="AW873" s="69"/>
      <c r="AX873" s="80"/>
      <c r="AY873" s="80"/>
      <c r="AZ873" s="69"/>
      <c r="BA873" s="69"/>
      <c r="BB873" s="80"/>
      <c r="BC873" s="80"/>
      <c r="BD873" s="69"/>
      <c r="BE873" s="69"/>
      <c r="BF873" s="80"/>
      <c r="BG873" s="80"/>
      <c r="BH873" s="69"/>
      <c r="BI873" s="69"/>
      <c r="BJ873" s="80"/>
      <c r="BK873" s="80"/>
      <c r="BL873" s="69"/>
      <c r="BM873" s="69"/>
      <c r="BN873" s="80"/>
      <c r="BO873" s="80"/>
      <c r="BP873" s="69"/>
      <c r="BQ873" s="69"/>
      <c r="BR873" s="80"/>
      <c r="BS873" s="80"/>
      <c r="BT873" s="69"/>
      <c r="BU873" s="69"/>
      <c r="BV873" s="80"/>
      <c r="BW873" s="80"/>
      <c r="BX873" s="69"/>
      <c r="BY873" s="69"/>
      <c r="BZ873" s="80"/>
      <c r="CA873" s="80"/>
      <c r="CB873" s="69"/>
      <c r="CC873" s="69"/>
      <c r="CD873" s="80"/>
      <c r="CE873" s="80"/>
      <c r="CF873" s="69"/>
      <c r="CG873" s="69"/>
      <c r="CH873" s="69"/>
      <c r="CI873" s="69"/>
      <c r="CJ873" s="69"/>
      <c r="CK873" s="69"/>
      <c r="CL873" s="68"/>
      <c r="CM873" s="67"/>
      <c r="CN873" s="67"/>
      <c r="CO873" s="69"/>
      <c r="CP873" s="68"/>
      <c r="CQ873" s="67"/>
      <c r="CR873" s="67"/>
      <c r="CS873" s="69"/>
      <c r="CT873" s="81"/>
      <c r="CU873" s="69"/>
      <c r="CV873" s="69"/>
      <c r="CW873" s="69"/>
      <c r="CX873" s="69"/>
      <c r="CY873" s="69"/>
      <c r="CZ873" s="69"/>
      <c r="DA873" s="69"/>
    </row>
    <row r="874" spans="2:105">
      <c r="B874" s="67"/>
      <c r="C874" s="67"/>
      <c r="D874" s="67"/>
      <c r="E874" s="69"/>
      <c r="F874" s="68"/>
      <c r="G874" s="67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  <c r="AC874" s="80"/>
      <c r="AD874" s="80"/>
      <c r="AE874" s="69"/>
      <c r="AF874" s="69"/>
      <c r="AG874" s="69"/>
      <c r="AH874" s="80"/>
      <c r="AI874" s="80"/>
      <c r="AJ874" s="69"/>
      <c r="AK874" s="69"/>
      <c r="AL874" s="80"/>
      <c r="AM874" s="80"/>
      <c r="AN874" s="69"/>
      <c r="AO874" s="69"/>
      <c r="AP874" s="80"/>
      <c r="AQ874" s="80"/>
      <c r="AR874" s="69"/>
      <c r="AS874" s="69"/>
      <c r="AT874" s="80"/>
      <c r="AU874" s="80"/>
      <c r="AV874" s="69"/>
      <c r="AW874" s="69"/>
      <c r="AX874" s="80"/>
      <c r="AY874" s="80"/>
      <c r="AZ874" s="69"/>
      <c r="BA874" s="69"/>
      <c r="BB874" s="80"/>
      <c r="BC874" s="80"/>
      <c r="BD874" s="69"/>
      <c r="BE874" s="69"/>
      <c r="BF874" s="80"/>
      <c r="BG874" s="80"/>
      <c r="BH874" s="69"/>
      <c r="BI874" s="69"/>
      <c r="BJ874" s="80"/>
      <c r="BK874" s="80"/>
      <c r="BL874" s="69"/>
      <c r="BM874" s="69"/>
      <c r="BN874" s="80"/>
      <c r="BO874" s="80"/>
      <c r="BP874" s="69"/>
      <c r="BQ874" s="69"/>
      <c r="BR874" s="80"/>
      <c r="BS874" s="80"/>
      <c r="BT874" s="69"/>
      <c r="BU874" s="69"/>
      <c r="BV874" s="80"/>
      <c r="BW874" s="80"/>
      <c r="BX874" s="69"/>
      <c r="BY874" s="69"/>
      <c r="BZ874" s="80"/>
      <c r="CA874" s="80"/>
      <c r="CB874" s="69"/>
      <c r="CC874" s="69"/>
      <c r="CD874" s="80"/>
      <c r="CE874" s="80"/>
      <c r="CF874" s="69"/>
      <c r="CG874" s="69"/>
      <c r="CH874" s="69"/>
      <c r="CI874" s="69"/>
      <c r="CJ874" s="69"/>
      <c r="CK874" s="69"/>
      <c r="CL874" s="68"/>
      <c r="CM874" s="67"/>
      <c r="CN874" s="67"/>
      <c r="CO874" s="69"/>
      <c r="CP874" s="68"/>
      <c r="CQ874" s="67"/>
      <c r="CR874" s="67"/>
      <c r="CS874" s="69"/>
      <c r="CT874" s="81"/>
      <c r="CU874" s="69"/>
      <c r="CV874" s="69"/>
      <c r="CW874" s="69"/>
      <c r="CX874" s="69"/>
      <c r="CY874" s="69"/>
      <c r="CZ874" s="69"/>
      <c r="DA874" s="69"/>
    </row>
    <row r="875" spans="2:105">
      <c r="B875" s="67"/>
      <c r="C875" s="67"/>
      <c r="D875" s="67"/>
      <c r="E875" s="69"/>
      <c r="F875" s="68"/>
      <c r="G875" s="67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  <c r="AC875" s="80"/>
      <c r="AD875" s="80"/>
      <c r="AE875" s="69"/>
      <c r="AF875" s="69"/>
      <c r="AG875" s="69"/>
      <c r="AH875" s="80"/>
      <c r="AI875" s="80"/>
      <c r="AJ875" s="69"/>
      <c r="AK875" s="69"/>
      <c r="AL875" s="80"/>
      <c r="AM875" s="80"/>
      <c r="AN875" s="69"/>
      <c r="AO875" s="69"/>
      <c r="AP875" s="80"/>
      <c r="AQ875" s="80"/>
      <c r="AR875" s="69"/>
      <c r="AS875" s="69"/>
      <c r="AT875" s="80"/>
      <c r="AU875" s="80"/>
      <c r="AV875" s="69"/>
      <c r="AW875" s="69"/>
      <c r="AX875" s="80"/>
      <c r="AY875" s="80"/>
      <c r="AZ875" s="69"/>
      <c r="BA875" s="69"/>
      <c r="BB875" s="80"/>
      <c r="BC875" s="80"/>
      <c r="BD875" s="69"/>
      <c r="BE875" s="69"/>
      <c r="BF875" s="80"/>
      <c r="BG875" s="80"/>
      <c r="BH875" s="69"/>
      <c r="BI875" s="69"/>
      <c r="BJ875" s="80"/>
      <c r="BK875" s="80"/>
      <c r="BL875" s="69"/>
      <c r="BM875" s="69"/>
      <c r="BN875" s="80"/>
      <c r="BO875" s="80"/>
      <c r="BP875" s="69"/>
      <c r="BQ875" s="69"/>
      <c r="BR875" s="80"/>
      <c r="BS875" s="80"/>
      <c r="BT875" s="69"/>
      <c r="BU875" s="69"/>
      <c r="BV875" s="80"/>
      <c r="BW875" s="80"/>
      <c r="BX875" s="69"/>
      <c r="BY875" s="69"/>
      <c r="BZ875" s="80"/>
      <c r="CA875" s="80"/>
      <c r="CB875" s="69"/>
      <c r="CC875" s="69"/>
      <c r="CD875" s="80"/>
      <c r="CE875" s="80"/>
      <c r="CF875" s="69"/>
      <c r="CG875" s="69"/>
      <c r="CH875" s="69"/>
      <c r="CI875" s="69"/>
      <c r="CJ875" s="69"/>
      <c r="CK875" s="69"/>
      <c r="CL875" s="68"/>
      <c r="CM875" s="67"/>
      <c r="CN875" s="67"/>
      <c r="CO875" s="69"/>
      <c r="CP875" s="68"/>
      <c r="CQ875" s="67"/>
      <c r="CR875" s="67"/>
      <c r="CS875" s="69"/>
      <c r="CT875" s="81"/>
      <c r="CU875" s="69"/>
      <c r="CV875" s="69"/>
      <c r="CW875" s="69"/>
      <c r="CX875" s="69"/>
      <c r="CY875" s="69"/>
      <c r="CZ875" s="69"/>
      <c r="DA875" s="69"/>
    </row>
    <row r="876" spans="2:105">
      <c r="B876" s="67"/>
      <c r="C876" s="67"/>
      <c r="D876" s="67"/>
      <c r="E876" s="69"/>
      <c r="F876" s="68"/>
      <c r="G876" s="67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  <c r="AC876" s="80"/>
      <c r="AD876" s="80"/>
      <c r="AE876" s="69"/>
      <c r="AF876" s="69"/>
      <c r="AG876" s="69"/>
      <c r="AH876" s="80"/>
      <c r="AI876" s="80"/>
      <c r="AJ876" s="69"/>
      <c r="AK876" s="69"/>
      <c r="AL876" s="80"/>
      <c r="AM876" s="80"/>
      <c r="AN876" s="69"/>
      <c r="AO876" s="69"/>
      <c r="AP876" s="80"/>
      <c r="AQ876" s="80"/>
      <c r="AR876" s="69"/>
      <c r="AS876" s="69"/>
      <c r="AT876" s="80"/>
      <c r="AU876" s="80"/>
      <c r="AV876" s="69"/>
      <c r="AW876" s="69"/>
      <c r="AX876" s="80"/>
      <c r="AY876" s="80"/>
      <c r="AZ876" s="69"/>
      <c r="BA876" s="69"/>
      <c r="BB876" s="80"/>
      <c r="BC876" s="80"/>
      <c r="BD876" s="69"/>
      <c r="BE876" s="69"/>
      <c r="BF876" s="80"/>
      <c r="BG876" s="80"/>
      <c r="BH876" s="69"/>
      <c r="BI876" s="69"/>
      <c r="BJ876" s="80"/>
      <c r="BK876" s="80"/>
      <c r="BL876" s="69"/>
      <c r="BM876" s="69"/>
      <c r="BN876" s="80"/>
      <c r="BO876" s="80"/>
      <c r="BP876" s="69"/>
      <c r="BQ876" s="69"/>
      <c r="BR876" s="80"/>
      <c r="BS876" s="80"/>
      <c r="BT876" s="69"/>
      <c r="BU876" s="69"/>
      <c r="BV876" s="80"/>
      <c r="BW876" s="80"/>
      <c r="BX876" s="69"/>
      <c r="BY876" s="69"/>
      <c r="BZ876" s="80"/>
      <c r="CA876" s="80"/>
      <c r="CB876" s="69"/>
      <c r="CC876" s="69"/>
      <c r="CD876" s="80"/>
      <c r="CE876" s="80"/>
      <c r="CF876" s="69"/>
      <c r="CG876" s="69"/>
      <c r="CH876" s="69"/>
      <c r="CI876" s="69"/>
      <c r="CJ876" s="69"/>
      <c r="CK876" s="69"/>
      <c r="CL876" s="68"/>
      <c r="CM876" s="67"/>
      <c r="CN876" s="67"/>
      <c r="CO876" s="69"/>
      <c r="CP876" s="68"/>
      <c r="CQ876" s="67"/>
      <c r="CR876" s="67"/>
      <c r="CS876" s="69"/>
      <c r="CT876" s="81"/>
      <c r="CU876" s="69"/>
      <c r="CV876" s="69"/>
      <c r="CW876" s="69"/>
      <c r="CX876" s="69"/>
      <c r="CY876" s="69"/>
      <c r="CZ876" s="69"/>
      <c r="DA876" s="69"/>
    </row>
    <row r="877" spans="2:105">
      <c r="B877" s="67"/>
      <c r="C877" s="67"/>
      <c r="D877" s="67"/>
      <c r="E877" s="69"/>
      <c r="F877" s="68"/>
      <c r="G877" s="67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  <c r="AC877" s="80"/>
      <c r="AD877" s="80"/>
      <c r="AE877" s="69"/>
      <c r="AF877" s="69"/>
      <c r="AG877" s="69"/>
      <c r="AH877" s="80"/>
      <c r="AI877" s="80"/>
      <c r="AJ877" s="69"/>
      <c r="AK877" s="69"/>
      <c r="AL877" s="80"/>
      <c r="AM877" s="80"/>
      <c r="AN877" s="69"/>
      <c r="AO877" s="69"/>
      <c r="AP877" s="80"/>
      <c r="AQ877" s="80"/>
      <c r="AR877" s="69"/>
      <c r="AS877" s="69"/>
      <c r="AT877" s="80"/>
      <c r="AU877" s="80"/>
      <c r="AV877" s="69"/>
      <c r="AW877" s="69"/>
      <c r="AX877" s="80"/>
      <c r="AY877" s="80"/>
      <c r="AZ877" s="69"/>
      <c r="BA877" s="69"/>
      <c r="BB877" s="80"/>
      <c r="BC877" s="80"/>
      <c r="BD877" s="69"/>
      <c r="BE877" s="69"/>
      <c r="BF877" s="80"/>
      <c r="BG877" s="80"/>
      <c r="BH877" s="69"/>
      <c r="BI877" s="69"/>
      <c r="BJ877" s="80"/>
      <c r="BK877" s="80"/>
      <c r="BL877" s="69"/>
      <c r="BM877" s="69"/>
      <c r="BN877" s="80"/>
      <c r="BO877" s="80"/>
      <c r="BP877" s="69"/>
      <c r="BQ877" s="69"/>
      <c r="BR877" s="80"/>
      <c r="BS877" s="80"/>
      <c r="BT877" s="69"/>
      <c r="BU877" s="69"/>
      <c r="BV877" s="80"/>
      <c r="BW877" s="80"/>
      <c r="BX877" s="69"/>
      <c r="BY877" s="69"/>
      <c r="BZ877" s="80"/>
      <c r="CA877" s="80"/>
      <c r="CB877" s="69"/>
      <c r="CC877" s="69"/>
      <c r="CD877" s="80"/>
      <c r="CE877" s="80"/>
      <c r="CF877" s="69"/>
      <c r="CG877" s="69"/>
      <c r="CH877" s="69"/>
      <c r="CI877" s="69"/>
      <c r="CJ877" s="69"/>
      <c r="CK877" s="69"/>
      <c r="CL877" s="68"/>
      <c r="CM877" s="67"/>
      <c r="CN877" s="67"/>
      <c r="CO877" s="69"/>
      <c r="CP877" s="68"/>
      <c r="CQ877" s="67"/>
      <c r="CR877" s="67"/>
      <c r="CS877" s="69"/>
      <c r="CT877" s="81"/>
      <c r="CU877" s="69"/>
      <c r="CV877" s="69"/>
      <c r="CW877" s="69"/>
      <c r="CX877" s="69"/>
      <c r="CY877" s="69"/>
      <c r="CZ877" s="69"/>
      <c r="DA877" s="69"/>
    </row>
    <row r="878" spans="2:105">
      <c r="B878" s="67"/>
      <c r="C878" s="67"/>
      <c r="D878" s="67"/>
      <c r="E878" s="69"/>
      <c r="F878" s="68"/>
      <c r="G878" s="67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  <c r="AC878" s="80"/>
      <c r="AD878" s="80"/>
      <c r="AE878" s="69"/>
      <c r="AF878" s="69"/>
      <c r="AG878" s="69"/>
      <c r="AH878" s="80"/>
      <c r="AI878" s="80"/>
      <c r="AJ878" s="69"/>
      <c r="AK878" s="69"/>
      <c r="AL878" s="80"/>
      <c r="AM878" s="80"/>
      <c r="AN878" s="69"/>
      <c r="AO878" s="69"/>
      <c r="AP878" s="80"/>
      <c r="AQ878" s="80"/>
      <c r="AR878" s="69"/>
      <c r="AS878" s="69"/>
      <c r="AT878" s="80"/>
      <c r="AU878" s="80"/>
      <c r="AV878" s="69"/>
      <c r="AW878" s="69"/>
      <c r="AX878" s="80"/>
      <c r="AY878" s="80"/>
      <c r="AZ878" s="69"/>
      <c r="BA878" s="69"/>
      <c r="BB878" s="80"/>
      <c r="BC878" s="80"/>
      <c r="BD878" s="69"/>
      <c r="BE878" s="69"/>
      <c r="BF878" s="80"/>
      <c r="BG878" s="80"/>
      <c r="BH878" s="69"/>
      <c r="BI878" s="69"/>
      <c r="BJ878" s="80"/>
      <c r="BK878" s="80"/>
      <c r="BL878" s="69"/>
      <c r="BM878" s="69"/>
      <c r="BN878" s="80"/>
      <c r="BO878" s="80"/>
      <c r="BP878" s="69"/>
      <c r="BQ878" s="69"/>
      <c r="BR878" s="80"/>
      <c r="BS878" s="80"/>
      <c r="BT878" s="69"/>
      <c r="BU878" s="69"/>
      <c r="BV878" s="80"/>
      <c r="BW878" s="80"/>
      <c r="BX878" s="69"/>
      <c r="BY878" s="69"/>
      <c r="BZ878" s="80"/>
      <c r="CA878" s="80"/>
      <c r="CB878" s="69"/>
      <c r="CC878" s="69"/>
      <c r="CD878" s="80"/>
      <c r="CE878" s="80"/>
      <c r="CF878" s="69"/>
      <c r="CG878" s="69"/>
      <c r="CH878" s="69"/>
      <c r="CI878" s="69"/>
      <c r="CJ878" s="69"/>
      <c r="CK878" s="69"/>
      <c r="CL878" s="68"/>
      <c r="CM878" s="67"/>
      <c r="CN878" s="67"/>
      <c r="CO878" s="69"/>
      <c r="CP878" s="68"/>
      <c r="CQ878" s="67"/>
      <c r="CR878" s="67"/>
      <c r="CS878" s="69"/>
      <c r="CT878" s="81"/>
      <c r="CU878" s="69"/>
      <c r="CV878" s="69"/>
      <c r="CW878" s="69"/>
      <c r="CX878" s="69"/>
      <c r="CY878" s="69"/>
      <c r="CZ878" s="69"/>
      <c r="DA878" s="69"/>
    </row>
    <row r="879" spans="2:105">
      <c r="B879" s="67"/>
      <c r="C879" s="67"/>
      <c r="D879" s="67"/>
      <c r="E879" s="69"/>
      <c r="F879" s="68"/>
      <c r="G879" s="67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  <c r="AC879" s="80"/>
      <c r="AD879" s="80"/>
      <c r="AE879" s="69"/>
      <c r="AF879" s="69"/>
      <c r="AG879" s="69"/>
      <c r="AH879" s="80"/>
      <c r="AI879" s="80"/>
      <c r="AJ879" s="69"/>
      <c r="AK879" s="69"/>
      <c r="AL879" s="80"/>
      <c r="AM879" s="80"/>
      <c r="AN879" s="69"/>
      <c r="AO879" s="69"/>
      <c r="AP879" s="80"/>
      <c r="AQ879" s="80"/>
      <c r="AR879" s="69"/>
      <c r="AS879" s="69"/>
      <c r="AT879" s="80"/>
      <c r="AU879" s="80"/>
      <c r="AV879" s="69"/>
      <c r="AW879" s="69"/>
      <c r="AX879" s="80"/>
      <c r="AY879" s="80"/>
      <c r="AZ879" s="69"/>
      <c r="BA879" s="69"/>
      <c r="BB879" s="80"/>
      <c r="BC879" s="80"/>
      <c r="BD879" s="69"/>
      <c r="BE879" s="69"/>
      <c r="BF879" s="80"/>
      <c r="BG879" s="80"/>
      <c r="BH879" s="69"/>
      <c r="BI879" s="69"/>
      <c r="BJ879" s="80"/>
      <c r="BK879" s="80"/>
      <c r="BL879" s="69"/>
      <c r="BM879" s="69"/>
      <c r="BN879" s="80"/>
      <c r="BO879" s="80"/>
      <c r="BP879" s="69"/>
      <c r="BQ879" s="69"/>
      <c r="BR879" s="80"/>
      <c r="BS879" s="80"/>
      <c r="BT879" s="69"/>
      <c r="BU879" s="69"/>
      <c r="BV879" s="80"/>
      <c r="BW879" s="80"/>
      <c r="BX879" s="69"/>
      <c r="BY879" s="69"/>
      <c r="BZ879" s="80"/>
      <c r="CA879" s="80"/>
      <c r="CB879" s="69"/>
      <c r="CC879" s="69"/>
      <c r="CD879" s="80"/>
      <c r="CE879" s="80"/>
      <c r="CF879" s="69"/>
      <c r="CG879" s="69"/>
      <c r="CH879" s="69"/>
      <c r="CI879" s="69"/>
      <c r="CJ879" s="69"/>
      <c r="CK879" s="69"/>
      <c r="CL879" s="68"/>
      <c r="CM879" s="67"/>
      <c r="CN879" s="67"/>
      <c r="CO879" s="69"/>
      <c r="CP879" s="68"/>
      <c r="CQ879" s="67"/>
      <c r="CR879" s="67"/>
      <c r="CS879" s="69"/>
      <c r="CT879" s="81"/>
      <c r="CU879" s="69"/>
      <c r="CV879" s="69"/>
      <c r="CW879" s="69"/>
      <c r="CX879" s="69"/>
      <c r="CY879" s="69"/>
      <c r="CZ879" s="69"/>
      <c r="DA879" s="69"/>
    </row>
    <row r="880" spans="2:105">
      <c r="B880" s="67"/>
      <c r="C880" s="67"/>
      <c r="D880" s="67"/>
      <c r="E880" s="69"/>
      <c r="F880" s="68"/>
      <c r="G880" s="67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  <c r="AC880" s="80"/>
      <c r="AD880" s="80"/>
      <c r="AE880" s="69"/>
      <c r="AF880" s="69"/>
      <c r="AG880" s="69"/>
      <c r="AH880" s="80"/>
      <c r="AI880" s="80"/>
      <c r="AJ880" s="69"/>
      <c r="AK880" s="69"/>
      <c r="AL880" s="80"/>
      <c r="AM880" s="80"/>
      <c r="AN880" s="69"/>
      <c r="AO880" s="69"/>
      <c r="AP880" s="80"/>
      <c r="AQ880" s="80"/>
      <c r="AR880" s="69"/>
      <c r="AS880" s="69"/>
      <c r="AT880" s="80"/>
      <c r="AU880" s="80"/>
      <c r="AV880" s="69"/>
      <c r="AW880" s="69"/>
      <c r="AX880" s="80"/>
      <c r="AY880" s="80"/>
      <c r="AZ880" s="69"/>
      <c r="BA880" s="69"/>
      <c r="BB880" s="80"/>
      <c r="BC880" s="80"/>
      <c r="BD880" s="69"/>
      <c r="BE880" s="69"/>
      <c r="BF880" s="80"/>
      <c r="BG880" s="80"/>
      <c r="BH880" s="69"/>
      <c r="BI880" s="69"/>
      <c r="BJ880" s="80"/>
      <c r="BK880" s="80"/>
      <c r="BL880" s="69"/>
      <c r="BM880" s="69"/>
      <c r="BN880" s="80"/>
      <c r="BO880" s="80"/>
      <c r="BP880" s="69"/>
      <c r="BQ880" s="69"/>
      <c r="BR880" s="80"/>
      <c r="BS880" s="80"/>
      <c r="BT880" s="69"/>
      <c r="BU880" s="69"/>
      <c r="BV880" s="80"/>
      <c r="BW880" s="80"/>
      <c r="BX880" s="69"/>
      <c r="BY880" s="69"/>
      <c r="BZ880" s="80"/>
      <c r="CA880" s="80"/>
      <c r="CB880" s="69"/>
      <c r="CC880" s="69"/>
      <c r="CD880" s="80"/>
      <c r="CE880" s="80"/>
      <c r="CF880" s="69"/>
      <c r="CG880" s="69"/>
      <c r="CH880" s="69"/>
      <c r="CI880" s="69"/>
      <c r="CJ880" s="69"/>
      <c r="CK880" s="69"/>
      <c r="CL880" s="68"/>
      <c r="CM880" s="67"/>
      <c r="CN880" s="67"/>
      <c r="CO880" s="69"/>
      <c r="CP880" s="68"/>
      <c r="CQ880" s="67"/>
      <c r="CR880" s="67"/>
      <c r="CS880" s="69"/>
      <c r="CT880" s="81"/>
      <c r="CU880" s="69"/>
      <c r="CV880" s="69"/>
      <c r="CW880" s="69"/>
      <c r="CX880" s="69"/>
      <c r="CY880" s="69"/>
      <c r="CZ880" s="69"/>
      <c r="DA880" s="69"/>
    </row>
    <row r="881" spans="2:105">
      <c r="B881" s="67"/>
      <c r="C881" s="67"/>
      <c r="D881" s="67"/>
      <c r="E881" s="69"/>
      <c r="F881" s="68"/>
      <c r="G881" s="67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  <c r="AC881" s="80"/>
      <c r="AD881" s="80"/>
      <c r="AE881" s="69"/>
      <c r="AF881" s="69"/>
      <c r="AG881" s="69"/>
      <c r="AH881" s="80"/>
      <c r="AI881" s="80"/>
      <c r="AJ881" s="69"/>
      <c r="AK881" s="69"/>
      <c r="AL881" s="80"/>
      <c r="AM881" s="80"/>
      <c r="AN881" s="69"/>
      <c r="AO881" s="69"/>
      <c r="AP881" s="80"/>
      <c r="AQ881" s="80"/>
      <c r="AR881" s="69"/>
      <c r="AS881" s="69"/>
      <c r="AT881" s="80"/>
      <c r="AU881" s="80"/>
      <c r="AV881" s="69"/>
      <c r="AW881" s="69"/>
      <c r="AX881" s="80"/>
      <c r="AY881" s="80"/>
      <c r="AZ881" s="69"/>
      <c r="BA881" s="69"/>
      <c r="BB881" s="80"/>
      <c r="BC881" s="80"/>
      <c r="BD881" s="69"/>
      <c r="BE881" s="69"/>
      <c r="BF881" s="80"/>
      <c r="BG881" s="80"/>
      <c r="BH881" s="69"/>
      <c r="BI881" s="69"/>
      <c r="BJ881" s="80"/>
      <c r="BK881" s="80"/>
      <c r="BL881" s="69"/>
      <c r="BM881" s="69"/>
      <c r="BN881" s="80"/>
      <c r="BO881" s="80"/>
      <c r="BP881" s="69"/>
      <c r="BQ881" s="69"/>
      <c r="BR881" s="80"/>
      <c r="BS881" s="80"/>
      <c r="BT881" s="69"/>
      <c r="BU881" s="69"/>
      <c r="BV881" s="80"/>
      <c r="BW881" s="80"/>
      <c r="BX881" s="69"/>
      <c r="BY881" s="69"/>
      <c r="BZ881" s="80"/>
      <c r="CA881" s="80"/>
      <c r="CB881" s="69"/>
      <c r="CC881" s="69"/>
      <c r="CD881" s="80"/>
      <c r="CE881" s="80"/>
      <c r="CF881" s="69"/>
      <c r="CG881" s="69"/>
      <c r="CH881" s="69"/>
      <c r="CI881" s="69"/>
      <c r="CJ881" s="69"/>
      <c r="CK881" s="69"/>
      <c r="CL881" s="68"/>
      <c r="CM881" s="67"/>
      <c r="CN881" s="67"/>
      <c r="CO881" s="69"/>
      <c r="CP881" s="68"/>
      <c r="CQ881" s="67"/>
      <c r="CR881" s="67"/>
      <c r="CS881" s="69"/>
      <c r="CT881" s="81"/>
      <c r="CU881" s="69"/>
      <c r="CV881" s="69"/>
      <c r="CW881" s="69"/>
      <c r="CX881" s="69"/>
      <c r="CY881" s="69"/>
      <c r="CZ881" s="69"/>
      <c r="DA881" s="69"/>
    </row>
    <row r="882" spans="2:105">
      <c r="B882" s="67"/>
      <c r="C882" s="67"/>
      <c r="D882" s="67"/>
      <c r="E882" s="69"/>
      <c r="F882" s="68"/>
      <c r="G882" s="67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  <c r="AC882" s="80"/>
      <c r="AD882" s="80"/>
      <c r="AE882" s="69"/>
      <c r="AF882" s="69"/>
      <c r="AG882" s="69"/>
      <c r="AH882" s="80"/>
      <c r="AI882" s="80"/>
      <c r="AJ882" s="69"/>
      <c r="AK882" s="69"/>
      <c r="AL882" s="80"/>
      <c r="AM882" s="80"/>
      <c r="AN882" s="69"/>
      <c r="AO882" s="69"/>
      <c r="AP882" s="80"/>
      <c r="AQ882" s="80"/>
      <c r="AR882" s="69"/>
      <c r="AS882" s="69"/>
      <c r="AT882" s="80"/>
      <c r="AU882" s="80"/>
      <c r="AV882" s="69"/>
      <c r="AW882" s="69"/>
      <c r="AX882" s="80"/>
      <c r="AY882" s="80"/>
      <c r="AZ882" s="69"/>
      <c r="BA882" s="69"/>
      <c r="BB882" s="80"/>
      <c r="BC882" s="80"/>
      <c r="BD882" s="69"/>
      <c r="BE882" s="69"/>
      <c r="BF882" s="80"/>
      <c r="BG882" s="80"/>
      <c r="BH882" s="69"/>
      <c r="BI882" s="69"/>
      <c r="BJ882" s="80"/>
      <c r="BK882" s="80"/>
      <c r="BL882" s="69"/>
      <c r="BM882" s="69"/>
      <c r="BN882" s="80"/>
      <c r="BO882" s="80"/>
      <c r="BP882" s="69"/>
      <c r="BQ882" s="69"/>
      <c r="BR882" s="80"/>
      <c r="BS882" s="80"/>
      <c r="BT882" s="69"/>
      <c r="BU882" s="69"/>
      <c r="BV882" s="80"/>
      <c r="BW882" s="80"/>
      <c r="BX882" s="69"/>
      <c r="BY882" s="69"/>
      <c r="BZ882" s="80"/>
      <c r="CA882" s="80"/>
      <c r="CB882" s="69"/>
      <c r="CC882" s="69"/>
      <c r="CD882" s="80"/>
      <c r="CE882" s="80"/>
      <c r="CF882" s="69"/>
      <c r="CG882" s="69"/>
      <c r="CH882" s="69"/>
      <c r="CI882" s="69"/>
      <c r="CJ882" s="69"/>
      <c r="CK882" s="69"/>
      <c r="CL882" s="68"/>
      <c r="CM882" s="67"/>
      <c r="CN882" s="67"/>
      <c r="CO882" s="69"/>
      <c r="CP882" s="68"/>
      <c r="CQ882" s="67"/>
      <c r="CR882" s="67"/>
      <c r="CS882" s="69"/>
      <c r="CT882" s="81"/>
      <c r="CU882" s="69"/>
      <c r="CV882" s="69"/>
      <c r="CW882" s="69"/>
      <c r="CX882" s="69"/>
      <c r="CY882" s="69"/>
      <c r="CZ882" s="69"/>
      <c r="DA882" s="69"/>
    </row>
    <row r="883" spans="2:105">
      <c r="B883" s="67"/>
      <c r="C883" s="67"/>
      <c r="D883" s="67"/>
      <c r="E883" s="69"/>
      <c r="F883" s="68"/>
      <c r="G883" s="67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  <c r="AC883" s="80"/>
      <c r="AD883" s="80"/>
      <c r="AE883" s="69"/>
      <c r="AF883" s="69"/>
      <c r="AG883" s="69"/>
      <c r="AH883" s="80"/>
      <c r="AI883" s="80"/>
      <c r="AJ883" s="69"/>
      <c r="AK883" s="69"/>
      <c r="AL883" s="80"/>
      <c r="AM883" s="80"/>
      <c r="AN883" s="69"/>
      <c r="AO883" s="69"/>
      <c r="AP883" s="80"/>
      <c r="AQ883" s="80"/>
      <c r="AR883" s="69"/>
      <c r="AS883" s="69"/>
      <c r="AT883" s="80"/>
      <c r="AU883" s="80"/>
      <c r="AV883" s="69"/>
      <c r="AW883" s="69"/>
      <c r="AX883" s="80"/>
      <c r="AY883" s="80"/>
      <c r="AZ883" s="69"/>
      <c r="BA883" s="69"/>
      <c r="BB883" s="80"/>
      <c r="BC883" s="80"/>
      <c r="BD883" s="69"/>
      <c r="BE883" s="69"/>
      <c r="BF883" s="80"/>
      <c r="BG883" s="80"/>
      <c r="BH883" s="69"/>
      <c r="BI883" s="69"/>
      <c r="BJ883" s="80"/>
      <c r="BK883" s="80"/>
      <c r="BL883" s="69"/>
      <c r="BM883" s="69"/>
      <c r="BN883" s="80"/>
      <c r="BO883" s="80"/>
      <c r="BP883" s="69"/>
      <c r="BQ883" s="69"/>
      <c r="BR883" s="80"/>
      <c r="BS883" s="80"/>
      <c r="BT883" s="69"/>
      <c r="BU883" s="69"/>
      <c r="BV883" s="80"/>
      <c r="BW883" s="80"/>
      <c r="BX883" s="69"/>
      <c r="BY883" s="69"/>
      <c r="BZ883" s="80"/>
      <c r="CA883" s="80"/>
      <c r="CB883" s="69"/>
      <c r="CC883" s="69"/>
      <c r="CD883" s="80"/>
      <c r="CE883" s="80"/>
      <c r="CF883" s="69"/>
      <c r="CG883" s="69"/>
      <c r="CH883" s="69"/>
      <c r="CI883" s="69"/>
      <c r="CJ883" s="69"/>
      <c r="CK883" s="69"/>
      <c r="CL883" s="68"/>
      <c r="CM883" s="67"/>
      <c r="CN883" s="67"/>
      <c r="CO883" s="69"/>
      <c r="CP883" s="68"/>
      <c r="CQ883" s="67"/>
      <c r="CR883" s="67"/>
      <c r="CS883" s="69"/>
      <c r="CT883" s="81"/>
      <c r="CU883" s="69"/>
      <c r="CV883" s="69"/>
      <c r="CW883" s="69"/>
      <c r="CX883" s="69"/>
      <c r="CY883" s="69"/>
      <c r="CZ883" s="69"/>
      <c r="DA883" s="69"/>
    </row>
    <row r="884" spans="2:105">
      <c r="B884" s="67"/>
      <c r="C884" s="67"/>
      <c r="D884" s="67"/>
      <c r="E884" s="69"/>
      <c r="F884" s="68"/>
      <c r="G884" s="67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  <c r="AC884" s="80"/>
      <c r="AD884" s="80"/>
      <c r="AE884" s="69"/>
      <c r="AF884" s="69"/>
      <c r="AG884" s="69"/>
      <c r="AH884" s="80"/>
      <c r="AI884" s="80"/>
      <c r="AJ884" s="69"/>
      <c r="AK884" s="69"/>
      <c r="AL884" s="80"/>
      <c r="AM884" s="80"/>
      <c r="AN884" s="69"/>
      <c r="AO884" s="69"/>
      <c r="AP884" s="80"/>
      <c r="AQ884" s="80"/>
      <c r="AR884" s="69"/>
      <c r="AS884" s="69"/>
      <c r="AT884" s="80"/>
      <c r="AU884" s="80"/>
      <c r="AV884" s="69"/>
      <c r="AW884" s="69"/>
      <c r="AX884" s="80"/>
      <c r="AY884" s="80"/>
      <c r="AZ884" s="69"/>
      <c r="BA884" s="69"/>
      <c r="BB884" s="80"/>
      <c r="BC884" s="80"/>
      <c r="BD884" s="69"/>
      <c r="BE884" s="69"/>
      <c r="BF884" s="80"/>
      <c r="BG884" s="80"/>
      <c r="BH884" s="69"/>
      <c r="BI884" s="69"/>
      <c r="BJ884" s="80"/>
      <c r="BK884" s="80"/>
      <c r="BL884" s="69"/>
      <c r="BM884" s="69"/>
      <c r="BN884" s="80"/>
      <c r="BO884" s="80"/>
      <c r="BP884" s="69"/>
      <c r="BQ884" s="69"/>
      <c r="BR884" s="80"/>
      <c r="BS884" s="80"/>
      <c r="BT884" s="69"/>
      <c r="BU884" s="69"/>
      <c r="BV884" s="80"/>
      <c r="BW884" s="80"/>
      <c r="BX884" s="69"/>
      <c r="BY884" s="69"/>
      <c r="BZ884" s="80"/>
      <c r="CA884" s="80"/>
      <c r="CB884" s="69"/>
      <c r="CC884" s="69"/>
      <c r="CD884" s="80"/>
      <c r="CE884" s="80"/>
      <c r="CF884" s="69"/>
      <c r="CG884" s="69"/>
      <c r="CH884" s="69"/>
      <c r="CI884" s="69"/>
      <c r="CJ884" s="69"/>
      <c r="CK884" s="69"/>
      <c r="CL884" s="68"/>
      <c r="CM884" s="67"/>
      <c r="CN884" s="67"/>
      <c r="CO884" s="69"/>
      <c r="CP884" s="68"/>
      <c r="CQ884" s="67"/>
      <c r="CR884" s="67"/>
      <c r="CS884" s="69"/>
      <c r="CT884" s="81"/>
      <c r="CU884" s="69"/>
      <c r="CV884" s="69"/>
      <c r="CW884" s="69"/>
      <c r="CX884" s="69"/>
      <c r="CY884" s="69"/>
      <c r="CZ884" s="69"/>
      <c r="DA884" s="69"/>
    </row>
    <row r="885" spans="2:105">
      <c r="B885" s="67"/>
      <c r="C885" s="67"/>
      <c r="D885" s="67"/>
      <c r="E885" s="69"/>
      <c r="F885" s="68"/>
      <c r="G885" s="67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  <c r="AC885" s="80"/>
      <c r="AD885" s="80"/>
      <c r="AE885" s="69"/>
      <c r="AF885" s="69"/>
      <c r="AG885" s="69"/>
      <c r="AH885" s="80"/>
      <c r="AI885" s="80"/>
      <c r="AJ885" s="69"/>
      <c r="AK885" s="69"/>
      <c r="AL885" s="80"/>
      <c r="AM885" s="80"/>
      <c r="AN885" s="69"/>
      <c r="AO885" s="69"/>
      <c r="AP885" s="80"/>
      <c r="AQ885" s="80"/>
      <c r="AR885" s="69"/>
      <c r="AS885" s="69"/>
      <c r="AT885" s="80"/>
      <c r="AU885" s="80"/>
      <c r="AV885" s="69"/>
      <c r="AW885" s="69"/>
      <c r="AX885" s="80"/>
      <c r="AY885" s="80"/>
      <c r="AZ885" s="69"/>
      <c r="BA885" s="69"/>
      <c r="BB885" s="80"/>
      <c r="BC885" s="80"/>
      <c r="BD885" s="69"/>
      <c r="BE885" s="69"/>
      <c r="BF885" s="80"/>
      <c r="BG885" s="80"/>
      <c r="BH885" s="69"/>
      <c r="BI885" s="69"/>
      <c r="BJ885" s="80"/>
      <c r="BK885" s="80"/>
      <c r="BL885" s="69"/>
      <c r="BM885" s="69"/>
      <c r="BN885" s="80"/>
      <c r="BO885" s="80"/>
      <c r="BP885" s="69"/>
      <c r="BQ885" s="69"/>
      <c r="BR885" s="80"/>
      <c r="BS885" s="80"/>
      <c r="BT885" s="69"/>
      <c r="BU885" s="69"/>
      <c r="BV885" s="80"/>
      <c r="BW885" s="80"/>
      <c r="BX885" s="69"/>
      <c r="BY885" s="69"/>
      <c r="BZ885" s="80"/>
      <c r="CA885" s="80"/>
      <c r="CB885" s="69"/>
      <c r="CC885" s="69"/>
      <c r="CD885" s="80"/>
      <c r="CE885" s="80"/>
      <c r="CF885" s="69"/>
      <c r="CG885" s="69"/>
      <c r="CH885" s="69"/>
      <c r="CI885" s="69"/>
      <c r="CJ885" s="69"/>
      <c r="CK885" s="69"/>
      <c r="CL885" s="68"/>
      <c r="CM885" s="67"/>
      <c r="CN885" s="67"/>
      <c r="CO885" s="69"/>
      <c r="CP885" s="68"/>
      <c r="CQ885" s="67"/>
      <c r="CR885" s="67"/>
      <c r="CS885" s="69"/>
      <c r="CT885" s="81"/>
      <c r="CU885" s="69"/>
      <c r="CV885" s="69"/>
      <c r="CW885" s="69"/>
      <c r="CX885" s="69"/>
      <c r="CY885" s="69"/>
      <c r="CZ885" s="69"/>
      <c r="DA885" s="69"/>
    </row>
    <row r="886" spans="2:105">
      <c r="B886" s="67"/>
      <c r="C886" s="67"/>
      <c r="D886" s="67"/>
      <c r="E886" s="69"/>
      <c r="F886" s="68"/>
      <c r="G886" s="67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  <c r="AC886" s="80"/>
      <c r="AD886" s="80"/>
      <c r="AE886" s="69"/>
      <c r="AF886" s="69"/>
      <c r="AG886" s="69"/>
      <c r="AH886" s="80"/>
      <c r="AI886" s="80"/>
      <c r="AJ886" s="69"/>
      <c r="AK886" s="69"/>
      <c r="AL886" s="80"/>
      <c r="AM886" s="80"/>
      <c r="AN886" s="69"/>
      <c r="AO886" s="69"/>
      <c r="AP886" s="80"/>
      <c r="AQ886" s="80"/>
      <c r="AR886" s="69"/>
      <c r="AS886" s="69"/>
      <c r="AT886" s="80"/>
      <c r="AU886" s="80"/>
      <c r="AV886" s="69"/>
      <c r="AW886" s="69"/>
      <c r="AX886" s="80"/>
      <c r="AY886" s="80"/>
      <c r="AZ886" s="69"/>
      <c r="BA886" s="69"/>
      <c r="BB886" s="80"/>
      <c r="BC886" s="80"/>
      <c r="BD886" s="69"/>
      <c r="BE886" s="69"/>
      <c r="BF886" s="80"/>
      <c r="BG886" s="80"/>
      <c r="BH886" s="69"/>
      <c r="BI886" s="69"/>
      <c r="BJ886" s="80"/>
      <c r="BK886" s="80"/>
      <c r="BL886" s="69"/>
      <c r="BM886" s="69"/>
      <c r="BN886" s="80"/>
      <c r="BO886" s="80"/>
      <c r="BP886" s="69"/>
      <c r="BQ886" s="69"/>
      <c r="BR886" s="80"/>
      <c r="BS886" s="80"/>
      <c r="BT886" s="69"/>
      <c r="BU886" s="69"/>
      <c r="BV886" s="80"/>
      <c r="BW886" s="80"/>
      <c r="BX886" s="69"/>
      <c r="BY886" s="69"/>
      <c r="BZ886" s="80"/>
      <c r="CA886" s="80"/>
      <c r="CB886" s="69"/>
      <c r="CC886" s="69"/>
      <c r="CD886" s="80"/>
      <c r="CE886" s="80"/>
      <c r="CF886" s="69"/>
      <c r="CG886" s="69"/>
      <c r="CH886" s="69"/>
      <c r="CI886" s="69"/>
      <c r="CJ886" s="69"/>
      <c r="CK886" s="69"/>
      <c r="CL886" s="68"/>
      <c r="CM886" s="67"/>
      <c r="CN886" s="67"/>
      <c r="CO886" s="69"/>
      <c r="CP886" s="68"/>
      <c r="CQ886" s="67"/>
      <c r="CR886" s="67"/>
      <c r="CS886" s="69"/>
      <c r="CT886" s="81"/>
      <c r="CU886" s="69"/>
      <c r="CV886" s="69"/>
      <c r="CW886" s="69"/>
      <c r="CX886" s="69"/>
      <c r="CY886" s="69"/>
      <c r="CZ886" s="69"/>
      <c r="DA886" s="69"/>
    </row>
    <row r="887" spans="2:105">
      <c r="B887" s="67"/>
      <c r="C887" s="67"/>
      <c r="D887" s="67"/>
      <c r="E887" s="69"/>
      <c r="F887" s="68"/>
      <c r="G887" s="67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  <c r="AC887" s="80"/>
      <c r="AD887" s="80"/>
      <c r="AE887" s="69"/>
      <c r="AF887" s="69"/>
      <c r="AG887" s="69"/>
      <c r="AH887" s="80"/>
      <c r="AI887" s="80"/>
      <c r="AJ887" s="69"/>
      <c r="AK887" s="69"/>
      <c r="AL887" s="80"/>
      <c r="AM887" s="80"/>
      <c r="AN887" s="69"/>
      <c r="AO887" s="69"/>
      <c r="AP887" s="80"/>
      <c r="AQ887" s="80"/>
      <c r="AR887" s="69"/>
      <c r="AS887" s="69"/>
      <c r="AT887" s="80"/>
      <c r="AU887" s="80"/>
      <c r="AV887" s="69"/>
      <c r="AW887" s="69"/>
      <c r="AX887" s="80"/>
      <c r="AY887" s="80"/>
      <c r="AZ887" s="69"/>
      <c r="BA887" s="69"/>
      <c r="BB887" s="80"/>
      <c r="BC887" s="80"/>
      <c r="BD887" s="69"/>
      <c r="BE887" s="69"/>
      <c r="BF887" s="80"/>
      <c r="BG887" s="80"/>
      <c r="BH887" s="69"/>
      <c r="BI887" s="69"/>
      <c r="BJ887" s="80"/>
      <c r="BK887" s="80"/>
      <c r="BL887" s="69"/>
      <c r="BM887" s="69"/>
      <c r="BN887" s="80"/>
      <c r="BO887" s="80"/>
      <c r="BP887" s="69"/>
      <c r="BQ887" s="69"/>
      <c r="BR887" s="80"/>
      <c r="BS887" s="80"/>
      <c r="BT887" s="69"/>
      <c r="BU887" s="69"/>
      <c r="BV887" s="80"/>
      <c r="BW887" s="80"/>
      <c r="BX887" s="69"/>
      <c r="BY887" s="69"/>
      <c r="BZ887" s="80"/>
      <c r="CA887" s="80"/>
      <c r="CB887" s="69"/>
      <c r="CC887" s="69"/>
      <c r="CD887" s="80"/>
      <c r="CE887" s="80"/>
      <c r="CF887" s="69"/>
      <c r="CG887" s="69"/>
      <c r="CH887" s="69"/>
      <c r="CI887" s="69"/>
      <c r="CJ887" s="69"/>
      <c r="CK887" s="69"/>
      <c r="CL887" s="68"/>
      <c r="CM887" s="67"/>
      <c r="CN887" s="67"/>
      <c r="CO887" s="69"/>
      <c r="CP887" s="68"/>
      <c r="CQ887" s="67"/>
      <c r="CR887" s="67"/>
      <c r="CS887" s="69"/>
      <c r="CT887" s="81"/>
      <c r="CU887" s="69"/>
      <c r="CV887" s="69"/>
      <c r="CW887" s="69"/>
      <c r="CX887" s="69"/>
      <c r="CY887" s="69"/>
      <c r="CZ887" s="69"/>
      <c r="DA887" s="69"/>
    </row>
    <row r="888" spans="2:105">
      <c r="B888" s="67"/>
      <c r="C888" s="67"/>
      <c r="D888" s="67"/>
      <c r="E888" s="69"/>
      <c r="F888" s="68"/>
      <c r="G888" s="67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  <c r="AC888" s="80"/>
      <c r="AD888" s="80"/>
      <c r="AE888" s="69"/>
      <c r="AF888" s="69"/>
      <c r="AG888" s="69"/>
      <c r="AH888" s="80"/>
      <c r="AI888" s="80"/>
      <c r="AJ888" s="69"/>
      <c r="AK888" s="69"/>
      <c r="AL888" s="80"/>
      <c r="AM888" s="80"/>
      <c r="AN888" s="69"/>
      <c r="AO888" s="69"/>
      <c r="AP888" s="80"/>
      <c r="AQ888" s="80"/>
      <c r="AR888" s="69"/>
      <c r="AS888" s="69"/>
      <c r="AT888" s="80"/>
      <c r="AU888" s="80"/>
      <c r="AV888" s="69"/>
      <c r="AW888" s="69"/>
      <c r="AX888" s="80"/>
      <c r="AY888" s="80"/>
      <c r="AZ888" s="69"/>
      <c r="BA888" s="69"/>
      <c r="BB888" s="80"/>
      <c r="BC888" s="80"/>
      <c r="BD888" s="69"/>
      <c r="BE888" s="69"/>
      <c r="BF888" s="80"/>
      <c r="BG888" s="80"/>
      <c r="BH888" s="69"/>
      <c r="BI888" s="69"/>
      <c r="BJ888" s="80"/>
      <c r="BK888" s="80"/>
      <c r="BL888" s="69"/>
      <c r="BM888" s="69"/>
      <c r="BN888" s="80"/>
      <c r="BO888" s="80"/>
      <c r="BP888" s="69"/>
      <c r="BQ888" s="69"/>
      <c r="BR888" s="80"/>
      <c r="BS888" s="80"/>
      <c r="BT888" s="69"/>
      <c r="BU888" s="69"/>
      <c r="BV888" s="80"/>
      <c r="BW888" s="80"/>
      <c r="BX888" s="69"/>
      <c r="BY888" s="69"/>
      <c r="BZ888" s="80"/>
      <c r="CA888" s="80"/>
      <c r="CB888" s="69"/>
      <c r="CC888" s="69"/>
      <c r="CD888" s="80"/>
      <c r="CE888" s="80"/>
      <c r="CF888" s="69"/>
      <c r="CG888" s="69"/>
      <c r="CH888" s="69"/>
      <c r="CI888" s="69"/>
      <c r="CJ888" s="69"/>
      <c r="CK888" s="69"/>
      <c r="CL888" s="68"/>
      <c r="CM888" s="67"/>
      <c r="CN888" s="67"/>
      <c r="CO888" s="69"/>
      <c r="CP888" s="68"/>
      <c r="CQ888" s="67"/>
      <c r="CR888" s="67"/>
      <c r="CS888" s="69"/>
      <c r="CT888" s="81"/>
      <c r="CU888" s="69"/>
      <c r="CV888" s="69"/>
      <c r="CW888" s="69"/>
      <c r="CX888" s="69"/>
      <c r="CY888" s="69"/>
      <c r="CZ888" s="69"/>
      <c r="DA888" s="69"/>
    </row>
    <row r="889" spans="2:105">
      <c r="B889" s="67"/>
      <c r="C889" s="67"/>
      <c r="D889" s="67"/>
      <c r="E889" s="69"/>
      <c r="F889" s="68"/>
      <c r="G889" s="67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  <c r="AC889" s="80"/>
      <c r="AD889" s="80"/>
      <c r="AE889" s="69"/>
      <c r="AF889" s="69"/>
      <c r="AG889" s="69"/>
      <c r="AH889" s="80"/>
      <c r="AI889" s="80"/>
      <c r="AJ889" s="69"/>
      <c r="AK889" s="69"/>
      <c r="AL889" s="80"/>
      <c r="AM889" s="80"/>
      <c r="AN889" s="69"/>
      <c r="AO889" s="69"/>
      <c r="AP889" s="80"/>
      <c r="AQ889" s="80"/>
      <c r="AR889" s="69"/>
      <c r="AS889" s="69"/>
      <c r="AT889" s="80"/>
      <c r="AU889" s="80"/>
      <c r="AV889" s="69"/>
      <c r="AW889" s="69"/>
      <c r="AX889" s="80"/>
      <c r="AY889" s="80"/>
      <c r="AZ889" s="69"/>
      <c r="BA889" s="69"/>
      <c r="BB889" s="80"/>
      <c r="BC889" s="80"/>
      <c r="BD889" s="69"/>
      <c r="BE889" s="69"/>
      <c r="BF889" s="80"/>
      <c r="BG889" s="80"/>
      <c r="BH889" s="69"/>
      <c r="BI889" s="69"/>
      <c r="BJ889" s="80"/>
      <c r="BK889" s="80"/>
      <c r="BL889" s="69"/>
      <c r="BM889" s="69"/>
      <c r="BN889" s="80"/>
      <c r="BO889" s="80"/>
      <c r="BP889" s="69"/>
      <c r="BQ889" s="69"/>
      <c r="BR889" s="80"/>
      <c r="BS889" s="80"/>
      <c r="BT889" s="69"/>
      <c r="BU889" s="69"/>
      <c r="BV889" s="80"/>
      <c r="BW889" s="80"/>
      <c r="BX889" s="69"/>
      <c r="BY889" s="69"/>
      <c r="BZ889" s="80"/>
      <c r="CA889" s="80"/>
      <c r="CB889" s="69"/>
      <c r="CC889" s="69"/>
      <c r="CD889" s="80"/>
      <c r="CE889" s="80"/>
      <c r="CF889" s="69"/>
      <c r="CG889" s="69"/>
      <c r="CH889" s="69"/>
      <c r="CI889" s="69"/>
      <c r="CJ889" s="69"/>
      <c r="CK889" s="69"/>
      <c r="CL889" s="68"/>
      <c r="CM889" s="67"/>
      <c r="CN889" s="67"/>
      <c r="CO889" s="69"/>
      <c r="CP889" s="68"/>
      <c r="CQ889" s="67"/>
      <c r="CR889" s="67"/>
      <c r="CS889" s="69"/>
      <c r="CT889" s="81"/>
      <c r="CU889" s="69"/>
      <c r="CV889" s="69"/>
      <c r="CW889" s="69"/>
      <c r="CX889" s="69"/>
      <c r="CY889" s="69"/>
      <c r="CZ889" s="69"/>
      <c r="DA889" s="69"/>
    </row>
    <row r="890" spans="2:105">
      <c r="B890" s="67"/>
      <c r="C890" s="67"/>
      <c r="D890" s="67"/>
      <c r="E890" s="69"/>
      <c r="F890" s="68"/>
      <c r="G890" s="67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  <c r="AC890" s="80"/>
      <c r="AD890" s="80"/>
      <c r="AE890" s="69"/>
      <c r="AF890" s="69"/>
      <c r="AG890" s="69"/>
      <c r="AH890" s="80"/>
      <c r="AI890" s="80"/>
      <c r="AJ890" s="69"/>
      <c r="AK890" s="69"/>
      <c r="AL890" s="80"/>
      <c r="AM890" s="80"/>
      <c r="AN890" s="69"/>
      <c r="AO890" s="69"/>
      <c r="AP890" s="80"/>
      <c r="AQ890" s="80"/>
      <c r="AR890" s="69"/>
      <c r="AS890" s="69"/>
      <c r="AT890" s="80"/>
      <c r="AU890" s="80"/>
      <c r="AV890" s="69"/>
      <c r="AW890" s="69"/>
      <c r="AX890" s="80"/>
      <c r="AY890" s="80"/>
      <c r="AZ890" s="69"/>
      <c r="BA890" s="69"/>
      <c r="BB890" s="80"/>
      <c r="BC890" s="80"/>
      <c r="BD890" s="69"/>
      <c r="BE890" s="69"/>
      <c r="BF890" s="80"/>
      <c r="BG890" s="80"/>
      <c r="BH890" s="69"/>
      <c r="BI890" s="69"/>
      <c r="BJ890" s="80"/>
      <c r="BK890" s="80"/>
      <c r="BL890" s="69"/>
      <c r="BM890" s="69"/>
      <c r="BN890" s="80"/>
      <c r="BO890" s="80"/>
      <c r="BP890" s="69"/>
      <c r="BQ890" s="69"/>
      <c r="BR890" s="80"/>
      <c r="BS890" s="80"/>
      <c r="BT890" s="69"/>
      <c r="BU890" s="69"/>
      <c r="BV890" s="80"/>
      <c r="BW890" s="80"/>
      <c r="BX890" s="69"/>
      <c r="BY890" s="69"/>
      <c r="BZ890" s="80"/>
      <c r="CA890" s="80"/>
      <c r="CB890" s="69"/>
      <c r="CC890" s="69"/>
      <c r="CD890" s="80"/>
      <c r="CE890" s="80"/>
      <c r="CF890" s="69"/>
      <c r="CG890" s="69"/>
      <c r="CH890" s="69"/>
      <c r="CI890" s="69"/>
      <c r="CJ890" s="69"/>
      <c r="CK890" s="69"/>
      <c r="CL890" s="68"/>
      <c r="CM890" s="67"/>
      <c r="CN890" s="67"/>
      <c r="CO890" s="69"/>
      <c r="CP890" s="68"/>
      <c r="CQ890" s="67"/>
      <c r="CR890" s="67"/>
      <c r="CS890" s="69"/>
      <c r="CT890" s="81"/>
      <c r="CU890" s="69"/>
      <c r="CV890" s="69"/>
      <c r="CW890" s="69"/>
      <c r="CX890" s="69"/>
      <c r="CY890" s="69"/>
      <c r="CZ890" s="69"/>
      <c r="DA890" s="69"/>
    </row>
    <row r="891" spans="2:105">
      <c r="B891" s="67"/>
      <c r="C891" s="67"/>
      <c r="D891" s="67"/>
      <c r="E891" s="69"/>
      <c r="F891" s="68"/>
      <c r="G891" s="67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  <c r="AC891" s="80"/>
      <c r="AD891" s="80"/>
      <c r="AE891" s="69"/>
      <c r="AF891" s="69"/>
      <c r="AG891" s="69"/>
      <c r="AH891" s="80"/>
      <c r="AI891" s="80"/>
      <c r="AJ891" s="69"/>
      <c r="AK891" s="69"/>
      <c r="AL891" s="80"/>
      <c r="AM891" s="80"/>
      <c r="AN891" s="69"/>
      <c r="AO891" s="69"/>
      <c r="AP891" s="80"/>
      <c r="AQ891" s="80"/>
      <c r="AR891" s="69"/>
      <c r="AS891" s="69"/>
      <c r="AT891" s="80"/>
      <c r="AU891" s="80"/>
      <c r="AV891" s="69"/>
      <c r="AW891" s="69"/>
      <c r="AX891" s="80"/>
      <c r="AY891" s="80"/>
      <c r="AZ891" s="69"/>
      <c r="BA891" s="69"/>
      <c r="BB891" s="80"/>
      <c r="BC891" s="80"/>
      <c r="BD891" s="69"/>
      <c r="BE891" s="69"/>
      <c r="BF891" s="80"/>
      <c r="BG891" s="80"/>
      <c r="BH891" s="69"/>
      <c r="BI891" s="69"/>
      <c r="BJ891" s="80"/>
      <c r="BK891" s="80"/>
      <c r="BL891" s="69"/>
      <c r="BM891" s="69"/>
      <c r="BN891" s="80"/>
      <c r="BO891" s="80"/>
      <c r="BP891" s="69"/>
      <c r="BQ891" s="69"/>
      <c r="BR891" s="80"/>
      <c r="BS891" s="80"/>
      <c r="BT891" s="69"/>
      <c r="BU891" s="69"/>
      <c r="BV891" s="80"/>
      <c r="BW891" s="80"/>
      <c r="BX891" s="69"/>
      <c r="BY891" s="69"/>
      <c r="BZ891" s="80"/>
      <c r="CA891" s="80"/>
      <c r="CB891" s="69"/>
      <c r="CC891" s="69"/>
      <c r="CD891" s="80"/>
      <c r="CE891" s="80"/>
      <c r="CF891" s="69"/>
      <c r="CG891" s="69"/>
      <c r="CH891" s="69"/>
      <c r="CI891" s="69"/>
      <c r="CJ891" s="69"/>
      <c r="CK891" s="69"/>
      <c r="CL891" s="68"/>
      <c r="CM891" s="67"/>
      <c r="CN891" s="67"/>
      <c r="CO891" s="69"/>
      <c r="CP891" s="68"/>
      <c r="CQ891" s="67"/>
      <c r="CR891" s="67"/>
      <c r="CS891" s="69"/>
      <c r="CT891" s="81"/>
      <c r="CU891" s="69"/>
      <c r="CV891" s="69"/>
      <c r="CW891" s="69"/>
      <c r="CX891" s="69"/>
      <c r="CY891" s="69"/>
      <c r="CZ891" s="69"/>
      <c r="DA891" s="69"/>
    </row>
    <row r="892" spans="2:105">
      <c r="B892" s="67"/>
      <c r="C892" s="67"/>
      <c r="D892" s="67"/>
      <c r="E892" s="69"/>
      <c r="F892" s="68"/>
      <c r="G892" s="67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  <c r="AC892" s="80"/>
      <c r="AD892" s="80"/>
      <c r="AE892" s="69"/>
      <c r="AF892" s="69"/>
      <c r="AG892" s="69"/>
      <c r="AH892" s="80"/>
      <c r="AI892" s="80"/>
      <c r="AJ892" s="69"/>
      <c r="AK892" s="69"/>
      <c r="AL892" s="80"/>
      <c r="AM892" s="80"/>
      <c r="AN892" s="69"/>
      <c r="AO892" s="69"/>
      <c r="AP892" s="80"/>
      <c r="AQ892" s="80"/>
      <c r="AR892" s="69"/>
      <c r="AS892" s="69"/>
      <c r="AT892" s="80"/>
      <c r="AU892" s="80"/>
      <c r="AV892" s="69"/>
      <c r="AW892" s="69"/>
      <c r="AX892" s="80"/>
      <c r="AY892" s="80"/>
      <c r="AZ892" s="69"/>
      <c r="BA892" s="69"/>
      <c r="BB892" s="80"/>
      <c r="BC892" s="80"/>
      <c r="BD892" s="69"/>
      <c r="BE892" s="69"/>
      <c r="BF892" s="80"/>
      <c r="BG892" s="80"/>
      <c r="BH892" s="69"/>
      <c r="BI892" s="69"/>
      <c r="BJ892" s="80"/>
      <c r="BK892" s="80"/>
      <c r="BL892" s="69"/>
      <c r="BM892" s="69"/>
      <c r="BN892" s="80"/>
      <c r="BO892" s="80"/>
      <c r="BP892" s="69"/>
      <c r="BQ892" s="69"/>
      <c r="BR892" s="80"/>
      <c r="BS892" s="80"/>
      <c r="BT892" s="69"/>
      <c r="BU892" s="69"/>
      <c r="BV892" s="80"/>
      <c r="BW892" s="80"/>
      <c r="BX892" s="69"/>
      <c r="BY892" s="69"/>
      <c r="BZ892" s="80"/>
      <c r="CA892" s="80"/>
      <c r="CB892" s="69"/>
      <c r="CC892" s="69"/>
      <c r="CD892" s="80"/>
      <c r="CE892" s="80"/>
      <c r="CF892" s="69"/>
      <c r="CG892" s="69"/>
      <c r="CH892" s="69"/>
      <c r="CI892" s="69"/>
      <c r="CJ892" s="69"/>
      <c r="CK892" s="69"/>
      <c r="CL892" s="68"/>
      <c r="CM892" s="67"/>
      <c r="CN892" s="67"/>
      <c r="CO892" s="69"/>
      <c r="CP892" s="68"/>
      <c r="CQ892" s="67"/>
      <c r="CR892" s="67"/>
      <c r="CS892" s="69"/>
      <c r="CT892" s="81"/>
      <c r="CU892" s="69"/>
      <c r="CV892" s="69"/>
      <c r="CW892" s="69"/>
      <c r="CX892" s="69"/>
      <c r="CY892" s="69"/>
      <c r="CZ892" s="69"/>
      <c r="DA892" s="69"/>
    </row>
    <row r="893" spans="2:105">
      <c r="B893" s="67"/>
      <c r="C893" s="67"/>
      <c r="D893" s="67"/>
      <c r="E893" s="69"/>
      <c r="F893" s="68"/>
      <c r="G893" s="67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  <c r="AC893" s="80"/>
      <c r="AD893" s="80"/>
      <c r="AE893" s="69"/>
      <c r="AF893" s="69"/>
      <c r="AG893" s="69"/>
      <c r="AH893" s="80"/>
      <c r="AI893" s="80"/>
      <c r="AJ893" s="69"/>
      <c r="AK893" s="69"/>
      <c r="AL893" s="80"/>
      <c r="AM893" s="80"/>
      <c r="AN893" s="69"/>
      <c r="AO893" s="69"/>
      <c r="AP893" s="80"/>
      <c r="AQ893" s="80"/>
      <c r="AR893" s="69"/>
      <c r="AS893" s="69"/>
      <c r="AT893" s="80"/>
      <c r="AU893" s="80"/>
      <c r="AV893" s="69"/>
      <c r="AW893" s="69"/>
      <c r="AX893" s="80"/>
      <c r="AY893" s="80"/>
      <c r="AZ893" s="69"/>
      <c r="BA893" s="69"/>
      <c r="BB893" s="80"/>
      <c r="BC893" s="80"/>
      <c r="BD893" s="69"/>
      <c r="BE893" s="69"/>
      <c r="BF893" s="80"/>
      <c r="BG893" s="80"/>
      <c r="BH893" s="69"/>
      <c r="BI893" s="69"/>
      <c r="BJ893" s="80"/>
      <c r="BK893" s="80"/>
      <c r="BL893" s="69"/>
      <c r="BM893" s="69"/>
      <c r="BN893" s="80"/>
      <c r="BO893" s="80"/>
      <c r="BP893" s="69"/>
      <c r="BQ893" s="69"/>
      <c r="BR893" s="80"/>
      <c r="BS893" s="80"/>
      <c r="BT893" s="69"/>
      <c r="BU893" s="69"/>
      <c r="BV893" s="80"/>
      <c r="BW893" s="80"/>
      <c r="BX893" s="69"/>
      <c r="BY893" s="69"/>
      <c r="BZ893" s="80"/>
      <c r="CA893" s="80"/>
      <c r="CB893" s="69"/>
      <c r="CC893" s="69"/>
      <c r="CD893" s="80"/>
      <c r="CE893" s="80"/>
      <c r="CF893" s="69"/>
      <c r="CG893" s="69"/>
      <c r="CH893" s="69"/>
      <c r="CI893" s="69"/>
      <c r="CJ893" s="69"/>
      <c r="CK893" s="69"/>
      <c r="CL893" s="68"/>
      <c r="CM893" s="67"/>
      <c r="CN893" s="67"/>
      <c r="CO893" s="69"/>
      <c r="CP893" s="68"/>
      <c r="CQ893" s="67"/>
      <c r="CR893" s="67"/>
      <c r="CS893" s="69"/>
      <c r="CT893" s="81"/>
      <c r="CU893" s="69"/>
      <c r="CV893" s="69"/>
      <c r="CW893" s="69"/>
      <c r="CX893" s="69"/>
      <c r="CY893" s="69"/>
      <c r="CZ893" s="69"/>
      <c r="DA893" s="69"/>
    </row>
    <row r="894" spans="2:105">
      <c r="B894" s="67"/>
      <c r="C894" s="67"/>
      <c r="D894" s="67"/>
      <c r="E894" s="69"/>
      <c r="F894" s="68"/>
      <c r="G894" s="67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  <c r="AC894" s="80"/>
      <c r="AD894" s="80"/>
      <c r="AE894" s="69"/>
      <c r="AF894" s="69"/>
      <c r="AG894" s="69"/>
      <c r="AH894" s="80"/>
      <c r="AI894" s="80"/>
      <c r="AJ894" s="69"/>
      <c r="AK894" s="69"/>
      <c r="AL894" s="80"/>
      <c r="AM894" s="80"/>
      <c r="AN894" s="69"/>
      <c r="AO894" s="69"/>
      <c r="AP894" s="80"/>
      <c r="AQ894" s="80"/>
      <c r="AR894" s="69"/>
      <c r="AS894" s="69"/>
      <c r="AT894" s="80"/>
      <c r="AU894" s="80"/>
      <c r="AV894" s="69"/>
      <c r="AW894" s="69"/>
      <c r="AX894" s="80"/>
      <c r="AY894" s="80"/>
      <c r="AZ894" s="69"/>
      <c r="BA894" s="69"/>
      <c r="BB894" s="80"/>
      <c r="BC894" s="80"/>
      <c r="BD894" s="69"/>
      <c r="BE894" s="69"/>
      <c r="BF894" s="80"/>
      <c r="BG894" s="80"/>
      <c r="BH894" s="69"/>
      <c r="BI894" s="69"/>
      <c r="BJ894" s="80"/>
      <c r="BK894" s="80"/>
      <c r="BL894" s="69"/>
      <c r="BM894" s="69"/>
      <c r="BN894" s="80"/>
      <c r="BO894" s="80"/>
      <c r="BP894" s="69"/>
      <c r="BQ894" s="69"/>
      <c r="BR894" s="80"/>
      <c r="BS894" s="80"/>
      <c r="BT894" s="69"/>
      <c r="BU894" s="69"/>
      <c r="BV894" s="80"/>
      <c r="BW894" s="80"/>
      <c r="BX894" s="69"/>
      <c r="BY894" s="69"/>
      <c r="BZ894" s="80"/>
      <c r="CA894" s="80"/>
      <c r="CB894" s="69"/>
      <c r="CC894" s="69"/>
      <c r="CD894" s="80"/>
      <c r="CE894" s="80"/>
      <c r="CF894" s="69"/>
      <c r="CG894" s="69"/>
      <c r="CH894" s="69"/>
      <c r="CI894" s="69"/>
      <c r="CJ894" s="69"/>
      <c r="CK894" s="69"/>
      <c r="CL894" s="68"/>
      <c r="CM894" s="67"/>
      <c r="CN894" s="67"/>
      <c r="CO894" s="69"/>
      <c r="CP894" s="68"/>
      <c r="CQ894" s="67"/>
      <c r="CR894" s="67"/>
      <c r="CS894" s="69"/>
      <c r="CT894" s="81"/>
      <c r="CU894" s="69"/>
      <c r="CV894" s="69"/>
      <c r="CW894" s="69"/>
      <c r="CX894" s="69"/>
      <c r="CY894" s="69"/>
      <c r="CZ894" s="69"/>
      <c r="DA894" s="69"/>
    </row>
    <row r="895" spans="2:105">
      <c r="B895" s="67"/>
      <c r="C895" s="67"/>
      <c r="D895" s="67"/>
      <c r="E895" s="69"/>
      <c r="F895" s="68"/>
      <c r="G895" s="67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  <c r="AC895" s="80"/>
      <c r="AD895" s="80"/>
      <c r="AE895" s="69"/>
      <c r="AF895" s="69"/>
      <c r="AG895" s="69"/>
      <c r="AH895" s="80"/>
      <c r="AI895" s="80"/>
      <c r="AJ895" s="69"/>
      <c r="AK895" s="69"/>
      <c r="AL895" s="80"/>
      <c r="AM895" s="80"/>
      <c r="AN895" s="69"/>
      <c r="AO895" s="69"/>
      <c r="AP895" s="80"/>
      <c r="AQ895" s="80"/>
      <c r="AR895" s="69"/>
      <c r="AS895" s="69"/>
      <c r="AT895" s="80"/>
      <c r="AU895" s="80"/>
      <c r="AV895" s="69"/>
      <c r="AW895" s="69"/>
      <c r="AX895" s="80"/>
      <c r="AY895" s="80"/>
      <c r="AZ895" s="69"/>
      <c r="BA895" s="69"/>
      <c r="BB895" s="80"/>
      <c r="BC895" s="80"/>
      <c r="BD895" s="69"/>
      <c r="BE895" s="69"/>
      <c r="BF895" s="80"/>
      <c r="BG895" s="80"/>
      <c r="BH895" s="69"/>
      <c r="BI895" s="69"/>
      <c r="BJ895" s="80"/>
      <c r="BK895" s="80"/>
      <c r="BL895" s="69"/>
      <c r="BM895" s="69"/>
      <c r="BN895" s="80"/>
      <c r="BO895" s="80"/>
      <c r="BP895" s="69"/>
      <c r="BQ895" s="69"/>
      <c r="BR895" s="80"/>
      <c r="BS895" s="80"/>
      <c r="BT895" s="69"/>
      <c r="BU895" s="69"/>
      <c r="BV895" s="80"/>
      <c r="BW895" s="80"/>
      <c r="BX895" s="69"/>
      <c r="BY895" s="69"/>
      <c r="BZ895" s="80"/>
      <c r="CA895" s="80"/>
      <c r="CB895" s="69"/>
      <c r="CC895" s="69"/>
      <c r="CD895" s="80"/>
      <c r="CE895" s="80"/>
      <c r="CF895" s="69"/>
      <c r="CG895" s="69"/>
      <c r="CH895" s="69"/>
      <c r="CI895" s="69"/>
      <c r="CJ895" s="69"/>
      <c r="CK895" s="69"/>
      <c r="CL895" s="68"/>
      <c r="CM895" s="67"/>
      <c r="CN895" s="67"/>
      <c r="CO895" s="69"/>
      <c r="CP895" s="68"/>
      <c r="CQ895" s="67"/>
      <c r="CR895" s="67"/>
      <c r="CS895" s="69"/>
      <c r="CT895" s="81"/>
      <c r="CU895" s="69"/>
      <c r="CV895" s="69"/>
      <c r="CW895" s="69"/>
      <c r="CX895" s="69"/>
      <c r="CY895" s="69"/>
      <c r="CZ895" s="69"/>
      <c r="DA895" s="69"/>
    </row>
    <row r="896" spans="2:105">
      <c r="B896" s="67"/>
      <c r="C896" s="67"/>
      <c r="D896" s="67"/>
      <c r="E896" s="69"/>
      <c r="F896" s="68"/>
      <c r="G896" s="67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  <c r="AC896" s="80"/>
      <c r="AD896" s="80"/>
      <c r="AE896" s="69"/>
      <c r="AF896" s="69"/>
      <c r="AG896" s="69"/>
      <c r="AH896" s="80"/>
      <c r="AI896" s="80"/>
      <c r="AJ896" s="69"/>
      <c r="AK896" s="69"/>
      <c r="AL896" s="80"/>
      <c r="AM896" s="80"/>
      <c r="AN896" s="69"/>
      <c r="AO896" s="69"/>
      <c r="AP896" s="80"/>
      <c r="AQ896" s="80"/>
      <c r="AR896" s="69"/>
      <c r="AS896" s="69"/>
      <c r="AT896" s="80"/>
      <c r="AU896" s="80"/>
      <c r="AV896" s="69"/>
      <c r="AW896" s="69"/>
      <c r="AX896" s="80"/>
      <c r="AY896" s="80"/>
      <c r="AZ896" s="69"/>
      <c r="BA896" s="69"/>
      <c r="BB896" s="80"/>
      <c r="BC896" s="80"/>
      <c r="BD896" s="69"/>
      <c r="BE896" s="69"/>
      <c r="BF896" s="80"/>
      <c r="BG896" s="80"/>
      <c r="BH896" s="69"/>
      <c r="BI896" s="69"/>
      <c r="BJ896" s="80"/>
      <c r="BK896" s="80"/>
      <c r="BL896" s="69"/>
      <c r="BM896" s="69"/>
      <c r="BN896" s="80"/>
      <c r="BO896" s="80"/>
      <c r="BP896" s="69"/>
      <c r="BQ896" s="69"/>
      <c r="BR896" s="80"/>
      <c r="BS896" s="80"/>
      <c r="BT896" s="69"/>
      <c r="BU896" s="69"/>
      <c r="BV896" s="80"/>
      <c r="BW896" s="80"/>
      <c r="BX896" s="69"/>
      <c r="BY896" s="69"/>
      <c r="BZ896" s="80"/>
      <c r="CA896" s="80"/>
      <c r="CB896" s="69"/>
      <c r="CC896" s="69"/>
      <c r="CD896" s="80"/>
      <c r="CE896" s="80"/>
      <c r="CF896" s="69"/>
      <c r="CG896" s="69"/>
      <c r="CH896" s="69"/>
      <c r="CI896" s="69"/>
      <c r="CJ896" s="69"/>
      <c r="CK896" s="69"/>
      <c r="CL896" s="68"/>
      <c r="CM896" s="67"/>
      <c r="CN896" s="67"/>
      <c r="CO896" s="69"/>
      <c r="CP896" s="68"/>
      <c r="CQ896" s="67"/>
      <c r="CR896" s="67"/>
      <c r="CS896" s="69"/>
      <c r="CT896" s="81"/>
      <c r="CU896" s="69"/>
      <c r="CV896" s="69"/>
      <c r="CW896" s="69"/>
      <c r="CX896" s="69"/>
      <c r="CY896" s="69"/>
      <c r="CZ896" s="69"/>
      <c r="DA896" s="69"/>
    </row>
    <row r="897" spans="2:105">
      <c r="B897" s="67"/>
      <c r="C897" s="67"/>
      <c r="D897" s="67"/>
      <c r="E897" s="69"/>
      <c r="F897" s="68"/>
      <c r="G897" s="67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  <c r="AC897" s="80"/>
      <c r="AD897" s="80"/>
      <c r="AE897" s="69"/>
      <c r="AF897" s="69"/>
      <c r="AG897" s="69"/>
      <c r="AH897" s="80"/>
      <c r="AI897" s="80"/>
      <c r="AJ897" s="69"/>
      <c r="AK897" s="69"/>
      <c r="AL897" s="80"/>
      <c r="AM897" s="80"/>
      <c r="AN897" s="69"/>
      <c r="AO897" s="69"/>
      <c r="AP897" s="80"/>
      <c r="AQ897" s="80"/>
      <c r="AR897" s="69"/>
      <c r="AS897" s="69"/>
      <c r="AT897" s="80"/>
      <c r="AU897" s="80"/>
      <c r="AV897" s="69"/>
      <c r="AW897" s="69"/>
      <c r="AX897" s="80"/>
      <c r="AY897" s="80"/>
      <c r="AZ897" s="69"/>
      <c r="BA897" s="69"/>
      <c r="BB897" s="80"/>
      <c r="BC897" s="80"/>
      <c r="BD897" s="69"/>
      <c r="BE897" s="69"/>
      <c r="BF897" s="80"/>
      <c r="BG897" s="80"/>
      <c r="BH897" s="69"/>
      <c r="BI897" s="69"/>
      <c r="BJ897" s="80"/>
      <c r="BK897" s="80"/>
      <c r="BL897" s="69"/>
      <c r="BM897" s="69"/>
      <c r="BN897" s="80"/>
      <c r="BO897" s="80"/>
      <c r="BP897" s="69"/>
      <c r="BQ897" s="69"/>
      <c r="BR897" s="80"/>
      <c r="BS897" s="80"/>
      <c r="BT897" s="69"/>
      <c r="BU897" s="69"/>
      <c r="BV897" s="80"/>
      <c r="BW897" s="80"/>
      <c r="BX897" s="69"/>
      <c r="BY897" s="69"/>
      <c r="BZ897" s="80"/>
      <c r="CA897" s="80"/>
      <c r="CB897" s="69"/>
      <c r="CC897" s="69"/>
      <c r="CD897" s="80"/>
      <c r="CE897" s="80"/>
      <c r="CF897" s="69"/>
      <c r="CG897" s="69"/>
      <c r="CH897" s="69"/>
      <c r="CI897" s="69"/>
      <c r="CJ897" s="69"/>
      <c r="CK897" s="69"/>
      <c r="CL897" s="68"/>
      <c r="CM897" s="67"/>
      <c r="CN897" s="67"/>
      <c r="CO897" s="69"/>
      <c r="CP897" s="68"/>
      <c r="CQ897" s="67"/>
      <c r="CR897" s="67"/>
      <c r="CS897" s="69"/>
      <c r="CT897" s="81"/>
      <c r="CU897" s="69"/>
      <c r="CV897" s="69"/>
      <c r="CW897" s="69"/>
      <c r="CX897" s="69"/>
      <c r="CY897" s="69"/>
      <c r="CZ897" s="69"/>
      <c r="DA897" s="69"/>
    </row>
    <row r="898" spans="2:105">
      <c r="B898" s="67"/>
      <c r="C898" s="67"/>
      <c r="D898" s="67"/>
      <c r="E898" s="69"/>
      <c r="F898" s="68"/>
      <c r="G898" s="67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  <c r="AC898" s="80"/>
      <c r="AD898" s="80"/>
      <c r="AE898" s="69"/>
      <c r="AF898" s="69"/>
      <c r="AG898" s="69"/>
      <c r="AH898" s="80"/>
      <c r="AI898" s="80"/>
      <c r="AJ898" s="69"/>
      <c r="AK898" s="69"/>
      <c r="AL898" s="80"/>
      <c r="AM898" s="80"/>
      <c r="AN898" s="69"/>
      <c r="AO898" s="69"/>
      <c r="AP898" s="80"/>
      <c r="AQ898" s="80"/>
      <c r="AR898" s="69"/>
      <c r="AS898" s="69"/>
      <c r="AT898" s="80"/>
      <c r="AU898" s="80"/>
      <c r="AV898" s="69"/>
      <c r="AW898" s="69"/>
      <c r="AX898" s="80"/>
      <c r="AY898" s="80"/>
      <c r="AZ898" s="69"/>
      <c r="BA898" s="69"/>
      <c r="BB898" s="80"/>
      <c r="BC898" s="80"/>
      <c r="BD898" s="69"/>
      <c r="BE898" s="69"/>
      <c r="BF898" s="80"/>
      <c r="BG898" s="80"/>
      <c r="BH898" s="69"/>
      <c r="BI898" s="69"/>
      <c r="BJ898" s="80"/>
      <c r="BK898" s="80"/>
      <c r="BL898" s="69"/>
      <c r="BM898" s="69"/>
      <c r="BN898" s="80"/>
      <c r="BO898" s="80"/>
      <c r="BP898" s="69"/>
      <c r="BQ898" s="69"/>
      <c r="BR898" s="80"/>
      <c r="BS898" s="80"/>
      <c r="BT898" s="69"/>
      <c r="BU898" s="69"/>
      <c r="BV898" s="80"/>
      <c r="BW898" s="80"/>
      <c r="BX898" s="69"/>
      <c r="BY898" s="69"/>
      <c r="BZ898" s="80"/>
      <c r="CA898" s="80"/>
      <c r="CB898" s="69"/>
      <c r="CC898" s="69"/>
      <c r="CD898" s="80"/>
      <c r="CE898" s="80"/>
      <c r="CF898" s="69"/>
      <c r="CG898" s="69"/>
      <c r="CH898" s="69"/>
      <c r="CI898" s="69"/>
      <c r="CJ898" s="69"/>
      <c r="CK898" s="69"/>
      <c r="CL898" s="68"/>
      <c r="CM898" s="67"/>
      <c r="CN898" s="67"/>
      <c r="CO898" s="69"/>
      <c r="CP898" s="68"/>
      <c r="CQ898" s="67"/>
      <c r="CR898" s="67"/>
      <c r="CS898" s="69"/>
      <c r="CT898" s="81"/>
      <c r="CU898" s="69"/>
      <c r="CV898" s="69"/>
      <c r="CW898" s="69"/>
      <c r="CX898" s="69"/>
      <c r="CY898" s="69"/>
      <c r="CZ898" s="69"/>
      <c r="DA898" s="69"/>
    </row>
    <row r="899" spans="2:105">
      <c r="B899" s="67"/>
      <c r="C899" s="67"/>
      <c r="D899" s="67"/>
      <c r="E899" s="69"/>
      <c r="F899" s="68"/>
      <c r="G899" s="67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  <c r="AC899" s="80"/>
      <c r="AD899" s="80"/>
      <c r="AE899" s="69"/>
      <c r="AF899" s="69"/>
      <c r="AG899" s="69"/>
      <c r="AH899" s="80"/>
      <c r="AI899" s="80"/>
      <c r="AJ899" s="69"/>
      <c r="AK899" s="69"/>
      <c r="AL899" s="80"/>
      <c r="AM899" s="80"/>
      <c r="AN899" s="69"/>
      <c r="AO899" s="69"/>
      <c r="AP899" s="80"/>
      <c r="AQ899" s="80"/>
      <c r="AR899" s="69"/>
      <c r="AS899" s="69"/>
      <c r="AT899" s="80"/>
      <c r="AU899" s="80"/>
      <c r="AV899" s="69"/>
      <c r="AW899" s="69"/>
      <c r="AX899" s="80"/>
      <c r="AY899" s="80"/>
      <c r="AZ899" s="69"/>
      <c r="BA899" s="69"/>
      <c r="BB899" s="80"/>
      <c r="BC899" s="80"/>
      <c r="BD899" s="69"/>
      <c r="BE899" s="69"/>
      <c r="BF899" s="80"/>
      <c r="BG899" s="80"/>
      <c r="BH899" s="69"/>
      <c r="BI899" s="69"/>
      <c r="BJ899" s="80"/>
      <c r="BK899" s="80"/>
      <c r="BL899" s="69"/>
      <c r="BM899" s="69"/>
      <c r="BN899" s="80"/>
      <c r="BO899" s="80"/>
      <c r="BP899" s="69"/>
      <c r="BQ899" s="69"/>
      <c r="BR899" s="80"/>
      <c r="BS899" s="80"/>
      <c r="BT899" s="69"/>
      <c r="BU899" s="69"/>
      <c r="BV899" s="80"/>
      <c r="BW899" s="80"/>
      <c r="BX899" s="69"/>
      <c r="BY899" s="69"/>
      <c r="BZ899" s="80"/>
      <c r="CA899" s="80"/>
      <c r="CB899" s="69"/>
      <c r="CC899" s="69"/>
      <c r="CD899" s="80"/>
      <c r="CE899" s="80"/>
      <c r="CF899" s="69"/>
      <c r="CG899" s="69"/>
      <c r="CH899" s="69"/>
      <c r="CI899" s="69"/>
      <c r="CJ899" s="69"/>
      <c r="CK899" s="69"/>
      <c r="CL899" s="68"/>
      <c r="CM899" s="67"/>
      <c r="CN899" s="67"/>
      <c r="CO899" s="69"/>
      <c r="CP899" s="68"/>
      <c r="CQ899" s="67"/>
      <c r="CR899" s="67"/>
      <c r="CS899" s="69"/>
      <c r="CT899" s="81"/>
      <c r="CU899" s="69"/>
      <c r="CV899" s="69"/>
      <c r="CW899" s="69"/>
      <c r="CX899" s="69"/>
      <c r="CY899" s="69"/>
      <c r="CZ899" s="69"/>
      <c r="DA899" s="69"/>
    </row>
    <row r="900" spans="2:105">
      <c r="B900" s="67"/>
      <c r="C900" s="67"/>
      <c r="D900" s="67"/>
      <c r="E900" s="69"/>
      <c r="F900" s="68"/>
      <c r="G900" s="67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  <c r="AC900" s="80"/>
      <c r="AD900" s="80"/>
      <c r="AE900" s="69"/>
      <c r="AF900" s="69"/>
      <c r="AG900" s="69"/>
      <c r="AH900" s="80"/>
      <c r="AI900" s="80"/>
      <c r="AJ900" s="69"/>
      <c r="AK900" s="69"/>
      <c r="AL900" s="80"/>
      <c r="AM900" s="80"/>
      <c r="AN900" s="69"/>
      <c r="AO900" s="69"/>
      <c r="AP900" s="80"/>
      <c r="AQ900" s="80"/>
      <c r="AR900" s="69"/>
      <c r="AS900" s="69"/>
      <c r="AT900" s="80"/>
      <c r="AU900" s="80"/>
      <c r="AV900" s="69"/>
      <c r="AW900" s="69"/>
      <c r="AX900" s="80"/>
      <c r="AY900" s="80"/>
      <c r="AZ900" s="69"/>
      <c r="BA900" s="69"/>
      <c r="BB900" s="80"/>
      <c r="BC900" s="80"/>
      <c r="BD900" s="69"/>
      <c r="BE900" s="69"/>
      <c r="BF900" s="80"/>
      <c r="BG900" s="80"/>
      <c r="BH900" s="69"/>
      <c r="BI900" s="69"/>
      <c r="BJ900" s="80"/>
      <c r="BK900" s="80"/>
      <c r="BL900" s="69"/>
      <c r="BM900" s="69"/>
      <c r="BN900" s="80"/>
      <c r="BO900" s="80"/>
      <c r="BP900" s="69"/>
      <c r="BQ900" s="69"/>
      <c r="BR900" s="80"/>
      <c r="BS900" s="80"/>
      <c r="BT900" s="69"/>
      <c r="BU900" s="69"/>
      <c r="BV900" s="80"/>
      <c r="BW900" s="80"/>
      <c r="BX900" s="69"/>
      <c r="BY900" s="69"/>
      <c r="BZ900" s="80"/>
      <c r="CA900" s="80"/>
      <c r="CB900" s="69"/>
      <c r="CC900" s="69"/>
      <c r="CD900" s="80"/>
      <c r="CE900" s="80"/>
      <c r="CF900" s="69"/>
      <c r="CG900" s="69"/>
      <c r="CH900" s="69"/>
      <c r="CI900" s="69"/>
      <c r="CJ900" s="69"/>
      <c r="CK900" s="69"/>
      <c r="CL900" s="68"/>
      <c r="CM900" s="67"/>
      <c r="CN900" s="67"/>
      <c r="CO900" s="69"/>
      <c r="CP900" s="68"/>
      <c r="CQ900" s="67"/>
      <c r="CR900" s="67"/>
      <c r="CS900" s="69"/>
      <c r="CT900" s="81"/>
      <c r="CU900" s="69"/>
      <c r="CV900" s="69"/>
      <c r="CW900" s="69"/>
      <c r="CX900" s="69"/>
      <c r="CY900" s="69"/>
      <c r="CZ900" s="69"/>
      <c r="DA900" s="69"/>
    </row>
    <row r="901" spans="2:105">
      <c r="B901" s="67"/>
      <c r="C901" s="67"/>
      <c r="D901" s="67"/>
      <c r="E901" s="69"/>
      <c r="F901" s="68"/>
      <c r="G901" s="67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  <c r="AC901" s="80"/>
      <c r="AD901" s="80"/>
      <c r="AE901" s="69"/>
      <c r="AF901" s="69"/>
      <c r="AG901" s="69"/>
      <c r="AH901" s="80"/>
      <c r="AI901" s="80"/>
      <c r="AJ901" s="69"/>
      <c r="AK901" s="69"/>
      <c r="AL901" s="80"/>
      <c r="AM901" s="80"/>
      <c r="AN901" s="69"/>
      <c r="AO901" s="69"/>
      <c r="AP901" s="80"/>
      <c r="AQ901" s="80"/>
      <c r="AR901" s="69"/>
      <c r="AS901" s="69"/>
      <c r="AT901" s="80"/>
      <c r="AU901" s="80"/>
      <c r="AV901" s="69"/>
      <c r="AW901" s="69"/>
      <c r="AX901" s="80"/>
      <c r="AY901" s="80"/>
      <c r="AZ901" s="69"/>
      <c r="BA901" s="69"/>
      <c r="BB901" s="80"/>
      <c r="BC901" s="80"/>
      <c r="BD901" s="69"/>
      <c r="BE901" s="69"/>
      <c r="BF901" s="80"/>
      <c r="BG901" s="80"/>
      <c r="BH901" s="69"/>
      <c r="BI901" s="69"/>
      <c r="BJ901" s="80"/>
      <c r="BK901" s="80"/>
      <c r="BL901" s="69"/>
      <c r="BM901" s="69"/>
      <c r="BN901" s="80"/>
      <c r="BO901" s="80"/>
      <c r="BP901" s="69"/>
      <c r="BQ901" s="69"/>
      <c r="BR901" s="80"/>
      <c r="BS901" s="80"/>
      <c r="BT901" s="69"/>
      <c r="BU901" s="69"/>
      <c r="BV901" s="80"/>
      <c r="BW901" s="80"/>
      <c r="BX901" s="69"/>
      <c r="BY901" s="69"/>
      <c r="BZ901" s="80"/>
      <c r="CA901" s="80"/>
      <c r="CB901" s="69"/>
      <c r="CC901" s="69"/>
      <c r="CD901" s="80"/>
      <c r="CE901" s="80"/>
      <c r="CF901" s="69"/>
      <c r="CG901" s="69"/>
      <c r="CH901" s="69"/>
      <c r="CI901" s="69"/>
      <c r="CJ901" s="69"/>
      <c r="CK901" s="69"/>
      <c r="CL901" s="68"/>
      <c r="CM901" s="67"/>
      <c r="CN901" s="67"/>
      <c r="CO901" s="69"/>
      <c r="CP901" s="68"/>
      <c r="CQ901" s="67"/>
      <c r="CR901" s="67"/>
      <c r="CS901" s="69"/>
      <c r="CT901" s="81"/>
      <c r="CU901" s="69"/>
      <c r="CV901" s="69"/>
      <c r="CW901" s="69"/>
      <c r="CX901" s="69"/>
      <c r="CY901" s="69"/>
      <c r="CZ901" s="69"/>
      <c r="DA901" s="69"/>
    </row>
    <row r="902" spans="2:105">
      <c r="B902" s="67"/>
      <c r="C902" s="67"/>
      <c r="D902" s="67"/>
      <c r="E902" s="69"/>
      <c r="F902" s="68"/>
      <c r="G902" s="67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  <c r="AC902" s="80"/>
      <c r="AD902" s="80"/>
      <c r="AE902" s="69"/>
      <c r="AF902" s="69"/>
      <c r="AG902" s="69"/>
      <c r="AH902" s="80"/>
      <c r="AI902" s="80"/>
      <c r="AJ902" s="69"/>
      <c r="AK902" s="69"/>
      <c r="AL902" s="80"/>
      <c r="AM902" s="80"/>
      <c r="AN902" s="69"/>
      <c r="AO902" s="69"/>
      <c r="AP902" s="80"/>
      <c r="AQ902" s="80"/>
      <c r="AR902" s="69"/>
      <c r="AS902" s="69"/>
      <c r="AT902" s="80"/>
      <c r="AU902" s="80"/>
      <c r="AV902" s="69"/>
      <c r="AW902" s="69"/>
      <c r="AX902" s="80"/>
      <c r="AY902" s="80"/>
      <c r="AZ902" s="69"/>
      <c r="BA902" s="69"/>
      <c r="BB902" s="80"/>
      <c r="BC902" s="80"/>
      <c r="BD902" s="69"/>
      <c r="BE902" s="69"/>
      <c r="BF902" s="80"/>
      <c r="BG902" s="80"/>
      <c r="BH902" s="69"/>
      <c r="BI902" s="69"/>
      <c r="BJ902" s="80"/>
      <c r="BK902" s="80"/>
      <c r="BL902" s="69"/>
      <c r="BM902" s="69"/>
      <c r="BN902" s="80"/>
      <c r="BO902" s="80"/>
      <c r="BP902" s="69"/>
      <c r="BQ902" s="69"/>
      <c r="BR902" s="80"/>
      <c r="BS902" s="80"/>
      <c r="BT902" s="69"/>
      <c r="BU902" s="69"/>
      <c r="BV902" s="80"/>
      <c r="BW902" s="80"/>
      <c r="BX902" s="69"/>
      <c r="BY902" s="69"/>
      <c r="BZ902" s="80"/>
      <c r="CA902" s="80"/>
      <c r="CB902" s="69"/>
      <c r="CC902" s="69"/>
      <c r="CD902" s="80"/>
      <c r="CE902" s="80"/>
      <c r="CF902" s="69"/>
      <c r="CG902" s="69"/>
      <c r="CH902" s="69"/>
      <c r="CI902" s="69"/>
      <c r="CJ902" s="69"/>
      <c r="CK902" s="69"/>
      <c r="CL902" s="68"/>
      <c r="CM902" s="67"/>
      <c r="CN902" s="67"/>
      <c r="CO902" s="69"/>
      <c r="CP902" s="68"/>
      <c r="CQ902" s="67"/>
      <c r="CR902" s="67"/>
      <c r="CS902" s="69"/>
      <c r="CT902" s="81"/>
      <c r="CU902" s="69"/>
      <c r="CV902" s="69"/>
      <c r="CW902" s="69"/>
      <c r="CX902" s="69"/>
      <c r="CY902" s="69"/>
      <c r="CZ902" s="69"/>
      <c r="DA902" s="69"/>
    </row>
    <row r="903" spans="2:105">
      <c r="B903" s="67"/>
      <c r="C903" s="67"/>
      <c r="D903" s="67"/>
      <c r="E903" s="69"/>
      <c r="F903" s="68"/>
      <c r="G903" s="67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69"/>
      <c r="AF903" s="69"/>
      <c r="AG903" s="69"/>
      <c r="AH903" s="80"/>
      <c r="AI903" s="80"/>
      <c r="AJ903" s="69"/>
      <c r="AK903" s="69"/>
      <c r="AL903" s="80"/>
      <c r="AM903" s="80"/>
      <c r="AN903" s="69"/>
      <c r="AO903" s="69"/>
      <c r="AP903" s="80"/>
      <c r="AQ903" s="80"/>
      <c r="AR903" s="69"/>
      <c r="AS903" s="69"/>
      <c r="AT903" s="80"/>
      <c r="AU903" s="80"/>
      <c r="AV903" s="69"/>
      <c r="AW903" s="69"/>
      <c r="AX903" s="80"/>
      <c r="AY903" s="80"/>
      <c r="AZ903" s="69"/>
      <c r="BA903" s="69"/>
      <c r="BB903" s="80"/>
      <c r="BC903" s="80"/>
      <c r="BD903" s="69"/>
      <c r="BE903" s="69"/>
      <c r="BF903" s="80"/>
      <c r="BG903" s="80"/>
      <c r="BH903" s="69"/>
      <c r="BI903" s="69"/>
      <c r="BJ903" s="80"/>
      <c r="BK903" s="80"/>
      <c r="BL903" s="69"/>
      <c r="BM903" s="69"/>
      <c r="BN903" s="80"/>
      <c r="BO903" s="80"/>
      <c r="BP903" s="69"/>
      <c r="BQ903" s="69"/>
      <c r="BR903" s="80"/>
      <c r="BS903" s="80"/>
      <c r="BT903" s="69"/>
      <c r="BU903" s="69"/>
      <c r="BV903" s="80"/>
      <c r="BW903" s="80"/>
      <c r="BX903" s="69"/>
      <c r="BY903" s="69"/>
      <c r="BZ903" s="80"/>
      <c r="CA903" s="80"/>
      <c r="CB903" s="69"/>
      <c r="CC903" s="69"/>
      <c r="CD903" s="80"/>
      <c r="CE903" s="80"/>
      <c r="CF903" s="69"/>
      <c r="CG903" s="69"/>
      <c r="CH903" s="69"/>
      <c r="CI903" s="69"/>
      <c r="CJ903" s="69"/>
      <c r="CK903" s="69"/>
      <c r="CL903" s="68"/>
      <c r="CM903" s="67"/>
      <c r="CN903" s="67"/>
      <c r="CO903" s="69"/>
      <c r="CP903" s="68"/>
      <c r="CQ903" s="67"/>
      <c r="CR903" s="67"/>
      <c r="CS903" s="69"/>
      <c r="CT903" s="81"/>
      <c r="CU903" s="69"/>
      <c r="CV903" s="69"/>
      <c r="CW903" s="69"/>
      <c r="CX903" s="69"/>
      <c r="CY903" s="69"/>
      <c r="CZ903" s="69"/>
      <c r="DA903" s="69"/>
    </row>
    <row r="904" spans="2:105">
      <c r="B904" s="67"/>
      <c r="C904" s="67"/>
      <c r="D904" s="67"/>
      <c r="E904" s="69"/>
      <c r="F904" s="68"/>
      <c r="G904" s="67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69"/>
      <c r="AF904" s="69"/>
      <c r="AG904" s="69"/>
      <c r="AH904" s="80"/>
      <c r="AI904" s="80"/>
      <c r="AJ904" s="69"/>
      <c r="AK904" s="69"/>
      <c r="AL904" s="80"/>
      <c r="AM904" s="80"/>
      <c r="AN904" s="69"/>
      <c r="AO904" s="69"/>
      <c r="AP904" s="80"/>
      <c r="AQ904" s="80"/>
      <c r="AR904" s="69"/>
      <c r="AS904" s="69"/>
      <c r="AT904" s="80"/>
      <c r="AU904" s="80"/>
      <c r="AV904" s="69"/>
      <c r="AW904" s="69"/>
      <c r="AX904" s="80"/>
      <c r="AY904" s="80"/>
      <c r="AZ904" s="69"/>
      <c r="BA904" s="69"/>
      <c r="BB904" s="80"/>
      <c r="BC904" s="80"/>
      <c r="BD904" s="69"/>
      <c r="BE904" s="69"/>
      <c r="BF904" s="80"/>
      <c r="BG904" s="80"/>
      <c r="BH904" s="69"/>
      <c r="BI904" s="69"/>
      <c r="BJ904" s="80"/>
      <c r="BK904" s="80"/>
      <c r="BL904" s="69"/>
      <c r="BM904" s="69"/>
      <c r="BN904" s="80"/>
      <c r="BO904" s="80"/>
      <c r="BP904" s="69"/>
      <c r="BQ904" s="69"/>
      <c r="BR904" s="80"/>
      <c r="BS904" s="80"/>
      <c r="BT904" s="69"/>
      <c r="BU904" s="69"/>
      <c r="BV904" s="80"/>
      <c r="BW904" s="80"/>
      <c r="BX904" s="69"/>
      <c r="BY904" s="69"/>
      <c r="BZ904" s="80"/>
      <c r="CA904" s="80"/>
      <c r="CB904" s="69"/>
      <c r="CC904" s="69"/>
      <c r="CD904" s="80"/>
      <c r="CE904" s="80"/>
      <c r="CF904" s="69"/>
      <c r="CG904" s="69"/>
      <c r="CH904" s="69"/>
      <c r="CI904" s="69"/>
      <c r="CJ904" s="69"/>
      <c r="CK904" s="69"/>
      <c r="CL904" s="68"/>
      <c r="CM904" s="67"/>
      <c r="CN904" s="67"/>
      <c r="CO904" s="69"/>
      <c r="CP904" s="68"/>
      <c r="CQ904" s="67"/>
      <c r="CR904" s="67"/>
      <c r="CS904" s="69"/>
      <c r="CT904" s="81"/>
      <c r="CU904" s="69"/>
      <c r="CV904" s="69"/>
      <c r="CW904" s="69"/>
      <c r="CX904" s="69"/>
      <c r="CY904" s="69"/>
      <c r="CZ904" s="69"/>
      <c r="DA904" s="69"/>
    </row>
    <row r="905" spans="2:105">
      <c r="B905" s="67"/>
      <c r="C905" s="67"/>
      <c r="D905" s="67"/>
      <c r="E905" s="69"/>
      <c r="F905" s="68"/>
      <c r="G905" s="67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  <c r="AC905" s="80"/>
      <c r="AD905" s="80"/>
      <c r="AE905" s="69"/>
      <c r="AF905" s="69"/>
      <c r="AG905" s="69"/>
      <c r="AH905" s="80"/>
      <c r="AI905" s="80"/>
      <c r="AJ905" s="69"/>
      <c r="AK905" s="69"/>
      <c r="AL905" s="80"/>
      <c r="AM905" s="80"/>
      <c r="AN905" s="69"/>
      <c r="AO905" s="69"/>
      <c r="AP905" s="80"/>
      <c r="AQ905" s="80"/>
      <c r="AR905" s="69"/>
      <c r="AS905" s="69"/>
      <c r="AT905" s="80"/>
      <c r="AU905" s="80"/>
      <c r="AV905" s="69"/>
      <c r="AW905" s="69"/>
      <c r="AX905" s="80"/>
      <c r="AY905" s="80"/>
      <c r="AZ905" s="69"/>
      <c r="BA905" s="69"/>
      <c r="BB905" s="80"/>
      <c r="BC905" s="80"/>
      <c r="BD905" s="69"/>
      <c r="BE905" s="69"/>
      <c r="BF905" s="80"/>
      <c r="BG905" s="80"/>
      <c r="BH905" s="69"/>
      <c r="BI905" s="69"/>
      <c r="BJ905" s="80"/>
      <c r="BK905" s="80"/>
      <c r="BL905" s="69"/>
      <c r="BM905" s="69"/>
      <c r="BN905" s="80"/>
      <c r="BO905" s="80"/>
      <c r="BP905" s="69"/>
      <c r="BQ905" s="69"/>
      <c r="BR905" s="80"/>
      <c r="BS905" s="80"/>
      <c r="BT905" s="69"/>
      <c r="BU905" s="69"/>
      <c r="BV905" s="80"/>
      <c r="BW905" s="80"/>
      <c r="BX905" s="69"/>
      <c r="BY905" s="69"/>
      <c r="BZ905" s="80"/>
      <c r="CA905" s="80"/>
      <c r="CB905" s="69"/>
      <c r="CC905" s="69"/>
      <c r="CD905" s="80"/>
      <c r="CE905" s="80"/>
      <c r="CF905" s="69"/>
      <c r="CG905" s="69"/>
      <c r="CH905" s="69"/>
      <c r="CI905" s="69"/>
      <c r="CJ905" s="69"/>
      <c r="CK905" s="69"/>
      <c r="CL905" s="68"/>
      <c r="CM905" s="67"/>
      <c r="CN905" s="67"/>
      <c r="CO905" s="69"/>
      <c r="CP905" s="68"/>
      <c r="CQ905" s="67"/>
      <c r="CR905" s="67"/>
      <c r="CS905" s="69"/>
      <c r="CT905" s="81"/>
      <c r="CU905" s="69"/>
      <c r="CV905" s="69"/>
      <c r="CW905" s="69"/>
      <c r="CX905" s="69"/>
      <c r="CY905" s="69"/>
      <c r="CZ905" s="69"/>
      <c r="DA905" s="69"/>
    </row>
    <row r="906" spans="2:105">
      <c r="B906" s="67"/>
      <c r="C906" s="67"/>
      <c r="D906" s="67"/>
      <c r="E906" s="69"/>
      <c r="F906" s="68"/>
      <c r="G906" s="67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  <c r="AC906" s="80"/>
      <c r="AD906" s="80"/>
      <c r="AE906" s="69"/>
      <c r="AF906" s="69"/>
      <c r="AG906" s="69"/>
      <c r="AH906" s="80"/>
      <c r="AI906" s="80"/>
      <c r="AJ906" s="69"/>
      <c r="AK906" s="69"/>
      <c r="AL906" s="80"/>
      <c r="AM906" s="80"/>
      <c r="AN906" s="69"/>
      <c r="AO906" s="69"/>
      <c r="AP906" s="80"/>
      <c r="AQ906" s="80"/>
      <c r="AR906" s="69"/>
      <c r="AS906" s="69"/>
      <c r="AT906" s="80"/>
      <c r="AU906" s="80"/>
      <c r="AV906" s="69"/>
      <c r="AW906" s="69"/>
      <c r="AX906" s="80"/>
      <c r="AY906" s="80"/>
      <c r="AZ906" s="69"/>
      <c r="BA906" s="69"/>
      <c r="BB906" s="80"/>
      <c r="BC906" s="80"/>
      <c r="BD906" s="69"/>
      <c r="BE906" s="69"/>
      <c r="BF906" s="80"/>
      <c r="BG906" s="80"/>
      <c r="BH906" s="69"/>
      <c r="BI906" s="69"/>
      <c r="BJ906" s="80"/>
      <c r="BK906" s="80"/>
      <c r="BL906" s="69"/>
      <c r="BM906" s="69"/>
      <c r="BN906" s="80"/>
      <c r="BO906" s="80"/>
      <c r="BP906" s="69"/>
      <c r="BQ906" s="69"/>
      <c r="BR906" s="80"/>
      <c r="BS906" s="80"/>
      <c r="BT906" s="69"/>
      <c r="BU906" s="69"/>
      <c r="BV906" s="80"/>
      <c r="BW906" s="80"/>
      <c r="BX906" s="69"/>
      <c r="BY906" s="69"/>
      <c r="BZ906" s="80"/>
      <c r="CA906" s="80"/>
      <c r="CB906" s="69"/>
      <c r="CC906" s="69"/>
      <c r="CD906" s="80"/>
      <c r="CE906" s="80"/>
      <c r="CF906" s="69"/>
      <c r="CG906" s="69"/>
      <c r="CH906" s="69"/>
      <c r="CI906" s="69"/>
      <c r="CJ906" s="69"/>
      <c r="CK906" s="69"/>
      <c r="CL906" s="68"/>
      <c r="CM906" s="67"/>
      <c r="CN906" s="67"/>
      <c r="CO906" s="69"/>
      <c r="CP906" s="68"/>
      <c r="CQ906" s="67"/>
      <c r="CR906" s="67"/>
      <c r="CS906" s="69"/>
      <c r="CT906" s="81"/>
      <c r="CU906" s="69"/>
      <c r="CV906" s="69"/>
      <c r="CW906" s="69"/>
      <c r="CX906" s="69"/>
      <c r="CY906" s="69"/>
      <c r="CZ906" s="69"/>
      <c r="DA906" s="69"/>
    </row>
    <row r="907" spans="2:105">
      <c r="B907" s="67"/>
      <c r="C907" s="67"/>
      <c r="D907" s="67"/>
      <c r="E907" s="69"/>
      <c r="F907" s="68"/>
      <c r="G907" s="67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  <c r="AC907" s="80"/>
      <c r="AD907" s="80"/>
      <c r="AE907" s="69"/>
      <c r="AF907" s="69"/>
      <c r="AG907" s="69"/>
      <c r="AH907" s="80"/>
      <c r="AI907" s="80"/>
      <c r="AJ907" s="69"/>
      <c r="AK907" s="69"/>
      <c r="AL907" s="80"/>
      <c r="AM907" s="80"/>
      <c r="AN907" s="69"/>
      <c r="AO907" s="69"/>
      <c r="AP907" s="80"/>
      <c r="AQ907" s="80"/>
      <c r="AR907" s="69"/>
      <c r="AS907" s="69"/>
      <c r="AT907" s="80"/>
      <c r="AU907" s="80"/>
      <c r="AV907" s="69"/>
      <c r="AW907" s="69"/>
      <c r="AX907" s="80"/>
      <c r="AY907" s="80"/>
      <c r="AZ907" s="69"/>
      <c r="BA907" s="69"/>
      <c r="BB907" s="80"/>
      <c r="BC907" s="80"/>
      <c r="BD907" s="69"/>
      <c r="BE907" s="69"/>
      <c r="BF907" s="80"/>
      <c r="BG907" s="80"/>
      <c r="BH907" s="69"/>
      <c r="BI907" s="69"/>
      <c r="BJ907" s="80"/>
      <c r="BK907" s="80"/>
      <c r="BL907" s="69"/>
      <c r="BM907" s="69"/>
      <c r="BN907" s="80"/>
      <c r="BO907" s="80"/>
      <c r="BP907" s="69"/>
      <c r="BQ907" s="69"/>
      <c r="BR907" s="80"/>
      <c r="BS907" s="80"/>
      <c r="BT907" s="69"/>
      <c r="BU907" s="69"/>
      <c r="BV907" s="80"/>
      <c r="BW907" s="80"/>
      <c r="BX907" s="69"/>
      <c r="BY907" s="69"/>
      <c r="BZ907" s="80"/>
      <c r="CA907" s="80"/>
      <c r="CB907" s="69"/>
      <c r="CC907" s="69"/>
      <c r="CD907" s="80"/>
      <c r="CE907" s="80"/>
      <c r="CF907" s="69"/>
      <c r="CG907" s="69"/>
      <c r="CH907" s="69"/>
      <c r="CI907" s="69"/>
      <c r="CJ907" s="69"/>
      <c r="CK907" s="69"/>
      <c r="CL907" s="68"/>
      <c r="CM907" s="67"/>
      <c r="CN907" s="67"/>
      <c r="CO907" s="69"/>
      <c r="CP907" s="68"/>
      <c r="CQ907" s="67"/>
      <c r="CR907" s="67"/>
      <c r="CS907" s="69"/>
      <c r="CT907" s="81"/>
      <c r="CU907" s="69"/>
      <c r="CV907" s="69"/>
      <c r="CW907" s="69"/>
      <c r="CX907" s="69"/>
      <c r="CY907" s="69"/>
      <c r="CZ907" s="69"/>
      <c r="DA907" s="69"/>
    </row>
    <row r="908" spans="2:105">
      <c r="B908" s="67"/>
      <c r="C908" s="67"/>
      <c r="D908" s="67"/>
      <c r="E908" s="69"/>
      <c r="F908" s="68"/>
      <c r="G908" s="67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  <c r="AC908" s="80"/>
      <c r="AD908" s="80"/>
      <c r="AE908" s="69"/>
      <c r="AF908" s="69"/>
      <c r="AG908" s="69"/>
      <c r="AH908" s="80"/>
      <c r="AI908" s="80"/>
      <c r="AJ908" s="69"/>
      <c r="AK908" s="69"/>
      <c r="AL908" s="80"/>
      <c r="AM908" s="80"/>
      <c r="AN908" s="69"/>
      <c r="AO908" s="69"/>
      <c r="AP908" s="80"/>
      <c r="AQ908" s="80"/>
      <c r="AR908" s="69"/>
      <c r="AS908" s="69"/>
      <c r="AT908" s="80"/>
      <c r="AU908" s="80"/>
      <c r="AV908" s="69"/>
      <c r="AW908" s="69"/>
      <c r="AX908" s="80"/>
      <c r="AY908" s="80"/>
      <c r="AZ908" s="69"/>
      <c r="BA908" s="69"/>
      <c r="BB908" s="80"/>
      <c r="BC908" s="80"/>
      <c r="BD908" s="69"/>
      <c r="BE908" s="69"/>
      <c r="BF908" s="80"/>
      <c r="BG908" s="80"/>
      <c r="BH908" s="69"/>
      <c r="BI908" s="69"/>
      <c r="BJ908" s="80"/>
      <c r="BK908" s="80"/>
      <c r="BL908" s="69"/>
      <c r="BM908" s="69"/>
      <c r="BN908" s="80"/>
      <c r="BO908" s="80"/>
      <c r="BP908" s="69"/>
      <c r="BQ908" s="69"/>
      <c r="BR908" s="80"/>
      <c r="BS908" s="80"/>
      <c r="BT908" s="69"/>
      <c r="BU908" s="69"/>
      <c r="BV908" s="80"/>
      <c r="BW908" s="80"/>
      <c r="BX908" s="69"/>
      <c r="BY908" s="69"/>
      <c r="BZ908" s="80"/>
      <c r="CA908" s="80"/>
      <c r="CB908" s="69"/>
      <c r="CC908" s="69"/>
      <c r="CD908" s="80"/>
      <c r="CE908" s="80"/>
      <c r="CF908" s="69"/>
      <c r="CG908" s="69"/>
      <c r="CH908" s="69"/>
      <c r="CI908" s="69"/>
      <c r="CJ908" s="69"/>
      <c r="CK908" s="69"/>
      <c r="CL908" s="68"/>
      <c r="CM908" s="67"/>
      <c r="CN908" s="67"/>
      <c r="CO908" s="69"/>
      <c r="CP908" s="68"/>
      <c r="CQ908" s="67"/>
      <c r="CR908" s="67"/>
      <c r="CS908" s="69"/>
      <c r="CT908" s="81"/>
      <c r="CU908" s="69"/>
      <c r="CV908" s="69"/>
      <c r="CW908" s="69"/>
      <c r="CX908" s="69"/>
      <c r="CY908" s="69"/>
      <c r="CZ908" s="69"/>
      <c r="DA908" s="69"/>
    </row>
    <row r="909" spans="2:105">
      <c r="B909" s="67"/>
      <c r="C909" s="67"/>
      <c r="D909" s="67"/>
      <c r="E909" s="69"/>
      <c r="F909" s="68"/>
      <c r="G909" s="67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  <c r="AC909" s="80"/>
      <c r="AD909" s="80"/>
      <c r="AE909" s="69"/>
      <c r="AF909" s="69"/>
      <c r="AG909" s="69"/>
      <c r="AH909" s="80"/>
      <c r="AI909" s="80"/>
      <c r="AJ909" s="69"/>
      <c r="AK909" s="69"/>
      <c r="AL909" s="80"/>
      <c r="AM909" s="80"/>
      <c r="AN909" s="69"/>
      <c r="AO909" s="69"/>
      <c r="AP909" s="80"/>
      <c r="AQ909" s="80"/>
      <c r="AR909" s="69"/>
      <c r="AS909" s="69"/>
      <c r="AT909" s="80"/>
      <c r="AU909" s="80"/>
      <c r="AV909" s="69"/>
      <c r="AW909" s="69"/>
      <c r="AX909" s="80"/>
      <c r="AY909" s="80"/>
      <c r="AZ909" s="69"/>
      <c r="BA909" s="69"/>
      <c r="BB909" s="80"/>
      <c r="BC909" s="80"/>
      <c r="BD909" s="69"/>
      <c r="BE909" s="69"/>
      <c r="BF909" s="80"/>
      <c r="BG909" s="80"/>
      <c r="BH909" s="69"/>
      <c r="BI909" s="69"/>
      <c r="BJ909" s="80"/>
      <c r="BK909" s="80"/>
      <c r="BL909" s="69"/>
      <c r="BM909" s="69"/>
      <c r="BN909" s="80"/>
      <c r="BO909" s="80"/>
      <c r="BP909" s="69"/>
      <c r="BQ909" s="69"/>
      <c r="BR909" s="80"/>
      <c r="BS909" s="80"/>
      <c r="BT909" s="69"/>
      <c r="BU909" s="69"/>
      <c r="BV909" s="80"/>
      <c r="BW909" s="80"/>
      <c r="BX909" s="69"/>
      <c r="BY909" s="69"/>
      <c r="BZ909" s="80"/>
      <c r="CA909" s="80"/>
      <c r="CB909" s="69"/>
      <c r="CC909" s="69"/>
      <c r="CD909" s="80"/>
      <c r="CE909" s="80"/>
      <c r="CF909" s="69"/>
      <c r="CG909" s="69"/>
      <c r="CH909" s="69"/>
      <c r="CI909" s="69"/>
      <c r="CJ909" s="69"/>
      <c r="CK909" s="69"/>
      <c r="CL909" s="68"/>
      <c r="CM909" s="67"/>
      <c r="CN909" s="67"/>
      <c r="CO909" s="69"/>
      <c r="CP909" s="68"/>
      <c r="CQ909" s="67"/>
      <c r="CR909" s="67"/>
      <c r="CS909" s="69"/>
      <c r="CT909" s="81"/>
      <c r="CU909" s="69"/>
      <c r="CV909" s="69"/>
      <c r="CW909" s="69"/>
      <c r="CX909" s="69"/>
      <c r="CY909" s="69"/>
      <c r="CZ909" s="69"/>
      <c r="DA909" s="69"/>
    </row>
    <row r="910" spans="2:105">
      <c r="B910" s="67"/>
      <c r="C910" s="67"/>
      <c r="D910" s="67"/>
      <c r="E910" s="69"/>
      <c r="F910" s="68"/>
      <c r="G910" s="67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  <c r="AC910" s="80"/>
      <c r="AD910" s="80"/>
      <c r="AE910" s="69"/>
      <c r="AF910" s="69"/>
      <c r="AG910" s="69"/>
      <c r="AH910" s="80"/>
      <c r="AI910" s="80"/>
      <c r="AJ910" s="69"/>
      <c r="AK910" s="69"/>
      <c r="AL910" s="80"/>
      <c r="AM910" s="80"/>
      <c r="AN910" s="69"/>
      <c r="AO910" s="69"/>
      <c r="AP910" s="80"/>
      <c r="AQ910" s="80"/>
      <c r="AR910" s="69"/>
      <c r="AS910" s="69"/>
      <c r="AT910" s="80"/>
      <c r="AU910" s="80"/>
      <c r="AV910" s="69"/>
      <c r="AW910" s="69"/>
      <c r="AX910" s="80"/>
      <c r="AY910" s="80"/>
      <c r="AZ910" s="69"/>
      <c r="BA910" s="69"/>
      <c r="BB910" s="80"/>
      <c r="BC910" s="80"/>
      <c r="BD910" s="69"/>
      <c r="BE910" s="69"/>
      <c r="BF910" s="80"/>
      <c r="BG910" s="80"/>
      <c r="BH910" s="69"/>
      <c r="BI910" s="69"/>
      <c r="BJ910" s="80"/>
      <c r="BK910" s="80"/>
      <c r="BL910" s="69"/>
      <c r="BM910" s="69"/>
      <c r="BN910" s="80"/>
      <c r="BO910" s="80"/>
      <c r="BP910" s="69"/>
      <c r="BQ910" s="69"/>
      <c r="BR910" s="80"/>
      <c r="BS910" s="80"/>
      <c r="BT910" s="69"/>
      <c r="BU910" s="69"/>
      <c r="BV910" s="80"/>
      <c r="BW910" s="80"/>
      <c r="BX910" s="69"/>
      <c r="BY910" s="69"/>
      <c r="BZ910" s="80"/>
      <c r="CA910" s="80"/>
      <c r="CB910" s="69"/>
      <c r="CC910" s="69"/>
      <c r="CD910" s="80"/>
      <c r="CE910" s="80"/>
      <c r="CF910" s="69"/>
      <c r="CG910" s="69"/>
      <c r="CH910" s="69"/>
      <c r="CI910" s="69"/>
      <c r="CJ910" s="69"/>
      <c r="CK910" s="69"/>
      <c r="CL910" s="68"/>
      <c r="CM910" s="67"/>
      <c r="CN910" s="67"/>
      <c r="CO910" s="69"/>
      <c r="CP910" s="68"/>
      <c r="CQ910" s="67"/>
      <c r="CR910" s="67"/>
      <c r="CS910" s="69"/>
      <c r="CT910" s="81"/>
      <c r="CU910" s="69"/>
      <c r="CV910" s="69"/>
      <c r="CW910" s="69"/>
      <c r="CX910" s="69"/>
      <c r="CY910" s="69"/>
      <c r="CZ910" s="69"/>
      <c r="DA910" s="69"/>
    </row>
    <row r="911" spans="2:105">
      <c r="B911" s="67"/>
      <c r="C911" s="67"/>
      <c r="D911" s="67"/>
      <c r="E911" s="69"/>
      <c r="F911" s="68"/>
      <c r="G911" s="67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  <c r="AC911" s="80"/>
      <c r="AD911" s="80"/>
      <c r="AE911" s="69"/>
      <c r="AF911" s="69"/>
      <c r="AG911" s="69"/>
      <c r="AH911" s="80"/>
      <c r="AI911" s="80"/>
      <c r="AJ911" s="69"/>
      <c r="AK911" s="69"/>
      <c r="AL911" s="80"/>
      <c r="AM911" s="80"/>
      <c r="AN911" s="69"/>
      <c r="AO911" s="69"/>
      <c r="AP911" s="80"/>
      <c r="AQ911" s="80"/>
      <c r="AR911" s="69"/>
      <c r="AS911" s="69"/>
      <c r="AT911" s="80"/>
      <c r="AU911" s="80"/>
      <c r="AV911" s="69"/>
      <c r="AW911" s="69"/>
      <c r="AX911" s="80"/>
      <c r="AY911" s="80"/>
      <c r="AZ911" s="69"/>
      <c r="BA911" s="69"/>
      <c r="BB911" s="80"/>
      <c r="BC911" s="80"/>
      <c r="BD911" s="69"/>
      <c r="BE911" s="69"/>
      <c r="BF911" s="80"/>
      <c r="BG911" s="80"/>
      <c r="BH911" s="69"/>
      <c r="BI911" s="69"/>
      <c r="BJ911" s="80"/>
      <c r="BK911" s="80"/>
      <c r="BL911" s="69"/>
      <c r="BM911" s="69"/>
      <c r="BN911" s="80"/>
      <c r="BO911" s="80"/>
      <c r="BP911" s="69"/>
      <c r="BQ911" s="69"/>
      <c r="BR911" s="80"/>
      <c r="BS911" s="80"/>
      <c r="BT911" s="69"/>
      <c r="BU911" s="69"/>
      <c r="BV911" s="80"/>
      <c r="BW911" s="80"/>
      <c r="BX911" s="69"/>
      <c r="BY911" s="69"/>
      <c r="BZ911" s="80"/>
      <c r="CA911" s="80"/>
      <c r="CB911" s="69"/>
      <c r="CC911" s="69"/>
      <c r="CD911" s="80"/>
      <c r="CE911" s="80"/>
      <c r="CF911" s="69"/>
      <c r="CG911" s="69"/>
      <c r="CH911" s="69"/>
      <c r="CI911" s="69"/>
      <c r="CJ911" s="69"/>
      <c r="CK911" s="69"/>
      <c r="CL911" s="68"/>
      <c r="CM911" s="67"/>
      <c r="CN911" s="67"/>
      <c r="CO911" s="69"/>
      <c r="CP911" s="68"/>
      <c r="CQ911" s="67"/>
      <c r="CR911" s="67"/>
      <c r="CS911" s="69"/>
      <c r="CT911" s="81"/>
      <c r="CU911" s="69"/>
      <c r="CV911" s="69"/>
      <c r="CW911" s="69"/>
      <c r="CX911" s="69"/>
      <c r="CY911" s="69"/>
      <c r="CZ911" s="69"/>
      <c r="DA911" s="69"/>
    </row>
    <row r="912" spans="2:105">
      <c r="B912" s="67"/>
      <c r="C912" s="67"/>
      <c r="D912" s="67"/>
      <c r="E912" s="69"/>
      <c r="F912" s="68"/>
      <c r="G912" s="67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  <c r="AC912" s="80"/>
      <c r="AD912" s="80"/>
      <c r="AE912" s="69"/>
      <c r="AF912" s="69"/>
      <c r="AG912" s="69"/>
      <c r="AH912" s="80"/>
      <c r="AI912" s="80"/>
      <c r="AJ912" s="69"/>
      <c r="AK912" s="69"/>
      <c r="AL912" s="80"/>
      <c r="AM912" s="80"/>
      <c r="AN912" s="69"/>
      <c r="AO912" s="69"/>
      <c r="AP912" s="80"/>
      <c r="AQ912" s="80"/>
      <c r="AR912" s="69"/>
      <c r="AS912" s="69"/>
      <c r="AT912" s="80"/>
      <c r="AU912" s="80"/>
      <c r="AV912" s="69"/>
      <c r="AW912" s="69"/>
      <c r="AX912" s="80"/>
      <c r="AY912" s="80"/>
      <c r="AZ912" s="69"/>
      <c r="BA912" s="69"/>
      <c r="BB912" s="80"/>
      <c r="BC912" s="80"/>
      <c r="BD912" s="69"/>
      <c r="BE912" s="69"/>
      <c r="BF912" s="80"/>
      <c r="BG912" s="80"/>
      <c r="BH912" s="69"/>
      <c r="BI912" s="69"/>
      <c r="BJ912" s="80"/>
      <c r="BK912" s="80"/>
      <c r="BL912" s="69"/>
      <c r="BM912" s="69"/>
      <c r="BN912" s="80"/>
      <c r="BO912" s="80"/>
      <c r="BP912" s="69"/>
      <c r="BQ912" s="69"/>
      <c r="BR912" s="80"/>
      <c r="BS912" s="80"/>
      <c r="BT912" s="69"/>
      <c r="BU912" s="69"/>
      <c r="BV912" s="80"/>
      <c r="BW912" s="80"/>
      <c r="BX912" s="69"/>
      <c r="BY912" s="69"/>
      <c r="BZ912" s="80"/>
      <c r="CA912" s="80"/>
      <c r="CB912" s="69"/>
      <c r="CC912" s="69"/>
      <c r="CD912" s="80"/>
      <c r="CE912" s="80"/>
      <c r="CF912" s="69"/>
      <c r="CG912" s="69"/>
      <c r="CH912" s="69"/>
      <c r="CI912" s="69"/>
      <c r="CJ912" s="69"/>
      <c r="CK912" s="69"/>
      <c r="CL912" s="68"/>
      <c r="CM912" s="67"/>
      <c r="CN912" s="67"/>
      <c r="CO912" s="69"/>
      <c r="CP912" s="68"/>
      <c r="CQ912" s="67"/>
      <c r="CR912" s="67"/>
      <c r="CS912" s="69"/>
      <c r="CT912" s="81"/>
      <c r="CU912" s="69"/>
      <c r="CV912" s="69"/>
      <c r="CW912" s="69"/>
      <c r="CX912" s="69"/>
      <c r="CY912" s="69"/>
      <c r="CZ912" s="69"/>
      <c r="DA912" s="69"/>
    </row>
    <row r="913" spans="2:105">
      <c r="B913" s="67"/>
      <c r="C913" s="67"/>
      <c r="D913" s="67"/>
      <c r="E913" s="69"/>
      <c r="F913" s="68"/>
      <c r="G913" s="67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  <c r="AC913" s="80"/>
      <c r="AD913" s="80"/>
      <c r="AE913" s="69"/>
      <c r="AF913" s="69"/>
      <c r="AG913" s="69"/>
      <c r="AH913" s="80"/>
      <c r="AI913" s="80"/>
      <c r="AJ913" s="69"/>
      <c r="AK913" s="69"/>
      <c r="AL913" s="80"/>
      <c r="AM913" s="80"/>
      <c r="AN913" s="69"/>
      <c r="AO913" s="69"/>
      <c r="AP913" s="80"/>
      <c r="AQ913" s="80"/>
      <c r="AR913" s="69"/>
      <c r="AS913" s="69"/>
      <c r="AT913" s="80"/>
      <c r="AU913" s="80"/>
      <c r="AV913" s="69"/>
      <c r="AW913" s="69"/>
      <c r="AX913" s="80"/>
      <c r="AY913" s="80"/>
      <c r="AZ913" s="69"/>
      <c r="BA913" s="69"/>
      <c r="BB913" s="80"/>
      <c r="BC913" s="80"/>
      <c r="BD913" s="69"/>
      <c r="BE913" s="69"/>
      <c r="BF913" s="80"/>
      <c r="BG913" s="80"/>
      <c r="BH913" s="69"/>
      <c r="BI913" s="69"/>
      <c r="BJ913" s="80"/>
      <c r="BK913" s="80"/>
      <c r="BL913" s="69"/>
      <c r="BM913" s="69"/>
      <c r="BN913" s="80"/>
      <c r="BO913" s="80"/>
      <c r="BP913" s="69"/>
      <c r="BQ913" s="69"/>
      <c r="BR913" s="80"/>
      <c r="BS913" s="80"/>
      <c r="BT913" s="69"/>
      <c r="BU913" s="69"/>
      <c r="BV913" s="80"/>
      <c r="BW913" s="80"/>
      <c r="BX913" s="69"/>
      <c r="BY913" s="69"/>
      <c r="BZ913" s="80"/>
      <c r="CA913" s="80"/>
      <c r="CB913" s="69"/>
      <c r="CC913" s="69"/>
      <c r="CD913" s="80"/>
      <c r="CE913" s="80"/>
      <c r="CF913" s="69"/>
      <c r="CG913" s="69"/>
      <c r="CH913" s="69"/>
      <c r="CI913" s="69"/>
      <c r="CJ913" s="69"/>
      <c r="CK913" s="69"/>
      <c r="CL913" s="68"/>
      <c r="CM913" s="67"/>
      <c r="CN913" s="67"/>
      <c r="CO913" s="69"/>
      <c r="CP913" s="68"/>
      <c r="CQ913" s="67"/>
      <c r="CR913" s="67"/>
      <c r="CS913" s="69"/>
      <c r="CT913" s="81"/>
      <c r="CU913" s="69"/>
      <c r="CV913" s="69"/>
      <c r="CW913" s="69"/>
      <c r="CX913" s="69"/>
      <c r="CY913" s="69"/>
      <c r="CZ913" s="69"/>
      <c r="DA913" s="69"/>
    </row>
    <row r="914" spans="2:105">
      <c r="B914" s="67"/>
      <c r="C914" s="67"/>
      <c r="D914" s="67"/>
      <c r="E914" s="69"/>
      <c r="F914" s="68"/>
      <c r="G914" s="67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  <c r="AC914" s="80"/>
      <c r="AD914" s="80"/>
      <c r="AE914" s="69"/>
      <c r="AF914" s="69"/>
      <c r="AG914" s="69"/>
      <c r="AH914" s="80"/>
      <c r="AI914" s="80"/>
      <c r="AJ914" s="69"/>
      <c r="AK914" s="69"/>
      <c r="AL914" s="80"/>
      <c r="AM914" s="80"/>
      <c r="AN914" s="69"/>
      <c r="AO914" s="69"/>
      <c r="AP914" s="80"/>
      <c r="AQ914" s="80"/>
      <c r="AR914" s="69"/>
      <c r="AS914" s="69"/>
      <c r="AT914" s="80"/>
      <c r="AU914" s="80"/>
      <c r="AV914" s="69"/>
      <c r="AW914" s="69"/>
      <c r="AX914" s="80"/>
      <c r="AY914" s="80"/>
      <c r="AZ914" s="69"/>
      <c r="BA914" s="69"/>
      <c r="BB914" s="80"/>
      <c r="BC914" s="80"/>
      <c r="BD914" s="69"/>
      <c r="BE914" s="69"/>
      <c r="BF914" s="80"/>
      <c r="BG914" s="80"/>
      <c r="BH914" s="69"/>
      <c r="BI914" s="69"/>
      <c r="BJ914" s="80"/>
      <c r="BK914" s="80"/>
      <c r="BL914" s="69"/>
      <c r="BM914" s="69"/>
      <c r="BN914" s="80"/>
      <c r="BO914" s="80"/>
      <c r="BP914" s="69"/>
      <c r="BQ914" s="69"/>
      <c r="BR914" s="80"/>
      <c r="BS914" s="80"/>
      <c r="BT914" s="69"/>
      <c r="BU914" s="69"/>
      <c r="BV914" s="80"/>
      <c r="BW914" s="80"/>
      <c r="BX914" s="69"/>
      <c r="BY914" s="69"/>
      <c r="BZ914" s="80"/>
      <c r="CA914" s="80"/>
      <c r="CB914" s="69"/>
      <c r="CC914" s="69"/>
      <c r="CD914" s="80"/>
      <c r="CE914" s="80"/>
      <c r="CF914" s="69"/>
      <c r="CG914" s="69"/>
      <c r="CH914" s="69"/>
      <c r="CI914" s="69"/>
      <c r="CJ914" s="69"/>
      <c r="CK914" s="69"/>
      <c r="CL914" s="68"/>
      <c r="CM914" s="67"/>
      <c r="CN914" s="67"/>
      <c r="CO914" s="69"/>
      <c r="CP914" s="68"/>
      <c r="CQ914" s="67"/>
      <c r="CR914" s="67"/>
      <c r="CS914" s="69"/>
      <c r="CT914" s="81"/>
      <c r="CU914" s="69"/>
      <c r="CV914" s="69"/>
      <c r="CW914" s="69"/>
      <c r="CX914" s="69"/>
      <c r="CY914" s="69"/>
      <c r="CZ914" s="69"/>
      <c r="DA914" s="69"/>
    </row>
    <row r="915" spans="2:105">
      <c r="B915" s="67"/>
      <c r="C915" s="67"/>
      <c r="D915" s="67"/>
      <c r="E915" s="69"/>
      <c r="F915" s="68"/>
      <c r="G915" s="67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  <c r="AC915" s="80"/>
      <c r="AD915" s="80"/>
      <c r="AE915" s="69"/>
      <c r="AF915" s="69"/>
      <c r="AG915" s="69"/>
      <c r="AH915" s="80"/>
      <c r="AI915" s="80"/>
      <c r="AJ915" s="69"/>
      <c r="AK915" s="69"/>
      <c r="AL915" s="80"/>
      <c r="AM915" s="80"/>
      <c r="AN915" s="69"/>
      <c r="AO915" s="69"/>
      <c r="AP915" s="80"/>
      <c r="AQ915" s="80"/>
      <c r="AR915" s="69"/>
      <c r="AS915" s="69"/>
      <c r="AT915" s="80"/>
      <c r="AU915" s="80"/>
      <c r="AV915" s="69"/>
      <c r="AW915" s="69"/>
      <c r="AX915" s="80"/>
      <c r="AY915" s="80"/>
      <c r="AZ915" s="69"/>
      <c r="BA915" s="69"/>
      <c r="BB915" s="80"/>
      <c r="BC915" s="80"/>
      <c r="BD915" s="69"/>
      <c r="BE915" s="69"/>
      <c r="BF915" s="80"/>
      <c r="BG915" s="80"/>
      <c r="BH915" s="69"/>
      <c r="BI915" s="69"/>
      <c r="BJ915" s="80"/>
      <c r="BK915" s="80"/>
      <c r="BL915" s="69"/>
      <c r="BM915" s="69"/>
      <c r="BN915" s="80"/>
      <c r="BO915" s="80"/>
      <c r="BP915" s="69"/>
      <c r="BQ915" s="69"/>
      <c r="BR915" s="80"/>
      <c r="BS915" s="80"/>
      <c r="BT915" s="69"/>
      <c r="BU915" s="69"/>
      <c r="BV915" s="80"/>
      <c r="BW915" s="80"/>
      <c r="BX915" s="69"/>
      <c r="BY915" s="69"/>
      <c r="BZ915" s="80"/>
      <c r="CA915" s="80"/>
      <c r="CB915" s="69"/>
      <c r="CC915" s="69"/>
      <c r="CD915" s="80"/>
      <c r="CE915" s="80"/>
      <c r="CF915" s="69"/>
      <c r="CG915" s="69"/>
      <c r="CH915" s="69"/>
      <c r="CI915" s="69"/>
      <c r="CJ915" s="69"/>
      <c r="CK915" s="69"/>
      <c r="CL915" s="68"/>
      <c r="CM915" s="67"/>
      <c r="CN915" s="67"/>
      <c r="CO915" s="69"/>
      <c r="CP915" s="68"/>
      <c r="CQ915" s="67"/>
      <c r="CR915" s="67"/>
      <c r="CS915" s="69"/>
      <c r="CT915" s="81"/>
      <c r="CU915" s="69"/>
      <c r="CV915" s="69"/>
      <c r="CW915" s="69"/>
      <c r="CX915" s="69"/>
      <c r="CY915" s="69"/>
      <c r="CZ915" s="69"/>
      <c r="DA915" s="69"/>
    </row>
    <row r="916" spans="2:105">
      <c r="B916" s="67"/>
      <c r="C916" s="67"/>
      <c r="D916" s="67"/>
      <c r="E916" s="69"/>
      <c r="F916" s="68"/>
      <c r="G916" s="67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  <c r="AC916" s="80"/>
      <c r="AD916" s="80"/>
      <c r="AE916" s="69"/>
      <c r="AF916" s="69"/>
      <c r="AG916" s="69"/>
      <c r="AH916" s="80"/>
      <c r="AI916" s="80"/>
      <c r="AJ916" s="69"/>
      <c r="AK916" s="69"/>
      <c r="AL916" s="80"/>
      <c r="AM916" s="80"/>
      <c r="AN916" s="69"/>
      <c r="AO916" s="69"/>
      <c r="AP916" s="80"/>
      <c r="AQ916" s="80"/>
      <c r="AR916" s="69"/>
      <c r="AS916" s="69"/>
      <c r="AT916" s="80"/>
      <c r="AU916" s="80"/>
      <c r="AV916" s="69"/>
      <c r="AW916" s="69"/>
      <c r="AX916" s="80"/>
      <c r="AY916" s="80"/>
      <c r="AZ916" s="69"/>
      <c r="BA916" s="69"/>
      <c r="BB916" s="80"/>
      <c r="BC916" s="80"/>
      <c r="BD916" s="69"/>
      <c r="BE916" s="69"/>
      <c r="BF916" s="80"/>
      <c r="BG916" s="80"/>
      <c r="BH916" s="69"/>
      <c r="BI916" s="69"/>
      <c r="BJ916" s="80"/>
      <c r="BK916" s="80"/>
      <c r="BL916" s="69"/>
      <c r="BM916" s="69"/>
      <c r="BN916" s="80"/>
      <c r="BO916" s="80"/>
      <c r="BP916" s="69"/>
      <c r="BQ916" s="69"/>
      <c r="BR916" s="80"/>
      <c r="BS916" s="80"/>
      <c r="BT916" s="69"/>
      <c r="BU916" s="69"/>
      <c r="BV916" s="80"/>
      <c r="BW916" s="80"/>
      <c r="BX916" s="69"/>
      <c r="BY916" s="69"/>
      <c r="BZ916" s="80"/>
      <c r="CA916" s="80"/>
      <c r="CB916" s="69"/>
      <c r="CC916" s="69"/>
      <c r="CD916" s="80"/>
      <c r="CE916" s="80"/>
      <c r="CF916" s="69"/>
      <c r="CG916" s="69"/>
      <c r="CH916" s="69"/>
      <c r="CI916" s="69"/>
      <c r="CJ916" s="69"/>
      <c r="CK916" s="69"/>
      <c r="CL916" s="68"/>
      <c r="CM916" s="67"/>
      <c r="CN916" s="67"/>
      <c r="CO916" s="69"/>
      <c r="CP916" s="68"/>
      <c r="CQ916" s="67"/>
      <c r="CR916" s="67"/>
      <c r="CS916" s="69"/>
      <c r="CT916" s="81"/>
      <c r="CU916" s="69"/>
      <c r="CV916" s="69"/>
      <c r="CW916" s="69"/>
      <c r="CX916" s="69"/>
      <c r="CY916" s="69"/>
      <c r="CZ916" s="69"/>
      <c r="DA916" s="69"/>
    </row>
    <row r="917" spans="2:105">
      <c r="B917" s="67"/>
      <c r="C917" s="67"/>
      <c r="D917" s="67"/>
      <c r="E917" s="69"/>
      <c r="F917" s="68"/>
      <c r="G917" s="67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  <c r="AC917" s="80"/>
      <c r="AD917" s="80"/>
      <c r="AE917" s="69"/>
      <c r="AF917" s="69"/>
      <c r="AG917" s="69"/>
      <c r="AH917" s="80"/>
      <c r="AI917" s="80"/>
      <c r="AJ917" s="69"/>
      <c r="AK917" s="69"/>
      <c r="AL917" s="80"/>
      <c r="AM917" s="80"/>
      <c r="AN917" s="69"/>
      <c r="AO917" s="69"/>
      <c r="AP917" s="80"/>
      <c r="AQ917" s="80"/>
      <c r="AR917" s="69"/>
      <c r="AS917" s="69"/>
      <c r="AT917" s="80"/>
      <c r="AU917" s="80"/>
      <c r="AV917" s="69"/>
      <c r="AW917" s="69"/>
      <c r="AX917" s="80"/>
      <c r="AY917" s="80"/>
      <c r="AZ917" s="69"/>
      <c r="BA917" s="69"/>
      <c r="BB917" s="80"/>
      <c r="BC917" s="80"/>
      <c r="BD917" s="69"/>
      <c r="BE917" s="69"/>
      <c r="BF917" s="80"/>
      <c r="BG917" s="80"/>
      <c r="BH917" s="69"/>
      <c r="BI917" s="69"/>
      <c r="BJ917" s="80"/>
      <c r="BK917" s="80"/>
      <c r="BL917" s="69"/>
      <c r="BM917" s="69"/>
      <c r="BN917" s="80"/>
      <c r="BO917" s="80"/>
      <c r="BP917" s="69"/>
      <c r="BQ917" s="69"/>
      <c r="BR917" s="80"/>
      <c r="BS917" s="80"/>
      <c r="BT917" s="69"/>
      <c r="BU917" s="69"/>
      <c r="BV917" s="80"/>
      <c r="BW917" s="80"/>
      <c r="BX917" s="69"/>
      <c r="BY917" s="69"/>
      <c r="BZ917" s="80"/>
      <c r="CA917" s="80"/>
      <c r="CB917" s="69"/>
      <c r="CC917" s="69"/>
      <c r="CD917" s="80"/>
      <c r="CE917" s="80"/>
      <c r="CF917" s="69"/>
      <c r="CG917" s="69"/>
      <c r="CH917" s="69"/>
      <c r="CI917" s="69"/>
      <c r="CJ917" s="69"/>
      <c r="CK917" s="69"/>
      <c r="CL917" s="68"/>
      <c r="CM917" s="67"/>
      <c r="CN917" s="67"/>
      <c r="CO917" s="69"/>
      <c r="CP917" s="68"/>
      <c r="CQ917" s="67"/>
      <c r="CR917" s="67"/>
      <c r="CS917" s="69"/>
      <c r="CT917" s="81"/>
      <c r="CU917" s="69"/>
      <c r="CV917" s="69"/>
      <c r="CW917" s="69"/>
      <c r="CX917" s="69"/>
      <c r="CY917" s="69"/>
      <c r="CZ917" s="69"/>
      <c r="DA917" s="69"/>
    </row>
    <row r="918" spans="2:105">
      <c r="B918" s="67"/>
      <c r="C918" s="67"/>
      <c r="D918" s="67"/>
      <c r="E918" s="69"/>
      <c r="F918" s="68"/>
      <c r="G918" s="67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  <c r="AC918" s="80"/>
      <c r="AD918" s="80"/>
      <c r="AE918" s="69"/>
      <c r="AF918" s="69"/>
      <c r="AG918" s="69"/>
      <c r="AH918" s="80"/>
      <c r="AI918" s="80"/>
      <c r="AJ918" s="69"/>
      <c r="AK918" s="69"/>
      <c r="AL918" s="80"/>
      <c r="AM918" s="80"/>
      <c r="AN918" s="69"/>
      <c r="AO918" s="69"/>
      <c r="AP918" s="80"/>
      <c r="AQ918" s="80"/>
      <c r="AR918" s="69"/>
      <c r="AS918" s="69"/>
      <c r="AT918" s="80"/>
      <c r="AU918" s="80"/>
      <c r="AV918" s="69"/>
      <c r="AW918" s="69"/>
      <c r="AX918" s="80"/>
      <c r="AY918" s="80"/>
      <c r="AZ918" s="69"/>
      <c r="BA918" s="69"/>
      <c r="BB918" s="80"/>
      <c r="BC918" s="80"/>
      <c r="BD918" s="69"/>
      <c r="BE918" s="69"/>
      <c r="BF918" s="80"/>
      <c r="BG918" s="80"/>
      <c r="BH918" s="69"/>
      <c r="BI918" s="69"/>
      <c r="BJ918" s="80"/>
      <c r="BK918" s="80"/>
      <c r="BL918" s="69"/>
      <c r="BM918" s="69"/>
      <c r="BN918" s="80"/>
      <c r="BO918" s="80"/>
      <c r="BP918" s="69"/>
      <c r="BQ918" s="69"/>
      <c r="BR918" s="80"/>
      <c r="BS918" s="80"/>
      <c r="BT918" s="69"/>
      <c r="BU918" s="69"/>
      <c r="BV918" s="80"/>
      <c r="BW918" s="80"/>
      <c r="BX918" s="69"/>
      <c r="BY918" s="69"/>
      <c r="BZ918" s="80"/>
      <c r="CA918" s="80"/>
      <c r="CB918" s="69"/>
      <c r="CC918" s="69"/>
      <c r="CD918" s="80"/>
      <c r="CE918" s="80"/>
      <c r="CF918" s="69"/>
      <c r="CG918" s="69"/>
      <c r="CH918" s="69"/>
      <c r="CI918" s="69"/>
      <c r="CJ918" s="69"/>
      <c r="CK918" s="69"/>
      <c r="CL918" s="68"/>
      <c r="CM918" s="67"/>
      <c r="CN918" s="67"/>
      <c r="CO918" s="69"/>
      <c r="CP918" s="68"/>
      <c r="CQ918" s="67"/>
      <c r="CR918" s="67"/>
      <c r="CS918" s="69"/>
      <c r="CT918" s="81"/>
      <c r="CU918" s="69"/>
      <c r="CV918" s="69"/>
      <c r="CW918" s="69"/>
      <c r="CX918" s="69"/>
      <c r="CY918" s="69"/>
      <c r="CZ918" s="69"/>
      <c r="DA918" s="69"/>
    </row>
    <row r="919" spans="2:105">
      <c r="B919" s="67"/>
      <c r="C919" s="67"/>
      <c r="D919" s="67"/>
      <c r="E919" s="69"/>
      <c r="F919" s="68"/>
      <c r="G919" s="67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  <c r="AC919" s="80"/>
      <c r="AD919" s="80"/>
      <c r="AE919" s="69"/>
      <c r="AF919" s="69"/>
      <c r="AG919" s="69"/>
      <c r="AH919" s="80"/>
      <c r="AI919" s="80"/>
      <c r="AJ919" s="69"/>
      <c r="AK919" s="69"/>
      <c r="AL919" s="80"/>
      <c r="AM919" s="80"/>
      <c r="AN919" s="69"/>
      <c r="AO919" s="69"/>
      <c r="AP919" s="80"/>
      <c r="AQ919" s="80"/>
      <c r="AR919" s="69"/>
      <c r="AS919" s="69"/>
      <c r="AT919" s="80"/>
      <c r="AU919" s="80"/>
      <c r="AV919" s="69"/>
      <c r="AW919" s="69"/>
      <c r="AX919" s="80"/>
      <c r="AY919" s="80"/>
      <c r="AZ919" s="69"/>
      <c r="BA919" s="69"/>
      <c r="BB919" s="80"/>
      <c r="BC919" s="80"/>
      <c r="BD919" s="69"/>
      <c r="BE919" s="69"/>
      <c r="BF919" s="80"/>
      <c r="BG919" s="80"/>
      <c r="BH919" s="69"/>
      <c r="BI919" s="69"/>
      <c r="BJ919" s="80"/>
      <c r="BK919" s="80"/>
      <c r="BL919" s="69"/>
      <c r="BM919" s="69"/>
      <c r="BN919" s="80"/>
      <c r="BO919" s="80"/>
      <c r="BP919" s="69"/>
      <c r="BQ919" s="69"/>
      <c r="BR919" s="80"/>
      <c r="BS919" s="80"/>
      <c r="BT919" s="69"/>
      <c r="BU919" s="69"/>
      <c r="BV919" s="80"/>
      <c r="BW919" s="80"/>
      <c r="BX919" s="69"/>
      <c r="BY919" s="69"/>
      <c r="BZ919" s="80"/>
      <c r="CA919" s="80"/>
      <c r="CB919" s="69"/>
      <c r="CC919" s="69"/>
      <c r="CD919" s="80"/>
      <c r="CE919" s="80"/>
      <c r="CF919" s="69"/>
      <c r="CG919" s="69"/>
      <c r="CH919" s="69"/>
      <c r="CI919" s="69"/>
      <c r="CJ919" s="69"/>
      <c r="CK919" s="69"/>
      <c r="CL919" s="68"/>
      <c r="CM919" s="67"/>
      <c r="CN919" s="67"/>
      <c r="CO919" s="69"/>
      <c r="CP919" s="68"/>
      <c r="CQ919" s="67"/>
      <c r="CR919" s="67"/>
      <c r="CS919" s="69"/>
      <c r="CT919" s="81"/>
      <c r="CU919" s="69"/>
      <c r="CV919" s="69"/>
      <c r="CW919" s="69"/>
      <c r="CX919" s="69"/>
      <c r="CY919" s="69"/>
      <c r="CZ919" s="69"/>
      <c r="DA919" s="69"/>
    </row>
    <row r="920" spans="2:105">
      <c r="B920" s="67"/>
      <c r="C920" s="67"/>
      <c r="D920" s="67"/>
      <c r="E920" s="69"/>
      <c r="F920" s="68"/>
      <c r="G920" s="67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  <c r="AC920" s="80"/>
      <c r="AD920" s="80"/>
      <c r="AE920" s="69"/>
      <c r="AF920" s="69"/>
      <c r="AG920" s="69"/>
      <c r="AH920" s="80"/>
      <c r="AI920" s="80"/>
      <c r="AJ920" s="69"/>
      <c r="AK920" s="69"/>
      <c r="AL920" s="80"/>
      <c r="AM920" s="80"/>
      <c r="AN920" s="69"/>
      <c r="AO920" s="69"/>
      <c r="AP920" s="80"/>
      <c r="AQ920" s="80"/>
      <c r="AR920" s="69"/>
      <c r="AS920" s="69"/>
      <c r="AT920" s="80"/>
      <c r="AU920" s="80"/>
      <c r="AV920" s="69"/>
      <c r="AW920" s="69"/>
      <c r="AX920" s="80"/>
      <c r="AY920" s="80"/>
      <c r="AZ920" s="69"/>
      <c r="BA920" s="69"/>
      <c r="BB920" s="80"/>
      <c r="BC920" s="80"/>
      <c r="BD920" s="69"/>
      <c r="BE920" s="69"/>
      <c r="BF920" s="80"/>
      <c r="BG920" s="80"/>
      <c r="BH920" s="69"/>
      <c r="BI920" s="69"/>
      <c r="BJ920" s="80"/>
      <c r="BK920" s="80"/>
      <c r="BL920" s="69"/>
      <c r="BM920" s="69"/>
      <c r="BN920" s="80"/>
      <c r="BO920" s="80"/>
      <c r="BP920" s="69"/>
      <c r="BQ920" s="69"/>
      <c r="BR920" s="80"/>
      <c r="BS920" s="80"/>
      <c r="BT920" s="69"/>
      <c r="BU920" s="69"/>
      <c r="BV920" s="80"/>
      <c r="BW920" s="80"/>
      <c r="BX920" s="69"/>
      <c r="BY920" s="69"/>
      <c r="BZ920" s="80"/>
      <c r="CA920" s="80"/>
      <c r="CB920" s="69"/>
      <c r="CC920" s="69"/>
      <c r="CD920" s="80"/>
      <c r="CE920" s="80"/>
      <c r="CF920" s="69"/>
      <c r="CG920" s="69"/>
      <c r="CH920" s="69"/>
      <c r="CI920" s="69"/>
      <c r="CJ920" s="69"/>
      <c r="CK920" s="69"/>
      <c r="CL920" s="68"/>
      <c r="CM920" s="67"/>
      <c r="CN920" s="67"/>
      <c r="CO920" s="69"/>
      <c r="CP920" s="68"/>
      <c r="CQ920" s="67"/>
      <c r="CR920" s="67"/>
      <c r="CS920" s="69"/>
      <c r="CT920" s="81"/>
      <c r="CU920" s="69"/>
      <c r="CV920" s="69"/>
      <c r="CW920" s="69"/>
      <c r="CX920" s="69"/>
      <c r="CY920" s="69"/>
      <c r="CZ920" s="69"/>
      <c r="DA920" s="69"/>
    </row>
    <row r="921" spans="2:105">
      <c r="B921" s="67"/>
      <c r="C921" s="67"/>
      <c r="D921" s="67"/>
      <c r="E921" s="69"/>
      <c r="F921" s="68"/>
      <c r="G921" s="67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  <c r="AC921" s="80"/>
      <c r="AD921" s="80"/>
      <c r="AE921" s="69"/>
      <c r="AF921" s="69"/>
      <c r="AG921" s="69"/>
      <c r="AH921" s="80"/>
      <c r="AI921" s="80"/>
      <c r="AJ921" s="69"/>
      <c r="AK921" s="69"/>
      <c r="AL921" s="80"/>
      <c r="AM921" s="80"/>
      <c r="AN921" s="69"/>
      <c r="AO921" s="69"/>
      <c r="AP921" s="80"/>
      <c r="AQ921" s="80"/>
      <c r="AR921" s="69"/>
      <c r="AS921" s="69"/>
      <c r="AT921" s="80"/>
      <c r="AU921" s="80"/>
      <c r="AV921" s="69"/>
      <c r="AW921" s="69"/>
      <c r="AX921" s="80"/>
      <c r="AY921" s="80"/>
      <c r="AZ921" s="69"/>
      <c r="BA921" s="69"/>
      <c r="BB921" s="80"/>
      <c r="BC921" s="80"/>
      <c r="BD921" s="69"/>
      <c r="BE921" s="69"/>
      <c r="BF921" s="80"/>
      <c r="BG921" s="80"/>
      <c r="BH921" s="69"/>
      <c r="BI921" s="69"/>
      <c r="BJ921" s="80"/>
      <c r="BK921" s="80"/>
      <c r="BL921" s="69"/>
      <c r="BM921" s="69"/>
      <c r="BN921" s="80"/>
      <c r="BO921" s="80"/>
      <c r="BP921" s="69"/>
      <c r="BQ921" s="69"/>
      <c r="BR921" s="80"/>
      <c r="BS921" s="80"/>
      <c r="BT921" s="69"/>
      <c r="BU921" s="69"/>
      <c r="BV921" s="80"/>
      <c r="BW921" s="80"/>
      <c r="BX921" s="69"/>
      <c r="BY921" s="69"/>
      <c r="BZ921" s="80"/>
      <c r="CA921" s="80"/>
      <c r="CB921" s="69"/>
      <c r="CC921" s="69"/>
      <c r="CD921" s="80"/>
      <c r="CE921" s="80"/>
      <c r="CF921" s="69"/>
      <c r="CG921" s="69"/>
      <c r="CH921" s="69"/>
      <c r="CI921" s="69"/>
      <c r="CJ921" s="69"/>
      <c r="CK921" s="69"/>
      <c r="CL921" s="68"/>
      <c r="CM921" s="67"/>
      <c r="CN921" s="67"/>
      <c r="CO921" s="69"/>
      <c r="CP921" s="68"/>
      <c r="CQ921" s="67"/>
      <c r="CR921" s="67"/>
      <c r="CS921" s="69"/>
      <c r="CT921" s="81"/>
      <c r="CU921" s="69"/>
      <c r="CV921" s="69"/>
      <c r="CW921" s="69"/>
      <c r="CX921" s="69"/>
      <c r="CY921" s="69"/>
      <c r="CZ921" s="69"/>
      <c r="DA921" s="69"/>
    </row>
    <row r="922" spans="2:105">
      <c r="B922" s="67"/>
      <c r="C922" s="67"/>
      <c r="D922" s="67"/>
      <c r="E922" s="69"/>
      <c r="F922" s="68"/>
      <c r="G922" s="67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  <c r="AC922" s="80"/>
      <c r="AD922" s="80"/>
      <c r="AE922" s="69"/>
      <c r="AF922" s="69"/>
      <c r="AG922" s="69"/>
      <c r="AH922" s="80"/>
      <c r="AI922" s="80"/>
      <c r="AJ922" s="69"/>
      <c r="AK922" s="69"/>
      <c r="AL922" s="80"/>
      <c r="AM922" s="80"/>
      <c r="AN922" s="69"/>
      <c r="AO922" s="69"/>
      <c r="AP922" s="80"/>
      <c r="AQ922" s="80"/>
      <c r="AR922" s="69"/>
      <c r="AS922" s="69"/>
      <c r="AT922" s="80"/>
      <c r="AU922" s="80"/>
      <c r="AV922" s="69"/>
      <c r="AW922" s="69"/>
      <c r="AX922" s="80"/>
      <c r="AY922" s="80"/>
      <c r="AZ922" s="69"/>
      <c r="BA922" s="69"/>
      <c r="BB922" s="80"/>
      <c r="BC922" s="80"/>
      <c r="BD922" s="69"/>
      <c r="BE922" s="69"/>
      <c r="BF922" s="80"/>
      <c r="BG922" s="80"/>
      <c r="BH922" s="69"/>
      <c r="BI922" s="69"/>
      <c r="BJ922" s="80"/>
      <c r="BK922" s="80"/>
      <c r="BL922" s="69"/>
      <c r="BM922" s="69"/>
      <c r="BN922" s="80"/>
      <c r="BO922" s="80"/>
      <c r="BP922" s="69"/>
      <c r="BQ922" s="69"/>
      <c r="BR922" s="80"/>
      <c r="BS922" s="80"/>
      <c r="BT922" s="69"/>
      <c r="BU922" s="69"/>
      <c r="BV922" s="80"/>
      <c r="BW922" s="80"/>
      <c r="BX922" s="69"/>
      <c r="BY922" s="69"/>
      <c r="BZ922" s="80"/>
      <c r="CA922" s="80"/>
      <c r="CB922" s="69"/>
      <c r="CC922" s="69"/>
      <c r="CD922" s="80"/>
      <c r="CE922" s="80"/>
      <c r="CF922" s="69"/>
      <c r="CG922" s="69"/>
      <c r="CH922" s="69"/>
      <c r="CI922" s="69"/>
      <c r="CJ922" s="69"/>
      <c r="CK922" s="69"/>
      <c r="CL922" s="68"/>
      <c r="CM922" s="67"/>
      <c r="CN922" s="67"/>
      <c r="CO922" s="69"/>
      <c r="CP922" s="68"/>
      <c r="CQ922" s="67"/>
      <c r="CR922" s="67"/>
      <c r="CS922" s="69"/>
      <c r="CT922" s="81"/>
      <c r="CU922" s="69"/>
      <c r="CV922" s="69"/>
      <c r="CW922" s="69"/>
      <c r="CX922" s="69"/>
      <c r="CY922" s="69"/>
      <c r="CZ922" s="69"/>
      <c r="DA922" s="69"/>
    </row>
    <row r="923" spans="2:105">
      <c r="B923" s="67"/>
      <c r="C923" s="67"/>
      <c r="D923" s="67"/>
      <c r="E923" s="69"/>
      <c r="F923" s="68"/>
      <c r="G923" s="67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  <c r="AC923" s="80"/>
      <c r="AD923" s="80"/>
      <c r="AE923" s="69"/>
      <c r="AF923" s="69"/>
      <c r="AG923" s="69"/>
      <c r="AH923" s="80"/>
      <c r="AI923" s="80"/>
      <c r="AJ923" s="69"/>
      <c r="AK923" s="69"/>
      <c r="AL923" s="80"/>
      <c r="AM923" s="80"/>
      <c r="AN923" s="69"/>
      <c r="AO923" s="69"/>
      <c r="AP923" s="80"/>
      <c r="AQ923" s="80"/>
      <c r="AR923" s="69"/>
      <c r="AS923" s="69"/>
      <c r="AT923" s="80"/>
      <c r="AU923" s="80"/>
      <c r="AV923" s="69"/>
      <c r="AW923" s="69"/>
      <c r="AX923" s="80"/>
      <c r="AY923" s="80"/>
      <c r="AZ923" s="69"/>
      <c r="BA923" s="69"/>
      <c r="BB923" s="80"/>
      <c r="BC923" s="80"/>
      <c r="BD923" s="69"/>
      <c r="BE923" s="69"/>
      <c r="BF923" s="80"/>
      <c r="BG923" s="80"/>
      <c r="BH923" s="69"/>
      <c r="BI923" s="69"/>
      <c r="BJ923" s="80"/>
      <c r="BK923" s="80"/>
      <c r="BL923" s="69"/>
      <c r="BM923" s="69"/>
      <c r="BN923" s="80"/>
      <c r="BO923" s="80"/>
      <c r="BP923" s="69"/>
      <c r="BQ923" s="69"/>
      <c r="BR923" s="80"/>
      <c r="BS923" s="80"/>
      <c r="BT923" s="69"/>
      <c r="BU923" s="69"/>
      <c r="BV923" s="80"/>
      <c r="BW923" s="80"/>
      <c r="BX923" s="69"/>
      <c r="BY923" s="69"/>
      <c r="BZ923" s="80"/>
      <c r="CA923" s="80"/>
      <c r="CB923" s="69"/>
      <c r="CC923" s="69"/>
      <c r="CD923" s="80"/>
      <c r="CE923" s="80"/>
      <c r="CF923" s="69"/>
      <c r="CG923" s="69"/>
      <c r="CH923" s="69"/>
      <c r="CI923" s="69"/>
      <c r="CJ923" s="69"/>
      <c r="CK923" s="69"/>
      <c r="CL923" s="68"/>
      <c r="CM923" s="67"/>
      <c r="CN923" s="67"/>
      <c r="CO923" s="69"/>
      <c r="CP923" s="68"/>
      <c r="CQ923" s="67"/>
      <c r="CR923" s="67"/>
      <c r="CS923" s="69"/>
      <c r="CT923" s="81"/>
      <c r="CU923" s="69"/>
      <c r="CV923" s="69"/>
      <c r="CW923" s="69"/>
      <c r="CX923" s="69"/>
      <c r="CY923" s="69"/>
      <c r="CZ923" s="69"/>
      <c r="DA923" s="69"/>
    </row>
    <row r="924" spans="2:105">
      <c r="B924" s="67"/>
      <c r="C924" s="67"/>
      <c r="D924" s="67"/>
      <c r="E924" s="69"/>
      <c r="F924" s="68"/>
      <c r="G924" s="67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  <c r="AC924" s="80"/>
      <c r="AD924" s="80"/>
      <c r="AE924" s="69"/>
      <c r="AF924" s="69"/>
      <c r="AG924" s="69"/>
      <c r="AH924" s="80"/>
      <c r="AI924" s="80"/>
      <c r="AJ924" s="69"/>
      <c r="AK924" s="69"/>
      <c r="AL924" s="80"/>
      <c r="AM924" s="80"/>
      <c r="AN924" s="69"/>
      <c r="AO924" s="69"/>
      <c r="AP924" s="80"/>
      <c r="AQ924" s="80"/>
      <c r="AR924" s="69"/>
      <c r="AS924" s="69"/>
      <c r="AT924" s="80"/>
      <c r="AU924" s="80"/>
      <c r="AV924" s="69"/>
      <c r="AW924" s="69"/>
      <c r="AX924" s="80"/>
      <c r="AY924" s="80"/>
      <c r="AZ924" s="69"/>
      <c r="BA924" s="69"/>
      <c r="BB924" s="80"/>
      <c r="BC924" s="80"/>
      <c r="BD924" s="69"/>
      <c r="BE924" s="69"/>
      <c r="BF924" s="80"/>
      <c r="BG924" s="80"/>
      <c r="BH924" s="69"/>
      <c r="BI924" s="69"/>
      <c r="BJ924" s="80"/>
      <c r="BK924" s="80"/>
      <c r="BL924" s="69"/>
      <c r="BM924" s="69"/>
      <c r="BN924" s="80"/>
      <c r="BO924" s="80"/>
      <c r="BP924" s="69"/>
      <c r="BQ924" s="69"/>
      <c r="BR924" s="80"/>
      <c r="BS924" s="80"/>
      <c r="BT924" s="69"/>
      <c r="BU924" s="69"/>
      <c r="BV924" s="80"/>
      <c r="BW924" s="80"/>
      <c r="BX924" s="69"/>
      <c r="BY924" s="69"/>
      <c r="BZ924" s="80"/>
      <c r="CA924" s="80"/>
      <c r="CB924" s="69"/>
      <c r="CC924" s="69"/>
      <c r="CD924" s="80"/>
      <c r="CE924" s="80"/>
      <c r="CF924" s="69"/>
      <c r="CG924" s="69"/>
      <c r="CH924" s="69"/>
      <c r="CI924" s="69"/>
      <c r="CJ924" s="69"/>
      <c r="CK924" s="69"/>
      <c r="CL924" s="68"/>
      <c r="CM924" s="67"/>
      <c r="CN924" s="67"/>
      <c r="CO924" s="69"/>
      <c r="CP924" s="68"/>
      <c r="CQ924" s="67"/>
      <c r="CR924" s="67"/>
      <c r="CS924" s="69"/>
      <c r="CT924" s="81"/>
      <c r="CU924" s="69"/>
      <c r="CV924" s="69"/>
      <c r="CW924" s="69"/>
      <c r="CX924" s="69"/>
      <c r="CY924" s="69"/>
      <c r="CZ924" s="69"/>
      <c r="DA924" s="69"/>
    </row>
    <row r="925" spans="2:105">
      <c r="B925" s="67"/>
      <c r="C925" s="67"/>
      <c r="D925" s="67"/>
      <c r="E925" s="69"/>
      <c r="F925" s="68"/>
      <c r="G925" s="67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  <c r="AC925" s="80"/>
      <c r="AD925" s="80"/>
      <c r="AE925" s="69"/>
      <c r="AF925" s="69"/>
      <c r="AG925" s="69"/>
      <c r="AH925" s="80"/>
      <c r="AI925" s="80"/>
      <c r="AJ925" s="69"/>
      <c r="AK925" s="69"/>
      <c r="AL925" s="80"/>
      <c r="AM925" s="80"/>
      <c r="AN925" s="69"/>
      <c r="AO925" s="69"/>
      <c r="AP925" s="80"/>
      <c r="AQ925" s="80"/>
      <c r="AR925" s="69"/>
      <c r="AS925" s="69"/>
      <c r="AT925" s="80"/>
      <c r="AU925" s="80"/>
      <c r="AV925" s="69"/>
      <c r="AW925" s="69"/>
      <c r="AX925" s="80"/>
      <c r="AY925" s="80"/>
      <c r="AZ925" s="69"/>
      <c r="BA925" s="69"/>
      <c r="BB925" s="80"/>
      <c r="BC925" s="80"/>
      <c r="BD925" s="69"/>
      <c r="BE925" s="69"/>
      <c r="BF925" s="80"/>
      <c r="BG925" s="80"/>
      <c r="BH925" s="69"/>
      <c r="BI925" s="69"/>
      <c r="BJ925" s="80"/>
      <c r="BK925" s="80"/>
      <c r="BL925" s="69"/>
      <c r="BM925" s="69"/>
      <c r="BN925" s="80"/>
      <c r="BO925" s="80"/>
      <c r="BP925" s="69"/>
      <c r="BQ925" s="69"/>
      <c r="BR925" s="80"/>
      <c r="BS925" s="80"/>
      <c r="BT925" s="69"/>
      <c r="BU925" s="69"/>
      <c r="BV925" s="80"/>
      <c r="BW925" s="80"/>
      <c r="BX925" s="69"/>
      <c r="BY925" s="69"/>
      <c r="BZ925" s="80"/>
      <c r="CA925" s="80"/>
      <c r="CB925" s="69"/>
      <c r="CC925" s="69"/>
      <c r="CD925" s="80"/>
      <c r="CE925" s="80"/>
      <c r="CF925" s="69"/>
      <c r="CG925" s="69"/>
      <c r="CH925" s="69"/>
      <c r="CI925" s="69"/>
      <c r="CJ925" s="69"/>
      <c r="CK925" s="69"/>
      <c r="CL925" s="68"/>
      <c r="CM925" s="67"/>
      <c r="CN925" s="67"/>
      <c r="CO925" s="69"/>
      <c r="CP925" s="68"/>
      <c r="CQ925" s="67"/>
      <c r="CR925" s="67"/>
      <c r="CS925" s="69"/>
      <c r="CT925" s="81"/>
      <c r="CU925" s="69"/>
      <c r="CV925" s="69"/>
      <c r="CW925" s="69"/>
      <c r="CX925" s="69"/>
      <c r="CY925" s="69"/>
      <c r="CZ925" s="69"/>
      <c r="DA925" s="69"/>
    </row>
    <row r="926" spans="2:105">
      <c r="B926" s="67"/>
      <c r="C926" s="67"/>
      <c r="D926" s="67"/>
      <c r="E926" s="69"/>
      <c r="F926" s="68"/>
      <c r="G926" s="67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69"/>
      <c r="AF926" s="69"/>
      <c r="AG926" s="69"/>
      <c r="AH926" s="80"/>
      <c r="AI926" s="80"/>
      <c r="AJ926" s="69"/>
      <c r="AK926" s="69"/>
      <c r="AL926" s="80"/>
      <c r="AM926" s="80"/>
      <c r="AN926" s="69"/>
      <c r="AO926" s="69"/>
      <c r="AP926" s="80"/>
      <c r="AQ926" s="80"/>
      <c r="AR926" s="69"/>
      <c r="AS926" s="69"/>
      <c r="AT926" s="80"/>
      <c r="AU926" s="80"/>
      <c r="AV926" s="69"/>
      <c r="AW926" s="69"/>
      <c r="AX926" s="80"/>
      <c r="AY926" s="80"/>
      <c r="AZ926" s="69"/>
      <c r="BA926" s="69"/>
      <c r="BB926" s="80"/>
      <c r="BC926" s="80"/>
      <c r="BD926" s="69"/>
      <c r="BE926" s="69"/>
      <c r="BF926" s="80"/>
      <c r="BG926" s="80"/>
      <c r="BH926" s="69"/>
      <c r="BI926" s="69"/>
      <c r="BJ926" s="80"/>
      <c r="BK926" s="80"/>
      <c r="BL926" s="69"/>
      <c r="BM926" s="69"/>
      <c r="BN926" s="80"/>
      <c r="BO926" s="80"/>
      <c r="BP926" s="69"/>
      <c r="BQ926" s="69"/>
      <c r="BR926" s="80"/>
      <c r="BS926" s="80"/>
      <c r="BT926" s="69"/>
      <c r="BU926" s="69"/>
      <c r="BV926" s="80"/>
      <c r="BW926" s="80"/>
      <c r="BX926" s="69"/>
      <c r="BY926" s="69"/>
      <c r="BZ926" s="80"/>
      <c r="CA926" s="80"/>
      <c r="CB926" s="69"/>
      <c r="CC926" s="69"/>
      <c r="CD926" s="80"/>
      <c r="CE926" s="80"/>
      <c r="CF926" s="69"/>
      <c r="CG926" s="69"/>
      <c r="CH926" s="69"/>
      <c r="CI926" s="69"/>
      <c r="CJ926" s="69"/>
      <c r="CK926" s="69"/>
      <c r="CL926" s="68"/>
      <c r="CM926" s="67"/>
      <c r="CN926" s="67"/>
      <c r="CO926" s="69"/>
      <c r="CP926" s="68"/>
      <c r="CQ926" s="67"/>
      <c r="CR926" s="67"/>
      <c r="CS926" s="69"/>
      <c r="CT926" s="81"/>
      <c r="CU926" s="69"/>
      <c r="CV926" s="69"/>
      <c r="CW926" s="69"/>
      <c r="CX926" s="69"/>
      <c r="CY926" s="69"/>
      <c r="CZ926" s="69"/>
      <c r="DA926" s="69"/>
    </row>
    <row r="927" spans="2:105">
      <c r="B927" s="67"/>
      <c r="C927" s="67"/>
      <c r="D927" s="67"/>
      <c r="E927" s="69"/>
      <c r="F927" s="68"/>
      <c r="G927" s="67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  <c r="AC927" s="80"/>
      <c r="AD927" s="80"/>
      <c r="AE927" s="69"/>
      <c r="AF927" s="69"/>
      <c r="AG927" s="69"/>
      <c r="AH927" s="80"/>
      <c r="AI927" s="80"/>
      <c r="AJ927" s="69"/>
      <c r="AK927" s="69"/>
      <c r="AL927" s="80"/>
      <c r="AM927" s="80"/>
      <c r="AN927" s="69"/>
      <c r="AO927" s="69"/>
      <c r="AP927" s="80"/>
      <c r="AQ927" s="80"/>
      <c r="AR927" s="69"/>
      <c r="AS927" s="69"/>
      <c r="AT927" s="80"/>
      <c r="AU927" s="80"/>
      <c r="AV927" s="69"/>
      <c r="AW927" s="69"/>
      <c r="AX927" s="80"/>
      <c r="AY927" s="80"/>
      <c r="AZ927" s="69"/>
      <c r="BA927" s="69"/>
      <c r="BB927" s="80"/>
      <c r="BC927" s="80"/>
      <c r="BD927" s="69"/>
      <c r="BE927" s="69"/>
      <c r="BF927" s="80"/>
      <c r="BG927" s="80"/>
      <c r="BH927" s="69"/>
      <c r="BI927" s="69"/>
      <c r="BJ927" s="80"/>
      <c r="BK927" s="80"/>
      <c r="BL927" s="69"/>
      <c r="BM927" s="69"/>
      <c r="BN927" s="80"/>
      <c r="BO927" s="80"/>
      <c r="BP927" s="69"/>
      <c r="BQ927" s="69"/>
      <c r="BR927" s="80"/>
      <c r="BS927" s="80"/>
      <c r="BT927" s="69"/>
      <c r="BU927" s="69"/>
      <c r="BV927" s="80"/>
      <c r="BW927" s="80"/>
      <c r="BX927" s="69"/>
      <c r="BY927" s="69"/>
      <c r="BZ927" s="80"/>
      <c r="CA927" s="80"/>
      <c r="CB927" s="69"/>
      <c r="CC927" s="69"/>
      <c r="CD927" s="80"/>
      <c r="CE927" s="80"/>
      <c r="CF927" s="69"/>
      <c r="CG927" s="69"/>
      <c r="CH927" s="69"/>
      <c r="CI927" s="69"/>
      <c r="CJ927" s="69"/>
      <c r="CK927" s="69"/>
      <c r="CL927" s="68"/>
      <c r="CM927" s="67"/>
      <c r="CN927" s="67"/>
      <c r="CO927" s="69"/>
      <c r="CP927" s="68"/>
      <c r="CQ927" s="67"/>
      <c r="CR927" s="67"/>
      <c r="CS927" s="69"/>
      <c r="CT927" s="81"/>
      <c r="CU927" s="69"/>
      <c r="CV927" s="69"/>
      <c r="CW927" s="69"/>
      <c r="CX927" s="69"/>
      <c r="CY927" s="69"/>
      <c r="CZ927" s="69"/>
      <c r="DA927" s="69"/>
    </row>
    <row r="928" spans="2:105">
      <c r="B928" s="67"/>
      <c r="C928" s="67"/>
      <c r="D928" s="67"/>
      <c r="E928" s="69"/>
      <c r="F928" s="68"/>
      <c r="G928" s="67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  <c r="AC928" s="80"/>
      <c r="AD928" s="80"/>
      <c r="AE928" s="69"/>
      <c r="AF928" s="69"/>
      <c r="AG928" s="69"/>
      <c r="AH928" s="80"/>
      <c r="AI928" s="80"/>
      <c r="AJ928" s="69"/>
      <c r="AK928" s="69"/>
      <c r="AL928" s="80"/>
      <c r="AM928" s="80"/>
      <c r="AN928" s="69"/>
      <c r="AO928" s="69"/>
      <c r="AP928" s="80"/>
      <c r="AQ928" s="80"/>
      <c r="AR928" s="69"/>
      <c r="AS928" s="69"/>
      <c r="AT928" s="80"/>
      <c r="AU928" s="80"/>
      <c r="AV928" s="69"/>
      <c r="AW928" s="69"/>
      <c r="AX928" s="80"/>
      <c r="AY928" s="80"/>
      <c r="AZ928" s="69"/>
      <c r="BA928" s="69"/>
      <c r="BB928" s="80"/>
      <c r="BC928" s="80"/>
      <c r="BD928" s="69"/>
      <c r="BE928" s="69"/>
      <c r="BF928" s="80"/>
      <c r="BG928" s="80"/>
      <c r="BH928" s="69"/>
      <c r="BI928" s="69"/>
      <c r="BJ928" s="80"/>
      <c r="BK928" s="80"/>
      <c r="BL928" s="69"/>
      <c r="BM928" s="69"/>
      <c r="BN928" s="80"/>
      <c r="BO928" s="80"/>
      <c r="BP928" s="69"/>
      <c r="BQ928" s="69"/>
      <c r="BR928" s="80"/>
      <c r="BS928" s="80"/>
      <c r="BT928" s="69"/>
      <c r="BU928" s="69"/>
      <c r="BV928" s="80"/>
      <c r="BW928" s="80"/>
      <c r="BX928" s="69"/>
      <c r="BY928" s="69"/>
      <c r="BZ928" s="80"/>
      <c r="CA928" s="80"/>
      <c r="CB928" s="69"/>
      <c r="CC928" s="69"/>
      <c r="CD928" s="80"/>
      <c r="CE928" s="80"/>
      <c r="CF928" s="69"/>
      <c r="CG928" s="69"/>
      <c r="CH928" s="69"/>
      <c r="CI928" s="69"/>
      <c r="CJ928" s="69"/>
      <c r="CK928" s="69"/>
      <c r="CL928" s="68"/>
      <c r="CM928" s="67"/>
      <c r="CN928" s="67"/>
      <c r="CO928" s="69"/>
      <c r="CP928" s="68"/>
      <c r="CQ928" s="67"/>
      <c r="CR928" s="67"/>
      <c r="CS928" s="69"/>
      <c r="CT928" s="81"/>
      <c r="CU928" s="69"/>
      <c r="CV928" s="69"/>
      <c r="CW928" s="69"/>
      <c r="CX928" s="69"/>
      <c r="CY928" s="69"/>
      <c r="CZ928" s="69"/>
      <c r="DA928" s="69"/>
    </row>
    <row r="929" spans="2:105">
      <c r="B929" s="67"/>
      <c r="C929" s="67"/>
      <c r="D929" s="67"/>
      <c r="E929" s="69"/>
      <c r="F929" s="68"/>
      <c r="G929" s="67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  <c r="AC929" s="80"/>
      <c r="AD929" s="80"/>
      <c r="AE929" s="69"/>
      <c r="AF929" s="69"/>
      <c r="AG929" s="69"/>
      <c r="AH929" s="80"/>
      <c r="AI929" s="80"/>
      <c r="AJ929" s="69"/>
      <c r="AK929" s="69"/>
      <c r="AL929" s="80"/>
      <c r="AM929" s="80"/>
      <c r="AN929" s="69"/>
      <c r="AO929" s="69"/>
      <c r="AP929" s="80"/>
      <c r="AQ929" s="80"/>
      <c r="AR929" s="69"/>
      <c r="AS929" s="69"/>
      <c r="AT929" s="80"/>
      <c r="AU929" s="80"/>
      <c r="AV929" s="69"/>
      <c r="AW929" s="69"/>
      <c r="AX929" s="80"/>
      <c r="AY929" s="80"/>
      <c r="AZ929" s="69"/>
      <c r="BA929" s="69"/>
      <c r="BB929" s="80"/>
      <c r="BC929" s="80"/>
      <c r="BD929" s="69"/>
      <c r="BE929" s="69"/>
      <c r="BF929" s="80"/>
      <c r="BG929" s="80"/>
      <c r="BH929" s="69"/>
      <c r="BI929" s="69"/>
      <c r="BJ929" s="80"/>
      <c r="BK929" s="80"/>
      <c r="BL929" s="69"/>
      <c r="BM929" s="69"/>
      <c r="BN929" s="80"/>
      <c r="BO929" s="80"/>
      <c r="BP929" s="69"/>
      <c r="BQ929" s="69"/>
      <c r="BR929" s="80"/>
      <c r="BS929" s="80"/>
      <c r="BT929" s="69"/>
      <c r="BU929" s="69"/>
      <c r="BV929" s="80"/>
      <c r="BW929" s="80"/>
      <c r="BX929" s="69"/>
      <c r="BY929" s="69"/>
      <c r="BZ929" s="80"/>
      <c r="CA929" s="80"/>
      <c r="CB929" s="69"/>
      <c r="CC929" s="69"/>
      <c r="CD929" s="80"/>
      <c r="CE929" s="80"/>
      <c r="CF929" s="69"/>
      <c r="CG929" s="69"/>
      <c r="CH929" s="69"/>
      <c r="CI929" s="69"/>
      <c r="CJ929" s="69"/>
      <c r="CK929" s="69"/>
      <c r="CL929" s="68"/>
      <c r="CM929" s="67"/>
      <c r="CN929" s="67"/>
      <c r="CO929" s="69"/>
      <c r="CP929" s="68"/>
      <c r="CQ929" s="67"/>
      <c r="CR929" s="67"/>
      <c r="CS929" s="69"/>
      <c r="CT929" s="81"/>
      <c r="CU929" s="69"/>
      <c r="CV929" s="69"/>
      <c r="CW929" s="69"/>
      <c r="CX929" s="69"/>
      <c r="CY929" s="69"/>
      <c r="CZ929" s="69"/>
      <c r="DA929" s="69"/>
    </row>
    <row r="930" spans="2:105">
      <c r="B930" s="67"/>
      <c r="C930" s="67"/>
      <c r="D930" s="67"/>
      <c r="E930" s="69"/>
      <c r="F930" s="68"/>
      <c r="G930" s="67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  <c r="AC930" s="80"/>
      <c r="AD930" s="80"/>
      <c r="AE930" s="69"/>
      <c r="AF930" s="69"/>
      <c r="AG930" s="69"/>
      <c r="AH930" s="80"/>
      <c r="AI930" s="80"/>
      <c r="AJ930" s="69"/>
      <c r="AK930" s="69"/>
      <c r="AL930" s="80"/>
      <c r="AM930" s="80"/>
      <c r="AN930" s="69"/>
      <c r="AO930" s="69"/>
      <c r="AP930" s="80"/>
      <c r="AQ930" s="80"/>
      <c r="AR930" s="69"/>
      <c r="AS930" s="69"/>
      <c r="AT930" s="80"/>
      <c r="AU930" s="80"/>
      <c r="AV930" s="69"/>
      <c r="AW930" s="69"/>
      <c r="AX930" s="80"/>
      <c r="AY930" s="80"/>
      <c r="AZ930" s="69"/>
      <c r="BA930" s="69"/>
      <c r="BB930" s="80"/>
      <c r="BC930" s="80"/>
      <c r="BD930" s="69"/>
      <c r="BE930" s="69"/>
      <c r="BF930" s="80"/>
      <c r="BG930" s="80"/>
      <c r="BH930" s="69"/>
      <c r="BI930" s="69"/>
      <c r="BJ930" s="80"/>
      <c r="BK930" s="80"/>
      <c r="BL930" s="69"/>
      <c r="BM930" s="69"/>
      <c r="BN930" s="80"/>
      <c r="BO930" s="80"/>
      <c r="BP930" s="69"/>
      <c r="BQ930" s="69"/>
      <c r="BR930" s="80"/>
      <c r="BS930" s="80"/>
      <c r="BT930" s="69"/>
      <c r="BU930" s="69"/>
      <c r="BV930" s="80"/>
      <c r="BW930" s="80"/>
      <c r="BX930" s="69"/>
      <c r="BY930" s="69"/>
      <c r="BZ930" s="80"/>
      <c r="CA930" s="80"/>
      <c r="CB930" s="69"/>
      <c r="CC930" s="69"/>
      <c r="CD930" s="80"/>
      <c r="CE930" s="80"/>
      <c r="CF930" s="69"/>
      <c r="CG930" s="69"/>
      <c r="CH930" s="69"/>
      <c r="CI930" s="69"/>
      <c r="CJ930" s="69"/>
      <c r="CK930" s="69"/>
      <c r="CL930" s="68"/>
      <c r="CM930" s="67"/>
      <c r="CN930" s="67"/>
      <c r="CO930" s="69"/>
      <c r="CP930" s="68"/>
      <c r="CQ930" s="67"/>
      <c r="CR930" s="67"/>
      <c r="CS930" s="69"/>
      <c r="CT930" s="81"/>
      <c r="CU930" s="69"/>
      <c r="CV930" s="69"/>
      <c r="CW930" s="69"/>
      <c r="CX930" s="69"/>
      <c r="CY930" s="69"/>
      <c r="CZ930" s="69"/>
      <c r="DA930" s="69"/>
    </row>
    <row r="931" spans="2:105">
      <c r="B931" s="67"/>
      <c r="C931" s="67"/>
      <c r="D931" s="67"/>
      <c r="E931" s="69"/>
      <c r="F931" s="68"/>
      <c r="G931" s="67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  <c r="AC931" s="80"/>
      <c r="AD931" s="80"/>
      <c r="AE931" s="69"/>
      <c r="AF931" s="69"/>
      <c r="AG931" s="69"/>
      <c r="AH931" s="80"/>
      <c r="AI931" s="80"/>
      <c r="AJ931" s="69"/>
      <c r="AK931" s="69"/>
      <c r="AL931" s="80"/>
      <c r="AM931" s="80"/>
      <c r="AN931" s="69"/>
      <c r="AO931" s="69"/>
      <c r="AP931" s="80"/>
      <c r="AQ931" s="80"/>
      <c r="AR931" s="69"/>
      <c r="AS931" s="69"/>
      <c r="AT931" s="80"/>
      <c r="AU931" s="80"/>
      <c r="AV931" s="69"/>
      <c r="AW931" s="69"/>
      <c r="AX931" s="80"/>
      <c r="AY931" s="80"/>
      <c r="AZ931" s="69"/>
      <c r="BA931" s="69"/>
      <c r="BB931" s="80"/>
      <c r="BC931" s="80"/>
      <c r="BD931" s="69"/>
      <c r="BE931" s="69"/>
      <c r="BF931" s="80"/>
      <c r="BG931" s="80"/>
      <c r="BH931" s="69"/>
      <c r="BI931" s="69"/>
      <c r="BJ931" s="80"/>
      <c r="BK931" s="80"/>
      <c r="BL931" s="69"/>
      <c r="BM931" s="69"/>
      <c r="BN931" s="80"/>
      <c r="BO931" s="80"/>
      <c r="BP931" s="69"/>
      <c r="BQ931" s="69"/>
      <c r="BR931" s="80"/>
      <c r="BS931" s="80"/>
      <c r="BT931" s="69"/>
      <c r="BU931" s="69"/>
      <c r="BV931" s="80"/>
      <c r="BW931" s="80"/>
      <c r="BX931" s="69"/>
      <c r="BY931" s="69"/>
      <c r="BZ931" s="80"/>
      <c r="CA931" s="80"/>
      <c r="CB931" s="69"/>
      <c r="CC931" s="69"/>
      <c r="CD931" s="80"/>
      <c r="CE931" s="80"/>
      <c r="CF931" s="69"/>
      <c r="CG931" s="69"/>
      <c r="CH931" s="69"/>
      <c r="CI931" s="69"/>
      <c r="CJ931" s="69"/>
      <c r="CK931" s="69"/>
      <c r="CL931" s="68"/>
      <c r="CM931" s="67"/>
      <c r="CN931" s="67"/>
      <c r="CO931" s="69"/>
      <c r="CP931" s="68"/>
      <c r="CQ931" s="67"/>
      <c r="CR931" s="67"/>
      <c r="CS931" s="69"/>
      <c r="CT931" s="81"/>
      <c r="CU931" s="69"/>
      <c r="CV931" s="69"/>
      <c r="CW931" s="69"/>
      <c r="CX931" s="69"/>
      <c r="CY931" s="69"/>
      <c r="CZ931" s="69"/>
      <c r="DA931" s="69"/>
    </row>
    <row r="932" spans="2:105">
      <c r="B932" s="67"/>
      <c r="C932" s="67"/>
      <c r="D932" s="67"/>
      <c r="E932" s="69"/>
      <c r="F932" s="68"/>
      <c r="G932" s="67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  <c r="AC932" s="80"/>
      <c r="AD932" s="80"/>
      <c r="AE932" s="69"/>
      <c r="AF932" s="69"/>
      <c r="AG932" s="69"/>
      <c r="AH932" s="80"/>
      <c r="AI932" s="80"/>
      <c r="AJ932" s="69"/>
      <c r="AK932" s="69"/>
      <c r="AL932" s="80"/>
      <c r="AM932" s="80"/>
      <c r="AN932" s="69"/>
      <c r="AO932" s="69"/>
      <c r="AP932" s="80"/>
      <c r="AQ932" s="80"/>
      <c r="AR932" s="69"/>
      <c r="AS932" s="69"/>
      <c r="AT932" s="80"/>
      <c r="AU932" s="80"/>
      <c r="AV932" s="69"/>
      <c r="AW932" s="69"/>
      <c r="AX932" s="80"/>
      <c r="AY932" s="80"/>
      <c r="AZ932" s="69"/>
      <c r="BA932" s="69"/>
      <c r="BB932" s="80"/>
      <c r="BC932" s="80"/>
      <c r="BD932" s="69"/>
      <c r="BE932" s="69"/>
      <c r="BF932" s="80"/>
      <c r="BG932" s="80"/>
      <c r="BH932" s="69"/>
      <c r="BI932" s="69"/>
      <c r="BJ932" s="80"/>
      <c r="BK932" s="80"/>
      <c r="BL932" s="69"/>
      <c r="BM932" s="69"/>
      <c r="BN932" s="80"/>
      <c r="BO932" s="80"/>
      <c r="BP932" s="69"/>
      <c r="BQ932" s="69"/>
      <c r="BR932" s="80"/>
      <c r="BS932" s="80"/>
      <c r="BT932" s="69"/>
      <c r="BU932" s="69"/>
      <c r="BV932" s="80"/>
      <c r="BW932" s="80"/>
      <c r="BX932" s="69"/>
      <c r="BY932" s="69"/>
      <c r="BZ932" s="80"/>
      <c r="CA932" s="80"/>
      <c r="CB932" s="69"/>
      <c r="CC932" s="69"/>
      <c r="CD932" s="80"/>
      <c r="CE932" s="80"/>
      <c r="CF932" s="69"/>
      <c r="CG932" s="69"/>
      <c r="CH932" s="69"/>
      <c r="CI932" s="69"/>
      <c r="CJ932" s="69"/>
      <c r="CK932" s="69"/>
      <c r="CL932" s="68"/>
      <c r="CM932" s="67"/>
      <c r="CN932" s="67"/>
      <c r="CO932" s="69"/>
      <c r="CP932" s="68"/>
      <c r="CQ932" s="67"/>
      <c r="CR932" s="67"/>
      <c r="CS932" s="69"/>
      <c r="CT932" s="81"/>
      <c r="CU932" s="69"/>
      <c r="CV932" s="69"/>
      <c r="CW932" s="69"/>
      <c r="CX932" s="69"/>
      <c r="CY932" s="69"/>
      <c r="CZ932" s="69"/>
      <c r="DA932" s="69"/>
    </row>
    <row r="933" spans="2:105">
      <c r="B933" s="67"/>
      <c r="C933" s="67"/>
      <c r="D933" s="67"/>
      <c r="E933" s="69"/>
      <c r="F933" s="68"/>
      <c r="G933" s="67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  <c r="AC933" s="80"/>
      <c r="AD933" s="80"/>
      <c r="AE933" s="69"/>
      <c r="AF933" s="69"/>
      <c r="AG933" s="69"/>
      <c r="AH933" s="80"/>
      <c r="AI933" s="80"/>
      <c r="AJ933" s="69"/>
      <c r="AK933" s="69"/>
      <c r="AL933" s="80"/>
      <c r="AM933" s="80"/>
      <c r="AN933" s="69"/>
      <c r="AO933" s="69"/>
      <c r="AP933" s="80"/>
      <c r="AQ933" s="80"/>
      <c r="AR933" s="69"/>
      <c r="AS933" s="69"/>
      <c r="AT933" s="80"/>
      <c r="AU933" s="80"/>
      <c r="AV933" s="69"/>
      <c r="AW933" s="69"/>
      <c r="AX933" s="80"/>
      <c r="AY933" s="80"/>
      <c r="AZ933" s="69"/>
      <c r="BA933" s="69"/>
      <c r="BB933" s="80"/>
      <c r="BC933" s="80"/>
      <c r="BD933" s="69"/>
      <c r="BE933" s="69"/>
      <c r="BF933" s="80"/>
      <c r="BG933" s="80"/>
      <c r="BH933" s="69"/>
      <c r="BI933" s="69"/>
      <c r="BJ933" s="80"/>
      <c r="BK933" s="80"/>
      <c r="BL933" s="69"/>
      <c r="BM933" s="69"/>
      <c r="BN933" s="80"/>
      <c r="BO933" s="80"/>
      <c r="BP933" s="69"/>
      <c r="BQ933" s="69"/>
      <c r="BR933" s="80"/>
      <c r="BS933" s="80"/>
      <c r="BT933" s="69"/>
      <c r="BU933" s="69"/>
      <c r="BV933" s="80"/>
      <c r="BW933" s="80"/>
      <c r="BX933" s="69"/>
      <c r="BY933" s="69"/>
      <c r="BZ933" s="80"/>
      <c r="CA933" s="80"/>
      <c r="CB933" s="69"/>
      <c r="CC933" s="69"/>
      <c r="CD933" s="80"/>
      <c r="CE933" s="80"/>
      <c r="CF933" s="69"/>
      <c r="CG933" s="69"/>
      <c r="CH933" s="69"/>
      <c r="CI933" s="69"/>
      <c r="CJ933" s="69"/>
      <c r="CK933" s="69"/>
      <c r="CL933" s="68"/>
      <c r="CM933" s="67"/>
      <c r="CN933" s="67"/>
      <c r="CO933" s="69"/>
      <c r="CP933" s="68"/>
      <c r="CQ933" s="67"/>
      <c r="CR933" s="67"/>
      <c r="CS933" s="69"/>
      <c r="CT933" s="81"/>
      <c r="CU933" s="69"/>
      <c r="CV933" s="69"/>
      <c r="CW933" s="69"/>
      <c r="CX933" s="69"/>
      <c r="CY933" s="69"/>
      <c r="CZ933" s="69"/>
      <c r="DA933" s="69"/>
    </row>
    <row r="934" spans="2:105">
      <c r="B934" s="67"/>
      <c r="C934" s="67"/>
      <c r="D934" s="67"/>
      <c r="E934" s="69"/>
      <c r="F934" s="68"/>
      <c r="G934" s="67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  <c r="AC934" s="80"/>
      <c r="AD934" s="80"/>
      <c r="AE934" s="69"/>
      <c r="AF934" s="69"/>
      <c r="AG934" s="69"/>
      <c r="AH934" s="80"/>
      <c r="AI934" s="80"/>
      <c r="AJ934" s="69"/>
      <c r="AK934" s="69"/>
      <c r="AL934" s="80"/>
      <c r="AM934" s="80"/>
      <c r="AN934" s="69"/>
      <c r="AO934" s="69"/>
      <c r="AP934" s="80"/>
      <c r="AQ934" s="80"/>
      <c r="AR934" s="69"/>
      <c r="AS934" s="69"/>
      <c r="AT934" s="80"/>
      <c r="AU934" s="80"/>
      <c r="AV934" s="69"/>
      <c r="AW934" s="69"/>
      <c r="AX934" s="80"/>
      <c r="AY934" s="80"/>
      <c r="AZ934" s="69"/>
      <c r="BA934" s="69"/>
      <c r="BB934" s="80"/>
      <c r="BC934" s="80"/>
      <c r="BD934" s="69"/>
      <c r="BE934" s="69"/>
      <c r="BF934" s="80"/>
      <c r="BG934" s="80"/>
      <c r="BH934" s="69"/>
      <c r="BI934" s="69"/>
      <c r="BJ934" s="80"/>
      <c r="BK934" s="80"/>
      <c r="BL934" s="69"/>
      <c r="BM934" s="69"/>
      <c r="BN934" s="80"/>
      <c r="BO934" s="80"/>
      <c r="BP934" s="69"/>
      <c r="BQ934" s="69"/>
      <c r="BR934" s="80"/>
      <c r="BS934" s="80"/>
      <c r="BT934" s="69"/>
      <c r="BU934" s="69"/>
      <c r="BV934" s="80"/>
      <c r="BW934" s="80"/>
      <c r="BX934" s="69"/>
      <c r="BY934" s="69"/>
      <c r="BZ934" s="80"/>
      <c r="CA934" s="80"/>
      <c r="CB934" s="69"/>
      <c r="CC934" s="69"/>
      <c r="CD934" s="80"/>
      <c r="CE934" s="80"/>
      <c r="CF934" s="69"/>
      <c r="CG934" s="69"/>
      <c r="CH934" s="69"/>
      <c r="CI934" s="69"/>
      <c r="CJ934" s="69"/>
      <c r="CK934" s="69"/>
      <c r="CL934" s="68"/>
      <c r="CM934" s="67"/>
      <c r="CN934" s="67"/>
      <c r="CO934" s="69"/>
      <c r="CP934" s="68"/>
      <c r="CQ934" s="67"/>
      <c r="CR934" s="67"/>
      <c r="CS934" s="69"/>
      <c r="CT934" s="81"/>
      <c r="CU934" s="69"/>
      <c r="CV934" s="69"/>
      <c r="CW934" s="69"/>
      <c r="CX934" s="69"/>
      <c r="CY934" s="69"/>
      <c r="CZ934" s="69"/>
      <c r="DA934" s="69"/>
    </row>
    <row r="935" spans="2:105">
      <c r="B935" s="67"/>
      <c r="C935" s="67"/>
      <c r="D935" s="67"/>
      <c r="E935" s="69"/>
      <c r="F935" s="68"/>
      <c r="G935" s="67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  <c r="AC935" s="80"/>
      <c r="AD935" s="80"/>
      <c r="AE935" s="69"/>
      <c r="AF935" s="69"/>
      <c r="AG935" s="69"/>
      <c r="AH935" s="80"/>
      <c r="AI935" s="80"/>
      <c r="AJ935" s="69"/>
      <c r="AK935" s="69"/>
      <c r="AL935" s="80"/>
      <c r="AM935" s="80"/>
      <c r="AN935" s="69"/>
      <c r="AO935" s="69"/>
      <c r="AP935" s="80"/>
      <c r="AQ935" s="80"/>
      <c r="AR935" s="69"/>
      <c r="AS935" s="69"/>
      <c r="AT935" s="80"/>
      <c r="AU935" s="80"/>
      <c r="AV935" s="69"/>
      <c r="AW935" s="69"/>
      <c r="AX935" s="80"/>
      <c r="AY935" s="80"/>
      <c r="AZ935" s="69"/>
      <c r="BA935" s="69"/>
      <c r="BB935" s="80"/>
      <c r="BC935" s="80"/>
      <c r="BD935" s="69"/>
      <c r="BE935" s="69"/>
      <c r="BF935" s="80"/>
      <c r="BG935" s="80"/>
      <c r="BH935" s="69"/>
      <c r="BI935" s="69"/>
      <c r="BJ935" s="80"/>
      <c r="BK935" s="80"/>
      <c r="BL935" s="69"/>
      <c r="BM935" s="69"/>
      <c r="BN935" s="80"/>
      <c r="BO935" s="80"/>
      <c r="BP935" s="69"/>
      <c r="BQ935" s="69"/>
      <c r="BR935" s="80"/>
      <c r="BS935" s="80"/>
      <c r="BT935" s="69"/>
      <c r="BU935" s="69"/>
      <c r="BV935" s="80"/>
      <c r="BW935" s="80"/>
      <c r="BX935" s="69"/>
      <c r="BY935" s="69"/>
      <c r="BZ935" s="80"/>
      <c r="CA935" s="80"/>
      <c r="CB935" s="69"/>
      <c r="CC935" s="69"/>
      <c r="CD935" s="80"/>
      <c r="CE935" s="80"/>
      <c r="CF935" s="69"/>
      <c r="CG935" s="69"/>
      <c r="CH935" s="69"/>
      <c r="CI935" s="69"/>
      <c r="CJ935" s="69"/>
      <c r="CK935" s="69"/>
      <c r="CL935" s="68"/>
      <c r="CM935" s="67"/>
      <c r="CN935" s="67"/>
      <c r="CO935" s="69"/>
      <c r="CP935" s="68"/>
      <c r="CQ935" s="67"/>
      <c r="CR935" s="67"/>
      <c r="CS935" s="69"/>
      <c r="CT935" s="81"/>
      <c r="CU935" s="69"/>
      <c r="CV935" s="69"/>
      <c r="CW935" s="69"/>
      <c r="CX935" s="69"/>
      <c r="CY935" s="69"/>
      <c r="CZ935" s="69"/>
      <c r="DA935" s="69"/>
    </row>
    <row r="936" spans="2:105">
      <c r="B936" s="67"/>
      <c r="C936" s="67"/>
      <c r="D936" s="67"/>
      <c r="E936" s="69"/>
      <c r="F936" s="68"/>
      <c r="G936" s="67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  <c r="AC936" s="80"/>
      <c r="AD936" s="80"/>
      <c r="AE936" s="69"/>
      <c r="AF936" s="69"/>
      <c r="AG936" s="69"/>
      <c r="AH936" s="80"/>
      <c r="AI936" s="80"/>
      <c r="AJ936" s="69"/>
      <c r="AK936" s="69"/>
      <c r="AL936" s="80"/>
      <c r="AM936" s="80"/>
      <c r="AN936" s="69"/>
      <c r="AO936" s="69"/>
      <c r="AP936" s="80"/>
      <c r="AQ936" s="80"/>
      <c r="AR936" s="69"/>
      <c r="AS936" s="69"/>
      <c r="AT936" s="80"/>
      <c r="AU936" s="80"/>
      <c r="AV936" s="69"/>
      <c r="AW936" s="69"/>
      <c r="AX936" s="80"/>
      <c r="AY936" s="80"/>
      <c r="AZ936" s="69"/>
      <c r="BA936" s="69"/>
      <c r="BB936" s="80"/>
      <c r="BC936" s="80"/>
      <c r="BD936" s="69"/>
      <c r="BE936" s="69"/>
      <c r="BF936" s="80"/>
      <c r="BG936" s="80"/>
      <c r="BH936" s="69"/>
      <c r="BI936" s="69"/>
      <c r="BJ936" s="80"/>
      <c r="BK936" s="80"/>
      <c r="BL936" s="69"/>
      <c r="BM936" s="69"/>
      <c r="BN936" s="80"/>
      <c r="BO936" s="80"/>
      <c r="BP936" s="69"/>
      <c r="BQ936" s="69"/>
      <c r="BR936" s="80"/>
      <c r="BS936" s="80"/>
      <c r="BT936" s="69"/>
      <c r="BU936" s="69"/>
      <c r="BV936" s="80"/>
      <c r="BW936" s="80"/>
      <c r="BX936" s="69"/>
      <c r="BY936" s="69"/>
      <c r="BZ936" s="80"/>
      <c r="CA936" s="80"/>
      <c r="CB936" s="69"/>
      <c r="CC936" s="69"/>
      <c r="CD936" s="80"/>
      <c r="CE936" s="80"/>
      <c r="CF936" s="69"/>
      <c r="CG936" s="69"/>
      <c r="CH936" s="69"/>
      <c r="CI936" s="69"/>
      <c r="CJ936" s="69"/>
      <c r="CK936" s="69"/>
      <c r="CL936" s="68"/>
      <c r="CM936" s="67"/>
      <c r="CN936" s="67"/>
      <c r="CO936" s="69"/>
      <c r="CP936" s="68"/>
      <c r="CQ936" s="67"/>
      <c r="CR936" s="67"/>
      <c r="CS936" s="69"/>
      <c r="CT936" s="81"/>
      <c r="CU936" s="69"/>
      <c r="CV936" s="69"/>
      <c r="CW936" s="69"/>
      <c r="CX936" s="69"/>
      <c r="CY936" s="69"/>
      <c r="CZ936" s="69"/>
      <c r="DA936" s="69"/>
    </row>
    <row r="937" spans="2:105">
      <c r="B937" s="67"/>
      <c r="C937" s="67"/>
      <c r="D937" s="67"/>
      <c r="E937" s="69"/>
      <c r="F937" s="68"/>
      <c r="G937" s="67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  <c r="AC937" s="80"/>
      <c r="AD937" s="80"/>
      <c r="AE937" s="69"/>
      <c r="AF937" s="69"/>
      <c r="AG937" s="69"/>
      <c r="AH937" s="80"/>
      <c r="AI937" s="80"/>
      <c r="AJ937" s="69"/>
      <c r="AK937" s="69"/>
      <c r="AL937" s="80"/>
      <c r="AM937" s="80"/>
      <c r="AN937" s="69"/>
      <c r="AO937" s="69"/>
      <c r="AP937" s="80"/>
      <c r="AQ937" s="80"/>
      <c r="AR937" s="69"/>
      <c r="AS937" s="69"/>
      <c r="AT937" s="80"/>
      <c r="AU937" s="80"/>
      <c r="AV937" s="69"/>
      <c r="AW937" s="69"/>
      <c r="AX937" s="80"/>
      <c r="AY937" s="80"/>
      <c r="AZ937" s="69"/>
      <c r="BA937" s="69"/>
      <c r="BB937" s="80"/>
      <c r="BC937" s="80"/>
      <c r="BD937" s="69"/>
      <c r="BE937" s="69"/>
      <c r="BF937" s="80"/>
      <c r="BG937" s="80"/>
      <c r="BH937" s="69"/>
      <c r="BI937" s="69"/>
      <c r="BJ937" s="80"/>
      <c r="BK937" s="80"/>
      <c r="BL937" s="69"/>
      <c r="BM937" s="69"/>
      <c r="BN937" s="80"/>
      <c r="BO937" s="80"/>
      <c r="BP937" s="69"/>
      <c r="BQ937" s="69"/>
      <c r="BR937" s="80"/>
      <c r="BS937" s="80"/>
      <c r="BT937" s="69"/>
      <c r="BU937" s="69"/>
      <c r="BV937" s="80"/>
      <c r="BW937" s="80"/>
      <c r="BX937" s="69"/>
      <c r="BY937" s="69"/>
      <c r="BZ937" s="80"/>
      <c r="CA937" s="80"/>
      <c r="CB937" s="69"/>
      <c r="CC937" s="69"/>
      <c r="CD937" s="80"/>
      <c r="CE937" s="80"/>
      <c r="CF937" s="69"/>
      <c r="CG937" s="69"/>
      <c r="CH937" s="69"/>
      <c r="CI937" s="69"/>
      <c r="CJ937" s="69"/>
      <c r="CK937" s="69"/>
      <c r="CL937" s="68"/>
      <c r="CM937" s="67"/>
      <c r="CN937" s="67"/>
      <c r="CO937" s="69"/>
      <c r="CP937" s="68"/>
      <c r="CQ937" s="67"/>
      <c r="CR937" s="67"/>
      <c r="CS937" s="69"/>
      <c r="CT937" s="81"/>
      <c r="CU937" s="69"/>
      <c r="CV937" s="69"/>
      <c r="CW937" s="69"/>
      <c r="CX937" s="69"/>
      <c r="CY937" s="69"/>
      <c r="CZ937" s="69"/>
      <c r="DA937" s="69"/>
    </row>
    <row r="938" spans="2:105">
      <c r="B938" s="67"/>
      <c r="C938" s="67"/>
      <c r="D938" s="67"/>
      <c r="E938" s="69"/>
      <c r="F938" s="68"/>
      <c r="G938" s="67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  <c r="AC938" s="80"/>
      <c r="AD938" s="80"/>
      <c r="AE938" s="69"/>
      <c r="AF938" s="69"/>
      <c r="AG938" s="69"/>
      <c r="AH938" s="80"/>
      <c r="AI938" s="80"/>
      <c r="AJ938" s="69"/>
      <c r="AK938" s="69"/>
      <c r="AL938" s="80"/>
      <c r="AM938" s="80"/>
      <c r="AN938" s="69"/>
      <c r="AO938" s="69"/>
      <c r="AP938" s="80"/>
      <c r="AQ938" s="80"/>
      <c r="AR938" s="69"/>
      <c r="AS938" s="69"/>
      <c r="AT938" s="80"/>
      <c r="AU938" s="80"/>
      <c r="AV938" s="69"/>
      <c r="AW938" s="69"/>
      <c r="AX938" s="80"/>
      <c r="AY938" s="80"/>
      <c r="AZ938" s="69"/>
      <c r="BA938" s="69"/>
      <c r="BB938" s="80"/>
      <c r="BC938" s="80"/>
      <c r="BD938" s="69"/>
      <c r="BE938" s="69"/>
      <c r="BF938" s="80"/>
      <c r="BG938" s="80"/>
      <c r="BH938" s="69"/>
      <c r="BI938" s="69"/>
      <c r="BJ938" s="80"/>
      <c r="BK938" s="80"/>
      <c r="BL938" s="69"/>
      <c r="BM938" s="69"/>
      <c r="BN938" s="80"/>
      <c r="BO938" s="80"/>
      <c r="BP938" s="69"/>
      <c r="BQ938" s="69"/>
      <c r="BR938" s="80"/>
      <c r="BS938" s="80"/>
      <c r="BT938" s="69"/>
      <c r="BU938" s="69"/>
      <c r="BV938" s="80"/>
      <c r="BW938" s="80"/>
      <c r="BX938" s="69"/>
      <c r="BY938" s="69"/>
      <c r="BZ938" s="80"/>
      <c r="CA938" s="80"/>
      <c r="CB938" s="69"/>
      <c r="CC938" s="69"/>
      <c r="CD938" s="80"/>
      <c r="CE938" s="80"/>
      <c r="CF938" s="69"/>
      <c r="CG938" s="69"/>
      <c r="CH938" s="69"/>
      <c r="CI938" s="69"/>
      <c r="CJ938" s="69"/>
      <c r="CK938" s="69"/>
      <c r="CL938" s="68"/>
      <c r="CM938" s="67"/>
      <c r="CN938" s="67"/>
      <c r="CO938" s="69"/>
      <c r="CP938" s="68"/>
      <c r="CQ938" s="67"/>
      <c r="CR938" s="67"/>
      <c r="CS938" s="69"/>
      <c r="CT938" s="81"/>
      <c r="CU938" s="69"/>
      <c r="CV938" s="69"/>
      <c r="CW938" s="69"/>
      <c r="CX938" s="69"/>
      <c r="CY938" s="69"/>
      <c r="CZ938" s="69"/>
      <c r="DA938" s="69"/>
    </row>
    <row r="939" spans="2:105">
      <c r="B939" s="67"/>
      <c r="C939" s="67"/>
      <c r="D939" s="67"/>
      <c r="E939" s="69"/>
      <c r="F939" s="68"/>
      <c r="G939" s="67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  <c r="AC939" s="80"/>
      <c r="AD939" s="80"/>
      <c r="AE939" s="69"/>
      <c r="AF939" s="69"/>
      <c r="AG939" s="69"/>
      <c r="AH939" s="80"/>
      <c r="AI939" s="80"/>
      <c r="AJ939" s="69"/>
      <c r="AK939" s="69"/>
      <c r="AL939" s="80"/>
      <c r="AM939" s="80"/>
      <c r="AN939" s="69"/>
      <c r="AO939" s="69"/>
      <c r="AP939" s="80"/>
      <c r="AQ939" s="80"/>
      <c r="AR939" s="69"/>
      <c r="AS939" s="69"/>
      <c r="AT939" s="80"/>
      <c r="AU939" s="80"/>
      <c r="AV939" s="69"/>
      <c r="AW939" s="69"/>
      <c r="AX939" s="80"/>
      <c r="AY939" s="80"/>
      <c r="AZ939" s="69"/>
      <c r="BA939" s="69"/>
      <c r="BB939" s="80"/>
      <c r="BC939" s="80"/>
      <c r="BD939" s="69"/>
      <c r="BE939" s="69"/>
      <c r="BF939" s="80"/>
      <c r="BG939" s="80"/>
      <c r="BH939" s="69"/>
      <c r="BI939" s="69"/>
      <c r="BJ939" s="80"/>
      <c r="BK939" s="80"/>
      <c r="BL939" s="69"/>
      <c r="BM939" s="69"/>
      <c r="BN939" s="80"/>
      <c r="BO939" s="80"/>
      <c r="BP939" s="69"/>
      <c r="BQ939" s="69"/>
      <c r="BR939" s="80"/>
      <c r="BS939" s="80"/>
      <c r="BT939" s="69"/>
      <c r="BU939" s="69"/>
      <c r="BV939" s="80"/>
      <c r="BW939" s="80"/>
      <c r="BX939" s="69"/>
      <c r="BY939" s="69"/>
      <c r="BZ939" s="80"/>
      <c r="CA939" s="80"/>
      <c r="CB939" s="69"/>
      <c r="CC939" s="69"/>
      <c r="CD939" s="80"/>
      <c r="CE939" s="80"/>
      <c r="CF939" s="69"/>
      <c r="CG939" s="69"/>
      <c r="CH939" s="69"/>
      <c r="CI939" s="69"/>
      <c r="CJ939" s="69"/>
      <c r="CK939" s="69"/>
      <c r="CL939" s="68"/>
      <c r="CM939" s="67"/>
      <c r="CN939" s="67"/>
      <c r="CO939" s="69"/>
      <c r="CP939" s="68"/>
      <c r="CQ939" s="67"/>
      <c r="CR939" s="67"/>
      <c r="CS939" s="69"/>
      <c r="CT939" s="81"/>
      <c r="CU939" s="69"/>
      <c r="CV939" s="69"/>
      <c r="CW939" s="69"/>
      <c r="CX939" s="69"/>
      <c r="CY939" s="69"/>
      <c r="CZ939" s="69"/>
      <c r="DA939" s="69"/>
    </row>
    <row r="940" spans="2:105">
      <c r="B940" s="67"/>
      <c r="C940" s="67"/>
      <c r="D940" s="67"/>
      <c r="E940" s="69"/>
      <c r="F940" s="68"/>
      <c r="G940" s="67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  <c r="AC940" s="80"/>
      <c r="AD940" s="80"/>
      <c r="AE940" s="69"/>
      <c r="AF940" s="69"/>
      <c r="AG940" s="69"/>
      <c r="AH940" s="80"/>
      <c r="AI940" s="80"/>
      <c r="AJ940" s="69"/>
      <c r="AK940" s="69"/>
      <c r="AL940" s="80"/>
      <c r="AM940" s="80"/>
      <c r="AN940" s="69"/>
      <c r="AO940" s="69"/>
      <c r="AP940" s="80"/>
      <c r="AQ940" s="80"/>
      <c r="AR940" s="69"/>
      <c r="AS940" s="69"/>
      <c r="AT940" s="80"/>
      <c r="AU940" s="80"/>
      <c r="AV940" s="69"/>
      <c r="AW940" s="69"/>
      <c r="AX940" s="80"/>
      <c r="AY940" s="80"/>
      <c r="AZ940" s="69"/>
      <c r="BA940" s="69"/>
      <c r="BB940" s="80"/>
      <c r="BC940" s="80"/>
      <c r="BD940" s="69"/>
      <c r="BE940" s="69"/>
      <c r="BF940" s="80"/>
      <c r="BG940" s="80"/>
      <c r="BH940" s="69"/>
      <c r="BI940" s="69"/>
      <c r="BJ940" s="80"/>
      <c r="BK940" s="80"/>
      <c r="BL940" s="69"/>
      <c r="BM940" s="69"/>
      <c r="BN940" s="80"/>
      <c r="BO940" s="80"/>
      <c r="BP940" s="69"/>
      <c r="BQ940" s="69"/>
      <c r="BR940" s="80"/>
      <c r="BS940" s="80"/>
      <c r="BT940" s="69"/>
      <c r="BU940" s="69"/>
      <c r="BV940" s="80"/>
      <c r="BW940" s="80"/>
      <c r="BX940" s="69"/>
      <c r="BY940" s="69"/>
      <c r="BZ940" s="80"/>
      <c r="CA940" s="80"/>
      <c r="CB940" s="69"/>
      <c r="CC940" s="69"/>
      <c r="CD940" s="80"/>
      <c r="CE940" s="80"/>
      <c r="CF940" s="69"/>
      <c r="CG940" s="69"/>
      <c r="CH940" s="69"/>
      <c r="CI940" s="69"/>
      <c r="CJ940" s="69"/>
      <c r="CK940" s="69"/>
      <c r="CL940" s="68"/>
      <c r="CM940" s="67"/>
      <c r="CN940" s="67"/>
      <c r="CO940" s="69"/>
      <c r="CP940" s="68"/>
      <c r="CQ940" s="67"/>
      <c r="CR940" s="67"/>
      <c r="CS940" s="69"/>
      <c r="CT940" s="81"/>
      <c r="CU940" s="69"/>
      <c r="CV940" s="69"/>
      <c r="CW940" s="69"/>
      <c r="CX940" s="69"/>
      <c r="CY940" s="69"/>
      <c r="CZ940" s="69"/>
      <c r="DA940" s="69"/>
    </row>
    <row r="941" spans="2:105">
      <c r="B941" s="67"/>
      <c r="C941" s="67"/>
      <c r="D941" s="67"/>
      <c r="E941" s="69"/>
      <c r="F941" s="68"/>
      <c r="G941" s="67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  <c r="AC941" s="80"/>
      <c r="AD941" s="80"/>
      <c r="AE941" s="69"/>
      <c r="AF941" s="69"/>
      <c r="AG941" s="69"/>
      <c r="AH941" s="80"/>
      <c r="AI941" s="80"/>
      <c r="AJ941" s="69"/>
      <c r="AK941" s="69"/>
      <c r="AL941" s="80"/>
      <c r="AM941" s="80"/>
      <c r="AN941" s="69"/>
      <c r="AO941" s="69"/>
      <c r="AP941" s="80"/>
      <c r="AQ941" s="80"/>
      <c r="AR941" s="69"/>
      <c r="AS941" s="69"/>
      <c r="AT941" s="80"/>
      <c r="AU941" s="80"/>
      <c r="AV941" s="69"/>
      <c r="AW941" s="69"/>
      <c r="AX941" s="80"/>
      <c r="AY941" s="80"/>
      <c r="AZ941" s="69"/>
      <c r="BA941" s="69"/>
      <c r="BB941" s="80"/>
      <c r="BC941" s="80"/>
      <c r="BD941" s="69"/>
      <c r="BE941" s="69"/>
      <c r="BF941" s="80"/>
      <c r="BG941" s="80"/>
      <c r="BH941" s="69"/>
      <c r="BI941" s="69"/>
      <c r="BJ941" s="80"/>
      <c r="BK941" s="80"/>
      <c r="BL941" s="69"/>
      <c r="BM941" s="69"/>
      <c r="BN941" s="80"/>
      <c r="BO941" s="80"/>
      <c r="BP941" s="69"/>
      <c r="BQ941" s="69"/>
      <c r="BR941" s="80"/>
      <c r="BS941" s="80"/>
      <c r="BT941" s="69"/>
      <c r="BU941" s="69"/>
      <c r="BV941" s="80"/>
      <c r="BW941" s="80"/>
      <c r="BX941" s="69"/>
      <c r="BY941" s="69"/>
      <c r="BZ941" s="80"/>
      <c r="CA941" s="80"/>
      <c r="CB941" s="69"/>
      <c r="CC941" s="69"/>
      <c r="CD941" s="80"/>
      <c r="CE941" s="80"/>
      <c r="CF941" s="69"/>
      <c r="CG941" s="69"/>
      <c r="CH941" s="69"/>
      <c r="CI941" s="69"/>
      <c r="CJ941" s="69"/>
      <c r="CK941" s="69"/>
      <c r="CL941" s="68"/>
      <c r="CM941" s="67"/>
      <c r="CN941" s="67"/>
      <c r="CO941" s="69"/>
      <c r="CP941" s="68"/>
      <c r="CQ941" s="67"/>
      <c r="CR941" s="67"/>
      <c r="CS941" s="69"/>
      <c r="CT941" s="81"/>
      <c r="CU941" s="69"/>
      <c r="CV941" s="69"/>
      <c r="CW941" s="69"/>
      <c r="CX941" s="69"/>
      <c r="CY941" s="69"/>
      <c r="CZ941" s="69"/>
      <c r="DA941" s="69"/>
    </row>
    <row r="942" spans="2:105">
      <c r="B942" s="67"/>
      <c r="C942" s="67"/>
      <c r="D942" s="67"/>
      <c r="E942" s="69"/>
      <c r="F942" s="68"/>
      <c r="G942" s="67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  <c r="AC942" s="80"/>
      <c r="AD942" s="80"/>
      <c r="AE942" s="69"/>
      <c r="AF942" s="69"/>
      <c r="AG942" s="69"/>
      <c r="AH942" s="80"/>
      <c r="AI942" s="80"/>
      <c r="AJ942" s="69"/>
      <c r="AK942" s="69"/>
      <c r="AL942" s="80"/>
      <c r="AM942" s="80"/>
      <c r="AN942" s="69"/>
      <c r="AO942" s="69"/>
      <c r="AP942" s="80"/>
      <c r="AQ942" s="80"/>
      <c r="AR942" s="69"/>
      <c r="AS942" s="69"/>
      <c r="AT942" s="80"/>
      <c r="AU942" s="80"/>
      <c r="AV942" s="69"/>
      <c r="AW942" s="69"/>
      <c r="AX942" s="80"/>
      <c r="AY942" s="80"/>
      <c r="AZ942" s="69"/>
      <c r="BA942" s="69"/>
      <c r="BB942" s="80"/>
      <c r="BC942" s="80"/>
      <c r="BD942" s="69"/>
      <c r="BE942" s="69"/>
      <c r="BF942" s="80"/>
      <c r="BG942" s="80"/>
      <c r="BH942" s="69"/>
      <c r="BI942" s="69"/>
      <c r="BJ942" s="80"/>
      <c r="BK942" s="80"/>
      <c r="BL942" s="69"/>
      <c r="BM942" s="69"/>
      <c r="BN942" s="80"/>
      <c r="BO942" s="80"/>
      <c r="BP942" s="69"/>
      <c r="BQ942" s="69"/>
      <c r="BR942" s="80"/>
      <c r="BS942" s="80"/>
      <c r="BT942" s="69"/>
      <c r="BU942" s="69"/>
      <c r="BV942" s="80"/>
      <c r="BW942" s="80"/>
      <c r="BX942" s="69"/>
      <c r="BY942" s="69"/>
      <c r="BZ942" s="80"/>
      <c r="CA942" s="80"/>
      <c r="CB942" s="69"/>
      <c r="CC942" s="69"/>
      <c r="CD942" s="80"/>
      <c r="CE942" s="80"/>
      <c r="CF942" s="69"/>
      <c r="CG942" s="69"/>
      <c r="CH942" s="69"/>
      <c r="CI942" s="69"/>
      <c r="CJ942" s="69"/>
      <c r="CK942" s="69"/>
      <c r="CL942" s="68"/>
      <c r="CM942" s="67"/>
      <c r="CN942" s="67"/>
      <c r="CO942" s="69"/>
      <c r="CP942" s="68"/>
      <c r="CQ942" s="67"/>
      <c r="CR942" s="67"/>
      <c r="CS942" s="69"/>
      <c r="CT942" s="81"/>
      <c r="CU942" s="69"/>
      <c r="CV942" s="69"/>
      <c r="CW942" s="69"/>
      <c r="CX942" s="69"/>
      <c r="CY942" s="69"/>
      <c r="CZ942" s="69"/>
      <c r="DA942" s="69"/>
    </row>
    <row r="943" spans="2:105">
      <c r="B943" s="67"/>
      <c r="C943" s="67"/>
      <c r="D943" s="67"/>
      <c r="E943" s="69"/>
      <c r="F943" s="68"/>
      <c r="G943" s="67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  <c r="AC943" s="80"/>
      <c r="AD943" s="80"/>
      <c r="AE943" s="69"/>
      <c r="AF943" s="69"/>
      <c r="AG943" s="69"/>
      <c r="AH943" s="80"/>
      <c r="AI943" s="80"/>
      <c r="AJ943" s="69"/>
      <c r="AK943" s="69"/>
      <c r="AL943" s="80"/>
      <c r="AM943" s="80"/>
      <c r="AN943" s="69"/>
      <c r="AO943" s="69"/>
      <c r="AP943" s="80"/>
      <c r="AQ943" s="80"/>
      <c r="AR943" s="69"/>
      <c r="AS943" s="69"/>
      <c r="AT943" s="80"/>
      <c r="AU943" s="80"/>
      <c r="AV943" s="69"/>
      <c r="AW943" s="69"/>
      <c r="AX943" s="80"/>
      <c r="AY943" s="80"/>
      <c r="AZ943" s="69"/>
      <c r="BA943" s="69"/>
      <c r="BB943" s="80"/>
      <c r="BC943" s="80"/>
      <c r="BD943" s="69"/>
      <c r="BE943" s="69"/>
      <c r="BF943" s="80"/>
      <c r="BG943" s="80"/>
      <c r="BH943" s="69"/>
      <c r="BI943" s="69"/>
      <c r="BJ943" s="80"/>
      <c r="BK943" s="80"/>
      <c r="BL943" s="69"/>
      <c r="BM943" s="69"/>
      <c r="BN943" s="80"/>
      <c r="BO943" s="80"/>
      <c r="BP943" s="69"/>
      <c r="BQ943" s="69"/>
      <c r="BR943" s="80"/>
      <c r="BS943" s="80"/>
      <c r="BT943" s="69"/>
      <c r="BU943" s="69"/>
      <c r="BV943" s="80"/>
      <c r="BW943" s="80"/>
      <c r="BX943" s="69"/>
      <c r="BY943" s="69"/>
      <c r="BZ943" s="80"/>
      <c r="CA943" s="80"/>
      <c r="CB943" s="69"/>
      <c r="CC943" s="69"/>
      <c r="CD943" s="80"/>
      <c r="CE943" s="80"/>
      <c r="CF943" s="69"/>
      <c r="CG943" s="69"/>
      <c r="CH943" s="69"/>
      <c r="CI943" s="69"/>
      <c r="CJ943" s="69"/>
      <c r="CK943" s="69"/>
      <c r="CL943" s="68"/>
      <c r="CM943" s="67"/>
      <c r="CN943" s="67"/>
      <c r="CO943" s="69"/>
      <c r="CP943" s="68"/>
      <c r="CQ943" s="67"/>
      <c r="CR943" s="67"/>
      <c r="CS943" s="69"/>
      <c r="CT943" s="81"/>
      <c r="CU943" s="69"/>
      <c r="CV943" s="69"/>
      <c r="CW943" s="69"/>
      <c r="CX943" s="69"/>
      <c r="CY943" s="69"/>
      <c r="CZ943" s="69"/>
      <c r="DA943" s="69"/>
    </row>
    <row r="944" spans="2:105">
      <c r="B944" s="67"/>
      <c r="C944" s="67"/>
      <c r="D944" s="67"/>
      <c r="E944" s="69"/>
      <c r="F944" s="68"/>
      <c r="G944" s="67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  <c r="AC944" s="80"/>
      <c r="AD944" s="80"/>
      <c r="AE944" s="69"/>
      <c r="AF944" s="69"/>
      <c r="AG944" s="69"/>
      <c r="AH944" s="80"/>
      <c r="AI944" s="80"/>
      <c r="AJ944" s="69"/>
      <c r="AK944" s="69"/>
      <c r="AL944" s="80"/>
      <c r="AM944" s="80"/>
      <c r="AN944" s="69"/>
      <c r="AO944" s="69"/>
      <c r="AP944" s="80"/>
      <c r="AQ944" s="80"/>
      <c r="AR944" s="69"/>
      <c r="AS944" s="69"/>
      <c r="AT944" s="80"/>
      <c r="AU944" s="80"/>
      <c r="AV944" s="69"/>
      <c r="AW944" s="69"/>
      <c r="AX944" s="80"/>
      <c r="AY944" s="80"/>
      <c r="AZ944" s="69"/>
      <c r="BA944" s="69"/>
      <c r="BB944" s="80"/>
      <c r="BC944" s="80"/>
      <c r="BD944" s="69"/>
      <c r="BE944" s="69"/>
      <c r="BF944" s="80"/>
      <c r="BG944" s="80"/>
      <c r="BH944" s="69"/>
      <c r="BI944" s="69"/>
      <c r="BJ944" s="80"/>
      <c r="BK944" s="80"/>
      <c r="BL944" s="69"/>
      <c r="BM944" s="69"/>
      <c r="BN944" s="80"/>
      <c r="BO944" s="80"/>
      <c r="BP944" s="69"/>
      <c r="BQ944" s="69"/>
      <c r="BR944" s="80"/>
      <c r="BS944" s="80"/>
      <c r="BT944" s="69"/>
      <c r="BU944" s="69"/>
      <c r="BV944" s="80"/>
      <c r="BW944" s="80"/>
      <c r="BX944" s="69"/>
      <c r="BY944" s="69"/>
      <c r="BZ944" s="80"/>
      <c r="CA944" s="80"/>
      <c r="CB944" s="69"/>
      <c r="CC944" s="69"/>
      <c r="CD944" s="80"/>
      <c r="CE944" s="80"/>
      <c r="CF944" s="69"/>
      <c r="CG944" s="69"/>
      <c r="CH944" s="69"/>
      <c r="CI944" s="69"/>
      <c r="CJ944" s="69"/>
      <c r="CK944" s="69"/>
      <c r="CL944" s="68"/>
      <c r="CM944" s="67"/>
      <c r="CN944" s="67"/>
      <c r="CO944" s="69"/>
      <c r="CP944" s="68"/>
      <c r="CQ944" s="67"/>
      <c r="CR944" s="67"/>
      <c r="CS944" s="69"/>
      <c r="CT944" s="81"/>
      <c r="CU944" s="69"/>
      <c r="CV944" s="69"/>
      <c r="CW944" s="69"/>
      <c r="CX944" s="69"/>
      <c r="CY944" s="69"/>
      <c r="CZ944" s="69"/>
      <c r="DA944" s="69"/>
    </row>
    <row r="945" spans="2:105">
      <c r="B945" s="67"/>
      <c r="C945" s="67"/>
      <c r="D945" s="67"/>
      <c r="E945" s="69"/>
      <c r="F945" s="68"/>
      <c r="G945" s="67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  <c r="AC945" s="80"/>
      <c r="AD945" s="80"/>
      <c r="AE945" s="69"/>
      <c r="AF945" s="69"/>
      <c r="AG945" s="69"/>
      <c r="AH945" s="80"/>
      <c r="AI945" s="80"/>
      <c r="AJ945" s="69"/>
      <c r="AK945" s="69"/>
      <c r="AL945" s="80"/>
      <c r="AM945" s="80"/>
      <c r="AN945" s="69"/>
      <c r="AO945" s="69"/>
      <c r="AP945" s="80"/>
      <c r="AQ945" s="80"/>
      <c r="AR945" s="69"/>
      <c r="AS945" s="69"/>
      <c r="AT945" s="80"/>
      <c r="AU945" s="80"/>
      <c r="AV945" s="69"/>
      <c r="AW945" s="69"/>
      <c r="AX945" s="80"/>
      <c r="AY945" s="80"/>
      <c r="AZ945" s="69"/>
      <c r="BA945" s="69"/>
      <c r="BB945" s="80"/>
      <c r="BC945" s="80"/>
      <c r="BD945" s="69"/>
      <c r="BE945" s="69"/>
      <c r="BF945" s="80"/>
      <c r="BG945" s="80"/>
      <c r="BH945" s="69"/>
      <c r="BI945" s="69"/>
      <c r="BJ945" s="80"/>
      <c r="BK945" s="80"/>
      <c r="BL945" s="69"/>
      <c r="BM945" s="69"/>
      <c r="BN945" s="80"/>
      <c r="BO945" s="80"/>
      <c r="BP945" s="69"/>
      <c r="BQ945" s="69"/>
      <c r="BR945" s="80"/>
      <c r="BS945" s="80"/>
      <c r="BT945" s="69"/>
      <c r="BU945" s="69"/>
      <c r="BV945" s="80"/>
      <c r="BW945" s="80"/>
      <c r="BX945" s="69"/>
      <c r="BY945" s="69"/>
      <c r="BZ945" s="80"/>
      <c r="CA945" s="80"/>
      <c r="CB945" s="69"/>
      <c r="CC945" s="69"/>
      <c r="CD945" s="80"/>
      <c r="CE945" s="80"/>
      <c r="CF945" s="69"/>
      <c r="CG945" s="69"/>
      <c r="CH945" s="69"/>
      <c r="CI945" s="69"/>
      <c r="CJ945" s="69"/>
      <c r="CK945" s="69"/>
      <c r="CL945" s="68"/>
      <c r="CM945" s="67"/>
      <c r="CN945" s="67"/>
      <c r="CO945" s="69"/>
      <c r="CP945" s="68"/>
      <c r="CQ945" s="67"/>
      <c r="CR945" s="67"/>
      <c r="CS945" s="69"/>
      <c r="CT945" s="81"/>
      <c r="CU945" s="69"/>
      <c r="CV945" s="69"/>
      <c r="CW945" s="69"/>
      <c r="CX945" s="69"/>
      <c r="CY945" s="69"/>
      <c r="CZ945" s="69"/>
      <c r="DA945" s="69"/>
    </row>
    <row r="946" spans="2:105">
      <c r="B946" s="67"/>
      <c r="C946" s="67"/>
      <c r="D946" s="67"/>
      <c r="E946" s="69"/>
      <c r="F946" s="68"/>
      <c r="G946" s="67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  <c r="AC946" s="80"/>
      <c r="AD946" s="80"/>
      <c r="AE946" s="69"/>
      <c r="AF946" s="69"/>
      <c r="AG946" s="69"/>
      <c r="AH946" s="80"/>
      <c r="AI946" s="80"/>
      <c r="AJ946" s="69"/>
      <c r="AK946" s="69"/>
      <c r="AL946" s="80"/>
      <c r="AM946" s="80"/>
      <c r="AN946" s="69"/>
      <c r="AO946" s="69"/>
      <c r="AP946" s="80"/>
      <c r="AQ946" s="80"/>
      <c r="AR946" s="69"/>
      <c r="AS946" s="69"/>
      <c r="AT946" s="80"/>
      <c r="AU946" s="80"/>
      <c r="AV946" s="69"/>
      <c r="AW946" s="69"/>
      <c r="AX946" s="80"/>
      <c r="AY946" s="80"/>
      <c r="AZ946" s="69"/>
      <c r="BA946" s="69"/>
      <c r="BB946" s="80"/>
      <c r="BC946" s="80"/>
      <c r="BD946" s="69"/>
      <c r="BE946" s="69"/>
      <c r="BF946" s="80"/>
      <c r="BG946" s="80"/>
      <c r="BH946" s="69"/>
      <c r="BI946" s="69"/>
      <c r="BJ946" s="80"/>
      <c r="BK946" s="80"/>
      <c r="BL946" s="69"/>
      <c r="BM946" s="69"/>
      <c r="BN946" s="80"/>
      <c r="BO946" s="80"/>
      <c r="BP946" s="69"/>
      <c r="BQ946" s="69"/>
      <c r="BR946" s="80"/>
      <c r="BS946" s="80"/>
      <c r="BT946" s="69"/>
      <c r="BU946" s="69"/>
      <c r="BV946" s="80"/>
      <c r="BW946" s="80"/>
      <c r="BX946" s="69"/>
      <c r="BY946" s="69"/>
      <c r="BZ946" s="80"/>
      <c r="CA946" s="80"/>
      <c r="CB946" s="69"/>
      <c r="CC946" s="69"/>
      <c r="CD946" s="80"/>
      <c r="CE946" s="80"/>
      <c r="CF946" s="69"/>
      <c r="CG946" s="69"/>
      <c r="CH946" s="69"/>
      <c r="CI946" s="69"/>
      <c r="CJ946" s="69"/>
      <c r="CK946" s="69"/>
      <c r="CL946" s="68"/>
      <c r="CM946" s="67"/>
      <c r="CN946" s="67"/>
      <c r="CO946" s="69"/>
      <c r="CP946" s="68"/>
      <c r="CQ946" s="67"/>
      <c r="CR946" s="67"/>
      <c r="CS946" s="69"/>
      <c r="CT946" s="81"/>
      <c r="CU946" s="69"/>
      <c r="CV946" s="69"/>
      <c r="CW946" s="69"/>
      <c r="CX946" s="69"/>
      <c r="CY946" s="69"/>
      <c r="CZ946" s="69"/>
      <c r="DA946" s="69"/>
    </row>
    <row r="947" spans="2:105">
      <c r="B947" s="67"/>
      <c r="C947" s="67"/>
      <c r="D947" s="67"/>
      <c r="E947" s="69"/>
      <c r="F947" s="68"/>
      <c r="G947" s="67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  <c r="AC947" s="80"/>
      <c r="AD947" s="80"/>
      <c r="AE947" s="69"/>
      <c r="AF947" s="69"/>
      <c r="AG947" s="69"/>
      <c r="AH947" s="80"/>
      <c r="AI947" s="80"/>
      <c r="AJ947" s="69"/>
      <c r="AK947" s="69"/>
      <c r="AL947" s="80"/>
      <c r="AM947" s="80"/>
      <c r="AN947" s="69"/>
      <c r="AO947" s="69"/>
      <c r="AP947" s="80"/>
      <c r="AQ947" s="80"/>
      <c r="AR947" s="69"/>
      <c r="AS947" s="69"/>
      <c r="AT947" s="80"/>
      <c r="AU947" s="80"/>
      <c r="AV947" s="69"/>
      <c r="AW947" s="69"/>
      <c r="AX947" s="80"/>
      <c r="AY947" s="80"/>
      <c r="AZ947" s="69"/>
      <c r="BA947" s="69"/>
      <c r="BB947" s="80"/>
      <c r="BC947" s="80"/>
      <c r="BD947" s="69"/>
      <c r="BE947" s="69"/>
      <c r="BF947" s="80"/>
      <c r="BG947" s="80"/>
      <c r="BH947" s="69"/>
      <c r="BI947" s="69"/>
      <c r="BJ947" s="80"/>
      <c r="BK947" s="80"/>
      <c r="BL947" s="69"/>
      <c r="BM947" s="69"/>
      <c r="BN947" s="80"/>
      <c r="BO947" s="80"/>
      <c r="BP947" s="69"/>
      <c r="BQ947" s="69"/>
      <c r="BR947" s="80"/>
      <c r="BS947" s="80"/>
      <c r="BT947" s="69"/>
      <c r="BU947" s="69"/>
      <c r="BV947" s="80"/>
      <c r="BW947" s="80"/>
      <c r="BX947" s="69"/>
      <c r="BY947" s="69"/>
      <c r="BZ947" s="80"/>
      <c r="CA947" s="80"/>
      <c r="CB947" s="69"/>
      <c r="CC947" s="69"/>
      <c r="CD947" s="80"/>
      <c r="CE947" s="80"/>
      <c r="CF947" s="69"/>
      <c r="CG947" s="69"/>
      <c r="CH947" s="69"/>
      <c r="CI947" s="69"/>
      <c r="CJ947" s="69"/>
      <c r="CK947" s="69"/>
      <c r="CL947" s="68"/>
      <c r="CM947" s="67"/>
      <c r="CN947" s="67"/>
      <c r="CO947" s="69"/>
      <c r="CP947" s="68"/>
      <c r="CQ947" s="67"/>
      <c r="CR947" s="67"/>
      <c r="CS947" s="69"/>
      <c r="CT947" s="81"/>
      <c r="CU947" s="69"/>
      <c r="CV947" s="69"/>
      <c r="CW947" s="69"/>
      <c r="CX947" s="69"/>
      <c r="CY947" s="69"/>
      <c r="CZ947" s="69"/>
      <c r="DA947" s="69"/>
    </row>
    <row r="948" spans="2:105">
      <c r="B948" s="67"/>
      <c r="C948" s="67"/>
      <c r="D948" s="67"/>
      <c r="E948" s="69"/>
      <c r="F948" s="68"/>
      <c r="G948" s="67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  <c r="AC948" s="80"/>
      <c r="AD948" s="80"/>
      <c r="AE948" s="69"/>
      <c r="AF948" s="69"/>
      <c r="AG948" s="69"/>
      <c r="AH948" s="80"/>
      <c r="AI948" s="80"/>
      <c r="AJ948" s="69"/>
      <c r="AK948" s="69"/>
      <c r="AL948" s="80"/>
      <c r="AM948" s="80"/>
      <c r="AN948" s="69"/>
      <c r="AO948" s="69"/>
      <c r="AP948" s="80"/>
      <c r="AQ948" s="80"/>
      <c r="AR948" s="69"/>
      <c r="AS948" s="69"/>
      <c r="AT948" s="80"/>
      <c r="AU948" s="80"/>
      <c r="AV948" s="69"/>
      <c r="AW948" s="69"/>
      <c r="AX948" s="80"/>
      <c r="AY948" s="80"/>
      <c r="AZ948" s="69"/>
      <c r="BA948" s="69"/>
      <c r="BB948" s="80"/>
      <c r="BC948" s="80"/>
      <c r="BD948" s="69"/>
      <c r="BE948" s="69"/>
      <c r="BF948" s="80"/>
      <c r="BG948" s="80"/>
      <c r="BH948" s="69"/>
      <c r="BI948" s="69"/>
      <c r="BJ948" s="80"/>
      <c r="BK948" s="80"/>
      <c r="BL948" s="69"/>
      <c r="BM948" s="69"/>
      <c r="BN948" s="80"/>
      <c r="BO948" s="80"/>
      <c r="BP948" s="69"/>
      <c r="BQ948" s="69"/>
      <c r="BR948" s="80"/>
      <c r="BS948" s="80"/>
      <c r="BT948" s="69"/>
      <c r="BU948" s="69"/>
      <c r="BV948" s="80"/>
      <c r="BW948" s="80"/>
      <c r="BX948" s="69"/>
      <c r="BY948" s="69"/>
      <c r="BZ948" s="80"/>
      <c r="CA948" s="80"/>
      <c r="CB948" s="69"/>
      <c r="CC948" s="69"/>
      <c r="CD948" s="80"/>
      <c r="CE948" s="80"/>
      <c r="CF948" s="69"/>
      <c r="CG948" s="69"/>
      <c r="CH948" s="69"/>
      <c r="CI948" s="69"/>
      <c r="CJ948" s="69"/>
      <c r="CK948" s="69"/>
      <c r="CL948" s="68"/>
      <c r="CM948" s="67"/>
      <c r="CN948" s="67"/>
      <c r="CO948" s="69"/>
      <c r="CP948" s="68"/>
      <c r="CQ948" s="67"/>
      <c r="CR948" s="67"/>
      <c r="CS948" s="69"/>
      <c r="CT948" s="81"/>
      <c r="CU948" s="69"/>
      <c r="CV948" s="69"/>
      <c r="CW948" s="69"/>
      <c r="CX948" s="69"/>
      <c r="CY948" s="69"/>
      <c r="CZ948" s="69"/>
      <c r="DA948" s="69"/>
    </row>
    <row r="949" spans="2:105">
      <c r="B949" s="67"/>
      <c r="C949" s="67"/>
      <c r="D949" s="67"/>
      <c r="E949" s="69"/>
      <c r="F949" s="68"/>
      <c r="G949" s="67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  <c r="AC949" s="80"/>
      <c r="AD949" s="80"/>
      <c r="AE949" s="69"/>
      <c r="AF949" s="69"/>
      <c r="AG949" s="69"/>
      <c r="AH949" s="80"/>
      <c r="AI949" s="80"/>
      <c r="AJ949" s="69"/>
      <c r="AK949" s="69"/>
      <c r="AL949" s="80"/>
      <c r="AM949" s="80"/>
      <c r="AN949" s="69"/>
      <c r="AO949" s="69"/>
      <c r="AP949" s="80"/>
      <c r="AQ949" s="80"/>
      <c r="AR949" s="69"/>
      <c r="AS949" s="69"/>
      <c r="AT949" s="80"/>
      <c r="AU949" s="80"/>
      <c r="AV949" s="69"/>
      <c r="AW949" s="69"/>
      <c r="AX949" s="80"/>
      <c r="AY949" s="80"/>
      <c r="AZ949" s="69"/>
      <c r="BA949" s="69"/>
      <c r="BB949" s="80"/>
      <c r="BC949" s="80"/>
      <c r="BD949" s="69"/>
      <c r="BE949" s="69"/>
      <c r="BF949" s="80"/>
      <c r="BG949" s="80"/>
      <c r="BH949" s="69"/>
      <c r="BI949" s="69"/>
      <c r="BJ949" s="80"/>
      <c r="BK949" s="80"/>
      <c r="BL949" s="69"/>
      <c r="BM949" s="69"/>
      <c r="BN949" s="80"/>
      <c r="BO949" s="80"/>
      <c r="BP949" s="69"/>
      <c r="BQ949" s="69"/>
      <c r="BR949" s="80"/>
      <c r="BS949" s="80"/>
      <c r="BT949" s="69"/>
      <c r="BU949" s="69"/>
      <c r="BV949" s="80"/>
      <c r="BW949" s="80"/>
      <c r="BX949" s="69"/>
      <c r="BY949" s="69"/>
      <c r="BZ949" s="80"/>
      <c r="CA949" s="80"/>
      <c r="CB949" s="69"/>
      <c r="CC949" s="69"/>
      <c r="CD949" s="80"/>
      <c r="CE949" s="80"/>
      <c r="CF949" s="69"/>
      <c r="CG949" s="69"/>
      <c r="CH949" s="69"/>
      <c r="CI949" s="69"/>
      <c r="CJ949" s="69"/>
      <c r="CK949" s="69"/>
      <c r="CL949" s="68"/>
      <c r="CM949" s="67"/>
      <c r="CN949" s="67"/>
      <c r="CO949" s="69"/>
      <c r="CP949" s="68"/>
      <c r="CQ949" s="67"/>
      <c r="CR949" s="67"/>
      <c r="CS949" s="69"/>
      <c r="CT949" s="81"/>
      <c r="CU949" s="69"/>
      <c r="CV949" s="69"/>
      <c r="CW949" s="69"/>
      <c r="CX949" s="69"/>
      <c r="CY949" s="69"/>
      <c r="CZ949" s="69"/>
      <c r="DA949" s="69"/>
    </row>
    <row r="950" spans="2:105">
      <c r="B950" s="67"/>
      <c r="C950" s="67"/>
      <c r="D950" s="67"/>
      <c r="E950" s="69"/>
      <c r="F950" s="68"/>
      <c r="G950" s="67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  <c r="AC950" s="80"/>
      <c r="AD950" s="80"/>
      <c r="AE950" s="69"/>
      <c r="AF950" s="69"/>
      <c r="AG950" s="69"/>
      <c r="AH950" s="80"/>
      <c r="AI950" s="80"/>
      <c r="AJ950" s="69"/>
      <c r="AK950" s="69"/>
      <c r="AL950" s="80"/>
      <c r="AM950" s="80"/>
      <c r="AN950" s="69"/>
      <c r="AO950" s="69"/>
      <c r="AP950" s="80"/>
      <c r="AQ950" s="80"/>
      <c r="AR950" s="69"/>
      <c r="AS950" s="69"/>
      <c r="AT950" s="80"/>
      <c r="AU950" s="80"/>
      <c r="AV950" s="69"/>
      <c r="AW950" s="69"/>
      <c r="AX950" s="80"/>
      <c r="AY950" s="80"/>
      <c r="AZ950" s="69"/>
      <c r="BA950" s="69"/>
      <c r="BB950" s="80"/>
      <c r="BC950" s="80"/>
      <c r="BD950" s="69"/>
      <c r="BE950" s="69"/>
      <c r="BF950" s="80"/>
      <c r="BG950" s="80"/>
      <c r="BH950" s="69"/>
      <c r="BI950" s="69"/>
      <c r="BJ950" s="80"/>
      <c r="BK950" s="80"/>
      <c r="BL950" s="69"/>
      <c r="BM950" s="69"/>
      <c r="BN950" s="80"/>
      <c r="BO950" s="80"/>
      <c r="BP950" s="69"/>
      <c r="BQ950" s="69"/>
      <c r="BR950" s="80"/>
      <c r="BS950" s="80"/>
      <c r="BT950" s="69"/>
      <c r="BU950" s="69"/>
      <c r="BV950" s="80"/>
      <c r="BW950" s="80"/>
      <c r="BX950" s="69"/>
      <c r="BY950" s="69"/>
      <c r="BZ950" s="80"/>
      <c r="CA950" s="80"/>
      <c r="CB950" s="69"/>
      <c r="CC950" s="69"/>
      <c r="CD950" s="80"/>
      <c r="CE950" s="80"/>
      <c r="CF950" s="69"/>
      <c r="CG950" s="69"/>
      <c r="CH950" s="69"/>
      <c r="CI950" s="69"/>
      <c r="CJ950" s="69"/>
      <c r="CK950" s="69"/>
      <c r="CL950" s="68"/>
      <c r="CM950" s="67"/>
      <c r="CN950" s="67"/>
      <c r="CO950" s="69"/>
      <c r="CP950" s="68"/>
      <c r="CQ950" s="67"/>
      <c r="CR950" s="67"/>
      <c r="CS950" s="69"/>
      <c r="CT950" s="81"/>
      <c r="CU950" s="69"/>
      <c r="CV950" s="69"/>
      <c r="CW950" s="69"/>
      <c r="CX950" s="69"/>
      <c r="CY950" s="69"/>
      <c r="CZ950" s="69"/>
      <c r="DA950" s="69"/>
    </row>
    <row r="951" spans="2:105">
      <c r="B951" s="67"/>
      <c r="C951" s="67"/>
      <c r="D951" s="67"/>
      <c r="E951" s="69"/>
      <c r="F951" s="68"/>
      <c r="G951" s="67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  <c r="AC951" s="80"/>
      <c r="AD951" s="80"/>
      <c r="AE951" s="69"/>
      <c r="AF951" s="69"/>
      <c r="AG951" s="69"/>
      <c r="AH951" s="80"/>
      <c r="AI951" s="80"/>
      <c r="AJ951" s="69"/>
      <c r="AK951" s="69"/>
      <c r="AL951" s="80"/>
      <c r="AM951" s="80"/>
      <c r="AN951" s="69"/>
      <c r="AO951" s="69"/>
      <c r="AP951" s="80"/>
      <c r="AQ951" s="80"/>
      <c r="AR951" s="69"/>
      <c r="AS951" s="69"/>
      <c r="AT951" s="80"/>
      <c r="AU951" s="80"/>
      <c r="AV951" s="69"/>
      <c r="AW951" s="69"/>
      <c r="AX951" s="80"/>
      <c r="AY951" s="80"/>
      <c r="AZ951" s="69"/>
      <c r="BA951" s="69"/>
      <c r="BB951" s="80"/>
      <c r="BC951" s="80"/>
      <c r="BD951" s="69"/>
      <c r="BE951" s="69"/>
      <c r="BF951" s="80"/>
      <c r="BG951" s="80"/>
      <c r="BH951" s="69"/>
      <c r="BI951" s="69"/>
      <c r="BJ951" s="80"/>
      <c r="BK951" s="80"/>
      <c r="BL951" s="69"/>
      <c r="BM951" s="69"/>
      <c r="BN951" s="80"/>
      <c r="BO951" s="80"/>
      <c r="BP951" s="69"/>
      <c r="BQ951" s="69"/>
      <c r="BR951" s="80"/>
      <c r="BS951" s="80"/>
      <c r="BT951" s="69"/>
      <c r="BU951" s="69"/>
      <c r="BV951" s="80"/>
      <c r="BW951" s="80"/>
      <c r="BX951" s="69"/>
      <c r="BY951" s="69"/>
      <c r="BZ951" s="80"/>
      <c r="CA951" s="80"/>
      <c r="CB951" s="69"/>
      <c r="CC951" s="69"/>
      <c r="CD951" s="80"/>
      <c r="CE951" s="80"/>
      <c r="CF951" s="69"/>
      <c r="CG951" s="69"/>
      <c r="CH951" s="69"/>
      <c r="CI951" s="69"/>
      <c r="CJ951" s="69"/>
      <c r="CK951" s="69"/>
      <c r="CL951" s="68"/>
      <c r="CM951" s="67"/>
      <c r="CN951" s="67"/>
      <c r="CO951" s="69"/>
      <c r="CP951" s="68"/>
      <c r="CQ951" s="67"/>
      <c r="CR951" s="67"/>
      <c r="CS951" s="69"/>
      <c r="CT951" s="81"/>
      <c r="CU951" s="69"/>
      <c r="CV951" s="69"/>
      <c r="CW951" s="69"/>
      <c r="CX951" s="69"/>
      <c r="CY951" s="69"/>
      <c r="CZ951" s="69"/>
      <c r="DA951" s="69"/>
    </row>
    <row r="952" spans="2:105">
      <c r="B952" s="67"/>
      <c r="C952" s="67"/>
      <c r="D952" s="67"/>
      <c r="E952" s="69"/>
      <c r="F952" s="68"/>
      <c r="G952" s="67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  <c r="AC952" s="80"/>
      <c r="AD952" s="80"/>
      <c r="AE952" s="69"/>
      <c r="AF952" s="69"/>
      <c r="AG952" s="69"/>
      <c r="AH952" s="80"/>
      <c r="AI952" s="80"/>
      <c r="AJ952" s="69"/>
      <c r="AK952" s="69"/>
      <c r="AL952" s="80"/>
      <c r="AM952" s="80"/>
      <c r="AN952" s="69"/>
      <c r="AO952" s="69"/>
      <c r="AP952" s="80"/>
      <c r="AQ952" s="80"/>
      <c r="AR952" s="69"/>
      <c r="AS952" s="69"/>
      <c r="AT952" s="80"/>
      <c r="AU952" s="80"/>
      <c r="AV952" s="69"/>
      <c r="AW952" s="69"/>
      <c r="AX952" s="80"/>
      <c r="AY952" s="80"/>
      <c r="AZ952" s="69"/>
      <c r="BA952" s="69"/>
      <c r="BB952" s="80"/>
      <c r="BC952" s="80"/>
      <c r="BD952" s="69"/>
      <c r="BE952" s="69"/>
      <c r="BF952" s="80"/>
      <c r="BG952" s="80"/>
      <c r="BH952" s="69"/>
      <c r="BI952" s="69"/>
      <c r="BJ952" s="80"/>
      <c r="BK952" s="80"/>
      <c r="BL952" s="69"/>
      <c r="BM952" s="69"/>
      <c r="BN952" s="80"/>
      <c r="BO952" s="80"/>
      <c r="BP952" s="69"/>
      <c r="BQ952" s="69"/>
      <c r="BR952" s="80"/>
      <c r="BS952" s="80"/>
      <c r="BT952" s="69"/>
      <c r="BU952" s="69"/>
      <c r="BV952" s="80"/>
      <c r="BW952" s="80"/>
      <c r="BX952" s="69"/>
      <c r="BY952" s="69"/>
      <c r="BZ952" s="80"/>
      <c r="CA952" s="80"/>
      <c r="CB952" s="69"/>
      <c r="CC952" s="69"/>
      <c r="CD952" s="80"/>
      <c r="CE952" s="80"/>
      <c r="CF952" s="69"/>
      <c r="CG952" s="69"/>
      <c r="CH952" s="69"/>
      <c r="CI952" s="69"/>
      <c r="CJ952" s="69"/>
      <c r="CK952" s="69"/>
      <c r="CL952" s="68"/>
      <c r="CM952" s="67"/>
      <c r="CN952" s="67"/>
      <c r="CO952" s="69"/>
      <c r="CP952" s="68"/>
      <c r="CQ952" s="67"/>
      <c r="CR952" s="67"/>
      <c r="CS952" s="69"/>
      <c r="CT952" s="81"/>
      <c r="CU952" s="69"/>
      <c r="CV952" s="69"/>
      <c r="CW952" s="69"/>
      <c r="CX952" s="69"/>
      <c r="CY952" s="69"/>
      <c r="CZ952" s="69"/>
      <c r="DA952" s="69"/>
    </row>
    <row r="953" spans="2:105">
      <c r="B953" s="67"/>
      <c r="C953" s="67"/>
      <c r="D953" s="67"/>
      <c r="E953" s="69"/>
      <c r="F953" s="68"/>
      <c r="G953" s="67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  <c r="AC953" s="80"/>
      <c r="AD953" s="80"/>
      <c r="AE953" s="69"/>
      <c r="AF953" s="69"/>
      <c r="AG953" s="69"/>
      <c r="AH953" s="80"/>
      <c r="AI953" s="80"/>
      <c r="AJ953" s="69"/>
      <c r="AK953" s="69"/>
      <c r="AL953" s="80"/>
      <c r="AM953" s="80"/>
      <c r="AN953" s="69"/>
      <c r="AO953" s="69"/>
      <c r="AP953" s="80"/>
      <c r="AQ953" s="80"/>
      <c r="AR953" s="69"/>
      <c r="AS953" s="69"/>
      <c r="AT953" s="80"/>
      <c r="AU953" s="80"/>
      <c r="AV953" s="69"/>
      <c r="AW953" s="69"/>
      <c r="AX953" s="80"/>
      <c r="AY953" s="80"/>
      <c r="AZ953" s="69"/>
      <c r="BA953" s="69"/>
      <c r="BB953" s="80"/>
      <c r="BC953" s="80"/>
      <c r="BD953" s="69"/>
      <c r="BE953" s="69"/>
      <c r="BF953" s="80"/>
      <c r="BG953" s="80"/>
      <c r="BH953" s="69"/>
      <c r="BI953" s="69"/>
      <c r="BJ953" s="80"/>
      <c r="BK953" s="80"/>
      <c r="BL953" s="69"/>
      <c r="BM953" s="69"/>
      <c r="BN953" s="80"/>
      <c r="BO953" s="80"/>
      <c r="BP953" s="69"/>
      <c r="BQ953" s="69"/>
      <c r="BR953" s="80"/>
      <c r="BS953" s="80"/>
      <c r="BT953" s="69"/>
      <c r="BU953" s="69"/>
      <c r="BV953" s="80"/>
      <c r="BW953" s="80"/>
      <c r="BX953" s="69"/>
      <c r="BY953" s="69"/>
      <c r="BZ953" s="80"/>
      <c r="CA953" s="80"/>
      <c r="CB953" s="69"/>
      <c r="CC953" s="69"/>
      <c r="CD953" s="80"/>
      <c r="CE953" s="80"/>
      <c r="CF953" s="69"/>
      <c r="CG953" s="69"/>
      <c r="CH953" s="69"/>
      <c r="CI953" s="69"/>
      <c r="CJ953" s="69"/>
      <c r="CK953" s="69"/>
      <c r="CL953" s="68"/>
      <c r="CM953" s="67"/>
      <c r="CN953" s="67"/>
      <c r="CO953" s="69"/>
      <c r="CP953" s="68"/>
      <c r="CQ953" s="67"/>
      <c r="CR953" s="67"/>
      <c r="CS953" s="69"/>
      <c r="CT953" s="81"/>
      <c r="CU953" s="69"/>
      <c r="CV953" s="69"/>
      <c r="CW953" s="69"/>
      <c r="CX953" s="69"/>
      <c r="CY953" s="69"/>
      <c r="CZ953" s="69"/>
      <c r="DA953" s="69"/>
    </row>
    <row r="954" spans="2:105">
      <c r="B954" s="67"/>
      <c r="C954" s="67"/>
      <c r="D954" s="67"/>
      <c r="E954" s="69"/>
      <c r="F954" s="68"/>
      <c r="G954" s="67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  <c r="AC954" s="80"/>
      <c r="AD954" s="80"/>
      <c r="AE954" s="69"/>
      <c r="AF954" s="69"/>
      <c r="AG954" s="69"/>
      <c r="AH954" s="80"/>
      <c r="AI954" s="80"/>
      <c r="AJ954" s="69"/>
      <c r="AK954" s="69"/>
      <c r="AL954" s="80"/>
      <c r="AM954" s="80"/>
      <c r="AN954" s="69"/>
      <c r="AO954" s="69"/>
      <c r="AP954" s="80"/>
      <c r="AQ954" s="80"/>
      <c r="AR954" s="69"/>
      <c r="AS954" s="69"/>
      <c r="AT954" s="80"/>
      <c r="AU954" s="80"/>
      <c r="AV954" s="69"/>
      <c r="AW954" s="69"/>
      <c r="AX954" s="80"/>
      <c r="AY954" s="80"/>
      <c r="AZ954" s="69"/>
      <c r="BA954" s="69"/>
      <c r="BB954" s="80"/>
      <c r="BC954" s="80"/>
      <c r="BD954" s="69"/>
      <c r="BE954" s="69"/>
      <c r="BF954" s="80"/>
      <c r="BG954" s="80"/>
      <c r="BH954" s="69"/>
      <c r="BI954" s="69"/>
      <c r="BJ954" s="80"/>
      <c r="BK954" s="80"/>
      <c r="BL954" s="69"/>
      <c r="BM954" s="69"/>
      <c r="BN954" s="80"/>
      <c r="BO954" s="80"/>
      <c r="BP954" s="69"/>
      <c r="BQ954" s="69"/>
      <c r="BR954" s="80"/>
      <c r="BS954" s="80"/>
      <c r="BT954" s="69"/>
      <c r="BU954" s="69"/>
      <c r="BV954" s="80"/>
      <c r="BW954" s="80"/>
      <c r="BX954" s="69"/>
      <c r="BY954" s="69"/>
      <c r="BZ954" s="80"/>
      <c r="CA954" s="80"/>
      <c r="CB954" s="69"/>
      <c r="CC954" s="69"/>
      <c r="CD954" s="80"/>
      <c r="CE954" s="80"/>
      <c r="CF954" s="69"/>
      <c r="CG954" s="69"/>
      <c r="CH954" s="69"/>
      <c r="CI954" s="69"/>
      <c r="CJ954" s="69"/>
      <c r="CK954" s="69"/>
      <c r="CL954" s="68"/>
      <c r="CM954" s="67"/>
      <c r="CN954" s="67"/>
      <c r="CO954" s="69"/>
      <c r="CP954" s="68"/>
      <c r="CQ954" s="67"/>
      <c r="CR954" s="67"/>
      <c r="CS954" s="69"/>
      <c r="CT954" s="81"/>
      <c r="CU954" s="69"/>
      <c r="CV954" s="69"/>
      <c r="CW954" s="69"/>
      <c r="CX954" s="69"/>
      <c r="CY954" s="69"/>
      <c r="CZ954" s="69"/>
      <c r="DA954" s="69"/>
    </row>
    <row r="955" spans="2:105">
      <c r="B955" s="67"/>
      <c r="C955" s="67"/>
      <c r="D955" s="67"/>
      <c r="E955" s="69"/>
      <c r="F955" s="68"/>
      <c r="G955" s="67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  <c r="AC955" s="80"/>
      <c r="AD955" s="80"/>
      <c r="AE955" s="69"/>
      <c r="AF955" s="69"/>
      <c r="AG955" s="69"/>
      <c r="AH955" s="80"/>
      <c r="AI955" s="80"/>
      <c r="AJ955" s="69"/>
      <c r="AK955" s="69"/>
      <c r="AL955" s="80"/>
      <c r="AM955" s="80"/>
      <c r="AN955" s="69"/>
      <c r="AO955" s="69"/>
      <c r="AP955" s="80"/>
      <c r="AQ955" s="80"/>
      <c r="AR955" s="69"/>
      <c r="AS955" s="69"/>
      <c r="AT955" s="80"/>
      <c r="AU955" s="80"/>
      <c r="AV955" s="69"/>
      <c r="AW955" s="69"/>
      <c r="AX955" s="80"/>
      <c r="AY955" s="80"/>
      <c r="AZ955" s="69"/>
      <c r="BA955" s="69"/>
      <c r="BB955" s="80"/>
      <c r="BC955" s="80"/>
      <c r="BD955" s="69"/>
      <c r="BE955" s="69"/>
      <c r="BF955" s="80"/>
      <c r="BG955" s="80"/>
      <c r="BH955" s="69"/>
      <c r="BI955" s="69"/>
      <c r="BJ955" s="80"/>
      <c r="BK955" s="80"/>
      <c r="BL955" s="69"/>
      <c r="BM955" s="69"/>
      <c r="BN955" s="80"/>
      <c r="BO955" s="80"/>
      <c r="BP955" s="69"/>
      <c r="BQ955" s="69"/>
      <c r="BR955" s="80"/>
      <c r="BS955" s="80"/>
      <c r="BT955" s="69"/>
      <c r="BU955" s="69"/>
      <c r="BV955" s="80"/>
      <c r="BW955" s="80"/>
      <c r="BX955" s="69"/>
      <c r="BY955" s="69"/>
      <c r="BZ955" s="80"/>
      <c r="CA955" s="80"/>
      <c r="CB955" s="69"/>
      <c r="CC955" s="69"/>
      <c r="CD955" s="80"/>
      <c r="CE955" s="80"/>
      <c r="CF955" s="69"/>
      <c r="CG955" s="69"/>
      <c r="CH955" s="69"/>
      <c r="CI955" s="69"/>
      <c r="CJ955" s="69"/>
      <c r="CK955" s="69"/>
      <c r="CL955" s="68"/>
      <c r="CM955" s="67"/>
      <c r="CN955" s="67"/>
      <c r="CO955" s="69"/>
      <c r="CP955" s="68"/>
      <c r="CQ955" s="67"/>
      <c r="CR955" s="67"/>
      <c r="CS955" s="69"/>
      <c r="CT955" s="81"/>
      <c r="CU955" s="69"/>
      <c r="CV955" s="69"/>
      <c r="CW955" s="69"/>
      <c r="CX955" s="69"/>
      <c r="CY955" s="69"/>
      <c r="CZ955" s="69"/>
      <c r="DA955" s="69"/>
    </row>
    <row r="956" spans="2:105">
      <c r="B956" s="67"/>
      <c r="C956" s="67"/>
      <c r="D956" s="67"/>
      <c r="E956" s="69"/>
      <c r="F956" s="68"/>
      <c r="G956" s="67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  <c r="AC956" s="80"/>
      <c r="AD956" s="80"/>
      <c r="AE956" s="69"/>
      <c r="AF956" s="69"/>
      <c r="AG956" s="69"/>
      <c r="AH956" s="80"/>
      <c r="AI956" s="80"/>
      <c r="AJ956" s="69"/>
      <c r="AK956" s="69"/>
      <c r="AL956" s="80"/>
      <c r="AM956" s="80"/>
      <c r="AN956" s="69"/>
      <c r="AO956" s="69"/>
      <c r="AP956" s="80"/>
      <c r="AQ956" s="80"/>
      <c r="AR956" s="69"/>
      <c r="AS956" s="69"/>
      <c r="AT956" s="80"/>
      <c r="AU956" s="80"/>
      <c r="AV956" s="69"/>
      <c r="AW956" s="69"/>
      <c r="AX956" s="80"/>
      <c r="AY956" s="80"/>
      <c r="AZ956" s="69"/>
      <c r="BA956" s="69"/>
      <c r="BB956" s="80"/>
      <c r="BC956" s="80"/>
      <c r="BD956" s="69"/>
      <c r="BE956" s="69"/>
      <c r="BF956" s="80"/>
      <c r="BG956" s="80"/>
      <c r="BH956" s="69"/>
      <c r="BI956" s="69"/>
      <c r="BJ956" s="80"/>
      <c r="BK956" s="80"/>
      <c r="BL956" s="69"/>
      <c r="BM956" s="69"/>
      <c r="BN956" s="80"/>
      <c r="BO956" s="80"/>
      <c r="BP956" s="69"/>
      <c r="BQ956" s="69"/>
      <c r="BR956" s="80"/>
      <c r="BS956" s="80"/>
      <c r="BT956" s="69"/>
      <c r="BU956" s="69"/>
      <c r="BV956" s="80"/>
      <c r="BW956" s="80"/>
      <c r="BX956" s="69"/>
      <c r="BY956" s="69"/>
      <c r="BZ956" s="80"/>
      <c r="CA956" s="80"/>
      <c r="CB956" s="69"/>
      <c r="CC956" s="69"/>
      <c r="CD956" s="80"/>
      <c r="CE956" s="80"/>
      <c r="CF956" s="69"/>
      <c r="CG956" s="69"/>
      <c r="CH956" s="69"/>
      <c r="CI956" s="69"/>
      <c r="CJ956" s="69"/>
      <c r="CK956" s="69"/>
      <c r="CL956" s="68"/>
      <c r="CM956" s="67"/>
      <c r="CN956" s="67"/>
      <c r="CO956" s="69"/>
      <c r="CP956" s="68"/>
      <c r="CQ956" s="67"/>
      <c r="CR956" s="67"/>
      <c r="CS956" s="69"/>
      <c r="CT956" s="81"/>
      <c r="CU956" s="69"/>
      <c r="CV956" s="69"/>
      <c r="CW956" s="69"/>
      <c r="CX956" s="69"/>
      <c r="CY956" s="69"/>
      <c r="CZ956" s="69"/>
      <c r="DA956" s="69"/>
    </row>
    <row r="957" spans="2:105">
      <c r="B957" s="67"/>
      <c r="C957" s="67"/>
      <c r="D957" s="67"/>
      <c r="E957" s="69"/>
      <c r="F957" s="68"/>
      <c r="G957" s="67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  <c r="AC957" s="80"/>
      <c r="AD957" s="80"/>
      <c r="AE957" s="69"/>
      <c r="AF957" s="69"/>
      <c r="AG957" s="69"/>
      <c r="AH957" s="80"/>
      <c r="AI957" s="80"/>
      <c r="AJ957" s="69"/>
      <c r="AK957" s="69"/>
      <c r="AL957" s="80"/>
      <c r="AM957" s="80"/>
      <c r="AN957" s="69"/>
      <c r="AO957" s="69"/>
      <c r="AP957" s="80"/>
      <c r="AQ957" s="80"/>
      <c r="AR957" s="69"/>
      <c r="AS957" s="69"/>
      <c r="AT957" s="80"/>
      <c r="AU957" s="80"/>
      <c r="AV957" s="69"/>
      <c r="AW957" s="69"/>
      <c r="AX957" s="80"/>
      <c r="AY957" s="80"/>
      <c r="AZ957" s="69"/>
      <c r="BA957" s="69"/>
      <c r="BB957" s="80"/>
      <c r="BC957" s="80"/>
      <c r="BD957" s="69"/>
      <c r="BE957" s="69"/>
      <c r="BF957" s="80"/>
      <c r="BG957" s="80"/>
      <c r="BH957" s="69"/>
      <c r="BI957" s="69"/>
      <c r="BJ957" s="80"/>
      <c r="BK957" s="80"/>
      <c r="BL957" s="69"/>
      <c r="BM957" s="69"/>
      <c r="BN957" s="80"/>
      <c r="BO957" s="80"/>
      <c r="BP957" s="69"/>
      <c r="BQ957" s="69"/>
      <c r="BR957" s="80"/>
      <c r="BS957" s="80"/>
      <c r="BT957" s="69"/>
      <c r="BU957" s="69"/>
      <c r="BV957" s="80"/>
      <c r="BW957" s="80"/>
      <c r="BX957" s="69"/>
      <c r="BY957" s="69"/>
      <c r="BZ957" s="80"/>
      <c r="CA957" s="80"/>
      <c r="CB957" s="69"/>
      <c r="CC957" s="69"/>
      <c r="CD957" s="80"/>
      <c r="CE957" s="80"/>
      <c r="CF957" s="69"/>
      <c r="CG957" s="69"/>
      <c r="CH957" s="69"/>
      <c r="CI957" s="69"/>
      <c r="CJ957" s="69"/>
      <c r="CK957" s="69"/>
      <c r="CL957" s="68"/>
      <c r="CM957" s="67"/>
      <c r="CN957" s="67"/>
      <c r="CO957" s="69"/>
      <c r="CP957" s="68"/>
      <c r="CQ957" s="67"/>
      <c r="CR957" s="67"/>
      <c r="CS957" s="69"/>
      <c r="CT957" s="81"/>
      <c r="CU957" s="69"/>
      <c r="CV957" s="69"/>
      <c r="CW957" s="69"/>
      <c r="CX957" s="69"/>
      <c r="CY957" s="69"/>
      <c r="CZ957" s="69"/>
      <c r="DA957" s="69"/>
    </row>
    <row r="958" spans="2:105">
      <c r="B958" s="67"/>
      <c r="C958" s="67"/>
      <c r="D958" s="67"/>
      <c r="E958" s="69"/>
      <c r="F958" s="68"/>
      <c r="G958" s="67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  <c r="AC958" s="80"/>
      <c r="AD958" s="80"/>
      <c r="AE958" s="69"/>
      <c r="AF958" s="69"/>
      <c r="AG958" s="69"/>
      <c r="AH958" s="80"/>
      <c r="AI958" s="80"/>
      <c r="AJ958" s="69"/>
      <c r="AK958" s="69"/>
      <c r="AL958" s="80"/>
      <c r="AM958" s="80"/>
      <c r="AN958" s="69"/>
      <c r="AO958" s="69"/>
      <c r="AP958" s="80"/>
      <c r="AQ958" s="80"/>
      <c r="AR958" s="69"/>
      <c r="AS958" s="69"/>
      <c r="AT958" s="80"/>
      <c r="AU958" s="80"/>
      <c r="AV958" s="69"/>
      <c r="AW958" s="69"/>
      <c r="AX958" s="80"/>
      <c r="AY958" s="80"/>
      <c r="AZ958" s="69"/>
      <c r="BA958" s="69"/>
      <c r="BB958" s="80"/>
      <c r="BC958" s="80"/>
      <c r="BD958" s="69"/>
      <c r="BE958" s="69"/>
      <c r="BF958" s="80"/>
      <c r="BG958" s="80"/>
      <c r="BH958" s="69"/>
      <c r="BI958" s="69"/>
      <c r="BJ958" s="80"/>
      <c r="BK958" s="80"/>
      <c r="BL958" s="69"/>
      <c r="BM958" s="69"/>
      <c r="BN958" s="80"/>
      <c r="BO958" s="80"/>
      <c r="BP958" s="69"/>
      <c r="BQ958" s="69"/>
      <c r="BR958" s="80"/>
      <c r="BS958" s="80"/>
      <c r="BT958" s="69"/>
      <c r="BU958" s="69"/>
      <c r="BV958" s="80"/>
      <c r="BW958" s="80"/>
      <c r="BX958" s="69"/>
      <c r="BY958" s="69"/>
      <c r="BZ958" s="80"/>
      <c r="CA958" s="80"/>
      <c r="CB958" s="69"/>
      <c r="CC958" s="69"/>
      <c r="CD958" s="80"/>
      <c r="CE958" s="80"/>
      <c r="CF958" s="69"/>
      <c r="CG958" s="69"/>
      <c r="CH958" s="69"/>
      <c r="CI958" s="69"/>
      <c r="CJ958" s="69"/>
      <c r="CK958" s="69"/>
      <c r="CL958" s="68"/>
      <c r="CM958" s="67"/>
      <c r="CN958" s="67"/>
      <c r="CO958" s="69"/>
      <c r="CP958" s="68"/>
      <c r="CQ958" s="67"/>
      <c r="CR958" s="67"/>
      <c r="CS958" s="69"/>
      <c r="CT958" s="81"/>
      <c r="CU958" s="69"/>
      <c r="CV958" s="69"/>
      <c r="CW958" s="69"/>
      <c r="CX958" s="69"/>
      <c r="CY958" s="69"/>
      <c r="CZ958" s="69"/>
      <c r="DA958" s="69"/>
    </row>
    <row r="959" spans="2:105">
      <c r="B959" s="67"/>
      <c r="C959" s="67"/>
      <c r="D959" s="67"/>
      <c r="E959" s="69"/>
      <c r="F959" s="68"/>
      <c r="G959" s="67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  <c r="AC959" s="80"/>
      <c r="AD959" s="80"/>
      <c r="AE959" s="69"/>
      <c r="AF959" s="69"/>
      <c r="AG959" s="69"/>
      <c r="AH959" s="80"/>
      <c r="AI959" s="80"/>
      <c r="AJ959" s="69"/>
      <c r="AK959" s="69"/>
      <c r="AL959" s="80"/>
      <c r="AM959" s="80"/>
      <c r="AN959" s="69"/>
      <c r="AO959" s="69"/>
      <c r="AP959" s="80"/>
      <c r="AQ959" s="80"/>
      <c r="AR959" s="69"/>
      <c r="AS959" s="69"/>
      <c r="AT959" s="80"/>
      <c r="AU959" s="80"/>
      <c r="AV959" s="69"/>
      <c r="AW959" s="69"/>
      <c r="AX959" s="80"/>
      <c r="AY959" s="80"/>
      <c r="AZ959" s="69"/>
      <c r="BA959" s="69"/>
      <c r="BB959" s="80"/>
      <c r="BC959" s="80"/>
      <c r="BD959" s="69"/>
      <c r="BE959" s="69"/>
      <c r="BF959" s="80"/>
      <c r="BG959" s="80"/>
      <c r="BH959" s="69"/>
      <c r="BI959" s="69"/>
      <c r="BJ959" s="80"/>
      <c r="BK959" s="80"/>
      <c r="BL959" s="69"/>
      <c r="BM959" s="69"/>
      <c r="BN959" s="80"/>
      <c r="BO959" s="80"/>
      <c r="BP959" s="69"/>
      <c r="BQ959" s="69"/>
      <c r="BR959" s="80"/>
      <c r="BS959" s="80"/>
      <c r="BT959" s="69"/>
      <c r="BU959" s="69"/>
      <c r="BV959" s="80"/>
      <c r="BW959" s="80"/>
      <c r="BX959" s="69"/>
      <c r="BY959" s="69"/>
      <c r="BZ959" s="80"/>
      <c r="CA959" s="80"/>
      <c r="CB959" s="69"/>
      <c r="CC959" s="69"/>
      <c r="CD959" s="80"/>
      <c r="CE959" s="80"/>
      <c r="CF959" s="69"/>
      <c r="CG959" s="69"/>
      <c r="CH959" s="69"/>
      <c r="CI959" s="69"/>
      <c r="CJ959" s="69"/>
      <c r="CK959" s="69"/>
      <c r="CL959" s="68"/>
      <c r="CM959" s="67"/>
      <c r="CN959" s="67"/>
      <c r="CO959" s="69"/>
      <c r="CP959" s="68"/>
      <c r="CQ959" s="67"/>
      <c r="CR959" s="67"/>
      <c r="CS959" s="69"/>
      <c r="CT959" s="81"/>
      <c r="CU959" s="69"/>
      <c r="CV959" s="69"/>
      <c r="CW959" s="69"/>
      <c r="CX959" s="69"/>
      <c r="CY959" s="69"/>
      <c r="CZ959" s="69"/>
      <c r="DA959" s="69"/>
    </row>
    <row r="960" spans="2:105">
      <c r="B960" s="67"/>
      <c r="C960" s="67"/>
      <c r="D960" s="67"/>
      <c r="E960" s="69"/>
      <c r="F960" s="68"/>
      <c r="G960" s="67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  <c r="AC960" s="80"/>
      <c r="AD960" s="80"/>
      <c r="AE960" s="69"/>
      <c r="AF960" s="69"/>
      <c r="AG960" s="69"/>
      <c r="AH960" s="80"/>
      <c r="AI960" s="80"/>
      <c r="AJ960" s="69"/>
      <c r="AK960" s="69"/>
      <c r="AL960" s="80"/>
      <c r="AM960" s="80"/>
      <c r="AN960" s="69"/>
      <c r="AO960" s="69"/>
      <c r="AP960" s="80"/>
      <c r="AQ960" s="80"/>
      <c r="AR960" s="69"/>
      <c r="AS960" s="69"/>
      <c r="AT960" s="80"/>
      <c r="AU960" s="80"/>
      <c r="AV960" s="69"/>
      <c r="AW960" s="69"/>
      <c r="AX960" s="80"/>
      <c r="AY960" s="80"/>
      <c r="AZ960" s="69"/>
      <c r="BA960" s="69"/>
      <c r="BB960" s="80"/>
      <c r="BC960" s="80"/>
      <c r="BD960" s="69"/>
      <c r="BE960" s="69"/>
      <c r="BF960" s="80"/>
      <c r="BG960" s="80"/>
      <c r="BH960" s="69"/>
      <c r="BI960" s="69"/>
      <c r="BJ960" s="80"/>
      <c r="BK960" s="80"/>
      <c r="BL960" s="69"/>
      <c r="BM960" s="69"/>
      <c r="BN960" s="80"/>
      <c r="BO960" s="80"/>
      <c r="BP960" s="69"/>
      <c r="BQ960" s="69"/>
      <c r="BR960" s="80"/>
      <c r="BS960" s="80"/>
      <c r="BT960" s="69"/>
      <c r="BU960" s="69"/>
      <c r="BV960" s="80"/>
      <c r="BW960" s="80"/>
      <c r="BX960" s="69"/>
      <c r="BY960" s="69"/>
      <c r="BZ960" s="80"/>
      <c r="CA960" s="80"/>
      <c r="CB960" s="69"/>
      <c r="CC960" s="69"/>
      <c r="CD960" s="80"/>
      <c r="CE960" s="80"/>
      <c r="CF960" s="69"/>
      <c r="CG960" s="69"/>
      <c r="CH960" s="69"/>
      <c r="CI960" s="69"/>
      <c r="CJ960" s="69"/>
      <c r="CK960" s="69"/>
      <c r="CL960" s="68"/>
      <c r="CM960" s="67"/>
      <c r="CN960" s="67"/>
      <c r="CO960" s="69"/>
      <c r="CP960" s="68"/>
      <c r="CQ960" s="67"/>
      <c r="CR960" s="67"/>
      <c r="CS960" s="69"/>
      <c r="CT960" s="81"/>
      <c r="CU960" s="69"/>
      <c r="CV960" s="69"/>
      <c r="CW960" s="69"/>
      <c r="CX960" s="69"/>
      <c r="CY960" s="69"/>
      <c r="CZ960" s="69"/>
      <c r="DA960" s="69"/>
    </row>
    <row r="961" spans="2:105">
      <c r="B961" s="67"/>
      <c r="C961" s="67"/>
      <c r="D961" s="67"/>
      <c r="E961" s="69"/>
      <c r="F961" s="68"/>
      <c r="G961" s="67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  <c r="AC961" s="80"/>
      <c r="AD961" s="80"/>
      <c r="AE961" s="69"/>
      <c r="AF961" s="69"/>
      <c r="AG961" s="69"/>
      <c r="AH961" s="80"/>
      <c r="AI961" s="80"/>
      <c r="AJ961" s="69"/>
      <c r="AK961" s="69"/>
      <c r="AL961" s="80"/>
      <c r="AM961" s="80"/>
      <c r="AN961" s="69"/>
      <c r="AO961" s="69"/>
      <c r="AP961" s="80"/>
      <c r="AQ961" s="80"/>
      <c r="AR961" s="69"/>
      <c r="AS961" s="69"/>
      <c r="AT961" s="80"/>
      <c r="AU961" s="80"/>
      <c r="AV961" s="69"/>
      <c r="AW961" s="69"/>
      <c r="AX961" s="80"/>
      <c r="AY961" s="80"/>
      <c r="AZ961" s="69"/>
      <c r="BA961" s="69"/>
      <c r="BB961" s="80"/>
      <c r="BC961" s="80"/>
      <c r="BD961" s="69"/>
      <c r="BE961" s="69"/>
      <c r="BF961" s="80"/>
      <c r="BG961" s="80"/>
      <c r="BH961" s="69"/>
      <c r="BI961" s="69"/>
      <c r="BJ961" s="80"/>
      <c r="BK961" s="80"/>
      <c r="BL961" s="69"/>
      <c r="BM961" s="69"/>
      <c r="BN961" s="80"/>
      <c r="BO961" s="80"/>
      <c r="BP961" s="69"/>
      <c r="BQ961" s="69"/>
      <c r="BR961" s="80"/>
      <c r="BS961" s="80"/>
      <c r="BT961" s="69"/>
      <c r="BU961" s="69"/>
      <c r="BV961" s="80"/>
      <c r="BW961" s="80"/>
      <c r="BX961" s="69"/>
      <c r="BY961" s="69"/>
      <c r="BZ961" s="80"/>
      <c r="CA961" s="80"/>
      <c r="CB961" s="69"/>
      <c r="CC961" s="69"/>
      <c r="CD961" s="80"/>
      <c r="CE961" s="80"/>
      <c r="CF961" s="69"/>
      <c r="CG961" s="69"/>
      <c r="CH961" s="69"/>
      <c r="CI961" s="69"/>
      <c r="CJ961" s="69"/>
      <c r="CK961" s="69"/>
      <c r="CL961" s="68"/>
      <c r="CM961" s="67"/>
      <c r="CN961" s="67"/>
      <c r="CO961" s="69"/>
      <c r="CP961" s="68"/>
      <c r="CQ961" s="67"/>
      <c r="CR961" s="67"/>
      <c r="CS961" s="69"/>
      <c r="CT961" s="81"/>
      <c r="CU961" s="69"/>
      <c r="CV961" s="69"/>
      <c r="CW961" s="69"/>
      <c r="CX961" s="69"/>
      <c r="CY961" s="69"/>
      <c r="CZ961" s="69"/>
      <c r="DA961" s="69"/>
    </row>
    <row r="962" spans="2:105">
      <c r="B962" s="67"/>
      <c r="C962" s="67"/>
      <c r="D962" s="67"/>
      <c r="E962" s="69"/>
      <c r="F962" s="68"/>
      <c r="G962" s="67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  <c r="AC962" s="80"/>
      <c r="AD962" s="80"/>
      <c r="AE962" s="69"/>
      <c r="AF962" s="69"/>
      <c r="AG962" s="69"/>
      <c r="AH962" s="80"/>
      <c r="AI962" s="80"/>
      <c r="AJ962" s="69"/>
      <c r="AK962" s="69"/>
      <c r="AL962" s="80"/>
      <c r="AM962" s="80"/>
      <c r="AN962" s="69"/>
      <c r="AO962" s="69"/>
      <c r="AP962" s="80"/>
      <c r="AQ962" s="80"/>
      <c r="AR962" s="69"/>
      <c r="AS962" s="69"/>
      <c r="AT962" s="80"/>
      <c r="AU962" s="80"/>
      <c r="AV962" s="69"/>
      <c r="AW962" s="69"/>
      <c r="AX962" s="80"/>
      <c r="AY962" s="80"/>
      <c r="AZ962" s="69"/>
      <c r="BA962" s="69"/>
      <c r="BB962" s="80"/>
      <c r="BC962" s="80"/>
      <c r="BD962" s="69"/>
      <c r="BE962" s="69"/>
      <c r="BF962" s="80"/>
      <c r="BG962" s="80"/>
      <c r="BH962" s="69"/>
      <c r="BI962" s="69"/>
      <c r="BJ962" s="80"/>
      <c r="BK962" s="80"/>
      <c r="BL962" s="69"/>
      <c r="BM962" s="69"/>
      <c r="BN962" s="80"/>
      <c r="BO962" s="80"/>
      <c r="BP962" s="69"/>
      <c r="BQ962" s="69"/>
      <c r="BR962" s="80"/>
      <c r="BS962" s="80"/>
      <c r="BT962" s="69"/>
      <c r="BU962" s="69"/>
      <c r="BV962" s="80"/>
      <c r="BW962" s="80"/>
      <c r="BX962" s="69"/>
      <c r="BY962" s="69"/>
      <c r="BZ962" s="80"/>
      <c r="CA962" s="80"/>
      <c r="CB962" s="69"/>
      <c r="CC962" s="69"/>
      <c r="CD962" s="80"/>
      <c r="CE962" s="80"/>
      <c r="CF962" s="69"/>
      <c r="CG962" s="69"/>
      <c r="CH962" s="69"/>
      <c r="CI962" s="69"/>
      <c r="CJ962" s="69"/>
      <c r="CK962" s="69"/>
      <c r="CL962" s="68"/>
      <c r="CM962" s="67"/>
      <c r="CN962" s="67"/>
      <c r="CO962" s="69"/>
      <c r="CP962" s="68"/>
      <c r="CQ962" s="67"/>
      <c r="CR962" s="67"/>
      <c r="CS962" s="69"/>
      <c r="CT962" s="81"/>
      <c r="CU962" s="69"/>
      <c r="CV962" s="69"/>
      <c r="CW962" s="69"/>
      <c r="CX962" s="69"/>
      <c r="CY962" s="69"/>
      <c r="CZ962" s="69"/>
      <c r="DA962" s="69"/>
    </row>
    <row r="963" spans="2:105">
      <c r="B963" s="67"/>
      <c r="C963" s="67"/>
      <c r="D963" s="67"/>
      <c r="E963" s="69"/>
      <c r="F963" s="68"/>
      <c r="G963" s="67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  <c r="AC963" s="80"/>
      <c r="AD963" s="80"/>
      <c r="AE963" s="69"/>
      <c r="AF963" s="69"/>
      <c r="AG963" s="69"/>
      <c r="AH963" s="80"/>
      <c r="AI963" s="80"/>
      <c r="AJ963" s="69"/>
      <c r="AK963" s="69"/>
      <c r="AL963" s="80"/>
      <c r="AM963" s="80"/>
      <c r="AN963" s="69"/>
      <c r="AO963" s="69"/>
      <c r="AP963" s="80"/>
      <c r="AQ963" s="80"/>
      <c r="AR963" s="69"/>
      <c r="AS963" s="69"/>
      <c r="AT963" s="80"/>
      <c r="AU963" s="80"/>
      <c r="AV963" s="69"/>
      <c r="AW963" s="69"/>
      <c r="AX963" s="80"/>
      <c r="AY963" s="80"/>
      <c r="AZ963" s="69"/>
      <c r="BA963" s="69"/>
      <c r="BB963" s="80"/>
      <c r="BC963" s="80"/>
      <c r="BD963" s="69"/>
      <c r="BE963" s="69"/>
      <c r="BF963" s="80"/>
      <c r="BG963" s="80"/>
      <c r="BH963" s="69"/>
      <c r="BI963" s="69"/>
      <c r="BJ963" s="80"/>
      <c r="BK963" s="80"/>
      <c r="BL963" s="69"/>
      <c r="BM963" s="69"/>
      <c r="BN963" s="80"/>
      <c r="BO963" s="80"/>
      <c r="BP963" s="69"/>
      <c r="BQ963" s="69"/>
      <c r="BR963" s="80"/>
      <c r="BS963" s="80"/>
      <c r="BT963" s="69"/>
      <c r="BU963" s="69"/>
      <c r="BV963" s="80"/>
      <c r="BW963" s="80"/>
      <c r="BX963" s="69"/>
      <c r="BY963" s="69"/>
      <c r="BZ963" s="80"/>
      <c r="CA963" s="80"/>
      <c r="CB963" s="69"/>
      <c r="CC963" s="69"/>
      <c r="CD963" s="80"/>
      <c r="CE963" s="80"/>
      <c r="CF963" s="69"/>
      <c r="CG963" s="69"/>
      <c r="CH963" s="69"/>
      <c r="CI963" s="69"/>
      <c r="CJ963" s="69"/>
      <c r="CK963" s="69"/>
      <c r="CL963" s="68"/>
      <c r="CM963" s="67"/>
      <c r="CN963" s="67"/>
      <c r="CO963" s="69"/>
      <c r="CP963" s="68"/>
      <c r="CQ963" s="67"/>
      <c r="CR963" s="67"/>
      <c r="CS963" s="69"/>
      <c r="CT963" s="81"/>
      <c r="CU963" s="69"/>
      <c r="CV963" s="69"/>
      <c r="CW963" s="69"/>
      <c r="CX963" s="69"/>
      <c r="CY963" s="69"/>
      <c r="CZ963" s="69"/>
      <c r="DA963" s="69"/>
    </row>
    <row r="964" spans="2:105">
      <c r="B964" s="67"/>
      <c r="C964" s="67"/>
      <c r="D964" s="67"/>
      <c r="E964" s="69"/>
      <c r="F964" s="68"/>
      <c r="G964" s="67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  <c r="AC964" s="80"/>
      <c r="AD964" s="80"/>
      <c r="AE964" s="69"/>
      <c r="AF964" s="69"/>
      <c r="AG964" s="69"/>
      <c r="AH964" s="80"/>
      <c r="AI964" s="80"/>
      <c r="AJ964" s="69"/>
      <c r="AK964" s="69"/>
      <c r="AL964" s="80"/>
      <c r="AM964" s="80"/>
      <c r="AN964" s="69"/>
      <c r="AO964" s="69"/>
      <c r="AP964" s="80"/>
      <c r="AQ964" s="80"/>
      <c r="AR964" s="69"/>
      <c r="AS964" s="69"/>
      <c r="AT964" s="80"/>
      <c r="AU964" s="80"/>
      <c r="AV964" s="69"/>
      <c r="AW964" s="69"/>
      <c r="AX964" s="80"/>
      <c r="AY964" s="80"/>
      <c r="AZ964" s="69"/>
      <c r="BA964" s="69"/>
      <c r="BB964" s="80"/>
      <c r="BC964" s="80"/>
      <c r="BD964" s="69"/>
      <c r="BE964" s="69"/>
      <c r="BF964" s="80"/>
      <c r="BG964" s="80"/>
      <c r="BH964" s="69"/>
      <c r="BI964" s="69"/>
      <c r="BJ964" s="80"/>
      <c r="BK964" s="80"/>
      <c r="BL964" s="69"/>
      <c r="BM964" s="69"/>
      <c r="BN964" s="80"/>
      <c r="BO964" s="80"/>
      <c r="BP964" s="69"/>
      <c r="BQ964" s="69"/>
      <c r="BR964" s="80"/>
      <c r="BS964" s="80"/>
      <c r="BT964" s="69"/>
      <c r="BU964" s="69"/>
      <c r="BV964" s="80"/>
      <c r="BW964" s="80"/>
      <c r="BX964" s="69"/>
      <c r="BY964" s="69"/>
      <c r="BZ964" s="80"/>
      <c r="CA964" s="80"/>
      <c r="CB964" s="69"/>
      <c r="CC964" s="69"/>
      <c r="CD964" s="80"/>
      <c r="CE964" s="80"/>
      <c r="CF964" s="69"/>
      <c r="CG964" s="69"/>
      <c r="CH964" s="69"/>
      <c r="CI964" s="69"/>
      <c r="CJ964" s="69"/>
      <c r="CK964" s="69"/>
      <c r="CL964" s="68"/>
      <c r="CM964" s="67"/>
      <c r="CN964" s="67"/>
      <c r="CO964" s="69"/>
      <c r="CP964" s="68"/>
      <c r="CQ964" s="67"/>
      <c r="CR964" s="67"/>
      <c r="CS964" s="69"/>
      <c r="CT964" s="81"/>
      <c r="CU964" s="69"/>
      <c r="CV964" s="69"/>
      <c r="CW964" s="69"/>
      <c r="CX964" s="69"/>
      <c r="CY964" s="69"/>
      <c r="CZ964" s="69"/>
      <c r="DA964" s="69"/>
    </row>
    <row r="965" spans="2:105">
      <c r="B965" s="67"/>
      <c r="C965" s="67"/>
      <c r="D965" s="67"/>
      <c r="E965" s="69"/>
      <c r="F965" s="68"/>
      <c r="G965" s="67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  <c r="AC965" s="80"/>
      <c r="AD965" s="80"/>
      <c r="AE965" s="69"/>
      <c r="AF965" s="69"/>
      <c r="AG965" s="69"/>
      <c r="AH965" s="80"/>
      <c r="AI965" s="80"/>
      <c r="AJ965" s="69"/>
      <c r="AK965" s="69"/>
      <c r="AL965" s="80"/>
      <c r="AM965" s="80"/>
      <c r="AN965" s="69"/>
      <c r="AO965" s="69"/>
      <c r="AP965" s="80"/>
      <c r="AQ965" s="80"/>
      <c r="AR965" s="69"/>
      <c r="AS965" s="69"/>
      <c r="AT965" s="80"/>
      <c r="AU965" s="80"/>
      <c r="AV965" s="69"/>
      <c r="AW965" s="69"/>
      <c r="AX965" s="80"/>
      <c r="AY965" s="80"/>
      <c r="AZ965" s="69"/>
      <c r="BA965" s="69"/>
      <c r="BB965" s="80"/>
      <c r="BC965" s="80"/>
      <c r="BD965" s="69"/>
      <c r="BE965" s="69"/>
      <c r="BF965" s="80"/>
      <c r="BG965" s="80"/>
      <c r="BH965" s="69"/>
      <c r="BI965" s="69"/>
      <c r="BJ965" s="80"/>
      <c r="BK965" s="80"/>
      <c r="BL965" s="69"/>
      <c r="BM965" s="69"/>
      <c r="BN965" s="80"/>
      <c r="BO965" s="80"/>
      <c r="BP965" s="69"/>
      <c r="BQ965" s="69"/>
      <c r="BR965" s="80"/>
      <c r="BS965" s="80"/>
      <c r="BT965" s="69"/>
      <c r="BU965" s="69"/>
      <c r="BV965" s="80"/>
      <c r="BW965" s="80"/>
      <c r="BX965" s="69"/>
      <c r="BY965" s="69"/>
      <c r="BZ965" s="80"/>
      <c r="CA965" s="80"/>
      <c r="CB965" s="69"/>
      <c r="CC965" s="69"/>
      <c r="CD965" s="80"/>
      <c r="CE965" s="80"/>
      <c r="CF965" s="69"/>
      <c r="CG965" s="69"/>
      <c r="CH965" s="69"/>
      <c r="CI965" s="69"/>
      <c r="CJ965" s="69"/>
      <c r="CK965" s="69"/>
      <c r="CL965" s="68"/>
      <c r="CM965" s="67"/>
      <c r="CN965" s="67"/>
      <c r="CO965" s="69"/>
      <c r="CP965" s="68"/>
      <c r="CQ965" s="67"/>
      <c r="CR965" s="67"/>
      <c r="CS965" s="69"/>
      <c r="CT965" s="81"/>
      <c r="CU965" s="69"/>
      <c r="CV965" s="69"/>
      <c r="CW965" s="69"/>
      <c r="CX965" s="69"/>
      <c r="CY965" s="69"/>
      <c r="CZ965" s="69"/>
      <c r="DA965" s="69"/>
    </row>
    <row r="966" spans="2:105">
      <c r="B966" s="67"/>
      <c r="C966" s="67"/>
      <c r="D966" s="67"/>
      <c r="E966" s="69"/>
      <c r="F966" s="68"/>
      <c r="G966" s="67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  <c r="AC966" s="80"/>
      <c r="AD966" s="80"/>
      <c r="AE966" s="69"/>
      <c r="AF966" s="69"/>
      <c r="AG966" s="69"/>
      <c r="AH966" s="80"/>
      <c r="AI966" s="80"/>
      <c r="AJ966" s="69"/>
      <c r="AK966" s="69"/>
      <c r="AL966" s="80"/>
      <c r="AM966" s="80"/>
      <c r="AN966" s="69"/>
      <c r="AO966" s="69"/>
      <c r="AP966" s="80"/>
      <c r="AQ966" s="80"/>
      <c r="AR966" s="69"/>
      <c r="AS966" s="69"/>
      <c r="AT966" s="80"/>
      <c r="AU966" s="80"/>
      <c r="AV966" s="69"/>
      <c r="AW966" s="69"/>
      <c r="AX966" s="80"/>
      <c r="AY966" s="80"/>
      <c r="AZ966" s="69"/>
      <c r="BA966" s="69"/>
      <c r="BB966" s="80"/>
      <c r="BC966" s="80"/>
      <c r="BD966" s="69"/>
      <c r="BE966" s="69"/>
      <c r="BF966" s="80"/>
      <c r="BG966" s="80"/>
      <c r="BH966" s="69"/>
      <c r="BI966" s="69"/>
      <c r="BJ966" s="80"/>
      <c r="BK966" s="80"/>
      <c r="BL966" s="69"/>
      <c r="BM966" s="69"/>
      <c r="BN966" s="80"/>
      <c r="BO966" s="80"/>
      <c r="BP966" s="69"/>
      <c r="BQ966" s="69"/>
      <c r="BR966" s="80"/>
      <c r="BS966" s="80"/>
      <c r="BT966" s="69"/>
      <c r="BU966" s="69"/>
      <c r="BV966" s="80"/>
      <c r="BW966" s="80"/>
      <c r="BX966" s="69"/>
      <c r="BY966" s="69"/>
      <c r="BZ966" s="80"/>
      <c r="CA966" s="80"/>
      <c r="CB966" s="69"/>
      <c r="CC966" s="69"/>
      <c r="CD966" s="80"/>
      <c r="CE966" s="80"/>
      <c r="CF966" s="69"/>
      <c r="CG966" s="69"/>
      <c r="CH966" s="69"/>
      <c r="CI966" s="69"/>
      <c r="CJ966" s="69"/>
      <c r="CK966" s="69"/>
      <c r="CL966" s="68"/>
      <c r="CM966" s="67"/>
      <c r="CN966" s="67"/>
      <c r="CO966" s="68"/>
      <c r="CP966" s="68"/>
      <c r="CQ966" s="67"/>
      <c r="CR966" s="67"/>
      <c r="CS966" s="69"/>
      <c r="CT966" s="81"/>
      <c r="CU966" s="69"/>
      <c r="CV966" s="69"/>
      <c r="CW966" s="69"/>
      <c r="CX966" s="69"/>
      <c r="CY966" s="69"/>
      <c r="CZ966" s="69"/>
      <c r="DA966" s="69"/>
    </row>
    <row r="967" spans="2:105">
      <c r="B967" s="67"/>
      <c r="C967" s="67"/>
      <c r="D967" s="67"/>
      <c r="E967" s="69"/>
      <c r="F967" s="68"/>
      <c r="G967" s="67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  <c r="AC967" s="80"/>
      <c r="AD967" s="80"/>
      <c r="AE967" s="69"/>
      <c r="AF967" s="69"/>
      <c r="AG967" s="69"/>
      <c r="AH967" s="80"/>
      <c r="AI967" s="80"/>
      <c r="AJ967" s="69"/>
      <c r="AK967" s="69"/>
      <c r="AL967" s="80"/>
      <c r="AM967" s="80"/>
      <c r="AN967" s="69"/>
      <c r="AO967" s="69"/>
      <c r="AP967" s="80"/>
      <c r="AQ967" s="80"/>
      <c r="AR967" s="69"/>
      <c r="AS967" s="69"/>
      <c r="AT967" s="80"/>
      <c r="AU967" s="80"/>
      <c r="AV967" s="69"/>
      <c r="AW967" s="69"/>
      <c r="AX967" s="80"/>
      <c r="AY967" s="80"/>
      <c r="AZ967" s="69"/>
      <c r="BA967" s="69"/>
      <c r="BB967" s="80"/>
      <c r="BC967" s="80"/>
      <c r="BD967" s="69"/>
      <c r="BE967" s="69"/>
      <c r="BF967" s="80"/>
      <c r="BG967" s="80"/>
      <c r="BH967" s="69"/>
      <c r="BI967" s="69"/>
      <c r="BJ967" s="80"/>
      <c r="BK967" s="80"/>
      <c r="BL967" s="69"/>
      <c r="BM967" s="69"/>
      <c r="BN967" s="80"/>
      <c r="BO967" s="80"/>
      <c r="BP967" s="69"/>
      <c r="BQ967" s="69"/>
      <c r="BR967" s="80"/>
      <c r="BS967" s="80"/>
      <c r="BT967" s="69"/>
      <c r="BU967" s="69"/>
      <c r="BV967" s="80"/>
      <c r="BW967" s="80"/>
      <c r="BX967" s="69"/>
      <c r="BY967" s="69"/>
      <c r="BZ967" s="80"/>
      <c r="CA967" s="80"/>
      <c r="CB967" s="69"/>
      <c r="CC967" s="69"/>
      <c r="CD967" s="80"/>
      <c r="CE967" s="80"/>
      <c r="CF967" s="69"/>
      <c r="CG967" s="69"/>
      <c r="CH967" s="69"/>
      <c r="CI967" s="69"/>
      <c r="CJ967" s="69"/>
      <c r="CK967" s="69"/>
      <c r="CL967" s="68"/>
      <c r="CM967" s="67"/>
      <c r="CN967" s="67"/>
      <c r="CO967" s="68"/>
      <c r="CP967" s="68"/>
      <c r="CQ967" s="67"/>
      <c r="CR967" s="67"/>
      <c r="CS967" s="69"/>
      <c r="CT967" s="81"/>
      <c r="CU967" s="69"/>
      <c r="CV967" s="69"/>
      <c r="CW967" s="69"/>
      <c r="CX967" s="69"/>
      <c r="CY967" s="69"/>
      <c r="CZ967" s="69"/>
      <c r="DA967" s="69"/>
    </row>
    <row r="968" spans="2:105">
      <c r="B968" s="67"/>
      <c r="C968" s="67"/>
      <c r="D968" s="67"/>
      <c r="E968" s="69"/>
      <c r="F968" s="68"/>
      <c r="G968" s="67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  <c r="AC968" s="80"/>
      <c r="AD968" s="80"/>
      <c r="AE968" s="69"/>
      <c r="AF968" s="69"/>
      <c r="AG968" s="69"/>
      <c r="AH968" s="80"/>
      <c r="AI968" s="80"/>
      <c r="AJ968" s="69"/>
      <c r="AK968" s="69"/>
      <c r="AL968" s="80"/>
      <c r="AM968" s="80"/>
      <c r="AN968" s="69"/>
      <c r="AO968" s="69"/>
      <c r="AP968" s="80"/>
      <c r="AQ968" s="80"/>
      <c r="AR968" s="69"/>
      <c r="AS968" s="69"/>
      <c r="AT968" s="80"/>
      <c r="AU968" s="80"/>
      <c r="AV968" s="69"/>
      <c r="AW968" s="69"/>
      <c r="AX968" s="80"/>
      <c r="AY968" s="80"/>
      <c r="AZ968" s="69"/>
      <c r="BA968" s="69"/>
      <c r="BB968" s="80"/>
      <c r="BC968" s="80"/>
      <c r="BD968" s="69"/>
      <c r="BE968" s="69"/>
      <c r="BF968" s="80"/>
      <c r="BG968" s="80"/>
      <c r="BH968" s="69"/>
      <c r="BI968" s="69"/>
      <c r="BJ968" s="80"/>
      <c r="BK968" s="80"/>
      <c r="BL968" s="69"/>
      <c r="BM968" s="69"/>
      <c r="BN968" s="80"/>
      <c r="BO968" s="80"/>
      <c r="BP968" s="69"/>
      <c r="BQ968" s="69"/>
      <c r="BR968" s="80"/>
      <c r="BS968" s="80"/>
      <c r="BT968" s="69"/>
      <c r="BU968" s="69"/>
      <c r="BV968" s="80"/>
      <c r="BW968" s="80"/>
      <c r="BX968" s="69"/>
      <c r="BY968" s="69"/>
      <c r="BZ968" s="80"/>
      <c r="CA968" s="80"/>
      <c r="CB968" s="69"/>
      <c r="CC968" s="69"/>
      <c r="CD968" s="80"/>
      <c r="CE968" s="80"/>
      <c r="CF968" s="69"/>
      <c r="CG968" s="69"/>
      <c r="CH968" s="69"/>
      <c r="CI968" s="69"/>
      <c r="CJ968" s="69"/>
      <c r="CK968" s="69"/>
      <c r="CL968" s="68"/>
      <c r="CM968" s="67"/>
      <c r="CN968" s="67"/>
      <c r="CO968" s="68"/>
      <c r="CP968" s="68"/>
      <c r="CQ968" s="67"/>
      <c r="CR968" s="67"/>
      <c r="CS968" s="69"/>
      <c r="CT968" s="81"/>
      <c r="CU968" s="69"/>
      <c r="CV968" s="69"/>
      <c r="CW968" s="69"/>
      <c r="CX968" s="69"/>
      <c r="CY968" s="69"/>
      <c r="CZ968" s="69"/>
      <c r="DA968" s="69"/>
    </row>
    <row r="969" spans="2:105">
      <c r="B969" s="67"/>
      <c r="C969" s="67"/>
      <c r="D969" s="67"/>
      <c r="E969" s="69"/>
      <c r="F969" s="68"/>
      <c r="G969" s="67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  <c r="AC969" s="80"/>
      <c r="AD969" s="80"/>
      <c r="AE969" s="69"/>
      <c r="AF969" s="69"/>
      <c r="AG969" s="69"/>
      <c r="AH969" s="80"/>
      <c r="AI969" s="80"/>
      <c r="AJ969" s="69"/>
      <c r="AK969" s="69"/>
      <c r="AL969" s="80"/>
      <c r="AM969" s="80"/>
      <c r="AN969" s="69"/>
      <c r="AO969" s="69"/>
      <c r="AP969" s="80"/>
      <c r="AQ969" s="80"/>
      <c r="AR969" s="69"/>
      <c r="AS969" s="69"/>
      <c r="AT969" s="80"/>
      <c r="AU969" s="80"/>
      <c r="AV969" s="69"/>
      <c r="AW969" s="69"/>
      <c r="AX969" s="80"/>
      <c r="AY969" s="80"/>
      <c r="AZ969" s="69"/>
      <c r="BA969" s="69"/>
      <c r="BB969" s="80"/>
      <c r="BC969" s="80"/>
      <c r="BD969" s="69"/>
      <c r="BE969" s="69"/>
      <c r="BF969" s="80"/>
      <c r="BG969" s="80"/>
      <c r="BH969" s="69"/>
      <c r="BI969" s="69"/>
      <c r="BJ969" s="80"/>
      <c r="BK969" s="80"/>
      <c r="BL969" s="69"/>
      <c r="BM969" s="69"/>
      <c r="BN969" s="80"/>
      <c r="BO969" s="80"/>
      <c r="BP969" s="69"/>
      <c r="BQ969" s="69"/>
      <c r="BR969" s="80"/>
      <c r="BS969" s="80"/>
      <c r="BT969" s="69"/>
      <c r="BU969" s="69"/>
      <c r="BV969" s="80"/>
      <c r="BW969" s="80"/>
      <c r="BX969" s="69"/>
      <c r="BY969" s="69"/>
      <c r="BZ969" s="80"/>
      <c r="CA969" s="80"/>
      <c r="CB969" s="69"/>
      <c r="CC969" s="69"/>
      <c r="CD969" s="80"/>
      <c r="CE969" s="80"/>
      <c r="CF969" s="69"/>
      <c r="CG969" s="69"/>
      <c r="CH969" s="69"/>
      <c r="CI969" s="69"/>
      <c r="CJ969" s="69"/>
      <c r="CK969" s="69"/>
      <c r="CL969" s="68"/>
      <c r="CM969" s="67"/>
      <c r="CN969" s="67"/>
      <c r="CO969" s="68"/>
      <c r="CP969" s="68"/>
      <c r="CQ969" s="67"/>
      <c r="CR969" s="67"/>
      <c r="CS969" s="69"/>
      <c r="CT969" s="81"/>
      <c r="CU969" s="69"/>
      <c r="CV969" s="69"/>
      <c r="CW969" s="69"/>
      <c r="CX969" s="69"/>
      <c r="CY969" s="69"/>
      <c r="CZ969" s="69"/>
      <c r="DA969" s="69"/>
    </row>
    <row r="970" spans="2:105">
      <c r="B970" s="67"/>
      <c r="C970" s="67"/>
      <c r="D970" s="67"/>
      <c r="E970" s="69"/>
      <c r="F970" s="68"/>
      <c r="G970" s="67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  <c r="AC970" s="80"/>
      <c r="AD970" s="80"/>
      <c r="AE970" s="69"/>
      <c r="AF970" s="69"/>
      <c r="AG970" s="69"/>
      <c r="AH970" s="80"/>
      <c r="AI970" s="80"/>
      <c r="AJ970" s="69"/>
      <c r="AK970" s="69"/>
      <c r="AL970" s="80"/>
      <c r="AM970" s="80"/>
      <c r="AN970" s="69"/>
      <c r="AO970" s="69"/>
      <c r="AP970" s="80"/>
      <c r="AQ970" s="80"/>
      <c r="AR970" s="69"/>
      <c r="AS970" s="69"/>
      <c r="AT970" s="80"/>
      <c r="AU970" s="80"/>
      <c r="AV970" s="69"/>
      <c r="AW970" s="69"/>
      <c r="AX970" s="80"/>
      <c r="AY970" s="80"/>
      <c r="AZ970" s="69"/>
      <c r="BA970" s="69"/>
      <c r="BB970" s="80"/>
      <c r="BC970" s="80"/>
      <c r="BD970" s="69"/>
      <c r="BE970" s="69"/>
      <c r="BF970" s="80"/>
      <c r="BG970" s="80"/>
      <c r="BH970" s="69"/>
      <c r="BI970" s="69"/>
      <c r="BJ970" s="80"/>
      <c r="BK970" s="80"/>
      <c r="BL970" s="69"/>
      <c r="BM970" s="69"/>
      <c r="BN970" s="80"/>
      <c r="BO970" s="80"/>
      <c r="BP970" s="69"/>
      <c r="BQ970" s="69"/>
      <c r="BR970" s="80"/>
      <c r="BS970" s="80"/>
      <c r="BT970" s="69"/>
      <c r="BU970" s="69"/>
      <c r="BV970" s="80"/>
      <c r="BW970" s="80"/>
      <c r="BX970" s="69"/>
      <c r="BY970" s="69"/>
      <c r="BZ970" s="80"/>
      <c r="CA970" s="80"/>
      <c r="CB970" s="69"/>
      <c r="CC970" s="69"/>
      <c r="CD970" s="80"/>
      <c r="CE970" s="80"/>
      <c r="CF970" s="69"/>
      <c r="CG970" s="69"/>
      <c r="CH970" s="69"/>
      <c r="CI970" s="69"/>
      <c r="CJ970" s="69"/>
      <c r="CK970" s="69"/>
      <c r="CL970" s="68"/>
      <c r="CM970" s="67"/>
      <c r="CN970" s="67"/>
      <c r="CO970" s="68"/>
      <c r="CP970" s="68"/>
      <c r="CQ970" s="67"/>
      <c r="CR970" s="67"/>
      <c r="CS970" s="69"/>
      <c r="CT970" s="81"/>
      <c r="CU970" s="69"/>
      <c r="CV970" s="69"/>
      <c r="CW970" s="69"/>
      <c r="CX970" s="69"/>
      <c r="CY970" s="69"/>
      <c r="CZ970" s="69"/>
      <c r="DA970" s="69"/>
    </row>
    <row r="971" spans="2:105">
      <c r="B971" s="67"/>
      <c r="C971" s="67"/>
      <c r="D971" s="67"/>
      <c r="E971" s="69"/>
      <c r="F971" s="68"/>
      <c r="G971" s="67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  <c r="AC971" s="80"/>
      <c r="AD971" s="80"/>
      <c r="AE971" s="69"/>
      <c r="AF971" s="69"/>
      <c r="AG971" s="69"/>
      <c r="AH971" s="80"/>
      <c r="AI971" s="80"/>
      <c r="AJ971" s="69"/>
      <c r="AK971" s="69"/>
      <c r="AL971" s="80"/>
      <c r="AM971" s="80"/>
      <c r="AN971" s="69"/>
      <c r="AO971" s="69"/>
      <c r="AP971" s="80"/>
      <c r="AQ971" s="80"/>
      <c r="AR971" s="69"/>
      <c r="AS971" s="69"/>
      <c r="AT971" s="80"/>
      <c r="AU971" s="80"/>
      <c r="AV971" s="69"/>
      <c r="AW971" s="69"/>
      <c r="AX971" s="80"/>
      <c r="AY971" s="80"/>
      <c r="AZ971" s="69"/>
      <c r="BA971" s="69"/>
      <c r="BB971" s="80"/>
      <c r="BC971" s="80"/>
      <c r="BD971" s="69"/>
      <c r="BE971" s="69"/>
      <c r="BF971" s="80"/>
      <c r="BG971" s="80"/>
      <c r="BH971" s="69"/>
      <c r="BI971" s="69"/>
      <c r="BJ971" s="80"/>
      <c r="BK971" s="80"/>
      <c r="BL971" s="69"/>
      <c r="BM971" s="69"/>
      <c r="BN971" s="80"/>
      <c r="BO971" s="80"/>
      <c r="BP971" s="69"/>
      <c r="BQ971" s="69"/>
      <c r="BR971" s="80"/>
      <c r="BS971" s="80"/>
      <c r="BT971" s="69"/>
      <c r="BU971" s="69"/>
      <c r="BV971" s="80"/>
      <c r="BW971" s="80"/>
      <c r="BX971" s="69"/>
      <c r="BY971" s="69"/>
      <c r="BZ971" s="80"/>
      <c r="CA971" s="80"/>
      <c r="CB971" s="69"/>
      <c r="CC971" s="69"/>
      <c r="CD971" s="80"/>
      <c r="CE971" s="80"/>
      <c r="CF971" s="69"/>
      <c r="CG971" s="69"/>
      <c r="CH971" s="69"/>
      <c r="CI971" s="69"/>
      <c r="CJ971" s="69"/>
      <c r="CK971" s="69"/>
      <c r="CL971" s="68"/>
      <c r="CM971" s="67"/>
      <c r="CN971" s="67"/>
      <c r="CO971" s="68"/>
      <c r="CP971" s="68"/>
      <c r="CQ971" s="67"/>
      <c r="CR971" s="67"/>
      <c r="CS971" s="69"/>
      <c r="CT971" s="81"/>
      <c r="CU971" s="69"/>
      <c r="CV971" s="69"/>
      <c r="CW971" s="69"/>
      <c r="CX971" s="69"/>
      <c r="CY971" s="69"/>
      <c r="CZ971" s="69"/>
      <c r="DA971" s="69"/>
    </row>
    <row r="972" spans="2:105">
      <c r="B972" s="67"/>
      <c r="C972" s="67"/>
      <c r="D972" s="67"/>
      <c r="E972" s="69"/>
      <c r="F972" s="68"/>
      <c r="G972" s="67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  <c r="AC972" s="80"/>
      <c r="AD972" s="80"/>
      <c r="AE972" s="69"/>
      <c r="AF972" s="69"/>
      <c r="AG972" s="69"/>
      <c r="AH972" s="80"/>
      <c r="AI972" s="80"/>
      <c r="AJ972" s="69"/>
      <c r="AK972" s="69"/>
      <c r="AL972" s="80"/>
      <c r="AM972" s="80"/>
      <c r="AN972" s="69"/>
      <c r="AO972" s="69"/>
      <c r="AP972" s="80"/>
      <c r="AQ972" s="80"/>
      <c r="AR972" s="69"/>
      <c r="AS972" s="69"/>
      <c r="AT972" s="80"/>
      <c r="AU972" s="80"/>
      <c r="AV972" s="69"/>
      <c r="AW972" s="69"/>
      <c r="AX972" s="80"/>
      <c r="AY972" s="80"/>
      <c r="AZ972" s="69"/>
      <c r="BA972" s="69"/>
      <c r="BB972" s="80"/>
      <c r="BC972" s="80"/>
      <c r="BD972" s="69"/>
      <c r="BE972" s="69"/>
      <c r="BF972" s="80"/>
      <c r="BG972" s="80"/>
      <c r="BH972" s="69"/>
      <c r="BI972" s="69"/>
      <c r="BJ972" s="80"/>
      <c r="BK972" s="80"/>
      <c r="BL972" s="69"/>
      <c r="BM972" s="69"/>
      <c r="BN972" s="80"/>
      <c r="BO972" s="80"/>
      <c r="BP972" s="69"/>
      <c r="BQ972" s="69"/>
      <c r="BR972" s="80"/>
      <c r="BS972" s="80"/>
      <c r="BT972" s="69"/>
      <c r="BU972" s="69"/>
      <c r="BV972" s="80"/>
      <c r="BW972" s="80"/>
      <c r="BX972" s="69"/>
      <c r="BY972" s="69"/>
      <c r="BZ972" s="80"/>
      <c r="CA972" s="80"/>
      <c r="CB972" s="69"/>
      <c r="CC972" s="69"/>
      <c r="CD972" s="80"/>
      <c r="CE972" s="80"/>
      <c r="CF972" s="69"/>
      <c r="CG972" s="69"/>
      <c r="CH972" s="69"/>
      <c r="CI972" s="69"/>
      <c r="CJ972" s="69"/>
      <c r="CK972" s="69"/>
      <c r="CL972" s="68"/>
      <c r="CM972" s="67"/>
      <c r="CN972" s="67"/>
      <c r="CO972" s="68"/>
      <c r="CP972" s="68"/>
      <c r="CQ972" s="67"/>
      <c r="CR972" s="67"/>
      <c r="CS972" s="69"/>
      <c r="CT972" s="81"/>
      <c r="CU972" s="69"/>
      <c r="CV972" s="69"/>
      <c r="CW972" s="69"/>
      <c r="CX972" s="69"/>
      <c r="CY972" s="69"/>
      <c r="CZ972" s="69"/>
      <c r="DA972" s="69"/>
    </row>
    <row r="973" spans="2:105">
      <c r="B973" s="67"/>
      <c r="C973" s="67"/>
      <c r="D973" s="67"/>
      <c r="E973" s="69"/>
      <c r="F973" s="68"/>
      <c r="G973" s="67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  <c r="AC973" s="80"/>
      <c r="AD973" s="80"/>
      <c r="AE973" s="69"/>
      <c r="AF973" s="69"/>
      <c r="AG973" s="69"/>
      <c r="AH973" s="80"/>
      <c r="AI973" s="80"/>
      <c r="AJ973" s="69"/>
      <c r="AK973" s="69"/>
      <c r="AL973" s="80"/>
      <c r="AM973" s="80"/>
      <c r="AN973" s="69"/>
      <c r="AO973" s="69"/>
      <c r="AP973" s="80"/>
      <c r="AQ973" s="80"/>
      <c r="AR973" s="69"/>
      <c r="AS973" s="69"/>
      <c r="AT973" s="80"/>
      <c r="AU973" s="80"/>
      <c r="AV973" s="69"/>
      <c r="AW973" s="69"/>
      <c r="AX973" s="80"/>
      <c r="AY973" s="80"/>
      <c r="AZ973" s="69"/>
      <c r="BA973" s="69"/>
      <c r="BB973" s="80"/>
      <c r="BC973" s="80"/>
      <c r="BD973" s="69"/>
      <c r="BE973" s="69"/>
      <c r="BF973" s="80"/>
      <c r="BG973" s="80"/>
      <c r="BH973" s="69"/>
      <c r="BI973" s="69"/>
      <c r="BJ973" s="80"/>
      <c r="BK973" s="80"/>
      <c r="BL973" s="69"/>
      <c r="BM973" s="69"/>
      <c r="BN973" s="80"/>
      <c r="BO973" s="80"/>
      <c r="BP973" s="69"/>
      <c r="BQ973" s="69"/>
      <c r="BR973" s="80"/>
      <c r="BS973" s="80"/>
      <c r="BT973" s="69"/>
      <c r="BU973" s="69"/>
      <c r="BV973" s="80"/>
      <c r="BW973" s="80"/>
      <c r="BX973" s="69"/>
      <c r="BY973" s="69"/>
      <c r="BZ973" s="80"/>
      <c r="CA973" s="80"/>
      <c r="CB973" s="69"/>
      <c r="CC973" s="69"/>
      <c r="CD973" s="80"/>
      <c r="CE973" s="80"/>
      <c r="CF973" s="69"/>
      <c r="CG973" s="69"/>
      <c r="CH973" s="69"/>
      <c r="CI973" s="69"/>
      <c r="CJ973" s="69"/>
      <c r="CK973" s="69"/>
      <c r="CL973" s="68"/>
      <c r="CM973" s="67"/>
      <c r="CN973" s="67"/>
      <c r="CO973" s="68"/>
      <c r="CP973" s="68"/>
      <c r="CQ973" s="67"/>
      <c r="CR973" s="67"/>
      <c r="CS973" s="69"/>
      <c r="CT973" s="81"/>
      <c r="CU973" s="69"/>
      <c r="CV973" s="69"/>
      <c r="CW973" s="69"/>
      <c r="CX973" s="69"/>
      <c r="CY973" s="69"/>
      <c r="CZ973" s="69"/>
      <c r="DA973" s="69"/>
    </row>
    <row r="974" spans="2:105">
      <c r="B974" s="67"/>
      <c r="C974" s="67"/>
      <c r="D974" s="67"/>
      <c r="E974" s="69"/>
      <c r="F974" s="68"/>
      <c r="G974" s="67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  <c r="AC974" s="80"/>
      <c r="AD974" s="80"/>
      <c r="AE974" s="69"/>
      <c r="AF974" s="69"/>
      <c r="AG974" s="69"/>
      <c r="AH974" s="80"/>
      <c r="AI974" s="80"/>
      <c r="AJ974" s="69"/>
      <c r="AK974" s="69"/>
      <c r="AL974" s="80"/>
      <c r="AM974" s="80"/>
      <c r="AN974" s="69"/>
      <c r="AO974" s="69"/>
      <c r="AP974" s="80"/>
      <c r="AQ974" s="80"/>
      <c r="AR974" s="69"/>
      <c r="AS974" s="69"/>
      <c r="AT974" s="80"/>
      <c r="AU974" s="80"/>
      <c r="AV974" s="69"/>
      <c r="AW974" s="69"/>
      <c r="AX974" s="80"/>
      <c r="AY974" s="80"/>
      <c r="AZ974" s="69"/>
      <c r="BA974" s="69"/>
      <c r="BB974" s="80"/>
      <c r="BC974" s="80"/>
      <c r="BD974" s="69"/>
      <c r="BE974" s="69"/>
      <c r="BF974" s="80"/>
      <c r="BG974" s="80"/>
      <c r="BH974" s="69"/>
      <c r="BI974" s="69"/>
      <c r="BJ974" s="80"/>
      <c r="BK974" s="80"/>
      <c r="BL974" s="69"/>
      <c r="BM974" s="69"/>
      <c r="BN974" s="80"/>
      <c r="BO974" s="80"/>
      <c r="BP974" s="69"/>
      <c r="BQ974" s="69"/>
      <c r="BR974" s="80"/>
      <c r="BS974" s="80"/>
      <c r="BT974" s="69"/>
      <c r="BU974" s="69"/>
      <c r="BV974" s="80"/>
      <c r="BW974" s="80"/>
      <c r="BX974" s="69"/>
      <c r="BY974" s="69"/>
      <c r="BZ974" s="80"/>
      <c r="CA974" s="80"/>
      <c r="CB974" s="69"/>
      <c r="CC974" s="69"/>
      <c r="CD974" s="80"/>
      <c r="CE974" s="80"/>
      <c r="CF974" s="69"/>
      <c r="CG974" s="69"/>
      <c r="CH974" s="69"/>
      <c r="CI974" s="69"/>
      <c r="CJ974" s="69"/>
      <c r="CK974" s="69"/>
      <c r="CL974" s="68"/>
      <c r="CM974" s="67"/>
      <c r="CN974" s="67"/>
      <c r="CO974" s="68"/>
      <c r="CP974" s="68"/>
      <c r="CQ974" s="67"/>
      <c r="CR974" s="67"/>
      <c r="CS974" s="69"/>
      <c r="CT974" s="81"/>
      <c r="CU974" s="69"/>
      <c r="CV974" s="69"/>
      <c r="CW974" s="69"/>
      <c r="CX974" s="69"/>
      <c r="CY974" s="69"/>
      <c r="CZ974" s="69"/>
      <c r="DA974" s="69"/>
    </row>
    <row r="975" spans="2:105">
      <c r="B975" s="67"/>
      <c r="C975" s="67"/>
      <c r="D975" s="67"/>
      <c r="E975" s="69"/>
      <c r="F975" s="68"/>
      <c r="G975" s="67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  <c r="AC975" s="80"/>
      <c r="AD975" s="80"/>
      <c r="AE975" s="69"/>
      <c r="AF975" s="69"/>
      <c r="AG975" s="69"/>
      <c r="AH975" s="80"/>
      <c r="AI975" s="80"/>
      <c r="AJ975" s="69"/>
      <c r="AK975" s="69"/>
      <c r="AL975" s="80"/>
      <c r="AM975" s="80"/>
      <c r="AN975" s="69"/>
      <c r="AO975" s="69"/>
      <c r="AP975" s="80"/>
      <c r="AQ975" s="80"/>
      <c r="AR975" s="69"/>
      <c r="AS975" s="69"/>
      <c r="AT975" s="80"/>
      <c r="AU975" s="80"/>
      <c r="AV975" s="69"/>
      <c r="AW975" s="69"/>
      <c r="AX975" s="80"/>
      <c r="AY975" s="80"/>
      <c r="AZ975" s="69"/>
      <c r="BA975" s="69"/>
      <c r="BB975" s="80"/>
      <c r="BC975" s="80"/>
      <c r="BD975" s="69"/>
      <c r="BE975" s="69"/>
      <c r="BF975" s="80"/>
      <c r="BG975" s="80"/>
      <c r="BH975" s="69"/>
      <c r="BI975" s="69"/>
      <c r="BJ975" s="80"/>
      <c r="BK975" s="80"/>
      <c r="BL975" s="69"/>
      <c r="BM975" s="69"/>
      <c r="BN975" s="80"/>
      <c r="BO975" s="80"/>
      <c r="BP975" s="69"/>
      <c r="BQ975" s="69"/>
      <c r="BR975" s="80"/>
      <c r="BS975" s="80"/>
      <c r="BT975" s="69"/>
      <c r="BU975" s="69"/>
      <c r="BV975" s="80"/>
      <c r="BW975" s="80"/>
      <c r="BX975" s="69"/>
      <c r="BY975" s="69"/>
      <c r="BZ975" s="80"/>
      <c r="CA975" s="80"/>
      <c r="CB975" s="69"/>
      <c r="CC975" s="69"/>
      <c r="CD975" s="80"/>
      <c r="CE975" s="80"/>
      <c r="CF975" s="69"/>
      <c r="CG975" s="69"/>
      <c r="CH975" s="69"/>
      <c r="CI975" s="69"/>
      <c r="CJ975" s="69"/>
      <c r="CK975" s="69"/>
      <c r="CL975" s="68"/>
      <c r="CM975" s="67"/>
      <c r="CN975" s="67"/>
      <c r="CO975" s="68"/>
      <c r="CP975" s="68"/>
      <c r="CQ975" s="67"/>
      <c r="CR975" s="67"/>
      <c r="CS975" s="69"/>
      <c r="CT975" s="81"/>
      <c r="CU975" s="69"/>
      <c r="CV975" s="69"/>
      <c r="CW975" s="69"/>
      <c r="CX975" s="69"/>
      <c r="CY975" s="69"/>
      <c r="CZ975" s="69"/>
      <c r="DA975" s="69"/>
    </row>
    <row r="976" spans="2:105">
      <c r="B976" s="67"/>
      <c r="C976" s="67"/>
      <c r="D976" s="67"/>
      <c r="E976" s="69"/>
      <c r="F976" s="68"/>
      <c r="G976" s="67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  <c r="AC976" s="80"/>
      <c r="AD976" s="80"/>
      <c r="AE976" s="69"/>
      <c r="AF976" s="69"/>
      <c r="AG976" s="69"/>
      <c r="AH976" s="80"/>
      <c r="AI976" s="80"/>
      <c r="AJ976" s="69"/>
      <c r="AK976" s="69"/>
      <c r="AL976" s="80"/>
      <c r="AM976" s="80"/>
      <c r="AN976" s="69"/>
      <c r="AO976" s="69"/>
      <c r="AP976" s="80"/>
      <c r="AQ976" s="80"/>
      <c r="AR976" s="69"/>
      <c r="AS976" s="69"/>
      <c r="AT976" s="80"/>
      <c r="AU976" s="80"/>
      <c r="AV976" s="69"/>
      <c r="AW976" s="69"/>
      <c r="AX976" s="80"/>
      <c r="AY976" s="80"/>
      <c r="AZ976" s="69"/>
      <c r="BA976" s="69"/>
      <c r="BB976" s="80"/>
      <c r="BC976" s="80"/>
      <c r="BD976" s="69"/>
      <c r="BE976" s="69"/>
      <c r="BF976" s="80"/>
      <c r="BG976" s="80"/>
      <c r="BH976" s="69"/>
      <c r="BI976" s="69"/>
      <c r="BJ976" s="80"/>
      <c r="BK976" s="80"/>
      <c r="BL976" s="69"/>
      <c r="BM976" s="69"/>
      <c r="BN976" s="80"/>
      <c r="BO976" s="80"/>
      <c r="BP976" s="69"/>
      <c r="BQ976" s="69"/>
      <c r="BR976" s="80"/>
      <c r="BS976" s="80"/>
      <c r="BT976" s="69"/>
      <c r="BU976" s="69"/>
      <c r="BV976" s="80"/>
      <c r="BW976" s="80"/>
      <c r="BX976" s="69"/>
      <c r="BY976" s="69"/>
      <c r="BZ976" s="80"/>
      <c r="CA976" s="80"/>
      <c r="CB976" s="69"/>
      <c r="CC976" s="69"/>
      <c r="CD976" s="80"/>
      <c r="CE976" s="80"/>
      <c r="CF976" s="69"/>
      <c r="CG976" s="69"/>
      <c r="CH976" s="69"/>
      <c r="CI976" s="69"/>
      <c r="CJ976" s="69"/>
      <c r="CK976" s="69"/>
      <c r="CL976" s="68"/>
      <c r="CM976" s="67"/>
      <c r="CN976" s="67"/>
      <c r="CO976" s="68"/>
      <c r="CP976" s="68"/>
      <c r="CQ976" s="67"/>
      <c r="CR976" s="67"/>
      <c r="CS976" s="69"/>
      <c r="CT976" s="81"/>
      <c r="CU976" s="69"/>
      <c r="CV976" s="69"/>
      <c r="CW976" s="69"/>
      <c r="CX976" s="69"/>
      <c r="CY976" s="69"/>
      <c r="CZ976" s="69"/>
      <c r="DA976" s="69"/>
    </row>
    <row r="977" spans="2:105">
      <c r="B977" s="67"/>
      <c r="C977" s="67"/>
      <c r="D977" s="67"/>
      <c r="E977" s="69"/>
      <c r="F977" s="68"/>
      <c r="G977" s="67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  <c r="AC977" s="80"/>
      <c r="AD977" s="80"/>
      <c r="AE977" s="69"/>
      <c r="AF977" s="69"/>
      <c r="AG977" s="69"/>
      <c r="AH977" s="80"/>
      <c r="AI977" s="80"/>
      <c r="AJ977" s="69"/>
      <c r="AK977" s="69"/>
      <c r="AL977" s="80"/>
      <c r="AM977" s="80"/>
      <c r="AN977" s="69"/>
      <c r="AO977" s="69"/>
      <c r="AP977" s="80"/>
      <c r="AQ977" s="80"/>
      <c r="AR977" s="69"/>
      <c r="AS977" s="69"/>
      <c r="AT977" s="80"/>
      <c r="AU977" s="80"/>
      <c r="AV977" s="69"/>
      <c r="AW977" s="69"/>
      <c r="AX977" s="80"/>
      <c r="AY977" s="80"/>
      <c r="AZ977" s="69"/>
      <c r="BA977" s="69"/>
      <c r="BB977" s="80"/>
      <c r="BC977" s="80"/>
      <c r="BD977" s="69"/>
      <c r="BE977" s="69"/>
      <c r="BF977" s="80"/>
      <c r="BG977" s="80"/>
      <c r="BH977" s="69"/>
      <c r="BI977" s="69"/>
      <c r="BJ977" s="80"/>
      <c r="BK977" s="80"/>
      <c r="BL977" s="69"/>
      <c r="BM977" s="69"/>
      <c r="BN977" s="80"/>
      <c r="BO977" s="80"/>
      <c r="BP977" s="69"/>
      <c r="BQ977" s="69"/>
      <c r="BR977" s="80"/>
      <c r="BS977" s="80"/>
      <c r="BT977" s="69"/>
      <c r="BU977" s="69"/>
      <c r="BV977" s="80"/>
      <c r="BW977" s="80"/>
      <c r="BX977" s="69"/>
      <c r="BY977" s="69"/>
      <c r="BZ977" s="80"/>
      <c r="CA977" s="80"/>
      <c r="CB977" s="69"/>
      <c r="CC977" s="69"/>
      <c r="CD977" s="80"/>
      <c r="CE977" s="80"/>
      <c r="CF977" s="69"/>
      <c r="CG977" s="69"/>
      <c r="CH977" s="69"/>
      <c r="CI977" s="69"/>
      <c r="CJ977" s="69"/>
      <c r="CK977" s="69"/>
      <c r="CL977" s="68"/>
      <c r="CM977" s="67"/>
      <c r="CN977" s="67"/>
      <c r="CO977" s="68"/>
      <c r="CP977" s="68"/>
      <c r="CQ977" s="67"/>
      <c r="CR977" s="67"/>
      <c r="CS977" s="69"/>
      <c r="CT977" s="81"/>
      <c r="CU977" s="69"/>
      <c r="CV977" s="69"/>
      <c r="CW977" s="69"/>
      <c r="CX977" s="69"/>
      <c r="CY977" s="69"/>
      <c r="CZ977" s="69"/>
      <c r="DA977" s="69"/>
    </row>
    <row r="978" spans="2:105">
      <c r="B978" s="67"/>
      <c r="C978" s="67"/>
      <c r="D978" s="67"/>
      <c r="E978" s="69"/>
      <c r="F978" s="68"/>
      <c r="G978" s="67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  <c r="AC978" s="80"/>
      <c r="AD978" s="80"/>
      <c r="AE978" s="69"/>
      <c r="AF978" s="69"/>
      <c r="AG978" s="69"/>
      <c r="AH978" s="80"/>
      <c r="AI978" s="80"/>
      <c r="AJ978" s="69"/>
      <c r="AK978" s="69"/>
      <c r="AL978" s="80"/>
      <c r="AM978" s="80"/>
      <c r="AN978" s="69"/>
      <c r="AO978" s="69"/>
      <c r="AP978" s="80"/>
      <c r="AQ978" s="80"/>
      <c r="AR978" s="69"/>
      <c r="AS978" s="69"/>
      <c r="AT978" s="80"/>
      <c r="AU978" s="80"/>
      <c r="AV978" s="69"/>
      <c r="AW978" s="69"/>
      <c r="AX978" s="80"/>
      <c r="AY978" s="80"/>
      <c r="AZ978" s="69"/>
      <c r="BA978" s="69"/>
      <c r="BB978" s="80"/>
      <c r="BC978" s="80"/>
      <c r="BD978" s="69"/>
      <c r="BE978" s="69"/>
      <c r="BF978" s="80"/>
      <c r="BG978" s="80"/>
      <c r="BH978" s="69"/>
      <c r="BI978" s="69"/>
      <c r="BJ978" s="80"/>
      <c r="BK978" s="80"/>
      <c r="BL978" s="69"/>
      <c r="BM978" s="69"/>
      <c r="BN978" s="80"/>
      <c r="BO978" s="80"/>
      <c r="BP978" s="69"/>
      <c r="BQ978" s="69"/>
      <c r="BR978" s="80"/>
      <c r="BS978" s="80"/>
      <c r="BT978" s="69"/>
      <c r="BU978" s="69"/>
      <c r="BV978" s="80"/>
      <c r="BW978" s="80"/>
      <c r="BX978" s="69"/>
      <c r="BY978" s="69"/>
      <c r="BZ978" s="80"/>
      <c r="CA978" s="80"/>
      <c r="CB978" s="69"/>
      <c r="CC978" s="69"/>
      <c r="CD978" s="80"/>
      <c r="CE978" s="80"/>
      <c r="CF978" s="69"/>
      <c r="CG978" s="69"/>
      <c r="CH978" s="69"/>
      <c r="CI978" s="69"/>
      <c r="CJ978" s="69"/>
      <c r="CK978" s="69"/>
      <c r="CL978" s="68"/>
      <c r="CM978" s="67"/>
      <c r="CN978" s="67"/>
      <c r="CO978" s="68"/>
      <c r="CP978" s="68"/>
      <c r="CQ978" s="67"/>
      <c r="CR978" s="67"/>
      <c r="CS978" s="69"/>
      <c r="CT978" s="81"/>
      <c r="CU978" s="69"/>
      <c r="CV978" s="69"/>
      <c r="CW978" s="69"/>
      <c r="CX978" s="69"/>
      <c r="CY978" s="69"/>
      <c r="CZ978" s="69"/>
      <c r="DA978" s="69"/>
    </row>
    <row r="979" spans="2:105">
      <c r="B979" s="67"/>
      <c r="C979" s="67"/>
      <c r="D979" s="67"/>
      <c r="E979" s="69"/>
      <c r="F979" s="68"/>
      <c r="G979" s="67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  <c r="AC979" s="80"/>
      <c r="AD979" s="80"/>
      <c r="AE979" s="69"/>
      <c r="AF979" s="69"/>
      <c r="AG979" s="69"/>
      <c r="AH979" s="80"/>
      <c r="AI979" s="80"/>
      <c r="AJ979" s="69"/>
      <c r="AK979" s="69"/>
      <c r="AL979" s="80"/>
      <c r="AM979" s="80"/>
      <c r="AN979" s="69"/>
      <c r="AO979" s="69"/>
      <c r="AP979" s="80"/>
      <c r="AQ979" s="80"/>
      <c r="AR979" s="69"/>
      <c r="AS979" s="69"/>
      <c r="AT979" s="80"/>
      <c r="AU979" s="80"/>
      <c r="AV979" s="69"/>
      <c r="AW979" s="69"/>
      <c r="AX979" s="80"/>
      <c r="AY979" s="80"/>
      <c r="AZ979" s="69"/>
      <c r="BA979" s="69"/>
      <c r="BB979" s="80"/>
      <c r="BC979" s="80"/>
      <c r="BD979" s="69"/>
      <c r="BE979" s="69"/>
      <c r="BF979" s="80"/>
      <c r="BG979" s="80"/>
      <c r="BH979" s="69"/>
      <c r="BI979" s="69"/>
      <c r="BJ979" s="80"/>
      <c r="BK979" s="80"/>
      <c r="BL979" s="69"/>
      <c r="BM979" s="69"/>
      <c r="BN979" s="80"/>
      <c r="BO979" s="80"/>
      <c r="BP979" s="69"/>
      <c r="BQ979" s="69"/>
      <c r="BR979" s="80"/>
      <c r="BS979" s="80"/>
      <c r="BT979" s="69"/>
      <c r="BU979" s="69"/>
      <c r="BV979" s="80"/>
      <c r="BW979" s="80"/>
      <c r="BX979" s="69"/>
      <c r="BY979" s="69"/>
      <c r="BZ979" s="80"/>
      <c r="CA979" s="80"/>
      <c r="CB979" s="69"/>
      <c r="CC979" s="69"/>
      <c r="CD979" s="80"/>
      <c r="CE979" s="80"/>
      <c r="CF979" s="69"/>
      <c r="CG979" s="69"/>
      <c r="CH979" s="69"/>
      <c r="CI979" s="69"/>
      <c r="CJ979" s="69"/>
      <c r="CK979" s="69"/>
      <c r="CL979" s="68"/>
      <c r="CM979" s="67"/>
      <c r="CN979" s="67"/>
      <c r="CO979" s="68"/>
      <c r="CP979" s="68"/>
      <c r="CQ979" s="67"/>
      <c r="CR979" s="67"/>
      <c r="CS979" s="69"/>
      <c r="CT979" s="81"/>
      <c r="CU979" s="69"/>
      <c r="CV979" s="69"/>
      <c r="CW979" s="69"/>
      <c r="CX979" s="69"/>
      <c r="CY979" s="69"/>
      <c r="CZ979" s="69"/>
      <c r="DA979" s="69"/>
    </row>
    <row r="980" spans="2:105">
      <c r="B980" s="67"/>
      <c r="C980" s="67"/>
      <c r="D980" s="67"/>
      <c r="E980" s="69"/>
      <c r="F980" s="68"/>
      <c r="G980" s="67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  <c r="AC980" s="80"/>
      <c r="AD980" s="80"/>
      <c r="AE980" s="69"/>
      <c r="AF980" s="69"/>
      <c r="AG980" s="69"/>
      <c r="AH980" s="80"/>
      <c r="AI980" s="80"/>
      <c r="AJ980" s="69"/>
      <c r="AK980" s="69"/>
      <c r="AL980" s="80"/>
      <c r="AM980" s="80"/>
      <c r="AN980" s="69"/>
      <c r="AO980" s="69"/>
      <c r="AP980" s="80"/>
      <c r="AQ980" s="80"/>
      <c r="AR980" s="69"/>
      <c r="AS980" s="69"/>
      <c r="AT980" s="80"/>
      <c r="AU980" s="80"/>
      <c r="AV980" s="69"/>
      <c r="AW980" s="69"/>
      <c r="AX980" s="80"/>
      <c r="AY980" s="80"/>
      <c r="AZ980" s="69"/>
      <c r="BA980" s="69"/>
      <c r="BB980" s="80"/>
      <c r="BC980" s="80"/>
      <c r="BD980" s="69"/>
      <c r="BE980" s="69"/>
      <c r="BF980" s="80"/>
      <c r="BG980" s="80"/>
      <c r="BH980" s="69"/>
      <c r="BI980" s="69"/>
      <c r="BJ980" s="80"/>
      <c r="BK980" s="80"/>
      <c r="BL980" s="69"/>
      <c r="BM980" s="69"/>
      <c r="BN980" s="80"/>
      <c r="BO980" s="80"/>
      <c r="BP980" s="69"/>
      <c r="BQ980" s="69"/>
      <c r="BR980" s="80"/>
      <c r="BS980" s="80"/>
      <c r="BT980" s="69"/>
      <c r="BU980" s="69"/>
      <c r="BV980" s="80"/>
      <c r="BW980" s="80"/>
      <c r="BX980" s="69"/>
      <c r="BY980" s="69"/>
      <c r="BZ980" s="80"/>
      <c r="CA980" s="80"/>
      <c r="CB980" s="69"/>
      <c r="CC980" s="69"/>
      <c r="CD980" s="80"/>
      <c r="CE980" s="80"/>
      <c r="CF980" s="69"/>
      <c r="CG980" s="69"/>
      <c r="CH980" s="69"/>
      <c r="CI980" s="69"/>
      <c r="CJ980" s="69"/>
      <c r="CK980" s="69"/>
      <c r="CL980" s="68"/>
      <c r="CM980" s="67"/>
      <c r="CN980" s="67"/>
      <c r="CO980" s="68"/>
      <c r="CP980" s="68"/>
      <c r="CQ980" s="67"/>
      <c r="CR980" s="67"/>
      <c r="CS980" s="69"/>
      <c r="CT980" s="81"/>
      <c r="CU980" s="69"/>
      <c r="CV980" s="69"/>
      <c r="CW980" s="69"/>
      <c r="CX980" s="69"/>
      <c r="CY980" s="69"/>
      <c r="CZ980" s="69"/>
      <c r="DA980" s="69"/>
    </row>
    <row r="981" spans="2:105">
      <c r="B981" s="67"/>
      <c r="C981" s="67"/>
      <c r="D981" s="67"/>
      <c r="E981" s="69"/>
      <c r="F981" s="68"/>
      <c r="G981" s="67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  <c r="AC981" s="80"/>
      <c r="AD981" s="80"/>
      <c r="AE981" s="69"/>
      <c r="AF981" s="69"/>
      <c r="AG981" s="69"/>
      <c r="AH981" s="80"/>
      <c r="AI981" s="80"/>
      <c r="AJ981" s="69"/>
      <c r="AK981" s="69"/>
      <c r="AL981" s="80"/>
      <c r="AM981" s="80"/>
      <c r="AN981" s="69"/>
      <c r="AO981" s="69"/>
      <c r="AP981" s="80"/>
      <c r="AQ981" s="80"/>
      <c r="AR981" s="69"/>
      <c r="AS981" s="69"/>
      <c r="AT981" s="80"/>
      <c r="AU981" s="80"/>
      <c r="AV981" s="69"/>
      <c r="AW981" s="69"/>
      <c r="AX981" s="80"/>
      <c r="AY981" s="80"/>
      <c r="AZ981" s="69"/>
      <c r="BA981" s="69"/>
      <c r="BB981" s="80"/>
      <c r="BC981" s="80"/>
      <c r="BD981" s="69"/>
      <c r="BE981" s="69"/>
      <c r="BF981" s="80"/>
      <c r="BG981" s="80"/>
      <c r="BH981" s="69"/>
      <c r="BI981" s="69"/>
      <c r="BJ981" s="80"/>
      <c r="BK981" s="80"/>
      <c r="BL981" s="69"/>
      <c r="BM981" s="69"/>
      <c r="BN981" s="80"/>
      <c r="BO981" s="80"/>
      <c r="BP981" s="69"/>
      <c r="BQ981" s="69"/>
      <c r="BR981" s="80"/>
      <c r="BS981" s="80"/>
      <c r="BT981" s="69"/>
      <c r="BU981" s="69"/>
      <c r="BV981" s="80"/>
      <c r="BW981" s="80"/>
      <c r="BX981" s="69"/>
      <c r="BY981" s="69"/>
      <c r="BZ981" s="80"/>
      <c r="CA981" s="80"/>
      <c r="CB981" s="69"/>
      <c r="CC981" s="69"/>
      <c r="CD981" s="80"/>
      <c r="CE981" s="80"/>
      <c r="CF981" s="69"/>
      <c r="CG981" s="69"/>
      <c r="CH981" s="69"/>
      <c r="CI981" s="69"/>
      <c r="CJ981" s="69"/>
      <c r="CK981" s="69"/>
      <c r="CL981" s="68"/>
      <c r="CM981" s="67"/>
      <c r="CN981" s="67"/>
      <c r="CO981" s="68"/>
      <c r="CP981" s="68"/>
      <c r="CQ981" s="67"/>
      <c r="CR981" s="67"/>
      <c r="CS981" s="69"/>
      <c r="CT981" s="81"/>
      <c r="CU981" s="69"/>
      <c r="CV981" s="69"/>
      <c r="CW981" s="69"/>
      <c r="CX981" s="69"/>
      <c r="CY981" s="69"/>
      <c r="CZ981" s="69"/>
      <c r="DA981" s="69"/>
    </row>
    <row r="982" spans="2:105">
      <c r="B982" s="67"/>
      <c r="C982" s="67"/>
      <c r="D982" s="67"/>
      <c r="E982" s="69"/>
      <c r="F982" s="68"/>
      <c r="G982" s="67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  <c r="AC982" s="80"/>
      <c r="AD982" s="80"/>
      <c r="AE982" s="69"/>
      <c r="AF982" s="69"/>
      <c r="AG982" s="69"/>
      <c r="AH982" s="80"/>
      <c r="AI982" s="80"/>
      <c r="AJ982" s="69"/>
      <c r="AK982" s="69"/>
      <c r="AL982" s="80"/>
      <c r="AM982" s="80"/>
      <c r="AN982" s="69"/>
      <c r="AO982" s="69"/>
      <c r="AP982" s="80"/>
      <c r="AQ982" s="80"/>
      <c r="AR982" s="69"/>
      <c r="AS982" s="69"/>
      <c r="AT982" s="80"/>
      <c r="AU982" s="80"/>
      <c r="AV982" s="69"/>
      <c r="AW982" s="69"/>
      <c r="AX982" s="80"/>
      <c r="AY982" s="80"/>
      <c r="AZ982" s="69"/>
      <c r="BA982" s="69"/>
      <c r="BB982" s="80"/>
      <c r="BC982" s="80"/>
      <c r="BD982" s="69"/>
      <c r="BE982" s="69"/>
      <c r="BF982" s="80"/>
      <c r="BG982" s="80"/>
      <c r="BH982" s="69"/>
      <c r="BI982" s="69"/>
      <c r="BJ982" s="80"/>
      <c r="BK982" s="80"/>
      <c r="BL982" s="69"/>
      <c r="BM982" s="69"/>
      <c r="BN982" s="80"/>
      <c r="BO982" s="80"/>
      <c r="BP982" s="69"/>
      <c r="BQ982" s="69"/>
      <c r="BR982" s="80"/>
      <c r="BS982" s="80"/>
      <c r="BT982" s="69"/>
      <c r="BU982" s="69"/>
      <c r="BV982" s="80"/>
      <c r="BW982" s="80"/>
      <c r="BX982" s="69"/>
      <c r="BY982" s="69"/>
      <c r="BZ982" s="80"/>
      <c r="CA982" s="80"/>
      <c r="CB982" s="69"/>
      <c r="CC982" s="69"/>
      <c r="CD982" s="80"/>
      <c r="CE982" s="80"/>
      <c r="CF982" s="69"/>
      <c r="CG982" s="69"/>
      <c r="CH982" s="69"/>
      <c r="CI982" s="69"/>
      <c r="CJ982" s="69"/>
      <c r="CK982" s="69"/>
      <c r="CL982" s="68"/>
      <c r="CM982" s="67"/>
      <c r="CN982" s="67"/>
      <c r="CO982" s="68"/>
      <c r="CP982" s="68"/>
      <c r="CQ982" s="67"/>
      <c r="CR982" s="67"/>
      <c r="CS982" s="69"/>
      <c r="CT982" s="81"/>
      <c r="CU982" s="69"/>
      <c r="CV982" s="69"/>
      <c r="CW982" s="69"/>
      <c r="CX982" s="69"/>
      <c r="CY982" s="69"/>
      <c r="CZ982" s="69"/>
      <c r="DA982" s="69"/>
    </row>
    <row r="983" spans="2:105">
      <c r="B983" s="67"/>
      <c r="C983" s="67"/>
      <c r="D983" s="67"/>
      <c r="E983" s="69"/>
      <c r="F983" s="68"/>
      <c r="G983" s="67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  <c r="AC983" s="80"/>
      <c r="AD983" s="80"/>
      <c r="AE983" s="69"/>
      <c r="AF983" s="69"/>
      <c r="AG983" s="69"/>
      <c r="AH983" s="80"/>
      <c r="AI983" s="80"/>
      <c r="AJ983" s="69"/>
      <c r="AK983" s="69"/>
      <c r="AL983" s="80"/>
      <c r="AM983" s="80"/>
      <c r="AN983" s="69"/>
      <c r="AO983" s="69"/>
      <c r="AP983" s="80"/>
      <c r="AQ983" s="80"/>
      <c r="AR983" s="69"/>
      <c r="AS983" s="69"/>
      <c r="AT983" s="80"/>
      <c r="AU983" s="80"/>
      <c r="AV983" s="69"/>
      <c r="AW983" s="69"/>
      <c r="AX983" s="80"/>
      <c r="AY983" s="80"/>
      <c r="AZ983" s="69"/>
      <c r="BA983" s="69"/>
      <c r="BB983" s="80"/>
      <c r="BC983" s="80"/>
      <c r="BD983" s="69"/>
      <c r="BE983" s="69"/>
      <c r="BF983" s="80"/>
      <c r="BG983" s="80"/>
      <c r="BH983" s="69"/>
      <c r="BI983" s="69"/>
      <c r="BJ983" s="80"/>
      <c r="BK983" s="80"/>
      <c r="BL983" s="69"/>
      <c r="BM983" s="69"/>
      <c r="BN983" s="80"/>
      <c r="BO983" s="80"/>
      <c r="BP983" s="69"/>
      <c r="BQ983" s="69"/>
      <c r="BR983" s="80"/>
      <c r="BS983" s="80"/>
      <c r="BT983" s="69"/>
      <c r="BU983" s="69"/>
      <c r="BV983" s="80"/>
      <c r="BW983" s="80"/>
      <c r="BX983" s="69"/>
      <c r="BY983" s="69"/>
      <c r="BZ983" s="80"/>
      <c r="CA983" s="80"/>
      <c r="CB983" s="69"/>
      <c r="CC983" s="69"/>
      <c r="CD983" s="80"/>
      <c r="CE983" s="80"/>
      <c r="CF983" s="69"/>
      <c r="CG983" s="69"/>
      <c r="CH983" s="69"/>
      <c r="CI983" s="69"/>
      <c r="CJ983" s="69"/>
      <c r="CK983" s="69"/>
      <c r="CL983" s="68"/>
      <c r="CM983" s="67"/>
      <c r="CN983" s="67"/>
      <c r="CO983" s="68"/>
      <c r="CP983" s="68"/>
      <c r="CQ983" s="67"/>
      <c r="CR983" s="67"/>
      <c r="CS983" s="69"/>
      <c r="CT983" s="81"/>
      <c r="CU983" s="69"/>
      <c r="CV983" s="69"/>
      <c r="CW983" s="69"/>
      <c r="CX983" s="69"/>
      <c r="CY983" s="69"/>
      <c r="CZ983" s="69"/>
      <c r="DA983" s="69"/>
    </row>
    <row r="984" spans="2:105">
      <c r="B984" s="67"/>
      <c r="C984" s="67"/>
      <c r="D984" s="67"/>
      <c r="E984" s="69"/>
      <c r="F984" s="68"/>
      <c r="G984" s="67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  <c r="AC984" s="80"/>
      <c r="AD984" s="80"/>
      <c r="AE984" s="69"/>
      <c r="AF984" s="69"/>
      <c r="AG984" s="69"/>
      <c r="AH984" s="80"/>
      <c r="AI984" s="80"/>
      <c r="AJ984" s="69"/>
      <c r="AK984" s="69"/>
      <c r="AL984" s="80"/>
      <c r="AM984" s="80"/>
      <c r="AN984" s="69"/>
      <c r="AO984" s="69"/>
      <c r="AP984" s="80"/>
      <c r="AQ984" s="80"/>
      <c r="AR984" s="69"/>
      <c r="AS984" s="69"/>
      <c r="AT984" s="80"/>
      <c r="AU984" s="80"/>
      <c r="AV984" s="69"/>
      <c r="AW984" s="69"/>
      <c r="AX984" s="80"/>
      <c r="AY984" s="80"/>
      <c r="AZ984" s="69"/>
      <c r="BA984" s="69"/>
      <c r="BB984" s="80"/>
      <c r="BC984" s="80"/>
      <c r="BD984" s="69"/>
      <c r="BE984" s="69"/>
      <c r="BF984" s="80"/>
      <c r="BG984" s="80"/>
      <c r="BH984" s="69"/>
      <c r="BI984" s="69"/>
      <c r="BJ984" s="80"/>
      <c r="BK984" s="80"/>
      <c r="BL984" s="69"/>
      <c r="BM984" s="69"/>
      <c r="BN984" s="80"/>
      <c r="BO984" s="80"/>
      <c r="BP984" s="69"/>
      <c r="BQ984" s="69"/>
      <c r="BR984" s="80"/>
      <c r="BS984" s="80"/>
      <c r="BT984" s="69"/>
      <c r="BU984" s="69"/>
      <c r="BV984" s="80"/>
      <c r="BW984" s="80"/>
      <c r="BX984" s="69"/>
      <c r="BY984" s="69"/>
      <c r="BZ984" s="80"/>
      <c r="CA984" s="80"/>
      <c r="CB984" s="69"/>
      <c r="CC984" s="69"/>
      <c r="CD984" s="80"/>
      <c r="CE984" s="80"/>
      <c r="CF984" s="69"/>
      <c r="CG984" s="69"/>
      <c r="CH984" s="69"/>
      <c r="CI984" s="69"/>
      <c r="CJ984" s="69"/>
      <c r="CK984" s="69"/>
      <c r="CL984" s="68"/>
      <c r="CM984" s="67"/>
      <c r="CN984" s="67"/>
      <c r="CO984" s="68"/>
      <c r="CP984" s="68"/>
      <c r="CQ984" s="67"/>
      <c r="CR984" s="67"/>
      <c r="CS984" s="69"/>
      <c r="CT984" s="81"/>
      <c r="CU984" s="69"/>
      <c r="CV984" s="69"/>
      <c r="CW984" s="69"/>
      <c r="CX984" s="69"/>
      <c r="CY984" s="69"/>
      <c r="CZ984" s="69"/>
      <c r="DA984" s="69"/>
    </row>
    <row r="985" spans="2:105">
      <c r="B985" s="67"/>
      <c r="C985" s="67"/>
      <c r="D985" s="67"/>
      <c r="E985" s="69"/>
      <c r="F985" s="68"/>
      <c r="G985" s="67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  <c r="AC985" s="80"/>
      <c r="AD985" s="80"/>
      <c r="AE985" s="69"/>
      <c r="AF985" s="69"/>
      <c r="AG985" s="69"/>
      <c r="AH985" s="80"/>
      <c r="AI985" s="80"/>
      <c r="AJ985" s="69"/>
      <c r="AK985" s="69"/>
      <c r="AL985" s="80"/>
      <c r="AM985" s="80"/>
      <c r="AN985" s="69"/>
      <c r="AO985" s="69"/>
      <c r="AP985" s="80"/>
      <c r="AQ985" s="80"/>
      <c r="AR985" s="69"/>
      <c r="AS985" s="69"/>
      <c r="AT985" s="80"/>
      <c r="AU985" s="80"/>
      <c r="AV985" s="69"/>
      <c r="AW985" s="69"/>
      <c r="AX985" s="80"/>
      <c r="AY985" s="80"/>
      <c r="AZ985" s="69"/>
      <c r="BA985" s="69"/>
      <c r="BB985" s="80"/>
      <c r="BC985" s="80"/>
      <c r="BD985" s="69"/>
      <c r="BE985" s="69"/>
      <c r="BF985" s="80"/>
      <c r="BG985" s="80"/>
      <c r="BH985" s="69"/>
      <c r="BI985" s="69"/>
      <c r="BJ985" s="80"/>
      <c r="BK985" s="80"/>
      <c r="BL985" s="69"/>
      <c r="BM985" s="69"/>
      <c r="BN985" s="80"/>
      <c r="BO985" s="80"/>
      <c r="BP985" s="69"/>
      <c r="BQ985" s="69"/>
      <c r="BR985" s="80"/>
      <c r="BS985" s="80"/>
      <c r="BT985" s="69"/>
      <c r="BU985" s="69"/>
      <c r="BV985" s="80"/>
      <c r="BW985" s="80"/>
      <c r="BX985" s="69"/>
      <c r="BY985" s="69"/>
      <c r="BZ985" s="80"/>
      <c r="CA985" s="80"/>
      <c r="CB985" s="69"/>
      <c r="CC985" s="69"/>
      <c r="CD985" s="80"/>
      <c r="CE985" s="80"/>
      <c r="CF985" s="69"/>
      <c r="CG985" s="69"/>
      <c r="CH985" s="69"/>
      <c r="CI985" s="69"/>
      <c r="CJ985" s="69"/>
      <c r="CK985" s="69"/>
      <c r="CL985" s="68"/>
      <c r="CM985" s="67"/>
      <c r="CN985" s="67"/>
      <c r="CO985" s="68"/>
      <c r="CP985" s="68"/>
      <c r="CQ985" s="67"/>
      <c r="CR985" s="67"/>
      <c r="CS985" s="69"/>
      <c r="CT985" s="81"/>
      <c r="CU985" s="69"/>
      <c r="CV985" s="69"/>
      <c r="CW985" s="69"/>
      <c r="CX985" s="69"/>
      <c r="CY985" s="69"/>
      <c r="CZ985" s="69"/>
      <c r="DA985" s="69"/>
    </row>
    <row r="986" spans="2:105">
      <c r="B986" s="67"/>
      <c r="C986" s="67"/>
      <c r="D986" s="67"/>
      <c r="E986" s="69"/>
      <c r="F986" s="68"/>
      <c r="G986" s="67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  <c r="AC986" s="80"/>
      <c r="AD986" s="80"/>
      <c r="AE986" s="69"/>
      <c r="AF986" s="69"/>
      <c r="AG986" s="69"/>
      <c r="AH986" s="80"/>
      <c r="AI986" s="80"/>
      <c r="AJ986" s="69"/>
      <c r="AK986" s="69"/>
      <c r="AL986" s="80"/>
      <c r="AM986" s="80"/>
      <c r="AN986" s="69"/>
      <c r="AO986" s="69"/>
      <c r="AP986" s="80"/>
      <c r="AQ986" s="80"/>
      <c r="AR986" s="69"/>
      <c r="AS986" s="69"/>
      <c r="AT986" s="80"/>
      <c r="AU986" s="80"/>
      <c r="AV986" s="69"/>
      <c r="AW986" s="69"/>
      <c r="AX986" s="80"/>
      <c r="AY986" s="80"/>
      <c r="AZ986" s="69"/>
      <c r="BA986" s="69"/>
      <c r="BB986" s="80"/>
      <c r="BC986" s="80"/>
      <c r="BD986" s="69"/>
      <c r="BE986" s="69"/>
      <c r="BF986" s="80"/>
      <c r="BG986" s="80"/>
      <c r="BH986" s="69"/>
      <c r="BI986" s="69"/>
      <c r="BJ986" s="80"/>
      <c r="BK986" s="80"/>
      <c r="BL986" s="69"/>
      <c r="BM986" s="69"/>
      <c r="BN986" s="80"/>
      <c r="BO986" s="80"/>
      <c r="BP986" s="69"/>
      <c r="BQ986" s="69"/>
      <c r="BR986" s="80"/>
      <c r="BS986" s="80"/>
      <c r="BT986" s="69"/>
      <c r="BU986" s="69"/>
      <c r="BV986" s="80"/>
      <c r="BW986" s="80"/>
      <c r="BX986" s="69"/>
      <c r="BY986" s="69"/>
      <c r="BZ986" s="80"/>
      <c r="CA986" s="80"/>
      <c r="CB986" s="69"/>
      <c r="CC986" s="69"/>
      <c r="CD986" s="80"/>
      <c r="CE986" s="80"/>
      <c r="CF986" s="69"/>
      <c r="CG986" s="69"/>
      <c r="CH986" s="69"/>
      <c r="CI986" s="69"/>
      <c r="CJ986" s="69"/>
      <c r="CK986" s="69"/>
      <c r="CL986" s="68"/>
      <c r="CM986" s="67"/>
      <c r="CN986" s="67"/>
      <c r="CO986" s="68"/>
      <c r="CP986" s="68"/>
      <c r="CQ986" s="67"/>
      <c r="CR986" s="67"/>
      <c r="CS986" s="69"/>
      <c r="CT986" s="81"/>
      <c r="CU986" s="69"/>
      <c r="CV986" s="69"/>
      <c r="CW986" s="69"/>
      <c r="CX986" s="69"/>
      <c r="CY986" s="69"/>
      <c r="CZ986" s="69"/>
      <c r="DA986" s="69"/>
    </row>
    <row r="987" spans="2:105">
      <c r="B987" s="67"/>
      <c r="C987" s="67"/>
      <c r="D987" s="67"/>
      <c r="E987" s="69"/>
      <c r="F987" s="68"/>
      <c r="G987" s="67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  <c r="AC987" s="80"/>
      <c r="AD987" s="80"/>
      <c r="AE987" s="69"/>
      <c r="AF987" s="69"/>
      <c r="AG987" s="69"/>
      <c r="AH987" s="80"/>
      <c r="AI987" s="80"/>
      <c r="AJ987" s="69"/>
      <c r="AK987" s="69"/>
      <c r="AL987" s="80"/>
      <c r="AM987" s="80"/>
      <c r="AN987" s="69"/>
      <c r="AO987" s="69"/>
      <c r="AP987" s="80"/>
      <c r="AQ987" s="80"/>
      <c r="AR987" s="69"/>
      <c r="AS987" s="69"/>
      <c r="AT987" s="80"/>
      <c r="AU987" s="80"/>
      <c r="AV987" s="69"/>
      <c r="AW987" s="69"/>
      <c r="AX987" s="80"/>
      <c r="AY987" s="80"/>
      <c r="AZ987" s="69"/>
      <c r="BA987" s="69"/>
      <c r="BB987" s="80"/>
      <c r="BC987" s="80"/>
      <c r="BD987" s="69"/>
      <c r="BE987" s="69"/>
      <c r="BF987" s="80"/>
      <c r="BG987" s="80"/>
      <c r="BH987" s="69"/>
      <c r="BI987" s="69"/>
      <c r="BJ987" s="80"/>
      <c r="BK987" s="80"/>
      <c r="BL987" s="69"/>
      <c r="BM987" s="69"/>
      <c r="BN987" s="80"/>
      <c r="BO987" s="80"/>
      <c r="BP987" s="69"/>
      <c r="BQ987" s="69"/>
      <c r="BR987" s="80"/>
      <c r="BS987" s="80"/>
      <c r="BT987" s="69"/>
      <c r="BU987" s="69"/>
      <c r="BV987" s="80"/>
      <c r="BW987" s="80"/>
      <c r="BX987" s="69"/>
      <c r="BY987" s="69"/>
      <c r="BZ987" s="80"/>
      <c r="CA987" s="80"/>
      <c r="CB987" s="69"/>
      <c r="CC987" s="69"/>
      <c r="CD987" s="80"/>
      <c r="CE987" s="80"/>
      <c r="CF987" s="69"/>
      <c r="CG987" s="69"/>
      <c r="CH987" s="69"/>
      <c r="CI987" s="69"/>
      <c r="CJ987" s="69"/>
      <c r="CK987" s="69"/>
      <c r="CL987" s="68"/>
      <c r="CM987" s="67"/>
      <c r="CN987" s="67"/>
      <c r="CO987" s="68"/>
      <c r="CP987" s="68"/>
      <c r="CQ987" s="67"/>
      <c r="CR987" s="67"/>
      <c r="CS987" s="69"/>
      <c r="CT987" s="81"/>
      <c r="CU987" s="69"/>
      <c r="CV987" s="69"/>
      <c r="CW987" s="69"/>
      <c r="CX987" s="69"/>
      <c r="CY987" s="69"/>
      <c r="CZ987" s="69"/>
      <c r="DA987" s="69"/>
    </row>
    <row r="988" spans="2:105">
      <c r="B988" s="67"/>
      <c r="C988" s="67"/>
      <c r="D988" s="67"/>
      <c r="E988" s="69"/>
      <c r="F988" s="68"/>
      <c r="G988" s="67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  <c r="AC988" s="80"/>
      <c r="AD988" s="80"/>
      <c r="AE988" s="69"/>
      <c r="AF988" s="69"/>
      <c r="AG988" s="69"/>
      <c r="AH988" s="80"/>
      <c r="AI988" s="80"/>
      <c r="AJ988" s="69"/>
      <c r="AK988" s="69"/>
      <c r="AL988" s="80"/>
      <c r="AM988" s="80"/>
      <c r="AN988" s="69"/>
      <c r="AO988" s="69"/>
      <c r="AP988" s="80"/>
      <c r="AQ988" s="80"/>
      <c r="AR988" s="69"/>
      <c r="AS988" s="69"/>
      <c r="AT988" s="80"/>
      <c r="AU988" s="80"/>
      <c r="AV988" s="69"/>
      <c r="AW988" s="69"/>
      <c r="AX988" s="80"/>
      <c r="AY988" s="80"/>
      <c r="AZ988" s="69"/>
      <c r="BA988" s="69"/>
      <c r="BB988" s="80"/>
      <c r="BC988" s="80"/>
      <c r="BD988" s="69"/>
      <c r="BE988" s="69"/>
      <c r="BF988" s="80"/>
      <c r="BG988" s="80"/>
      <c r="BH988" s="69"/>
      <c r="BI988" s="69"/>
      <c r="BJ988" s="80"/>
      <c r="BK988" s="80"/>
      <c r="BL988" s="69"/>
      <c r="BM988" s="69"/>
      <c r="BN988" s="80"/>
      <c r="BO988" s="80"/>
      <c r="BP988" s="69"/>
      <c r="BQ988" s="69"/>
      <c r="BR988" s="80"/>
      <c r="BS988" s="80"/>
      <c r="BT988" s="69"/>
      <c r="BU988" s="69"/>
      <c r="BV988" s="80"/>
      <c r="BW988" s="80"/>
      <c r="BX988" s="69"/>
      <c r="BY988" s="69"/>
      <c r="BZ988" s="80"/>
      <c r="CA988" s="80"/>
      <c r="CB988" s="69"/>
      <c r="CC988" s="69"/>
      <c r="CD988" s="80"/>
      <c r="CE988" s="80"/>
      <c r="CF988" s="69"/>
      <c r="CG988" s="69"/>
      <c r="CH988" s="69"/>
      <c r="CI988" s="69"/>
      <c r="CJ988" s="69"/>
      <c r="CK988" s="69"/>
      <c r="CL988" s="68"/>
      <c r="CM988" s="67"/>
      <c r="CN988" s="67"/>
      <c r="CO988" s="68"/>
      <c r="CP988" s="68"/>
      <c r="CQ988" s="67"/>
      <c r="CR988" s="67"/>
      <c r="CS988" s="69"/>
      <c r="CT988" s="81"/>
      <c r="CU988" s="69"/>
      <c r="CV988" s="69"/>
      <c r="CW988" s="69"/>
      <c r="CX988" s="69"/>
      <c r="CY988" s="69"/>
      <c r="CZ988" s="69"/>
      <c r="DA988" s="69"/>
    </row>
    <row r="989" spans="2:105">
      <c r="B989" s="67"/>
      <c r="C989" s="67"/>
      <c r="D989" s="67"/>
      <c r="E989" s="69"/>
      <c r="F989" s="68"/>
      <c r="G989" s="67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  <c r="AC989" s="80"/>
      <c r="AD989" s="80"/>
      <c r="AE989" s="69"/>
      <c r="AF989" s="69"/>
      <c r="AG989" s="69"/>
      <c r="AH989" s="80"/>
      <c r="AI989" s="80"/>
      <c r="AJ989" s="69"/>
      <c r="AK989" s="69"/>
      <c r="AL989" s="80"/>
      <c r="AM989" s="80"/>
      <c r="AN989" s="69"/>
      <c r="AO989" s="69"/>
      <c r="AP989" s="80"/>
      <c r="AQ989" s="80"/>
      <c r="AR989" s="69"/>
      <c r="AS989" s="69"/>
      <c r="AT989" s="80"/>
      <c r="AU989" s="80"/>
      <c r="AV989" s="69"/>
      <c r="AW989" s="69"/>
      <c r="AX989" s="80"/>
      <c r="AY989" s="80"/>
      <c r="AZ989" s="69"/>
      <c r="BA989" s="69"/>
      <c r="BB989" s="80"/>
      <c r="BC989" s="80"/>
      <c r="BD989" s="69"/>
      <c r="BE989" s="69"/>
      <c r="BF989" s="80"/>
      <c r="BG989" s="80"/>
      <c r="BH989" s="69"/>
      <c r="BI989" s="69"/>
      <c r="BJ989" s="80"/>
      <c r="BK989" s="80"/>
      <c r="BL989" s="69"/>
      <c r="BM989" s="69"/>
      <c r="BN989" s="80"/>
      <c r="BO989" s="80"/>
      <c r="BP989" s="69"/>
      <c r="BQ989" s="69"/>
      <c r="BR989" s="80"/>
      <c r="BS989" s="80"/>
      <c r="BT989" s="69"/>
      <c r="BU989" s="69"/>
      <c r="BV989" s="80"/>
      <c r="BW989" s="80"/>
      <c r="BX989" s="69"/>
      <c r="BY989" s="69"/>
      <c r="BZ989" s="80"/>
      <c r="CA989" s="80"/>
      <c r="CB989" s="69"/>
      <c r="CC989" s="69"/>
      <c r="CD989" s="80"/>
      <c r="CE989" s="80"/>
      <c r="CF989" s="69"/>
      <c r="CG989" s="69"/>
      <c r="CH989" s="69"/>
      <c r="CI989" s="69"/>
      <c r="CJ989" s="69"/>
      <c r="CK989" s="69"/>
      <c r="CL989" s="68"/>
      <c r="CM989" s="67"/>
      <c r="CN989" s="67"/>
      <c r="CO989" s="68"/>
      <c r="CP989" s="68"/>
      <c r="CQ989" s="67"/>
      <c r="CR989" s="67"/>
      <c r="CS989" s="69"/>
      <c r="CT989" s="81"/>
      <c r="CU989" s="69"/>
      <c r="CV989" s="69"/>
      <c r="CW989" s="69"/>
      <c r="CX989" s="69"/>
      <c r="CY989" s="69"/>
      <c r="CZ989" s="69"/>
      <c r="DA989" s="69"/>
    </row>
    <row r="990" spans="2:105">
      <c r="B990" s="67"/>
      <c r="C990" s="67"/>
      <c r="D990" s="67"/>
      <c r="E990" s="69"/>
      <c r="F990" s="68"/>
      <c r="G990" s="67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  <c r="AC990" s="80"/>
      <c r="AD990" s="80"/>
      <c r="AE990" s="69"/>
      <c r="AF990" s="69"/>
      <c r="AG990" s="69"/>
      <c r="AH990" s="80"/>
      <c r="AI990" s="80"/>
      <c r="AJ990" s="69"/>
      <c r="AK990" s="69"/>
      <c r="AL990" s="80"/>
      <c r="AM990" s="80"/>
      <c r="AN990" s="69"/>
      <c r="AO990" s="69"/>
      <c r="AP990" s="80"/>
      <c r="AQ990" s="80"/>
      <c r="AR990" s="69"/>
      <c r="AS990" s="69"/>
      <c r="AT990" s="80"/>
      <c r="AU990" s="80"/>
      <c r="AV990" s="69"/>
      <c r="AW990" s="69"/>
      <c r="AX990" s="80"/>
      <c r="AY990" s="80"/>
      <c r="AZ990" s="69"/>
      <c r="BA990" s="69"/>
      <c r="BB990" s="80"/>
      <c r="BC990" s="80"/>
      <c r="BD990" s="69"/>
      <c r="BE990" s="69"/>
      <c r="BF990" s="80"/>
      <c r="BG990" s="80"/>
      <c r="BH990" s="69"/>
      <c r="BI990" s="69"/>
      <c r="BJ990" s="80"/>
      <c r="BK990" s="80"/>
      <c r="BL990" s="69"/>
      <c r="BM990" s="69"/>
      <c r="BN990" s="80"/>
      <c r="BO990" s="80"/>
      <c r="BP990" s="69"/>
      <c r="BQ990" s="69"/>
      <c r="BR990" s="80"/>
      <c r="BS990" s="80"/>
      <c r="BT990" s="69"/>
      <c r="BU990" s="69"/>
      <c r="BV990" s="80"/>
      <c r="BW990" s="80"/>
      <c r="BX990" s="69"/>
      <c r="BY990" s="69"/>
      <c r="BZ990" s="80"/>
      <c r="CA990" s="80"/>
      <c r="CB990" s="69"/>
      <c r="CC990" s="69"/>
      <c r="CD990" s="80"/>
      <c r="CE990" s="80"/>
      <c r="CF990" s="69"/>
      <c r="CG990" s="69"/>
      <c r="CH990" s="69"/>
      <c r="CI990" s="69"/>
      <c r="CJ990" s="69"/>
      <c r="CK990" s="69"/>
      <c r="CL990" s="68"/>
      <c r="CM990" s="67"/>
      <c r="CN990" s="67"/>
      <c r="CO990" s="68"/>
      <c r="CP990" s="68"/>
      <c r="CQ990" s="67"/>
      <c r="CR990" s="67"/>
      <c r="CS990" s="69"/>
      <c r="CT990" s="81"/>
      <c r="CU990" s="69"/>
      <c r="CV990" s="69"/>
      <c r="CW990" s="69"/>
      <c r="CX990" s="69"/>
      <c r="CY990" s="69"/>
      <c r="CZ990" s="69"/>
      <c r="DA990" s="69"/>
    </row>
    <row r="991" spans="2:105">
      <c r="B991" s="67"/>
      <c r="C991" s="67"/>
      <c r="D991" s="67"/>
      <c r="E991" s="69"/>
      <c r="F991" s="68"/>
      <c r="G991" s="67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  <c r="AC991" s="80"/>
      <c r="AD991" s="80"/>
      <c r="AE991" s="69"/>
      <c r="AF991" s="69"/>
      <c r="AG991" s="69"/>
      <c r="AH991" s="80"/>
      <c r="AI991" s="80"/>
      <c r="AJ991" s="69"/>
      <c r="AK991" s="69"/>
      <c r="AL991" s="80"/>
      <c r="AM991" s="80"/>
      <c r="AN991" s="69"/>
      <c r="AO991" s="69"/>
      <c r="AP991" s="80"/>
      <c r="AQ991" s="80"/>
      <c r="AR991" s="69"/>
      <c r="AS991" s="69"/>
      <c r="AT991" s="80"/>
      <c r="AU991" s="80"/>
      <c r="AV991" s="69"/>
      <c r="AW991" s="69"/>
      <c r="AX991" s="80"/>
      <c r="AY991" s="80"/>
      <c r="AZ991" s="69"/>
      <c r="BA991" s="69"/>
      <c r="BB991" s="80"/>
      <c r="BC991" s="80"/>
      <c r="BD991" s="69"/>
      <c r="BE991" s="69"/>
      <c r="BF991" s="80"/>
      <c r="BG991" s="80"/>
      <c r="BH991" s="69"/>
      <c r="BI991" s="69"/>
      <c r="BJ991" s="80"/>
      <c r="BK991" s="80"/>
      <c r="BL991" s="69"/>
      <c r="BM991" s="69"/>
      <c r="BN991" s="80"/>
      <c r="BO991" s="80"/>
      <c r="BP991" s="69"/>
      <c r="BQ991" s="69"/>
      <c r="BR991" s="80"/>
      <c r="BS991" s="80"/>
      <c r="BT991" s="69"/>
      <c r="BU991" s="69"/>
      <c r="BV991" s="80"/>
      <c r="BW991" s="80"/>
      <c r="BX991" s="69"/>
      <c r="BY991" s="69"/>
      <c r="BZ991" s="80"/>
      <c r="CA991" s="80"/>
      <c r="CB991" s="69"/>
      <c r="CC991" s="69"/>
      <c r="CD991" s="80"/>
      <c r="CE991" s="80"/>
      <c r="CF991" s="69"/>
      <c r="CG991" s="69"/>
      <c r="CH991" s="69"/>
      <c r="CI991" s="69"/>
      <c r="CJ991" s="69"/>
      <c r="CK991" s="69"/>
      <c r="CL991" s="68"/>
      <c r="CM991" s="67"/>
      <c r="CN991" s="67"/>
      <c r="CO991" s="68"/>
      <c r="CP991" s="68"/>
      <c r="CQ991" s="67"/>
      <c r="CR991" s="67"/>
      <c r="CS991" s="69"/>
      <c r="CT991" s="81"/>
      <c r="CU991" s="69"/>
      <c r="CV991" s="69"/>
      <c r="CW991" s="69"/>
      <c r="CX991" s="69"/>
      <c r="CY991" s="69"/>
      <c r="CZ991" s="69"/>
      <c r="DA991" s="69"/>
    </row>
    <row r="992" spans="2:105">
      <c r="B992" s="67"/>
      <c r="C992" s="67"/>
      <c r="D992" s="67"/>
      <c r="E992" s="69"/>
      <c r="F992" s="68"/>
      <c r="G992" s="67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  <c r="AC992" s="80"/>
      <c r="AD992" s="80"/>
      <c r="AE992" s="69"/>
      <c r="AF992" s="69"/>
      <c r="AG992" s="69"/>
      <c r="AH992" s="80"/>
      <c r="AI992" s="80"/>
      <c r="AJ992" s="69"/>
      <c r="AK992" s="69"/>
      <c r="AL992" s="80"/>
      <c r="AM992" s="80"/>
      <c r="AN992" s="69"/>
      <c r="AO992" s="69"/>
      <c r="AP992" s="80"/>
      <c r="AQ992" s="80"/>
      <c r="AR992" s="69"/>
      <c r="AS992" s="69"/>
      <c r="AT992" s="80"/>
      <c r="AU992" s="80"/>
      <c r="AV992" s="69"/>
      <c r="AW992" s="69"/>
      <c r="AX992" s="80"/>
      <c r="AY992" s="80"/>
      <c r="AZ992" s="69"/>
      <c r="BA992" s="69"/>
      <c r="BB992" s="80"/>
      <c r="BC992" s="80"/>
      <c r="BD992" s="69"/>
      <c r="BE992" s="69"/>
      <c r="BF992" s="80"/>
      <c r="BG992" s="80"/>
      <c r="BH992" s="69"/>
      <c r="BI992" s="69"/>
      <c r="BJ992" s="80"/>
      <c r="BK992" s="80"/>
      <c r="BL992" s="69"/>
      <c r="BM992" s="69"/>
      <c r="BN992" s="80"/>
      <c r="BO992" s="80"/>
      <c r="BP992" s="69"/>
      <c r="BQ992" s="69"/>
      <c r="BR992" s="80"/>
      <c r="BS992" s="80"/>
      <c r="BT992" s="69"/>
      <c r="BU992" s="69"/>
      <c r="BV992" s="80"/>
      <c r="BW992" s="80"/>
      <c r="BX992" s="69"/>
      <c r="BY992" s="69"/>
      <c r="BZ992" s="80"/>
      <c r="CA992" s="80"/>
      <c r="CB992" s="69"/>
      <c r="CC992" s="69"/>
      <c r="CD992" s="80"/>
      <c r="CE992" s="80"/>
      <c r="CF992" s="69"/>
      <c r="CG992" s="69"/>
      <c r="CH992" s="69"/>
      <c r="CI992" s="69"/>
      <c r="CJ992" s="69"/>
      <c r="CK992" s="69"/>
      <c r="CL992" s="68"/>
      <c r="CM992" s="67"/>
      <c r="CN992" s="67"/>
      <c r="CO992" s="68"/>
      <c r="CP992" s="68"/>
      <c r="CQ992" s="67"/>
      <c r="CR992" s="67"/>
      <c r="CS992" s="69"/>
      <c r="CT992" s="81"/>
      <c r="CU992" s="69"/>
      <c r="CV992" s="69"/>
      <c r="CW992" s="69"/>
      <c r="CX992" s="69"/>
      <c r="CY992" s="69"/>
      <c r="CZ992" s="69"/>
      <c r="DA992" s="69"/>
    </row>
    <row r="993" spans="2:105">
      <c r="B993" s="67"/>
      <c r="C993" s="67"/>
      <c r="D993" s="67"/>
      <c r="E993" s="69"/>
      <c r="F993" s="68"/>
      <c r="G993" s="67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  <c r="AC993" s="80"/>
      <c r="AD993" s="80"/>
      <c r="AE993" s="69"/>
      <c r="AF993" s="69"/>
      <c r="AG993" s="69"/>
      <c r="AH993" s="80"/>
      <c r="AI993" s="80"/>
      <c r="AJ993" s="69"/>
      <c r="AK993" s="69"/>
      <c r="AL993" s="80"/>
      <c r="AM993" s="80"/>
      <c r="AN993" s="69"/>
      <c r="AO993" s="69"/>
      <c r="AP993" s="80"/>
      <c r="AQ993" s="80"/>
      <c r="AR993" s="69"/>
      <c r="AS993" s="69"/>
      <c r="AT993" s="80"/>
      <c r="AU993" s="80"/>
      <c r="AV993" s="69"/>
      <c r="AW993" s="69"/>
      <c r="AX993" s="80"/>
      <c r="AY993" s="80"/>
      <c r="AZ993" s="69"/>
      <c r="BA993" s="69"/>
      <c r="BB993" s="80"/>
      <c r="BC993" s="80"/>
      <c r="BD993" s="69"/>
      <c r="BE993" s="69"/>
      <c r="BF993" s="80"/>
      <c r="BG993" s="80"/>
      <c r="BH993" s="69"/>
      <c r="BI993" s="69"/>
      <c r="BJ993" s="80"/>
      <c r="BK993" s="80"/>
      <c r="BL993" s="69"/>
      <c r="BM993" s="69"/>
      <c r="BN993" s="80"/>
      <c r="BO993" s="80"/>
      <c r="BP993" s="69"/>
      <c r="BQ993" s="69"/>
      <c r="BR993" s="80"/>
      <c r="BS993" s="80"/>
      <c r="BT993" s="69"/>
      <c r="BU993" s="69"/>
      <c r="BV993" s="80"/>
      <c r="BW993" s="80"/>
      <c r="BX993" s="69"/>
      <c r="BY993" s="69"/>
      <c r="BZ993" s="80"/>
      <c r="CA993" s="80"/>
      <c r="CB993" s="69"/>
      <c r="CC993" s="69"/>
      <c r="CD993" s="80"/>
      <c r="CE993" s="80"/>
      <c r="CF993" s="69"/>
      <c r="CG993" s="69"/>
      <c r="CH993" s="69"/>
      <c r="CI993" s="69"/>
      <c r="CJ993" s="69"/>
      <c r="CK993" s="69"/>
      <c r="CL993" s="68"/>
      <c r="CM993" s="67"/>
      <c r="CN993" s="67"/>
      <c r="CO993" s="68"/>
      <c r="CP993" s="68"/>
      <c r="CQ993" s="67"/>
      <c r="CR993" s="67"/>
      <c r="CS993" s="69"/>
      <c r="CT993" s="81"/>
      <c r="CU993" s="69"/>
      <c r="CV993" s="69"/>
      <c r="CW993" s="69"/>
      <c r="CX993" s="69"/>
      <c r="CY993" s="69"/>
      <c r="CZ993" s="69"/>
      <c r="DA993" s="69"/>
    </row>
    <row r="994" spans="2:105">
      <c r="B994" s="67"/>
      <c r="C994" s="67"/>
      <c r="D994" s="67"/>
      <c r="E994" s="69"/>
      <c r="F994" s="68"/>
      <c r="G994" s="67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  <c r="AC994" s="80"/>
      <c r="AD994" s="80"/>
      <c r="AE994" s="69"/>
      <c r="AF994" s="69"/>
      <c r="AG994" s="69"/>
      <c r="AH994" s="80"/>
      <c r="AI994" s="80"/>
      <c r="AJ994" s="69"/>
      <c r="AK994" s="69"/>
      <c r="AL994" s="80"/>
      <c r="AM994" s="80"/>
      <c r="AN994" s="69"/>
      <c r="AO994" s="69"/>
      <c r="AP994" s="80"/>
      <c r="AQ994" s="80"/>
      <c r="AR994" s="69"/>
      <c r="AS994" s="69"/>
      <c r="AT994" s="80"/>
      <c r="AU994" s="80"/>
      <c r="AV994" s="69"/>
      <c r="AW994" s="69"/>
      <c r="AX994" s="80"/>
      <c r="AY994" s="80"/>
      <c r="AZ994" s="69"/>
      <c r="BA994" s="69"/>
      <c r="BB994" s="80"/>
      <c r="BC994" s="80"/>
      <c r="BD994" s="69"/>
      <c r="BE994" s="69"/>
      <c r="BF994" s="80"/>
      <c r="BG994" s="80"/>
      <c r="BH994" s="69"/>
      <c r="BI994" s="69"/>
      <c r="BJ994" s="80"/>
      <c r="BK994" s="80"/>
      <c r="BL994" s="69"/>
      <c r="BM994" s="69"/>
      <c r="BN994" s="80"/>
      <c r="BO994" s="80"/>
      <c r="BP994" s="69"/>
      <c r="BQ994" s="69"/>
      <c r="BR994" s="80"/>
      <c r="BS994" s="80"/>
      <c r="BT994" s="69"/>
      <c r="BU994" s="69"/>
      <c r="BV994" s="80"/>
      <c r="BW994" s="80"/>
      <c r="BX994" s="69"/>
      <c r="BY994" s="69"/>
      <c r="BZ994" s="80"/>
      <c r="CA994" s="80"/>
      <c r="CB994" s="69"/>
      <c r="CC994" s="69"/>
      <c r="CD994" s="80"/>
      <c r="CE994" s="80"/>
      <c r="CF994" s="69"/>
      <c r="CG994" s="69"/>
      <c r="CH994" s="69"/>
      <c r="CI994" s="69"/>
      <c r="CJ994" s="69"/>
      <c r="CK994" s="69"/>
      <c r="CL994" s="68"/>
      <c r="CM994" s="67"/>
      <c r="CN994" s="67"/>
      <c r="CO994" s="68"/>
      <c r="CP994" s="68"/>
      <c r="CQ994" s="67"/>
      <c r="CR994" s="67"/>
      <c r="CS994" s="69"/>
      <c r="CT994" s="81"/>
      <c r="CU994" s="69"/>
      <c r="CV994" s="69"/>
      <c r="CW994" s="69"/>
      <c r="CX994" s="69"/>
      <c r="CY994" s="69"/>
      <c r="CZ994" s="69"/>
      <c r="DA994" s="69"/>
    </row>
    <row r="995" spans="2:105">
      <c r="B995" s="67"/>
      <c r="C995" s="67"/>
      <c r="D995" s="67"/>
      <c r="E995" s="69"/>
      <c r="F995" s="68"/>
      <c r="G995" s="67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  <c r="AC995" s="80"/>
      <c r="AD995" s="80"/>
      <c r="AE995" s="69"/>
      <c r="AF995" s="69"/>
      <c r="AG995" s="69"/>
      <c r="AH995" s="80"/>
      <c r="AI995" s="80"/>
      <c r="AJ995" s="69"/>
      <c r="AK995" s="69"/>
      <c r="AL995" s="80"/>
      <c r="AM995" s="80"/>
      <c r="AN995" s="69"/>
      <c r="AO995" s="69"/>
      <c r="AP995" s="80"/>
      <c r="AQ995" s="80"/>
      <c r="AR995" s="69"/>
      <c r="AS995" s="69"/>
      <c r="AT995" s="80"/>
      <c r="AU995" s="80"/>
      <c r="AV995" s="69"/>
      <c r="AW995" s="69"/>
      <c r="AX995" s="80"/>
      <c r="AY995" s="80"/>
      <c r="AZ995" s="69"/>
      <c r="BA995" s="69"/>
      <c r="BB995" s="80"/>
      <c r="BC995" s="80"/>
      <c r="BD995" s="69"/>
      <c r="BE995" s="69"/>
      <c r="BF995" s="80"/>
      <c r="BG995" s="80"/>
      <c r="BH995" s="69"/>
      <c r="BI995" s="69"/>
      <c r="BJ995" s="80"/>
      <c r="BK995" s="80"/>
      <c r="BL995" s="69"/>
      <c r="BM995" s="69"/>
      <c r="BN995" s="80"/>
      <c r="BO995" s="80"/>
      <c r="BP995" s="69"/>
      <c r="BQ995" s="69"/>
      <c r="BR995" s="80"/>
      <c r="BS995" s="80"/>
      <c r="BT995" s="69"/>
      <c r="BU995" s="69"/>
      <c r="BV995" s="80"/>
      <c r="BW995" s="80"/>
      <c r="BX995" s="69"/>
      <c r="BY995" s="69"/>
      <c r="BZ995" s="80"/>
      <c r="CA995" s="80"/>
      <c r="CB995" s="69"/>
      <c r="CC995" s="69"/>
      <c r="CD995" s="80"/>
      <c r="CE995" s="80"/>
      <c r="CF995" s="69"/>
      <c r="CG995" s="69"/>
      <c r="CH995" s="69"/>
      <c r="CI995" s="69"/>
      <c r="CJ995" s="69"/>
      <c r="CK995" s="69"/>
      <c r="CL995" s="68"/>
      <c r="CM995" s="67"/>
      <c r="CN995" s="67"/>
      <c r="CO995" s="68"/>
      <c r="CP995" s="68"/>
      <c r="CQ995" s="67"/>
      <c r="CR995" s="67"/>
      <c r="CS995" s="69"/>
      <c r="CT995" s="81"/>
      <c r="CU995" s="69"/>
      <c r="CV995" s="69"/>
      <c r="CW995" s="69"/>
      <c r="CX995" s="69"/>
      <c r="CY995" s="69"/>
      <c r="CZ995" s="69"/>
      <c r="DA995" s="69"/>
    </row>
    <row r="996" spans="2:105">
      <c r="B996" s="67"/>
      <c r="C996" s="67"/>
      <c r="D996" s="67"/>
      <c r="E996" s="69"/>
      <c r="F996" s="68"/>
      <c r="G996" s="67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  <c r="AC996" s="80"/>
      <c r="AD996" s="80"/>
      <c r="AE996" s="69"/>
      <c r="AF996" s="69"/>
      <c r="AG996" s="69"/>
      <c r="AH996" s="80"/>
      <c r="AI996" s="80"/>
      <c r="AJ996" s="69"/>
      <c r="AK996" s="69"/>
      <c r="AL996" s="80"/>
      <c r="AM996" s="80"/>
      <c r="AN996" s="69"/>
      <c r="AO996" s="69"/>
      <c r="AP996" s="80"/>
      <c r="AQ996" s="80"/>
      <c r="AR996" s="69"/>
      <c r="AS996" s="69"/>
      <c r="AT996" s="80"/>
      <c r="AU996" s="80"/>
      <c r="AV996" s="69"/>
      <c r="AW996" s="69"/>
      <c r="AX996" s="80"/>
      <c r="AY996" s="80"/>
      <c r="AZ996" s="69"/>
      <c r="BA996" s="69"/>
      <c r="BB996" s="80"/>
      <c r="BC996" s="80"/>
      <c r="BD996" s="69"/>
      <c r="BE996" s="69"/>
      <c r="BF996" s="80"/>
      <c r="BG996" s="80"/>
      <c r="BH996" s="69"/>
      <c r="BI996" s="69"/>
      <c r="BJ996" s="80"/>
      <c r="BK996" s="80"/>
      <c r="BL996" s="69"/>
      <c r="BM996" s="69"/>
      <c r="BN996" s="80"/>
      <c r="BO996" s="80"/>
      <c r="BP996" s="69"/>
      <c r="BQ996" s="69"/>
      <c r="BR996" s="80"/>
      <c r="BS996" s="80"/>
      <c r="BT996" s="69"/>
      <c r="BU996" s="69"/>
      <c r="BV996" s="80"/>
      <c r="BW996" s="80"/>
      <c r="BX996" s="69"/>
      <c r="BY996" s="69"/>
      <c r="BZ996" s="80"/>
      <c r="CA996" s="80"/>
      <c r="CB996" s="69"/>
      <c r="CC996" s="69"/>
      <c r="CD996" s="80"/>
      <c r="CE996" s="80"/>
      <c r="CF996" s="69"/>
      <c r="CG996" s="69"/>
      <c r="CH996" s="69"/>
      <c r="CI996" s="69"/>
      <c r="CJ996" s="69"/>
      <c r="CK996" s="69"/>
      <c r="CL996" s="68"/>
      <c r="CM996" s="67"/>
      <c r="CN996" s="67"/>
      <c r="CO996" s="68"/>
      <c r="CP996" s="68"/>
      <c r="CQ996" s="67"/>
      <c r="CR996" s="67"/>
      <c r="CS996" s="69"/>
      <c r="CT996" s="81"/>
      <c r="CU996" s="69"/>
      <c r="CV996" s="69"/>
      <c r="CW996" s="69"/>
      <c r="CX996" s="69"/>
      <c r="CY996" s="69"/>
      <c r="CZ996" s="69"/>
      <c r="DA996" s="69"/>
    </row>
    <row r="997" spans="2:105">
      <c r="B997" s="67"/>
      <c r="C997" s="67"/>
      <c r="D997" s="67"/>
      <c r="E997" s="69"/>
      <c r="F997" s="68"/>
      <c r="G997" s="67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  <c r="AC997" s="80"/>
      <c r="AD997" s="80"/>
      <c r="AE997" s="69"/>
      <c r="AF997" s="69"/>
      <c r="AG997" s="69"/>
      <c r="AH997" s="80"/>
      <c r="AI997" s="80"/>
      <c r="AJ997" s="69"/>
      <c r="AK997" s="69"/>
      <c r="AL997" s="80"/>
      <c r="AM997" s="80"/>
      <c r="AN997" s="69"/>
      <c r="AO997" s="69"/>
      <c r="AP997" s="80"/>
      <c r="AQ997" s="80"/>
      <c r="AR997" s="69"/>
      <c r="AS997" s="69"/>
      <c r="AT997" s="80"/>
      <c r="AU997" s="80"/>
      <c r="AV997" s="69"/>
      <c r="AW997" s="69"/>
      <c r="AX997" s="80"/>
      <c r="AY997" s="80"/>
      <c r="AZ997" s="69"/>
      <c r="BA997" s="69"/>
      <c r="BB997" s="80"/>
      <c r="BC997" s="80"/>
      <c r="BD997" s="69"/>
      <c r="BE997" s="69"/>
      <c r="BF997" s="80"/>
      <c r="BG997" s="80"/>
      <c r="BH997" s="69"/>
      <c r="BI997" s="69"/>
      <c r="BJ997" s="80"/>
      <c r="BK997" s="80"/>
      <c r="BL997" s="69"/>
      <c r="BM997" s="69"/>
      <c r="BN997" s="80"/>
      <c r="BO997" s="80"/>
      <c r="BP997" s="69"/>
      <c r="BQ997" s="69"/>
      <c r="BR997" s="80"/>
      <c r="BS997" s="80"/>
      <c r="BT997" s="69"/>
      <c r="BU997" s="69"/>
      <c r="BV997" s="80"/>
      <c r="BW997" s="80"/>
      <c r="BX997" s="69"/>
      <c r="BY997" s="69"/>
      <c r="BZ997" s="80"/>
      <c r="CA997" s="80"/>
      <c r="CB997" s="69"/>
      <c r="CC997" s="69"/>
      <c r="CD997" s="80"/>
      <c r="CE997" s="80"/>
      <c r="CF997" s="69"/>
      <c r="CG997" s="69"/>
      <c r="CH997" s="69"/>
      <c r="CI997" s="69"/>
      <c r="CJ997" s="69"/>
      <c r="CK997" s="69"/>
      <c r="CL997" s="68"/>
      <c r="CM997" s="67"/>
      <c r="CN997" s="67"/>
      <c r="CO997" s="68"/>
      <c r="CP997" s="68"/>
      <c r="CQ997" s="67"/>
      <c r="CR997" s="67"/>
      <c r="CS997" s="69"/>
      <c r="CT997" s="81"/>
      <c r="CU997" s="69"/>
      <c r="CV997" s="69"/>
      <c r="CW997" s="69"/>
      <c r="CX997" s="69"/>
      <c r="CY997" s="69"/>
      <c r="CZ997" s="69"/>
      <c r="DA997" s="69"/>
    </row>
    <row r="998" spans="2:105">
      <c r="B998" s="67"/>
      <c r="C998" s="67"/>
      <c r="D998" s="67"/>
      <c r="E998" s="69"/>
      <c r="F998" s="68"/>
      <c r="G998" s="67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  <c r="AC998" s="80"/>
      <c r="AD998" s="80"/>
      <c r="AE998" s="69"/>
      <c r="AF998" s="69"/>
      <c r="AG998" s="69"/>
      <c r="AH998" s="80"/>
      <c r="AI998" s="80"/>
      <c r="AJ998" s="69"/>
      <c r="AK998" s="69"/>
      <c r="AL998" s="80"/>
      <c r="AM998" s="80"/>
      <c r="AN998" s="69"/>
      <c r="AO998" s="69"/>
      <c r="AP998" s="80"/>
      <c r="AQ998" s="80"/>
      <c r="AR998" s="69"/>
      <c r="AS998" s="69"/>
      <c r="AT998" s="80"/>
      <c r="AU998" s="80"/>
      <c r="AV998" s="69"/>
      <c r="AW998" s="69"/>
      <c r="AX998" s="80"/>
      <c r="AY998" s="80"/>
      <c r="AZ998" s="69"/>
      <c r="BA998" s="69"/>
      <c r="BB998" s="80"/>
      <c r="BC998" s="80"/>
      <c r="BD998" s="69"/>
      <c r="BE998" s="69"/>
      <c r="BF998" s="80"/>
      <c r="BG998" s="80"/>
      <c r="BH998" s="69"/>
      <c r="BI998" s="69"/>
      <c r="BJ998" s="80"/>
      <c r="BK998" s="80"/>
      <c r="BL998" s="69"/>
      <c r="BM998" s="69"/>
      <c r="BN998" s="80"/>
      <c r="BO998" s="80"/>
      <c r="BP998" s="69"/>
      <c r="BQ998" s="69"/>
      <c r="BR998" s="80"/>
      <c r="BS998" s="80"/>
      <c r="BT998" s="69"/>
      <c r="BU998" s="69"/>
      <c r="BV998" s="80"/>
      <c r="BW998" s="80"/>
      <c r="BX998" s="69"/>
      <c r="BY998" s="69"/>
      <c r="BZ998" s="80"/>
      <c r="CA998" s="80"/>
      <c r="CB998" s="69"/>
      <c r="CC998" s="69"/>
      <c r="CD998" s="80"/>
      <c r="CE998" s="80"/>
      <c r="CF998" s="69"/>
      <c r="CG998" s="69"/>
      <c r="CH998" s="69"/>
      <c r="CI998" s="69"/>
      <c r="CJ998" s="69"/>
      <c r="CK998" s="69"/>
      <c r="CL998" s="68"/>
      <c r="CM998" s="67"/>
      <c r="CN998" s="67"/>
      <c r="CO998" s="68"/>
      <c r="CP998" s="68"/>
      <c r="CQ998" s="67"/>
      <c r="CR998" s="67"/>
      <c r="CS998" s="69"/>
      <c r="CT998" s="81"/>
      <c r="CU998" s="69"/>
      <c r="CV998" s="69"/>
      <c r="CW998" s="69"/>
      <c r="CX998" s="69"/>
      <c r="CY998" s="69"/>
      <c r="CZ998" s="69"/>
      <c r="DA998" s="69"/>
    </row>
    <row r="999" spans="2:105">
      <c r="B999" s="67"/>
      <c r="C999" s="67"/>
      <c r="D999" s="67"/>
      <c r="E999" s="69"/>
      <c r="F999" s="68"/>
      <c r="G999" s="67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  <c r="AC999" s="80"/>
      <c r="AD999" s="80"/>
      <c r="AE999" s="69"/>
      <c r="AF999" s="69"/>
      <c r="AG999" s="69"/>
      <c r="AH999" s="80"/>
      <c r="AI999" s="80"/>
      <c r="AJ999" s="69"/>
      <c r="AK999" s="69"/>
      <c r="AL999" s="80"/>
      <c r="AM999" s="80"/>
      <c r="AN999" s="69"/>
      <c r="AO999" s="69"/>
      <c r="AP999" s="80"/>
      <c r="AQ999" s="80"/>
      <c r="AR999" s="69"/>
      <c r="AS999" s="69"/>
      <c r="AT999" s="80"/>
      <c r="AU999" s="80"/>
      <c r="AV999" s="69"/>
      <c r="AW999" s="69"/>
      <c r="AX999" s="80"/>
      <c r="AY999" s="80"/>
      <c r="AZ999" s="69"/>
      <c r="BA999" s="69"/>
      <c r="BB999" s="80"/>
      <c r="BC999" s="80"/>
      <c r="BD999" s="69"/>
      <c r="BE999" s="69"/>
      <c r="BF999" s="80"/>
      <c r="BG999" s="80"/>
      <c r="BH999" s="69"/>
      <c r="BI999" s="69"/>
      <c r="BJ999" s="80"/>
      <c r="BK999" s="80"/>
      <c r="BL999" s="69"/>
      <c r="BM999" s="69"/>
      <c r="BN999" s="80"/>
      <c r="BO999" s="80"/>
      <c r="BP999" s="69"/>
      <c r="BQ999" s="69"/>
      <c r="BR999" s="80"/>
      <c r="BS999" s="80"/>
      <c r="BT999" s="69"/>
      <c r="BU999" s="69"/>
      <c r="BV999" s="80"/>
      <c r="BW999" s="80"/>
      <c r="BX999" s="69"/>
      <c r="BY999" s="69"/>
      <c r="BZ999" s="80"/>
      <c r="CA999" s="80"/>
      <c r="CB999" s="69"/>
      <c r="CC999" s="69"/>
      <c r="CD999" s="80"/>
      <c r="CE999" s="80"/>
      <c r="CF999" s="69"/>
      <c r="CG999" s="69"/>
      <c r="CH999" s="69"/>
      <c r="CI999" s="69"/>
      <c r="CJ999" s="69"/>
      <c r="CK999" s="69"/>
      <c r="CL999" s="68"/>
      <c r="CM999" s="67"/>
      <c r="CN999" s="67"/>
      <c r="CO999" s="68"/>
      <c r="CP999" s="68"/>
      <c r="CQ999" s="67"/>
      <c r="CR999" s="67"/>
      <c r="CS999" s="69"/>
      <c r="CT999" s="81"/>
      <c r="CU999" s="69"/>
      <c r="CV999" s="69"/>
      <c r="CW999" s="69"/>
      <c r="CX999" s="69"/>
      <c r="CY999" s="69"/>
      <c r="CZ999" s="69"/>
      <c r="DA999" s="69"/>
    </row>
    <row r="1000" spans="2:105">
      <c r="B1000" s="67"/>
      <c r="C1000" s="67"/>
      <c r="D1000" s="67"/>
      <c r="E1000" s="69"/>
      <c r="F1000" s="68"/>
      <c r="G1000" s="67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  <c r="AC1000" s="80"/>
      <c r="AD1000" s="80"/>
      <c r="AE1000" s="69"/>
      <c r="AF1000" s="69"/>
      <c r="AG1000" s="69"/>
      <c r="AH1000" s="80"/>
      <c r="AI1000" s="80"/>
      <c r="AJ1000" s="69"/>
      <c r="AK1000" s="69"/>
      <c r="AL1000" s="80"/>
      <c r="AM1000" s="80"/>
      <c r="AN1000" s="69"/>
      <c r="AO1000" s="69"/>
      <c r="AP1000" s="80"/>
      <c r="AQ1000" s="80"/>
      <c r="AR1000" s="69"/>
      <c r="AS1000" s="69"/>
      <c r="AT1000" s="80"/>
      <c r="AU1000" s="80"/>
      <c r="AV1000" s="69"/>
      <c r="AW1000" s="69"/>
      <c r="AX1000" s="80"/>
      <c r="AY1000" s="80"/>
      <c r="AZ1000" s="69"/>
      <c r="BA1000" s="69"/>
      <c r="BB1000" s="80"/>
      <c r="BC1000" s="80"/>
      <c r="BD1000" s="69"/>
      <c r="BE1000" s="69"/>
      <c r="BF1000" s="80"/>
      <c r="BG1000" s="80"/>
      <c r="BH1000" s="69"/>
      <c r="BI1000" s="69"/>
      <c r="BJ1000" s="80"/>
      <c r="BK1000" s="80"/>
      <c r="BL1000" s="69"/>
      <c r="BM1000" s="69"/>
      <c r="BN1000" s="80"/>
      <c r="BO1000" s="80"/>
      <c r="BP1000" s="69"/>
      <c r="BQ1000" s="69"/>
      <c r="BR1000" s="80"/>
      <c r="BS1000" s="80"/>
      <c r="BT1000" s="69"/>
      <c r="BU1000" s="69"/>
      <c r="BV1000" s="80"/>
      <c r="BW1000" s="80"/>
      <c r="BX1000" s="69"/>
      <c r="BY1000" s="69"/>
      <c r="BZ1000" s="80"/>
      <c r="CA1000" s="80"/>
      <c r="CB1000" s="69"/>
      <c r="CC1000" s="69"/>
      <c r="CD1000" s="80"/>
      <c r="CE1000" s="80"/>
      <c r="CF1000" s="69"/>
      <c r="CG1000" s="69"/>
      <c r="CH1000" s="69"/>
      <c r="CI1000" s="69"/>
      <c r="CJ1000" s="69"/>
      <c r="CK1000" s="69"/>
      <c r="CL1000" s="68"/>
      <c r="CM1000" s="67"/>
      <c r="CN1000" s="67"/>
      <c r="CO1000" s="68"/>
      <c r="CP1000" s="68"/>
      <c r="CQ1000" s="67"/>
      <c r="CR1000" s="67"/>
      <c r="CS1000" s="69"/>
      <c r="CT1000" s="81"/>
      <c r="CU1000" s="69"/>
      <c r="CV1000" s="69"/>
      <c r="CW1000" s="69"/>
      <c r="CX1000" s="69"/>
      <c r="CY1000" s="69"/>
      <c r="CZ1000" s="69"/>
      <c r="DA1000" s="69"/>
    </row>
    <row r="1001" spans="2:105">
      <c r="B1001" s="67"/>
      <c r="C1001" s="67"/>
      <c r="D1001" s="67"/>
      <c r="E1001" s="69"/>
      <c r="F1001" s="68"/>
      <c r="G1001" s="67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  <c r="AC1001" s="80"/>
      <c r="AD1001" s="80"/>
      <c r="AE1001" s="69"/>
      <c r="AF1001" s="69"/>
      <c r="AG1001" s="69"/>
      <c r="AH1001" s="80"/>
      <c r="AI1001" s="80"/>
      <c r="AJ1001" s="69"/>
      <c r="AK1001" s="69"/>
      <c r="AL1001" s="80"/>
      <c r="AM1001" s="80"/>
      <c r="AN1001" s="69"/>
      <c r="AO1001" s="69"/>
      <c r="AP1001" s="80"/>
      <c r="AQ1001" s="80"/>
      <c r="AR1001" s="69"/>
      <c r="AS1001" s="69"/>
      <c r="AT1001" s="80"/>
      <c r="AU1001" s="80"/>
      <c r="AV1001" s="69"/>
      <c r="AW1001" s="69"/>
      <c r="AX1001" s="80"/>
      <c r="AY1001" s="80"/>
      <c r="AZ1001" s="69"/>
      <c r="BA1001" s="69"/>
      <c r="BB1001" s="80"/>
      <c r="BC1001" s="80"/>
      <c r="BD1001" s="69"/>
      <c r="BE1001" s="69"/>
      <c r="BF1001" s="80"/>
      <c r="BG1001" s="80"/>
      <c r="BH1001" s="69"/>
      <c r="BI1001" s="69"/>
      <c r="BJ1001" s="80"/>
      <c r="BK1001" s="80"/>
      <c r="BL1001" s="69"/>
      <c r="BM1001" s="69"/>
      <c r="BN1001" s="80"/>
      <c r="BO1001" s="80"/>
      <c r="BP1001" s="69"/>
      <c r="BQ1001" s="69"/>
      <c r="BR1001" s="80"/>
      <c r="BS1001" s="80"/>
      <c r="BT1001" s="69"/>
      <c r="BU1001" s="69"/>
      <c r="BV1001" s="80"/>
      <c r="BW1001" s="80"/>
      <c r="BX1001" s="69"/>
      <c r="BY1001" s="69"/>
      <c r="BZ1001" s="80"/>
      <c r="CA1001" s="80"/>
      <c r="CB1001" s="69"/>
      <c r="CC1001" s="69"/>
      <c r="CD1001" s="80"/>
      <c r="CE1001" s="80"/>
      <c r="CF1001" s="69"/>
      <c r="CG1001" s="69"/>
      <c r="CH1001" s="69"/>
      <c r="CI1001" s="69"/>
      <c r="CJ1001" s="69"/>
      <c r="CK1001" s="69"/>
      <c r="CL1001" s="68"/>
      <c r="CM1001" s="67"/>
      <c r="CN1001" s="67"/>
      <c r="CO1001" s="68"/>
      <c r="CP1001" s="68"/>
      <c r="CQ1001" s="67"/>
      <c r="CR1001" s="67"/>
      <c r="CS1001" s="69"/>
      <c r="CT1001" s="81"/>
      <c r="CU1001" s="69"/>
      <c r="CV1001" s="69"/>
      <c r="CW1001" s="69"/>
      <c r="CX1001" s="69"/>
      <c r="CY1001" s="69"/>
      <c r="CZ1001" s="69"/>
      <c r="DA1001" s="69"/>
    </row>
    <row r="1002" spans="2:105">
      <c r="B1002" s="67"/>
      <c r="C1002" s="67"/>
      <c r="D1002" s="67"/>
      <c r="E1002" s="69"/>
      <c r="F1002" s="68"/>
      <c r="G1002" s="67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  <c r="AC1002" s="80"/>
      <c r="AD1002" s="80"/>
      <c r="AE1002" s="69"/>
      <c r="AF1002" s="69"/>
      <c r="AG1002" s="69"/>
      <c r="AH1002" s="80"/>
      <c r="AI1002" s="80"/>
      <c r="AJ1002" s="69"/>
      <c r="AK1002" s="69"/>
      <c r="AL1002" s="80"/>
      <c r="AM1002" s="80"/>
      <c r="AN1002" s="69"/>
      <c r="AO1002" s="69"/>
      <c r="AP1002" s="80"/>
      <c r="AQ1002" s="80"/>
      <c r="AR1002" s="69"/>
      <c r="AS1002" s="69"/>
      <c r="AT1002" s="80"/>
      <c r="AU1002" s="80"/>
      <c r="AV1002" s="69"/>
      <c r="AW1002" s="69"/>
      <c r="AX1002" s="80"/>
      <c r="AY1002" s="80"/>
      <c r="AZ1002" s="69"/>
      <c r="BA1002" s="69"/>
      <c r="BB1002" s="80"/>
      <c r="BC1002" s="80"/>
      <c r="BD1002" s="69"/>
      <c r="BE1002" s="69"/>
      <c r="BF1002" s="80"/>
      <c r="BG1002" s="80"/>
      <c r="BH1002" s="69"/>
      <c r="BI1002" s="69"/>
      <c r="BJ1002" s="80"/>
      <c r="BK1002" s="80"/>
      <c r="BL1002" s="69"/>
      <c r="BM1002" s="69"/>
      <c r="BN1002" s="80"/>
      <c r="BO1002" s="80"/>
      <c r="BP1002" s="69"/>
      <c r="BQ1002" s="69"/>
      <c r="BR1002" s="80"/>
      <c r="BS1002" s="80"/>
      <c r="BT1002" s="69"/>
      <c r="BU1002" s="69"/>
      <c r="BV1002" s="80"/>
      <c r="BW1002" s="80"/>
      <c r="BX1002" s="69"/>
      <c r="BY1002" s="69"/>
      <c r="BZ1002" s="80"/>
      <c r="CA1002" s="80"/>
      <c r="CB1002" s="69"/>
      <c r="CC1002" s="69"/>
      <c r="CD1002" s="80"/>
      <c r="CE1002" s="80"/>
      <c r="CF1002" s="69"/>
      <c r="CG1002" s="69"/>
      <c r="CH1002" s="69"/>
      <c r="CI1002" s="69"/>
      <c r="CJ1002" s="69"/>
      <c r="CK1002" s="69"/>
      <c r="CL1002" s="68"/>
      <c r="CM1002" s="67"/>
      <c r="CN1002" s="67"/>
      <c r="CO1002" s="68"/>
      <c r="CP1002" s="68"/>
      <c r="CQ1002" s="67"/>
      <c r="CR1002" s="67"/>
      <c r="CS1002" s="69"/>
      <c r="CT1002" s="81"/>
      <c r="CU1002" s="69"/>
      <c r="CV1002" s="69"/>
      <c r="CW1002" s="69"/>
      <c r="CX1002" s="69"/>
      <c r="CY1002" s="69"/>
      <c r="CZ1002" s="69"/>
      <c r="DA1002" s="69"/>
    </row>
    <row r="1003" spans="2:105">
      <c r="B1003" s="67"/>
      <c r="C1003" s="67"/>
      <c r="D1003" s="67"/>
      <c r="E1003" s="69"/>
      <c r="F1003" s="68"/>
      <c r="G1003" s="67"/>
      <c r="H1003" s="69"/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  <c r="AC1003" s="80"/>
      <c r="AD1003" s="80"/>
      <c r="AE1003" s="69"/>
      <c r="AF1003" s="69"/>
      <c r="AG1003" s="69"/>
      <c r="AH1003" s="80"/>
      <c r="AI1003" s="80"/>
      <c r="AJ1003" s="69"/>
      <c r="AK1003" s="69"/>
      <c r="AL1003" s="80"/>
      <c r="AM1003" s="80"/>
      <c r="AN1003" s="69"/>
      <c r="AO1003" s="69"/>
      <c r="AP1003" s="80"/>
      <c r="AQ1003" s="80"/>
      <c r="AR1003" s="69"/>
      <c r="AS1003" s="69"/>
      <c r="AT1003" s="80"/>
      <c r="AU1003" s="80"/>
      <c r="AV1003" s="69"/>
      <c r="AW1003" s="69"/>
      <c r="AX1003" s="80"/>
      <c r="AY1003" s="80"/>
      <c r="AZ1003" s="69"/>
      <c r="BA1003" s="69"/>
      <c r="BB1003" s="80"/>
      <c r="BC1003" s="80"/>
      <c r="BD1003" s="69"/>
      <c r="BE1003" s="69"/>
      <c r="BF1003" s="80"/>
      <c r="BG1003" s="80"/>
      <c r="BH1003" s="69"/>
      <c r="BI1003" s="69"/>
      <c r="BJ1003" s="80"/>
      <c r="BK1003" s="80"/>
      <c r="BL1003" s="69"/>
      <c r="BM1003" s="69"/>
      <c r="BN1003" s="80"/>
      <c r="BO1003" s="80"/>
      <c r="BP1003" s="69"/>
      <c r="BQ1003" s="69"/>
      <c r="BR1003" s="80"/>
      <c r="BS1003" s="80"/>
      <c r="BT1003" s="69"/>
      <c r="BU1003" s="69"/>
      <c r="BV1003" s="80"/>
      <c r="BW1003" s="80"/>
      <c r="BX1003" s="69"/>
      <c r="BY1003" s="69"/>
      <c r="BZ1003" s="80"/>
      <c r="CA1003" s="80"/>
      <c r="CB1003" s="69"/>
      <c r="CC1003" s="69"/>
      <c r="CD1003" s="80"/>
      <c r="CE1003" s="80"/>
      <c r="CF1003" s="69"/>
      <c r="CG1003" s="69"/>
      <c r="CH1003" s="69"/>
      <c r="CI1003" s="69"/>
      <c r="CJ1003" s="69"/>
      <c r="CK1003" s="69"/>
      <c r="CL1003" s="68"/>
      <c r="CM1003" s="67"/>
      <c r="CN1003" s="67"/>
      <c r="CO1003" s="68"/>
      <c r="CP1003" s="68"/>
      <c r="CQ1003" s="67"/>
      <c r="CR1003" s="67"/>
      <c r="CS1003" s="69"/>
      <c r="CT1003" s="81"/>
      <c r="CU1003" s="69"/>
      <c r="CV1003" s="69"/>
      <c r="CW1003" s="69"/>
      <c r="CX1003" s="69"/>
      <c r="CY1003" s="69"/>
      <c r="CZ1003" s="69"/>
      <c r="DA1003" s="69"/>
    </row>
    <row r="1004" spans="2:105">
      <c r="B1004" s="67"/>
      <c r="C1004" s="67"/>
      <c r="D1004" s="67"/>
      <c r="E1004" s="69"/>
      <c r="F1004" s="68"/>
      <c r="G1004" s="67"/>
      <c r="H1004" s="69"/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  <c r="AC1004" s="80"/>
      <c r="AD1004" s="80"/>
      <c r="AE1004" s="69"/>
      <c r="AF1004" s="69"/>
      <c r="AG1004" s="69"/>
      <c r="AH1004" s="80"/>
      <c r="AI1004" s="80"/>
      <c r="AJ1004" s="69"/>
      <c r="AK1004" s="69"/>
      <c r="AL1004" s="80"/>
      <c r="AM1004" s="80"/>
      <c r="AN1004" s="69"/>
      <c r="AO1004" s="69"/>
      <c r="AP1004" s="80"/>
      <c r="AQ1004" s="80"/>
      <c r="AR1004" s="69"/>
      <c r="AS1004" s="69"/>
      <c r="AT1004" s="80"/>
      <c r="AU1004" s="80"/>
      <c r="AV1004" s="69"/>
      <c r="AW1004" s="69"/>
      <c r="AX1004" s="80"/>
      <c r="AY1004" s="80"/>
      <c r="AZ1004" s="69"/>
      <c r="BA1004" s="69"/>
      <c r="BB1004" s="80"/>
      <c r="BC1004" s="80"/>
      <c r="BD1004" s="69"/>
      <c r="BE1004" s="69"/>
      <c r="BF1004" s="80"/>
      <c r="BG1004" s="80"/>
      <c r="BH1004" s="69"/>
      <c r="BI1004" s="69"/>
      <c r="BJ1004" s="80"/>
      <c r="BK1004" s="80"/>
      <c r="BL1004" s="69"/>
      <c r="BM1004" s="69"/>
      <c r="BN1004" s="80"/>
      <c r="BO1004" s="80"/>
      <c r="BP1004" s="69"/>
      <c r="BQ1004" s="69"/>
      <c r="BR1004" s="80"/>
      <c r="BS1004" s="80"/>
      <c r="BT1004" s="69"/>
      <c r="BU1004" s="69"/>
      <c r="BV1004" s="80"/>
      <c r="BW1004" s="80"/>
      <c r="BX1004" s="69"/>
      <c r="BY1004" s="69"/>
      <c r="BZ1004" s="80"/>
      <c r="CA1004" s="80"/>
      <c r="CB1004" s="69"/>
      <c r="CC1004" s="69"/>
      <c r="CD1004" s="80"/>
      <c r="CE1004" s="80"/>
      <c r="CF1004" s="69"/>
      <c r="CG1004" s="69"/>
      <c r="CH1004" s="69"/>
      <c r="CI1004" s="69"/>
      <c r="CJ1004" s="69"/>
      <c r="CK1004" s="69"/>
      <c r="CL1004" s="68"/>
      <c r="CM1004" s="67"/>
      <c r="CN1004" s="67"/>
      <c r="CO1004" s="68"/>
      <c r="CP1004" s="68"/>
      <c r="CQ1004" s="67"/>
      <c r="CR1004" s="67"/>
      <c r="CS1004" s="69"/>
      <c r="CT1004" s="81"/>
      <c r="CU1004" s="69"/>
      <c r="CV1004" s="69"/>
      <c r="CW1004" s="69"/>
      <c r="CX1004" s="69"/>
      <c r="CY1004" s="69"/>
      <c r="CZ1004" s="69"/>
      <c r="DA1004" s="69"/>
    </row>
    <row r="1005" spans="2:105">
      <c r="B1005" s="67"/>
      <c r="C1005" s="67"/>
      <c r="D1005" s="67"/>
      <c r="E1005" s="69"/>
      <c r="F1005" s="68"/>
      <c r="G1005" s="67"/>
      <c r="H1005" s="69"/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  <c r="AC1005" s="80"/>
      <c r="AD1005" s="80"/>
      <c r="AE1005" s="69"/>
      <c r="AF1005" s="69"/>
      <c r="AG1005" s="69"/>
      <c r="AH1005" s="80"/>
      <c r="AI1005" s="80"/>
      <c r="AJ1005" s="69"/>
      <c r="AK1005" s="69"/>
      <c r="AL1005" s="80"/>
      <c r="AM1005" s="80"/>
      <c r="AN1005" s="69"/>
      <c r="AO1005" s="69"/>
      <c r="AP1005" s="80"/>
      <c r="AQ1005" s="80"/>
      <c r="AR1005" s="69"/>
      <c r="AS1005" s="69"/>
      <c r="AT1005" s="80"/>
      <c r="AU1005" s="80"/>
      <c r="AV1005" s="69"/>
      <c r="AW1005" s="69"/>
      <c r="AX1005" s="80"/>
      <c r="AY1005" s="80"/>
      <c r="AZ1005" s="69"/>
      <c r="BA1005" s="69"/>
      <c r="BB1005" s="80"/>
      <c r="BC1005" s="80"/>
      <c r="BD1005" s="69"/>
      <c r="BE1005" s="69"/>
      <c r="BF1005" s="80"/>
      <c r="BG1005" s="80"/>
      <c r="BH1005" s="69"/>
      <c r="BI1005" s="69"/>
      <c r="BJ1005" s="80"/>
      <c r="BK1005" s="80"/>
      <c r="BL1005" s="69"/>
      <c r="BM1005" s="69"/>
      <c r="BN1005" s="80"/>
      <c r="BO1005" s="80"/>
      <c r="BP1005" s="69"/>
      <c r="BQ1005" s="69"/>
      <c r="BR1005" s="80"/>
      <c r="BS1005" s="80"/>
      <c r="BT1005" s="69"/>
      <c r="BU1005" s="69"/>
      <c r="BV1005" s="80"/>
      <c r="BW1005" s="80"/>
      <c r="BX1005" s="69"/>
      <c r="BY1005" s="69"/>
      <c r="BZ1005" s="80"/>
      <c r="CA1005" s="80"/>
      <c r="CB1005" s="69"/>
      <c r="CC1005" s="69"/>
      <c r="CD1005" s="80"/>
      <c r="CE1005" s="80"/>
      <c r="CF1005" s="69"/>
      <c r="CG1005" s="69"/>
      <c r="CH1005" s="69"/>
      <c r="CI1005" s="69"/>
      <c r="CJ1005" s="69"/>
      <c r="CK1005" s="69"/>
      <c r="CL1005" s="68"/>
      <c r="CM1005" s="67"/>
      <c r="CN1005" s="67"/>
      <c r="CO1005" s="68"/>
      <c r="CP1005" s="68"/>
      <c r="CQ1005" s="67"/>
      <c r="CR1005" s="67"/>
      <c r="CS1005" s="69"/>
      <c r="CT1005" s="81"/>
      <c r="CU1005" s="69"/>
      <c r="CV1005" s="69"/>
      <c r="CW1005" s="69"/>
      <c r="CX1005" s="69"/>
      <c r="CY1005" s="69"/>
      <c r="CZ1005" s="69"/>
      <c r="DA1005" s="69"/>
    </row>
    <row r="1006" spans="2:105">
      <c r="B1006" s="67"/>
      <c r="C1006" s="67"/>
      <c r="D1006" s="67"/>
      <c r="E1006" s="69"/>
      <c r="F1006" s="68"/>
      <c r="G1006" s="67"/>
      <c r="H1006" s="69"/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  <c r="AC1006" s="80"/>
      <c r="AD1006" s="80"/>
      <c r="AE1006" s="69"/>
      <c r="AF1006" s="69"/>
      <c r="AG1006" s="69"/>
      <c r="AH1006" s="80"/>
      <c r="AI1006" s="80"/>
      <c r="AJ1006" s="69"/>
      <c r="AK1006" s="69"/>
      <c r="AL1006" s="80"/>
      <c r="AM1006" s="80"/>
      <c r="AN1006" s="69"/>
      <c r="AO1006" s="69"/>
      <c r="AP1006" s="80"/>
      <c r="AQ1006" s="80"/>
      <c r="AR1006" s="69"/>
      <c r="AS1006" s="69"/>
      <c r="AT1006" s="80"/>
      <c r="AU1006" s="80"/>
      <c r="AV1006" s="69"/>
      <c r="AW1006" s="69"/>
      <c r="AX1006" s="80"/>
      <c r="AY1006" s="80"/>
      <c r="AZ1006" s="69"/>
      <c r="BA1006" s="69"/>
      <c r="BB1006" s="80"/>
      <c r="BC1006" s="80"/>
      <c r="BD1006" s="69"/>
      <c r="BE1006" s="69"/>
      <c r="BF1006" s="80"/>
      <c r="BG1006" s="80"/>
      <c r="BH1006" s="69"/>
      <c r="BI1006" s="69"/>
      <c r="BJ1006" s="80"/>
      <c r="BK1006" s="80"/>
      <c r="BL1006" s="69"/>
      <c r="BM1006" s="69"/>
      <c r="BN1006" s="80"/>
      <c r="BO1006" s="80"/>
      <c r="BP1006" s="69"/>
      <c r="BQ1006" s="69"/>
      <c r="BR1006" s="80"/>
      <c r="BS1006" s="80"/>
      <c r="BT1006" s="69"/>
      <c r="BU1006" s="69"/>
      <c r="BV1006" s="80"/>
      <c r="BW1006" s="80"/>
      <c r="BX1006" s="69"/>
      <c r="BY1006" s="69"/>
      <c r="BZ1006" s="80"/>
      <c r="CA1006" s="80"/>
      <c r="CB1006" s="69"/>
      <c r="CC1006" s="69"/>
      <c r="CD1006" s="80"/>
      <c r="CE1006" s="80"/>
      <c r="CF1006" s="69"/>
      <c r="CG1006" s="69"/>
      <c r="CH1006" s="69"/>
      <c r="CI1006" s="69"/>
      <c r="CJ1006" s="69"/>
      <c r="CK1006" s="69"/>
      <c r="CL1006" s="68"/>
      <c r="CM1006" s="67"/>
      <c r="CN1006" s="67"/>
      <c r="CO1006" s="68"/>
      <c r="CP1006" s="68"/>
      <c r="CQ1006" s="67"/>
      <c r="CR1006" s="67"/>
      <c r="CS1006" s="69"/>
      <c r="CT1006" s="81"/>
      <c r="CU1006" s="69"/>
      <c r="CV1006" s="69"/>
      <c r="CW1006" s="69"/>
      <c r="CX1006" s="69"/>
      <c r="CY1006" s="69"/>
      <c r="CZ1006" s="69"/>
      <c r="DA1006" s="69"/>
    </row>
    <row r="1007" spans="2:105">
      <c r="B1007" s="67"/>
      <c r="C1007" s="67"/>
      <c r="D1007" s="67"/>
      <c r="E1007" s="69"/>
      <c r="F1007" s="68"/>
      <c r="G1007" s="67"/>
      <c r="H1007" s="69"/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  <c r="AC1007" s="80"/>
      <c r="AD1007" s="80"/>
      <c r="AE1007" s="69"/>
      <c r="AF1007" s="69"/>
      <c r="AG1007" s="69"/>
      <c r="AH1007" s="80"/>
      <c r="AI1007" s="80"/>
      <c r="AJ1007" s="69"/>
      <c r="AK1007" s="69"/>
      <c r="AL1007" s="80"/>
      <c r="AM1007" s="80"/>
      <c r="AN1007" s="69"/>
      <c r="AO1007" s="69"/>
      <c r="AP1007" s="80"/>
      <c r="AQ1007" s="80"/>
      <c r="AR1007" s="69"/>
      <c r="AS1007" s="69"/>
      <c r="AT1007" s="80"/>
      <c r="AU1007" s="80"/>
      <c r="AV1007" s="69"/>
      <c r="AW1007" s="69"/>
      <c r="AX1007" s="80"/>
      <c r="AY1007" s="80"/>
      <c r="AZ1007" s="69"/>
      <c r="BA1007" s="69"/>
      <c r="BB1007" s="80"/>
      <c r="BC1007" s="80"/>
      <c r="BD1007" s="69"/>
      <c r="BE1007" s="69"/>
      <c r="BF1007" s="80"/>
      <c r="BG1007" s="80"/>
      <c r="BH1007" s="69"/>
      <c r="BI1007" s="69"/>
      <c r="BJ1007" s="80"/>
      <c r="BK1007" s="80"/>
      <c r="BL1007" s="69"/>
      <c r="BM1007" s="69"/>
      <c r="BN1007" s="80"/>
      <c r="BO1007" s="80"/>
      <c r="BP1007" s="69"/>
      <c r="BQ1007" s="69"/>
      <c r="BR1007" s="80"/>
      <c r="BS1007" s="80"/>
      <c r="BT1007" s="69"/>
      <c r="BU1007" s="69"/>
      <c r="BV1007" s="80"/>
      <c r="BW1007" s="80"/>
      <c r="BX1007" s="69"/>
      <c r="BY1007" s="69"/>
      <c r="BZ1007" s="80"/>
      <c r="CA1007" s="80"/>
      <c r="CB1007" s="69"/>
      <c r="CC1007" s="69"/>
      <c r="CD1007" s="80"/>
      <c r="CE1007" s="80"/>
      <c r="CF1007" s="69"/>
      <c r="CG1007" s="69"/>
      <c r="CH1007" s="69"/>
      <c r="CI1007" s="69"/>
      <c r="CJ1007" s="69"/>
      <c r="CK1007" s="69"/>
      <c r="CL1007" s="68"/>
      <c r="CM1007" s="67"/>
      <c r="CN1007" s="67"/>
      <c r="CO1007" s="68"/>
      <c r="CP1007" s="68"/>
      <c r="CQ1007" s="67"/>
      <c r="CR1007" s="67"/>
      <c r="CS1007" s="69"/>
      <c r="CT1007" s="81"/>
      <c r="CU1007" s="69"/>
      <c r="CV1007" s="69"/>
      <c r="CW1007" s="69"/>
      <c r="CX1007" s="69"/>
      <c r="CY1007" s="69"/>
      <c r="CZ1007" s="69"/>
      <c r="DA1007" s="69"/>
    </row>
    <row r="1008" spans="2:105">
      <c r="B1008" s="67"/>
      <c r="C1008" s="67"/>
      <c r="D1008" s="67"/>
      <c r="E1008" s="69"/>
      <c r="F1008" s="68"/>
      <c r="G1008" s="67"/>
      <c r="H1008" s="69"/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  <c r="AC1008" s="80"/>
      <c r="AD1008" s="80"/>
      <c r="AE1008" s="69"/>
      <c r="AF1008" s="69"/>
      <c r="AG1008" s="69"/>
      <c r="AH1008" s="80"/>
      <c r="AI1008" s="80"/>
      <c r="AJ1008" s="69"/>
      <c r="AK1008" s="69"/>
      <c r="AL1008" s="80"/>
      <c r="AM1008" s="80"/>
      <c r="AN1008" s="69"/>
      <c r="AO1008" s="69"/>
      <c r="AP1008" s="80"/>
      <c r="AQ1008" s="80"/>
      <c r="AR1008" s="69"/>
      <c r="AS1008" s="69"/>
      <c r="AT1008" s="80"/>
      <c r="AU1008" s="80"/>
      <c r="AV1008" s="69"/>
      <c r="AW1008" s="69"/>
      <c r="AX1008" s="80"/>
      <c r="AY1008" s="80"/>
      <c r="AZ1008" s="69"/>
      <c r="BA1008" s="69"/>
      <c r="BB1008" s="80"/>
      <c r="BC1008" s="80"/>
      <c r="BD1008" s="69"/>
      <c r="BE1008" s="69"/>
      <c r="BF1008" s="80"/>
      <c r="BG1008" s="80"/>
      <c r="BH1008" s="69"/>
      <c r="BI1008" s="69"/>
      <c r="BJ1008" s="80"/>
      <c r="BK1008" s="80"/>
      <c r="BL1008" s="69"/>
      <c r="BM1008" s="69"/>
      <c r="BN1008" s="80"/>
      <c r="BO1008" s="80"/>
      <c r="BP1008" s="69"/>
      <c r="BQ1008" s="69"/>
      <c r="BR1008" s="80"/>
      <c r="BS1008" s="80"/>
      <c r="BT1008" s="69"/>
      <c r="BU1008" s="69"/>
      <c r="BV1008" s="80"/>
      <c r="BW1008" s="80"/>
      <c r="BX1008" s="69"/>
      <c r="BY1008" s="69"/>
      <c r="BZ1008" s="80"/>
      <c r="CA1008" s="80"/>
      <c r="CB1008" s="69"/>
      <c r="CC1008" s="69"/>
      <c r="CD1008" s="80"/>
      <c r="CE1008" s="80"/>
      <c r="CF1008" s="69"/>
      <c r="CG1008" s="69"/>
      <c r="CH1008" s="69"/>
      <c r="CI1008" s="69"/>
      <c r="CJ1008" s="69"/>
      <c r="CK1008" s="69"/>
      <c r="CL1008" s="68"/>
      <c r="CM1008" s="67"/>
      <c r="CN1008" s="67"/>
      <c r="CO1008" s="68"/>
      <c r="CP1008" s="68"/>
      <c r="CQ1008" s="67"/>
      <c r="CR1008" s="67"/>
      <c r="CS1008" s="69"/>
      <c r="CT1008" s="81"/>
      <c r="CU1008" s="69"/>
      <c r="CV1008" s="69"/>
      <c r="CW1008" s="69"/>
      <c r="CX1008" s="69"/>
      <c r="CY1008" s="69"/>
      <c r="CZ1008" s="69"/>
      <c r="DA1008" s="69"/>
    </row>
    <row r="1009" spans="2:105">
      <c r="B1009" s="67"/>
      <c r="C1009" s="67"/>
      <c r="D1009" s="67"/>
      <c r="E1009" s="69"/>
      <c r="F1009" s="68"/>
      <c r="G1009" s="67"/>
      <c r="H1009" s="69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  <c r="AC1009" s="80"/>
      <c r="AD1009" s="80"/>
      <c r="AE1009" s="69"/>
      <c r="AF1009" s="69"/>
      <c r="AG1009" s="69"/>
      <c r="AH1009" s="80"/>
      <c r="AI1009" s="80"/>
      <c r="AJ1009" s="69"/>
      <c r="AK1009" s="69"/>
      <c r="AL1009" s="80"/>
      <c r="AM1009" s="80"/>
      <c r="AN1009" s="69"/>
      <c r="AO1009" s="69"/>
      <c r="AP1009" s="80"/>
      <c r="AQ1009" s="80"/>
      <c r="AR1009" s="69"/>
      <c r="AS1009" s="69"/>
      <c r="AT1009" s="80"/>
      <c r="AU1009" s="80"/>
      <c r="AV1009" s="69"/>
      <c r="AW1009" s="69"/>
      <c r="AX1009" s="80"/>
      <c r="AY1009" s="80"/>
      <c r="AZ1009" s="69"/>
      <c r="BA1009" s="69"/>
      <c r="BB1009" s="80"/>
      <c r="BC1009" s="80"/>
      <c r="BD1009" s="69"/>
      <c r="BE1009" s="69"/>
      <c r="BF1009" s="80"/>
      <c r="BG1009" s="80"/>
      <c r="BH1009" s="69"/>
      <c r="BI1009" s="69"/>
      <c r="BJ1009" s="80"/>
      <c r="BK1009" s="80"/>
      <c r="BL1009" s="69"/>
      <c r="BM1009" s="69"/>
      <c r="BN1009" s="80"/>
      <c r="BO1009" s="80"/>
      <c r="BP1009" s="69"/>
      <c r="BQ1009" s="69"/>
      <c r="BR1009" s="80"/>
      <c r="BS1009" s="80"/>
      <c r="BT1009" s="69"/>
      <c r="BU1009" s="69"/>
      <c r="BV1009" s="80"/>
      <c r="BW1009" s="80"/>
      <c r="BX1009" s="69"/>
      <c r="BY1009" s="69"/>
      <c r="BZ1009" s="80"/>
      <c r="CA1009" s="80"/>
      <c r="CB1009" s="69"/>
      <c r="CC1009" s="69"/>
      <c r="CD1009" s="80"/>
      <c r="CE1009" s="80"/>
      <c r="CF1009" s="69"/>
      <c r="CG1009" s="69"/>
      <c r="CH1009" s="69"/>
      <c r="CI1009" s="69"/>
      <c r="CJ1009" s="69"/>
      <c r="CK1009" s="69"/>
      <c r="CL1009" s="68"/>
      <c r="CM1009" s="67"/>
      <c r="CN1009" s="67"/>
      <c r="CO1009" s="68"/>
      <c r="CP1009" s="68"/>
      <c r="CQ1009" s="67"/>
      <c r="CR1009" s="67"/>
      <c r="CS1009" s="69"/>
      <c r="CT1009" s="81"/>
      <c r="CU1009" s="69"/>
      <c r="CV1009" s="69"/>
      <c r="CW1009" s="69"/>
      <c r="CX1009" s="69"/>
      <c r="CY1009" s="69"/>
      <c r="CZ1009" s="69"/>
      <c r="DA1009" s="69"/>
    </row>
    <row r="1010" spans="2:105">
      <c r="B1010" s="67"/>
      <c r="C1010" s="67"/>
      <c r="D1010" s="67"/>
      <c r="E1010" s="69"/>
      <c r="F1010" s="68"/>
      <c r="G1010" s="67"/>
      <c r="H1010" s="69"/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  <c r="AC1010" s="80"/>
      <c r="AD1010" s="80"/>
      <c r="AE1010" s="69"/>
      <c r="AF1010" s="69"/>
      <c r="AG1010" s="69"/>
      <c r="AH1010" s="80"/>
      <c r="AI1010" s="80"/>
      <c r="AJ1010" s="69"/>
      <c r="AK1010" s="69"/>
      <c r="AL1010" s="80"/>
      <c r="AM1010" s="80"/>
      <c r="AN1010" s="69"/>
      <c r="AO1010" s="69"/>
      <c r="AP1010" s="80"/>
      <c r="AQ1010" s="80"/>
      <c r="AR1010" s="69"/>
      <c r="AS1010" s="69"/>
      <c r="AT1010" s="80"/>
      <c r="AU1010" s="80"/>
      <c r="AV1010" s="69"/>
      <c r="AW1010" s="69"/>
      <c r="AX1010" s="80"/>
      <c r="AY1010" s="80"/>
      <c r="AZ1010" s="69"/>
      <c r="BA1010" s="69"/>
      <c r="BB1010" s="80"/>
      <c r="BC1010" s="80"/>
      <c r="BD1010" s="69"/>
      <c r="BE1010" s="69"/>
      <c r="BF1010" s="80"/>
      <c r="BG1010" s="80"/>
      <c r="BH1010" s="69"/>
      <c r="BI1010" s="69"/>
      <c r="BJ1010" s="80"/>
      <c r="BK1010" s="80"/>
      <c r="BL1010" s="69"/>
      <c r="BM1010" s="69"/>
      <c r="BN1010" s="80"/>
      <c r="BO1010" s="80"/>
      <c r="BP1010" s="69"/>
      <c r="BQ1010" s="69"/>
      <c r="BR1010" s="80"/>
      <c r="BS1010" s="80"/>
      <c r="BT1010" s="69"/>
      <c r="BU1010" s="69"/>
      <c r="BV1010" s="80"/>
      <c r="BW1010" s="80"/>
      <c r="BX1010" s="69"/>
      <c r="BY1010" s="69"/>
      <c r="BZ1010" s="80"/>
      <c r="CA1010" s="80"/>
      <c r="CB1010" s="69"/>
      <c r="CC1010" s="69"/>
      <c r="CD1010" s="80"/>
      <c r="CE1010" s="80"/>
      <c r="CF1010" s="69"/>
      <c r="CG1010" s="69"/>
      <c r="CH1010" s="69"/>
      <c r="CI1010" s="69"/>
      <c r="CJ1010" s="69"/>
      <c r="CK1010" s="69"/>
      <c r="CL1010" s="68"/>
      <c r="CM1010" s="67"/>
      <c r="CN1010" s="67"/>
      <c r="CO1010" s="68"/>
      <c r="CP1010" s="68"/>
      <c r="CQ1010" s="67"/>
      <c r="CR1010" s="67"/>
      <c r="CS1010" s="69"/>
      <c r="CT1010" s="81"/>
      <c r="CU1010" s="69"/>
      <c r="CV1010" s="69"/>
      <c r="CW1010" s="69"/>
      <c r="CX1010" s="69"/>
      <c r="CY1010" s="69"/>
      <c r="CZ1010" s="69"/>
      <c r="DA1010" s="69"/>
    </row>
    <row r="1011" spans="2:105">
      <c r="B1011" s="67"/>
      <c r="C1011" s="67"/>
      <c r="D1011" s="67"/>
      <c r="E1011" s="69"/>
      <c r="F1011" s="68"/>
      <c r="G1011" s="67"/>
      <c r="H1011" s="69"/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  <c r="AC1011" s="80"/>
      <c r="AD1011" s="80"/>
      <c r="AE1011" s="69"/>
      <c r="AF1011" s="69"/>
      <c r="AG1011" s="69"/>
      <c r="AH1011" s="80"/>
      <c r="AI1011" s="80"/>
      <c r="AJ1011" s="69"/>
      <c r="AK1011" s="69"/>
      <c r="AL1011" s="80"/>
      <c r="AM1011" s="80"/>
      <c r="AN1011" s="69"/>
      <c r="AO1011" s="69"/>
      <c r="AP1011" s="80"/>
      <c r="AQ1011" s="80"/>
      <c r="AR1011" s="69"/>
      <c r="AS1011" s="69"/>
      <c r="AT1011" s="80"/>
      <c r="AU1011" s="80"/>
      <c r="AV1011" s="69"/>
      <c r="AW1011" s="69"/>
      <c r="AX1011" s="80"/>
      <c r="AY1011" s="80"/>
      <c r="AZ1011" s="69"/>
      <c r="BA1011" s="69"/>
      <c r="BB1011" s="80"/>
      <c r="BC1011" s="80"/>
      <c r="BD1011" s="69"/>
      <c r="BE1011" s="69"/>
      <c r="BF1011" s="80"/>
      <c r="BG1011" s="80"/>
      <c r="BH1011" s="69"/>
      <c r="BI1011" s="69"/>
      <c r="BJ1011" s="80"/>
      <c r="BK1011" s="80"/>
      <c r="BL1011" s="69"/>
      <c r="BM1011" s="69"/>
      <c r="BN1011" s="80"/>
      <c r="BO1011" s="80"/>
      <c r="BP1011" s="69"/>
      <c r="BQ1011" s="69"/>
      <c r="BR1011" s="80"/>
      <c r="BS1011" s="80"/>
      <c r="BT1011" s="69"/>
      <c r="BU1011" s="69"/>
      <c r="BV1011" s="80"/>
      <c r="BW1011" s="80"/>
      <c r="BX1011" s="69"/>
      <c r="BY1011" s="69"/>
      <c r="BZ1011" s="80"/>
      <c r="CA1011" s="80"/>
      <c r="CB1011" s="69"/>
      <c r="CC1011" s="69"/>
      <c r="CD1011" s="80"/>
      <c r="CE1011" s="80"/>
      <c r="CF1011" s="69"/>
      <c r="CG1011" s="69"/>
      <c r="CH1011" s="69"/>
      <c r="CI1011" s="69"/>
      <c r="CJ1011" s="69"/>
      <c r="CK1011" s="69"/>
      <c r="CL1011" s="68"/>
      <c r="CM1011" s="67"/>
      <c r="CN1011" s="67"/>
      <c r="CO1011" s="68"/>
      <c r="CP1011" s="68"/>
      <c r="CQ1011" s="67"/>
      <c r="CR1011" s="67"/>
      <c r="CS1011" s="69"/>
      <c r="CT1011" s="81"/>
      <c r="CU1011" s="69"/>
      <c r="CV1011" s="69"/>
      <c r="CW1011" s="69"/>
      <c r="CX1011" s="69"/>
      <c r="CY1011" s="69"/>
      <c r="CZ1011" s="69"/>
      <c r="DA1011" s="69"/>
    </row>
    <row r="1012" spans="2:105">
      <c r="B1012" s="67"/>
      <c r="C1012" s="67"/>
      <c r="D1012" s="67"/>
      <c r="E1012" s="69"/>
      <c r="F1012" s="68"/>
      <c r="G1012" s="67"/>
      <c r="H1012" s="69"/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  <c r="AC1012" s="80"/>
      <c r="AD1012" s="80"/>
      <c r="AE1012" s="69"/>
      <c r="AF1012" s="69"/>
      <c r="AG1012" s="69"/>
      <c r="AH1012" s="80"/>
      <c r="AI1012" s="80"/>
      <c r="AJ1012" s="69"/>
      <c r="AK1012" s="69"/>
      <c r="AL1012" s="80"/>
      <c r="AM1012" s="80"/>
      <c r="AN1012" s="69"/>
      <c r="AO1012" s="69"/>
      <c r="AP1012" s="80"/>
      <c r="AQ1012" s="80"/>
      <c r="AR1012" s="69"/>
      <c r="AS1012" s="69"/>
      <c r="AT1012" s="80"/>
      <c r="AU1012" s="80"/>
      <c r="AV1012" s="69"/>
      <c r="AW1012" s="69"/>
      <c r="AX1012" s="80"/>
      <c r="AY1012" s="80"/>
      <c r="AZ1012" s="69"/>
      <c r="BA1012" s="69"/>
      <c r="BB1012" s="80"/>
      <c r="BC1012" s="80"/>
      <c r="BD1012" s="69"/>
      <c r="BE1012" s="69"/>
      <c r="BF1012" s="80"/>
      <c r="BG1012" s="80"/>
      <c r="BH1012" s="69"/>
      <c r="BI1012" s="69"/>
      <c r="BJ1012" s="80"/>
      <c r="BK1012" s="80"/>
      <c r="BL1012" s="69"/>
      <c r="BM1012" s="69"/>
      <c r="BN1012" s="80"/>
      <c r="BO1012" s="80"/>
      <c r="BP1012" s="69"/>
      <c r="BQ1012" s="69"/>
      <c r="BR1012" s="80"/>
      <c r="BS1012" s="80"/>
      <c r="BT1012" s="69"/>
      <c r="BU1012" s="69"/>
      <c r="BV1012" s="80"/>
      <c r="BW1012" s="80"/>
      <c r="BX1012" s="69"/>
      <c r="BY1012" s="69"/>
      <c r="BZ1012" s="80"/>
      <c r="CA1012" s="80"/>
      <c r="CB1012" s="69"/>
      <c r="CC1012" s="69"/>
      <c r="CD1012" s="80"/>
      <c r="CE1012" s="80"/>
      <c r="CF1012" s="69"/>
      <c r="CG1012" s="69"/>
      <c r="CH1012" s="69"/>
      <c r="CI1012" s="69"/>
      <c r="CJ1012" s="69"/>
      <c r="CK1012" s="69"/>
      <c r="CL1012" s="68"/>
      <c r="CM1012" s="67"/>
      <c r="CN1012" s="67"/>
      <c r="CO1012" s="68"/>
      <c r="CP1012" s="68"/>
      <c r="CQ1012" s="67"/>
      <c r="CR1012" s="67"/>
      <c r="CS1012" s="69"/>
      <c r="CT1012" s="81"/>
      <c r="CU1012" s="69"/>
      <c r="CV1012" s="69"/>
      <c r="CW1012" s="69"/>
      <c r="CX1012" s="69"/>
      <c r="CY1012" s="69"/>
      <c r="CZ1012" s="69"/>
      <c r="DA1012" s="69"/>
    </row>
    <row r="1013" spans="2:105">
      <c r="B1013" s="67"/>
      <c r="C1013" s="67"/>
      <c r="D1013" s="67"/>
      <c r="E1013" s="69"/>
      <c r="F1013" s="68"/>
      <c r="G1013" s="67"/>
      <c r="H1013" s="69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  <c r="AC1013" s="80"/>
      <c r="AD1013" s="80"/>
      <c r="AE1013" s="69"/>
      <c r="AF1013" s="69"/>
      <c r="AG1013" s="69"/>
      <c r="AH1013" s="80"/>
      <c r="AI1013" s="80"/>
      <c r="AJ1013" s="69"/>
      <c r="AK1013" s="69"/>
      <c r="AL1013" s="80"/>
      <c r="AM1013" s="80"/>
      <c r="AN1013" s="69"/>
      <c r="AO1013" s="69"/>
      <c r="AP1013" s="80"/>
      <c r="AQ1013" s="80"/>
      <c r="AR1013" s="69"/>
      <c r="AS1013" s="69"/>
      <c r="AT1013" s="80"/>
      <c r="AU1013" s="80"/>
      <c r="AV1013" s="69"/>
      <c r="AW1013" s="69"/>
      <c r="AX1013" s="80"/>
      <c r="AY1013" s="80"/>
      <c r="AZ1013" s="69"/>
      <c r="BA1013" s="69"/>
      <c r="BB1013" s="80"/>
      <c r="BC1013" s="80"/>
      <c r="BD1013" s="69"/>
      <c r="BE1013" s="69"/>
      <c r="BF1013" s="80"/>
      <c r="BG1013" s="80"/>
      <c r="BH1013" s="69"/>
      <c r="BI1013" s="69"/>
      <c r="BJ1013" s="80"/>
      <c r="BK1013" s="80"/>
      <c r="BL1013" s="69"/>
      <c r="BM1013" s="69"/>
      <c r="BN1013" s="80"/>
      <c r="BO1013" s="80"/>
      <c r="BP1013" s="69"/>
      <c r="BQ1013" s="69"/>
      <c r="BR1013" s="80"/>
      <c r="BS1013" s="80"/>
      <c r="BT1013" s="69"/>
      <c r="BU1013" s="69"/>
      <c r="BV1013" s="80"/>
      <c r="BW1013" s="80"/>
      <c r="BX1013" s="69"/>
      <c r="BY1013" s="69"/>
      <c r="BZ1013" s="80"/>
      <c r="CA1013" s="80"/>
      <c r="CB1013" s="69"/>
      <c r="CC1013" s="69"/>
      <c r="CD1013" s="80"/>
      <c r="CE1013" s="80"/>
      <c r="CF1013" s="69"/>
      <c r="CG1013" s="69"/>
      <c r="CH1013" s="69"/>
      <c r="CI1013" s="69"/>
      <c r="CJ1013" s="69"/>
      <c r="CK1013" s="69"/>
      <c r="CL1013" s="68"/>
      <c r="CM1013" s="67"/>
      <c r="CN1013" s="67"/>
      <c r="CO1013" s="68"/>
      <c r="CP1013" s="68"/>
      <c r="CQ1013" s="67"/>
      <c r="CR1013" s="67"/>
      <c r="CS1013" s="69"/>
      <c r="CT1013" s="81"/>
      <c r="CU1013" s="69"/>
      <c r="CV1013" s="69"/>
      <c r="CW1013" s="69"/>
      <c r="CX1013" s="69"/>
      <c r="CY1013" s="69"/>
      <c r="CZ1013" s="69"/>
      <c r="DA1013" s="69"/>
    </row>
    <row r="1014" spans="2:105">
      <c r="B1014" s="67"/>
      <c r="C1014" s="67"/>
      <c r="D1014" s="67"/>
      <c r="E1014" s="69"/>
      <c r="F1014" s="68"/>
      <c r="G1014" s="67"/>
      <c r="H1014" s="69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  <c r="AC1014" s="80"/>
      <c r="AD1014" s="80"/>
      <c r="AE1014" s="69"/>
      <c r="AF1014" s="69"/>
      <c r="AG1014" s="69"/>
      <c r="AH1014" s="80"/>
      <c r="AI1014" s="80"/>
      <c r="AJ1014" s="69"/>
      <c r="AK1014" s="69"/>
      <c r="AL1014" s="80"/>
      <c r="AM1014" s="80"/>
      <c r="AN1014" s="69"/>
      <c r="AO1014" s="69"/>
      <c r="AP1014" s="80"/>
      <c r="AQ1014" s="80"/>
      <c r="AR1014" s="69"/>
      <c r="AS1014" s="69"/>
      <c r="AT1014" s="80"/>
      <c r="AU1014" s="80"/>
      <c r="AV1014" s="69"/>
      <c r="AW1014" s="69"/>
      <c r="AX1014" s="80"/>
      <c r="AY1014" s="80"/>
      <c r="AZ1014" s="69"/>
      <c r="BA1014" s="69"/>
      <c r="BB1014" s="80"/>
      <c r="BC1014" s="80"/>
      <c r="BD1014" s="69"/>
      <c r="BE1014" s="69"/>
      <c r="BF1014" s="80"/>
      <c r="BG1014" s="80"/>
      <c r="BH1014" s="69"/>
      <c r="BI1014" s="69"/>
      <c r="BJ1014" s="80"/>
      <c r="BK1014" s="80"/>
      <c r="BL1014" s="69"/>
      <c r="BM1014" s="69"/>
      <c r="BN1014" s="80"/>
      <c r="BO1014" s="80"/>
      <c r="BP1014" s="69"/>
      <c r="BQ1014" s="69"/>
      <c r="BR1014" s="80"/>
      <c r="BS1014" s="80"/>
      <c r="BT1014" s="69"/>
      <c r="BU1014" s="69"/>
      <c r="BV1014" s="80"/>
      <c r="BW1014" s="80"/>
      <c r="BX1014" s="69"/>
      <c r="BY1014" s="69"/>
      <c r="BZ1014" s="80"/>
      <c r="CA1014" s="80"/>
      <c r="CB1014" s="69"/>
      <c r="CC1014" s="69"/>
      <c r="CD1014" s="80"/>
      <c r="CE1014" s="80"/>
      <c r="CF1014" s="69"/>
      <c r="CG1014" s="69"/>
      <c r="CH1014" s="69"/>
      <c r="CI1014" s="69"/>
      <c r="CJ1014" s="69"/>
      <c r="CK1014" s="69"/>
      <c r="CL1014" s="68"/>
      <c r="CM1014" s="67"/>
      <c r="CN1014" s="67"/>
      <c r="CO1014" s="68"/>
      <c r="CP1014" s="68"/>
      <c r="CQ1014" s="67"/>
      <c r="CR1014" s="67"/>
      <c r="CS1014" s="69"/>
      <c r="CT1014" s="81"/>
      <c r="CU1014" s="69"/>
      <c r="CV1014" s="69"/>
      <c r="CW1014" s="69"/>
      <c r="CX1014" s="69"/>
      <c r="CY1014" s="69"/>
      <c r="CZ1014" s="69"/>
      <c r="DA1014" s="69"/>
    </row>
    <row r="1015" spans="2:105">
      <c r="B1015" s="67"/>
      <c r="C1015" s="67"/>
      <c r="D1015" s="67"/>
      <c r="E1015" s="69"/>
      <c r="F1015" s="68"/>
      <c r="G1015" s="67"/>
      <c r="H1015" s="69"/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  <c r="AC1015" s="80"/>
      <c r="AD1015" s="80"/>
      <c r="AE1015" s="69"/>
      <c r="AF1015" s="69"/>
      <c r="AG1015" s="69"/>
      <c r="AH1015" s="80"/>
      <c r="AI1015" s="80"/>
      <c r="AJ1015" s="69"/>
      <c r="AK1015" s="69"/>
      <c r="AL1015" s="80"/>
      <c r="AM1015" s="80"/>
      <c r="AN1015" s="69"/>
      <c r="AO1015" s="69"/>
      <c r="AP1015" s="80"/>
      <c r="AQ1015" s="80"/>
      <c r="AR1015" s="69"/>
      <c r="AS1015" s="69"/>
      <c r="AT1015" s="80"/>
      <c r="AU1015" s="80"/>
      <c r="AV1015" s="69"/>
      <c r="AW1015" s="69"/>
      <c r="AX1015" s="80"/>
      <c r="AY1015" s="80"/>
      <c r="AZ1015" s="69"/>
      <c r="BA1015" s="69"/>
      <c r="BB1015" s="80"/>
      <c r="BC1015" s="80"/>
      <c r="BD1015" s="69"/>
      <c r="BE1015" s="69"/>
      <c r="BF1015" s="80"/>
      <c r="BG1015" s="80"/>
      <c r="BH1015" s="69"/>
      <c r="BI1015" s="69"/>
      <c r="BJ1015" s="80"/>
      <c r="BK1015" s="80"/>
      <c r="BL1015" s="69"/>
      <c r="BM1015" s="69"/>
      <c r="BN1015" s="80"/>
      <c r="BO1015" s="80"/>
      <c r="BP1015" s="69"/>
      <c r="BQ1015" s="69"/>
      <c r="BR1015" s="80"/>
      <c r="BS1015" s="80"/>
      <c r="BT1015" s="69"/>
      <c r="BU1015" s="69"/>
      <c r="BV1015" s="80"/>
      <c r="BW1015" s="80"/>
      <c r="BX1015" s="69"/>
      <c r="BY1015" s="69"/>
      <c r="BZ1015" s="80"/>
      <c r="CA1015" s="80"/>
      <c r="CB1015" s="69"/>
      <c r="CC1015" s="69"/>
      <c r="CD1015" s="80"/>
      <c r="CE1015" s="80"/>
      <c r="CF1015" s="69"/>
      <c r="CG1015" s="69"/>
      <c r="CH1015" s="69"/>
      <c r="CI1015" s="69"/>
      <c r="CJ1015" s="69"/>
      <c r="CK1015" s="69"/>
      <c r="CL1015" s="68"/>
      <c r="CM1015" s="67"/>
      <c r="CN1015" s="67"/>
      <c r="CO1015" s="68"/>
      <c r="CP1015" s="68"/>
      <c r="CQ1015" s="67"/>
      <c r="CR1015" s="67"/>
      <c r="CS1015" s="69"/>
      <c r="CT1015" s="81"/>
      <c r="CU1015" s="69"/>
      <c r="CV1015" s="69"/>
      <c r="CW1015" s="69"/>
      <c r="CX1015" s="69"/>
      <c r="CY1015" s="69"/>
      <c r="CZ1015" s="69"/>
      <c r="DA1015" s="69"/>
    </row>
    <row r="1016" spans="2:105">
      <c r="B1016" s="67"/>
      <c r="C1016" s="67"/>
      <c r="D1016" s="67"/>
      <c r="E1016" s="69"/>
      <c r="F1016" s="68"/>
      <c r="G1016" s="67"/>
      <c r="H1016" s="69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  <c r="AC1016" s="80"/>
      <c r="AD1016" s="80"/>
      <c r="AE1016" s="69"/>
      <c r="AF1016" s="69"/>
      <c r="AG1016" s="69"/>
      <c r="AH1016" s="80"/>
      <c r="AI1016" s="80"/>
      <c r="AJ1016" s="69"/>
      <c r="AK1016" s="69"/>
      <c r="AL1016" s="80"/>
      <c r="AM1016" s="80"/>
      <c r="AN1016" s="69"/>
      <c r="AO1016" s="69"/>
      <c r="AP1016" s="80"/>
      <c r="AQ1016" s="80"/>
      <c r="AR1016" s="69"/>
      <c r="AS1016" s="69"/>
      <c r="AT1016" s="80"/>
      <c r="AU1016" s="80"/>
      <c r="AV1016" s="69"/>
      <c r="AW1016" s="69"/>
      <c r="AX1016" s="80"/>
      <c r="AY1016" s="80"/>
      <c r="AZ1016" s="69"/>
      <c r="BA1016" s="69"/>
      <c r="BB1016" s="80"/>
      <c r="BC1016" s="80"/>
      <c r="BD1016" s="69"/>
      <c r="BE1016" s="69"/>
      <c r="BF1016" s="80"/>
      <c r="BG1016" s="80"/>
      <c r="BH1016" s="69"/>
      <c r="BI1016" s="69"/>
      <c r="BJ1016" s="80"/>
      <c r="BK1016" s="80"/>
      <c r="BL1016" s="69"/>
      <c r="BM1016" s="69"/>
      <c r="BN1016" s="80"/>
      <c r="BO1016" s="80"/>
      <c r="BP1016" s="69"/>
      <c r="BQ1016" s="69"/>
      <c r="BR1016" s="80"/>
      <c r="BS1016" s="80"/>
      <c r="BT1016" s="69"/>
      <c r="BU1016" s="69"/>
      <c r="BV1016" s="80"/>
      <c r="BW1016" s="80"/>
      <c r="BX1016" s="69"/>
      <c r="BY1016" s="69"/>
      <c r="BZ1016" s="80"/>
      <c r="CA1016" s="80"/>
      <c r="CB1016" s="69"/>
      <c r="CC1016" s="69"/>
      <c r="CD1016" s="80"/>
      <c r="CE1016" s="80"/>
      <c r="CF1016" s="69"/>
      <c r="CG1016" s="69"/>
      <c r="CH1016" s="69"/>
      <c r="CI1016" s="69"/>
      <c r="CJ1016" s="69"/>
      <c r="CK1016" s="69"/>
      <c r="CL1016" s="68"/>
      <c r="CM1016" s="67"/>
      <c r="CN1016" s="67"/>
      <c r="CO1016" s="68"/>
      <c r="CP1016" s="68"/>
      <c r="CQ1016" s="67"/>
      <c r="CR1016" s="67"/>
      <c r="CS1016" s="69"/>
      <c r="CT1016" s="81"/>
      <c r="CU1016" s="69"/>
      <c r="CV1016" s="69"/>
      <c r="CW1016" s="69"/>
      <c r="CX1016" s="69"/>
      <c r="CY1016" s="69"/>
      <c r="CZ1016" s="69"/>
      <c r="DA1016" s="69"/>
    </row>
    <row r="1017" spans="2:105">
      <c r="B1017" s="67"/>
      <c r="C1017" s="67"/>
      <c r="D1017" s="67"/>
      <c r="E1017" s="69"/>
      <c r="F1017" s="68"/>
      <c r="G1017" s="67"/>
      <c r="H1017" s="69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  <c r="AC1017" s="80"/>
      <c r="AD1017" s="80"/>
      <c r="AE1017" s="69"/>
      <c r="AF1017" s="69"/>
      <c r="AG1017" s="69"/>
      <c r="AH1017" s="80"/>
      <c r="AI1017" s="80"/>
      <c r="AJ1017" s="69"/>
      <c r="AK1017" s="69"/>
      <c r="AL1017" s="80"/>
      <c r="AM1017" s="80"/>
      <c r="AN1017" s="69"/>
      <c r="AO1017" s="69"/>
      <c r="AP1017" s="80"/>
      <c r="AQ1017" s="80"/>
      <c r="AR1017" s="69"/>
      <c r="AS1017" s="69"/>
      <c r="AT1017" s="80"/>
      <c r="AU1017" s="80"/>
      <c r="AV1017" s="69"/>
      <c r="AW1017" s="69"/>
      <c r="AX1017" s="80"/>
      <c r="AY1017" s="80"/>
      <c r="AZ1017" s="69"/>
      <c r="BA1017" s="69"/>
      <c r="BB1017" s="80"/>
      <c r="BC1017" s="80"/>
      <c r="BD1017" s="69"/>
      <c r="BE1017" s="69"/>
      <c r="BF1017" s="80"/>
      <c r="BG1017" s="80"/>
      <c r="BH1017" s="69"/>
      <c r="BI1017" s="69"/>
      <c r="BJ1017" s="80"/>
      <c r="BK1017" s="80"/>
      <c r="BL1017" s="69"/>
      <c r="BM1017" s="69"/>
      <c r="BN1017" s="80"/>
      <c r="BO1017" s="80"/>
      <c r="BP1017" s="69"/>
      <c r="BQ1017" s="69"/>
      <c r="BR1017" s="80"/>
      <c r="BS1017" s="80"/>
      <c r="BT1017" s="69"/>
      <c r="BU1017" s="69"/>
      <c r="BV1017" s="80"/>
      <c r="BW1017" s="80"/>
      <c r="BX1017" s="69"/>
      <c r="BY1017" s="69"/>
      <c r="BZ1017" s="80"/>
      <c r="CA1017" s="80"/>
      <c r="CB1017" s="69"/>
      <c r="CC1017" s="69"/>
      <c r="CD1017" s="80"/>
      <c r="CE1017" s="80"/>
      <c r="CF1017" s="69"/>
      <c r="CG1017" s="69"/>
      <c r="CH1017" s="69"/>
      <c r="CI1017" s="69"/>
      <c r="CJ1017" s="69"/>
      <c r="CK1017" s="69"/>
      <c r="CL1017" s="68"/>
      <c r="CM1017" s="67"/>
      <c r="CN1017" s="67"/>
      <c r="CO1017" s="68"/>
      <c r="CP1017" s="68"/>
      <c r="CQ1017" s="67"/>
      <c r="CR1017" s="67"/>
      <c r="CS1017" s="69"/>
      <c r="CT1017" s="81"/>
      <c r="CU1017" s="69"/>
      <c r="CV1017" s="69"/>
      <c r="CW1017" s="69"/>
      <c r="CX1017" s="69"/>
      <c r="CY1017" s="69"/>
      <c r="CZ1017" s="69"/>
      <c r="DA1017" s="69"/>
    </row>
    <row r="1018" spans="2:105">
      <c r="B1018" s="67"/>
      <c r="C1018" s="67"/>
      <c r="D1018" s="67"/>
      <c r="E1018" s="69"/>
      <c r="F1018" s="68"/>
      <c r="G1018" s="67"/>
      <c r="H1018" s="69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  <c r="AC1018" s="80"/>
      <c r="AD1018" s="80"/>
      <c r="AE1018" s="69"/>
      <c r="AF1018" s="69"/>
      <c r="AG1018" s="69"/>
      <c r="AH1018" s="80"/>
      <c r="AI1018" s="80"/>
      <c r="AJ1018" s="69"/>
      <c r="AK1018" s="69"/>
      <c r="AL1018" s="80"/>
      <c r="AM1018" s="80"/>
      <c r="AN1018" s="69"/>
      <c r="AO1018" s="69"/>
      <c r="AP1018" s="80"/>
      <c r="AQ1018" s="80"/>
      <c r="AR1018" s="69"/>
      <c r="AS1018" s="69"/>
      <c r="AT1018" s="80"/>
      <c r="AU1018" s="80"/>
      <c r="AV1018" s="69"/>
      <c r="AW1018" s="69"/>
      <c r="AX1018" s="80"/>
      <c r="AY1018" s="80"/>
      <c r="AZ1018" s="69"/>
      <c r="BA1018" s="69"/>
      <c r="BB1018" s="80"/>
      <c r="BC1018" s="80"/>
      <c r="BD1018" s="69"/>
      <c r="BE1018" s="69"/>
      <c r="BF1018" s="80"/>
      <c r="BG1018" s="80"/>
      <c r="BH1018" s="69"/>
      <c r="BI1018" s="69"/>
      <c r="BJ1018" s="80"/>
      <c r="BK1018" s="80"/>
      <c r="BL1018" s="69"/>
      <c r="BM1018" s="69"/>
      <c r="BN1018" s="80"/>
      <c r="BO1018" s="80"/>
      <c r="BP1018" s="69"/>
      <c r="BQ1018" s="69"/>
      <c r="BR1018" s="80"/>
      <c r="BS1018" s="80"/>
      <c r="BT1018" s="69"/>
      <c r="BU1018" s="69"/>
      <c r="BV1018" s="80"/>
      <c r="BW1018" s="80"/>
      <c r="BX1018" s="69"/>
      <c r="BY1018" s="69"/>
      <c r="BZ1018" s="80"/>
      <c r="CA1018" s="80"/>
      <c r="CB1018" s="69"/>
      <c r="CC1018" s="69"/>
      <c r="CD1018" s="80"/>
      <c r="CE1018" s="80"/>
      <c r="CF1018" s="69"/>
      <c r="CG1018" s="69"/>
      <c r="CH1018" s="69"/>
      <c r="CI1018" s="69"/>
      <c r="CJ1018" s="69"/>
      <c r="CK1018" s="69"/>
      <c r="CL1018" s="68"/>
      <c r="CM1018" s="67"/>
      <c r="CN1018" s="67"/>
      <c r="CO1018" s="68"/>
      <c r="CP1018" s="68"/>
      <c r="CQ1018" s="67"/>
      <c r="CR1018" s="67"/>
      <c r="CS1018" s="69"/>
      <c r="CT1018" s="81"/>
      <c r="CU1018" s="69"/>
      <c r="CV1018" s="69"/>
      <c r="CW1018" s="69"/>
      <c r="CX1018" s="69"/>
      <c r="CY1018" s="69"/>
      <c r="CZ1018" s="69"/>
      <c r="DA1018" s="69"/>
    </row>
    <row r="1019" spans="2:105">
      <c r="B1019" s="67"/>
      <c r="C1019" s="67"/>
      <c r="D1019" s="67"/>
      <c r="E1019" s="69"/>
      <c r="F1019" s="68"/>
      <c r="G1019" s="67"/>
      <c r="H1019" s="69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  <c r="AC1019" s="80"/>
      <c r="AD1019" s="80"/>
      <c r="AE1019" s="69"/>
      <c r="AF1019" s="69"/>
      <c r="AG1019" s="69"/>
      <c r="AH1019" s="80"/>
      <c r="AI1019" s="80"/>
      <c r="AJ1019" s="69"/>
      <c r="AK1019" s="69"/>
      <c r="AL1019" s="80"/>
      <c r="AM1019" s="80"/>
      <c r="AN1019" s="69"/>
      <c r="AO1019" s="69"/>
      <c r="AP1019" s="80"/>
      <c r="AQ1019" s="80"/>
      <c r="AR1019" s="69"/>
      <c r="AS1019" s="69"/>
      <c r="AT1019" s="80"/>
      <c r="AU1019" s="80"/>
      <c r="AV1019" s="69"/>
      <c r="AW1019" s="69"/>
      <c r="AX1019" s="80"/>
      <c r="AY1019" s="80"/>
      <c r="AZ1019" s="69"/>
      <c r="BA1019" s="69"/>
      <c r="BB1019" s="80"/>
      <c r="BC1019" s="80"/>
      <c r="BD1019" s="69"/>
      <c r="BE1019" s="69"/>
      <c r="BF1019" s="80"/>
      <c r="BG1019" s="80"/>
      <c r="BH1019" s="69"/>
      <c r="BI1019" s="69"/>
      <c r="BJ1019" s="80"/>
      <c r="BK1019" s="80"/>
      <c r="BL1019" s="69"/>
      <c r="BM1019" s="69"/>
      <c r="BN1019" s="80"/>
      <c r="BO1019" s="80"/>
      <c r="BP1019" s="69"/>
      <c r="BQ1019" s="69"/>
      <c r="BR1019" s="80"/>
      <c r="BS1019" s="80"/>
      <c r="BT1019" s="69"/>
      <c r="BU1019" s="69"/>
      <c r="BV1019" s="80"/>
      <c r="BW1019" s="80"/>
      <c r="BX1019" s="69"/>
      <c r="BY1019" s="69"/>
      <c r="BZ1019" s="80"/>
      <c r="CA1019" s="80"/>
      <c r="CB1019" s="69"/>
      <c r="CC1019" s="69"/>
      <c r="CD1019" s="80"/>
      <c r="CE1019" s="80"/>
      <c r="CF1019" s="69"/>
      <c r="CG1019" s="69"/>
      <c r="CH1019" s="69"/>
      <c r="CI1019" s="69"/>
      <c r="CJ1019" s="69"/>
      <c r="CK1019" s="69"/>
      <c r="CL1019" s="68"/>
      <c r="CM1019" s="67"/>
      <c r="CN1019" s="67"/>
      <c r="CO1019" s="68"/>
      <c r="CP1019" s="68"/>
      <c r="CQ1019" s="67"/>
      <c r="CR1019" s="67"/>
      <c r="CS1019" s="69"/>
      <c r="CT1019" s="81"/>
      <c r="CU1019" s="69"/>
      <c r="CV1019" s="69"/>
      <c r="CW1019" s="69"/>
      <c r="CX1019" s="69"/>
      <c r="CY1019" s="69"/>
      <c r="CZ1019" s="69"/>
      <c r="DA1019" s="69"/>
    </row>
    <row r="1020" spans="2:105">
      <c r="B1020" s="67"/>
      <c r="C1020" s="67"/>
      <c r="D1020" s="67"/>
      <c r="E1020" s="69"/>
      <c r="F1020" s="68"/>
      <c r="G1020" s="67"/>
      <c r="H1020" s="69"/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  <c r="AC1020" s="80"/>
      <c r="AD1020" s="80"/>
      <c r="AE1020" s="69"/>
      <c r="AF1020" s="69"/>
      <c r="AG1020" s="69"/>
      <c r="AH1020" s="80"/>
      <c r="AI1020" s="80"/>
      <c r="AJ1020" s="69"/>
      <c r="AK1020" s="69"/>
      <c r="AL1020" s="80"/>
      <c r="AM1020" s="80"/>
      <c r="AN1020" s="69"/>
      <c r="AO1020" s="69"/>
      <c r="AP1020" s="80"/>
      <c r="AQ1020" s="80"/>
      <c r="AR1020" s="69"/>
      <c r="AS1020" s="69"/>
      <c r="AT1020" s="80"/>
      <c r="AU1020" s="80"/>
      <c r="AV1020" s="69"/>
      <c r="AW1020" s="69"/>
      <c r="AX1020" s="80"/>
      <c r="AY1020" s="80"/>
      <c r="AZ1020" s="69"/>
      <c r="BA1020" s="69"/>
      <c r="BB1020" s="80"/>
      <c r="BC1020" s="80"/>
      <c r="BD1020" s="69"/>
      <c r="BE1020" s="69"/>
      <c r="BF1020" s="80"/>
      <c r="BG1020" s="80"/>
      <c r="BH1020" s="69"/>
      <c r="BI1020" s="69"/>
      <c r="BJ1020" s="80"/>
      <c r="BK1020" s="80"/>
      <c r="BL1020" s="69"/>
      <c r="BM1020" s="69"/>
      <c r="BN1020" s="80"/>
      <c r="BO1020" s="80"/>
      <c r="BP1020" s="69"/>
      <c r="BQ1020" s="69"/>
      <c r="BR1020" s="80"/>
      <c r="BS1020" s="80"/>
      <c r="BT1020" s="69"/>
      <c r="BU1020" s="69"/>
      <c r="BV1020" s="80"/>
      <c r="BW1020" s="80"/>
      <c r="BX1020" s="69"/>
      <c r="BY1020" s="69"/>
      <c r="BZ1020" s="80"/>
      <c r="CA1020" s="80"/>
      <c r="CB1020" s="69"/>
      <c r="CC1020" s="69"/>
      <c r="CD1020" s="80"/>
      <c r="CE1020" s="80"/>
      <c r="CF1020" s="69"/>
      <c r="CG1020" s="69"/>
      <c r="CH1020" s="69"/>
      <c r="CI1020" s="69"/>
      <c r="CJ1020" s="69"/>
      <c r="CK1020" s="69"/>
      <c r="CL1020" s="68"/>
      <c r="CM1020" s="67"/>
      <c r="CN1020" s="67"/>
      <c r="CO1020" s="68"/>
      <c r="CP1020" s="68"/>
      <c r="CQ1020" s="67"/>
      <c r="CR1020" s="67"/>
      <c r="CS1020" s="69"/>
      <c r="CT1020" s="81"/>
      <c r="CU1020" s="69"/>
      <c r="CV1020" s="69"/>
      <c r="CW1020" s="69"/>
      <c r="CX1020" s="69"/>
      <c r="CY1020" s="69"/>
      <c r="CZ1020" s="69"/>
      <c r="DA1020" s="69"/>
    </row>
    <row r="1021" spans="2:105">
      <c r="B1021" s="67"/>
      <c r="C1021" s="67"/>
      <c r="D1021" s="67"/>
      <c r="E1021" s="69"/>
      <c r="F1021" s="68"/>
      <c r="G1021" s="67"/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  <c r="AC1021" s="80"/>
      <c r="AD1021" s="80"/>
      <c r="AE1021" s="69"/>
      <c r="AF1021" s="69"/>
      <c r="AG1021" s="69"/>
      <c r="AH1021" s="80"/>
      <c r="AI1021" s="80"/>
      <c r="AJ1021" s="69"/>
      <c r="AK1021" s="69"/>
      <c r="AL1021" s="80"/>
      <c r="AM1021" s="80"/>
      <c r="AN1021" s="69"/>
      <c r="AO1021" s="69"/>
      <c r="AP1021" s="80"/>
      <c r="AQ1021" s="80"/>
      <c r="AR1021" s="69"/>
      <c r="AS1021" s="69"/>
      <c r="AT1021" s="80"/>
      <c r="AU1021" s="80"/>
      <c r="AV1021" s="69"/>
      <c r="AW1021" s="69"/>
      <c r="AX1021" s="80"/>
      <c r="AY1021" s="80"/>
      <c r="AZ1021" s="69"/>
      <c r="BA1021" s="69"/>
      <c r="BB1021" s="80"/>
      <c r="BC1021" s="80"/>
      <c r="BD1021" s="69"/>
      <c r="BE1021" s="69"/>
      <c r="BF1021" s="80"/>
      <c r="BG1021" s="80"/>
      <c r="BH1021" s="69"/>
      <c r="BI1021" s="69"/>
      <c r="BJ1021" s="80"/>
      <c r="BK1021" s="80"/>
      <c r="BL1021" s="69"/>
      <c r="BM1021" s="69"/>
      <c r="BN1021" s="80"/>
      <c r="BO1021" s="80"/>
      <c r="BP1021" s="69"/>
      <c r="BQ1021" s="69"/>
      <c r="BR1021" s="80"/>
      <c r="BS1021" s="80"/>
      <c r="BT1021" s="69"/>
      <c r="BU1021" s="69"/>
      <c r="BV1021" s="80"/>
      <c r="BW1021" s="80"/>
      <c r="BX1021" s="69"/>
      <c r="BY1021" s="69"/>
      <c r="BZ1021" s="80"/>
      <c r="CA1021" s="80"/>
      <c r="CB1021" s="69"/>
      <c r="CC1021" s="69"/>
      <c r="CD1021" s="80"/>
      <c r="CE1021" s="80"/>
      <c r="CF1021" s="69"/>
      <c r="CG1021" s="69"/>
      <c r="CH1021" s="69"/>
      <c r="CI1021" s="69"/>
      <c r="CJ1021" s="69"/>
      <c r="CK1021" s="69"/>
      <c r="CL1021" s="68"/>
      <c r="CM1021" s="67"/>
      <c r="CN1021" s="67"/>
      <c r="CO1021" s="68"/>
      <c r="CP1021" s="68"/>
      <c r="CQ1021" s="67"/>
      <c r="CR1021" s="67"/>
      <c r="CS1021" s="69"/>
      <c r="CT1021" s="81"/>
      <c r="CU1021" s="69"/>
      <c r="CV1021" s="69"/>
      <c r="CW1021" s="69"/>
      <c r="CX1021" s="69"/>
      <c r="CY1021" s="69"/>
      <c r="CZ1021" s="69"/>
      <c r="DA1021" s="69"/>
    </row>
    <row r="1022" spans="2:105">
      <c r="B1022" s="67"/>
      <c r="C1022" s="67"/>
      <c r="D1022" s="67"/>
      <c r="E1022" s="69"/>
      <c r="F1022" s="68"/>
      <c r="G1022" s="67"/>
      <c r="H1022" s="69"/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  <c r="AC1022" s="80"/>
      <c r="AD1022" s="80"/>
      <c r="AE1022" s="69"/>
      <c r="AF1022" s="69"/>
      <c r="AG1022" s="69"/>
      <c r="AH1022" s="80"/>
      <c r="AI1022" s="80"/>
      <c r="AJ1022" s="69"/>
      <c r="AK1022" s="69"/>
      <c r="AL1022" s="80"/>
      <c r="AM1022" s="80"/>
      <c r="AN1022" s="69"/>
      <c r="AO1022" s="69"/>
      <c r="AP1022" s="80"/>
      <c r="AQ1022" s="80"/>
      <c r="AR1022" s="69"/>
      <c r="AS1022" s="69"/>
      <c r="AT1022" s="80"/>
      <c r="AU1022" s="80"/>
      <c r="AV1022" s="69"/>
      <c r="AW1022" s="69"/>
      <c r="AX1022" s="80"/>
      <c r="AY1022" s="80"/>
      <c r="AZ1022" s="69"/>
      <c r="BA1022" s="69"/>
      <c r="BB1022" s="80"/>
      <c r="BC1022" s="80"/>
      <c r="BD1022" s="69"/>
      <c r="BE1022" s="69"/>
      <c r="BF1022" s="80"/>
      <c r="BG1022" s="80"/>
      <c r="BH1022" s="69"/>
      <c r="BI1022" s="69"/>
      <c r="BJ1022" s="80"/>
      <c r="BK1022" s="80"/>
      <c r="BL1022" s="69"/>
      <c r="BM1022" s="69"/>
      <c r="BN1022" s="80"/>
      <c r="BO1022" s="80"/>
      <c r="BP1022" s="69"/>
      <c r="BQ1022" s="69"/>
      <c r="BR1022" s="80"/>
      <c r="BS1022" s="80"/>
      <c r="BT1022" s="69"/>
      <c r="BU1022" s="69"/>
      <c r="BV1022" s="80"/>
      <c r="BW1022" s="80"/>
      <c r="BX1022" s="69"/>
      <c r="BY1022" s="69"/>
      <c r="BZ1022" s="80"/>
      <c r="CA1022" s="80"/>
      <c r="CB1022" s="69"/>
      <c r="CC1022" s="69"/>
      <c r="CD1022" s="80"/>
      <c r="CE1022" s="80"/>
      <c r="CF1022" s="69"/>
      <c r="CG1022" s="69"/>
      <c r="CH1022" s="69"/>
      <c r="CI1022" s="69"/>
      <c r="CJ1022" s="69"/>
      <c r="CK1022" s="69"/>
      <c r="CL1022" s="68"/>
      <c r="CM1022" s="67"/>
      <c r="CN1022" s="67"/>
      <c r="CO1022" s="68"/>
      <c r="CP1022" s="68"/>
      <c r="CQ1022" s="67"/>
      <c r="CR1022" s="67"/>
      <c r="CS1022" s="69"/>
      <c r="CT1022" s="81"/>
      <c r="CU1022" s="69"/>
      <c r="CV1022" s="69"/>
      <c r="CW1022" s="69"/>
      <c r="CX1022" s="69"/>
      <c r="CY1022" s="69"/>
      <c r="CZ1022" s="69"/>
      <c r="DA1022" s="69"/>
    </row>
    <row r="1023" spans="2:105">
      <c r="B1023" s="67"/>
      <c r="C1023" s="67"/>
      <c r="D1023" s="67"/>
      <c r="E1023" s="69"/>
      <c r="F1023" s="68"/>
      <c r="G1023" s="67"/>
      <c r="H1023" s="69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  <c r="AC1023" s="80"/>
      <c r="AD1023" s="80"/>
      <c r="AE1023" s="69"/>
      <c r="AF1023" s="69"/>
      <c r="AG1023" s="69"/>
      <c r="AH1023" s="80"/>
      <c r="AI1023" s="80"/>
      <c r="AJ1023" s="69"/>
      <c r="AK1023" s="69"/>
      <c r="AL1023" s="80"/>
      <c r="AM1023" s="80"/>
      <c r="AN1023" s="69"/>
      <c r="AO1023" s="69"/>
      <c r="AP1023" s="80"/>
      <c r="AQ1023" s="80"/>
      <c r="AR1023" s="69"/>
      <c r="AS1023" s="69"/>
      <c r="AT1023" s="80"/>
      <c r="AU1023" s="80"/>
      <c r="AV1023" s="69"/>
      <c r="AW1023" s="69"/>
      <c r="AX1023" s="80"/>
      <c r="AY1023" s="80"/>
      <c r="AZ1023" s="69"/>
      <c r="BA1023" s="69"/>
      <c r="BB1023" s="80"/>
      <c r="BC1023" s="80"/>
      <c r="BD1023" s="69"/>
      <c r="BE1023" s="69"/>
      <c r="BF1023" s="80"/>
      <c r="BG1023" s="80"/>
      <c r="BH1023" s="69"/>
      <c r="BI1023" s="69"/>
      <c r="BJ1023" s="80"/>
      <c r="BK1023" s="80"/>
      <c r="BL1023" s="69"/>
      <c r="BM1023" s="69"/>
      <c r="BN1023" s="80"/>
      <c r="BO1023" s="80"/>
      <c r="BP1023" s="69"/>
      <c r="BQ1023" s="69"/>
      <c r="BR1023" s="80"/>
      <c r="BS1023" s="80"/>
      <c r="BT1023" s="69"/>
      <c r="BU1023" s="69"/>
      <c r="BV1023" s="80"/>
      <c r="BW1023" s="80"/>
      <c r="BX1023" s="69"/>
      <c r="BY1023" s="69"/>
      <c r="BZ1023" s="80"/>
      <c r="CA1023" s="80"/>
      <c r="CB1023" s="69"/>
      <c r="CC1023" s="69"/>
      <c r="CD1023" s="80"/>
      <c r="CE1023" s="80"/>
      <c r="CF1023" s="69"/>
      <c r="CG1023" s="69"/>
      <c r="CH1023" s="69"/>
      <c r="CI1023" s="69"/>
      <c r="CJ1023" s="69"/>
      <c r="CK1023" s="69"/>
      <c r="CL1023" s="68"/>
      <c r="CM1023" s="67"/>
      <c r="CN1023" s="67"/>
      <c r="CO1023" s="68"/>
      <c r="CP1023" s="68"/>
      <c r="CQ1023" s="67"/>
      <c r="CR1023" s="67"/>
      <c r="CS1023" s="69"/>
      <c r="CT1023" s="81"/>
      <c r="CU1023" s="69"/>
      <c r="CV1023" s="69"/>
      <c r="CW1023" s="69"/>
      <c r="CX1023" s="69"/>
      <c r="CY1023" s="69"/>
      <c r="CZ1023" s="69"/>
      <c r="DA1023" s="69"/>
    </row>
    <row r="1024" spans="2:105">
      <c r="B1024" s="67"/>
      <c r="C1024" s="67"/>
      <c r="D1024" s="67"/>
      <c r="E1024" s="69"/>
      <c r="F1024" s="68"/>
      <c r="G1024" s="67"/>
      <c r="H1024" s="69"/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  <c r="AC1024" s="80"/>
      <c r="AD1024" s="80"/>
      <c r="AE1024" s="69"/>
      <c r="AF1024" s="69"/>
      <c r="AG1024" s="69"/>
      <c r="AH1024" s="80"/>
      <c r="AI1024" s="80"/>
      <c r="AJ1024" s="69"/>
      <c r="AK1024" s="69"/>
      <c r="AL1024" s="80"/>
      <c r="AM1024" s="80"/>
      <c r="AN1024" s="69"/>
      <c r="AO1024" s="69"/>
      <c r="AP1024" s="80"/>
      <c r="AQ1024" s="80"/>
      <c r="AR1024" s="69"/>
      <c r="AS1024" s="69"/>
      <c r="AT1024" s="80"/>
      <c r="AU1024" s="80"/>
      <c r="AV1024" s="69"/>
      <c r="AW1024" s="69"/>
      <c r="AX1024" s="80"/>
      <c r="AY1024" s="80"/>
      <c r="AZ1024" s="69"/>
      <c r="BA1024" s="69"/>
      <c r="BB1024" s="80"/>
      <c r="BC1024" s="80"/>
      <c r="BD1024" s="69"/>
      <c r="BE1024" s="69"/>
      <c r="BF1024" s="80"/>
      <c r="BG1024" s="80"/>
      <c r="BH1024" s="69"/>
      <c r="BI1024" s="69"/>
      <c r="BJ1024" s="80"/>
      <c r="BK1024" s="80"/>
      <c r="BL1024" s="69"/>
      <c r="BM1024" s="69"/>
      <c r="BN1024" s="80"/>
      <c r="BO1024" s="80"/>
      <c r="BP1024" s="69"/>
      <c r="BQ1024" s="69"/>
      <c r="BR1024" s="80"/>
      <c r="BS1024" s="80"/>
      <c r="BT1024" s="69"/>
      <c r="BU1024" s="69"/>
      <c r="BV1024" s="80"/>
      <c r="BW1024" s="80"/>
      <c r="BX1024" s="69"/>
      <c r="BY1024" s="69"/>
      <c r="BZ1024" s="80"/>
      <c r="CA1024" s="80"/>
      <c r="CB1024" s="69"/>
      <c r="CC1024" s="69"/>
      <c r="CD1024" s="80"/>
      <c r="CE1024" s="80"/>
      <c r="CF1024" s="69"/>
      <c r="CG1024" s="69"/>
      <c r="CH1024" s="69"/>
      <c r="CI1024" s="69"/>
      <c r="CJ1024" s="69"/>
      <c r="CK1024" s="69"/>
      <c r="CL1024" s="68"/>
      <c r="CM1024" s="67"/>
      <c r="CN1024" s="67"/>
      <c r="CO1024" s="68"/>
      <c r="CP1024" s="68"/>
      <c r="CQ1024" s="67"/>
      <c r="CR1024" s="67"/>
      <c r="CS1024" s="69"/>
      <c r="CT1024" s="81"/>
      <c r="CU1024" s="69"/>
      <c r="CV1024" s="69"/>
      <c r="CW1024" s="69"/>
      <c r="CX1024" s="69"/>
      <c r="CY1024" s="69"/>
      <c r="CZ1024" s="69"/>
      <c r="DA1024" s="69"/>
    </row>
    <row r="1025" spans="2:105">
      <c r="B1025" s="67"/>
      <c r="C1025" s="67"/>
      <c r="D1025" s="67"/>
      <c r="E1025" s="69"/>
      <c r="F1025" s="68"/>
      <c r="G1025" s="67"/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  <c r="AC1025" s="80"/>
      <c r="AD1025" s="80"/>
      <c r="AE1025" s="69"/>
      <c r="AF1025" s="69"/>
      <c r="AG1025" s="69"/>
      <c r="AH1025" s="80"/>
      <c r="AI1025" s="80"/>
      <c r="AJ1025" s="69"/>
      <c r="AK1025" s="69"/>
      <c r="AL1025" s="80"/>
      <c r="AM1025" s="80"/>
      <c r="AN1025" s="69"/>
      <c r="AO1025" s="69"/>
      <c r="AP1025" s="80"/>
      <c r="AQ1025" s="80"/>
      <c r="AR1025" s="69"/>
      <c r="AS1025" s="69"/>
      <c r="AT1025" s="80"/>
      <c r="AU1025" s="80"/>
      <c r="AV1025" s="69"/>
      <c r="AW1025" s="69"/>
      <c r="AX1025" s="80"/>
      <c r="AY1025" s="80"/>
      <c r="AZ1025" s="69"/>
      <c r="BA1025" s="69"/>
      <c r="BB1025" s="80"/>
      <c r="BC1025" s="80"/>
      <c r="BD1025" s="69"/>
      <c r="BE1025" s="69"/>
      <c r="BF1025" s="80"/>
      <c r="BG1025" s="80"/>
      <c r="BH1025" s="69"/>
      <c r="BI1025" s="69"/>
      <c r="BJ1025" s="80"/>
      <c r="BK1025" s="80"/>
      <c r="BL1025" s="69"/>
      <c r="BM1025" s="69"/>
      <c r="BN1025" s="80"/>
      <c r="BO1025" s="80"/>
      <c r="BP1025" s="69"/>
      <c r="BQ1025" s="69"/>
      <c r="BR1025" s="80"/>
      <c r="BS1025" s="80"/>
      <c r="BT1025" s="69"/>
      <c r="BU1025" s="69"/>
      <c r="BV1025" s="80"/>
      <c r="BW1025" s="80"/>
      <c r="BX1025" s="69"/>
      <c r="BY1025" s="69"/>
      <c r="BZ1025" s="80"/>
      <c r="CA1025" s="80"/>
      <c r="CB1025" s="69"/>
      <c r="CC1025" s="69"/>
      <c r="CD1025" s="80"/>
      <c r="CE1025" s="80"/>
      <c r="CF1025" s="69"/>
      <c r="CG1025" s="69"/>
      <c r="CH1025" s="69"/>
      <c r="CI1025" s="69"/>
      <c r="CJ1025" s="69"/>
      <c r="CK1025" s="69"/>
      <c r="CL1025" s="68"/>
      <c r="CM1025" s="67"/>
      <c r="CN1025" s="67"/>
      <c r="CO1025" s="68"/>
      <c r="CP1025" s="68"/>
      <c r="CQ1025" s="67"/>
      <c r="CR1025" s="67"/>
      <c r="CS1025" s="69"/>
      <c r="CT1025" s="81"/>
      <c r="CU1025" s="69"/>
      <c r="CV1025" s="69"/>
      <c r="CW1025" s="69"/>
      <c r="CX1025" s="69"/>
      <c r="CY1025" s="69"/>
      <c r="CZ1025" s="69"/>
      <c r="DA1025" s="69"/>
    </row>
    <row r="1026" spans="2:105">
      <c r="B1026" s="67"/>
      <c r="C1026" s="67"/>
      <c r="D1026" s="67"/>
      <c r="E1026" s="69"/>
      <c r="F1026" s="68"/>
      <c r="G1026" s="67"/>
      <c r="H1026" s="69"/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  <c r="AC1026" s="80"/>
      <c r="AD1026" s="80"/>
      <c r="AE1026" s="69"/>
      <c r="AF1026" s="69"/>
      <c r="AG1026" s="69"/>
      <c r="AH1026" s="80"/>
      <c r="AI1026" s="80"/>
      <c r="AJ1026" s="69"/>
      <c r="AK1026" s="69"/>
      <c r="AL1026" s="80"/>
      <c r="AM1026" s="80"/>
      <c r="AN1026" s="69"/>
      <c r="AO1026" s="69"/>
      <c r="AP1026" s="80"/>
      <c r="AQ1026" s="80"/>
      <c r="AR1026" s="69"/>
      <c r="AS1026" s="69"/>
      <c r="AT1026" s="80"/>
      <c r="AU1026" s="80"/>
      <c r="AV1026" s="69"/>
      <c r="AW1026" s="69"/>
      <c r="AX1026" s="80"/>
      <c r="AY1026" s="80"/>
      <c r="AZ1026" s="69"/>
      <c r="BA1026" s="69"/>
      <c r="BB1026" s="80"/>
      <c r="BC1026" s="80"/>
      <c r="BD1026" s="69"/>
      <c r="BE1026" s="69"/>
      <c r="BF1026" s="80"/>
      <c r="BG1026" s="80"/>
      <c r="BH1026" s="69"/>
      <c r="BI1026" s="69"/>
      <c r="BJ1026" s="80"/>
      <c r="BK1026" s="80"/>
      <c r="BL1026" s="69"/>
      <c r="BM1026" s="69"/>
      <c r="BN1026" s="80"/>
      <c r="BO1026" s="80"/>
      <c r="BP1026" s="69"/>
      <c r="BQ1026" s="69"/>
      <c r="BR1026" s="80"/>
      <c r="BS1026" s="80"/>
      <c r="BT1026" s="69"/>
      <c r="BU1026" s="69"/>
      <c r="BV1026" s="80"/>
      <c r="BW1026" s="80"/>
      <c r="BX1026" s="69"/>
      <c r="BY1026" s="69"/>
      <c r="BZ1026" s="80"/>
      <c r="CA1026" s="80"/>
      <c r="CB1026" s="69"/>
      <c r="CC1026" s="69"/>
      <c r="CD1026" s="80"/>
      <c r="CE1026" s="80"/>
      <c r="CF1026" s="69"/>
      <c r="CG1026" s="69"/>
      <c r="CH1026" s="69"/>
      <c r="CI1026" s="69"/>
      <c r="CJ1026" s="69"/>
      <c r="CK1026" s="69"/>
      <c r="CL1026" s="68"/>
      <c r="CM1026" s="67"/>
      <c r="CN1026" s="67"/>
      <c r="CO1026" s="68"/>
      <c r="CP1026" s="68"/>
      <c r="CQ1026" s="67"/>
      <c r="CR1026" s="67"/>
      <c r="CS1026" s="69"/>
      <c r="CT1026" s="81"/>
      <c r="CU1026" s="69"/>
      <c r="CV1026" s="69"/>
      <c r="CW1026" s="69"/>
      <c r="CX1026" s="69"/>
      <c r="CY1026" s="69"/>
      <c r="CZ1026" s="69"/>
      <c r="DA1026" s="69"/>
    </row>
    <row r="1027" spans="2:105">
      <c r="B1027" s="67"/>
      <c r="C1027" s="67"/>
      <c r="D1027" s="67"/>
      <c r="E1027" s="69"/>
      <c r="F1027" s="68"/>
      <c r="G1027" s="67"/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  <c r="AC1027" s="80"/>
      <c r="AD1027" s="80"/>
      <c r="AE1027" s="69"/>
      <c r="AF1027" s="69"/>
      <c r="AG1027" s="69"/>
      <c r="AH1027" s="80"/>
      <c r="AI1027" s="80"/>
      <c r="AJ1027" s="69"/>
      <c r="AK1027" s="69"/>
      <c r="AL1027" s="80"/>
      <c r="AM1027" s="80"/>
      <c r="AN1027" s="69"/>
      <c r="AO1027" s="69"/>
      <c r="AP1027" s="80"/>
      <c r="AQ1027" s="80"/>
      <c r="AR1027" s="69"/>
      <c r="AS1027" s="69"/>
      <c r="AT1027" s="80"/>
      <c r="AU1027" s="80"/>
      <c r="AV1027" s="69"/>
      <c r="AW1027" s="69"/>
      <c r="AX1027" s="80"/>
      <c r="AY1027" s="80"/>
      <c r="AZ1027" s="69"/>
      <c r="BA1027" s="69"/>
      <c r="BB1027" s="80"/>
      <c r="BC1027" s="80"/>
      <c r="BD1027" s="69"/>
      <c r="BE1027" s="69"/>
      <c r="BF1027" s="80"/>
      <c r="BG1027" s="80"/>
      <c r="BH1027" s="69"/>
      <c r="BI1027" s="69"/>
      <c r="BJ1027" s="80"/>
      <c r="BK1027" s="80"/>
      <c r="BL1027" s="69"/>
      <c r="BM1027" s="69"/>
      <c r="BN1027" s="80"/>
      <c r="BO1027" s="80"/>
      <c r="BP1027" s="69"/>
      <c r="BQ1027" s="69"/>
      <c r="BR1027" s="80"/>
      <c r="BS1027" s="80"/>
      <c r="BT1027" s="69"/>
      <c r="BU1027" s="69"/>
      <c r="BV1027" s="80"/>
      <c r="BW1027" s="80"/>
      <c r="BX1027" s="69"/>
      <c r="BY1027" s="69"/>
      <c r="BZ1027" s="80"/>
      <c r="CA1027" s="80"/>
      <c r="CB1027" s="69"/>
      <c r="CC1027" s="69"/>
      <c r="CD1027" s="80"/>
      <c r="CE1027" s="80"/>
      <c r="CF1027" s="69"/>
      <c r="CG1027" s="69"/>
      <c r="CH1027" s="69"/>
      <c r="CI1027" s="69"/>
      <c r="CJ1027" s="69"/>
      <c r="CK1027" s="69"/>
      <c r="CL1027" s="68"/>
      <c r="CM1027" s="67"/>
      <c r="CN1027" s="67"/>
      <c r="CO1027" s="68"/>
      <c r="CP1027" s="68"/>
      <c r="CQ1027" s="67"/>
      <c r="CR1027" s="67"/>
      <c r="CS1027" s="69"/>
      <c r="CT1027" s="81"/>
      <c r="CU1027" s="69"/>
      <c r="CV1027" s="69"/>
      <c r="CW1027" s="69"/>
      <c r="CX1027" s="69"/>
      <c r="CY1027" s="69"/>
      <c r="CZ1027" s="69"/>
      <c r="DA1027" s="69"/>
    </row>
    <row r="1028" spans="2:105">
      <c r="B1028" s="67"/>
      <c r="C1028" s="67"/>
      <c r="D1028" s="67"/>
      <c r="E1028" s="69"/>
      <c r="F1028" s="68"/>
      <c r="G1028" s="67"/>
      <c r="H1028" s="69"/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  <c r="AC1028" s="80"/>
      <c r="AD1028" s="80"/>
      <c r="AE1028" s="69"/>
      <c r="AF1028" s="69"/>
      <c r="AG1028" s="69"/>
      <c r="AH1028" s="80"/>
      <c r="AI1028" s="80"/>
      <c r="AJ1028" s="69"/>
      <c r="AK1028" s="69"/>
      <c r="AL1028" s="80"/>
      <c r="AM1028" s="80"/>
      <c r="AN1028" s="69"/>
      <c r="AO1028" s="69"/>
      <c r="AP1028" s="80"/>
      <c r="AQ1028" s="80"/>
      <c r="AR1028" s="69"/>
      <c r="AS1028" s="69"/>
      <c r="AT1028" s="80"/>
      <c r="AU1028" s="80"/>
      <c r="AV1028" s="69"/>
      <c r="AW1028" s="69"/>
      <c r="AX1028" s="80"/>
      <c r="AY1028" s="80"/>
      <c r="AZ1028" s="69"/>
      <c r="BA1028" s="69"/>
      <c r="BB1028" s="80"/>
      <c r="BC1028" s="80"/>
      <c r="BD1028" s="69"/>
      <c r="BE1028" s="69"/>
      <c r="BF1028" s="80"/>
      <c r="BG1028" s="80"/>
      <c r="BH1028" s="69"/>
      <c r="BI1028" s="69"/>
      <c r="BJ1028" s="80"/>
      <c r="BK1028" s="80"/>
      <c r="BL1028" s="69"/>
      <c r="BM1028" s="69"/>
      <c r="BN1028" s="80"/>
      <c r="BO1028" s="80"/>
      <c r="BP1028" s="69"/>
      <c r="BQ1028" s="69"/>
      <c r="BR1028" s="80"/>
      <c r="BS1028" s="80"/>
      <c r="BT1028" s="69"/>
      <c r="BU1028" s="69"/>
      <c r="BV1028" s="80"/>
      <c r="BW1028" s="80"/>
      <c r="BX1028" s="69"/>
      <c r="BY1028" s="69"/>
      <c r="BZ1028" s="80"/>
      <c r="CA1028" s="80"/>
      <c r="CB1028" s="69"/>
      <c r="CC1028" s="69"/>
      <c r="CD1028" s="80"/>
      <c r="CE1028" s="80"/>
      <c r="CF1028" s="69"/>
      <c r="CG1028" s="69"/>
      <c r="CH1028" s="69"/>
      <c r="CI1028" s="69"/>
      <c r="CJ1028" s="69"/>
      <c r="CK1028" s="69"/>
      <c r="CL1028" s="68"/>
      <c r="CM1028" s="67"/>
      <c r="CN1028" s="67"/>
      <c r="CO1028" s="68"/>
      <c r="CP1028" s="68"/>
      <c r="CQ1028" s="67"/>
      <c r="CR1028" s="67"/>
      <c r="CS1028" s="69"/>
      <c r="CT1028" s="81"/>
      <c r="CU1028" s="69"/>
      <c r="CV1028" s="69"/>
      <c r="CW1028" s="69"/>
      <c r="CX1028" s="69"/>
      <c r="CY1028" s="69"/>
      <c r="CZ1028" s="69"/>
      <c r="DA1028" s="69"/>
    </row>
    <row r="1029" spans="2:105">
      <c r="B1029" s="67"/>
      <c r="C1029" s="67"/>
      <c r="D1029" s="67"/>
      <c r="E1029" s="69"/>
      <c r="F1029" s="68"/>
      <c r="G1029" s="67"/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  <c r="AC1029" s="80"/>
      <c r="AD1029" s="80"/>
      <c r="AE1029" s="69"/>
      <c r="AF1029" s="69"/>
      <c r="AG1029" s="69"/>
      <c r="AH1029" s="80"/>
      <c r="AI1029" s="80"/>
      <c r="AJ1029" s="69"/>
      <c r="AK1029" s="69"/>
      <c r="AL1029" s="80"/>
      <c r="AM1029" s="80"/>
      <c r="AN1029" s="69"/>
      <c r="AO1029" s="69"/>
      <c r="AP1029" s="80"/>
      <c r="AQ1029" s="80"/>
      <c r="AR1029" s="69"/>
      <c r="AS1029" s="69"/>
      <c r="AT1029" s="80"/>
      <c r="AU1029" s="80"/>
      <c r="AV1029" s="69"/>
      <c r="AW1029" s="69"/>
      <c r="AX1029" s="80"/>
      <c r="AY1029" s="80"/>
      <c r="AZ1029" s="69"/>
      <c r="BA1029" s="69"/>
      <c r="BB1029" s="80"/>
      <c r="BC1029" s="80"/>
      <c r="BD1029" s="69"/>
      <c r="BE1029" s="69"/>
      <c r="BF1029" s="80"/>
      <c r="BG1029" s="80"/>
      <c r="BH1029" s="69"/>
      <c r="BI1029" s="69"/>
      <c r="BJ1029" s="80"/>
      <c r="BK1029" s="80"/>
      <c r="BL1029" s="69"/>
      <c r="BM1029" s="69"/>
      <c r="BN1029" s="80"/>
      <c r="BO1029" s="80"/>
      <c r="BP1029" s="69"/>
      <c r="BQ1029" s="69"/>
      <c r="BR1029" s="80"/>
      <c r="BS1029" s="80"/>
      <c r="BT1029" s="69"/>
      <c r="BU1029" s="69"/>
      <c r="BV1029" s="80"/>
      <c r="BW1029" s="80"/>
      <c r="BX1029" s="69"/>
      <c r="BY1029" s="69"/>
      <c r="BZ1029" s="80"/>
      <c r="CA1029" s="80"/>
      <c r="CB1029" s="69"/>
      <c r="CC1029" s="69"/>
      <c r="CD1029" s="80"/>
      <c r="CE1029" s="80"/>
      <c r="CF1029" s="69"/>
      <c r="CG1029" s="69"/>
      <c r="CH1029" s="69"/>
      <c r="CI1029" s="69"/>
      <c r="CJ1029" s="69"/>
      <c r="CK1029" s="69"/>
      <c r="CL1029" s="68"/>
      <c r="CM1029" s="67"/>
      <c r="CN1029" s="67"/>
      <c r="CO1029" s="68"/>
      <c r="CP1029" s="68"/>
      <c r="CQ1029" s="67"/>
      <c r="CR1029" s="67"/>
      <c r="CS1029" s="69"/>
      <c r="CT1029" s="81"/>
      <c r="CU1029" s="69"/>
      <c r="CV1029" s="69"/>
      <c r="CW1029" s="69"/>
      <c r="CX1029" s="69"/>
      <c r="CY1029" s="69"/>
      <c r="CZ1029" s="69"/>
      <c r="DA1029" s="69"/>
    </row>
    <row r="1030" spans="2:105">
      <c r="B1030" s="67"/>
      <c r="C1030" s="67"/>
      <c r="D1030" s="67"/>
      <c r="E1030" s="69"/>
      <c r="F1030" s="68"/>
      <c r="G1030" s="67"/>
      <c r="H1030" s="69"/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  <c r="AC1030" s="80"/>
      <c r="AD1030" s="80"/>
      <c r="AE1030" s="69"/>
      <c r="AF1030" s="69"/>
      <c r="AG1030" s="69"/>
      <c r="AH1030" s="80"/>
      <c r="AI1030" s="80"/>
      <c r="AJ1030" s="69"/>
      <c r="AK1030" s="69"/>
      <c r="AL1030" s="80"/>
      <c r="AM1030" s="80"/>
      <c r="AN1030" s="69"/>
      <c r="AO1030" s="69"/>
      <c r="AP1030" s="80"/>
      <c r="AQ1030" s="80"/>
      <c r="AR1030" s="69"/>
      <c r="AS1030" s="69"/>
      <c r="AT1030" s="80"/>
      <c r="AU1030" s="80"/>
      <c r="AV1030" s="69"/>
      <c r="AW1030" s="69"/>
      <c r="AX1030" s="80"/>
      <c r="AY1030" s="80"/>
      <c r="AZ1030" s="69"/>
      <c r="BA1030" s="69"/>
      <c r="BB1030" s="80"/>
      <c r="BC1030" s="80"/>
      <c r="BD1030" s="69"/>
      <c r="BE1030" s="69"/>
      <c r="BF1030" s="80"/>
      <c r="BG1030" s="80"/>
      <c r="BH1030" s="69"/>
      <c r="BI1030" s="69"/>
      <c r="BJ1030" s="80"/>
      <c r="BK1030" s="80"/>
      <c r="BL1030" s="69"/>
      <c r="BM1030" s="69"/>
      <c r="BN1030" s="80"/>
      <c r="BO1030" s="80"/>
      <c r="BP1030" s="69"/>
      <c r="BQ1030" s="69"/>
      <c r="BR1030" s="80"/>
      <c r="BS1030" s="80"/>
      <c r="BT1030" s="69"/>
      <c r="BU1030" s="69"/>
      <c r="BV1030" s="80"/>
      <c r="BW1030" s="80"/>
      <c r="BX1030" s="69"/>
      <c r="BY1030" s="69"/>
      <c r="BZ1030" s="80"/>
      <c r="CA1030" s="80"/>
      <c r="CB1030" s="69"/>
      <c r="CC1030" s="69"/>
      <c r="CD1030" s="80"/>
      <c r="CE1030" s="80"/>
      <c r="CF1030" s="69"/>
      <c r="CG1030" s="69"/>
      <c r="CH1030" s="69"/>
      <c r="CI1030" s="69"/>
      <c r="CJ1030" s="69"/>
      <c r="CK1030" s="69"/>
      <c r="CL1030" s="68"/>
      <c r="CM1030" s="67"/>
      <c r="CN1030" s="67"/>
      <c r="CO1030" s="68"/>
      <c r="CP1030" s="68"/>
      <c r="CQ1030" s="67"/>
      <c r="CR1030" s="67"/>
      <c r="CS1030" s="69"/>
      <c r="CT1030" s="81"/>
      <c r="CU1030" s="69"/>
      <c r="CV1030" s="69"/>
      <c r="CW1030" s="69"/>
      <c r="CX1030" s="69"/>
      <c r="CY1030" s="69"/>
      <c r="CZ1030" s="69"/>
      <c r="DA1030" s="69"/>
    </row>
    <row r="1031" spans="2:105">
      <c r="B1031" s="67"/>
      <c r="C1031" s="67"/>
      <c r="D1031" s="67"/>
      <c r="E1031" s="69"/>
      <c r="F1031" s="68"/>
      <c r="G1031" s="67"/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  <c r="AC1031" s="80"/>
      <c r="AD1031" s="80"/>
      <c r="AE1031" s="69"/>
      <c r="AF1031" s="69"/>
      <c r="AG1031" s="69"/>
      <c r="AH1031" s="80"/>
      <c r="AI1031" s="80"/>
      <c r="AJ1031" s="69"/>
      <c r="AK1031" s="69"/>
      <c r="AL1031" s="80"/>
      <c r="AM1031" s="80"/>
      <c r="AN1031" s="69"/>
      <c r="AO1031" s="69"/>
      <c r="AP1031" s="80"/>
      <c r="AQ1031" s="80"/>
      <c r="AR1031" s="69"/>
      <c r="AS1031" s="69"/>
      <c r="AT1031" s="80"/>
      <c r="AU1031" s="80"/>
      <c r="AV1031" s="69"/>
      <c r="AW1031" s="69"/>
      <c r="AX1031" s="80"/>
      <c r="AY1031" s="80"/>
      <c r="AZ1031" s="69"/>
      <c r="BA1031" s="69"/>
      <c r="BB1031" s="80"/>
      <c r="BC1031" s="80"/>
      <c r="BD1031" s="69"/>
      <c r="BE1031" s="69"/>
      <c r="BF1031" s="80"/>
      <c r="BG1031" s="80"/>
      <c r="BH1031" s="69"/>
      <c r="BI1031" s="69"/>
      <c r="BJ1031" s="80"/>
      <c r="BK1031" s="80"/>
      <c r="BL1031" s="69"/>
      <c r="BM1031" s="69"/>
      <c r="BN1031" s="80"/>
      <c r="BO1031" s="80"/>
      <c r="BP1031" s="69"/>
      <c r="BQ1031" s="69"/>
      <c r="BR1031" s="80"/>
      <c r="BS1031" s="80"/>
      <c r="BT1031" s="69"/>
      <c r="BU1031" s="69"/>
      <c r="BV1031" s="80"/>
      <c r="BW1031" s="80"/>
      <c r="BX1031" s="69"/>
      <c r="BY1031" s="69"/>
      <c r="BZ1031" s="80"/>
      <c r="CA1031" s="80"/>
      <c r="CB1031" s="69"/>
      <c r="CC1031" s="69"/>
      <c r="CD1031" s="80"/>
      <c r="CE1031" s="80"/>
      <c r="CF1031" s="69"/>
      <c r="CG1031" s="69"/>
      <c r="CH1031" s="69"/>
      <c r="CI1031" s="69"/>
      <c r="CJ1031" s="69"/>
      <c r="CK1031" s="69"/>
      <c r="CL1031" s="68"/>
      <c r="CM1031" s="67"/>
      <c r="CN1031" s="67"/>
      <c r="CO1031" s="68"/>
      <c r="CP1031" s="68"/>
      <c r="CQ1031" s="67"/>
      <c r="CR1031" s="67"/>
      <c r="CS1031" s="69"/>
      <c r="CT1031" s="81"/>
      <c r="CU1031" s="69"/>
      <c r="CV1031" s="69"/>
      <c r="CW1031" s="69"/>
      <c r="CX1031" s="69"/>
      <c r="CY1031" s="69"/>
      <c r="CZ1031" s="69"/>
      <c r="DA1031" s="69"/>
    </row>
    <row r="1032" spans="2:105">
      <c r="B1032" s="67"/>
      <c r="C1032" s="67"/>
      <c r="D1032" s="67"/>
      <c r="E1032" s="69"/>
      <c r="F1032" s="68"/>
      <c r="G1032" s="67"/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  <c r="AC1032" s="80"/>
      <c r="AD1032" s="80"/>
      <c r="AE1032" s="69"/>
      <c r="AF1032" s="69"/>
      <c r="AG1032" s="69"/>
      <c r="AH1032" s="80"/>
      <c r="AI1032" s="80"/>
      <c r="AJ1032" s="69"/>
      <c r="AK1032" s="69"/>
      <c r="AL1032" s="80"/>
      <c r="AM1032" s="80"/>
      <c r="AN1032" s="69"/>
      <c r="AO1032" s="69"/>
      <c r="AP1032" s="80"/>
      <c r="AQ1032" s="80"/>
      <c r="AR1032" s="69"/>
      <c r="AS1032" s="69"/>
      <c r="AT1032" s="80"/>
      <c r="AU1032" s="80"/>
      <c r="AV1032" s="69"/>
      <c r="AW1032" s="69"/>
      <c r="AX1032" s="80"/>
      <c r="AY1032" s="80"/>
      <c r="AZ1032" s="69"/>
      <c r="BA1032" s="69"/>
      <c r="BB1032" s="80"/>
      <c r="BC1032" s="80"/>
      <c r="BD1032" s="69"/>
      <c r="BE1032" s="69"/>
      <c r="BF1032" s="80"/>
      <c r="BG1032" s="80"/>
      <c r="BH1032" s="69"/>
      <c r="BI1032" s="69"/>
      <c r="BJ1032" s="80"/>
      <c r="BK1032" s="80"/>
      <c r="BL1032" s="69"/>
      <c r="BM1032" s="69"/>
      <c r="BN1032" s="80"/>
      <c r="BO1032" s="80"/>
      <c r="BP1032" s="69"/>
      <c r="BQ1032" s="69"/>
      <c r="BR1032" s="80"/>
      <c r="BS1032" s="80"/>
      <c r="BT1032" s="69"/>
      <c r="BU1032" s="69"/>
      <c r="BV1032" s="80"/>
      <c r="BW1032" s="80"/>
      <c r="BX1032" s="69"/>
      <c r="BY1032" s="69"/>
      <c r="BZ1032" s="80"/>
      <c r="CA1032" s="80"/>
      <c r="CB1032" s="69"/>
      <c r="CC1032" s="69"/>
      <c r="CD1032" s="80"/>
      <c r="CE1032" s="80"/>
      <c r="CF1032" s="69"/>
      <c r="CG1032" s="69"/>
      <c r="CH1032" s="69"/>
      <c r="CI1032" s="69"/>
      <c r="CJ1032" s="69"/>
      <c r="CK1032" s="69"/>
      <c r="CL1032" s="68"/>
      <c r="CM1032" s="67"/>
      <c r="CN1032" s="67"/>
      <c r="CO1032" s="68"/>
      <c r="CP1032" s="68"/>
      <c r="CQ1032" s="67"/>
      <c r="CR1032" s="67"/>
      <c r="CS1032" s="69"/>
      <c r="CT1032" s="81"/>
      <c r="CU1032" s="69"/>
      <c r="CV1032" s="69"/>
      <c r="CW1032" s="69"/>
      <c r="CX1032" s="69"/>
      <c r="CY1032" s="69"/>
      <c r="CZ1032" s="69"/>
      <c r="DA1032" s="69"/>
    </row>
    <row r="1033" spans="2:105">
      <c r="B1033" s="67"/>
      <c r="C1033" s="67"/>
      <c r="D1033" s="67"/>
      <c r="E1033" s="69"/>
      <c r="F1033" s="68"/>
      <c r="G1033" s="67"/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  <c r="AC1033" s="80"/>
      <c r="AD1033" s="80"/>
      <c r="AE1033" s="69"/>
      <c r="AF1033" s="69"/>
      <c r="AG1033" s="69"/>
      <c r="AH1033" s="80"/>
      <c r="AI1033" s="80"/>
      <c r="AJ1033" s="69"/>
      <c r="AK1033" s="69"/>
      <c r="AL1033" s="80"/>
      <c r="AM1033" s="80"/>
      <c r="AN1033" s="69"/>
      <c r="AO1033" s="69"/>
      <c r="AP1033" s="80"/>
      <c r="AQ1033" s="80"/>
      <c r="AR1033" s="69"/>
      <c r="AS1033" s="69"/>
      <c r="AT1033" s="80"/>
      <c r="AU1033" s="80"/>
      <c r="AV1033" s="69"/>
      <c r="AW1033" s="69"/>
      <c r="AX1033" s="80"/>
      <c r="AY1033" s="80"/>
      <c r="AZ1033" s="69"/>
      <c r="BA1033" s="69"/>
      <c r="BB1033" s="80"/>
      <c r="BC1033" s="80"/>
      <c r="BD1033" s="69"/>
      <c r="BE1033" s="69"/>
      <c r="BF1033" s="80"/>
      <c r="BG1033" s="80"/>
      <c r="BH1033" s="69"/>
      <c r="BI1033" s="69"/>
      <c r="BJ1033" s="80"/>
      <c r="BK1033" s="80"/>
      <c r="BL1033" s="69"/>
      <c r="BM1033" s="69"/>
      <c r="BN1033" s="80"/>
      <c r="BO1033" s="80"/>
      <c r="BP1033" s="69"/>
      <c r="BQ1033" s="69"/>
      <c r="BR1033" s="80"/>
      <c r="BS1033" s="80"/>
      <c r="BT1033" s="69"/>
      <c r="BU1033" s="69"/>
      <c r="BV1033" s="80"/>
      <c r="BW1033" s="80"/>
      <c r="BX1033" s="69"/>
      <c r="BY1033" s="69"/>
      <c r="BZ1033" s="80"/>
      <c r="CA1033" s="80"/>
      <c r="CB1033" s="69"/>
      <c r="CC1033" s="69"/>
      <c r="CD1033" s="80"/>
      <c r="CE1033" s="80"/>
      <c r="CF1033" s="69"/>
      <c r="CG1033" s="69"/>
      <c r="CH1033" s="69"/>
      <c r="CI1033" s="69"/>
      <c r="CJ1033" s="69"/>
      <c r="CK1033" s="69"/>
      <c r="CL1033" s="68"/>
      <c r="CM1033" s="67"/>
      <c r="CN1033" s="67"/>
      <c r="CO1033" s="68"/>
      <c r="CP1033" s="68"/>
      <c r="CQ1033" s="67"/>
      <c r="CR1033" s="67"/>
      <c r="CS1033" s="69"/>
      <c r="CT1033" s="81"/>
      <c r="CU1033" s="69"/>
      <c r="CV1033" s="69"/>
      <c r="CW1033" s="69"/>
      <c r="CX1033" s="69"/>
      <c r="CY1033" s="69"/>
      <c r="CZ1033" s="69"/>
      <c r="DA1033" s="69"/>
    </row>
    <row r="1034" spans="2:105">
      <c r="B1034" s="67"/>
      <c r="C1034" s="67"/>
      <c r="D1034" s="67"/>
      <c r="E1034" s="69"/>
      <c r="F1034" s="68"/>
      <c r="G1034" s="67"/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  <c r="AC1034" s="80"/>
      <c r="AD1034" s="80"/>
      <c r="AE1034" s="69"/>
      <c r="AF1034" s="69"/>
      <c r="AG1034" s="69"/>
      <c r="AH1034" s="80"/>
      <c r="AI1034" s="80"/>
      <c r="AJ1034" s="69"/>
      <c r="AK1034" s="69"/>
      <c r="AL1034" s="80"/>
      <c r="AM1034" s="80"/>
      <c r="AN1034" s="69"/>
      <c r="AO1034" s="69"/>
      <c r="AP1034" s="80"/>
      <c r="AQ1034" s="80"/>
      <c r="AR1034" s="69"/>
      <c r="AS1034" s="69"/>
      <c r="AT1034" s="80"/>
      <c r="AU1034" s="80"/>
      <c r="AV1034" s="69"/>
      <c r="AW1034" s="69"/>
      <c r="AX1034" s="80"/>
      <c r="AY1034" s="80"/>
      <c r="AZ1034" s="69"/>
      <c r="BA1034" s="69"/>
      <c r="BB1034" s="80"/>
      <c r="BC1034" s="80"/>
      <c r="BD1034" s="69"/>
      <c r="BE1034" s="69"/>
      <c r="BF1034" s="80"/>
      <c r="BG1034" s="80"/>
      <c r="BH1034" s="69"/>
      <c r="BI1034" s="69"/>
      <c r="BJ1034" s="80"/>
      <c r="BK1034" s="80"/>
      <c r="BL1034" s="69"/>
      <c r="BM1034" s="69"/>
      <c r="BN1034" s="80"/>
      <c r="BO1034" s="80"/>
      <c r="BP1034" s="69"/>
      <c r="BQ1034" s="69"/>
      <c r="BR1034" s="80"/>
      <c r="BS1034" s="80"/>
      <c r="BT1034" s="69"/>
      <c r="BU1034" s="69"/>
      <c r="BV1034" s="80"/>
      <c r="BW1034" s="80"/>
      <c r="BX1034" s="69"/>
      <c r="BY1034" s="69"/>
      <c r="BZ1034" s="80"/>
      <c r="CA1034" s="80"/>
      <c r="CB1034" s="69"/>
      <c r="CC1034" s="69"/>
      <c r="CD1034" s="80"/>
      <c r="CE1034" s="80"/>
      <c r="CF1034" s="69"/>
      <c r="CG1034" s="69"/>
      <c r="CH1034" s="69"/>
      <c r="CI1034" s="69"/>
      <c r="CJ1034" s="69"/>
      <c r="CK1034" s="69"/>
      <c r="CL1034" s="68"/>
      <c r="CM1034" s="67"/>
      <c r="CN1034" s="67"/>
      <c r="CO1034" s="68"/>
      <c r="CP1034" s="68"/>
      <c r="CQ1034" s="67"/>
      <c r="CR1034" s="67"/>
      <c r="CS1034" s="69"/>
      <c r="CT1034" s="81"/>
      <c r="CU1034" s="69"/>
      <c r="CV1034" s="69"/>
      <c r="CW1034" s="69"/>
      <c r="CX1034" s="69"/>
      <c r="CY1034" s="69"/>
      <c r="CZ1034" s="69"/>
      <c r="DA1034" s="69"/>
    </row>
    <row r="1035" spans="2:105">
      <c r="B1035" s="67"/>
      <c r="C1035" s="67"/>
      <c r="D1035" s="67"/>
      <c r="E1035" s="69"/>
      <c r="F1035" s="68"/>
      <c r="G1035" s="67"/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  <c r="AC1035" s="80"/>
      <c r="AD1035" s="80"/>
      <c r="AE1035" s="69"/>
      <c r="AF1035" s="69"/>
      <c r="AG1035" s="69"/>
      <c r="AH1035" s="80"/>
      <c r="AI1035" s="80"/>
      <c r="AJ1035" s="69"/>
      <c r="AK1035" s="69"/>
      <c r="AL1035" s="80"/>
      <c r="AM1035" s="80"/>
      <c r="AN1035" s="69"/>
      <c r="AO1035" s="69"/>
      <c r="AP1035" s="80"/>
      <c r="AQ1035" s="80"/>
      <c r="AR1035" s="69"/>
      <c r="AS1035" s="69"/>
      <c r="AT1035" s="80"/>
      <c r="AU1035" s="80"/>
      <c r="AV1035" s="69"/>
      <c r="AW1035" s="69"/>
      <c r="AX1035" s="80"/>
      <c r="AY1035" s="80"/>
      <c r="AZ1035" s="69"/>
      <c r="BA1035" s="69"/>
      <c r="BB1035" s="80"/>
      <c r="BC1035" s="80"/>
      <c r="BD1035" s="69"/>
      <c r="BE1035" s="69"/>
      <c r="BF1035" s="80"/>
      <c r="BG1035" s="80"/>
      <c r="BH1035" s="69"/>
      <c r="BI1035" s="69"/>
      <c r="BJ1035" s="80"/>
      <c r="BK1035" s="80"/>
      <c r="BL1035" s="69"/>
      <c r="BM1035" s="69"/>
      <c r="BN1035" s="80"/>
      <c r="BO1035" s="80"/>
      <c r="BP1035" s="69"/>
      <c r="BQ1035" s="69"/>
      <c r="BR1035" s="80"/>
      <c r="BS1035" s="80"/>
      <c r="BT1035" s="69"/>
      <c r="BU1035" s="69"/>
      <c r="BV1035" s="80"/>
      <c r="BW1035" s="80"/>
      <c r="BX1035" s="69"/>
      <c r="BY1035" s="69"/>
      <c r="BZ1035" s="80"/>
      <c r="CA1035" s="80"/>
      <c r="CB1035" s="69"/>
      <c r="CC1035" s="69"/>
      <c r="CD1035" s="80"/>
      <c r="CE1035" s="80"/>
      <c r="CF1035" s="69"/>
      <c r="CG1035" s="69"/>
      <c r="CH1035" s="69"/>
      <c r="CI1035" s="69"/>
      <c r="CJ1035" s="69"/>
      <c r="CK1035" s="69"/>
      <c r="CL1035" s="68"/>
      <c r="CM1035" s="67"/>
      <c r="CN1035" s="67"/>
      <c r="CO1035" s="68"/>
      <c r="CP1035" s="68"/>
      <c r="CQ1035" s="67"/>
      <c r="CR1035" s="67"/>
      <c r="CS1035" s="69"/>
      <c r="CT1035" s="81"/>
      <c r="CU1035" s="69"/>
      <c r="CV1035" s="69"/>
      <c r="CW1035" s="69"/>
      <c r="CX1035" s="69"/>
      <c r="CY1035" s="69"/>
      <c r="CZ1035" s="69"/>
      <c r="DA1035" s="69"/>
    </row>
    <row r="1036" spans="2:105">
      <c r="B1036" s="67"/>
      <c r="C1036" s="67"/>
      <c r="D1036" s="67"/>
      <c r="E1036" s="69"/>
      <c r="F1036" s="68"/>
      <c r="G1036" s="67"/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  <c r="AC1036" s="80"/>
      <c r="AD1036" s="80"/>
      <c r="AE1036" s="69"/>
      <c r="AF1036" s="69"/>
      <c r="AG1036" s="69"/>
      <c r="AH1036" s="80"/>
      <c r="AI1036" s="80"/>
      <c r="AJ1036" s="69"/>
      <c r="AK1036" s="69"/>
      <c r="AL1036" s="80"/>
      <c r="AM1036" s="80"/>
      <c r="AN1036" s="69"/>
      <c r="AO1036" s="69"/>
      <c r="AP1036" s="80"/>
      <c r="AQ1036" s="80"/>
      <c r="AR1036" s="69"/>
      <c r="AS1036" s="69"/>
      <c r="AT1036" s="80"/>
      <c r="AU1036" s="80"/>
      <c r="AV1036" s="69"/>
      <c r="AW1036" s="69"/>
      <c r="AX1036" s="80"/>
      <c r="AY1036" s="80"/>
      <c r="AZ1036" s="69"/>
      <c r="BA1036" s="69"/>
      <c r="BB1036" s="80"/>
      <c r="BC1036" s="80"/>
      <c r="BD1036" s="69"/>
      <c r="BE1036" s="69"/>
      <c r="BF1036" s="80"/>
      <c r="BG1036" s="80"/>
      <c r="BH1036" s="69"/>
      <c r="BI1036" s="69"/>
      <c r="BJ1036" s="80"/>
      <c r="BK1036" s="80"/>
      <c r="BL1036" s="69"/>
      <c r="BM1036" s="69"/>
      <c r="BN1036" s="80"/>
      <c r="BO1036" s="80"/>
      <c r="BP1036" s="69"/>
      <c r="BQ1036" s="69"/>
      <c r="BR1036" s="80"/>
      <c r="BS1036" s="80"/>
      <c r="BT1036" s="69"/>
      <c r="BU1036" s="69"/>
      <c r="BV1036" s="80"/>
      <c r="BW1036" s="80"/>
      <c r="BX1036" s="69"/>
      <c r="BY1036" s="69"/>
      <c r="BZ1036" s="80"/>
      <c r="CA1036" s="80"/>
      <c r="CB1036" s="69"/>
      <c r="CC1036" s="69"/>
      <c r="CD1036" s="80"/>
      <c r="CE1036" s="80"/>
      <c r="CF1036" s="69"/>
      <c r="CG1036" s="69"/>
      <c r="CH1036" s="69"/>
      <c r="CI1036" s="69"/>
      <c r="CJ1036" s="69"/>
      <c r="CK1036" s="69"/>
      <c r="CL1036" s="68"/>
      <c r="CM1036" s="67"/>
      <c r="CN1036" s="67"/>
      <c r="CO1036" s="68"/>
      <c r="CP1036" s="68"/>
      <c r="CQ1036" s="67"/>
      <c r="CR1036" s="67"/>
      <c r="CS1036" s="69"/>
      <c r="CT1036" s="81"/>
      <c r="CU1036" s="69"/>
      <c r="CV1036" s="69"/>
      <c r="CW1036" s="69"/>
      <c r="CX1036" s="69"/>
      <c r="CY1036" s="69"/>
      <c r="CZ1036" s="69"/>
      <c r="DA1036" s="69"/>
    </row>
    <row r="1037" spans="2:105">
      <c r="B1037" s="67"/>
      <c r="C1037" s="67"/>
      <c r="D1037" s="67"/>
      <c r="E1037" s="69"/>
      <c r="F1037" s="68"/>
      <c r="G1037" s="67"/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  <c r="AC1037" s="80"/>
      <c r="AD1037" s="80"/>
      <c r="AE1037" s="69"/>
      <c r="AF1037" s="69"/>
      <c r="AG1037" s="69"/>
      <c r="AH1037" s="80"/>
      <c r="AI1037" s="80"/>
      <c r="AJ1037" s="69"/>
      <c r="AK1037" s="69"/>
      <c r="AL1037" s="80"/>
      <c r="AM1037" s="80"/>
      <c r="AN1037" s="69"/>
      <c r="AO1037" s="69"/>
      <c r="AP1037" s="80"/>
      <c r="AQ1037" s="80"/>
      <c r="AR1037" s="69"/>
      <c r="AS1037" s="69"/>
      <c r="AT1037" s="80"/>
      <c r="AU1037" s="80"/>
      <c r="AV1037" s="69"/>
      <c r="AW1037" s="69"/>
      <c r="AX1037" s="80"/>
      <c r="AY1037" s="80"/>
      <c r="AZ1037" s="69"/>
      <c r="BA1037" s="69"/>
      <c r="BB1037" s="80"/>
      <c r="BC1037" s="80"/>
      <c r="BD1037" s="69"/>
      <c r="BE1037" s="69"/>
      <c r="BF1037" s="80"/>
      <c r="BG1037" s="80"/>
      <c r="BH1037" s="69"/>
      <c r="BI1037" s="69"/>
      <c r="BJ1037" s="80"/>
      <c r="BK1037" s="80"/>
      <c r="BL1037" s="69"/>
      <c r="BM1037" s="69"/>
      <c r="BN1037" s="80"/>
      <c r="BO1037" s="80"/>
      <c r="BP1037" s="69"/>
      <c r="BQ1037" s="69"/>
      <c r="BR1037" s="80"/>
      <c r="BS1037" s="80"/>
      <c r="BT1037" s="69"/>
      <c r="BU1037" s="69"/>
      <c r="BV1037" s="80"/>
      <c r="BW1037" s="80"/>
      <c r="BX1037" s="69"/>
      <c r="BY1037" s="69"/>
      <c r="BZ1037" s="80"/>
      <c r="CA1037" s="80"/>
      <c r="CB1037" s="69"/>
      <c r="CC1037" s="69"/>
      <c r="CD1037" s="80"/>
      <c r="CE1037" s="80"/>
      <c r="CF1037" s="69"/>
      <c r="CG1037" s="69"/>
      <c r="CH1037" s="69"/>
      <c r="CI1037" s="69"/>
      <c r="CJ1037" s="69"/>
      <c r="CK1037" s="69"/>
      <c r="CL1037" s="68"/>
      <c r="CM1037" s="67"/>
      <c r="CN1037" s="67"/>
      <c r="CO1037" s="68"/>
      <c r="CP1037" s="68"/>
      <c r="CQ1037" s="67"/>
      <c r="CR1037" s="67"/>
      <c r="CS1037" s="69"/>
      <c r="CT1037" s="81"/>
      <c r="CU1037" s="69"/>
      <c r="CV1037" s="69"/>
      <c r="CW1037" s="69"/>
      <c r="CX1037" s="69"/>
      <c r="CY1037" s="69"/>
      <c r="CZ1037" s="69"/>
      <c r="DA1037" s="69"/>
    </row>
    <row r="1038" spans="2:105">
      <c r="B1038" s="67"/>
      <c r="C1038" s="67"/>
      <c r="D1038" s="67"/>
      <c r="E1038" s="69"/>
      <c r="F1038" s="68"/>
      <c r="G1038" s="67"/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  <c r="AC1038" s="80"/>
      <c r="AD1038" s="80"/>
      <c r="AE1038" s="69"/>
      <c r="AF1038" s="69"/>
      <c r="AG1038" s="69"/>
      <c r="AH1038" s="80"/>
      <c r="AI1038" s="80"/>
      <c r="AJ1038" s="69"/>
      <c r="AK1038" s="69"/>
      <c r="AL1038" s="80"/>
      <c r="AM1038" s="80"/>
      <c r="AN1038" s="69"/>
      <c r="AO1038" s="69"/>
      <c r="AP1038" s="80"/>
      <c r="AQ1038" s="80"/>
      <c r="AR1038" s="69"/>
      <c r="AS1038" s="69"/>
      <c r="AT1038" s="80"/>
      <c r="AU1038" s="80"/>
      <c r="AV1038" s="69"/>
      <c r="AW1038" s="69"/>
      <c r="AX1038" s="80"/>
      <c r="AY1038" s="80"/>
      <c r="AZ1038" s="69"/>
      <c r="BA1038" s="69"/>
      <c r="BB1038" s="80"/>
      <c r="BC1038" s="80"/>
      <c r="BD1038" s="69"/>
      <c r="BE1038" s="69"/>
      <c r="BF1038" s="80"/>
      <c r="BG1038" s="80"/>
      <c r="BH1038" s="69"/>
      <c r="BI1038" s="69"/>
      <c r="BJ1038" s="80"/>
      <c r="BK1038" s="80"/>
      <c r="BL1038" s="69"/>
      <c r="BM1038" s="69"/>
      <c r="BN1038" s="80"/>
      <c r="BO1038" s="80"/>
      <c r="BP1038" s="69"/>
      <c r="BQ1038" s="69"/>
      <c r="BR1038" s="80"/>
      <c r="BS1038" s="80"/>
      <c r="BT1038" s="69"/>
      <c r="BU1038" s="69"/>
      <c r="BV1038" s="80"/>
      <c r="BW1038" s="80"/>
      <c r="BX1038" s="69"/>
      <c r="BY1038" s="69"/>
      <c r="BZ1038" s="80"/>
      <c r="CA1038" s="80"/>
      <c r="CB1038" s="69"/>
      <c r="CC1038" s="69"/>
      <c r="CD1038" s="80"/>
      <c r="CE1038" s="80"/>
      <c r="CF1038" s="69"/>
      <c r="CG1038" s="69"/>
      <c r="CH1038" s="69"/>
      <c r="CI1038" s="69"/>
      <c r="CJ1038" s="69"/>
      <c r="CK1038" s="69"/>
      <c r="CL1038" s="68"/>
      <c r="CM1038" s="67"/>
      <c r="CN1038" s="67"/>
      <c r="CO1038" s="68"/>
      <c r="CP1038" s="68"/>
      <c r="CQ1038" s="67"/>
      <c r="CR1038" s="67"/>
      <c r="CS1038" s="69"/>
      <c r="CT1038" s="81"/>
      <c r="CU1038" s="69"/>
      <c r="CV1038" s="69"/>
      <c r="CW1038" s="69"/>
      <c r="CX1038" s="69"/>
      <c r="CY1038" s="69"/>
      <c r="CZ1038" s="69"/>
      <c r="DA1038" s="69"/>
    </row>
    <row r="1039" spans="2:105">
      <c r="B1039" s="67"/>
      <c r="C1039" s="67"/>
      <c r="D1039" s="67"/>
      <c r="E1039" s="69"/>
      <c r="F1039" s="68"/>
      <c r="G1039" s="67"/>
      <c r="H1039" s="69"/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  <c r="AC1039" s="80"/>
      <c r="AD1039" s="80"/>
      <c r="AE1039" s="69"/>
      <c r="AF1039" s="69"/>
      <c r="AG1039" s="69"/>
      <c r="AH1039" s="80"/>
      <c r="AI1039" s="80"/>
      <c r="AJ1039" s="69"/>
      <c r="AK1039" s="69"/>
      <c r="AL1039" s="80"/>
      <c r="AM1039" s="80"/>
      <c r="AN1039" s="69"/>
      <c r="AO1039" s="69"/>
      <c r="AP1039" s="80"/>
      <c r="AQ1039" s="80"/>
      <c r="AR1039" s="69"/>
      <c r="AS1039" s="69"/>
      <c r="AT1039" s="80"/>
      <c r="AU1039" s="80"/>
      <c r="AV1039" s="69"/>
      <c r="AW1039" s="69"/>
      <c r="AX1039" s="80"/>
      <c r="AY1039" s="80"/>
      <c r="AZ1039" s="69"/>
      <c r="BA1039" s="69"/>
      <c r="BB1039" s="80"/>
      <c r="BC1039" s="80"/>
      <c r="BD1039" s="69"/>
      <c r="BE1039" s="69"/>
      <c r="BF1039" s="80"/>
      <c r="BG1039" s="80"/>
      <c r="BH1039" s="69"/>
      <c r="BI1039" s="69"/>
      <c r="BJ1039" s="80"/>
      <c r="BK1039" s="80"/>
      <c r="BL1039" s="69"/>
      <c r="BM1039" s="69"/>
      <c r="BN1039" s="80"/>
      <c r="BO1039" s="80"/>
      <c r="BP1039" s="69"/>
      <c r="BQ1039" s="69"/>
      <c r="BR1039" s="80"/>
      <c r="BS1039" s="80"/>
      <c r="BT1039" s="69"/>
      <c r="BU1039" s="69"/>
      <c r="BV1039" s="80"/>
      <c r="BW1039" s="80"/>
      <c r="BX1039" s="69"/>
      <c r="BY1039" s="69"/>
      <c r="BZ1039" s="80"/>
      <c r="CA1039" s="80"/>
      <c r="CB1039" s="69"/>
      <c r="CC1039" s="69"/>
      <c r="CD1039" s="80"/>
      <c r="CE1039" s="80"/>
      <c r="CF1039" s="69"/>
      <c r="CG1039" s="69"/>
      <c r="CH1039" s="69"/>
      <c r="CI1039" s="69"/>
      <c r="CJ1039" s="69"/>
      <c r="CK1039" s="69"/>
      <c r="CL1039" s="68"/>
      <c r="CM1039" s="67"/>
      <c r="CN1039" s="67"/>
      <c r="CO1039" s="68"/>
      <c r="CP1039" s="68"/>
      <c r="CQ1039" s="67"/>
      <c r="CR1039" s="67"/>
      <c r="CS1039" s="69"/>
      <c r="CT1039" s="81"/>
      <c r="CU1039" s="69"/>
      <c r="CV1039" s="69"/>
      <c r="CW1039" s="69"/>
      <c r="CX1039" s="69"/>
      <c r="CY1039" s="69"/>
      <c r="CZ1039" s="69"/>
      <c r="DA1039" s="69"/>
    </row>
    <row r="1040" spans="2:105">
      <c r="B1040" s="67"/>
      <c r="C1040" s="67"/>
      <c r="D1040" s="67"/>
      <c r="E1040" s="69"/>
      <c r="F1040" s="68"/>
      <c r="G1040" s="67"/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  <c r="AC1040" s="80"/>
      <c r="AD1040" s="80"/>
      <c r="AE1040" s="69"/>
      <c r="AF1040" s="69"/>
      <c r="AG1040" s="69"/>
      <c r="AH1040" s="80"/>
      <c r="AI1040" s="80"/>
      <c r="AJ1040" s="69"/>
      <c r="AK1040" s="69"/>
      <c r="AL1040" s="80"/>
      <c r="AM1040" s="80"/>
      <c r="AN1040" s="69"/>
      <c r="AO1040" s="69"/>
      <c r="AP1040" s="80"/>
      <c r="AQ1040" s="80"/>
      <c r="AR1040" s="69"/>
      <c r="AS1040" s="69"/>
      <c r="AT1040" s="80"/>
      <c r="AU1040" s="80"/>
      <c r="AV1040" s="69"/>
      <c r="AW1040" s="69"/>
      <c r="AX1040" s="80"/>
      <c r="AY1040" s="80"/>
      <c r="AZ1040" s="69"/>
      <c r="BA1040" s="69"/>
      <c r="BB1040" s="80"/>
      <c r="BC1040" s="80"/>
      <c r="BD1040" s="69"/>
      <c r="BE1040" s="69"/>
      <c r="BF1040" s="80"/>
      <c r="BG1040" s="80"/>
      <c r="BH1040" s="69"/>
      <c r="BI1040" s="69"/>
      <c r="BJ1040" s="80"/>
      <c r="BK1040" s="80"/>
      <c r="BL1040" s="69"/>
      <c r="BM1040" s="69"/>
      <c r="BN1040" s="80"/>
      <c r="BO1040" s="80"/>
      <c r="BP1040" s="69"/>
      <c r="BQ1040" s="69"/>
      <c r="BR1040" s="80"/>
      <c r="BS1040" s="80"/>
      <c r="BT1040" s="69"/>
      <c r="BU1040" s="69"/>
      <c r="BV1040" s="80"/>
      <c r="BW1040" s="80"/>
      <c r="BX1040" s="69"/>
      <c r="BY1040" s="69"/>
      <c r="BZ1040" s="80"/>
      <c r="CA1040" s="80"/>
      <c r="CB1040" s="69"/>
      <c r="CC1040" s="69"/>
      <c r="CD1040" s="80"/>
      <c r="CE1040" s="80"/>
      <c r="CF1040" s="69"/>
      <c r="CG1040" s="69"/>
      <c r="CH1040" s="69"/>
      <c r="CI1040" s="69"/>
      <c r="CJ1040" s="69"/>
      <c r="CK1040" s="69"/>
      <c r="CL1040" s="68"/>
      <c r="CM1040" s="67"/>
      <c r="CN1040" s="67"/>
      <c r="CO1040" s="68"/>
      <c r="CP1040" s="68"/>
      <c r="CQ1040" s="67"/>
      <c r="CR1040" s="67"/>
      <c r="CS1040" s="69"/>
      <c r="CT1040" s="81"/>
      <c r="CU1040" s="69"/>
      <c r="CV1040" s="69"/>
      <c r="CW1040" s="69"/>
      <c r="CX1040" s="69"/>
      <c r="CY1040" s="69"/>
      <c r="CZ1040" s="69"/>
      <c r="DA1040" s="69"/>
    </row>
    <row r="1041" spans="2:105">
      <c r="B1041" s="67"/>
      <c r="C1041" s="67"/>
      <c r="D1041" s="67"/>
      <c r="E1041" s="69"/>
      <c r="F1041" s="68"/>
      <c r="G1041" s="67"/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  <c r="AC1041" s="80"/>
      <c r="AD1041" s="80"/>
      <c r="AE1041" s="69"/>
      <c r="AF1041" s="69"/>
      <c r="AG1041" s="69"/>
      <c r="AH1041" s="80"/>
      <c r="AI1041" s="80"/>
      <c r="AJ1041" s="69"/>
      <c r="AK1041" s="69"/>
      <c r="AL1041" s="80"/>
      <c r="AM1041" s="80"/>
      <c r="AN1041" s="69"/>
      <c r="AO1041" s="69"/>
      <c r="AP1041" s="80"/>
      <c r="AQ1041" s="80"/>
      <c r="AR1041" s="69"/>
      <c r="AS1041" s="69"/>
      <c r="AT1041" s="80"/>
      <c r="AU1041" s="80"/>
      <c r="AV1041" s="69"/>
      <c r="AW1041" s="69"/>
      <c r="AX1041" s="80"/>
      <c r="AY1041" s="80"/>
      <c r="AZ1041" s="69"/>
      <c r="BA1041" s="69"/>
      <c r="BB1041" s="80"/>
      <c r="BC1041" s="80"/>
      <c r="BD1041" s="69"/>
      <c r="BE1041" s="69"/>
      <c r="BF1041" s="80"/>
      <c r="BG1041" s="80"/>
      <c r="BH1041" s="69"/>
      <c r="BI1041" s="69"/>
      <c r="BJ1041" s="80"/>
      <c r="BK1041" s="80"/>
      <c r="BL1041" s="69"/>
      <c r="BM1041" s="69"/>
      <c r="BN1041" s="80"/>
      <c r="BO1041" s="80"/>
      <c r="BP1041" s="69"/>
      <c r="BQ1041" s="69"/>
      <c r="BR1041" s="80"/>
      <c r="BS1041" s="80"/>
      <c r="BT1041" s="69"/>
      <c r="BU1041" s="69"/>
      <c r="BV1041" s="80"/>
      <c r="BW1041" s="80"/>
      <c r="BX1041" s="69"/>
      <c r="BY1041" s="69"/>
      <c r="BZ1041" s="80"/>
      <c r="CA1041" s="80"/>
      <c r="CB1041" s="69"/>
      <c r="CC1041" s="69"/>
      <c r="CD1041" s="80"/>
      <c r="CE1041" s="80"/>
      <c r="CF1041" s="69"/>
      <c r="CG1041" s="69"/>
      <c r="CH1041" s="69"/>
      <c r="CI1041" s="69"/>
      <c r="CJ1041" s="69"/>
      <c r="CK1041" s="69"/>
      <c r="CL1041" s="68"/>
      <c r="CM1041" s="67"/>
      <c r="CN1041" s="67"/>
      <c r="CO1041" s="68"/>
      <c r="CP1041" s="68"/>
      <c r="CQ1041" s="67"/>
      <c r="CR1041" s="67"/>
      <c r="CS1041" s="69"/>
      <c r="CT1041" s="81"/>
      <c r="CU1041" s="69"/>
      <c r="CV1041" s="69"/>
      <c r="CW1041" s="69"/>
      <c r="CX1041" s="69"/>
      <c r="CY1041" s="69"/>
      <c r="CZ1041" s="69"/>
      <c r="DA1041" s="69"/>
    </row>
    <row r="1042" spans="2:105">
      <c r="B1042" s="67"/>
      <c r="C1042" s="67"/>
      <c r="D1042" s="67"/>
      <c r="E1042" s="69"/>
      <c r="F1042" s="68"/>
      <c r="G1042" s="67"/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  <c r="AC1042" s="80"/>
      <c r="AD1042" s="80"/>
      <c r="AE1042" s="69"/>
      <c r="AF1042" s="69"/>
      <c r="AG1042" s="69"/>
      <c r="AH1042" s="80"/>
      <c r="AI1042" s="80"/>
      <c r="AJ1042" s="69"/>
      <c r="AK1042" s="69"/>
      <c r="AL1042" s="80"/>
      <c r="AM1042" s="80"/>
      <c r="AN1042" s="69"/>
      <c r="AO1042" s="69"/>
      <c r="AP1042" s="80"/>
      <c r="AQ1042" s="80"/>
      <c r="AR1042" s="69"/>
      <c r="AS1042" s="69"/>
      <c r="AT1042" s="80"/>
      <c r="AU1042" s="80"/>
      <c r="AV1042" s="69"/>
      <c r="AW1042" s="69"/>
      <c r="AX1042" s="80"/>
      <c r="AY1042" s="80"/>
      <c r="AZ1042" s="69"/>
      <c r="BA1042" s="69"/>
      <c r="BB1042" s="80"/>
      <c r="BC1042" s="80"/>
      <c r="BD1042" s="69"/>
      <c r="BE1042" s="69"/>
      <c r="BF1042" s="80"/>
      <c r="BG1042" s="80"/>
      <c r="BH1042" s="69"/>
      <c r="BI1042" s="69"/>
      <c r="BJ1042" s="80"/>
      <c r="BK1042" s="80"/>
      <c r="BL1042" s="69"/>
      <c r="BM1042" s="69"/>
      <c r="BN1042" s="80"/>
      <c r="BO1042" s="80"/>
      <c r="BP1042" s="69"/>
      <c r="BQ1042" s="69"/>
      <c r="BR1042" s="80"/>
      <c r="BS1042" s="80"/>
      <c r="BT1042" s="69"/>
      <c r="BU1042" s="69"/>
      <c r="BV1042" s="80"/>
      <c r="BW1042" s="80"/>
      <c r="BX1042" s="69"/>
      <c r="BY1042" s="69"/>
      <c r="BZ1042" s="80"/>
      <c r="CA1042" s="80"/>
      <c r="CB1042" s="69"/>
      <c r="CC1042" s="69"/>
      <c r="CD1042" s="80"/>
      <c r="CE1042" s="80"/>
      <c r="CF1042" s="69"/>
      <c r="CG1042" s="69"/>
      <c r="CH1042" s="69"/>
      <c r="CI1042" s="69"/>
      <c r="CJ1042" s="69"/>
      <c r="CK1042" s="69"/>
      <c r="CL1042" s="68"/>
      <c r="CM1042" s="67"/>
      <c r="CN1042" s="67"/>
      <c r="CO1042" s="68"/>
      <c r="CP1042" s="68"/>
      <c r="CQ1042" s="67"/>
      <c r="CR1042" s="67"/>
      <c r="CS1042" s="69"/>
      <c r="CT1042" s="81"/>
      <c r="CU1042" s="69"/>
      <c r="CV1042" s="69"/>
      <c r="CW1042" s="69"/>
      <c r="CX1042" s="69"/>
      <c r="CY1042" s="69"/>
      <c r="CZ1042" s="69"/>
      <c r="DA1042" s="69"/>
    </row>
    <row r="1043" spans="2:105">
      <c r="B1043" s="67"/>
      <c r="C1043" s="67"/>
      <c r="D1043" s="67"/>
      <c r="E1043" s="69"/>
      <c r="F1043" s="68"/>
      <c r="G1043" s="67"/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  <c r="AC1043" s="80"/>
      <c r="AD1043" s="80"/>
      <c r="AE1043" s="69"/>
      <c r="AF1043" s="69"/>
      <c r="AG1043" s="69"/>
      <c r="AH1043" s="80"/>
      <c r="AI1043" s="80"/>
      <c r="AJ1043" s="69"/>
      <c r="AK1043" s="69"/>
      <c r="AL1043" s="80"/>
      <c r="AM1043" s="80"/>
      <c r="AN1043" s="69"/>
      <c r="AO1043" s="69"/>
      <c r="AP1043" s="80"/>
      <c r="AQ1043" s="80"/>
      <c r="AR1043" s="69"/>
      <c r="AS1043" s="69"/>
      <c r="AT1043" s="80"/>
      <c r="AU1043" s="80"/>
      <c r="AV1043" s="69"/>
      <c r="AW1043" s="69"/>
      <c r="AX1043" s="80"/>
      <c r="AY1043" s="80"/>
      <c r="AZ1043" s="69"/>
      <c r="BA1043" s="69"/>
      <c r="BB1043" s="80"/>
      <c r="BC1043" s="80"/>
      <c r="BD1043" s="69"/>
      <c r="BE1043" s="69"/>
      <c r="BF1043" s="80"/>
      <c r="BG1043" s="80"/>
      <c r="BH1043" s="69"/>
      <c r="BI1043" s="69"/>
      <c r="BJ1043" s="80"/>
      <c r="BK1043" s="80"/>
      <c r="BL1043" s="69"/>
      <c r="BM1043" s="69"/>
      <c r="BN1043" s="80"/>
      <c r="BO1043" s="80"/>
      <c r="BP1043" s="69"/>
      <c r="BQ1043" s="69"/>
      <c r="BR1043" s="80"/>
      <c r="BS1043" s="80"/>
      <c r="BT1043" s="69"/>
      <c r="BU1043" s="69"/>
      <c r="BV1043" s="80"/>
      <c r="BW1043" s="80"/>
      <c r="BX1043" s="69"/>
      <c r="BY1043" s="69"/>
      <c r="BZ1043" s="80"/>
      <c r="CA1043" s="80"/>
      <c r="CB1043" s="69"/>
      <c r="CC1043" s="69"/>
      <c r="CD1043" s="80"/>
      <c r="CE1043" s="80"/>
      <c r="CF1043" s="69"/>
      <c r="CG1043" s="69"/>
      <c r="CH1043" s="69"/>
      <c r="CI1043" s="69"/>
      <c r="CJ1043" s="69"/>
      <c r="CK1043" s="69"/>
      <c r="CL1043" s="68"/>
      <c r="CM1043" s="67"/>
      <c r="CN1043" s="67"/>
      <c r="CO1043" s="68"/>
      <c r="CP1043" s="68"/>
      <c r="CQ1043" s="67"/>
      <c r="CR1043" s="67"/>
      <c r="CS1043" s="69"/>
      <c r="CT1043" s="81"/>
      <c r="CU1043" s="69"/>
      <c r="CV1043" s="69"/>
      <c r="CW1043" s="69"/>
      <c r="CX1043" s="69"/>
      <c r="CY1043" s="69"/>
      <c r="CZ1043" s="69"/>
      <c r="DA1043" s="69"/>
    </row>
    <row r="1044" spans="2:105">
      <c r="B1044" s="67"/>
      <c r="C1044" s="67"/>
      <c r="D1044" s="67"/>
      <c r="E1044" s="69"/>
      <c r="F1044" s="68"/>
      <c r="G1044" s="67"/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  <c r="AC1044" s="80"/>
      <c r="AD1044" s="80"/>
      <c r="AE1044" s="69"/>
      <c r="AF1044" s="69"/>
      <c r="AG1044" s="69"/>
      <c r="AH1044" s="80"/>
      <c r="AI1044" s="80"/>
      <c r="AJ1044" s="69"/>
      <c r="AK1044" s="69"/>
      <c r="AL1044" s="80"/>
      <c r="AM1044" s="80"/>
      <c r="AN1044" s="69"/>
      <c r="AO1044" s="69"/>
      <c r="AP1044" s="80"/>
      <c r="AQ1044" s="80"/>
      <c r="AR1044" s="69"/>
      <c r="AS1044" s="69"/>
      <c r="AT1044" s="80"/>
      <c r="AU1044" s="80"/>
      <c r="AV1044" s="69"/>
      <c r="AW1044" s="69"/>
      <c r="AX1044" s="80"/>
      <c r="AY1044" s="80"/>
      <c r="AZ1044" s="69"/>
      <c r="BA1044" s="69"/>
      <c r="BB1044" s="80"/>
      <c r="BC1044" s="80"/>
      <c r="BD1044" s="69"/>
      <c r="BE1044" s="69"/>
      <c r="BF1044" s="80"/>
      <c r="BG1044" s="80"/>
      <c r="BH1044" s="69"/>
      <c r="BI1044" s="69"/>
      <c r="BJ1044" s="80"/>
      <c r="BK1044" s="80"/>
      <c r="BL1044" s="69"/>
      <c r="BM1044" s="69"/>
      <c r="BN1044" s="80"/>
      <c r="BO1044" s="80"/>
      <c r="BP1044" s="69"/>
      <c r="BQ1044" s="69"/>
      <c r="BR1044" s="80"/>
      <c r="BS1044" s="80"/>
      <c r="BT1044" s="69"/>
      <c r="BU1044" s="69"/>
      <c r="BV1044" s="80"/>
      <c r="BW1044" s="80"/>
      <c r="BX1044" s="69"/>
      <c r="BY1044" s="69"/>
      <c r="BZ1044" s="80"/>
      <c r="CA1044" s="80"/>
      <c r="CB1044" s="69"/>
      <c r="CC1044" s="69"/>
      <c r="CD1044" s="80"/>
      <c r="CE1044" s="80"/>
      <c r="CF1044" s="69"/>
      <c r="CG1044" s="69"/>
      <c r="CH1044" s="69"/>
      <c r="CI1044" s="69"/>
      <c r="CJ1044" s="69"/>
      <c r="CK1044" s="69"/>
      <c r="CL1044" s="68"/>
      <c r="CM1044" s="67"/>
      <c r="CN1044" s="67"/>
      <c r="CO1044" s="68"/>
      <c r="CP1044" s="68"/>
      <c r="CQ1044" s="67"/>
      <c r="CR1044" s="67"/>
      <c r="CS1044" s="69"/>
      <c r="CT1044" s="81"/>
      <c r="CU1044" s="69"/>
      <c r="CV1044" s="69"/>
      <c r="CW1044" s="69"/>
      <c r="CX1044" s="69"/>
      <c r="CY1044" s="69"/>
      <c r="CZ1044" s="69"/>
      <c r="DA1044" s="69"/>
    </row>
    <row r="1045" spans="2:105">
      <c r="B1045" s="67"/>
      <c r="C1045" s="67"/>
      <c r="D1045" s="67"/>
      <c r="E1045" s="69"/>
      <c r="F1045" s="68"/>
      <c r="G1045" s="67"/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  <c r="AC1045" s="80"/>
      <c r="AD1045" s="80"/>
      <c r="AE1045" s="69"/>
      <c r="AF1045" s="69"/>
      <c r="AG1045" s="69"/>
      <c r="AH1045" s="80"/>
      <c r="AI1045" s="80"/>
      <c r="AJ1045" s="69"/>
      <c r="AK1045" s="69"/>
      <c r="AL1045" s="80"/>
      <c r="AM1045" s="80"/>
      <c r="AN1045" s="69"/>
      <c r="AO1045" s="69"/>
      <c r="AP1045" s="80"/>
      <c r="AQ1045" s="80"/>
      <c r="AR1045" s="69"/>
      <c r="AS1045" s="69"/>
      <c r="AT1045" s="80"/>
      <c r="AU1045" s="80"/>
      <c r="AV1045" s="69"/>
      <c r="AW1045" s="69"/>
      <c r="AX1045" s="80"/>
      <c r="AY1045" s="80"/>
      <c r="AZ1045" s="69"/>
      <c r="BA1045" s="69"/>
      <c r="BB1045" s="80"/>
      <c r="BC1045" s="80"/>
      <c r="BD1045" s="69"/>
      <c r="BE1045" s="69"/>
      <c r="BF1045" s="80"/>
      <c r="BG1045" s="80"/>
      <c r="BH1045" s="69"/>
      <c r="BI1045" s="69"/>
      <c r="BJ1045" s="80"/>
      <c r="BK1045" s="80"/>
      <c r="BL1045" s="69"/>
      <c r="BM1045" s="69"/>
      <c r="BN1045" s="80"/>
      <c r="BO1045" s="80"/>
      <c r="BP1045" s="69"/>
      <c r="BQ1045" s="69"/>
      <c r="BR1045" s="80"/>
      <c r="BS1045" s="80"/>
      <c r="BT1045" s="69"/>
      <c r="BU1045" s="69"/>
      <c r="BV1045" s="80"/>
      <c r="BW1045" s="80"/>
      <c r="BX1045" s="69"/>
      <c r="BY1045" s="69"/>
      <c r="BZ1045" s="80"/>
      <c r="CA1045" s="80"/>
      <c r="CB1045" s="69"/>
      <c r="CC1045" s="69"/>
      <c r="CD1045" s="80"/>
      <c r="CE1045" s="80"/>
      <c r="CF1045" s="69"/>
      <c r="CG1045" s="69"/>
      <c r="CH1045" s="69"/>
      <c r="CI1045" s="69"/>
      <c r="CJ1045" s="69"/>
      <c r="CK1045" s="69"/>
      <c r="CL1045" s="68"/>
      <c r="CM1045" s="67"/>
      <c r="CN1045" s="67"/>
      <c r="CO1045" s="68"/>
      <c r="CP1045" s="68"/>
      <c r="CQ1045" s="67"/>
      <c r="CR1045" s="67"/>
      <c r="CS1045" s="69"/>
      <c r="CT1045" s="81"/>
      <c r="CU1045" s="69"/>
      <c r="CV1045" s="69"/>
      <c r="CW1045" s="69"/>
      <c r="CX1045" s="69"/>
      <c r="CY1045" s="69"/>
      <c r="CZ1045" s="69"/>
      <c r="DA1045" s="69"/>
    </row>
    <row r="1046" spans="2:105">
      <c r="B1046" s="67"/>
      <c r="C1046" s="67"/>
      <c r="D1046" s="67"/>
      <c r="E1046" s="69"/>
      <c r="F1046" s="68"/>
      <c r="G1046" s="67"/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  <c r="AC1046" s="80"/>
      <c r="AD1046" s="80"/>
      <c r="AE1046" s="69"/>
      <c r="AF1046" s="69"/>
      <c r="AG1046" s="69"/>
      <c r="AH1046" s="80"/>
      <c r="AI1046" s="80"/>
      <c r="AJ1046" s="69"/>
      <c r="AK1046" s="69"/>
      <c r="AL1046" s="80"/>
      <c r="AM1046" s="80"/>
      <c r="AN1046" s="69"/>
      <c r="AO1046" s="69"/>
      <c r="AP1046" s="80"/>
      <c r="AQ1046" s="80"/>
      <c r="AR1046" s="69"/>
      <c r="AS1046" s="69"/>
      <c r="AT1046" s="80"/>
      <c r="AU1046" s="80"/>
      <c r="AV1046" s="69"/>
      <c r="AW1046" s="69"/>
      <c r="AX1046" s="80"/>
      <c r="AY1046" s="80"/>
      <c r="AZ1046" s="69"/>
      <c r="BA1046" s="69"/>
      <c r="BB1046" s="80"/>
      <c r="BC1046" s="80"/>
      <c r="BD1046" s="69"/>
      <c r="BE1046" s="69"/>
      <c r="BF1046" s="80"/>
      <c r="BG1046" s="80"/>
      <c r="BH1046" s="69"/>
      <c r="BI1046" s="69"/>
      <c r="BJ1046" s="80"/>
      <c r="BK1046" s="80"/>
      <c r="BL1046" s="69"/>
      <c r="BM1046" s="69"/>
      <c r="BN1046" s="80"/>
      <c r="BO1046" s="80"/>
      <c r="BP1046" s="69"/>
      <c r="BQ1046" s="69"/>
      <c r="BR1046" s="80"/>
      <c r="BS1046" s="80"/>
      <c r="BT1046" s="69"/>
      <c r="BU1046" s="69"/>
      <c r="BV1046" s="80"/>
      <c r="BW1046" s="80"/>
      <c r="BX1046" s="69"/>
      <c r="BY1046" s="69"/>
      <c r="BZ1046" s="80"/>
      <c r="CA1046" s="80"/>
      <c r="CB1046" s="69"/>
      <c r="CC1046" s="69"/>
      <c r="CD1046" s="80"/>
      <c r="CE1046" s="80"/>
      <c r="CF1046" s="69"/>
      <c r="CG1046" s="69"/>
      <c r="CH1046" s="69"/>
      <c r="CI1046" s="69"/>
      <c r="CJ1046" s="69"/>
      <c r="CK1046" s="69"/>
      <c r="CL1046" s="68"/>
      <c r="CM1046" s="67"/>
      <c r="CN1046" s="67"/>
      <c r="CO1046" s="68"/>
      <c r="CP1046" s="68"/>
      <c r="CQ1046" s="67"/>
      <c r="CR1046" s="67"/>
      <c r="CS1046" s="69"/>
      <c r="CT1046" s="81"/>
      <c r="CU1046" s="69"/>
      <c r="CV1046" s="69"/>
      <c r="CW1046" s="69"/>
      <c r="CX1046" s="69"/>
      <c r="CY1046" s="69"/>
      <c r="CZ1046" s="69"/>
      <c r="DA1046" s="69"/>
    </row>
    <row r="1047" spans="2:105">
      <c r="B1047" s="67"/>
      <c r="C1047" s="67"/>
      <c r="D1047" s="67"/>
      <c r="E1047" s="69"/>
      <c r="F1047" s="68"/>
      <c r="G1047" s="67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  <c r="AC1047" s="80"/>
      <c r="AD1047" s="80"/>
      <c r="AE1047" s="69"/>
      <c r="AF1047" s="69"/>
      <c r="AG1047" s="69"/>
      <c r="AH1047" s="80"/>
      <c r="AI1047" s="80"/>
      <c r="AJ1047" s="69"/>
      <c r="AK1047" s="69"/>
      <c r="AL1047" s="80"/>
      <c r="AM1047" s="80"/>
      <c r="AN1047" s="69"/>
      <c r="AO1047" s="69"/>
      <c r="AP1047" s="80"/>
      <c r="AQ1047" s="80"/>
      <c r="AR1047" s="69"/>
      <c r="AS1047" s="69"/>
      <c r="AT1047" s="80"/>
      <c r="AU1047" s="80"/>
      <c r="AV1047" s="69"/>
      <c r="AW1047" s="69"/>
      <c r="AX1047" s="80"/>
      <c r="AY1047" s="80"/>
      <c r="AZ1047" s="69"/>
      <c r="BA1047" s="69"/>
      <c r="BB1047" s="80"/>
      <c r="BC1047" s="80"/>
      <c r="BD1047" s="69"/>
      <c r="BE1047" s="69"/>
      <c r="BF1047" s="80"/>
      <c r="BG1047" s="80"/>
      <c r="BH1047" s="69"/>
      <c r="BI1047" s="69"/>
      <c r="BJ1047" s="80"/>
      <c r="BK1047" s="80"/>
      <c r="BL1047" s="69"/>
      <c r="BM1047" s="69"/>
      <c r="BN1047" s="80"/>
      <c r="BO1047" s="80"/>
      <c r="BP1047" s="69"/>
      <c r="BQ1047" s="69"/>
      <c r="BR1047" s="80"/>
      <c r="BS1047" s="80"/>
      <c r="BT1047" s="69"/>
      <c r="BU1047" s="69"/>
      <c r="BV1047" s="80"/>
      <c r="BW1047" s="80"/>
      <c r="BX1047" s="69"/>
      <c r="BY1047" s="69"/>
      <c r="BZ1047" s="80"/>
      <c r="CA1047" s="80"/>
      <c r="CB1047" s="69"/>
      <c r="CC1047" s="69"/>
      <c r="CD1047" s="80"/>
      <c r="CE1047" s="80"/>
      <c r="CF1047" s="69"/>
      <c r="CG1047" s="69"/>
      <c r="CH1047" s="69"/>
      <c r="CI1047" s="69"/>
      <c r="CJ1047" s="69"/>
      <c r="CK1047" s="69"/>
      <c r="CL1047" s="68"/>
      <c r="CM1047" s="67"/>
      <c r="CN1047" s="67"/>
      <c r="CO1047" s="68"/>
      <c r="CP1047" s="68"/>
      <c r="CQ1047" s="67"/>
      <c r="CR1047" s="67"/>
      <c r="CS1047" s="69"/>
      <c r="CT1047" s="81"/>
      <c r="CU1047" s="69"/>
      <c r="CV1047" s="69"/>
      <c r="CW1047" s="69"/>
      <c r="CX1047" s="69"/>
      <c r="CY1047" s="69"/>
      <c r="CZ1047" s="69"/>
      <c r="DA1047" s="69"/>
    </row>
    <row r="1048" spans="2:105">
      <c r="B1048" s="67"/>
      <c r="C1048" s="67"/>
      <c r="D1048" s="67"/>
      <c r="E1048" s="69"/>
      <c r="F1048" s="68"/>
      <c r="G1048" s="67"/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  <c r="AC1048" s="80"/>
      <c r="AD1048" s="80"/>
      <c r="AE1048" s="69"/>
      <c r="AF1048" s="69"/>
      <c r="AG1048" s="69"/>
      <c r="AH1048" s="80"/>
      <c r="AI1048" s="80"/>
      <c r="AJ1048" s="69"/>
      <c r="AK1048" s="69"/>
      <c r="AL1048" s="80"/>
      <c r="AM1048" s="80"/>
      <c r="AN1048" s="69"/>
      <c r="AO1048" s="69"/>
      <c r="AP1048" s="80"/>
      <c r="AQ1048" s="80"/>
      <c r="AR1048" s="69"/>
      <c r="AS1048" s="69"/>
      <c r="AT1048" s="80"/>
      <c r="AU1048" s="80"/>
      <c r="AV1048" s="69"/>
      <c r="AW1048" s="69"/>
      <c r="AX1048" s="80"/>
      <c r="AY1048" s="80"/>
      <c r="AZ1048" s="69"/>
      <c r="BA1048" s="69"/>
      <c r="BB1048" s="80"/>
      <c r="BC1048" s="80"/>
      <c r="BD1048" s="69"/>
      <c r="BE1048" s="69"/>
      <c r="BF1048" s="80"/>
      <c r="BG1048" s="80"/>
      <c r="BH1048" s="69"/>
      <c r="BI1048" s="69"/>
      <c r="BJ1048" s="80"/>
      <c r="BK1048" s="80"/>
      <c r="BL1048" s="69"/>
      <c r="BM1048" s="69"/>
      <c r="BN1048" s="80"/>
      <c r="BO1048" s="80"/>
      <c r="BP1048" s="69"/>
      <c r="BQ1048" s="69"/>
      <c r="BR1048" s="80"/>
      <c r="BS1048" s="80"/>
      <c r="BT1048" s="69"/>
      <c r="BU1048" s="69"/>
      <c r="BV1048" s="80"/>
      <c r="BW1048" s="80"/>
      <c r="BX1048" s="69"/>
      <c r="BY1048" s="69"/>
      <c r="BZ1048" s="80"/>
      <c r="CA1048" s="80"/>
      <c r="CB1048" s="69"/>
      <c r="CC1048" s="69"/>
      <c r="CD1048" s="80"/>
      <c r="CE1048" s="80"/>
      <c r="CF1048" s="69"/>
      <c r="CG1048" s="69"/>
      <c r="CH1048" s="69"/>
      <c r="CI1048" s="69"/>
      <c r="CJ1048" s="69"/>
      <c r="CK1048" s="69"/>
      <c r="CL1048" s="68"/>
      <c r="CM1048" s="67"/>
      <c r="CN1048" s="67"/>
      <c r="CO1048" s="68"/>
      <c r="CP1048" s="68"/>
      <c r="CQ1048" s="67"/>
      <c r="CR1048" s="67"/>
      <c r="CS1048" s="69"/>
      <c r="CT1048" s="81"/>
      <c r="CU1048" s="69"/>
      <c r="CV1048" s="69"/>
      <c r="CW1048" s="69"/>
      <c r="CX1048" s="69"/>
      <c r="CY1048" s="69"/>
      <c r="CZ1048" s="69"/>
      <c r="DA1048" s="69"/>
    </row>
    <row r="1049" spans="2:105">
      <c r="B1049" s="67"/>
      <c r="C1049" s="67"/>
      <c r="D1049" s="67"/>
      <c r="E1049" s="69"/>
      <c r="F1049" s="68"/>
      <c r="G1049" s="67"/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  <c r="AC1049" s="80"/>
      <c r="AD1049" s="80"/>
      <c r="AE1049" s="69"/>
      <c r="AF1049" s="69"/>
      <c r="AG1049" s="69"/>
      <c r="AH1049" s="80"/>
      <c r="AI1049" s="80"/>
      <c r="AJ1049" s="69"/>
      <c r="AK1049" s="69"/>
      <c r="AL1049" s="80"/>
      <c r="AM1049" s="80"/>
      <c r="AN1049" s="69"/>
      <c r="AO1049" s="69"/>
      <c r="AP1049" s="80"/>
      <c r="AQ1049" s="80"/>
      <c r="AR1049" s="69"/>
      <c r="AS1049" s="69"/>
      <c r="AT1049" s="80"/>
      <c r="AU1049" s="80"/>
      <c r="AV1049" s="69"/>
      <c r="AW1049" s="69"/>
      <c r="AX1049" s="80"/>
      <c r="AY1049" s="80"/>
      <c r="AZ1049" s="69"/>
      <c r="BA1049" s="69"/>
      <c r="BB1049" s="80"/>
      <c r="BC1049" s="80"/>
      <c r="BD1049" s="69"/>
      <c r="BE1049" s="69"/>
      <c r="BF1049" s="80"/>
      <c r="BG1049" s="80"/>
      <c r="BH1049" s="69"/>
      <c r="BI1049" s="69"/>
      <c r="BJ1049" s="80"/>
      <c r="BK1049" s="80"/>
      <c r="BL1049" s="69"/>
      <c r="BM1049" s="69"/>
      <c r="BN1049" s="80"/>
      <c r="BO1049" s="80"/>
      <c r="BP1049" s="69"/>
      <c r="BQ1049" s="69"/>
      <c r="BR1049" s="80"/>
      <c r="BS1049" s="80"/>
      <c r="BT1049" s="69"/>
      <c r="BU1049" s="69"/>
      <c r="BV1049" s="80"/>
      <c r="BW1049" s="80"/>
      <c r="BX1049" s="69"/>
      <c r="BY1049" s="69"/>
      <c r="BZ1049" s="80"/>
      <c r="CA1049" s="80"/>
      <c r="CB1049" s="69"/>
      <c r="CC1049" s="69"/>
      <c r="CD1049" s="80"/>
      <c r="CE1049" s="80"/>
      <c r="CF1049" s="69"/>
      <c r="CG1049" s="69"/>
      <c r="CH1049" s="69"/>
      <c r="CI1049" s="69"/>
      <c r="CJ1049" s="69"/>
      <c r="CK1049" s="69"/>
      <c r="CL1049" s="68"/>
      <c r="CM1049" s="67"/>
      <c r="CN1049" s="67"/>
      <c r="CO1049" s="68"/>
      <c r="CP1049" s="68"/>
      <c r="CQ1049" s="67"/>
      <c r="CR1049" s="67"/>
      <c r="CS1049" s="69"/>
      <c r="CT1049" s="81"/>
      <c r="CU1049" s="69"/>
      <c r="CV1049" s="69"/>
      <c r="CW1049" s="69"/>
      <c r="CX1049" s="69"/>
      <c r="CY1049" s="69"/>
      <c r="CZ1049" s="69"/>
      <c r="DA1049" s="69"/>
    </row>
    <row r="1050" spans="2:105">
      <c r="B1050" s="67"/>
      <c r="C1050" s="67"/>
      <c r="D1050" s="67"/>
      <c r="E1050" s="69"/>
      <c r="F1050" s="68"/>
      <c r="G1050" s="67"/>
      <c r="H1050" s="69"/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  <c r="AC1050" s="80"/>
      <c r="AD1050" s="80"/>
      <c r="AE1050" s="69"/>
      <c r="AF1050" s="69"/>
      <c r="AG1050" s="69"/>
      <c r="AH1050" s="80"/>
      <c r="AI1050" s="80"/>
      <c r="AJ1050" s="69"/>
      <c r="AK1050" s="69"/>
      <c r="AL1050" s="80"/>
      <c r="AM1050" s="80"/>
      <c r="AN1050" s="69"/>
      <c r="AO1050" s="69"/>
      <c r="AP1050" s="80"/>
      <c r="AQ1050" s="80"/>
      <c r="AR1050" s="69"/>
      <c r="AS1050" s="69"/>
      <c r="AT1050" s="80"/>
      <c r="AU1050" s="80"/>
      <c r="AV1050" s="69"/>
      <c r="AW1050" s="69"/>
      <c r="AX1050" s="80"/>
      <c r="AY1050" s="80"/>
      <c r="AZ1050" s="69"/>
      <c r="BA1050" s="69"/>
      <c r="BB1050" s="80"/>
      <c r="BC1050" s="80"/>
      <c r="BD1050" s="69"/>
      <c r="BE1050" s="69"/>
      <c r="BF1050" s="80"/>
      <c r="BG1050" s="80"/>
      <c r="BH1050" s="69"/>
      <c r="BI1050" s="69"/>
      <c r="BJ1050" s="80"/>
      <c r="BK1050" s="80"/>
      <c r="BL1050" s="69"/>
      <c r="BM1050" s="69"/>
      <c r="BN1050" s="80"/>
      <c r="BO1050" s="80"/>
      <c r="BP1050" s="69"/>
      <c r="BQ1050" s="69"/>
      <c r="BR1050" s="80"/>
      <c r="BS1050" s="80"/>
      <c r="BT1050" s="69"/>
      <c r="BU1050" s="69"/>
      <c r="BV1050" s="80"/>
      <c r="BW1050" s="80"/>
      <c r="BX1050" s="69"/>
      <c r="BY1050" s="69"/>
      <c r="BZ1050" s="80"/>
      <c r="CA1050" s="80"/>
      <c r="CB1050" s="69"/>
      <c r="CC1050" s="69"/>
      <c r="CD1050" s="80"/>
      <c r="CE1050" s="80"/>
      <c r="CF1050" s="69"/>
      <c r="CG1050" s="69"/>
      <c r="CH1050" s="69"/>
      <c r="CI1050" s="69"/>
      <c r="CJ1050" s="69"/>
      <c r="CK1050" s="69"/>
      <c r="CL1050" s="68"/>
      <c r="CM1050" s="67"/>
      <c r="CN1050" s="67"/>
      <c r="CO1050" s="68"/>
      <c r="CP1050" s="68"/>
      <c r="CQ1050" s="67"/>
      <c r="CR1050" s="67"/>
      <c r="CS1050" s="69"/>
      <c r="CT1050" s="81"/>
      <c r="CU1050" s="69"/>
      <c r="CV1050" s="69"/>
      <c r="CW1050" s="69"/>
      <c r="CX1050" s="69"/>
      <c r="CY1050" s="69"/>
      <c r="CZ1050" s="69"/>
      <c r="DA1050" s="69"/>
    </row>
    <row r="1051" spans="2:105">
      <c r="B1051" s="67"/>
      <c r="C1051" s="67"/>
      <c r="D1051" s="67"/>
      <c r="E1051" s="69"/>
      <c r="F1051" s="68"/>
      <c r="G1051" s="67"/>
      <c r="H1051" s="69"/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  <c r="AC1051" s="80"/>
      <c r="AD1051" s="80"/>
      <c r="AE1051" s="69"/>
      <c r="AF1051" s="69"/>
      <c r="AG1051" s="69"/>
      <c r="AH1051" s="80"/>
      <c r="AI1051" s="80"/>
      <c r="AJ1051" s="69"/>
      <c r="AK1051" s="69"/>
      <c r="AL1051" s="80"/>
      <c r="AM1051" s="80"/>
      <c r="AN1051" s="69"/>
      <c r="AO1051" s="69"/>
      <c r="AP1051" s="80"/>
      <c r="AQ1051" s="80"/>
      <c r="AR1051" s="69"/>
      <c r="AS1051" s="69"/>
      <c r="AT1051" s="80"/>
      <c r="AU1051" s="80"/>
      <c r="AV1051" s="69"/>
      <c r="AW1051" s="69"/>
      <c r="AX1051" s="80"/>
      <c r="AY1051" s="80"/>
      <c r="AZ1051" s="69"/>
      <c r="BA1051" s="69"/>
      <c r="BB1051" s="80"/>
      <c r="BC1051" s="80"/>
      <c r="BD1051" s="69"/>
      <c r="BE1051" s="69"/>
      <c r="BF1051" s="80"/>
      <c r="BG1051" s="80"/>
      <c r="BH1051" s="69"/>
      <c r="BI1051" s="69"/>
      <c r="BJ1051" s="80"/>
      <c r="BK1051" s="80"/>
      <c r="BL1051" s="69"/>
      <c r="BM1051" s="69"/>
      <c r="BN1051" s="80"/>
      <c r="BO1051" s="80"/>
      <c r="BP1051" s="69"/>
      <c r="BQ1051" s="69"/>
      <c r="BR1051" s="80"/>
      <c r="BS1051" s="80"/>
      <c r="BT1051" s="69"/>
      <c r="BU1051" s="69"/>
      <c r="BV1051" s="80"/>
      <c r="BW1051" s="80"/>
      <c r="BX1051" s="69"/>
      <c r="BY1051" s="69"/>
      <c r="BZ1051" s="80"/>
      <c r="CA1051" s="80"/>
      <c r="CB1051" s="69"/>
      <c r="CC1051" s="69"/>
      <c r="CD1051" s="80"/>
      <c r="CE1051" s="80"/>
      <c r="CF1051" s="69"/>
      <c r="CG1051" s="69"/>
      <c r="CH1051" s="69"/>
      <c r="CI1051" s="69"/>
      <c r="CJ1051" s="69"/>
      <c r="CK1051" s="69"/>
      <c r="CL1051" s="68"/>
      <c r="CM1051" s="67"/>
      <c r="CN1051" s="67"/>
      <c r="CO1051" s="68"/>
      <c r="CP1051" s="68"/>
      <c r="CQ1051" s="67"/>
      <c r="CR1051" s="67"/>
      <c r="CS1051" s="69"/>
      <c r="CT1051" s="81"/>
      <c r="CU1051" s="69"/>
      <c r="CV1051" s="69"/>
      <c r="CW1051" s="69"/>
      <c r="CX1051" s="69"/>
      <c r="CY1051" s="69"/>
      <c r="CZ1051" s="69"/>
      <c r="DA1051" s="69"/>
    </row>
    <row r="1052" spans="2:105">
      <c r="B1052" s="67"/>
      <c r="C1052" s="67"/>
      <c r="D1052" s="67"/>
      <c r="E1052" s="69"/>
      <c r="F1052" s="68"/>
      <c r="G1052" s="67"/>
      <c r="H1052" s="69"/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  <c r="AC1052" s="80"/>
      <c r="AD1052" s="80"/>
      <c r="AE1052" s="69"/>
      <c r="AF1052" s="69"/>
      <c r="AG1052" s="69"/>
      <c r="AH1052" s="80"/>
      <c r="AI1052" s="80"/>
      <c r="AJ1052" s="69"/>
      <c r="AK1052" s="69"/>
      <c r="AL1052" s="80"/>
      <c r="AM1052" s="80"/>
      <c r="AN1052" s="69"/>
      <c r="AO1052" s="69"/>
      <c r="AP1052" s="80"/>
      <c r="AQ1052" s="80"/>
      <c r="AR1052" s="69"/>
      <c r="AS1052" s="69"/>
      <c r="AT1052" s="80"/>
      <c r="AU1052" s="80"/>
      <c r="AV1052" s="69"/>
      <c r="AW1052" s="69"/>
      <c r="AX1052" s="80"/>
      <c r="AY1052" s="80"/>
      <c r="AZ1052" s="69"/>
      <c r="BA1052" s="69"/>
      <c r="BB1052" s="80"/>
      <c r="BC1052" s="80"/>
      <c r="BD1052" s="69"/>
      <c r="BE1052" s="69"/>
      <c r="BF1052" s="80"/>
      <c r="BG1052" s="80"/>
      <c r="BH1052" s="69"/>
      <c r="BI1052" s="69"/>
      <c r="BJ1052" s="80"/>
      <c r="BK1052" s="80"/>
      <c r="BL1052" s="69"/>
      <c r="BM1052" s="69"/>
      <c r="BN1052" s="80"/>
      <c r="BO1052" s="80"/>
      <c r="BP1052" s="69"/>
      <c r="BQ1052" s="69"/>
      <c r="BR1052" s="80"/>
      <c r="BS1052" s="80"/>
      <c r="BT1052" s="69"/>
      <c r="BU1052" s="69"/>
      <c r="BV1052" s="80"/>
      <c r="BW1052" s="80"/>
      <c r="BX1052" s="69"/>
      <c r="BY1052" s="69"/>
      <c r="BZ1052" s="80"/>
      <c r="CA1052" s="80"/>
      <c r="CB1052" s="69"/>
      <c r="CC1052" s="69"/>
      <c r="CD1052" s="80"/>
      <c r="CE1052" s="80"/>
      <c r="CF1052" s="69"/>
      <c r="CG1052" s="69"/>
      <c r="CH1052" s="69"/>
      <c r="CI1052" s="69"/>
      <c r="CJ1052" s="69"/>
      <c r="CK1052" s="69"/>
      <c r="CL1052" s="68"/>
      <c r="CM1052" s="67"/>
      <c r="CN1052" s="67"/>
      <c r="CO1052" s="68"/>
      <c r="CP1052" s="68"/>
      <c r="CQ1052" s="67"/>
      <c r="CR1052" s="67"/>
      <c r="CS1052" s="69"/>
      <c r="CT1052" s="81"/>
      <c r="CU1052" s="69"/>
      <c r="CV1052" s="69"/>
      <c r="CW1052" s="69"/>
      <c r="CX1052" s="69"/>
      <c r="CY1052" s="69"/>
      <c r="CZ1052" s="69"/>
      <c r="DA1052" s="69"/>
    </row>
    <row r="1053" spans="2:105">
      <c r="B1053" s="67"/>
      <c r="C1053" s="67"/>
      <c r="D1053" s="67"/>
      <c r="E1053" s="69"/>
      <c r="F1053" s="68"/>
      <c r="G1053" s="67"/>
      <c r="H1053" s="69"/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  <c r="AC1053" s="80"/>
      <c r="AD1053" s="80"/>
      <c r="AE1053" s="69"/>
      <c r="AF1053" s="69"/>
      <c r="AG1053" s="69"/>
      <c r="AH1053" s="80"/>
      <c r="AI1053" s="80"/>
      <c r="AJ1053" s="69"/>
      <c r="AK1053" s="69"/>
      <c r="AL1053" s="80"/>
      <c r="AM1053" s="80"/>
      <c r="AN1053" s="69"/>
      <c r="AO1053" s="69"/>
      <c r="AP1053" s="80"/>
      <c r="AQ1053" s="80"/>
      <c r="AR1053" s="69"/>
      <c r="AS1053" s="69"/>
      <c r="AT1053" s="80"/>
      <c r="AU1053" s="80"/>
      <c r="AV1053" s="69"/>
      <c r="AW1053" s="69"/>
      <c r="AX1053" s="80"/>
      <c r="AY1053" s="80"/>
      <c r="AZ1053" s="69"/>
      <c r="BA1053" s="69"/>
      <c r="BB1053" s="80"/>
      <c r="BC1053" s="80"/>
      <c r="BD1053" s="69"/>
      <c r="BE1053" s="69"/>
      <c r="BF1053" s="80"/>
      <c r="BG1053" s="80"/>
      <c r="BH1053" s="69"/>
      <c r="BI1053" s="69"/>
      <c r="BJ1053" s="80"/>
      <c r="BK1053" s="80"/>
      <c r="BL1053" s="69"/>
      <c r="BM1053" s="69"/>
      <c r="BN1053" s="80"/>
      <c r="BO1053" s="80"/>
      <c r="BP1053" s="69"/>
      <c r="BQ1053" s="69"/>
      <c r="BR1053" s="80"/>
      <c r="BS1053" s="80"/>
      <c r="BT1053" s="69"/>
      <c r="BU1053" s="69"/>
      <c r="BV1053" s="80"/>
      <c r="BW1053" s="80"/>
      <c r="BX1053" s="69"/>
      <c r="BY1053" s="69"/>
      <c r="BZ1053" s="80"/>
      <c r="CA1053" s="80"/>
      <c r="CB1053" s="69"/>
      <c r="CC1053" s="69"/>
      <c r="CD1053" s="80"/>
      <c r="CE1053" s="80"/>
      <c r="CF1053" s="69"/>
      <c r="CG1053" s="69"/>
      <c r="CH1053" s="69"/>
      <c r="CI1053" s="69"/>
      <c r="CJ1053" s="69"/>
      <c r="CK1053" s="69"/>
      <c r="CL1053" s="68"/>
      <c r="CM1053" s="67"/>
      <c r="CN1053" s="67"/>
      <c r="CO1053" s="68"/>
      <c r="CP1053" s="68"/>
      <c r="CQ1053" s="67"/>
      <c r="CR1053" s="67"/>
      <c r="CS1053" s="69"/>
      <c r="CT1053" s="81"/>
      <c r="CU1053" s="69"/>
      <c r="CV1053" s="69"/>
      <c r="CW1053" s="69"/>
      <c r="CX1053" s="69"/>
      <c r="CY1053" s="69"/>
      <c r="CZ1053" s="69"/>
      <c r="DA1053" s="69"/>
    </row>
    <row r="1054" spans="2:105">
      <c r="B1054" s="67"/>
      <c r="C1054" s="67"/>
      <c r="D1054" s="67"/>
      <c r="E1054" s="69"/>
      <c r="F1054" s="68"/>
      <c r="G1054" s="67"/>
      <c r="H1054" s="69"/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  <c r="AC1054" s="80"/>
      <c r="AD1054" s="80"/>
      <c r="AE1054" s="69"/>
      <c r="AF1054" s="69"/>
      <c r="AG1054" s="69"/>
      <c r="AH1054" s="80"/>
      <c r="AI1054" s="80"/>
      <c r="AJ1054" s="69"/>
      <c r="AK1054" s="69"/>
      <c r="AL1054" s="80"/>
      <c r="AM1054" s="80"/>
      <c r="AN1054" s="69"/>
      <c r="AO1054" s="69"/>
      <c r="AP1054" s="80"/>
      <c r="AQ1054" s="80"/>
      <c r="AR1054" s="69"/>
      <c r="AS1054" s="69"/>
      <c r="AT1054" s="80"/>
      <c r="AU1054" s="80"/>
      <c r="AV1054" s="69"/>
      <c r="AW1054" s="69"/>
      <c r="AX1054" s="80"/>
      <c r="AY1054" s="80"/>
      <c r="AZ1054" s="69"/>
      <c r="BA1054" s="69"/>
      <c r="BB1054" s="80"/>
      <c r="BC1054" s="80"/>
      <c r="BD1054" s="69"/>
      <c r="BE1054" s="69"/>
      <c r="BF1054" s="80"/>
      <c r="BG1054" s="80"/>
      <c r="BH1054" s="69"/>
      <c r="BI1054" s="69"/>
      <c r="BJ1054" s="80"/>
      <c r="BK1054" s="80"/>
      <c r="BL1054" s="69"/>
      <c r="BM1054" s="69"/>
      <c r="BN1054" s="80"/>
      <c r="BO1054" s="80"/>
      <c r="BP1054" s="69"/>
      <c r="BQ1054" s="69"/>
      <c r="BR1054" s="80"/>
      <c r="BS1054" s="80"/>
      <c r="BT1054" s="69"/>
      <c r="BU1054" s="69"/>
      <c r="BV1054" s="80"/>
      <c r="BW1054" s="80"/>
      <c r="BX1054" s="69"/>
      <c r="BY1054" s="69"/>
      <c r="BZ1054" s="80"/>
      <c r="CA1054" s="80"/>
      <c r="CB1054" s="69"/>
      <c r="CC1054" s="69"/>
      <c r="CD1054" s="80"/>
      <c r="CE1054" s="80"/>
      <c r="CF1054" s="69"/>
      <c r="CG1054" s="69"/>
      <c r="CH1054" s="69"/>
      <c r="CI1054" s="69"/>
      <c r="CJ1054" s="69"/>
      <c r="CK1054" s="69"/>
      <c r="CL1054" s="68"/>
      <c r="CM1054" s="67"/>
      <c r="CN1054" s="67"/>
      <c r="CO1054" s="68"/>
      <c r="CP1054" s="68"/>
      <c r="CQ1054" s="67"/>
      <c r="CR1054" s="67"/>
      <c r="CS1054" s="69"/>
      <c r="CT1054" s="81"/>
      <c r="CU1054" s="69"/>
      <c r="CV1054" s="69"/>
      <c r="CW1054" s="69"/>
      <c r="CX1054" s="69"/>
      <c r="CY1054" s="69"/>
      <c r="CZ1054" s="69"/>
      <c r="DA1054" s="69"/>
    </row>
    <row r="1055" spans="2:105">
      <c r="B1055" s="67"/>
      <c r="C1055" s="67"/>
      <c r="D1055" s="67"/>
      <c r="E1055" s="69"/>
      <c r="F1055" s="68"/>
      <c r="G1055" s="67"/>
      <c r="H1055" s="69"/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  <c r="AC1055" s="80"/>
      <c r="AD1055" s="80"/>
      <c r="AE1055" s="69"/>
      <c r="AF1055" s="69"/>
      <c r="AG1055" s="69"/>
      <c r="AH1055" s="80"/>
      <c r="AI1055" s="80"/>
      <c r="AJ1055" s="69"/>
      <c r="AK1055" s="69"/>
      <c r="AL1055" s="80"/>
      <c r="AM1055" s="80"/>
      <c r="AN1055" s="69"/>
      <c r="AO1055" s="69"/>
      <c r="AP1055" s="80"/>
      <c r="AQ1055" s="80"/>
      <c r="AR1055" s="69"/>
      <c r="AS1055" s="69"/>
      <c r="AT1055" s="80"/>
      <c r="AU1055" s="80"/>
      <c r="AV1055" s="69"/>
      <c r="AW1055" s="69"/>
      <c r="AX1055" s="80"/>
      <c r="AY1055" s="80"/>
      <c r="AZ1055" s="69"/>
      <c r="BA1055" s="69"/>
      <c r="BB1055" s="80"/>
      <c r="BC1055" s="80"/>
      <c r="BD1055" s="69"/>
      <c r="BE1055" s="69"/>
      <c r="BF1055" s="80"/>
      <c r="BG1055" s="80"/>
      <c r="BH1055" s="69"/>
      <c r="BI1055" s="69"/>
      <c r="BJ1055" s="80"/>
      <c r="BK1055" s="80"/>
      <c r="BL1055" s="69"/>
      <c r="BM1055" s="69"/>
      <c r="BN1055" s="80"/>
      <c r="BO1055" s="80"/>
      <c r="BP1055" s="69"/>
      <c r="BQ1055" s="69"/>
      <c r="BR1055" s="80"/>
      <c r="BS1055" s="80"/>
      <c r="BT1055" s="69"/>
      <c r="BU1055" s="69"/>
      <c r="BV1055" s="80"/>
      <c r="BW1055" s="80"/>
      <c r="BX1055" s="69"/>
      <c r="BY1055" s="69"/>
      <c r="BZ1055" s="80"/>
      <c r="CA1055" s="80"/>
      <c r="CB1055" s="69"/>
      <c r="CC1055" s="69"/>
      <c r="CD1055" s="80"/>
      <c r="CE1055" s="80"/>
      <c r="CF1055" s="69"/>
      <c r="CG1055" s="69"/>
      <c r="CH1055" s="69"/>
      <c r="CI1055" s="69"/>
      <c r="CJ1055" s="69"/>
      <c r="CK1055" s="69"/>
      <c r="CL1055" s="68"/>
      <c r="CM1055" s="67"/>
      <c r="CN1055" s="67"/>
      <c r="CO1055" s="68"/>
      <c r="CP1055" s="68"/>
      <c r="CQ1055" s="67"/>
      <c r="CR1055" s="67"/>
      <c r="CS1055" s="69"/>
      <c r="CT1055" s="81"/>
      <c r="CU1055" s="69"/>
      <c r="CV1055" s="69"/>
      <c r="CW1055" s="69"/>
      <c r="CX1055" s="69"/>
      <c r="CY1055" s="69"/>
      <c r="CZ1055" s="69"/>
      <c r="DA1055" s="69"/>
    </row>
    <row r="1056" spans="2:105">
      <c r="B1056" s="67"/>
      <c r="C1056" s="67"/>
      <c r="D1056" s="67"/>
      <c r="E1056" s="69"/>
      <c r="F1056" s="68"/>
      <c r="G1056" s="67"/>
      <c r="H1056" s="69"/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  <c r="AC1056" s="80"/>
      <c r="AD1056" s="80"/>
      <c r="AE1056" s="69"/>
      <c r="AF1056" s="69"/>
      <c r="AG1056" s="69"/>
      <c r="AH1056" s="80"/>
      <c r="AI1056" s="80"/>
      <c r="AJ1056" s="69"/>
      <c r="AK1056" s="69"/>
      <c r="AL1056" s="80"/>
      <c r="AM1056" s="80"/>
      <c r="AN1056" s="69"/>
      <c r="AO1056" s="69"/>
      <c r="AP1056" s="80"/>
      <c r="AQ1056" s="80"/>
      <c r="AR1056" s="69"/>
      <c r="AS1056" s="69"/>
      <c r="AT1056" s="80"/>
      <c r="AU1056" s="80"/>
      <c r="AV1056" s="69"/>
      <c r="AW1056" s="69"/>
      <c r="AX1056" s="80"/>
      <c r="AY1056" s="80"/>
      <c r="AZ1056" s="69"/>
      <c r="BA1056" s="69"/>
      <c r="BB1056" s="80"/>
      <c r="BC1056" s="80"/>
      <c r="BD1056" s="69"/>
      <c r="BE1056" s="69"/>
      <c r="BF1056" s="80"/>
      <c r="BG1056" s="80"/>
      <c r="BH1056" s="69"/>
      <c r="BI1056" s="69"/>
      <c r="BJ1056" s="80"/>
      <c r="BK1056" s="80"/>
      <c r="BL1056" s="69"/>
      <c r="BM1056" s="69"/>
      <c r="BN1056" s="80"/>
      <c r="BO1056" s="80"/>
      <c r="BP1056" s="69"/>
      <c r="BQ1056" s="69"/>
      <c r="BR1056" s="80"/>
      <c r="BS1056" s="80"/>
      <c r="BT1056" s="69"/>
      <c r="BU1056" s="69"/>
      <c r="BV1056" s="80"/>
      <c r="BW1056" s="80"/>
      <c r="BX1056" s="69"/>
      <c r="BY1056" s="69"/>
      <c r="BZ1056" s="80"/>
      <c r="CA1056" s="80"/>
      <c r="CB1056" s="69"/>
      <c r="CC1056" s="69"/>
      <c r="CD1056" s="80"/>
      <c r="CE1056" s="80"/>
      <c r="CF1056" s="69"/>
      <c r="CG1056" s="69"/>
      <c r="CH1056" s="69"/>
      <c r="CI1056" s="69"/>
      <c r="CJ1056" s="69"/>
      <c r="CK1056" s="69"/>
      <c r="CL1056" s="68"/>
      <c r="CM1056" s="67"/>
      <c r="CN1056" s="67"/>
      <c r="CO1056" s="68"/>
      <c r="CP1056" s="68"/>
      <c r="CQ1056" s="67"/>
      <c r="CR1056" s="67"/>
      <c r="CS1056" s="69"/>
      <c r="CT1056" s="81"/>
      <c r="CU1056" s="69"/>
      <c r="CV1056" s="69"/>
      <c r="CW1056" s="69"/>
      <c r="CX1056" s="69"/>
      <c r="CY1056" s="69"/>
      <c r="CZ1056" s="69"/>
      <c r="DA1056" s="69"/>
    </row>
    <row r="1057" spans="2:105">
      <c r="B1057" s="67"/>
      <c r="C1057" s="67"/>
      <c r="D1057" s="67"/>
      <c r="E1057" s="69"/>
      <c r="F1057" s="68"/>
      <c r="G1057" s="67"/>
      <c r="H1057" s="69"/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  <c r="AC1057" s="80"/>
      <c r="AD1057" s="80"/>
      <c r="AE1057" s="69"/>
      <c r="AF1057" s="69"/>
      <c r="AG1057" s="69"/>
      <c r="AH1057" s="80"/>
      <c r="AI1057" s="80"/>
      <c r="AJ1057" s="69"/>
      <c r="AK1057" s="69"/>
      <c r="AL1057" s="80"/>
      <c r="AM1057" s="80"/>
      <c r="AN1057" s="69"/>
      <c r="AO1057" s="69"/>
      <c r="AP1057" s="80"/>
      <c r="AQ1057" s="80"/>
      <c r="AR1057" s="69"/>
      <c r="AS1057" s="69"/>
      <c r="AT1057" s="80"/>
      <c r="AU1057" s="80"/>
      <c r="AV1057" s="69"/>
      <c r="AW1057" s="69"/>
      <c r="AX1057" s="80"/>
      <c r="AY1057" s="80"/>
      <c r="AZ1057" s="69"/>
      <c r="BA1057" s="69"/>
      <c r="BB1057" s="80"/>
      <c r="BC1057" s="80"/>
      <c r="BD1057" s="69"/>
      <c r="BE1057" s="69"/>
      <c r="BF1057" s="80"/>
      <c r="BG1057" s="80"/>
      <c r="BH1057" s="69"/>
      <c r="BI1057" s="69"/>
      <c r="BJ1057" s="80"/>
      <c r="BK1057" s="80"/>
      <c r="BL1057" s="69"/>
      <c r="BM1057" s="69"/>
      <c r="BN1057" s="80"/>
      <c r="BO1057" s="80"/>
      <c r="BP1057" s="69"/>
      <c r="BQ1057" s="69"/>
      <c r="BR1057" s="80"/>
      <c r="BS1057" s="80"/>
      <c r="BT1057" s="69"/>
      <c r="BU1057" s="69"/>
      <c r="BV1057" s="80"/>
      <c r="BW1057" s="80"/>
      <c r="BX1057" s="69"/>
      <c r="BY1057" s="69"/>
      <c r="BZ1057" s="80"/>
      <c r="CA1057" s="80"/>
      <c r="CB1057" s="69"/>
      <c r="CC1057" s="69"/>
      <c r="CD1057" s="80"/>
      <c r="CE1057" s="80"/>
      <c r="CF1057" s="69"/>
      <c r="CG1057" s="69"/>
      <c r="CH1057" s="69"/>
      <c r="CI1057" s="69"/>
      <c r="CJ1057" s="69"/>
      <c r="CK1057" s="69"/>
      <c r="CL1057" s="68"/>
      <c r="CM1057" s="67"/>
      <c r="CN1057" s="67"/>
      <c r="CO1057" s="68"/>
      <c r="CP1057" s="68"/>
      <c r="CQ1057" s="67"/>
      <c r="CR1057" s="67"/>
      <c r="CS1057" s="69"/>
      <c r="CT1057" s="81"/>
      <c r="CU1057" s="69"/>
      <c r="CV1057" s="69"/>
      <c r="CW1057" s="69"/>
      <c r="CX1057" s="69"/>
      <c r="CY1057" s="69"/>
      <c r="CZ1057" s="69"/>
      <c r="DA1057" s="69"/>
    </row>
    <row r="1058" spans="2:105">
      <c r="B1058" s="67"/>
      <c r="C1058" s="67"/>
      <c r="D1058" s="67"/>
      <c r="E1058" s="69"/>
      <c r="F1058" s="68"/>
      <c r="G1058" s="67"/>
      <c r="H1058" s="69"/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  <c r="AC1058" s="80"/>
      <c r="AD1058" s="80"/>
      <c r="AE1058" s="69"/>
      <c r="AF1058" s="69"/>
      <c r="AG1058" s="69"/>
      <c r="AH1058" s="80"/>
      <c r="AI1058" s="80"/>
      <c r="AJ1058" s="69"/>
      <c r="AK1058" s="69"/>
      <c r="AL1058" s="80"/>
      <c r="AM1058" s="80"/>
      <c r="AN1058" s="69"/>
      <c r="AO1058" s="69"/>
      <c r="AP1058" s="80"/>
      <c r="AQ1058" s="80"/>
      <c r="AR1058" s="69"/>
      <c r="AS1058" s="69"/>
      <c r="AT1058" s="80"/>
      <c r="AU1058" s="80"/>
      <c r="AV1058" s="69"/>
      <c r="AW1058" s="69"/>
      <c r="AX1058" s="80"/>
      <c r="AY1058" s="80"/>
      <c r="AZ1058" s="69"/>
      <c r="BA1058" s="69"/>
      <c r="BB1058" s="80"/>
      <c r="BC1058" s="80"/>
      <c r="BD1058" s="69"/>
      <c r="BE1058" s="69"/>
      <c r="BF1058" s="80"/>
      <c r="BG1058" s="80"/>
      <c r="BH1058" s="69"/>
      <c r="BI1058" s="69"/>
      <c r="BJ1058" s="80"/>
      <c r="BK1058" s="80"/>
      <c r="BL1058" s="69"/>
      <c r="BM1058" s="69"/>
      <c r="BN1058" s="80"/>
      <c r="BO1058" s="80"/>
      <c r="BP1058" s="69"/>
      <c r="BQ1058" s="69"/>
      <c r="BR1058" s="80"/>
      <c r="BS1058" s="80"/>
      <c r="BT1058" s="69"/>
      <c r="BU1058" s="69"/>
      <c r="BV1058" s="80"/>
      <c r="BW1058" s="80"/>
      <c r="BX1058" s="69"/>
      <c r="BY1058" s="69"/>
      <c r="BZ1058" s="80"/>
      <c r="CA1058" s="80"/>
      <c r="CB1058" s="69"/>
      <c r="CC1058" s="69"/>
      <c r="CD1058" s="80"/>
      <c r="CE1058" s="80"/>
      <c r="CF1058" s="69"/>
      <c r="CG1058" s="69"/>
      <c r="CH1058" s="69"/>
      <c r="CI1058" s="69"/>
      <c r="CJ1058" s="69"/>
      <c r="CK1058" s="69"/>
      <c r="CL1058" s="68"/>
      <c r="CM1058" s="67"/>
      <c r="CN1058" s="67"/>
      <c r="CO1058" s="68"/>
      <c r="CP1058" s="68"/>
      <c r="CQ1058" s="67"/>
      <c r="CR1058" s="67"/>
      <c r="CS1058" s="69"/>
      <c r="CT1058" s="81"/>
      <c r="CU1058" s="69"/>
      <c r="CV1058" s="69"/>
      <c r="CW1058" s="69"/>
      <c r="CX1058" s="69"/>
      <c r="CY1058" s="69"/>
      <c r="CZ1058" s="69"/>
      <c r="DA1058" s="69"/>
    </row>
    <row r="1059" spans="2:105">
      <c r="B1059" s="67"/>
      <c r="C1059" s="67"/>
      <c r="D1059" s="67"/>
      <c r="E1059" s="69"/>
      <c r="F1059" s="68"/>
      <c r="G1059" s="67"/>
      <c r="H1059" s="69"/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  <c r="AC1059" s="80"/>
      <c r="AD1059" s="80"/>
      <c r="AE1059" s="69"/>
      <c r="AF1059" s="69"/>
      <c r="AG1059" s="69"/>
      <c r="AH1059" s="80"/>
      <c r="AI1059" s="80"/>
      <c r="AJ1059" s="69"/>
      <c r="AK1059" s="69"/>
      <c r="AL1059" s="80"/>
      <c r="AM1059" s="80"/>
      <c r="AN1059" s="69"/>
      <c r="AO1059" s="69"/>
      <c r="AP1059" s="80"/>
      <c r="AQ1059" s="80"/>
      <c r="AR1059" s="69"/>
      <c r="AS1059" s="69"/>
      <c r="AT1059" s="80"/>
      <c r="AU1059" s="80"/>
      <c r="AV1059" s="69"/>
      <c r="AW1059" s="69"/>
      <c r="AX1059" s="80"/>
      <c r="AY1059" s="80"/>
      <c r="AZ1059" s="69"/>
      <c r="BA1059" s="69"/>
      <c r="BB1059" s="80"/>
      <c r="BC1059" s="80"/>
      <c r="BD1059" s="69"/>
      <c r="BE1059" s="69"/>
      <c r="BF1059" s="80"/>
      <c r="BG1059" s="80"/>
      <c r="BH1059" s="69"/>
      <c r="BI1059" s="69"/>
      <c r="BJ1059" s="80"/>
      <c r="BK1059" s="80"/>
      <c r="BL1059" s="69"/>
      <c r="BM1059" s="69"/>
      <c r="BN1059" s="80"/>
      <c r="BO1059" s="80"/>
      <c r="BP1059" s="69"/>
      <c r="BQ1059" s="69"/>
      <c r="BR1059" s="80"/>
      <c r="BS1059" s="80"/>
      <c r="BT1059" s="69"/>
      <c r="BU1059" s="69"/>
      <c r="BV1059" s="80"/>
      <c r="BW1059" s="80"/>
      <c r="BX1059" s="69"/>
      <c r="BY1059" s="69"/>
      <c r="BZ1059" s="80"/>
      <c r="CA1059" s="80"/>
      <c r="CB1059" s="69"/>
      <c r="CC1059" s="69"/>
      <c r="CD1059" s="80"/>
      <c r="CE1059" s="80"/>
      <c r="CF1059" s="69"/>
      <c r="CG1059" s="69"/>
      <c r="CH1059" s="69"/>
      <c r="CI1059" s="69"/>
      <c r="CJ1059" s="69"/>
      <c r="CK1059" s="69"/>
      <c r="CL1059" s="68"/>
      <c r="CM1059" s="67"/>
      <c r="CN1059" s="67"/>
      <c r="CO1059" s="68"/>
      <c r="CP1059" s="68"/>
      <c r="CQ1059" s="67"/>
      <c r="CR1059" s="67"/>
      <c r="CS1059" s="69"/>
      <c r="CT1059" s="81"/>
      <c r="CU1059" s="69"/>
      <c r="CV1059" s="69"/>
      <c r="CW1059" s="69"/>
      <c r="CX1059" s="69"/>
      <c r="CY1059" s="69"/>
      <c r="CZ1059" s="69"/>
      <c r="DA1059" s="69"/>
    </row>
    <row r="1060" spans="2:105">
      <c r="B1060" s="67"/>
      <c r="C1060" s="67"/>
      <c r="D1060" s="67"/>
      <c r="E1060" s="69"/>
      <c r="F1060" s="68"/>
      <c r="G1060" s="67"/>
      <c r="H1060" s="69"/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80"/>
      <c r="T1060" s="80"/>
      <c r="U1060" s="80"/>
      <c r="V1060" s="80"/>
      <c r="W1060" s="80"/>
      <c r="X1060" s="80"/>
      <c r="Y1060" s="80"/>
      <c r="Z1060" s="80"/>
      <c r="AA1060" s="80"/>
      <c r="AB1060" s="80"/>
      <c r="AC1060" s="80"/>
      <c r="AD1060" s="80"/>
      <c r="AE1060" s="69"/>
      <c r="AF1060" s="69"/>
      <c r="AG1060" s="69"/>
      <c r="AH1060" s="80"/>
      <c r="AI1060" s="80"/>
      <c r="AJ1060" s="69"/>
      <c r="AK1060" s="69"/>
      <c r="AL1060" s="80"/>
      <c r="AM1060" s="80"/>
      <c r="AN1060" s="69"/>
      <c r="AO1060" s="69"/>
      <c r="AP1060" s="80"/>
      <c r="AQ1060" s="80"/>
      <c r="AR1060" s="69"/>
      <c r="AS1060" s="69"/>
      <c r="AT1060" s="80"/>
      <c r="AU1060" s="80"/>
      <c r="AV1060" s="69"/>
      <c r="AW1060" s="69"/>
      <c r="AX1060" s="80"/>
      <c r="AY1060" s="80"/>
      <c r="AZ1060" s="69"/>
      <c r="BA1060" s="69"/>
      <c r="BB1060" s="80"/>
      <c r="BC1060" s="80"/>
      <c r="BD1060" s="69"/>
      <c r="BE1060" s="69"/>
      <c r="BF1060" s="80"/>
      <c r="BG1060" s="80"/>
      <c r="BH1060" s="69"/>
      <c r="BI1060" s="69"/>
      <c r="BJ1060" s="80"/>
      <c r="BK1060" s="80"/>
      <c r="BL1060" s="69"/>
      <c r="BM1060" s="69"/>
      <c r="BN1060" s="80"/>
      <c r="BO1060" s="80"/>
      <c r="BP1060" s="69"/>
      <c r="BQ1060" s="69"/>
      <c r="BR1060" s="80"/>
      <c r="BS1060" s="80"/>
      <c r="BT1060" s="69"/>
      <c r="BU1060" s="69"/>
      <c r="BV1060" s="80"/>
      <c r="BW1060" s="80"/>
      <c r="BX1060" s="69"/>
      <c r="BY1060" s="69"/>
      <c r="BZ1060" s="80"/>
      <c r="CA1060" s="80"/>
      <c r="CB1060" s="69"/>
      <c r="CC1060" s="69"/>
      <c r="CD1060" s="80"/>
      <c r="CE1060" s="80"/>
      <c r="CF1060" s="69"/>
      <c r="CG1060" s="69"/>
      <c r="CH1060" s="69"/>
      <c r="CI1060" s="69"/>
      <c r="CJ1060" s="69"/>
      <c r="CK1060" s="69"/>
      <c r="CL1060" s="68"/>
      <c r="CM1060" s="67"/>
      <c r="CN1060" s="67"/>
      <c r="CO1060" s="68"/>
      <c r="CP1060" s="68"/>
      <c r="CQ1060" s="67"/>
      <c r="CR1060" s="67"/>
      <c r="CS1060" s="69"/>
      <c r="CT1060" s="81"/>
      <c r="CU1060" s="69"/>
      <c r="CV1060" s="69"/>
      <c r="CW1060" s="69"/>
      <c r="CX1060" s="69"/>
      <c r="CY1060" s="69"/>
      <c r="CZ1060" s="69"/>
      <c r="DA1060" s="69"/>
    </row>
    <row r="1061" spans="2:105">
      <c r="B1061" s="67"/>
      <c r="C1061" s="67"/>
      <c r="D1061" s="67"/>
      <c r="E1061" s="69"/>
      <c r="F1061" s="68"/>
      <c r="G1061" s="67"/>
      <c r="H1061" s="69"/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80"/>
      <c r="T1061" s="80"/>
      <c r="U1061" s="80"/>
      <c r="V1061" s="80"/>
      <c r="W1061" s="80"/>
      <c r="X1061" s="80"/>
      <c r="Y1061" s="80"/>
      <c r="Z1061" s="80"/>
      <c r="AA1061" s="80"/>
      <c r="AB1061" s="80"/>
      <c r="AC1061" s="80"/>
      <c r="AD1061" s="80"/>
      <c r="AE1061" s="69"/>
      <c r="AF1061" s="69"/>
      <c r="AG1061" s="69"/>
      <c r="AH1061" s="80"/>
      <c r="AI1061" s="80"/>
      <c r="AJ1061" s="69"/>
      <c r="AK1061" s="69"/>
      <c r="AL1061" s="80"/>
      <c r="AM1061" s="80"/>
      <c r="AN1061" s="69"/>
      <c r="AO1061" s="69"/>
      <c r="AP1061" s="80"/>
      <c r="AQ1061" s="80"/>
      <c r="AR1061" s="69"/>
      <c r="AS1061" s="69"/>
      <c r="AT1061" s="80"/>
      <c r="AU1061" s="80"/>
      <c r="AV1061" s="69"/>
      <c r="AW1061" s="69"/>
      <c r="AX1061" s="80"/>
      <c r="AY1061" s="80"/>
      <c r="AZ1061" s="69"/>
      <c r="BA1061" s="69"/>
      <c r="BB1061" s="80"/>
      <c r="BC1061" s="80"/>
      <c r="BD1061" s="69"/>
      <c r="BE1061" s="69"/>
      <c r="BF1061" s="80"/>
      <c r="BG1061" s="80"/>
      <c r="BH1061" s="69"/>
      <c r="BI1061" s="69"/>
      <c r="BJ1061" s="80"/>
      <c r="BK1061" s="80"/>
      <c r="BL1061" s="69"/>
      <c r="BM1061" s="69"/>
      <c r="BN1061" s="80"/>
      <c r="BO1061" s="80"/>
      <c r="BP1061" s="69"/>
      <c r="BQ1061" s="69"/>
      <c r="BR1061" s="80"/>
      <c r="BS1061" s="80"/>
      <c r="BT1061" s="69"/>
      <c r="BU1061" s="69"/>
      <c r="BV1061" s="80"/>
      <c r="BW1061" s="80"/>
      <c r="BX1061" s="69"/>
      <c r="BY1061" s="69"/>
      <c r="BZ1061" s="80"/>
      <c r="CA1061" s="80"/>
      <c r="CB1061" s="69"/>
      <c r="CC1061" s="69"/>
      <c r="CD1061" s="80"/>
      <c r="CE1061" s="80"/>
      <c r="CF1061" s="69"/>
      <c r="CG1061" s="69"/>
      <c r="CH1061" s="69"/>
      <c r="CI1061" s="69"/>
      <c r="CJ1061" s="69"/>
      <c r="CK1061" s="69"/>
      <c r="CL1061" s="68"/>
      <c r="CM1061" s="67"/>
      <c r="CN1061" s="67"/>
      <c r="CO1061" s="68"/>
      <c r="CP1061" s="68"/>
      <c r="CQ1061" s="67"/>
      <c r="CR1061" s="67"/>
      <c r="CS1061" s="69"/>
      <c r="CT1061" s="81"/>
      <c r="CU1061" s="69"/>
      <c r="CV1061" s="69"/>
      <c r="CW1061" s="69"/>
      <c r="CX1061" s="69"/>
      <c r="CY1061" s="69"/>
      <c r="CZ1061" s="69"/>
      <c r="DA1061" s="69"/>
    </row>
    <row r="1062" spans="2:105">
      <c r="B1062" s="67"/>
      <c r="C1062" s="67"/>
      <c r="D1062" s="67"/>
      <c r="E1062" s="69"/>
      <c r="F1062" s="68"/>
      <c r="G1062" s="67"/>
      <c r="H1062" s="69"/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80"/>
      <c r="T1062" s="80"/>
      <c r="U1062" s="80"/>
      <c r="V1062" s="80"/>
      <c r="W1062" s="80"/>
      <c r="X1062" s="80"/>
      <c r="Y1062" s="80"/>
      <c r="Z1062" s="80"/>
      <c r="AA1062" s="80"/>
      <c r="AB1062" s="80"/>
      <c r="AC1062" s="80"/>
      <c r="AD1062" s="80"/>
      <c r="AE1062" s="69"/>
      <c r="AF1062" s="69"/>
      <c r="AG1062" s="69"/>
      <c r="AH1062" s="80"/>
      <c r="AI1062" s="80"/>
      <c r="AJ1062" s="69"/>
      <c r="AK1062" s="69"/>
      <c r="AL1062" s="80"/>
      <c r="AM1062" s="80"/>
      <c r="AN1062" s="69"/>
      <c r="AO1062" s="69"/>
      <c r="AP1062" s="80"/>
      <c r="AQ1062" s="80"/>
      <c r="AR1062" s="69"/>
      <c r="AS1062" s="69"/>
      <c r="AT1062" s="80"/>
      <c r="AU1062" s="80"/>
      <c r="AV1062" s="69"/>
      <c r="AW1062" s="69"/>
      <c r="AX1062" s="80"/>
      <c r="AY1062" s="80"/>
      <c r="AZ1062" s="69"/>
      <c r="BA1062" s="69"/>
      <c r="BB1062" s="80"/>
      <c r="BC1062" s="80"/>
      <c r="BD1062" s="69"/>
      <c r="BE1062" s="69"/>
      <c r="BF1062" s="80"/>
      <c r="BG1062" s="80"/>
      <c r="BH1062" s="69"/>
      <c r="BI1062" s="69"/>
      <c r="BJ1062" s="80"/>
      <c r="BK1062" s="80"/>
      <c r="BL1062" s="69"/>
      <c r="BM1062" s="69"/>
      <c r="BN1062" s="80"/>
      <c r="BO1062" s="80"/>
      <c r="BP1062" s="69"/>
      <c r="BQ1062" s="69"/>
      <c r="BR1062" s="80"/>
      <c r="BS1062" s="80"/>
      <c r="BT1062" s="69"/>
      <c r="BU1062" s="69"/>
      <c r="BV1062" s="80"/>
      <c r="BW1062" s="80"/>
      <c r="BX1062" s="69"/>
      <c r="BY1062" s="69"/>
      <c r="BZ1062" s="80"/>
      <c r="CA1062" s="80"/>
      <c r="CB1062" s="69"/>
      <c r="CC1062" s="69"/>
      <c r="CD1062" s="80"/>
      <c r="CE1062" s="80"/>
      <c r="CF1062" s="69"/>
      <c r="CG1062" s="69"/>
      <c r="CH1062" s="69"/>
      <c r="CI1062" s="69"/>
      <c r="CJ1062" s="69"/>
      <c r="CK1062" s="69"/>
      <c r="CL1062" s="68"/>
      <c r="CM1062" s="67"/>
      <c r="CN1062" s="67"/>
      <c r="CO1062" s="68"/>
      <c r="CP1062" s="68"/>
      <c r="CQ1062" s="67"/>
      <c r="CR1062" s="67"/>
      <c r="CS1062" s="69"/>
      <c r="CT1062" s="81"/>
      <c r="CU1062" s="69"/>
      <c r="CV1062" s="69"/>
      <c r="CW1062" s="69"/>
      <c r="CX1062" s="69"/>
      <c r="CY1062" s="69"/>
      <c r="CZ1062" s="69"/>
      <c r="DA1062" s="69"/>
    </row>
    <row r="1063" spans="2:105">
      <c r="B1063" s="67"/>
      <c r="C1063" s="67"/>
      <c r="D1063" s="67"/>
      <c r="E1063" s="69"/>
      <c r="F1063" s="68"/>
      <c r="G1063" s="67"/>
      <c r="H1063" s="69"/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80"/>
      <c r="T1063" s="80"/>
      <c r="U1063" s="80"/>
      <c r="V1063" s="80"/>
      <c r="W1063" s="80"/>
      <c r="X1063" s="80"/>
      <c r="Y1063" s="80"/>
      <c r="Z1063" s="80"/>
      <c r="AA1063" s="80"/>
      <c r="AB1063" s="80"/>
      <c r="AC1063" s="80"/>
      <c r="AD1063" s="80"/>
      <c r="AE1063" s="69"/>
      <c r="AF1063" s="69"/>
      <c r="AG1063" s="69"/>
      <c r="AH1063" s="80"/>
      <c r="AI1063" s="80"/>
      <c r="AJ1063" s="69"/>
      <c r="AK1063" s="69"/>
      <c r="AL1063" s="80"/>
      <c r="AM1063" s="80"/>
      <c r="AN1063" s="69"/>
      <c r="AO1063" s="69"/>
      <c r="AP1063" s="80"/>
      <c r="AQ1063" s="80"/>
      <c r="AR1063" s="69"/>
      <c r="AS1063" s="69"/>
      <c r="AT1063" s="80"/>
      <c r="AU1063" s="80"/>
      <c r="AV1063" s="69"/>
      <c r="AW1063" s="69"/>
      <c r="AX1063" s="80"/>
      <c r="AY1063" s="80"/>
      <c r="AZ1063" s="69"/>
      <c r="BA1063" s="69"/>
      <c r="BB1063" s="80"/>
      <c r="BC1063" s="80"/>
      <c r="BD1063" s="69"/>
      <c r="BE1063" s="69"/>
      <c r="BF1063" s="80"/>
      <c r="BG1063" s="80"/>
      <c r="BH1063" s="69"/>
      <c r="BI1063" s="69"/>
      <c r="BJ1063" s="80"/>
      <c r="BK1063" s="80"/>
      <c r="BL1063" s="69"/>
      <c r="BM1063" s="69"/>
      <c r="BN1063" s="80"/>
      <c r="BO1063" s="80"/>
      <c r="BP1063" s="69"/>
      <c r="BQ1063" s="69"/>
      <c r="BR1063" s="80"/>
      <c r="BS1063" s="80"/>
      <c r="BT1063" s="69"/>
      <c r="BU1063" s="69"/>
      <c r="BV1063" s="80"/>
      <c r="BW1063" s="80"/>
      <c r="BX1063" s="69"/>
      <c r="BY1063" s="69"/>
      <c r="BZ1063" s="80"/>
      <c r="CA1063" s="80"/>
      <c r="CB1063" s="69"/>
      <c r="CC1063" s="69"/>
      <c r="CD1063" s="80"/>
      <c r="CE1063" s="80"/>
      <c r="CF1063" s="69"/>
      <c r="CG1063" s="69"/>
      <c r="CH1063" s="69"/>
      <c r="CI1063" s="69"/>
      <c r="CJ1063" s="69"/>
      <c r="CK1063" s="69"/>
      <c r="CL1063" s="68"/>
      <c r="CM1063" s="67"/>
      <c r="CN1063" s="67"/>
      <c r="CO1063" s="68"/>
      <c r="CP1063" s="68"/>
      <c r="CQ1063" s="67"/>
      <c r="CR1063" s="67"/>
      <c r="CS1063" s="69"/>
      <c r="CT1063" s="81"/>
      <c r="CU1063" s="69"/>
      <c r="CV1063" s="69"/>
      <c r="CW1063" s="69"/>
      <c r="CX1063" s="69"/>
      <c r="CY1063" s="69"/>
      <c r="CZ1063" s="69"/>
      <c r="DA1063" s="69"/>
    </row>
    <row r="1064" spans="2:105">
      <c r="B1064" s="67"/>
      <c r="C1064" s="67"/>
      <c r="D1064" s="67"/>
      <c r="E1064" s="69"/>
      <c r="F1064" s="68"/>
      <c r="G1064" s="67"/>
      <c r="H1064" s="69"/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80"/>
      <c r="T1064" s="80"/>
      <c r="U1064" s="80"/>
      <c r="V1064" s="80"/>
      <c r="W1064" s="80"/>
      <c r="X1064" s="80"/>
      <c r="Y1064" s="80"/>
      <c r="Z1064" s="80"/>
      <c r="AA1064" s="80"/>
      <c r="AB1064" s="80"/>
      <c r="AC1064" s="80"/>
      <c r="AD1064" s="80"/>
      <c r="AE1064" s="69"/>
      <c r="AF1064" s="69"/>
      <c r="AG1064" s="69"/>
      <c r="AH1064" s="80"/>
      <c r="AI1064" s="80"/>
      <c r="AJ1064" s="69"/>
      <c r="AK1064" s="69"/>
      <c r="AL1064" s="80"/>
      <c r="AM1064" s="80"/>
      <c r="AN1064" s="69"/>
      <c r="AO1064" s="69"/>
      <c r="AP1064" s="80"/>
      <c r="AQ1064" s="80"/>
      <c r="AR1064" s="69"/>
      <c r="AS1064" s="69"/>
      <c r="AT1064" s="80"/>
      <c r="AU1064" s="80"/>
      <c r="AV1064" s="69"/>
      <c r="AW1064" s="69"/>
      <c r="AX1064" s="80"/>
      <c r="AY1064" s="80"/>
      <c r="AZ1064" s="69"/>
      <c r="BA1064" s="69"/>
      <c r="BB1064" s="80"/>
      <c r="BC1064" s="80"/>
      <c r="BD1064" s="69"/>
      <c r="BE1064" s="69"/>
      <c r="BF1064" s="80"/>
      <c r="BG1064" s="80"/>
      <c r="BH1064" s="69"/>
      <c r="BI1064" s="69"/>
      <c r="BJ1064" s="80"/>
      <c r="BK1064" s="80"/>
      <c r="BL1064" s="69"/>
      <c r="BM1064" s="69"/>
      <c r="BN1064" s="80"/>
      <c r="BO1064" s="80"/>
      <c r="BP1064" s="69"/>
      <c r="BQ1064" s="69"/>
      <c r="BR1064" s="80"/>
      <c r="BS1064" s="80"/>
      <c r="BT1064" s="69"/>
      <c r="BU1064" s="69"/>
      <c r="BV1064" s="80"/>
      <c r="BW1064" s="80"/>
      <c r="BX1064" s="69"/>
      <c r="BY1064" s="69"/>
      <c r="BZ1064" s="80"/>
      <c r="CA1064" s="80"/>
      <c r="CB1064" s="69"/>
      <c r="CC1064" s="69"/>
      <c r="CD1064" s="80"/>
      <c r="CE1064" s="80"/>
      <c r="CF1064" s="69"/>
      <c r="CG1064" s="69"/>
      <c r="CH1064" s="69"/>
      <c r="CI1064" s="69"/>
      <c r="CJ1064" s="69"/>
      <c r="CK1064" s="69"/>
      <c r="CL1064" s="68"/>
      <c r="CM1064" s="67"/>
      <c r="CN1064" s="67"/>
      <c r="CO1064" s="68"/>
      <c r="CP1064" s="68"/>
      <c r="CQ1064" s="67"/>
      <c r="CR1064" s="67"/>
      <c r="CS1064" s="69"/>
      <c r="CT1064" s="81"/>
      <c r="CU1064" s="69"/>
      <c r="CV1064" s="69"/>
      <c r="CW1064" s="69"/>
      <c r="CX1064" s="69"/>
      <c r="CY1064" s="69"/>
      <c r="CZ1064" s="69"/>
      <c r="DA1064" s="69"/>
    </row>
    <row r="1065" spans="2:105">
      <c r="B1065" s="67"/>
      <c r="C1065" s="67"/>
      <c r="D1065" s="67"/>
      <c r="E1065" s="69"/>
      <c r="F1065" s="68"/>
      <c r="G1065" s="67"/>
      <c r="H1065" s="69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80"/>
      <c r="T1065" s="80"/>
      <c r="U1065" s="80"/>
      <c r="V1065" s="80"/>
      <c r="W1065" s="80"/>
      <c r="X1065" s="80"/>
      <c r="Y1065" s="80"/>
      <c r="Z1065" s="80"/>
      <c r="AA1065" s="80"/>
      <c r="AB1065" s="80"/>
      <c r="AC1065" s="80"/>
      <c r="AD1065" s="80"/>
      <c r="AE1065" s="69"/>
      <c r="AF1065" s="69"/>
      <c r="AG1065" s="69"/>
      <c r="AH1065" s="80"/>
      <c r="AI1065" s="80"/>
      <c r="AJ1065" s="69"/>
      <c r="AK1065" s="69"/>
      <c r="AL1065" s="80"/>
      <c r="AM1065" s="80"/>
      <c r="AN1065" s="69"/>
      <c r="AO1065" s="69"/>
      <c r="AP1065" s="80"/>
      <c r="AQ1065" s="80"/>
      <c r="AR1065" s="69"/>
      <c r="AS1065" s="69"/>
      <c r="AT1065" s="80"/>
      <c r="AU1065" s="80"/>
      <c r="AV1065" s="69"/>
      <c r="AW1065" s="69"/>
      <c r="AX1065" s="80"/>
      <c r="AY1065" s="80"/>
      <c r="AZ1065" s="69"/>
      <c r="BA1065" s="69"/>
      <c r="BB1065" s="80"/>
      <c r="BC1065" s="80"/>
      <c r="BD1065" s="69"/>
      <c r="BE1065" s="69"/>
      <c r="BF1065" s="80"/>
      <c r="BG1065" s="80"/>
      <c r="BH1065" s="69"/>
      <c r="BI1065" s="69"/>
      <c r="BJ1065" s="80"/>
      <c r="BK1065" s="80"/>
      <c r="BL1065" s="69"/>
      <c r="BM1065" s="69"/>
      <c r="BN1065" s="80"/>
      <c r="BO1065" s="80"/>
      <c r="BP1065" s="69"/>
      <c r="BQ1065" s="69"/>
      <c r="BR1065" s="80"/>
      <c r="BS1065" s="80"/>
      <c r="BT1065" s="69"/>
      <c r="BU1065" s="69"/>
      <c r="BV1065" s="80"/>
      <c r="BW1065" s="80"/>
      <c r="BX1065" s="69"/>
      <c r="BY1065" s="69"/>
      <c r="BZ1065" s="80"/>
      <c r="CA1065" s="80"/>
      <c r="CB1065" s="69"/>
      <c r="CC1065" s="69"/>
      <c r="CD1065" s="80"/>
      <c r="CE1065" s="80"/>
      <c r="CF1065" s="69"/>
      <c r="CG1065" s="69"/>
      <c r="CH1065" s="69"/>
      <c r="CI1065" s="69"/>
      <c r="CJ1065" s="69"/>
      <c r="CK1065" s="69"/>
      <c r="CL1065" s="68"/>
      <c r="CM1065" s="67"/>
      <c r="CN1065" s="67"/>
      <c r="CO1065" s="68"/>
      <c r="CP1065" s="68"/>
      <c r="CQ1065" s="67"/>
      <c r="CR1065" s="67"/>
      <c r="CS1065" s="69"/>
      <c r="CT1065" s="81"/>
      <c r="CU1065" s="69"/>
      <c r="CV1065" s="69"/>
      <c r="CW1065" s="69"/>
      <c r="CX1065" s="69"/>
      <c r="CY1065" s="69"/>
      <c r="CZ1065" s="69"/>
      <c r="DA1065" s="69"/>
    </row>
    <row r="1066" spans="2:105">
      <c r="B1066" s="67"/>
      <c r="C1066" s="67"/>
      <c r="D1066" s="67"/>
      <c r="E1066" s="69"/>
      <c r="F1066" s="68"/>
      <c r="G1066" s="67"/>
      <c r="H1066" s="69"/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80"/>
      <c r="T1066" s="80"/>
      <c r="U1066" s="80"/>
      <c r="V1066" s="80"/>
      <c r="W1066" s="80"/>
      <c r="X1066" s="80"/>
      <c r="Y1066" s="80"/>
      <c r="Z1066" s="80"/>
      <c r="AA1066" s="80"/>
      <c r="AB1066" s="80"/>
      <c r="AC1066" s="80"/>
      <c r="AD1066" s="80"/>
      <c r="AE1066" s="69"/>
      <c r="AF1066" s="69"/>
      <c r="AG1066" s="69"/>
      <c r="AH1066" s="80"/>
      <c r="AI1066" s="80"/>
      <c r="AJ1066" s="69"/>
      <c r="AK1066" s="69"/>
      <c r="AL1066" s="80"/>
      <c r="AM1066" s="80"/>
      <c r="AN1066" s="69"/>
      <c r="AO1066" s="69"/>
      <c r="AP1066" s="80"/>
      <c r="AQ1066" s="80"/>
      <c r="AR1066" s="69"/>
      <c r="AS1066" s="69"/>
      <c r="AT1066" s="80"/>
      <c r="AU1066" s="80"/>
      <c r="AV1066" s="69"/>
      <c r="AW1066" s="69"/>
      <c r="AX1066" s="80"/>
      <c r="AY1066" s="80"/>
      <c r="AZ1066" s="69"/>
      <c r="BA1066" s="69"/>
      <c r="BB1066" s="80"/>
      <c r="BC1066" s="80"/>
      <c r="BD1066" s="69"/>
      <c r="BE1066" s="69"/>
      <c r="BF1066" s="80"/>
      <c r="BG1066" s="80"/>
      <c r="BH1066" s="69"/>
      <c r="BI1066" s="69"/>
      <c r="BJ1066" s="80"/>
      <c r="BK1066" s="80"/>
      <c r="BL1066" s="69"/>
      <c r="BM1066" s="69"/>
      <c r="BN1066" s="80"/>
      <c r="BO1066" s="80"/>
      <c r="BP1066" s="69"/>
      <c r="BQ1066" s="69"/>
      <c r="BR1066" s="80"/>
      <c r="BS1066" s="80"/>
      <c r="BT1066" s="69"/>
      <c r="BU1066" s="69"/>
      <c r="BV1066" s="80"/>
      <c r="BW1066" s="80"/>
      <c r="BX1066" s="69"/>
      <c r="BY1066" s="69"/>
      <c r="BZ1066" s="80"/>
      <c r="CA1066" s="80"/>
      <c r="CB1066" s="69"/>
      <c r="CC1066" s="69"/>
      <c r="CD1066" s="80"/>
      <c r="CE1066" s="80"/>
      <c r="CF1066" s="69"/>
      <c r="CG1066" s="69"/>
      <c r="CH1066" s="69"/>
      <c r="CI1066" s="69"/>
      <c r="CJ1066" s="69"/>
      <c r="CK1066" s="69"/>
      <c r="CL1066" s="68"/>
      <c r="CM1066" s="67"/>
      <c r="CN1066" s="67"/>
      <c r="CO1066" s="68"/>
      <c r="CP1066" s="68"/>
      <c r="CQ1066" s="67"/>
      <c r="CR1066" s="67"/>
      <c r="CS1066" s="69"/>
      <c r="CT1066" s="81"/>
      <c r="CU1066" s="69"/>
      <c r="CV1066" s="69"/>
      <c r="CW1066" s="69"/>
      <c r="CX1066" s="69"/>
      <c r="CY1066" s="69"/>
      <c r="CZ1066" s="69"/>
      <c r="DA1066" s="69"/>
    </row>
    <row r="1067" spans="2:105">
      <c r="B1067" s="67"/>
      <c r="C1067" s="67"/>
      <c r="D1067" s="67"/>
      <c r="E1067" s="69"/>
      <c r="F1067" s="68"/>
      <c r="G1067" s="67"/>
      <c r="H1067" s="69"/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80"/>
      <c r="T1067" s="80"/>
      <c r="U1067" s="80"/>
      <c r="V1067" s="80"/>
      <c r="W1067" s="80"/>
      <c r="X1067" s="80"/>
      <c r="Y1067" s="80"/>
      <c r="Z1067" s="80"/>
      <c r="AA1067" s="80"/>
      <c r="AB1067" s="80"/>
      <c r="AC1067" s="80"/>
      <c r="AD1067" s="80"/>
      <c r="AE1067" s="69"/>
      <c r="AF1067" s="69"/>
      <c r="AG1067" s="69"/>
      <c r="AH1067" s="80"/>
      <c r="AI1067" s="80"/>
      <c r="AJ1067" s="69"/>
      <c r="AK1067" s="69"/>
      <c r="AL1067" s="80"/>
      <c r="AM1067" s="80"/>
      <c r="AN1067" s="69"/>
      <c r="AO1067" s="69"/>
      <c r="AP1067" s="80"/>
      <c r="AQ1067" s="80"/>
      <c r="AR1067" s="69"/>
      <c r="AS1067" s="69"/>
      <c r="AT1067" s="80"/>
      <c r="AU1067" s="80"/>
      <c r="AV1067" s="69"/>
      <c r="AW1067" s="69"/>
      <c r="AX1067" s="80"/>
      <c r="AY1067" s="80"/>
      <c r="AZ1067" s="69"/>
      <c r="BA1067" s="69"/>
      <c r="BB1067" s="80"/>
      <c r="BC1067" s="80"/>
      <c r="BD1067" s="69"/>
      <c r="BE1067" s="69"/>
      <c r="BF1067" s="80"/>
      <c r="BG1067" s="80"/>
      <c r="BH1067" s="69"/>
      <c r="BI1067" s="69"/>
      <c r="BJ1067" s="80"/>
      <c r="BK1067" s="80"/>
      <c r="BL1067" s="69"/>
      <c r="BM1067" s="69"/>
      <c r="BN1067" s="80"/>
      <c r="BO1067" s="80"/>
      <c r="BP1067" s="69"/>
      <c r="BQ1067" s="69"/>
      <c r="BR1067" s="80"/>
      <c r="BS1067" s="80"/>
      <c r="BT1067" s="69"/>
      <c r="BU1067" s="69"/>
      <c r="BV1067" s="80"/>
      <c r="BW1067" s="80"/>
      <c r="BX1067" s="69"/>
      <c r="BY1067" s="69"/>
      <c r="BZ1067" s="80"/>
      <c r="CA1067" s="80"/>
      <c r="CB1067" s="69"/>
      <c r="CC1067" s="69"/>
      <c r="CD1067" s="80"/>
      <c r="CE1067" s="80"/>
      <c r="CF1067" s="69"/>
      <c r="CG1067" s="69"/>
      <c r="CH1067" s="69"/>
      <c r="CI1067" s="69"/>
      <c r="CJ1067" s="69"/>
      <c r="CK1067" s="69"/>
      <c r="CL1067" s="68"/>
      <c r="CM1067" s="67"/>
      <c r="CN1067" s="67"/>
      <c r="CO1067" s="68"/>
      <c r="CP1067" s="68"/>
      <c r="CQ1067" s="67"/>
      <c r="CR1067" s="67"/>
      <c r="CS1067" s="69"/>
      <c r="CT1067" s="81"/>
      <c r="CU1067" s="69"/>
      <c r="CV1067" s="69"/>
      <c r="CW1067" s="69"/>
      <c r="CX1067" s="69"/>
      <c r="CY1067" s="69"/>
      <c r="CZ1067" s="69"/>
      <c r="DA1067" s="69"/>
    </row>
    <row r="1068" spans="2:105">
      <c r="B1068" s="67"/>
      <c r="C1068" s="67"/>
      <c r="D1068" s="67"/>
      <c r="E1068" s="69"/>
      <c r="F1068" s="68"/>
      <c r="G1068" s="67"/>
      <c r="H1068" s="69"/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80"/>
      <c r="T1068" s="80"/>
      <c r="U1068" s="80"/>
      <c r="V1068" s="80"/>
      <c r="W1068" s="80"/>
      <c r="X1068" s="80"/>
      <c r="Y1068" s="80"/>
      <c r="Z1068" s="80"/>
      <c r="AA1068" s="80"/>
      <c r="AB1068" s="80"/>
      <c r="AC1068" s="80"/>
      <c r="AD1068" s="80"/>
      <c r="AE1068" s="69"/>
      <c r="AF1068" s="69"/>
      <c r="AG1068" s="69"/>
      <c r="AH1068" s="80"/>
      <c r="AI1068" s="80"/>
      <c r="AJ1068" s="69"/>
      <c r="AK1068" s="69"/>
      <c r="AL1068" s="80"/>
      <c r="AM1068" s="80"/>
      <c r="AN1068" s="69"/>
      <c r="AO1068" s="69"/>
      <c r="AP1068" s="80"/>
      <c r="AQ1068" s="80"/>
      <c r="AR1068" s="69"/>
      <c r="AS1068" s="69"/>
      <c r="AT1068" s="80"/>
      <c r="AU1068" s="80"/>
      <c r="AV1068" s="69"/>
      <c r="AW1068" s="69"/>
      <c r="AX1068" s="80"/>
      <c r="AY1068" s="80"/>
      <c r="AZ1068" s="69"/>
      <c r="BA1068" s="69"/>
      <c r="BB1068" s="80"/>
      <c r="BC1068" s="80"/>
      <c r="BD1068" s="69"/>
      <c r="BE1068" s="69"/>
      <c r="BF1068" s="80"/>
      <c r="BG1068" s="80"/>
      <c r="BH1068" s="69"/>
      <c r="BI1068" s="69"/>
      <c r="BJ1068" s="80"/>
      <c r="BK1068" s="80"/>
      <c r="BL1068" s="69"/>
      <c r="BM1068" s="69"/>
      <c r="BN1068" s="80"/>
      <c r="BO1068" s="80"/>
      <c r="BP1068" s="69"/>
      <c r="BQ1068" s="69"/>
      <c r="BR1068" s="80"/>
      <c r="BS1068" s="80"/>
      <c r="BT1068" s="69"/>
      <c r="BU1068" s="69"/>
      <c r="BV1068" s="80"/>
      <c r="BW1068" s="80"/>
      <c r="BX1068" s="69"/>
      <c r="BY1068" s="69"/>
      <c r="BZ1068" s="80"/>
      <c r="CA1068" s="80"/>
      <c r="CB1068" s="69"/>
      <c r="CC1068" s="69"/>
      <c r="CD1068" s="80"/>
      <c r="CE1068" s="80"/>
      <c r="CF1068" s="69"/>
      <c r="CG1068" s="69"/>
      <c r="CH1068" s="69"/>
      <c r="CI1068" s="69"/>
      <c r="CJ1068" s="69"/>
      <c r="CK1068" s="69"/>
      <c r="CL1068" s="68"/>
      <c r="CM1068" s="67"/>
      <c r="CN1068" s="67"/>
      <c r="CO1068" s="68"/>
      <c r="CP1068" s="68"/>
      <c r="CQ1068" s="67"/>
      <c r="CR1068" s="67"/>
      <c r="CS1068" s="69"/>
      <c r="CT1068" s="81"/>
      <c r="CU1068" s="69"/>
      <c r="CV1068" s="69"/>
      <c r="CW1068" s="69"/>
      <c r="CX1068" s="69"/>
      <c r="CY1068" s="69"/>
      <c r="CZ1068" s="69"/>
      <c r="DA1068" s="69"/>
    </row>
    <row r="1069" spans="2:105">
      <c r="B1069" s="67"/>
      <c r="C1069" s="67"/>
      <c r="D1069" s="67"/>
      <c r="E1069" s="69"/>
      <c r="F1069" s="68"/>
      <c r="G1069" s="67"/>
      <c r="H1069" s="69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80"/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69"/>
      <c r="AF1069" s="69"/>
      <c r="AG1069" s="69"/>
      <c r="AH1069" s="80"/>
      <c r="AI1069" s="80"/>
      <c r="AJ1069" s="69"/>
      <c r="AK1069" s="69"/>
      <c r="AL1069" s="80"/>
      <c r="AM1069" s="80"/>
      <c r="AN1069" s="69"/>
      <c r="AO1069" s="69"/>
      <c r="AP1069" s="80"/>
      <c r="AQ1069" s="80"/>
      <c r="AR1069" s="69"/>
      <c r="AS1069" s="69"/>
      <c r="AT1069" s="80"/>
      <c r="AU1069" s="80"/>
      <c r="AV1069" s="69"/>
      <c r="AW1069" s="69"/>
      <c r="AX1069" s="80"/>
      <c r="AY1069" s="80"/>
      <c r="AZ1069" s="69"/>
      <c r="BA1069" s="69"/>
      <c r="BB1069" s="80"/>
      <c r="BC1069" s="80"/>
      <c r="BD1069" s="69"/>
      <c r="BE1069" s="69"/>
      <c r="BF1069" s="80"/>
      <c r="BG1069" s="80"/>
      <c r="BH1069" s="69"/>
      <c r="BI1069" s="69"/>
      <c r="BJ1069" s="80"/>
      <c r="BK1069" s="80"/>
      <c r="BL1069" s="69"/>
      <c r="BM1069" s="69"/>
      <c r="BN1069" s="80"/>
      <c r="BO1069" s="80"/>
      <c r="BP1069" s="69"/>
      <c r="BQ1069" s="69"/>
      <c r="BR1069" s="80"/>
      <c r="BS1069" s="80"/>
      <c r="BT1069" s="69"/>
      <c r="BU1069" s="69"/>
      <c r="BV1069" s="80"/>
      <c r="BW1069" s="80"/>
      <c r="BX1069" s="69"/>
      <c r="BY1069" s="69"/>
      <c r="BZ1069" s="80"/>
      <c r="CA1069" s="80"/>
      <c r="CB1069" s="69"/>
      <c r="CC1069" s="69"/>
      <c r="CD1069" s="80"/>
      <c r="CE1069" s="80"/>
      <c r="CF1069" s="69"/>
      <c r="CG1069" s="69"/>
      <c r="CH1069" s="69"/>
      <c r="CI1069" s="69"/>
      <c r="CJ1069" s="69"/>
      <c r="CK1069" s="69"/>
      <c r="CL1069" s="68"/>
      <c r="CM1069" s="67"/>
      <c r="CN1069" s="67"/>
      <c r="CO1069" s="68"/>
      <c r="CP1069" s="68"/>
      <c r="CQ1069" s="67"/>
      <c r="CR1069" s="67"/>
      <c r="CS1069" s="69"/>
      <c r="CT1069" s="81"/>
      <c r="CU1069" s="69"/>
      <c r="CV1069" s="69"/>
      <c r="CW1069" s="69"/>
      <c r="CX1069" s="69"/>
      <c r="CY1069" s="69"/>
      <c r="CZ1069" s="69"/>
      <c r="DA1069" s="69"/>
    </row>
    <row r="1070" spans="2:105">
      <c r="B1070" s="67"/>
      <c r="C1070" s="67"/>
      <c r="D1070" s="67"/>
      <c r="E1070" s="69"/>
      <c r="F1070" s="68"/>
      <c r="G1070" s="67"/>
      <c r="H1070" s="69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80"/>
      <c r="T1070" s="80"/>
      <c r="U1070" s="80"/>
      <c r="V1070" s="80"/>
      <c r="W1070" s="80"/>
      <c r="X1070" s="80"/>
      <c r="Y1070" s="80"/>
      <c r="Z1070" s="80"/>
      <c r="AA1070" s="80"/>
      <c r="AB1070" s="80"/>
      <c r="AC1070" s="80"/>
      <c r="AD1070" s="80"/>
      <c r="AE1070" s="69"/>
      <c r="AF1070" s="69"/>
      <c r="AG1070" s="69"/>
      <c r="AH1070" s="80"/>
      <c r="AI1070" s="80"/>
      <c r="AJ1070" s="69"/>
      <c r="AK1070" s="69"/>
      <c r="AL1070" s="80"/>
      <c r="AM1070" s="80"/>
      <c r="AN1070" s="69"/>
      <c r="AO1070" s="69"/>
      <c r="AP1070" s="80"/>
      <c r="AQ1070" s="80"/>
      <c r="AR1070" s="69"/>
      <c r="AS1070" s="69"/>
      <c r="AT1070" s="80"/>
      <c r="AU1070" s="80"/>
      <c r="AV1070" s="69"/>
      <c r="AW1070" s="69"/>
      <c r="AX1070" s="80"/>
      <c r="AY1070" s="80"/>
      <c r="AZ1070" s="69"/>
      <c r="BA1070" s="69"/>
      <c r="BB1070" s="80"/>
      <c r="BC1070" s="80"/>
      <c r="BD1070" s="69"/>
      <c r="BE1070" s="69"/>
      <c r="BF1070" s="80"/>
      <c r="BG1070" s="80"/>
      <c r="BH1070" s="69"/>
      <c r="BI1070" s="69"/>
      <c r="BJ1070" s="80"/>
      <c r="BK1070" s="80"/>
      <c r="BL1070" s="69"/>
      <c r="BM1070" s="69"/>
      <c r="BN1070" s="80"/>
      <c r="BO1070" s="80"/>
      <c r="BP1070" s="69"/>
      <c r="BQ1070" s="69"/>
      <c r="BR1070" s="80"/>
      <c r="BS1070" s="80"/>
      <c r="BT1070" s="69"/>
      <c r="BU1070" s="69"/>
      <c r="BV1070" s="80"/>
      <c r="BW1070" s="80"/>
      <c r="BX1070" s="69"/>
      <c r="BY1070" s="69"/>
      <c r="BZ1070" s="80"/>
      <c r="CA1070" s="80"/>
      <c r="CB1070" s="69"/>
      <c r="CC1070" s="69"/>
      <c r="CD1070" s="80"/>
      <c r="CE1070" s="80"/>
      <c r="CF1070" s="69"/>
      <c r="CG1070" s="69"/>
      <c r="CH1070" s="69"/>
      <c r="CI1070" s="69"/>
      <c r="CJ1070" s="69"/>
      <c r="CK1070" s="69"/>
      <c r="CL1070" s="68"/>
      <c r="CM1070" s="67"/>
      <c r="CN1070" s="67"/>
      <c r="CO1070" s="68"/>
      <c r="CP1070" s="68"/>
      <c r="CQ1070" s="67"/>
      <c r="CR1070" s="67"/>
      <c r="CS1070" s="69"/>
      <c r="CT1070" s="81"/>
      <c r="CU1070" s="69"/>
      <c r="CV1070" s="69"/>
      <c r="CW1070" s="69"/>
      <c r="CX1070" s="69"/>
      <c r="CY1070" s="69"/>
      <c r="CZ1070" s="69"/>
      <c r="DA1070" s="69"/>
    </row>
    <row r="1071" spans="2:105">
      <c r="B1071" s="67"/>
      <c r="C1071" s="67"/>
      <c r="D1071" s="67"/>
      <c r="E1071" s="69"/>
      <c r="F1071" s="68"/>
      <c r="G1071" s="67"/>
      <c r="H1071" s="69"/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80"/>
      <c r="T1071" s="80"/>
      <c r="U1071" s="80"/>
      <c r="V1071" s="80"/>
      <c r="W1071" s="80"/>
      <c r="X1071" s="80"/>
      <c r="Y1071" s="80"/>
      <c r="Z1071" s="80"/>
      <c r="AA1071" s="80"/>
      <c r="AB1071" s="80"/>
      <c r="AC1071" s="80"/>
      <c r="AD1071" s="80"/>
      <c r="AE1071" s="69"/>
      <c r="AF1071" s="69"/>
      <c r="AG1071" s="69"/>
      <c r="AH1071" s="80"/>
      <c r="AI1071" s="80"/>
      <c r="AJ1071" s="69"/>
      <c r="AK1071" s="69"/>
      <c r="AL1071" s="80"/>
      <c r="AM1071" s="80"/>
      <c r="AN1071" s="69"/>
      <c r="AO1071" s="69"/>
      <c r="AP1071" s="80"/>
      <c r="AQ1071" s="80"/>
      <c r="AR1071" s="69"/>
      <c r="AS1071" s="69"/>
      <c r="AT1071" s="80"/>
      <c r="AU1071" s="80"/>
      <c r="AV1071" s="69"/>
      <c r="AW1071" s="69"/>
      <c r="AX1071" s="80"/>
      <c r="AY1071" s="80"/>
      <c r="AZ1071" s="69"/>
      <c r="BA1071" s="69"/>
      <c r="BB1071" s="80"/>
      <c r="BC1071" s="80"/>
      <c r="BD1071" s="69"/>
      <c r="BE1071" s="69"/>
      <c r="BF1071" s="80"/>
      <c r="BG1071" s="80"/>
      <c r="BH1071" s="69"/>
      <c r="BI1071" s="69"/>
      <c r="BJ1071" s="80"/>
      <c r="BK1071" s="80"/>
      <c r="BL1071" s="69"/>
      <c r="BM1071" s="69"/>
      <c r="BN1071" s="80"/>
      <c r="BO1071" s="80"/>
      <c r="BP1071" s="69"/>
      <c r="BQ1071" s="69"/>
      <c r="BR1071" s="80"/>
      <c r="BS1071" s="80"/>
      <c r="BT1071" s="69"/>
      <c r="BU1071" s="69"/>
      <c r="BV1071" s="80"/>
      <c r="BW1071" s="80"/>
      <c r="BX1071" s="69"/>
      <c r="BY1071" s="69"/>
      <c r="BZ1071" s="80"/>
      <c r="CA1071" s="80"/>
      <c r="CB1071" s="69"/>
      <c r="CC1071" s="69"/>
      <c r="CD1071" s="80"/>
      <c r="CE1071" s="80"/>
      <c r="CF1071" s="69"/>
      <c r="CG1071" s="69"/>
      <c r="CH1071" s="69"/>
      <c r="CI1071" s="69"/>
      <c r="CJ1071" s="69"/>
      <c r="CK1071" s="69"/>
      <c r="CL1071" s="68"/>
      <c r="CM1071" s="67"/>
      <c r="CN1071" s="67"/>
      <c r="CO1071" s="68"/>
      <c r="CP1071" s="68"/>
      <c r="CQ1071" s="67"/>
      <c r="CR1071" s="67"/>
      <c r="CS1071" s="69"/>
      <c r="CT1071" s="81"/>
      <c r="CU1071" s="69"/>
      <c r="CV1071" s="69"/>
      <c r="CW1071" s="69"/>
      <c r="CX1071" s="69"/>
      <c r="CY1071" s="69"/>
      <c r="CZ1071" s="69"/>
      <c r="DA1071" s="69"/>
    </row>
    <row r="1072" spans="2:105">
      <c r="B1072" s="67"/>
      <c r="C1072" s="67"/>
      <c r="D1072" s="67"/>
      <c r="E1072" s="69"/>
      <c r="F1072" s="68"/>
      <c r="G1072" s="67"/>
      <c r="H1072" s="69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80"/>
      <c r="T1072" s="80"/>
      <c r="U1072" s="80"/>
      <c r="V1072" s="80"/>
      <c r="W1072" s="80"/>
      <c r="X1072" s="80"/>
      <c r="Y1072" s="80"/>
      <c r="Z1072" s="80"/>
      <c r="AA1072" s="80"/>
      <c r="AB1072" s="80"/>
      <c r="AC1072" s="80"/>
      <c r="AD1072" s="80"/>
      <c r="AE1072" s="69"/>
      <c r="AF1072" s="69"/>
      <c r="AG1072" s="69"/>
      <c r="AH1072" s="80"/>
      <c r="AI1072" s="80"/>
      <c r="AJ1072" s="69"/>
      <c r="AK1072" s="69"/>
      <c r="AL1072" s="80"/>
      <c r="AM1072" s="80"/>
      <c r="AN1072" s="69"/>
      <c r="AO1072" s="69"/>
      <c r="AP1072" s="80"/>
      <c r="AQ1072" s="80"/>
      <c r="AR1072" s="69"/>
      <c r="AS1072" s="69"/>
      <c r="AT1072" s="80"/>
      <c r="AU1072" s="80"/>
      <c r="AV1072" s="69"/>
      <c r="AW1072" s="69"/>
      <c r="AX1072" s="80"/>
      <c r="AY1072" s="80"/>
      <c r="AZ1072" s="69"/>
      <c r="BA1072" s="69"/>
      <c r="BB1072" s="80"/>
      <c r="BC1072" s="80"/>
      <c r="BD1072" s="69"/>
      <c r="BE1072" s="69"/>
      <c r="BF1072" s="80"/>
      <c r="BG1072" s="80"/>
      <c r="BH1072" s="69"/>
      <c r="BI1072" s="69"/>
      <c r="BJ1072" s="80"/>
      <c r="BK1072" s="80"/>
      <c r="BL1072" s="69"/>
      <c r="BM1072" s="69"/>
      <c r="BN1072" s="80"/>
      <c r="BO1072" s="80"/>
      <c r="BP1072" s="69"/>
      <c r="BQ1072" s="69"/>
      <c r="BR1072" s="80"/>
      <c r="BS1072" s="80"/>
      <c r="BT1072" s="69"/>
      <c r="BU1072" s="69"/>
      <c r="BV1072" s="80"/>
      <c r="BW1072" s="80"/>
      <c r="BX1072" s="69"/>
      <c r="BY1072" s="69"/>
      <c r="BZ1072" s="80"/>
      <c r="CA1072" s="80"/>
      <c r="CB1072" s="69"/>
      <c r="CC1072" s="69"/>
      <c r="CD1072" s="80"/>
      <c r="CE1072" s="80"/>
      <c r="CF1072" s="69"/>
      <c r="CG1072" s="69"/>
      <c r="CH1072" s="69"/>
      <c r="CI1072" s="69"/>
      <c r="CJ1072" s="69"/>
      <c r="CK1072" s="69"/>
      <c r="CL1072" s="68"/>
      <c r="CM1072" s="67"/>
      <c r="CN1072" s="67"/>
      <c r="CO1072" s="68"/>
      <c r="CP1072" s="68"/>
      <c r="CQ1072" s="67"/>
      <c r="CR1072" s="67"/>
      <c r="CS1072" s="69"/>
      <c r="CT1072" s="81"/>
      <c r="CU1072" s="69"/>
      <c r="CV1072" s="69"/>
      <c r="CW1072" s="69"/>
      <c r="CX1072" s="69"/>
      <c r="CY1072" s="69"/>
      <c r="CZ1072" s="69"/>
      <c r="DA1072" s="69"/>
    </row>
    <row r="1073" spans="2:105">
      <c r="B1073" s="67"/>
      <c r="C1073" s="67"/>
      <c r="D1073" s="67"/>
      <c r="E1073" s="69"/>
      <c r="F1073" s="68"/>
      <c r="G1073" s="67"/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80"/>
      <c r="T1073" s="80"/>
      <c r="U1073" s="80"/>
      <c r="V1073" s="80"/>
      <c r="W1073" s="80"/>
      <c r="X1073" s="80"/>
      <c r="Y1073" s="80"/>
      <c r="Z1073" s="80"/>
      <c r="AA1073" s="80"/>
      <c r="AB1073" s="80"/>
      <c r="AC1073" s="80"/>
      <c r="AD1073" s="80"/>
      <c r="AE1073" s="69"/>
      <c r="AF1073" s="69"/>
      <c r="AG1073" s="69"/>
      <c r="AH1073" s="80"/>
      <c r="AI1073" s="80"/>
      <c r="AJ1073" s="69"/>
      <c r="AK1073" s="69"/>
      <c r="AL1073" s="80"/>
      <c r="AM1073" s="80"/>
      <c r="AN1073" s="69"/>
      <c r="AO1073" s="69"/>
      <c r="AP1073" s="80"/>
      <c r="AQ1073" s="80"/>
      <c r="AR1073" s="69"/>
      <c r="AS1073" s="69"/>
      <c r="AT1073" s="80"/>
      <c r="AU1073" s="80"/>
      <c r="AV1073" s="69"/>
      <c r="AW1073" s="69"/>
      <c r="AX1073" s="80"/>
      <c r="AY1073" s="80"/>
      <c r="AZ1073" s="69"/>
      <c r="BA1073" s="69"/>
      <c r="BB1073" s="80"/>
      <c r="BC1073" s="80"/>
      <c r="BD1073" s="69"/>
      <c r="BE1073" s="69"/>
      <c r="BF1073" s="80"/>
      <c r="BG1073" s="80"/>
      <c r="BH1073" s="69"/>
      <c r="BI1073" s="69"/>
      <c r="BJ1073" s="80"/>
      <c r="BK1073" s="80"/>
      <c r="BL1073" s="69"/>
      <c r="BM1073" s="69"/>
      <c r="BN1073" s="80"/>
      <c r="BO1073" s="80"/>
      <c r="BP1073" s="69"/>
      <c r="BQ1073" s="69"/>
      <c r="BR1073" s="80"/>
      <c r="BS1073" s="80"/>
      <c r="BT1073" s="69"/>
      <c r="BU1073" s="69"/>
      <c r="BV1073" s="80"/>
      <c r="BW1073" s="80"/>
      <c r="BX1073" s="69"/>
      <c r="BY1073" s="69"/>
      <c r="BZ1073" s="80"/>
      <c r="CA1073" s="80"/>
      <c r="CB1073" s="69"/>
      <c r="CC1073" s="69"/>
      <c r="CD1073" s="80"/>
      <c r="CE1073" s="80"/>
      <c r="CF1073" s="69"/>
      <c r="CG1073" s="69"/>
      <c r="CH1073" s="69"/>
      <c r="CI1073" s="69"/>
      <c r="CJ1073" s="69"/>
      <c r="CK1073" s="69"/>
      <c r="CL1073" s="68"/>
      <c r="CM1073" s="67"/>
      <c r="CN1073" s="67"/>
      <c r="CO1073" s="68"/>
      <c r="CP1073" s="68"/>
      <c r="CQ1073" s="67"/>
      <c r="CR1073" s="67"/>
      <c r="CS1073" s="69"/>
      <c r="CT1073" s="81"/>
      <c r="CU1073" s="69"/>
      <c r="CV1073" s="69"/>
      <c r="CW1073" s="69"/>
      <c r="CX1073" s="69"/>
      <c r="CY1073" s="69"/>
      <c r="CZ1073" s="69"/>
      <c r="DA1073" s="69"/>
    </row>
    <row r="1074" spans="2:105">
      <c r="B1074" s="67"/>
      <c r="C1074" s="67"/>
      <c r="D1074" s="67"/>
      <c r="E1074" s="69"/>
      <c r="F1074" s="68"/>
      <c r="G1074" s="67"/>
      <c r="H1074" s="69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80"/>
      <c r="T1074" s="80"/>
      <c r="U1074" s="80"/>
      <c r="V1074" s="80"/>
      <c r="W1074" s="80"/>
      <c r="X1074" s="80"/>
      <c r="Y1074" s="80"/>
      <c r="Z1074" s="80"/>
      <c r="AA1074" s="80"/>
      <c r="AB1074" s="80"/>
      <c r="AC1074" s="80"/>
      <c r="AD1074" s="80"/>
      <c r="AE1074" s="69"/>
      <c r="AF1074" s="69"/>
      <c r="AG1074" s="69"/>
      <c r="AH1074" s="80"/>
      <c r="AI1074" s="80"/>
      <c r="AJ1074" s="69"/>
      <c r="AK1074" s="69"/>
      <c r="AL1074" s="80"/>
      <c r="AM1074" s="80"/>
      <c r="AN1074" s="69"/>
      <c r="AO1074" s="69"/>
      <c r="AP1074" s="80"/>
      <c r="AQ1074" s="80"/>
      <c r="AR1074" s="69"/>
      <c r="AS1074" s="69"/>
      <c r="AT1074" s="80"/>
      <c r="AU1074" s="80"/>
      <c r="AV1074" s="69"/>
      <c r="AW1074" s="69"/>
      <c r="AX1074" s="80"/>
      <c r="AY1074" s="80"/>
      <c r="AZ1074" s="69"/>
      <c r="BA1074" s="69"/>
      <c r="BB1074" s="80"/>
      <c r="BC1074" s="80"/>
      <c r="BD1074" s="69"/>
      <c r="BE1074" s="69"/>
      <c r="BF1074" s="80"/>
      <c r="BG1074" s="80"/>
      <c r="BH1074" s="69"/>
      <c r="BI1074" s="69"/>
      <c r="BJ1074" s="80"/>
      <c r="BK1074" s="80"/>
      <c r="BL1074" s="69"/>
      <c r="BM1074" s="69"/>
      <c r="BN1074" s="80"/>
      <c r="BO1074" s="80"/>
      <c r="BP1074" s="69"/>
      <c r="BQ1074" s="69"/>
      <c r="BR1074" s="80"/>
      <c r="BS1074" s="80"/>
      <c r="BT1074" s="69"/>
      <c r="BU1074" s="69"/>
      <c r="BV1074" s="80"/>
      <c r="BW1074" s="80"/>
      <c r="BX1074" s="69"/>
      <c r="BY1074" s="69"/>
      <c r="BZ1074" s="80"/>
      <c r="CA1074" s="80"/>
      <c r="CB1074" s="69"/>
      <c r="CC1074" s="69"/>
      <c r="CD1074" s="80"/>
      <c r="CE1074" s="80"/>
      <c r="CF1074" s="69"/>
      <c r="CG1074" s="69"/>
      <c r="CH1074" s="69"/>
      <c r="CI1074" s="69"/>
      <c r="CJ1074" s="69"/>
      <c r="CK1074" s="69"/>
      <c r="CL1074" s="68"/>
      <c r="CM1074" s="67"/>
      <c r="CN1074" s="67"/>
      <c r="CO1074" s="68"/>
      <c r="CP1074" s="68"/>
      <c r="CQ1074" s="67"/>
      <c r="CR1074" s="67"/>
      <c r="CS1074" s="69"/>
      <c r="CT1074" s="81"/>
      <c r="CU1074" s="69"/>
      <c r="CV1074" s="69"/>
      <c r="CW1074" s="69"/>
      <c r="CX1074" s="69"/>
      <c r="CY1074" s="69"/>
      <c r="CZ1074" s="69"/>
      <c r="DA1074" s="69"/>
    </row>
    <row r="1075" spans="2:105">
      <c r="B1075" s="67"/>
      <c r="C1075" s="67"/>
      <c r="D1075" s="67"/>
      <c r="E1075" s="69"/>
      <c r="F1075" s="68"/>
      <c r="G1075" s="67"/>
      <c r="H1075" s="69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80"/>
      <c r="T1075" s="80"/>
      <c r="U1075" s="80"/>
      <c r="V1075" s="80"/>
      <c r="W1075" s="80"/>
      <c r="X1075" s="80"/>
      <c r="Y1075" s="80"/>
      <c r="Z1075" s="80"/>
      <c r="AA1075" s="80"/>
      <c r="AB1075" s="80"/>
      <c r="AC1075" s="80"/>
      <c r="AD1075" s="80"/>
      <c r="AE1075" s="69"/>
      <c r="AF1075" s="69"/>
      <c r="AG1075" s="69"/>
      <c r="AH1075" s="80"/>
      <c r="AI1075" s="80"/>
      <c r="AJ1075" s="69"/>
      <c r="AK1075" s="69"/>
      <c r="AL1075" s="80"/>
      <c r="AM1075" s="80"/>
      <c r="AN1075" s="69"/>
      <c r="AO1075" s="69"/>
      <c r="AP1075" s="80"/>
      <c r="AQ1075" s="80"/>
      <c r="AR1075" s="69"/>
      <c r="AS1075" s="69"/>
      <c r="AT1075" s="80"/>
      <c r="AU1075" s="80"/>
      <c r="AV1075" s="69"/>
      <c r="AW1075" s="69"/>
      <c r="AX1075" s="80"/>
      <c r="AY1075" s="80"/>
      <c r="AZ1075" s="69"/>
      <c r="BA1075" s="69"/>
      <c r="BB1075" s="80"/>
      <c r="BC1075" s="80"/>
      <c r="BD1075" s="69"/>
      <c r="BE1075" s="69"/>
      <c r="BF1075" s="80"/>
      <c r="BG1075" s="80"/>
      <c r="BH1075" s="69"/>
      <c r="BI1075" s="69"/>
      <c r="BJ1075" s="80"/>
      <c r="BK1075" s="80"/>
      <c r="BL1075" s="69"/>
      <c r="BM1075" s="69"/>
      <c r="BN1075" s="80"/>
      <c r="BO1075" s="80"/>
      <c r="BP1075" s="69"/>
      <c r="BQ1075" s="69"/>
      <c r="BR1075" s="80"/>
      <c r="BS1075" s="80"/>
      <c r="BT1075" s="69"/>
      <c r="BU1075" s="69"/>
      <c r="BV1075" s="80"/>
      <c r="BW1075" s="80"/>
      <c r="BX1075" s="69"/>
      <c r="BY1075" s="69"/>
      <c r="BZ1075" s="80"/>
      <c r="CA1075" s="80"/>
      <c r="CB1075" s="69"/>
      <c r="CC1075" s="69"/>
      <c r="CD1075" s="80"/>
      <c r="CE1075" s="80"/>
      <c r="CF1075" s="69"/>
      <c r="CG1075" s="69"/>
      <c r="CH1075" s="69"/>
      <c r="CI1075" s="69"/>
      <c r="CJ1075" s="69"/>
      <c r="CK1075" s="69"/>
      <c r="CL1075" s="68"/>
      <c r="CM1075" s="67"/>
      <c r="CN1075" s="67"/>
      <c r="CO1075" s="68"/>
      <c r="CP1075" s="68"/>
      <c r="CQ1075" s="67"/>
      <c r="CR1075" s="67"/>
      <c r="CS1075" s="69"/>
      <c r="CT1075" s="81"/>
      <c r="CU1075" s="69"/>
      <c r="CV1075" s="69"/>
      <c r="CW1075" s="69"/>
      <c r="CX1075" s="69"/>
      <c r="CY1075" s="69"/>
      <c r="CZ1075" s="69"/>
      <c r="DA1075" s="69"/>
    </row>
    <row r="1076" spans="2:105">
      <c r="B1076" s="67"/>
      <c r="C1076" s="67"/>
      <c r="D1076" s="67"/>
      <c r="E1076" s="69"/>
      <c r="F1076" s="68"/>
      <c r="G1076" s="67"/>
      <c r="H1076" s="69"/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80"/>
      <c r="T1076" s="80"/>
      <c r="U1076" s="80"/>
      <c r="V1076" s="80"/>
      <c r="W1076" s="80"/>
      <c r="X1076" s="80"/>
      <c r="Y1076" s="80"/>
      <c r="Z1076" s="80"/>
      <c r="AA1076" s="80"/>
      <c r="AB1076" s="80"/>
      <c r="AC1076" s="80"/>
      <c r="AD1076" s="80"/>
      <c r="AE1076" s="69"/>
      <c r="AF1076" s="69"/>
      <c r="AG1076" s="69"/>
      <c r="AH1076" s="80"/>
      <c r="AI1076" s="80"/>
      <c r="AJ1076" s="69"/>
      <c r="AK1076" s="69"/>
      <c r="AL1076" s="80"/>
      <c r="AM1076" s="80"/>
      <c r="AN1076" s="69"/>
      <c r="AO1076" s="69"/>
      <c r="AP1076" s="80"/>
      <c r="AQ1076" s="80"/>
      <c r="AR1076" s="69"/>
      <c r="AS1076" s="69"/>
      <c r="AT1076" s="80"/>
      <c r="AU1076" s="80"/>
      <c r="AV1076" s="69"/>
      <c r="AW1076" s="69"/>
      <c r="AX1076" s="80"/>
      <c r="AY1076" s="80"/>
      <c r="AZ1076" s="69"/>
      <c r="BA1076" s="69"/>
      <c r="BB1076" s="80"/>
      <c r="BC1076" s="80"/>
      <c r="BD1076" s="69"/>
      <c r="BE1076" s="69"/>
      <c r="BF1076" s="80"/>
      <c r="BG1076" s="80"/>
      <c r="BH1076" s="69"/>
      <c r="BI1076" s="69"/>
      <c r="BJ1076" s="80"/>
      <c r="BK1076" s="80"/>
      <c r="BL1076" s="69"/>
      <c r="BM1076" s="69"/>
      <c r="BN1076" s="80"/>
      <c r="BO1076" s="80"/>
      <c r="BP1076" s="69"/>
      <c r="BQ1076" s="69"/>
      <c r="BR1076" s="80"/>
      <c r="BS1076" s="80"/>
      <c r="BT1076" s="69"/>
      <c r="BU1076" s="69"/>
      <c r="BV1076" s="80"/>
      <c r="BW1076" s="80"/>
      <c r="BX1076" s="69"/>
      <c r="BY1076" s="69"/>
      <c r="BZ1076" s="80"/>
      <c r="CA1076" s="80"/>
      <c r="CB1076" s="69"/>
      <c r="CC1076" s="69"/>
      <c r="CD1076" s="80"/>
      <c r="CE1076" s="80"/>
      <c r="CF1076" s="69"/>
      <c r="CG1076" s="69"/>
      <c r="CH1076" s="69"/>
      <c r="CI1076" s="69"/>
      <c r="CJ1076" s="69"/>
      <c r="CK1076" s="69"/>
      <c r="CL1076" s="68"/>
      <c r="CM1076" s="67"/>
      <c r="CN1076" s="67"/>
      <c r="CO1076" s="68"/>
      <c r="CP1076" s="68"/>
      <c r="CQ1076" s="67"/>
      <c r="CR1076" s="67"/>
      <c r="CS1076" s="69"/>
      <c r="CT1076" s="81"/>
      <c r="CU1076" s="69"/>
      <c r="CV1076" s="69"/>
      <c r="CW1076" s="69"/>
      <c r="CX1076" s="69"/>
      <c r="CY1076" s="69"/>
      <c r="CZ1076" s="69"/>
      <c r="DA1076" s="69"/>
    </row>
    <row r="1077" spans="2:105">
      <c r="B1077" s="67"/>
      <c r="C1077" s="67"/>
      <c r="D1077" s="67"/>
      <c r="E1077" s="69"/>
      <c r="F1077" s="68"/>
      <c r="G1077" s="67"/>
      <c r="H1077" s="69"/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80"/>
      <c r="T1077" s="80"/>
      <c r="U1077" s="80"/>
      <c r="V1077" s="80"/>
      <c r="W1077" s="80"/>
      <c r="X1077" s="80"/>
      <c r="Y1077" s="80"/>
      <c r="Z1077" s="80"/>
      <c r="AA1077" s="80"/>
      <c r="AB1077" s="80"/>
      <c r="AC1077" s="80"/>
      <c r="AD1077" s="80"/>
      <c r="AE1077" s="69"/>
      <c r="AF1077" s="69"/>
      <c r="AG1077" s="69"/>
      <c r="AH1077" s="80"/>
      <c r="AI1077" s="80"/>
      <c r="AJ1077" s="69"/>
      <c r="AK1077" s="69"/>
      <c r="AL1077" s="80"/>
      <c r="AM1077" s="80"/>
      <c r="AN1077" s="69"/>
      <c r="AO1077" s="69"/>
      <c r="AP1077" s="80"/>
      <c r="AQ1077" s="80"/>
      <c r="AR1077" s="69"/>
      <c r="AS1077" s="69"/>
      <c r="AT1077" s="80"/>
      <c r="AU1077" s="80"/>
      <c r="AV1077" s="69"/>
      <c r="AW1077" s="69"/>
      <c r="AX1077" s="80"/>
      <c r="AY1077" s="80"/>
      <c r="AZ1077" s="69"/>
      <c r="BA1077" s="69"/>
      <c r="BB1077" s="80"/>
      <c r="BC1077" s="80"/>
      <c r="BD1077" s="69"/>
      <c r="BE1077" s="69"/>
      <c r="BF1077" s="80"/>
      <c r="BG1077" s="80"/>
      <c r="BH1077" s="69"/>
      <c r="BI1077" s="69"/>
      <c r="BJ1077" s="80"/>
      <c r="BK1077" s="80"/>
      <c r="BL1077" s="69"/>
      <c r="BM1077" s="69"/>
      <c r="BN1077" s="80"/>
      <c r="BO1077" s="80"/>
      <c r="BP1077" s="69"/>
      <c r="BQ1077" s="69"/>
      <c r="BR1077" s="80"/>
      <c r="BS1077" s="80"/>
      <c r="BT1077" s="69"/>
      <c r="BU1077" s="69"/>
      <c r="BV1077" s="80"/>
      <c r="BW1077" s="80"/>
      <c r="BX1077" s="69"/>
      <c r="BY1077" s="69"/>
      <c r="BZ1077" s="80"/>
      <c r="CA1077" s="80"/>
      <c r="CB1077" s="69"/>
      <c r="CC1077" s="69"/>
      <c r="CD1077" s="80"/>
      <c r="CE1077" s="80"/>
      <c r="CF1077" s="69"/>
      <c r="CG1077" s="69"/>
      <c r="CH1077" s="69"/>
      <c r="CI1077" s="69"/>
      <c r="CJ1077" s="69"/>
      <c r="CK1077" s="69"/>
      <c r="CL1077" s="68"/>
      <c r="CM1077" s="67"/>
      <c r="CN1077" s="67"/>
      <c r="CO1077" s="68"/>
      <c r="CP1077" s="68"/>
      <c r="CQ1077" s="67"/>
      <c r="CR1077" s="67"/>
      <c r="CS1077" s="69"/>
      <c r="CT1077" s="81"/>
      <c r="CU1077" s="69"/>
      <c r="CV1077" s="69"/>
      <c r="CW1077" s="69"/>
      <c r="CX1077" s="69"/>
      <c r="CY1077" s="69"/>
      <c r="CZ1077" s="69"/>
      <c r="DA1077" s="69"/>
    </row>
    <row r="1078" spans="2:105">
      <c r="B1078" s="67"/>
      <c r="C1078" s="67"/>
      <c r="D1078" s="67"/>
      <c r="E1078" s="69"/>
      <c r="F1078" s="68"/>
      <c r="G1078" s="67"/>
      <c r="H1078" s="69"/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80"/>
      <c r="T1078" s="80"/>
      <c r="U1078" s="80"/>
      <c r="V1078" s="80"/>
      <c r="W1078" s="80"/>
      <c r="X1078" s="80"/>
      <c r="Y1078" s="80"/>
      <c r="Z1078" s="80"/>
      <c r="AA1078" s="80"/>
      <c r="AB1078" s="80"/>
      <c r="AC1078" s="80"/>
      <c r="AD1078" s="80"/>
      <c r="AE1078" s="69"/>
      <c r="AF1078" s="69"/>
      <c r="AG1078" s="69"/>
      <c r="AH1078" s="80"/>
      <c r="AI1078" s="80"/>
      <c r="AJ1078" s="69"/>
      <c r="AK1078" s="69"/>
      <c r="AL1078" s="80"/>
      <c r="AM1078" s="80"/>
      <c r="AN1078" s="69"/>
      <c r="AO1078" s="69"/>
      <c r="AP1078" s="80"/>
      <c r="AQ1078" s="80"/>
      <c r="AR1078" s="69"/>
      <c r="AS1078" s="69"/>
      <c r="AT1078" s="80"/>
      <c r="AU1078" s="80"/>
      <c r="AV1078" s="69"/>
      <c r="AW1078" s="69"/>
      <c r="AX1078" s="80"/>
      <c r="AY1078" s="80"/>
      <c r="AZ1078" s="69"/>
      <c r="BA1078" s="69"/>
      <c r="BB1078" s="80"/>
      <c r="BC1078" s="80"/>
      <c r="BD1078" s="69"/>
      <c r="BE1078" s="69"/>
      <c r="BF1078" s="80"/>
      <c r="BG1078" s="80"/>
      <c r="BH1078" s="69"/>
      <c r="BI1078" s="69"/>
      <c r="BJ1078" s="80"/>
      <c r="BK1078" s="80"/>
      <c r="BL1078" s="69"/>
      <c r="BM1078" s="69"/>
      <c r="BN1078" s="80"/>
      <c r="BO1078" s="80"/>
      <c r="BP1078" s="69"/>
      <c r="BQ1078" s="69"/>
      <c r="BR1078" s="80"/>
      <c r="BS1078" s="80"/>
      <c r="BT1078" s="69"/>
      <c r="BU1078" s="69"/>
      <c r="BV1078" s="80"/>
      <c r="BW1078" s="80"/>
      <c r="BX1078" s="69"/>
      <c r="BY1078" s="69"/>
      <c r="BZ1078" s="80"/>
      <c r="CA1078" s="80"/>
      <c r="CB1078" s="69"/>
      <c r="CC1078" s="69"/>
      <c r="CD1078" s="80"/>
      <c r="CE1078" s="80"/>
      <c r="CF1078" s="69"/>
      <c r="CG1078" s="69"/>
      <c r="CH1078" s="69"/>
      <c r="CI1078" s="69"/>
      <c r="CJ1078" s="69"/>
      <c r="CK1078" s="69"/>
      <c r="CL1078" s="68"/>
      <c r="CM1078" s="67"/>
      <c r="CN1078" s="67"/>
      <c r="CO1078" s="68"/>
      <c r="CP1078" s="68"/>
      <c r="CQ1078" s="67"/>
      <c r="CR1078" s="67"/>
      <c r="CS1078" s="69"/>
      <c r="CT1078" s="81"/>
      <c r="CU1078" s="69"/>
      <c r="CV1078" s="69"/>
      <c r="CW1078" s="69"/>
      <c r="CX1078" s="69"/>
      <c r="CY1078" s="69"/>
      <c r="CZ1078" s="69"/>
      <c r="DA1078" s="69"/>
    </row>
    <row r="1079" spans="2:105">
      <c r="B1079" s="67"/>
      <c r="C1079" s="67"/>
      <c r="D1079" s="67"/>
      <c r="E1079" s="69"/>
      <c r="F1079" s="68"/>
      <c r="G1079" s="67"/>
      <c r="H1079" s="69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80"/>
      <c r="T1079" s="80"/>
      <c r="U1079" s="80"/>
      <c r="V1079" s="80"/>
      <c r="W1079" s="80"/>
      <c r="X1079" s="80"/>
      <c r="Y1079" s="80"/>
      <c r="Z1079" s="80"/>
      <c r="AA1079" s="80"/>
      <c r="AB1079" s="80"/>
      <c r="AC1079" s="80"/>
      <c r="AD1079" s="80"/>
      <c r="AE1079" s="69"/>
      <c r="AF1079" s="69"/>
      <c r="AG1079" s="69"/>
      <c r="AH1079" s="80"/>
      <c r="AI1079" s="80"/>
      <c r="AJ1079" s="69"/>
      <c r="AK1079" s="69"/>
      <c r="AL1079" s="80"/>
      <c r="AM1079" s="80"/>
      <c r="AN1079" s="69"/>
      <c r="AO1079" s="69"/>
      <c r="AP1079" s="80"/>
      <c r="AQ1079" s="80"/>
      <c r="AR1079" s="69"/>
      <c r="AS1079" s="69"/>
      <c r="AT1079" s="80"/>
      <c r="AU1079" s="80"/>
      <c r="AV1079" s="69"/>
      <c r="AW1079" s="69"/>
      <c r="AX1079" s="80"/>
      <c r="AY1079" s="80"/>
      <c r="AZ1079" s="69"/>
      <c r="BA1079" s="69"/>
      <c r="BB1079" s="80"/>
      <c r="BC1079" s="80"/>
      <c r="BD1079" s="69"/>
      <c r="BE1079" s="69"/>
      <c r="BF1079" s="80"/>
      <c r="BG1079" s="80"/>
      <c r="BH1079" s="69"/>
      <c r="BI1079" s="69"/>
      <c r="BJ1079" s="80"/>
      <c r="BK1079" s="80"/>
      <c r="BL1079" s="69"/>
      <c r="BM1079" s="69"/>
      <c r="BN1079" s="80"/>
      <c r="BO1079" s="80"/>
      <c r="BP1079" s="69"/>
      <c r="BQ1079" s="69"/>
      <c r="BR1079" s="80"/>
      <c r="BS1079" s="80"/>
      <c r="BT1079" s="69"/>
      <c r="BU1079" s="69"/>
      <c r="BV1079" s="80"/>
      <c r="BW1079" s="80"/>
      <c r="BX1079" s="69"/>
      <c r="BY1079" s="69"/>
      <c r="BZ1079" s="80"/>
      <c r="CA1079" s="80"/>
      <c r="CB1079" s="69"/>
      <c r="CC1079" s="69"/>
      <c r="CD1079" s="80"/>
      <c r="CE1079" s="80"/>
      <c r="CF1079" s="69"/>
      <c r="CG1079" s="69"/>
      <c r="CH1079" s="69"/>
      <c r="CI1079" s="69"/>
      <c r="CJ1079" s="69"/>
      <c r="CK1079" s="69"/>
      <c r="CL1079" s="68"/>
      <c r="CM1079" s="67"/>
      <c r="CN1079" s="67"/>
      <c r="CO1079" s="68"/>
      <c r="CP1079" s="68"/>
      <c r="CQ1079" s="67"/>
      <c r="CR1079" s="67"/>
      <c r="CS1079" s="69"/>
      <c r="CT1079" s="81"/>
      <c r="CU1079" s="69"/>
      <c r="CV1079" s="69"/>
      <c r="CW1079" s="69"/>
      <c r="CX1079" s="69"/>
      <c r="CY1079" s="69"/>
      <c r="CZ1079" s="69"/>
      <c r="DA1079" s="69"/>
    </row>
    <row r="1080" spans="2:105">
      <c r="B1080" s="67"/>
      <c r="C1080" s="67"/>
      <c r="D1080" s="67"/>
      <c r="E1080" s="69"/>
      <c r="F1080" s="68"/>
      <c r="G1080" s="67"/>
      <c r="H1080" s="69"/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80"/>
      <c r="T1080" s="80"/>
      <c r="U1080" s="80"/>
      <c r="V1080" s="80"/>
      <c r="W1080" s="80"/>
      <c r="X1080" s="80"/>
      <c r="Y1080" s="80"/>
      <c r="Z1080" s="80"/>
      <c r="AA1080" s="80"/>
      <c r="AB1080" s="80"/>
      <c r="AC1080" s="80"/>
      <c r="AD1080" s="80"/>
      <c r="AE1080" s="69"/>
      <c r="AF1080" s="69"/>
      <c r="AG1080" s="69"/>
      <c r="AH1080" s="80"/>
      <c r="AI1080" s="80"/>
      <c r="AJ1080" s="69"/>
      <c r="AK1080" s="69"/>
      <c r="AL1080" s="80"/>
      <c r="AM1080" s="80"/>
      <c r="AN1080" s="69"/>
      <c r="AO1080" s="69"/>
      <c r="AP1080" s="80"/>
      <c r="AQ1080" s="80"/>
      <c r="AR1080" s="69"/>
      <c r="AS1080" s="69"/>
      <c r="AT1080" s="80"/>
      <c r="AU1080" s="80"/>
      <c r="AV1080" s="69"/>
      <c r="AW1080" s="69"/>
      <c r="AX1080" s="80"/>
      <c r="AY1080" s="80"/>
      <c r="AZ1080" s="69"/>
      <c r="BA1080" s="69"/>
      <c r="BB1080" s="80"/>
      <c r="BC1080" s="80"/>
      <c r="BD1080" s="69"/>
      <c r="BE1080" s="69"/>
      <c r="BF1080" s="80"/>
      <c r="BG1080" s="80"/>
      <c r="BH1080" s="69"/>
      <c r="BI1080" s="69"/>
      <c r="BJ1080" s="80"/>
      <c r="BK1080" s="80"/>
      <c r="BL1080" s="69"/>
      <c r="BM1080" s="69"/>
      <c r="BN1080" s="80"/>
      <c r="BO1080" s="80"/>
      <c r="BP1080" s="69"/>
      <c r="BQ1080" s="69"/>
      <c r="BR1080" s="80"/>
      <c r="BS1080" s="80"/>
      <c r="BT1080" s="69"/>
      <c r="BU1080" s="69"/>
      <c r="BV1080" s="80"/>
      <c r="BW1080" s="80"/>
      <c r="BX1080" s="69"/>
      <c r="BY1080" s="69"/>
      <c r="BZ1080" s="80"/>
      <c r="CA1080" s="80"/>
      <c r="CB1080" s="69"/>
      <c r="CC1080" s="69"/>
      <c r="CD1080" s="80"/>
      <c r="CE1080" s="80"/>
      <c r="CF1080" s="69"/>
      <c r="CG1080" s="69"/>
      <c r="CH1080" s="69"/>
      <c r="CI1080" s="69"/>
      <c r="CJ1080" s="69"/>
      <c r="CK1080" s="69"/>
      <c r="CL1080" s="68"/>
      <c r="CM1080" s="67"/>
      <c r="CN1080" s="67"/>
      <c r="CO1080" s="68"/>
      <c r="CP1080" s="68"/>
      <c r="CQ1080" s="67"/>
      <c r="CR1080" s="67"/>
      <c r="CS1080" s="69"/>
      <c r="CT1080" s="81"/>
      <c r="CU1080" s="69"/>
      <c r="CV1080" s="69"/>
      <c r="CW1080" s="69"/>
      <c r="CX1080" s="69"/>
      <c r="CY1080" s="69"/>
      <c r="CZ1080" s="69"/>
      <c r="DA1080" s="69"/>
    </row>
    <row r="1081" spans="2:105">
      <c r="B1081" s="67"/>
      <c r="C1081" s="67"/>
      <c r="D1081" s="67"/>
      <c r="E1081" s="69"/>
      <c r="F1081" s="68"/>
      <c r="G1081" s="67"/>
      <c r="H1081" s="69"/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80"/>
      <c r="T1081" s="80"/>
      <c r="U1081" s="80"/>
      <c r="V1081" s="80"/>
      <c r="W1081" s="80"/>
      <c r="X1081" s="80"/>
      <c r="Y1081" s="80"/>
      <c r="Z1081" s="80"/>
      <c r="AA1081" s="80"/>
      <c r="AB1081" s="80"/>
      <c r="AC1081" s="80"/>
      <c r="AD1081" s="80"/>
      <c r="AE1081" s="69"/>
      <c r="AF1081" s="69"/>
      <c r="AG1081" s="69"/>
      <c r="AH1081" s="80"/>
      <c r="AI1081" s="80"/>
      <c r="AJ1081" s="69"/>
      <c r="AK1081" s="69"/>
      <c r="AL1081" s="80"/>
      <c r="AM1081" s="80"/>
      <c r="AN1081" s="69"/>
      <c r="AO1081" s="69"/>
      <c r="AP1081" s="80"/>
      <c r="AQ1081" s="80"/>
      <c r="AR1081" s="69"/>
      <c r="AS1081" s="69"/>
      <c r="AT1081" s="80"/>
      <c r="AU1081" s="80"/>
      <c r="AV1081" s="69"/>
      <c r="AW1081" s="69"/>
      <c r="AX1081" s="80"/>
      <c r="AY1081" s="80"/>
      <c r="AZ1081" s="69"/>
      <c r="BA1081" s="69"/>
      <c r="BB1081" s="80"/>
      <c r="BC1081" s="80"/>
      <c r="BD1081" s="69"/>
      <c r="BE1081" s="69"/>
      <c r="BF1081" s="80"/>
      <c r="BG1081" s="80"/>
      <c r="BH1081" s="69"/>
      <c r="BI1081" s="69"/>
      <c r="BJ1081" s="80"/>
      <c r="BK1081" s="80"/>
      <c r="BL1081" s="69"/>
      <c r="BM1081" s="69"/>
      <c r="BN1081" s="80"/>
      <c r="BO1081" s="80"/>
      <c r="BP1081" s="69"/>
      <c r="BQ1081" s="69"/>
      <c r="BR1081" s="80"/>
      <c r="BS1081" s="80"/>
      <c r="BT1081" s="69"/>
      <c r="BU1081" s="69"/>
      <c r="BV1081" s="80"/>
      <c r="BW1081" s="80"/>
      <c r="BX1081" s="69"/>
      <c r="BY1081" s="69"/>
      <c r="BZ1081" s="80"/>
      <c r="CA1081" s="80"/>
      <c r="CB1081" s="69"/>
      <c r="CC1081" s="69"/>
      <c r="CD1081" s="80"/>
      <c r="CE1081" s="80"/>
      <c r="CF1081" s="69"/>
      <c r="CG1081" s="69"/>
      <c r="CH1081" s="69"/>
      <c r="CI1081" s="69"/>
      <c r="CJ1081" s="69"/>
      <c r="CK1081" s="69"/>
      <c r="CL1081" s="68"/>
      <c r="CM1081" s="67"/>
      <c r="CN1081" s="67"/>
      <c r="CO1081" s="68"/>
      <c r="CP1081" s="68"/>
      <c r="CQ1081" s="67"/>
      <c r="CR1081" s="67"/>
      <c r="CS1081" s="69"/>
      <c r="CT1081" s="81"/>
      <c r="CU1081" s="69"/>
      <c r="CV1081" s="69"/>
      <c r="CW1081" s="69"/>
      <c r="CX1081" s="69"/>
      <c r="CY1081" s="69"/>
      <c r="CZ1081" s="69"/>
      <c r="DA1081" s="69"/>
    </row>
    <row r="1082" spans="2:105">
      <c r="B1082" s="67"/>
      <c r="C1082" s="67"/>
      <c r="D1082" s="67"/>
      <c r="E1082" s="69"/>
      <c r="F1082" s="68"/>
      <c r="G1082" s="67"/>
      <c r="H1082" s="69"/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80"/>
      <c r="T1082" s="80"/>
      <c r="U1082" s="80"/>
      <c r="V1082" s="80"/>
      <c r="W1082" s="80"/>
      <c r="X1082" s="80"/>
      <c r="Y1082" s="80"/>
      <c r="Z1082" s="80"/>
      <c r="AA1082" s="80"/>
      <c r="AB1082" s="80"/>
      <c r="AC1082" s="80"/>
      <c r="AD1082" s="80"/>
      <c r="AE1082" s="69"/>
      <c r="AF1082" s="69"/>
      <c r="AG1082" s="69"/>
      <c r="AH1082" s="80"/>
      <c r="AI1082" s="80"/>
      <c r="AJ1082" s="69"/>
      <c r="AK1082" s="69"/>
      <c r="AL1082" s="80"/>
      <c r="AM1082" s="80"/>
      <c r="AN1082" s="69"/>
      <c r="AO1082" s="69"/>
      <c r="AP1082" s="80"/>
      <c r="AQ1082" s="80"/>
      <c r="AR1082" s="69"/>
      <c r="AS1082" s="69"/>
      <c r="AT1082" s="80"/>
      <c r="AU1082" s="80"/>
      <c r="AV1082" s="69"/>
      <c r="AW1082" s="69"/>
      <c r="AX1082" s="80"/>
      <c r="AY1082" s="80"/>
      <c r="AZ1082" s="69"/>
      <c r="BA1082" s="69"/>
      <c r="BB1082" s="80"/>
      <c r="BC1082" s="80"/>
      <c r="BD1082" s="69"/>
      <c r="BE1082" s="69"/>
      <c r="BF1082" s="80"/>
      <c r="BG1082" s="80"/>
      <c r="BH1082" s="69"/>
      <c r="BI1082" s="69"/>
      <c r="BJ1082" s="80"/>
      <c r="BK1082" s="80"/>
      <c r="BL1082" s="69"/>
      <c r="BM1082" s="69"/>
      <c r="BN1082" s="80"/>
      <c r="BO1082" s="80"/>
      <c r="BP1082" s="69"/>
      <c r="BQ1082" s="69"/>
      <c r="BR1082" s="80"/>
      <c r="BS1082" s="80"/>
      <c r="BT1082" s="69"/>
      <c r="BU1082" s="69"/>
      <c r="BV1082" s="80"/>
      <c r="BW1082" s="80"/>
      <c r="BX1082" s="69"/>
      <c r="BY1082" s="69"/>
      <c r="BZ1082" s="80"/>
      <c r="CA1082" s="80"/>
      <c r="CB1082" s="69"/>
      <c r="CC1082" s="69"/>
      <c r="CD1082" s="80"/>
      <c r="CE1082" s="80"/>
      <c r="CF1082" s="69"/>
      <c r="CG1082" s="69"/>
      <c r="CH1082" s="69"/>
      <c r="CI1082" s="69"/>
      <c r="CJ1082" s="69"/>
      <c r="CK1082" s="69"/>
      <c r="CL1082" s="68"/>
      <c r="CM1082" s="67"/>
      <c r="CN1082" s="67"/>
      <c r="CO1082" s="68"/>
      <c r="CP1082" s="68"/>
      <c r="CQ1082" s="67"/>
      <c r="CR1082" s="67"/>
      <c r="CS1082" s="69"/>
      <c r="CT1082" s="81"/>
      <c r="CU1082" s="69"/>
      <c r="CV1082" s="69"/>
      <c r="CW1082" s="69"/>
      <c r="CX1082" s="69"/>
      <c r="CY1082" s="69"/>
      <c r="CZ1082" s="69"/>
      <c r="DA1082" s="69"/>
    </row>
    <row r="1083" spans="2:105">
      <c r="B1083" s="67"/>
      <c r="C1083" s="67"/>
      <c r="D1083" s="67"/>
      <c r="E1083" s="69"/>
      <c r="F1083" s="68"/>
      <c r="G1083" s="67"/>
      <c r="H1083" s="69"/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80"/>
      <c r="T1083" s="80"/>
      <c r="U1083" s="80"/>
      <c r="V1083" s="80"/>
      <c r="W1083" s="80"/>
      <c r="X1083" s="80"/>
      <c r="Y1083" s="80"/>
      <c r="Z1083" s="80"/>
      <c r="AA1083" s="80"/>
      <c r="AB1083" s="80"/>
      <c r="AC1083" s="80"/>
      <c r="AD1083" s="80"/>
      <c r="AE1083" s="69"/>
      <c r="AF1083" s="69"/>
      <c r="AG1083" s="69"/>
      <c r="AH1083" s="80"/>
      <c r="AI1083" s="80"/>
      <c r="AJ1083" s="69"/>
      <c r="AK1083" s="69"/>
      <c r="AL1083" s="80"/>
      <c r="AM1083" s="80"/>
      <c r="AN1083" s="69"/>
      <c r="AO1083" s="69"/>
      <c r="AP1083" s="80"/>
      <c r="AQ1083" s="80"/>
      <c r="AR1083" s="69"/>
      <c r="AS1083" s="69"/>
      <c r="AT1083" s="80"/>
      <c r="AU1083" s="80"/>
      <c r="AV1083" s="69"/>
      <c r="AW1083" s="69"/>
      <c r="AX1083" s="80"/>
      <c r="AY1083" s="80"/>
      <c r="AZ1083" s="69"/>
      <c r="BA1083" s="69"/>
      <c r="BB1083" s="80"/>
      <c r="BC1083" s="80"/>
      <c r="BD1083" s="69"/>
      <c r="BE1083" s="69"/>
      <c r="BF1083" s="80"/>
      <c r="BG1083" s="80"/>
      <c r="BH1083" s="69"/>
      <c r="BI1083" s="69"/>
      <c r="BJ1083" s="80"/>
      <c r="BK1083" s="80"/>
      <c r="BL1083" s="69"/>
      <c r="BM1083" s="69"/>
      <c r="BN1083" s="80"/>
      <c r="BO1083" s="80"/>
      <c r="BP1083" s="69"/>
      <c r="BQ1083" s="69"/>
      <c r="BR1083" s="80"/>
      <c r="BS1083" s="80"/>
      <c r="BT1083" s="69"/>
      <c r="BU1083" s="69"/>
      <c r="BV1083" s="80"/>
      <c r="BW1083" s="80"/>
      <c r="BX1083" s="69"/>
      <c r="BY1083" s="69"/>
      <c r="BZ1083" s="80"/>
      <c r="CA1083" s="80"/>
      <c r="CB1083" s="69"/>
      <c r="CC1083" s="69"/>
      <c r="CD1083" s="80"/>
      <c r="CE1083" s="80"/>
      <c r="CF1083" s="69"/>
      <c r="CG1083" s="69"/>
      <c r="CH1083" s="69"/>
      <c r="CI1083" s="69"/>
      <c r="CJ1083" s="69"/>
      <c r="CK1083" s="69"/>
      <c r="CL1083" s="68"/>
      <c r="CM1083" s="67"/>
      <c r="CN1083" s="67"/>
      <c r="CO1083" s="68"/>
      <c r="CP1083" s="68"/>
      <c r="CQ1083" s="67"/>
      <c r="CR1083" s="67"/>
      <c r="CS1083" s="69"/>
      <c r="CT1083" s="81"/>
      <c r="CU1083" s="69"/>
      <c r="CV1083" s="69"/>
      <c r="CW1083" s="69"/>
      <c r="CX1083" s="69"/>
      <c r="CY1083" s="69"/>
      <c r="CZ1083" s="69"/>
      <c r="DA1083" s="69"/>
    </row>
    <row r="1084" spans="2:105">
      <c r="B1084" s="67"/>
      <c r="C1084" s="67"/>
      <c r="D1084" s="67"/>
      <c r="E1084" s="69"/>
      <c r="F1084" s="68"/>
      <c r="G1084" s="67"/>
      <c r="H1084" s="69"/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80"/>
      <c r="T1084" s="80"/>
      <c r="U1084" s="80"/>
      <c r="V1084" s="80"/>
      <c r="W1084" s="80"/>
      <c r="X1084" s="80"/>
      <c r="Y1084" s="80"/>
      <c r="Z1084" s="80"/>
      <c r="AA1084" s="80"/>
      <c r="AB1084" s="80"/>
      <c r="AC1084" s="80"/>
      <c r="AD1084" s="80"/>
      <c r="AE1084" s="69"/>
      <c r="AF1084" s="69"/>
      <c r="AG1084" s="69"/>
      <c r="AH1084" s="80"/>
      <c r="AI1084" s="80"/>
      <c r="AJ1084" s="69"/>
      <c r="AK1084" s="69"/>
      <c r="AL1084" s="80"/>
      <c r="AM1084" s="80"/>
      <c r="AN1084" s="69"/>
      <c r="AO1084" s="69"/>
      <c r="AP1084" s="80"/>
      <c r="AQ1084" s="80"/>
      <c r="AR1084" s="69"/>
      <c r="AS1084" s="69"/>
      <c r="AT1084" s="80"/>
      <c r="AU1084" s="80"/>
      <c r="AV1084" s="69"/>
      <c r="AW1084" s="69"/>
      <c r="AX1084" s="80"/>
      <c r="AY1084" s="80"/>
      <c r="AZ1084" s="69"/>
      <c r="BA1084" s="69"/>
      <c r="BB1084" s="80"/>
      <c r="BC1084" s="80"/>
      <c r="BD1084" s="69"/>
      <c r="BE1084" s="69"/>
      <c r="BF1084" s="80"/>
      <c r="BG1084" s="80"/>
      <c r="BH1084" s="69"/>
      <c r="BI1084" s="69"/>
      <c r="BJ1084" s="80"/>
      <c r="BK1084" s="80"/>
      <c r="BL1084" s="69"/>
      <c r="BM1084" s="69"/>
      <c r="BN1084" s="80"/>
      <c r="BO1084" s="80"/>
      <c r="BP1084" s="69"/>
      <c r="BQ1084" s="69"/>
      <c r="BR1084" s="80"/>
      <c r="BS1084" s="80"/>
      <c r="BT1084" s="69"/>
      <c r="BU1084" s="69"/>
      <c r="BV1084" s="80"/>
      <c r="BW1084" s="80"/>
      <c r="BX1084" s="69"/>
      <c r="BY1084" s="69"/>
      <c r="BZ1084" s="80"/>
      <c r="CA1084" s="80"/>
      <c r="CB1084" s="69"/>
      <c r="CC1084" s="69"/>
      <c r="CD1084" s="80"/>
      <c r="CE1084" s="80"/>
      <c r="CF1084" s="69"/>
      <c r="CG1084" s="69"/>
      <c r="CH1084" s="69"/>
      <c r="CI1084" s="69"/>
      <c r="CJ1084" s="69"/>
      <c r="CK1084" s="69"/>
      <c r="CL1084" s="68"/>
      <c r="CM1084" s="67"/>
      <c r="CN1084" s="67"/>
      <c r="CO1084" s="68"/>
      <c r="CP1084" s="68"/>
      <c r="CQ1084" s="67"/>
      <c r="CR1084" s="67"/>
      <c r="CS1084" s="69"/>
      <c r="CT1084" s="81"/>
      <c r="CU1084" s="69"/>
      <c r="CV1084" s="69"/>
      <c r="CW1084" s="69"/>
      <c r="CX1084" s="69"/>
      <c r="CY1084" s="69"/>
      <c r="CZ1084" s="69"/>
      <c r="DA1084" s="69"/>
    </row>
    <row r="1085" spans="2:105">
      <c r="B1085" s="67"/>
      <c r="C1085" s="67"/>
      <c r="D1085" s="67"/>
      <c r="E1085" s="69"/>
      <c r="F1085" s="68"/>
      <c r="G1085" s="67"/>
      <c r="H1085" s="69"/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80"/>
      <c r="T1085" s="80"/>
      <c r="U1085" s="80"/>
      <c r="V1085" s="80"/>
      <c r="W1085" s="80"/>
      <c r="X1085" s="80"/>
      <c r="Y1085" s="80"/>
      <c r="Z1085" s="80"/>
      <c r="AA1085" s="80"/>
      <c r="AB1085" s="80"/>
      <c r="AC1085" s="80"/>
      <c r="AD1085" s="80"/>
      <c r="AE1085" s="69"/>
      <c r="AF1085" s="69"/>
      <c r="AG1085" s="69"/>
      <c r="AH1085" s="80"/>
      <c r="AI1085" s="80"/>
      <c r="AJ1085" s="69"/>
      <c r="AK1085" s="69"/>
      <c r="AL1085" s="80"/>
      <c r="AM1085" s="80"/>
      <c r="AN1085" s="69"/>
      <c r="AO1085" s="69"/>
      <c r="AP1085" s="80"/>
      <c r="AQ1085" s="80"/>
      <c r="AR1085" s="69"/>
      <c r="AS1085" s="69"/>
      <c r="AT1085" s="80"/>
      <c r="AU1085" s="80"/>
      <c r="AV1085" s="69"/>
      <c r="AW1085" s="69"/>
      <c r="AX1085" s="80"/>
      <c r="AY1085" s="80"/>
      <c r="AZ1085" s="69"/>
      <c r="BA1085" s="69"/>
      <c r="BB1085" s="80"/>
      <c r="BC1085" s="80"/>
      <c r="BD1085" s="69"/>
      <c r="BE1085" s="69"/>
      <c r="BF1085" s="80"/>
      <c r="BG1085" s="80"/>
      <c r="BH1085" s="69"/>
      <c r="BI1085" s="69"/>
      <c r="BJ1085" s="80"/>
      <c r="BK1085" s="80"/>
      <c r="BL1085" s="69"/>
      <c r="BM1085" s="69"/>
      <c r="BN1085" s="80"/>
      <c r="BO1085" s="80"/>
      <c r="BP1085" s="69"/>
      <c r="BQ1085" s="69"/>
      <c r="BR1085" s="80"/>
      <c r="BS1085" s="80"/>
      <c r="BT1085" s="69"/>
      <c r="BU1085" s="69"/>
      <c r="BV1085" s="80"/>
      <c r="BW1085" s="80"/>
      <c r="BX1085" s="69"/>
      <c r="BY1085" s="69"/>
      <c r="BZ1085" s="80"/>
      <c r="CA1085" s="80"/>
      <c r="CB1085" s="69"/>
      <c r="CC1085" s="69"/>
      <c r="CD1085" s="80"/>
      <c r="CE1085" s="80"/>
      <c r="CF1085" s="69"/>
      <c r="CG1085" s="69"/>
      <c r="CH1085" s="69"/>
      <c r="CI1085" s="69"/>
      <c r="CJ1085" s="69"/>
      <c r="CK1085" s="69"/>
      <c r="CL1085" s="68"/>
      <c r="CM1085" s="67"/>
      <c r="CN1085" s="67"/>
      <c r="CO1085" s="68"/>
      <c r="CP1085" s="68"/>
      <c r="CQ1085" s="67"/>
      <c r="CR1085" s="67"/>
      <c r="CS1085" s="69"/>
      <c r="CT1085" s="81"/>
      <c r="CU1085" s="69"/>
      <c r="CV1085" s="69"/>
      <c r="CW1085" s="69"/>
      <c r="CX1085" s="69"/>
      <c r="CY1085" s="69"/>
      <c r="CZ1085" s="69"/>
      <c r="DA1085" s="69"/>
    </row>
    <row r="1086" spans="2:105">
      <c r="B1086" s="67"/>
      <c r="C1086" s="67"/>
      <c r="D1086" s="67"/>
      <c r="E1086" s="69"/>
      <c r="F1086" s="68"/>
      <c r="G1086" s="67"/>
      <c r="H1086" s="69"/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80"/>
      <c r="T1086" s="80"/>
      <c r="U1086" s="80"/>
      <c r="V1086" s="80"/>
      <c r="W1086" s="80"/>
      <c r="X1086" s="80"/>
      <c r="Y1086" s="80"/>
      <c r="Z1086" s="80"/>
      <c r="AA1086" s="80"/>
      <c r="AB1086" s="80"/>
      <c r="AC1086" s="80"/>
      <c r="AD1086" s="80"/>
      <c r="AE1086" s="69"/>
      <c r="AF1086" s="69"/>
      <c r="AG1086" s="69"/>
      <c r="AH1086" s="80"/>
      <c r="AI1086" s="80"/>
      <c r="AJ1086" s="69"/>
      <c r="AK1086" s="69"/>
      <c r="AL1086" s="80"/>
      <c r="AM1086" s="80"/>
      <c r="AN1086" s="69"/>
      <c r="AO1086" s="69"/>
      <c r="AP1086" s="80"/>
      <c r="AQ1086" s="80"/>
      <c r="AR1086" s="69"/>
      <c r="AS1086" s="69"/>
      <c r="AT1086" s="80"/>
      <c r="AU1086" s="80"/>
      <c r="AV1086" s="69"/>
      <c r="AW1086" s="69"/>
      <c r="AX1086" s="80"/>
      <c r="AY1086" s="80"/>
      <c r="AZ1086" s="69"/>
      <c r="BA1086" s="69"/>
      <c r="BB1086" s="80"/>
      <c r="BC1086" s="80"/>
      <c r="BD1086" s="69"/>
      <c r="BE1086" s="69"/>
      <c r="BF1086" s="80"/>
      <c r="BG1086" s="80"/>
      <c r="BH1086" s="69"/>
      <c r="BI1086" s="69"/>
      <c r="BJ1086" s="80"/>
      <c r="BK1086" s="80"/>
      <c r="BL1086" s="69"/>
      <c r="BM1086" s="69"/>
      <c r="BN1086" s="80"/>
      <c r="BO1086" s="80"/>
      <c r="BP1086" s="69"/>
      <c r="BQ1086" s="69"/>
      <c r="BR1086" s="80"/>
      <c r="BS1086" s="80"/>
      <c r="BT1086" s="69"/>
      <c r="BU1086" s="69"/>
      <c r="BV1086" s="80"/>
      <c r="BW1086" s="80"/>
      <c r="BX1086" s="69"/>
      <c r="BY1086" s="69"/>
      <c r="BZ1086" s="80"/>
      <c r="CA1086" s="80"/>
      <c r="CB1086" s="69"/>
      <c r="CC1086" s="69"/>
      <c r="CD1086" s="80"/>
      <c r="CE1086" s="80"/>
      <c r="CF1086" s="69"/>
      <c r="CG1086" s="69"/>
      <c r="CH1086" s="69"/>
      <c r="CI1086" s="69"/>
      <c r="CJ1086" s="69"/>
      <c r="CK1086" s="69"/>
      <c r="CL1086" s="68"/>
      <c r="CM1086" s="67"/>
      <c r="CN1086" s="67"/>
      <c r="CO1086" s="68"/>
      <c r="CP1086" s="68"/>
      <c r="CQ1086" s="67"/>
      <c r="CR1086" s="67"/>
      <c r="CS1086" s="69"/>
      <c r="CT1086" s="81"/>
      <c r="CU1086" s="69"/>
      <c r="CV1086" s="69"/>
      <c r="CW1086" s="69"/>
      <c r="CX1086" s="69"/>
      <c r="CY1086" s="69"/>
      <c r="CZ1086" s="69"/>
      <c r="DA1086" s="69"/>
    </row>
    <row r="1087" spans="2:105">
      <c r="B1087" s="67"/>
      <c r="C1087" s="67"/>
      <c r="D1087" s="67"/>
      <c r="E1087" s="69"/>
      <c r="F1087" s="68"/>
      <c r="G1087" s="67"/>
      <c r="H1087" s="69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80"/>
      <c r="T1087" s="80"/>
      <c r="U1087" s="80"/>
      <c r="V1087" s="80"/>
      <c r="W1087" s="80"/>
      <c r="X1087" s="80"/>
      <c r="Y1087" s="80"/>
      <c r="Z1087" s="80"/>
      <c r="AA1087" s="80"/>
      <c r="AB1087" s="80"/>
      <c r="AC1087" s="80"/>
      <c r="AD1087" s="80"/>
      <c r="AE1087" s="69"/>
      <c r="AF1087" s="69"/>
      <c r="AG1087" s="69"/>
      <c r="AH1087" s="80"/>
      <c r="AI1087" s="80"/>
      <c r="AJ1087" s="69"/>
      <c r="AK1087" s="69"/>
      <c r="AL1087" s="80"/>
      <c r="AM1087" s="80"/>
      <c r="AN1087" s="69"/>
      <c r="AO1087" s="69"/>
      <c r="AP1087" s="80"/>
      <c r="AQ1087" s="80"/>
      <c r="AR1087" s="69"/>
      <c r="AS1087" s="69"/>
      <c r="AT1087" s="80"/>
      <c r="AU1087" s="80"/>
      <c r="AV1087" s="69"/>
      <c r="AW1087" s="69"/>
      <c r="AX1087" s="80"/>
      <c r="AY1087" s="80"/>
      <c r="AZ1087" s="69"/>
      <c r="BA1087" s="69"/>
      <c r="BB1087" s="80"/>
      <c r="BC1087" s="80"/>
      <c r="BD1087" s="69"/>
      <c r="BE1087" s="69"/>
      <c r="BF1087" s="80"/>
      <c r="BG1087" s="80"/>
      <c r="BH1087" s="69"/>
      <c r="BI1087" s="69"/>
      <c r="BJ1087" s="80"/>
      <c r="BK1087" s="80"/>
      <c r="BL1087" s="69"/>
      <c r="BM1087" s="69"/>
      <c r="BN1087" s="80"/>
      <c r="BO1087" s="80"/>
      <c r="BP1087" s="69"/>
      <c r="BQ1087" s="69"/>
      <c r="BR1087" s="80"/>
      <c r="BS1087" s="80"/>
      <c r="BT1087" s="69"/>
      <c r="BU1087" s="69"/>
      <c r="BV1087" s="80"/>
      <c r="BW1087" s="80"/>
      <c r="BX1087" s="69"/>
      <c r="BY1087" s="69"/>
      <c r="BZ1087" s="80"/>
      <c r="CA1087" s="80"/>
      <c r="CB1087" s="69"/>
      <c r="CC1087" s="69"/>
      <c r="CD1087" s="80"/>
      <c r="CE1087" s="80"/>
      <c r="CF1087" s="69"/>
      <c r="CG1087" s="69"/>
      <c r="CH1087" s="69"/>
      <c r="CI1087" s="69"/>
      <c r="CJ1087" s="69"/>
      <c r="CK1087" s="69"/>
      <c r="CL1087" s="68"/>
      <c r="CM1087" s="67"/>
      <c r="CN1087" s="67"/>
      <c r="CO1087" s="68"/>
      <c r="CP1087" s="68"/>
      <c r="CQ1087" s="67"/>
      <c r="CR1087" s="67"/>
      <c r="CS1087" s="69"/>
      <c r="CT1087" s="81"/>
      <c r="CU1087" s="69"/>
      <c r="CV1087" s="69"/>
      <c r="CW1087" s="69"/>
      <c r="CX1087" s="69"/>
      <c r="CY1087" s="69"/>
      <c r="CZ1087" s="69"/>
      <c r="DA1087" s="69"/>
    </row>
    <row r="1088" spans="2:105">
      <c r="B1088" s="67"/>
      <c r="C1088" s="67"/>
      <c r="D1088" s="67"/>
      <c r="E1088" s="69"/>
      <c r="F1088" s="68"/>
      <c r="G1088" s="67"/>
      <c r="H1088" s="69"/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80"/>
      <c r="T1088" s="80"/>
      <c r="U1088" s="80"/>
      <c r="V1088" s="80"/>
      <c r="W1088" s="80"/>
      <c r="X1088" s="80"/>
      <c r="Y1088" s="80"/>
      <c r="Z1088" s="80"/>
      <c r="AA1088" s="80"/>
      <c r="AB1088" s="80"/>
      <c r="AC1088" s="80"/>
      <c r="AD1088" s="80"/>
      <c r="AE1088" s="69"/>
      <c r="AF1088" s="69"/>
      <c r="AG1088" s="69"/>
      <c r="AH1088" s="80"/>
      <c r="AI1088" s="80"/>
      <c r="AJ1088" s="69"/>
      <c r="AK1088" s="69"/>
      <c r="AL1088" s="80"/>
      <c r="AM1088" s="80"/>
      <c r="AN1088" s="69"/>
      <c r="AO1088" s="69"/>
      <c r="AP1088" s="80"/>
      <c r="AQ1088" s="80"/>
      <c r="AR1088" s="69"/>
      <c r="AS1088" s="69"/>
      <c r="AT1088" s="80"/>
      <c r="AU1088" s="80"/>
      <c r="AV1088" s="69"/>
      <c r="AW1088" s="69"/>
      <c r="AX1088" s="80"/>
      <c r="AY1088" s="80"/>
      <c r="AZ1088" s="69"/>
      <c r="BA1088" s="69"/>
      <c r="BB1088" s="80"/>
      <c r="BC1088" s="80"/>
      <c r="BD1088" s="69"/>
      <c r="BE1088" s="69"/>
      <c r="BF1088" s="80"/>
      <c r="BG1088" s="80"/>
      <c r="BH1088" s="69"/>
      <c r="BI1088" s="69"/>
      <c r="BJ1088" s="80"/>
      <c r="BK1088" s="80"/>
      <c r="BL1088" s="69"/>
      <c r="BM1088" s="69"/>
      <c r="BN1088" s="80"/>
      <c r="BO1088" s="80"/>
      <c r="BP1088" s="69"/>
      <c r="BQ1088" s="69"/>
      <c r="BR1088" s="80"/>
      <c r="BS1088" s="80"/>
      <c r="BT1088" s="69"/>
      <c r="BU1088" s="69"/>
      <c r="BV1088" s="80"/>
      <c r="BW1088" s="80"/>
      <c r="BX1088" s="69"/>
      <c r="BY1088" s="69"/>
      <c r="BZ1088" s="80"/>
      <c r="CA1088" s="80"/>
      <c r="CB1088" s="69"/>
      <c r="CC1088" s="69"/>
      <c r="CD1088" s="80"/>
      <c r="CE1088" s="80"/>
      <c r="CF1088" s="69"/>
      <c r="CG1088" s="69"/>
      <c r="CH1088" s="69"/>
      <c r="CI1088" s="69"/>
      <c r="CJ1088" s="69"/>
      <c r="CK1088" s="69"/>
      <c r="CL1088" s="68"/>
      <c r="CM1088" s="67"/>
      <c r="CN1088" s="67"/>
      <c r="CO1088" s="68"/>
      <c r="CP1088" s="68"/>
      <c r="CQ1088" s="67"/>
      <c r="CR1088" s="67"/>
      <c r="CS1088" s="69"/>
      <c r="CT1088" s="81"/>
      <c r="CU1088" s="69"/>
      <c r="CV1088" s="69"/>
      <c r="CW1088" s="69"/>
      <c r="CX1088" s="69"/>
      <c r="CY1088" s="69"/>
      <c r="CZ1088" s="69"/>
      <c r="DA1088" s="69"/>
    </row>
    <row r="1089" spans="2:105">
      <c r="B1089" s="67"/>
      <c r="C1089" s="67"/>
      <c r="D1089" s="67"/>
      <c r="E1089" s="69"/>
      <c r="F1089" s="68"/>
      <c r="G1089" s="67"/>
      <c r="H1089" s="69"/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80"/>
      <c r="T1089" s="80"/>
      <c r="U1089" s="80"/>
      <c r="V1089" s="80"/>
      <c r="W1089" s="80"/>
      <c r="X1089" s="80"/>
      <c r="Y1089" s="80"/>
      <c r="Z1089" s="80"/>
      <c r="AA1089" s="80"/>
      <c r="AB1089" s="80"/>
      <c r="AC1089" s="80"/>
      <c r="AD1089" s="80"/>
      <c r="AE1089" s="69"/>
      <c r="AF1089" s="69"/>
      <c r="AG1089" s="69"/>
      <c r="AH1089" s="80"/>
      <c r="AI1089" s="80"/>
      <c r="AJ1089" s="69"/>
      <c r="AK1089" s="69"/>
      <c r="AL1089" s="80"/>
      <c r="AM1089" s="80"/>
      <c r="AN1089" s="69"/>
      <c r="AO1089" s="69"/>
      <c r="AP1089" s="80"/>
      <c r="AQ1089" s="80"/>
      <c r="AR1089" s="69"/>
      <c r="AS1089" s="69"/>
      <c r="AT1089" s="80"/>
      <c r="AU1089" s="80"/>
      <c r="AV1089" s="69"/>
      <c r="AW1089" s="69"/>
      <c r="AX1089" s="80"/>
      <c r="AY1089" s="80"/>
      <c r="AZ1089" s="69"/>
      <c r="BA1089" s="69"/>
      <c r="BB1089" s="80"/>
      <c r="BC1089" s="80"/>
      <c r="BD1089" s="69"/>
      <c r="BE1089" s="69"/>
      <c r="BF1089" s="80"/>
      <c r="BG1089" s="80"/>
      <c r="BH1089" s="69"/>
      <c r="BI1089" s="69"/>
      <c r="BJ1089" s="80"/>
      <c r="BK1089" s="80"/>
      <c r="BL1089" s="69"/>
      <c r="BM1089" s="69"/>
      <c r="BN1089" s="80"/>
      <c r="BO1089" s="80"/>
      <c r="BP1089" s="69"/>
      <c r="BQ1089" s="69"/>
      <c r="BR1089" s="80"/>
      <c r="BS1089" s="80"/>
      <c r="BT1089" s="69"/>
      <c r="BU1089" s="69"/>
      <c r="BV1089" s="80"/>
      <c r="BW1089" s="80"/>
      <c r="BX1089" s="69"/>
      <c r="BY1089" s="69"/>
      <c r="BZ1089" s="80"/>
      <c r="CA1089" s="80"/>
      <c r="CB1089" s="69"/>
      <c r="CC1089" s="69"/>
      <c r="CD1089" s="80"/>
      <c r="CE1089" s="80"/>
      <c r="CF1089" s="69"/>
      <c r="CG1089" s="69"/>
      <c r="CH1089" s="69"/>
      <c r="CI1089" s="69"/>
      <c r="CJ1089" s="69"/>
      <c r="CK1089" s="69"/>
      <c r="CL1089" s="68"/>
      <c r="CM1089" s="67"/>
      <c r="CN1089" s="67"/>
      <c r="CO1089" s="68"/>
      <c r="CP1089" s="68"/>
      <c r="CQ1089" s="67"/>
      <c r="CR1089" s="67"/>
      <c r="CS1089" s="69"/>
      <c r="CT1089" s="81"/>
      <c r="CU1089" s="69"/>
      <c r="CV1089" s="69"/>
      <c r="CW1089" s="69"/>
      <c r="CX1089" s="69"/>
      <c r="CY1089" s="69"/>
      <c r="CZ1089" s="69"/>
      <c r="DA1089" s="69"/>
    </row>
    <row r="1090" spans="2:105">
      <c r="B1090" s="67"/>
      <c r="C1090" s="67"/>
      <c r="D1090" s="67"/>
      <c r="E1090" s="69"/>
      <c r="F1090" s="68"/>
      <c r="G1090" s="67"/>
      <c r="H1090" s="69"/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80"/>
      <c r="T1090" s="80"/>
      <c r="U1090" s="80"/>
      <c r="V1090" s="80"/>
      <c r="W1090" s="80"/>
      <c r="X1090" s="80"/>
      <c r="Y1090" s="80"/>
      <c r="Z1090" s="80"/>
      <c r="AA1090" s="80"/>
      <c r="AB1090" s="80"/>
      <c r="AC1090" s="80"/>
      <c r="AD1090" s="80"/>
      <c r="AE1090" s="69"/>
      <c r="AF1090" s="69"/>
      <c r="AG1090" s="69"/>
      <c r="AH1090" s="80"/>
      <c r="AI1090" s="80"/>
      <c r="AJ1090" s="69"/>
      <c r="AK1090" s="69"/>
      <c r="AL1090" s="80"/>
      <c r="AM1090" s="80"/>
      <c r="AN1090" s="69"/>
      <c r="AO1090" s="69"/>
      <c r="AP1090" s="80"/>
      <c r="AQ1090" s="80"/>
      <c r="AR1090" s="69"/>
      <c r="AS1090" s="69"/>
      <c r="AT1090" s="80"/>
      <c r="AU1090" s="80"/>
      <c r="AV1090" s="69"/>
      <c r="AW1090" s="69"/>
      <c r="AX1090" s="80"/>
      <c r="AY1090" s="80"/>
      <c r="AZ1090" s="69"/>
      <c r="BA1090" s="69"/>
      <c r="BB1090" s="80"/>
      <c r="BC1090" s="80"/>
      <c r="BD1090" s="69"/>
      <c r="BE1090" s="69"/>
      <c r="BF1090" s="80"/>
      <c r="BG1090" s="80"/>
      <c r="BH1090" s="69"/>
      <c r="BI1090" s="69"/>
      <c r="BJ1090" s="80"/>
      <c r="BK1090" s="80"/>
      <c r="BL1090" s="69"/>
      <c r="BM1090" s="69"/>
      <c r="BN1090" s="80"/>
      <c r="BO1090" s="80"/>
      <c r="BP1090" s="69"/>
      <c r="BQ1090" s="69"/>
      <c r="BR1090" s="80"/>
      <c r="BS1090" s="80"/>
      <c r="BT1090" s="69"/>
      <c r="BU1090" s="69"/>
      <c r="BV1090" s="80"/>
      <c r="BW1090" s="80"/>
      <c r="BX1090" s="69"/>
      <c r="BY1090" s="69"/>
      <c r="BZ1090" s="80"/>
      <c r="CA1090" s="80"/>
      <c r="CB1090" s="69"/>
      <c r="CC1090" s="69"/>
      <c r="CD1090" s="80"/>
      <c r="CE1090" s="80"/>
      <c r="CF1090" s="69"/>
      <c r="CG1090" s="69"/>
      <c r="CH1090" s="69"/>
      <c r="CI1090" s="69"/>
      <c r="CJ1090" s="69"/>
      <c r="CK1090" s="69"/>
      <c r="CL1090" s="68"/>
      <c r="CM1090" s="67"/>
      <c r="CN1090" s="67"/>
      <c r="CO1090" s="68"/>
      <c r="CP1090" s="68"/>
      <c r="CQ1090" s="67"/>
      <c r="CR1090" s="67"/>
      <c r="CS1090" s="69"/>
      <c r="CT1090" s="81"/>
      <c r="CU1090" s="69"/>
      <c r="CV1090" s="69"/>
      <c r="CW1090" s="69"/>
      <c r="CX1090" s="69"/>
      <c r="CY1090" s="69"/>
      <c r="CZ1090" s="69"/>
      <c r="DA1090" s="69"/>
    </row>
    <row r="1091" spans="2:105">
      <c r="B1091" s="67"/>
      <c r="C1091" s="67"/>
      <c r="D1091" s="67"/>
      <c r="E1091" s="69"/>
      <c r="F1091" s="68"/>
      <c r="G1091" s="67"/>
      <c r="H1091" s="69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80"/>
      <c r="T1091" s="80"/>
      <c r="U1091" s="80"/>
      <c r="V1091" s="80"/>
      <c r="W1091" s="80"/>
      <c r="X1091" s="80"/>
      <c r="Y1091" s="80"/>
      <c r="Z1091" s="80"/>
      <c r="AA1091" s="80"/>
      <c r="AB1091" s="80"/>
      <c r="AC1091" s="80"/>
      <c r="AD1091" s="80"/>
      <c r="AE1091" s="69"/>
      <c r="AF1091" s="69"/>
      <c r="AG1091" s="69"/>
      <c r="AH1091" s="80"/>
      <c r="AI1091" s="80"/>
      <c r="AJ1091" s="69"/>
      <c r="AK1091" s="69"/>
      <c r="AL1091" s="80"/>
      <c r="AM1091" s="80"/>
      <c r="AN1091" s="69"/>
      <c r="AO1091" s="69"/>
      <c r="AP1091" s="80"/>
      <c r="AQ1091" s="80"/>
      <c r="AR1091" s="69"/>
      <c r="AS1091" s="69"/>
      <c r="AT1091" s="80"/>
      <c r="AU1091" s="80"/>
      <c r="AV1091" s="69"/>
      <c r="AW1091" s="69"/>
      <c r="AX1091" s="80"/>
      <c r="AY1091" s="80"/>
      <c r="AZ1091" s="69"/>
      <c r="BA1091" s="69"/>
      <c r="BB1091" s="80"/>
      <c r="BC1091" s="80"/>
      <c r="BD1091" s="69"/>
      <c r="BE1091" s="69"/>
      <c r="BF1091" s="80"/>
      <c r="BG1091" s="80"/>
      <c r="BH1091" s="69"/>
      <c r="BI1091" s="69"/>
      <c r="BJ1091" s="80"/>
      <c r="BK1091" s="80"/>
      <c r="BL1091" s="69"/>
      <c r="BM1091" s="69"/>
      <c r="BN1091" s="80"/>
      <c r="BO1091" s="80"/>
      <c r="BP1091" s="69"/>
      <c r="BQ1091" s="69"/>
      <c r="BR1091" s="80"/>
      <c r="BS1091" s="80"/>
      <c r="BT1091" s="69"/>
      <c r="BU1091" s="69"/>
      <c r="BV1091" s="80"/>
      <c r="BW1091" s="80"/>
      <c r="BX1091" s="69"/>
      <c r="BY1091" s="69"/>
      <c r="BZ1091" s="80"/>
      <c r="CA1091" s="80"/>
      <c r="CB1091" s="69"/>
      <c r="CC1091" s="69"/>
      <c r="CD1091" s="80"/>
      <c r="CE1091" s="80"/>
      <c r="CF1091" s="69"/>
      <c r="CG1091" s="69"/>
      <c r="CH1091" s="69"/>
      <c r="CI1091" s="69"/>
      <c r="CJ1091" s="69"/>
      <c r="CK1091" s="69"/>
      <c r="CL1091" s="68"/>
      <c r="CM1091" s="67"/>
      <c r="CN1091" s="67"/>
      <c r="CO1091" s="68"/>
      <c r="CP1091" s="68"/>
      <c r="CQ1091" s="67"/>
      <c r="CR1091" s="67"/>
      <c r="CS1091" s="69"/>
      <c r="CT1091" s="81"/>
      <c r="CU1091" s="69"/>
      <c r="CV1091" s="69"/>
      <c r="CW1091" s="69"/>
      <c r="CX1091" s="69"/>
      <c r="CY1091" s="69"/>
      <c r="CZ1091" s="69"/>
      <c r="DA1091" s="69"/>
    </row>
    <row r="1092" spans="2:105">
      <c r="B1092" s="67"/>
      <c r="C1092" s="67"/>
      <c r="D1092" s="67"/>
      <c r="E1092" s="69"/>
      <c r="F1092" s="68"/>
      <c r="G1092" s="67"/>
      <c r="H1092" s="69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80"/>
      <c r="T1092" s="80"/>
      <c r="U1092" s="80"/>
      <c r="V1092" s="80"/>
      <c r="W1092" s="80"/>
      <c r="X1092" s="80"/>
      <c r="Y1092" s="80"/>
      <c r="Z1092" s="80"/>
      <c r="AA1092" s="80"/>
      <c r="AB1092" s="80"/>
      <c r="AC1092" s="80"/>
      <c r="AD1092" s="80"/>
      <c r="AE1092" s="69"/>
      <c r="AF1092" s="69"/>
      <c r="AG1092" s="69"/>
      <c r="AH1092" s="80"/>
      <c r="AI1092" s="80"/>
      <c r="AJ1092" s="69"/>
      <c r="AK1092" s="69"/>
      <c r="AL1092" s="80"/>
      <c r="AM1092" s="80"/>
      <c r="AN1092" s="69"/>
      <c r="AO1092" s="69"/>
      <c r="AP1092" s="80"/>
      <c r="AQ1092" s="80"/>
      <c r="AR1092" s="69"/>
      <c r="AS1092" s="69"/>
      <c r="AT1092" s="80"/>
      <c r="AU1092" s="80"/>
      <c r="AV1092" s="69"/>
      <c r="AW1092" s="69"/>
      <c r="AX1092" s="80"/>
      <c r="AY1092" s="80"/>
      <c r="AZ1092" s="69"/>
      <c r="BA1092" s="69"/>
      <c r="BB1092" s="80"/>
      <c r="BC1092" s="80"/>
      <c r="BD1092" s="69"/>
      <c r="BE1092" s="69"/>
      <c r="BF1092" s="80"/>
      <c r="BG1092" s="80"/>
      <c r="BH1092" s="69"/>
      <c r="BI1092" s="69"/>
      <c r="BJ1092" s="80"/>
      <c r="BK1092" s="80"/>
      <c r="BL1092" s="69"/>
      <c r="BM1092" s="69"/>
      <c r="BN1092" s="80"/>
      <c r="BO1092" s="80"/>
      <c r="BP1092" s="69"/>
      <c r="BQ1092" s="69"/>
      <c r="BR1092" s="80"/>
      <c r="BS1092" s="80"/>
      <c r="BT1092" s="69"/>
      <c r="BU1092" s="69"/>
      <c r="BV1092" s="80"/>
      <c r="BW1092" s="80"/>
      <c r="BX1092" s="69"/>
      <c r="BY1092" s="69"/>
      <c r="BZ1092" s="80"/>
      <c r="CA1092" s="80"/>
      <c r="CB1092" s="69"/>
      <c r="CC1092" s="69"/>
      <c r="CD1092" s="80"/>
      <c r="CE1092" s="80"/>
      <c r="CF1092" s="69"/>
      <c r="CG1092" s="69"/>
      <c r="CH1092" s="69"/>
      <c r="CI1092" s="69"/>
      <c r="CJ1092" s="69"/>
      <c r="CK1092" s="69"/>
      <c r="CL1092" s="68"/>
      <c r="CM1092" s="67"/>
      <c r="CN1092" s="67"/>
      <c r="CO1092" s="68"/>
      <c r="CP1092" s="68"/>
      <c r="CQ1092" s="67"/>
      <c r="CR1092" s="67"/>
      <c r="CS1092" s="69"/>
      <c r="CT1092" s="81"/>
      <c r="CU1092" s="69"/>
      <c r="CV1092" s="69"/>
      <c r="CW1092" s="69"/>
      <c r="CX1092" s="69"/>
      <c r="CY1092" s="69"/>
      <c r="CZ1092" s="69"/>
      <c r="DA1092" s="69"/>
    </row>
    <row r="1093" spans="2:105">
      <c r="B1093" s="67"/>
      <c r="C1093" s="67"/>
      <c r="D1093" s="67"/>
      <c r="E1093" s="69"/>
      <c r="F1093" s="68"/>
      <c r="G1093" s="67"/>
      <c r="H1093" s="69"/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80"/>
      <c r="T1093" s="80"/>
      <c r="U1093" s="80"/>
      <c r="V1093" s="80"/>
      <c r="W1093" s="80"/>
      <c r="X1093" s="80"/>
      <c r="Y1093" s="80"/>
      <c r="Z1093" s="80"/>
      <c r="AA1093" s="80"/>
      <c r="AB1093" s="80"/>
      <c r="AC1093" s="80"/>
      <c r="AD1093" s="80"/>
      <c r="AE1093" s="69"/>
      <c r="AF1093" s="69"/>
      <c r="AG1093" s="69"/>
      <c r="AH1093" s="80"/>
      <c r="AI1093" s="80"/>
      <c r="AJ1093" s="69"/>
      <c r="AK1093" s="69"/>
      <c r="AL1093" s="80"/>
      <c r="AM1093" s="80"/>
      <c r="AN1093" s="69"/>
      <c r="AO1093" s="69"/>
      <c r="AP1093" s="80"/>
      <c r="AQ1093" s="80"/>
      <c r="AR1093" s="69"/>
      <c r="AS1093" s="69"/>
      <c r="AT1093" s="80"/>
      <c r="AU1093" s="80"/>
      <c r="AV1093" s="69"/>
      <c r="AW1093" s="69"/>
      <c r="AX1093" s="80"/>
      <c r="AY1093" s="80"/>
      <c r="AZ1093" s="69"/>
      <c r="BA1093" s="69"/>
      <c r="BB1093" s="80"/>
      <c r="BC1093" s="80"/>
      <c r="BD1093" s="69"/>
      <c r="BE1093" s="69"/>
      <c r="BF1093" s="80"/>
      <c r="BG1093" s="80"/>
      <c r="BH1093" s="69"/>
      <c r="BI1093" s="69"/>
      <c r="BJ1093" s="80"/>
      <c r="BK1093" s="80"/>
      <c r="BL1093" s="69"/>
      <c r="BM1093" s="69"/>
      <c r="BN1093" s="80"/>
      <c r="BO1093" s="80"/>
      <c r="BP1093" s="69"/>
      <c r="BQ1093" s="69"/>
      <c r="BR1093" s="80"/>
      <c r="BS1093" s="80"/>
      <c r="BT1093" s="69"/>
      <c r="BU1093" s="69"/>
      <c r="BV1093" s="80"/>
      <c r="BW1093" s="80"/>
      <c r="BX1093" s="69"/>
      <c r="BY1093" s="69"/>
      <c r="BZ1093" s="80"/>
      <c r="CA1093" s="80"/>
      <c r="CB1093" s="69"/>
      <c r="CC1093" s="69"/>
      <c r="CD1093" s="80"/>
      <c r="CE1093" s="80"/>
      <c r="CF1093" s="69"/>
      <c r="CG1093" s="69"/>
      <c r="CH1093" s="69"/>
      <c r="CI1093" s="69"/>
      <c r="CJ1093" s="69"/>
      <c r="CK1093" s="69"/>
      <c r="CL1093" s="68"/>
      <c r="CM1093" s="67"/>
      <c r="CN1093" s="67"/>
      <c r="CO1093" s="68"/>
      <c r="CP1093" s="68"/>
      <c r="CQ1093" s="67"/>
      <c r="CR1093" s="67"/>
      <c r="CS1093" s="69"/>
      <c r="CT1093" s="81"/>
      <c r="CU1093" s="69"/>
      <c r="CV1093" s="69"/>
      <c r="CW1093" s="69"/>
      <c r="CX1093" s="69"/>
      <c r="CY1093" s="69"/>
      <c r="CZ1093" s="69"/>
      <c r="DA1093" s="69"/>
    </row>
    <row r="1094" spans="2:105">
      <c r="B1094" s="67"/>
      <c r="C1094" s="67"/>
      <c r="D1094" s="67"/>
      <c r="E1094" s="69"/>
      <c r="F1094" s="68"/>
      <c r="G1094" s="67"/>
      <c r="H1094" s="69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80"/>
      <c r="T1094" s="80"/>
      <c r="U1094" s="80"/>
      <c r="V1094" s="80"/>
      <c r="W1094" s="80"/>
      <c r="X1094" s="80"/>
      <c r="Y1094" s="80"/>
      <c r="Z1094" s="80"/>
      <c r="AA1094" s="80"/>
      <c r="AB1094" s="80"/>
      <c r="AC1094" s="80"/>
      <c r="AD1094" s="80"/>
      <c r="AE1094" s="69"/>
      <c r="AF1094" s="69"/>
      <c r="AG1094" s="69"/>
      <c r="AH1094" s="80"/>
      <c r="AI1094" s="80"/>
      <c r="AJ1094" s="69"/>
      <c r="AK1094" s="69"/>
      <c r="AL1094" s="80"/>
      <c r="AM1094" s="80"/>
      <c r="AN1094" s="69"/>
      <c r="AO1094" s="69"/>
      <c r="AP1094" s="80"/>
      <c r="AQ1094" s="80"/>
      <c r="AR1094" s="69"/>
      <c r="AS1094" s="69"/>
      <c r="AT1094" s="80"/>
      <c r="AU1094" s="80"/>
      <c r="AV1094" s="69"/>
      <c r="AW1094" s="69"/>
      <c r="AX1094" s="80"/>
      <c r="AY1094" s="80"/>
      <c r="AZ1094" s="69"/>
      <c r="BA1094" s="69"/>
      <c r="BB1094" s="80"/>
      <c r="BC1094" s="80"/>
      <c r="BD1094" s="69"/>
      <c r="BE1094" s="69"/>
      <c r="BF1094" s="80"/>
      <c r="BG1094" s="80"/>
      <c r="BH1094" s="69"/>
      <c r="BI1094" s="69"/>
      <c r="BJ1094" s="80"/>
      <c r="BK1094" s="80"/>
      <c r="BL1094" s="69"/>
      <c r="BM1094" s="69"/>
      <c r="BN1094" s="80"/>
      <c r="BO1094" s="80"/>
      <c r="BP1094" s="69"/>
      <c r="BQ1094" s="69"/>
      <c r="BR1094" s="80"/>
      <c r="BS1094" s="80"/>
      <c r="BT1094" s="69"/>
      <c r="BU1094" s="69"/>
      <c r="BV1094" s="80"/>
      <c r="BW1094" s="80"/>
      <c r="BX1094" s="69"/>
      <c r="BY1094" s="69"/>
      <c r="BZ1094" s="80"/>
      <c r="CA1094" s="80"/>
      <c r="CB1094" s="69"/>
      <c r="CC1094" s="69"/>
      <c r="CD1094" s="80"/>
      <c r="CE1094" s="80"/>
      <c r="CF1094" s="69"/>
      <c r="CG1094" s="69"/>
      <c r="CH1094" s="69"/>
      <c r="CI1094" s="69"/>
      <c r="CJ1094" s="69"/>
      <c r="CK1094" s="69"/>
      <c r="CL1094" s="68"/>
      <c r="CM1094" s="67"/>
      <c r="CN1094" s="67"/>
      <c r="CO1094" s="68"/>
      <c r="CP1094" s="68"/>
      <c r="CQ1094" s="67"/>
      <c r="CR1094" s="67"/>
      <c r="CS1094" s="69"/>
      <c r="CT1094" s="81"/>
      <c r="CU1094" s="69"/>
      <c r="CV1094" s="69"/>
      <c r="CW1094" s="69"/>
      <c r="CX1094" s="69"/>
      <c r="CY1094" s="69"/>
      <c r="CZ1094" s="69"/>
      <c r="DA1094" s="69"/>
    </row>
    <row r="1095" spans="2:105">
      <c r="B1095" s="67"/>
      <c r="C1095" s="67"/>
      <c r="D1095" s="67"/>
      <c r="E1095" s="69"/>
      <c r="F1095" s="68"/>
      <c r="G1095" s="67"/>
      <c r="H1095" s="69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80"/>
      <c r="T1095" s="80"/>
      <c r="U1095" s="80"/>
      <c r="V1095" s="80"/>
      <c r="W1095" s="80"/>
      <c r="X1095" s="80"/>
      <c r="Y1095" s="80"/>
      <c r="Z1095" s="80"/>
      <c r="AA1095" s="80"/>
      <c r="AB1095" s="80"/>
      <c r="AC1095" s="80"/>
      <c r="AD1095" s="80"/>
      <c r="AE1095" s="69"/>
      <c r="AF1095" s="69"/>
      <c r="AG1095" s="69"/>
      <c r="AH1095" s="80"/>
      <c r="AI1095" s="80"/>
      <c r="AJ1095" s="69"/>
      <c r="AK1095" s="69"/>
      <c r="AL1095" s="80"/>
      <c r="AM1095" s="80"/>
      <c r="AN1095" s="69"/>
      <c r="AO1095" s="69"/>
      <c r="AP1095" s="80"/>
      <c r="AQ1095" s="80"/>
      <c r="AR1095" s="69"/>
      <c r="AS1095" s="69"/>
      <c r="AT1095" s="80"/>
      <c r="AU1095" s="80"/>
      <c r="AV1095" s="69"/>
      <c r="AW1095" s="69"/>
      <c r="AX1095" s="80"/>
      <c r="AY1095" s="80"/>
      <c r="AZ1095" s="69"/>
      <c r="BA1095" s="69"/>
      <c r="BB1095" s="80"/>
      <c r="BC1095" s="80"/>
      <c r="BD1095" s="69"/>
      <c r="BE1095" s="69"/>
      <c r="BF1095" s="80"/>
      <c r="BG1095" s="80"/>
      <c r="BH1095" s="69"/>
      <c r="BI1095" s="69"/>
      <c r="BJ1095" s="80"/>
      <c r="BK1095" s="80"/>
      <c r="BL1095" s="69"/>
      <c r="BM1095" s="69"/>
      <c r="BN1095" s="80"/>
      <c r="BO1095" s="80"/>
      <c r="BP1095" s="69"/>
      <c r="BQ1095" s="69"/>
      <c r="BR1095" s="80"/>
      <c r="BS1095" s="80"/>
      <c r="BT1095" s="69"/>
      <c r="BU1095" s="69"/>
      <c r="BV1095" s="80"/>
      <c r="BW1095" s="80"/>
      <c r="BX1095" s="69"/>
      <c r="BY1095" s="69"/>
      <c r="BZ1095" s="80"/>
      <c r="CA1095" s="80"/>
      <c r="CB1095" s="69"/>
      <c r="CC1095" s="69"/>
      <c r="CD1095" s="80"/>
      <c r="CE1095" s="80"/>
      <c r="CF1095" s="69"/>
      <c r="CG1095" s="69"/>
      <c r="CH1095" s="69"/>
      <c r="CI1095" s="69"/>
      <c r="CJ1095" s="69"/>
      <c r="CK1095" s="69"/>
      <c r="CL1095" s="68"/>
      <c r="CM1095" s="67"/>
      <c r="CN1095" s="67"/>
      <c r="CO1095" s="68"/>
      <c r="CP1095" s="68"/>
      <c r="CQ1095" s="67"/>
      <c r="CR1095" s="67"/>
      <c r="CS1095" s="69"/>
      <c r="CT1095" s="81"/>
      <c r="CU1095" s="69"/>
      <c r="CV1095" s="69"/>
      <c r="CW1095" s="69"/>
      <c r="CX1095" s="69"/>
      <c r="CY1095" s="69"/>
      <c r="CZ1095" s="69"/>
      <c r="DA1095" s="69"/>
    </row>
    <row r="1096" spans="2:105">
      <c r="B1096" s="67"/>
      <c r="C1096" s="67"/>
      <c r="D1096" s="67"/>
      <c r="E1096" s="69"/>
      <c r="F1096" s="68"/>
      <c r="G1096" s="67"/>
      <c r="H1096" s="69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80"/>
      <c r="T1096" s="80"/>
      <c r="U1096" s="80"/>
      <c r="V1096" s="80"/>
      <c r="W1096" s="80"/>
      <c r="X1096" s="80"/>
      <c r="Y1096" s="80"/>
      <c r="Z1096" s="80"/>
      <c r="AA1096" s="80"/>
      <c r="AB1096" s="80"/>
      <c r="AC1096" s="80"/>
      <c r="AD1096" s="80"/>
      <c r="AE1096" s="69"/>
      <c r="AF1096" s="69"/>
      <c r="AG1096" s="69"/>
      <c r="AH1096" s="80"/>
      <c r="AI1096" s="80"/>
      <c r="AJ1096" s="69"/>
      <c r="AK1096" s="69"/>
      <c r="AL1096" s="80"/>
      <c r="AM1096" s="80"/>
      <c r="AN1096" s="69"/>
      <c r="AO1096" s="69"/>
      <c r="AP1096" s="80"/>
      <c r="AQ1096" s="80"/>
      <c r="AR1096" s="69"/>
      <c r="AS1096" s="69"/>
      <c r="AT1096" s="80"/>
      <c r="AU1096" s="80"/>
      <c r="AV1096" s="69"/>
      <c r="AW1096" s="69"/>
      <c r="AX1096" s="80"/>
      <c r="AY1096" s="80"/>
      <c r="AZ1096" s="69"/>
      <c r="BA1096" s="69"/>
      <c r="BB1096" s="80"/>
      <c r="BC1096" s="80"/>
      <c r="BD1096" s="69"/>
      <c r="BE1096" s="69"/>
      <c r="BF1096" s="80"/>
      <c r="BG1096" s="80"/>
      <c r="BH1096" s="69"/>
      <c r="BI1096" s="69"/>
      <c r="BJ1096" s="80"/>
      <c r="BK1096" s="80"/>
      <c r="BL1096" s="69"/>
      <c r="BM1096" s="69"/>
      <c r="BN1096" s="80"/>
      <c r="BO1096" s="80"/>
      <c r="BP1096" s="69"/>
      <c r="BQ1096" s="69"/>
      <c r="BR1096" s="80"/>
      <c r="BS1096" s="80"/>
      <c r="BT1096" s="69"/>
      <c r="BU1096" s="69"/>
      <c r="BV1096" s="80"/>
      <c r="BW1096" s="80"/>
      <c r="BX1096" s="69"/>
      <c r="BY1096" s="69"/>
      <c r="BZ1096" s="80"/>
      <c r="CA1096" s="80"/>
      <c r="CB1096" s="69"/>
      <c r="CC1096" s="69"/>
      <c r="CD1096" s="80"/>
      <c r="CE1096" s="80"/>
      <c r="CF1096" s="69"/>
      <c r="CG1096" s="69"/>
      <c r="CH1096" s="69"/>
      <c r="CI1096" s="69"/>
      <c r="CJ1096" s="69"/>
      <c r="CK1096" s="69"/>
      <c r="CL1096" s="68"/>
      <c r="CM1096" s="67"/>
      <c r="CN1096" s="67"/>
      <c r="CO1096" s="68"/>
      <c r="CP1096" s="68"/>
      <c r="CQ1096" s="67"/>
      <c r="CR1096" s="67"/>
      <c r="CS1096" s="69"/>
      <c r="CT1096" s="81"/>
      <c r="CU1096" s="69"/>
      <c r="CV1096" s="69"/>
      <c r="CW1096" s="69"/>
      <c r="CX1096" s="69"/>
      <c r="CY1096" s="69"/>
      <c r="CZ1096" s="69"/>
      <c r="DA1096" s="69"/>
    </row>
    <row r="1097" spans="2:105">
      <c r="B1097" s="67"/>
      <c r="C1097" s="67"/>
      <c r="D1097" s="67"/>
      <c r="E1097" s="69"/>
      <c r="F1097" s="68"/>
      <c r="G1097" s="67"/>
      <c r="H1097" s="69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80"/>
      <c r="T1097" s="80"/>
      <c r="U1097" s="80"/>
      <c r="V1097" s="80"/>
      <c r="W1097" s="80"/>
      <c r="X1097" s="80"/>
      <c r="Y1097" s="80"/>
      <c r="Z1097" s="80"/>
      <c r="AA1097" s="80"/>
      <c r="AB1097" s="80"/>
      <c r="AC1097" s="80"/>
      <c r="AD1097" s="80"/>
      <c r="AE1097" s="69"/>
      <c r="AF1097" s="69"/>
      <c r="AG1097" s="69"/>
      <c r="AH1097" s="80"/>
      <c r="AI1097" s="80"/>
      <c r="AJ1097" s="69"/>
      <c r="AK1097" s="69"/>
      <c r="AL1097" s="80"/>
      <c r="AM1097" s="80"/>
      <c r="AN1097" s="69"/>
      <c r="AO1097" s="69"/>
      <c r="AP1097" s="80"/>
      <c r="AQ1097" s="80"/>
      <c r="AR1097" s="69"/>
      <c r="AS1097" s="69"/>
      <c r="AT1097" s="80"/>
      <c r="AU1097" s="80"/>
      <c r="AV1097" s="69"/>
      <c r="AW1097" s="69"/>
      <c r="AX1097" s="80"/>
      <c r="AY1097" s="80"/>
      <c r="AZ1097" s="69"/>
      <c r="BA1097" s="69"/>
      <c r="BB1097" s="80"/>
      <c r="BC1097" s="80"/>
      <c r="BD1097" s="69"/>
      <c r="BE1097" s="69"/>
      <c r="BF1097" s="80"/>
      <c r="BG1097" s="80"/>
      <c r="BH1097" s="69"/>
      <c r="BI1097" s="69"/>
      <c r="BJ1097" s="80"/>
      <c r="BK1097" s="80"/>
      <c r="BL1097" s="69"/>
      <c r="BM1097" s="69"/>
      <c r="BN1097" s="80"/>
      <c r="BO1097" s="80"/>
      <c r="BP1097" s="69"/>
      <c r="BQ1097" s="69"/>
      <c r="BR1097" s="80"/>
      <c r="BS1097" s="80"/>
      <c r="BT1097" s="69"/>
      <c r="BU1097" s="69"/>
      <c r="BV1097" s="80"/>
      <c r="BW1097" s="80"/>
      <c r="BX1097" s="69"/>
      <c r="BY1097" s="69"/>
      <c r="BZ1097" s="80"/>
      <c r="CA1097" s="80"/>
      <c r="CB1097" s="69"/>
      <c r="CC1097" s="69"/>
      <c r="CD1097" s="80"/>
      <c r="CE1097" s="80"/>
      <c r="CF1097" s="69"/>
      <c r="CG1097" s="69"/>
      <c r="CH1097" s="69"/>
      <c r="CI1097" s="69"/>
      <c r="CJ1097" s="69"/>
      <c r="CK1097" s="69"/>
      <c r="CL1097" s="68"/>
      <c r="CM1097" s="67"/>
      <c r="CN1097" s="67"/>
      <c r="CO1097" s="68"/>
      <c r="CP1097" s="68"/>
      <c r="CQ1097" s="67"/>
      <c r="CR1097" s="67"/>
      <c r="CS1097" s="69"/>
      <c r="CT1097" s="81"/>
      <c r="CU1097" s="69"/>
      <c r="CV1097" s="69"/>
      <c r="CW1097" s="69"/>
      <c r="CX1097" s="69"/>
      <c r="CY1097" s="69"/>
      <c r="CZ1097" s="69"/>
      <c r="DA1097" s="69"/>
    </row>
    <row r="1098" spans="2:105">
      <c r="B1098" s="67"/>
      <c r="C1098" s="67"/>
      <c r="D1098" s="67"/>
      <c r="E1098" s="69"/>
      <c r="F1098" s="68"/>
      <c r="G1098" s="67"/>
      <c r="H1098" s="69"/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80"/>
      <c r="T1098" s="80"/>
      <c r="U1098" s="80"/>
      <c r="V1098" s="80"/>
      <c r="W1098" s="80"/>
      <c r="X1098" s="80"/>
      <c r="Y1098" s="80"/>
      <c r="Z1098" s="80"/>
      <c r="AA1098" s="80"/>
      <c r="AB1098" s="80"/>
      <c r="AC1098" s="80"/>
      <c r="AD1098" s="80"/>
      <c r="AE1098" s="69"/>
      <c r="AF1098" s="69"/>
      <c r="AG1098" s="69"/>
      <c r="AH1098" s="80"/>
      <c r="AI1098" s="80"/>
      <c r="AJ1098" s="69"/>
      <c r="AK1098" s="69"/>
      <c r="AL1098" s="80"/>
      <c r="AM1098" s="80"/>
      <c r="AN1098" s="69"/>
      <c r="AO1098" s="69"/>
      <c r="AP1098" s="80"/>
      <c r="AQ1098" s="80"/>
      <c r="AR1098" s="69"/>
      <c r="AS1098" s="69"/>
      <c r="AT1098" s="80"/>
      <c r="AU1098" s="80"/>
      <c r="AV1098" s="69"/>
      <c r="AW1098" s="69"/>
      <c r="AX1098" s="80"/>
      <c r="AY1098" s="80"/>
      <c r="AZ1098" s="69"/>
      <c r="BA1098" s="69"/>
      <c r="BB1098" s="80"/>
      <c r="BC1098" s="80"/>
      <c r="BD1098" s="69"/>
      <c r="BE1098" s="69"/>
      <c r="BF1098" s="80"/>
      <c r="BG1098" s="80"/>
      <c r="BH1098" s="69"/>
      <c r="BI1098" s="69"/>
      <c r="BJ1098" s="80"/>
      <c r="BK1098" s="80"/>
      <c r="BL1098" s="69"/>
      <c r="BM1098" s="69"/>
      <c r="BN1098" s="80"/>
      <c r="BO1098" s="80"/>
      <c r="BP1098" s="69"/>
      <c r="BQ1098" s="69"/>
      <c r="BR1098" s="80"/>
      <c r="BS1098" s="80"/>
      <c r="BT1098" s="69"/>
      <c r="BU1098" s="69"/>
      <c r="BV1098" s="80"/>
      <c r="BW1098" s="80"/>
      <c r="BX1098" s="69"/>
      <c r="BY1098" s="69"/>
      <c r="BZ1098" s="80"/>
      <c r="CA1098" s="80"/>
      <c r="CB1098" s="69"/>
      <c r="CC1098" s="69"/>
      <c r="CD1098" s="80"/>
      <c r="CE1098" s="80"/>
      <c r="CF1098" s="69"/>
      <c r="CG1098" s="69"/>
      <c r="CH1098" s="69"/>
      <c r="CI1098" s="69"/>
      <c r="CJ1098" s="69"/>
      <c r="CK1098" s="69"/>
      <c r="CL1098" s="68"/>
      <c r="CM1098" s="67"/>
      <c r="CN1098" s="67"/>
      <c r="CO1098" s="68"/>
      <c r="CP1098" s="68"/>
      <c r="CQ1098" s="67"/>
      <c r="CR1098" s="67"/>
      <c r="CS1098" s="69"/>
      <c r="CT1098" s="81"/>
      <c r="CU1098" s="69"/>
      <c r="CV1098" s="69"/>
      <c r="CW1098" s="69"/>
      <c r="CX1098" s="69"/>
      <c r="CY1098" s="69"/>
      <c r="CZ1098" s="69"/>
      <c r="DA1098" s="69"/>
    </row>
    <row r="1099" spans="2:105">
      <c r="B1099" s="67"/>
      <c r="C1099" s="67"/>
      <c r="D1099" s="67"/>
      <c r="E1099" s="69"/>
      <c r="F1099" s="68"/>
      <c r="G1099" s="67"/>
      <c r="H1099" s="69"/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80"/>
      <c r="T1099" s="80"/>
      <c r="U1099" s="80"/>
      <c r="V1099" s="80"/>
      <c r="W1099" s="80"/>
      <c r="X1099" s="80"/>
      <c r="Y1099" s="80"/>
      <c r="Z1099" s="80"/>
      <c r="AA1099" s="80"/>
      <c r="AB1099" s="80"/>
      <c r="AC1099" s="80"/>
      <c r="AD1099" s="80"/>
      <c r="AE1099" s="69"/>
      <c r="AF1099" s="69"/>
      <c r="AG1099" s="69"/>
      <c r="AH1099" s="80"/>
      <c r="AI1099" s="80"/>
      <c r="AJ1099" s="69"/>
      <c r="AK1099" s="69"/>
      <c r="AL1099" s="80"/>
      <c r="AM1099" s="80"/>
      <c r="AN1099" s="69"/>
      <c r="AO1099" s="69"/>
      <c r="AP1099" s="80"/>
      <c r="AQ1099" s="80"/>
      <c r="AR1099" s="69"/>
      <c r="AS1099" s="69"/>
      <c r="AT1099" s="80"/>
      <c r="AU1099" s="80"/>
      <c r="AV1099" s="69"/>
      <c r="AW1099" s="69"/>
      <c r="AX1099" s="80"/>
      <c r="AY1099" s="80"/>
      <c r="AZ1099" s="69"/>
      <c r="BA1099" s="69"/>
      <c r="BB1099" s="80"/>
      <c r="BC1099" s="80"/>
      <c r="BD1099" s="69"/>
      <c r="BE1099" s="69"/>
      <c r="BF1099" s="80"/>
      <c r="BG1099" s="80"/>
      <c r="BH1099" s="69"/>
      <c r="BI1099" s="69"/>
      <c r="BJ1099" s="80"/>
      <c r="BK1099" s="80"/>
      <c r="BL1099" s="69"/>
      <c r="BM1099" s="69"/>
      <c r="BN1099" s="80"/>
      <c r="BO1099" s="80"/>
      <c r="BP1099" s="69"/>
      <c r="BQ1099" s="69"/>
      <c r="BR1099" s="80"/>
      <c r="BS1099" s="80"/>
      <c r="BT1099" s="69"/>
      <c r="BU1099" s="69"/>
      <c r="BV1099" s="80"/>
      <c r="BW1099" s="80"/>
      <c r="BX1099" s="69"/>
      <c r="BY1099" s="69"/>
      <c r="BZ1099" s="80"/>
      <c r="CA1099" s="80"/>
      <c r="CB1099" s="69"/>
      <c r="CC1099" s="69"/>
      <c r="CD1099" s="80"/>
      <c r="CE1099" s="80"/>
      <c r="CF1099" s="69"/>
      <c r="CG1099" s="69"/>
      <c r="CH1099" s="69"/>
      <c r="CI1099" s="69"/>
      <c r="CJ1099" s="69"/>
      <c r="CK1099" s="69"/>
      <c r="CL1099" s="68"/>
      <c r="CM1099" s="67"/>
      <c r="CN1099" s="67"/>
      <c r="CO1099" s="68"/>
      <c r="CP1099" s="68"/>
      <c r="CQ1099" s="67"/>
      <c r="CR1099" s="67"/>
      <c r="CS1099" s="69"/>
      <c r="CT1099" s="81"/>
      <c r="CU1099" s="69"/>
      <c r="CV1099" s="69"/>
      <c r="CW1099" s="69"/>
      <c r="CX1099" s="69"/>
      <c r="CY1099" s="69"/>
      <c r="CZ1099" s="69"/>
      <c r="DA1099" s="69"/>
    </row>
    <row r="1100" spans="2:105">
      <c r="B1100" s="67"/>
      <c r="C1100" s="67"/>
      <c r="D1100" s="67"/>
      <c r="E1100" s="69"/>
      <c r="F1100" s="68"/>
      <c r="G1100" s="67"/>
      <c r="H1100" s="69"/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80"/>
      <c r="T1100" s="80"/>
      <c r="U1100" s="80"/>
      <c r="V1100" s="80"/>
      <c r="W1100" s="80"/>
      <c r="X1100" s="80"/>
      <c r="Y1100" s="80"/>
      <c r="Z1100" s="80"/>
      <c r="AA1100" s="80"/>
      <c r="AB1100" s="80"/>
      <c r="AC1100" s="80"/>
      <c r="AD1100" s="80"/>
      <c r="AE1100" s="69"/>
      <c r="AF1100" s="69"/>
      <c r="AG1100" s="69"/>
      <c r="AH1100" s="80"/>
      <c r="AI1100" s="80"/>
      <c r="AJ1100" s="69"/>
      <c r="AK1100" s="69"/>
      <c r="AL1100" s="80"/>
      <c r="AM1100" s="80"/>
      <c r="AN1100" s="69"/>
      <c r="AO1100" s="69"/>
      <c r="AP1100" s="80"/>
      <c r="AQ1100" s="80"/>
      <c r="AR1100" s="69"/>
      <c r="AS1100" s="69"/>
      <c r="AT1100" s="80"/>
      <c r="AU1100" s="80"/>
      <c r="AV1100" s="69"/>
      <c r="AW1100" s="69"/>
      <c r="AX1100" s="80"/>
      <c r="AY1100" s="80"/>
      <c r="AZ1100" s="69"/>
      <c r="BA1100" s="69"/>
      <c r="BB1100" s="80"/>
      <c r="BC1100" s="80"/>
      <c r="BD1100" s="69"/>
      <c r="BE1100" s="69"/>
      <c r="BF1100" s="80"/>
      <c r="BG1100" s="80"/>
      <c r="BH1100" s="69"/>
      <c r="BI1100" s="69"/>
      <c r="BJ1100" s="80"/>
      <c r="BK1100" s="80"/>
      <c r="BL1100" s="69"/>
      <c r="BM1100" s="69"/>
      <c r="BN1100" s="80"/>
      <c r="BO1100" s="80"/>
      <c r="BP1100" s="69"/>
      <c r="BQ1100" s="69"/>
      <c r="BR1100" s="80"/>
      <c r="BS1100" s="80"/>
      <c r="BT1100" s="69"/>
      <c r="BU1100" s="69"/>
      <c r="BV1100" s="80"/>
      <c r="BW1100" s="80"/>
      <c r="BX1100" s="69"/>
      <c r="BY1100" s="69"/>
      <c r="BZ1100" s="80"/>
      <c r="CA1100" s="80"/>
      <c r="CB1100" s="69"/>
      <c r="CC1100" s="69"/>
      <c r="CD1100" s="80"/>
      <c r="CE1100" s="80"/>
      <c r="CF1100" s="69"/>
      <c r="CG1100" s="69"/>
      <c r="CH1100" s="69"/>
      <c r="CI1100" s="69"/>
      <c r="CJ1100" s="69"/>
      <c r="CK1100" s="69"/>
      <c r="CL1100" s="68"/>
      <c r="CM1100" s="67"/>
      <c r="CN1100" s="67"/>
      <c r="CO1100" s="68"/>
      <c r="CP1100" s="68"/>
      <c r="CQ1100" s="67"/>
      <c r="CR1100" s="67"/>
      <c r="CS1100" s="69"/>
      <c r="CT1100" s="81"/>
      <c r="CU1100" s="69"/>
      <c r="CV1100" s="69"/>
      <c r="CW1100" s="69"/>
      <c r="CX1100" s="69"/>
      <c r="CY1100" s="69"/>
      <c r="CZ1100" s="69"/>
      <c r="DA1100" s="69"/>
    </row>
    <row r="1101" spans="2:105">
      <c r="B1101" s="67"/>
      <c r="C1101" s="67"/>
      <c r="D1101" s="67"/>
      <c r="E1101" s="69"/>
      <c r="F1101" s="68"/>
      <c r="G1101" s="67"/>
      <c r="H1101" s="69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80"/>
      <c r="T1101" s="80"/>
      <c r="U1101" s="80"/>
      <c r="V1101" s="80"/>
      <c r="W1101" s="80"/>
      <c r="X1101" s="80"/>
      <c r="Y1101" s="80"/>
      <c r="Z1101" s="80"/>
      <c r="AA1101" s="80"/>
      <c r="AB1101" s="80"/>
      <c r="AC1101" s="80"/>
      <c r="AD1101" s="80"/>
      <c r="AE1101" s="69"/>
      <c r="AF1101" s="69"/>
      <c r="AG1101" s="69"/>
      <c r="AH1101" s="80"/>
      <c r="AI1101" s="80"/>
      <c r="AJ1101" s="69"/>
      <c r="AK1101" s="69"/>
      <c r="AL1101" s="80"/>
      <c r="AM1101" s="80"/>
      <c r="AN1101" s="69"/>
      <c r="AO1101" s="69"/>
      <c r="AP1101" s="80"/>
      <c r="AQ1101" s="80"/>
      <c r="AR1101" s="69"/>
      <c r="AS1101" s="69"/>
      <c r="AT1101" s="80"/>
      <c r="AU1101" s="80"/>
      <c r="AV1101" s="69"/>
      <c r="AW1101" s="69"/>
      <c r="AX1101" s="80"/>
      <c r="AY1101" s="80"/>
      <c r="AZ1101" s="69"/>
      <c r="BA1101" s="69"/>
      <c r="BB1101" s="80"/>
      <c r="BC1101" s="80"/>
      <c r="BD1101" s="69"/>
      <c r="BE1101" s="69"/>
      <c r="BF1101" s="80"/>
      <c r="BG1101" s="80"/>
      <c r="BH1101" s="69"/>
      <c r="BI1101" s="69"/>
      <c r="BJ1101" s="80"/>
      <c r="BK1101" s="80"/>
      <c r="BL1101" s="69"/>
      <c r="BM1101" s="69"/>
      <c r="BN1101" s="80"/>
      <c r="BO1101" s="80"/>
      <c r="BP1101" s="69"/>
      <c r="BQ1101" s="69"/>
      <c r="BR1101" s="80"/>
      <c r="BS1101" s="80"/>
      <c r="BT1101" s="69"/>
      <c r="BU1101" s="69"/>
      <c r="BV1101" s="80"/>
      <c r="BW1101" s="80"/>
      <c r="BX1101" s="69"/>
      <c r="BY1101" s="69"/>
      <c r="BZ1101" s="80"/>
      <c r="CA1101" s="80"/>
      <c r="CB1101" s="69"/>
      <c r="CC1101" s="69"/>
      <c r="CD1101" s="80"/>
      <c r="CE1101" s="80"/>
      <c r="CF1101" s="69"/>
      <c r="CG1101" s="69"/>
      <c r="CH1101" s="69"/>
      <c r="CI1101" s="69"/>
      <c r="CJ1101" s="69"/>
      <c r="CK1101" s="69"/>
      <c r="CL1101" s="68"/>
      <c r="CM1101" s="67"/>
      <c r="CN1101" s="67"/>
      <c r="CO1101" s="68"/>
      <c r="CP1101" s="68"/>
      <c r="CQ1101" s="67"/>
      <c r="CR1101" s="67"/>
      <c r="CS1101" s="69"/>
      <c r="CT1101" s="81"/>
      <c r="CU1101" s="69"/>
      <c r="CV1101" s="69"/>
      <c r="CW1101" s="69"/>
      <c r="CX1101" s="69"/>
      <c r="CY1101" s="69"/>
      <c r="CZ1101" s="69"/>
      <c r="DA1101" s="69"/>
    </row>
    <row r="1102" spans="2:105">
      <c r="B1102" s="67"/>
      <c r="C1102" s="67"/>
      <c r="D1102" s="67"/>
      <c r="E1102" s="69"/>
      <c r="F1102" s="68"/>
      <c r="G1102" s="67"/>
      <c r="H1102" s="69"/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80"/>
      <c r="T1102" s="80"/>
      <c r="U1102" s="80"/>
      <c r="V1102" s="80"/>
      <c r="W1102" s="80"/>
      <c r="X1102" s="80"/>
      <c r="Y1102" s="80"/>
      <c r="Z1102" s="80"/>
      <c r="AA1102" s="80"/>
      <c r="AB1102" s="80"/>
      <c r="AC1102" s="80"/>
      <c r="AD1102" s="80"/>
      <c r="AE1102" s="69"/>
      <c r="AF1102" s="69"/>
      <c r="AG1102" s="69"/>
      <c r="AH1102" s="80"/>
      <c r="AI1102" s="80"/>
      <c r="AJ1102" s="69"/>
      <c r="AK1102" s="69"/>
      <c r="AL1102" s="80"/>
      <c r="AM1102" s="80"/>
      <c r="AN1102" s="69"/>
      <c r="AO1102" s="69"/>
      <c r="AP1102" s="80"/>
      <c r="AQ1102" s="80"/>
      <c r="AR1102" s="69"/>
      <c r="AS1102" s="69"/>
      <c r="AT1102" s="80"/>
      <c r="AU1102" s="80"/>
      <c r="AV1102" s="69"/>
      <c r="AW1102" s="69"/>
      <c r="AX1102" s="80"/>
      <c r="AY1102" s="80"/>
      <c r="AZ1102" s="69"/>
      <c r="BA1102" s="69"/>
      <c r="BB1102" s="80"/>
      <c r="BC1102" s="80"/>
      <c r="BD1102" s="69"/>
      <c r="BE1102" s="69"/>
      <c r="BF1102" s="80"/>
      <c r="BG1102" s="80"/>
      <c r="BH1102" s="69"/>
      <c r="BI1102" s="69"/>
      <c r="BJ1102" s="80"/>
      <c r="BK1102" s="80"/>
      <c r="BL1102" s="69"/>
      <c r="BM1102" s="69"/>
      <c r="BN1102" s="80"/>
      <c r="BO1102" s="80"/>
      <c r="BP1102" s="69"/>
      <c r="BQ1102" s="69"/>
      <c r="BR1102" s="80"/>
      <c r="BS1102" s="80"/>
      <c r="BT1102" s="69"/>
      <c r="BU1102" s="69"/>
      <c r="BV1102" s="80"/>
      <c r="BW1102" s="80"/>
      <c r="BX1102" s="69"/>
      <c r="BY1102" s="69"/>
      <c r="BZ1102" s="80"/>
      <c r="CA1102" s="80"/>
      <c r="CB1102" s="69"/>
      <c r="CC1102" s="69"/>
      <c r="CD1102" s="80"/>
      <c r="CE1102" s="80"/>
      <c r="CF1102" s="69"/>
      <c r="CG1102" s="69"/>
      <c r="CH1102" s="69"/>
      <c r="CI1102" s="69"/>
      <c r="CJ1102" s="69"/>
      <c r="CK1102" s="69"/>
      <c r="CL1102" s="68"/>
      <c r="CM1102" s="67"/>
      <c r="CN1102" s="67"/>
      <c r="CO1102" s="68"/>
      <c r="CP1102" s="68"/>
      <c r="CQ1102" s="67"/>
      <c r="CR1102" s="67"/>
      <c r="CS1102" s="69"/>
      <c r="CT1102" s="81"/>
      <c r="CU1102" s="69"/>
      <c r="CV1102" s="69"/>
      <c r="CW1102" s="69"/>
      <c r="CX1102" s="69"/>
      <c r="CY1102" s="69"/>
      <c r="CZ1102" s="69"/>
      <c r="DA1102" s="69"/>
    </row>
    <row r="1103" spans="2:105">
      <c r="B1103" s="67"/>
      <c r="C1103" s="67"/>
      <c r="D1103" s="67"/>
      <c r="E1103" s="69"/>
      <c r="F1103" s="68"/>
      <c r="G1103" s="67"/>
      <c r="H1103" s="69"/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80"/>
      <c r="T1103" s="80"/>
      <c r="U1103" s="80"/>
      <c r="V1103" s="80"/>
      <c r="W1103" s="80"/>
      <c r="X1103" s="80"/>
      <c r="Y1103" s="80"/>
      <c r="Z1103" s="80"/>
      <c r="AA1103" s="80"/>
      <c r="AB1103" s="80"/>
      <c r="AC1103" s="80"/>
      <c r="AD1103" s="80"/>
      <c r="AE1103" s="69"/>
      <c r="AF1103" s="69"/>
      <c r="AG1103" s="69"/>
      <c r="AH1103" s="80"/>
      <c r="AI1103" s="80"/>
      <c r="AJ1103" s="69"/>
      <c r="AK1103" s="69"/>
      <c r="AL1103" s="80"/>
      <c r="AM1103" s="80"/>
      <c r="AN1103" s="69"/>
      <c r="AO1103" s="69"/>
      <c r="AP1103" s="80"/>
      <c r="AQ1103" s="80"/>
      <c r="AR1103" s="69"/>
      <c r="AS1103" s="69"/>
      <c r="AT1103" s="80"/>
      <c r="AU1103" s="80"/>
      <c r="AV1103" s="69"/>
      <c r="AW1103" s="69"/>
      <c r="AX1103" s="80"/>
      <c r="AY1103" s="80"/>
      <c r="AZ1103" s="69"/>
      <c r="BA1103" s="69"/>
      <c r="BB1103" s="80"/>
      <c r="BC1103" s="80"/>
      <c r="BD1103" s="69"/>
      <c r="BE1103" s="69"/>
      <c r="BF1103" s="80"/>
      <c r="BG1103" s="80"/>
      <c r="BH1103" s="69"/>
      <c r="BI1103" s="69"/>
      <c r="BJ1103" s="80"/>
      <c r="BK1103" s="80"/>
      <c r="BL1103" s="69"/>
      <c r="BM1103" s="69"/>
      <c r="BN1103" s="80"/>
      <c r="BO1103" s="80"/>
      <c r="BP1103" s="69"/>
      <c r="BQ1103" s="69"/>
      <c r="BR1103" s="80"/>
      <c r="BS1103" s="80"/>
      <c r="BT1103" s="69"/>
      <c r="BU1103" s="69"/>
      <c r="BV1103" s="80"/>
      <c r="BW1103" s="80"/>
      <c r="BX1103" s="69"/>
      <c r="BY1103" s="69"/>
      <c r="BZ1103" s="80"/>
      <c r="CA1103" s="80"/>
      <c r="CB1103" s="69"/>
      <c r="CC1103" s="69"/>
      <c r="CD1103" s="80"/>
      <c r="CE1103" s="80"/>
      <c r="CF1103" s="69"/>
      <c r="CG1103" s="69"/>
      <c r="CH1103" s="69"/>
      <c r="CI1103" s="69"/>
      <c r="CJ1103" s="69"/>
      <c r="CK1103" s="69"/>
      <c r="CL1103" s="68"/>
      <c r="CM1103" s="67"/>
      <c r="CN1103" s="67"/>
      <c r="CO1103" s="68"/>
      <c r="CP1103" s="68"/>
      <c r="CQ1103" s="67"/>
      <c r="CR1103" s="67"/>
      <c r="CS1103" s="69"/>
      <c r="CT1103" s="81"/>
      <c r="CU1103" s="69"/>
      <c r="CV1103" s="69"/>
      <c r="CW1103" s="69"/>
      <c r="CX1103" s="69"/>
      <c r="CY1103" s="69"/>
      <c r="CZ1103" s="69"/>
      <c r="DA1103" s="69"/>
    </row>
    <row r="1104" spans="2:105">
      <c r="B1104" s="67"/>
      <c r="C1104" s="67"/>
      <c r="D1104" s="67"/>
      <c r="E1104" s="69"/>
      <c r="F1104" s="68"/>
      <c r="G1104" s="67"/>
      <c r="H1104" s="69"/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80"/>
      <c r="T1104" s="80"/>
      <c r="U1104" s="80"/>
      <c r="V1104" s="80"/>
      <c r="W1104" s="80"/>
      <c r="X1104" s="80"/>
      <c r="Y1104" s="80"/>
      <c r="Z1104" s="80"/>
      <c r="AA1104" s="80"/>
      <c r="AB1104" s="80"/>
      <c r="AC1104" s="80"/>
      <c r="AD1104" s="80"/>
      <c r="AE1104" s="69"/>
      <c r="AF1104" s="69"/>
      <c r="AG1104" s="69"/>
      <c r="AH1104" s="80"/>
      <c r="AI1104" s="80"/>
      <c r="AJ1104" s="69"/>
      <c r="AK1104" s="69"/>
      <c r="AL1104" s="80"/>
      <c r="AM1104" s="80"/>
      <c r="AN1104" s="69"/>
      <c r="AO1104" s="69"/>
      <c r="AP1104" s="80"/>
      <c r="AQ1104" s="80"/>
      <c r="AR1104" s="69"/>
      <c r="AS1104" s="69"/>
      <c r="AT1104" s="80"/>
      <c r="AU1104" s="80"/>
      <c r="AV1104" s="69"/>
      <c r="AW1104" s="69"/>
      <c r="AX1104" s="80"/>
      <c r="AY1104" s="80"/>
      <c r="AZ1104" s="69"/>
      <c r="BA1104" s="69"/>
      <c r="BB1104" s="80"/>
      <c r="BC1104" s="80"/>
      <c r="BD1104" s="69"/>
      <c r="BE1104" s="69"/>
      <c r="BF1104" s="80"/>
      <c r="BG1104" s="80"/>
      <c r="BH1104" s="69"/>
      <c r="BI1104" s="69"/>
      <c r="BJ1104" s="80"/>
      <c r="BK1104" s="80"/>
      <c r="BL1104" s="69"/>
      <c r="BM1104" s="69"/>
      <c r="BN1104" s="80"/>
      <c r="BO1104" s="80"/>
      <c r="BP1104" s="69"/>
      <c r="BQ1104" s="69"/>
      <c r="BR1104" s="80"/>
      <c r="BS1104" s="80"/>
      <c r="BT1104" s="69"/>
      <c r="BU1104" s="69"/>
      <c r="BV1104" s="80"/>
      <c r="BW1104" s="80"/>
      <c r="BX1104" s="69"/>
      <c r="BY1104" s="69"/>
      <c r="BZ1104" s="80"/>
      <c r="CA1104" s="80"/>
      <c r="CB1104" s="69"/>
      <c r="CC1104" s="69"/>
      <c r="CD1104" s="80"/>
      <c r="CE1104" s="80"/>
      <c r="CF1104" s="69"/>
      <c r="CG1104" s="69"/>
      <c r="CH1104" s="69"/>
      <c r="CI1104" s="69"/>
      <c r="CJ1104" s="69"/>
      <c r="CK1104" s="69"/>
      <c r="CL1104" s="68"/>
      <c r="CM1104" s="67"/>
      <c r="CN1104" s="67"/>
      <c r="CO1104" s="68"/>
      <c r="CP1104" s="68"/>
      <c r="CQ1104" s="67"/>
      <c r="CR1104" s="67"/>
      <c r="CS1104" s="69"/>
      <c r="CT1104" s="81"/>
      <c r="CU1104" s="69"/>
      <c r="CV1104" s="69"/>
      <c r="CW1104" s="69"/>
      <c r="CX1104" s="69"/>
      <c r="CY1104" s="69"/>
      <c r="CZ1104" s="69"/>
      <c r="DA1104" s="69"/>
    </row>
    <row r="1105" spans="2:105">
      <c r="B1105" s="67"/>
      <c r="C1105" s="67"/>
      <c r="D1105" s="67"/>
      <c r="E1105" s="69"/>
      <c r="F1105" s="68"/>
      <c r="G1105" s="67"/>
      <c r="H1105" s="69"/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80"/>
      <c r="T1105" s="80"/>
      <c r="U1105" s="80"/>
      <c r="V1105" s="80"/>
      <c r="W1105" s="80"/>
      <c r="X1105" s="80"/>
      <c r="Y1105" s="80"/>
      <c r="Z1105" s="80"/>
      <c r="AA1105" s="80"/>
      <c r="AB1105" s="80"/>
      <c r="AC1105" s="80"/>
      <c r="AD1105" s="80"/>
      <c r="AE1105" s="69"/>
      <c r="AF1105" s="69"/>
      <c r="AG1105" s="69"/>
      <c r="AH1105" s="80"/>
      <c r="AI1105" s="80"/>
      <c r="AJ1105" s="69"/>
      <c r="AK1105" s="69"/>
      <c r="AL1105" s="80"/>
      <c r="AM1105" s="80"/>
      <c r="AN1105" s="69"/>
      <c r="AO1105" s="69"/>
      <c r="AP1105" s="80"/>
      <c r="AQ1105" s="80"/>
      <c r="AR1105" s="69"/>
      <c r="AS1105" s="69"/>
      <c r="AT1105" s="80"/>
      <c r="AU1105" s="80"/>
      <c r="AV1105" s="69"/>
      <c r="AW1105" s="69"/>
      <c r="AX1105" s="80"/>
      <c r="AY1105" s="80"/>
      <c r="AZ1105" s="69"/>
      <c r="BA1105" s="69"/>
      <c r="BB1105" s="80"/>
      <c r="BC1105" s="80"/>
      <c r="BD1105" s="69"/>
      <c r="BE1105" s="69"/>
      <c r="BF1105" s="80"/>
      <c r="BG1105" s="80"/>
      <c r="BH1105" s="69"/>
      <c r="BI1105" s="69"/>
      <c r="BJ1105" s="80"/>
      <c r="BK1105" s="80"/>
      <c r="BL1105" s="69"/>
      <c r="BM1105" s="69"/>
      <c r="BN1105" s="80"/>
      <c r="BO1105" s="80"/>
      <c r="BP1105" s="69"/>
      <c r="BQ1105" s="69"/>
      <c r="BR1105" s="80"/>
      <c r="BS1105" s="80"/>
      <c r="BT1105" s="69"/>
      <c r="BU1105" s="69"/>
      <c r="BV1105" s="80"/>
      <c r="BW1105" s="80"/>
      <c r="BX1105" s="69"/>
      <c r="BY1105" s="69"/>
      <c r="BZ1105" s="80"/>
      <c r="CA1105" s="80"/>
      <c r="CB1105" s="69"/>
      <c r="CC1105" s="69"/>
      <c r="CD1105" s="80"/>
      <c r="CE1105" s="80"/>
      <c r="CF1105" s="69"/>
      <c r="CG1105" s="69"/>
      <c r="CH1105" s="69"/>
      <c r="CI1105" s="69"/>
      <c r="CJ1105" s="69"/>
      <c r="CK1105" s="69"/>
      <c r="CL1105" s="68"/>
      <c r="CM1105" s="67"/>
      <c r="CN1105" s="67"/>
      <c r="CO1105" s="68"/>
      <c r="CP1105" s="68"/>
      <c r="CQ1105" s="67"/>
      <c r="CR1105" s="67"/>
      <c r="CS1105" s="69"/>
      <c r="CT1105" s="81"/>
      <c r="CU1105" s="69"/>
      <c r="CV1105" s="69"/>
      <c r="CW1105" s="69"/>
      <c r="CX1105" s="69"/>
      <c r="CY1105" s="69"/>
      <c r="CZ1105" s="69"/>
      <c r="DA1105" s="69"/>
    </row>
    <row r="1106" spans="2:105">
      <c r="B1106" s="67"/>
      <c r="C1106" s="67"/>
      <c r="D1106" s="67"/>
      <c r="E1106" s="69"/>
      <c r="F1106" s="68"/>
      <c r="G1106" s="67"/>
      <c r="H1106" s="69"/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80"/>
      <c r="T1106" s="80"/>
      <c r="U1106" s="80"/>
      <c r="V1106" s="80"/>
      <c r="W1106" s="80"/>
      <c r="X1106" s="80"/>
      <c r="Y1106" s="80"/>
      <c r="Z1106" s="80"/>
      <c r="AA1106" s="80"/>
      <c r="AB1106" s="80"/>
      <c r="AC1106" s="80"/>
      <c r="AD1106" s="80"/>
      <c r="AE1106" s="69"/>
      <c r="AF1106" s="69"/>
      <c r="AG1106" s="69"/>
      <c r="AH1106" s="80"/>
      <c r="AI1106" s="80"/>
      <c r="AJ1106" s="69"/>
      <c r="AK1106" s="69"/>
      <c r="AL1106" s="80"/>
      <c r="AM1106" s="80"/>
      <c r="AN1106" s="69"/>
      <c r="AO1106" s="69"/>
      <c r="AP1106" s="80"/>
      <c r="AQ1106" s="80"/>
      <c r="AR1106" s="69"/>
      <c r="AS1106" s="69"/>
      <c r="AT1106" s="80"/>
      <c r="AU1106" s="80"/>
      <c r="AV1106" s="69"/>
      <c r="AW1106" s="69"/>
      <c r="AX1106" s="80"/>
      <c r="AY1106" s="80"/>
      <c r="AZ1106" s="69"/>
      <c r="BA1106" s="69"/>
      <c r="BB1106" s="80"/>
      <c r="BC1106" s="80"/>
      <c r="BD1106" s="69"/>
      <c r="BE1106" s="69"/>
      <c r="BF1106" s="80"/>
      <c r="BG1106" s="80"/>
      <c r="BH1106" s="69"/>
      <c r="BI1106" s="69"/>
      <c r="BJ1106" s="80"/>
      <c r="BK1106" s="80"/>
      <c r="BL1106" s="69"/>
      <c r="BM1106" s="69"/>
      <c r="BN1106" s="80"/>
      <c r="BO1106" s="80"/>
      <c r="BP1106" s="69"/>
      <c r="BQ1106" s="69"/>
      <c r="BR1106" s="80"/>
      <c r="BS1106" s="80"/>
      <c r="BT1106" s="69"/>
      <c r="BU1106" s="69"/>
      <c r="BV1106" s="80"/>
      <c r="BW1106" s="80"/>
      <c r="BX1106" s="69"/>
      <c r="BY1106" s="69"/>
      <c r="BZ1106" s="80"/>
      <c r="CA1106" s="80"/>
      <c r="CB1106" s="69"/>
      <c r="CC1106" s="69"/>
      <c r="CD1106" s="80"/>
      <c r="CE1106" s="80"/>
      <c r="CF1106" s="69"/>
      <c r="CG1106" s="69"/>
      <c r="CH1106" s="69"/>
      <c r="CI1106" s="69"/>
      <c r="CJ1106" s="69"/>
      <c r="CK1106" s="69"/>
      <c r="CL1106" s="68"/>
      <c r="CM1106" s="67"/>
      <c r="CN1106" s="67"/>
      <c r="CO1106" s="68"/>
      <c r="CP1106" s="68"/>
      <c r="CQ1106" s="67"/>
      <c r="CR1106" s="67"/>
      <c r="CS1106" s="69"/>
      <c r="CT1106" s="81"/>
      <c r="CU1106" s="69"/>
      <c r="CV1106" s="69"/>
      <c r="CW1106" s="69"/>
      <c r="CX1106" s="69"/>
      <c r="CY1106" s="69"/>
      <c r="CZ1106" s="69"/>
      <c r="DA1106" s="69"/>
    </row>
    <row r="1107" spans="2:105">
      <c r="B1107" s="67"/>
      <c r="C1107" s="67"/>
      <c r="D1107" s="67"/>
      <c r="E1107" s="69"/>
      <c r="F1107" s="68"/>
      <c r="G1107" s="67"/>
      <c r="H1107" s="69"/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80"/>
      <c r="T1107" s="80"/>
      <c r="U1107" s="80"/>
      <c r="V1107" s="80"/>
      <c r="W1107" s="80"/>
      <c r="X1107" s="80"/>
      <c r="Y1107" s="80"/>
      <c r="Z1107" s="80"/>
      <c r="AA1107" s="80"/>
      <c r="AB1107" s="80"/>
      <c r="AC1107" s="80"/>
      <c r="AD1107" s="80"/>
      <c r="AE1107" s="69"/>
      <c r="AF1107" s="69"/>
      <c r="AG1107" s="69"/>
      <c r="AH1107" s="80"/>
      <c r="AI1107" s="80"/>
      <c r="AJ1107" s="69"/>
      <c r="AK1107" s="69"/>
      <c r="AL1107" s="80"/>
      <c r="AM1107" s="80"/>
      <c r="AN1107" s="69"/>
      <c r="AO1107" s="69"/>
      <c r="AP1107" s="80"/>
      <c r="AQ1107" s="80"/>
      <c r="AR1107" s="69"/>
      <c r="AS1107" s="69"/>
      <c r="AT1107" s="80"/>
      <c r="AU1107" s="80"/>
      <c r="AV1107" s="69"/>
      <c r="AW1107" s="69"/>
      <c r="AX1107" s="80"/>
      <c r="AY1107" s="80"/>
      <c r="AZ1107" s="69"/>
      <c r="BA1107" s="69"/>
      <c r="BB1107" s="80"/>
      <c r="BC1107" s="80"/>
      <c r="BD1107" s="69"/>
      <c r="BE1107" s="69"/>
      <c r="BF1107" s="80"/>
      <c r="BG1107" s="80"/>
      <c r="BH1107" s="69"/>
      <c r="BI1107" s="69"/>
      <c r="BJ1107" s="80"/>
      <c r="BK1107" s="80"/>
      <c r="BL1107" s="69"/>
      <c r="BM1107" s="69"/>
      <c r="BN1107" s="80"/>
      <c r="BO1107" s="80"/>
      <c r="BP1107" s="69"/>
      <c r="BQ1107" s="69"/>
      <c r="BR1107" s="80"/>
      <c r="BS1107" s="80"/>
      <c r="BT1107" s="69"/>
      <c r="BU1107" s="69"/>
      <c r="BV1107" s="80"/>
      <c r="BW1107" s="80"/>
      <c r="BX1107" s="69"/>
      <c r="BY1107" s="69"/>
      <c r="BZ1107" s="80"/>
      <c r="CA1107" s="80"/>
      <c r="CB1107" s="69"/>
      <c r="CC1107" s="69"/>
      <c r="CD1107" s="80"/>
      <c r="CE1107" s="80"/>
      <c r="CF1107" s="69"/>
      <c r="CG1107" s="69"/>
      <c r="CH1107" s="69"/>
      <c r="CI1107" s="69"/>
      <c r="CJ1107" s="69"/>
      <c r="CK1107" s="69"/>
      <c r="CL1107" s="68"/>
      <c r="CM1107" s="67"/>
      <c r="CN1107" s="67"/>
      <c r="CO1107" s="68"/>
      <c r="CP1107" s="68"/>
      <c r="CQ1107" s="67"/>
      <c r="CR1107" s="67"/>
      <c r="CS1107" s="69"/>
      <c r="CT1107" s="81"/>
      <c r="CU1107" s="69"/>
      <c r="CV1107" s="69"/>
      <c r="CW1107" s="69"/>
      <c r="CX1107" s="69"/>
      <c r="CY1107" s="69"/>
      <c r="CZ1107" s="69"/>
      <c r="DA1107" s="69"/>
    </row>
    <row r="1108" spans="2:105">
      <c r="B1108" s="67"/>
      <c r="C1108" s="67"/>
      <c r="D1108" s="67"/>
      <c r="E1108" s="69"/>
      <c r="F1108" s="68"/>
      <c r="G1108" s="67"/>
      <c r="H1108" s="69"/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80"/>
      <c r="T1108" s="80"/>
      <c r="U1108" s="80"/>
      <c r="V1108" s="80"/>
      <c r="W1108" s="80"/>
      <c r="X1108" s="80"/>
      <c r="Y1108" s="80"/>
      <c r="Z1108" s="80"/>
      <c r="AA1108" s="80"/>
      <c r="AB1108" s="80"/>
      <c r="AC1108" s="80"/>
      <c r="AD1108" s="80"/>
      <c r="AE1108" s="69"/>
      <c r="AF1108" s="69"/>
      <c r="AG1108" s="69"/>
      <c r="AH1108" s="80"/>
      <c r="AI1108" s="80"/>
      <c r="AJ1108" s="69"/>
      <c r="AK1108" s="69"/>
      <c r="AL1108" s="80"/>
      <c r="AM1108" s="80"/>
      <c r="AN1108" s="69"/>
      <c r="AO1108" s="69"/>
      <c r="AP1108" s="80"/>
      <c r="AQ1108" s="80"/>
      <c r="AR1108" s="69"/>
      <c r="AS1108" s="69"/>
      <c r="AT1108" s="80"/>
      <c r="AU1108" s="80"/>
      <c r="AV1108" s="69"/>
      <c r="AW1108" s="69"/>
      <c r="AX1108" s="80"/>
      <c r="AY1108" s="80"/>
      <c r="AZ1108" s="69"/>
      <c r="BA1108" s="69"/>
      <c r="BB1108" s="80"/>
      <c r="BC1108" s="80"/>
      <c r="BD1108" s="69"/>
      <c r="BE1108" s="69"/>
      <c r="BF1108" s="80"/>
      <c r="BG1108" s="80"/>
      <c r="BH1108" s="69"/>
      <c r="BI1108" s="69"/>
      <c r="BJ1108" s="80"/>
      <c r="BK1108" s="80"/>
      <c r="BL1108" s="69"/>
      <c r="BM1108" s="69"/>
      <c r="BN1108" s="80"/>
      <c r="BO1108" s="80"/>
      <c r="BP1108" s="69"/>
      <c r="BQ1108" s="69"/>
      <c r="BR1108" s="80"/>
      <c r="BS1108" s="80"/>
      <c r="BT1108" s="69"/>
      <c r="BU1108" s="69"/>
      <c r="BV1108" s="80"/>
      <c r="BW1108" s="80"/>
      <c r="BX1108" s="69"/>
      <c r="BY1108" s="69"/>
      <c r="BZ1108" s="80"/>
      <c r="CA1108" s="80"/>
      <c r="CB1108" s="69"/>
      <c r="CC1108" s="69"/>
      <c r="CD1108" s="80"/>
      <c r="CE1108" s="80"/>
      <c r="CF1108" s="69"/>
      <c r="CG1108" s="69"/>
      <c r="CH1108" s="69"/>
      <c r="CI1108" s="69"/>
      <c r="CJ1108" s="69"/>
      <c r="CK1108" s="69"/>
      <c r="CL1108" s="68"/>
      <c r="CM1108" s="67"/>
      <c r="CN1108" s="67"/>
      <c r="CO1108" s="68"/>
      <c r="CP1108" s="68"/>
      <c r="CQ1108" s="67"/>
      <c r="CR1108" s="67"/>
      <c r="CS1108" s="69"/>
      <c r="CT1108" s="81"/>
      <c r="CU1108" s="69"/>
      <c r="CV1108" s="69"/>
      <c r="CW1108" s="69"/>
      <c r="CX1108" s="69"/>
      <c r="CY1108" s="69"/>
      <c r="CZ1108" s="69"/>
      <c r="DA1108" s="69"/>
    </row>
    <row r="1109" spans="2:105">
      <c r="B1109" s="67"/>
      <c r="C1109" s="67"/>
      <c r="D1109" s="67"/>
      <c r="E1109" s="69"/>
      <c r="F1109" s="68"/>
      <c r="G1109" s="67"/>
      <c r="H1109" s="69"/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80"/>
      <c r="T1109" s="80"/>
      <c r="U1109" s="80"/>
      <c r="V1109" s="80"/>
      <c r="W1109" s="80"/>
      <c r="X1109" s="80"/>
      <c r="Y1109" s="80"/>
      <c r="Z1109" s="80"/>
      <c r="AA1109" s="80"/>
      <c r="AB1109" s="80"/>
      <c r="AC1109" s="80"/>
      <c r="AD1109" s="80"/>
      <c r="AE1109" s="69"/>
      <c r="AF1109" s="69"/>
      <c r="AG1109" s="69"/>
      <c r="AH1109" s="80"/>
      <c r="AI1109" s="80"/>
      <c r="AJ1109" s="69"/>
      <c r="AK1109" s="69"/>
      <c r="AL1109" s="80"/>
      <c r="AM1109" s="80"/>
      <c r="AN1109" s="69"/>
      <c r="AO1109" s="69"/>
      <c r="AP1109" s="80"/>
      <c r="AQ1109" s="80"/>
      <c r="AR1109" s="69"/>
      <c r="AS1109" s="69"/>
      <c r="AT1109" s="80"/>
      <c r="AU1109" s="80"/>
      <c r="AV1109" s="69"/>
      <c r="AW1109" s="69"/>
      <c r="AX1109" s="80"/>
      <c r="AY1109" s="80"/>
      <c r="AZ1109" s="69"/>
      <c r="BA1109" s="69"/>
      <c r="BB1109" s="80"/>
      <c r="BC1109" s="80"/>
      <c r="BD1109" s="69"/>
      <c r="BE1109" s="69"/>
      <c r="BF1109" s="80"/>
      <c r="BG1109" s="80"/>
      <c r="BH1109" s="69"/>
      <c r="BI1109" s="69"/>
      <c r="BJ1109" s="80"/>
      <c r="BK1109" s="80"/>
      <c r="BL1109" s="69"/>
      <c r="BM1109" s="69"/>
      <c r="BN1109" s="80"/>
      <c r="BO1109" s="80"/>
      <c r="BP1109" s="69"/>
      <c r="BQ1109" s="69"/>
      <c r="BR1109" s="80"/>
      <c r="BS1109" s="80"/>
      <c r="BT1109" s="69"/>
      <c r="BU1109" s="69"/>
      <c r="BV1109" s="80"/>
      <c r="BW1109" s="80"/>
      <c r="BX1109" s="69"/>
      <c r="BY1109" s="69"/>
      <c r="BZ1109" s="80"/>
      <c r="CA1109" s="80"/>
      <c r="CB1109" s="69"/>
      <c r="CC1109" s="69"/>
      <c r="CD1109" s="80"/>
      <c r="CE1109" s="80"/>
      <c r="CF1109" s="69"/>
      <c r="CG1109" s="69"/>
      <c r="CH1109" s="69"/>
      <c r="CI1109" s="69"/>
      <c r="CJ1109" s="69"/>
      <c r="CK1109" s="69"/>
      <c r="CL1109" s="68"/>
      <c r="CM1109" s="67"/>
      <c r="CN1109" s="67"/>
      <c r="CO1109" s="68"/>
      <c r="CP1109" s="68"/>
      <c r="CQ1109" s="67"/>
      <c r="CR1109" s="67"/>
      <c r="CS1109" s="69"/>
      <c r="CT1109" s="81"/>
      <c r="CU1109" s="69"/>
      <c r="CV1109" s="69"/>
      <c r="CW1109" s="69"/>
      <c r="CX1109" s="69"/>
      <c r="CY1109" s="69"/>
      <c r="CZ1109" s="69"/>
      <c r="DA1109" s="69"/>
    </row>
    <row r="1110" spans="2:105">
      <c r="B1110" s="67"/>
      <c r="C1110" s="67"/>
      <c r="D1110" s="67"/>
      <c r="E1110" s="69"/>
      <c r="F1110" s="68"/>
      <c r="G1110" s="67"/>
      <c r="H1110" s="69"/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80"/>
      <c r="T1110" s="80"/>
      <c r="U1110" s="80"/>
      <c r="V1110" s="80"/>
      <c r="W1110" s="80"/>
      <c r="X1110" s="80"/>
      <c r="Y1110" s="80"/>
      <c r="Z1110" s="80"/>
      <c r="AA1110" s="80"/>
      <c r="AB1110" s="80"/>
      <c r="AC1110" s="80"/>
      <c r="AD1110" s="80"/>
      <c r="AE1110" s="69"/>
      <c r="AF1110" s="69"/>
      <c r="AG1110" s="69"/>
      <c r="AH1110" s="80"/>
      <c r="AI1110" s="80"/>
      <c r="AJ1110" s="69"/>
      <c r="AK1110" s="69"/>
      <c r="AL1110" s="80"/>
      <c r="AM1110" s="80"/>
      <c r="AN1110" s="69"/>
      <c r="AO1110" s="69"/>
      <c r="AP1110" s="80"/>
      <c r="AQ1110" s="80"/>
      <c r="AR1110" s="69"/>
      <c r="AS1110" s="69"/>
      <c r="AT1110" s="80"/>
      <c r="AU1110" s="80"/>
      <c r="AV1110" s="69"/>
      <c r="AW1110" s="69"/>
      <c r="AX1110" s="80"/>
      <c r="AY1110" s="80"/>
      <c r="AZ1110" s="69"/>
      <c r="BA1110" s="69"/>
      <c r="BB1110" s="80"/>
      <c r="BC1110" s="80"/>
      <c r="BD1110" s="69"/>
      <c r="BE1110" s="69"/>
      <c r="BF1110" s="80"/>
      <c r="BG1110" s="80"/>
      <c r="BH1110" s="69"/>
      <c r="BI1110" s="69"/>
      <c r="BJ1110" s="80"/>
      <c r="BK1110" s="80"/>
      <c r="BL1110" s="69"/>
      <c r="BM1110" s="69"/>
      <c r="BN1110" s="80"/>
      <c r="BO1110" s="80"/>
      <c r="BP1110" s="69"/>
      <c r="BQ1110" s="69"/>
      <c r="BR1110" s="80"/>
      <c r="BS1110" s="80"/>
      <c r="BT1110" s="69"/>
      <c r="BU1110" s="69"/>
      <c r="BV1110" s="80"/>
      <c r="BW1110" s="80"/>
      <c r="BX1110" s="69"/>
      <c r="BY1110" s="69"/>
      <c r="BZ1110" s="80"/>
      <c r="CA1110" s="80"/>
      <c r="CB1110" s="69"/>
      <c r="CC1110" s="69"/>
      <c r="CD1110" s="80"/>
      <c r="CE1110" s="80"/>
      <c r="CF1110" s="69"/>
      <c r="CG1110" s="69"/>
      <c r="CH1110" s="69"/>
      <c r="CI1110" s="69"/>
      <c r="CJ1110" s="69"/>
      <c r="CK1110" s="69"/>
      <c r="CL1110" s="68"/>
      <c r="CM1110" s="67"/>
      <c r="CN1110" s="67"/>
      <c r="CO1110" s="68"/>
      <c r="CP1110" s="68"/>
      <c r="CQ1110" s="67"/>
      <c r="CR1110" s="67"/>
      <c r="CS1110" s="69"/>
      <c r="CT1110" s="81"/>
      <c r="CU1110" s="69"/>
      <c r="CV1110" s="69"/>
      <c r="CW1110" s="69"/>
      <c r="CX1110" s="69"/>
      <c r="CY1110" s="69"/>
      <c r="CZ1110" s="69"/>
      <c r="DA1110" s="69"/>
    </row>
    <row r="1111" spans="2:105">
      <c r="B1111" s="67"/>
      <c r="C1111" s="67"/>
      <c r="D1111" s="67"/>
      <c r="E1111" s="69"/>
      <c r="F1111" s="68"/>
      <c r="G1111" s="67"/>
      <c r="H1111" s="69"/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80"/>
      <c r="T1111" s="80"/>
      <c r="U1111" s="80"/>
      <c r="V1111" s="80"/>
      <c r="W1111" s="80"/>
      <c r="X1111" s="80"/>
      <c r="Y1111" s="80"/>
      <c r="Z1111" s="80"/>
      <c r="AA1111" s="80"/>
      <c r="AB1111" s="80"/>
      <c r="AC1111" s="80"/>
      <c r="AD1111" s="80"/>
      <c r="AE1111" s="69"/>
      <c r="AF1111" s="69"/>
      <c r="AG1111" s="69"/>
      <c r="AH1111" s="80"/>
      <c r="AI1111" s="80"/>
      <c r="AJ1111" s="69"/>
      <c r="AK1111" s="69"/>
      <c r="AL1111" s="80"/>
      <c r="AM1111" s="80"/>
      <c r="AN1111" s="69"/>
      <c r="AO1111" s="69"/>
      <c r="AP1111" s="80"/>
      <c r="AQ1111" s="80"/>
      <c r="AR1111" s="69"/>
      <c r="AS1111" s="69"/>
      <c r="AT1111" s="80"/>
      <c r="AU1111" s="80"/>
      <c r="AV1111" s="69"/>
      <c r="AW1111" s="69"/>
      <c r="AX1111" s="80"/>
      <c r="AY1111" s="80"/>
      <c r="AZ1111" s="69"/>
      <c r="BA1111" s="69"/>
      <c r="BB1111" s="80"/>
      <c r="BC1111" s="80"/>
      <c r="BD1111" s="69"/>
      <c r="BE1111" s="69"/>
      <c r="BF1111" s="80"/>
      <c r="BG1111" s="80"/>
      <c r="BH1111" s="69"/>
      <c r="BI1111" s="69"/>
      <c r="BJ1111" s="80"/>
      <c r="BK1111" s="80"/>
      <c r="BL1111" s="69"/>
      <c r="BM1111" s="69"/>
      <c r="BN1111" s="80"/>
      <c r="BO1111" s="80"/>
      <c r="BP1111" s="69"/>
      <c r="BQ1111" s="69"/>
      <c r="BR1111" s="80"/>
      <c r="BS1111" s="80"/>
      <c r="BT1111" s="69"/>
      <c r="BU1111" s="69"/>
      <c r="BV1111" s="80"/>
      <c r="BW1111" s="80"/>
      <c r="BX1111" s="69"/>
      <c r="BY1111" s="69"/>
      <c r="BZ1111" s="80"/>
      <c r="CA1111" s="80"/>
      <c r="CB1111" s="69"/>
      <c r="CC1111" s="69"/>
      <c r="CD1111" s="80"/>
      <c r="CE1111" s="80"/>
      <c r="CF1111" s="69"/>
      <c r="CG1111" s="69"/>
      <c r="CH1111" s="69"/>
      <c r="CI1111" s="69"/>
      <c r="CJ1111" s="69"/>
      <c r="CK1111" s="69"/>
      <c r="CL1111" s="68"/>
      <c r="CM1111" s="67"/>
      <c r="CN1111" s="67"/>
      <c r="CO1111" s="68"/>
      <c r="CP1111" s="68"/>
      <c r="CQ1111" s="67"/>
      <c r="CR1111" s="67"/>
      <c r="CS1111" s="69"/>
      <c r="CT1111" s="81"/>
      <c r="CU1111" s="69"/>
      <c r="CV1111" s="69"/>
      <c r="CW1111" s="69"/>
      <c r="CX1111" s="69"/>
      <c r="CY1111" s="69"/>
      <c r="CZ1111" s="69"/>
      <c r="DA1111" s="69"/>
    </row>
    <row r="1112" spans="2:105">
      <c r="B1112" s="67"/>
      <c r="C1112" s="67"/>
      <c r="D1112" s="67"/>
      <c r="E1112" s="69"/>
      <c r="F1112" s="68"/>
      <c r="G1112" s="67"/>
      <c r="H1112" s="69"/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80"/>
      <c r="T1112" s="80"/>
      <c r="U1112" s="80"/>
      <c r="V1112" s="80"/>
      <c r="W1112" s="80"/>
      <c r="X1112" s="80"/>
      <c r="Y1112" s="80"/>
      <c r="Z1112" s="80"/>
      <c r="AA1112" s="80"/>
      <c r="AB1112" s="80"/>
      <c r="AC1112" s="80"/>
      <c r="AD1112" s="80"/>
      <c r="AE1112" s="69"/>
      <c r="AF1112" s="69"/>
      <c r="AG1112" s="69"/>
      <c r="AH1112" s="80"/>
      <c r="AI1112" s="80"/>
      <c r="AJ1112" s="69"/>
      <c r="AK1112" s="69"/>
      <c r="AL1112" s="80"/>
      <c r="AM1112" s="80"/>
      <c r="AN1112" s="69"/>
      <c r="AO1112" s="69"/>
      <c r="AP1112" s="80"/>
      <c r="AQ1112" s="80"/>
      <c r="AR1112" s="69"/>
      <c r="AS1112" s="69"/>
      <c r="AT1112" s="80"/>
      <c r="AU1112" s="80"/>
      <c r="AV1112" s="69"/>
      <c r="AW1112" s="69"/>
      <c r="AX1112" s="80"/>
      <c r="AY1112" s="80"/>
      <c r="AZ1112" s="69"/>
      <c r="BA1112" s="69"/>
      <c r="BB1112" s="80"/>
      <c r="BC1112" s="80"/>
      <c r="BD1112" s="69"/>
      <c r="BE1112" s="69"/>
      <c r="BF1112" s="80"/>
      <c r="BG1112" s="80"/>
      <c r="BH1112" s="69"/>
      <c r="BI1112" s="69"/>
      <c r="BJ1112" s="80"/>
      <c r="BK1112" s="80"/>
      <c r="BL1112" s="69"/>
      <c r="BM1112" s="69"/>
      <c r="BN1112" s="80"/>
      <c r="BO1112" s="80"/>
      <c r="BP1112" s="69"/>
      <c r="BQ1112" s="69"/>
      <c r="BR1112" s="80"/>
      <c r="BS1112" s="80"/>
      <c r="BT1112" s="69"/>
      <c r="BU1112" s="69"/>
      <c r="BV1112" s="80"/>
      <c r="BW1112" s="80"/>
      <c r="BX1112" s="69"/>
      <c r="BY1112" s="69"/>
      <c r="BZ1112" s="80"/>
      <c r="CA1112" s="80"/>
      <c r="CB1112" s="69"/>
      <c r="CC1112" s="69"/>
      <c r="CD1112" s="80"/>
      <c r="CE1112" s="80"/>
      <c r="CF1112" s="69"/>
      <c r="CG1112" s="69"/>
      <c r="CH1112" s="69"/>
      <c r="CI1112" s="69"/>
      <c r="CJ1112" s="69"/>
      <c r="CK1112" s="69"/>
      <c r="CL1112" s="68"/>
      <c r="CM1112" s="67"/>
      <c r="CN1112" s="67"/>
      <c r="CO1112" s="68"/>
      <c r="CP1112" s="68"/>
      <c r="CQ1112" s="67"/>
      <c r="CR1112" s="67"/>
      <c r="CS1112" s="69"/>
      <c r="CT1112" s="81"/>
      <c r="CU1112" s="69"/>
      <c r="CV1112" s="69"/>
      <c r="CW1112" s="69"/>
      <c r="CX1112" s="69"/>
      <c r="CY1112" s="69"/>
      <c r="CZ1112" s="69"/>
      <c r="DA1112" s="69"/>
    </row>
    <row r="1113" spans="2:105">
      <c r="B1113" s="67"/>
      <c r="C1113" s="67"/>
      <c r="D1113" s="67"/>
      <c r="E1113" s="69"/>
      <c r="F1113" s="68"/>
      <c r="G1113" s="67"/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80"/>
      <c r="T1113" s="80"/>
      <c r="U1113" s="80"/>
      <c r="V1113" s="80"/>
      <c r="W1113" s="80"/>
      <c r="X1113" s="80"/>
      <c r="Y1113" s="80"/>
      <c r="Z1113" s="80"/>
      <c r="AA1113" s="80"/>
      <c r="AB1113" s="80"/>
      <c r="AC1113" s="80"/>
      <c r="AD1113" s="80"/>
      <c r="AE1113" s="69"/>
      <c r="AF1113" s="69"/>
      <c r="AG1113" s="69"/>
      <c r="AH1113" s="80"/>
      <c r="AI1113" s="80"/>
      <c r="AJ1113" s="69"/>
      <c r="AK1113" s="69"/>
      <c r="AL1113" s="80"/>
      <c r="AM1113" s="80"/>
      <c r="AN1113" s="69"/>
      <c r="AO1113" s="69"/>
      <c r="AP1113" s="80"/>
      <c r="AQ1113" s="80"/>
      <c r="AR1113" s="69"/>
      <c r="AS1113" s="69"/>
      <c r="AT1113" s="80"/>
      <c r="AU1113" s="80"/>
      <c r="AV1113" s="69"/>
      <c r="AW1113" s="69"/>
      <c r="AX1113" s="80"/>
      <c r="AY1113" s="80"/>
      <c r="AZ1113" s="69"/>
      <c r="BA1113" s="69"/>
      <c r="BB1113" s="80"/>
      <c r="BC1113" s="80"/>
      <c r="BD1113" s="69"/>
      <c r="BE1113" s="69"/>
      <c r="BF1113" s="80"/>
      <c r="BG1113" s="80"/>
      <c r="BH1113" s="69"/>
      <c r="BI1113" s="69"/>
      <c r="BJ1113" s="80"/>
      <c r="BK1113" s="80"/>
      <c r="BL1113" s="69"/>
      <c r="BM1113" s="69"/>
      <c r="BN1113" s="80"/>
      <c r="BO1113" s="80"/>
      <c r="BP1113" s="69"/>
      <c r="BQ1113" s="69"/>
      <c r="BR1113" s="80"/>
      <c r="BS1113" s="80"/>
      <c r="BT1113" s="69"/>
      <c r="BU1113" s="69"/>
      <c r="BV1113" s="80"/>
      <c r="BW1113" s="80"/>
      <c r="BX1113" s="69"/>
      <c r="BY1113" s="69"/>
      <c r="BZ1113" s="80"/>
      <c r="CA1113" s="80"/>
      <c r="CB1113" s="69"/>
      <c r="CC1113" s="69"/>
      <c r="CD1113" s="80"/>
      <c r="CE1113" s="80"/>
      <c r="CF1113" s="69"/>
      <c r="CG1113" s="69"/>
      <c r="CH1113" s="69"/>
      <c r="CI1113" s="69"/>
      <c r="CJ1113" s="69"/>
      <c r="CK1113" s="69"/>
      <c r="CL1113" s="68"/>
      <c r="CM1113" s="67"/>
      <c r="CN1113" s="67"/>
      <c r="CO1113" s="68"/>
      <c r="CP1113" s="68"/>
      <c r="CQ1113" s="67"/>
      <c r="CR1113" s="67"/>
      <c r="CS1113" s="69"/>
      <c r="CT1113" s="81"/>
      <c r="CU1113" s="69"/>
      <c r="CV1113" s="69"/>
      <c r="CW1113" s="69"/>
      <c r="CX1113" s="69"/>
      <c r="CY1113" s="69"/>
      <c r="CZ1113" s="69"/>
      <c r="DA1113" s="69"/>
    </row>
    <row r="1114" spans="2:105">
      <c r="B1114" s="67"/>
      <c r="C1114" s="67"/>
      <c r="D1114" s="67"/>
      <c r="E1114" s="69"/>
      <c r="F1114" s="68"/>
      <c r="G1114" s="67"/>
      <c r="H1114" s="69"/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80"/>
      <c r="T1114" s="80"/>
      <c r="U1114" s="80"/>
      <c r="V1114" s="80"/>
      <c r="W1114" s="80"/>
      <c r="X1114" s="80"/>
      <c r="Y1114" s="80"/>
      <c r="Z1114" s="80"/>
      <c r="AA1114" s="80"/>
      <c r="AB1114" s="80"/>
      <c r="AC1114" s="80"/>
      <c r="AD1114" s="80"/>
      <c r="AE1114" s="69"/>
      <c r="AF1114" s="69"/>
      <c r="AG1114" s="69"/>
      <c r="AH1114" s="80"/>
      <c r="AI1114" s="80"/>
      <c r="AJ1114" s="69"/>
      <c r="AK1114" s="69"/>
      <c r="AL1114" s="80"/>
      <c r="AM1114" s="80"/>
      <c r="AN1114" s="69"/>
      <c r="AO1114" s="69"/>
      <c r="AP1114" s="80"/>
      <c r="AQ1114" s="80"/>
      <c r="AR1114" s="69"/>
      <c r="AS1114" s="69"/>
      <c r="AT1114" s="80"/>
      <c r="AU1114" s="80"/>
      <c r="AV1114" s="69"/>
      <c r="AW1114" s="69"/>
      <c r="AX1114" s="80"/>
      <c r="AY1114" s="80"/>
      <c r="AZ1114" s="69"/>
      <c r="BA1114" s="69"/>
      <c r="BB1114" s="80"/>
      <c r="BC1114" s="80"/>
      <c r="BD1114" s="69"/>
      <c r="BE1114" s="69"/>
      <c r="BF1114" s="80"/>
      <c r="BG1114" s="80"/>
      <c r="BH1114" s="69"/>
      <c r="BI1114" s="69"/>
      <c r="BJ1114" s="80"/>
      <c r="BK1114" s="80"/>
      <c r="BL1114" s="69"/>
      <c r="BM1114" s="69"/>
      <c r="BN1114" s="80"/>
      <c r="BO1114" s="80"/>
      <c r="BP1114" s="69"/>
      <c r="BQ1114" s="69"/>
      <c r="BR1114" s="80"/>
      <c r="BS1114" s="80"/>
      <c r="BT1114" s="69"/>
      <c r="BU1114" s="69"/>
      <c r="BV1114" s="80"/>
      <c r="BW1114" s="80"/>
      <c r="BX1114" s="69"/>
      <c r="BY1114" s="69"/>
      <c r="BZ1114" s="80"/>
      <c r="CA1114" s="80"/>
      <c r="CB1114" s="69"/>
      <c r="CC1114" s="69"/>
      <c r="CD1114" s="80"/>
      <c r="CE1114" s="80"/>
      <c r="CF1114" s="69"/>
      <c r="CG1114" s="69"/>
      <c r="CH1114" s="69"/>
      <c r="CI1114" s="69"/>
      <c r="CJ1114" s="69"/>
      <c r="CK1114" s="69"/>
      <c r="CL1114" s="68"/>
      <c r="CM1114" s="67"/>
      <c r="CN1114" s="67"/>
      <c r="CO1114" s="68"/>
      <c r="CP1114" s="68"/>
      <c r="CQ1114" s="67"/>
      <c r="CR1114" s="67"/>
      <c r="CS1114" s="69"/>
      <c r="CT1114" s="81"/>
      <c r="CU1114" s="69"/>
      <c r="CV1114" s="69"/>
      <c r="CW1114" s="69"/>
      <c r="CX1114" s="69"/>
      <c r="CY1114" s="69"/>
      <c r="CZ1114" s="69"/>
      <c r="DA1114" s="69"/>
    </row>
    <row r="1115" spans="2:105">
      <c r="B1115" s="67"/>
      <c r="C1115" s="67"/>
      <c r="D1115" s="67"/>
      <c r="E1115" s="69"/>
      <c r="F1115" s="68"/>
      <c r="G1115" s="67"/>
      <c r="H1115" s="69"/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80"/>
      <c r="T1115" s="80"/>
      <c r="U1115" s="80"/>
      <c r="V1115" s="80"/>
      <c r="W1115" s="80"/>
      <c r="X1115" s="80"/>
      <c r="Y1115" s="80"/>
      <c r="Z1115" s="80"/>
      <c r="AA1115" s="80"/>
      <c r="AB1115" s="80"/>
      <c r="AC1115" s="80"/>
      <c r="AD1115" s="80"/>
      <c r="AE1115" s="69"/>
      <c r="AF1115" s="69"/>
      <c r="AG1115" s="69"/>
      <c r="AH1115" s="80"/>
      <c r="AI1115" s="80"/>
      <c r="AJ1115" s="69"/>
      <c r="AK1115" s="69"/>
      <c r="AL1115" s="80"/>
      <c r="AM1115" s="80"/>
      <c r="AN1115" s="69"/>
      <c r="AO1115" s="69"/>
      <c r="AP1115" s="80"/>
      <c r="AQ1115" s="80"/>
      <c r="AR1115" s="69"/>
      <c r="AS1115" s="69"/>
      <c r="AT1115" s="80"/>
      <c r="AU1115" s="80"/>
      <c r="AV1115" s="69"/>
      <c r="AW1115" s="69"/>
      <c r="AX1115" s="80"/>
      <c r="AY1115" s="80"/>
      <c r="AZ1115" s="69"/>
      <c r="BA1115" s="69"/>
      <c r="BB1115" s="80"/>
      <c r="BC1115" s="80"/>
      <c r="BD1115" s="69"/>
      <c r="BE1115" s="69"/>
      <c r="BF1115" s="80"/>
      <c r="BG1115" s="80"/>
      <c r="BH1115" s="69"/>
      <c r="BI1115" s="69"/>
      <c r="BJ1115" s="80"/>
      <c r="BK1115" s="80"/>
      <c r="BL1115" s="69"/>
      <c r="BM1115" s="69"/>
      <c r="BN1115" s="80"/>
      <c r="BO1115" s="80"/>
      <c r="BP1115" s="69"/>
      <c r="BQ1115" s="69"/>
      <c r="BR1115" s="80"/>
      <c r="BS1115" s="80"/>
      <c r="BT1115" s="69"/>
      <c r="BU1115" s="69"/>
      <c r="BV1115" s="80"/>
      <c r="BW1115" s="80"/>
      <c r="BX1115" s="69"/>
      <c r="BY1115" s="69"/>
      <c r="BZ1115" s="80"/>
      <c r="CA1115" s="80"/>
      <c r="CB1115" s="69"/>
      <c r="CC1115" s="69"/>
      <c r="CD1115" s="80"/>
      <c r="CE1115" s="80"/>
      <c r="CF1115" s="69"/>
      <c r="CG1115" s="69"/>
      <c r="CH1115" s="69"/>
      <c r="CI1115" s="69"/>
      <c r="CJ1115" s="69"/>
      <c r="CK1115" s="69"/>
      <c r="CL1115" s="68"/>
      <c r="CM1115" s="67"/>
      <c r="CN1115" s="67"/>
      <c r="CO1115" s="68"/>
      <c r="CP1115" s="68"/>
      <c r="CQ1115" s="67"/>
      <c r="CR1115" s="67"/>
      <c r="CS1115" s="69"/>
      <c r="CT1115" s="81"/>
      <c r="CU1115" s="69"/>
      <c r="CV1115" s="69"/>
      <c r="CW1115" s="69"/>
      <c r="CX1115" s="69"/>
      <c r="CY1115" s="69"/>
      <c r="CZ1115" s="69"/>
      <c r="DA1115" s="69"/>
    </row>
    <row r="1116" spans="2:105">
      <c r="B1116" s="67"/>
      <c r="C1116" s="67"/>
      <c r="D1116" s="67"/>
      <c r="E1116" s="69"/>
      <c r="F1116" s="68"/>
      <c r="G1116" s="67"/>
      <c r="H1116" s="69"/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80"/>
      <c r="T1116" s="80"/>
      <c r="U1116" s="80"/>
      <c r="V1116" s="80"/>
      <c r="W1116" s="80"/>
      <c r="X1116" s="80"/>
      <c r="Y1116" s="80"/>
      <c r="Z1116" s="80"/>
      <c r="AA1116" s="80"/>
      <c r="AB1116" s="80"/>
      <c r="AC1116" s="80"/>
      <c r="AD1116" s="80"/>
      <c r="AE1116" s="69"/>
      <c r="AF1116" s="69"/>
      <c r="AG1116" s="69"/>
      <c r="AH1116" s="80"/>
      <c r="AI1116" s="80"/>
      <c r="AJ1116" s="69"/>
      <c r="AK1116" s="69"/>
      <c r="AL1116" s="80"/>
      <c r="AM1116" s="80"/>
      <c r="AN1116" s="69"/>
      <c r="AO1116" s="69"/>
      <c r="AP1116" s="80"/>
      <c r="AQ1116" s="80"/>
      <c r="AR1116" s="69"/>
      <c r="AS1116" s="69"/>
      <c r="AT1116" s="80"/>
      <c r="AU1116" s="80"/>
      <c r="AV1116" s="69"/>
      <c r="AW1116" s="69"/>
      <c r="AX1116" s="80"/>
      <c r="AY1116" s="80"/>
      <c r="AZ1116" s="69"/>
      <c r="BA1116" s="69"/>
      <c r="BB1116" s="80"/>
      <c r="BC1116" s="80"/>
      <c r="BD1116" s="69"/>
      <c r="BE1116" s="69"/>
      <c r="BF1116" s="80"/>
      <c r="BG1116" s="80"/>
      <c r="BH1116" s="69"/>
      <c r="BI1116" s="69"/>
      <c r="BJ1116" s="80"/>
      <c r="BK1116" s="80"/>
      <c r="BL1116" s="69"/>
      <c r="BM1116" s="69"/>
      <c r="BN1116" s="80"/>
      <c r="BO1116" s="80"/>
      <c r="BP1116" s="69"/>
      <c r="BQ1116" s="69"/>
      <c r="BR1116" s="80"/>
      <c r="BS1116" s="80"/>
      <c r="BT1116" s="69"/>
      <c r="BU1116" s="69"/>
      <c r="BV1116" s="80"/>
      <c r="BW1116" s="80"/>
      <c r="BX1116" s="69"/>
      <c r="BY1116" s="69"/>
      <c r="BZ1116" s="80"/>
      <c r="CA1116" s="80"/>
      <c r="CB1116" s="69"/>
      <c r="CC1116" s="69"/>
      <c r="CD1116" s="80"/>
      <c r="CE1116" s="80"/>
      <c r="CF1116" s="69"/>
      <c r="CG1116" s="69"/>
      <c r="CH1116" s="69"/>
      <c r="CI1116" s="69"/>
      <c r="CJ1116" s="69"/>
      <c r="CK1116" s="69"/>
      <c r="CL1116" s="68"/>
      <c r="CM1116" s="67"/>
      <c r="CN1116" s="67"/>
      <c r="CO1116" s="68"/>
      <c r="CP1116" s="68"/>
      <c r="CQ1116" s="67"/>
      <c r="CR1116" s="67"/>
      <c r="CS1116" s="69"/>
      <c r="CT1116" s="81"/>
      <c r="CU1116" s="69"/>
      <c r="CV1116" s="69"/>
      <c r="CW1116" s="69"/>
      <c r="CX1116" s="69"/>
      <c r="CY1116" s="69"/>
      <c r="CZ1116" s="69"/>
      <c r="DA1116" s="69"/>
    </row>
    <row r="1117" spans="2:105">
      <c r="B1117" s="67"/>
      <c r="C1117" s="67"/>
      <c r="D1117" s="67"/>
      <c r="E1117" s="69"/>
      <c r="F1117" s="68"/>
      <c r="G1117" s="67"/>
      <c r="H1117" s="69"/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80"/>
      <c r="T1117" s="80"/>
      <c r="U1117" s="80"/>
      <c r="V1117" s="80"/>
      <c r="W1117" s="80"/>
      <c r="X1117" s="80"/>
      <c r="Y1117" s="80"/>
      <c r="Z1117" s="80"/>
      <c r="AA1117" s="80"/>
      <c r="AB1117" s="80"/>
      <c r="AC1117" s="80"/>
      <c r="AD1117" s="80"/>
      <c r="AE1117" s="69"/>
      <c r="AF1117" s="69"/>
      <c r="AG1117" s="69"/>
      <c r="AH1117" s="80"/>
      <c r="AI1117" s="80"/>
      <c r="AJ1117" s="69"/>
      <c r="AK1117" s="69"/>
      <c r="AL1117" s="80"/>
      <c r="AM1117" s="80"/>
      <c r="AN1117" s="69"/>
      <c r="AO1117" s="69"/>
      <c r="AP1117" s="80"/>
      <c r="AQ1117" s="80"/>
      <c r="AR1117" s="69"/>
      <c r="AS1117" s="69"/>
      <c r="AT1117" s="80"/>
      <c r="AU1117" s="80"/>
      <c r="AV1117" s="69"/>
      <c r="AW1117" s="69"/>
      <c r="AX1117" s="80"/>
      <c r="AY1117" s="80"/>
      <c r="AZ1117" s="69"/>
      <c r="BA1117" s="69"/>
      <c r="BB1117" s="80"/>
      <c r="BC1117" s="80"/>
      <c r="BD1117" s="69"/>
      <c r="BE1117" s="69"/>
      <c r="BF1117" s="80"/>
      <c r="BG1117" s="80"/>
      <c r="BH1117" s="69"/>
      <c r="BI1117" s="69"/>
      <c r="BJ1117" s="80"/>
      <c r="BK1117" s="80"/>
      <c r="BL1117" s="69"/>
      <c r="BM1117" s="69"/>
      <c r="BN1117" s="80"/>
      <c r="BO1117" s="80"/>
      <c r="BP1117" s="69"/>
      <c r="BQ1117" s="69"/>
      <c r="BR1117" s="80"/>
      <c r="BS1117" s="80"/>
      <c r="BT1117" s="69"/>
      <c r="BU1117" s="69"/>
      <c r="BV1117" s="80"/>
      <c r="BW1117" s="80"/>
      <c r="BX1117" s="69"/>
      <c r="BY1117" s="69"/>
      <c r="BZ1117" s="80"/>
      <c r="CA1117" s="80"/>
      <c r="CB1117" s="69"/>
      <c r="CC1117" s="69"/>
      <c r="CD1117" s="80"/>
      <c r="CE1117" s="80"/>
      <c r="CF1117" s="69"/>
      <c r="CG1117" s="69"/>
      <c r="CH1117" s="69"/>
      <c r="CI1117" s="69"/>
      <c r="CJ1117" s="69"/>
      <c r="CK1117" s="69"/>
      <c r="CL1117" s="68"/>
      <c r="CM1117" s="67"/>
      <c r="CN1117" s="67"/>
      <c r="CO1117" s="68"/>
      <c r="CP1117" s="68"/>
      <c r="CQ1117" s="67"/>
      <c r="CR1117" s="67"/>
      <c r="CS1117" s="69"/>
      <c r="CT1117" s="81"/>
      <c r="CU1117" s="69"/>
      <c r="CV1117" s="69"/>
      <c r="CW1117" s="69"/>
      <c r="CX1117" s="69"/>
      <c r="CY1117" s="69"/>
      <c r="CZ1117" s="69"/>
      <c r="DA1117" s="69"/>
    </row>
    <row r="1118" spans="2:105">
      <c r="B1118" s="67"/>
      <c r="C1118" s="67"/>
      <c r="D1118" s="67"/>
      <c r="E1118" s="69"/>
      <c r="F1118" s="68"/>
      <c r="G1118" s="67"/>
      <c r="H1118" s="69"/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80"/>
      <c r="T1118" s="80"/>
      <c r="U1118" s="80"/>
      <c r="V1118" s="80"/>
      <c r="W1118" s="80"/>
      <c r="X1118" s="80"/>
      <c r="Y1118" s="80"/>
      <c r="Z1118" s="80"/>
      <c r="AA1118" s="80"/>
      <c r="AB1118" s="80"/>
      <c r="AC1118" s="80"/>
      <c r="AD1118" s="80"/>
      <c r="AE1118" s="69"/>
      <c r="AF1118" s="69"/>
      <c r="AG1118" s="69"/>
      <c r="AH1118" s="80"/>
      <c r="AI1118" s="80"/>
      <c r="AJ1118" s="69"/>
      <c r="AK1118" s="69"/>
      <c r="AL1118" s="80"/>
      <c r="AM1118" s="80"/>
      <c r="AN1118" s="69"/>
      <c r="AO1118" s="69"/>
      <c r="AP1118" s="80"/>
      <c r="AQ1118" s="80"/>
      <c r="AR1118" s="69"/>
      <c r="AS1118" s="69"/>
      <c r="AT1118" s="80"/>
      <c r="AU1118" s="80"/>
      <c r="AV1118" s="69"/>
      <c r="AW1118" s="69"/>
      <c r="AX1118" s="80"/>
      <c r="AY1118" s="80"/>
      <c r="AZ1118" s="69"/>
      <c r="BA1118" s="69"/>
      <c r="BB1118" s="80"/>
      <c r="BC1118" s="80"/>
      <c r="BD1118" s="69"/>
      <c r="BE1118" s="69"/>
      <c r="BF1118" s="80"/>
      <c r="BG1118" s="80"/>
      <c r="BH1118" s="69"/>
      <c r="BI1118" s="69"/>
      <c r="BJ1118" s="80"/>
      <c r="BK1118" s="80"/>
      <c r="BL1118" s="69"/>
      <c r="BM1118" s="69"/>
      <c r="BN1118" s="80"/>
      <c r="BO1118" s="80"/>
      <c r="BP1118" s="69"/>
      <c r="BQ1118" s="69"/>
      <c r="BR1118" s="80"/>
      <c r="BS1118" s="80"/>
      <c r="BT1118" s="69"/>
      <c r="BU1118" s="69"/>
      <c r="BV1118" s="80"/>
      <c r="BW1118" s="80"/>
      <c r="BX1118" s="69"/>
      <c r="BY1118" s="69"/>
      <c r="BZ1118" s="80"/>
      <c r="CA1118" s="80"/>
      <c r="CB1118" s="69"/>
      <c r="CC1118" s="69"/>
      <c r="CD1118" s="80"/>
      <c r="CE1118" s="80"/>
      <c r="CF1118" s="69"/>
      <c r="CG1118" s="69"/>
      <c r="CH1118" s="69"/>
      <c r="CI1118" s="69"/>
      <c r="CJ1118" s="69"/>
      <c r="CK1118" s="69"/>
      <c r="CL1118" s="68"/>
      <c r="CM1118" s="67"/>
      <c r="CN1118" s="67"/>
      <c r="CO1118" s="68"/>
      <c r="CP1118" s="68"/>
      <c r="CQ1118" s="67"/>
      <c r="CR1118" s="67"/>
      <c r="CS1118" s="69"/>
      <c r="CT1118" s="81"/>
      <c r="CU1118" s="69"/>
      <c r="CV1118" s="69"/>
      <c r="CW1118" s="69"/>
      <c r="CX1118" s="69"/>
      <c r="CY1118" s="69"/>
      <c r="CZ1118" s="69"/>
      <c r="DA1118" s="69"/>
    </row>
    <row r="1119" spans="2:105">
      <c r="B1119" s="67"/>
      <c r="C1119" s="67"/>
      <c r="D1119" s="67"/>
      <c r="E1119" s="69"/>
      <c r="F1119" s="68"/>
      <c r="G1119" s="67"/>
      <c r="H1119" s="69"/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80"/>
      <c r="T1119" s="80"/>
      <c r="U1119" s="80"/>
      <c r="V1119" s="80"/>
      <c r="W1119" s="80"/>
      <c r="X1119" s="80"/>
      <c r="Y1119" s="80"/>
      <c r="Z1119" s="80"/>
      <c r="AA1119" s="80"/>
      <c r="AB1119" s="80"/>
      <c r="AC1119" s="80"/>
      <c r="AD1119" s="80"/>
      <c r="AE1119" s="69"/>
      <c r="AF1119" s="69"/>
      <c r="AG1119" s="69"/>
      <c r="AH1119" s="80"/>
      <c r="AI1119" s="80"/>
      <c r="AJ1119" s="69"/>
      <c r="AK1119" s="69"/>
      <c r="AL1119" s="80"/>
      <c r="AM1119" s="80"/>
      <c r="AN1119" s="69"/>
      <c r="AO1119" s="69"/>
      <c r="AP1119" s="80"/>
      <c r="AQ1119" s="80"/>
      <c r="AR1119" s="69"/>
      <c r="AS1119" s="69"/>
      <c r="AT1119" s="80"/>
      <c r="AU1119" s="80"/>
      <c r="AV1119" s="69"/>
      <c r="AW1119" s="69"/>
      <c r="AX1119" s="80"/>
      <c r="AY1119" s="80"/>
      <c r="AZ1119" s="69"/>
      <c r="BA1119" s="69"/>
      <c r="BB1119" s="80"/>
      <c r="BC1119" s="80"/>
      <c r="BD1119" s="69"/>
      <c r="BE1119" s="69"/>
      <c r="BF1119" s="80"/>
      <c r="BG1119" s="80"/>
      <c r="BH1119" s="69"/>
      <c r="BI1119" s="69"/>
      <c r="BJ1119" s="80"/>
      <c r="BK1119" s="80"/>
      <c r="BL1119" s="69"/>
      <c r="BM1119" s="69"/>
      <c r="BN1119" s="80"/>
      <c r="BO1119" s="80"/>
      <c r="BP1119" s="69"/>
      <c r="BQ1119" s="69"/>
      <c r="BR1119" s="80"/>
      <c r="BS1119" s="80"/>
      <c r="BT1119" s="69"/>
      <c r="BU1119" s="69"/>
      <c r="BV1119" s="80"/>
      <c r="BW1119" s="80"/>
      <c r="BX1119" s="69"/>
      <c r="BY1119" s="69"/>
      <c r="BZ1119" s="80"/>
      <c r="CA1119" s="80"/>
      <c r="CB1119" s="69"/>
      <c r="CC1119" s="69"/>
      <c r="CD1119" s="80"/>
      <c r="CE1119" s="80"/>
      <c r="CF1119" s="69"/>
      <c r="CG1119" s="69"/>
      <c r="CH1119" s="69"/>
      <c r="CI1119" s="69"/>
      <c r="CJ1119" s="69"/>
      <c r="CK1119" s="69"/>
      <c r="CL1119" s="68"/>
      <c r="CM1119" s="67"/>
      <c r="CN1119" s="67"/>
      <c r="CO1119" s="68"/>
      <c r="CP1119" s="68"/>
      <c r="CQ1119" s="67"/>
      <c r="CR1119" s="67"/>
      <c r="CS1119" s="69"/>
      <c r="CT1119" s="81"/>
      <c r="CU1119" s="69"/>
      <c r="CV1119" s="69"/>
      <c r="CW1119" s="69"/>
      <c r="CX1119" s="69"/>
      <c r="CY1119" s="69"/>
      <c r="CZ1119" s="69"/>
      <c r="DA1119" s="69"/>
    </row>
    <row r="1120" spans="2:105">
      <c r="B1120" s="67"/>
      <c r="C1120" s="67"/>
      <c r="D1120" s="67"/>
      <c r="E1120" s="69"/>
      <c r="F1120" s="68"/>
      <c r="G1120" s="67"/>
      <c r="H1120" s="69"/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80"/>
      <c r="T1120" s="80"/>
      <c r="U1120" s="80"/>
      <c r="V1120" s="80"/>
      <c r="W1120" s="80"/>
      <c r="X1120" s="80"/>
      <c r="Y1120" s="80"/>
      <c r="Z1120" s="80"/>
      <c r="AA1120" s="80"/>
      <c r="AB1120" s="80"/>
      <c r="AC1120" s="80"/>
      <c r="AD1120" s="80"/>
      <c r="AE1120" s="69"/>
      <c r="AF1120" s="69"/>
      <c r="AG1120" s="69"/>
      <c r="AH1120" s="80"/>
      <c r="AI1120" s="80"/>
      <c r="AJ1120" s="69"/>
      <c r="AK1120" s="69"/>
      <c r="AL1120" s="80"/>
      <c r="AM1120" s="80"/>
      <c r="AN1120" s="69"/>
      <c r="AO1120" s="69"/>
      <c r="AP1120" s="80"/>
      <c r="AQ1120" s="80"/>
      <c r="AR1120" s="69"/>
      <c r="AS1120" s="69"/>
      <c r="AT1120" s="80"/>
      <c r="AU1120" s="80"/>
      <c r="AV1120" s="69"/>
      <c r="AW1120" s="69"/>
      <c r="AX1120" s="80"/>
      <c r="AY1120" s="80"/>
      <c r="AZ1120" s="69"/>
      <c r="BA1120" s="69"/>
      <c r="BB1120" s="80"/>
      <c r="BC1120" s="80"/>
      <c r="BD1120" s="69"/>
      <c r="BE1120" s="69"/>
      <c r="BF1120" s="80"/>
      <c r="BG1120" s="80"/>
      <c r="BH1120" s="69"/>
      <c r="BI1120" s="69"/>
      <c r="BJ1120" s="80"/>
      <c r="BK1120" s="80"/>
      <c r="BL1120" s="69"/>
      <c r="BM1120" s="69"/>
      <c r="BN1120" s="80"/>
      <c r="BO1120" s="80"/>
      <c r="BP1120" s="69"/>
      <c r="BQ1120" s="69"/>
      <c r="BR1120" s="80"/>
      <c r="BS1120" s="80"/>
      <c r="BT1120" s="69"/>
      <c r="BU1120" s="69"/>
      <c r="BV1120" s="80"/>
      <c r="BW1120" s="80"/>
      <c r="BX1120" s="69"/>
      <c r="BY1120" s="69"/>
      <c r="BZ1120" s="80"/>
      <c r="CA1120" s="80"/>
      <c r="CB1120" s="69"/>
      <c r="CC1120" s="69"/>
      <c r="CD1120" s="80"/>
      <c r="CE1120" s="80"/>
      <c r="CF1120" s="69"/>
      <c r="CG1120" s="69"/>
      <c r="CH1120" s="69"/>
      <c r="CI1120" s="69"/>
      <c r="CJ1120" s="69"/>
      <c r="CK1120" s="69"/>
      <c r="CL1120" s="68"/>
      <c r="CM1120" s="67"/>
      <c r="CN1120" s="67"/>
      <c r="CO1120" s="68"/>
      <c r="CP1120" s="68"/>
      <c r="CQ1120" s="67"/>
      <c r="CR1120" s="67"/>
      <c r="CS1120" s="69"/>
      <c r="CT1120" s="81"/>
      <c r="CU1120" s="69"/>
      <c r="CV1120" s="69"/>
      <c r="CW1120" s="69"/>
      <c r="CX1120" s="69"/>
      <c r="CY1120" s="69"/>
      <c r="CZ1120" s="69"/>
      <c r="DA1120" s="69"/>
    </row>
    <row r="1121" spans="2:105">
      <c r="B1121" s="67"/>
      <c r="C1121" s="67"/>
      <c r="D1121" s="67"/>
      <c r="E1121" s="69"/>
      <c r="F1121" s="68"/>
      <c r="G1121" s="67"/>
      <c r="H1121" s="69"/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80"/>
      <c r="T1121" s="80"/>
      <c r="U1121" s="80"/>
      <c r="V1121" s="80"/>
      <c r="W1121" s="80"/>
      <c r="X1121" s="80"/>
      <c r="Y1121" s="80"/>
      <c r="Z1121" s="80"/>
      <c r="AA1121" s="80"/>
      <c r="AB1121" s="80"/>
      <c r="AC1121" s="80"/>
      <c r="AD1121" s="80"/>
      <c r="AE1121" s="69"/>
      <c r="AF1121" s="69"/>
      <c r="AG1121" s="69"/>
      <c r="AH1121" s="80"/>
      <c r="AI1121" s="80"/>
      <c r="AJ1121" s="69"/>
      <c r="AK1121" s="69"/>
      <c r="AL1121" s="80"/>
      <c r="AM1121" s="80"/>
      <c r="AN1121" s="69"/>
      <c r="AO1121" s="69"/>
      <c r="AP1121" s="80"/>
      <c r="AQ1121" s="80"/>
      <c r="AR1121" s="69"/>
      <c r="AS1121" s="69"/>
      <c r="AT1121" s="80"/>
      <c r="AU1121" s="80"/>
      <c r="AV1121" s="69"/>
      <c r="AW1121" s="69"/>
      <c r="AX1121" s="80"/>
      <c r="AY1121" s="80"/>
      <c r="AZ1121" s="69"/>
      <c r="BA1121" s="69"/>
      <c r="BB1121" s="80"/>
      <c r="BC1121" s="80"/>
      <c r="BD1121" s="69"/>
      <c r="BE1121" s="69"/>
      <c r="BF1121" s="80"/>
      <c r="BG1121" s="80"/>
      <c r="BH1121" s="69"/>
      <c r="BI1121" s="69"/>
      <c r="BJ1121" s="80"/>
      <c r="BK1121" s="80"/>
      <c r="BL1121" s="69"/>
      <c r="BM1121" s="69"/>
      <c r="BN1121" s="80"/>
      <c r="BO1121" s="80"/>
      <c r="BP1121" s="69"/>
      <c r="BQ1121" s="69"/>
      <c r="BR1121" s="80"/>
      <c r="BS1121" s="80"/>
      <c r="BT1121" s="69"/>
      <c r="BU1121" s="69"/>
      <c r="BV1121" s="80"/>
      <c r="BW1121" s="80"/>
      <c r="BX1121" s="69"/>
      <c r="BY1121" s="69"/>
      <c r="BZ1121" s="80"/>
      <c r="CA1121" s="80"/>
      <c r="CB1121" s="69"/>
      <c r="CC1121" s="69"/>
      <c r="CD1121" s="80"/>
      <c r="CE1121" s="80"/>
      <c r="CF1121" s="69"/>
      <c r="CG1121" s="69"/>
      <c r="CH1121" s="69"/>
      <c r="CI1121" s="69"/>
      <c r="CJ1121" s="69"/>
      <c r="CK1121" s="69"/>
      <c r="CL1121" s="68"/>
      <c r="CM1121" s="67"/>
      <c r="CN1121" s="67"/>
      <c r="CO1121" s="68"/>
      <c r="CP1121" s="68"/>
      <c r="CQ1121" s="67"/>
      <c r="CR1121" s="67"/>
      <c r="CS1121" s="69"/>
      <c r="CT1121" s="81"/>
      <c r="CU1121" s="69"/>
      <c r="CV1121" s="69"/>
      <c r="CW1121" s="69"/>
      <c r="CX1121" s="69"/>
      <c r="CY1121" s="69"/>
      <c r="CZ1121" s="69"/>
      <c r="DA1121" s="69"/>
    </row>
    <row r="1122" spans="2:105">
      <c r="B1122" s="67"/>
      <c r="C1122" s="67"/>
      <c r="D1122" s="67"/>
      <c r="E1122" s="69"/>
      <c r="F1122" s="68"/>
      <c r="G1122" s="67"/>
      <c r="H1122" s="69"/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80"/>
      <c r="T1122" s="80"/>
      <c r="U1122" s="80"/>
      <c r="V1122" s="80"/>
      <c r="W1122" s="80"/>
      <c r="X1122" s="80"/>
      <c r="Y1122" s="80"/>
      <c r="Z1122" s="80"/>
      <c r="AA1122" s="80"/>
      <c r="AB1122" s="80"/>
      <c r="AC1122" s="80"/>
      <c r="AD1122" s="80"/>
      <c r="AE1122" s="69"/>
      <c r="AF1122" s="69"/>
      <c r="AG1122" s="69"/>
      <c r="AH1122" s="80"/>
      <c r="AI1122" s="80"/>
      <c r="AJ1122" s="69"/>
      <c r="AK1122" s="69"/>
      <c r="AL1122" s="80"/>
      <c r="AM1122" s="80"/>
      <c r="AN1122" s="69"/>
      <c r="AO1122" s="69"/>
      <c r="AP1122" s="80"/>
      <c r="AQ1122" s="80"/>
      <c r="AR1122" s="69"/>
      <c r="AS1122" s="69"/>
      <c r="AT1122" s="80"/>
      <c r="AU1122" s="80"/>
      <c r="AV1122" s="69"/>
      <c r="AW1122" s="69"/>
      <c r="AX1122" s="80"/>
      <c r="AY1122" s="80"/>
      <c r="AZ1122" s="69"/>
      <c r="BA1122" s="69"/>
      <c r="BB1122" s="80"/>
      <c r="BC1122" s="80"/>
      <c r="BD1122" s="69"/>
      <c r="BE1122" s="69"/>
      <c r="BF1122" s="80"/>
      <c r="BG1122" s="80"/>
      <c r="BH1122" s="69"/>
      <c r="BI1122" s="69"/>
      <c r="BJ1122" s="80"/>
      <c r="BK1122" s="80"/>
      <c r="BL1122" s="69"/>
      <c r="BM1122" s="69"/>
      <c r="BN1122" s="80"/>
      <c r="BO1122" s="80"/>
      <c r="BP1122" s="69"/>
      <c r="BQ1122" s="69"/>
      <c r="BR1122" s="80"/>
      <c r="BS1122" s="80"/>
      <c r="BT1122" s="69"/>
      <c r="BU1122" s="69"/>
      <c r="BV1122" s="80"/>
      <c r="BW1122" s="80"/>
      <c r="BX1122" s="69"/>
      <c r="BY1122" s="69"/>
      <c r="BZ1122" s="80"/>
      <c r="CA1122" s="80"/>
      <c r="CB1122" s="69"/>
      <c r="CC1122" s="69"/>
      <c r="CD1122" s="80"/>
      <c r="CE1122" s="80"/>
      <c r="CF1122" s="69"/>
      <c r="CG1122" s="69"/>
      <c r="CH1122" s="69"/>
      <c r="CI1122" s="69"/>
      <c r="CJ1122" s="69"/>
      <c r="CK1122" s="69"/>
      <c r="CL1122" s="68"/>
      <c r="CM1122" s="67"/>
      <c r="CN1122" s="67"/>
      <c r="CO1122" s="68"/>
      <c r="CP1122" s="68"/>
      <c r="CQ1122" s="67"/>
      <c r="CR1122" s="67"/>
      <c r="CS1122" s="69"/>
      <c r="CT1122" s="81"/>
      <c r="CU1122" s="69"/>
      <c r="CV1122" s="69"/>
      <c r="CW1122" s="69"/>
      <c r="CX1122" s="69"/>
      <c r="CY1122" s="69"/>
      <c r="CZ1122" s="69"/>
      <c r="DA1122" s="69"/>
    </row>
    <row r="1123" spans="2:105">
      <c r="B1123" s="67"/>
      <c r="C1123" s="67"/>
      <c r="D1123" s="67"/>
      <c r="E1123" s="69"/>
      <c r="F1123" s="68"/>
      <c r="G1123" s="67"/>
      <c r="H1123" s="69"/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80"/>
      <c r="T1123" s="80"/>
      <c r="U1123" s="80"/>
      <c r="V1123" s="80"/>
      <c r="W1123" s="80"/>
      <c r="X1123" s="80"/>
      <c r="Y1123" s="80"/>
      <c r="Z1123" s="80"/>
      <c r="AA1123" s="80"/>
      <c r="AB1123" s="80"/>
      <c r="AC1123" s="80"/>
      <c r="AD1123" s="80"/>
      <c r="AE1123" s="69"/>
      <c r="AF1123" s="69"/>
      <c r="AG1123" s="69"/>
      <c r="AH1123" s="80"/>
      <c r="AI1123" s="80"/>
      <c r="AJ1123" s="69"/>
      <c r="AK1123" s="69"/>
      <c r="AL1123" s="80"/>
      <c r="AM1123" s="80"/>
      <c r="AN1123" s="69"/>
      <c r="AO1123" s="69"/>
      <c r="AP1123" s="80"/>
      <c r="AQ1123" s="80"/>
      <c r="AR1123" s="69"/>
      <c r="AS1123" s="69"/>
      <c r="AT1123" s="80"/>
      <c r="AU1123" s="80"/>
      <c r="AV1123" s="69"/>
      <c r="AW1123" s="69"/>
      <c r="AX1123" s="80"/>
      <c r="AY1123" s="80"/>
      <c r="AZ1123" s="69"/>
      <c r="BA1123" s="69"/>
      <c r="BB1123" s="80"/>
      <c r="BC1123" s="80"/>
      <c r="BD1123" s="69"/>
      <c r="BE1123" s="69"/>
      <c r="BF1123" s="80"/>
      <c r="BG1123" s="80"/>
      <c r="BH1123" s="69"/>
      <c r="BI1123" s="69"/>
      <c r="BJ1123" s="80"/>
      <c r="BK1123" s="80"/>
      <c r="BL1123" s="69"/>
      <c r="BM1123" s="69"/>
      <c r="BN1123" s="80"/>
      <c r="BO1123" s="80"/>
      <c r="BP1123" s="69"/>
      <c r="BQ1123" s="69"/>
      <c r="BR1123" s="80"/>
      <c r="BS1123" s="80"/>
      <c r="BT1123" s="69"/>
      <c r="BU1123" s="69"/>
      <c r="BV1123" s="80"/>
      <c r="BW1123" s="80"/>
      <c r="BX1123" s="69"/>
      <c r="BY1123" s="69"/>
      <c r="BZ1123" s="80"/>
      <c r="CA1123" s="80"/>
      <c r="CB1123" s="69"/>
      <c r="CC1123" s="69"/>
      <c r="CD1123" s="80"/>
      <c r="CE1123" s="80"/>
      <c r="CF1123" s="69"/>
      <c r="CG1123" s="69"/>
      <c r="CH1123" s="69"/>
      <c r="CI1123" s="69"/>
      <c r="CJ1123" s="69"/>
      <c r="CK1123" s="69"/>
      <c r="CL1123" s="68"/>
      <c r="CM1123" s="67"/>
      <c r="CN1123" s="67"/>
      <c r="CO1123" s="68"/>
      <c r="CP1123" s="68"/>
      <c r="CQ1123" s="67"/>
      <c r="CR1123" s="67"/>
      <c r="CS1123" s="69"/>
      <c r="CT1123" s="81"/>
      <c r="CU1123" s="69"/>
      <c r="CV1123" s="69"/>
      <c r="CW1123" s="69"/>
      <c r="CX1123" s="69"/>
      <c r="CY1123" s="69"/>
      <c r="CZ1123" s="69"/>
      <c r="DA1123" s="69"/>
    </row>
    <row r="1124" spans="2:105">
      <c r="B1124" s="67"/>
      <c r="C1124" s="67"/>
      <c r="D1124" s="67"/>
      <c r="E1124" s="69"/>
      <c r="F1124" s="68"/>
      <c r="G1124" s="67"/>
      <c r="H1124" s="69"/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80"/>
      <c r="T1124" s="80"/>
      <c r="U1124" s="80"/>
      <c r="V1124" s="80"/>
      <c r="W1124" s="80"/>
      <c r="X1124" s="80"/>
      <c r="Y1124" s="80"/>
      <c r="Z1124" s="80"/>
      <c r="AA1124" s="80"/>
      <c r="AB1124" s="80"/>
      <c r="AC1124" s="80"/>
      <c r="AD1124" s="80"/>
      <c r="AE1124" s="69"/>
      <c r="AF1124" s="69"/>
      <c r="AG1124" s="69"/>
      <c r="AH1124" s="80"/>
      <c r="AI1124" s="80"/>
      <c r="AJ1124" s="69"/>
      <c r="AK1124" s="69"/>
      <c r="AL1124" s="80"/>
      <c r="AM1124" s="80"/>
      <c r="AN1124" s="69"/>
      <c r="AO1124" s="69"/>
      <c r="AP1124" s="80"/>
      <c r="AQ1124" s="80"/>
      <c r="AR1124" s="69"/>
      <c r="AS1124" s="69"/>
      <c r="AT1124" s="80"/>
      <c r="AU1124" s="80"/>
      <c r="AV1124" s="69"/>
      <c r="AW1124" s="69"/>
      <c r="AX1124" s="80"/>
      <c r="AY1124" s="80"/>
      <c r="AZ1124" s="69"/>
      <c r="BA1124" s="69"/>
      <c r="BB1124" s="80"/>
      <c r="BC1124" s="80"/>
      <c r="BD1124" s="69"/>
      <c r="BE1124" s="69"/>
      <c r="BF1124" s="80"/>
      <c r="BG1124" s="80"/>
      <c r="BH1124" s="69"/>
      <c r="BI1124" s="69"/>
      <c r="BJ1124" s="80"/>
      <c r="BK1124" s="80"/>
      <c r="BL1124" s="69"/>
      <c r="BM1124" s="69"/>
      <c r="BN1124" s="80"/>
      <c r="BO1124" s="80"/>
      <c r="BP1124" s="69"/>
      <c r="BQ1124" s="69"/>
      <c r="BR1124" s="80"/>
      <c r="BS1124" s="80"/>
      <c r="BT1124" s="69"/>
      <c r="BU1124" s="69"/>
      <c r="BV1124" s="80"/>
      <c r="BW1124" s="80"/>
      <c r="BX1124" s="69"/>
      <c r="BY1124" s="69"/>
      <c r="BZ1124" s="80"/>
      <c r="CA1124" s="80"/>
      <c r="CB1124" s="69"/>
      <c r="CC1124" s="69"/>
      <c r="CD1124" s="80"/>
      <c r="CE1124" s="80"/>
      <c r="CF1124" s="69"/>
      <c r="CG1124" s="69"/>
      <c r="CH1124" s="69"/>
      <c r="CI1124" s="69"/>
      <c r="CJ1124" s="69"/>
      <c r="CK1124" s="69"/>
      <c r="CL1124" s="68"/>
      <c r="CM1124" s="67"/>
      <c r="CN1124" s="67"/>
      <c r="CO1124" s="68"/>
      <c r="CP1124" s="68"/>
      <c r="CQ1124" s="67"/>
      <c r="CR1124" s="67"/>
      <c r="CS1124" s="69"/>
      <c r="CT1124" s="81"/>
      <c r="CU1124" s="69"/>
      <c r="CV1124" s="69"/>
      <c r="CW1124" s="69"/>
      <c r="CX1124" s="69"/>
      <c r="CY1124" s="69"/>
      <c r="CZ1124" s="69"/>
      <c r="DA1124" s="69"/>
    </row>
    <row r="1125" spans="2:105">
      <c r="B1125" s="67"/>
      <c r="C1125" s="67"/>
      <c r="D1125" s="67"/>
      <c r="E1125" s="69"/>
      <c r="F1125" s="68"/>
      <c r="G1125" s="67"/>
      <c r="H1125" s="69"/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80"/>
      <c r="T1125" s="80"/>
      <c r="U1125" s="80"/>
      <c r="V1125" s="80"/>
      <c r="W1125" s="80"/>
      <c r="X1125" s="80"/>
      <c r="Y1125" s="80"/>
      <c r="Z1125" s="80"/>
      <c r="AA1125" s="80"/>
      <c r="AB1125" s="80"/>
      <c r="AC1125" s="80"/>
      <c r="AD1125" s="80"/>
      <c r="AE1125" s="69"/>
      <c r="AF1125" s="69"/>
      <c r="AG1125" s="69"/>
      <c r="AH1125" s="80"/>
      <c r="AI1125" s="80"/>
      <c r="AJ1125" s="69"/>
      <c r="AK1125" s="69"/>
      <c r="AL1125" s="80"/>
      <c r="AM1125" s="80"/>
      <c r="AN1125" s="69"/>
      <c r="AO1125" s="69"/>
      <c r="AP1125" s="80"/>
      <c r="AQ1125" s="80"/>
      <c r="AR1125" s="69"/>
      <c r="AS1125" s="69"/>
      <c r="AT1125" s="80"/>
      <c r="AU1125" s="80"/>
      <c r="AV1125" s="69"/>
      <c r="AW1125" s="69"/>
      <c r="AX1125" s="80"/>
      <c r="AY1125" s="80"/>
      <c r="AZ1125" s="69"/>
      <c r="BA1125" s="69"/>
      <c r="BB1125" s="80"/>
      <c r="BC1125" s="80"/>
      <c r="BD1125" s="69"/>
      <c r="BE1125" s="69"/>
      <c r="BF1125" s="80"/>
      <c r="BG1125" s="80"/>
      <c r="BH1125" s="69"/>
      <c r="BI1125" s="69"/>
      <c r="BJ1125" s="80"/>
      <c r="BK1125" s="80"/>
      <c r="BL1125" s="69"/>
      <c r="BM1125" s="69"/>
      <c r="BN1125" s="80"/>
      <c r="BO1125" s="80"/>
      <c r="BP1125" s="69"/>
      <c r="BQ1125" s="69"/>
      <c r="BR1125" s="80"/>
      <c r="BS1125" s="80"/>
      <c r="BT1125" s="69"/>
      <c r="BU1125" s="69"/>
      <c r="BV1125" s="80"/>
      <c r="BW1125" s="80"/>
      <c r="BX1125" s="69"/>
      <c r="BY1125" s="69"/>
      <c r="BZ1125" s="80"/>
      <c r="CA1125" s="80"/>
      <c r="CB1125" s="69"/>
      <c r="CC1125" s="69"/>
      <c r="CD1125" s="80"/>
      <c r="CE1125" s="80"/>
      <c r="CF1125" s="69"/>
      <c r="CG1125" s="69"/>
      <c r="CH1125" s="69"/>
      <c r="CI1125" s="69"/>
      <c r="CJ1125" s="69"/>
      <c r="CK1125" s="69"/>
      <c r="CL1125" s="68"/>
      <c r="CM1125" s="67"/>
      <c r="CN1125" s="67"/>
      <c r="CO1125" s="68"/>
      <c r="CP1125" s="68"/>
      <c r="CQ1125" s="67"/>
      <c r="CR1125" s="67"/>
      <c r="CS1125" s="69"/>
      <c r="CT1125" s="81"/>
      <c r="CU1125" s="69"/>
      <c r="CV1125" s="69"/>
      <c r="CW1125" s="69"/>
      <c r="CX1125" s="69"/>
      <c r="CY1125" s="69"/>
      <c r="CZ1125" s="69"/>
      <c r="DA1125" s="69"/>
    </row>
    <row r="1126" spans="2:105">
      <c r="B1126" s="67"/>
      <c r="C1126" s="67"/>
      <c r="D1126" s="67"/>
      <c r="E1126" s="69"/>
      <c r="F1126" s="68"/>
      <c r="G1126" s="67"/>
      <c r="H1126" s="69"/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80"/>
      <c r="T1126" s="80"/>
      <c r="U1126" s="80"/>
      <c r="V1126" s="80"/>
      <c r="W1126" s="80"/>
      <c r="X1126" s="80"/>
      <c r="Y1126" s="80"/>
      <c r="Z1126" s="80"/>
      <c r="AA1126" s="80"/>
      <c r="AB1126" s="80"/>
      <c r="AC1126" s="80"/>
      <c r="AD1126" s="80"/>
      <c r="AE1126" s="69"/>
      <c r="AF1126" s="69"/>
      <c r="AG1126" s="69"/>
      <c r="AH1126" s="80"/>
      <c r="AI1126" s="80"/>
      <c r="AJ1126" s="69"/>
      <c r="AK1126" s="69"/>
      <c r="AL1126" s="80"/>
      <c r="AM1126" s="80"/>
      <c r="AN1126" s="69"/>
      <c r="AO1126" s="69"/>
      <c r="AP1126" s="80"/>
      <c r="AQ1126" s="80"/>
      <c r="AR1126" s="69"/>
      <c r="AS1126" s="69"/>
      <c r="AT1126" s="80"/>
      <c r="AU1126" s="80"/>
      <c r="AV1126" s="69"/>
      <c r="AW1126" s="69"/>
      <c r="AX1126" s="80"/>
      <c r="AY1126" s="80"/>
      <c r="AZ1126" s="69"/>
      <c r="BA1126" s="69"/>
      <c r="BB1126" s="80"/>
      <c r="BC1126" s="80"/>
      <c r="BD1126" s="69"/>
      <c r="BE1126" s="69"/>
      <c r="BF1126" s="80"/>
      <c r="BG1126" s="80"/>
      <c r="BH1126" s="69"/>
      <c r="BI1126" s="69"/>
      <c r="BJ1126" s="80"/>
      <c r="BK1126" s="80"/>
      <c r="BL1126" s="69"/>
      <c r="BM1126" s="69"/>
      <c r="BN1126" s="80"/>
      <c r="BO1126" s="80"/>
      <c r="BP1126" s="69"/>
      <c r="BQ1126" s="69"/>
      <c r="BR1126" s="80"/>
      <c r="BS1126" s="80"/>
      <c r="BT1126" s="69"/>
      <c r="BU1126" s="69"/>
      <c r="BV1126" s="80"/>
      <c r="BW1126" s="80"/>
      <c r="BX1126" s="69"/>
      <c r="BY1126" s="69"/>
      <c r="BZ1126" s="80"/>
      <c r="CA1126" s="80"/>
      <c r="CB1126" s="69"/>
      <c r="CC1126" s="69"/>
      <c r="CD1126" s="80"/>
      <c r="CE1126" s="80"/>
      <c r="CF1126" s="69"/>
      <c r="CG1126" s="69"/>
      <c r="CH1126" s="69"/>
      <c r="CI1126" s="69"/>
      <c r="CJ1126" s="69"/>
      <c r="CK1126" s="69"/>
      <c r="CL1126" s="68"/>
      <c r="CM1126" s="67"/>
      <c r="CN1126" s="67"/>
      <c r="CO1126" s="68"/>
      <c r="CP1126" s="68"/>
      <c r="CQ1126" s="67"/>
      <c r="CR1126" s="67"/>
      <c r="CS1126" s="69"/>
      <c r="CT1126" s="81"/>
      <c r="CU1126" s="69"/>
      <c r="CV1126" s="69"/>
      <c r="CW1126" s="69"/>
      <c r="CX1126" s="69"/>
      <c r="CY1126" s="69"/>
      <c r="CZ1126" s="69"/>
      <c r="DA1126" s="69"/>
    </row>
    <row r="1127" spans="2:105">
      <c r="B1127" s="67"/>
      <c r="C1127" s="67"/>
      <c r="D1127" s="67"/>
      <c r="E1127" s="69"/>
      <c r="F1127" s="68"/>
      <c r="G1127" s="67"/>
      <c r="H1127" s="69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80"/>
      <c r="T1127" s="80"/>
      <c r="U1127" s="80"/>
      <c r="V1127" s="80"/>
      <c r="W1127" s="80"/>
      <c r="X1127" s="80"/>
      <c r="Y1127" s="80"/>
      <c r="Z1127" s="80"/>
      <c r="AA1127" s="80"/>
      <c r="AB1127" s="80"/>
      <c r="AC1127" s="80"/>
      <c r="AD1127" s="80"/>
      <c r="AE1127" s="69"/>
      <c r="AF1127" s="69"/>
      <c r="AG1127" s="69"/>
      <c r="AH1127" s="80"/>
      <c r="AI1127" s="80"/>
      <c r="AJ1127" s="69"/>
      <c r="AK1127" s="69"/>
      <c r="AL1127" s="80"/>
      <c r="AM1127" s="80"/>
      <c r="AN1127" s="69"/>
      <c r="AO1127" s="69"/>
      <c r="AP1127" s="80"/>
      <c r="AQ1127" s="80"/>
      <c r="AR1127" s="69"/>
      <c r="AS1127" s="69"/>
      <c r="AT1127" s="80"/>
      <c r="AU1127" s="80"/>
      <c r="AV1127" s="69"/>
      <c r="AW1127" s="69"/>
      <c r="AX1127" s="80"/>
      <c r="AY1127" s="80"/>
      <c r="AZ1127" s="69"/>
      <c r="BA1127" s="69"/>
      <c r="BB1127" s="80"/>
      <c r="BC1127" s="80"/>
      <c r="BD1127" s="69"/>
      <c r="BE1127" s="69"/>
      <c r="BF1127" s="80"/>
      <c r="BG1127" s="80"/>
      <c r="BH1127" s="69"/>
      <c r="BI1127" s="69"/>
      <c r="BJ1127" s="80"/>
      <c r="BK1127" s="80"/>
      <c r="BL1127" s="69"/>
      <c r="BM1127" s="69"/>
      <c r="BN1127" s="80"/>
      <c r="BO1127" s="80"/>
      <c r="BP1127" s="69"/>
      <c r="BQ1127" s="69"/>
      <c r="BR1127" s="80"/>
      <c r="BS1127" s="80"/>
      <c r="BT1127" s="69"/>
      <c r="BU1127" s="69"/>
      <c r="BV1127" s="80"/>
      <c r="BW1127" s="80"/>
      <c r="BX1127" s="69"/>
      <c r="BY1127" s="69"/>
      <c r="BZ1127" s="80"/>
      <c r="CA1127" s="80"/>
      <c r="CB1127" s="69"/>
      <c r="CC1127" s="69"/>
      <c r="CD1127" s="80"/>
      <c r="CE1127" s="80"/>
      <c r="CF1127" s="69"/>
      <c r="CG1127" s="69"/>
      <c r="CH1127" s="69"/>
      <c r="CI1127" s="69"/>
      <c r="CJ1127" s="69"/>
      <c r="CK1127" s="69"/>
      <c r="CL1127" s="68"/>
      <c r="CM1127" s="67"/>
      <c r="CN1127" s="67"/>
      <c r="CO1127" s="68"/>
      <c r="CP1127" s="68"/>
      <c r="CQ1127" s="67"/>
      <c r="CR1127" s="67"/>
      <c r="CS1127" s="69"/>
      <c r="CT1127" s="81"/>
      <c r="CU1127" s="69"/>
      <c r="CV1127" s="69"/>
      <c r="CW1127" s="69"/>
      <c r="CX1127" s="69"/>
      <c r="CY1127" s="69"/>
      <c r="CZ1127" s="69"/>
      <c r="DA1127" s="69"/>
    </row>
    <row r="1128" spans="2:105">
      <c r="B1128" s="67"/>
      <c r="C1128" s="67"/>
      <c r="D1128" s="67"/>
      <c r="E1128" s="69"/>
      <c r="F1128" s="68"/>
      <c r="G1128" s="67"/>
      <c r="H1128" s="69"/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80"/>
      <c r="T1128" s="80"/>
      <c r="U1128" s="80"/>
      <c r="V1128" s="80"/>
      <c r="W1128" s="80"/>
      <c r="X1128" s="80"/>
      <c r="Y1128" s="80"/>
      <c r="Z1128" s="80"/>
      <c r="AA1128" s="80"/>
      <c r="AB1128" s="80"/>
      <c r="AC1128" s="80"/>
      <c r="AD1128" s="80"/>
      <c r="AE1128" s="69"/>
      <c r="AF1128" s="69"/>
      <c r="AG1128" s="69"/>
      <c r="AH1128" s="80"/>
      <c r="AI1128" s="80"/>
      <c r="AJ1128" s="69"/>
      <c r="AK1128" s="69"/>
      <c r="AL1128" s="80"/>
      <c r="AM1128" s="80"/>
      <c r="AN1128" s="69"/>
      <c r="AO1128" s="69"/>
      <c r="AP1128" s="80"/>
      <c r="AQ1128" s="80"/>
      <c r="AR1128" s="69"/>
      <c r="AS1128" s="69"/>
      <c r="AT1128" s="80"/>
      <c r="AU1128" s="80"/>
      <c r="AV1128" s="69"/>
      <c r="AW1128" s="69"/>
      <c r="AX1128" s="80"/>
      <c r="AY1128" s="80"/>
      <c r="AZ1128" s="69"/>
      <c r="BA1128" s="69"/>
      <c r="BB1128" s="80"/>
      <c r="BC1128" s="80"/>
      <c r="BD1128" s="69"/>
      <c r="BE1128" s="69"/>
      <c r="BF1128" s="80"/>
      <c r="BG1128" s="80"/>
      <c r="BH1128" s="69"/>
      <c r="BI1128" s="69"/>
      <c r="BJ1128" s="80"/>
      <c r="BK1128" s="80"/>
      <c r="BL1128" s="69"/>
      <c r="BM1128" s="69"/>
      <c r="BN1128" s="80"/>
      <c r="BO1128" s="80"/>
      <c r="BP1128" s="69"/>
      <c r="BQ1128" s="69"/>
      <c r="BR1128" s="80"/>
      <c r="BS1128" s="80"/>
      <c r="BT1128" s="69"/>
      <c r="BU1128" s="69"/>
      <c r="BV1128" s="80"/>
      <c r="BW1128" s="80"/>
      <c r="BX1128" s="69"/>
      <c r="BY1128" s="69"/>
      <c r="BZ1128" s="80"/>
      <c r="CA1128" s="80"/>
      <c r="CB1128" s="69"/>
      <c r="CC1128" s="69"/>
      <c r="CD1128" s="80"/>
      <c r="CE1128" s="80"/>
      <c r="CF1128" s="69"/>
      <c r="CG1128" s="69"/>
      <c r="CH1128" s="69"/>
      <c r="CI1128" s="69"/>
      <c r="CJ1128" s="69"/>
      <c r="CK1128" s="69"/>
      <c r="CL1128" s="68"/>
      <c r="CM1128" s="67"/>
      <c r="CN1128" s="67"/>
      <c r="CO1128" s="68"/>
      <c r="CP1128" s="68"/>
      <c r="CQ1128" s="67"/>
      <c r="CR1128" s="67"/>
      <c r="CS1128" s="69"/>
      <c r="CT1128" s="81"/>
      <c r="CU1128" s="69"/>
      <c r="CV1128" s="69"/>
      <c r="CW1128" s="69"/>
      <c r="CX1128" s="69"/>
      <c r="CY1128" s="69"/>
      <c r="CZ1128" s="69"/>
      <c r="DA1128" s="69"/>
    </row>
    <row r="1129" spans="2:105">
      <c r="B1129" s="67"/>
      <c r="C1129" s="67"/>
      <c r="D1129" s="67"/>
      <c r="E1129" s="69"/>
      <c r="F1129" s="68"/>
      <c r="G1129" s="67"/>
      <c r="H1129" s="69"/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80"/>
      <c r="T1129" s="80"/>
      <c r="U1129" s="80"/>
      <c r="V1129" s="80"/>
      <c r="W1129" s="80"/>
      <c r="X1129" s="80"/>
      <c r="Y1129" s="80"/>
      <c r="Z1129" s="80"/>
      <c r="AA1129" s="80"/>
      <c r="AB1129" s="80"/>
      <c r="AC1129" s="80"/>
      <c r="AD1129" s="80"/>
      <c r="AE1129" s="69"/>
      <c r="AF1129" s="69"/>
      <c r="AG1129" s="69"/>
      <c r="AH1129" s="80"/>
      <c r="AI1129" s="80"/>
      <c r="AJ1129" s="69"/>
      <c r="AK1129" s="69"/>
      <c r="AL1129" s="80"/>
      <c r="AM1129" s="80"/>
      <c r="AN1129" s="69"/>
      <c r="AO1129" s="69"/>
      <c r="AP1129" s="80"/>
      <c r="AQ1129" s="80"/>
      <c r="AR1129" s="69"/>
      <c r="AS1129" s="69"/>
      <c r="AT1129" s="80"/>
      <c r="AU1129" s="80"/>
      <c r="AV1129" s="69"/>
      <c r="AW1129" s="69"/>
      <c r="AX1129" s="80"/>
      <c r="AY1129" s="80"/>
      <c r="AZ1129" s="69"/>
      <c r="BA1129" s="69"/>
      <c r="BB1129" s="80"/>
      <c r="BC1129" s="80"/>
      <c r="BD1129" s="69"/>
      <c r="BE1129" s="69"/>
      <c r="BF1129" s="80"/>
      <c r="BG1129" s="80"/>
      <c r="BH1129" s="69"/>
      <c r="BI1129" s="69"/>
      <c r="BJ1129" s="80"/>
      <c r="BK1129" s="80"/>
      <c r="BL1129" s="69"/>
      <c r="BM1129" s="69"/>
      <c r="BN1129" s="80"/>
      <c r="BO1129" s="80"/>
      <c r="BP1129" s="69"/>
      <c r="BQ1129" s="69"/>
      <c r="BR1129" s="80"/>
      <c r="BS1129" s="80"/>
      <c r="BT1129" s="69"/>
      <c r="BU1129" s="69"/>
      <c r="BV1129" s="80"/>
      <c r="BW1129" s="80"/>
      <c r="BX1129" s="69"/>
      <c r="BY1129" s="69"/>
      <c r="BZ1129" s="80"/>
      <c r="CA1129" s="80"/>
      <c r="CB1129" s="69"/>
      <c r="CC1129" s="69"/>
      <c r="CD1129" s="80"/>
      <c r="CE1129" s="80"/>
      <c r="CF1129" s="69"/>
      <c r="CG1129" s="69"/>
      <c r="CH1129" s="69"/>
      <c r="CI1129" s="69"/>
      <c r="CJ1129" s="69"/>
      <c r="CK1129" s="69"/>
      <c r="CL1129" s="68"/>
      <c r="CM1129" s="67"/>
      <c r="CN1129" s="67"/>
      <c r="CO1129" s="68"/>
      <c r="CP1129" s="68"/>
      <c r="CQ1129" s="67"/>
      <c r="CR1129" s="67"/>
      <c r="CS1129" s="69"/>
      <c r="CT1129" s="81"/>
      <c r="CU1129" s="69"/>
      <c r="CV1129" s="69"/>
      <c r="CW1129" s="69"/>
      <c r="CX1129" s="69"/>
      <c r="CY1129" s="69"/>
      <c r="CZ1129" s="69"/>
      <c r="DA1129" s="69"/>
    </row>
    <row r="1130" spans="2:105">
      <c r="B1130" s="67"/>
      <c r="C1130" s="67"/>
      <c r="D1130" s="67"/>
      <c r="E1130" s="69"/>
      <c r="F1130" s="68"/>
      <c r="G1130" s="67"/>
      <c r="H1130" s="69"/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80"/>
      <c r="T1130" s="80"/>
      <c r="U1130" s="80"/>
      <c r="V1130" s="80"/>
      <c r="W1130" s="80"/>
      <c r="X1130" s="80"/>
      <c r="Y1130" s="80"/>
      <c r="Z1130" s="80"/>
      <c r="AA1130" s="80"/>
      <c r="AB1130" s="80"/>
      <c r="AC1130" s="80"/>
      <c r="AD1130" s="80"/>
      <c r="AE1130" s="69"/>
      <c r="AF1130" s="69"/>
      <c r="AG1130" s="69"/>
      <c r="AH1130" s="80"/>
      <c r="AI1130" s="80"/>
      <c r="AJ1130" s="69"/>
      <c r="AK1130" s="69"/>
      <c r="AL1130" s="80"/>
      <c r="AM1130" s="80"/>
      <c r="AN1130" s="69"/>
      <c r="AO1130" s="69"/>
      <c r="AP1130" s="80"/>
      <c r="AQ1130" s="80"/>
      <c r="AR1130" s="69"/>
      <c r="AS1130" s="69"/>
      <c r="AT1130" s="80"/>
      <c r="AU1130" s="80"/>
      <c r="AV1130" s="69"/>
      <c r="AW1130" s="69"/>
      <c r="AX1130" s="80"/>
      <c r="AY1130" s="80"/>
      <c r="AZ1130" s="69"/>
      <c r="BA1130" s="69"/>
      <c r="BB1130" s="80"/>
      <c r="BC1130" s="80"/>
      <c r="BD1130" s="69"/>
      <c r="BE1130" s="69"/>
      <c r="BF1130" s="80"/>
      <c r="BG1130" s="80"/>
      <c r="BH1130" s="69"/>
      <c r="BI1130" s="69"/>
      <c r="BJ1130" s="80"/>
      <c r="BK1130" s="80"/>
      <c r="BL1130" s="69"/>
      <c r="BM1130" s="69"/>
      <c r="BN1130" s="80"/>
      <c r="BO1130" s="80"/>
      <c r="BP1130" s="69"/>
      <c r="BQ1130" s="69"/>
      <c r="BR1130" s="80"/>
      <c r="BS1130" s="80"/>
      <c r="BT1130" s="69"/>
      <c r="BU1130" s="69"/>
      <c r="BV1130" s="80"/>
      <c r="BW1130" s="80"/>
      <c r="BX1130" s="69"/>
      <c r="BY1130" s="69"/>
      <c r="BZ1130" s="80"/>
      <c r="CA1130" s="80"/>
      <c r="CB1130" s="69"/>
      <c r="CC1130" s="69"/>
      <c r="CD1130" s="80"/>
      <c r="CE1130" s="80"/>
      <c r="CF1130" s="69"/>
      <c r="CG1130" s="69"/>
      <c r="CH1130" s="69"/>
      <c r="CI1130" s="69"/>
      <c r="CJ1130" s="69"/>
      <c r="CK1130" s="69"/>
      <c r="CL1130" s="68"/>
      <c r="CM1130" s="67"/>
      <c r="CN1130" s="67"/>
      <c r="CO1130" s="68"/>
      <c r="CP1130" s="68"/>
      <c r="CQ1130" s="67"/>
      <c r="CR1130" s="67"/>
      <c r="CS1130" s="69"/>
      <c r="CT1130" s="81"/>
      <c r="CU1130" s="69"/>
      <c r="CV1130" s="69"/>
      <c r="CW1130" s="69"/>
      <c r="CX1130" s="69"/>
      <c r="CY1130" s="69"/>
      <c r="CZ1130" s="69"/>
      <c r="DA1130" s="69"/>
    </row>
    <row r="1131" spans="2:105">
      <c r="B1131" s="67"/>
      <c r="C1131" s="67"/>
      <c r="D1131" s="67"/>
      <c r="E1131" s="69"/>
      <c r="F1131" s="68"/>
      <c r="G1131" s="67"/>
      <c r="H1131" s="69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80"/>
      <c r="T1131" s="80"/>
      <c r="U1131" s="80"/>
      <c r="V1131" s="80"/>
      <c r="W1131" s="80"/>
      <c r="X1131" s="80"/>
      <c r="Y1131" s="80"/>
      <c r="Z1131" s="80"/>
      <c r="AA1131" s="80"/>
      <c r="AB1131" s="80"/>
      <c r="AC1131" s="80"/>
      <c r="AD1131" s="80"/>
      <c r="AE1131" s="69"/>
      <c r="AF1131" s="69"/>
      <c r="AG1131" s="69"/>
      <c r="AH1131" s="80"/>
      <c r="AI1131" s="80"/>
      <c r="AJ1131" s="69"/>
      <c r="AK1131" s="69"/>
      <c r="AL1131" s="80"/>
      <c r="AM1131" s="80"/>
      <c r="AN1131" s="69"/>
      <c r="AO1131" s="69"/>
      <c r="AP1131" s="80"/>
      <c r="AQ1131" s="80"/>
      <c r="AR1131" s="69"/>
      <c r="AS1131" s="69"/>
      <c r="AT1131" s="80"/>
      <c r="AU1131" s="80"/>
      <c r="AV1131" s="69"/>
      <c r="AW1131" s="69"/>
      <c r="AX1131" s="80"/>
      <c r="AY1131" s="80"/>
      <c r="AZ1131" s="69"/>
      <c r="BA1131" s="69"/>
      <c r="BB1131" s="80"/>
      <c r="BC1131" s="80"/>
      <c r="BD1131" s="69"/>
      <c r="BE1131" s="69"/>
      <c r="BF1131" s="80"/>
      <c r="BG1131" s="80"/>
      <c r="BH1131" s="69"/>
      <c r="BI1131" s="69"/>
      <c r="BJ1131" s="80"/>
      <c r="BK1131" s="80"/>
      <c r="BL1131" s="69"/>
      <c r="BM1131" s="69"/>
      <c r="BN1131" s="80"/>
      <c r="BO1131" s="80"/>
      <c r="BP1131" s="69"/>
      <c r="BQ1131" s="69"/>
      <c r="BR1131" s="80"/>
      <c r="BS1131" s="80"/>
      <c r="BT1131" s="69"/>
      <c r="BU1131" s="69"/>
      <c r="BV1131" s="80"/>
      <c r="BW1131" s="80"/>
      <c r="BX1131" s="69"/>
      <c r="BY1131" s="69"/>
      <c r="BZ1131" s="80"/>
      <c r="CA1131" s="80"/>
      <c r="CB1131" s="69"/>
      <c r="CC1131" s="69"/>
      <c r="CD1131" s="80"/>
      <c r="CE1131" s="80"/>
      <c r="CF1131" s="69"/>
      <c r="CG1131" s="69"/>
      <c r="CH1131" s="69"/>
      <c r="CI1131" s="69"/>
      <c r="CJ1131" s="69"/>
      <c r="CK1131" s="69"/>
      <c r="CL1131" s="68"/>
      <c r="CM1131" s="67"/>
      <c r="CN1131" s="67"/>
      <c r="CO1131" s="68"/>
      <c r="CP1131" s="68"/>
      <c r="CQ1131" s="67"/>
      <c r="CR1131" s="67"/>
      <c r="CS1131" s="69"/>
      <c r="CT1131" s="81"/>
      <c r="CU1131" s="69"/>
      <c r="CV1131" s="69"/>
      <c r="CW1131" s="69"/>
      <c r="CX1131" s="69"/>
      <c r="CY1131" s="69"/>
      <c r="CZ1131" s="69"/>
      <c r="DA1131" s="69"/>
    </row>
    <row r="1132" spans="2:105">
      <c r="B1132" s="67"/>
      <c r="C1132" s="67"/>
      <c r="D1132" s="67"/>
      <c r="E1132" s="69"/>
      <c r="F1132" s="68"/>
      <c r="G1132" s="67"/>
      <c r="H1132" s="69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80"/>
      <c r="T1132" s="80"/>
      <c r="U1132" s="80"/>
      <c r="V1132" s="80"/>
      <c r="W1132" s="80"/>
      <c r="X1132" s="80"/>
      <c r="Y1132" s="80"/>
      <c r="Z1132" s="80"/>
      <c r="AA1132" s="80"/>
      <c r="AB1132" s="80"/>
      <c r="AC1132" s="80"/>
      <c r="AD1132" s="80"/>
      <c r="AE1132" s="69"/>
      <c r="AF1132" s="69"/>
      <c r="AG1132" s="69"/>
      <c r="AH1132" s="80"/>
      <c r="AI1132" s="80"/>
      <c r="AJ1132" s="69"/>
      <c r="AK1132" s="69"/>
      <c r="AL1132" s="80"/>
      <c r="AM1132" s="80"/>
      <c r="AN1132" s="69"/>
      <c r="AO1132" s="69"/>
      <c r="AP1132" s="80"/>
      <c r="AQ1132" s="80"/>
      <c r="AR1132" s="69"/>
      <c r="AS1132" s="69"/>
      <c r="AT1132" s="80"/>
      <c r="AU1132" s="80"/>
      <c r="AV1132" s="69"/>
      <c r="AW1132" s="69"/>
      <c r="AX1132" s="80"/>
      <c r="AY1132" s="80"/>
      <c r="AZ1132" s="69"/>
      <c r="BA1132" s="69"/>
      <c r="BB1132" s="80"/>
      <c r="BC1132" s="80"/>
      <c r="BD1132" s="69"/>
      <c r="BE1132" s="69"/>
      <c r="BF1132" s="80"/>
      <c r="BG1132" s="80"/>
      <c r="BH1132" s="69"/>
      <c r="BI1132" s="69"/>
      <c r="BJ1132" s="80"/>
      <c r="BK1132" s="80"/>
      <c r="BL1132" s="69"/>
      <c r="BM1132" s="69"/>
      <c r="BN1132" s="80"/>
      <c r="BO1132" s="80"/>
      <c r="BP1132" s="69"/>
      <c r="BQ1132" s="69"/>
      <c r="BR1132" s="80"/>
      <c r="BS1132" s="80"/>
      <c r="BT1132" s="69"/>
      <c r="BU1132" s="69"/>
      <c r="BV1132" s="80"/>
      <c r="BW1132" s="80"/>
      <c r="BX1132" s="69"/>
      <c r="BY1132" s="69"/>
      <c r="BZ1132" s="80"/>
      <c r="CA1132" s="80"/>
      <c r="CB1132" s="69"/>
      <c r="CC1132" s="69"/>
      <c r="CD1132" s="80"/>
      <c r="CE1132" s="80"/>
      <c r="CF1132" s="69"/>
      <c r="CG1132" s="69"/>
      <c r="CH1132" s="69"/>
      <c r="CI1132" s="69"/>
      <c r="CJ1132" s="69"/>
      <c r="CK1132" s="69"/>
      <c r="CL1132" s="68"/>
      <c r="CM1132" s="67"/>
      <c r="CN1132" s="67"/>
      <c r="CO1132" s="68"/>
      <c r="CP1132" s="68"/>
      <c r="CQ1132" s="67"/>
      <c r="CR1132" s="67"/>
      <c r="CS1132" s="69"/>
      <c r="CT1132" s="81"/>
      <c r="CU1132" s="69"/>
      <c r="CV1132" s="69"/>
      <c r="CW1132" s="69"/>
      <c r="CX1132" s="69"/>
      <c r="CY1132" s="69"/>
      <c r="CZ1132" s="69"/>
      <c r="DA1132" s="69"/>
    </row>
    <row r="1133" spans="2:105">
      <c r="B1133" s="67"/>
      <c r="C1133" s="67"/>
      <c r="D1133" s="67"/>
      <c r="E1133" s="69"/>
      <c r="F1133" s="68"/>
      <c r="G1133" s="67"/>
      <c r="H1133" s="69"/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80"/>
      <c r="T1133" s="80"/>
      <c r="U1133" s="80"/>
      <c r="V1133" s="80"/>
      <c r="W1133" s="80"/>
      <c r="X1133" s="80"/>
      <c r="Y1133" s="80"/>
      <c r="Z1133" s="80"/>
      <c r="AA1133" s="80"/>
      <c r="AB1133" s="80"/>
      <c r="AC1133" s="80"/>
      <c r="AD1133" s="80"/>
      <c r="AE1133" s="69"/>
      <c r="AF1133" s="69"/>
      <c r="AG1133" s="69"/>
      <c r="AH1133" s="80"/>
      <c r="AI1133" s="80"/>
      <c r="AJ1133" s="69"/>
      <c r="AK1133" s="69"/>
      <c r="AL1133" s="80"/>
      <c r="AM1133" s="80"/>
      <c r="AN1133" s="69"/>
      <c r="AO1133" s="69"/>
      <c r="AP1133" s="80"/>
      <c r="AQ1133" s="80"/>
      <c r="AR1133" s="69"/>
      <c r="AS1133" s="69"/>
      <c r="AT1133" s="80"/>
      <c r="AU1133" s="80"/>
      <c r="AV1133" s="69"/>
      <c r="AW1133" s="69"/>
      <c r="AX1133" s="80"/>
      <c r="AY1133" s="80"/>
      <c r="AZ1133" s="69"/>
      <c r="BA1133" s="69"/>
      <c r="BB1133" s="80"/>
      <c r="BC1133" s="80"/>
      <c r="BD1133" s="69"/>
      <c r="BE1133" s="69"/>
      <c r="BF1133" s="80"/>
      <c r="BG1133" s="80"/>
      <c r="BH1133" s="69"/>
      <c r="BI1133" s="69"/>
      <c r="BJ1133" s="80"/>
      <c r="BK1133" s="80"/>
      <c r="BL1133" s="69"/>
      <c r="BM1133" s="69"/>
      <c r="BN1133" s="80"/>
      <c r="BO1133" s="80"/>
      <c r="BP1133" s="69"/>
      <c r="BQ1133" s="69"/>
      <c r="BR1133" s="80"/>
      <c r="BS1133" s="80"/>
      <c r="BT1133" s="69"/>
      <c r="BU1133" s="69"/>
      <c r="BV1133" s="80"/>
      <c r="BW1133" s="80"/>
      <c r="BX1133" s="69"/>
      <c r="BY1133" s="69"/>
      <c r="BZ1133" s="80"/>
      <c r="CA1133" s="80"/>
      <c r="CB1133" s="69"/>
      <c r="CC1133" s="69"/>
      <c r="CD1133" s="80"/>
      <c r="CE1133" s="80"/>
      <c r="CF1133" s="69"/>
      <c r="CG1133" s="69"/>
      <c r="CH1133" s="69"/>
      <c r="CI1133" s="69"/>
      <c r="CJ1133" s="69"/>
      <c r="CK1133" s="69"/>
      <c r="CL1133" s="68"/>
      <c r="CM1133" s="67"/>
      <c r="CN1133" s="67"/>
      <c r="CO1133" s="68"/>
      <c r="CP1133" s="68"/>
      <c r="CQ1133" s="67"/>
      <c r="CR1133" s="67"/>
      <c r="CS1133" s="69"/>
      <c r="CT1133" s="81"/>
      <c r="CU1133" s="69"/>
      <c r="CV1133" s="69"/>
      <c r="CW1133" s="69"/>
      <c r="CX1133" s="69"/>
      <c r="CY1133" s="69"/>
      <c r="CZ1133" s="69"/>
      <c r="DA1133" s="69"/>
    </row>
    <row r="1134" spans="2:105">
      <c r="B1134" s="67"/>
      <c r="C1134" s="67"/>
      <c r="D1134" s="67"/>
      <c r="E1134" s="69"/>
      <c r="F1134" s="68"/>
      <c r="G1134" s="67"/>
      <c r="H1134" s="69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80"/>
      <c r="T1134" s="80"/>
      <c r="U1134" s="80"/>
      <c r="V1134" s="80"/>
      <c r="W1134" s="80"/>
      <c r="X1134" s="80"/>
      <c r="Y1134" s="80"/>
      <c r="Z1134" s="80"/>
      <c r="AA1134" s="80"/>
      <c r="AB1134" s="80"/>
      <c r="AC1134" s="80"/>
      <c r="AD1134" s="80"/>
      <c r="AE1134" s="69"/>
      <c r="AF1134" s="69"/>
      <c r="AG1134" s="69"/>
      <c r="AH1134" s="80"/>
      <c r="AI1134" s="80"/>
      <c r="AJ1134" s="69"/>
      <c r="AK1134" s="69"/>
      <c r="AL1134" s="80"/>
      <c r="AM1134" s="80"/>
      <c r="AN1134" s="69"/>
      <c r="AO1134" s="69"/>
      <c r="AP1134" s="80"/>
      <c r="AQ1134" s="80"/>
      <c r="AR1134" s="69"/>
      <c r="AS1134" s="69"/>
      <c r="AT1134" s="80"/>
      <c r="AU1134" s="80"/>
      <c r="AV1134" s="69"/>
      <c r="AW1134" s="69"/>
      <c r="AX1134" s="80"/>
      <c r="AY1134" s="80"/>
      <c r="AZ1134" s="69"/>
      <c r="BA1134" s="69"/>
      <c r="BB1134" s="80"/>
      <c r="BC1134" s="80"/>
      <c r="BD1134" s="69"/>
      <c r="BE1134" s="69"/>
      <c r="BF1134" s="80"/>
      <c r="BG1134" s="80"/>
      <c r="BH1134" s="69"/>
      <c r="BI1134" s="69"/>
      <c r="BJ1134" s="80"/>
      <c r="BK1134" s="80"/>
      <c r="BL1134" s="69"/>
      <c r="BM1134" s="69"/>
      <c r="BN1134" s="80"/>
      <c r="BO1134" s="80"/>
      <c r="BP1134" s="69"/>
      <c r="BQ1134" s="69"/>
      <c r="BR1134" s="80"/>
      <c r="BS1134" s="80"/>
      <c r="BT1134" s="69"/>
      <c r="BU1134" s="69"/>
      <c r="BV1134" s="80"/>
      <c r="BW1134" s="80"/>
      <c r="BX1134" s="69"/>
      <c r="BY1134" s="69"/>
      <c r="BZ1134" s="80"/>
      <c r="CA1134" s="80"/>
      <c r="CB1134" s="69"/>
      <c r="CC1134" s="69"/>
      <c r="CD1134" s="80"/>
      <c r="CE1134" s="80"/>
      <c r="CF1134" s="69"/>
      <c r="CG1134" s="69"/>
      <c r="CH1134" s="69"/>
      <c r="CI1134" s="69"/>
      <c r="CJ1134" s="69"/>
      <c r="CK1134" s="69"/>
      <c r="CL1134" s="68"/>
      <c r="CM1134" s="67"/>
      <c r="CN1134" s="67"/>
      <c r="CO1134" s="68"/>
      <c r="CP1134" s="68"/>
      <c r="CQ1134" s="67"/>
      <c r="CR1134" s="67"/>
      <c r="CS1134" s="69"/>
      <c r="CT1134" s="81"/>
      <c r="CU1134" s="69"/>
      <c r="CV1134" s="69"/>
      <c r="CW1134" s="69"/>
      <c r="CX1134" s="69"/>
      <c r="CY1134" s="69"/>
      <c r="CZ1134" s="69"/>
      <c r="DA1134" s="69"/>
    </row>
    <row r="1135" spans="2:105">
      <c r="B1135" s="67"/>
      <c r="C1135" s="67"/>
      <c r="D1135" s="67"/>
      <c r="E1135" s="69"/>
      <c r="F1135" s="68"/>
      <c r="G1135" s="67"/>
      <c r="H1135" s="69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80"/>
      <c r="T1135" s="80"/>
      <c r="U1135" s="80"/>
      <c r="V1135" s="80"/>
      <c r="W1135" s="80"/>
      <c r="X1135" s="80"/>
      <c r="Y1135" s="80"/>
      <c r="Z1135" s="80"/>
      <c r="AA1135" s="80"/>
      <c r="AB1135" s="80"/>
      <c r="AC1135" s="80"/>
      <c r="AD1135" s="80"/>
      <c r="AE1135" s="69"/>
      <c r="AF1135" s="69"/>
      <c r="AG1135" s="69"/>
      <c r="AH1135" s="80"/>
      <c r="AI1135" s="80"/>
      <c r="AJ1135" s="69"/>
      <c r="AK1135" s="69"/>
      <c r="AL1135" s="80"/>
      <c r="AM1135" s="80"/>
      <c r="AN1135" s="69"/>
      <c r="AO1135" s="69"/>
      <c r="AP1135" s="80"/>
      <c r="AQ1135" s="80"/>
      <c r="AR1135" s="69"/>
      <c r="AS1135" s="69"/>
      <c r="AT1135" s="80"/>
      <c r="AU1135" s="80"/>
      <c r="AV1135" s="69"/>
      <c r="AW1135" s="69"/>
      <c r="AX1135" s="80"/>
      <c r="AY1135" s="80"/>
      <c r="AZ1135" s="69"/>
      <c r="BA1135" s="69"/>
      <c r="BB1135" s="80"/>
      <c r="BC1135" s="80"/>
      <c r="BD1135" s="69"/>
      <c r="BE1135" s="69"/>
      <c r="BF1135" s="80"/>
      <c r="BG1135" s="80"/>
      <c r="BH1135" s="69"/>
      <c r="BI1135" s="69"/>
      <c r="BJ1135" s="80"/>
      <c r="BK1135" s="80"/>
      <c r="BL1135" s="69"/>
      <c r="BM1135" s="69"/>
      <c r="BN1135" s="80"/>
      <c r="BO1135" s="80"/>
      <c r="BP1135" s="69"/>
      <c r="BQ1135" s="69"/>
      <c r="BR1135" s="80"/>
      <c r="BS1135" s="80"/>
      <c r="BT1135" s="69"/>
      <c r="BU1135" s="69"/>
      <c r="BV1135" s="80"/>
      <c r="BW1135" s="80"/>
      <c r="BX1135" s="69"/>
      <c r="BY1135" s="69"/>
      <c r="BZ1135" s="80"/>
      <c r="CA1135" s="80"/>
      <c r="CB1135" s="69"/>
      <c r="CC1135" s="69"/>
      <c r="CD1135" s="80"/>
      <c r="CE1135" s="80"/>
      <c r="CF1135" s="69"/>
      <c r="CG1135" s="69"/>
      <c r="CH1135" s="69"/>
      <c r="CI1135" s="69"/>
      <c r="CJ1135" s="69"/>
      <c r="CK1135" s="69"/>
      <c r="CL1135" s="68"/>
      <c r="CM1135" s="67"/>
      <c r="CN1135" s="67"/>
      <c r="CO1135" s="68"/>
      <c r="CP1135" s="68"/>
      <c r="CQ1135" s="67"/>
      <c r="CR1135" s="67"/>
      <c r="CS1135" s="69"/>
      <c r="CT1135" s="81"/>
      <c r="CU1135" s="69"/>
      <c r="CV1135" s="69"/>
      <c r="CW1135" s="69"/>
      <c r="CX1135" s="69"/>
      <c r="CY1135" s="69"/>
      <c r="CZ1135" s="69"/>
      <c r="DA1135" s="69"/>
    </row>
    <row r="1136" spans="2:105">
      <c r="B1136" s="67"/>
      <c r="C1136" s="67"/>
      <c r="D1136" s="67"/>
      <c r="E1136" s="69"/>
      <c r="F1136" s="68"/>
      <c r="G1136" s="67"/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80"/>
      <c r="T1136" s="80"/>
      <c r="U1136" s="80"/>
      <c r="V1136" s="80"/>
      <c r="W1136" s="80"/>
      <c r="X1136" s="80"/>
      <c r="Y1136" s="80"/>
      <c r="Z1136" s="80"/>
      <c r="AA1136" s="80"/>
      <c r="AB1136" s="80"/>
      <c r="AC1136" s="80"/>
      <c r="AD1136" s="80"/>
      <c r="AE1136" s="69"/>
      <c r="AF1136" s="69"/>
      <c r="AG1136" s="69"/>
      <c r="AH1136" s="80"/>
      <c r="AI1136" s="80"/>
      <c r="AJ1136" s="69"/>
      <c r="AK1136" s="69"/>
      <c r="AL1136" s="80"/>
      <c r="AM1136" s="80"/>
      <c r="AN1136" s="69"/>
      <c r="AO1136" s="69"/>
      <c r="AP1136" s="80"/>
      <c r="AQ1136" s="80"/>
      <c r="AR1136" s="69"/>
      <c r="AS1136" s="69"/>
      <c r="AT1136" s="80"/>
      <c r="AU1136" s="80"/>
      <c r="AV1136" s="69"/>
      <c r="AW1136" s="69"/>
      <c r="AX1136" s="80"/>
      <c r="AY1136" s="80"/>
      <c r="AZ1136" s="69"/>
      <c r="BA1136" s="69"/>
      <c r="BB1136" s="80"/>
      <c r="BC1136" s="80"/>
      <c r="BD1136" s="69"/>
      <c r="BE1136" s="69"/>
      <c r="BF1136" s="80"/>
      <c r="BG1136" s="80"/>
      <c r="BH1136" s="69"/>
      <c r="BI1136" s="69"/>
      <c r="BJ1136" s="80"/>
      <c r="BK1136" s="80"/>
      <c r="BL1136" s="69"/>
      <c r="BM1136" s="69"/>
      <c r="BN1136" s="80"/>
      <c r="BO1136" s="80"/>
      <c r="BP1136" s="69"/>
      <c r="BQ1136" s="69"/>
      <c r="BR1136" s="80"/>
      <c r="BS1136" s="80"/>
      <c r="BT1136" s="69"/>
      <c r="BU1136" s="69"/>
      <c r="BV1136" s="80"/>
      <c r="BW1136" s="80"/>
      <c r="BX1136" s="69"/>
      <c r="BY1136" s="69"/>
      <c r="BZ1136" s="80"/>
      <c r="CA1136" s="80"/>
      <c r="CB1136" s="69"/>
      <c r="CC1136" s="69"/>
      <c r="CD1136" s="80"/>
      <c r="CE1136" s="80"/>
      <c r="CF1136" s="69"/>
      <c r="CG1136" s="69"/>
      <c r="CH1136" s="69"/>
      <c r="CI1136" s="69"/>
      <c r="CJ1136" s="69"/>
      <c r="CK1136" s="69"/>
      <c r="CL1136" s="68"/>
      <c r="CM1136" s="67"/>
      <c r="CN1136" s="67"/>
      <c r="CO1136" s="68"/>
      <c r="CP1136" s="68"/>
      <c r="CQ1136" s="67"/>
      <c r="CR1136" s="67"/>
      <c r="CS1136" s="69"/>
      <c r="CT1136" s="81"/>
      <c r="CU1136" s="69"/>
      <c r="CV1136" s="69"/>
      <c r="CW1136" s="69"/>
      <c r="CX1136" s="69"/>
      <c r="CY1136" s="69"/>
      <c r="CZ1136" s="69"/>
      <c r="DA1136" s="69"/>
    </row>
    <row r="1137" spans="2:105">
      <c r="B1137" s="67"/>
      <c r="C1137" s="67"/>
      <c r="D1137" s="67"/>
      <c r="E1137" s="69"/>
      <c r="F1137" s="68"/>
      <c r="G1137" s="67"/>
      <c r="H1137" s="69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80"/>
      <c r="T1137" s="80"/>
      <c r="U1137" s="80"/>
      <c r="V1137" s="80"/>
      <c r="W1137" s="80"/>
      <c r="X1137" s="80"/>
      <c r="Y1137" s="80"/>
      <c r="Z1137" s="80"/>
      <c r="AA1137" s="80"/>
      <c r="AB1137" s="80"/>
      <c r="AC1137" s="80"/>
      <c r="AD1137" s="80"/>
      <c r="AE1137" s="69"/>
      <c r="AF1137" s="69"/>
      <c r="AG1137" s="69"/>
      <c r="AH1137" s="80"/>
      <c r="AI1137" s="80"/>
      <c r="AJ1137" s="69"/>
      <c r="AK1137" s="69"/>
      <c r="AL1137" s="80"/>
      <c r="AM1137" s="80"/>
      <c r="AN1137" s="69"/>
      <c r="AO1137" s="69"/>
      <c r="AP1137" s="80"/>
      <c r="AQ1137" s="80"/>
      <c r="AR1137" s="69"/>
      <c r="AS1137" s="69"/>
      <c r="AT1137" s="80"/>
      <c r="AU1137" s="80"/>
      <c r="AV1137" s="69"/>
      <c r="AW1137" s="69"/>
      <c r="AX1137" s="80"/>
      <c r="AY1137" s="80"/>
      <c r="AZ1137" s="69"/>
      <c r="BA1137" s="69"/>
      <c r="BB1137" s="80"/>
      <c r="BC1137" s="80"/>
      <c r="BD1137" s="69"/>
      <c r="BE1137" s="69"/>
      <c r="BF1137" s="80"/>
      <c r="BG1137" s="80"/>
      <c r="BH1137" s="69"/>
      <c r="BI1137" s="69"/>
      <c r="BJ1137" s="80"/>
      <c r="BK1137" s="80"/>
      <c r="BL1137" s="69"/>
      <c r="BM1137" s="69"/>
      <c r="BN1137" s="80"/>
      <c r="BO1137" s="80"/>
      <c r="BP1137" s="69"/>
      <c r="BQ1137" s="69"/>
      <c r="BR1137" s="80"/>
      <c r="BS1137" s="80"/>
      <c r="BT1137" s="69"/>
      <c r="BU1137" s="69"/>
      <c r="BV1137" s="80"/>
      <c r="BW1137" s="80"/>
      <c r="BX1137" s="69"/>
      <c r="BY1137" s="69"/>
      <c r="BZ1137" s="80"/>
      <c r="CA1137" s="80"/>
      <c r="CB1137" s="69"/>
      <c r="CC1137" s="69"/>
      <c r="CD1137" s="80"/>
      <c r="CE1137" s="80"/>
      <c r="CF1137" s="69"/>
      <c r="CG1137" s="69"/>
      <c r="CH1137" s="69"/>
      <c r="CI1137" s="69"/>
      <c r="CJ1137" s="69"/>
      <c r="CK1137" s="69"/>
      <c r="CL1137" s="68"/>
      <c r="CM1137" s="67"/>
      <c r="CN1137" s="67"/>
      <c r="CO1137" s="68"/>
      <c r="CP1137" s="68"/>
      <c r="CQ1137" s="67"/>
      <c r="CR1137" s="67"/>
      <c r="CS1137" s="69"/>
      <c r="CT1137" s="81"/>
      <c r="CU1137" s="69"/>
      <c r="CV1137" s="69"/>
      <c r="CW1137" s="69"/>
      <c r="CX1137" s="69"/>
      <c r="CY1137" s="69"/>
      <c r="CZ1137" s="69"/>
      <c r="DA1137" s="69"/>
    </row>
    <row r="1138" spans="2:105">
      <c r="B1138" s="67"/>
      <c r="C1138" s="67"/>
      <c r="D1138" s="67"/>
      <c r="E1138" s="69"/>
      <c r="F1138" s="68"/>
      <c r="G1138" s="67"/>
      <c r="H1138" s="69"/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80"/>
      <c r="T1138" s="80"/>
      <c r="U1138" s="80"/>
      <c r="V1138" s="80"/>
      <c r="W1138" s="80"/>
      <c r="X1138" s="80"/>
      <c r="Y1138" s="80"/>
      <c r="Z1138" s="80"/>
      <c r="AA1138" s="80"/>
      <c r="AB1138" s="80"/>
      <c r="AC1138" s="80"/>
      <c r="AD1138" s="80"/>
      <c r="AE1138" s="69"/>
      <c r="AF1138" s="69"/>
      <c r="AG1138" s="69"/>
      <c r="AH1138" s="80"/>
      <c r="AI1138" s="80"/>
      <c r="AJ1138" s="69"/>
      <c r="AK1138" s="69"/>
      <c r="AL1138" s="80"/>
      <c r="AM1138" s="80"/>
      <c r="AN1138" s="69"/>
      <c r="AO1138" s="69"/>
      <c r="AP1138" s="80"/>
      <c r="AQ1138" s="80"/>
      <c r="AR1138" s="69"/>
      <c r="AS1138" s="69"/>
      <c r="AT1138" s="80"/>
      <c r="AU1138" s="80"/>
      <c r="AV1138" s="69"/>
      <c r="AW1138" s="69"/>
      <c r="AX1138" s="80"/>
      <c r="AY1138" s="80"/>
      <c r="AZ1138" s="69"/>
      <c r="BA1138" s="69"/>
      <c r="BB1138" s="80"/>
      <c r="BC1138" s="80"/>
      <c r="BD1138" s="69"/>
      <c r="BE1138" s="69"/>
      <c r="BF1138" s="80"/>
      <c r="BG1138" s="80"/>
      <c r="BH1138" s="69"/>
      <c r="BI1138" s="69"/>
      <c r="BJ1138" s="80"/>
      <c r="BK1138" s="80"/>
      <c r="BL1138" s="69"/>
      <c r="BM1138" s="69"/>
      <c r="BN1138" s="80"/>
      <c r="BO1138" s="80"/>
      <c r="BP1138" s="69"/>
      <c r="BQ1138" s="69"/>
      <c r="BR1138" s="80"/>
      <c r="BS1138" s="80"/>
      <c r="BT1138" s="69"/>
      <c r="BU1138" s="69"/>
      <c r="BV1138" s="80"/>
      <c r="BW1138" s="80"/>
      <c r="BX1138" s="69"/>
      <c r="BY1138" s="69"/>
      <c r="BZ1138" s="80"/>
      <c r="CA1138" s="80"/>
      <c r="CB1138" s="69"/>
      <c r="CC1138" s="69"/>
      <c r="CD1138" s="80"/>
      <c r="CE1138" s="80"/>
      <c r="CF1138" s="69"/>
      <c r="CG1138" s="69"/>
      <c r="CH1138" s="69"/>
      <c r="CI1138" s="69"/>
      <c r="CJ1138" s="69"/>
      <c r="CK1138" s="69"/>
      <c r="CL1138" s="68"/>
      <c r="CM1138" s="67"/>
      <c r="CN1138" s="67"/>
      <c r="CO1138" s="68"/>
      <c r="CP1138" s="68"/>
      <c r="CQ1138" s="67"/>
      <c r="CR1138" s="67"/>
      <c r="CS1138" s="69"/>
      <c r="CT1138" s="81"/>
      <c r="CU1138" s="69"/>
      <c r="CV1138" s="69"/>
      <c r="CW1138" s="69"/>
      <c r="CX1138" s="69"/>
      <c r="CY1138" s="69"/>
      <c r="CZ1138" s="69"/>
      <c r="DA1138" s="69"/>
    </row>
    <row r="1139" spans="2:105">
      <c r="B1139" s="67"/>
      <c r="C1139" s="67"/>
      <c r="D1139" s="67"/>
      <c r="E1139" s="69"/>
      <c r="F1139" s="68"/>
      <c r="G1139" s="67"/>
      <c r="H1139" s="69"/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80"/>
      <c r="T1139" s="80"/>
      <c r="U1139" s="80"/>
      <c r="V1139" s="80"/>
      <c r="W1139" s="80"/>
      <c r="X1139" s="80"/>
      <c r="Y1139" s="80"/>
      <c r="Z1139" s="80"/>
      <c r="AA1139" s="80"/>
      <c r="AB1139" s="80"/>
      <c r="AC1139" s="80"/>
      <c r="AD1139" s="80"/>
      <c r="AE1139" s="69"/>
      <c r="AF1139" s="69"/>
      <c r="AG1139" s="69"/>
      <c r="AH1139" s="80"/>
      <c r="AI1139" s="80"/>
      <c r="AJ1139" s="69"/>
      <c r="AK1139" s="69"/>
      <c r="AL1139" s="80"/>
      <c r="AM1139" s="80"/>
      <c r="AN1139" s="69"/>
      <c r="AO1139" s="69"/>
      <c r="AP1139" s="80"/>
      <c r="AQ1139" s="80"/>
      <c r="AR1139" s="69"/>
      <c r="AS1139" s="69"/>
      <c r="AT1139" s="80"/>
      <c r="AU1139" s="80"/>
      <c r="AV1139" s="69"/>
      <c r="AW1139" s="69"/>
      <c r="AX1139" s="80"/>
      <c r="AY1139" s="80"/>
      <c r="AZ1139" s="69"/>
      <c r="BA1139" s="69"/>
      <c r="BB1139" s="80"/>
      <c r="BC1139" s="80"/>
      <c r="BD1139" s="69"/>
      <c r="BE1139" s="69"/>
      <c r="BF1139" s="80"/>
      <c r="BG1139" s="80"/>
      <c r="BH1139" s="69"/>
      <c r="BI1139" s="69"/>
      <c r="BJ1139" s="80"/>
      <c r="BK1139" s="80"/>
      <c r="BL1139" s="69"/>
      <c r="BM1139" s="69"/>
      <c r="BN1139" s="80"/>
      <c r="BO1139" s="80"/>
      <c r="BP1139" s="69"/>
      <c r="BQ1139" s="69"/>
      <c r="BR1139" s="80"/>
      <c r="BS1139" s="80"/>
      <c r="BT1139" s="69"/>
      <c r="BU1139" s="69"/>
      <c r="BV1139" s="80"/>
      <c r="BW1139" s="80"/>
      <c r="BX1139" s="69"/>
      <c r="BY1139" s="69"/>
      <c r="BZ1139" s="80"/>
      <c r="CA1139" s="80"/>
      <c r="CB1139" s="69"/>
      <c r="CC1139" s="69"/>
      <c r="CD1139" s="80"/>
      <c r="CE1139" s="80"/>
      <c r="CF1139" s="69"/>
      <c r="CG1139" s="69"/>
      <c r="CH1139" s="69"/>
      <c r="CI1139" s="69"/>
      <c r="CJ1139" s="69"/>
      <c r="CK1139" s="69"/>
      <c r="CL1139" s="68"/>
      <c r="CM1139" s="67"/>
      <c r="CN1139" s="67"/>
      <c r="CO1139" s="68"/>
      <c r="CP1139" s="68"/>
      <c r="CQ1139" s="67"/>
      <c r="CR1139" s="67"/>
      <c r="CS1139" s="69"/>
      <c r="CT1139" s="81"/>
      <c r="CU1139" s="69"/>
      <c r="CV1139" s="69"/>
      <c r="CW1139" s="69"/>
      <c r="CX1139" s="69"/>
      <c r="CY1139" s="69"/>
      <c r="CZ1139" s="69"/>
      <c r="DA1139" s="69"/>
    </row>
    <row r="1140" spans="2:105">
      <c r="B1140" s="67"/>
      <c r="C1140" s="67"/>
      <c r="D1140" s="67"/>
      <c r="E1140" s="69"/>
      <c r="F1140" s="68"/>
      <c r="G1140" s="67"/>
      <c r="H1140" s="69"/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80"/>
      <c r="T1140" s="80"/>
      <c r="U1140" s="80"/>
      <c r="V1140" s="80"/>
      <c r="W1140" s="80"/>
      <c r="X1140" s="80"/>
      <c r="Y1140" s="80"/>
      <c r="Z1140" s="80"/>
      <c r="AA1140" s="80"/>
      <c r="AB1140" s="80"/>
      <c r="AC1140" s="80"/>
      <c r="AD1140" s="80"/>
      <c r="AE1140" s="69"/>
      <c r="AF1140" s="69"/>
      <c r="AG1140" s="69"/>
      <c r="AH1140" s="80"/>
      <c r="AI1140" s="80"/>
      <c r="AJ1140" s="69"/>
      <c r="AK1140" s="69"/>
      <c r="AL1140" s="80"/>
      <c r="AM1140" s="80"/>
      <c r="AN1140" s="69"/>
      <c r="AO1140" s="69"/>
      <c r="AP1140" s="80"/>
      <c r="AQ1140" s="80"/>
      <c r="AR1140" s="69"/>
      <c r="AS1140" s="69"/>
      <c r="AT1140" s="80"/>
      <c r="AU1140" s="80"/>
      <c r="AV1140" s="69"/>
      <c r="AW1140" s="69"/>
      <c r="AX1140" s="80"/>
      <c r="AY1140" s="80"/>
      <c r="AZ1140" s="69"/>
      <c r="BA1140" s="69"/>
      <c r="BB1140" s="80"/>
      <c r="BC1140" s="80"/>
      <c r="BD1140" s="69"/>
      <c r="BE1140" s="69"/>
      <c r="BF1140" s="80"/>
      <c r="BG1140" s="80"/>
      <c r="BH1140" s="69"/>
      <c r="BI1140" s="69"/>
      <c r="BJ1140" s="80"/>
      <c r="BK1140" s="80"/>
      <c r="BL1140" s="69"/>
      <c r="BM1140" s="69"/>
      <c r="BN1140" s="80"/>
      <c r="BO1140" s="80"/>
      <c r="BP1140" s="69"/>
      <c r="BQ1140" s="69"/>
      <c r="BR1140" s="80"/>
      <c r="BS1140" s="80"/>
      <c r="BT1140" s="69"/>
      <c r="BU1140" s="69"/>
      <c r="BV1140" s="80"/>
      <c r="BW1140" s="80"/>
      <c r="BX1140" s="69"/>
      <c r="BY1140" s="69"/>
      <c r="BZ1140" s="80"/>
      <c r="CA1140" s="80"/>
      <c r="CB1140" s="69"/>
      <c r="CC1140" s="69"/>
      <c r="CD1140" s="80"/>
      <c r="CE1140" s="80"/>
      <c r="CF1140" s="69"/>
      <c r="CG1140" s="69"/>
      <c r="CH1140" s="69"/>
      <c r="CI1140" s="69"/>
      <c r="CJ1140" s="69"/>
      <c r="CK1140" s="69"/>
      <c r="CL1140" s="68"/>
      <c r="CM1140" s="67"/>
      <c r="CN1140" s="67"/>
      <c r="CO1140" s="68"/>
      <c r="CP1140" s="68"/>
      <c r="CQ1140" s="67"/>
      <c r="CR1140" s="67"/>
      <c r="CS1140" s="69"/>
      <c r="CT1140" s="81"/>
      <c r="CU1140" s="69"/>
      <c r="CV1140" s="69"/>
      <c r="CW1140" s="69"/>
      <c r="CX1140" s="69"/>
      <c r="CY1140" s="69"/>
      <c r="CZ1140" s="69"/>
      <c r="DA1140" s="69"/>
    </row>
    <row r="1141" spans="2:105">
      <c r="B1141" s="67"/>
      <c r="C1141" s="67"/>
      <c r="D1141" s="67"/>
      <c r="E1141" s="69"/>
      <c r="F1141" s="68"/>
      <c r="G1141" s="67"/>
      <c r="H1141" s="69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80"/>
      <c r="T1141" s="80"/>
      <c r="U1141" s="80"/>
      <c r="V1141" s="80"/>
      <c r="W1141" s="80"/>
      <c r="X1141" s="80"/>
      <c r="Y1141" s="80"/>
      <c r="Z1141" s="80"/>
      <c r="AA1141" s="80"/>
      <c r="AB1141" s="80"/>
      <c r="AC1141" s="80"/>
      <c r="AD1141" s="80"/>
      <c r="AE1141" s="69"/>
      <c r="AF1141" s="69"/>
      <c r="AG1141" s="69"/>
      <c r="AH1141" s="80"/>
      <c r="AI1141" s="80"/>
      <c r="AJ1141" s="69"/>
      <c r="AK1141" s="69"/>
      <c r="AL1141" s="80"/>
      <c r="AM1141" s="80"/>
      <c r="AN1141" s="69"/>
      <c r="AO1141" s="69"/>
      <c r="AP1141" s="80"/>
      <c r="AQ1141" s="80"/>
      <c r="AR1141" s="69"/>
      <c r="AS1141" s="69"/>
      <c r="AT1141" s="80"/>
      <c r="AU1141" s="80"/>
      <c r="AV1141" s="69"/>
      <c r="AW1141" s="69"/>
      <c r="AX1141" s="80"/>
      <c r="AY1141" s="80"/>
      <c r="AZ1141" s="69"/>
      <c r="BA1141" s="69"/>
      <c r="BB1141" s="80"/>
      <c r="BC1141" s="80"/>
      <c r="BD1141" s="69"/>
      <c r="BE1141" s="69"/>
      <c r="BF1141" s="80"/>
      <c r="BG1141" s="80"/>
      <c r="BH1141" s="69"/>
      <c r="BI1141" s="69"/>
      <c r="BJ1141" s="80"/>
      <c r="BK1141" s="80"/>
      <c r="BL1141" s="69"/>
      <c r="BM1141" s="69"/>
      <c r="BN1141" s="80"/>
      <c r="BO1141" s="80"/>
      <c r="BP1141" s="69"/>
      <c r="BQ1141" s="69"/>
      <c r="BR1141" s="80"/>
      <c r="BS1141" s="80"/>
      <c r="BT1141" s="69"/>
      <c r="BU1141" s="69"/>
      <c r="BV1141" s="80"/>
      <c r="BW1141" s="80"/>
      <c r="BX1141" s="69"/>
      <c r="BY1141" s="69"/>
      <c r="BZ1141" s="80"/>
      <c r="CA1141" s="80"/>
      <c r="CB1141" s="69"/>
      <c r="CC1141" s="69"/>
      <c r="CD1141" s="80"/>
      <c r="CE1141" s="80"/>
      <c r="CF1141" s="69"/>
      <c r="CG1141" s="69"/>
      <c r="CH1141" s="69"/>
      <c r="CI1141" s="69"/>
      <c r="CJ1141" s="69"/>
      <c r="CK1141" s="69"/>
      <c r="CL1141" s="68"/>
      <c r="CM1141" s="67"/>
      <c r="CN1141" s="67"/>
      <c r="CO1141" s="68"/>
      <c r="CP1141" s="68"/>
      <c r="CQ1141" s="67"/>
      <c r="CR1141" s="67"/>
      <c r="CS1141" s="69"/>
      <c r="CT1141" s="81"/>
      <c r="CU1141" s="69"/>
      <c r="CV1141" s="69"/>
      <c r="CW1141" s="69"/>
      <c r="CX1141" s="69"/>
      <c r="CY1141" s="69"/>
      <c r="CZ1141" s="69"/>
      <c r="DA1141" s="69"/>
    </row>
    <row r="1142" spans="2:105">
      <c r="B1142" s="67"/>
      <c r="C1142" s="67"/>
      <c r="D1142" s="67"/>
      <c r="E1142" s="69"/>
      <c r="F1142" s="68"/>
      <c r="G1142" s="67"/>
      <c r="H1142" s="69"/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80"/>
      <c r="T1142" s="80"/>
      <c r="U1142" s="80"/>
      <c r="V1142" s="80"/>
      <c r="W1142" s="80"/>
      <c r="X1142" s="80"/>
      <c r="Y1142" s="80"/>
      <c r="Z1142" s="80"/>
      <c r="AA1142" s="80"/>
      <c r="AB1142" s="80"/>
      <c r="AC1142" s="80"/>
      <c r="AD1142" s="80"/>
      <c r="AE1142" s="69"/>
      <c r="AF1142" s="69"/>
      <c r="AG1142" s="69"/>
      <c r="AH1142" s="80"/>
      <c r="AI1142" s="80"/>
      <c r="AJ1142" s="69"/>
      <c r="AK1142" s="69"/>
      <c r="AL1142" s="80"/>
      <c r="AM1142" s="80"/>
      <c r="AN1142" s="69"/>
      <c r="AO1142" s="69"/>
      <c r="AP1142" s="80"/>
      <c r="AQ1142" s="80"/>
      <c r="AR1142" s="69"/>
      <c r="AS1142" s="69"/>
      <c r="AT1142" s="80"/>
      <c r="AU1142" s="80"/>
      <c r="AV1142" s="69"/>
      <c r="AW1142" s="69"/>
      <c r="AX1142" s="80"/>
      <c r="AY1142" s="80"/>
      <c r="AZ1142" s="69"/>
      <c r="BA1142" s="69"/>
      <c r="BB1142" s="80"/>
      <c r="BC1142" s="80"/>
      <c r="BD1142" s="69"/>
      <c r="BE1142" s="69"/>
      <c r="BF1142" s="80"/>
      <c r="BG1142" s="80"/>
      <c r="BH1142" s="69"/>
      <c r="BI1142" s="69"/>
      <c r="BJ1142" s="80"/>
      <c r="BK1142" s="80"/>
      <c r="BL1142" s="69"/>
      <c r="BM1142" s="69"/>
      <c r="BN1142" s="80"/>
      <c r="BO1142" s="80"/>
      <c r="BP1142" s="69"/>
      <c r="BQ1142" s="69"/>
      <c r="BR1142" s="80"/>
      <c r="BS1142" s="80"/>
      <c r="BT1142" s="69"/>
      <c r="BU1142" s="69"/>
      <c r="BV1142" s="80"/>
      <c r="BW1142" s="80"/>
      <c r="BX1142" s="69"/>
      <c r="BY1142" s="69"/>
      <c r="BZ1142" s="80"/>
      <c r="CA1142" s="80"/>
      <c r="CB1142" s="69"/>
      <c r="CC1142" s="69"/>
      <c r="CD1142" s="80"/>
      <c r="CE1142" s="80"/>
      <c r="CF1142" s="69"/>
      <c r="CG1142" s="69"/>
      <c r="CH1142" s="69"/>
      <c r="CI1142" s="69"/>
      <c r="CJ1142" s="69"/>
      <c r="CK1142" s="69"/>
      <c r="CL1142" s="68"/>
      <c r="CM1142" s="67"/>
      <c r="CN1142" s="67"/>
      <c r="CO1142" s="68"/>
      <c r="CP1142" s="68"/>
      <c r="CQ1142" s="67"/>
      <c r="CR1142" s="67"/>
      <c r="CS1142" s="69"/>
      <c r="CT1142" s="81"/>
      <c r="CU1142" s="69"/>
      <c r="CV1142" s="69"/>
      <c r="CW1142" s="69"/>
      <c r="CX1142" s="69"/>
      <c r="CY1142" s="69"/>
      <c r="CZ1142" s="69"/>
      <c r="DA1142" s="69"/>
    </row>
    <row r="1143" spans="2:105">
      <c r="B1143" s="67"/>
      <c r="C1143" s="67"/>
      <c r="D1143" s="67"/>
      <c r="E1143" s="69"/>
      <c r="F1143" s="68"/>
      <c r="G1143" s="67"/>
      <c r="H1143" s="69"/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80"/>
      <c r="T1143" s="80"/>
      <c r="U1143" s="80"/>
      <c r="V1143" s="80"/>
      <c r="W1143" s="80"/>
      <c r="X1143" s="80"/>
      <c r="Y1143" s="80"/>
      <c r="Z1143" s="80"/>
      <c r="AA1143" s="80"/>
      <c r="AB1143" s="80"/>
      <c r="AC1143" s="80"/>
      <c r="AD1143" s="80"/>
      <c r="AE1143" s="69"/>
      <c r="AF1143" s="69"/>
      <c r="AG1143" s="69"/>
      <c r="AH1143" s="80"/>
      <c r="AI1143" s="80"/>
      <c r="AJ1143" s="69"/>
      <c r="AK1143" s="69"/>
      <c r="AL1143" s="80"/>
      <c r="AM1143" s="80"/>
      <c r="AN1143" s="69"/>
      <c r="AO1143" s="69"/>
      <c r="AP1143" s="80"/>
      <c r="AQ1143" s="80"/>
      <c r="AR1143" s="69"/>
      <c r="AS1143" s="69"/>
      <c r="AT1143" s="80"/>
      <c r="AU1143" s="80"/>
      <c r="AV1143" s="69"/>
      <c r="AW1143" s="69"/>
      <c r="AX1143" s="80"/>
      <c r="AY1143" s="80"/>
      <c r="AZ1143" s="69"/>
      <c r="BA1143" s="69"/>
      <c r="BB1143" s="80"/>
      <c r="BC1143" s="80"/>
      <c r="BD1143" s="69"/>
      <c r="BE1143" s="69"/>
      <c r="BF1143" s="80"/>
      <c r="BG1143" s="80"/>
      <c r="BH1143" s="69"/>
      <c r="BI1143" s="69"/>
      <c r="BJ1143" s="80"/>
      <c r="BK1143" s="80"/>
      <c r="BL1143" s="69"/>
      <c r="BM1143" s="69"/>
      <c r="BN1143" s="80"/>
      <c r="BO1143" s="80"/>
      <c r="BP1143" s="69"/>
      <c r="BQ1143" s="69"/>
      <c r="BR1143" s="80"/>
      <c r="BS1143" s="80"/>
      <c r="BT1143" s="69"/>
      <c r="BU1143" s="69"/>
      <c r="BV1143" s="80"/>
      <c r="BW1143" s="80"/>
      <c r="BX1143" s="69"/>
      <c r="BY1143" s="69"/>
      <c r="BZ1143" s="80"/>
      <c r="CA1143" s="80"/>
      <c r="CB1143" s="69"/>
      <c r="CC1143" s="69"/>
      <c r="CD1143" s="80"/>
      <c r="CE1143" s="80"/>
      <c r="CF1143" s="69"/>
      <c r="CG1143" s="69"/>
      <c r="CH1143" s="69"/>
      <c r="CI1143" s="69"/>
      <c r="CJ1143" s="69"/>
      <c r="CK1143" s="69"/>
      <c r="CL1143" s="68"/>
      <c r="CM1143" s="67"/>
      <c r="CN1143" s="67"/>
      <c r="CO1143" s="68"/>
      <c r="CP1143" s="68"/>
      <c r="CQ1143" s="67"/>
      <c r="CR1143" s="67"/>
      <c r="CS1143" s="69"/>
      <c r="CT1143" s="81"/>
      <c r="CU1143" s="69"/>
      <c r="CV1143" s="69"/>
      <c r="CW1143" s="69"/>
      <c r="CX1143" s="69"/>
      <c r="CY1143" s="69"/>
      <c r="CZ1143" s="69"/>
      <c r="DA1143" s="69"/>
    </row>
    <row r="1144" spans="2:105">
      <c r="B1144" s="67"/>
      <c r="C1144" s="67"/>
      <c r="D1144" s="67"/>
      <c r="E1144" s="69"/>
      <c r="F1144" s="68"/>
      <c r="G1144" s="67"/>
      <c r="H1144" s="69"/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80"/>
      <c r="T1144" s="80"/>
      <c r="U1144" s="80"/>
      <c r="V1144" s="80"/>
      <c r="W1144" s="80"/>
      <c r="X1144" s="80"/>
      <c r="Y1144" s="80"/>
      <c r="Z1144" s="80"/>
      <c r="AA1144" s="80"/>
      <c r="AB1144" s="80"/>
      <c r="AC1144" s="80"/>
      <c r="AD1144" s="80"/>
      <c r="AE1144" s="69"/>
      <c r="AF1144" s="69"/>
      <c r="AG1144" s="69"/>
      <c r="AH1144" s="80"/>
      <c r="AI1144" s="80"/>
      <c r="AJ1144" s="69"/>
      <c r="AK1144" s="69"/>
      <c r="AL1144" s="80"/>
      <c r="AM1144" s="80"/>
      <c r="AN1144" s="69"/>
      <c r="AO1144" s="69"/>
      <c r="AP1144" s="80"/>
      <c r="AQ1144" s="80"/>
      <c r="AR1144" s="69"/>
      <c r="AS1144" s="69"/>
      <c r="AT1144" s="80"/>
      <c r="AU1144" s="80"/>
      <c r="AV1144" s="69"/>
      <c r="AW1144" s="69"/>
      <c r="AX1144" s="80"/>
      <c r="AY1144" s="80"/>
      <c r="AZ1144" s="69"/>
      <c r="BA1144" s="69"/>
      <c r="BB1144" s="80"/>
      <c r="BC1144" s="80"/>
      <c r="BD1144" s="69"/>
      <c r="BE1144" s="69"/>
      <c r="BF1144" s="80"/>
      <c r="BG1144" s="80"/>
      <c r="BH1144" s="69"/>
      <c r="BI1144" s="69"/>
      <c r="BJ1144" s="80"/>
      <c r="BK1144" s="80"/>
      <c r="BL1144" s="69"/>
      <c r="BM1144" s="69"/>
      <c r="BN1144" s="80"/>
      <c r="BO1144" s="80"/>
      <c r="BP1144" s="69"/>
      <c r="BQ1144" s="69"/>
      <c r="BR1144" s="80"/>
      <c r="BS1144" s="80"/>
      <c r="BT1144" s="69"/>
      <c r="BU1144" s="69"/>
      <c r="BV1144" s="80"/>
      <c r="BW1144" s="80"/>
      <c r="BX1144" s="69"/>
      <c r="BY1144" s="69"/>
      <c r="BZ1144" s="80"/>
      <c r="CA1144" s="80"/>
      <c r="CB1144" s="69"/>
      <c r="CC1144" s="69"/>
      <c r="CD1144" s="80"/>
      <c r="CE1144" s="80"/>
      <c r="CF1144" s="69"/>
      <c r="CG1144" s="69"/>
      <c r="CH1144" s="69"/>
      <c r="CI1144" s="69"/>
      <c r="CJ1144" s="69"/>
      <c r="CK1144" s="69"/>
      <c r="CL1144" s="68"/>
      <c r="CM1144" s="67"/>
      <c r="CN1144" s="67"/>
      <c r="CO1144" s="68"/>
      <c r="CP1144" s="68"/>
      <c r="CQ1144" s="67"/>
      <c r="CR1144" s="67"/>
      <c r="CS1144" s="69"/>
      <c r="CT1144" s="81"/>
      <c r="CU1144" s="69"/>
      <c r="CV1144" s="69"/>
      <c r="CW1144" s="69"/>
      <c r="CX1144" s="69"/>
      <c r="CY1144" s="69"/>
      <c r="CZ1144" s="69"/>
      <c r="DA1144" s="69"/>
    </row>
    <row r="1145" spans="2:105">
      <c r="B1145" s="67"/>
      <c r="C1145" s="67"/>
      <c r="D1145" s="67"/>
      <c r="E1145" s="69"/>
      <c r="F1145" s="68"/>
      <c r="G1145" s="67"/>
      <c r="H1145" s="69"/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80"/>
      <c r="T1145" s="80"/>
      <c r="U1145" s="80"/>
      <c r="V1145" s="80"/>
      <c r="W1145" s="80"/>
      <c r="X1145" s="80"/>
      <c r="Y1145" s="80"/>
      <c r="Z1145" s="80"/>
      <c r="AA1145" s="80"/>
      <c r="AB1145" s="80"/>
      <c r="AC1145" s="80"/>
      <c r="AD1145" s="80"/>
      <c r="AE1145" s="69"/>
      <c r="AF1145" s="69"/>
      <c r="AG1145" s="69"/>
      <c r="AH1145" s="80"/>
      <c r="AI1145" s="80"/>
      <c r="AJ1145" s="69"/>
      <c r="AK1145" s="69"/>
      <c r="AL1145" s="80"/>
      <c r="AM1145" s="80"/>
      <c r="AN1145" s="69"/>
      <c r="AO1145" s="69"/>
      <c r="AP1145" s="80"/>
      <c r="AQ1145" s="80"/>
      <c r="AR1145" s="69"/>
      <c r="AS1145" s="69"/>
      <c r="AT1145" s="80"/>
      <c r="AU1145" s="80"/>
      <c r="AV1145" s="69"/>
      <c r="AW1145" s="69"/>
      <c r="AX1145" s="80"/>
      <c r="AY1145" s="80"/>
      <c r="AZ1145" s="69"/>
      <c r="BA1145" s="69"/>
      <c r="BB1145" s="80"/>
      <c r="BC1145" s="80"/>
      <c r="BD1145" s="69"/>
      <c r="BE1145" s="69"/>
      <c r="BF1145" s="80"/>
      <c r="BG1145" s="80"/>
      <c r="BH1145" s="69"/>
      <c r="BI1145" s="69"/>
      <c r="BJ1145" s="80"/>
      <c r="BK1145" s="80"/>
      <c r="BL1145" s="69"/>
      <c r="BM1145" s="69"/>
      <c r="BN1145" s="80"/>
      <c r="BO1145" s="80"/>
      <c r="BP1145" s="69"/>
      <c r="BQ1145" s="69"/>
      <c r="BR1145" s="80"/>
      <c r="BS1145" s="80"/>
      <c r="BT1145" s="69"/>
      <c r="BU1145" s="69"/>
      <c r="BV1145" s="80"/>
      <c r="BW1145" s="80"/>
      <c r="BX1145" s="69"/>
      <c r="BY1145" s="69"/>
      <c r="BZ1145" s="80"/>
      <c r="CA1145" s="80"/>
      <c r="CB1145" s="69"/>
      <c r="CC1145" s="69"/>
      <c r="CD1145" s="80"/>
      <c r="CE1145" s="80"/>
      <c r="CF1145" s="69"/>
      <c r="CG1145" s="69"/>
      <c r="CH1145" s="69"/>
      <c r="CI1145" s="69"/>
      <c r="CJ1145" s="69"/>
      <c r="CK1145" s="69"/>
      <c r="CL1145" s="68"/>
      <c r="CM1145" s="67"/>
      <c r="CN1145" s="67"/>
      <c r="CO1145" s="68"/>
      <c r="CP1145" s="68"/>
      <c r="CQ1145" s="67"/>
      <c r="CR1145" s="67"/>
      <c r="CS1145" s="69"/>
      <c r="CT1145" s="81"/>
      <c r="CU1145" s="69"/>
      <c r="CV1145" s="69"/>
      <c r="CW1145" s="69"/>
      <c r="CX1145" s="69"/>
      <c r="CY1145" s="69"/>
      <c r="CZ1145" s="69"/>
      <c r="DA1145" s="69"/>
    </row>
    <row r="1146" spans="2:105">
      <c r="B1146" s="67"/>
      <c r="C1146" s="67"/>
      <c r="D1146" s="67"/>
      <c r="E1146" s="69"/>
      <c r="F1146" s="68"/>
      <c r="G1146" s="67"/>
      <c r="H1146" s="69"/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80"/>
      <c r="T1146" s="80"/>
      <c r="U1146" s="80"/>
      <c r="V1146" s="80"/>
      <c r="W1146" s="80"/>
      <c r="X1146" s="80"/>
      <c r="Y1146" s="80"/>
      <c r="Z1146" s="80"/>
      <c r="AA1146" s="80"/>
      <c r="AB1146" s="80"/>
      <c r="AC1146" s="80"/>
      <c r="AD1146" s="80"/>
      <c r="AE1146" s="69"/>
      <c r="AF1146" s="69"/>
      <c r="AG1146" s="69"/>
      <c r="AH1146" s="80"/>
      <c r="AI1146" s="80"/>
      <c r="AJ1146" s="69"/>
      <c r="AK1146" s="69"/>
      <c r="AL1146" s="80"/>
      <c r="AM1146" s="80"/>
      <c r="AN1146" s="69"/>
      <c r="AO1146" s="69"/>
      <c r="AP1146" s="80"/>
      <c r="AQ1146" s="80"/>
      <c r="AR1146" s="69"/>
      <c r="AS1146" s="69"/>
      <c r="AT1146" s="80"/>
      <c r="AU1146" s="80"/>
      <c r="AV1146" s="69"/>
      <c r="AW1146" s="69"/>
      <c r="AX1146" s="80"/>
      <c r="AY1146" s="80"/>
      <c r="AZ1146" s="69"/>
      <c r="BA1146" s="69"/>
      <c r="BB1146" s="80"/>
      <c r="BC1146" s="80"/>
      <c r="BD1146" s="69"/>
      <c r="BE1146" s="69"/>
      <c r="BF1146" s="80"/>
      <c r="BG1146" s="80"/>
      <c r="BH1146" s="69"/>
      <c r="BI1146" s="69"/>
      <c r="BJ1146" s="80"/>
      <c r="BK1146" s="80"/>
      <c r="BL1146" s="69"/>
      <c r="BM1146" s="69"/>
      <c r="BN1146" s="80"/>
      <c r="BO1146" s="80"/>
      <c r="BP1146" s="69"/>
      <c r="BQ1146" s="69"/>
      <c r="BR1146" s="80"/>
      <c r="BS1146" s="80"/>
      <c r="BT1146" s="69"/>
      <c r="BU1146" s="69"/>
      <c r="BV1146" s="80"/>
      <c r="BW1146" s="80"/>
      <c r="BX1146" s="69"/>
      <c r="BY1146" s="69"/>
      <c r="BZ1146" s="80"/>
      <c r="CA1146" s="80"/>
      <c r="CB1146" s="69"/>
      <c r="CC1146" s="69"/>
      <c r="CD1146" s="80"/>
      <c r="CE1146" s="80"/>
      <c r="CF1146" s="69"/>
      <c r="CG1146" s="69"/>
      <c r="CH1146" s="69"/>
      <c r="CI1146" s="69"/>
      <c r="CJ1146" s="69"/>
      <c r="CK1146" s="69"/>
      <c r="CL1146" s="68"/>
      <c r="CM1146" s="67"/>
      <c r="CN1146" s="67"/>
      <c r="CO1146" s="68"/>
      <c r="CP1146" s="68"/>
      <c r="CQ1146" s="67"/>
      <c r="CR1146" s="67"/>
      <c r="CS1146" s="69"/>
      <c r="CT1146" s="81"/>
      <c r="CU1146" s="69"/>
      <c r="CV1146" s="69"/>
      <c r="CW1146" s="69"/>
      <c r="CX1146" s="69"/>
      <c r="CY1146" s="69"/>
      <c r="CZ1146" s="69"/>
      <c r="DA1146" s="69"/>
    </row>
    <row r="1147" spans="2:105">
      <c r="B1147" s="67"/>
      <c r="C1147" s="67"/>
      <c r="D1147" s="67"/>
      <c r="E1147" s="69"/>
      <c r="F1147" s="68"/>
      <c r="G1147" s="67"/>
      <c r="H1147" s="69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80"/>
      <c r="T1147" s="80"/>
      <c r="U1147" s="80"/>
      <c r="V1147" s="80"/>
      <c r="W1147" s="80"/>
      <c r="X1147" s="80"/>
      <c r="Y1147" s="80"/>
      <c r="Z1147" s="80"/>
      <c r="AA1147" s="80"/>
      <c r="AB1147" s="80"/>
      <c r="AC1147" s="80"/>
      <c r="AD1147" s="80"/>
      <c r="AE1147" s="69"/>
      <c r="AF1147" s="69"/>
      <c r="AG1147" s="69"/>
      <c r="AH1147" s="80"/>
      <c r="AI1147" s="80"/>
      <c r="AJ1147" s="69"/>
      <c r="AK1147" s="69"/>
      <c r="AL1147" s="80"/>
      <c r="AM1147" s="80"/>
      <c r="AN1147" s="69"/>
      <c r="AO1147" s="69"/>
      <c r="AP1147" s="80"/>
      <c r="AQ1147" s="80"/>
      <c r="AR1147" s="69"/>
      <c r="AS1147" s="69"/>
      <c r="AT1147" s="80"/>
      <c r="AU1147" s="80"/>
      <c r="AV1147" s="69"/>
      <c r="AW1147" s="69"/>
      <c r="AX1147" s="80"/>
      <c r="AY1147" s="80"/>
      <c r="AZ1147" s="69"/>
      <c r="BA1147" s="69"/>
      <c r="BB1147" s="80"/>
      <c r="BC1147" s="80"/>
      <c r="BD1147" s="69"/>
      <c r="BE1147" s="69"/>
      <c r="BF1147" s="80"/>
      <c r="BG1147" s="80"/>
      <c r="BH1147" s="69"/>
      <c r="BI1147" s="69"/>
      <c r="BJ1147" s="80"/>
      <c r="BK1147" s="80"/>
      <c r="BL1147" s="69"/>
      <c r="BM1147" s="69"/>
      <c r="BN1147" s="80"/>
      <c r="BO1147" s="80"/>
      <c r="BP1147" s="69"/>
      <c r="BQ1147" s="69"/>
      <c r="BR1147" s="80"/>
      <c r="BS1147" s="80"/>
      <c r="BT1147" s="69"/>
      <c r="BU1147" s="69"/>
      <c r="BV1147" s="80"/>
      <c r="BW1147" s="80"/>
      <c r="BX1147" s="69"/>
      <c r="BY1147" s="69"/>
      <c r="BZ1147" s="80"/>
      <c r="CA1147" s="80"/>
      <c r="CB1147" s="69"/>
      <c r="CC1147" s="69"/>
      <c r="CD1147" s="80"/>
      <c r="CE1147" s="80"/>
      <c r="CF1147" s="69"/>
      <c r="CG1147" s="69"/>
      <c r="CH1147" s="69"/>
      <c r="CI1147" s="69"/>
      <c r="CJ1147" s="69"/>
      <c r="CK1147" s="69"/>
      <c r="CL1147" s="68"/>
      <c r="CM1147" s="67"/>
      <c r="CN1147" s="67"/>
      <c r="CO1147" s="68"/>
      <c r="CP1147" s="68"/>
      <c r="CQ1147" s="67"/>
      <c r="CR1147" s="67"/>
      <c r="CS1147" s="69"/>
      <c r="CT1147" s="81"/>
      <c r="CU1147" s="69"/>
      <c r="CV1147" s="69"/>
      <c r="CW1147" s="69"/>
      <c r="CX1147" s="69"/>
      <c r="CY1147" s="69"/>
      <c r="CZ1147" s="69"/>
      <c r="DA1147" s="69"/>
    </row>
    <row r="1148" spans="2:105">
      <c r="B1148" s="67"/>
      <c r="C1148" s="67"/>
      <c r="D1148" s="67"/>
      <c r="E1148" s="69"/>
      <c r="F1148" s="68"/>
      <c r="G1148" s="67"/>
      <c r="H1148" s="69"/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80"/>
      <c r="T1148" s="80"/>
      <c r="U1148" s="80"/>
      <c r="V1148" s="80"/>
      <c r="W1148" s="80"/>
      <c r="X1148" s="80"/>
      <c r="Y1148" s="80"/>
      <c r="Z1148" s="80"/>
      <c r="AA1148" s="80"/>
      <c r="AB1148" s="80"/>
      <c r="AC1148" s="80"/>
      <c r="AD1148" s="80"/>
      <c r="AE1148" s="69"/>
      <c r="AF1148" s="69"/>
      <c r="AG1148" s="69"/>
      <c r="AH1148" s="80"/>
      <c r="AI1148" s="80"/>
      <c r="AJ1148" s="69"/>
      <c r="AK1148" s="69"/>
      <c r="AL1148" s="80"/>
      <c r="AM1148" s="80"/>
      <c r="AN1148" s="69"/>
      <c r="AO1148" s="69"/>
      <c r="AP1148" s="80"/>
      <c r="AQ1148" s="80"/>
      <c r="AR1148" s="69"/>
      <c r="AS1148" s="69"/>
      <c r="AT1148" s="80"/>
      <c r="AU1148" s="80"/>
      <c r="AV1148" s="69"/>
      <c r="AW1148" s="69"/>
      <c r="AX1148" s="80"/>
      <c r="AY1148" s="80"/>
      <c r="AZ1148" s="69"/>
      <c r="BA1148" s="69"/>
      <c r="BB1148" s="80"/>
      <c r="BC1148" s="80"/>
      <c r="BD1148" s="69"/>
      <c r="BE1148" s="69"/>
      <c r="BF1148" s="80"/>
      <c r="BG1148" s="80"/>
      <c r="BH1148" s="69"/>
      <c r="BI1148" s="69"/>
      <c r="BJ1148" s="80"/>
      <c r="BK1148" s="80"/>
      <c r="BL1148" s="69"/>
      <c r="BM1148" s="69"/>
      <c r="BN1148" s="80"/>
      <c r="BO1148" s="80"/>
      <c r="BP1148" s="69"/>
      <c r="BQ1148" s="69"/>
      <c r="BR1148" s="80"/>
      <c r="BS1148" s="80"/>
      <c r="BT1148" s="69"/>
      <c r="BU1148" s="69"/>
      <c r="BV1148" s="80"/>
      <c r="BW1148" s="80"/>
      <c r="BX1148" s="69"/>
      <c r="BY1148" s="69"/>
      <c r="BZ1148" s="80"/>
      <c r="CA1148" s="80"/>
      <c r="CB1148" s="69"/>
      <c r="CC1148" s="69"/>
      <c r="CD1148" s="80"/>
      <c r="CE1148" s="80"/>
      <c r="CF1148" s="69"/>
      <c r="CG1148" s="69"/>
      <c r="CH1148" s="69"/>
      <c r="CI1148" s="69"/>
      <c r="CJ1148" s="69"/>
      <c r="CK1148" s="69"/>
      <c r="CL1148" s="68"/>
      <c r="CM1148" s="67"/>
      <c r="CN1148" s="67"/>
      <c r="CO1148" s="68"/>
      <c r="CP1148" s="68"/>
      <c r="CQ1148" s="67"/>
      <c r="CR1148" s="67"/>
      <c r="CS1148" s="69"/>
      <c r="CT1148" s="81"/>
      <c r="CU1148" s="69"/>
      <c r="CV1148" s="69"/>
      <c r="CW1148" s="69"/>
      <c r="CX1148" s="69"/>
      <c r="CY1148" s="69"/>
      <c r="CZ1148" s="69"/>
      <c r="DA1148" s="69"/>
    </row>
    <row r="1149" spans="2:105">
      <c r="B1149" s="67"/>
      <c r="C1149" s="67"/>
      <c r="D1149" s="67"/>
      <c r="E1149" s="69"/>
      <c r="F1149" s="68"/>
      <c r="G1149" s="67"/>
      <c r="H1149" s="69"/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80"/>
      <c r="T1149" s="80"/>
      <c r="U1149" s="80"/>
      <c r="V1149" s="80"/>
      <c r="W1149" s="80"/>
      <c r="X1149" s="80"/>
      <c r="Y1149" s="80"/>
      <c r="Z1149" s="80"/>
      <c r="AA1149" s="80"/>
      <c r="AB1149" s="80"/>
      <c r="AC1149" s="80"/>
      <c r="AD1149" s="80"/>
      <c r="AE1149" s="69"/>
      <c r="AF1149" s="69"/>
      <c r="AG1149" s="69"/>
      <c r="AH1149" s="80"/>
      <c r="AI1149" s="80"/>
      <c r="AJ1149" s="69"/>
      <c r="AK1149" s="69"/>
      <c r="AL1149" s="80"/>
      <c r="AM1149" s="80"/>
      <c r="AN1149" s="69"/>
      <c r="AO1149" s="69"/>
      <c r="AP1149" s="80"/>
      <c r="AQ1149" s="80"/>
      <c r="AR1149" s="69"/>
      <c r="AS1149" s="69"/>
      <c r="AT1149" s="80"/>
      <c r="AU1149" s="80"/>
      <c r="AV1149" s="69"/>
      <c r="AW1149" s="69"/>
      <c r="AX1149" s="80"/>
      <c r="AY1149" s="80"/>
      <c r="AZ1149" s="69"/>
      <c r="BA1149" s="69"/>
      <c r="BB1149" s="80"/>
      <c r="BC1149" s="80"/>
      <c r="BD1149" s="69"/>
      <c r="BE1149" s="69"/>
      <c r="BF1149" s="80"/>
      <c r="BG1149" s="80"/>
      <c r="BH1149" s="69"/>
      <c r="BI1149" s="69"/>
      <c r="BJ1149" s="80"/>
      <c r="BK1149" s="80"/>
      <c r="BL1149" s="69"/>
      <c r="BM1149" s="69"/>
      <c r="BN1149" s="80"/>
      <c r="BO1149" s="80"/>
      <c r="BP1149" s="69"/>
      <c r="BQ1149" s="69"/>
      <c r="BR1149" s="80"/>
      <c r="BS1149" s="80"/>
      <c r="BT1149" s="69"/>
      <c r="BU1149" s="69"/>
      <c r="BV1149" s="80"/>
      <c r="BW1149" s="80"/>
      <c r="BX1149" s="69"/>
      <c r="BY1149" s="69"/>
      <c r="BZ1149" s="80"/>
      <c r="CA1149" s="80"/>
      <c r="CB1149" s="69"/>
      <c r="CC1149" s="69"/>
      <c r="CD1149" s="80"/>
      <c r="CE1149" s="80"/>
      <c r="CF1149" s="69"/>
      <c r="CG1149" s="69"/>
      <c r="CH1149" s="69"/>
      <c r="CI1149" s="69"/>
      <c r="CJ1149" s="69"/>
      <c r="CK1149" s="69"/>
      <c r="CL1149" s="68"/>
      <c r="CM1149" s="67"/>
      <c r="CN1149" s="67"/>
      <c r="CO1149" s="68"/>
      <c r="CP1149" s="68"/>
      <c r="CQ1149" s="67"/>
      <c r="CR1149" s="67"/>
      <c r="CS1149" s="69"/>
      <c r="CT1149" s="81"/>
      <c r="CU1149" s="69"/>
      <c r="CV1149" s="69"/>
      <c r="CW1149" s="69"/>
      <c r="CX1149" s="69"/>
      <c r="CY1149" s="69"/>
      <c r="CZ1149" s="69"/>
      <c r="DA1149" s="69"/>
    </row>
    <row r="1150" spans="2:105">
      <c r="B1150" s="67"/>
      <c r="C1150" s="67"/>
      <c r="D1150" s="67"/>
      <c r="E1150" s="69"/>
      <c r="F1150" s="68"/>
      <c r="G1150" s="67"/>
      <c r="H1150" s="69"/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80"/>
      <c r="T1150" s="80"/>
      <c r="U1150" s="80"/>
      <c r="V1150" s="80"/>
      <c r="W1150" s="80"/>
      <c r="X1150" s="80"/>
      <c r="Y1150" s="80"/>
      <c r="Z1150" s="80"/>
      <c r="AA1150" s="80"/>
      <c r="AB1150" s="80"/>
      <c r="AC1150" s="80"/>
      <c r="AD1150" s="80"/>
      <c r="AE1150" s="69"/>
      <c r="AF1150" s="69"/>
      <c r="AG1150" s="69"/>
      <c r="AH1150" s="80"/>
      <c r="AI1150" s="80"/>
      <c r="AJ1150" s="69"/>
      <c r="AK1150" s="69"/>
      <c r="AL1150" s="80"/>
      <c r="AM1150" s="80"/>
      <c r="AN1150" s="69"/>
      <c r="AO1150" s="69"/>
      <c r="AP1150" s="80"/>
      <c r="AQ1150" s="80"/>
      <c r="AR1150" s="69"/>
      <c r="AS1150" s="69"/>
      <c r="AT1150" s="80"/>
      <c r="AU1150" s="80"/>
      <c r="AV1150" s="69"/>
      <c r="AW1150" s="69"/>
      <c r="AX1150" s="80"/>
      <c r="AY1150" s="80"/>
      <c r="AZ1150" s="69"/>
      <c r="BA1150" s="69"/>
      <c r="BB1150" s="80"/>
      <c r="BC1150" s="80"/>
      <c r="BD1150" s="69"/>
      <c r="BE1150" s="69"/>
      <c r="BF1150" s="80"/>
      <c r="BG1150" s="80"/>
      <c r="BH1150" s="69"/>
      <c r="BI1150" s="69"/>
      <c r="BJ1150" s="80"/>
      <c r="BK1150" s="80"/>
      <c r="BL1150" s="69"/>
      <c r="BM1150" s="69"/>
      <c r="BN1150" s="80"/>
      <c r="BO1150" s="80"/>
      <c r="BP1150" s="69"/>
      <c r="BQ1150" s="69"/>
      <c r="BR1150" s="80"/>
      <c r="BS1150" s="80"/>
      <c r="BT1150" s="69"/>
      <c r="BU1150" s="69"/>
      <c r="BV1150" s="80"/>
      <c r="BW1150" s="80"/>
      <c r="BX1150" s="69"/>
      <c r="BY1150" s="69"/>
      <c r="BZ1150" s="80"/>
      <c r="CA1150" s="80"/>
      <c r="CB1150" s="69"/>
      <c r="CC1150" s="69"/>
      <c r="CD1150" s="80"/>
      <c r="CE1150" s="80"/>
      <c r="CF1150" s="69"/>
      <c r="CG1150" s="69"/>
      <c r="CH1150" s="69"/>
      <c r="CI1150" s="69"/>
      <c r="CJ1150" s="69"/>
      <c r="CK1150" s="69"/>
      <c r="CL1150" s="68"/>
      <c r="CM1150" s="67"/>
      <c r="CN1150" s="67"/>
      <c r="CO1150" s="68"/>
      <c r="CP1150" s="68"/>
      <c r="CQ1150" s="67"/>
      <c r="CR1150" s="67"/>
      <c r="CS1150" s="69"/>
      <c r="CT1150" s="81"/>
      <c r="CU1150" s="69"/>
      <c r="CV1150" s="69"/>
      <c r="CW1150" s="69"/>
      <c r="CX1150" s="69"/>
      <c r="CY1150" s="69"/>
      <c r="CZ1150" s="69"/>
      <c r="DA1150" s="69"/>
    </row>
    <row r="1151" spans="2:105">
      <c r="B1151" s="67"/>
      <c r="C1151" s="67"/>
      <c r="D1151" s="67"/>
      <c r="E1151" s="69"/>
      <c r="F1151" s="68"/>
      <c r="G1151" s="67"/>
      <c r="H1151" s="69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80"/>
      <c r="T1151" s="80"/>
      <c r="U1151" s="80"/>
      <c r="V1151" s="80"/>
      <c r="W1151" s="80"/>
      <c r="X1151" s="80"/>
      <c r="Y1151" s="80"/>
      <c r="Z1151" s="80"/>
      <c r="AA1151" s="80"/>
      <c r="AB1151" s="80"/>
      <c r="AC1151" s="80"/>
      <c r="AD1151" s="80"/>
      <c r="AE1151" s="69"/>
      <c r="AF1151" s="69"/>
      <c r="AG1151" s="69"/>
      <c r="AH1151" s="80"/>
      <c r="AI1151" s="80"/>
      <c r="AJ1151" s="69"/>
      <c r="AK1151" s="69"/>
      <c r="AL1151" s="80"/>
      <c r="AM1151" s="80"/>
      <c r="AN1151" s="69"/>
      <c r="AO1151" s="69"/>
      <c r="AP1151" s="80"/>
      <c r="AQ1151" s="80"/>
      <c r="AR1151" s="69"/>
      <c r="AS1151" s="69"/>
      <c r="AT1151" s="80"/>
      <c r="AU1151" s="80"/>
      <c r="AV1151" s="69"/>
      <c r="AW1151" s="69"/>
      <c r="AX1151" s="80"/>
      <c r="AY1151" s="80"/>
      <c r="AZ1151" s="69"/>
      <c r="BA1151" s="69"/>
      <c r="BB1151" s="80"/>
      <c r="BC1151" s="80"/>
      <c r="BD1151" s="69"/>
      <c r="BE1151" s="69"/>
      <c r="BF1151" s="80"/>
      <c r="BG1151" s="80"/>
      <c r="BH1151" s="69"/>
      <c r="BI1151" s="69"/>
      <c r="BJ1151" s="80"/>
      <c r="BK1151" s="80"/>
      <c r="BL1151" s="69"/>
      <c r="BM1151" s="69"/>
      <c r="BN1151" s="80"/>
      <c r="BO1151" s="80"/>
      <c r="BP1151" s="69"/>
      <c r="BQ1151" s="69"/>
      <c r="BR1151" s="80"/>
      <c r="BS1151" s="80"/>
      <c r="BT1151" s="69"/>
      <c r="BU1151" s="69"/>
      <c r="BV1151" s="80"/>
      <c r="BW1151" s="80"/>
      <c r="BX1151" s="69"/>
      <c r="BY1151" s="69"/>
      <c r="BZ1151" s="80"/>
      <c r="CA1151" s="80"/>
      <c r="CB1151" s="69"/>
      <c r="CC1151" s="69"/>
      <c r="CD1151" s="80"/>
      <c r="CE1151" s="80"/>
      <c r="CF1151" s="69"/>
      <c r="CG1151" s="69"/>
      <c r="CH1151" s="69"/>
      <c r="CI1151" s="69"/>
      <c r="CJ1151" s="69"/>
      <c r="CK1151" s="69"/>
      <c r="CL1151" s="68"/>
      <c r="CM1151" s="67"/>
      <c r="CN1151" s="67"/>
      <c r="CO1151" s="68"/>
      <c r="CP1151" s="68"/>
      <c r="CQ1151" s="67"/>
      <c r="CR1151" s="67"/>
      <c r="CS1151" s="69"/>
      <c r="CT1151" s="81"/>
      <c r="CU1151" s="69"/>
      <c r="CV1151" s="69"/>
      <c r="CW1151" s="69"/>
      <c r="CX1151" s="69"/>
      <c r="CY1151" s="69"/>
      <c r="CZ1151" s="69"/>
      <c r="DA1151" s="69"/>
    </row>
    <row r="1152" spans="2:105">
      <c r="B1152" s="67"/>
      <c r="C1152" s="67"/>
      <c r="D1152" s="67"/>
      <c r="E1152" s="69"/>
      <c r="F1152" s="68"/>
      <c r="G1152" s="67"/>
      <c r="H1152" s="69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80"/>
      <c r="T1152" s="80"/>
      <c r="U1152" s="80"/>
      <c r="V1152" s="80"/>
      <c r="W1152" s="80"/>
      <c r="X1152" s="80"/>
      <c r="Y1152" s="80"/>
      <c r="Z1152" s="80"/>
      <c r="AA1152" s="80"/>
      <c r="AB1152" s="80"/>
      <c r="AC1152" s="80"/>
      <c r="AD1152" s="80"/>
      <c r="AE1152" s="69"/>
      <c r="AF1152" s="69"/>
      <c r="AG1152" s="69"/>
      <c r="AH1152" s="80"/>
      <c r="AI1152" s="80"/>
      <c r="AJ1152" s="69"/>
      <c r="AK1152" s="69"/>
      <c r="AL1152" s="80"/>
      <c r="AM1152" s="80"/>
      <c r="AN1152" s="69"/>
      <c r="AO1152" s="69"/>
      <c r="AP1152" s="80"/>
      <c r="AQ1152" s="80"/>
      <c r="AR1152" s="69"/>
      <c r="AS1152" s="69"/>
      <c r="AT1152" s="80"/>
      <c r="AU1152" s="80"/>
      <c r="AV1152" s="69"/>
      <c r="AW1152" s="69"/>
      <c r="AX1152" s="80"/>
      <c r="AY1152" s="80"/>
      <c r="AZ1152" s="69"/>
      <c r="BA1152" s="69"/>
      <c r="BB1152" s="80"/>
      <c r="BC1152" s="80"/>
      <c r="BD1152" s="69"/>
      <c r="BE1152" s="69"/>
      <c r="BF1152" s="80"/>
      <c r="BG1152" s="80"/>
      <c r="BH1152" s="69"/>
      <c r="BI1152" s="69"/>
      <c r="BJ1152" s="80"/>
      <c r="BK1152" s="80"/>
      <c r="BL1152" s="69"/>
      <c r="BM1152" s="69"/>
      <c r="BN1152" s="80"/>
      <c r="BO1152" s="80"/>
      <c r="BP1152" s="69"/>
      <c r="BQ1152" s="69"/>
      <c r="BR1152" s="80"/>
      <c r="BS1152" s="80"/>
      <c r="BT1152" s="69"/>
      <c r="BU1152" s="69"/>
      <c r="BV1152" s="80"/>
      <c r="BW1152" s="80"/>
      <c r="BX1152" s="69"/>
      <c r="BY1152" s="69"/>
      <c r="BZ1152" s="80"/>
      <c r="CA1152" s="80"/>
      <c r="CB1152" s="69"/>
      <c r="CC1152" s="69"/>
      <c r="CD1152" s="80"/>
      <c r="CE1152" s="80"/>
      <c r="CF1152" s="69"/>
      <c r="CG1152" s="69"/>
      <c r="CH1152" s="69"/>
      <c r="CI1152" s="69"/>
      <c r="CJ1152" s="69"/>
      <c r="CK1152" s="69"/>
      <c r="CL1152" s="68"/>
      <c r="CM1152" s="67"/>
      <c r="CN1152" s="67"/>
      <c r="CO1152" s="68"/>
      <c r="CP1152" s="68"/>
      <c r="CQ1152" s="67"/>
      <c r="CR1152" s="67"/>
      <c r="CS1152" s="69"/>
      <c r="CT1152" s="81"/>
      <c r="CU1152" s="69"/>
      <c r="CV1152" s="69"/>
      <c r="CW1152" s="69"/>
      <c r="CX1152" s="69"/>
      <c r="CY1152" s="69"/>
      <c r="CZ1152" s="69"/>
      <c r="DA1152" s="69"/>
    </row>
    <row r="1153" spans="2:105">
      <c r="B1153" s="67"/>
      <c r="C1153" s="67"/>
      <c r="D1153" s="67"/>
      <c r="E1153" s="69"/>
      <c r="F1153" s="68"/>
      <c r="G1153" s="67"/>
      <c r="H1153" s="69"/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80"/>
      <c r="T1153" s="80"/>
      <c r="U1153" s="80"/>
      <c r="V1153" s="80"/>
      <c r="W1153" s="80"/>
      <c r="X1153" s="80"/>
      <c r="Y1153" s="80"/>
      <c r="Z1153" s="80"/>
      <c r="AA1153" s="80"/>
      <c r="AB1153" s="80"/>
      <c r="AC1153" s="80"/>
      <c r="AD1153" s="80"/>
      <c r="AE1153" s="69"/>
      <c r="AF1153" s="69"/>
      <c r="AG1153" s="69"/>
      <c r="AH1153" s="80"/>
      <c r="AI1153" s="80"/>
      <c r="AJ1153" s="69"/>
      <c r="AK1153" s="69"/>
      <c r="AL1153" s="80"/>
      <c r="AM1153" s="80"/>
      <c r="AN1153" s="69"/>
      <c r="AO1153" s="69"/>
      <c r="AP1153" s="80"/>
      <c r="AQ1153" s="80"/>
      <c r="AR1153" s="69"/>
      <c r="AS1153" s="69"/>
      <c r="AT1153" s="80"/>
      <c r="AU1153" s="80"/>
      <c r="AV1153" s="69"/>
      <c r="AW1153" s="69"/>
      <c r="AX1153" s="80"/>
      <c r="AY1153" s="80"/>
      <c r="AZ1153" s="69"/>
      <c r="BA1153" s="69"/>
      <c r="BB1153" s="80"/>
      <c r="BC1153" s="80"/>
      <c r="BD1153" s="69"/>
      <c r="BE1153" s="69"/>
      <c r="BF1153" s="80"/>
      <c r="BG1153" s="80"/>
      <c r="BH1153" s="69"/>
      <c r="BI1153" s="69"/>
      <c r="BJ1153" s="80"/>
      <c r="BK1153" s="80"/>
      <c r="BL1153" s="69"/>
      <c r="BM1153" s="69"/>
      <c r="BN1153" s="80"/>
      <c r="BO1153" s="80"/>
      <c r="BP1153" s="69"/>
      <c r="BQ1153" s="69"/>
      <c r="BR1153" s="80"/>
      <c r="BS1153" s="80"/>
      <c r="BT1153" s="69"/>
      <c r="BU1153" s="69"/>
      <c r="BV1153" s="80"/>
      <c r="BW1153" s="80"/>
      <c r="BX1153" s="69"/>
      <c r="BY1153" s="69"/>
      <c r="BZ1153" s="80"/>
      <c r="CA1153" s="80"/>
      <c r="CB1153" s="69"/>
      <c r="CC1153" s="69"/>
      <c r="CD1153" s="80"/>
      <c r="CE1153" s="80"/>
      <c r="CF1153" s="69"/>
      <c r="CG1153" s="69"/>
      <c r="CH1153" s="69"/>
      <c r="CI1153" s="69"/>
      <c r="CJ1153" s="69"/>
      <c r="CK1153" s="69"/>
      <c r="CL1153" s="68"/>
      <c r="CM1153" s="67"/>
      <c r="CN1153" s="67"/>
      <c r="CO1153" s="68"/>
      <c r="CP1153" s="68"/>
      <c r="CQ1153" s="67"/>
      <c r="CR1153" s="67"/>
      <c r="CS1153" s="69"/>
      <c r="CT1153" s="81"/>
      <c r="CU1153" s="69"/>
      <c r="CV1153" s="69"/>
      <c r="CW1153" s="69"/>
      <c r="CX1153" s="69"/>
      <c r="CY1153" s="69"/>
      <c r="CZ1153" s="69"/>
      <c r="DA1153" s="69"/>
    </row>
    <row r="1154" spans="2:105">
      <c r="B1154" s="67"/>
      <c r="C1154" s="67"/>
      <c r="D1154" s="67"/>
      <c r="E1154" s="69"/>
      <c r="F1154" s="68"/>
      <c r="G1154" s="67"/>
      <c r="H1154" s="69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80"/>
      <c r="T1154" s="80"/>
      <c r="U1154" s="80"/>
      <c r="V1154" s="80"/>
      <c r="W1154" s="80"/>
      <c r="X1154" s="80"/>
      <c r="Y1154" s="80"/>
      <c r="Z1154" s="80"/>
      <c r="AA1154" s="80"/>
      <c r="AB1154" s="80"/>
      <c r="AC1154" s="80"/>
      <c r="AD1154" s="80"/>
      <c r="AE1154" s="69"/>
      <c r="AF1154" s="69"/>
      <c r="AG1154" s="69"/>
      <c r="AH1154" s="80"/>
      <c r="AI1154" s="80"/>
      <c r="AJ1154" s="69"/>
      <c r="AK1154" s="69"/>
      <c r="AL1154" s="80"/>
      <c r="AM1154" s="80"/>
      <c r="AN1154" s="69"/>
      <c r="AO1154" s="69"/>
      <c r="AP1154" s="80"/>
      <c r="AQ1154" s="80"/>
      <c r="AR1154" s="69"/>
      <c r="AS1154" s="69"/>
      <c r="AT1154" s="80"/>
      <c r="AU1154" s="80"/>
      <c r="AV1154" s="69"/>
      <c r="AW1154" s="69"/>
      <c r="AX1154" s="80"/>
      <c r="AY1154" s="80"/>
      <c r="AZ1154" s="69"/>
      <c r="BA1154" s="69"/>
      <c r="BB1154" s="80"/>
      <c r="BC1154" s="80"/>
      <c r="BD1154" s="69"/>
      <c r="BE1154" s="69"/>
      <c r="BF1154" s="80"/>
      <c r="BG1154" s="80"/>
      <c r="BH1154" s="69"/>
      <c r="BI1154" s="69"/>
      <c r="BJ1154" s="80"/>
      <c r="BK1154" s="80"/>
      <c r="BL1154" s="69"/>
      <c r="BM1154" s="69"/>
      <c r="BN1154" s="80"/>
      <c r="BO1154" s="80"/>
      <c r="BP1154" s="69"/>
      <c r="BQ1154" s="69"/>
      <c r="BR1154" s="80"/>
      <c r="BS1154" s="80"/>
      <c r="BT1154" s="69"/>
      <c r="BU1154" s="69"/>
      <c r="BV1154" s="80"/>
      <c r="BW1154" s="80"/>
      <c r="BX1154" s="69"/>
      <c r="BY1154" s="69"/>
      <c r="BZ1154" s="80"/>
      <c r="CA1154" s="80"/>
      <c r="CB1154" s="69"/>
      <c r="CC1154" s="69"/>
      <c r="CD1154" s="80"/>
      <c r="CE1154" s="80"/>
      <c r="CF1154" s="69"/>
      <c r="CG1154" s="69"/>
      <c r="CH1154" s="69"/>
      <c r="CI1154" s="69"/>
      <c r="CJ1154" s="69"/>
      <c r="CK1154" s="69"/>
      <c r="CL1154" s="68"/>
      <c r="CM1154" s="67"/>
      <c r="CN1154" s="67"/>
      <c r="CO1154" s="68"/>
      <c r="CP1154" s="68"/>
      <c r="CQ1154" s="67"/>
      <c r="CR1154" s="67"/>
      <c r="CS1154" s="69"/>
      <c r="CT1154" s="81"/>
      <c r="CU1154" s="69"/>
      <c r="CV1154" s="69"/>
      <c r="CW1154" s="69"/>
      <c r="CX1154" s="69"/>
      <c r="CY1154" s="69"/>
      <c r="CZ1154" s="69"/>
      <c r="DA1154" s="69"/>
    </row>
    <row r="1155" spans="2:105">
      <c r="B1155" s="67"/>
      <c r="C1155" s="67"/>
      <c r="D1155" s="67"/>
      <c r="E1155" s="69"/>
      <c r="F1155" s="68"/>
      <c r="G1155" s="67"/>
      <c r="H1155" s="69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80"/>
      <c r="T1155" s="80"/>
      <c r="U1155" s="80"/>
      <c r="V1155" s="80"/>
      <c r="W1155" s="80"/>
      <c r="X1155" s="80"/>
      <c r="Y1155" s="80"/>
      <c r="Z1155" s="80"/>
      <c r="AA1155" s="80"/>
      <c r="AB1155" s="80"/>
      <c r="AC1155" s="80"/>
      <c r="AD1155" s="80"/>
      <c r="AE1155" s="69"/>
      <c r="AF1155" s="69"/>
      <c r="AG1155" s="69"/>
      <c r="AH1155" s="80"/>
      <c r="AI1155" s="80"/>
      <c r="AJ1155" s="69"/>
      <c r="AK1155" s="69"/>
      <c r="AL1155" s="80"/>
      <c r="AM1155" s="80"/>
      <c r="AN1155" s="69"/>
      <c r="AO1155" s="69"/>
      <c r="AP1155" s="80"/>
      <c r="AQ1155" s="80"/>
      <c r="AR1155" s="69"/>
      <c r="AS1155" s="69"/>
      <c r="AT1155" s="80"/>
      <c r="AU1155" s="80"/>
      <c r="AV1155" s="69"/>
      <c r="AW1155" s="69"/>
      <c r="AX1155" s="80"/>
      <c r="AY1155" s="80"/>
      <c r="AZ1155" s="69"/>
      <c r="BA1155" s="69"/>
      <c r="BB1155" s="80"/>
      <c r="BC1155" s="80"/>
      <c r="BD1155" s="69"/>
      <c r="BE1155" s="69"/>
      <c r="BF1155" s="80"/>
      <c r="BG1155" s="80"/>
      <c r="BH1155" s="69"/>
      <c r="BI1155" s="69"/>
      <c r="BJ1155" s="80"/>
      <c r="BK1155" s="80"/>
      <c r="BL1155" s="69"/>
      <c r="BM1155" s="69"/>
      <c r="BN1155" s="80"/>
      <c r="BO1155" s="80"/>
      <c r="BP1155" s="69"/>
      <c r="BQ1155" s="69"/>
      <c r="BR1155" s="80"/>
      <c r="BS1155" s="80"/>
      <c r="BT1155" s="69"/>
      <c r="BU1155" s="69"/>
      <c r="BV1155" s="80"/>
      <c r="BW1155" s="80"/>
      <c r="BX1155" s="69"/>
      <c r="BY1155" s="69"/>
      <c r="BZ1155" s="80"/>
      <c r="CA1155" s="80"/>
      <c r="CB1155" s="69"/>
      <c r="CC1155" s="69"/>
      <c r="CD1155" s="80"/>
      <c r="CE1155" s="80"/>
      <c r="CF1155" s="69"/>
      <c r="CG1155" s="69"/>
      <c r="CH1155" s="69"/>
      <c r="CI1155" s="69"/>
      <c r="CJ1155" s="69"/>
      <c r="CK1155" s="69"/>
      <c r="CL1155" s="68"/>
      <c r="CM1155" s="67"/>
      <c r="CN1155" s="67"/>
      <c r="CO1155" s="68"/>
      <c r="CP1155" s="68"/>
      <c r="CQ1155" s="67"/>
      <c r="CR1155" s="67"/>
      <c r="CS1155" s="69"/>
      <c r="CT1155" s="81"/>
      <c r="CU1155" s="69"/>
      <c r="CV1155" s="69"/>
      <c r="CW1155" s="69"/>
      <c r="CX1155" s="69"/>
      <c r="CY1155" s="69"/>
      <c r="CZ1155" s="69"/>
      <c r="DA1155" s="69"/>
    </row>
    <row r="1156" spans="2:105">
      <c r="B1156" s="67"/>
      <c r="C1156" s="67"/>
      <c r="D1156" s="67"/>
      <c r="E1156" s="69"/>
      <c r="F1156" s="68"/>
      <c r="G1156" s="67"/>
      <c r="H1156" s="69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80"/>
      <c r="T1156" s="80"/>
      <c r="U1156" s="80"/>
      <c r="V1156" s="80"/>
      <c r="W1156" s="80"/>
      <c r="X1156" s="80"/>
      <c r="Y1156" s="80"/>
      <c r="Z1156" s="80"/>
      <c r="AA1156" s="80"/>
      <c r="AB1156" s="80"/>
      <c r="AC1156" s="80"/>
      <c r="AD1156" s="80"/>
      <c r="AE1156" s="69"/>
      <c r="AF1156" s="69"/>
      <c r="AG1156" s="69"/>
      <c r="AH1156" s="80"/>
      <c r="AI1156" s="80"/>
      <c r="AJ1156" s="69"/>
      <c r="AK1156" s="69"/>
      <c r="AL1156" s="80"/>
      <c r="AM1156" s="80"/>
      <c r="AN1156" s="69"/>
      <c r="AO1156" s="69"/>
      <c r="AP1156" s="80"/>
      <c r="AQ1156" s="80"/>
      <c r="AR1156" s="69"/>
      <c r="AS1156" s="69"/>
      <c r="AT1156" s="80"/>
      <c r="AU1156" s="80"/>
      <c r="AV1156" s="69"/>
      <c r="AW1156" s="69"/>
      <c r="AX1156" s="80"/>
      <c r="AY1156" s="80"/>
      <c r="AZ1156" s="69"/>
      <c r="BA1156" s="69"/>
      <c r="BB1156" s="80"/>
      <c r="BC1156" s="80"/>
      <c r="BD1156" s="69"/>
      <c r="BE1156" s="69"/>
      <c r="BF1156" s="80"/>
      <c r="BG1156" s="80"/>
      <c r="BH1156" s="69"/>
      <c r="BI1156" s="69"/>
      <c r="BJ1156" s="80"/>
      <c r="BK1156" s="80"/>
      <c r="BL1156" s="69"/>
      <c r="BM1156" s="69"/>
      <c r="BN1156" s="80"/>
      <c r="BO1156" s="80"/>
      <c r="BP1156" s="69"/>
      <c r="BQ1156" s="69"/>
      <c r="BR1156" s="80"/>
      <c r="BS1156" s="80"/>
      <c r="BT1156" s="69"/>
      <c r="BU1156" s="69"/>
      <c r="BV1156" s="80"/>
      <c r="BW1156" s="80"/>
      <c r="BX1156" s="69"/>
      <c r="BY1156" s="69"/>
      <c r="BZ1156" s="80"/>
      <c r="CA1156" s="80"/>
      <c r="CB1156" s="69"/>
      <c r="CC1156" s="69"/>
      <c r="CD1156" s="80"/>
      <c r="CE1156" s="80"/>
      <c r="CF1156" s="69"/>
      <c r="CG1156" s="69"/>
      <c r="CH1156" s="69"/>
      <c r="CI1156" s="69"/>
      <c r="CJ1156" s="69"/>
      <c r="CK1156" s="69"/>
      <c r="CL1156" s="68"/>
      <c r="CM1156" s="67"/>
      <c r="CN1156" s="67"/>
      <c r="CO1156" s="68"/>
      <c r="CP1156" s="68"/>
      <c r="CQ1156" s="67"/>
      <c r="CR1156" s="67"/>
      <c r="CS1156" s="69"/>
      <c r="CT1156" s="81"/>
      <c r="CU1156" s="69"/>
      <c r="CV1156" s="69"/>
      <c r="CW1156" s="69"/>
      <c r="CX1156" s="69"/>
      <c r="CY1156" s="69"/>
      <c r="CZ1156" s="69"/>
      <c r="DA1156" s="69"/>
    </row>
    <row r="1157" spans="2:105">
      <c r="B1157" s="67"/>
      <c r="C1157" s="67"/>
      <c r="D1157" s="67"/>
      <c r="E1157" s="69"/>
      <c r="F1157" s="68"/>
      <c r="G1157" s="67"/>
      <c r="H1157" s="69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80"/>
      <c r="T1157" s="80"/>
      <c r="U1157" s="80"/>
      <c r="V1157" s="80"/>
      <c r="W1157" s="80"/>
      <c r="X1157" s="80"/>
      <c r="Y1157" s="80"/>
      <c r="Z1157" s="80"/>
      <c r="AA1157" s="80"/>
      <c r="AB1157" s="80"/>
      <c r="AC1157" s="80"/>
      <c r="AD1157" s="80"/>
      <c r="AE1157" s="69"/>
      <c r="AF1157" s="69"/>
      <c r="AG1157" s="69"/>
      <c r="AH1157" s="80"/>
      <c r="AI1157" s="80"/>
      <c r="AJ1157" s="69"/>
      <c r="AK1157" s="69"/>
      <c r="AL1157" s="80"/>
      <c r="AM1157" s="80"/>
      <c r="AN1157" s="69"/>
      <c r="AO1157" s="69"/>
      <c r="AP1157" s="80"/>
      <c r="AQ1157" s="80"/>
      <c r="AR1157" s="69"/>
      <c r="AS1157" s="69"/>
      <c r="AT1157" s="80"/>
      <c r="AU1157" s="80"/>
      <c r="AV1157" s="69"/>
      <c r="AW1157" s="69"/>
      <c r="AX1157" s="80"/>
      <c r="AY1157" s="80"/>
      <c r="AZ1157" s="69"/>
      <c r="BA1157" s="69"/>
      <c r="BB1157" s="80"/>
      <c r="BC1157" s="80"/>
      <c r="BD1157" s="69"/>
      <c r="BE1157" s="69"/>
      <c r="BF1157" s="80"/>
      <c r="BG1157" s="80"/>
      <c r="BH1157" s="69"/>
      <c r="BI1157" s="69"/>
      <c r="BJ1157" s="80"/>
      <c r="BK1157" s="80"/>
      <c r="BL1157" s="69"/>
      <c r="BM1157" s="69"/>
      <c r="BN1157" s="80"/>
      <c r="BO1157" s="80"/>
      <c r="BP1157" s="69"/>
      <c r="BQ1157" s="69"/>
      <c r="BR1157" s="80"/>
      <c r="BS1157" s="80"/>
      <c r="BT1157" s="69"/>
      <c r="BU1157" s="69"/>
      <c r="BV1157" s="80"/>
      <c r="BW1157" s="80"/>
      <c r="BX1157" s="69"/>
      <c r="BY1157" s="69"/>
      <c r="BZ1157" s="80"/>
      <c r="CA1157" s="80"/>
      <c r="CB1157" s="69"/>
      <c r="CC1157" s="69"/>
      <c r="CD1157" s="80"/>
      <c r="CE1157" s="80"/>
      <c r="CF1157" s="69"/>
      <c r="CG1157" s="69"/>
      <c r="CH1157" s="69"/>
      <c r="CI1157" s="69"/>
      <c r="CJ1157" s="69"/>
      <c r="CK1157" s="69"/>
      <c r="CL1157" s="68"/>
      <c r="CM1157" s="67"/>
      <c r="CN1157" s="67"/>
      <c r="CO1157" s="68"/>
      <c r="CP1157" s="68"/>
      <c r="CQ1157" s="67"/>
      <c r="CR1157" s="67"/>
      <c r="CS1157" s="69"/>
      <c r="CT1157" s="81"/>
      <c r="CU1157" s="69"/>
      <c r="CV1157" s="69"/>
      <c r="CW1157" s="69"/>
      <c r="CX1157" s="69"/>
      <c r="CY1157" s="69"/>
      <c r="CZ1157" s="69"/>
      <c r="DA1157" s="69"/>
    </row>
    <row r="1158" spans="2:105">
      <c r="B1158" s="67"/>
      <c r="C1158" s="67"/>
      <c r="D1158" s="67"/>
      <c r="E1158" s="69"/>
      <c r="F1158" s="68"/>
      <c r="G1158" s="67"/>
      <c r="H1158" s="69"/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80"/>
      <c r="T1158" s="80"/>
      <c r="U1158" s="80"/>
      <c r="V1158" s="80"/>
      <c r="W1158" s="80"/>
      <c r="X1158" s="80"/>
      <c r="Y1158" s="80"/>
      <c r="Z1158" s="80"/>
      <c r="AA1158" s="80"/>
      <c r="AB1158" s="80"/>
      <c r="AC1158" s="80"/>
      <c r="AD1158" s="80"/>
      <c r="AE1158" s="69"/>
      <c r="AF1158" s="69"/>
      <c r="AG1158" s="69"/>
      <c r="AH1158" s="80"/>
      <c r="AI1158" s="80"/>
      <c r="AJ1158" s="69"/>
      <c r="AK1158" s="69"/>
      <c r="AL1158" s="80"/>
      <c r="AM1158" s="80"/>
      <c r="AN1158" s="69"/>
      <c r="AO1158" s="69"/>
      <c r="AP1158" s="80"/>
      <c r="AQ1158" s="80"/>
      <c r="AR1158" s="69"/>
      <c r="AS1158" s="69"/>
      <c r="AT1158" s="80"/>
      <c r="AU1158" s="80"/>
      <c r="AV1158" s="69"/>
      <c r="AW1158" s="69"/>
      <c r="AX1158" s="80"/>
      <c r="AY1158" s="80"/>
      <c r="AZ1158" s="69"/>
      <c r="BA1158" s="69"/>
      <c r="BB1158" s="80"/>
      <c r="BC1158" s="80"/>
      <c r="BD1158" s="69"/>
      <c r="BE1158" s="69"/>
      <c r="BF1158" s="80"/>
      <c r="BG1158" s="80"/>
      <c r="BH1158" s="69"/>
      <c r="BI1158" s="69"/>
      <c r="BJ1158" s="80"/>
      <c r="BK1158" s="80"/>
      <c r="BL1158" s="69"/>
      <c r="BM1158" s="69"/>
      <c r="BN1158" s="80"/>
      <c r="BO1158" s="80"/>
      <c r="BP1158" s="69"/>
      <c r="BQ1158" s="69"/>
      <c r="BR1158" s="80"/>
      <c r="BS1158" s="80"/>
      <c r="BT1158" s="69"/>
      <c r="BU1158" s="69"/>
      <c r="BV1158" s="80"/>
      <c r="BW1158" s="80"/>
      <c r="BX1158" s="69"/>
      <c r="BY1158" s="69"/>
      <c r="BZ1158" s="80"/>
      <c r="CA1158" s="80"/>
      <c r="CB1158" s="69"/>
      <c r="CC1158" s="69"/>
      <c r="CD1158" s="80"/>
      <c r="CE1158" s="80"/>
      <c r="CF1158" s="69"/>
      <c r="CG1158" s="69"/>
      <c r="CH1158" s="69"/>
      <c r="CI1158" s="69"/>
      <c r="CJ1158" s="69"/>
      <c r="CK1158" s="69"/>
      <c r="CL1158" s="68"/>
      <c r="CM1158" s="67"/>
      <c r="CN1158" s="67"/>
      <c r="CO1158" s="68"/>
      <c r="CP1158" s="68"/>
      <c r="CQ1158" s="67"/>
      <c r="CR1158" s="67"/>
      <c r="CS1158" s="69"/>
      <c r="CT1158" s="81"/>
      <c r="CU1158" s="69"/>
      <c r="CV1158" s="69"/>
      <c r="CW1158" s="69"/>
      <c r="CX1158" s="69"/>
      <c r="CY1158" s="69"/>
      <c r="CZ1158" s="69"/>
      <c r="DA1158" s="69"/>
    </row>
    <row r="1159" spans="2:105">
      <c r="B1159" s="67"/>
      <c r="C1159" s="67"/>
      <c r="D1159" s="67"/>
      <c r="E1159" s="69"/>
      <c r="F1159" s="68"/>
      <c r="G1159" s="67"/>
      <c r="H1159" s="69"/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80"/>
      <c r="T1159" s="80"/>
      <c r="U1159" s="80"/>
      <c r="V1159" s="80"/>
      <c r="W1159" s="80"/>
      <c r="X1159" s="80"/>
      <c r="Y1159" s="80"/>
      <c r="Z1159" s="80"/>
      <c r="AA1159" s="80"/>
      <c r="AB1159" s="80"/>
      <c r="AC1159" s="80"/>
      <c r="AD1159" s="80"/>
      <c r="AE1159" s="69"/>
      <c r="AF1159" s="69"/>
      <c r="AG1159" s="69"/>
      <c r="AH1159" s="80"/>
      <c r="AI1159" s="80"/>
      <c r="AJ1159" s="69"/>
      <c r="AK1159" s="69"/>
      <c r="AL1159" s="80"/>
      <c r="AM1159" s="80"/>
      <c r="AN1159" s="69"/>
      <c r="AO1159" s="69"/>
      <c r="AP1159" s="80"/>
      <c r="AQ1159" s="80"/>
      <c r="AR1159" s="69"/>
      <c r="AS1159" s="69"/>
      <c r="AT1159" s="80"/>
      <c r="AU1159" s="80"/>
      <c r="AV1159" s="69"/>
      <c r="AW1159" s="69"/>
      <c r="AX1159" s="80"/>
      <c r="AY1159" s="80"/>
      <c r="AZ1159" s="69"/>
      <c r="BA1159" s="69"/>
      <c r="BB1159" s="80"/>
      <c r="BC1159" s="80"/>
      <c r="BD1159" s="69"/>
      <c r="BE1159" s="69"/>
      <c r="BF1159" s="80"/>
      <c r="BG1159" s="80"/>
      <c r="BH1159" s="69"/>
      <c r="BI1159" s="69"/>
      <c r="BJ1159" s="80"/>
      <c r="BK1159" s="80"/>
      <c r="BL1159" s="69"/>
      <c r="BM1159" s="69"/>
      <c r="BN1159" s="80"/>
      <c r="BO1159" s="80"/>
      <c r="BP1159" s="69"/>
      <c r="BQ1159" s="69"/>
      <c r="BR1159" s="80"/>
      <c r="BS1159" s="80"/>
      <c r="BT1159" s="69"/>
      <c r="BU1159" s="69"/>
      <c r="BV1159" s="80"/>
      <c r="BW1159" s="80"/>
      <c r="BX1159" s="69"/>
      <c r="BY1159" s="69"/>
      <c r="BZ1159" s="80"/>
      <c r="CA1159" s="80"/>
      <c r="CB1159" s="69"/>
      <c r="CC1159" s="69"/>
      <c r="CD1159" s="80"/>
      <c r="CE1159" s="80"/>
      <c r="CF1159" s="69"/>
      <c r="CG1159" s="69"/>
      <c r="CH1159" s="69"/>
      <c r="CI1159" s="69"/>
      <c r="CJ1159" s="69"/>
      <c r="CK1159" s="69"/>
      <c r="CL1159" s="68"/>
      <c r="CM1159" s="67"/>
      <c r="CN1159" s="67"/>
      <c r="CO1159" s="68"/>
      <c r="CP1159" s="68"/>
      <c r="CQ1159" s="67"/>
      <c r="CR1159" s="67"/>
      <c r="CS1159" s="69"/>
      <c r="CT1159" s="81"/>
      <c r="CU1159" s="69"/>
      <c r="CV1159" s="69"/>
      <c r="CW1159" s="69"/>
      <c r="CX1159" s="69"/>
      <c r="CY1159" s="69"/>
      <c r="CZ1159" s="69"/>
      <c r="DA1159" s="69"/>
    </row>
    <row r="1160" spans="2:105">
      <c r="B1160" s="67"/>
      <c r="C1160" s="67"/>
      <c r="D1160" s="67"/>
      <c r="E1160" s="69"/>
      <c r="F1160" s="68"/>
      <c r="G1160" s="67"/>
      <c r="H1160" s="69"/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80"/>
      <c r="T1160" s="80"/>
      <c r="U1160" s="80"/>
      <c r="V1160" s="80"/>
      <c r="W1160" s="80"/>
      <c r="X1160" s="80"/>
      <c r="Y1160" s="80"/>
      <c r="Z1160" s="80"/>
      <c r="AA1160" s="80"/>
      <c r="AB1160" s="80"/>
      <c r="AC1160" s="80"/>
      <c r="AD1160" s="80"/>
      <c r="AE1160" s="69"/>
      <c r="AF1160" s="69"/>
      <c r="AG1160" s="69"/>
      <c r="AH1160" s="80"/>
      <c r="AI1160" s="80"/>
      <c r="AJ1160" s="69"/>
      <c r="AK1160" s="69"/>
      <c r="AL1160" s="80"/>
      <c r="AM1160" s="80"/>
      <c r="AN1160" s="69"/>
      <c r="AO1160" s="69"/>
      <c r="AP1160" s="80"/>
      <c r="AQ1160" s="80"/>
      <c r="AR1160" s="69"/>
      <c r="AS1160" s="69"/>
      <c r="AT1160" s="80"/>
      <c r="AU1160" s="80"/>
      <c r="AV1160" s="69"/>
      <c r="AW1160" s="69"/>
      <c r="AX1160" s="80"/>
      <c r="AY1160" s="80"/>
      <c r="AZ1160" s="69"/>
      <c r="BA1160" s="69"/>
      <c r="BB1160" s="80"/>
      <c r="BC1160" s="80"/>
      <c r="BD1160" s="69"/>
      <c r="BE1160" s="69"/>
      <c r="BF1160" s="80"/>
      <c r="BG1160" s="80"/>
      <c r="BH1160" s="69"/>
      <c r="BI1160" s="69"/>
      <c r="BJ1160" s="80"/>
      <c r="BK1160" s="80"/>
      <c r="BL1160" s="69"/>
      <c r="BM1160" s="69"/>
      <c r="BN1160" s="80"/>
      <c r="BO1160" s="80"/>
      <c r="BP1160" s="69"/>
      <c r="BQ1160" s="69"/>
      <c r="BR1160" s="80"/>
      <c r="BS1160" s="80"/>
      <c r="BT1160" s="69"/>
      <c r="BU1160" s="69"/>
      <c r="BV1160" s="80"/>
      <c r="BW1160" s="80"/>
      <c r="BX1160" s="69"/>
      <c r="BY1160" s="69"/>
      <c r="BZ1160" s="80"/>
      <c r="CA1160" s="80"/>
      <c r="CB1160" s="69"/>
      <c r="CC1160" s="69"/>
      <c r="CD1160" s="80"/>
      <c r="CE1160" s="80"/>
      <c r="CF1160" s="69"/>
      <c r="CG1160" s="69"/>
      <c r="CH1160" s="69"/>
      <c r="CI1160" s="69"/>
      <c r="CJ1160" s="69"/>
      <c r="CK1160" s="69"/>
      <c r="CL1160" s="68"/>
      <c r="CM1160" s="67"/>
      <c r="CN1160" s="67"/>
      <c r="CO1160" s="68"/>
      <c r="CP1160" s="68"/>
      <c r="CQ1160" s="67"/>
      <c r="CR1160" s="67"/>
      <c r="CS1160" s="69"/>
      <c r="CT1160" s="81"/>
      <c r="CU1160" s="69"/>
      <c r="CV1160" s="69"/>
      <c r="CW1160" s="69"/>
      <c r="CX1160" s="69"/>
      <c r="CY1160" s="69"/>
      <c r="CZ1160" s="69"/>
      <c r="DA1160" s="69"/>
    </row>
    <row r="1161" spans="2:105">
      <c r="B1161" s="67"/>
      <c r="C1161" s="67"/>
      <c r="D1161" s="67"/>
      <c r="E1161" s="69"/>
      <c r="F1161" s="68"/>
      <c r="G1161" s="67"/>
      <c r="H1161" s="69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80"/>
      <c r="T1161" s="80"/>
      <c r="U1161" s="80"/>
      <c r="V1161" s="80"/>
      <c r="W1161" s="80"/>
      <c r="X1161" s="80"/>
      <c r="Y1161" s="80"/>
      <c r="Z1161" s="80"/>
      <c r="AA1161" s="80"/>
      <c r="AB1161" s="80"/>
      <c r="AC1161" s="80"/>
      <c r="AD1161" s="80"/>
      <c r="AE1161" s="69"/>
      <c r="AF1161" s="69"/>
      <c r="AG1161" s="69"/>
      <c r="AH1161" s="80"/>
      <c r="AI1161" s="80"/>
      <c r="AJ1161" s="69"/>
      <c r="AK1161" s="69"/>
      <c r="AL1161" s="80"/>
      <c r="AM1161" s="80"/>
      <c r="AN1161" s="69"/>
      <c r="AO1161" s="69"/>
      <c r="AP1161" s="80"/>
      <c r="AQ1161" s="80"/>
      <c r="AR1161" s="69"/>
      <c r="AS1161" s="69"/>
      <c r="AT1161" s="80"/>
      <c r="AU1161" s="80"/>
      <c r="AV1161" s="69"/>
      <c r="AW1161" s="69"/>
      <c r="AX1161" s="80"/>
      <c r="AY1161" s="80"/>
      <c r="AZ1161" s="69"/>
      <c r="BA1161" s="69"/>
      <c r="BB1161" s="80"/>
      <c r="BC1161" s="80"/>
      <c r="BD1161" s="69"/>
      <c r="BE1161" s="69"/>
      <c r="BF1161" s="80"/>
      <c r="BG1161" s="80"/>
      <c r="BH1161" s="69"/>
      <c r="BI1161" s="69"/>
      <c r="BJ1161" s="80"/>
      <c r="BK1161" s="80"/>
      <c r="BL1161" s="69"/>
      <c r="BM1161" s="69"/>
      <c r="BN1161" s="80"/>
      <c r="BO1161" s="80"/>
      <c r="BP1161" s="69"/>
      <c r="BQ1161" s="69"/>
      <c r="BR1161" s="80"/>
      <c r="BS1161" s="80"/>
      <c r="BT1161" s="69"/>
      <c r="BU1161" s="69"/>
      <c r="BV1161" s="80"/>
      <c r="BW1161" s="80"/>
      <c r="BX1161" s="69"/>
      <c r="BY1161" s="69"/>
      <c r="BZ1161" s="80"/>
      <c r="CA1161" s="80"/>
      <c r="CB1161" s="69"/>
      <c r="CC1161" s="69"/>
      <c r="CD1161" s="80"/>
      <c r="CE1161" s="80"/>
      <c r="CF1161" s="69"/>
      <c r="CG1161" s="69"/>
      <c r="CH1161" s="69"/>
      <c r="CI1161" s="69"/>
      <c r="CJ1161" s="69"/>
      <c r="CK1161" s="69"/>
      <c r="CL1161" s="68"/>
      <c r="CM1161" s="67"/>
      <c r="CN1161" s="67"/>
      <c r="CO1161" s="68"/>
      <c r="CP1161" s="68"/>
      <c r="CQ1161" s="67"/>
      <c r="CR1161" s="67"/>
      <c r="CS1161" s="69"/>
      <c r="CT1161" s="81"/>
      <c r="CU1161" s="69"/>
      <c r="CV1161" s="69"/>
      <c r="CW1161" s="69"/>
      <c r="CX1161" s="69"/>
      <c r="CY1161" s="69"/>
      <c r="CZ1161" s="69"/>
      <c r="DA1161" s="69"/>
    </row>
    <row r="1162" spans="2:105">
      <c r="B1162" s="67"/>
      <c r="C1162" s="67"/>
      <c r="D1162" s="67"/>
      <c r="E1162" s="69"/>
      <c r="F1162" s="68"/>
      <c r="G1162" s="67"/>
      <c r="H1162" s="69"/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80"/>
      <c r="T1162" s="80"/>
      <c r="U1162" s="80"/>
      <c r="V1162" s="80"/>
      <c r="W1162" s="80"/>
      <c r="X1162" s="80"/>
      <c r="Y1162" s="80"/>
      <c r="Z1162" s="80"/>
      <c r="AA1162" s="80"/>
      <c r="AB1162" s="80"/>
      <c r="AC1162" s="80"/>
      <c r="AD1162" s="80"/>
      <c r="AE1162" s="69"/>
      <c r="AF1162" s="69"/>
      <c r="AG1162" s="69"/>
      <c r="AH1162" s="80"/>
      <c r="AI1162" s="80"/>
      <c r="AJ1162" s="69"/>
      <c r="AK1162" s="69"/>
      <c r="AL1162" s="80"/>
      <c r="AM1162" s="80"/>
      <c r="AN1162" s="69"/>
      <c r="AO1162" s="69"/>
      <c r="AP1162" s="80"/>
      <c r="AQ1162" s="80"/>
      <c r="AR1162" s="69"/>
      <c r="AS1162" s="69"/>
      <c r="AT1162" s="80"/>
      <c r="AU1162" s="80"/>
      <c r="AV1162" s="69"/>
      <c r="AW1162" s="69"/>
      <c r="AX1162" s="80"/>
      <c r="AY1162" s="80"/>
      <c r="AZ1162" s="69"/>
      <c r="BA1162" s="69"/>
      <c r="BB1162" s="80"/>
      <c r="BC1162" s="80"/>
      <c r="BD1162" s="69"/>
      <c r="BE1162" s="69"/>
      <c r="BF1162" s="80"/>
      <c r="BG1162" s="80"/>
      <c r="BH1162" s="69"/>
      <c r="BI1162" s="69"/>
      <c r="BJ1162" s="80"/>
      <c r="BK1162" s="80"/>
      <c r="BL1162" s="69"/>
      <c r="BM1162" s="69"/>
      <c r="BN1162" s="80"/>
      <c r="BO1162" s="80"/>
      <c r="BP1162" s="69"/>
      <c r="BQ1162" s="69"/>
      <c r="BR1162" s="80"/>
      <c r="BS1162" s="80"/>
      <c r="BT1162" s="69"/>
      <c r="BU1162" s="69"/>
      <c r="BV1162" s="80"/>
      <c r="BW1162" s="80"/>
      <c r="BX1162" s="69"/>
      <c r="BY1162" s="69"/>
      <c r="BZ1162" s="80"/>
      <c r="CA1162" s="80"/>
      <c r="CB1162" s="69"/>
      <c r="CC1162" s="69"/>
      <c r="CD1162" s="80"/>
      <c r="CE1162" s="80"/>
      <c r="CF1162" s="69"/>
      <c r="CG1162" s="69"/>
      <c r="CH1162" s="69"/>
      <c r="CI1162" s="69"/>
      <c r="CJ1162" s="69"/>
      <c r="CK1162" s="69"/>
      <c r="CL1162" s="68"/>
      <c r="CM1162" s="67"/>
      <c r="CN1162" s="67"/>
      <c r="CO1162" s="68"/>
      <c r="CP1162" s="68"/>
      <c r="CQ1162" s="67"/>
      <c r="CR1162" s="67"/>
      <c r="CS1162" s="69"/>
      <c r="CT1162" s="81"/>
      <c r="CU1162" s="69"/>
      <c r="CV1162" s="69"/>
      <c r="CW1162" s="69"/>
      <c r="CX1162" s="69"/>
      <c r="CY1162" s="69"/>
      <c r="CZ1162" s="69"/>
      <c r="DA1162" s="69"/>
    </row>
    <row r="1163" spans="2:105">
      <c r="B1163" s="67"/>
      <c r="C1163" s="67"/>
      <c r="D1163" s="67"/>
      <c r="E1163" s="69"/>
      <c r="F1163" s="68"/>
      <c r="G1163" s="67"/>
      <c r="H1163" s="69"/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80"/>
      <c r="T1163" s="80"/>
      <c r="U1163" s="80"/>
      <c r="V1163" s="80"/>
      <c r="W1163" s="80"/>
      <c r="X1163" s="80"/>
      <c r="Y1163" s="80"/>
      <c r="Z1163" s="80"/>
      <c r="AA1163" s="80"/>
      <c r="AB1163" s="80"/>
      <c r="AC1163" s="80"/>
      <c r="AD1163" s="80"/>
      <c r="AE1163" s="69"/>
      <c r="AF1163" s="69"/>
      <c r="AG1163" s="69"/>
      <c r="AH1163" s="80"/>
      <c r="AI1163" s="80"/>
      <c r="AJ1163" s="69"/>
      <c r="AK1163" s="69"/>
      <c r="AL1163" s="80"/>
      <c r="AM1163" s="80"/>
      <c r="AN1163" s="69"/>
      <c r="AO1163" s="69"/>
      <c r="AP1163" s="80"/>
      <c r="AQ1163" s="80"/>
      <c r="AR1163" s="69"/>
      <c r="AS1163" s="69"/>
      <c r="AT1163" s="80"/>
      <c r="AU1163" s="80"/>
      <c r="AV1163" s="69"/>
      <c r="AW1163" s="69"/>
      <c r="AX1163" s="80"/>
      <c r="AY1163" s="80"/>
      <c r="AZ1163" s="69"/>
      <c r="BA1163" s="69"/>
      <c r="BB1163" s="80"/>
      <c r="BC1163" s="80"/>
      <c r="BD1163" s="69"/>
      <c r="BE1163" s="69"/>
      <c r="BF1163" s="80"/>
      <c r="BG1163" s="80"/>
      <c r="BH1163" s="69"/>
      <c r="BI1163" s="69"/>
      <c r="BJ1163" s="80"/>
      <c r="BK1163" s="80"/>
      <c r="BL1163" s="69"/>
      <c r="BM1163" s="69"/>
      <c r="BN1163" s="80"/>
      <c r="BO1163" s="80"/>
      <c r="BP1163" s="69"/>
      <c r="BQ1163" s="69"/>
      <c r="BR1163" s="80"/>
      <c r="BS1163" s="80"/>
      <c r="BT1163" s="69"/>
      <c r="BU1163" s="69"/>
      <c r="BV1163" s="80"/>
      <c r="BW1163" s="80"/>
      <c r="BX1163" s="69"/>
      <c r="BY1163" s="69"/>
      <c r="BZ1163" s="80"/>
      <c r="CA1163" s="80"/>
      <c r="CB1163" s="69"/>
      <c r="CC1163" s="69"/>
      <c r="CD1163" s="80"/>
      <c r="CE1163" s="80"/>
      <c r="CF1163" s="69"/>
      <c r="CG1163" s="69"/>
      <c r="CH1163" s="69"/>
      <c r="CI1163" s="69"/>
      <c r="CJ1163" s="69"/>
      <c r="CK1163" s="69"/>
      <c r="CL1163" s="68"/>
      <c r="CM1163" s="67"/>
      <c r="CN1163" s="67"/>
      <c r="CO1163" s="68"/>
      <c r="CP1163" s="68"/>
      <c r="CQ1163" s="67"/>
      <c r="CR1163" s="67"/>
      <c r="CS1163" s="69"/>
      <c r="CT1163" s="81"/>
      <c r="CU1163" s="69"/>
      <c r="CV1163" s="69"/>
      <c r="CW1163" s="69"/>
      <c r="CX1163" s="69"/>
      <c r="CY1163" s="69"/>
      <c r="CZ1163" s="69"/>
      <c r="DA1163" s="69"/>
    </row>
    <row r="1164" spans="2:105">
      <c r="B1164" s="67"/>
      <c r="C1164" s="67"/>
      <c r="D1164" s="67"/>
      <c r="E1164" s="69"/>
      <c r="F1164" s="68"/>
      <c r="G1164" s="67"/>
      <c r="H1164" s="69"/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80"/>
      <c r="T1164" s="80"/>
      <c r="U1164" s="80"/>
      <c r="V1164" s="80"/>
      <c r="W1164" s="80"/>
      <c r="X1164" s="80"/>
      <c r="Y1164" s="80"/>
      <c r="Z1164" s="80"/>
      <c r="AA1164" s="80"/>
      <c r="AB1164" s="80"/>
      <c r="AC1164" s="80"/>
      <c r="AD1164" s="80"/>
      <c r="AE1164" s="69"/>
      <c r="AF1164" s="69"/>
      <c r="AG1164" s="69"/>
      <c r="AH1164" s="80"/>
      <c r="AI1164" s="80"/>
      <c r="AJ1164" s="69"/>
      <c r="AK1164" s="69"/>
      <c r="AL1164" s="80"/>
      <c r="AM1164" s="80"/>
      <c r="AN1164" s="69"/>
      <c r="AO1164" s="69"/>
      <c r="AP1164" s="80"/>
      <c r="AQ1164" s="80"/>
      <c r="AR1164" s="69"/>
      <c r="AS1164" s="69"/>
      <c r="AT1164" s="80"/>
      <c r="AU1164" s="80"/>
      <c r="AV1164" s="69"/>
      <c r="AW1164" s="69"/>
      <c r="AX1164" s="80"/>
      <c r="AY1164" s="80"/>
      <c r="AZ1164" s="69"/>
      <c r="BA1164" s="69"/>
      <c r="BB1164" s="80"/>
      <c r="BC1164" s="80"/>
      <c r="BD1164" s="69"/>
      <c r="BE1164" s="69"/>
      <c r="BF1164" s="80"/>
      <c r="BG1164" s="80"/>
      <c r="BH1164" s="69"/>
      <c r="BI1164" s="69"/>
      <c r="BJ1164" s="80"/>
      <c r="BK1164" s="80"/>
      <c r="BL1164" s="69"/>
      <c r="BM1164" s="69"/>
      <c r="BN1164" s="80"/>
      <c r="BO1164" s="80"/>
      <c r="BP1164" s="69"/>
      <c r="BQ1164" s="69"/>
      <c r="BR1164" s="80"/>
      <c r="BS1164" s="80"/>
      <c r="BT1164" s="69"/>
      <c r="BU1164" s="69"/>
      <c r="BV1164" s="80"/>
      <c r="BW1164" s="80"/>
      <c r="BX1164" s="69"/>
      <c r="BY1164" s="69"/>
      <c r="BZ1164" s="80"/>
      <c r="CA1164" s="80"/>
      <c r="CB1164" s="69"/>
      <c r="CC1164" s="69"/>
      <c r="CD1164" s="80"/>
      <c r="CE1164" s="80"/>
      <c r="CF1164" s="69"/>
      <c r="CG1164" s="69"/>
      <c r="CH1164" s="69"/>
      <c r="CI1164" s="69"/>
      <c r="CJ1164" s="69"/>
      <c r="CK1164" s="69"/>
      <c r="CL1164" s="68"/>
      <c r="CM1164" s="67"/>
      <c r="CN1164" s="67"/>
      <c r="CO1164" s="68"/>
      <c r="CP1164" s="68"/>
      <c r="CQ1164" s="67"/>
      <c r="CR1164" s="67"/>
      <c r="CS1164" s="69"/>
      <c r="CT1164" s="81"/>
      <c r="CU1164" s="69"/>
      <c r="CV1164" s="69"/>
      <c r="CW1164" s="69"/>
      <c r="CX1164" s="69"/>
      <c r="CY1164" s="69"/>
      <c r="CZ1164" s="69"/>
      <c r="DA1164" s="69"/>
    </row>
    <row r="1165" spans="2:105">
      <c r="B1165" s="67"/>
      <c r="C1165" s="67"/>
      <c r="D1165" s="67"/>
      <c r="E1165" s="69"/>
      <c r="F1165" s="68"/>
      <c r="G1165" s="67"/>
      <c r="H1165" s="69"/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80"/>
      <c r="T1165" s="80"/>
      <c r="U1165" s="80"/>
      <c r="V1165" s="80"/>
      <c r="W1165" s="80"/>
      <c r="X1165" s="80"/>
      <c r="Y1165" s="80"/>
      <c r="Z1165" s="80"/>
      <c r="AA1165" s="80"/>
      <c r="AB1165" s="80"/>
      <c r="AC1165" s="80"/>
      <c r="AD1165" s="80"/>
      <c r="AE1165" s="69"/>
      <c r="AF1165" s="69"/>
      <c r="AG1165" s="69"/>
      <c r="AH1165" s="80"/>
      <c r="AI1165" s="80"/>
      <c r="AJ1165" s="69"/>
      <c r="AK1165" s="69"/>
      <c r="AL1165" s="80"/>
      <c r="AM1165" s="80"/>
      <c r="AN1165" s="69"/>
      <c r="AO1165" s="69"/>
      <c r="AP1165" s="80"/>
      <c r="AQ1165" s="80"/>
      <c r="AR1165" s="69"/>
      <c r="AS1165" s="69"/>
      <c r="AT1165" s="80"/>
      <c r="AU1165" s="80"/>
      <c r="AV1165" s="69"/>
      <c r="AW1165" s="69"/>
      <c r="AX1165" s="80"/>
      <c r="AY1165" s="80"/>
      <c r="AZ1165" s="69"/>
      <c r="BA1165" s="69"/>
      <c r="BB1165" s="80"/>
      <c r="BC1165" s="80"/>
      <c r="BD1165" s="69"/>
      <c r="BE1165" s="69"/>
      <c r="BF1165" s="80"/>
      <c r="BG1165" s="80"/>
      <c r="BH1165" s="69"/>
      <c r="BI1165" s="69"/>
      <c r="BJ1165" s="80"/>
      <c r="BK1165" s="80"/>
      <c r="BL1165" s="69"/>
      <c r="BM1165" s="69"/>
      <c r="BN1165" s="80"/>
      <c r="BO1165" s="80"/>
      <c r="BP1165" s="69"/>
      <c r="BQ1165" s="69"/>
      <c r="BR1165" s="80"/>
      <c r="BS1165" s="80"/>
      <c r="BT1165" s="69"/>
      <c r="BU1165" s="69"/>
      <c r="BV1165" s="80"/>
      <c r="BW1165" s="80"/>
      <c r="BX1165" s="69"/>
      <c r="BY1165" s="69"/>
      <c r="BZ1165" s="80"/>
      <c r="CA1165" s="80"/>
      <c r="CB1165" s="69"/>
      <c r="CC1165" s="69"/>
      <c r="CD1165" s="80"/>
      <c r="CE1165" s="80"/>
      <c r="CF1165" s="69"/>
      <c r="CG1165" s="69"/>
      <c r="CH1165" s="69"/>
      <c r="CI1165" s="69"/>
      <c r="CJ1165" s="69"/>
      <c r="CK1165" s="69"/>
      <c r="CL1165" s="68"/>
      <c r="CM1165" s="67"/>
      <c r="CN1165" s="67"/>
      <c r="CO1165" s="68"/>
      <c r="CP1165" s="68"/>
      <c r="CQ1165" s="67"/>
      <c r="CR1165" s="67"/>
      <c r="CS1165" s="69"/>
      <c r="CT1165" s="81"/>
      <c r="CU1165" s="69"/>
      <c r="CV1165" s="69"/>
      <c r="CW1165" s="69"/>
      <c r="CX1165" s="69"/>
      <c r="CY1165" s="69"/>
      <c r="CZ1165" s="69"/>
      <c r="DA1165" s="69"/>
    </row>
    <row r="1166" spans="2:105">
      <c r="B1166" s="67"/>
      <c r="C1166" s="67"/>
      <c r="D1166" s="67"/>
      <c r="E1166" s="69"/>
      <c r="F1166" s="68"/>
      <c r="G1166" s="67"/>
      <c r="H1166" s="69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80"/>
      <c r="T1166" s="80"/>
      <c r="U1166" s="80"/>
      <c r="V1166" s="80"/>
      <c r="W1166" s="80"/>
      <c r="X1166" s="80"/>
      <c r="Y1166" s="80"/>
      <c r="Z1166" s="80"/>
      <c r="AA1166" s="80"/>
      <c r="AB1166" s="80"/>
      <c r="AC1166" s="80"/>
      <c r="AD1166" s="80"/>
      <c r="AE1166" s="69"/>
      <c r="AF1166" s="69"/>
      <c r="AG1166" s="69"/>
      <c r="AH1166" s="80"/>
      <c r="AI1166" s="80"/>
      <c r="AJ1166" s="69"/>
      <c r="AK1166" s="69"/>
      <c r="AL1166" s="80"/>
      <c r="AM1166" s="80"/>
      <c r="AN1166" s="69"/>
      <c r="AO1166" s="69"/>
      <c r="AP1166" s="80"/>
      <c r="AQ1166" s="80"/>
      <c r="AR1166" s="69"/>
      <c r="AS1166" s="69"/>
      <c r="AT1166" s="80"/>
      <c r="AU1166" s="80"/>
      <c r="AV1166" s="69"/>
      <c r="AW1166" s="69"/>
      <c r="AX1166" s="80"/>
      <c r="AY1166" s="80"/>
      <c r="AZ1166" s="69"/>
      <c r="BA1166" s="69"/>
      <c r="BB1166" s="80"/>
      <c r="BC1166" s="80"/>
      <c r="BD1166" s="69"/>
      <c r="BE1166" s="69"/>
      <c r="BF1166" s="80"/>
      <c r="BG1166" s="80"/>
      <c r="BH1166" s="69"/>
      <c r="BI1166" s="69"/>
      <c r="BJ1166" s="80"/>
      <c r="BK1166" s="80"/>
      <c r="BL1166" s="69"/>
      <c r="BM1166" s="69"/>
      <c r="BN1166" s="80"/>
      <c r="BO1166" s="80"/>
      <c r="BP1166" s="69"/>
      <c r="BQ1166" s="69"/>
      <c r="BR1166" s="80"/>
      <c r="BS1166" s="80"/>
      <c r="BT1166" s="69"/>
      <c r="BU1166" s="69"/>
      <c r="BV1166" s="80"/>
      <c r="BW1166" s="80"/>
      <c r="BX1166" s="69"/>
      <c r="BY1166" s="69"/>
      <c r="BZ1166" s="80"/>
      <c r="CA1166" s="80"/>
      <c r="CB1166" s="69"/>
      <c r="CC1166" s="69"/>
      <c r="CD1166" s="80"/>
      <c r="CE1166" s="80"/>
      <c r="CF1166" s="69"/>
      <c r="CG1166" s="69"/>
      <c r="CH1166" s="69"/>
      <c r="CI1166" s="69"/>
      <c r="CJ1166" s="69"/>
      <c r="CK1166" s="69"/>
      <c r="CL1166" s="68"/>
      <c r="CM1166" s="67"/>
      <c r="CN1166" s="67"/>
      <c r="CO1166" s="68"/>
      <c r="CP1166" s="68"/>
      <c r="CQ1166" s="67"/>
      <c r="CR1166" s="67"/>
      <c r="CS1166" s="69"/>
      <c r="CT1166" s="81"/>
      <c r="CU1166" s="69"/>
      <c r="CV1166" s="69"/>
      <c r="CW1166" s="69"/>
      <c r="CX1166" s="69"/>
      <c r="CY1166" s="69"/>
      <c r="CZ1166" s="69"/>
      <c r="DA1166" s="69"/>
    </row>
    <row r="1167" spans="2:105">
      <c r="B1167" s="67"/>
      <c r="C1167" s="67"/>
      <c r="D1167" s="67"/>
      <c r="E1167" s="69"/>
      <c r="F1167" s="68"/>
      <c r="G1167" s="67"/>
      <c r="H1167" s="69"/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80"/>
      <c r="T1167" s="80"/>
      <c r="U1167" s="80"/>
      <c r="V1167" s="80"/>
      <c r="W1167" s="80"/>
      <c r="X1167" s="80"/>
      <c r="Y1167" s="80"/>
      <c r="Z1167" s="80"/>
      <c r="AA1167" s="80"/>
      <c r="AB1167" s="80"/>
      <c r="AC1167" s="80"/>
      <c r="AD1167" s="80"/>
      <c r="AE1167" s="69"/>
      <c r="AF1167" s="69"/>
      <c r="AG1167" s="69"/>
      <c r="AH1167" s="80"/>
      <c r="AI1167" s="80"/>
      <c r="AJ1167" s="69"/>
      <c r="AK1167" s="69"/>
      <c r="AL1167" s="80"/>
      <c r="AM1167" s="80"/>
      <c r="AN1167" s="69"/>
      <c r="AO1167" s="69"/>
      <c r="AP1167" s="80"/>
      <c r="AQ1167" s="80"/>
      <c r="AR1167" s="69"/>
      <c r="AS1167" s="69"/>
      <c r="AT1167" s="80"/>
      <c r="AU1167" s="80"/>
      <c r="AV1167" s="69"/>
      <c r="AW1167" s="69"/>
      <c r="AX1167" s="80"/>
      <c r="AY1167" s="80"/>
      <c r="AZ1167" s="69"/>
      <c r="BA1167" s="69"/>
      <c r="BB1167" s="80"/>
      <c r="BC1167" s="80"/>
      <c r="BD1167" s="69"/>
      <c r="BE1167" s="69"/>
      <c r="BF1167" s="80"/>
      <c r="BG1167" s="80"/>
      <c r="BH1167" s="69"/>
      <c r="BI1167" s="69"/>
      <c r="BJ1167" s="80"/>
      <c r="BK1167" s="80"/>
      <c r="BL1167" s="69"/>
      <c r="BM1167" s="69"/>
      <c r="BN1167" s="80"/>
      <c r="BO1167" s="80"/>
      <c r="BP1167" s="69"/>
      <c r="BQ1167" s="69"/>
      <c r="BR1167" s="80"/>
      <c r="BS1167" s="80"/>
      <c r="BT1167" s="69"/>
      <c r="BU1167" s="69"/>
      <c r="BV1167" s="80"/>
      <c r="BW1167" s="80"/>
      <c r="BX1167" s="69"/>
      <c r="BY1167" s="69"/>
      <c r="BZ1167" s="80"/>
      <c r="CA1167" s="80"/>
      <c r="CB1167" s="69"/>
      <c r="CC1167" s="69"/>
      <c r="CD1167" s="80"/>
      <c r="CE1167" s="80"/>
      <c r="CF1167" s="69"/>
      <c r="CG1167" s="69"/>
      <c r="CH1167" s="69"/>
      <c r="CI1167" s="69"/>
      <c r="CJ1167" s="69"/>
      <c r="CK1167" s="69"/>
      <c r="CL1167" s="68"/>
      <c r="CM1167" s="67"/>
      <c r="CN1167" s="67"/>
      <c r="CO1167" s="68"/>
      <c r="CP1167" s="68"/>
      <c r="CQ1167" s="67"/>
      <c r="CR1167" s="67"/>
      <c r="CS1167" s="69"/>
      <c r="CT1167" s="81"/>
      <c r="CU1167" s="69"/>
      <c r="CV1167" s="69"/>
      <c r="CW1167" s="69"/>
      <c r="CX1167" s="69"/>
      <c r="CY1167" s="69"/>
      <c r="CZ1167" s="69"/>
      <c r="DA1167" s="69"/>
    </row>
    <row r="1168" spans="2:105">
      <c r="B1168" s="67"/>
      <c r="C1168" s="67"/>
      <c r="D1168" s="67"/>
      <c r="E1168" s="69"/>
      <c r="F1168" s="68"/>
      <c r="G1168" s="67"/>
      <c r="H1168" s="69"/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80"/>
      <c r="T1168" s="80"/>
      <c r="U1168" s="80"/>
      <c r="V1168" s="80"/>
      <c r="W1168" s="80"/>
      <c r="X1168" s="80"/>
      <c r="Y1168" s="80"/>
      <c r="Z1168" s="80"/>
      <c r="AA1168" s="80"/>
      <c r="AB1168" s="80"/>
      <c r="AC1168" s="80"/>
      <c r="AD1168" s="80"/>
      <c r="AE1168" s="69"/>
      <c r="AF1168" s="69"/>
      <c r="AG1168" s="69"/>
      <c r="AH1168" s="80"/>
      <c r="AI1168" s="80"/>
      <c r="AJ1168" s="69"/>
      <c r="AK1168" s="69"/>
      <c r="AL1168" s="80"/>
      <c r="AM1168" s="80"/>
      <c r="AN1168" s="69"/>
      <c r="AO1168" s="69"/>
      <c r="AP1168" s="80"/>
      <c r="AQ1168" s="80"/>
      <c r="AR1168" s="69"/>
      <c r="AS1168" s="69"/>
      <c r="AT1168" s="80"/>
      <c r="AU1168" s="80"/>
      <c r="AV1168" s="69"/>
      <c r="AW1168" s="69"/>
      <c r="AX1168" s="80"/>
      <c r="AY1168" s="80"/>
      <c r="AZ1168" s="69"/>
      <c r="BA1168" s="69"/>
      <c r="BB1168" s="80"/>
      <c r="BC1168" s="80"/>
      <c r="BD1168" s="69"/>
      <c r="BE1168" s="69"/>
      <c r="BF1168" s="80"/>
      <c r="BG1168" s="80"/>
      <c r="BH1168" s="69"/>
      <c r="BI1168" s="69"/>
      <c r="BJ1168" s="80"/>
      <c r="BK1168" s="80"/>
      <c r="BL1168" s="69"/>
      <c r="BM1168" s="69"/>
      <c r="BN1168" s="80"/>
      <c r="BO1168" s="80"/>
      <c r="BP1168" s="69"/>
      <c r="BQ1168" s="69"/>
      <c r="BR1168" s="80"/>
      <c r="BS1168" s="80"/>
      <c r="BT1168" s="69"/>
      <c r="BU1168" s="69"/>
      <c r="BV1168" s="80"/>
      <c r="BW1168" s="80"/>
      <c r="BX1168" s="69"/>
      <c r="BY1168" s="69"/>
      <c r="BZ1168" s="80"/>
      <c r="CA1168" s="80"/>
      <c r="CB1168" s="69"/>
      <c r="CC1168" s="69"/>
      <c r="CD1168" s="80"/>
      <c r="CE1168" s="80"/>
      <c r="CF1168" s="69"/>
      <c r="CG1168" s="69"/>
      <c r="CH1168" s="69"/>
      <c r="CI1168" s="69"/>
      <c r="CJ1168" s="69"/>
      <c r="CK1168" s="69"/>
      <c r="CL1168" s="68"/>
      <c r="CM1168" s="67"/>
      <c r="CN1168" s="67"/>
      <c r="CO1168" s="68"/>
      <c r="CP1168" s="68"/>
      <c r="CQ1168" s="67"/>
      <c r="CR1168" s="67"/>
      <c r="CS1168" s="69"/>
      <c r="CT1168" s="81"/>
      <c r="CU1168" s="69"/>
      <c r="CV1168" s="69"/>
      <c r="CW1168" s="69"/>
      <c r="CX1168" s="69"/>
      <c r="CY1168" s="69"/>
      <c r="CZ1168" s="69"/>
      <c r="DA1168" s="69"/>
    </row>
    <row r="1169" spans="2:105">
      <c r="B1169" s="67"/>
      <c r="C1169" s="67"/>
      <c r="D1169" s="67"/>
      <c r="E1169" s="69"/>
      <c r="F1169" s="68"/>
      <c r="G1169" s="67"/>
      <c r="H1169" s="69"/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80"/>
      <c r="T1169" s="80"/>
      <c r="U1169" s="80"/>
      <c r="V1169" s="80"/>
      <c r="W1169" s="80"/>
      <c r="X1169" s="80"/>
      <c r="Y1169" s="80"/>
      <c r="Z1169" s="80"/>
      <c r="AA1169" s="80"/>
      <c r="AB1169" s="80"/>
      <c r="AC1169" s="80"/>
      <c r="AD1169" s="80"/>
      <c r="AE1169" s="69"/>
      <c r="AF1169" s="69"/>
      <c r="AG1169" s="69"/>
      <c r="AH1169" s="80"/>
      <c r="AI1169" s="80"/>
      <c r="AJ1169" s="69"/>
      <c r="AK1169" s="69"/>
      <c r="AL1169" s="80"/>
      <c r="AM1169" s="80"/>
      <c r="AN1169" s="69"/>
      <c r="AO1169" s="69"/>
      <c r="AP1169" s="80"/>
      <c r="AQ1169" s="80"/>
      <c r="AR1169" s="69"/>
      <c r="AS1169" s="69"/>
      <c r="AT1169" s="80"/>
      <c r="AU1169" s="80"/>
      <c r="AV1169" s="69"/>
      <c r="AW1169" s="69"/>
      <c r="AX1169" s="80"/>
      <c r="AY1169" s="80"/>
      <c r="AZ1169" s="69"/>
      <c r="BA1169" s="69"/>
      <c r="BB1169" s="80"/>
      <c r="BC1169" s="80"/>
      <c r="BD1169" s="69"/>
      <c r="BE1169" s="69"/>
      <c r="BF1169" s="80"/>
      <c r="BG1169" s="80"/>
      <c r="BH1169" s="69"/>
      <c r="BI1169" s="69"/>
      <c r="BJ1169" s="80"/>
      <c r="BK1169" s="80"/>
      <c r="BL1169" s="69"/>
      <c r="BM1169" s="69"/>
      <c r="BN1169" s="80"/>
      <c r="BO1169" s="80"/>
      <c r="BP1169" s="69"/>
      <c r="BQ1169" s="69"/>
      <c r="BR1169" s="80"/>
      <c r="BS1169" s="80"/>
      <c r="BT1169" s="69"/>
      <c r="BU1169" s="69"/>
      <c r="BV1169" s="80"/>
      <c r="BW1169" s="80"/>
      <c r="BX1169" s="69"/>
      <c r="BY1169" s="69"/>
      <c r="BZ1169" s="80"/>
      <c r="CA1169" s="80"/>
      <c r="CB1169" s="69"/>
      <c r="CC1169" s="69"/>
      <c r="CD1169" s="80"/>
      <c r="CE1169" s="80"/>
      <c r="CF1169" s="69"/>
      <c r="CG1169" s="69"/>
      <c r="CH1169" s="69"/>
      <c r="CI1169" s="69"/>
      <c r="CJ1169" s="69"/>
      <c r="CK1169" s="69"/>
      <c r="CL1169" s="68"/>
      <c r="CM1169" s="67"/>
      <c r="CN1169" s="67"/>
      <c r="CO1169" s="68"/>
      <c r="CP1169" s="68"/>
      <c r="CQ1169" s="67"/>
      <c r="CR1169" s="67"/>
      <c r="CS1169" s="69"/>
      <c r="CT1169" s="81"/>
      <c r="CU1169" s="69"/>
      <c r="CV1169" s="69"/>
      <c r="CW1169" s="69"/>
      <c r="CX1169" s="69"/>
      <c r="CY1169" s="69"/>
      <c r="CZ1169" s="69"/>
      <c r="DA1169" s="69"/>
    </row>
    <row r="1170" spans="2:105">
      <c r="B1170" s="67"/>
      <c r="C1170" s="67"/>
      <c r="D1170" s="67"/>
      <c r="E1170" s="69"/>
      <c r="F1170" s="68"/>
      <c r="G1170" s="67"/>
      <c r="H1170" s="69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80"/>
      <c r="T1170" s="80"/>
      <c r="U1170" s="80"/>
      <c r="V1170" s="80"/>
      <c r="W1170" s="80"/>
      <c r="X1170" s="80"/>
      <c r="Y1170" s="80"/>
      <c r="Z1170" s="80"/>
      <c r="AA1170" s="80"/>
      <c r="AB1170" s="80"/>
      <c r="AC1170" s="80"/>
      <c r="AD1170" s="80"/>
      <c r="AE1170" s="69"/>
      <c r="AF1170" s="69"/>
      <c r="AG1170" s="69"/>
      <c r="AH1170" s="80"/>
      <c r="AI1170" s="80"/>
      <c r="AJ1170" s="69"/>
      <c r="AK1170" s="69"/>
      <c r="AL1170" s="80"/>
      <c r="AM1170" s="80"/>
      <c r="AN1170" s="69"/>
      <c r="AO1170" s="69"/>
      <c r="AP1170" s="80"/>
      <c r="AQ1170" s="80"/>
      <c r="AR1170" s="69"/>
      <c r="AS1170" s="69"/>
      <c r="AT1170" s="80"/>
      <c r="AU1170" s="80"/>
      <c r="AV1170" s="69"/>
      <c r="AW1170" s="69"/>
      <c r="AX1170" s="80"/>
      <c r="AY1170" s="80"/>
      <c r="AZ1170" s="69"/>
      <c r="BA1170" s="69"/>
      <c r="BB1170" s="80"/>
      <c r="BC1170" s="80"/>
      <c r="BD1170" s="69"/>
      <c r="BE1170" s="69"/>
      <c r="BF1170" s="80"/>
      <c r="BG1170" s="80"/>
      <c r="BH1170" s="69"/>
      <c r="BI1170" s="69"/>
      <c r="BJ1170" s="80"/>
      <c r="BK1170" s="80"/>
      <c r="BL1170" s="69"/>
      <c r="BM1170" s="69"/>
      <c r="BN1170" s="80"/>
      <c r="BO1170" s="80"/>
      <c r="BP1170" s="69"/>
      <c r="BQ1170" s="69"/>
      <c r="BR1170" s="80"/>
      <c r="BS1170" s="80"/>
      <c r="BT1170" s="69"/>
      <c r="BU1170" s="69"/>
      <c r="BV1170" s="80"/>
      <c r="BW1170" s="80"/>
      <c r="BX1170" s="69"/>
      <c r="BY1170" s="69"/>
      <c r="BZ1170" s="80"/>
      <c r="CA1170" s="80"/>
      <c r="CB1170" s="69"/>
      <c r="CC1170" s="69"/>
      <c r="CD1170" s="80"/>
      <c r="CE1170" s="80"/>
      <c r="CF1170" s="69"/>
      <c r="CG1170" s="69"/>
      <c r="CH1170" s="69"/>
      <c r="CI1170" s="69"/>
      <c r="CJ1170" s="69"/>
      <c r="CK1170" s="69"/>
      <c r="CL1170" s="68"/>
      <c r="CM1170" s="67"/>
      <c r="CN1170" s="67"/>
      <c r="CO1170" s="68"/>
      <c r="CP1170" s="68"/>
      <c r="CQ1170" s="67"/>
      <c r="CR1170" s="67"/>
      <c r="CS1170" s="69"/>
      <c r="CT1170" s="81"/>
      <c r="CU1170" s="69"/>
      <c r="CV1170" s="69"/>
      <c r="CW1170" s="69"/>
      <c r="CX1170" s="69"/>
      <c r="CY1170" s="69"/>
      <c r="CZ1170" s="69"/>
      <c r="DA1170" s="69"/>
    </row>
    <row r="1171" spans="2:105">
      <c r="B1171" s="67"/>
      <c r="C1171" s="67"/>
      <c r="D1171" s="67"/>
      <c r="E1171" s="69"/>
      <c r="F1171" s="68"/>
      <c r="G1171" s="67"/>
      <c r="H1171" s="69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80"/>
      <c r="T1171" s="80"/>
      <c r="U1171" s="80"/>
      <c r="V1171" s="80"/>
      <c r="W1171" s="80"/>
      <c r="X1171" s="80"/>
      <c r="Y1171" s="80"/>
      <c r="Z1171" s="80"/>
      <c r="AA1171" s="80"/>
      <c r="AB1171" s="80"/>
      <c r="AC1171" s="80"/>
      <c r="AD1171" s="80"/>
      <c r="AE1171" s="69"/>
      <c r="AF1171" s="69"/>
      <c r="AG1171" s="69"/>
      <c r="AH1171" s="80"/>
      <c r="AI1171" s="80"/>
      <c r="AJ1171" s="69"/>
      <c r="AK1171" s="69"/>
      <c r="AL1171" s="80"/>
      <c r="AM1171" s="80"/>
      <c r="AN1171" s="69"/>
      <c r="AO1171" s="69"/>
      <c r="AP1171" s="80"/>
      <c r="AQ1171" s="80"/>
      <c r="AR1171" s="69"/>
      <c r="AS1171" s="69"/>
      <c r="AT1171" s="80"/>
      <c r="AU1171" s="80"/>
      <c r="AV1171" s="69"/>
      <c r="AW1171" s="69"/>
      <c r="AX1171" s="80"/>
      <c r="AY1171" s="80"/>
      <c r="AZ1171" s="69"/>
      <c r="BA1171" s="69"/>
      <c r="BB1171" s="80"/>
      <c r="BC1171" s="80"/>
      <c r="BD1171" s="69"/>
      <c r="BE1171" s="69"/>
      <c r="BF1171" s="80"/>
      <c r="BG1171" s="80"/>
      <c r="BH1171" s="69"/>
      <c r="BI1171" s="69"/>
      <c r="BJ1171" s="80"/>
      <c r="BK1171" s="80"/>
      <c r="BL1171" s="69"/>
      <c r="BM1171" s="69"/>
      <c r="BN1171" s="80"/>
      <c r="BO1171" s="80"/>
      <c r="BP1171" s="69"/>
      <c r="BQ1171" s="69"/>
      <c r="BR1171" s="80"/>
      <c r="BS1171" s="80"/>
      <c r="BT1171" s="69"/>
      <c r="BU1171" s="69"/>
      <c r="BV1171" s="80"/>
      <c r="BW1171" s="80"/>
      <c r="BX1171" s="69"/>
      <c r="BY1171" s="69"/>
      <c r="BZ1171" s="80"/>
      <c r="CA1171" s="80"/>
      <c r="CB1171" s="69"/>
      <c r="CC1171" s="69"/>
      <c r="CD1171" s="80"/>
      <c r="CE1171" s="80"/>
      <c r="CF1171" s="69"/>
      <c r="CG1171" s="69"/>
      <c r="CH1171" s="69"/>
      <c r="CI1171" s="69"/>
      <c r="CJ1171" s="69"/>
      <c r="CK1171" s="69"/>
      <c r="CL1171" s="68"/>
      <c r="CM1171" s="67"/>
      <c r="CN1171" s="67"/>
      <c r="CO1171" s="68"/>
      <c r="CP1171" s="68"/>
      <c r="CQ1171" s="67"/>
      <c r="CR1171" s="67"/>
      <c r="CS1171" s="69"/>
      <c r="CT1171" s="81"/>
      <c r="CU1171" s="69"/>
      <c r="CV1171" s="69"/>
      <c r="CW1171" s="69"/>
      <c r="CX1171" s="69"/>
      <c r="CY1171" s="69"/>
      <c r="CZ1171" s="69"/>
      <c r="DA1171" s="69"/>
    </row>
    <row r="1172" spans="2:105">
      <c r="B1172" s="67"/>
      <c r="C1172" s="67"/>
      <c r="D1172" s="67"/>
      <c r="E1172" s="69"/>
      <c r="F1172" s="68"/>
      <c r="G1172" s="67"/>
      <c r="H1172" s="69"/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80"/>
      <c r="T1172" s="80"/>
      <c r="U1172" s="80"/>
      <c r="V1172" s="80"/>
      <c r="W1172" s="80"/>
      <c r="X1172" s="80"/>
      <c r="Y1172" s="80"/>
      <c r="Z1172" s="80"/>
      <c r="AA1172" s="80"/>
      <c r="AB1172" s="80"/>
      <c r="AC1172" s="80"/>
      <c r="AD1172" s="80"/>
      <c r="AE1172" s="69"/>
      <c r="AF1172" s="69"/>
      <c r="AG1172" s="69"/>
      <c r="AH1172" s="80"/>
      <c r="AI1172" s="80"/>
      <c r="AJ1172" s="69"/>
      <c r="AK1172" s="69"/>
      <c r="AL1172" s="80"/>
      <c r="AM1172" s="80"/>
      <c r="AN1172" s="69"/>
      <c r="AO1172" s="69"/>
      <c r="AP1172" s="80"/>
      <c r="AQ1172" s="80"/>
      <c r="AR1172" s="69"/>
      <c r="AS1172" s="69"/>
      <c r="AT1172" s="80"/>
      <c r="AU1172" s="80"/>
      <c r="AV1172" s="69"/>
      <c r="AW1172" s="69"/>
      <c r="AX1172" s="80"/>
      <c r="AY1172" s="80"/>
      <c r="AZ1172" s="69"/>
      <c r="BA1172" s="69"/>
      <c r="BB1172" s="80"/>
      <c r="BC1172" s="80"/>
      <c r="BD1172" s="69"/>
      <c r="BE1172" s="69"/>
      <c r="BF1172" s="80"/>
      <c r="BG1172" s="80"/>
      <c r="BH1172" s="69"/>
      <c r="BI1172" s="69"/>
      <c r="BJ1172" s="80"/>
      <c r="BK1172" s="80"/>
      <c r="BL1172" s="69"/>
      <c r="BM1172" s="69"/>
      <c r="BN1172" s="80"/>
      <c r="BO1172" s="80"/>
      <c r="BP1172" s="69"/>
      <c r="BQ1172" s="69"/>
      <c r="BR1172" s="80"/>
      <c r="BS1172" s="80"/>
      <c r="BT1172" s="69"/>
      <c r="BU1172" s="69"/>
      <c r="BV1172" s="80"/>
      <c r="BW1172" s="80"/>
      <c r="BX1172" s="69"/>
      <c r="BY1172" s="69"/>
      <c r="BZ1172" s="80"/>
      <c r="CA1172" s="80"/>
      <c r="CB1172" s="69"/>
      <c r="CC1172" s="69"/>
      <c r="CD1172" s="80"/>
      <c r="CE1172" s="80"/>
      <c r="CF1172" s="69"/>
      <c r="CG1172" s="69"/>
      <c r="CH1172" s="69"/>
      <c r="CI1172" s="69"/>
      <c r="CJ1172" s="69"/>
      <c r="CK1172" s="69"/>
      <c r="CL1172" s="68"/>
      <c r="CM1172" s="67"/>
      <c r="CN1172" s="67"/>
      <c r="CO1172" s="68"/>
      <c r="CP1172" s="68"/>
      <c r="CQ1172" s="67"/>
      <c r="CR1172" s="67"/>
      <c r="CS1172" s="69"/>
      <c r="CT1172" s="81"/>
      <c r="CU1172" s="69"/>
      <c r="CV1172" s="69"/>
      <c r="CW1172" s="69"/>
      <c r="CX1172" s="69"/>
      <c r="CY1172" s="69"/>
      <c r="CZ1172" s="69"/>
      <c r="DA1172" s="69"/>
    </row>
    <row r="1173" spans="2:105">
      <c r="B1173" s="67"/>
      <c r="C1173" s="67"/>
      <c r="D1173" s="67"/>
      <c r="E1173" s="69"/>
      <c r="F1173" s="68"/>
      <c r="G1173" s="67"/>
      <c r="H1173" s="69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80"/>
      <c r="T1173" s="80"/>
      <c r="U1173" s="80"/>
      <c r="V1173" s="80"/>
      <c r="W1173" s="80"/>
      <c r="X1173" s="80"/>
      <c r="Y1173" s="80"/>
      <c r="Z1173" s="80"/>
      <c r="AA1173" s="80"/>
      <c r="AB1173" s="80"/>
      <c r="AC1173" s="80"/>
      <c r="AD1173" s="80"/>
      <c r="AE1173" s="69"/>
      <c r="AF1173" s="69"/>
      <c r="AG1173" s="69"/>
      <c r="AH1173" s="80"/>
      <c r="AI1173" s="80"/>
      <c r="AJ1173" s="69"/>
      <c r="AK1173" s="69"/>
      <c r="AL1173" s="80"/>
      <c r="AM1173" s="80"/>
      <c r="AN1173" s="69"/>
      <c r="AO1173" s="69"/>
      <c r="AP1173" s="80"/>
      <c r="AQ1173" s="80"/>
      <c r="AR1173" s="69"/>
      <c r="AS1173" s="69"/>
      <c r="AT1173" s="80"/>
      <c r="AU1173" s="80"/>
      <c r="AV1173" s="69"/>
      <c r="AW1173" s="69"/>
      <c r="AX1173" s="80"/>
      <c r="AY1173" s="80"/>
      <c r="AZ1173" s="69"/>
      <c r="BA1173" s="69"/>
      <c r="BB1173" s="80"/>
      <c r="BC1173" s="80"/>
      <c r="BD1173" s="69"/>
      <c r="BE1173" s="69"/>
      <c r="BF1173" s="80"/>
      <c r="BG1173" s="80"/>
      <c r="BH1173" s="69"/>
      <c r="BI1173" s="69"/>
      <c r="BJ1173" s="80"/>
      <c r="BK1173" s="80"/>
      <c r="BL1173" s="69"/>
      <c r="BM1173" s="69"/>
      <c r="BN1173" s="80"/>
      <c r="BO1173" s="80"/>
      <c r="BP1173" s="69"/>
      <c r="BQ1173" s="69"/>
      <c r="BR1173" s="80"/>
      <c r="BS1173" s="80"/>
      <c r="BT1173" s="69"/>
      <c r="BU1173" s="69"/>
      <c r="BV1173" s="80"/>
      <c r="BW1173" s="80"/>
      <c r="BX1173" s="69"/>
      <c r="BY1173" s="69"/>
      <c r="BZ1173" s="80"/>
      <c r="CA1173" s="80"/>
      <c r="CB1173" s="69"/>
      <c r="CC1173" s="69"/>
      <c r="CD1173" s="80"/>
      <c r="CE1173" s="80"/>
      <c r="CF1173" s="69"/>
      <c r="CG1173" s="69"/>
      <c r="CH1173" s="69"/>
      <c r="CI1173" s="69"/>
      <c r="CJ1173" s="69"/>
      <c r="CK1173" s="69"/>
      <c r="CL1173" s="68"/>
      <c r="CM1173" s="67"/>
      <c r="CN1173" s="67"/>
      <c r="CO1173" s="68"/>
      <c r="CP1173" s="68"/>
      <c r="CQ1173" s="67"/>
      <c r="CR1173" s="67"/>
      <c r="CS1173" s="69"/>
      <c r="CT1173" s="81"/>
      <c r="CU1173" s="69"/>
      <c r="CV1173" s="69"/>
      <c r="CW1173" s="69"/>
      <c r="CX1173" s="69"/>
      <c r="CY1173" s="69"/>
      <c r="CZ1173" s="69"/>
      <c r="DA1173" s="69"/>
    </row>
    <row r="1174" spans="2:105">
      <c r="B1174" s="67"/>
      <c r="C1174" s="67"/>
      <c r="D1174" s="67"/>
      <c r="E1174" s="69"/>
      <c r="F1174" s="68"/>
      <c r="G1174" s="67"/>
      <c r="H1174" s="69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80"/>
      <c r="T1174" s="80"/>
      <c r="U1174" s="80"/>
      <c r="V1174" s="80"/>
      <c r="W1174" s="80"/>
      <c r="X1174" s="80"/>
      <c r="Y1174" s="80"/>
      <c r="Z1174" s="80"/>
      <c r="AA1174" s="80"/>
      <c r="AB1174" s="80"/>
      <c r="AC1174" s="80"/>
      <c r="AD1174" s="80"/>
      <c r="AE1174" s="69"/>
      <c r="AF1174" s="69"/>
      <c r="AG1174" s="69"/>
      <c r="AH1174" s="80"/>
      <c r="AI1174" s="80"/>
      <c r="AJ1174" s="69"/>
      <c r="AK1174" s="69"/>
      <c r="AL1174" s="80"/>
      <c r="AM1174" s="80"/>
      <c r="AN1174" s="69"/>
      <c r="AO1174" s="69"/>
      <c r="AP1174" s="80"/>
      <c r="AQ1174" s="80"/>
      <c r="AR1174" s="69"/>
      <c r="AS1174" s="69"/>
      <c r="AT1174" s="80"/>
      <c r="AU1174" s="80"/>
      <c r="AV1174" s="69"/>
      <c r="AW1174" s="69"/>
      <c r="AX1174" s="80"/>
      <c r="AY1174" s="80"/>
      <c r="AZ1174" s="69"/>
      <c r="BA1174" s="69"/>
      <c r="BB1174" s="80"/>
      <c r="BC1174" s="80"/>
      <c r="BD1174" s="69"/>
      <c r="BE1174" s="69"/>
      <c r="BF1174" s="80"/>
      <c r="BG1174" s="80"/>
      <c r="BH1174" s="69"/>
      <c r="BI1174" s="69"/>
      <c r="BJ1174" s="80"/>
      <c r="BK1174" s="80"/>
      <c r="BL1174" s="69"/>
      <c r="BM1174" s="69"/>
      <c r="BN1174" s="80"/>
      <c r="BO1174" s="80"/>
      <c r="BP1174" s="69"/>
      <c r="BQ1174" s="69"/>
      <c r="BR1174" s="80"/>
      <c r="BS1174" s="80"/>
      <c r="BT1174" s="69"/>
      <c r="BU1174" s="69"/>
      <c r="BV1174" s="80"/>
      <c r="BW1174" s="80"/>
      <c r="BX1174" s="69"/>
      <c r="BY1174" s="69"/>
      <c r="BZ1174" s="80"/>
      <c r="CA1174" s="80"/>
      <c r="CB1174" s="69"/>
      <c r="CC1174" s="69"/>
      <c r="CD1174" s="80"/>
      <c r="CE1174" s="80"/>
      <c r="CF1174" s="69"/>
      <c r="CG1174" s="69"/>
      <c r="CH1174" s="69"/>
      <c r="CI1174" s="69"/>
      <c r="CJ1174" s="69"/>
      <c r="CK1174" s="69"/>
      <c r="CL1174" s="68"/>
      <c r="CM1174" s="67"/>
      <c r="CN1174" s="67"/>
      <c r="CO1174" s="68"/>
      <c r="CP1174" s="68"/>
      <c r="CQ1174" s="67"/>
      <c r="CR1174" s="67"/>
      <c r="CS1174" s="69"/>
      <c r="CT1174" s="81"/>
      <c r="CU1174" s="69"/>
      <c r="CV1174" s="69"/>
      <c r="CW1174" s="69"/>
      <c r="CX1174" s="69"/>
      <c r="CY1174" s="69"/>
      <c r="CZ1174" s="69"/>
      <c r="DA1174" s="69"/>
    </row>
    <row r="1175" spans="2:105">
      <c r="B1175" s="67"/>
      <c r="C1175" s="67"/>
      <c r="D1175" s="67"/>
      <c r="E1175" s="69"/>
      <c r="F1175" s="68"/>
      <c r="G1175" s="67"/>
      <c r="H1175" s="69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80"/>
      <c r="T1175" s="80"/>
      <c r="U1175" s="80"/>
      <c r="V1175" s="80"/>
      <c r="W1175" s="80"/>
      <c r="X1175" s="80"/>
      <c r="Y1175" s="80"/>
      <c r="Z1175" s="80"/>
      <c r="AA1175" s="80"/>
      <c r="AB1175" s="80"/>
      <c r="AC1175" s="80"/>
      <c r="AD1175" s="80"/>
      <c r="AE1175" s="69"/>
      <c r="AF1175" s="69"/>
      <c r="AG1175" s="69"/>
      <c r="AH1175" s="80"/>
      <c r="AI1175" s="80"/>
      <c r="AJ1175" s="69"/>
      <c r="AK1175" s="69"/>
      <c r="AL1175" s="80"/>
      <c r="AM1175" s="80"/>
      <c r="AN1175" s="69"/>
      <c r="AO1175" s="69"/>
      <c r="AP1175" s="80"/>
      <c r="AQ1175" s="80"/>
      <c r="AR1175" s="69"/>
      <c r="AS1175" s="69"/>
      <c r="AT1175" s="80"/>
      <c r="AU1175" s="80"/>
      <c r="AV1175" s="69"/>
      <c r="AW1175" s="69"/>
      <c r="AX1175" s="80"/>
      <c r="AY1175" s="80"/>
      <c r="AZ1175" s="69"/>
      <c r="BA1175" s="69"/>
      <c r="BB1175" s="80"/>
      <c r="BC1175" s="80"/>
      <c r="BD1175" s="69"/>
      <c r="BE1175" s="69"/>
      <c r="BF1175" s="80"/>
      <c r="BG1175" s="80"/>
      <c r="BH1175" s="69"/>
      <c r="BI1175" s="69"/>
      <c r="BJ1175" s="80"/>
      <c r="BK1175" s="80"/>
      <c r="BL1175" s="69"/>
      <c r="BM1175" s="69"/>
      <c r="BN1175" s="80"/>
      <c r="BO1175" s="80"/>
      <c r="BP1175" s="69"/>
      <c r="BQ1175" s="69"/>
      <c r="BR1175" s="80"/>
      <c r="BS1175" s="80"/>
      <c r="BT1175" s="69"/>
      <c r="BU1175" s="69"/>
      <c r="BV1175" s="80"/>
      <c r="BW1175" s="80"/>
      <c r="BX1175" s="69"/>
      <c r="BY1175" s="69"/>
      <c r="BZ1175" s="80"/>
      <c r="CA1175" s="80"/>
      <c r="CB1175" s="69"/>
      <c r="CC1175" s="69"/>
      <c r="CD1175" s="80"/>
      <c r="CE1175" s="80"/>
      <c r="CF1175" s="69"/>
      <c r="CG1175" s="69"/>
      <c r="CH1175" s="69"/>
      <c r="CI1175" s="69"/>
      <c r="CJ1175" s="69"/>
      <c r="CK1175" s="69"/>
      <c r="CL1175" s="68"/>
      <c r="CM1175" s="67"/>
      <c r="CN1175" s="67"/>
      <c r="CO1175" s="68"/>
      <c r="CP1175" s="68"/>
      <c r="CQ1175" s="67"/>
      <c r="CR1175" s="67"/>
      <c r="CS1175" s="69"/>
      <c r="CT1175" s="81"/>
      <c r="CU1175" s="69"/>
      <c r="CV1175" s="69"/>
      <c r="CW1175" s="69"/>
      <c r="CX1175" s="69"/>
      <c r="CY1175" s="69"/>
      <c r="CZ1175" s="69"/>
      <c r="DA1175" s="69"/>
    </row>
    <row r="1176" spans="2:105">
      <c r="B1176" s="67"/>
      <c r="C1176" s="67"/>
      <c r="D1176" s="67"/>
      <c r="E1176" s="69"/>
      <c r="F1176" s="68"/>
      <c r="G1176" s="67"/>
      <c r="H1176" s="69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80"/>
      <c r="T1176" s="80"/>
      <c r="U1176" s="80"/>
      <c r="V1176" s="80"/>
      <c r="W1176" s="80"/>
      <c r="X1176" s="80"/>
      <c r="Y1176" s="80"/>
      <c r="Z1176" s="80"/>
      <c r="AA1176" s="80"/>
      <c r="AB1176" s="80"/>
      <c r="AC1176" s="80"/>
      <c r="AD1176" s="80"/>
      <c r="AE1176" s="69"/>
      <c r="AF1176" s="69"/>
      <c r="AG1176" s="69"/>
      <c r="AH1176" s="80"/>
      <c r="AI1176" s="80"/>
      <c r="AJ1176" s="69"/>
      <c r="AK1176" s="69"/>
      <c r="AL1176" s="80"/>
      <c r="AM1176" s="80"/>
      <c r="AN1176" s="69"/>
      <c r="AO1176" s="69"/>
      <c r="AP1176" s="80"/>
      <c r="AQ1176" s="80"/>
      <c r="AR1176" s="69"/>
      <c r="AS1176" s="69"/>
      <c r="AT1176" s="80"/>
      <c r="AU1176" s="80"/>
      <c r="AV1176" s="69"/>
      <c r="AW1176" s="69"/>
      <c r="AX1176" s="80"/>
      <c r="AY1176" s="80"/>
      <c r="AZ1176" s="69"/>
      <c r="BA1176" s="69"/>
      <c r="BB1176" s="80"/>
      <c r="BC1176" s="80"/>
      <c r="BD1176" s="69"/>
      <c r="BE1176" s="69"/>
      <c r="BF1176" s="80"/>
      <c r="BG1176" s="80"/>
      <c r="BH1176" s="69"/>
      <c r="BI1176" s="69"/>
      <c r="BJ1176" s="80"/>
      <c r="BK1176" s="80"/>
      <c r="BL1176" s="69"/>
      <c r="BM1176" s="69"/>
      <c r="BN1176" s="80"/>
      <c r="BO1176" s="80"/>
      <c r="BP1176" s="69"/>
      <c r="BQ1176" s="69"/>
      <c r="BR1176" s="80"/>
      <c r="BS1176" s="80"/>
      <c r="BT1176" s="69"/>
      <c r="BU1176" s="69"/>
      <c r="BV1176" s="80"/>
      <c r="BW1176" s="80"/>
      <c r="BX1176" s="69"/>
      <c r="BY1176" s="69"/>
      <c r="BZ1176" s="80"/>
      <c r="CA1176" s="80"/>
      <c r="CB1176" s="69"/>
      <c r="CC1176" s="69"/>
      <c r="CD1176" s="80"/>
      <c r="CE1176" s="80"/>
      <c r="CF1176" s="69"/>
      <c r="CG1176" s="69"/>
      <c r="CH1176" s="69"/>
      <c r="CI1176" s="69"/>
      <c r="CJ1176" s="69"/>
      <c r="CK1176" s="69"/>
      <c r="CL1176" s="68"/>
      <c r="CM1176" s="67"/>
      <c r="CN1176" s="67"/>
      <c r="CO1176" s="68"/>
      <c r="CP1176" s="68"/>
      <c r="CQ1176" s="67"/>
      <c r="CR1176" s="67"/>
      <c r="CS1176" s="69"/>
      <c r="CT1176" s="81"/>
      <c r="CU1176" s="69"/>
      <c r="CV1176" s="69"/>
      <c r="CW1176" s="69"/>
      <c r="CX1176" s="69"/>
      <c r="CY1176" s="69"/>
      <c r="CZ1176" s="69"/>
      <c r="DA1176" s="69"/>
    </row>
    <row r="1177" spans="2:105">
      <c r="B1177" s="67"/>
      <c r="C1177" s="67"/>
      <c r="D1177" s="67"/>
      <c r="E1177" s="69"/>
      <c r="F1177" s="68"/>
      <c r="G1177" s="67"/>
      <c r="H1177" s="69"/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80"/>
      <c r="T1177" s="80"/>
      <c r="U1177" s="80"/>
      <c r="V1177" s="80"/>
      <c r="W1177" s="80"/>
      <c r="X1177" s="80"/>
      <c r="Y1177" s="80"/>
      <c r="Z1177" s="80"/>
      <c r="AA1177" s="80"/>
      <c r="AB1177" s="80"/>
      <c r="AC1177" s="80"/>
      <c r="AD1177" s="80"/>
      <c r="AE1177" s="69"/>
      <c r="AF1177" s="69"/>
      <c r="AG1177" s="69"/>
      <c r="AH1177" s="80"/>
      <c r="AI1177" s="80"/>
      <c r="AJ1177" s="69"/>
      <c r="AK1177" s="69"/>
      <c r="AL1177" s="80"/>
      <c r="AM1177" s="80"/>
      <c r="AN1177" s="69"/>
      <c r="AO1177" s="69"/>
      <c r="AP1177" s="80"/>
      <c r="AQ1177" s="80"/>
      <c r="AR1177" s="69"/>
      <c r="AS1177" s="69"/>
      <c r="AT1177" s="80"/>
      <c r="AU1177" s="80"/>
      <c r="AV1177" s="69"/>
      <c r="AW1177" s="69"/>
      <c r="AX1177" s="80"/>
      <c r="AY1177" s="80"/>
      <c r="AZ1177" s="69"/>
      <c r="BA1177" s="69"/>
      <c r="BB1177" s="80"/>
      <c r="BC1177" s="80"/>
      <c r="BD1177" s="69"/>
      <c r="BE1177" s="69"/>
      <c r="BF1177" s="80"/>
      <c r="BG1177" s="80"/>
      <c r="BH1177" s="69"/>
      <c r="BI1177" s="69"/>
      <c r="BJ1177" s="80"/>
      <c r="BK1177" s="80"/>
      <c r="BL1177" s="69"/>
      <c r="BM1177" s="69"/>
      <c r="BN1177" s="80"/>
      <c r="BO1177" s="80"/>
      <c r="BP1177" s="69"/>
      <c r="BQ1177" s="69"/>
      <c r="BR1177" s="80"/>
      <c r="BS1177" s="80"/>
      <c r="BT1177" s="69"/>
      <c r="BU1177" s="69"/>
      <c r="BV1177" s="80"/>
      <c r="BW1177" s="80"/>
      <c r="BX1177" s="69"/>
      <c r="BY1177" s="69"/>
      <c r="BZ1177" s="80"/>
      <c r="CA1177" s="80"/>
      <c r="CB1177" s="69"/>
      <c r="CC1177" s="69"/>
      <c r="CD1177" s="80"/>
      <c r="CE1177" s="80"/>
      <c r="CF1177" s="69"/>
      <c r="CG1177" s="69"/>
      <c r="CH1177" s="69"/>
      <c r="CI1177" s="69"/>
      <c r="CJ1177" s="69"/>
      <c r="CK1177" s="69"/>
      <c r="CL1177" s="68"/>
      <c r="CM1177" s="67"/>
      <c r="CN1177" s="67"/>
      <c r="CO1177" s="68"/>
      <c r="CP1177" s="68"/>
      <c r="CQ1177" s="67"/>
      <c r="CR1177" s="67"/>
      <c r="CS1177" s="69"/>
      <c r="CT1177" s="81"/>
      <c r="CU1177" s="69"/>
      <c r="CV1177" s="69"/>
      <c r="CW1177" s="69"/>
      <c r="CX1177" s="69"/>
      <c r="CY1177" s="69"/>
      <c r="CZ1177" s="69"/>
      <c r="DA1177" s="69"/>
    </row>
    <row r="1178" spans="2:105">
      <c r="B1178" s="67"/>
      <c r="C1178" s="67"/>
      <c r="D1178" s="67"/>
      <c r="E1178" s="69"/>
      <c r="F1178" s="68"/>
      <c r="G1178" s="67"/>
      <c r="H1178" s="69"/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80"/>
      <c r="T1178" s="80"/>
      <c r="U1178" s="80"/>
      <c r="V1178" s="80"/>
      <c r="W1178" s="80"/>
      <c r="X1178" s="80"/>
      <c r="Y1178" s="80"/>
      <c r="Z1178" s="80"/>
      <c r="AA1178" s="80"/>
      <c r="AB1178" s="80"/>
      <c r="AC1178" s="80"/>
      <c r="AD1178" s="80"/>
      <c r="AE1178" s="69"/>
      <c r="AF1178" s="69"/>
      <c r="AG1178" s="69"/>
      <c r="AH1178" s="80"/>
      <c r="AI1178" s="80"/>
      <c r="AJ1178" s="69"/>
      <c r="AK1178" s="69"/>
      <c r="AL1178" s="80"/>
      <c r="AM1178" s="80"/>
      <c r="AN1178" s="69"/>
      <c r="AO1178" s="69"/>
      <c r="AP1178" s="80"/>
      <c r="AQ1178" s="80"/>
      <c r="AR1178" s="69"/>
      <c r="AS1178" s="69"/>
      <c r="AT1178" s="80"/>
      <c r="AU1178" s="80"/>
      <c r="AV1178" s="69"/>
      <c r="AW1178" s="69"/>
      <c r="AX1178" s="80"/>
      <c r="AY1178" s="80"/>
      <c r="AZ1178" s="69"/>
      <c r="BA1178" s="69"/>
      <c r="BB1178" s="80"/>
      <c r="BC1178" s="80"/>
      <c r="BD1178" s="69"/>
      <c r="BE1178" s="69"/>
      <c r="BF1178" s="80"/>
      <c r="BG1178" s="80"/>
      <c r="BH1178" s="69"/>
      <c r="BI1178" s="69"/>
      <c r="BJ1178" s="80"/>
      <c r="BK1178" s="80"/>
      <c r="BL1178" s="69"/>
      <c r="BM1178" s="69"/>
      <c r="BN1178" s="80"/>
      <c r="BO1178" s="80"/>
      <c r="BP1178" s="69"/>
      <c r="BQ1178" s="69"/>
      <c r="BR1178" s="80"/>
      <c r="BS1178" s="80"/>
      <c r="BT1178" s="69"/>
      <c r="BU1178" s="69"/>
      <c r="BV1178" s="80"/>
      <c r="BW1178" s="80"/>
      <c r="BX1178" s="69"/>
      <c r="BY1178" s="69"/>
      <c r="BZ1178" s="80"/>
      <c r="CA1178" s="80"/>
      <c r="CB1178" s="69"/>
      <c r="CC1178" s="69"/>
      <c r="CD1178" s="80"/>
      <c r="CE1178" s="80"/>
      <c r="CF1178" s="69"/>
      <c r="CG1178" s="69"/>
      <c r="CH1178" s="69"/>
      <c r="CI1178" s="69"/>
      <c r="CJ1178" s="69"/>
      <c r="CK1178" s="69"/>
      <c r="CL1178" s="68"/>
      <c r="CM1178" s="67"/>
      <c r="CN1178" s="67"/>
      <c r="CO1178" s="68"/>
      <c r="CP1178" s="68"/>
      <c r="CQ1178" s="67"/>
      <c r="CR1178" s="67"/>
      <c r="CS1178" s="69"/>
      <c r="CT1178" s="81"/>
      <c r="CU1178" s="69"/>
      <c r="CV1178" s="69"/>
      <c r="CW1178" s="69"/>
      <c r="CX1178" s="69"/>
      <c r="CY1178" s="69"/>
      <c r="CZ1178" s="69"/>
      <c r="DA1178" s="69"/>
    </row>
    <row r="1179" spans="2:105">
      <c r="B1179" s="67"/>
      <c r="C1179" s="67"/>
      <c r="D1179" s="67"/>
      <c r="E1179" s="69"/>
      <c r="F1179" s="68"/>
      <c r="G1179" s="67"/>
      <c r="H1179" s="69"/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80"/>
      <c r="T1179" s="80"/>
      <c r="U1179" s="80"/>
      <c r="V1179" s="80"/>
      <c r="W1179" s="80"/>
      <c r="X1179" s="80"/>
      <c r="Y1179" s="80"/>
      <c r="Z1179" s="80"/>
      <c r="AA1179" s="80"/>
      <c r="AB1179" s="80"/>
      <c r="AC1179" s="80"/>
      <c r="AD1179" s="80"/>
      <c r="AE1179" s="69"/>
      <c r="AF1179" s="69"/>
      <c r="AG1179" s="69"/>
      <c r="AH1179" s="80"/>
      <c r="AI1179" s="80"/>
      <c r="AJ1179" s="69"/>
      <c r="AK1179" s="69"/>
      <c r="AL1179" s="80"/>
      <c r="AM1179" s="80"/>
      <c r="AN1179" s="69"/>
      <c r="AO1179" s="69"/>
      <c r="AP1179" s="80"/>
      <c r="AQ1179" s="80"/>
      <c r="AR1179" s="69"/>
      <c r="AS1179" s="69"/>
      <c r="AT1179" s="80"/>
      <c r="AU1179" s="80"/>
      <c r="AV1179" s="69"/>
      <c r="AW1179" s="69"/>
      <c r="AX1179" s="80"/>
      <c r="AY1179" s="80"/>
      <c r="AZ1179" s="69"/>
      <c r="BA1179" s="69"/>
      <c r="BB1179" s="80"/>
      <c r="BC1179" s="80"/>
      <c r="BD1179" s="69"/>
      <c r="BE1179" s="69"/>
      <c r="BF1179" s="80"/>
      <c r="BG1179" s="80"/>
      <c r="BH1179" s="69"/>
      <c r="BI1179" s="69"/>
      <c r="BJ1179" s="80"/>
      <c r="BK1179" s="80"/>
      <c r="BL1179" s="69"/>
      <c r="BM1179" s="69"/>
      <c r="BN1179" s="80"/>
      <c r="BO1179" s="80"/>
      <c r="BP1179" s="69"/>
      <c r="BQ1179" s="69"/>
      <c r="BR1179" s="80"/>
      <c r="BS1179" s="80"/>
      <c r="BT1179" s="69"/>
      <c r="BU1179" s="69"/>
      <c r="BV1179" s="80"/>
      <c r="BW1179" s="80"/>
      <c r="BX1179" s="69"/>
      <c r="BY1179" s="69"/>
      <c r="BZ1179" s="80"/>
      <c r="CA1179" s="80"/>
      <c r="CB1179" s="69"/>
      <c r="CC1179" s="69"/>
      <c r="CD1179" s="80"/>
      <c r="CE1179" s="80"/>
      <c r="CF1179" s="69"/>
      <c r="CG1179" s="69"/>
      <c r="CH1179" s="69"/>
      <c r="CI1179" s="69"/>
      <c r="CJ1179" s="69"/>
      <c r="CK1179" s="69"/>
      <c r="CL1179" s="68"/>
      <c r="CM1179" s="67"/>
      <c r="CN1179" s="67"/>
      <c r="CO1179" s="68"/>
      <c r="CP1179" s="68"/>
      <c r="CQ1179" s="67"/>
      <c r="CR1179" s="67"/>
      <c r="CS1179" s="69"/>
      <c r="CT1179" s="81"/>
      <c r="CU1179" s="69"/>
      <c r="CV1179" s="69"/>
      <c r="CW1179" s="69"/>
      <c r="CX1179" s="69"/>
      <c r="CY1179" s="69"/>
      <c r="CZ1179" s="69"/>
      <c r="DA1179" s="69"/>
    </row>
    <row r="1180" spans="2:105">
      <c r="B1180" s="67"/>
      <c r="C1180" s="67"/>
      <c r="D1180" s="67"/>
      <c r="E1180" s="69"/>
      <c r="F1180" s="68"/>
      <c r="G1180" s="67"/>
      <c r="H1180" s="69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80"/>
      <c r="T1180" s="80"/>
      <c r="U1180" s="80"/>
      <c r="V1180" s="80"/>
      <c r="W1180" s="80"/>
      <c r="X1180" s="80"/>
      <c r="Y1180" s="80"/>
      <c r="Z1180" s="80"/>
      <c r="AA1180" s="80"/>
      <c r="AB1180" s="80"/>
      <c r="AC1180" s="80"/>
      <c r="AD1180" s="80"/>
      <c r="AE1180" s="69"/>
      <c r="AF1180" s="69"/>
      <c r="AG1180" s="69"/>
      <c r="AH1180" s="80"/>
      <c r="AI1180" s="80"/>
      <c r="AJ1180" s="69"/>
      <c r="AK1180" s="69"/>
      <c r="AL1180" s="80"/>
      <c r="AM1180" s="80"/>
      <c r="AN1180" s="69"/>
      <c r="AO1180" s="69"/>
      <c r="AP1180" s="80"/>
      <c r="AQ1180" s="80"/>
      <c r="AR1180" s="69"/>
      <c r="AS1180" s="69"/>
      <c r="AT1180" s="80"/>
      <c r="AU1180" s="80"/>
      <c r="AV1180" s="69"/>
      <c r="AW1180" s="69"/>
      <c r="AX1180" s="80"/>
      <c r="AY1180" s="80"/>
      <c r="AZ1180" s="69"/>
      <c r="BA1180" s="69"/>
      <c r="BB1180" s="80"/>
      <c r="BC1180" s="80"/>
      <c r="BD1180" s="69"/>
      <c r="BE1180" s="69"/>
      <c r="BF1180" s="80"/>
      <c r="BG1180" s="80"/>
      <c r="BH1180" s="69"/>
      <c r="BI1180" s="69"/>
      <c r="BJ1180" s="80"/>
      <c r="BK1180" s="80"/>
      <c r="BL1180" s="69"/>
      <c r="BM1180" s="69"/>
      <c r="BN1180" s="80"/>
      <c r="BO1180" s="80"/>
      <c r="BP1180" s="69"/>
      <c r="BQ1180" s="69"/>
      <c r="BR1180" s="80"/>
      <c r="BS1180" s="80"/>
      <c r="BT1180" s="69"/>
      <c r="BU1180" s="69"/>
      <c r="BV1180" s="80"/>
      <c r="BW1180" s="80"/>
      <c r="BX1180" s="69"/>
      <c r="BY1180" s="69"/>
      <c r="BZ1180" s="80"/>
      <c r="CA1180" s="80"/>
      <c r="CB1180" s="69"/>
      <c r="CC1180" s="69"/>
      <c r="CD1180" s="80"/>
      <c r="CE1180" s="80"/>
      <c r="CF1180" s="69"/>
      <c r="CG1180" s="69"/>
      <c r="CH1180" s="69"/>
      <c r="CI1180" s="69"/>
      <c r="CJ1180" s="69"/>
      <c r="CK1180" s="69"/>
      <c r="CL1180" s="68"/>
      <c r="CM1180" s="67"/>
      <c r="CN1180" s="67"/>
      <c r="CO1180" s="68"/>
      <c r="CP1180" s="68"/>
      <c r="CQ1180" s="67"/>
      <c r="CR1180" s="67"/>
      <c r="CS1180" s="69"/>
      <c r="CT1180" s="81"/>
      <c r="CU1180" s="69"/>
      <c r="CV1180" s="69"/>
      <c r="CW1180" s="69"/>
      <c r="CX1180" s="69"/>
      <c r="CY1180" s="69"/>
      <c r="CZ1180" s="69"/>
      <c r="DA1180" s="69"/>
    </row>
    <row r="1181" spans="2:105">
      <c r="B1181" s="67"/>
      <c r="C1181" s="67"/>
      <c r="D1181" s="67"/>
      <c r="E1181" s="69"/>
      <c r="F1181" s="68"/>
      <c r="G1181" s="67"/>
      <c r="H1181" s="69"/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80"/>
      <c r="T1181" s="80"/>
      <c r="U1181" s="80"/>
      <c r="V1181" s="80"/>
      <c r="W1181" s="80"/>
      <c r="X1181" s="80"/>
      <c r="Y1181" s="80"/>
      <c r="Z1181" s="80"/>
      <c r="AA1181" s="80"/>
      <c r="AB1181" s="80"/>
      <c r="AC1181" s="80"/>
      <c r="AD1181" s="80"/>
      <c r="AE1181" s="69"/>
      <c r="AF1181" s="69"/>
      <c r="AG1181" s="69"/>
      <c r="AH1181" s="80"/>
      <c r="AI1181" s="80"/>
      <c r="AJ1181" s="69"/>
      <c r="AK1181" s="69"/>
      <c r="AL1181" s="80"/>
      <c r="AM1181" s="80"/>
      <c r="AN1181" s="69"/>
      <c r="AO1181" s="69"/>
      <c r="AP1181" s="80"/>
      <c r="AQ1181" s="80"/>
      <c r="AR1181" s="69"/>
      <c r="AS1181" s="69"/>
      <c r="AT1181" s="80"/>
      <c r="AU1181" s="80"/>
      <c r="AV1181" s="69"/>
      <c r="AW1181" s="69"/>
      <c r="AX1181" s="80"/>
      <c r="AY1181" s="80"/>
      <c r="AZ1181" s="69"/>
      <c r="BA1181" s="69"/>
      <c r="BB1181" s="80"/>
      <c r="BC1181" s="80"/>
      <c r="BD1181" s="69"/>
      <c r="BE1181" s="69"/>
      <c r="BF1181" s="80"/>
      <c r="BG1181" s="80"/>
      <c r="BH1181" s="69"/>
      <c r="BI1181" s="69"/>
      <c r="BJ1181" s="80"/>
      <c r="BK1181" s="80"/>
      <c r="BL1181" s="69"/>
      <c r="BM1181" s="69"/>
      <c r="BN1181" s="80"/>
      <c r="BO1181" s="80"/>
      <c r="BP1181" s="69"/>
      <c r="BQ1181" s="69"/>
      <c r="BR1181" s="80"/>
      <c r="BS1181" s="80"/>
      <c r="BT1181" s="69"/>
      <c r="BU1181" s="69"/>
      <c r="BV1181" s="80"/>
      <c r="BW1181" s="80"/>
      <c r="BX1181" s="69"/>
      <c r="BY1181" s="69"/>
      <c r="BZ1181" s="80"/>
      <c r="CA1181" s="80"/>
      <c r="CB1181" s="69"/>
      <c r="CC1181" s="69"/>
      <c r="CD1181" s="80"/>
      <c r="CE1181" s="80"/>
      <c r="CF1181" s="69"/>
      <c r="CG1181" s="69"/>
      <c r="CH1181" s="69"/>
      <c r="CI1181" s="69"/>
      <c r="CJ1181" s="69"/>
      <c r="CK1181" s="69"/>
      <c r="CL1181" s="68"/>
      <c r="CM1181" s="67"/>
      <c r="CN1181" s="67"/>
      <c r="CO1181" s="68"/>
      <c r="CP1181" s="68"/>
      <c r="CQ1181" s="67"/>
      <c r="CR1181" s="67"/>
      <c r="CS1181" s="69"/>
      <c r="CT1181" s="81"/>
      <c r="CU1181" s="69"/>
      <c r="CV1181" s="69"/>
      <c r="CW1181" s="69"/>
      <c r="CX1181" s="69"/>
      <c r="CY1181" s="69"/>
      <c r="CZ1181" s="69"/>
      <c r="DA1181" s="69"/>
    </row>
    <row r="1182" spans="2:105">
      <c r="B1182" s="67"/>
      <c r="C1182" s="67"/>
      <c r="D1182" s="67"/>
      <c r="E1182" s="69"/>
      <c r="F1182" s="68"/>
      <c r="G1182" s="67"/>
      <c r="H1182" s="69"/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80"/>
      <c r="T1182" s="80"/>
      <c r="U1182" s="80"/>
      <c r="V1182" s="80"/>
      <c r="W1182" s="80"/>
      <c r="X1182" s="80"/>
      <c r="Y1182" s="80"/>
      <c r="Z1182" s="80"/>
      <c r="AA1182" s="80"/>
      <c r="AB1182" s="80"/>
      <c r="AC1182" s="80"/>
      <c r="AD1182" s="80"/>
      <c r="AE1182" s="69"/>
      <c r="AF1182" s="69"/>
      <c r="AG1182" s="69"/>
      <c r="AH1182" s="80"/>
      <c r="AI1182" s="80"/>
      <c r="AJ1182" s="69"/>
      <c r="AK1182" s="69"/>
      <c r="AL1182" s="80"/>
      <c r="AM1182" s="80"/>
      <c r="AN1182" s="69"/>
      <c r="AO1182" s="69"/>
      <c r="AP1182" s="80"/>
      <c r="AQ1182" s="80"/>
      <c r="AR1182" s="69"/>
      <c r="AS1182" s="69"/>
      <c r="AT1182" s="80"/>
      <c r="AU1182" s="80"/>
      <c r="AV1182" s="69"/>
      <c r="AW1182" s="69"/>
      <c r="AX1182" s="80"/>
      <c r="AY1182" s="80"/>
      <c r="AZ1182" s="69"/>
      <c r="BA1182" s="69"/>
      <c r="BB1182" s="80"/>
      <c r="BC1182" s="80"/>
      <c r="BD1182" s="69"/>
      <c r="BE1182" s="69"/>
      <c r="BF1182" s="80"/>
      <c r="BG1182" s="80"/>
      <c r="BH1182" s="69"/>
      <c r="BI1182" s="69"/>
      <c r="BJ1182" s="80"/>
      <c r="BK1182" s="80"/>
      <c r="BL1182" s="69"/>
      <c r="BM1182" s="69"/>
      <c r="BN1182" s="80"/>
      <c r="BO1182" s="80"/>
      <c r="BP1182" s="69"/>
      <c r="BQ1182" s="69"/>
      <c r="BR1182" s="80"/>
      <c r="BS1182" s="80"/>
      <c r="BT1182" s="69"/>
      <c r="BU1182" s="69"/>
      <c r="BV1182" s="80"/>
      <c r="BW1182" s="80"/>
      <c r="BX1182" s="69"/>
      <c r="BY1182" s="69"/>
      <c r="BZ1182" s="80"/>
      <c r="CA1182" s="80"/>
      <c r="CB1182" s="69"/>
      <c r="CC1182" s="69"/>
      <c r="CD1182" s="80"/>
      <c r="CE1182" s="80"/>
      <c r="CF1182" s="69"/>
      <c r="CG1182" s="69"/>
      <c r="CH1182" s="69"/>
      <c r="CI1182" s="69"/>
      <c r="CJ1182" s="69"/>
      <c r="CK1182" s="69"/>
      <c r="CL1182" s="68"/>
      <c r="CM1182" s="67"/>
      <c r="CN1182" s="67"/>
      <c r="CO1182" s="68"/>
      <c r="CP1182" s="68"/>
      <c r="CQ1182" s="67"/>
      <c r="CR1182" s="67"/>
      <c r="CS1182" s="69"/>
      <c r="CT1182" s="81"/>
      <c r="CU1182" s="69"/>
      <c r="CV1182" s="69"/>
      <c r="CW1182" s="69"/>
      <c r="CX1182" s="69"/>
      <c r="CY1182" s="69"/>
      <c r="CZ1182" s="69"/>
      <c r="DA1182" s="69"/>
    </row>
    <row r="1183" spans="2:105">
      <c r="B1183" s="67"/>
      <c r="C1183" s="67"/>
      <c r="D1183" s="67"/>
      <c r="E1183" s="69"/>
      <c r="F1183" s="68"/>
      <c r="G1183" s="67"/>
      <c r="H1183" s="69"/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80"/>
      <c r="T1183" s="80"/>
      <c r="U1183" s="80"/>
      <c r="V1183" s="80"/>
      <c r="W1183" s="80"/>
      <c r="X1183" s="80"/>
      <c r="Y1183" s="80"/>
      <c r="Z1183" s="80"/>
      <c r="AA1183" s="80"/>
      <c r="AB1183" s="80"/>
      <c r="AC1183" s="80"/>
      <c r="AD1183" s="80"/>
      <c r="AE1183" s="69"/>
      <c r="AF1183" s="69"/>
      <c r="AG1183" s="69"/>
      <c r="AH1183" s="80"/>
      <c r="AI1183" s="80"/>
      <c r="AJ1183" s="69"/>
      <c r="AK1183" s="69"/>
      <c r="AL1183" s="80"/>
      <c r="AM1183" s="80"/>
      <c r="AN1183" s="69"/>
      <c r="AO1183" s="69"/>
      <c r="AP1183" s="80"/>
      <c r="AQ1183" s="80"/>
      <c r="AR1183" s="69"/>
      <c r="AS1183" s="69"/>
      <c r="AT1183" s="80"/>
      <c r="AU1183" s="80"/>
      <c r="AV1183" s="69"/>
      <c r="AW1183" s="69"/>
      <c r="AX1183" s="80"/>
      <c r="AY1183" s="80"/>
      <c r="AZ1183" s="69"/>
      <c r="BA1183" s="69"/>
      <c r="BB1183" s="80"/>
      <c r="BC1183" s="80"/>
      <c r="BD1183" s="69"/>
      <c r="BE1183" s="69"/>
      <c r="BF1183" s="80"/>
      <c r="BG1183" s="80"/>
      <c r="BH1183" s="69"/>
      <c r="BI1183" s="69"/>
      <c r="BJ1183" s="80"/>
      <c r="BK1183" s="80"/>
      <c r="BL1183" s="69"/>
      <c r="BM1183" s="69"/>
      <c r="BN1183" s="80"/>
      <c r="BO1183" s="80"/>
      <c r="BP1183" s="69"/>
      <c r="BQ1183" s="69"/>
      <c r="BR1183" s="80"/>
      <c r="BS1183" s="80"/>
      <c r="BT1183" s="69"/>
      <c r="BU1183" s="69"/>
      <c r="BV1183" s="80"/>
      <c r="BW1183" s="80"/>
      <c r="BX1183" s="69"/>
      <c r="BY1183" s="69"/>
      <c r="BZ1183" s="80"/>
      <c r="CA1183" s="80"/>
      <c r="CB1183" s="69"/>
      <c r="CC1183" s="69"/>
      <c r="CD1183" s="80"/>
      <c r="CE1183" s="80"/>
      <c r="CF1183" s="69"/>
      <c r="CG1183" s="69"/>
      <c r="CH1183" s="69"/>
      <c r="CI1183" s="69"/>
      <c r="CJ1183" s="69"/>
      <c r="CK1183" s="69"/>
      <c r="CL1183" s="68"/>
      <c r="CM1183" s="67"/>
      <c r="CN1183" s="67"/>
      <c r="CO1183" s="69"/>
      <c r="CP1183" s="68"/>
      <c r="CQ1183" s="67"/>
      <c r="CR1183" s="67"/>
      <c r="CS1183" s="69"/>
      <c r="CT1183" s="81"/>
      <c r="CU1183" s="69"/>
      <c r="CV1183" s="69"/>
      <c r="CW1183" s="69"/>
      <c r="CX1183" s="69"/>
      <c r="CY1183" s="69"/>
      <c r="CZ1183" s="69"/>
      <c r="DA1183" s="69"/>
    </row>
    <row r="1184" spans="2:105">
      <c r="B1184" s="67"/>
      <c r="C1184" s="67"/>
      <c r="D1184" s="67"/>
      <c r="E1184" s="69"/>
      <c r="F1184" s="68"/>
      <c r="G1184" s="67"/>
      <c r="H1184" s="69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80"/>
      <c r="T1184" s="80"/>
      <c r="U1184" s="80"/>
      <c r="V1184" s="80"/>
      <c r="W1184" s="80"/>
      <c r="X1184" s="80"/>
      <c r="Y1184" s="80"/>
      <c r="Z1184" s="80"/>
      <c r="AA1184" s="80"/>
      <c r="AB1184" s="80"/>
      <c r="AC1184" s="80"/>
      <c r="AD1184" s="80"/>
      <c r="AE1184" s="69"/>
      <c r="AF1184" s="69"/>
      <c r="AG1184" s="69"/>
      <c r="AH1184" s="80"/>
      <c r="AI1184" s="80"/>
      <c r="AJ1184" s="69"/>
      <c r="AK1184" s="69"/>
      <c r="AL1184" s="80"/>
      <c r="AM1184" s="80"/>
      <c r="AN1184" s="69"/>
      <c r="AO1184" s="69"/>
      <c r="AP1184" s="80"/>
      <c r="AQ1184" s="80"/>
      <c r="AR1184" s="69"/>
      <c r="AS1184" s="69"/>
      <c r="AT1184" s="80"/>
      <c r="AU1184" s="80"/>
      <c r="AV1184" s="69"/>
      <c r="AW1184" s="69"/>
      <c r="AX1184" s="80"/>
      <c r="AY1184" s="80"/>
      <c r="AZ1184" s="69"/>
      <c r="BA1184" s="69"/>
      <c r="BB1184" s="80"/>
      <c r="BC1184" s="80"/>
      <c r="BD1184" s="69"/>
      <c r="BE1184" s="69"/>
      <c r="BF1184" s="80"/>
      <c r="BG1184" s="80"/>
      <c r="BH1184" s="69"/>
      <c r="BI1184" s="69"/>
      <c r="BJ1184" s="80"/>
      <c r="BK1184" s="80"/>
      <c r="BL1184" s="69"/>
      <c r="BM1184" s="69"/>
      <c r="BN1184" s="80"/>
      <c r="BO1184" s="80"/>
      <c r="BP1184" s="69"/>
      <c r="BQ1184" s="69"/>
      <c r="BR1184" s="80"/>
      <c r="BS1184" s="80"/>
      <c r="BT1184" s="69"/>
      <c r="BU1184" s="69"/>
      <c r="BV1184" s="80"/>
      <c r="BW1184" s="80"/>
      <c r="BX1184" s="69"/>
      <c r="BY1184" s="69"/>
      <c r="BZ1184" s="80"/>
      <c r="CA1184" s="80"/>
      <c r="CB1184" s="69"/>
      <c r="CC1184" s="69"/>
      <c r="CD1184" s="80"/>
      <c r="CE1184" s="80"/>
      <c r="CF1184" s="69"/>
      <c r="CG1184" s="69"/>
      <c r="CH1184" s="69"/>
      <c r="CI1184" s="69"/>
      <c r="CJ1184" s="69"/>
      <c r="CK1184" s="69"/>
      <c r="CL1184" s="68"/>
      <c r="CM1184" s="67"/>
      <c r="CN1184" s="67"/>
      <c r="CO1184" s="69"/>
      <c r="CP1184" s="68"/>
      <c r="CQ1184" s="67"/>
      <c r="CR1184" s="67"/>
      <c r="CS1184" s="69"/>
      <c r="CT1184" s="81"/>
      <c r="CU1184" s="69"/>
      <c r="CV1184" s="69"/>
      <c r="CW1184" s="69"/>
      <c r="CX1184" s="69"/>
      <c r="CY1184" s="69"/>
      <c r="CZ1184" s="69"/>
      <c r="DA1184" s="69"/>
    </row>
    <row r="1185" spans="2:105">
      <c r="B1185" s="67"/>
      <c r="C1185" s="67"/>
      <c r="D1185" s="67"/>
      <c r="E1185" s="69"/>
      <c r="F1185" s="68"/>
      <c r="G1185" s="67"/>
      <c r="H1185" s="69"/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80"/>
      <c r="T1185" s="80"/>
      <c r="U1185" s="80"/>
      <c r="V1185" s="80"/>
      <c r="W1185" s="80"/>
      <c r="X1185" s="80"/>
      <c r="Y1185" s="80"/>
      <c r="Z1185" s="80"/>
      <c r="AA1185" s="80"/>
      <c r="AB1185" s="80"/>
      <c r="AC1185" s="80"/>
      <c r="AD1185" s="80"/>
      <c r="AE1185" s="69"/>
      <c r="AF1185" s="69"/>
      <c r="AG1185" s="69"/>
      <c r="AH1185" s="80"/>
      <c r="AI1185" s="80"/>
      <c r="AJ1185" s="69"/>
      <c r="AK1185" s="69"/>
      <c r="AL1185" s="80"/>
      <c r="AM1185" s="80"/>
      <c r="AN1185" s="69"/>
      <c r="AO1185" s="69"/>
      <c r="AP1185" s="80"/>
      <c r="AQ1185" s="80"/>
      <c r="AR1185" s="69"/>
      <c r="AS1185" s="69"/>
      <c r="AT1185" s="80"/>
      <c r="AU1185" s="80"/>
      <c r="AV1185" s="69"/>
      <c r="AW1185" s="69"/>
      <c r="AX1185" s="80"/>
      <c r="AY1185" s="80"/>
      <c r="AZ1185" s="69"/>
      <c r="BA1185" s="69"/>
      <c r="BB1185" s="80"/>
      <c r="BC1185" s="80"/>
      <c r="BD1185" s="69"/>
      <c r="BE1185" s="69"/>
      <c r="BF1185" s="80"/>
      <c r="BG1185" s="80"/>
      <c r="BH1185" s="69"/>
      <c r="BI1185" s="69"/>
      <c r="BJ1185" s="80"/>
      <c r="BK1185" s="80"/>
      <c r="BL1185" s="69"/>
      <c r="BM1185" s="69"/>
      <c r="BN1185" s="80"/>
      <c r="BO1185" s="80"/>
      <c r="BP1185" s="69"/>
      <c r="BQ1185" s="69"/>
      <c r="BR1185" s="80"/>
      <c r="BS1185" s="80"/>
      <c r="BT1185" s="69"/>
      <c r="BU1185" s="69"/>
      <c r="BV1185" s="80"/>
      <c r="BW1185" s="80"/>
      <c r="BX1185" s="69"/>
      <c r="BY1185" s="69"/>
      <c r="BZ1185" s="80"/>
      <c r="CA1185" s="80"/>
      <c r="CB1185" s="69"/>
      <c r="CC1185" s="69"/>
      <c r="CD1185" s="80"/>
      <c r="CE1185" s="80"/>
      <c r="CF1185" s="69"/>
      <c r="CG1185" s="69"/>
      <c r="CH1185" s="69"/>
      <c r="CI1185" s="69"/>
      <c r="CJ1185" s="69"/>
      <c r="CK1185" s="69"/>
      <c r="CL1185" s="68"/>
      <c r="CM1185" s="67"/>
      <c r="CN1185" s="67"/>
      <c r="CO1185" s="69"/>
      <c r="CP1185" s="68"/>
      <c r="CQ1185" s="67"/>
      <c r="CR1185" s="67"/>
      <c r="CS1185" s="69"/>
      <c r="CT1185" s="81"/>
      <c r="CU1185" s="69"/>
      <c r="CV1185" s="69"/>
      <c r="CW1185" s="69"/>
      <c r="CX1185" s="69"/>
      <c r="CY1185" s="69"/>
      <c r="CZ1185" s="69"/>
      <c r="DA1185" s="69"/>
    </row>
    <row r="1186" spans="2:105">
      <c r="B1186" s="67"/>
      <c r="C1186" s="67"/>
      <c r="D1186" s="67"/>
      <c r="E1186" s="69"/>
      <c r="F1186" s="68"/>
      <c r="G1186" s="67"/>
      <c r="H1186" s="69"/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80"/>
      <c r="T1186" s="80"/>
      <c r="U1186" s="80"/>
      <c r="V1186" s="80"/>
      <c r="W1186" s="80"/>
      <c r="X1186" s="80"/>
      <c r="Y1186" s="80"/>
      <c r="Z1186" s="80"/>
      <c r="AA1186" s="80"/>
      <c r="AB1186" s="80"/>
      <c r="AC1186" s="80"/>
      <c r="AD1186" s="80"/>
      <c r="AE1186" s="69"/>
      <c r="AF1186" s="69"/>
      <c r="AG1186" s="69"/>
      <c r="AH1186" s="80"/>
      <c r="AI1186" s="80"/>
      <c r="AJ1186" s="69"/>
      <c r="AK1186" s="69"/>
      <c r="AL1186" s="80"/>
      <c r="AM1186" s="80"/>
      <c r="AN1186" s="69"/>
      <c r="AO1186" s="69"/>
      <c r="AP1186" s="80"/>
      <c r="AQ1186" s="80"/>
      <c r="AR1186" s="69"/>
      <c r="AS1186" s="69"/>
      <c r="AT1186" s="80"/>
      <c r="AU1186" s="80"/>
      <c r="AV1186" s="69"/>
      <c r="AW1186" s="69"/>
      <c r="AX1186" s="80"/>
      <c r="AY1186" s="80"/>
      <c r="AZ1186" s="69"/>
      <c r="BA1186" s="69"/>
      <c r="BB1186" s="80"/>
      <c r="BC1186" s="80"/>
      <c r="BD1186" s="69"/>
      <c r="BE1186" s="69"/>
      <c r="BF1186" s="80"/>
      <c r="BG1186" s="80"/>
      <c r="BH1186" s="69"/>
      <c r="BI1186" s="69"/>
      <c r="BJ1186" s="80"/>
      <c r="BK1186" s="80"/>
      <c r="BL1186" s="69"/>
      <c r="BM1186" s="69"/>
      <c r="BN1186" s="80"/>
      <c r="BO1186" s="80"/>
      <c r="BP1186" s="69"/>
      <c r="BQ1186" s="69"/>
      <c r="BR1186" s="80"/>
      <c r="BS1186" s="80"/>
      <c r="BT1186" s="69"/>
      <c r="BU1186" s="69"/>
      <c r="BV1186" s="80"/>
      <c r="BW1186" s="80"/>
      <c r="BX1186" s="69"/>
      <c r="BY1186" s="69"/>
      <c r="BZ1186" s="80"/>
      <c r="CA1186" s="80"/>
      <c r="CB1186" s="69"/>
      <c r="CC1186" s="69"/>
      <c r="CD1186" s="80"/>
      <c r="CE1186" s="80"/>
      <c r="CF1186" s="69"/>
      <c r="CG1186" s="69"/>
      <c r="CH1186" s="69"/>
      <c r="CI1186" s="69"/>
      <c r="CJ1186" s="69"/>
      <c r="CK1186" s="69"/>
      <c r="CL1186" s="68"/>
      <c r="CM1186" s="67"/>
      <c r="CN1186" s="67"/>
      <c r="CO1186" s="69"/>
      <c r="CP1186" s="68"/>
      <c r="CQ1186" s="67"/>
      <c r="CR1186" s="67"/>
      <c r="CS1186" s="69"/>
      <c r="CT1186" s="81"/>
      <c r="CU1186" s="69"/>
      <c r="CV1186" s="69"/>
      <c r="CW1186" s="69"/>
      <c r="CX1186" s="69"/>
      <c r="CY1186" s="69"/>
      <c r="CZ1186" s="69"/>
      <c r="DA1186" s="69"/>
    </row>
    <row r="1187" spans="2:105">
      <c r="B1187" s="67"/>
      <c r="C1187" s="67"/>
      <c r="D1187" s="67"/>
      <c r="E1187" s="69"/>
      <c r="F1187" s="68"/>
      <c r="G1187" s="67"/>
      <c r="H1187" s="69"/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80"/>
      <c r="T1187" s="80"/>
      <c r="U1187" s="80"/>
      <c r="V1187" s="80"/>
      <c r="W1187" s="80"/>
      <c r="X1187" s="80"/>
      <c r="Y1187" s="80"/>
      <c r="Z1187" s="80"/>
      <c r="AA1187" s="80"/>
      <c r="AB1187" s="80"/>
      <c r="AC1187" s="80"/>
      <c r="AD1187" s="80"/>
      <c r="AE1187" s="69"/>
      <c r="AF1187" s="69"/>
      <c r="AG1187" s="69"/>
      <c r="AH1187" s="80"/>
      <c r="AI1187" s="80"/>
      <c r="AJ1187" s="69"/>
      <c r="AK1187" s="69"/>
      <c r="AL1187" s="80"/>
      <c r="AM1187" s="80"/>
      <c r="AN1187" s="69"/>
      <c r="AO1187" s="69"/>
      <c r="AP1187" s="80"/>
      <c r="AQ1187" s="80"/>
      <c r="AR1187" s="69"/>
      <c r="AS1187" s="69"/>
      <c r="AT1187" s="80"/>
      <c r="AU1187" s="80"/>
      <c r="AV1187" s="69"/>
      <c r="AW1187" s="69"/>
      <c r="AX1187" s="80"/>
      <c r="AY1187" s="80"/>
      <c r="AZ1187" s="69"/>
      <c r="BA1187" s="69"/>
      <c r="BB1187" s="80"/>
      <c r="BC1187" s="80"/>
      <c r="BD1187" s="69"/>
      <c r="BE1187" s="69"/>
      <c r="BF1187" s="80"/>
      <c r="BG1187" s="80"/>
      <c r="BH1187" s="69"/>
      <c r="BI1187" s="69"/>
      <c r="BJ1187" s="80"/>
      <c r="BK1187" s="80"/>
      <c r="BL1187" s="69"/>
      <c r="BM1187" s="69"/>
      <c r="BN1187" s="80"/>
      <c r="BO1187" s="80"/>
      <c r="BP1187" s="69"/>
      <c r="BQ1187" s="69"/>
      <c r="BR1187" s="80"/>
      <c r="BS1187" s="80"/>
      <c r="BT1187" s="69"/>
      <c r="BU1187" s="69"/>
      <c r="BV1187" s="80"/>
      <c r="BW1187" s="80"/>
      <c r="BX1187" s="69"/>
      <c r="BY1187" s="69"/>
      <c r="BZ1187" s="80"/>
      <c r="CA1187" s="80"/>
      <c r="CB1187" s="69"/>
      <c r="CC1187" s="69"/>
      <c r="CD1187" s="80"/>
      <c r="CE1187" s="80"/>
      <c r="CF1187" s="69"/>
      <c r="CG1187" s="69"/>
      <c r="CH1187" s="69"/>
      <c r="CI1187" s="69"/>
      <c r="CJ1187" s="69"/>
      <c r="CK1187" s="69"/>
      <c r="CL1187" s="68"/>
      <c r="CM1187" s="67"/>
      <c r="CN1187" s="67"/>
      <c r="CO1187" s="69"/>
      <c r="CP1187" s="68"/>
      <c r="CQ1187" s="67"/>
      <c r="CR1187" s="67"/>
      <c r="CS1187" s="69"/>
      <c r="CT1187" s="81"/>
      <c r="CU1187" s="69"/>
      <c r="CV1187" s="69"/>
      <c r="CW1187" s="69"/>
      <c r="CX1187" s="69"/>
      <c r="CY1187" s="69"/>
      <c r="CZ1187" s="69"/>
      <c r="DA1187" s="69"/>
    </row>
    <row r="1188" spans="2:105">
      <c r="B1188" s="67"/>
      <c r="C1188" s="67"/>
      <c r="D1188" s="67"/>
      <c r="E1188" s="69"/>
      <c r="F1188" s="68"/>
      <c r="G1188" s="67"/>
      <c r="H1188" s="69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80"/>
      <c r="T1188" s="80"/>
      <c r="U1188" s="80"/>
      <c r="V1188" s="80"/>
      <c r="W1188" s="80"/>
      <c r="X1188" s="80"/>
      <c r="Y1188" s="80"/>
      <c r="Z1188" s="80"/>
      <c r="AA1188" s="80"/>
      <c r="AB1188" s="80"/>
      <c r="AC1188" s="80"/>
      <c r="AD1188" s="80"/>
      <c r="AE1188" s="69"/>
      <c r="AF1188" s="69"/>
      <c r="AG1188" s="69"/>
      <c r="AH1188" s="80"/>
      <c r="AI1188" s="80"/>
      <c r="AJ1188" s="69"/>
      <c r="AK1188" s="69"/>
      <c r="AL1188" s="80"/>
      <c r="AM1188" s="80"/>
      <c r="AN1188" s="69"/>
      <c r="AO1188" s="69"/>
      <c r="AP1188" s="80"/>
      <c r="AQ1188" s="80"/>
      <c r="AR1188" s="69"/>
      <c r="AS1188" s="69"/>
      <c r="AT1188" s="80"/>
      <c r="AU1188" s="80"/>
      <c r="AV1188" s="69"/>
      <c r="AW1188" s="69"/>
      <c r="AX1188" s="80"/>
      <c r="AY1188" s="80"/>
      <c r="AZ1188" s="69"/>
      <c r="BA1188" s="69"/>
      <c r="BB1188" s="80"/>
      <c r="BC1188" s="80"/>
      <c r="BD1188" s="69"/>
      <c r="BE1188" s="69"/>
      <c r="BF1188" s="80"/>
      <c r="BG1188" s="80"/>
      <c r="BH1188" s="69"/>
      <c r="BI1188" s="69"/>
      <c r="BJ1188" s="80"/>
      <c r="BK1188" s="80"/>
      <c r="BL1188" s="69"/>
      <c r="BM1188" s="69"/>
      <c r="BN1188" s="80"/>
      <c r="BO1188" s="80"/>
      <c r="BP1188" s="69"/>
      <c r="BQ1188" s="69"/>
      <c r="BR1188" s="80"/>
      <c r="BS1188" s="80"/>
      <c r="BT1188" s="69"/>
      <c r="BU1188" s="69"/>
      <c r="BV1188" s="80"/>
      <c r="BW1188" s="80"/>
      <c r="BX1188" s="69"/>
      <c r="BY1188" s="69"/>
      <c r="BZ1188" s="80"/>
      <c r="CA1188" s="80"/>
      <c r="CB1188" s="69"/>
      <c r="CC1188" s="69"/>
      <c r="CD1188" s="80"/>
      <c r="CE1188" s="80"/>
      <c r="CF1188" s="69"/>
      <c r="CG1188" s="69"/>
      <c r="CH1188" s="69"/>
      <c r="CI1188" s="69"/>
      <c r="CJ1188" s="69"/>
      <c r="CK1188" s="69"/>
      <c r="CL1188" s="68"/>
      <c r="CM1188" s="67"/>
      <c r="CN1188" s="67"/>
      <c r="CO1188" s="69"/>
      <c r="CP1188" s="68"/>
      <c r="CQ1188" s="67"/>
      <c r="CR1188" s="67"/>
      <c r="CS1188" s="69"/>
      <c r="CT1188" s="81"/>
      <c r="CU1188" s="69"/>
      <c r="CV1188" s="69"/>
      <c r="CW1188" s="69"/>
      <c r="CX1188" s="69"/>
      <c r="CY1188" s="69"/>
      <c r="CZ1188" s="69"/>
      <c r="DA1188" s="69"/>
    </row>
    <row r="1189" spans="2:105">
      <c r="B1189" s="67"/>
      <c r="C1189" s="67"/>
      <c r="D1189" s="67"/>
      <c r="E1189" s="69"/>
      <c r="F1189" s="68"/>
      <c r="G1189" s="67"/>
      <c r="H1189" s="69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80"/>
      <c r="T1189" s="80"/>
      <c r="U1189" s="80"/>
      <c r="V1189" s="80"/>
      <c r="W1189" s="80"/>
      <c r="X1189" s="80"/>
      <c r="Y1189" s="80"/>
      <c r="Z1189" s="80"/>
      <c r="AA1189" s="80"/>
      <c r="AB1189" s="80"/>
      <c r="AC1189" s="80"/>
      <c r="AD1189" s="80"/>
      <c r="AE1189" s="69"/>
      <c r="AF1189" s="69"/>
      <c r="AG1189" s="69"/>
      <c r="AH1189" s="80"/>
      <c r="AI1189" s="80"/>
      <c r="AJ1189" s="69"/>
      <c r="AK1189" s="69"/>
      <c r="AL1189" s="80"/>
      <c r="AM1189" s="80"/>
      <c r="AN1189" s="69"/>
      <c r="AO1189" s="69"/>
      <c r="AP1189" s="80"/>
      <c r="AQ1189" s="80"/>
      <c r="AR1189" s="69"/>
      <c r="AS1189" s="69"/>
      <c r="AT1189" s="80"/>
      <c r="AU1189" s="80"/>
      <c r="AV1189" s="69"/>
      <c r="AW1189" s="69"/>
      <c r="AX1189" s="80"/>
      <c r="AY1189" s="80"/>
      <c r="AZ1189" s="69"/>
      <c r="BA1189" s="69"/>
      <c r="BB1189" s="80"/>
      <c r="BC1189" s="80"/>
      <c r="BD1189" s="69"/>
      <c r="BE1189" s="69"/>
      <c r="BF1189" s="80"/>
      <c r="BG1189" s="80"/>
      <c r="BH1189" s="69"/>
      <c r="BI1189" s="69"/>
      <c r="BJ1189" s="80"/>
      <c r="BK1189" s="80"/>
      <c r="BL1189" s="69"/>
      <c r="BM1189" s="69"/>
      <c r="BN1189" s="80"/>
      <c r="BO1189" s="80"/>
      <c r="BP1189" s="69"/>
      <c r="BQ1189" s="69"/>
      <c r="BR1189" s="80"/>
      <c r="BS1189" s="80"/>
      <c r="BT1189" s="69"/>
      <c r="BU1189" s="69"/>
      <c r="BV1189" s="80"/>
      <c r="BW1189" s="80"/>
      <c r="BX1189" s="69"/>
      <c r="BY1189" s="69"/>
      <c r="BZ1189" s="80"/>
      <c r="CA1189" s="80"/>
      <c r="CB1189" s="69"/>
      <c r="CC1189" s="69"/>
      <c r="CD1189" s="80"/>
      <c r="CE1189" s="80"/>
      <c r="CF1189" s="69"/>
      <c r="CG1189" s="69"/>
      <c r="CH1189" s="69"/>
      <c r="CI1189" s="69"/>
      <c r="CJ1189" s="69"/>
      <c r="CK1189" s="69"/>
      <c r="CL1189" s="68"/>
      <c r="CM1189" s="67"/>
      <c r="CN1189" s="67"/>
      <c r="CO1189" s="69"/>
      <c r="CP1189" s="68"/>
      <c r="CQ1189" s="67"/>
      <c r="CR1189" s="67"/>
      <c r="CS1189" s="69"/>
      <c r="CT1189" s="81"/>
      <c r="CU1189" s="69"/>
      <c r="CV1189" s="69"/>
      <c r="CW1189" s="69"/>
      <c r="CX1189" s="69"/>
      <c r="CY1189" s="69"/>
      <c r="CZ1189" s="69"/>
      <c r="DA1189" s="69"/>
    </row>
    <row r="1190" spans="2:105">
      <c r="B1190" s="67"/>
      <c r="C1190" s="67"/>
      <c r="D1190" s="67"/>
      <c r="E1190" s="69"/>
      <c r="F1190" s="68"/>
      <c r="G1190" s="67"/>
      <c r="H1190" s="69"/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80"/>
      <c r="T1190" s="80"/>
      <c r="U1190" s="80"/>
      <c r="V1190" s="80"/>
      <c r="W1190" s="80"/>
      <c r="X1190" s="80"/>
      <c r="Y1190" s="80"/>
      <c r="Z1190" s="80"/>
      <c r="AA1190" s="80"/>
      <c r="AB1190" s="80"/>
      <c r="AC1190" s="80"/>
      <c r="AD1190" s="80"/>
      <c r="AE1190" s="69"/>
      <c r="AF1190" s="69"/>
      <c r="AG1190" s="69"/>
      <c r="AH1190" s="80"/>
      <c r="AI1190" s="80"/>
      <c r="AJ1190" s="69"/>
      <c r="AK1190" s="69"/>
      <c r="AL1190" s="80"/>
      <c r="AM1190" s="80"/>
      <c r="AN1190" s="69"/>
      <c r="AO1190" s="69"/>
      <c r="AP1190" s="80"/>
      <c r="AQ1190" s="80"/>
      <c r="AR1190" s="69"/>
      <c r="AS1190" s="69"/>
      <c r="AT1190" s="80"/>
      <c r="AU1190" s="80"/>
      <c r="AV1190" s="69"/>
      <c r="AW1190" s="69"/>
      <c r="AX1190" s="80"/>
      <c r="AY1190" s="80"/>
      <c r="AZ1190" s="69"/>
      <c r="BA1190" s="69"/>
      <c r="BB1190" s="80"/>
      <c r="BC1190" s="80"/>
      <c r="BD1190" s="69"/>
      <c r="BE1190" s="69"/>
      <c r="BF1190" s="80"/>
      <c r="BG1190" s="80"/>
      <c r="BH1190" s="69"/>
      <c r="BI1190" s="69"/>
      <c r="BJ1190" s="80"/>
      <c r="BK1190" s="80"/>
      <c r="BL1190" s="69"/>
      <c r="BM1190" s="69"/>
      <c r="BN1190" s="80"/>
      <c r="BO1190" s="80"/>
      <c r="BP1190" s="69"/>
      <c r="BQ1190" s="69"/>
      <c r="BR1190" s="80"/>
      <c r="BS1190" s="80"/>
      <c r="BT1190" s="69"/>
      <c r="BU1190" s="69"/>
      <c r="BV1190" s="80"/>
      <c r="BW1190" s="80"/>
      <c r="BX1190" s="69"/>
      <c r="BY1190" s="69"/>
      <c r="BZ1190" s="80"/>
      <c r="CA1190" s="80"/>
      <c r="CB1190" s="69"/>
      <c r="CC1190" s="69"/>
      <c r="CD1190" s="80"/>
      <c r="CE1190" s="80"/>
      <c r="CF1190" s="69"/>
      <c r="CG1190" s="69"/>
      <c r="CH1190" s="69"/>
      <c r="CI1190" s="69"/>
      <c r="CJ1190" s="69"/>
      <c r="CK1190" s="69"/>
      <c r="CL1190" s="68"/>
      <c r="CM1190" s="67"/>
      <c r="CN1190" s="67"/>
      <c r="CO1190" s="69"/>
      <c r="CP1190" s="68"/>
      <c r="CQ1190" s="67"/>
      <c r="CR1190" s="67"/>
      <c r="CS1190" s="69"/>
      <c r="CT1190" s="81"/>
      <c r="CU1190" s="69"/>
      <c r="CV1190" s="69"/>
      <c r="CW1190" s="69"/>
      <c r="CX1190" s="69"/>
      <c r="CY1190" s="69"/>
      <c r="CZ1190" s="69"/>
      <c r="DA1190" s="69"/>
    </row>
    <row r="1191" spans="2:105">
      <c r="B1191" s="67"/>
      <c r="C1191" s="67"/>
      <c r="D1191" s="67"/>
      <c r="E1191" s="69"/>
      <c r="F1191" s="68"/>
      <c r="G1191" s="67"/>
      <c r="H1191" s="69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80"/>
      <c r="T1191" s="80"/>
      <c r="U1191" s="80"/>
      <c r="V1191" s="80"/>
      <c r="W1191" s="80"/>
      <c r="X1191" s="80"/>
      <c r="Y1191" s="80"/>
      <c r="Z1191" s="80"/>
      <c r="AA1191" s="80"/>
      <c r="AB1191" s="80"/>
      <c r="AC1191" s="80"/>
      <c r="AD1191" s="80"/>
      <c r="AE1191" s="69"/>
      <c r="AF1191" s="69"/>
      <c r="AG1191" s="69"/>
      <c r="AH1191" s="80"/>
      <c r="AI1191" s="80"/>
      <c r="AJ1191" s="69"/>
      <c r="AK1191" s="69"/>
      <c r="AL1191" s="80"/>
      <c r="AM1191" s="80"/>
      <c r="AN1191" s="69"/>
      <c r="AO1191" s="69"/>
      <c r="AP1191" s="80"/>
      <c r="AQ1191" s="80"/>
      <c r="AR1191" s="69"/>
      <c r="AS1191" s="69"/>
      <c r="AT1191" s="80"/>
      <c r="AU1191" s="80"/>
      <c r="AV1191" s="69"/>
      <c r="AW1191" s="69"/>
      <c r="AX1191" s="80"/>
      <c r="AY1191" s="80"/>
      <c r="AZ1191" s="69"/>
      <c r="BA1191" s="69"/>
      <c r="BB1191" s="80"/>
      <c r="BC1191" s="80"/>
      <c r="BD1191" s="69"/>
      <c r="BE1191" s="69"/>
      <c r="BF1191" s="80"/>
      <c r="BG1191" s="80"/>
      <c r="BH1191" s="69"/>
      <c r="BI1191" s="69"/>
      <c r="BJ1191" s="80"/>
      <c r="BK1191" s="80"/>
      <c r="BL1191" s="69"/>
      <c r="BM1191" s="69"/>
      <c r="BN1191" s="80"/>
      <c r="BO1191" s="80"/>
      <c r="BP1191" s="69"/>
      <c r="BQ1191" s="69"/>
      <c r="BR1191" s="80"/>
      <c r="BS1191" s="80"/>
      <c r="BT1191" s="69"/>
      <c r="BU1191" s="69"/>
      <c r="BV1191" s="80"/>
      <c r="BW1191" s="80"/>
      <c r="BX1191" s="69"/>
      <c r="BY1191" s="69"/>
      <c r="BZ1191" s="80"/>
      <c r="CA1191" s="80"/>
      <c r="CB1191" s="69"/>
      <c r="CC1191" s="69"/>
      <c r="CD1191" s="80"/>
      <c r="CE1191" s="80"/>
      <c r="CF1191" s="69"/>
      <c r="CG1191" s="69"/>
      <c r="CH1191" s="69"/>
      <c r="CI1191" s="69"/>
      <c r="CJ1191" s="69"/>
      <c r="CK1191" s="69"/>
      <c r="CL1191" s="68"/>
      <c r="CM1191" s="67"/>
      <c r="CN1191" s="67"/>
      <c r="CO1191" s="69"/>
      <c r="CP1191" s="68"/>
      <c r="CQ1191" s="67"/>
      <c r="CR1191" s="67"/>
      <c r="CS1191" s="69"/>
      <c r="CT1191" s="81"/>
      <c r="CU1191" s="69"/>
      <c r="CV1191" s="69"/>
      <c r="CW1191" s="69"/>
      <c r="CX1191" s="69"/>
      <c r="CY1191" s="69"/>
      <c r="CZ1191" s="69"/>
      <c r="DA1191" s="69"/>
    </row>
    <row r="1192" spans="2:105">
      <c r="B1192" s="67"/>
      <c r="C1192" s="67"/>
      <c r="D1192" s="67"/>
      <c r="E1192" s="69"/>
      <c r="F1192" s="68"/>
      <c r="G1192" s="67"/>
      <c r="H1192" s="69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80"/>
      <c r="T1192" s="80"/>
      <c r="U1192" s="80"/>
      <c r="V1192" s="80"/>
      <c r="W1192" s="80"/>
      <c r="X1192" s="80"/>
      <c r="Y1192" s="80"/>
      <c r="Z1192" s="80"/>
      <c r="AA1192" s="80"/>
      <c r="AB1192" s="80"/>
      <c r="AC1192" s="80"/>
      <c r="AD1192" s="80"/>
      <c r="AE1192" s="69"/>
      <c r="AF1192" s="69"/>
      <c r="AG1192" s="69"/>
      <c r="AH1192" s="80"/>
      <c r="AI1192" s="80"/>
      <c r="AJ1192" s="69"/>
      <c r="AK1192" s="69"/>
      <c r="AL1192" s="80"/>
      <c r="AM1192" s="80"/>
      <c r="AN1192" s="69"/>
      <c r="AO1192" s="69"/>
      <c r="AP1192" s="80"/>
      <c r="AQ1192" s="80"/>
      <c r="AR1192" s="69"/>
      <c r="AS1192" s="69"/>
      <c r="AT1192" s="80"/>
      <c r="AU1192" s="80"/>
      <c r="AV1192" s="69"/>
      <c r="AW1192" s="69"/>
      <c r="AX1192" s="80"/>
      <c r="AY1192" s="80"/>
      <c r="AZ1192" s="69"/>
      <c r="BA1192" s="69"/>
      <c r="BB1192" s="80"/>
      <c r="BC1192" s="80"/>
      <c r="BD1192" s="69"/>
      <c r="BE1192" s="69"/>
      <c r="BF1192" s="80"/>
      <c r="BG1192" s="80"/>
      <c r="BH1192" s="69"/>
      <c r="BI1192" s="69"/>
      <c r="BJ1192" s="80"/>
      <c r="BK1192" s="80"/>
      <c r="BL1192" s="69"/>
      <c r="BM1192" s="69"/>
      <c r="BN1192" s="80"/>
      <c r="BO1192" s="80"/>
      <c r="BP1192" s="69"/>
      <c r="BQ1192" s="69"/>
      <c r="BR1192" s="80"/>
      <c r="BS1192" s="80"/>
      <c r="BT1192" s="69"/>
      <c r="BU1192" s="69"/>
      <c r="BV1192" s="80"/>
      <c r="BW1192" s="80"/>
      <c r="BX1192" s="69"/>
      <c r="BY1192" s="69"/>
      <c r="BZ1192" s="80"/>
      <c r="CA1192" s="80"/>
      <c r="CB1192" s="69"/>
      <c r="CC1192" s="69"/>
      <c r="CD1192" s="80"/>
      <c r="CE1192" s="80"/>
      <c r="CF1192" s="69"/>
      <c r="CG1192" s="69"/>
      <c r="CH1192" s="69"/>
      <c r="CI1192" s="69"/>
      <c r="CJ1192" s="69"/>
      <c r="CK1192" s="69"/>
      <c r="CL1192" s="68"/>
      <c r="CM1192" s="67"/>
      <c r="CN1192" s="67"/>
      <c r="CO1192" s="69"/>
      <c r="CP1192" s="68"/>
      <c r="CQ1192" s="67"/>
      <c r="CR1192" s="67"/>
      <c r="CS1192" s="69"/>
      <c r="CT1192" s="81"/>
      <c r="CU1192" s="69"/>
      <c r="CV1192" s="69"/>
      <c r="CW1192" s="69"/>
      <c r="CX1192" s="69"/>
      <c r="CY1192" s="69"/>
      <c r="CZ1192" s="69"/>
      <c r="DA1192" s="69"/>
    </row>
    <row r="1193" spans="2:105">
      <c r="B1193" s="67"/>
      <c r="C1193" s="67"/>
      <c r="D1193" s="67"/>
      <c r="E1193" s="69"/>
      <c r="F1193" s="68"/>
      <c r="G1193" s="67"/>
      <c r="H1193" s="69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80"/>
      <c r="T1193" s="80"/>
      <c r="U1193" s="80"/>
      <c r="V1193" s="80"/>
      <c r="W1193" s="80"/>
      <c r="X1193" s="80"/>
      <c r="Y1193" s="80"/>
      <c r="Z1193" s="80"/>
      <c r="AA1193" s="80"/>
      <c r="AB1193" s="80"/>
      <c r="AC1193" s="80"/>
      <c r="AD1193" s="80"/>
      <c r="AE1193" s="69"/>
      <c r="AF1193" s="69"/>
      <c r="AG1193" s="69"/>
      <c r="AH1193" s="80"/>
      <c r="AI1193" s="80"/>
      <c r="AJ1193" s="69"/>
      <c r="AK1193" s="69"/>
      <c r="AL1193" s="80"/>
      <c r="AM1193" s="80"/>
      <c r="AN1193" s="69"/>
      <c r="AO1193" s="69"/>
      <c r="AP1193" s="80"/>
      <c r="AQ1193" s="80"/>
      <c r="AR1193" s="69"/>
      <c r="AS1193" s="69"/>
      <c r="AT1193" s="80"/>
      <c r="AU1193" s="80"/>
      <c r="AV1193" s="69"/>
      <c r="AW1193" s="69"/>
      <c r="AX1193" s="80"/>
      <c r="AY1193" s="80"/>
      <c r="AZ1193" s="69"/>
      <c r="BA1193" s="69"/>
      <c r="BB1193" s="80"/>
      <c r="BC1193" s="80"/>
      <c r="BD1193" s="69"/>
      <c r="BE1193" s="69"/>
      <c r="BF1193" s="80"/>
      <c r="BG1193" s="80"/>
      <c r="BH1193" s="69"/>
      <c r="BI1193" s="69"/>
      <c r="BJ1193" s="80"/>
      <c r="BK1193" s="80"/>
      <c r="BL1193" s="69"/>
      <c r="BM1193" s="69"/>
      <c r="BN1193" s="80"/>
      <c r="BO1193" s="80"/>
      <c r="BP1193" s="69"/>
      <c r="BQ1193" s="69"/>
      <c r="BR1193" s="80"/>
      <c r="BS1193" s="80"/>
      <c r="BT1193" s="69"/>
      <c r="BU1193" s="69"/>
      <c r="BV1193" s="80"/>
      <c r="BW1193" s="80"/>
      <c r="BX1193" s="69"/>
      <c r="BY1193" s="69"/>
      <c r="BZ1193" s="80"/>
      <c r="CA1193" s="80"/>
      <c r="CB1193" s="69"/>
      <c r="CC1193" s="69"/>
      <c r="CD1193" s="80"/>
      <c r="CE1193" s="80"/>
      <c r="CF1193" s="69"/>
      <c r="CG1193" s="69"/>
      <c r="CH1193" s="69"/>
      <c r="CI1193" s="69"/>
      <c r="CJ1193" s="69"/>
      <c r="CK1193" s="69"/>
      <c r="CL1193" s="68"/>
      <c r="CM1193" s="67"/>
      <c r="CN1193" s="67"/>
      <c r="CO1193" s="69"/>
      <c r="CP1193" s="68"/>
      <c r="CQ1193" s="67"/>
      <c r="CR1193" s="67"/>
      <c r="CS1193" s="69"/>
      <c r="CT1193" s="81"/>
      <c r="CU1193" s="69"/>
      <c r="CV1193" s="69"/>
      <c r="CW1193" s="69"/>
      <c r="CX1193" s="69"/>
      <c r="CY1193" s="69"/>
      <c r="CZ1193" s="69"/>
      <c r="DA1193" s="69"/>
    </row>
    <row r="1194" spans="2:105">
      <c r="B1194" s="67"/>
      <c r="C1194" s="67"/>
      <c r="D1194" s="67"/>
      <c r="E1194" s="69"/>
      <c r="F1194" s="68"/>
      <c r="G1194" s="67"/>
      <c r="H1194" s="69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80"/>
      <c r="T1194" s="80"/>
      <c r="U1194" s="80"/>
      <c r="V1194" s="80"/>
      <c r="W1194" s="80"/>
      <c r="X1194" s="80"/>
      <c r="Y1194" s="80"/>
      <c r="Z1194" s="80"/>
      <c r="AA1194" s="80"/>
      <c r="AB1194" s="80"/>
      <c r="AC1194" s="80"/>
      <c r="AD1194" s="80"/>
      <c r="AE1194" s="69"/>
      <c r="AF1194" s="69"/>
      <c r="AG1194" s="69"/>
      <c r="AH1194" s="80"/>
      <c r="AI1194" s="80"/>
      <c r="AJ1194" s="69"/>
      <c r="AK1194" s="69"/>
      <c r="AL1194" s="80"/>
      <c r="AM1194" s="80"/>
      <c r="AN1194" s="69"/>
      <c r="AO1194" s="69"/>
      <c r="AP1194" s="80"/>
      <c r="AQ1194" s="80"/>
      <c r="AR1194" s="69"/>
      <c r="AS1194" s="69"/>
      <c r="AT1194" s="80"/>
      <c r="AU1194" s="80"/>
      <c r="AV1194" s="69"/>
      <c r="AW1194" s="69"/>
      <c r="AX1194" s="80"/>
      <c r="AY1194" s="80"/>
      <c r="AZ1194" s="69"/>
      <c r="BA1194" s="69"/>
      <c r="BB1194" s="80"/>
      <c r="BC1194" s="80"/>
      <c r="BD1194" s="69"/>
      <c r="BE1194" s="69"/>
      <c r="BF1194" s="80"/>
      <c r="BG1194" s="80"/>
      <c r="BH1194" s="69"/>
      <c r="BI1194" s="69"/>
      <c r="BJ1194" s="80"/>
      <c r="BK1194" s="80"/>
      <c r="BL1194" s="69"/>
      <c r="BM1194" s="69"/>
      <c r="BN1194" s="80"/>
      <c r="BO1194" s="80"/>
      <c r="BP1194" s="69"/>
      <c r="BQ1194" s="69"/>
      <c r="BR1194" s="80"/>
      <c r="BS1194" s="80"/>
      <c r="BT1194" s="69"/>
      <c r="BU1194" s="69"/>
      <c r="BV1194" s="80"/>
      <c r="BW1194" s="80"/>
      <c r="BX1194" s="69"/>
      <c r="BY1194" s="69"/>
      <c r="BZ1194" s="80"/>
      <c r="CA1194" s="80"/>
      <c r="CB1194" s="69"/>
      <c r="CC1194" s="69"/>
      <c r="CD1194" s="80"/>
      <c r="CE1194" s="80"/>
      <c r="CF1194" s="69"/>
      <c r="CG1194" s="69"/>
      <c r="CH1194" s="69"/>
      <c r="CI1194" s="69"/>
      <c r="CJ1194" s="69"/>
      <c r="CK1194" s="69"/>
      <c r="CL1194" s="68"/>
      <c r="CM1194" s="67"/>
      <c r="CN1194" s="67"/>
      <c r="CO1194" s="69"/>
      <c r="CP1194" s="68"/>
      <c r="CQ1194" s="67"/>
      <c r="CR1194" s="67"/>
      <c r="CS1194" s="69"/>
      <c r="CT1194" s="81"/>
      <c r="CU1194" s="69"/>
      <c r="CV1194" s="69"/>
      <c r="CW1194" s="69"/>
      <c r="CX1194" s="69"/>
      <c r="CY1194" s="69"/>
      <c r="CZ1194" s="69"/>
      <c r="DA1194" s="69"/>
    </row>
    <row r="1195" spans="2:105">
      <c r="B1195" s="67"/>
      <c r="C1195" s="67"/>
      <c r="D1195" s="67"/>
      <c r="E1195" s="69"/>
      <c r="F1195" s="68"/>
      <c r="G1195" s="67"/>
      <c r="H1195" s="69"/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80"/>
      <c r="T1195" s="80"/>
      <c r="U1195" s="80"/>
      <c r="V1195" s="80"/>
      <c r="W1195" s="80"/>
      <c r="X1195" s="80"/>
      <c r="Y1195" s="80"/>
      <c r="Z1195" s="80"/>
      <c r="AA1195" s="80"/>
      <c r="AB1195" s="80"/>
      <c r="AC1195" s="80"/>
      <c r="AD1195" s="80"/>
      <c r="AE1195" s="69"/>
      <c r="AF1195" s="69"/>
      <c r="AG1195" s="69"/>
      <c r="AH1195" s="80"/>
      <c r="AI1195" s="80"/>
      <c r="AJ1195" s="69"/>
      <c r="AK1195" s="69"/>
      <c r="AL1195" s="80"/>
      <c r="AM1195" s="80"/>
      <c r="AN1195" s="69"/>
      <c r="AO1195" s="69"/>
      <c r="AP1195" s="80"/>
      <c r="AQ1195" s="80"/>
      <c r="AR1195" s="69"/>
      <c r="AS1195" s="69"/>
      <c r="AT1195" s="80"/>
      <c r="AU1195" s="80"/>
      <c r="AV1195" s="69"/>
      <c r="AW1195" s="69"/>
      <c r="AX1195" s="80"/>
      <c r="AY1195" s="80"/>
      <c r="AZ1195" s="69"/>
      <c r="BA1195" s="69"/>
      <c r="BB1195" s="80"/>
      <c r="BC1195" s="80"/>
      <c r="BD1195" s="69"/>
      <c r="BE1195" s="69"/>
      <c r="BF1195" s="80"/>
      <c r="BG1195" s="80"/>
      <c r="BH1195" s="69"/>
      <c r="BI1195" s="69"/>
      <c r="BJ1195" s="80"/>
      <c r="BK1195" s="80"/>
      <c r="BL1195" s="69"/>
      <c r="BM1195" s="69"/>
      <c r="BN1195" s="80"/>
      <c r="BO1195" s="80"/>
      <c r="BP1195" s="69"/>
      <c r="BQ1195" s="69"/>
      <c r="BR1195" s="80"/>
      <c r="BS1195" s="80"/>
      <c r="BT1195" s="69"/>
      <c r="BU1195" s="69"/>
      <c r="BV1195" s="80"/>
      <c r="BW1195" s="80"/>
      <c r="BX1195" s="69"/>
      <c r="BY1195" s="69"/>
      <c r="BZ1195" s="80"/>
      <c r="CA1195" s="80"/>
      <c r="CB1195" s="69"/>
      <c r="CC1195" s="69"/>
      <c r="CD1195" s="80"/>
      <c r="CE1195" s="80"/>
      <c r="CF1195" s="69"/>
      <c r="CG1195" s="69"/>
      <c r="CH1195" s="69"/>
      <c r="CI1195" s="69"/>
      <c r="CJ1195" s="69"/>
      <c r="CK1195" s="69"/>
      <c r="CL1195" s="68"/>
      <c r="CM1195" s="67"/>
      <c r="CN1195" s="67"/>
      <c r="CO1195" s="69"/>
      <c r="CP1195" s="68"/>
      <c r="CQ1195" s="67"/>
      <c r="CR1195" s="67"/>
      <c r="CS1195" s="69"/>
      <c r="CT1195" s="81"/>
      <c r="CU1195" s="69"/>
      <c r="CV1195" s="69"/>
      <c r="CW1195" s="69"/>
      <c r="CX1195" s="69"/>
      <c r="CY1195" s="69"/>
      <c r="CZ1195" s="69"/>
      <c r="DA1195" s="69"/>
    </row>
    <row r="1196" spans="2:105">
      <c r="B1196" s="67"/>
      <c r="C1196" s="67"/>
      <c r="D1196" s="67"/>
      <c r="E1196" s="69"/>
      <c r="F1196" s="68"/>
      <c r="G1196" s="67"/>
      <c r="H1196" s="69"/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80"/>
      <c r="T1196" s="80"/>
      <c r="U1196" s="80"/>
      <c r="V1196" s="80"/>
      <c r="W1196" s="80"/>
      <c r="X1196" s="80"/>
      <c r="Y1196" s="80"/>
      <c r="Z1196" s="80"/>
      <c r="AA1196" s="80"/>
      <c r="AB1196" s="80"/>
      <c r="AC1196" s="80"/>
      <c r="AD1196" s="80"/>
      <c r="AE1196" s="69"/>
      <c r="AF1196" s="69"/>
      <c r="AG1196" s="69"/>
      <c r="AH1196" s="80"/>
      <c r="AI1196" s="80"/>
      <c r="AJ1196" s="69"/>
      <c r="AK1196" s="69"/>
      <c r="AL1196" s="80"/>
      <c r="AM1196" s="80"/>
      <c r="AN1196" s="69"/>
      <c r="AO1196" s="69"/>
      <c r="AP1196" s="80"/>
      <c r="AQ1196" s="80"/>
      <c r="AR1196" s="69"/>
      <c r="AS1196" s="69"/>
      <c r="AT1196" s="80"/>
      <c r="AU1196" s="80"/>
      <c r="AV1196" s="69"/>
      <c r="AW1196" s="69"/>
      <c r="AX1196" s="80"/>
      <c r="AY1196" s="80"/>
      <c r="AZ1196" s="69"/>
      <c r="BA1196" s="69"/>
      <c r="BB1196" s="80"/>
      <c r="BC1196" s="80"/>
      <c r="BD1196" s="69"/>
      <c r="BE1196" s="69"/>
      <c r="BF1196" s="80"/>
      <c r="BG1196" s="80"/>
      <c r="BH1196" s="69"/>
      <c r="BI1196" s="69"/>
      <c r="BJ1196" s="80"/>
      <c r="BK1196" s="80"/>
      <c r="BL1196" s="69"/>
      <c r="BM1196" s="69"/>
      <c r="BN1196" s="80"/>
      <c r="BO1196" s="80"/>
      <c r="BP1196" s="69"/>
      <c r="BQ1196" s="69"/>
      <c r="BR1196" s="80"/>
      <c r="BS1196" s="80"/>
      <c r="BT1196" s="69"/>
      <c r="BU1196" s="69"/>
      <c r="BV1196" s="80"/>
      <c r="BW1196" s="80"/>
      <c r="BX1196" s="69"/>
      <c r="BY1196" s="69"/>
      <c r="BZ1196" s="80"/>
      <c r="CA1196" s="80"/>
      <c r="CB1196" s="69"/>
      <c r="CC1196" s="69"/>
      <c r="CD1196" s="80"/>
      <c r="CE1196" s="80"/>
      <c r="CF1196" s="69"/>
      <c r="CG1196" s="69"/>
      <c r="CH1196" s="69"/>
      <c r="CI1196" s="69"/>
      <c r="CJ1196" s="69"/>
      <c r="CK1196" s="69"/>
      <c r="CL1196" s="68"/>
      <c r="CM1196" s="67"/>
      <c r="CN1196" s="67"/>
      <c r="CO1196" s="69"/>
      <c r="CP1196" s="68"/>
      <c r="CQ1196" s="67"/>
      <c r="CR1196" s="67"/>
      <c r="CS1196" s="69"/>
      <c r="CT1196" s="81"/>
      <c r="CU1196" s="69"/>
      <c r="CV1196" s="69"/>
      <c r="CW1196" s="69"/>
      <c r="CX1196" s="69"/>
      <c r="CY1196" s="69"/>
      <c r="CZ1196" s="69"/>
      <c r="DA1196" s="69"/>
    </row>
    <row r="1197" spans="2:105">
      <c r="B1197" s="67"/>
      <c r="C1197" s="67"/>
      <c r="D1197" s="67"/>
      <c r="E1197" s="69"/>
      <c r="F1197" s="68"/>
      <c r="G1197" s="67"/>
      <c r="H1197" s="69"/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80"/>
      <c r="T1197" s="80"/>
      <c r="U1197" s="80"/>
      <c r="V1197" s="80"/>
      <c r="W1197" s="80"/>
      <c r="X1197" s="80"/>
      <c r="Y1197" s="80"/>
      <c r="Z1197" s="80"/>
      <c r="AA1197" s="80"/>
      <c r="AB1197" s="80"/>
      <c r="AC1197" s="80"/>
      <c r="AD1197" s="80"/>
      <c r="AE1197" s="69"/>
      <c r="AF1197" s="69"/>
      <c r="AG1197" s="69"/>
      <c r="AH1197" s="80"/>
      <c r="AI1197" s="80"/>
      <c r="AJ1197" s="69"/>
      <c r="AK1197" s="69"/>
      <c r="AL1197" s="80"/>
      <c r="AM1197" s="80"/>
      <c r="AN1197" s="69"/>
      <c r="AO1197" s="69"/>
      <c r="AP1197" s="80"/>
      <c r="AQ1197" s="80"/>
      <c r="AR1197" s="69"/>
      <c r="AS1197" s="69"/>
      <c r="AT1197" s="80"/>
      <c r="AU1197" s="80"/>
      <c r="AV1197" s="69"/>
      <c r="AW1197" s="69"/>
      <c r="AX1197" s="80"/>
      <c r="AY1197" s="80"/>
      <c r="AZ1197" s="69"/>
      <c r="BA1197" s="69"/>
      <c r="BB1197" s="80"/>
      <c r="BC1197" s="80"/>
      <c r="BD1197" s="69"/>
      <c r="BE1197" s="69"/>
      <c r="BF1197" s="80"/>
      <c r="BG1197" s="80"/>
      <c r="BH1197" s="69"/>
      <c r="BI1197" s="69"/>
      <c r="BJ1197" s="80"/>
      <c r="BK1197" s="80"/>
      <c r="BL1197" s="69"/>
      <c r="BM1197" s="69"/>
      <c r="BN1197" s="80"/>
      <c r="BO1197" s="80"/>
      <c r="BP1197" s="69"/>
      <c r="BQ1197" s="69"/>
      <c r="BR1197" s="80"/>
      <c r="BS1197" s="80"/>
      <c r="BT1197" s="69"/>
      <c r="BU1197" s="69"/>
      <c r="BV1197" s="80"/>
      <c r="BW1197" s="80"/>
      <c r="BX1197" s="69"/>
      <c r="BY1197" s="69"/>
      <c r="BZ1197" s="80"/>
      <c r="CA1197" s="80"/>
      <c r="CB1197" s="69"/>
      <c r="CC1197" s="69"/>
      <c r="CD1197" s="80"/>
      <c r="CE1197" s="80"/>
      <c r="CF1197" s="69"/>
      <c r="CG1197" s="69"/>
      <c r="CH1197" s="69"/>
      <c r="CI1197" s="69"/>
      <c r="CJ1197" s="69"/>
      <c r="CK1197" s="69"/>
      <c r="CL1197" s="68"/>
      <c r="CM1197" s="67"/>
      <c r="CN1197" s="67"/>
      <c r="CO1197" s="69"/>
      <c r="CP1197" s="68"/>
      <c r="CQ1197" s="67"/>
      <c r="CR1197" s="67"/>
      <c r="CS1197" s="69"/>
      <c r="CT1197" s="81"/>
      <c r="CU1197" s="69"/>
      <c r="CV1197" s="69"/>
      <c r="CW1197" s="69"/>
      <c r="CX1197" s="69"/>
      <c r="CY1197" s="69"/>
      <c r="CZ1197" s="69"/>
      <c r="DA1197" s="69"/>
    </row>
    <row r="1198" spans="2:105">
      <c r="B1198" s="67"/>
      <c r="C1198" s="67"/>
      <c r="D1198" s="67"/>
      <c r="E1198" s="69"/>
      <c r="F1198" s="68"/>
      <c r="G1198" s="67"/>
      <c r="H1198" s="69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80"/>
      <c r="T1198" s="80"/>
      <c r="U1198" s="80"/>
      <c r="V1198" s="80"/>
      <c r="W1198" s="80"/>
      <c r="X1198" s="80"/>
      <c r="Y1198" s="80"/>
      <c r="Z1198" s="80"/>
      <c r="AA1198" s="80"/>
      <c r="AB1198" s="80"/>
      <c r="AC1198" s="80"/>
      <c r="AD1198" s="80"/>
      <c r="AE1198" s="69"/>
      <c r="AF1198" s="69"/>
      <c r="AG1198" s="69"/>
      <c r="AH1198" s="80"/>
      <c r="AI1198" s="80"/>
      <c r="AJ1198" s="69"/>
      <c r="AK1198" s="69"/>
      <c r="AL1198" s="80"/>
      <c r="AM1198" s="80"/>
      <c r="AN1198" s="69"/>
      <c r="AO1198" s="69"/>
      <c r="AP1198" s="80"/>
      <c r="AQ1198" s="80"/>
      <c r="AR1198" s="69"/>
      <c r="AS1198" s="69"/>
      <c r="AT1198" s="80"/>
      <c r="AU1198" s="80"/>
      <c r="AV1198" s="69"/>
      <c r="AW1198" s="69"/>
      <c r="AX1198" s="80"/>
      <c r="AY1198" s="80"/>
      <c r="AZ1198" s="69"/>
      <c r="BA1198" s="69"/>
      <c r="BB1198" s="80"/>
      <c r="BC1198" s="80"/>
      <c r="BD1198" s="69"/>
      <c r="BE1198" s="69"/>
      <c r="BF1198" s="80"/>
      <c r="BG1198" s="80"/>
      <c r="BH1198" s="69"/>
      <c r="BI1198" s="69"/>
      <c r="BJ1198" s="80"/>
      <c r="BK1198" s="80"/>
      <c r="BL1198" s="69"/>
      <c r="BM1198" s="69"/>
      <c r="BN1198" s="80"/>
      <c r="BO1198" s="80"/>
      <c r="BP1198" s="69"/>
      <c r="BQ1198" s="69"/>
      <c r="BR1198" s="80"/>
      <c r="BS1198" s="80"/>
      <c r="BT1198" s="69"/>
      <c r="BU1198" s="69"/>
      <c r="BV1198" s="80"/>
      <c r="BW1198" s="80"/>
      <c r="BX1198" s="69"/>
      <c r="BY1198" s="69"/>
      <c r="BZ1198" s="80"/>
      <c r="CA1198" s="80"/>
      <c r="CB1198" s="69"/>
      <c r="CC1198" s="69"/>
      <c r="CD1198" s="80"/>
      <c r="CE1198" s="80"/>
      <c r="CF1198" s="69"/>
      <c r="CG1198" s="69"/>
      <c r="CH1198" s="69"/>
      <c r="CI1198" s="69"/>
      <c r="CJ1198" s="69"/>
      <c r="CK1198" s="69"/>
      <c r="CL1198" s="68"/>
      <c r="CM1198" s="67"/>
      <c r="CN1198" s="67"/>
      <c r="CO1198" s="69"/>
      <c r="CP1198" s="68"/>
      <c r="CQ1198" s="67"/>
      <c r="CR1198" s="67"/>
      <c r="CS1198" s="69"/>
      <c r="CT1198" s="81"/>
      <c r="CU1198" s="69"/>
      <c r="CV1198" s="69"/>
      <c r="CW1198" s="69"/>
      <c r="CX1198" s="69"/>
      <c r="CY1198" s="69"/>
      <c r="CZ1198" s="69"/>
      <c r="DA1198" s="69"/>
    </row>
    <row r="1199" spans="2:105">
      <c r="B1199" s="67"/>
      <c r="C1199" s="67"/>
      <c r="D1199" s="67"/>
      <c r="E1199" s="69"/>
      <c r="F1199" s="68"/>
      <c r="G1199" s="67"/>
      <c r="H1199" s="69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80"/>
      <c r="T1199" s="80"/>
      <c r="U1199" s="80"/>
      <c r="V1199" s="80"/>
      <c r="W1199" s="80"/>
      <c r="X1199" s="80"/>
      <c r="Y1199" s="80"/>
      <c r="Z1199" s="80"/>
      <c r="AA1199" s="80"/>
      <c r="AB1199" s="80"/>
      <c r="AC1199" s="80"/>
      <c r="AD1199" s="80"/>
      <c r="AE1199" s="69"/>
      <c r="AF1199" s="69"/>
      <c r="AG1199" s="69"/>
      <c r="AH1199" s="80"/>
      <c r="AI1199" s="80"/>
      <c r="AJ1199" s="69"/>
      <c r="AK1199" s="69"/>
      <c r="AL1199" s="80"/>
      <c r="AM1199" s="80"/>
      <c r="AN1199" s="69"/>
      <c r="AO1199" s="69"/>
      <c r="AP1199" s="80"/>
      <c r="AQ1199" s="80"/>
      <c r="AR1199" s="69"/>
      <c r="AS1199" s="69"/>
      <c r="AT1199" s="80"/>
      <c r="AU1199" s="80"/>
      <c r="AV1199" s="69"/>
      <c r="AW1199" s="69"/>
      <c r="AX1199" s="80"/>
      <c r="AY1199" s="80"/>
      <c r="AZ1199" s="69"/>
      <c r="BA1199" s="69"/>
      <c r="BB1199" s="80"/>
      <c r="BC1199" s="80"/>
      <c r="BD1199" s="69"/>
      <c r="BE1199" s="69"/>
      <c r="BF1199" s="80"/>
      <c r="BG1199" s="80"/>
      <c r="BH1199" s="69"/>
      <c r="BI1199" s="69"/>
      <c r="BJ1199" s="80"/>
      <c r="BK1199" s="80"/>
      <c r="BL1199" s="69"/>
      <c r="BM1199" s="69"/>
      <c r="BN1199" s="80"/>
      <c r="BO1199" s="80"/>
      <c r="BP1199" s="69"/>
      <c r="BQ1199" s="69"/>
      <c r="BR1199" s="80"/>
      <c r="BS1199" s="80"/>
      <c r="BT1199" s="69"/>
      <c r="BU1199" s="69"/>
      <c r="BV1199" s="80"/>
      <c r="BW1199" s="80"/>
      <c r="BX1199" s="69"/>
      <c r="BY1199" s="69"/>
      <c r="BZ1199" s="80"/>
      <c r="CA1199" s="80"/>
      <c r="CB1199" s="69"/>
      <c r="CC1199" s="69"/>
      <c r="CD1199" s="80"/>
      <c r="CE1199" s="80"/>
      <c r="CF1199" s="69"/>
      <c r="CG1199" s="69"/>
      <c r="CH1199" s="69"/>
      <c r="CI1199" s="69"/>
      <c r="CJ1199" s="69"/>
      <c r="CK1199" s="69"/>
      <c r="CL1199" s="68"/>
      <c r="CM1199" s="67"/>
      <c r="CN1199" s="67"/>
      <c r="CO1199" s="69"/>
      <c r="CP1199" s="68"/>
      <c r="CQ1199" s="67"/>
      <c r="CR1199" s="67"/>
      <c r="CS1199" s="69"/>
      <c r="CT1199" s="81"/>
      <c r="CU1199" s="69"/>
      <c r="CV1199" s="69"/>
      <c r="CW1199" s="69"/>
      <c r="CX1199" s="69"/>
      <c r="CY1199" s="69"/>
      <c r="CZ1199" s="69"/>
      <c r="DA1199" s="69"/>
    </row>
    <row r="1200" spans="2:105">
      <c r="B1200" s="67"/>
      <c r="C1200" s="67"/>
      <c r="D1200" s="67"/>
      <c r="E1200" s="69"/>
      <c r="F1200" s="68"/>
      <c r="G1200" s="67"/>
      <c r="H1200" s="69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80"/>
      <c r="T1200" s="80"/>
      <c r="U1200" s="80"/>
      <c r="V1200" s="80"/>
      <c r="W1200" s="80"/>
      <c r="X1200" s="80"/>
      <c r="Y1200" s="80"/>
      <c r="Z1200" s="80"/>
      <c r="AA1200" s="80"/>
      <c r="AB1200" s="80"/>
      <c r="AC1200" s="80"/>
      <c r="AD1200" s="80"/>
      <c r="AE1200" s="69"/>
      <c r="AF1200" s="69"/>
      <c r="AG1200" s="69"/>
      <c r="AH1200" s="80"/>
      <c r="AI1200" s="80"/>
      <c r="AJ1200" s="69"/>
      <c r="AK1200" s="69"/>
      <c r="AL1200" s="80"/>
      <c r="AM1200" s="80"/>
      <c r="AN1200" s="69"/>
      <c r="AO1200" s="69"/>
      <c r="AP1200" s="80"/>
      <c r="AQ1200" s="80"/>
      <c r="AR1200" s="69"/>
      <c r="AS1200" s="69"/>
      <c r="AT1200" s="80"/>
      <c r="AU1200" s="80"/>
      <c r="AV1200" s="69"/>
      <c r="AW1200" s="69"/>
      <c r="AX1200" s="80"/>
      <c r="AY1200" s="80"/>
      <c r="AZ1200" s="69"/>
      <c r="BA1200" s="69"/>
      <c r="BB1200" s="80"/>
      <c r="BC1200" s="80"/>
      <c r="BD1200" s="69"/>
      <c r="BE1200" s="69"/>
      <c r="BF1200" s="80"/>
      <c r="BG1200" s="80"/>
      <c r="BH1200" s="69"/>
      <c r="BI1200" s="69"/>
      <c r="BJ1200" s="80"/>
      <c r="BK1200" s="80"/>
      <c r="BL1200" s="69"/>
      <c r="BM1200" s="69"/>
      <c r="BN1200" s="80"/>
      <c r="BO1200" s="80"/>
      <c r="BP1200" s="69"/>
      <c r="BQ1200" s="69"/>
      <c r="BR1200" s="80"/>
      <c r="BS1200" s="80"/>
      <c r="BT1200" s="69"/>
      <c r="BU1200" s="69"/>
      <c r="BV1200" s="80"/>
      <c r="BW1200" s="80"/>
      <c r="BX1200" s="69"/>
      <c r="BY1200" s="69"/>
      <c r="BZ1200" s="80"/>
      <c r="CA1200" s="80"/>
      <c r="CB1200" s="69"/>
      <c r="CC1200" s="69"/>
      <c r="CD1200" s="80"/>
      <c r="CE1200" s="80"/>
      <c r="CF1200" s="69"/>
      <c r="CG1200" s="69"/>
      <c r="CH1200" s="69"/>
      <c r="CI1200" s="69"/>
      <c r="CJ1200" s="69"/>
      <c r="CK1200" s="69"/>
      <c r="CL1200" s="68"/>
      <c r="CM1200" s="67"/>
      <c r="CN1200" s="67"/>
      <c r="CO1200" s="69"/>
      <c r="CP1200" s="68"/>
      <c r="CQ1200" s="67"/>
      <c r="CR1200" s="67"/>
      <c r="CS1200" s="69"/>
      <c r="CT1200" s="81"/>
      <c r="CU1200" s="69"/>
      <c r="CV1200" s="69"/>
      <c r="CW1200" s="69"/>
      <c r="CX1200" s="69"/>
      <c r="CY1200" s="69"/>
      <c r="CZ1200" s="69"/>
      <c r="DA1200" s="69"/>
    </row>
    <row r="1201" spans="2:105">
      <c r="B1201" s="67"/>
      <c r="C1201" s="67"/>
      <c r="D1201" s="67"/>
      <c r="E1201" s="69"/>
      <c r="F1201" s="68"/>
      <c r="G1201" s="67"/>
      <c r="H1201" s="69"/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80"/>
      <c r="T1201" s="80"/>
      <c r="U1201" s="80"/>
      <c r="V1201" s="80"/>
      <c r="W1201" s="80"/>
      <c r="X1201" s="80"/>
      <c r="Y1201" s="80"/>
      <c r="Z1201" s="80"/>
      <c r="AA1201" s="80"/>
      <c r="AB1201" s="80"/>
      <c r="AC1201" s="80"/>
      <c r="AD1201" s="80"/>
      <c r="AE1201" s="69"/>
      <c r="AF1201" s="69"/>
      <c r="AG1201" s="69"/>
      <c r="AH1201" s="80"/>
      <c r="AI1201" s="80"/>
      <c r="AJ1201" s="69"/>
      <c r="AK1201" s="69"/>
      <c r="AL1201" s="80"/>
      <c r="AM1201" s="80"/>
      <c r="AN1201" s="69"/>
      <c r="AO1201" s="69"/>
      <c r="AP1201" s="80"/>
      <c r="AQ1201" s="80"/>
      <c r="AR1201" s="69"/>
      <c r="AS1201" s="69"/>
      <c r="AT1201" s="80"/>
      <c r="AU1201" s="80"/>
      <c r="AV1201" s="69"/>
      <c r="AW1201" s="69"/>
      <c r="AX1201" s="80"/>
      <c r="AY1201" s="80"/>
      <c r="AZ1201" s="69"/>
      <c r="BA1201" s="69"/>
      <c r="BB1201" s="80"/>
      <c r="BC1201" s="80"/>
      <c r="BD1201" s="69"/>
      <c r="BE1201" s="69"/>
      <c r="BF1201" s="80"/>
      <c r="BG1201" s="80"/>
      <c r="BH1201" s="69"/>
      <c r="BI1201" s="69"/>
      <c r="BJ1201" s="80"/>
      <c r="BK1201" s="80"/>
      <c r="BL1201" s="69"/>
      <c r="BM1201" s="69"/>
      <c r="BN1201" s="80"/>
      <c r="BO1201" s="80"/>
      <c r="BP1201" s="69"/>
      <c r="BQ1201" s="69"/>
      <c r="BR1201" s="80"/>
      <c r="BS1201" s="80"/>
      <c r="BT1201" s="69"/>
      <c r="BU1201" s="69"/>
      <c r="BV1201" s="80"/>
      <c r="BW1201" s="80"/>
      <c r="BX1201" s="69"/>
      <c r="BY1201" s="69"/>
      <c r="BZ1201" s="80"/>
      <c r="CA1201" s="80"/>
      <c r="CB1201" s="69"/>
      <c r="CC1201" s="69"/>
      <c r="CD1201" s="80"/>
      <c r="CE1201" s="80"/>
      <c r="CF1201" s="69"/>
      <c r="CG1201" s="69"/>
      <c r="CH1201" s="69"/>
      <c r="CI1201" s="69"/>
      <c r="CJ1201" s="69"/>
      <c r="CK1201" s="69"/>
      <c r="CL1201" s="68"/>
      <c r="CM1201" s="67"/>
      <c r="CN1201" s="67"/>
      <c r="CO1201" s="69"/>
      <c r="CP1201" s="68"/>
      <c r="CQ1201" s="67"/>
      <c r="CR1201" s="67"/>
      <c r="CS1201" s="69"/>
      <c r="CT1201" s="81"/>
      <c r="CU1201" s="69"/>
      <c r="CV1201" s="69"/>
      <c r="CW1201" s="69"/>
      <c r="CX1201" s="69"/>
      <c r="CY1201" s="69"/>
      <c r="CZ1201" s="69"/>
      <c r="DA1201" s="69"/>
    </row>
    <row r="1202" spans="2:105">
      <c r="B1202" s="67"/>
      <c r="C1202" s="67"/>
      <c r="D1202" s="67"/>
      <c r="E1202" s="69"/>
      <c r="F1202" s="68"/>
      <c r="G1202" s="67"/>
      <c r="H1202" s="69"/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80"/>
      <c r="T1202" s="80"/>
      <c r="U1202" s="80"/>
      <c r="V1202" s="80"/>
      <c r="W1202" s="80"/>
      <c r="X1202" s="80"/>
      <c r="Y1202" s="80"/>
      <c r="Z1202" s="80"/>
      <c r="AA1202" s="80"/>
      <c r="AB1202" s="80"/>
      <c r="AC1202" s="80"/>
      <c r="AD1202" s="80"/>
      <c r="AE1202" s="69"/>
      <c r="AF1202" s="69"/>
      <c r="AG1202" s="69"/>
      <c r="AH1202" s="80"/>
      <c r="AI1202" s="80"/>
      <c r="AJ1202" s="69"/>
      <c r="AK1202" s="69"/>
      <c r="AL1202" s="80"/>
      <c r="AM1202" s="80"/>
      <c r="AN1202" s="69"/>
      <c r="AO1202" s="69"/>
      <c r="AP1202" s="80"/>
      <c r="AQ1202" s="80"/>
      <c r="AR1202" s="69"/>
      <c r="AS1202" s="69"/>
      <c r="AT1202" s="80"/>
      <c r="AU1202" s="80"/>
      <c r="AV1202" s="69"/>
      <c r="AW1202" s="69"/>
      <c r="AX1202" s="80"/>
      <c r="AY1202" s="80"/>
      <c r="AZ1202" s="69"/>
      <c r="BA1202" s="69"/>
      <c r="BB1202" s="80"/>
      <c r="BC1202" s="80"/>
      <c r="BD1202" s="69"/>
      <c r="BE1202" s="69"/>
      <c r="BF1202" s="80"/>
      <c r="BG1202" s="80"/>
      <c r="BH1202" s="69"/>
      <c r="BI1202" s="69"/>
      <c r="BJ1202" s="80"/>
      <c r="BK1202" s="80"/>
      <c r="BL1202" s="69"/>
      <c r="BM1202" s="69"/>
      <c r="BN1202" s="80"/>
      <c r="BO1202" s="80"/>
      <c r="BP1202" s="69"/>
      <c r="BQ1202" s="69"/>
      <c r="BR1202" s="80"/>
      <c r="BS1202" s="80"/>
      <c r="BT1202" s="69"/>
      <c r="BU1202" s="69"/>
      <c r="BV1202" s="80"/>
      <c r="BW1202" s="80"/>
      <c r="BX1202" s="69"/>
      <c r="BY1202" s="69"/>
      <c r="BZ1202" s="80"/>
      <c r="CA1202" s="80"/>
      <c r="CB1202" s="69"/>
      <c r="CC1202" s="69"/>
      <c r="CD1202" s="80"/>
      <c r="CE1202" s="80"/>
      <c r="CF1202" s="69"/>
      <c r="CG1202" s="69"/>
      <c r="CH1202" s="69"/>
      <c r="CI1202" s="69"/>
      <c r="CJ1202" s="69"/>
      <c r="CK1202" s="69"/>
      <c r="CL1202" s="68"/>
      <c r="CM1202" s="67"/>
      <c r="CN1202" s="67"/>
      <c r="CO1202" s="69"/>
      <c r="CP1202" s="68"/>
      <c r="CQ1202" s="67"/>
      <c r="CR1202" s="67"/>
      <c r="CS1202" s="69"/>
      <c r="CT1202" s="81"/>
      <c r="CU1202" s="69"/>
      <c r="CV1202" s="69"/>
      <c r="CW1202" s="69"/>
      <c r="CX1202" s="69"/>
      <c r="CY1202" s="69"/>
      <c r="CZ1202" s="69"/>
      <c r="DA1202" s="69"/>
    </row>
    <row r="1203" spans="2:105">
      <c r="B1203" s="67"/>
      <c r="C1203" s="67"/>
      <c r="D1203" s="67"/>
      <c r="E1203" s="69"/>
      <c r="F1203" s="68"/>
      <c r="G1203" s="67"/>
      <c r="H1203" s="69"/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80"/>
      <c r="T1203" s="80"/>
      <c r="U1203" s="80"/>
      <c r="V1203" s="80"/>
      <c r="W1203" s="80"/>
      <c r="X1203" s="80"/>
      <c r="Y1203" s="80"/>
      <c r="Z1203" s="80"/>
      <c r="AA1203" s="80"/>
      <c r="AB1203" s="80"/>
      <c r="AC1203" s="80"/>
      <c r="AD1203" s="80"/>
      <c r="AE1203" s="69"/>
      <c r="AF1203" s="69"/>
      <c r="AG1203" s="69"/>
      <c r="AH1203" s="80"/>
      <c r="AI1203" s="80"/>
      <c r="AJ1203" s="69"/>
      <c r="AK1203" s="69"/>
      <c r="AL1203" s="80"/>
      <c r="AM1203" s="80"/>
      <c r="AN1203" s="69"/>
      <c r="AO1203" s="69"/>
      <c r="AP1203" s="80"/>
      <c r="AQ1203" s="80"/>
      <c r="AR1203" s="69"/>
      <c r="AS1203" s="69"/>
      <c r="AT1203" s="80"/>
      <c r="AU1203" s="80"/>
      <c r="AV1203" s="69"/>
      <c r="AW1203" s="69"/>
      <c r="AX1203" s="80"/>
      <c r="AY1203" s="80"/>
      <c r="AZ1203" s="69"/>
      <c r="BA1203" s="69"/>
      <c r="BB1203" s="80"/>
      <c r="BC1203" s="80"/>
      <c r="BD1203" s="69"/>
      <c r="BE1203" s="69"/>
      <c r="BF1203" s="80"/>
      <c r="BG1203" s="80"/>
      <c r="BH1203" s="69"/>
      <c r="BI1203" s="69"/>
      <c r="BJ1203" s="80"/>
      <c r="BK1203" s="80"/>
      <c r="BL1203" s="69"/>
      <c r="BM1203" s="69"/>
      <c r="BN1203" s="80"/>
      <c r="BO1203" s="80"/>
      <c r="BP1203" s="69"/>
      <c r="BQ1203" s="69"/>
      <c r="BR1203" s="80"/>
      <c r="BS1203" s="80"/>
      <c r="BT1203" s="69"/>
      <c r="BU1203" s="69"/>
      <c r="BV1203" s="80"/>
      <c r="BW1203" s="80"/>
      <c r="BX1203" s="69"/>
      <c r="BY1203" s="69"/>
      <c r="BZ1203" s="80"/>
      <c r="CA1203" s="80"/>
      <c r="CB1203" s="69"/>
      <c r="CC1203" s="69"/>
      <c r="CD1203" s="80"/>
      <c r="CE1203" s="80"/>
      <c r="CF1203" s="69"/>
      <c r="CG1203" s="69"/>
      <c r="CH1203" s="69"/>
      <c r="CI1203" s="69"/>
      <c r="CJ1203" s="69"/>
      <c r="CK1203" s="69"/>
      <c r="CL1203" s="68"/>
      <c r="CM1203" s="67"/>
      <c r="CN1203" s="67"/>
      <c r="CO1203" s="69"/>
      <c r="CP1203" s="68"/>
      <c r="CQ1203" s="67"/>
      <c r="CR1203" s="67"/>
      <c r="CS1203" s="69"/>
      <c r="CT1203" s="81"/>
      <c r="CU1203" s="69"/>
      <c r="CV1203" s="69"/>
      <c r="CW1203" s="69"/>
      <c r="CX1203" s="69"/>
      <c r="CY1203" s="69"/>
      <c r="CZ1203" s="69"/>
      <c r="DA1203" s="69"/>
    </row>
    <row r="1204" spans="2:105">
      <c r="B1204" s="67"/>
      <c r="C1204" s="67"/>
      <c r="D1204" s="67"/>
      <c r="E1204" s="69"/>
      <c r="F1204" s="68"/>
      <c r="G1204" s="67"/>
      <c r="H1204" s="69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80"/>
      <c r="T1204" s="80"/>
      <c r="U1204" s="80"/>
      <c r="V1204" s="80"/>
      <c r="W1204" s="80"/>
      <c r="X1204" s="80"/>
      <c r="Y1204" s="80"/>
      <c r="Z1204" s="80"/>
      <c r="AA1204" s="80"/>
      <c r="AB1204" s="80"/>
      <c r="AC1204" s="80"/>
      <c r="AD1204" s="80"/>
      <c r="AE1204" s="69"/>
      <c r="AF1204" s="69"/>
      <c r="AG1204" s="69"/>
      <c r="AH1204" s="80"/>
      <c r="AI1204" s="80"/>
      <c r="AJ1204" s="69"/>
      <c r="AK1204" s="69"/>
      <c r="AL1204" s="80"/>
      <c r="AM1204" s="80"/>
      <c r="AN1204" s="69"/>
      <c r="AO1204" s="69"/>
      <c r="AP1204" s="80"/>
      <c r="AQ1204" s="80"/>
      <c r="AR1204" s="69"/>
      <c r="AS1204" s="69"/>
      <c r="AT1204" s="80"/>
      <c r="AU1204" s="80"/>
      <c r="AV1204" s="69"/>
      <c r="AW1204" s="69"/>
      <c r="AX1204" s="80"/>
      <c r="AY1204" s="80"/>
      <c r="AZ1204" s="69"/>
      <c r="BA1204" s="69"/>
      <c r="BB1204" s="80"/>
      <c r="BC1204" s="80"/>
      <c r="BD1204" s="69"/>
      <c r="BE1204" s="69"/>
      <c r="BF1204" s="80"/>
      <c r="BG1204" s="80"/>
      <c r="BH1204" s="69"/>
      <c r="BI1204" s="69"/>
      <c r="BJ1204" s="80"/>
      <c r="BK1204" s="80"/>
      <c r="BL1204" s="69"/>
      <c r="BM1204" s="69"/>
      <c r="BN1204" s="80"/>
      <c r="BO1204" s="80"/>
      <c r="BP1204" s="69"/>
      <c r="BQ1204" s="69"/>
      <c r="BR1204" s="80"/>
      <c r="BS1204" s="80"/>
      <c r="BT1204" s="69"/>
      <c r="BU1204" s="69"/>
      <c r="BV1204" s="80"/>
      <c r="BW1204" s="80"/>
      <c r="BX1204" s="69"/>
      <c r="BY1204" s="69"/>
      <c r="BZ1204" s="80"/>
      <c r="CA1204" s="80"/>
      <c r="CB1204" s="69"/>
      <c r="CC1204" s="69"/>
      <c r="CD1204" s="80"/>
      <c r="CE1204" s="80"/>
      <c r="CF1204" s="69"/>
      <c r="CG1204" s="69"/>
      <c r="CH1204" s="69"/>
      <c r="CI1204" s="69"/>
      <c r="CJ1204" s="69"/>
      <c r="CK1204" s="69"/>
      <c r="CL1204" s="68"/>
      <c r="CM1204" s="67"/>
      <c r="CN1204" s="67"/>
      <c r="CO1204" s="69"/>
      <c r="CP1204" s="68"/>
      <c r="CQ1204" s="67"/>
      <c r="CR1204" s="67"/>
      <c r="CS1204" s="69"/>
      <c r="CT1204" s="81"/>
      <c r="CU1204" s="69"/>
      <c r="CV1204" s="69"/>
      <c r="CW1204" s="69"/>
      <c r="CX1204" s="69"/>
      <c r="CY1204" s="69"/>
      <c r="CZ1204" s="69"/>
      <c r="DA1204" s="69"/>
    </row>
    <row r="1205" spans="2:105">
      <c r="B1205" s="67"/>
      <c r="C1205" s="67"/>
      <c r="D1205" s="67"/>
      <c r="E1205" s="69"/>
      <c r="F1205" s="68"/>
      <c r="G1205" s="67"/>
      <c r="H1205" s="69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80"/>
      <c r="T1205" s="80"/>
      <c r="U1205" s="80"/>
      <c r="V1205" s="80"/>
      <c r="W1205" s="80"/>
      <c r="X1205" s="80"/>
      <c r="Y1205" s="80"/>
      <c r="Z1205" s="80"/>
      <c r="AA1205" s="80"/>
      <c r="AB1205" s="80"/>
      <c r="AC1205" s="80"/>
      <c r="AD1205" s="80"/>
      <c r="AE1205" s="69"/>
      <c r="AF1205" s="69"/>
      <c r="AG1205" s="69"/>
      <c r="AH1205" s="80"/>
      <c r="AI1205" s="80"/>
      <c r="AJ1205" s="69"/>
      <c r="AK1205" s="69"/>
      <c r="AL1205" s="80"/>
      <c r="AM1205" s="80"/>
      <c r="AN1205" s="69"/>
      <c r="AO1205" s="69"/>
      <c r="AP1205" s="80"/>
      <c r="AQ1205" s="80"/>
      <c r="AR1205" s="69"/>
      <c r="AS1205" s="69"/>
      <c r="AT1205" s="80"/>
      <c r="AU1205" s="80"/>
      <c r="AV1205" s="69"/>
      <c r="AW1205" s="69"/>
      <c r="AX1205" s="80"/>
      <c r="AY1205" s="80"/>
      <c r="AZ1205" s="69"/>
      <c r="BA1205" s="69"/>
      <c r="BB1205" s="80"/>
      <c r="BC1205" s="80"/>
      <c r="BD1205" s="69"/>
      <c r="BE1205" s="69"/>
      <c r="BF1205" s="80"/>
      <c r="BG1205" s="80"/>
      <c r="BH1205" s="69"/>
      <c r="BI1205" s="69"/>
      <c r="BJ1205" s="80"/>
      <c r="BK1205" s="80"/>
      <c r="BL1205" s="69"/>
      <c r="BM1205" s="69"/>
      <c r="BN1205" s="80"/>
      <c r="BO1205" s="80"/>
      <c r="BP1205" s="69"/>
      <c r="BQ1205" s="69"/>
      <c r="BR1205" s="80"/>
      <c r="BS1205" s="80"/>
      <c r="BT1205" s="69"/>
      <c r="BU1205" s="69"/>
      <c r="BV1205" s="80"/>
      <c r="BW1205" s="80"/>
      <c r="BX1205" s="69"/>
      <c r="BY1205" s="69"/>
      <c r="BZ1205" s="80"/>
      <c r="CA1205" s="80"/>
      <c r="CB1205" s="69"/>
      <c r="CC1205" s="69"/>
      <c r="CD1205" s="80"/>
      <c r="CE1205" s="80"/>
      <c r="CF1205" s="69"/>
      <c r="CG1205" s="69"/>
      <c r="CH1205" s="69"/>
      <c r="CI1205" s="69"/>
      <c r="CJ1205" s="69"/>
      <c r="CK1205" s="69"/>
      <c r="CL1205" s="68"/>
      <c r="CM1205" s="67"/>
      <c r="CN1205" s="67"/>
      <c r="CO1205" s="69"/>
      <c r="CP1205" s="68"/>
      <c r="CQ1205" s="67"/>
      <c r="CR1205" s="67"/>
      <c r="CS1205" s="69"/>
      <c r="CT1205" s="81"/>
      <c r="CU1205" s="69"/>
      <c r="CV1205" s="69"/>
      <c r="CW1205" s="69"/>
      <c r="CX1205" s="69"/>
      <c r="CY1205" s="69"/>
      <c r="CZ1205" s="69"/>
      <c r="DA1205" s="69"/>
    </row>
    <row r="1206" spans="2:105">
      <c r="B1206" s="67"/>
      <c r="C1206" s="67"/>
      <c r="D1206" s="67"/>
      <c r="E1206" s="69"/>
      <c r="F1206" s="68"/>
      <c r="G1206" s="67"/>
      <c r="H1206" s="69"/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80"/>
      <c r="T1206" s="80"/>
      <c r="U1206" s="80"/>
      <c r="V1206" s="80"/>
      <c r="W1206" s="80"/>
      <c r="X1206" s="80"/>
      <c r="Y1206" s="80"/>
      <c r="Z1206" s="80"/>
      <c r="AA1206" s="80"/>
      <c r="AB1206" s="80"/>
      <c r="AC1206" s="80"/>
      <c r="AD1206" s="80"/>
      <c r="AE1206" s="69"/>
      <c r="AF1206" s="69"/>
      <c r="AG1206" s="69"/>
      <c r="AH1206" s="80"/>
      <c r="AI1206" s="80"/>
      <c r="AJ1206" s="69"/>
      <c r="AK1206" s="69"/>
      <c r="AL1206" s="80"/>
      <c r="AM1206" s="80"/>
      <c r="AN1206" s="69"/>
      <c r="AO1206" s="69"/>
      <c r="AP1206" s="80"/>
      <c r="AQ1206" s="80"/>
      <c r="AR1206" s="69"/>
      <c r="AS1206" s="69"/>
      <c r="AT1206" s="80"/>
      <c r="AU1206" s="80"/>
      <c r="AV1206" s="69"/>
      <c r="AW1206" s="69"/>
      <c r="AX1206" s="80"/>
      <c r="AY1206" s="80"/>
      <c r="AZ1206" s="69"/>
      <c r="BA1206" s="69"/>
      <c r="BB1206" s="80"/>
      <c r="BC1206" s="80"/>
      <c r="BD1206" s="69"/>
      <c r="BE1206" s="69"/>
      <c r="BF1206" s="80"/>
      <c r="BG1206" s="80"/>
      <c r="BH1206" s="69"/>
      <c r="BI1206" s="69"/>
      <c r="BJ1206" s="80"/>
      <c r="BK1206" s="80"/>
      <c r="BL1206" s="69"/>
      <c r="BM1206" s="69"/>
      <c r="BN1206" s="80"/>
      <c r="BO1206" s="80"/>
      <c r="BP1206" s="69"/>
      <c r="BQ1206" s="69"/>
      <c r="BR1206" s="80"/>
      <c r="BS1206" s="80"/>
      <c r="BT1206" s="69"/>
      <c r="BU1206" s="69"/>
      <c r="BV1206" s="80"/>
      <c r="BW1206" s="80"/>
      <c r="BX1206" s="69"/>
      <c r="BY1206" s="69"/>
      <c r="BZ1206" s="80"/>
      <c r="CA1206" s="80"/>
      <c r="CB1206" s="69"/>
      <c r="CC1206" s="69"/>
      <c r="CD1206" s="80"/>
      <c r="CE1206" s="80"/>
      <c r="CF1206" s="69"/>
      <c r="CG1206" s="69"/>
      <c r="CH1206" s="69"/>
      <c r="CI1206" s="69"/>
      <c r="CJ1206" s="69"/>
      <c r="CK1206" s="69"/>
      <c r="CL1206" s="68"/>
      <c r="CM1206" s="67"/>
      <c r="CN1206" s="67"/>
      <c r="CO1206" s="69"/>
      <c r="CP1206" s="68"/>
      <c r="CQ1206" s="67"/>
      <c r="CR1206" s="67"/>
      <c r="CS1206" s="69"/>
      <c r="CT1206" s="81"/>
      <c r="CU1206" s="69"/>
      <c r="CV1206" s="69"/>
      <c r="CW1206" s="69"/>
      <c r="CX1206" s="69"/>
      <c r="CY1206" s="69"/>
      <c r="CZ1206" s="69"/>
      <c r="DA1206" s="69"/>
    </row>
    <row r="1207" spans="2:105">
      <c r="B1207" s="67"/>
      <c r="C1207" s="67"/>
      <c r="D1207" s="67"/>
      <c r="E1207" s="69"/>
      <c r="F1207" s="68"/>
      <c r="G1207" s="67"/>
      <c r="H1207" s="69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80"/>
      <c r="T1207" s="80"/>
      <c r="U1207" s="80"/>
      <c r="V1207" s="80"/>
      <c r="W1207" s="80"/>
      <c r="X1207" s="80"/>
      <c r="Y1207" s="80"/>
      <c r="Z1207" s="80"/>
      <c r="AA1207" s="80"/>
      <c r="AB1207" s="80"/>
      <c r="AC1207" s="80"/>
      <c r="AD1207" s="80"/>
      <c r="AE1207" s="69"/>
      <c r="AF1207" s="69"/>
      <c r="AG1207" s="69"/>
      <c r="AH1207" s="80"/>
      <c r="AI1207" s="80"/>
      <c r="AJ1207" s="69"/>
      <c r="AK1207" s="69"/>
      <c r="AL1207" s="80"/>
      <c r="AM1207" s="80"/>
      <c r="AN1207" s="69"/>
      <c r="AO1207" s="69"/>
      <c r="AP1207" s="80"/>
      <c r="AQ1207" s="80"/>
      <c r="AR1207" s="69"/>
      <c r="AS1207" s="69"/>
      <c r="AT1207" s="80"/>
      <c r="AU1207" s="80"/>
      <c r="AV1207" s="69"/>
      <c r="AW1207" s="69"/>
      <c r="AX1207" s="80"/>
      <c r="AY1207" s="80"/>
      <c r="AZ1207" s="69"/>
      <c r="BA1207" s="69"/>
      <c r="BB1207" s="80"/>
      <c r="BC1207" s="80"/>
      <c r="BD1207" s="69"/>
      <c r="BE1207" s="69"/>
      <c r="BF1207" s="80"/>
      <c r="BG1207" s="80"/>
      <c r="BH1207" s="69"/>
      <c r="BI1207" s="69"/>
      <c r="BJ1207" s="80"/>
      <c r="BK1207" s="80"/>
      <c r="BL1207" s="69"/>
      <c r="BM1207" s="69"/>
      <c r="BN1207" s="80"/>
      <c r="BO1207" s="80"/>
      <c r="BP1207" s="69"/>
      <c r="BQ1207" s="69"/>
      <c r="BR1207" s="80"/>
      <c r="BS1207" s="80"/>
      <c r="BT1207" s="69"/>
      <c r="BU1207" s="69"/>
      <c r="BV1207" s="80"/>
      <c r="BW1207" s="80"/>
      <c r="BX1207" s="69"/>
      <c r="BY1207" s="69"/>
      <c r="BZ1207" s="80"/>
      <c r="CA1207" s="80"/>
      <c r="CB1207" s="69"/>
      <c r="CC1207" s="69"/>
      <c r="CD1207" s="80"/>
      <c r="CE1207" s="80"/>
      <c r="CF1207" s="69"/>
      <c r="CG1207" s="69"/>
      <c r="CH1207" s="69"/>
      <c r="CI1207" s="69"/>
      <c r="CJ1207" s="69"/>
      <c r="CK1207" s="69"/>
      <c r="CL1207" s="68"/>
      <c r="CM1207" s="67"/>
      <c r="CN1207" s="67"/>
      <c r="CO1207" s="69"/>
      <c r="CP1207" s="68"/>
      <c r="CQ1207" s="67"/>
      <c r="CR1207" s="67"/>
      <c r="CS1207" s="69"/>
      <c r="CT1207" s="81"/>
      <c r="CU1207" s="69"/>
      <c r="CV1207" s="69"/>
      <c r="CW1207" s="69"/>
      <c r="CX1207" s="69"/>
      <c r="CY1207" s="69"/>
      <c r="CZ1207" s="69"/>
      <c r="DA1207" s="69"/>
    </row>
    <row r="1208" spans="2:105">
      <c r="B1208" s="67"/>
      <c r="C1208" s="67"/>
      <c r="D1208" s="67"/>
      <c r="E1208" s="69"/>
      <c r="F1208" s="68"/>
      <c r="G1208" s="67"/>
      <c r="H1208" s="69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80"/>
      <c r="T1208" s="80"/>
      <c r="U1208" s="80"/>
      <c r="V1208" s="80"/>
      <c r="W1208" s="80"/>
      <c r="X1208" s="80"/>
      <c r="Y1208" s="80"/>
      <c r="Z1208" s="80"/>
      <c r="AA1208" s="80"/>
      <c r="AB1208" s="80"/>
      <c r="AC1208" s="80"/>
      <c r="AD1208" s="80"/>
      <c r="AE1208" s="69"/>
      <c r="AF1208" s="69"/>
      <c r="AG1208" s="69"/>
      <c r="AH1208" s="80"/>
      <c r="AI1208" s="80"/>
      <c r="AJ1208" s="69"/>
      <c r="AK1208" s="69"/>
      <c r="AL1208" s="80"/>
      <c r="AM1208" s="80"/>
      <c r="AN1208" s="69"/>
      <c r="AO1208" s="69"/>
      <c r="AP1208" s="80"/>
      <c r="AQ1208" s="80"/>
      <c r="AR1208" s="69"/>
      <c r="AS1208" s="69"/>
      <c r="AT1208" s="80"/>
      <c r="AU1208" s="80"/>
      <c r="AV1208" s="69"/>
      <c r="AW1208" s="69"/>
      <c r="AX1208" s="80"/>
      <c r="AY1208" s="80"/>
      <c r="AZ1208" s="69"/>
      <c r="BA1208" s="69"/>
      <c r="BB1208" s="80"/>
      <c r="BC1208" s="80"/>
      <c r="BD1208" s="69"/>
      <c r="BE1208" s="69"/>
      <c r="BF1208" s="80"/>
      <c r="BG1208" s="80"/>
      <c r="BH1208" s="69"/>
      <c r="BI1208" s="69"/>
      <c r="BJ1208" s="80"/>
      <c r="BK1208" s="80"/>
      <c r="BL1208" s="69"/>
      <c r="BM1208" s="69"/>
      <c r="BN1208" s="80"/>
      <c r="BO1208" s="80"/>
      <c r="BP1208" s="69"/>
      <c r="BQ1208" s="69"/>
      <c r="BR1208" s="80"/>
      <c r="BS1208" s="80"/>
      <c r="BT1208" s="69"/>
      <c r="BU1208" s="69"/>
      <c r="BV1208" s="80"/>
      <c r="BW1208" s="80"/>
      <c r="BX1208" s="69"/>
      <c r="BY1208" s="69"/>
      <c r="BZ1208" s="80"/>
      <c r="CA1208" s="80"/>
      <c r="CB1208" s="69"/>
      <c r="CC1208" s="69"/>
      <c r="CD1208" s="80"/>
      <c r="CE1208" s="80"/>
      <c r="CF1208" s="69"/>
      <c r="CG1208" s="69"/>
      <c r="CH1208" s="69"/>
      <c r="CI1208" s="69"/>
      <c r="CJ1208" s="69"/>
      <c r="CK1208" s="69"/>
      <c r="CL1208" s="68"/>
      <c r="CM1208" s="67"/>
      <c r="CN1208" s="67"/>
      <c r="CO1208" s="69"/>
      <c r="CP1208" s="68"/>
      <c r="CQ1208" s="67"/>
      <c r="CR1208" s="67"/>
      <c r="CS1208" s="69"/>
      <c r="CT1208" s="81"/>
      <c r="CU1208" s="69"/>
      <c r="CV1208" s="69"/>
      <c r="CW1208" s="69"/>
      <c r="CX1208" s="69"/>
      <c r="CY1208" s="69"/>
      <c r="CZ1208" s="69"/>
      <c r="DA1208" s="69"/>
    </row>
    <row r="1209" spans="2:105">
      <c r="B1209" s="67"/>
      <c r="C1209" s="67"/>
      <c r="D1209" s="67"/>
      <c r="E1209" s="69"/>
      <c r="F1209" s="68"/>
      <c r="G1209" s="67"/>
      <c r="H1209" s="69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80"/>
      <c r="T1209" s="80"/>
      <c r="U1209" s="80"/>
      <c r="V1209" s="80"/>
      <c r="W1209" s="80"/>
      <c r="X1209" s="80"/>
      <c r="Y1209" s="80"/>
      <c r="Z1209" s="80"/>
      <c r="AA1209" s="80"/>
      <c r="AB1209" s="80"/>
      <c r="AC1209" s="80"/>
      <c r="AD1209" s="80"/>
      <c r="AE1209" s="69"/>
      <c r="AF1209" s="69"/>
      <c r="AG1209" s="69"/>
      <c r="AH1209" s="80"/>
      <c r="AI1209" s="80"/>
      <c r="AJ1209" s="69"/>
      <c r="AK1209" s="69"/>
      <c r="AL1209" s="80"/>
      <c r="AM1209" s="80"/>
      <c r="AN1209" s="69"/>
      <c r="AO1209" s="69"/>
      <c r="AP1209" s="80"/>
      <c r="AQ1209" s="80"/>
      <c r="AR1209" s="69"/>
      <c r="AS1209" s="69"/>
      <c r="AT1209" s="80"/>
      <c r="AU1209" s="80"/>
      <c r="AV1209" s="69"/>
      <c r="AW1209" s="69"/>
      <c r="AX1209" s="80"/>
      <c r="AY1209" s="80"/>
      <c r="AZ1209" s="69"/>
      <c r="BA1209" s="69"/>
      <c r="BB1209" s="80"/>
      <c r="BC1209" s="80"/>
      <c r="BD1209" s="69"/>
      <c r="BE1209" s="69"/>
      <c r="BF1209" s="80"/>
      <c r="BG1209" s="80"/>
      <c r="BH1209" s="69"/>
      <c r="BI1209" s="69"/>
      <c r="BJ1209" s="80"/>
      <c r="BK1209" s="80"/>
      <c r="BL1209" s="69"/>
      <c r="BM1209" s="69"/>
      <c r="BN1209" s="80"/>
      <c r="BO1209" s="80"/>
      <c r="BP1209" s="69"/>
      <c r="BQ1209" s="69"/>
      <c r="BR1209" s="80"/>
      <c r="BS1209" s="80"/>
      <c r="BT1209" s="69"/>
      <c r="BU1209" s="69"/>
      <c r="BV1209" s="80"/>
      <c r="BW1209" s="80"/>
      <c r="BX1209" s="69"/>
      <c r="BY1209" s="69"/>
      <c r="BZ1209" s="80"/>
      <c r="CA1209" s="80"/>
      <c r="CB1209" s="69"/>
      <c r="CC1209" s="69"/>
      <c r="CD1209" s="80"/>
      <c r="CE1209" s="80"/>
      <c r="CF1209" s="69"/>
      <c r="CG1209" s="69"/>
      <c r="CH1209" s="69"/>
      <c r="CI1209" s="69"/>
      <c r="CJ1209" s="69"/>
      <c r="CK1209" s="69"/>
      <c r="CL1209" s="68"/>
      <c r="CM1209" s="67"/>
      <c r="CN1209" s="67"/>
      <c r="CO1209" s="69"/>
      <c r="CP1209" s="68"/>
      <c r="CQ1209" s="67"/>
      <c r="CR1209" s="67"/>
      <c r="CS1209" s="69"/>
      <c r="CT1209" s="81"/>
      <c r="CU1209" s="69"/>
      <c r="CV1209" s="69"/>
      <c r="CW1209" s="69"/>
      <c r="CX1209" s="69"/>
      <c r="CY1209" s="69"/>
      <c r="CZ1209" s="69"/>
      <c r="DA1209" s="69"/>
    </row>
    <row r="1210" spans="2:105">
      <c r="B1210" s="67"/>
      <c r="C1210" s="67"/>
      <c r="D1210" s="67"/>
      <c r="E1210" s="69"/>
      <c r="F1210" s="68"/>
      <c r="G1210" s="67"/>
      <c r="H1210" s="69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80"/>
      <c r="T1210" s="80"/>
      <c r="U1210" s="80"/>
      <c r="V1210" s="80"/>
      <c r="W1210" s="80"/>
      <c r="X1210" s="80"/>
      <c r="Y1210" s="80"/>
      <c r="Z1210" s="80"/>
      <c r="AA1210" s="80"/>
      <c r="AB1210" s="80"/>
      <c r="AC1210" s="80"/>
      <c r="AD1210" s="80"/>
      <c r="AE1210" s="69"/>
      <c r="AF1210" s="69"/>
      <c r="AG1210" s="69"/>
      <c r="AH1210" s="80"/>
      <c r="AI1210" s="80"/>
      <c r="AJ1210" s="69"/>
      <c r="AK1210" s="69"/>
      <c r="AL1210" s="80"/>
      <c r="AM1210" s="80"/>
      <c r="AN1210" s="69"/>
      <c r="AO1210" s="69"/>
      <c r="AP1210" s="80"/>
      <c r="AQ1210" s="80"/>
      <c r="AR1210" s="69"/>
      <c r="AS1210" s="69"/>
      <c r="AT1210" s="80"/>
      <c r="AU1210" s="80"/>
      <c r="AV1210" s="69"/>
      <c r="AW1210" s="69"/>
      <c r="AX1210" s="80"/>
      <c r="AY1210" s="80"/>
      <c r="AZ1210" s="69"/>
      <c r="BA1210" s="69"/>
      <c r="BB1210" s="80"/>
      <c r="BC1210" s="80"/>
      <c r="BD1210" s="69"/>
      <c r="BE1210" s="69"/>
      <c r="BF1210" s="80"/>
      <c r="BG1210" s="80"/>
      <c r="BH1210" s="69"/>
      <c r="BI1210" s="69"/>
      <c r="BJ1210" s="80"/>
      <c r="BK1210" s="80"/>
      <c r="BL1210" s="69"/>
      <c r="BM1210" s="69"/>
      <c r="BN1210" s="80"/>
      <c r="BO1210" s="80"/>
      <c r="BP1210" s="69"/>
      <c r="BQ1210" s="69"/>
      <c r="BR1210" s="80"/>
      <c r="BS1210" s="80"/>
      <c r="BT1210" s="69"/>
      <c r="BU1210" s="69"/>
      <c r="BV1210" s="80"/>
      <c r="BW1210" s="80"/>
      <c r="BX1210" s="69"/>
      <c r="BY1210" s="69"/>
      <c r="BZ1210" s="80"/>
      <c r="CA1210" s="80"/>
      <c r="CB1210" s="69"/>
      <c r="CC1210" s="69"/>
      <c r="CD1210" s="80"/>
      <c r="CE1210" s="80"/>
      <c r="CF1210" s="69"/>
      <c r="CG1210" s="69"/>
      <c r="CH1210" s="69"/>
      <c r="CI1210" s="69"/>
      <c r="CJ1210" s="69"/>
      <c r="CK1210" s="69"/>
      <c r="CL1210" s="68"/>
      <c r="CM1210" s="67"/>
      <c r="CN1210" s="67"/>
      <c r="CO1210" s="69"/>
      <c r="CP1210" s="68"/>
      <c r="CQ1210" s="67"/>
      <c r="CR1210" s="67"/>
      <c r="CS1210" s="69"/>
      <c r="CT1210" s="81"/>
      <c r="CU1210" s="69"/>
      <c r="CV1210" s="69"/>
      <c r="CW1210" s="69"/>
      <c r="CX1210" s="69"/>
      <c r="CY1210" s="69"/>
      <c r="CZ1210" s="69"/>
      <c r="DA1210" s="69"/>
    </row>
    <row r="1211" spans="2:105">
      <c r="B1211" s="67"/>
      <c r="C1211" s="67"/>
      <c r="D1211" s="67"/>
      <c r="E1211" s="69"/>
      <c r="F1211" s="68"/>
      <c r="G1211" s="67"/>
      <c r="H1211" s="69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80"/>
      <c r="T1211" s="80"/>
      <c r="U1211" s="80"/>
      <c r="V1211" s="80"/>
      <c r="W1211" s="80"/>
      <c r="X1211" s="80"/>
      <c r="Y1211" s="80"/>
      <c r="Z1211" s="80"/>
      <c r="AA1211" s="80"/>
      <c r="AB1211" s="80"/>
      <c r="AC1211" s="80"/>
      <c r="AD1211" s="80"/>
      <c r="AE1211" s="69"/>
      <c r="AF1211" s="69"/>
      <c r="AG1211" s="69"/>
      <c r="AH1211" s="80"/>
      <c r="AI1211" s="80"/>
      <c r="AJ1211" s="69"/>
      <c r="AK1211" s="69"/>
      <c r="AL1211" s="80"/>
      <c r="AM1211" s="80"/>
      <c r="AN1211" s="69"/>
      <c r="AO1211" s="69"/>
      <c r="AP1211" s="80"/>
      <c r="AQ1211" s="80"/>
      <c r="AR1211" s="69"/>
      <c r="AS1211" s="69"/>
      <c r="AT1211" s="80"/>
      <c r="AU1211" s="80"/>
      <c r="AV1211" s="69"/>
      <c r="AW1211" s="69"/>
      <c r="AX1211" s="80"/>
      <c r="AY1211" s="80"/>
      <c r="AZ1211" s="69"/>
      <c r="BA1211" s="69"/>
      <c r="BB1211" s="80"/>
      <c r="BC1211" s="80"/>
      <c r="BD1211" s="69"/>
      <c r="BE1211" s="69"/>
      <c r="BF1211" s="80"/>
      <c r="BG1211" s="80"/>
      <c r="BH1211" s="69"/>
      <c r="BI1211" s="69"/>
      <c r="BJ1211" s="80"/>
      <c r="BK1211" s="80"/>
      <c r="BL1211" s="69"/>
      <c r="BM1211" s="69"/>
      <c r="BN1211" s="80"/>
      <c r="BO1211" s="80"/>
      <c r="BP1211" s="69"/>
      <c r="BQ1211" s="69"/>
      <c r="BR1211" s="80"/>
      <c r="BS1211" s="80"/>
      <c r="BT1211" s="69"/>
      <c r="BU1211" s="69"/>
      <c r="BV1211" s="80"/>
      <c r="BW1211" s="80"/>
      <c r="BX1211" s="69"/>
      <c r="BY1211" s="69"/>
      <c r="BZ1211" s="80"/>
      <c r="CA1211" s="80"/>
      <c r="CB1211" s="69"/>
      <c r="CC1211" s="69"/>
      <c r="CD1211" s="80"/>
      <c r="CE1211" s="80"/>
      <c r="CF1211" s="69"/>
      <c r="CG1211" s="69"/>
      <c r="CH1211" s="69"/>
      <c r="CI1211" s="69"/>
      <c r="CJ1211" s="69"/>
      <c r="CK1211" s="69"/>
      <c r="CL1211" s="68"/>
      <c r="CM1211" s="67"/>
      <c r="CN1211" s="67"/>
      <c r="CO1211" s="69"/>
      <c r="CP1211" s="68"/>
      <c r="CQ1211" s="67"/>
      <c r="CR1211" s="67"/>
      <c r="CS1211" s="69"/>
      <c r="CT1211" s="81"/>
      <c r="CU1211" s="69"/>
      <c r="CV1211" s="69"/>
      <c r="CW1211" s="69"/>
      <c r="CX1211" s="69"/>
      <c r="CY1211" s="69"/>
      <c r="CZ1211" s="69"/>
      <c r="DA1211" s="69"/>
    </row>
    <row r="1212" spans="2:105">
      <c r="B1212" s="67"/>
      <c r="C1212" s="67"/>
      <c r="D1212" s="67"/>
      <c r="E1212" s="69"/>
      <c r="F1212" s="68"/>
      <c r="G1212" s="67"/>
      <c r="H1212" s="69"/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80"/>
      <c r="T1212" s="80"/>
      <c r="U1212" s="80"/>
      <c r="V1212" s="80"/>
      <c r="W1212" s="80"/>
      <c r="X1212" s="80"/>
      <c r="Y1212" s="80"/>
      <c r="Z1212" s="80"/>
      <c r="AA1212" s="80"/>
      <c r="AB1212" s="80"/>
      <c r="AC1212" s="80"/>
      <c r="AD1212" s="80"/>
      <c r="AE1212" s="69"/>
      <c r="AF1212" s="69"/>
      <c r="AG1212" s="69"/>
      <c r="AH1212" s="80"/>
      <c r="AI1212" s="80"/>
      <c r="AJ1212" s="69"/>
      <c r="AK1212" s="69"/>
      <c r="AL1212" s="80"/>
      <c r="AM1212" s="80"/>
      <c r="AN1212" s="69"/>
      <c r="AO1212" s="69"/>
      <c r="AP1212" s="80"/>
      <c r="AQ1212" s="80"/>
      <c r="AR1212" s="69"/>
      <c r="AS1212" s="69"/>
      <c r="AT1212" s="80"/>
      <c r="AU1212" s="80"/>
      <c r="AV1212" s="69"/>
      <c r="AW1212" s="69"/>
      <c r="AX1212" s="80"/>
      <c r="AY1212" s="80"/>
      <c r="AZ1212" s="69"/>
      <c r="BA1212" s="69"/>
      <c r="BB1212" s="80"/>
      <c r="BC1212" s="80"/>
      <c r="BD1212" s="69"/>
      <c r="BE1212" s="69"/>
      <c r="BF1212" s="80"/>
      <c r="BG1212" s="80"/>
      <c r="BH1212" s="69"/>
      <c r="BI1212" s="69"/>
      <c r="BJ1212" s="80"/>
      <c r="BK1212" s="80"/>
      <c r="BL1212" s="69"/>
      <c r="BM1212" s="69"/>
      <c r="BN1212" s="80"/>
      <c r="BO1212" s="80"/>
      <c r="BP1212" s="69"/>
      <c r="BQ1212" s="69"/>
      <c r="BR1212" s="80"/>
      <c r="BS1212" s="80"/>
      <c r="BT1212" s="69"/>
      <c r="BU1212" s="69"/>
      <c r="BV1212" s="80"/>
      <c r="BW1212" s="80"/>
      <c r="BX1212" s="69"/>
      <c r="BY1212" s="69"/>
      <c r="BZ1212" s="80"/>
      <c r="CA1212" s="80"/>
      <c r="CB1212" s="69"/>
      <c r="CC1212" s="69"/>
      <c r="CD1212" s="80"/>
      <c r="CE1212" s="80"/>
      <c r="CF1212" s="69"/>
      <c r="CG1212" s="69"/>
      <c r="CH1212" s="69"/>
      <c r="CI1212" s="69"/>
      <c r="CJ1212" s="69"/>
      <c r="CK1212" s="69"/>
      <c r="CL1212" s="68"/>
      <c r="CM1212" s="67"/>
      <c r="CN1212" s="67"/>
      <c r="CO1212" s="69"/>
      <c r="CP1212" s="68"/>
      <c r="CQ1212" s="67"/>
      <c r="CR1212" s="67"/>
      <c r="CS1212" s="69"/>
      <c r="CT1212" s="81"/>
      <c r="CU1212" s="69"/>
      <c r="CV1212" s="69"/>
      <c r="CW1212" s="69"/>
      <c r="CX1212" s="69"/>
      <c r="CY1212" s="69"/>
      <c r="CZ1212" s="69"/>
      <c r="DA1212" s="69"/>
    </row>
    <row r="1213" spans="2:105">
      <c r="B1213" s="67"/>
      <c r="C1213" s="67"/>
      <c r="D1213" s="67"/>
      <c r="E1213" s="69"/>
      <c r="F1213" s="68"/>
      <c r="G1213" s="67"/>
      <c r="H1213" s="69"/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80"/>
      <c r="T1213" s="80"/>
      <c r="U1213" s="80"/>
      <c r="V1213" s="80"/>
      <c r="W1213" s="80"/>
      <c r="X1213" s="80"/>
      <c r="Y1213" s="80"/>
      <c r="Z1213" s="80"/>
      <c r="AA1213" s="80"/>
      <c r="AB1213" s="80"/>
      <c r="AC1213" s="80"/>
      <c r="AD1213" s="80"/>
      <c r="AE1213" s="69"/>
      <c r="AF1213" s="69"/>
      <c r="AG1213" s="69"/>
      <c r="AH1213" s="80"/>
      <c r="AI1213" s="80"/>
      <c r="AJ1213" s="69"/>
      <c r="AK1213" s="69"/>
      <c r="AL1213" s="80"/>
      <c r="AM1213" s="80"/>
      <c r="AN1213" s="69"/>
      <c r="AO1213" s="69"/>
      <c r="AP1213" s="80"/>
      <c r="AQ1213" s="80"/>
      <c r="AR1213" s="69"/>
      <c r="AS1213" s="69"/>
      <c r="AT1213" s="80"/>
      <c r="AU1213" s="80"/>
      <c r="AV1213" s="69"/>
      <c r="AW1213" s="69"/>
      <c r="AX1213" s="80"/>
      <c r="AY1213" s="80"/>
      <c r="AZ1213" s="69"/>
      <c r="BA1213" s="69"/>
      <c r="BB1213" s="80"/>
      <c r="BC1213" s="80"/>
      <c r="BD1213" s="69"/>
      <c r="BE1213" s="69"/>
      <c r="BF1213" s="80"/>
      <c r="BG1213" s="80"/>
      <c r="BH1213" s="69"/>
      <c r="BI1213" s="69"/>
      <c r="BJ1213" s="80"/>
      <c r="BK1213" s="80"/>
      <c r="BL1213" s="69"/>
      <c r="BM1213" s="69"/>
      <c r="BN1213" s="80"/>
      <c r="BO1213" s="80"/>
      <c r="BP1213" s="69"/>
      <c r="BQ1213" s="69"/>
      <c r="BR1213" s="80"/>
      <c r="BS1213" s="80"/>
      <c r="BT1213" s="69"/>
      <c r="BU1213" s="69"/>
      <c r="BV1213" s="80"/>
      <c r="BW1213" s="80"/>
      <c r="BX1213" s="69"/>
      <c r="BY1213" s="69"/>
      <c r="BZ1213" s="80"/>
      <c r="CA1213" s="80"/>
      <c r="CB1213" s="69"/>
      <c r="CC1213" s="69"/>
      <c r="CD1213" s="80"/>
      <c r="CE1213" s="80"/>
      <c r="CF1213" s="69"/>
      <c r="CG1213" s="69"/>
      <c r="CH1213" s="69"/>
      <c r="CI1213" s="69"/>
      <c r="CJ1213" s="69"/>
      <c r="CK1213" s="69"/>
      <c r="CL1213" s="68"/>
      <c r="CM1213" s="67"/>
      <c r="CN1213" s="67"/>
      <c r="CO1213" s="69"/>
      <c r="CP1213" s="68"/>
      <c r="CQ1213" s="67"/>
      <c r="CR1213" s="67"/>
      <c r="CS1213" s="69"/>
      <c r="CT1213" s="81"/>
      <c r="CU1213" s="69"/>
      <c r="CV1213" s="69"/>
      <c r="CW1213" s="69"/>
      <c r="CX1213" s="69"/>
      <c r="CY1213" s="69"/>
      <c r="CZ1213" s="69"/>
      <c r="DA1213" s="69"/>
    </row>
    <row r="1214" spans="2:105">
      <c r="B1214" s="67"/>
      <c r="C1214" s="67"/>
      <c r="D1214" s="67"/>
      <c r="E1214" s="69"/>
      <c r="F1214" s="68"/>
      <c r="G1214" s="67"/>
      <c r="H1214" s="69"/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80"/>
      <c r="T1214" s="80"/>
      <c r="U1214" s="80"/>
      <c r="V1214" s="80"/>
      <c r="W1214" s="80"/>
      <c r="X1214" s="80"/>
      <c r="Y1214" s="80"/>
      <c r="Z1214" s="80"/>
      <c r="AA1214" s="80"/>
      <c r="AB1214" s="80"/>
      <c r="AC1214" s="80"/>
      <c r="AD1214" s="80"/>
      <c r="AE1214" s="69"/>
      <c r="AF1214" s="69"/>
      <c r="AG1214" s="69"/>
      <c r="AH1214" s="80"/>
      <c r="AI1214" s="80"/>
      <c r="AJ1214" s="69"/>
      <c r="AK1214" s="69"/>
      <c r="AL1214" s="80"/>
      <c r="AM1214" s="80"/>
      <c r="AN1214" s="69"/>
      <c r="AO1214" s="69"/>
      <c r="AP1214" s="80"/>
      <c r="AQ1214" s="80"/>
      <c r="AR1214" s="69"/>
      <c r="AS1214" s="69"/>
      <c r="AT1214" s="80"/>
      <c r="AU1214" s="80"/>
      <c r="AV1214" s="69"/>
      <c r="AW1214" s="69"/>
      <c r="AX1214" s="80"/>
      <c r="AY1214" s="80"/>
      <c r="AZ1214" s="69"/>
      <c r="BA1214" s="69"/>
      <c r="BB1214" s="80"/>
      <c r="BC1214" s="80"/>
      <c r="BD1214" s="69"/>
      <c r="BE1214" s="69"/>
      <c r="BF1214" s="80"/>
      <c r="BG1214" s="80"/>
      <c r="BH1214" s="69"/>
      <c r="BI1214" s="69"/>
      <c r="BJ1214" s="80"/>
      <c r="BK1214" s="80"/>
      <c r="BL1214" s="69"/>
      <c r="BM1214" s="69"/>
      <c r="BN1214" s="80"/>
      <c r="BO1214" s="80"/>
      <c r="BP1214" s="69"/>
      <c r="BQ1214" s="69"/>
      <c r="BR1214" s="80"/>
      <c r="BS1214" s="80"/>
      <c r="BT1214" s="69"/>
      <c r="BU1214" s="69"/>
      <c r="BV1214" s="80"/>
      <c r="BW1214" s="80"/>
      <c r="BX1214" s="69"/>
      <c r="BY1214" s="69"/>
      <c r="BZ1214" s="80"/>
      <c r="CA1214" s="80"/>
      <c r="CB1214" s="69"/>
      <c r="CC1214" s="69"/>
      <c r="CD1214" s="80"/>
      <c r="CE1214" s="80"/>
      <c r="CF1214" s="69"/>
      <c r="CG1214" s="69"/>
      <c r="CH1214" s="69"/>
      <c r="CI1214" s="69"/>
      <c r="CJ1214" s="69"/>
      <c r="CK1214" s="69"/>
      <c r="CL1214" s="68"/>
      <c r="CM1214" s="67"/>
      <c r="CN1214" s="67"/>
      <c r="CO1214" s="69"/>
      <c r="CP1214" s="68"/>
      <c r="CQ1214" s="67"/>
      <c r="CR1214" s="67"/>
      <c r="CS1214" s="69"/>
      <c r="CT1214" s="81"/>
      <c r="CU1214" s="69"/>
      <c r="CV1214" s="69"/>
      <c r="CW1214" s="69"/>
      <c r="CX1214" s="69"/>
      <c r="CY1214" s="69"/>
      <c r="CZ1214" s="69"/>
      <c r="DA1214" s="69"/>
    </row>
    <row r="1215" spans="2:105">
      <c r="B1215" s="67"/>
      <c r="C1215" s="67"/>
      <c r="D1215" s="67"/>
      <c r="E1215" s="69"/>
      <c r="F1215" s="68"/>
      <c r="G1215" s="67"/>
      <c r="H1215" s="69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80"/>
      <c r="T1215" s="80"/>
      <c r="U1215" s="80"/>
      <c r="V1215" s="80"/>
      <c r="W1215" s="80"/>
      <c r="X1215" s="80"/>
      <c r="Y1215" s="80"/>
      <c r="Z1215" s="80"/>
      <c r="AA1215" s="80"/>
      <c r="AB1215" s="80"/>
      <c r="AC1215" s="80"/>
      <c r="AD1215" s="80"/>
      <c r="AE1215" s="69"/>
      <c r="AF1215" s="69"/>
      <c r="AG1215" s="69"/>
      <c r="AH1215" s="80"/>
      <c r="AI1215" s="80"/>
      <c r="AJ1215" s="69"/>
      <c r="AK1215" s="69"/>
      <c r="AL1215" s="80"/>
      <c r="AM1215" s="80"/>
      <c r="AN1215" s="69"/>
      <c r="AO1215" s="69"/>
      <c r="AP1215" s="80"/>
      <c r="AQ1215" s="80"/>
      <c r="AR1215" s="69"/>
      <c r="AS1215" s="69"/>
      <c r="AT1215" s="80"/>
      <c r="AU1215" s="80"/>
      <c r="AV1215" s="69"/>
      <c r="AW1215" s="69"/>
      <c r="AX1215" s="80"/>
      <c r="AY1215" s="80"/>
      <c r="AZ1215" s="69"/>
      <c r="BA1215" s="69"/>
      <c r="BB1215" s="80"/>
      <c r="BC1215" s="80"/>
      <c r="BD1215" s="69"/>
      <c r="BE1215" s="69"/>
      <c r="BF1215" s="80"/>
      <c r="BG1215" s="80"/>
      <c r="BH1215" s="69"/>
      <c r="BI1215" s="69"/>
      <c r="BJ1215" s="80"/>
      <c r="BK1215" s="80"/>
      <c r="BL1215" s="69"/>
      <c r="BM1215" s="69"/>
      <c r="BN1215" s="80"/>
      <c r="BO1215" s="80"/>
      <c r="BP1215" s="69"/>
      <c r="BQ1215" s="69"/>
      <c r="BR1215" s="80"/>
      <c r="BS1215" s="80"/>
      <c r="BT1215" s="69"/>
      <c r="BU1215" s="69"/>
      <c r="BV1215" s="80"/>
      <c r="BW1215" s="80"/>
      <c r="BX1215" s="69"/>
      <c r="BY1215" s="69"/>
      <c r="BZ1215" s="80"/>
      <c r="CA1215" s="80"/>
      <c r="CB1215" s="69"/>
      <c r="CC1215" s="69"/>
      <c r="CD1215" s="80"/>
      <c r="CE1215" s="80"/>
      <c r="CF1215" s="69"/>
      <c r="CG1215" s="69"/>
      <c r="CH1215" s="69"/>
      <c r="CI1215" s="69"/>
      <c r="CJ1215" s="69"/>
      <c r="CK1215" s="69"/>
      <c r="CL1215" s="68"/>
      <c r="CM1215" s="67"/>
      <c r="CN1215" s="67"/>
      <c r="CO1215" s="69"/>
      <c r="CP1215" s="68"/>
      <c r="CQ1215" s="67"/>
      <c r="CR1215" s="67"/>
      <c r="CS1215" s="69"/>
      <c r="CT1215" s="81"/>
      <c r="CU1215" s="69"/>
      <c r="CV1215" s="69"/>
      <c r="CW1215" s="69"/>
      <c r="CX1215" s="69"/>
      <c r="CY1215" s="69"/>
      <c r="CZ1215" s="69"/>
      <c r="DA1215" s="69"/>
    </row>
    <row r="1216" spans="2:105">
      <c r="B1216" s="67"/>
      <c r="C1216" s="67"/>
      <c r="D1216" s="67"/>
      <c r="E1216" s="69"/>
      <c r="F1216" s="68"/>
      <c r="G1216" s="67"/>
      <c r="H1216" s="69"/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80"/>
      <c r="T1216" s="80"/>
      <c r="U1216" s="80"/>
      <c r="V1216" s="80"/>
      <c r="W1216" s="80"/>
      <c r="X1216" s="80"/>
      <c r="Y1216" s="80"/>
      <c r="Z1216" s="80"/>
      <c r="AA1216" s="80"/>
      <c r="AB1216" s="80"/>
      <c r="AC1216" s="80"/>
      <c r="AD1216" s="80"/>
      <c r="AE1216" s="69"/>
      <c r="AF1216" s="69"/>
      <c r="AG1216" s="69"/>
      <c r="AH1216" s="80"/>
      <c r="AI1216" s="80"/>
      <c r="AJ1216" s="69"/>
      <c r="AK1216" s="69"/>
      <c r="AL1216" s="80"/>
      <c r="AM1216" s="80"/>
      <c r="AN1216" s="69"/>
      <c r="AO1216" s="69"/>
      <c r="AP1216" s="80"/>
      <c r="AQ1216" s="80"/>
      <c r="AR1216" s="69"/>
      <c r="AS1216" s="69"/>
      <c r="AT1216" s="80"/>
      <c r="AU1216" s="80"/>
      <c r="AV1216" s="69"/>
      <c r="AW1216" s="69"/>
      <c r="AX1216" s="80"/>
      <c r="AY1216" s="80"/>
      <c r="AZ1216" s="69"/>
      <c r="BA1216" s="69"/>
      <c r="BB1216" s="80"/>
      <c r="BC1216" s="80"/>
      <c r="BD1216" s="69"/>
      <c r="BE1216" s="69"/>
      <c r="BF1216" s="80"/>
      <c r="BG1216" s="80"/>
      <c r="BH1216" s="69"/>
      <c r="BI1216" s="69"/>
      <c r="BJ1216" s="80"/>
      <c r="BK1216" s="80"/>
      <c r="BL1216" s="69"/>
      <c r="BM1216" s="69"/>
      <c r="BN1216" s="80"/>
      <c r="BO1216" s="80"/>
      <c r="BP1216" s="69"/>
      <c r="BQ1216" s="69"/>
      <c r="BR1216" s="80"/>
      <c r="BS1216" s="80"/>
      <c r="BT1216" s="69"/>
      <c r="BU1216" s="69"/>
      <c r="BV1216" s="80"/>
      <c r="BW1216" s="80"/>
      <c r="BX1216" s="69"/>
      <c r="BY1216" s="69"/>
      <c r="BZ1216" s="80"/>
      <c r="CA1216" s="80"/>
      <c r="CB1216" s="69"/>
      <c r="CC1216" s="69"/>
      <c r="CD1216" s="80"/>
      <c r="CE1216" s="80"/>
      <c r="CF1216" s="69"/>
      <c r="CG1216" s="69"/>
      <c r="CH1216" s="69"/>
      <c r="CI1216" s="69"/>
      <c r="CJ1216" s="69"/>
      <c r="CK1216" s="69"/>
      <c r="CL1216" s="68"/>
      <c r="CM1216" s="67"/>
      <c r="CN1216" s="67"/>
      <c r="CO1216" s="69"/>
      <c r="CP1216" s="68"/>
      <c r="CQ1216" s="67"/>
      <c r="CR1216" s="67"/>
      <c r="CS1216" s="69"/>
      <c r="CT1216" s="81"/>
      <c r="CU1216" s="69"/>
      <c r="CV1216" s="69"/>
      <c r="CW1216" s="69"/>
      <c r="CX1216" s="69"/>
      <c r="CY1216" s="69"/>
      <c r="CZ1216" s="69"/>
      <c r="DA1216" s="69"/>
    </row>
    <row r="1217" spans="2:105">
      <c r="B1217" s="67"/>
      <c r="C1217" s="67"/>
      <c r="D1217" s="67"/>
      <c r="E1217" s="69"/>
      <c r="F1217" s="68"/>
      <c r="G1217" s="67"/>
      <c r="H1217" s="69"/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80"/>
      <c r="T1217" s="80"/>
      <c r="U1217" s="80"/>
      <c r="V1217" s="80"/>
      <c r="W1217" s="80"/>
      <c r="X1217" s="80"/>
      <c r="Y1217" s="80"/>
      <c r="Z1217" s="80"/>
      <c r="AA1217" s="80"/>
      <c r="AB1217" s="80"/>
      <c r="AC1217" s="80"/>
      <c r="AD1217" s="80"/>
      <c r="AE1217" s="69"/>
      <c r="AF1217" s="69"/>
      <c r="AG1217" s="69"/>
      <c r="AH1217" s="80"/>
      <c r="AI1217" s="80"/>
      <c r="AJ1217" s="69"/>
      <c r="AK1217" s="69"/>
      <c r="AL1217" s="80"/>
      <c r="AM1217" s="80"/>
      <c r="AN1217" s="69"/>
      <c r="AO1217" s="69"/>
      <c r="AP1217" s="80"/>
      <c r="AQ1217" s="80"/>
      <c r="AR1217" s="69"/>
      <c r="AS1217" s="69"/>
      <c r="AT1217" s="80"/>
      <c r="AU1217" s="80"/>
      <c r="AV1217" s="69"/>
      <c r="AW1217" s="69"/>
      <c r="AX1217" s="80"/>
      <c r="AY1217" s="80"/>
      <c r="AZ1217" s="69"/>
      <c r="BA1217" s="69"/>
      <c r="BB1217" s="80"/>
      <c r="BC1217" s="80"/>
      <c r="BD1217" s="69"/>
      <c r="BE1217" s="69"/>
      <c r="BF1217" s="80"/>
      <c r="BG1217" s="80"/>
      <c r="BH1217" s="69"/>
      <c r="BI1217" s="69"/>
      <c r="BJ1217" s="80"/>
      <c r="BK1217" s="80"/>
      <c r="BL1217" s="69"/>
      <c r="BM1217" s="69"/>
      <c r="BN1217" s="80"/>
      <c r="BO1217" s="80"/>
      <c r="BP1217" s="69"/>
      <c r="BQ1217" s="69"/>
      <c r="BR1217" s="80"/>
      <c r="BS1217" s="80"/>
      <c r="BT1217" s="69"/>
      <c r="BU1217" s="69"/>
      <c r="BV1217" s="80"/>
      <c r="BW1217" s="80"/>
      <c r="BX1217" s="69"/>
      <c r="BY1217" s="69"/>
      <c r="BZ1217" s="80"/>
      <c r="CA1217" s="80"/>
      <c r="CB1217" s="69"/>
      <c r="CC1217" s="69"/>
      <c r="CD1217" s="80"/>
      <c r="CE1217" s="80"/>
      <c r="CF1217" s="69"/>
      <c r="CG1217" s="69"/>
      <c r="CH1217" s="69"/>
      <c r="CI1217" s="69"/>
      <c r="CJ1217" s="69"/>
      <c r="CK1217" s="69"/>
      <c r="CL1217" s="68"/>
      <c r="CM1217" s="67"/>
      <c r="CN1217" s="67"/>
      <c r="CO1217" s="69"/>
      <c r="CP1217" s="68"/>
      <c r="CQ1217" s="67"/>
      <c r="CR1217" s="67"/>
      <c r="CS1217" s="69"/>
      <c r="CT1217" s="81"/>
      <c r="CU1217" s="69"/>
      <c r="CV1217" s="69"/>
      <c r="CW1217" s="69"/>
      <c r="CX1217" s="69"/>
      <c r="CY1217" s="69"/>
      <c r="CZ1217" s="69"/>
      <c r="DA1217" s="69"/>
    </row>
    <row r="1218" spans="2:105">
      <c r="B1218" s="67"/>
      <c r="C1218" s="67"/>
      <c r="D1218" s="67"/>
      <c r="E1218" s="69"/>
      <c r="F1218" s="68"/>
      <c r="G1218" s="67"/>
      <c r="H1218" s="69"/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80"/>
      <c r="T1218" s="80"/>
      <c r="U1218" s="80"/>
      <c r="V1218" s="80"/>
      <c r="W1218" s="80"/>
      <c r="X1218" s="80"/>
      <c r="Y1218" s="80"/>
      <c r="Z1218" s="80"/>
      <c r="AA1218" s="80"/>
      <c r="AB1218" s="80"/>
      <c r="AC1218" s="80"/>
      <c r="AD1218" s="80"/>
      <c r="AE1218" s="69"/>
      <c r="AF1218" s="69"/>
      <c r="AG1218" s="69"/>
      <c r="AH1218" s="80"/>
      <c r="AI1218" s="80"/>
      <c r="AJ1218" s="69"/>
      <c r="AK1218" s="69"/>
      <c r="AL1218" s="80"/>
      <c r="AM1218" s="80"/>
      <c r="AN1218" s="69"/>
      <c r="AO1218" s="69"/>
      <c r="AP1218" s="80"/>
      <c r="AQ1218" s="80"/>
      <c r="AR1218" s="69"/>
      <c r="AS1218" s="69"/>
      <c r="AT1218" s="80"/>
      <c r="AU1218" s="80"/>
      <c r="AV1218" s="69"/>
      <c r="AW1218" s="69"/>
      <c r="AX1218" s="80"/>
      <c r="AY1218" s="80"/>
      <c r="AZ1218" s="69"/>
      <c r="BA1218" s="69"/>
      <c r="BB1218" s="80"/>
      <c r="BC1218" s="80"/>
      <c r="BD1218" s="69"/>
      <c r="BE1218" s="69"/>
      <c r="BF1218" s="80"/>
      <c r="BG1218" s="80"/>
      <c r="BH1218" s="69"/>
      <c r="BI1218" s="69"/>
      <c r="BJ1218" s="80"/>
      <c r="BK1218" s="80"/>
      <c r="BL1218" s="69"/>
      <c r="BM1218" s="69"/>
      <c r="BN1218" s="80"/>
      <c r="BO1218" s="80"/>
      <c r="BP1218" s="69"/>
      <c r="BQ1218" s="69"/>
      <c r="BR1218" s="80"/>
      <c r="BS1218" s="80"/>
      <c r="BT1218" s="69"/>
      <c r="BU1218" s="69"/>
      <c r="BV1218" s="80"/>
      <c r="BW1218" s="80"/>
      <c r="BX1218" s="69"/>
      <c r="BY1218" s="69"/>
      <c r="BZ1218" s="80"/>
      <c r="CA1218" s="80"/>
      <c r="CB1218" s="69"/>
      <c r="CC1218" s="69"/>
      <c r="CD1218" s="80"/>
      <c r="CE1218" s="80"/>
      <c r="CF1218" s="69"/>
      <c r="CG1218" s="69"/>
      <c r="CH1218" s="69"/>
      <c r="CI1218" s="69"/>
      <c r="CJ1218" s="69"/>
      <c r="CK1218" s="69"/>
      <c r="CL1218" s="68"/>
      <c r="CM1218" s="67"/>
      <c r="CN1218" s="67"/>
      <c r="CO1218" s="69"/>
      <c r="CP1218" s="68"/>
      <c r="CQ1218" s="67"/>
      <c r="CR1218" s="67"/>
      <c r="CS1218" s="69"/>
      <c r="CT1218" s="81"/>
      <c r="CU1218" s="69"/>
      <c r="CV1218" s="69"/>
      <c r="CW1218" s="69"/>
      <c r="CX1218" s="69"/>
      <c r="CY1218" s="69"/>
      <c r="CZ1218" s="69"/>
      <c r="DA1218" s="69"/>
    </row>
    <row r="1219" spans="2:105">
      <c r="B1219" s="67"/>
      <c r="C1219" s="67"/>
      <c r="D1219" s="67"/>
      <c r="E1219" s="69"/>
      <c r="F1219" s="68"/>
      <c r="G1219" s="67"/>
      <c r="H1219" s="69"/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80"/>
      <c r="T1219" s="80"/>
      <c r="U1219" s="80"/>
      <c r="V1219" s="80"/>
      <c r="W1219" s="80"/>
      <c r="X1219" s="80"/>
      <c r="Y1219" s="80"/>
      <c r="Z1219" s="80"/>
      <c r="AA1219" s="80"/>
      <c r="AB1219" s="80"/>
      <c r="AC1219" s="80"/>
      <c r="AD1219" s="80"/>
      <c r="AE1219" s="69"/>
      <c r="AF1219" s="69"/>
      <c r="AG1219" s="69"/>
      <c r="AH1219" s="80"/>
      <c r="AI1219" s="80"/>
      <c r="AJ1219" s="69"/>
      <c r="AK1219" s="69"/>
      <c r="AL1219" s="80"/>
      <c r="AM1219" s="80"/>
      <c r="AN1219" s="69"/>
      <c r="AO1219" s="69"/>
      <c r="AP1219" s="80"/>
      <c r="AQ1219" s="80"/>
      <c r="AR1219" s="69"/>
      <c r="AS1219" s="69"/>
      <c r="AT1219" s="80"/>
      <c r="AU1219" s="80"/>
      <c r="AV1219" s="69"/>
      <c r="AW1219" s="69"/>
      <c r="AX1219" s="80"/>
      <c r="AY1219" s="80"/>
      <c r="AZ1219" s="69"/>
      <c r="BA1219" s="69"/>
      <c r="BB1219" s="80"/>
      <c r="BC1219" s="80"/>
      <c r="BD1219" s="69"/>
      <c r="BE1219" s="69"/>
      <c r="BF1219" s="80"/>
      <c r="BG1219" s="80"/>
      <c r="BH1219" s="69"/>
      <c r="BI1219" s="69"/>
      <c r="BJ1219" s="80"/>
      <c r="BK1219" s="80"/>
      <c r="BL1219" s="69"/>
      <c r="BM1219" s="69"/>
      <c r="BN1219" s="80"/>
      <c r="BO1219" s="80"/>
      <c r="BP1219" s="69"/>
      <c r="BQ1219" s="69"/>
      <c r="BR1219" s="80"/>
      <c r="BS1219" s="80"/>
      <c r="BT1219" s="69"/>
      <c r="BU1219" s="69"/>
      <c r="BV1219" s="80"/>
      <c r="BW1219" s="80"/>
      <c r="BX1219" s="69"/>
      <c r="BY1219" s="69"/>
      <c r="BZ1219" s="80"/>
      <c r="CA1219" s="80"/>
      <c r="CB1219" s="69"/>
      <c r="CC1219" s="69"/>
      <c r="CD1219" s="80"/>
      <c r="CE1219" s="80"/>
      <c r="CF1219" s="69"/>
      <c r="CG1219" s="69"/>
      <c r="CH1219" s="69"/>
      <c r="CI1219" s="69"/>
      <c r="CJ1219" s="69"/>
      <c r="CK1219" s="69"/>
      <c r="CL1219" s="68"/>
      <c r="CM1219" s="67"/>
      <c r="CN1219" s="67"/>
      <c r="CO1219" s="69"/>
      <c r="CP1219" s="68"/>
      <c r="CQ1219" s="67"/>
      <c r="CR1219" s="67"/>
      <c r="CS1219" s="69"/>
      <c r="CT1219" s="81"/>
      <c r="CU1219" s="69"/>
      <c r="CV1219" s="69"/>
      <c r="CW1219" s="69"/>
      <c r="CX1219" s="69"/>
      <c r="CY1219" s="69"/>
      <c r="CZ1219" s="69"/>
      <c r="DA1219" s="69"/>
    </row>
    <row r="1220" spans="2:105">
      <c r="B1220" s="67"/>
      <c r="C1220" s="67"/>
      <c r="D1220" s="67"/>
      <c r="E1220" s="69"/>
      <c r="F1220" s="68"/>
      <c r="G1220" s="67"/>
      <c r="H1220" s="69"/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80"/>
      <c r="T1220" s="80"/>
      <c r="U1220" s="80"/>
      <c r="V1220" s="80"/>
      <c r="W1220" s="80"/>
      <c r="X1220" s="80"/>
      <c r="Y1220" s="80"/>
      <c r="Z1220" s="80"/>
      <c r="AA1220" s="80"/>
      <c r="AB1220" s="80"/>
      <c r="AC1220" s="80"/>
      <c r="AD1220" s="80"/>
      <c r="AE1220" s="69"/>
      <c r="AF1220" s="69"/>
      <c r="AG1220" s="69"/>
      <c r="AH1220" s="80"/>
      <c r="AI1220" s="80"/>
      <c r="AJ1220" s="69"/>
      <c r="AK1220" s="69"/>
      <c r="AL1220" s="80"/>
      <c r="AM1220" s="80"/>
      <c r="AN1220" s="69"/>
      <c r="AO1220" s="69"/>
      <c r="AP1220" s="80"/>
      <c r="AQ1220" s="80"/>
      <c r="AR1220" s="69"/>
      <c r="AS1220" s="69"/>
      <c r="AT1220" s="80"/>
      <c r="AU1220" s="80"/>
      <c r="AV1220" s="69"/>
      <c r="AW1220" s="69"/>
      <c r="AX1220" s="80"/>
      <c r="AY1220" s="80"/>
      <c r="AZ1220" s="69"/>
      <c r="BA1220" s="69"/>
      <c r="BB1220" s="80"/>
      <c r="BC1220" s="80"/>
      <c r="BD1220" s="69"/>
      <c r="BE1220" s="69"/>
      <c r="BF1220" s="80"/>
      <c r="BG1220" s="80"/>
      <c r="BH1220" s="69"/>
      <c r="BI1220" s="69"/>
      <c r="BJ1220" s="80"/>
      <c r="BK1220" s="80"/>
      <c r="BL1220" s="69"/>
      <c r="BM1220" s="69"/>
      <c r="BN1220" s="80"/>
      <c r="BO1220" s="80"/>
      <c r="BP1220" s="69"/>
      <c r="BQ1220" s="69"/>
      <c r="BR1220" s="80"/>
      <c r="BS1220" s="80"/>
      <c r="BT1220" s="69"/>
      <c r="BU1220" s="69"/>
      <c r="BV1220" s="80"/>
      <c r="BW1220" s="80"/>
      <c r="BX1220" s="69"/>
      <c r="BY1220" s="69"/>
      <c r="BZ1220" s="80"/>
      <c r="CA1220" s="80"/>
      <c r="CB1220" s="69"/>
      <c r="CC1220" s="69"/>
      <c r="CD1220" s="80"/>
      <c r="CE1220" s="80"/>
      <c r="CF1220" s="69"/>
      <c r="CG1220" s="69"/>
      <c r="CH1220" s="69"/>
      <c r="CI1220" s="69"/>
      <c r="CJ1220" s="69"/>
      <c r="CK1220" s="69"/>
      <c r="CL1220" s="68"/>
      <c r="CM1220" s="67"/>
      <c r="CN1220" s="67"/>
      <c r="CO1220" s="69"/>
      <c r="CP1220" s="68"/>
      <c r="CQ1220" s="67"/>
      <c r="CR1220" s="67"/>
      <c r="CS1220" s="69"/>
      <c r="CT1220" s="81"/>
      <c r="CU1220" s="69"/>
      <c r="CV1220" s="69"/>
      <c r="CW1220" s="69"/>
      <c r="CX1220" s="69"/>
      <c r="CY1220" s="69"/>
      <c r="CZ1220" s="69"/>
      <c r="DA1220" s="69"/>
    </row>
    <row r="1221" spans="2:105">
      <c r="B1221" s="67"/>
      <c r="C1221" s="67"/>
      <c r="D1221" s="67"/>
      <c r="E1221" s="69"/>
      <c r="F1221" s="68"/>
      <c r="G1221" s="67"/>
      <c r="H1221" s="69"/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80"/>
      <c r="T1221" s="80"/>
      <c r="U1221" s="80"/>
      <c r="V1221" s="80"/>
      <c r="W1221" s="80"/>
      <c r="X1221" s="80"/>
      <c r="Y1221" s="80"/>
      <c r="Z1221" s="80"/>
      <c r="AA1221" s="80"/>
      <c r="AB1221" s="80"/>
      <c r="AC1221" s="80"/>
      <c r="AD1221" s="80"/>
      <c r="AE1221" s="69"/>
      <c r="AF1221" s="69"/>
      <c r="AG1221" s="69"/>
      <c r="AH1221" s="80"/>
      <c r="AI1221" s="80"/>
      <c r="AJ1221" s="69"/>
      <c r="AK1221" s="69"/>
      <c r="AL1221" s="80"/>
      <c r="AM1221" s="80"/>
      <c r="AN1221" s="69"/>
      <c r="AO1221" s="69"/>
      <c r="AP1221" s="80"/>
      <c r="AQ1221" s="80"/>
      <c r="AR1221" s="69"/>
      <c r="AS1221" s="69"/>
      <c r="AT1221" s="80"/>
      <c r="AU1221" s="80"/>
      <c r="AV1221" s="69"/>
      <c r="AW1221" s="69"/>
      <c r="AX1221" s="80"/>
      <c r="AY1221" s="80"/>
      <c r="AZ1221" s="69"/>
      <c r="BA1221" s="69"/>
      <c r="BB1221" s="80"/>
      <c r="BC1221" s="80"/>
      <c r="BD1221" s="69"/>
      <c r="BE1221" s="69"/>
      <c r="BF1221" s="80"/>
      <c r="BG1221" s="80"/>
      <c r="BH1221" s="69"/>
      <c r="BI1221" s="69"/>
      <c r="BJ1221" s="80"/>
      <c r="BK1221" s="80"/>
      <c r="BL1221" s="69"/>
      <c r="BM1221" s="69"/>
      <c r="BN1221" s="80"/>
      <c r="BO1221" s="80"/>
      <c r="BP1221" s="69"/>
      <c r="BQ1221" s="69"/>
      <c r="BR1221" s="80"/>
      <c r="BS1221" s="80"/>
      <c r="BT1221" s="69"/>
      <c r="BU1221" s="69"/>
      <c r="BV1221" s="80"/>
      <c r="BW1221" s="80"/>
      <c r="BX1221" s="69"/>
      <c r="BY1221" s="69"/>
      <c r="BZ1221" s="80"/>
      <c r="CA1221" s="80"/>
      <c r="CB1221" s="69"/>
      <c r="CC1221" s="69"/>
      <c r="CD1221" s="80"/>
      <c r="CE1221" s="80"/>
      <c r="CF1221" s="69"/>
      <c r="CG1221" s="69"/>
      <c r="CH1221" s="69"/>
      <c r="CI1221" s="69"/>
      <c r="CJ1221" s="69"/>
      <c r="CK1221" s="69"/>
      <c r="CL1221" s="68"/>
      <c r="CM1221" s="67"/>
      <c r="CN1221" s="67"/>
      <c r="CO1221" s="69"/>
      <c r="CP1221" s="68"/>
      <c r="CQ1221" s="67"/>
      <c r="CR1221" s="67"/>
      <c r="CS1221" s="69"/>
      <c r="CT1221" s="81"/>
      <c r="CU1221" s="69"/>
      <c r="CV1221" s="69"/>
      <c r="CW1221" s="69"/>
      <c r="CX1221" s="69"/>
      <c r="CY1221" s="69"/>
      <c r="CZ1221" s="69"/>
      <c r="DA1221" s="69"/>
    </row>
    <row r="1222" spans="2:105">
      <c r="B1222" s="67"/>
      <c r="C1222" s="67"/>
      <c r="D1222" s="67"/>
      <c r="E1222" s="69"/>
      <c r="F1222" s="68"/>
      <c r="G1222" s="67"/>
      <c r="H1222" s="69"/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80"/>
      <c r="T1222" s="80"/>
      <c r="U1222" s="80"/>
      <c r="V1222" s="80"/>
      <c r="W1222" s="80"/>
      <c r="X1222" s="80"/>
      <c r="Y1222" s="80"/>
      <c r="Z1222" s="80"/>
      <c r="AA1222" s="80"/>
      <c r="AB1222" s="80"/>
      <c r="AC1222" s="80"/>
      <c r="AD1222" s="80"/>
      <c r="AE1222" s="69"/>
      <c r="AF1222" s="69"/>
      <c r="AG1222" s="69"/>
      <c r="AH1222" s="80"/>
      <c r="AI1222" s="80"/>
      <c r="AJ1222" s="69"/>
      <c r="AK1222" s="69"/>
      <c r="AL1222" s="80"/>
      <c r="AM1222" s="80"/>
      <c r="AN1222" s="69"/>
      <c r="AO1222" s="69"/>
      <c r="AP1222" s="80"/>
      <c r="AQ1222" s="80"/>
      <c r="AR1222" s="69"/>
      <c r="AS1222" s="69"/>
      <c r="AT1222" s="80"/>
      <c r="AU1222" s="80"/>
      <c r="AV1222" s="69"/>
      <c r="AW1222" s="69"/>
      <c r="AX1222" s="80"/>
      <c r="AY1222" s="80"/>
      <c r="AZ1222" s="69"/>
      <c r="BA1222" s="69"/>
      <c r="BB1222" s="80"/>
      <c r="BC1222" s="80"/>
      <c r="BD1222" s="69"/>
      <c r="BE1222" s="69"/>
      <c r="BF1222" s="80"/>
      <c r="BG1222" s="80"/>
      <c r="BH1222" s="69"/>
      <c r="BI1222" s="69"/>
      <c r="BJ1222" s="80"/>
      <c r="BK1222" s="80"/>
      <c r="BL1222" s="69"/>
      <c r="BM1222" s="69"/>
      <c r="BN1222" s="80"/>
      <c r="BO1222" s="80"/>
      <c r="BP1222" s="69"/>
      <c r="BQ1222" s="69"/>
      <c r="BR1222" s="80"/>
      <c r="BS1222" s="80"/>
      <c r="BT1222" s="69"/>
      <c r="BU1222" s="69"/>
      <c r="BV1222" s="80"/>
      <c r="BW1222" s="80"/>
      <c r="BX1222" s="69"/>
      <c r="BY1222" s="69"/>
      <c r="BZ1222" s="80"/>
      <c r="CA1222" s="80"/>
      <c r="CB1222" s="69"/>
      <c r="CC1222" s="69"/>
      <c r="CD1222" s="80"/>
      <c r="CE1222" s="80"/>
      <c r="CF1222" s="69"/>
      <c r="CG1222" s="69"/>
      <c r="CH1222" s="69"/>
      <c r="CI1222" s="69"/>
      <c r="CJ1222" s="69"/>
      <c r="CK1222" s="69"/>
      <c r="CL1222" s="68"/>
      <c r="CM1222" s="67"/>
      <c r="CN1222" s="67"/>
      <c r="CO1222" s="69"/>
      <c r="CP1222" s="68"/>
      <c r="CQ1222" s="67"/>
      <c r="CR1222" s="67"/>
      <c r="CS1222" s="69"/>
      <c r="CT1222" s="81"/>
      <c r="CU1222" s="69"/>
      <c r="CV1222" s="69"/>
      <c r="CW1222" s="69"/>
      <c r="CX1222" s="69"/>
      <c r="CY1222" s="69"/>
      <c r="CZ1222" s="69"/>
      <c r="DA1222" s="69"/>
    </row>
    <row r="1223" spans="2:105">
      <c r="B1223" s="67"/>
      <c r="C1223" s="67"/>
      <c r="D1223" s="67"/>
      <c r="E1223" s="69"/>
      <c r="F1223" s="68"/>
      <c r="G1223" s="67"/>
      <c r="H1223" s="69"/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80"/>
      <c r="T1223" s="80"/>
      <c r="U1223" s="80"/>
      <c r="V1223" s="80"/>
      <c r="W1223" s="80"/>
      <c r="X1223" s="80"/>
      <c r="Y1223" s="80"/>
      <c r="Z1223" s="80"/>
      <c r="AA1223" s="80"/>
      <c r="AB1223" s="80"/>
      <c r="AC1223" s="80"/>
      <c r="AD1223" s="80"/>
      <c r="AE1223" s="69"/>
      <c r="AF1223" s="69"/>
      <c r="AG1223" s="69"/>
      <c r="AH1223" s="80"/>
      <c r="AI1223" s="80"/>
      <c r="AJ1223" s="69"/>
      <c r="AK1223" s="69"/>
      <c r="AL1223" s="80"/>
      <c r="AM1223" s="80"/>
      <c r="AN1223" s="69"/>
      <c r="AO1223" s="69"/>
      <c r="AP1223" s="80"/>
      <c r="AQ1223" s="80"/>
      <c r="AR1223" s="69"/>
      <c r="AS1223" s="69"/>
      <c r="AT1223" s="80"/>
      <c r="AU1223" s="80"/>
      <c r="AV1223" s="69"/>
      <c r="AW1223" s="69"/>
      <c r="AX1223" s="80"/>
      <c r="AY1223" s="80"/>
      <c r="AZ1223" s="69"/>
      <c r="BA1223" s="69"/>
      <c r="BB1223" s="80"/>
      <c r="BC1223" s="80"/>
      <c r="BD1223" s="69"/>
      <c r="BE1223" s="69"/>
      <c r="BF1223" s="80"/>
      <c r="BG1223" s="80"/>
      <c r="BH1223" s="69"/>
      <c r="BI1223" s="69"/>
      <c r="BJ1223" s="80"/>
      <c r="BK1223" s="80"/>
      <c r="BL1223" s="69"/>
      <c r="BM1223" s="69"/>
      <c r="BN1223" s="80"/>
      <c r="BO1223" s="80"/>
      <c r="BP1223" s="69"/>
      <c r="BQ1223" s="69"/>
      <c r="BR1223" s="80"/>
      <c r="BS1223" s="80"/>
      <c r="BT1223" s="69"/>
      <c r="BU1223" s="69"/>
      <c r="BV1223" s="80"/>
      <c r="BW1223" s="80"/>
      <c r="BX1223" s="69"/>
      <c r="BY1223" s="69"/>
      <c r="BZ1223" s="80"/>
      <c r="CA1223" s="80"/>
      <c r="CB1223" s="69"/>
      <c r="CC1223" s="69"/>
      <c r="CD1223" s="80"/>
      <c r="CE1223" s="80"/>
      <c r="CF1223" s="69"/>
      <c r="CG1223" s="69"/>
      <c r="CH1223" s="69"/>
      <c r="CI1223" s="69"/>
      <c r="CJ1223" s="69"/>
      <c r="CK1223" s="69"/>
      <c r="CL1223" s="68"/>
      <c r="CM1223" s="67"/>
      <c r="CN1223" s="67"/>
      <c r="CO1223" s="69"/>
      <c r="CP1223" s="68"/>
      <c r="CQ1223" s="67"/>
      <c r="CR1223" s="67"/>
      <c r="CS1223" s="69"/>
      <c r="CT1223" s="81"/>
      <c r="CU1223" s="69"/>
      <c r="CV1223" s="69"/>
      <c r="CW1223" s="69"/>
      <c r="CX1223" s="69"/>
      <c r="CY1223" s="69"/>
      <c r="CZ1223" s="69"/>
      <c r="DA1223" s="69"/>
    </row>
    <row r="1224" spans="2:105">
      <c r="B1224" s="67"/>
      <c r="C1224" s="67"/>
      <c r="D1224" s="67"/>
      <c r="E1224" s="69"/>
      <c r="F1224" s="68"/>
      <c r="G1224" s="67"/>
      <c r="H1224" s="69"/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80"/>
      <c r="T1224" s="80"/>
      <c r="U1224" s="80"/>
      <c r="V1224" s="80"/>
      <c r="W1224" s="80"/>
      <c r="X1224" s="80"/>
      <c r="Y1224" s="80"/>
      <c r="Z1224" s="80"/>
      <c r="AA1224" s="80"/>
      <c r="AB1224" s="80"/>
      <c r="AC1224" s="80"/>
      <c r="AD1224" s="80"/>
      <c r="AE1224" s="69"/>
      <c r="AF1224" s="69"/>
      <c r="AG1224" s="69"/>
      <c r="AH1224" s="80"/>
      <c r="AI1224" s="80"/>
      <c r="AJ1224" s="69"/>
      <c r="AK1224" s="69"/>
      <c r="AL1224" s="80"/>
      <c r="AM1224" s="80"/>
      <c r="AN1224" s="69"/>
      <c r="AO1224" s="69"/>
      <c r="AP1224" s="80"/>
      <c r="AQ1224" s="80"/>
      <c r="AR1224" s="69"/>
      <c r="AS1224" s="69"/>
      <c r="AT1224" s="80"/>
      <c r="AU1224" s="80"/>
      <c r="AV1224" s="69"/>
      <c r="AW1224" s="69"/>
      <c r="AX1224" s="80"/>
      <c r="AY1224" s="80"/>
      <c r="AZ1224" s="69"/>
      <c r="BA1224" s="69"/>
      <c r="BB1224" s="80"/>
      <c r="BC1224" s="80"/>
      <c r="BD1224" s="69"/>
      <c r="BE1224" s="69"/>
      <c r="BF1224" s="80"/>
      <c r="BG1224" s="80"/>
      <c r="BH1224" s="69"/>
      <c r="BI1224" s="69"/>
      <c r="BJ1224" s="80"/>
      <c r="BK1224" s="80"/>
      <c r="BL1224" s="69"/>
      <c r="BM1224" s="69"/>
      <c r="BN1224" s="80"/>
      <c r="BO1224" s="80"/>
      <c r="BP1224" s="69"/>
      <c r="BQ1224" s="69"/>
      <c r="BR1224" s="80"/>
      <c r="BS1224" s="80"/>
      <c r="BT1224" s="69"/>
      <c r="BU1224" s="69"/>
      <c r="BV1224" s="80"/>
      <c r="BW1224" s="80"/>
      <c r="BX1224" s="69"/>
      <c r="BY1224" s="69"/>
      <c r="BZ1224" s="80"/>
      <c r="CA1224" s="80"/>
      <c r="CB1224" s="69"/>
      <c r="CC1224" s="69"/>
      <c r="CD1224" s="80"/>
      <c r="CE1224" s="80"/>
      <c r="CF1224" s="69"/>
      <c r="CG1224" s="69"/>
      <c r="CH1224" s="69"/>
      <c r="CI1224" s="69"/>
      <c r="CJ1224" s="69"/>
      <c r="CK1224" s="69"/>
      <c r="CL1224" s="68"/>
      <c r="CM1224" s="67"/>
      <c r="CN1224" s="67"/>
      <c r="CO1224" s="69"/>
      <c r="CP1224" s="68"/>
      <c r="CQ1224" s="67"/>
      <c r="CR1224" s="67"/>
      <c r="CS1224" s="69"/>
      <c r="CT1224" s="81"/>
      <c r="CU1224" s="69"/>
      <c r="CV1224" s="69"/>
      <c r="CW1224" s="69"/>
      <c r="CX1224" s="69"/>
      <c r="CY1224" s="69"/>
      <c r="CZ1224" s="69"/>
      <c r="DA1224" s="69"/>
    </row>
    <row r="1225" spans="2:105">
      <c r="B1225" s="67"/>
      <c r="C1225" s="67"/>
      <c r="D1225" s="67"/>
      <c r="E1225" s="69"/>
      <c r="F1225" s="68"/>
      <c r="G1225" s="67"/>
      <c r="H1225" s="69"/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80"/>
      <c r="T1225" s="80"/>
      <c r="U1225" s="80"/>
      <c r="V1225" s="80"/>
      <c r="W1225" s="80"/>
      <c r="X1225" s="80"/>
      <c r="Y1225" s="80"/>
      <c r="Z1225" s="80"/>
      <c r="AA1225" s="80"/>
      <c r="AB1225" s="80"/>
      <c r="AC1225" s="80"/>
      <c r="AD1225" s="80"/>
      <c r="AE1225" s="69"/>
      <c r="AF1225" s="69"/>
      <c r="AG1225" s="69"/>
      <c r="AH1225" s="80"/>
      <c r="AI1225" s="80"/>
      <c r="AJ1225" s="69"/>
      <c r="AK1225" s="69"/>
      <c r="AL1225" s="80"/>
      <c r="AM1225" s="80"/>
      <c r="AN1225" s="69"/>
      <c r="AO1225" s="69"/>
      <c r="AP1225" s="80"/>
      <c r="AQ1225" s="80"/>
      <c r="AR1225" s="69"/>
      <c r="AS1225" s="69"/>
      <c r="AT1225" s="80"/>
      <c r="AU1225" s="80"/>
      <c r="AV1225" s="69"/>
      <c r="AW1225" s="69"/>
      <c r="AX1225" s="80"/>
      <c r="AY1225" s="80"/>
      <c r="AZ1225" s="69"/>
      <c r="BA1225" s="69"/>
      <c r="BB1225" s="80"/>
      <c r="BC1225" s="80"/>
      <c r="BD1225" s="69"/>
      <c r="BE1225" s="69"/>
      <c r="BF1225" s="80"/>
      <c r="BG1225" s="80"/>
      <c r="BH1225" s="69"/>
      <c r="BI1225" s="69"/>
      <c r="BJ1225" s="80"/>
      <c r="BK1225" s="80"/>
      <c r="BL1225" s="69"/>
      <c r="BM1225" s="69"/>
      <c r="BN1225" s="80"/>
      <c r="BO1225" s="80"/>
      <c r="BP1225" s="69"/>
      <c r="BQ1225" s="69"/>
      <c r="BR1225" s="80"/>
      <c r="BS1225" s="80"/>
      <c r="BT1225" s="69"/>
      <c r="BU1225" s="69"/>
      <c r="BV1225" s="80"/>
      <c r="BW1225" s="80"/>
      <c r="BX1225" s="69"/>
      <c r="BY1225" s="69"/>
      <c r="BZ1225" s="80"/>
      <c r="CA1225" s="80"/>
      <c r="CB1225" s="69"/>
      <c r="CC1225" s="69"/>
      <c r="CD1225" s="80"/>
      <c r="CE1225" s="80"/>
      <c r="CF1225" s="69"/>
      <c r="CG1225" s="69"/>
      <c r="CH1225" s="69"/>
      <c r="CI1225" s="69"/>
      <c r="CJ1225" s="69"/>
      <c r="CK1225" s="69"/>
      <c r="CL1225" s="68"/>
      <c r="CM1225" s="67"/>
      <c r="CN1225" s="67"/>
      <c r="CO1225" s="69"/>
      <c r="CP1225" s="68"/>
      <c r="CQ1225" s="67"/>
      <c r="CR1225" s="67"/>
      <c r="CS1225" s="69"/>
      <c r="CT1225" s="81"/>
      <c r="CU1225" s="69"/>
      <c r="CV1225" s="69"/>
      <c r="CW1225" s="69"/>
      <c r="CX1225" s="69"/>
      <c r="CY1225" s="69"/>
      <c r="CZ1225" s="69"/>
      <c r="DA1225" s="69"/>
    </row>
    <row r="1226" spans="2:105">
      <c r="B1226" s="67"/>
      <c r="C1226" s="67"/>
      <c r="D1226" s="67"/>
      <c r="E1226" s="69"/>
      <c r="F1226" s="68"/>
      <c r="G1226" s="67"/>
      <c r="H1226" s="69"/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80"/>
      <c r="T1226" s="80"/>
      <c r="U1226" s="80"/>
      <c r="V1226" s="80"/>
      <c r="W1226" s="80"/>
      <c r="X1226" s="80"/>
      <c r="Y1226" s="80"/>
      <c r="Z1226" s="80"/>
      <c r="AA1226" s="80"/>
      <c r="AB1226" s="80"/>
      <c r="AC1226" s="80"/>
      <c r="AD1226" s="80"/>
      <c r="AE1226" s="69"/>
      <c r="AF1226" s="69"/>
      <c r="AG1226" s="69"/>
      <c r="AH1226" s="80"/>
      <c r="AI1226" s="80"/>
      <c r="AJ1226" s="69"/>
      <c r="AK1226" s="69"/>
      <c r="AL1226" s="80"/>
      <c r="AM1226" s="80"/>
      <c r="AN1226" s="69"/>
      <c r="AO1226" s="69"/>
      <c r="AP1226" s="80"/>
      <c r="AQ1226" s="80"/>
      <c r="AR1226" s="69"/>
      <c r="AS1226" s="69"/>
      <c r="AT1226" s="80"/>
      <c r="AU1226" s="80"/>
      <c r="AV1226" s="69"/>
      <c r="AW1226" s="69"/>
      <c r="AX1226" s="80"/>
      <c r="AY1226" s="80"/>
      <c r="AZ1226" s="69"/>
      <c r="BA1226" s="69"/>
      <c r="BB1226" s="80"/>
      <c r="BC1226" s="80"/>
      <c r="BD1226" s="69"/>
      <c r="BE1226" s="69"/>
      <c r="BF1226" s="80"/>
      <c r="BG1226" s="80"/>
      <c r="BH1226" s="69"/>
      <c r="BI1226" s="69"/>
      <c r="BJ1226" s="80"/>
      <c r="BK1226" s="80"/>
      <c r="BL1226" s="69"/>
      <c r="BM1226" s="69"/>
      <c r="BN1226" s="80"/>
      <c r="BO1226" s="80"/>
      <c r="BP1226" s="69"/>
      <c r="BQ1226" s="69"/>
      <c r="BR1226" s="80"/>
      <c r="BS1226" s="80"/>
      <c r="BT1226" s="69"/>
      <c r="BU1226" s="69"/>
      <c r="BV1226" s="80"/>
      <c r="BW1226" s="80"/>
      <c r="BX1226" s="69"/>
      <c r="BY1226" s="69"/>
      <c r="BZ1226" s="80"/>
      <c r="CA1226" s="80"/>
      <c r="CB1226" s="69"/>
      <c r="CC1226" s="69"/>
      <c r="CD1226" s="80"/>
      <c r="CE1226" s="80"/>
      <c r="CF1226" s="69"/>
      <c r="CG1226" s="69"/>
      <c r="CH1226" s="69"/>
      <c r="CI1226" s="69"/>
      <c r="CJ1226" s="69"/>
      <c r="CK1226" s="69"/>
      <c r="CL1226" s="68"/>
      <c r="CM1226" s="67"/>
      <c r="CN1226" s="67"/>
      <c r="CO1226" s="69"/>
      <c r="CP1226" s="68"/>
      <c r="CQ1226" s="67"/>
      <c r="CR1226" s="67"/>
      <c r="CS1226" s="69"/>
      <c r="CT1226" s="81"/>
      <c r="CU1226" s="69"/>
      <c r="CV1226" s="69"/>
      <c r="CW1226" s="69"/>
      <c r="CX1226" s="69"/>
      <c r="CY1226" s="69"/>
      <c r="CZ1226" s="69"/>
      <c r="DA1226" s="69"/>
    </row>
    <row r="1227" spans="2:105">
      <c r="B1227" s="67"/>
      <c r="C1227" s="67"/>
      <c r="D1227" s="67"/>
      <c r="E1227" s="69"/>
      <c r="F1227" s="68"/>
      <c r="G1227" s="67"/>
      <c r="H1227" s="69"/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80"/>
      <c r="T1227" s="80"/>
      <c r="U1227" s="80"/>
      <c r="V1227" s="80"/>
      <c r="W1227" s="80"/>
      <c r="X1227" s="80"/>
      <c r="Y1227" s="80"/>
      <c r="Z1227" s="80"/>
      <c r="AA1227" s="80"/>
      <c r="AB1227" s="80"/>
      <c r="AC1227" s="80"/>
      <c r="AD1227" s="80"/>
      <c r="AE1227" s="69"/>
      <c r="AF1227" s="69"/>
      <c r="AG1227" s="69"/>
      <c r="AH1227" s="80"/>
      <c r="AI1227" s="80"/>
      <c r="AJ1227" s="69"/>
      <c r="AK1227" s="69"/>
      <c r="AL1227" s="80"/>
      <c r="AM1227" s="80"/>
      <c r="AN1227" s="69"/>
      <c r="AO1227" s="69"/>
      <c r="AP1227" s="80"/>
      <c r="AQ1227" s="80"/>
      <c r="AR1227" s="69"/>
      <c r="AS1227" s="69"/>
      <c r="AT1227" s="80"/>
      <c r="AU1227" s="80"/>
      <c r="AV1227" s="69"/>
      <c r="AW1227" s="69"/>
      <c r="AX1227" s="80"/>
      <c r="AY1227" s="80"/>
      <c r="AZ1227" s="69"/>
      <c r="BA1227" s="69"/>
      <c r="BB1227" s="80"/>
      <c r="BC1227" s="80"/>
      <c r="BD1227" s="69"/>
      <c r="BE1227" s="69"/>
      <c r="BF1227" s="80"/>
      <c r="BG1227" s="80"/>
      <c r="BH1227" s="69"/>
      <c r="BI1227" s="69"/>
      <c r="BJ1227" s="80"/>
      <c r="BK1227" s="80"/>
      <c r="BL1227" s="69"/>
      <c r="BM1227" s="69"/>
      <c r="BN1227" s="80"/>
      <c r="BO1227" s="80"/>
      <c r="BP1227" s="69"/>
      <c r="BQ1227" s="69"/>
      <c r="BR1227" s="80"/>
      <c r="BS1227" s="80"/>
      <c r="BT1227" s="69"/>
      <c r="BU1227" s="69"/>
      <c r="BV1227" s="80"/>
      <c r="BW1227" s="80"/>
      <c r="BX1227" s="69"/>
      <c r="BY1227" s="69"/>
      <c r="BZ1227" s="80"/>
      <c r="CA1227" s="80"/>
      <c r="CB1227" s="69"/>
      <c r="CC1227" s="69"/>
      <c r="CD1227" s="80"/>
      <c r="CE1227" s="80"/>
      <c r="CF1227" s="69"/>
      <c r="CG1227" s="69"/>
      <c r="CH1227" s="69"/>
      <c r="CI1227" s="69"/>
      <c r="CJ1227" s="69"/>
      <c r="CK1227" s="69"/>
      <c r="CL1227" s="68"/>
      <c r="CM1227" s="67"/>
      <c r="CN1227" s="67"/>
      <c r="CO1227" s="69"/>
      <c r="CP1227" s="68"/>
      <c r="CQ1227" s="67"/>
      <c r="CR1227" s="67"/>
      <c r="CS1227" s="69"/>
      <c r="CT1227" s="81"/>
      <c r="CU1227" s="69"/>
      <c r="CV1227" s="69"/>
      <c r="CW1227" s="69"/>
      <c r="CX1227" s="69"/>
      <c r="CY1227" s="69"/>
      <c r="CZ1227" s="69"/>
      <c r="DA1227" s="69"/>
    </row>
    <row r="1228" spans="2:105">
      <c r="B1228" s="67"/>
      <c r="C1228" s="67"/>
      <c r="D1228" s="67"/>
      <c r="E1228" s="69"/>
      <c r="F1228" s="68"/>
      <c r="G1228" s="67"/>
      <c r="H1228" s="69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80"/>
      <c r="T1228" s="80"/>
      <c r="U1228" s="80"/>
      <c r="V1228" s="80"/>
      <c r="W1228" s="80"/>
      <c r="X1228" s="80"/>
      <c r="Y1228" s="80"/>
      <c r="Z1228" s="80"/>
      <c r="AA1228" s="80"/>
      <c r="AB1228" s="80"/>
      <c r="AC1228" s="80"/>
      <c r="AD1228" s="80"/>
      <c r="AE1228" s="69"/>
      <c r="AF1228" s="69"/>
      <c r="AG1228" s="69"/>
      <c r="AH1228" s="80"/>
      <c r="AI1228" s="80"/>
      <c r="AJ1228" s="69"/>
      <c r="AK1228" s="69"/>
      <c r="AL1228" s="80"/>
      <c r="AM1228" s="80"/>
      <c r="AN1228" s="69"/>
      <c r="AO1228" s="69"/>
      <c r="AP1228" s="80"/>
      <c r="AQ1228" s="80"/>
      <c r="AR1228" s="69"/>
      <c r="AS1228" s="69"/>
      <c r="AT1228" s="80"/>
      <c r="AU1228" s="80"/>
      <c r="AV1228" s="69"/>
      <c r="AW1228" s="69"/>
      <c r="AX1228" s="80"/>
      <c r="AY1228" s="80"/>
      <c r="AZ1228" s="69"/>
      <c r="BA1228" s="69"/>
      <c r="BB1228" s="80"/>
      <c r="BC1228" s="80"/>
      <c r="BD1228" s="69"/>
      <c r="BE1228" s="69"/>
      <c r="BF1228" s="80"/>
      <c r="BG1228" s="80"/>
      <c r="BH1228" s="69"/>
      <c r="BI1228" s="69"/>
      <c r="BJ1228" s="80"/>
      <c r="BK1228" s="80"/>
      <c r="BL1228" s="69"/>
      <c r="BM1228" s="69"/>
      <c r="BN1228" s="80"/>
      <c r="BO1228" s="80"/>
      <c r="BP1228" s="69"/>
      <c r="BQ1228" s="69"/>
      <c r="BR1228" s="80"/>
      <c r="BS1228" s="80"/>
      <c r="BT1228" s="69"/>
      <c r="BU1228" s="69"/>
      <c r="BV1228" s="80"/>
      <c r="BW1228" s="80"/>
      <c r="BX1228" s="69"/>
      <c r="BY1228" s="69"/>
      <c r="BZ1228" s="80"/>
      <c r="CA1228" s="80"/>
      <c r="CB1228" s="69"/>
      <c r="CC1228" s="69"/>
      <c r="CD1228" s="80"/>
      <c r="CE1228" s="80"/>
      <c r="CF1228" s="69"/>
      <c r="CG1228" s="69"/>
      <c r="CH1228" s="69"/>
      <c r="CI1228" s="69"/>
      <c r="CJ1228" s="69"/>
      <c r="CK1228" s="69"/>
      <c r="CL1228" s="68"/>
      <c r="CM1228" s="67"/>
      <c r="CN1228" s="67"/>
      <c r="CO1228" s="69"/>
      <c r="CP1228" s="68"/>
      <c r="CQ1228" s="67"/>
      <c r="CR1228" s="67"/>
      <c r="CS1228" s="69"/>
      <c r="CT1228" s="81"/>
      <c r="CU1228" s="69"/>
      <c r="CV1228" s="69"/>
      <c r="CW1228" s="69"/>
      <c r="CX1228" s="69"/>
      <c r="CY1228" s="69"/>
      <c r="CZ1228" s="69"/>
      <c r="DA1228" s="69"/>
    </row>
    <row r="1229" spans="2:105">
      <c r="B1229" s="67"/>
      <c r="C1229" s="67"/>
      <c r="D1229" s="67"/>
      <c r="E1229" s="69"/>
      <c r="F1229" s="68"/>
      <c r="G1229" s="67"/>
      <c r="H1229" s="69"/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80"/>
      <c r="T1229" s="80"/>
      <c r="U1229" s="80"/>
      <c r="V1229" s="80"/>
      <c r="W1229" s="80"/>
      <c r="X1229" s="80"/>
      <c r="Y1229" s="80"/>
      <c r="Z1229" s="80"/>
      <c r="AA1229" s="80"/>
      <c r="AB1229" s="80"/>
      <c r="AC1229" s="80"/>
      <c r="AD1229" s="80"/>
      <c r="AE1229" s="69"/>
      <c r="AF1229" s="69"/>
      <c r="AG1229" s="69"/>
      <c r="AH1229" s="80"/>
      <c r="AI1229" s="80"/>
      <c r="AJ1229" s="69"/>
      <c r="AK1229" s="69"/>
      <c r="AL1229" s="80"/>
      <c r="AM1229" s="80"/>
      <c r="AN1229" s="69"/>
      <c r="AO1229" s="69"/>
      <c r="AP1229" s="80"/>
      <c r="AQ1229" s="80"/>
      <c r="AR1229" s="69"/>
      <c r="AS1229" s="69"/>
      <c r="AT1229" s="80"/>
      <c r="AU1229" s="80"/>
      <c r="AV1229" s="69"/>
      <c r="AW1229" s="69"/>
      <c r="AX1229" s="80"/>
      <c r="AY1229" s="80"/>
      <c r="AZ1229" s="69"/>
      <c r="BA1229" s="69"/>
      <c r="BB1229" s="80"/>
      <c r="BC1229" s="80"/>
      <c r="BD1229" s="69"/>
      <c r="BE1229" s="69"/>
      <c r="BF1229" s="80"/>
      <c r="BG1229" s="80"/>
      <c r="BH1229" s="69"/>
      <c r="BI1229" s="69"/>
      <c r="BJ1229" s="80"/>
      <c r="BK1229" s="80"/>
      <c r="BL1229" s="69"/>
      <c r="BM1229" s="69"/>
      <c r="BN1229" s="80"/>
      <c r="BO1229" s="80"/>
      <c r="BP1229" s="69"/>
      <c r="BQ1229" s="69"/>
      <c r="BR1229" s="80"/>
      <c r="BS1229" s="80"/>
      <c r="BT1229" s="69"/>
      <c r="BU1229" s="69"/>
      <c r="BV1229" s="80"/>
      <c r="BW1229" s="80"/>
      <c r="BX1229" s="69"/>
      <c r="BY1229" s="69"/>
      <c r="BZ1229" s="80"/>
      <c r="CA1229" s="80"/>
      <c r="CB1229" s="69"/>
      <c r="CC1229" s="69"/>
      <c r="CD1229" s="80"/>
      <c r="CE1229" s="80"/>
      <c r="CF1229" s="69"/>
      <c r="CG1229" s="69"/>
      <c r="CH1229" s="69"/>
      <c r="CI1229" s="69"/>
      <c r="CJ1229" s="69"/>
      <c r="CK1229" s="69"/>
      <c r="CL1229" s="68"/>
      <c r="CM1229" s="67"/>
      <c r="CN1229" s="67"/>
      <c r="CO1229" s="69"/>
      <c r="CP1229" s="68"/>
      <c r="CQ1229" s="67"/>
      <c r="CR1229" s="67"/>
      <c r="CS1229" s="69"/>
      <c r="CT1229" s="81"/>
      <c r="CU1229" s="69"/>
      <c r="CV1229" s="69"/>
      <c r="CW1229" s="69"/>
      <c r="CX1229" s="69"/>
      <c r="CY1229" s="69"/>
      <c r="CZ1229" s="69"/>
      <c r="DA1229" s="69"/>
    </row>
    <row r="1230" spans="2:105">
      <c r="B1230" s="67"/>
      <c r="C1230" s="67"/>
      <c r="D1230" s="67"/>
      <c r="E1230" s="69"/>
      <c r="F1230" s="68"/>
      <c r="G1230" s="67"/>
      <c r="H1230" s="69"/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80"/>
      <c r="T1230" s="80"/>
      <c r="U1230" s="80"/>
      <c r="V1230" s="80"/>
      <c r="W1230" s="80"/>
      <c r="X1230" s="80"/>
      <c r="Y1230" s="80"/>
      <c r="Z1230" s="80"/>
      <c r="AA1230" s="80"/>
      <c r="AB1230" s="80"/>
      <c r="AC1230" s="80"/>
      <c r="AD1230" s="80"/>
      <c r="AE1230" s="69"/>
      <c r="AF1230" s="69"/>
      <c r="AG1230" s="69"/>
      <c r="AH1230" s="80"/>
      <c r="AI1230" s="80"/>
      <c r="AJ1230" s="69"/>
      <c r="AK1230" s="69"/>
      <c r="AL1230" s="80"/>
      <c r="AM1230" s="80"/>
      <c r="AN1230" s="69"/>
      <c r="AO1230" s="69"/>
      <c r="AP1230" s="80"/>
      <c r="AQ1230" s="80"/>
      <c r="AR1230" s="69"/>
      <c r="AS1230" s="69"/>
      <c r="AT1230" s="80"/>
      <c r="AU1230" s="80"/>
      <c r="AV1230" s="69"/>
      <c r="AW1230" s="69"/>
      <c r="AX1230" s="80"/>
      <c r="AY1230" s="80"/>
      <c r="AZ1230" s="69"/>
      <c r="BA1230" s="69"/>
      <c r="BB1230" s="80"/>
      <c r="BC1230" s="80"/>
      <c r="BD1230" s="69"/>
      <c r="BE1230" s="69"/>
      <c r="BF1230" s="80"/>
      <c r="BG1230" s="80"/>
      <c r="BH1230" s="69"/>
      <c r="BI1230" s="69"/>
      <c r="BJ1230" s="80"/>
      <c r="BK1230" s="80"/>
      <c r="BL1230" s="69"/>
      <c r="BM1230" s="69"/>
      <c r="BN1230" s="80"/>
      <c r="BO1230" s="80"/>
      <c r="BP1230" s="69"/>
      <c r="BQ1230" s="69"/>
      <c r="BR1230" s="80"/>
      <c r="BS1230" s="80"/>
      <c r="BT1230" s="69"/>
      <c r="BU1230" s="69"/>
      <c r="BV1230" s="80"/>
      <c r="BW1230" s="80"/>
      <c r="BX1230" s="69"/>
      <c r="BY1230" s="69"/>
      <c r="BZ1230" s="80"/>
      <c r="CA1230" s="80"/>
      <c r="CB1230" s="69"/>
      <c r="CC1230" s="69"/>
      <c r="CD1230" s="80"/>
      <c r="CE1230" s="80"/>
      <c r="CF1230" s="69"/>
      <c r="CG1230" s="69"/>
      <c r="CH1230" s="69"/>
      <c r="CI1230" s="69"/>
      <c r="CJ1230" s="69"/>
      <c r="CK1230" s="69"/>
      <c r="CL1230" s="68"/>
      <c r="CM1230" s="67"/>
      <c r="CN1230" s="67"/>
      <c r="CO1230" s="69"/>
      <c r="CP1230" s="68"/>
      <c r="CQ1230" s="67"/>
      <c r="CR1230" s="67"/>
      <c r="CS1230" s="69"/>
      <c r="CT1230" s="81"/>
      <c r="CU1230" s="69"/>
      <c r="CV1230" s="69"/>
      <c r="CW1230" s="69"/>
      <c r="CX1230" s="69"/>
      <c r="CY1230" s="69"/>
      <c r="CZ1230" s="69"/>
      <c r="DA1230" s="69"/>
    </row>
    <row r="1231" spans="2:105">
      <c r="B1231" s="67"/>
      <c r="C1231" s="67"/>
      <c r="D1231" s="67"/>
      <c r="E1231" s="69"/>
      <c r="F1231" s="68"/>
      <c r="G1231" s="67"/>
      <c r="H1231" s="69"/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80"/>
      <c r="T1231" s="80"/>
      <c r="U1231" s="80"/>
      <c r="V1231" s="80"/>
      <c r="W1231" s="80"/>
      <c r="X1231" s="80"/>
      <c r="Y1231" s="80"/>
      <c r="Z1231" s="80"/>
      <c r="AA1231" s="80"/>
      <c r="AB1231" s="80"/>
      <c r="AC1231" s="80"/>
      <c r="AD1231" s="80"/>
      <c r="AE1231" s="69"/>
      <c r="AF1231" s="69"/>
      <c r="AG1231" s="69"/>
      <c r="AH1231" s="80"/>
      <c r="AI1231" s="80"/>
      <c r="AJ1231" s="69"/>
      <c r="AK1231" s="69"/>
      <c r="AL1231" s="80"/>
      <c r="AM1231" s="80"/>
      <c r="AN1231" s="69"/>
      <c r="AO1231" s="69"/>
      <c r="AP1231" s="80"/>
      <c r="AQ1231" s="80"/>
      <c r="AR1231" s="69"/>
      <c r="AS1231" s="69"/>
      <c r="AT1231" s="80"/>
      <c r="AU1231" s="80"/>
      <c r="AV1231" s="69"/>
      <c r="AW1231" s="69"/>
      <c r="AX1231" s="80"/>
      <c r="AY1231" s="80"/>
      <c r="AZ1231" s="69"/>
      <c r="BA1231" s="69"/>
      <c r="BB1231" s="80"/>
      <c r="BC1231" s="80"/>
      <c r="BD1231" s="69"/>
      <c r="BE1231" s="69"/>
      <c r="BF1231" s="80"/>
      <c r="BG1231" s="80"/>
      <c r="BH1231" s="69"/>
      <c r="BI1231" s="69"/>
      <c r="BJ1231" s="80"/>
      <c r="BK1231" s="80"/>
      <c r="BL1231" s="69"/>
      <c r="BM1231" s="69"/>
      <c r="BN1231" s="80"/>
      <c r="BO1231" s="80"/>
      <c r="BP1231" s="69"/>
      <c r="BQ1231" s="69"/>
      <c r="BR1231" s="80"/>
      <c r="BS1231" s="80"/>
      <c r="BT1231" s="69"/>
      <c r="BU1231" s="69"/>
      <c r="BV1231" s="80"/>
      <c r="BW1231" s="80"/>
      <c r="BX1231" s="69"/>
      <c r="BY1231" s="69"/>
      <c r="BZ1231" s="80"/>
      <c r="CA1231" s="80"/>
      <c r="CB1231" s="69"/>
      <c r="CC1231" s="69"/>
      <c r="CD1231" s="80"/>
      <c r="CE1231" s="80"/>
      <c r="CF1231" s="69"/>
      <c r="CG1231" s="69"/>
      <c r="CH1231" s="69"/>
      <c r="CI1231" s="69"/>
      <c r="CJ1231" s="69"/>
      <c r="CK1231" s="69"/>
      <c r="CL1231" s="68"/>
      <c r="CM1231" s="67"/>
      <c r="CN1231" s="67"/>
      <c r="CO1231" s="69"/>
      <c r="CP1231" s="68"/>
      <c r="CQ1231" s="67"/>
      <c r="CR1231" s="67"/>
      <c r="CS1231" s="69"/>
      <c r="CT1231" s="81"/>
      <c r="CU1231" s="69"/>
      <c r="CV1231" s="69"/>
      <c r="CW1231" s="69"/>
      <c r="CX1231" s="69"/>
      <c r="CY1231" s="69"/>
      <c r="CZ1231" s="69"/>
      <c r="DA1231" s="69"/>
    </row>
    <row r="1232" spans="2:105">
      <c r="B1232" s="67"/>
      <c r="C1232" s="67"/>
      <c r="D1232" s="67"/>
      <c r="E1232" s="69"/>
      <c r="F1232" s="68"/>
      <c r="G1232" s="67"/>
      <c r="H1232" s="69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80"/>
      <c r="T1232" s="80"/>
      <c r="U1232" s="80"/>
      <c r="V1232" s="80"/>
      <c r="W1232" s="80"/>
      <c r="X1232" s="80"/>
      <c r="Y1232" s="80"/>
      <c r="Z1232" s="80"/>
      <c r="AA1232" s="80"/>
      <c r="AB1232" s="80"/>
      <c r="AC1232" s="80"/>
      <c r="AD1232" s="80"/>
      <c r="AE1232" s="69"/>
      <c r="AF1232" s="69"/>
      <c r="AG1232" s="69"/>
      <c r="AH1232" s="80"/>
      <c r="AI1232" s="80"/>
      <c r="AJ1232" s="69"/>
      <c r="AK1232" s="69"/>
      <c r="AL1232" s="80"/>
      <c r="AM1232" s="80"/>
      <c r="AN1232" s="69"/>
      <c r="AO1232" s="69"/>
      <c r="AP1232" s="80"/>
      <c r="AQ1232" s="80"/>
      <c r="AR1232" s="69"/>
      <c r="AS1232" s="69"/>
      <c r="AT1232" s="80"/>
      <c r="AU1232" s="80"/>
      <c r="AV1232" s="69"/>
      <c r="AW1232" s="69"/>
      <c r="AX1232" s="80"/>
      <c r="AY1232" s="80"/>
      <c r="AZ1232" s="69"/>
      <c r="BA1232" s="69"/>
      <c r="BB1232" s="80"/>
      <c r="BC1232" s="80"/>
      <c r="BD1232" s="69"/>
      <c r="BE1232" s="69"/>
      <c r="BF1232" s="80"/>
      <c r="BG1232" s="80"/>
      <c r="BH1232" s="69"/>
      <c r="BI1232" s="69"/>
      <c r="BJ1232" s="80"/>
      <c r="BK1232" s="80"/>
      <c r="BL1232" s="69"/>
      <c r="BM1232" s="69"/>
      <c r="BN1232" s="80"/>
      <c r="BO1232" s="80"/>
      <c r="BP1232" s="69"/>
      <c r="BQ1232" s="69"/>
      <c r="BR1232" s="80"/>
      <c r="BS1232" s="80"/>
      <c r="BT1232" s="69"/>
      <c r="BU1232" s="69"/>
      <c r="BV1232" s="80"/>
      <c r="BW1232" s="80"/>
      <c r="BX1232" s="69"/>
      <c r="BY1232" s="69"/>
      <c r="BZ1232" s="80"/>
      <c r="CA1232" s="80"/>
      <c r="CB1232" s="69"/>
      <c r="CC1232" s="69"/>
      <c r="CD1232" s="80"/>
      <c r="CE1232" s="80"/>
      <c r="CF1232" s="69"/>
      <c r="CG1232" s="69"/>
      <c r="CH1232" s="69"/>
      <c r="CI1232" s="69"/>
      <c r="CJ1232" s="69"/>
      <c r="CK1232" s="69"/>
      <c r="CL1232" s="68"/>
      <c r="CM1232" s="67"/>
      <c r="CN1232" s="67"/>
      <c r="CO1232" s="69"/>
      <c r="CP1232" s="68"/>
      <c r="CQ1232" s="67"/>
      <c r="CR1232" s="67"/>
      <c r="CS1232" s="69"/>
      <c r="CT1232" s="81"/>
      <c r="CU1232" s="69"/>
      <c r="CV1232" s="69"/>
      <c r="CW1232" s="69"/>
      <c r="CX1232" s="69"/>
      <c r="CY1232" s="69"/>
      <c r="CZ1232" s="69"/>
      <c r="DA1232" s="69"/>
    </row>
    <row r="1233" spans="2:105">
      <c r="B1233" s="67"/>
      <c r="C1233" s="67"/>
      <c r="D1233" s="67"/>
      <c r="E1233" s="69"/>
      <c r="F1233" s="68"/>
      <c r="G1233" s="67"/>
      <c r="H1233" s="69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80"/>
      <c r="T1233" s="80"/>
      <c r="U1233" s="80"/>
      <c r="V1233" s="80"/>
      <c r="W1233" s="80"/>
      <c r="X1233" s="80"/>
      <c r="Y1233" s="80"/>
      <c r="Z1233" s="80"/>
      <c r="AA1233" s="80"/>
      <c r="AB1233" s="80"/>
      <c r="AC1233" s="80"/>
      <c r="AD1233" s="80"/>
      <c r="AE1233" s="69"/>
      <c r="AF1233" s="69"/>
      <c r="AG1233" s="69"/>
      <c r="AH1233" s="80"/>
      <c r="AI1233" s="80"/>
      <c r="AJ1233" s="69"/>
      <c r="AK1233" s="69"/>
      <c r="AL1233" s="80"/>
      <c r="AM1233" s="80"/>
      <c r="AN1233" s="69"/>
      <c r="AO1233" s="69"/>
      <c r="AP1233" s="80"/>
      <c r="AQ1233" s="80"/>
      <c r="AR1233" s="69"/>
      <c r="AS1233" s="69"/>
      <c r="AT1233" s="80"/>
      <c r="AU1233" s="80"/>
      <c r="AV1233" s="69"/>
      <c r="AW1233" s="69"/>
      <c r="AX1233" s="80"/>
      <c r="AY1233" s="80"/>
      <c r="AZ1233" s="69"/>
      <c r="BA1233" s="69"/>
      <c r="BB1233" s="80"/>
      <c r="BC1233" s="80"/>
      <c r="BD1233" s="69"/>
      <c r="BE1233" s="69"/>
      <c r="BF1233" s="80"/>
      <c r="BG1233" s="80"/>
      <c r="BH1233" s="69"/>
      <c r="BI1233" s="69"/>
      <c r="BJ1233" s="80"/>
      <c r="BK1233" s="80"/>
      <c r="BL1233" s="69"/>
      <c r="BM1233" s="69"/>
      <c r="BN1233" s="80"/>
      <c r="BO1233" s="80"/>
      <c r="BP1233" s="69"/>
      <c r="BQ1233" s="69"/>
      <c r="BR1233" s="80"/>
      <c r="BS1233" s="80"/>
      <c r="BT1233" s="69"/>
      <c r="BU1233" s="69"/>
      <c r="BV1233" s="80"/>
      <c r="BW1233" s="80"/>
      <c r="BX1233" s="69"/>
      <c r="BY1233" s="69"/>
      <c r="BZ1233" s="80"/>
      <c r="CA1233" s="80"/>
      <c r="CB1233" s="69"/>
      <c r="CC1233" s="69"/>
      <c r="CD1233" s="80"/>
      <c r="CE1233" s="80"/>
      <c r="CF1233" s="69"/>
      <c r="CG1233" s="69"/>
      <c r="CH1233" s="69"/>
      <c r="CI1233" s="69"/>
      <c r="CJ1233" s="69"/>
      <c r="CK1233" s="69"/>
      <c r="CL1233" s="68"/>
      <c r="CM1233" s="67"/>
      <c r="CN1233" s="67"/>
      <c r="CO1233" s="69"/>
      <c r="CP1233" s="68"/>
      <c r="CQ1233" s="67"/>
      <c r="CR1233" s="67"/>
      <c r="CS1233" s="69"/>
      <c r="CT1233" s="81"/>
      <c r="CU1233" s="69"/>
      <c r="CV1233" s="69"/>
      <c r="CW1233" s="69"/>
      <c r="CX1233" s="69"/>
      <c r="CY1233" s="69"/>
      <c r="CZ1233" s="69"/>
      <c r="DA1233" s="69"/>
    </row>
    <row r="1234" spans="2:105">
      <c r="B1234" s="67"/>
      <c r="C1234" s="67"/>
      <c r="D1234" s="67"/>
      <c r="E1234" s="69"/>
      <c r="F1234" s="68"/>
      <c r="G1234" s="67"/>
      <c r="H1234" s="69"/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80"/>
      <c r="T1234" s="80"/>
      <c r="U1234" s="80"/>
      <c r="V1234" s="80"/>
      <c r="W1234" s="80"/>
      <c r="X1234" s="80"/>
      <c r="Y1234" s="80"/>
      <c r="Z1234" s="80"/>
      <c r="AA1234" s="80"/>
      <c r="AB1234" s="80"/>
      <c r="AC1234" s="80"/>
      <c r="AD1234" s="80"/>
      <c r="AE1234" s="69"/>
      <c r="AF1234" s="69"/>
      <c r="AG1234" s="69"/>
      <c r="AH1234" s="80"/>
      <c r="AI1234" s="80"/>
      <c r="AJ1234" s="69"/>
      <c r="AK1234" s="69"/>
      <c r="AL1234" s="80"/>
      <c r="AM1234" s="80"/>
      <c r="AN1234" s="69"/>
      <c r="AO1234" s="69"/>
      <c r="AP1234" s="80"/>
      <c r="AQ1234" s="80"/>
      <c r="AR1234" s="69"/>
      <c r="AS1234" s="69"/>
      <c r="AT1234" s="80"/>
      <c r="AU1234" s="80"/>
      <c r="AV1234" s="69"/>
      <c r="AW1234" s="69"/>
      <c r="AX1234" s="80"/>
      <c r="AY1234" s="80"/>
      <c r="AZ1234" s="69"/>
      <c r="BA1234" s="69"/>
      <c r="BB1234" s="80"/>
      <c r="BC1234" s="80"/>
      <c r="BD1234" s="69"/>
      <c r="BE1234" s="69"/>
      <c r="BF1234" s="80"/>
      <c r="BG1234" s="80"/>
      <c r="BH1234" s="69"/>
      <c r="BI1234" s="69"/>
      <c r="BJ1234" s="80"/>
      <c r="BK1234" s="80"/>
      <c r="BL1234" s="69"/>
      <c r="BM1234" s="69"/>
      <c r="BN1234" s="80"/>
      <c r="BO1234" s="80"/>
      <c r="BP1234" s="69"/>
      <c r="BQ1234" s="69"/>
      <c r="BR1234" s="80"/>
      <c r="BS1234" s="80"/>
      <c r="BT1234" s="69"/>
      <c r="BU1234" s="69"/>
      <c r="BV1234" s="80"/>
      <c r="BW1234" s="80"/>
      <c r="BX1234" s="69"/>
      <c r="BY1234" s="69"/>
      <c r="BZ1234" s="80"/>
      <c r="CA1234" s="80"/>
      <c r="CB1234" s="69"/>
      <c r="CC1234" s="69"/>
      <c r="CD1234" s="80"/>
      <c r="CE1234" s="80"/>
      <c r="CF1234" s="69"/>
      <c r="CG1234" s="69"/>
      <c r="CH1234" s="69"/>
      <c r="CI1234" s="69"/>
      <c r="CJ1234" s="69"/>
      <c r="CK1234" s="69"/>
      <c r="CL1234" s="68"/>
      <c r="CM1234" s="67"/>
      <c r="CN1234" s="67"/>
      <c r="CO1234" s="69"/>
      <c r="CP1234" s="68"/>
      <c r="CQ1234" s="67"/>
      <c r="CR1234" s="67"/>
      <c r="CS1234" s="69"/>
      <c r="CT1234" s="81"/>
      <c r="CU1234" s="69"/>
      <c r="CV1234" s="69"/>
      <c r="CW1234" s="69"/>
      <c r="CX1234" s="69"/>
      <c r="CY1234" s="69"/>
      <c r="CZ1234" s="69"/>
      <c r="DA1234" s="69"/>
    </row>
    <row r="1235" spans="2:105">
      <c r="B1235" s="67"/>
      <c r="C1235" s="67"/>
      <c r="D1235" s="67"/>
      <c r="E1235" s="69"/>
      <c r="F1235" s="68"/>
      <c r="G1235" s="67"/>
      <c r="H1235" s="69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80"/>
      <c r="T1235" s="80"/>
      <c r="U1235" s="80"/>
      <c r="V1235" s="80"/>
      <c r="W1235" s="80"/>
      <c r="X1235" s="80"/>
      <c r="Y1235" s="80"/>
      <c r="Z1235" s="80"/>
      <c r="AA1235" s="80"/>
      <c r="AB1235" s="80"/>
      <c r="AC1235" s="80"/>
      <c r="AD1235" s="80"/>
      <c r="AE1235" s="69"/>
      <c r="AF1235" s="69"/>
      <c r="AG1235" s="69"/>
      <c r="AH1235" s="80"/>
      <c r="AI1235" s="80"/>
      <c r="AJ1235" s="69"/>
      <c r="AK1235" s="69"/>
      <c r="AL1235" s="80"/>
      <c r="AM1235" s="80"/>
      <c r="AN1235" s="69"/>
      <c r="AO1235" s="69"/>
      <c r="AP1235" s="80"/>
      <c r="AQ1235" s="80"/>
      <c r="AR1235" s="69"/>
      <c r="AS1235" s="69"/>
      <c r="AT1235" s="80"/>
      <c r="AU1235" s="80"/>
      <c r="AV1235" s="69"/>
      <c r="AW1235" s="69"/>
      <c r="AX1235" s="80"/>
      <c r="AY1235" s="80"/>
      <c r="AZ1235" s="69"/>
      <c r="BA1235" s="69"/>
      <c r="BB1235" s="80"/>
      <c r="BC1235" s="80"/>
      <c r="BD1235" s="69"/>
      <c r="BE1235" s="69"/>
      <c r="BF1235" s="80"/>
      <c r="BG1235" s="80"/>
      <c r="BH1235" s="69"/>
      <c r="BI1235" s="69"/>
      <c r="BJ1235" s="80"/>
      <c r="BK1235" s="80"/>
      <c r="BL1235" s="69"/>
      <c r="BM1235" s="69"/>
      <c r="BN1235" s="80"/>
      <c r="BO1235" s="80"/>
      <c r="BP1235" s="69"/>
      <c r="BQ1235" s="69"/>
      <c r="BR1235" s="80"/>
      <c r="BS1235" s="80"/>
      <c r="BT1235" s="69"/>
      <c r="BU1235" s="69"/>
      <c r="BV1235" s="80"/>
      <c r="BW1235" s="80"/>
      <c r="BX1235" s="69"/>
      <c r="BY1235" s="69"/>
      <c r="BZ1235" s="80"/>
      <c r="CA1235" s="80"/>
      <c r="CB1235" s="69"/>
      <c r="CC1235" s="69"/>
      <c r="CD1235" s="80"/>
      <c r="CE1235" s="80"/>
      <c r="CF1235" s="69"/>
      <c r="CG1235" s="69"/>
      <c r="CH1235" s="69"/>
      <c r="CI1235" s="69"/>
      <c r="CJ1235" s="69"/>
      <c r="CK1235" s="69"/>
      <c r="CL1235" s="68"/>
      <c r="CM1235" s="67"/>
      <c r="CN1235" s="67"/>
      <c r="CO1235" s="69"/>
      <c r="CP1235" s="68"/>
      <c r="CQ1235" s="67"/>
      <c r="CR1235" s="67"/>
      <c r="CS1235" s="69"/>
      <c r="CT1235" s="81"/>
      <c r="CU1235" s="69"/>
      <c r="CV1235" s="69"/>
      <c r="CW1235" s="69"/>
      <c r="CX1235" s="69"/>
      <c r="CY1235" s="69"/>
      <c r="CZ1235" s="69"/>
      <c r="DA1235" s="69"/>
    </row>
    <row r="1236" spans="2:105">
      <c r="B1236" s="67"/>
      <c r="C1236" s="67"/>
      <c r="D1236" s="67"/>
      <c r="E1236" s="69"/>
      <c r="F1236" s="68"/>
      <c r="G1236" s="67"/>
      <c r="H1236" s="69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80"/>
      <c r="T1236" s="80"/>
      <c r="U1236" s="80"/>
      <c r="V1236" s="80"/>
      <c r="W1236" s="80"/>
      <c r="X1236" s="80"/>
      <c r="Y1236" s="80"/>
      <c r="Z1236" s="80"/>
      <c r="AA1236" s="80"/>
      <c r="AB1236" s="80"/>
      <c r="AC1236" s="80"/>
      <c r="AD1236" s="80"/>
      <c r="AE1236" s="69"/>
      <c r="AF1236" s="69"/>
      <c r="AG1236" s="69"/>
      <c r="AH1236" s="80"/>
      <c r="AI1236" s="80"/>
      <c r="AJ1236" s="69"/>
      <c r="AK1236" s="69"/>
      <c r="AL1236" s="80"/>
      <c r="AM1236" s="80"/>
      <c r="AN1236" s="69"/>
      <c r="AO1236" s="69"/>
      <c r="AP1236" s="80"/>
      <c r="AQ1236" s="80"/>
      <c r="AR1236" s="69"/>
      <c r="AS1236" s="69"/>
      <c r="AT1236" s="80"/>
      <c r="AU1236" s="80"/>
      <c r="AV1236" s="69"/>
      <c r="AW1236" s="69"/>
      <c r="AX1236" s="80"/>
      <c r="AY1236" s="80"/>
      <c r="AZ1236" s="69"/>
      <c r="BA1236" s="69"/>
      <c r="BB1236" s="80"/>
      <c r="BC1236" s="80"/>
      <c r="BD1236" s="69"/>
      <c r="BE1236" s="69"/>
      <c r="BF1236" s="80"/>
      <c r="BG1236" s="80"/>
      <c r="BH1236" s="69"/>
      <c r="BI1236" s="69"/>
      <c r="BJ1236" s="80"/>
      <c r="BK1236" s="80"/>
      <c r="BL1236" s="69"/>
      <c r="BM1236" s="69"/>
      <c r="BN1236" s="80"/>
      <c r="BO1236" s="80"/>
      <c r="BP1236" s="69"/>
      <c r="BQ1236" s="69"/>
      <c r="BR1236" s="80"/>
      <c r="BS1236" s="80"/>
      <c r="BT1236" s="69"/>
      <c r="BU1236" s="69"/>
      <c r="BV1236" s="80"/>
      <c r="BW1236" s="80"/>
      <c r="BX1236" s="69"/>
      <c r="BY1236" s="69"/>
      <c r="BZ1236" s="80"/>
      <c r="CA1236" s="80"/>
      <c r="CB1236" s="69"/>
      <c r="CC1236" s="69"/>
      <c r="CD1236" s="80"/>
      <c r="CE1236" s="80"/>
      <c r="CF1236" s="69"/>
      <c r="CG1236" s="69"/>
      <c r="CH1236" s="69"/>
      <c r="CI1236" s="69"/>
      <c r="CJ1236" s="69"/>
      <c r="CK1236" s="69"/>
      <c r="CL1236" s="68"/>
      <c r="CM1236" s="67"/>
      <c r="CN1236" s="67"/>
      <c r="CO1236" s="69"/>
      <c r="CP1236" s="68"/>
      <c r="CQ1236" s="67"/>
      <c r="CR1236" s="67"/>
      <c r="CS1236" s="69"/>
      <c r="CT1236" s="81"/>
      <c r="CU1236" s="69"/>
      <c r="CV1236" s="69"/>
      <c r="CW1236" s="69"/>
      <c r="CX1236" s="69"/>
      <c r="CY1236" s="69"/>
      <c r="CZ1236" s="69"/>
      <c r="DA1236" s="69"/>
    </row>
    <row r="1237" spans="2:105">
      <c r="B1237" s="67"/>
      <c r="C1237" s="67"/>
      <c r="D1237" s="67"/>
      <c r="E1237" s="69"/>
      <c r="F1237" s="68"/>
      <c r="G1237" s="67"/>
      <c r="H1237" s="69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80"/>
      <c r="T1237" s="80"/>
      <c r="U1237" s="80"/>
      <c r="V1237" s="80"/>
      <c r="W1237" s="80"/>
      <c r="X1237" s="80"/>
      <c r="Y1237" s="80"/>
      <c r="Z1237" s="80"/>
      <c r="AA1237" s="80"/>
      <c r="AB1237" s="80"/>
      <c r="AC1237" s="80"/>
      <c r="AD1237" s="80"/>
      <c r="AE1237" s="69"/>
      <c r="AF1237" s="69"/>
      <c r="AG1237" s="69"/>
      <c r="AH1237" s="80"/>
      <c r="AI1237" s="80"/>
      <c r="AJ1237" s="69"/>
      <c r="AK1237" s="69"/>
      <c r="AL1237" s="80"/>
      <c r="AM1237" s="80"/>
      <c r="AN1237" s="69"/>
      <c r="AO1237" s="69"/>
      <c r="AP1237" s="80"/>
      <c r="AQ1237" s="80"/>
      <c r="AR1237" s="69"/>
      <c r="AS1237" s="69"/>
      <c r="AT1237" s="80"/>
      <c r="AU1237" s="80"/>
      <c r="AV1237" s="69"/>
      <c r="AW1237" s="69"/>
      <c r="AX1237" s="80"/>
      <c r="AY1237" s="80"/>
      <c r="AZ1237" s="69"/>
      <c r="BA1237" s="69"/>
      <c r="BB1237" s="80"/>
      <c r="BC1237" s="80"/>
      <c r="BD1237" s="69"/>
      <c r="BE1237" s="69"/>
      <c r="BF1237" s="80"/>
      <c r="BG1237" s="80"/>
      <c r="BH1237" s="69"/>
      <c r="BI1237" s="69"/>
      <c r="BJ1237" s="80"/>
      <c r="BK1237" s="80"/>
      <c r="BL1237" s="69"/>
      <c r="BM1237" s="69"/>
      <c r="BN1237" s="80"/>
      <c r="BO1237" s="80"/>
      <c r="BP1237" s="69"/>
      <c r="BQ1237" s="69"/>
      <c r="BR1237" s="80"/>
      <c r="BS1237" s="80"/>
      <c r="BT1237" s="69"/>
      <c r="BU1237" s="69"/>
      <c r="BV1237" s="80"/>
      <c r="BW1237" s="80"/>
      <c r="BX1237" s="69"/>
      <c r="BY1237" s="69"/>
      <c r="BZ1237" s="80"/>
      <c r="CA1237" s="80"/>
      <c r="CB1237" s="69"/>
      <c r="CC1237" s="69"/>
      <c r="CD1237" s="80"/>
      <c r="CE1237" s="80"/>
      <c r="CF1237" s="69"/>
      <c r="CG1237" s="69"/>
      <c r="CH1237" s="69"/>
      <c r="CI1237" s="69"/>
      <c r="CJ1237" s="69"/>
      <c r="CK1237" s="69"/>
      <c r="CL1237" s="68"/>
      <c r="CM1237" s="67"/>
      <c r="CN1237" s="67"/>
      <c r="CO1237" s="69"/>
      <c r="CP1237" s="68"/>
      <c r="CQ1237" s="67"/>
      <c r="CR1237" s="67"/>
      <c r="CS1237" s="69"/>
      <c r="CT1237" s="81"/>
      <c r="CU1237" s="69"/>
      <c r="CV1237" s="69"/>
      <c r="CW1237" s="69"/>
      <c r="CX1237" s="69"/>
      <c r="CY1237" s="69"/>
      <c r="CZ1237" s="69"/>
      <c r="DA1237" s="69"/>
    </row>
    <row r="1238" spans="2:105">
      <c r="B1238" s="67"/>
      <c r="C1238" s="67"/>
      <c r="D1238" s="67"/>
      <c r="E1238" s="69"/>
      <c r="F1238" s="68"/>
      <c r="G1238" s="67"/>
      <c r="H1238" s="69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80"/>
      <c r="T1238" s="80"/>
      <c r="U1238" s="80"/>
      <c r="V1238" s="80"/>
      <c r="W1238" s="80"/>
      <c r="X1238" s="80"/>
      <c r="Y1238" s="80"/>
      <c r="Z1238" s="80"/>
      <c r="AA1238" s="80"/>
      <c r="AB1238" s="80"/>
      <c r="AC1238" s="80"/>
      <c r="AD1238" s="80"/>
      <c r="AE1238" s="69"/>
      <c r="AF1238" s="69"/>
      <c r="AG1238" s="69"/>
      <c r="AH1238" s="80"/>
      <c r="AI1238" s="80"/>
      <c r="AJ1238" s="69"/>
      <c r="AK1238" s="69"/>
      <c r="AL1238" s="80"/>
      <c r="AM1238" s="80"/>
      <c r="AN1238" s="69"/>
      <c r="AO1238" s="69"/>
      <c r="AP1238" s="80"/>
      <c r="AQ1238" s="80"/>
      <c r="AR1238" s="69"/>
      <c r="AS1238" s="69"/>
      <c r="AT1238" s="80"/>
      <c r="AU1238" s="80"/>
      <c r="AV1238" s="69"/>
      <c r="AW1238" s="69"/>
      <c r="AX1238" s="80"/>
      <c r="AY1238" s="80"/>
      <c r="AZ1238" s="69"/>
      <c r="BA1238" s="69"/>
      <c r="BB1238" s="80"/>
      <c r="BC1238" s="80"/>
      <c r="BD1238" s="69"/>
      <c r="BE1238" s="69"/>
      <c r="BF1238" s="80"/>
      <c r="BG1238" s="80"/>
      <c r="BH1238" s="69"/>
      <c r="BI1238" s="69"/>
      <c r="BJ1238" s="80"/>
      <c r="BK1238" s="80"/>
      <c r="BL1238" s="69"/>
      <c r="BM1238" s="69"/>
      <c r="BN1238" s="80"/>
      <c r="BO1238" s="80"/>
      <c r="BP1238" s="69"/>
      <c r="BQ1238" s="69"/>
      <c r="BR1238" s="80"/>
      <c r="BS1238" s="80"/>
      <c r="BT1238" s="69"/>
      <c r="BU1238" s="69"/>
      <c r="BV1238" s="80"/>
      <c r="BW1238" s="80"/>
      <c r="BX1238" s="69"/>
      <c r="BY1238" s="69"/>
      <c r="BZ1238" s="80"/>
      <c r="CA1238" s="80"/>
      <c r="CB1238" s="69"/>
      <c r="CC1238" s="69"/>
      <c r="CD1238" s="80"/>
      <c r="CE1238" s="80"/>
      <c r="CF1238" s="69"/>
      <c r="CG1238" s="69"/>
      <c r="CH1238" s="69"/>
      <c r="CI1238" s="69"/>
      <c r="CJ1238" s="69"/>
      <c r="CK1238" s="69"/>
      <c r="CL1238" s="68"/>
      <c r="CM1238" s="67"/>
      <c r="CN1238" s="67"/>
      <c r="CO1238" s="69"/>
      <c r="CP1238" s="68"/>
      <c r="CQ1238" s="67"/>
      <c r="CR1238" s="67"/>
      <c r="CS1238" s="69"/>
      <c r="CT1238" s="81"/>
      <c r="CU1238" s="69"/>
      <c r="CV1238" s="69"/>
      <c r="CW1238" s="69"/>
      <c r="CX1238" s="69"/>
      <c r="CY1238" s="69"/>
      <c r="CZ1238" s="69"/>
      <c r="DA1238" s="69"/>
    </row>
    <row r="1239" spans="2:105">
      <c r="B1239" s="67"/>
      <c r="C1239" s="67"/>
      <c r="D1239" s="67"/>
      <c r="E1239" s="69"/>
      <c r="F1239" s="68"/>
      <c r="G1239" s="67"/>
      <c r="H1239" s="69"/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80"/>
      <c r="T1239" s="80"/>
      <c r="U1239" s="80"/>
      <c r="V1239" s="80"/>
      <c r="W1239" s="80"/>
      <c r="X1239" s="80"/>
      <c r="Y1239" s="80"/>
      <c r="Z1239" s="80"/>
      <c r="AA1239" s="80"/>
      <c r="AB1239" s="80"/>
      <c r="AC1239" s="80"/>
      <c r="AD1239" s="80"/>
      <c r="AE1239" s="69"/>
      <c r="AF1239" s="69"/>
      <c r="AG1239" s="69"/>
      <c r="AH1239" s="80"/>
      <c r="AI1239" s="80"/>
      <c r="AJ1239" s="69"/>
      <c r="AK1239" s="69"/>
      <c r="AL1239" s="80"/>
      <c r="AM1239" s="80"/>
      <c r="AN1239" s="69"/>
      <c r="AO1239" s="69"/>
      <c r="AP1239" s="80"/>
      <c r="AQ1239" s="80"/>
      <c r="AR1239" s="69"/>
      <c r="AS1239" s="69"/>
      <c r="AT1239" s="80"/>
      <c r="AU1239" s="80"/>
      <c r="AV1239" s="69"/>
      <c r="AW1239" s="69"/>
      <c r="AX1239" s="80"/>
      <c r="AY1239" s="80"/>
      <c r="AZ1239" s="69"/>
      <c r="BA1239" s="69"/>
      <c r="BB1239" s="80"/>
      <c r="BC1239" s="80"/>
      <c r="BD1239" s="69"/>
      <c r="BE1239" s="69"/>
      <c r="BF1239" s="80"/>
      <c r="BG1239" s="80"/>
      <c r="BH1239" s="69"/>
      <c r="BI1239" s="69"/>
      <c r="BJ1239" s="80"/>
      <c r="BK1239" s="80"/>
      <c r="BL1239" s="69"/>
      <c r="BM1239" s="69"/>
      <c r="BN1239" s="80"/>
      <c r="BO1239" s="80"/>
      <c r="BP1239" s="69"/>
      <c r="BQ1239" s="69"/>
      <c r="BR1239" s="80"/>
      <c r="BS1239" s="80"/>
      <c r="BT1239" s="69"/>
      <c r="BU1239" s="69"/>
      <c r="BV1239" s="80"/>
      <c r="BW1239" s="80"/>
      <c r="BX1239" s="69"/>
      <c r="BY1239" s="69"/>
      <c r="BZ1239" s="80"/>
      <c r="CA1239" s="80"/>
      <c r="CB1239" s="69"/>
      <c r="CC1239" s="69"/>
      <c r="CD1239" s="80"/>
      <c r="CE1239" s="80"/>
      <c r="CF1239" s="69"/>
      <c r="CG1239" s="69"/>
      <c r="CH1239" s="69"/>
      <c r="CI1239" s="69"/>
      <c r="CJ1239" s="69"/>
      <c r="CK1239" s="69"/>
      <c r="CL1239" s="68"/>
      <c r="CM1239" s="67"/>
      <c r="CN1239" s="67"/>
      <c r="CO1239" s="69"/>
      <c r="CP1239" s="68"/>
      <c r="CQ1239" s="67"/>
      <c r="CR1239" s="67"/>
      <c r="CS1239" s="69"/>
      <c r="CT1239" s="81"/>
      <c r="CU1239" s="69"/>
      <c r="CV1239" s="69"/>
      <c r="CW1239" s="69"/>
      <c r="CX1239" s="69"/>
      <c r="CY1239" s="69"/>
      <c r="CZ1239" s="69"/>
      <c r="DA1239" s="69"/>
    </row>
    <row r="1240" spans="2:105">
      <c r="B1240" s="67"/>
      <c r="C1240" s="67"/>
      <c r="D1240" s="67"/>
      <c r="E1240" s="69"/>
      <c r="F1240" s="68"/>
      <c r="G1240" s="67"/>
      <c r="H1240" s="69"/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80"/>
      <c r="T1240" s="80"/>
      <c r="U1240" s="80"/>
      <c r="V1240" s="80"/>
      <c r="W1240" s="80"/>
      <c r="X1240" s="80"/>
      <c r="Y1240" s="80"/>
      <c r="Z1240" s="80"/>
      <c r="AA1240" s="80"/>
      <c r="AB1240" s="80"/>
      <c r="AC1240" s="80"/>
      <c r="AD1240" s="80"/>
      <c r="AE1240" s="69"/>
      <c r="AF1240" s="69"/>
      <c r="AG1240" s="69"/>
      <c r="AH1240" s="80"/>
      <c r="AI1240" s="80"/>
      <c r="AJ1240" s="69"/>
      <c r="AK1240" s="69"/>
      <c r="AL1240" s="80"/>
      <c r="AM1240" s="80"/>
      <c r="AN1240" s="69"/>
      <c r="AO1240" s="69"/>
      <c r="AP1240" s="80"/>
      <c r="AQ1240" s="80"/>
      <c r="AR1240" s="69"/>
      <c r="AS1240" s="69"/>
      <c r="AT1240" s="80"/>
      <c r="AU1240" s="80"/>
      <c r="AV1240" s="69"/>
      <c r="AW1240" s="69"/>
      <c r="AX1240" s="80"/>
      <c r="AY1240" s="80"/>
      <c r="AZ1240" s="69"/>
      <c r="BA1240" s="69"/>
      <c r="BB1240" s="80"/>
      <c r="BC1240" s="80"/>
      <c r="BD1240" s="69"/>
      <c r="BE1240" s="69"/>
      <c r="BF1240" s="80"/>
      <c r="BG1240" s="80"/>
      <c r="BH1240" s="69"/>
      <c r="BI1240" s="69"/>
      <c r="BJ1240" s="80"/>
      <c r="BK1240" s="80"/>
      <c r="BL1240" s="69"/>
      <c r="BM1240" s="69"/>
      <c r="BN1240" s="80"/>
      <c r="BO1240" s="80"/>
      <c r="BP1240" s="69"/>
      <c r="BQ1240" s="69"/>
      <c r="BR1240" s="80"/>
      <c r="BS1240" s="80"/>
      <c r="BT1240" s="69"/>
      <c r="BU1240" s="69"/>
      <c r="BV1240" s="80"/>
      <c r="BW1240" s="80"/>
      <c r="BX1240" s="69"/>
      <c r="BY1240" s="69"/>
      <c r="BZ1240" s="80"/>
      <c r="CA1240" s="80"/>
      <c r="CB1240" s="69"/>
      <c r="CC1240" s="69"/>
      <c r="CD1240" s="80"/>
      <c r="CE1240" s="80"/>
      <c r="CF1240" s="69"/>
      <c r="CG1240" s="69"/>
      <c r="CH1240" s="69"/>
      <c r="CI1240" s="69"/>
      <c r="CJ1240" s="69"/>
      <c r="CK1240" s="69"/>
      <c r="CL1240" s="68"/>
      <c r="CM1240" s="67"/>
      <c r="CN1240" s="67"/>
      <c r="CO1240" s="69"/>
      <c r="CP1240" s="68"/>
      <c r="CQ1240" s="67"/>
      <c r="CR1240" s="67"/>
      <c r="CS1240" s="69"/>
      <c r="CT1240" s="81"/>
      <c r="CU1240" s="69"/>
      <c r="CV1240" s="69"/>
      <c r="CW1240" s="69"/>
      <c r="CX1240" s="69"/>
      <c r="CY1240" s="69"/>
      <c r="CZ1240" s="69"/>
      <c r="DA1240" s="69"/>
    </row>
    <row r="1241" spans="2:105">
      <c r="B1241" s="67"/>
      <c r="C1241" s="67"/>
      <c r="D1241" s="67"/>
      <c r="E1241" s="69"/>
      <c r="F1241" s="68"/>
      <c r="G1241" s="67"/>
      <c r="H1241" s="69"/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80"/>
      <c r="T1241" s="80"/>
      <c r="U1241" s="80"/>
      <c r="V1241" s="80"/>
      <c r="W1241" s="80"/>
      <c r="X1241" s="80"/>
      <c r="Y1241" s="80"/>
      <c r="Z1241" s="80"/>
      <c r="AA1241" s="80"/>
      <c r="AB1241" s="80"/>
      <c r="AC1241" s="80"/>
      <c r="AD1241" s="80"/>
      <c r="AE1241" s="69"/>
      <c r="AF1241" s="69"/>
      <c r="AG1241" s="69"/>
      <c r="AH1241" s="80"/>
      <c r="AI1241" s="80"/>
      <c r="AJ1241" s="69"/>
      <c r="AK1241" s="69"/>
      <c r="AL1241" s="80"/>
      <c r="AM1241" s="80"/>
      <c r="AN1241" s="69"/>
      <c r="AO1241" s="69"/>
      <c r="AP1241" s="80"/>
      <c r="AQ1241" s="80"/>
      <c r="AR1241" s="69"/>
      <c r="AS1241" s="69"/>
      <c r="AT1241" s="80"/>
      <c r="AU1241" s="80"/>
      <c r="AV1241" s="69"/>
      <c r="AW1241" s="69"/>
      <c r="AX1241" s="80"/>
      <c r="AY1241" s="80"/>
      <c r="AZ1241" s="69"/>
      <c r="BA1241" s="69"/>
      <c r="BB1241" s="80"/>
      <c r="BC1241" s="80"/>
      <c r="BD1241" s="69"/>
      <c r="BE1241" s="69"/>
      <c r="BF1241" s="80"/>
      <c r="BG1241" s="80"/>
      <c r="BH1241" s="69"/>
      <c r="BI1241" s="69"/>
      <c r="BJ1241" s="80"/>
      <c r="BK1241" s="80"/>
      <c r="BL1241" s="69"/>
      <c r="BM1241" s="69"/>
      <c r="BN1241" s="80"/>
      <c r="BO1241" s="80"/>
      <c r="BP1241" s="69"/>
      <c r="BQ1241" s="69"/>
      <c r="BR1241" s="80"/>
      <c r="BS1241" s="80"/>
      <c r="BT1241" s="69"/>
      <c r="BU1241" s="69"/>
      <c r="BV1241" s="80"/>
      <c r="BW1241" s="80"/>
      <c r="BX1241" s="69"/>
      <c r="BY1241" s="69"/>
      <c r="BZ1241" s="80"/>
      <c r="CA1241" s="80"/>
      <c r="CB1241" s="69"/>
      <c r="CC1241" s="69"/>
      <c r="CD1241" s="80"/>
      <c r="CE1241" s="80"/>
      <c r="CF1241" s="69"/>
      <c r="CG1241" s="69"/>
      <c r="CH1241" s="69"/>
      <c r="CI1241" s="69"/>
      <c r="CJ1241" s="69"/>
      <c r="CK1241" s="69"/>
      <c r="CL1241" s="68"/>
      <c r="CM1241" s="67"/>
      <c r="CN1241" s="67"/>
      <c r="CO1241" s="69"/>
      <c r="CP1241" s="68"/>
      <c r="CQ1241" s="67"/>
      <c r="CR1241" s="67"/>
      <c r="CS1241" s="69"/>
      <c r="CT1241" s="81"/>
      <c r="CU1241" s="69"/>
      <c r="CV1241" s="69"/>
      <c r="CW1241" s="69"/>
      <c r="CX1241" s="69"/>
      <c r="CY1241" s="69"/>
      <c r="CZ1241" s="69"/>
      <c r="DA1241" s="69"/>
    </row>
    <row r="1242" spans="2:105">
      <c r="B1242" s="67"/>
      <c r="C1242" s="67"/>
      <c r="D1242" s="67"/>
      <c r="E1242" s="69"/>
      <c r="F1242" s="68"/>
      <c r="G1242" s="67"/>
      <c r="H1242" s="69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80"/>
      <c r="T1242" s="80"/>
      <c r="U1242" s="80"/>
      <c r="V1242" s="80"/>
      <c r="W1242" s="80"/>
      <c r="X1242" s="80"/>
      <c r="Y1242" s="80"/>
      <c r="Z1242" s="80"/>
      <c r="AA1242" s="80"/>
      <c r="AB1242" s="80"/>
      <c r="AC1242" s="80"/>
      <c r="AD1242" s="80"/>
      <c r="AE1242" s="69"/>
      <c r="AF1242" s="69"/>
      <c r="AG1242" s="69"/>
      <c r="AH1242" s="80"/>
      <c r="AI1242" s="80"/>
      <c r="AJ1242" s="69"/>
      <c r="AK1242" s="69"/>
      <c r="AL1242" s="80"/>
      <c r="AM1242" s="80"/>
      <c r="AN1242" s="69"/>
      <c r="AO1242" s="69"/>
      <c r="AP1242" s="80"/>
      <c r="AQ1242" s="80"/>
      <c r="AR1242" s="69"/>
      <c r="AS1242" s="69"/>
      <c r="AT1242" s="80"/>
      <c r="AU1242" s="80"/>
      <c r="AV1242" s="69"/>
      <c r="AW1242" s="69"/>
      <c r="AX1242" s="80"/>
      <c r="AY1242" s="80"/>
      <c r="AZ1242" s="69"/>
      <c r="BA1242" s="69"/>
      <c r="BB1242" s="80"/>
      <c r="BC1242" s="80"/>
      <c r="BD1242" s="69"/>
      <c r="BE1242" s="69"/>
      <c r="BF1242" s="80"/>
      <c r="BG1242" s="80"/>
      <c r="BH1242" s="69"/>
      <c r="BI1242" s="69"/>
      <c r="BJ1242" s="80"/>
      <c r="BK1242" s="80"/>
      <c r="BL1242" s="69"/>
      <c r="BM1242" s="69"/>
      <c r="BN1242" s="80"/>
      <c r="BO1242" s="80"/>
      <c r="BP1242" s="69"/>
      <c r="BQ1242" s="69"/>
      <c r="BR1242" s="80"/>
      <c r="BS1242" s="80"/>
      <c r="BT1242" s="69"/>
      <c r="BU1242" s="69"/>
      <c r="BV1242" s="80"/>
      <c r="BW1242" s="80"/>
      <c r="BX1242" s="69"/>
      <c r="BY1242" s="69"/>
      <c r="BZ1242" s="80"/>
      <c r="CA1242" s="80"/>
      <c r="CB1242" s="69"/>
      <c r="CC1242" s="69"/>
      <c r="CD1242" s="80"/>
      <c r="CE1242" s="80"/>
      <c r="CF1242" s="69"/>
      <c r="CG1242" s="69"/>
      <c r="CH1242" s="69"/>
      <c r="CI1242" s="69"/>
      <c r="CJ1242" s="69"/>
      <c r="CK1242" s="69"/>
      <c r="CL1242" s="68"/>
      <c r="CM1242" s="67"/>
      <c r="CN1242" s="67"/>
      <c r="CO1242" s="69"/>
      <c r="CP1242" s="68"/>
      <c r="CQ1242" s="67"/>
      <c r="CR1242" s="67"/>
      <c r="CS1242" s="69"/>
      <c r="CT1242" s="81"/>
      <c r="CU1242" s="69"/>
      <c r="CV1242" s="69"/>
      <c r="CW1242" s="69"/>
      <c r="CX1242" s="69"/>
      <c r="CY1242" s="69"/>
      <c r="CZ1242" s="69"/>
      <c r="DA1242" s="69"/>
    </row>
    <row r="1243" spans="2:105">
      <c r="B1243" s="67"/>
      <c r="C1243" s="67"/>
      <c r="D1243" s="67"/>
      <c r="E1243" s="69"/>
      <c r="F1243" s="68"/>
      <c r="G1243" s="67"/>
      <c r="H1243" s="69"/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80"/>
      <c r="T1243" s="80"/>
      <c r="U1243" s="80"/>
      <c r="V1243" s="80"/>
      <c r="W1243" s="80"/>
      <c r="X1243" s="80"/>
      <c r="Y1243" s="80"/>
      <c r="Z1243" s="80"/>
      <c r="AA1243" s="80"/>
      <c r="AB1243" s="80"/>
      <c r="AC1243" s="80"/>
      <c r="AD1243" s="80"/>
      <c r="AE1243" s="69"/>
      <c r="AF1243" s="69"/>
      <c r="AG1243" s="69"/>
      <c r="AH1243" s="80"/>
      <c r="AI1243" s="80"/>
      <c r="AJ1243" s="69"/>
      <c r="AK1243" s="69"/>
      <c r="AL1243" s="80"/>
      <c r="AM1243" s="80"/>
      <c r="AN1243" s="69"/>
      <c r="AO1243" s="69"/>
      <c r="AP1243" s="80"/>
      <c r="AQ1243" s="80"/>
      <c r="AR1243" s="69"/>
      <c r="AS1243" s="69"/>
      <c r="AT1243" s="80"/>
      <c r="AU1243" s="80"/>
      <c r="AV1243" s="69"/>
      <c r="AW1243" s="69"/>
      <c r="AX1243" s="80"/>
      <c r="AY1243" s="80"/>
      <c r="AZ1243" s="69"/>
      <c r="BA1243" s="69"/>
      <c r="BB1243" s="80"/>
      <c r="BC1243" s="80"/>
      <c r="BD1243" s="69"/>
      <c r="BE1243" s="69"/>
      <c r="BF1243" s="80"/>
      <c r="BG1243" s="80"/>
      <c r="BH1243" s="69"/>
      <c r="BI1243" s="69"/>
      <c r="BJ1243" s="80"/>
      <c r="BK1243" s="80"/>
      <c r="BL1243" s="69"/>
      <c r="BM1243" s="69"/>
      <c r="BN1243" s="80"/>
      <c r="BO1243" s="80"/>
      <c r="BP1243" s="69"/>
      <c r="BQ1243" s="69"/>
      <c r="BR1243" s="80"/>
      <c r="BS1243" s="80"/>
      <c r="BT1243" s="69"/>
      <c r="BU1243" s="69"/>
      <c r="BV1243" s="80"/>
      <c r="BW1243" s="80"/>
      <c r="BX1243" s="69"/>
      <c r="BY1243" s="69"/>
      <c r="BZ1243" s="80"/>
      <c r="CA1243" s="80"/>
      <c r="CB1243" s="69"/>
      <c r="CC1243" s="69"/>
      <c r="CD1243" s="80"/>
      <c r="CE1243" s="80"/>
      <c r="CF1243" s="69"/>
      <c r="CG1243" s="69"/>
      <c r="CH1243" s="69"/>
      <c r="CI1243" s="69"/>
      <c r="CJ1243" s="69"/>
      <c r="CK1243" s="69"/>
      <c r="CL1243" s="68"/>
      <c r="CM1243" s="67"/>
      <c r="CN1243" s="67"/>
      <c r="CO1243" s="69"/>
      <c r="CP1243" s="68"/>
      <c r="CQ1243" s="67"/>
      <c r="CR1243" s="67"/>
      <c r="CS1243" s="69"/>
      <c r="CT1243" s="81"/>
      <c r="CU1243" s="69"/>
      <c r="CV1243" s="69"/>
      <c r="CW1243" s="69"/>
      <c r="CX1243" s="69"/>
      <c r="CY1243" s="69"/>
      <c r="CZ1243" s="69"/>
      <c r="DA1243" s="69"/>
    </row>
    <row r="1244" spans="2:105">
      <c r="B1244" s="67"/>
      <c r="C1244" s="67"/>
      <c r="D1244" s="67"/>
      <c r="E1244" s="69"/>
      <c r="F1244" s="68"/>
      <c r="G1244" s="67"/>
      <c r="H1244" s="69"/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80"/>
      <c r="T1244" s="80"/>
      <c r="U1244" s="80"/>
      <c r="V1244" s="80"/>
      <c r="W1244" s="80"/>
      <c r="X1244" s="80"/>
      <c r="Y1244" s="80"/>
      <c r="Z1244" s="80"/>
      <c r="AA1244" s="80"/>
      <c r="AB1244" s="80"/>
      <c r="AC1244" s="80"/>
      <c r="AD1244" s="80"/>
      <c r="AE1244" s="69"/>
      <c r="AF1244" s="69"/>
      <c r="AG1244" s="69"/>
      <c r="AH1244" s="80"/>
      <c r="AI1244" s="80"/>
      <c r="AJ1244" s="69"/>
      <c r="AK1244" s="69"/>
      <c r="AL1244" s="80"/>
      <c r="AM1244" s="80"/>
      <c r="AN1244" s="69"/>
      <c r="AO1244" s="69"/>
      <c r="AP1244" s="80"/>
      <c r="AQ1244" s="80"/>
      <c r="AR1244" s="69"/>
      <c r="AS1244" s="69"/>
      <c r="AT1244" s="80"/>
      <c r="AU1244" s="80"/>
      <c r="AV1244" s="69"/>
      <c r="AW1244" s="69"/>
      <c r="AX1244" s="80"/>
      <c r="AY1244" s="80"/>
      <c r="AZ1244" s="69"/>
      <c r="BA1244" s="69"/>
      <c r="BB1244" s="80"/>
      <c r="BC1244" s="80"/>
      <c r="BD1244" s="69"/>
      <c r="BE1244" s="69"/>
      <c r="BF1244" s="80"/>
      <c r="BG1244" s="80"/>
      <c r="BH1244" s="69"/>
      <c r="BI1244" s="69"/>
      <c r="BJ1244" s="80"/>
      <c r="BK1244" s="80"/>
      <c r="BL1244" s="69"/>
      <c r="BM1244" s="69"/>
      <c r="BN1244" s="80"/>
      <c r="BO1244" s="80"/>
      <c r="BP1244" s="69"/>
      <c r="BQ1244" s="69"/>
      <c r="BR1244" s="80"/>
      <c r="BS1244" s="80"/>
      <c r="BT1244" s="69"/>
      <c r="BU1244" s="69"/>
      <c r="BV1244" s="80"/>
      <c r="BW1244" s="80"/>
      <c r="BX1244" s="69"/>
      <c r="BY1244" s="69"/>
      <c r="BZ1244" s="80"/>
      <c r="CA1244" s="80"/>
      <c r="CB1244" s="69"/>
      <c r="CC1244" s="69"/>
      <c r="CD1244" s="80"/>
      <c r="CE1244" s="80"/>
      <c r="CF1244" s="69"/>
      <c r="CG1244" s="69"/>
      <c r="CH1244" s="69"/>
      <c r="CI1244" s="69"/>
      <c r="CJ1244" s="69"/>
      <c r="CK1244" s="69"/>
      <c r="CL1244" s="68"/>
      <c r="CM1244" s="67"/>
      <c r="CN1244" s="67"/>
      <c r="CO1244" s="69"/>
      <c r="CP1244" s="68"/>
      <c r="CQ1244" s="67"/>
      <c r="CR1244" s="67"/>
      <c r="CS1244" s="69"/>
      <c r="CT1244" s="81"/>
      <c r="CU1244" s="69"/>
      <c r="CV1244" s="69"/>
      <c r="CW1244" s="69"/>
      <c r="CX1244" s="69"/>
      <c r="CY1244" s="69"/>
      <c r="CZ1244" s="69"/>
      <c r="DA1244" s="69"/>
    </row>
    <row r="1245" spans="2:105">
      <c r="B1245" s="67"/>
      <c r="C1245" s="67"/>
      <c r="D1245" s="67"/>
      <c r="E1245" s="69"/>
      <c r="F1245" s="68"/>
      <c r="G1245" s="67"/>
      <c r="H1245" s="69"/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80"/>
      <c r="T1245" s="80"/>
      <c r="U1245" s="80"/>
      <c r="V1245" s="80"/>
      <c r="W1245" s="80"/>
      <c r="X1245" s="80"/>
      <c r="Y1245" s="80"/>
      <c r="Z1245" s="80"/>
      <c r="AA1245" s="80"/>
      <c r="AB1245" s="80"/>
      <c r="AC1245" s="80"/>
      <c r="AD1245" s="80"/>
      <c r="AE1245" s="69"/>
      <c r="AF1245" s="69"/>
      <c r="AG1245" s="69"/>
      <c r="AH1245" s="80"/>
      <c r="AI1245" s="80"/>
      <c r="AJ1245" s="69"/>
      <c r="AK1245" s="69"/>
      <c r="AL1245" s="80"/>
      <c r="AM1245" s="80"/>
      <c r="AN1245" s="69"/>
      <c r="AO1245" s="69"/>
      <c r="AP1245" s="80"/>
      <c r="AQ1245" s="80"/>
      <c r="AR1245" s="69"/>
      <c r="AS1245" s="69"/>
      <c r="AT1245" s="80"/>
      <c r="AU1245" s="80"/>
      <c r="AV1245" s="69"/>
      <c r="AW1245" s="69"/>
      <c r="AX1245" s="80"/>
      <c r="AY1245" s="80"/>
      <c r="AZ1245" s="69"/>
      <c r="BA1245" s="69"/>
      <c r="BB1245" s="80"/>
      <c r="BC1245" s="80"/>
      <c r="BD1245" s="69"/>
      <c r="BE1245" s="69"/>
      <c r="BF1245" s="80"/>
      <c r="BG1245" s="80"/>
      <c r="BH1245" s="69"/>
      <c r="BI1245" s="69"/>
      <c r="BJ1245" s="80"/>
      <c r="BK1245" s="80"/>
      <c r="BL1245" s="69"/>
      <c r="BM1245" s="69"/>
      <c r="BN1245" s="80"/>
      <c r="BO1245" s="80"/>
      <c r="BP1245" s="69"/>
      <c r="BQ1245" s="69"/>
      <c r="BR1245" s="80"/>
      <c r="BS1245" s="80"/>
      <c r="BT1245" s="69"/>
      <c r="BU1245" s="69"/>
      <c r="BV1245" s="80"/>
      <c r="BW1245" s="80"/>
      <c r="BX1245" s="69"/>
      <c r="BY1245" s="69"/>
      <c r="BZ1245" s="80"/>
      <c r="CA1245" s="80"/>
      <c r="CB1245" s="69"/>
      <c r="CC1245" s="69"/>
      <c r="CD1245" s="80"/>
      <c r="CE1245" s="80"/>
      <c r="CF1245" s="69"/>
      <c r="CG1245" s="69"/>
      <c r="CH1245" s="69"/>
      <c r="CI1245" s="69"/>
      <c r="CJ1245" s="69"/>
      <c r="CK1245" s="69"/>
      <c r="CL1245" s="68"/>
      <c r="CM1245" s="67"/>
      <c r="CN1245" s="67"/>
      <c r="CO1245" s="69"/>
      <c r="CP1245" s="68"/>
      <c r="CQ1245" s="67"/>
      <c r="CR1245" s="67"/>
      <c r="CS1245" s="69"/>
      <c r="CT1245" s="81"/>
      <c r="CU1245" s="69"/>
      <c r="CV1245" s="69"/>
      <c r="CW1245" s="69"/>
      <c r="CX1245" s="69"/>
      <c r="CY1245" s="69"/>
      <c r="CZ1245" s="69"/>
      <c r="DA1245" s="69"/>
    </row>
    <row r="1246" spans="2:105">
      <c r="B1246" s="67"/>
      <c r="C1246" s="67"/>
      <c r="D1246" s="67"/>
      <c r="E1246" s="69"/>
      <c r="F1246" s="68"/>
      <c r="G1246" s="67"/>
      <c r="H1246" s="69"/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80"/>
      <c r="T1246" s="80"/>
      <c r="U1246" s="80"/>
      <c r="V1246" s="80"/>
      <c r="W1246" s="80"/>
      <c r="X1246" s="80"/>
      <c r="Y1246" s="80"/>
      <c r="Z1246" s="80"/>
      <c r="AA1246" s="80"/>
      <c r="AB1246" s="80"/>
      <c r="AC1246" s="80"/>
      <c r="AD1246" s="80"/>
      <c r="AE1246" s="69"/>
      <c r="AF1246" s="69"/>
      <c r="AG1246" s="69"/>
      <c r="AH1246" s="80"/>
      <c r="AI1246" s="80"/>
      <c r="AJ1246" s="69"/>
      <c r="AK1246" s="69"/>
      <c r="AL1246" s="80"/>
      <c r="AM1246" s="80"/>
      <c r="AN1246" s="69"/>
      <c r="AO1246" s="69"/>
      <c r="AP1246" s="80"/>
      <c r="AQ1246" s="80"/>
      <c r="AR1246" s="69"/>
      <c r="AS1246" s="69"/>
      <c r="AT1246" s="80"/>
      <c r="AU1246" s="80"/>
      <c r="AV1246" s="69"/>
      <c r="AW1246" s="69"/>
      <c r="AX1246" s="80"/>
      <c r="AY1246" s="80"/>
      <c r="AZ1246" s="69"/>
      <c r="BA1246" s="69"/>
      <c r="BB1246" s="80"/>
      <c r="BC1246" s="80"/>
      <c r="BD1246" s="69"/>
      <c r="BE1246" s="69"/>
      <c r="BF1246" s="80"/>
      <c r="BG1246" s="80"/>
      <c r="BH1246" s="69"/>
      <c r="BI1246" s="69"/>
      <c r="BJ1246" s="80"/>
      <c r="BK1246" s="80"/>
      <c r="BL1246" s="69"/>
      <c r="BM1246" s="69"/>
      <c r="BN1246" s="80"/>
      <c r="BO1246" s="80"/>
      <c r="BP1246" s="69"/>
      <c r="BQ1246" s="69"/>
      <c r="BR1246" s="80"/>
      <c r="BS1246" s="80"/>
      <c r="BT1246" s="69"/>
      <c r="BU1246" s="69"/>
      <c r="BV1246" s="80"/>
      <c r="BW1246" s="80"/>
      <c r="BX1246" s="69"/>
      <c r="BY1246" s="69"/>
      <c r="BZ1246" s="80"/>
      <c r="CA1246" s="80"/>
      <c r="CB1246" s="69"/>
      <c r="CC1246" s="69"/>
      <c r="CD1246" s="80"/>
      <c r="CE1246" s="80"/>
      <c r="CF1246" s="69"/>
      <c r="CG1246" s="69"/>
      <c r="CH1246" s="69"/>
      <c r="CI1246" s="69"/>
      <c r="CJ1246" s="69"/>
      <c r="CK1246" s="69"/>
      <c r="CL1246" s="68"/>
      <c r="CM1246" s="67"/>
      <c r="CN1246" s="67"/>
      <c r="CO1246" s="69"/>
      <c r="CP1246" s="68"/>
      <c r="CQ1246" s="67"/>
      <c r="CR1246" s="67"/>
      <c r="CS1246" s="69"/>
      <c r="CT1246" s="81"/>
      <c r="CU1246" s="69"/>
      <c r="CV1246" s="69"/>
      <c r="CW1246" s="69"/>
      <c r="CX1246" s="69"/>
      <c r="CY1246" s="69"/>
      <c r="CZ1246" s="69"/>
      <c r="DA1246" s="69"/>
    </row>
    <row r="1247" spans="2:105">
      <c r="B1247" s="67"/>
      <c r="C1247" s="67"/>
      <c r="D1247" s="67"/>
      <c r="E1247" s="69"/>
      <c r="F1247" s="68"/>
      <c r="G1247" s="67"/>
      <c r="H1247" s="69"/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80"/>
      <c r="T1247" s="80"/>
      <c r="U1247" s="80"/>
      <c r="V1247" s="80"/>
      <c r="W1247" s="80"/>
      <c r="X1247" s="80"/>
      <c r="Y1247" s="80"/>
      <c r="Z1247" s="80"/>
      <c r="AA1247" s="80"/>
      <c r="AB1247" s="80"/>
      <c r="AC1247" s="80"/>
      <c r="AD1247" s="80"/>
      <c r="AE1247" s="69"/>
      <c r="AF1247" s="69"/>
      <c r="AG1247" s="69"/>
      <c r="AH1247" s="80"/>
      <c r="AI1247" s="80"/>
      <c r="AJ1247" s="69"/>
      <c r="AK1247" s="69"/>
      <c r="AL1247" s="80"/>
      <c r="AM1247" s="80"/>
      <c r="AN1247" s="69"/>
      <c r="AO1247" s="69"/>
      <c r="AP1247" s="80"/>
      <c r="AQ1247" s="80"/>
      <c r="AR1247" s="69"/>
      <c r="AS1247" s="69"/>
      <c r="AT1247" s="80"/>
      <c r="AU1247" s="80"/>
      <c r="AV1247" s="69"/>
      <c r="AW1247" s="69"/>
      <c r="AX1247" s="80"/>
      <c r="AY1247" s="80"/>
      <c r="AZ1247" s="69"/>
      <c r="BA1247" s="69"/>
      <c r="BB1247" s="80"/>
      <c r="BC1247" s="80"/>
      <c r="BD1247" s="69"/>
      <c r="BE1247" s="69"/>
      <c r="BF1247" s="80"/>
      <c r="BG1247" s="80"/>
      <c r="BH1247" s="69"/>
      <c r="BI1247" s="69"/>
      <c r="BJ1247" s="80"/>
      <c r="BK1247" s="80"/>
      <c r="BL1247" s="69"/>
      <c r="BM1247" s="69"/>
      <c r="BN1247" s="80"/>
      <c r="BO1247" s="80"/>
      <c r="BP1247" s="69"/>
      <c r="BQ1247" s="69"/>
      <c r="BR1247" s="80"/>
      <c r="BS1247" s="80"/>
      <c r="BT1247" s="69"/>
      <c r="BU1247" s="69"/>
      <c r="BV1247" s="80"/>
      <c r="BW1247" s="80"/>
      <c r="BX1247" s="69"/>
      <c r="BY1247" s="69"/>
      <c r="BZ1247" s="80"/>
      <c r="CA1247" s="80"/>
      <c r="CB1247" s="69"/>
      <c r="CC1247" s="69"/>
      <c r="CD1247" s="80"/>
      <c r="CE1247" s="80"/>
      <c r="CF1247" s="69"/>
      <c r="CG1247" s="69"/>
      <c r="CH1247" s="69"/>
      <c r="CI1247" s="69"/>
      <c r="CJ1247" s="69"/>
      <c r="CK1247" s="69"/>
      <c r="CL1247" s="68"/>
      <c r="CM1247" s="67"/>
      <c r="CN1247" s="67"/>
      <c r="CO1247" s="69"/>
      <c r="CP1247" s="68"/>
      <c r="CQ1247" s="67"/>
      <c r="CR1247" s="67"/>
      <c r="CS1247" s="69"/>
      <c r="CT1247" s="81"/>
      <c r="CU1247" s="69"/>
      <c r="CV1247" s="69"/>
      <c r="CW1247" s="69"/>
      <c r="CX1247" s="69"/>
      <c r="CY1247" s="69"/>
      <c r="CZ1247" s="69"/>
      <c r="DA1247" s="69"/>
    </row>
    <row r="1248" spans="2:105">
      <c r="B1248" s="67"/>
      <c r="C1248" s="67"/>
      <c r="D1248" s="67"/>
      <c r="E1248" s="69"/>
      <c r="F1248" s="68"/>
      <c r="G1248" s="67"/>
      <c r="H1248" s="69"/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80"/>
      <c r="T1248" s="80"/>
      <c r="U1248" s="80"/>
      <c r="V1248" s="80"/>
      <c r="W1248" s="80"/>
      <c r="X1248" s="80"/>
      <c r="Y1248" s="80"/>
      <c r="Z1248" s="80"/>
      <c r="AA1248" s="80"/>
      <c r="AB1248" s="80"/>
      <c r="AC1248" s="80"/>
      <c r="AD1248" s="80"/>
      <c r="AE1248" s="69"/>
      <c r="AF1248" s="69"/>
      <c r="AG1248" s="69"/>
      <c r="AH1248" s="80"/>
      <c r="AI1248" s="80"/>
      <c r="AJ1248" s="69"/>
      <c r="AK1248" s="69"/>
      <c r="AL1248" s="80"/>
      <c r="AM1248" s="80"/>
      <c r="AN1248" s="69"/>
      <c r="AO1248" s="69"/>
      <c r="AP1248" s="80"/>
      <c r="AQ1248" s="80"/>
      <c r="AR1248" s="69"/>
      <c r="AS1248" s="69"/>
      <c r="AT1248" s="80"/>
      <c r="AU1248" s="80"/>
      <c r="AV1248" s="69"/>
      <c r="AW1248" s="69"/>
      <c r="AX1248" s="80"/>
      <c r="AY1248" s="80"/>
      <c r="AZ1248" s="69"/>
      <c r="BA1248" s="69"/>
      <c r="BB1248" s="80"/>
      <c r="BC1248" s="80"/>
      <c r="BD1248" s="69"/>
      <c r="BE1248" s="69"/>
      <c r="BF1248" s="80"/>
      <c r="BG1248" s="80"/>
      <c r="BH1248" s="69"/>
      <c r="BI1248" s="69"/>
      <c r="BJ1248" s="80"/>
      <c r="BK1248" s="80"/>
      <c r="BL1248" s="69"/>
      <c r="BM1248" s="69"/>
      <c r="BN1248" s="80"/>
      <c r="BO1248" s="80"/>
      <c r="BP1248" s="69"/>
      <c r="BQ1248" s="69"/>
      <c r="BR1248" s="80"/>
      <c r="BS1248" s="80"/>
      <c r="BT1248" s="69"/>
      <c r="BU1248" s="69"/>
      <c r="BV1248" s="80"/>
      <c r="BW1248" s="80"/>
      <c r="BX1248" s="69"/>
      <c r="BY1248" s="69"/>
      <c r="BZ1248" s="80"/>
      <c r="CA1248" s="80"/>
      <c r="CB1248" s="69"/>
      <c r="CC1248" s="69"/>
      <c r="CD1248" s="80"/>
      <c r="CE1248" s="80"/>
      <c r="CF1248" s="69"/>
      <c r="CG1248" s="69"/>
      <c r="CH1248" s="69"/>
      <c r="CI1248" s="69"/>
      <c r="CJ1248" s="69"/>
      <c r="CK1248" s="69"/>
      <c r="CL1248" s="68"/>
      <c r="CM1248" s="67"/>
      <c r="CN1248" s="67"/>
      <c r="CO1248" s="69"/>
      <c r="CP1248" s="68"/>
      <c r="CQ1248" s="67"/>
      <c r="CR1248" s="67"/>
      <c r="CS1248" s="69"/>
      <c r="CT1248" s="81"/>
      <c r="CU1248" s="69"/>
      <c r="CV1248" s="69"/>
      <c r="CW1248" s="69"/>
      <c r="CX1248" s="69"/>
      <c r="CY1248" s="69"/>
      <c r="CZ1248" s="69"/>
      <c r="DA1248" s="69"/>
    </row>
    <row r="1249" spans="2:105">
      <c r="B1249" s="67"/>
      <c r="C1249" s="67"/>
      <c r="D1249" s="67"/>
      <c r="E1249" s="69"/>
      <c r="F1249" s="68"/>
      <c r="G1249" s="67"/>
      <c r="H1249" s="69"/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80"/>
      <c r="T1249" s="80"/>
      <c r="U1249" s="80"/>
      <c r="V1249" s="80"/>
      <c r="W1249" s="80"/>
      <c r="X1249" s="80"/>
      <c r="Y1249" s="80"/>
      <c r="Z1249" s="80"/>
      <c r="AA1249" s="80"/>
      <c r="AB1249" s="80"/>
      <c r="AC1249" s="80"/>
      <c r="AD1249" s="80"/>
      <c r="AE1249" s="69"/>
      <c r="AF1249" s="69"/>
      <c r="AG1249" s="69"/>
      <c r="AH1249" s="80"/>
      <c r="AI1249" s="80"/>
      <c r="AJ1249" s="69"/>
      <c r="AK1249" s="69"/>
      <c r="AL1249" s="80"/>
      <c r="AM1249" s="80"/>
      <c r="AN1249" s="69"/>
      <c r="AO1249" s="69"/>
      <c r="AP1249" s="80"/>
      <c r="AQ1249" s="80"/>
      <c r="AR1249" s="69"/>
      <c r="AS1249" s="69"/>
      <c r="AT1249" s="80"/>
      <c r="AU1249" s="80"/>
      <c r="AV1249" s="69"/>
      <c r="AW1249" s="69"/>
      <c r="AX1249" s="80"/>
      <c r="AY1249" s="80"/>
      <c r="AZ1249" s="69"/>
      <c r="BA1249" s="69"/>
      <c r="BB1249" s="80"/>
      <c r="BC1249" s="80"/>
      <c r="BD1249" s="69"/>
      <c r="BE1249" s="69"/>
      <c r="BF1249" s="80"/>
      <c r="BG1249" s="80"/>
      <c r="BH1249" s="69"/>
      <c r="BI1249" s="69"/>
      <c r="BJ1249" s="80"/>
      <c r="BK1249" s="80"/>
      <c r="BL1249" s="69"/>
      <c r="BM1249" s="69"/>
      <c r="BN1249" s="80"/>
      <c r="BO1249" s="80"/>
      <c r="BP1249" s="69"/>
      <c r="BQ1249" s="69"/>
      <c r="BR1249" s="80"/>
      <c r="BS1249" s="80"/>
      <c r="BT1249" s="69"/>
      <c r="BU1249" s="69"/>
      <c r="BV1249" s="80"/>
      <c r="BW1249" s="80"/>
      <c r="BX1249" s="69"/>
      <c r="BY1249" s="69"/>
      <c r="BZ1249" s="80"/>
      <c r="CA1249" s="80"/>
      <c r="CB1249" s="69"/>
      <c r="CC1249" s="69"/>
      <c r="CD1249" s="80"/>
      <c r="CE1249" s="80"/>
      <c r="CF1249" s="69"/>
      <c r="CG1249" s="69"/>
      <c r="CH1249" s="69"/>
      <c r="CI1249" s="69"/>
      <c r="CJ1249" s="69"/>
      <c r="CK1249" s="69"/>
      <c r="CL1249" s="68"/>
      <c r="CM1249" s="67"/>
      <c r="CN1249" s="67"/>
      <c r="CO1249" s="69"/>
      <c r="CP1249" s="68"/>
      <c r="CQ1249" s="67"/>
      <c r="CR1249" s="67"/>
      <c r="CS1249" s="69"/>
      <c r="CT1249" s="81"/>
      <c r="CU1249" s="69"/>
      <c r="CV1249" s="69"/>
      <c r="CW1249" s="69"/>
      <c r="CX1249" s="69"/>
      <c r="CY1249" s="69"/>
      <c r="CZ1249" s="69"/>
      <c r="DA1249" s="69"/>
    </row>
    <row r="1250" spans="2:105">
      <c r="B1250" s="67"/>
      <c r="C1250" s="67"/>
      <c r="D1250" s="67"/>
      <c r="E1250" s="69"/>
      <c r="F1250" s="68"/>
      <c r="G1250" s="67"/>
      <c r="H1250" s="69"/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80"/>
      <c r="T1250" s="80"/>
      <c r="U1250" s="80"/>
      <c r="V1250" s="80"/>
      <c r="W1250" s="80"/>
      <c r="X1250" s="80"/>
      <c r="Y1250" s="80"/>
      <c r="Z1250" s="80"/>
      <c r="AA1250" s="80"/>
      <c r="AB1250" s="80"/>
      <c r="AC1250" s="80"/>
      <c r="AD1250" s="80"/>
      <c r="AE1250" s="69"/>
      <c r="AF1250" s="69"/>
      <c r="AG1250" s="69"/>
      <c r="AH1250" s="80"/>
      <c r="AI1250" s="80"/>
      <c r="AJ1250" s="69"/>
      <c r="AK1250" s="69"/>
      <c r="AL1250" s="80"/>
      <c r="AM1250" s="80"/>
      <c r="AN1250" s="69"/>
      <c r="AO1250" s="69"/>
      <c r="AP1250" s="80"/>
      <c r="AQ1250" s="80"/>
      <c r="AR1250" s="69"/>
      <c r="AS1250" s="69"/>
      <c r="AT1250" s="80"/>
      <c r="AU1250" s="80"/>
      <c r="AV1250" s="69"/>
      <c r="AW1250" s="69"/>
      <c r="AX1250" s="80"/>
      <c r="AY1250" s="80"/>
      <c r="AZ1250" s="69"/>
      <c r="BA1250" s="69"/>
      <c r="BB1250" s="80"/>
      <c r="BC1250" s="80"/>
      <c r="BD1250" s="69"/>
      <c r="BE1250" s="69"/>
      <c r="BF1250" s="80"/>
      <c r="BG1250" s="80"/>
      <c r="BH1250" s="69"/>
      <c r="BI1250" s="69"/>
      <c r="BJ1250" s="80"/>
      <c r="BK1250" s="80"/>
      <c r="BL1250" s="69"/>
      <c r="BM1250" s="69"/>
      <c r="BN1250" s="80"/>
      <c r="BO1250" s="80"/>
      <c r="BP1250" s="69"/>
      <c r="BQ1250" s="69"/>
      <c r="BR1250" s="80"/>
      <c r="BS1250" s="80"/>
      <c r="BT1250" s="69"/>
      <c r="BU1250" s="69"/>
      <c r="BV1250" s="80"/>
      <c r="BW1250" s="80"/>
      <c r="BX1250" s="69"/>
      <c r="BY1250" s="69"/>
      <c r="BZ1250" s="80"/>
      <c r="CA1250" s="80"/>
      <c r="CB1250" s="69"/>
      <c r="CC1250" s="69"/>
      <c r="CD1250" s="80"/>
      <c r="CE1250" s="80"/>
      <c r="CF1250" s="69"/>
      <c r="CG1250" s="69"/>
      <c r="CH1250" s="69"/>
      <c r="CI1250" s="69"/>
      <c r="CJ1250" s="69"/>
      <c r="CK1250" s="69"/>
      <c r="CL1250" s="68"/>
      <c r="CM1250" s="67"/>
      <c r="CN1250" s="67"/>
      <c r="CO1250" s="69"/>
      <c r="CP1250" s="68"/>
      <c r="CQ1250" s="67"/>
      <c r="CR1250" s="67"/>
      <c r="CS1250" s="69"/>
      <c r="CT1250" s="81"/>
      <c r="CU1250" s="69"/>
      <c r="CV1250" s="69"/>
      <c r="CW1250" s="69"/>
      <c r="CX1250" s="69"/>
      <c r="CY1250" s="69"/>
      <c r="CZ1250" s="69"/>
      <c r="DA1250" s="69"/>
    </row>
    <row r="1251" spans="2:105">
      <c r="B1251" s="67"/>
      <c r="C1251" s="67"/>
      <c r="D1251" s="67"/>
      <c r="E1251" s="69"/>
      <c r="F1251" s="68"/>
      <c r="G1251" s="67"/>
      <c r="H1251" s="69"/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80"/>
      <c r="T1251" s="80"/>
      <c r="U1251" s="80"/>
      <c r="V1251" s="80"/>
      <c r="W1251" s="80"/>
      <c r="X1251" s="80"/>
      <c r="Y1251" s="80"/>
      <c r="Z1251" s="80"/>
      <c r="AA1251" s="80"/>
      <c r="AB1251" s="80"/>
      <c r="AC1251" s="80"/>
      <c r="AD1251" s="80"/>
      <c r="AE1251" s="69"/>
      <c r="AF1251" s="69"/>
      <c r="AG1251" s="69"/>
      <c r="AH1251" s="80"/>
      <c r="AI1251" s="80"/>
      <c r="AJ1251" s="69"/>
      <c r="AK1251" s="69"/>
      <c r="AL1251" s="80"/>
      <c r="AM1251" s="80"/>
      <c r="AN1251" s="69"/>
      <c r="AO1251" s="69"/>
      <c r="AP1251" s="80"/>
      <c r="AQ1251" s="80"/>
      <c r="AR1251" s="69"/>
      <c r="AS1251" s="69"/>
      <c r="AT1251" s="80"/>
      <c r="AU1251" s="80"/>
      <c r="AV1251" s="69"/>
      <c r="AW1251" s="69"/>
      <c r="AX1251" s="80"/>
      <c r="AY1251" s="80"/>
      <c r="AZ1251" s="69"/>
      <c r="BA1251" s="69"/>
      <c r="BB1251" s="80"/>
      <c r="BC1251" s="80"/>
      <c r="BD1251" s="69"/>
      <c r="BE1251" s="69"/>
      <c r="BF1251" s="80"/>
      <c r="BG1251" s="80"/>
      <c r="BH1251" s="69"/>
      <c r="BI1251" s="69"/>
      <c r="BJ1251" s="80"/>
      <c r="BK1251" s="80"/>
      <c r="BL1251" s="69"/>
      <c r="BM1251" s="69"/>
      <c r="BN1251" s="80"/>
      <c r="BO1251" s="80"/>
      <c r="BP1251" s="69"/>
      <c r="BQ1251" s="69"/>
      <c r="BR1251" s="80"/>
      <c r="BS1251" s="80"/>
      <c r="BT1251" s="69"/>
      <c r="BU1251" s="69"/>
      <c r="BV1251" s="80"/>
      <c r="BW1251" s="80"/>
      <c r="BX1251" s="69"/>
      <c r="BY1251" s="69"/>
      <c r="BZ1251" s="80"/>
      <c r="CA1251" s="80"/>
      <c r="CB1251" s="69"/>
      <c r="CC1251" s="69"/>
      <c r="CD1251" s="80"/>
      <c r="CE1251" s="80"/>
      <c r="CF1251" s="69"/>
      <c r="CG1251" s="69"/>
      <c r="CH1251" s="69"/>
      <c r="CI1251" s="69"/>
      <c r="CJ1251" s="69"/>
      <c r="CK1251" s="69"/>
      <c r="CL1251" s="68"/>
      <c r="CM1251" s="67"/>
      <c r="CN1251" s="67"/>
      <c r="CO1251" s="69"/>
      <c r="CP1251" s="68"/>
      <c r="CQ1251" s="67"/>
      <c r="CR1251" s="67"/>
      <c r="CS1251" s="69"/>
      <c r="CT1251" s="81"/>
      <c r="CU1251" s="69"/>
      <c r="CV1251" s="69"/>
      <c r="CW1251" s="69"/>
      <c r="CX1251" s="69"/>
      <c r="CY1251" s="69"/>
      <c r="CZ1251" s="69"/>
      <c r="DA1251" s="69"/>
    </row>
    <row r="1252" spans="2:105">
      <c r="B1252" s="67"/>
      <c r="C1252" s="67"/>
      <c r="D1252" s="67"/>
      <c r="E1252" s="69"/>
      <c r="F1252" s="68"/>
      <c r="G1252" s="67"/>
      <c r="H1252" s="69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80"/>
      <c r="T1252" s="80"/>
      <c r="U1252" s="80"/>
      <c r="V1252" s="80"/>
      <c r="W1252" s="80"/>
      <c r="X1252" s="80"/>
      <c r="Y1252" s="80"/>
      <c r="Z1252" s="80"/>
      <c r="AA1252" s="80"/>
      <c r="AB1252" s="80"/>
      <c r="AC1252" s="80"/>
      <c r="AD1252" s="80"/>
      <c r="AE1252" s="69"/>
      <c r="AF1252" s="69"/>
      <c r="AG1252" s="69"/>
      <c r="AH1252" s="80"/>
      <c r="AI1252" s="80"/>
      <c r="AJ1252" s="69"/>
      <c r="AK1252" s="69"/>
      <c r="AL1252" s="80"/>
      <c r="AM1252" s="80"/>
      <c r="AN1252" s="69"/>
      <c r="AO1252" s="69"/>
      <c r="AP1252" s="80"/>
      <c r="AQ1252" s="80"/>
      <c r="AR1252" s="69"/>
      <c r="AS1252" s="69"/>
      <c r="AT1252" s="80"/>
      <c r="AU1252" s="80"/>
      <c r="AV1252" s="69"/>
      <c r="AW1252" s="69"/>
      <c r="AX1252" s="80"/>
      <c r="AY1252" s="80"/>
      <c r="AZ1252" s="69"/>
      <c r="BA1252" s="69"/>
      <c r="BB1252" s="80"/>
      <c r="BC1252" s="80"/>
      <c r="BD1252" s="69"/>
      <c r="BE1252" s="69"/>
      <c r="BF1252" s="80"/>
      <c r="BG1252" s="80"/>
      <c r="BH1252" s="69"/>
      <c r="BI1252" s="69"/>
      <c r="BJ1252" s="80"/>
      <c r="BK1252" s="80"/>
      <c r="BL1252" s="69"/>
      <c r="BM1252" s="69"/>
      <c r="BN1252" s="80"/>
      <c r="BO1252" s="80"/>
      <c r="BP1252" s="69"/>
      <c r="BQ1252" s="69"/>
      <c r="BR1252" s="80"/>
      <c r="BS1252" s="80"/>
      <c r="BT1252" s="69"/>
      <c r="BU1252" s="69"/>
      <c r="BV1252" s="80"/>
      <c r="BW1252" s="80"/>
      <c r="BX1252" s="69"/>
      <c r="BY1252" s="69"/>
      <c r="BZ1252" s="80"/>
      <c r="CA1252" s="80"/>
      <c r="CB1252" s="69"/>
      <c r="CC1252" s="69"/>
      <c r="CD1252" s="80"/>
      <c r="CE1252" s="80"/>
      <c r="CF1252" s="69"/>
      <c r="CG1252" s="69"/>
      <c r="CH1252" s="69"/>
      <c r="CI1252" s="69"/>
      <c r="CJ1252" s="69"/>
      <c r="CK1252" s="69"/>
      <c r="CL1252" s="68"/>
      <c r="CM1252" s="67"/>
      <c r="CN1252" s="67"/>
      <c r="CO1252" s="69"/>
      <c r="CP1252" s="68"/>
      <c r="CQ1252" s="67"/>
      <c r="CR1252" s="67"/>
      <c r="CS1252" s="69"/>
      <c r="CT1252" s="81"/>
      <c r="CU1252" s="69"/>
      <c r="CV1252" s="69"/>
      <c r="CW1252" s="69"/>
      <c r="CX1252" s="69"/>
      <c r="CY1252" s="69"/>
      <c r="CZ1252" s="69"/>
      <c r="DA1252" s="69"/>
    </row>
    <row r="1253" spans="2:105">
      <c r="B1253" s="67"/>
      <c r="C1253" s="67"/>
      <c r="D1253" s="67"/>
      <c r="E1253" s="69"/>
      <c r="F1253" s="68"/>
      <c r="G1253" s="67"/>
      <c r="H1253" s="69"/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80"/>
      <c r="T1253" s="80"/>
      <c r="U1253" s="80"/>
      <c r="V1253" s="80"/>
      <c r="W1253" s="80"/>
      <c r="X1253" s="80"/>
      <c r="Y1253" s="80"/>
      <c r="Z1253" s="80"/>
      <c r="AA1253" s="80"/>
      <c r="AB1253" s="80"/>
      <c r="AC1253" s="80"/>
      <c r="AD1253" s="80"/>
      <c r="AE1253" s="69"/>
      <c r="AF1253" s="69"/>
      <c r="AG1253" s="69"/>
      <c r="AH1253" s="80"/>
      <c r="AI1253" s="80"/>
      <c r="AJ1253" s="69"/>
      <c r="AK1253" s="69"/>
      <c r="AL1253" s="80"/>
      <c r="AM1253" s="80"/>
      <c r="AN1253" s="69"/>
      <c r="AO1253" s="69"/>
      <c r="AP1253" s="80"/>
      <c r="AQ1253" s="80"/>
      <c r="AR1253" s="69"/>
      <c r="AS1253" s="69"/>
      <c r="AT1253" s="80"/>
      <c r="AU1253" s="80"/>
      <c r="AV1253" s="69"/>
      <c r="AW1253" s="69"/>
      <c r="AX1253" s="80"/>
      <c r="AY1253" s="80"/>
      <c r="AZ1253" s="69"/>
      <c r="BA1253" s="69"/>
      <c r="BB1253" s="80"/>
      <c r="BC1253" s="80"/>
      <c r="BD1253" s="69"/>
      <c r="BE1253" s="69"/>
      <c r="BF1253" s="80"/>
      <c r="BG1253" s="80"/>
      <c r="BH1253" s="69"/>
      <c r="BI1253" s="69"/>
      <c r="BJ1253" s="80"/>
      <c r="BK1253" s="80"/>
      <c r="BL1253" s="69"/>
      <c r="BM1253" s="69"/>
      <c r="BN1253" s="80"/>
      <c r="BO1253" s="80"/>
      <c r="BP1253" s="69"/>
      <c r="BQ1253" s="69"/>
      <c r="BR1253" s="80"/>
      <c r="BS1253" s="80"/>
      <c r="BT1253" s="69"/>
      <c r="BU1253" s="69"/>
      <c r="BV1253" s="80"/>
      <c r="BW1253" s="80"/>
      <c r="BX1253" s="69"/>
      <c r="BY1253" s="69"/>
      <c r="BZ1253" s="80"/>
      <c r="CA1253" s="80"/>
      <c r="CB1253" s="69"/>
      <c r="CC1253" s="69"/>
      <c r="CD1253" s="80"/>
      <c r="CE1253" s="80"/>
      <c r="CF1253" s="69"/>
      <c r="CG1253" s="69"/>
      <c r="CH1253" s="69"/>
      <c r="CI1253" s="69"/>
      <c r="CJ1253" s="69"/>
      <c r="CK1253" s="69"/>
      <c r="CL1253" s="68"/>
      <c r="CM1253" s="67"/>
      <c r="CN1253" s="67"/>
      <c r="CO1253" s="69"/>
      <c r="CP1253" s="68"/>
      <c r="CQ1253" s="67"/>
      <c r="CR1253" s="67"/>
      <c r="CS1253" s="69"/>
      <c r="CT1253" s="81"/>
      <c r="CU1253" s="69"/>
      <c r="CV1253" s="69"/>
      <c r="CW1253" s="69"/>
      <c r="CX1253" s="69"/>
      <c r="CY1253" s="69"/>
      <c r="CZ1253" s="69"/>
      <c r="DA1253" s="69"/>
    </row>
    <row r="1254" spans="2:105">
      <c r="B1254" s="67"/>
      <c r="C1254" s="67"/>
      <c r="D1254" s="67"/>
      <c r="E1254" s="69"/>
      <c r="F1254" s="68"/>
      <c r="G1254" s="67"/>
      <c r="H1254" s="69"/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80"/>
      <c r="T1254" s="80"/>
      <c r="U1254" s="80"/>
      <c r="V1254" s="80"/>
      <c r="W1254" s="80"/>
      <c r="X1254" s="80"/>
      <c r="Y1254" s="80"/>
      <c r="Z1254" s="80"/>
      <c r="AA1254" s="80"/>
      <c r="AB1254" s="80"/>
      <c r="AC1254" s="80"/>
      <c r="AD1254" s="80"/>
      <c r="AE1254" s="69"/>
      <c r="AF1254" s="69"/>
      <c r="AG1254" s="69"/>
      <c r="AH1254" s="80"/>
      <c r="AI1254" s="80"/>
      <c r="AJ1254" s="69"/>
      <c r="AK1254" s="69"/>
      <c r="AL1254" s="80"/>
      <c r="AM1254" s="80"/>
      <c r="AN1254" s="69"/>
      <c r="AO1254" s="69"/>
      <c r="AP1254" s="80"/>
      <c r="AQ1254" s="80"/>
      <c r="AR1254" s="69"/>
      <c r="AS1254" s="69"/>
      <c r="AT1254" s="80"/>
      <c r="AU1254" s="80"/>
      <c r="AV1254" s="69"/>
      <c r="AW1254" s="69"/>
      <c r="AX1254" s="80"/>
      <c r="AY1254" s="80"/>
      <c r="AZ1254" s="69"/>
      <c r="BA1254" s="69"/>
      <c r="BB1254" s="80"/>
      <c r="BC1254" s="80"/>
      <c r="BD1254" s="69"/>
      <c r="BE1254" s="69"/>
      <c r="BF1254" s="80"/>
      <c r="BG1254" s="80"/>
      <c r="BH1254" s="69"/>
      <c r="BI1254" s="69"/>
      <c r="BJ1254" s="80"/>
      <c r="BK1254" s="80"/>
      <c r="BL1254" s="69"/>
      <c r="BM1254" s="69"/>
      <c r="BN1254" s="80"/>
      <c r="BO1254" s="80"/>
      <c r="BP1254" s="69"/>
      <c r="BQ1254" s="69"/>
      <c r="BR1254" s="80"/>
      <c r="BS1254" s="80"/>
      <c r="BT1254" s="69"/>
      <c r="BU1254" s="69"/>
      <c r="BV1254" s="80"/>
      <c r="BW1254" s="80"/>
      <c r="BX1254" s="69"/>
      <c r="BY1254" s="69"/>
      <c r="BZ1254" s="80"/>
      <c r="CA1254" s="80"/>
      <c r="CB1254" s="69"/>
      <c r="CC1254" s="69"/>
      <c r="CD1254" s="80"/>
      <c r="CE1254" s="80"/>
      <c r="CF1254" s="69"/>
      <c r="CG1254" s="69"/>
      <c r="CH1254" s="69"/>
      <c r="CI1254" s="69"/>
      <c r="CJ1254" s="69"/>
      <c r="CK1254" s="69"/>
      <c r="CL1254" s="68"/>
      <c r="CM1254" s="67"/>
      <c r="CN1254" s="67"/>
      <c r="CO1254" s="69"/>
      <c r="CP1254" s="68"/>
      <c r="CQ1254" s="67"/>
      <c r="CR1254" s="67"/>
      <c r="CS1254" s="69"/>
      <c r="CT1254" s="81"/>
      <c r="CU1254" s="69"/>
      <c r="CV1254" s="69"/>
      <c r="CW1254" s="69"/>
      <c r="CX1254" s="69"/>
      <c r="CY1254" s="69"/>
      <c r="CZ1254" s="69"/>
      <c r="DA1254" s="69"/>
    </row>
    <row r="1255" spans="2:105">
      <c r="B1255" s="67"/>
      <c r="C1255" s="67"/>
      <c r="D1255" s="67"/>
      <c r="E1255" s="69"/>
      <c r="F1255" s="68"/>
      <c r="G1255" s="67"/>
      <c r="H1255" s="69"/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80"/>
      <c r="T1255" s="80"/>
      <c r="U1255" s="80"/>
      <c r="V1255" s="80"/>
      <c r="W1255" s="80"/>
      <c r="X1255" s="80"/>
      <c r="Y1255" s="80"/>
      <c r="Z1255" s="80"/>
      <c r="AA1255" s="80"/>
      <c r="AB1255" s="80"/>
      <c r="AC1255" s="80"/>
      <c r="AD1255" s="80"/>
      <c r="AE1255" s="69"/>
      <c r="AF1255" s="69"/>
      <c r="AG1255" s="69"/>
      <c r="AH1255" s="80"/>
      <c r="AI1255" s="80"/>
      <c r="AJ1255" s="69"/>
      <c r="AK1255" s="69"/>
      <c r="AL1255" s="80"/>
      <c r="AM1255" s="80"/>
      <c r="AN1255" s="69"/>
      <c r="AO1255" s="69"/>
      <c r="AP1255" s="80"/>
      <c r="AQ1255" s="80"/>
      <c r="AR1255" s="69"/>
      <c r="AS1255" s="69"/>
      <c r="AT1255" s="80"/>
      <c r="AU1255" s="80"/>
      <c r="AV1255" s="69"/>
      <c r="AW1255" s="69"/>
      <c r="AX1255" s="80"/>
      <c r="AY1255" s="80"/>
      <c r="AZ1255" s="69"/>
      <c r="BA1255" s="69"/>
      <c r="BB1255" s="80"/>
      <c r="BC1255" s="80"/>
      <c r="BD1255" s="69"/>
      <c r="BE1255" s="69"/>
      <c r="BF1255" s="80"/>
      <c r="BG1255" s="80"/>
      <c r="BH1255" s="69"/>
      <c r="BI1255" s="69"/>
      <c r="BJ1255" s="80"/>
      <c r="BK1255" s="80"/>
      <c r="BL1255" s="69"/>
      <c r="BM1255" s="69"/>
      <c r="BN1255" s="80"/>
      <c r="BO1255" s="80"/>
      <c r="BP1255" s="69"/>
      <c r="BQ1255" s="69"/>
      <c r="BR1255" s="80"/>
      <c r="BS1255" s="80"/>
      <c r="BT1255" s="69"/>
      <c r="BU1255" s="69"/>
      <c r="BV1255" s="80"/>
      <c r="BW1255" s="80"/>
      <c r="BX1255" s="69"/>
      <c r="BY1255" s="69"/>
      <c r="BZ1255" s="80"/>
      <c r="CA1255" s="80"/>
      <c r="CB1255" s="69"/>
      <c r="CC1255" s="69"/>
      <c r="CD1255" s="80"/>
      <c r="CE1255" s="80"/>
      <c r="CF1255" s="69"/>
      <c r="CG1255" s="69"/>
      <c r="CH1255" s="69"/>
      <c r="CI1255" s="69"/>
      <c r="CJ1255" s="69"/>
      <c r="CK1255" s="69"/>
      <c r="CL1255" s="68"/>
      <c r="CM1255" s="67"/>
      <c r="CN1255" s="67"/>
      <c r="CO1255" s="69"/>
      <c r="CP1255" s="68"/>
      <c r="CQ1255" s="67"/>
      <c r="CR1255" s="67"/>
      <c r="CS1255" s="69"/>
      <c r="CT1255" s="81"/>
      <c r="CU1255" s="69"/>
      <c r="CV1255" s="69"/>
      <c r="CW1255" s="69"/>
      <c r="CX1255" s="69"/>
      <c r="CY1255" s="69"/>
      <c r="CZ1255" s="69"/>
      <c r="DA1255" s="69"/>
    </row>
    <row r="1256" spans="2:105">
      <c r="B1256" s="67"/>
      <c r="C1256" s="67"/>
      <c r="D1256" s="67"/>
      <c r="E1256" s="69"/>
      <c r="F1256" s="68"/>
      <c r="G1256" s="67"/>
      <c r="H1256" s="69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80"/>
      <c r="T1256" s="80"/>
      <c r="U1256" s="80"/>
      <c r="V1256" s="80"/>
      <c r="W1256" s="80"/>
      <c r="X1256" s="80"/>
      <c r="Y1256" s="80"/>
      <c r="Z1256" s="80"/>
      <c r="AA1256" s="80"/>
      <c r="AB1256" s="80"/>
      <c r="AC1256" s="80"/>
      <c r="AD1256" s="80"/>
      <c r="AE1256" s="69"/>
      <c r="AF1256" s="69"/>
      <c r="AG1256" s="69"/>
      <c r="AH1256" s="80"/>
      <c r="AI1256" s="80"/>
      <c r="AJ1256" s="69"/>
      <c r="AK1256" s="69"/>
      <c r="AL1256" s="80"/>
      <c r="AM1256" s="80"/>
      <c r="AN1256" s="69"/>
      <c r="AO1256" s="69"/>
      <c r="AP1256" s="80"/>
      <c r="AQ1256" s="80"/>
      <c r="AR1256" s="69"/>
      <c r="AS1256" s="69"/>
      <c r="AT1256" s="80"/>
      <c r="AU1256" s="80"/>
      <c r="AV1256" s="69"/>
      <c r="AW1256" s="69"/>
      <c r="AX1256" s="80"/>
      <c r="AY1256" s="80"/>
      <c r="AZ1256" s="69"/>
      <c r="BA1256" s="69"/>
      <c r="BB1256" s="80"/>
      <c r="BC1256" s="80"/>
      <c r="BD1256" s="69"/>
      <c r="BE1256" s="69"/>
      <c r="BF1256" s="80"/>
      <c r="BG1256" s="80"/>
      <c r="BH1256" s="69"/>
      <c r="BI1256" s="69"/>
      <c r="BJ1256" s="80"/>
      <c r="BK1256" s="80"/>
      <c r="BL1256" s="69"/>
      <c r="BM1256" s="69"/>
      <c r="BN1256" s="80"/>
      <c r="BO1256" s="80"/>
      <c r="BP1256" s="69"/>
      <c r="BQ1256" s="69"/>
      <c r="BR1256" s="80"/>
      <c r="BS1256" s="80"/>
      <c r="BT1256" s="69"/>
      <c r="BU1256" s="69"/>
      <c r="BV1256" s="80"/>
      <c r="BW1256" s="80"/>
      <c r="BX1256" s="69"/>
      <c r="BY1256" s="69"/>
      <c r="BZ1256" s="80"/>
      <c r="CA1256" s="80"/>
      <c r="CB1256" s="69"/>
      <c r="CC1256" s="69"/>
      <c r="CD1256" s="80"/>
      <c r="CE1256" s="80"/>
      <c r="CF1256" s="69"/>
      <c r="CG1256" s="69"/>
      <c r="CH1256" s="69"/>
      <c r="CI1256" s="69"/>
      <c r="CJ1256" s="69"/>
      <c r="CK1256" s="69"/>
      <c r="CL1256" s="68"/>
      <c r="CM1256" s="67"/>
      <c r="CN1256" s="67"/>
      <c r="CO1256" s="69"/>
      <c r="CP1256" s="68"/>
      <c r="CQ1256" s="67"/>
      <c r="CR1256" s="67"/>
      <c r="CS1256" s="69"/>
      <c r="CT1256" s="81"/>
      <c r="CU1256" s="69"/>
      <c r="CV1256" s="69"/>
      <c r="CW1256" s="69"/>
      <c r="CX1256" s="69"/>
      <c r="CY1256" s="69"/>
      <c r="CZ1256" s="69"/>
      <c r="DA1256" s="69"/>
    </row>
    <row r="1257" spans="2:105">
      <c r="B1257" s="67"/>
      <c r="C1257" s="67"/>
      <c r="D1257" s="67"/>
      <c r="E1257" s="69"/>
      <c r="F1257" s="68"/>
      <c r="G1257" s="67"/>
      <c r="H1257" s="69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80"/>
      <c r="T1257" s="80"/>
      <c r="U1257" s="80"/>
      <c r="V1257" s="80"/>
      <c r="W1257" s="80"/>
      <c r="X1257" s="80"/>
      <c r="Y1257" s="80"/>
      <c r="Z1257" s="80"/>
      <c r="AA1257" s="80"/>
      <c r="AB1257" s="80"/>
      <c r="AC1257" s="80"/>
      <c r="AD1257" s="80"/>
      <c r="AE1257" s="69"/>
      <c r="AF1257" s="69"/>
      <c r="AG1257" s="69"/>
      <c r="AH1257" s="80"/>
      <c r="AI1257" s="80"/>
      <c r="AJ1257" s="69"/>
      <c r="AK1257" s="69"/>
      <c r="AL1257" s="80"/>
      <c r="AM1257" s="80"/>
      <c r="AN1257" s="69"/>
      <c r="AO1257" s="69"/>
      <c r="AP1257" s="80"/>
      <c r="AQ1257" s="80"/>
      <c r="AR1257" s="69"/>
      <c r="AS1257" s="69"/>
      <c r="AT1257" s="80"/>
      <c r="AU1257" s="80"/>
      <c r="AV1257" s="69"/>
      <c r="AW1257" s="69"/>
      <c r="AX1257" s="80"/>
      <c r="AY1257" s="80"/>
      <c r="AZ1257" s="69"/>
      <c r="BA1257" s="69"/>
      <c r="BB1257" s="80"/>
      <c r="BC1257" s="80"/>
      <c r="BD1257" s="69"/>
      <c r="BE1257" s="69"/>
      <c r="BF1257" s="80"/>
      <c r="BG1257" s="80"/>
      <c r="BH1257" s="69"/>
      <c r="BI1257" s="69"/>
      <c r="BJ1257" s="80"/>
      <c r="BK1257" s="80"/>
      <c r="BL1257" s="69"/>
      <c r="BM1257" s="69"/>
      <c r="BN1257" s="80"/>
      <c r="BO1257" s="80"/>
      <c r="BP1257" s="69"/>
      <c r="BQ1257" s="69"/>
      <c r="BR1257" s="80"/>
      <c r="BS1257" s="80"/>
      <c r="BT1257" s="69"/>
      <c r="BU1257" s="69"/>
      <c r="BV1257" s="80"/>
      <c r="BW1257" s="80"/>
      <c r="BX1257" s="69"/>
      <c r="BY1257" s="69"/>
      <c r="BZ1257" s="80"/>
      <c r="CA1257" s="80"/>
      <c r="CB1257" s="69"/>
      <c r="CC1257" s="69"/>
      <c r="CD1257" s="80"/>
      <c r="CE1257" s="80"/>
      <c r="CF1257" s="69"/>
      <c r="CG1257" s="69"/>
      <c r="CH1257" s="69"/>
      <c r="CI1257" s="69"/>
      <c r="CJ1257" s="69"/>
      <c r="CK1257" s="69"/>
      <c r="CL1257" s="68"/>
      <c r="CM1257" s="67"/>
      <c r="CN1257" s="67"/>
      <c r="CO1257" s="69"/>
      <c r="CP1257" s="68"/>
      <c r="CQ1257" s="67"/>
      <c r="CR1257" s="67"/>
      <c r="CS1257" s="69"/>
      <c r="CT1257" s="81"/>
      <c r="CU1257" s="69"/>
      <c r="CV1257" s="69"/>
      <c r="CW1257" s="69"/>
      <c r="CX1257" s="69"/>
      <c r="CY1257" s="69"/>
      <c r="CZ1257" s="69"/>
      <c r="DA1257" s="69"/>
    </row>
    <row r="1258" spans="2:105">
      <c r="B1258" s="67"/>
      <c r="C1258" s="67"/>
      <c r="D1258" s="67"/>
      <c r="E1258" s="69"/>
      <c r="F1258" s="68"/>
      <c r="G1258" s="67"/>
      <c r="H1258" s="69"/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80"/>
      <c r="T1258" s="80"/>
      <c r="U1258" s="80"/>
      <c r="V1258" s="80"/>
      <c r="W1258" s="80"/>
      <c r="X1258" s="80"/>
      <c r="Y1258" s="80"/>
      <c r="Z1258" s="80"/>
      <c r="AA1258" s="80"/>
      <c r="AB1258" s="80"/>
      <c r="AC1258" s="80"/>
      <c r="AD1258" s="80"/>
      <c r="AE1258" s="69"/>
      <c r="AF1258" s="69"/>
      <c r="AG1258" s="69"/>
      <c r="AH1258" s="80"/>
      <c r="AI1258" s="80"/>
      <c r="AJ1258" s="69"/>
      <c r="AK1258" s="69"/>
      <c r="AL1258" s="80"/>
      <c r="AM1258" s="80"/>
      <c r="AN1258" s="69"/>
      <c r="AO1258" s="69"/>
      <c r="AP1258" s="80"/>
      <c r="AQ1258" s="80"/>
      <c r="AR1258" s="69"/>
      <c r="AS1258" s="69"/>
      <c r="AT1258" s="80"/>
      <c r="AU1258" s="80"/>
      <c r="AV1258" s="69"/>
      <c r="AW1258" s="69"/>
      <c r="AX1258" s="80"/>
      <c r="AY1258" s="80"/>
      <c r="AZ1258" s="69"/>
      <c r="BA1258" s="69"/>
      <c r="BB1258" s="80"/>
      <c r="BC1258" s="80"/>
      <c r="BD1258" s="69"/>
      <c r="BE1258" s="69"/>
      <c r="BF1258" s="80"/>
      <c r="BG1258" s="80"/>
      <c r="BH1258" s="69"/>
      <c r="BI1258" s="69"/>
      <c r="BJ1258" s="80"/>
      <c r="BK1258" s="80"/>
      <c r="BL1258" s="69"/>
      <c r="BM1258" s="69"/>
      <c r="BN1258" s="80"/>
      <c r="BO1258" s="80"/>
      <c r="BP1258" s="69"/>
      <c r="BQ1258" s="69"/>
      <c r="BR1258" s="80"/>
      <c r="BS1258" s="80"/>
      <c r="BT1258" s="69"/>
      <c r="BU1258" s="69"/>
      <c r="BV1258" s="80"/>
      <c r="BW1258" s="80"/>
      <c r="BX1258" s="69"/>
      <c r="BY1258" s="69"/>
      <c r="BZ1258" s="80"/>
      <c r="CA1258" s="80"/>
      <c r="CB1258" s="69"/>
      <c r="CC1258" s="69"/>
      <c r="CD1258" s="80"/>
      <c r="CE1258" s="80"/>
      <c r="CF1258" s="69"/>
      <c r="CG1258" s="69"/>
      <c r="CH1258" s="69"/>
      <c r="CI1258" s="69"/>
      <c r="CJ1258" s="69"/>
      <c r="CK1258" s="69"/>
      <c r="CL1258" s="68"/>
      <c r="CM1258" s="67"/>
      <c r="CN1258" s="67"/>
      <c r="CO1258" s="69"/>
      <c r="CP1258" s="68"/>
      <c r="CQ1258" s="67"/>
      <c r="CR1258" s="67"/>
      <c r="CS1258" s="69"/>
      <c r="CT1258" s="81"/>
      <c r="CU1258" s="69"/>
      <c r="CV1258" s="69"/>
      <c r="CW1258" s="69"/>
      <c r="CX1258" s="69"/>
      <c r="CY1258" s="69"/>
      <c r="CZ1258" s="69"/>
      <c r="DA1258" s="69"/>
    </row>
    <row r="1259" spans="2:105">
      <c r="B1259" s="67"/>
      <c r="C1259" s="67"/>
      <c r="D1259" s="67"/>
      <c r="E1259" s="69"/>
      <c r="F1259" s="68"/>
      <c r="G1259" s="67"/>
      <c r="H1259" s="69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80"/>
      <c r="T1259" s="80"/>
      <c r="U1259" s="80"/>
      <c r="V1259" s="80"/>
      <c r="W1259" s="80"/>
      <c r="X1259" s="80"/>
      <c r="Y1259" s="80"/>
      <c r="Z1259" s="80"/>
      <c r="AA1259" s="80"/>
      <c r="AB1259" s="80"/>
      <c r="AC1259" s="80"/>
      <c r="AD1259" s="80"/>
      <c r="AE1259" s="69"/>
      <c r="AF1259" s="69"/>
      <c r="AG1259" s="69"/>
      <c r="AH1259" s="80"/>
      <c r="AI1259" s="80"/>
      <c r="AJ1259" s="69"/>
      <c r="AK1259" s="69"/>
      <c r="AL1259" s="80"/>
      <c r="AM1259" s="80"/>
      <c r="AN1259" s="69"/>
      <c r="AO1259" s="69"/>
      <c r="AP1259" s="80"/>
      <c r="AQ1259" s="80"/>
      <c r="AR1259" s="69"/>
      <c r="AS1259" s="69"/>
      <c r="AT1259" s="80"/>
      <c r="AU1259" s="80"/>
      <c r="AV1259" s="69"/>
      <c r="AW1259" s="69"/>
      <c r="AX1259" s="80"/>
      <c r="AY1259" s="80"/>
      <c r="AZ1259" s="69"/>
      <c r="BA1259" s="69"/>
      <c r="BB1259" s="80"/>
      <c r="BC1259" s="80"/>
      <c r="BD1259" s="69"/>
      <c r="BE1259" s="69"/>
      <c r="BF1259" s="80"/>
      <c r="BG1259" s="80"/>
      <c r="BH1259" s="69"/>
      <c r="BI1259" s="69"/>
      <c r="BJ1259" s="80"/>
      <c r="BK1259" s="80"/>
      <c r="BL1259" s="69"/>
      <c r="BM1259" s="69"/>
      <c r="BN1259" s="80"/>
      <c r="BO1259" s="80"/>
      <c r="BP1259" s="69"/>
      <c r="BQ1259" s="69"/>
      <c r="BR1259" s="80"/>
      <c r="BS1259" s="80"/>
      <c r="BT1259" s="69"/>
      <c r="BU1259" s="69"/>
      <c r="BV1259" s="80"/>
      <c r="BW1259" s="80"/>
      <c r="BX1259" s="69"/>
      <c r="BY1259" s="69"/>
      <c r="BZ1259" s="80"/>
      <c r="CA1259" s="80"/>
      <c r="CB1259" s="69"/>
      <c r="CC1259" s="69"/>
      <c r="CD1259" s="80"/>
      <c r="CE1259" s="80"/>
      <c r="CF1259" s="69"/>
      <c r="CG1259" s="69"/>
      <c r="CH1259" s="69"/>
      <c r="CI1259" s="69"/>
      <c r="CJ1259" s="69"/>
      <c r="CK1259" s="69"/>
      <c r="CL1259" s="68"/>
      <c r="CM1259" s="67"/>
      <c r="CN1259" s="67"/>
      <c r="CO1259" s="69"/>
      <c r="CP1259" s="68"/>
      <c r="CQ1259" s="67"/>
      <c r="CR1259" s="67"/>
      <c r="CS1259" s="69"/>
      <c r="CT1259" s="81"/>
      <c r="CU1259" s="69"/>
      <c r="CV1259" s="69"/>
      <c r="CW1259" s="69"/>
      <c r="CX1259" s="69"/>
      <c r="CY1259" s="69"/>
      <c r="CZ1259" s="69"/>
      <c r="DA1259" s="69"/>
    </row>
    <row r="1260" spans="2:105">
      <c r="B1260" s="67"/>
      <c r="C1260" s="67"/>
      <c r="D1260" s="67"/>
      <c r="E1260" s="69"/>
      <c r="F1260" s="68"/>
      <c r="G1260" s="67"/>
      <c r="H1260" s="69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80"/>
      <c r="T1260" s="80"/>
      <c r="U1260" s="80"/>
      <c r="V1260" s="80"/>
      <c r="W1260" s="80"/>
      <c r="X1260" s="80"/>
      <c r="Y1260" s="80"/>
      <c r="Z1260" s="80"/>
      <c r="AA1260" s="80"/>
      <c r="AB1260" s="80"/>
      <c r="AC1260" s="80"/>
      <c r="AD1260" s="80"/>
      <c r="AE1260" s="69"/>
      <c r="AF1260" s="69"/>
      <c r="AG1260" s="69"/>
      <c r="AH1260" s="80"/>
      <c r="AI1260" s="80"/>
      <c r="AJ1260" s="69"/>
      <c r="AK1260" s="69"/>
      <c r="AL1260" s="80"/>
      <c r="AM1260" s="80"/>
      <c r="AN1260" s="69"/>
      <c r="AO1260" s="69"/>
      <c r="AP1260" s="80"/>
      <c r="AQ1260" s="80"/>
      <c r="AR1260" s="69"/>
      <c r="AS1260" s="69"/>
      <c r="AT1260" s="80"/>
      <c r="AU1260" s="80"/>
      <c r="AV1260" s="69"/>
      <c r="AW1260" s="69"/>
      <c r="AX1260" s="80"/>
      <c r="AY1260" s="80"/>
      <c r="AZ1260" s="69"/>
      <c r="BA1260" s="69"/>
      <c r="BB1260" s="80"/>
      <c r="BC1260" s="80"/>
      <c r="BD1260" s="69"/>
      <c r="BE1260" s="69"/>
      <c r="BF1260" s="80"/>
      <c r="BG1260" s="80"/>
      <c r="BH1260" s="69"/>
      <c r="BI1260" s="69"/>
      <c r="BJ1260" s="80"/>
      <c r="BK1260" s="80"/>
      <c r="BL1260" s="69"/>
      <c r="BM1260" s="69"/>
      <c r="BN1260" s="80"/>
      <c r="BO1260" s="80"/>
      <c r="BP1260" s="69"/>
      <c r="BQ1260" s="69"/>
      <c r="BR1260" s="80"/>
      <c r="BS1260" s="80"/>
      <c r="BT1260" s="69"/>
      <c r="BU1260" s="69"/>
      <c r="BV1260" s="80"/>
      <c r="BW1260" s="80"/>
      <c r="BX1260" s="69"/>
      <c r="BY1260" s="69"/>
      <c r="BZ1260" s="80"/>
      <c r="CA1260" s="80"/>
      <c r="CB1260" s="69"/>
      <c r="CC1260" s="69"/>
      <c r="CD1260" s="80"/>
      <c r="CE1260" s="80"/>
      <c r="CF1260" s="69"/>
      <c r="CG1260" s="69"/>
      <c r="CH1260" s="69"/>
      <c r="CI1260" s="69"/>
      <c r="CJ1260" s="69"/>
      <c r="CK1260" s="69"/>
      <c r="CL1260" s="68"/>
      <c r="CM1260" s="67"/>
      <c r="CN1260" s="67"/>
      <c r="CO1260" s="69"/>
      <c r="CP1260" s="68"/>
      <c r="CQ1260" s="67"/>
      <c r="CR1260" s="67"/>
      <c r="CS1260" s="69"/>
      <c r="CT1260" s="81"/>
      <c r="CU1260" s="69"/>
      <c r="CV1260" s="69"/>
      <c r="CW1260" s="69"/>
      <c r="CX1260" s="69"/>
      <c r="CY1260" s="69"/>
      <c r="CZ1260" s="69"/>
      <c r="DA1260" s="69"/>
    </row>
    <row r="1261" spans="2:105">
      <c r="B1261" s="67"/>
      <c r="C1261" s="67"/>
      <c r="D1261" s="67"/>
      <c r="E1261" s="69"/>
      <c r="F1261" s="68"/>
      <c r="G1261" s="67"/>
      <c r="H1261" s="69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80"/>
      <c r="T1261" s="80"/>
      <c r="U1261" s="80"/>
      <c r="V1261" s="80"/>
      <c r="W1261" s="80"/>
      <c r="X1261" s="80"/>
      <c r="Y1261" s="80"/>
      <c r="Z1261" s="80"/>
      <c r="AA1261" s="80"/>
      <c r="AB1261" s="80"/>
      <c r="AC1261" s="80"/>
      <c r="AD1261" s="80"/>
      <c r="AE1261" s="69"/>
      <c r="AF1261" s="69"/>
      <c r="AG1261" s="69"/>
      <c r="AH1261" s="80"/>
      <c r="AI1261" s="80"/>
      <c r="AJ1261" s="69"/>
      <c r="AK1261" s="69"/>
      <c r="AL1261" s="80"/>
      <c r="AM1261" s="80"/>
      <c r="AN1261" s="69"/>
      <c r="AO1261" s="69"/>
      <c r="AP1261" s="80"/>
      <c r="AQ1261" s="80"/>
      <c r="AR1261" s="69"/>
      <c r="AS1261" s="69"/>
      <c r="AT1261" s="80"/>
      <c r="AU1261" s="80"/>
      <c r="AV1261" s="69"/>
      <c r="AW1261" s="69"/>
      <c r="AX1261" s="80"/>
      <c r="AY1261" s="80"/>
      <c r="AZ1261" s="69"/>
      <c r="BA1261" s="69"/>
      <c r="BB1261" s="80"/>
      <c r="BC1261" s="80"/>
      <c r="BD1261" s="69"/>
      <c r="BE1261" s="69"/>
      <c r="BF1261" s="80"/>
      <c r="BG1261" s="80"/>
      <c r="BH1261" s="69"/>
      <c r="BI1261" s="69"/>
      <c r="BJ1261" s="80"/>
      <c r="BK1261" s="80"/>
      <c r="BL1261" s="69"/>
      <c r="BM1261" s="69"/>
      <c r="BN1261" s="80"/>
      <c r="BO1261" s="80"/>
      <c r="BP1261" s="69"/>
      <c r="BQ1261" s="69"/>
      <c r="BR1261" s="80"/>
      <c r="BS1261" s="80"/>
      <c r="BT1261" s="69"/>
      <c r="BU1261" s="69"/>
      <c r="BV1261" s="80"/>
      <c r="BW1261" s="80"/>
      <c r="BX1261" s="69"/>
      <c r="BY1261" s="69"/>
      <c r="BZ1261" s="80"/>
      <c r="CA1261" s="80"/>
      <c r="CB1261" s="69"/>
      <c r="CC1261" s="69"/>
      <c r="CD1261" s="80"/>
      <c r="CE1261" s="80"/>
      <c r="CF1261" s="69"/>
      <c r="CG1261" s="69"/>
      <c r="CH1261" s="69"/>
      <c r="CI1261" s="69"/>
      <c r="CJ1261" s="69"/>
      <c r="CK1261" s="69"/>
      <c r="CL1261" s="68"/>
      <c r="CM1261" s="67"/>
      <c r="CN1261" s="67"/>
      <c r="CO1261" s="69"/>
      <c r="CP1261" s="68"/>
      <c r="CQ1261" s="67"/>
      <c r="CR1261" s="67"/>
      <c r="CS1261" s="69"/>
      <c r="CT1261" s="81"/>
      <c r="CU1261" s="69"/>
      <c r="CV1261" s="69"/>
      <c r="CW1261" s="69"/>
      <c r="CX1261" s="69"/>
      <c r="CY1261" s="69"/>
      <c r="CZ1261" s="69"/>
      <c r="DA1261" s="69"/>
    </row>
    <row r="1262" spans="2:105">
      <c r="B1262" s="67"/>
      <c r="C1262" s="67"/>
      <c r="D1262" s="67"/>
      <c r="E1262" s="69"/>
      <c r="F1262" s="68"/>
      <c r="G1262" s="67"/>
      <c r="H1262" s="69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80"/>
      <c r="T1262" s="80"/>
      <c r="U1262" s="80"/>
      <c r="V1262" s="80"/>
      <c r="W1262" s="80"/>
      <c r="X1262" s="80"/>
      <c r="Y1262" s="80"/>
      <c r="Z1262" s="80"/>
      <c r="AA1262" s="80"/>
      <c r="AB1262" s="80"/>
      <c r="AC1262" s="80"/>
      <c r="AD1262" s="80"/>
      <c r="AE1262" s="69"/>
      <c r="AF1262" s="69"/>
      <c r="AG1262" s="69"/>
      <c r="AH1262" s="80"/>
      <c r="AI1262" s="80"/>
      <c r="AJ1262" s="69"/>
      <c r="AK1262" s="69"/>
      <c r="AL1262" s="80"/>
      <c r="AM1262" s="80"/>
      <c r="AN1262" s="69"/>
      <c r="AO1262" s="69"/>
      <c r="AP1262" s="80"/>
      <c r="AQ1262" s="80"/>
      <c r="AR1262" s="69"/>
      <c r="AS1262" s="69"/>
      <c r="AT1262" s="80"/>
      <c r="AU1262" s="80"/>
      <c r="AV1262" s="69"/>
      <c r="AW1262" s="69"/>
      <c r="AX1262" s="80"/>
      <c r="AY1262" s="80"/>
      <c r="AZ1262" s="69"/>
      <c r="BA1262" s="69"/>
      <c r="BB1262" s="80"/>
      <c r="BC1262" s="80"/>
      <c r="BD1262" s="69"/>
      <c r="BE1262" s="69"/>
      <c r="BF1262" s="80"/>
      <c r="BG1262" s="80"/>
      <c r="BH1262" s="69"/>
      <c r="BI1262" s="69"/>
      <c r="BJ1262" s="80"/>
      <c r="BK1262" s="80"/>
      <c r="BL1262" s="69"/>
      <c r="BM1262" s="69"/>
      <c r="BN1262" s="80"/>
      <c r="BO1262" s="80"/>
      <c r="BP1262" s="69"/>
      <c r="BQ1262" s="69"/>
      <c r="BR1262" s="80"/>
      <c r="BS1262" s="80"/>
      <c r="BT1262" s="69"/>
      <c r="BU1262" s="69"/>
      <c r="BV1262" s="80"/>
      <c r="BW1262" s="80"/>
      <c r="BX1262" s="69"/>
      <c r="BY1262" s="69"/>
      <c r="BZ1262" s="80"/>
      <c r="CA1262" s="80"/>
      <c r="CB1262" s="69"/>
      <c r="CC1262" s="69"/>
      <c r="CD1262" s="80"/>
      <c r="CE1262" s="80"/>
      <c r="CF1262" s="69"/>
      <c r="CG1262" s="69"/>
      <c r="CH1262" s="69"/>
      <c r="CI1262" s="69"/>
      <c r="CJ1262" s="69"/>
      <c r="CK1262" s="69"/>
      <c r="CL1262" s="68"/>
      <c r="CM1262" s="67"/>
      <c r="CN1262" s="67"/>
      <c r="CO1262" s="69"/>
      <c r="CP1262" s="68"/>
      <c r="CQ1262" s="67"/>
      <c r="CR1262" s="67"/>
      <c r="CS1262" s="69"/>
      <c r="CT1262" s="81"/>
      <c r="CU1262" s="69"/>
      <c r="CV1262" s="69"/>
      <c r="CW1262" s="69"/>
      <c r="CX1262" s="69"/>
      <c r="CY1262" s="69"/>
      <c r="CZ1262" s="69"/>
      <c r="DA1262" s="69"/>
    </row>
    <row r="1263" spans="2:105">
      <c r="B1263" s="67"/>
      <c r="C1263" s="67"/>
      <c r="D1263" s="67"/>
      <c r="E1263" s="69"/>
      <c r="F1263" s="68"/>
      <c r="G1263" s="67"/>
      <c r="H1263" s="69"/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80"/>
      <c r="T1263" s="80"/>
      <c r="U1263" s="80"/>
      <c r="V1263" s="80"/>
      <c r="W1263" s="80"/>
      <c r="X1263" s="80"/>
      <c r="Y1263" s="80"/>
      <c r="Z1263" s="80"/>
      <c r="AA1263" s="80"/>
      <c r="AB1263" s="80"/>
      <c r="AC1263" s="80"/>
      <c r="AD1263" s="80"/>
      <c r="AE1263" s="69"/>
      <c r="AF1263" s="69"/>
      <c r="AG1263" s="69"/>
      <c r="AH1263" s="80"/>
      <c r="AI1263" s="80"/>
      <c r="AJ1263" s="69"/>
      <c r="AK1263" s="69"/>
      <c r="AL1263" s="80"/>
      <c r="AM1263" s="80"/>
      <c r="AN1263" s="69"/>
      <c r="AO1263" s="69"/>
      <c r="AP1263" s="80"/>
      <c r="AQ1263" s="80"/>
      <c r="AR1263" s="69"/>
      <c r="AS1263" s="69"/>
      <c r="AT1263" s="80"/>
      <c r="AU1263" s="80"/>
      <c r="AV1263" s="69"/>
      <c r="AW1263" s="69"/>
      <c r="AX1263" s="80"/>
      <c r="AY1263" s="80"/>
      <c r="AZ1263" s="69"/>
      <c r="BA1263" s="69"/>
      <c r="BB1263" s="80"/>
      <c r="BC1263" s="80"/>
      <c r="BD1263" s="69"/>
      <c r="BE1263" s="69"/>
      <c r="BF1263" s="80"/>
      <c r="BG1263" s="80"/>
      <c r="BH1263" s="69"/>
      <c r="BI1263" s="69"/>
      <c r="BJ1263" s="80"/>
      <c r="BK1263" s="80"/>
      <c r="BL1263" s="69"/>
      <c r="BM1263" s="69"/>
      <c r="BN1263" s="80"/>
      <c r="BO1263" s="80"/>
      <c r="BP1263" s="69"/>
      <c r="BQ1263" s="69"/>
      <c r="BR1263" s="80"/>
      <c r="BS1263" s="80"/>
      <c r="BT1263" s="69"/>
      <c r="BU1263" s="69"/>
      <c r="BV1263" s="80"/>
      <c r="BW1263" s="80"/>
      <c r="BX1263" s="69"/>
      <c r="BY1263" s="69"/>
      <c r="BZ1263" s="80"/>
      <c r="CA1263" s="80"/>
      <c r="CB1263" s="69"/>
      <c r="CC1263" s="69"/>
      <c r="CD1263" s="80"/>
      <c r="CE1263" s="80"/>
      <c r="CF1263" s="69"/>
      <c r="CG1263" s="69"/>
      <c r="CH1263" s="69"/>
      <c r="CI1263" s="69"/>
      <c r="CJ1263" s="69"/>
      <c r="CK1263" s="69"/>
      <c r="CL1263" s="68"/>
      <c r="CM1263" s="67"/>
      <c r="CN1263" s="67"/>
      <c r="CO1263" s="69"/>
      <c r="CP1263" s="68"/>
      <c r="CQ1263" s="67"/>
      <c r="CR1263" s="67"/>
      <c r="CS1263" s="69"/>
      <c r="CT1263" s="81"/>
      <c r="CU1263" s="69"/>
      <c r="CV1263" s="69"/>
      <c r="CW1263" s="69"/>
      <c r="CX1263" s="69"/>
      <c r="CY1263" s="69"/>
      <c r="CZ1263" s="69"/>
      <c r="DA1263" s="69"/>
    </row>
    <row r="1264" spans="2:105">
      <c r="B1264" s="67"/>
      <c r="C1264" s="67"/>
      <c r="D1264" s="67"/>
      <c r="E1264" s="69"/>
      <c r="F1264" s="68"/>
      <c r="G1264" s="67"/>
      <c r="H1264" s="69"/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80"/>
      <c r="T1264" s="80"/>
      <c r="U1264" s="80"/>
      <c r="V1264" s="80"/>
      <c r="W1264" s="80"/>
      <c r="X1264" s="80"/>
      <c r="Y1264" s="80"/>
      <c r="Z1264" s="80"/>
      <c r="AA1264" s="80"/>
      <c r="AB1264" s="80"/>
      <c r="AC1264" s="80"/>
      <c r="AD1264" s="80"/>
      <c r="AE1264" s="69"/>
      <c r="AF1264" s="69"/>
      <c r="AG1264" s="69"/>
      <c r="AH1264" s="80"/>
      <c r="AI1264" s="80"/>
      <c r="AJ1264" s="69"/>
      <c r="AK1264" s="69"/>
      <c r="AL1264" s="80"/>
      <c r="AM1264" s="80"/>
      <c r="AN1264" s="69"/>
      <c r="AO1264" s="69"/>
      <c r="AP1264" s="80"/>
      <c r="AQ1264" s="80"/>
      <c r="AR1264" s="69"/>
      <c r="AS1264" s="69"/>
      <c r="AT1264" s="80"/>
      <c r="AU1264" s="80"/>
      <c r="AV1264" s="69"/>
      <c r="AW1264" s="69"/>
      <c r="AX1264" s="80"/>
      <c r="AY1264" s="80"/>
      <c r="AZ1264" s="69"/>
      <c r="BA1264" s="69"/>
      <c r="BB1264" s="80"/>
      <c r="BC1264" s="80"/>
      <c r="BD1264" s="69"/>
      <c r="BE1264" s="69"/>
      <c r="BF1264" s="80"/>
      <c r="BG1264" s="80"/>
      <c r="BH1264" s="69"/>
      <c r="BI1264" s="69"/>
      <c r="BJ1264" s="80"/>
      <c r="BK1264" s="80"/>
      <c r="BL1264" s="69"/>
      <c r="BM1264" s="69"/>
      <c r="BN1264" s="80"/>
      <c r="BO1264" s="80"/>
      <c r="BP1264" s="69"/>
      <c r="BQ1264" s="69"/>
      <c r="BR1264" s="80"/>
      <c r="BS1264" s="80"/>
      <c r="BT1264" s="69"/>
      <c r="BU1264" s="69"/>
      <c r="BV1264" s="80"/>
      <c r="BW1264" s="80"/>
      <c r="BX1264" s="69"/>
      <c r="BY1264" s="69"/>
      <c r="BZ1264" s="80"/>
      <c r="CA1264" s="80"/>
      <c r="CB1264" s="69"/>
      <c r="CC1264" s="69"/>
      <c r="CD1264" s="80"/>
      <c r="CE1264" s="80"/>
      <c r="CF1264" s="69"/>
      <c r="CG1264" s="69"/>
      <c r="CH1264" s="69"/>
      <c r="CI1264" s="69"/>
      <c r="CJ1264" s="69"/>
      <c r="CK1264" s="69"/>
      <c r="CL1264" s="68"/>
      <c r="CM1264" s="67"/>
      <c r="CN1264" s="67"/>
      <c r="CO1264" s="69"/>
      <c r="CP1264" s="68"/>
      <c r="CQ1264" s="67"/>
      <c r="CR1264" s="67"/>
      <c r="CS1264" s="69"/>
      <c r="CT1264" s="81"/>
      <c r="CU1264" s="69"/>
      <c r="CV1264" s="69"/>
      <c r="CW1264" s="69"/>
      <c r="CX1264" s="69"/>
      <c r="CY1264" s="69"/>
      <c r="CZ1264" s="69"/>
      <c r="DA1264" s="69"/>
    </row>
    <row r="1265" spans="2:105">
      <c r="B1265" s="67"/>
      <c r="C1265" s="67"/>
      <c r="D1265" s="67"/>
      <c r="E1265" s="69"/>
      <c r="F1265" s="68"/>
      <c r="G1265" s="67"/>
      <c r="H1265" s="69"/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80"/>
      <c r="T1265" s="80"/>
      <c r="U1265" s="80"/>
      <c r="V1265" s="80"/>
      <c r="W1265" s="80"/>
      <c r="X1265" s="80"/>
      <c r="Y1265" s="80"/>
      <c r="Z1265" s="80"/>
      <c r="AA1265" s="80"/>
      <c r="AB1265" s="80"/>
      <c r="AC1265" s="80"/>
      <c r="AD1265" s="80"/>
      <c r="AE1265" s="69"/>
      <c r="AF1265" s="69"/>
      <c r="AG1265" s="69"/>
      <c r="AH1265" s="80"/>
      <c r="AI1265" s="80"/>
      <c r="AJ1265" s="69"/>
      <c r="AK1265" s="69"/>
      <c r="AL1265" s="80"/>
      <c r="AM1265" s="80"/>
      <c r="AN1265" s="69"/>
      <c r="AO1265" s="69"/>
      <c r="AP1265" s="80"/>
      <c r="AQ1265" s="80"/>
      <c r="AR1265" s="69"/>
      <c r="AS1265" s="69"/>
      <c r="AT1265" s="80"/>
      <c r="AU1265" s="80"/>
      <c r="AV1265" s="69"/>
      <c r="AW1265" s="69"/>
      <c r="AX1265" s="80"/>
      <c r="AY1265" s="80"/>
      <c r="AZ1265" s="69"/>
      <c r="BA1265" s="69"/>
      <c r="BB1265" s="80"/>
      <c r="BC1265" s="80"/>
      <c r="BD1265" s="69"/>
      <c r="BE1265" s="69"/>
      <c r="BF1265" s="80"/>
      <c r="BG1265" s="80"/>
      <c r="BH1265" s="69"/>
      <c r="BI1265" s="69"/>
      <c r="BJ1265" s="80"/>
      <c r="BK1265" s="80"/>
      <c r="BL1265" s="69"/>
      <c r="BM1265" s="69"/>
      <c r="BN1265" s="80"/>
      <c r="BO1265" s="80"/>
      <c r="BP1265" s="69"/>
      <c r="BQ1265" s="69"/>
      <c r="BR1265" s="80"/>
      <c r="BS1265" s="80"/>
      <c r="BT1265" s="69"/>
      <c r="BU1265" s="69"/>
      <c r="BV1265" s="80"/>
      <c r="BW1265" s="80"/>
      <c r="BX1265" s="69"/>
      <c r="BY1265" s="69"/>
      <c r="BZ1265" s="80"/>
      <c r="CA1265" s="80"/>
      <c r="CB1265" s="69"/>
      <c r="CC1265" s="69"/>
      <c r="CD1265" s="80"/>
      <c r="CE1265" s="80"/>
      <c r="CF1265" s="69"/>
      <c r="CG1265" s="69"/>
      <c r="CH1265" s="69"/>
      <c r="CI1265" s="69"/>
      <c r="CJ1265" s="69"/>
      <c r="CK1265" s="69"/>
      <c r="CL1265" s="68"/>
      <c r="CM1265" s="67"/>
      <c r="CN1265" s="67"/>
      <c r="CO1265" s="69"/>
      <c r="CP1265" s="68"/>
      <c r="CQ1265" s="67"/>
      <c r="CR1265" s="67"/>
      <c r="CS1265" s="69"/>
      <c r="CT1265" s="81"/>
      <c r="CU1265" s="69"/>
      <c r="CV1265" s="69"/>
      <c r="CW1265" s="69"/>
      <c r="CX1265" s="69"/>
      <c r="CY1265" s="69"/>
      <c r="CZ1265" s="69"/>
      <c r="DA1265" s="69"/>
    </row>
    <row r="1266" spans="2:105">
      <c r="B1266" s="67"/>
      <c r="C1266" s="67"/>
      <c r="D1266" s="67"/>
      <c r="E1266" s="69"/>
      <c r="F1266" s="68"/>
      <c r="G1266" s="67"/>
      <c r="H1266" s="69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80"/>
      <c r="T1266" s="80"/>
      <c r="U1266" s="80"/>
      <c r="V1266" s="80"/>
      <c r="W1266" s="80"/>
      <c r="X1266" s="80"/>
      <c r="Y1266" s="80"/>
      <c r="Z1266" s="80"/>
      <c r="AA1266" s="80"/>
      <c r="AB1266" s="80"/>
      <c r="AC1266" s="80"/>
      <c r="AD1266" s="80"/>
      <c r="AE1266" s="69"/>
      <c r="AF1266" s="69"/>
      <c r="AG1266" s="69"/>
      <c r="AH1266" s="80"/>
      <c r="AI1266" s="80"/>
      <c r="AJ1266" s="69"/>
      <c r="AK1266" s="69"/>
      <c r="AL1266" s="80"/>
      <c r="AM1266" s="80"/>
      <c r="AN1266" s="69"/>
      <c r="AO1266" s="69"/>
      <c r="AP1266" s="80"/>
      <c r="AQ1266" s="80"/>
      <c r="AR1266" s="69"/>
      <c r="AS1266" s="69"/>
      <c r="AT1266" s="80"/>
      <c r="AU1266" s="80"/>
      <c r="AV1266" s="69"/>
      <c r="AW1266" s="69"/>
      <c r="AX1266" s="80"/>
      <c r="AY1266" s="80"/>
      <c r="AZ1266" s="69"/>
      <c r="BA1266" s="69"/>
      <c r="BB1266" s="80"/>
      <c r="BC1266" s="80"/>
      <c r="BD1266" s="69"/>
      <c r="BE1266" s="69"/>
      <c r="BF1266" s="80"/>
      <c r="BG1266" s="80"/>
      <c r="BH1266" s="69"/>
      <c r="BI1266" s="69"/>
      <c r="BJ1266" s="80"/>
      <c r="BK1266" s="80"/>
      <c r="BL1266" s="69"/>
      <c r="BM1266" s="69"/>
      <c r="BN1266" s="80"/>
      <c r="BO1266" s="80"/>
      <c r="BP1266" s="69"/>
      <c r="BQ1266" s="69"/>
      <c r="BR1266" s="80"/>
      <c r="BS1266" s="80"/>
      <c r="BT1266" s="69"/>
      <c r="BU1266" s="69"/>
      <c r="BV1266" s="80"/>
      <c r="BW1266" s="80"/>
      <c r="BX1266" s="69"/>
      <c r="BY1266" s="69"/>
      <c r="BZ1266" s="80"/>
      <c r="CA1266" s="80"/>
      <c r="CB1266" s="69"/>
      <c r="CC1266" s="69"/>
      <c r="CD1266" s="80"/>
      <c r="CE1266" s="80"/>
      <c r="CF1266" s="69"/>
      <c r="CG1266" s="69"/>
      <c r="CH1266" s="69"/>
      <c r="CI1266" s="69"/>
      <c r="CJ1266" s="69"/>
      <c r="CK1266" s="69"/>
      <c r="CL1266" s="68"/>
      <c r="CM1266" s="67"/>
      <c r="CN1266" s="67"/>
      <c r="CO1266" s="69"/>
      <c r="CP1266" s="68"/>
      <c r="CQ1266" s="67"/>
      <c r="CR1266" s="67"/>
      <c r="CS1266" s="69"/>
      <c r="CT1266" s="81"/>
      <c r="CU1266" s="69"/>
      <c r="CV1266" s="69"/>
      <c r="CW1266" s="69"/>
      <c r="CX1266" s="69"/>
      <c r="CY1266" s="69"/>
      <c r="CZ1266" s="69"/>
      <c r="DA1266" s="69"/>
    </row>
    <row r="1267" spans="2:105">
      <c r="B1267" s="67"/>
      <c r="C1267" s="67"/>
      <c r="D1267" s="67"/>
      <c r="E1267" s="69"/>
      <c r="F1267" s="68"/>
      <c r="G1267" s="67"/>
      <c r="H1267" s="69"/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80"/>
      <c r="T1267" s="80"/>
      <c r="U1267" s="80"/>
      <c r="V1267" s="80"/>
      <c r="W1267" s="80"/>
      <c r="X1267" s="80"/>
      <c r="Y1267" s="80"/>
      <c r="Z1267" s="80"/>
      <c r="AA1267" s="80"/>
      <c r="AB1267" s="80"/>
      <c r="AC1267" s="80"/>
      <c r="AD1267" s="80"/>
      <c r="AE1267" s="69"/>
      <c r="AF1267" s="69"/>
      <c r="AG1267" s="69"/>
      <c r="AH1267" s="80"/>
      <c r="AI1267" s="80"/>
      <c r="AJ1267" s="69"/>
      <c r="AK1267" s="69"/>
      <c r="AL1267" s="80"/>
      <c r="AM1267" s="80"/>
      <c r="AN1267" s="69"/>
      <c r="AO1267" s="69"/>
      <c r="AP1267" s="80"/>
      <c r="AQ1267" s="80"/>
      <c r="AR1267" s="69"/>
      <c r="AS1267" s="69"/>
      <c r="AT1267" s="80"/>
      <c r="AU1267" s="80"/>
      <c r="AV1267" s="69"/>
      <c r="AW1267" s="69"/>
      <c r="AX1267" s="80"/>
      <c r="AY1267" s="80"/>
      <c r="AZ1267" s="69"/>
      <c r="BA1267" s="69"/>
      <c r="BB1267" s="80"/>
      <c r="BC1267" s="80"/>
      <c r="BD1267" s="69"/>
      <c r="BE1267" s="69"/>
      <c r="BF1267" s="80"/>
      <c r="BG1267" s="80"/>
      <c r="BH1267" s="69"/>
      <c r="BI1267" s="69"/>
      <c r="BJ1267" s="80"/>
      <c r="BK1267" s="80"/>
      <c r="BL1267" s="69"/>
      <c r="BM1267" s="69"/>
      <c r="BN1267" s="80"/>
      <c r="BO1267" s="80"/>
      <c r="BP1267" s="69"/>
      <c r="BQ1267" s="69"/>
      <c r="BR1267" s="80"/>
      <c r="BS1267" s="80"/>
      <c r="BT1267" s="69"/>
      <c r="BU1267" s="69"/>
      <c r="BV1267" s="80"/>
      <c r="BW1267" s="80"/>
      <c r="BX1267" s="69"/>
      <c r="BY1267" s="69"/>
      <c r="BZ1267" s="80"/>
      <c r="CA1267" s="80"/>
      <c r="CB1267" s="69"/>
      <c r="CC1267" s="69"/>
      <c r="CD1267" s="80"/>
      <c r="CE1267" s="80"/>
      <c r="CF1267" s="69"/>
      <c r="CG1267" s="69"/>
      <c r="CH1267" s="69"/>
      <c r="CI1267" s="69"/>
      <c r="CJ1267" s="69"/>
      <c r="CK1267" s="69"/>
      <c r="CL1267" s="68"/>
      <c r="CM1267" s="67"/>
      <c r="CN1267" s="67"/>
      <c r="CO1267" s="69"/>
      <c r="CP1267" s="68"/>
      <c r="CQ1267" s="67"/>
      <c r="CR1267" s="67"/>
      <c r="CS1267" s="69"/>
      <c r="CT1267" s="81"/>
      <c r="CU1267" s="69"/>
      <c r="CV1267" s="69"/>
      <c r="CW1267" s="69"/>
      <c r="CX1267" s="69"/>
      <c r="CY1267" s="69"/>
      <c r="CZ1267" s="69"/>
      <c r="DA1267" s="69"/>
    </row>
    <row r="1268" spans="2:105">
      <c r="B1268" s="67"/>
      <c r="C1268" s="67"/>
      <c r="D1268" s="67"/>
      <c r="E1268" s="69"/>
      <c r="F1268" s="68"/>
      <c r="G1268" s="67"/>
      <c r="H1268" s="69"/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80"/>
      <c r="T1268" s="80"/>
      <c r="U1268" s="80"/>
      <c r="V1268" s="80"/>
      <c r="W1268" s="80"/>
      <c r="X1268" s="80"/>
      <c r="Y1268" s="80"/>
      <c r="Z1268" s="80"/>
      <c r="AA1268" s="80"/>
      <c r="AB1268" s="80"/>
      <c r="AC1268" s="80"/>
      <c r="AD1268" s="80"/>
      <c r="AE1268" s="69"/>
      <c r="AF1268" s="69"/>
      <c r="AG1268" s="69"/>
      <c r="AH1268" s="80"/>
      <c r="AI1268" s="80"/>
      <c r="AJ1268" s="69"/>
      <c r="AK1268" s="69"/>
      <c r="AL1268" s="80"/>
      <c r="AM1268" s="80"/>
      <c r="AN1268" s="69"/>
      <c r="AO1268" s="69"/>
      <c r="AP1268" s="80"/>
      <c r="AQ1268" s="80"/>
      <c r="AR1268" s="69"/>
      <c r="AS1268" s="69"/>
      <c r="AT1268" s="80"/>
      <c r="AU1268" s="80"/>
      <c r="AV1268" s="69"/>
      <c r="AW1268" s="69"/>
      <c r="AX1268" s="80"/>
      <c r="AY1268" s="80"/>
      <c r="AZ1268" s="69"/>
      <c r="BA1268" s="69"/>
      <c r="BB1268" s="80"/>
      <c r="BC1268" s="80"/>
      <c r="BD1268" s="69"/>
      <c r="BE1268" s="69"/>
      <c r="BF1268" s="80"/>
      <c r="BG1268" s="80"/>
      <c r="BH1268" s="69"/>
      <c r="BI1268" s="69"/>
      <c r="BJ1268" s="80"/>
      <c r="BK1268" s="80"/>
      <c r="BL1268" s="69"/>
      <c r="BM1268" s="69"/>
      <c r="BN1268" s="80"/>
      <c r="BO1268" s="80"/>
      <c r="BP1268" s="69"/>
      <c r="BQ1268" s="69"/>
      <c r="BR1268" s="80"/>
      <c r="BS1268" s="80"/>
      <c r="BT1268" s="69"/>
      <c r="BU1268" s="69"/>
      <c r="BV1268" s="80"/>
      <c r="BW1268" s="80"/>
      <c r="BX1268" s="69"/>
      <c r="BY1268" s="69"/>
      <c r="BZ1268" s="80"/>
      <c r="CA1268" s="80"/>
      <c r="CB1268" s="69"/>
      <c r="CC1268" s="69"/>
      <c r="CD1268" s="80"/>
      <c r="CE1268" s="80"/>
      <c r="CF1268" s="69"/>
      <c r="CG1268" s="69"/>
      <c r="CH1268" s="69"/>
      <c r="CI1268" s="69"/>
      <c r="CJ1268" s="69"/>
      <c r="CK1268" s="69"/>
      <c r="CL1268" s="68"/>
      <c r="CM1268" s="67"/>
      <c r="CN1268" s="67"/>
      <c r="CO1268" s="69"/>
      <c r="CP1268" s="68"/>
      <c r="CQ1268" s="67"/>
      <c r="CR1268" s="67"/>
      <c r="CS1268" s="69"/>
      <c r="CT1268" s="81"/>
      <c r="CU1268" s="69"/>
      <c r="CV1268" s="69"/>
      <c r="CW1268" s="69"/>
      <c r="CX1268" s="69"/>
      <c r="CY1268" s="69"/>
      <c r="CZ1268" s="69"/>
      <c r="DA1268" s="69"/>
    </row>
    <row r="1269" spans="2:105">
      <c r="B1269" s="67"/>
      <c r="C1269" s="67"/>
      <c r="D1269" s="67"/>
      <c r="E1269" s="69"/>
      <c r="F1269" s="68"/>
      <c r="G1269" s="67"/>
      <c r="H1269" s="69"/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80"/>
      <c r="T1269" s="80"/>
      <c r="U1269" s="80"/>
      <c r="V1269" s="80"/>
      <c r="W1269" s="80"/>
      <c r="X1269" s="80"/>
      <c r="Y1269" s="80"/>
      <c r="Z1269" s="80"/>
      <c r="AA1269" s="80"/>
      <c r="AB1269" s="80"/>
      <c r="AC1269" s="80"/>
      <c r="AD1269" s="80"/>
      <c r="AE1269" s="69"/>
      <c r="AF1269" s="69"/>
      <c r="AG1269" s="69"/>
      <c r="AH1269" s="80"/>
      <c r="AI1269" s="80"/>
      <c r="AJ1269" s="69"/>
      <c r="AK1269" s="69"/>
      <c r="AL1269" s="80"/>
      <c r="AM1269" s="80"/>
      <c r="AN1269" s="69"/>
      <c r="AO1269" s="69"/>
      <c r="AP1269" s="80"/>
      <c r="AQ1269" s="80"/>
      <c r="AR1269" s="69"/>
      <c r="AS1269" s="69"/>
      <c r="AT1269" s="80"/>
      <c r="AU1269" s="80"/>
      <c r="AV1269" s="69"/>
      <c r="AW1269" s="69"/>
      <c r="AX1269" s="80"/>
      <c r="AY1269" s="80"/>
      <c r="AZ1269" s="69"/>
      <c r="BA1269" s="69"/>
      <c r="BB1269" s="80"/>
      <c r="BC1269" s="80"/>
      <c r="BD1269" s="69"/>
      <c r="BE1269" s="69"/>
      <c r="BF1269" s="80"/>
      <c r="BG1269" s="80"/>
      <c r="BH1269" s="69"/>
      <c r="BI1269" s="69"/>
      <c r="BJ1269" s="80"/>
      <c r="BK1269" s="80"/>
      <c r="BL1269" s="69"/>
      <c r="BM1269" s="69"/>
      <c r="BN1269" s="80"/>
      <c r="BO1269" s="80"/>
      <c r="BP1269" s="69"/>
      <c r="BQ1269" s="69"/>
      <c r="BR1269" s="80"/>
      <c r="BS1269" s="80"/>
      <c r="BT1269" s="69"/>
      <c r="BU1269" s="69"/>
      <c r="BV1269" s="80"/>
      <c r="BW1269" s="80"/>
      <c r="BX1269" s="69"/>
      <c r="BY1269" s="69"/>
      <c r="BZ1269" s="80"/>
      <c r="CA1269" s="80"/>
      <c r="CB1269" s="69"/>
      <c r="CC1269" s="69"/>
      <c r="CD1269" s="80"/>
      <c r="CE1269" s="80"/>
      <c r="CF1269" s="69"/>
      <c r="CG1269" s="69"/>
      <c r="CH1269" s="69"/>
      <c r="CI1269" s="69"/>
      <c r="CJ1269" s="69"/>
      <c r="CK1269" s="69"/>
      <c r="CL1269" s="68"/>
      <c r="CM1269" s="67"/>
      <c r="CN1269" s="67"/>
      <c r="CO1269" s="69"/>
      <c r="CP1269" s="68"/>
      <c r="CQ1269" s="67"/>
      <c r="CR1269" s="67"/>
      <c r="CS1269" s="69"/>
      <c r="CT1269" s="81"/>
      <c r="CU1269" s="69"/>
      <c r="CV1269" s="69"/>
      <c r="CW1269" s="69"/>
      <c r="CX1269" s="69"/>
      <c r="CY1269" s="69"/>
      <c r="CZ1269" s="69"/>
      <c r="DA1269" s="69"/>
    </row>
    <row r="1270" spans="2:105">
      <c r="B1270" s="67"/>
      <c r="C1270" s="67"/>
      <c r="D1270" s="67"/>
      <c r="E1270" s="69"/>
      <c r="F1270" s="68"/>
      <c r="G1270" s="67"/>
      <c r="H1270" s="69"/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80"/>
      <c r="T1270" s="80"/>
      <c r="U1270" s="80"/>
      <c r="V1270" s="80"/>
      <c r="W1270" s="80"/>
      <c r="X1270" s="80"/>
      <c r="Y1270" s="80"/>
      <c r="Z1270" s="80"/>
      <c r="AA1270" s="80"/>
      <c r="AB1270" s="80"/>
      <c r="AC1270" s="80"/>
      <c r="AD1270" s="80"/>
      <c r="AE1270" s="69"/>
      <c r="AF1270" s="69"/>
      <c r="AG1270" s="69"/>
      <c r="AH1270" s="80"/>
      <c r="AI1270" s="80"/>
      <c r="AJ1270" s="69"/>
      <c r="AK1270" s="69"/>
      <c r="AL1270" s="80"/>
      <c r="AM1270" s="80"/>
      <c r="AN1270" s="69"/>
      <c r="AO1270" s="69"/>
      <c r="AP1270" s="80"/>
      <c r="AQ1270" s="80"/>
      <c r="AR1270" s="69"/>
      <c r="AS1270" s="69"/>
      <c r="AT1270" s="80"/>
      <c r="AU1270" s="80"/>
      <c r="AV1270" s="69"/>
      <c r="AW1270" s="69"/>
      <c r="AX1270" s="80"/>
      <c r="AY1270" s="80"/>
      <c r="AZ1270" s="69"/>
      <c r="BA1270" s="69"/>
      <c r="BB1270" s="80"/>
      <c r="BC1270" s="80"/>
      <c r="BD1270" s="69"/>
      <c r="BE1270" s="69"/>
      <c r="BF1270" s="80"/>
      <c r="BG1270" s="80"/>
      <c r="BH1270" s="69"/>
      <c r="BI1270" s="69"/>
      <c r="BJ1270" s="80"/>
      <c r="BK1270" s="80"/>
      <c r="BL1270" s="69"/>
      <c r="BM1270" s="69"/>
      <c r="BN1270" s="80"/>
      <c r="BO1270" s="80"/>
      <c r="BP1270" s="69"/>
      <c r="BQ1270" s="69"/>
      <c r="BR1270" s="80"/>
      <c r="BS1270" s="80"/>
      <c r="BT1270" s="69"/>
      <c r="BU1270" s="69"/>
      <c r="BV1270" s="80"/>
      <c r="BW1270" s="80"/>
      <c r="BX1270" s="69"/>
      <c r="BY1270" s="69"/>
      <c r="BZ1270" s="80"/>
      <c r="CA1270" s="80"/>
      <c r="CB1270" s="69"/>
      <c r="CC1270" s="69"/>
      <c r="CD1270" s="80"/>
      <c r="CE1270" s="80"/>
      <c r="CF1270" s="69"/>
      <c r="CG1270" s="69"/>
      <c r="CH1270" s="69"/>
      <c r="CI1270" s="69"/>
      <c r="CJ1270" s="69"/>
      <c r="CK1270" s="69"/>
      <c r="CL1270" s="68"/>
      <c r="CM1270" s="67"/>
      <c r="CN1270" s="67"/>
      <c r="CO1270" s="69"/>
      <c r="CP1270" s="68"/>
      <c r="CQ1270" s="67"/>
      <c r="CR1270" s="67"/>
      <c r="CS1270" s="69"/>
      <c r="CT1270" s="81"/>
      <c r="CU1270" s="69"/>
      <c r="CV1270" s="69"/>
      <c r="CW1270" s="69"/>
      <c r="CX1270" s="69"/>
      <c r="CY1270" s="69"/>
      <c r="CZ1270" s="69"/>
      <c r="DA1270" s="69"/>
    </row>
    <row r="1271" spans="2:105">
      <c r="B1271" s="67"/>
      <c r="C1271" s="67"/>
      <c r="D1271" s="67"/>
      <c r="E1271" s="69"/>
      <c r="F1271" s="68"/>
      <c r="G1271" s="67"/>
      <c r="H1271" s="69"/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80"/>
      <c r="T1271" s="80"/>
      <c r="U1271" s="80"/>
      <c r="V1271" s="80"/>
      <c r="W1271" s="80"/>
      <c r="X1271" s="80"/>
      <c r="Y1271" s="80"/>
      <c r="Z1271" s="80"/>
      <c r="AA1271" s="80"/>
      <c r="AB1271" s="80"/>
      <c r="AC1271" s="80"/>
      <c r="AD1271" s="80"/>
      <c r="AE1271" s="69"/>
      <c r="AF1271" s="69"/>
      <c r="AG1271" s="69"/>
      <c r="AH1271" s="80"/>
      <c r="AI1271" s="80"/>
      <c r="AJ1271" s="69"/>
      <c r="AK1271" s="69"/>
      <c r="AL1271" s="80"/>
      <c r="AM1271" s="80"/>
      <c r="AN1271" s="69"/>
      <c r="AO1271" s="69"/>
      <c r="AP1271" s="80"/>
      <c r="AQ1271" s="80"/>
      <c r="AR1271" s="69"/>
      <c r="AS1271" s="69"/>
      <c r="AT1271" s="80"/>
      <c r="AU1271" s="80"/>
      <c r="AV1271" s="69"/>
      <c r="AW1271" s="69"/>
      <c r="AX1271" s="80"/>
      <c r="AY1271" s="80"/>
      <c r="AZ1271" s="69"/>
      <c r="BA1271" s="69"/>
      <c r="BB1271" s="80"/>
      <c r="BC1271" s="80"/>
      <c r="BD1271" s="69"/>
      <c r="BE1271" s="69"/>
      <c r="BF1271" s="80"/>
      <c r="BG1271" s="80"/>
      <c r="BH1271" s="69"/>
      <c r="BI1271" s="69"/>
      <c r="BJ1271" s="80"/>
      <c r="BK1271" s="80"/>
      <c r="BL1271" s="69"/>
      <c r="BM1271" s="69"/>
      <c r="BN1271" s="80"/>
      <c r="BO1271" s="80"/>
      <c r="BP1271" s="69"/>
      <c r="BQ1271" s="69"/>
      <c r="BR1271" s="80"/>
      <c r="BS1271" s="80"/>
      <c r="BT1271" s="69"/>
      <c r="BU1271" s="69"/>
      <c r="BV1271" s="80"/>
      <c r="BW1271" s="80"/>
      <c r="BX1271" s="69"/>
      <c r="BY1271" s="69"/>
      <c r="BZ1271" s="80"/>
      <c r="CA1271" s="80"/>
      <c r="CB1271" s="69"/>
      <c r="CC1271" s="69"/>
      <c r="CD1271" s="80"/>
      <c r="CE1271" s="80"/>
      <c r="CF1271" s="69"/>
      <c r="CG1271" s="69"/>
      <c r="CH1271" s="69"/>
      <c r="CI1271" s="69"/>
      <c r="CJ1271" s="69"/>
      <c r="CK1271" s="69"/>
      <c r="CL1271" s="68"/>
      <c r="CM1271" s="67"/>
      <c r="CN1271" s="67"/>
      <c r="CO1271" s="69"/>
      <c r="CP1271" s="68"/>
      <c r="CQ1271" s="67"/>
      <c r="CR1271" s="67"/>
      <c r="CS1271" s="69"/>
      <c r="CT1271" s="81"/>
      <c r="CU1271" s="69"/>
      <c r="CV1271" s="69"/>
      <c r="CW1271" s="69"/>
      <c r="CX1271" s="69"/>
      <c r="CY1271" s="69"/>
      <c r="CZ1271" s="69"/>
      <c r="DA1271" s="69"/>
    </row>
    <row r="1272" spans="2:105">
      <c r="B1272" s="67"/>
      <c r="C1272" s="67"/>
      <c r="D1272" s="67"/>
      <c r="E1272" s="69"/>
      <c r="F1272" s="68"/>
      <c r="G1272" s="67"/>
      <c r="H1272" s="69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80"/>
      <c r="T1272" s="80"/>
      <c r="U1272" s="80"/>
      <c r="V1272" s="80"/>
      <c r="W1272" s="80"/>
      <c r="X1272" s="80"/>
      <c r="Y1272" s="80"/>
      <c r="Z1272" s="80"/>
      <c r="AA1272" s="80"/>
      <c r="AB1272" s="80"/>
      <c r="AC1272" s="80"/>
      <c r="AD1272" s="80"/>
      <c r="AE1272" s="69"/>
      <c r="AF1272" s="69"/>
      <c r="AG1272" s="69"/>
      <c r="AH1272" s="80"/>
      <c r="AI1272" s="80"/>
      <c r="AJ1272" s="69"/>
      <c r="AK1272" s="69"/>
      <c r="AL1272" s="80"/>
      <c r="AM1272" s="80"/>
      <c r="AN1272" s="69"/>
      <c r="AO1272" s="69"/>
      <c r="AP1272" s="80"/>
      <c r="AQ1272" s="80"/>
      <c r="AR1272" s="69"/>
      <c r="AS1272" s="69"/>
      <c r="AT1272" s="80"/>
      <c r="AU1272" s="80"/>
      <c r="AV1272" s="69"/>
      <c r="AW1272" s="69"/>
      <c r="AX1272" s="80"/>
      <c r="AY1272" s="80"/>
      <c r="AZ1272" s="69"/>
      <c r="BA1272" s="69"/>
      <c r="BB1272" s="80"/>
      <c r="BC1272" s="80"/>
      <c r="BD1272" s="69"/>
      <c r="BE1272" s="69"/>
      <c r="BF1272" s="80"/>
      <c r="BG1272" s="80"/>
      <c r="BH1272" s="69"/>
      <c r="BI1272" s="69"/>
      <c r="BJ1272" s="80"/>
      <c r="BK1272" s="80"/>
      <c r="BL1272" s="69"/>
      <c r="BM1272" s="69"/>
      <c r="BN1272" s="80"/>
      <c r="BO1272" s="80"/>
      <c r="BP1272" s="69"/>
      <c r="BQ1272" s="69"/>
      <c r="BR1272" s="80"/>
      <c r="BS1272" s="80"/>
      <c r="BT1272" s="69"/>
      <c r="BU1272" s="69"/>
      <c r="BV1272" s="80"/>
      <c r="BW1272" s="80"/>
      <c r="BX1272" s="69"/>
      <c r="BY1272" s="69"/>
      <c r="BZ1272" s="80"/>
      <c r="CA1272" s="80"/>
      <c r="CB1272" s="69"/>
      <c r="CC1272" s="69"/>
      <c r="CD1272" s="80"/>
      <c r="CE1272" s="80"/>
      <c r="CF1272" s="69"/>
      <c r="CG1272" s="69"/>
      <c r="CH1272" s="69"/>
      <c r="CI1272" s="69"/>
      <c r="CJ1272" s="69"/>
      <c r="CK1272" s="69"/>
      <c r="CL1272" s="68"/>
      <c r="CM1272" s="67"/>
      <c r="CN1272" s="67"/>
      <c r="CO1272" s="69"/>
      <c r="CP1272" s="68"/>
      <c r="CQ1272" s="67"/>
      <c r="CR1272" s="67"/>
      <c r="CS1272" s="69"/>
      <c r="CT1272" s="81"/>
      <c r="CU1272" s="69"/>
      <c r="CV1272" s="69"/>
      <c r="CW1272" s="69"/>
      <c r="CX1272" s="69"/>
      <c r="CY1272" s="69"/>
      <c r="CZ1272" s="69"/>
      <c r="DA1272" s="69"/>
    </row>
    <row r="1273" spans="2:105">
      <c r="B1273" s="67"/>
      <c r="C1273" s="67"/>
      <c r="D1273" s="67"/>
      <c r="E1273" s="69"/>
      <c r="F1273" s="68"/>
      <c r="G1273" s="67"/>
      <c r="H1273" s="69"/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80"/>
      <c r="T1273" s="80"/>
      <c r="U1273" s="80"/>
      <c r="V1273" s="80"/>
      <c r="W1273" s="80"/>
      <c r="X1273" s="80"/>
      <c r="Y1273" s="80"/>
      <c r="Z1273" s="80"/>
      <c r="AA1273" s="80"/>
      <c r="AB1273" s="80"/>
      <c r="AC1273" s="80"/>
      <c r="AD1273" s="80"/>
      <c r="AE1273" s="69"/>
      <c r="AF1273" s="69"/>
      <c r="AG1273" s="69"/>
      <c r="AH1273" s="80"/>
      <c r="AI1273" s="80"/>
      <c r="AJ1273" s="69"/>
      <c r="AK1273" s="69"/>
      <c r="AL1273" s="80"/>
      <c r="AM1273" s="80"/>
      <c r="AN1273" s="69"/>
      <c r="AO1273" s="69"/>
      <c r="AP1273" s="80"/>
      <c r="AQ1273" s="80"/>
      <c r="AR1273" s="69"/>
      <c r="AS1273" s="69"/>
      <c r="AT1273" s="80"/>
      <c r="AU1273" s="80"/>
      <c r="AV1273" s="69"/>
      <c r="AW1273" s="69"/>
      <c r="AX1273" s="80"/>
      <c r="AY1273" s="80"/>
      <c r="AZ1273" s="69"/>
      <c r="BA1273" s="69"/>
      <c r="BB1273" s="80"/>
      <c r="BC1273" s="80"/>
      <c r="BD1273" s="69"/>
      <c r="BE1273" s="69"/>
      <c r="BF1273" s="80"/>
      <c r="BG1273" s="80"/>
      <c r="BH1273" s="69"/>
      <c r="BI1273" s="69"/>
      <c r="BJ1273" s="80"/>
      <c r="BK1273" s="80"/>
      <c r="BL1273" s="69"/>
      <c r="BM1273" s="69"/>
      <c r="BN1273" s="80"/>
      <c r="BO1273" s="80"/>
      <c r="BP1273" s="69"/>
      <c r="BQ1273" s="69"/>
      <c r="BR1273" s="80"/>
      <c r="BS1273" s="80"/>
      <c r="BT1273" s="69"/>
      <c r="BU1273" s="69"/>
      <c r="BV1273" s="80"/>
      <c r="BW1273" s="80"/>
      <c r="BX1273" s="69"/>
      <c r="BY1273" s="69"/>
      <c r="BZ1273" s="80"/>
      <c r="CA1273" s="80"/>
      <c r="CB1273" s="69"/>
      <c r="CC1273" s="69"/>
      <c r="CD1273" s="80"/>
      <c r="CE1273" s="80"/>
      <c r="CF1273" s="69"/>
      <c r="CG1273" s="69"/>
      <c r="CH1273" s="69"/>
      <c r="CI1273" s="69"/>
      <c r="CJ1273" s="69"/>
      <c r="CK1273" s="69"/>
      <c r="CL1273" s="68"/>
      <c r="CM1273" s="67"/>
      <c r="CN1273" s="67"/>
      <c r="CO1273" s="69"/>
      <c r="CP1273" s="68"/>
      <c r="CQ1273" s="67"/>
      <c r="CR1273" s="67"/>
      <c r="CS1273" s="69"/>
      <c r="CT1273" s="81"/>
      <c r="CU1273" s="69"/>
      <c r="CV1273" s="69"/>
      <c r="CW1273" s="69"/>
      <c r="CX1273" s="69"/>
      <c r="CY1273" s="69"/>
      <c r="CZ1273" s="69"/>
      <c r="DA1273" s="69"/>
    </row>
    <row r="1274" spans="2:105">
      <c r="B1274" s="67"/>
      <c r="C1274" s="67"/>
      <c r="D1274" s="67"/>
      <c r="E1274" s="69"/>
      <c r="F1274" s="68"/>
      <c r="G1274" s="67"/>
      <c r="H1274" s="69"/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80"/>
      <c r="T1274" s="80"/>
      <c r="U1274" s="80"/>
      <c r="V1274" s="80"/>
      <c r="W1274" s="80"/>
      <c r="X1274" s="80"/>
      <c r="Y1274" s="80"/>
      <c r="Z1274" s="80"/>
      <c r="AA1274" s="80"/>
      <c r="AB1274" s="80"/>
      <c r="AC1274" s="80"/>
      <c r="AD1274" s="80"/>
      <c r="AE1274" s="69"/>
      <c r="AF1274" s="69"/>
      <c r="AG1274" s="69"/>
      <c r="AH1274" s="80"/>
      <c r="AI1274" s="80"/>
      <c r="AJ1274" s="69"/>
      <c r="AK1274" s="69"/>
      <c r="AL1274" s="80"/>
      <c r="AM1274" s="80"/>
      <c r="AN1274" s="69"/>
      <c r="AO1274" s="69"/>
      <c r="AP1274" s="80"/>
      <c r="AQ1274" s="80"/>
      <c r="AR1274" s="69"/>
      <c r="AS1274" s="69"/>
      <c r="AT1274" s="80"/>
      <c r="AU1274" s="80"/>
      <c r="AV1274" s="69"/>
      <c r="AW1274" s="69"/>
      <c r="AX1274" s="80"/>
      <c r="AY1274" s="80"/>
      <c r="AZ1274" s="69"/>
      <c r="BA1274" s="69"/>
      <c r="BB1274" s="80"/>
      <c r="BC1274" s="80"/>
      <c r="BD1274" s="69"/>
      <c r="BE1274" s="69"/>
      <c r="BF1274" s="80"/>
      <c r="BG1274" s="80"/>
      <c r="BH1274" s="69"/>
      <c r="BI1274" s="69"/>
      <c r="BJ1274" s="80"/>
      <c r="BK1274" s="80"/>
      <c r="BL1274" s="69"/>
      <c r="BM1274" s="69"/>
      <c r="BN1274" s="80"/>
      <c r="BO1274" s="80"/>
      <c r="BP1274" s="69"/>
      <c r="BQ1274" s="69"/>
      <c r="BR1274" s="80"/>
      <c r="BS1274" s="80"/>
      <c r="BT1274" s="69"/>
      <c r="BU1274" s="69"/>
      <c r="BV1274" s="80"/>
      <c r="BW1274" s="80"/>
      <c r="BX1274" s="69"/>
      <c r="BY1274" s="69"/>
      <c r="BZ1274" s="80"/>
      <c r="CA1274" s="80"/>
      <c r="CB1274" s="69"/>
      <c r="CC1274" s="69"/>
      <c r="CD1274" s="80"/>
      <c r="CE1274" s="80"/>
      <c r="CF1274" s="69"/>
      <c r="CG1274" s="69"/>
      <c r="CH1274" s="69"/>
      <c r="CI1274" s="69"/>
      <c r="CJ1274" s="69"/>
      <c r="CK1274" s="69"/>
      <c r="CL1274" s="68"/>
      <c r="CM1274" s="67"/>
      <c r="CN1274" s="67"/>
      <c r="CO1274" s="69"/>
      <c r="CP1274" s="68"/>
      <c r="CQ1274" s="67"/>
      <c r="CR1274" s="67"/>
      <c r="CS1274" s="69"/>
      <c r="CT1274" s="81"/>
      <c r="CU1274" s="69"/>
      <c r="CV1274" s="69"/>
      <c r="CW1274" s="69"/>
      <c r="CX1274" s="69"/>
      <c r="CY1274" s="69"/>
      <c r="CZ1274" s="69"/>
      <c r="DA1274" s="69"/>
    </row>
    <row r="1275" spans="2:105">
      <c r="B1275" s="67"/>
      <c r="C1275" s="67"/>
      <c r="D1275" s="67"/>
      <c r="E1275" s="69"/>
      <c r="F1275" s="68"/>
      <c r="G1275" s="67"/>
      <c r="H1275" s="69"/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80"/>
      <c r="T1275" s="80"/>
      <c r="U1275" s="80"/>
      <c r="V1275" s="80"/>
      <c r="W1275" s="80"/>
      <c r="X1275" s="80"/>
      <c r="Y1275" s="80"/>
      <c r="Z1275" s="80"/>
      <c r="AA1275" s="80"/>
      <c r="AB1275" s="80"/>
      <c r="AC1275" s="80"/>
      <c r="AD1275" s="80"/>
      <c r="AE1275" s="69"/>
      <c r="AF1275" s="69"/>
      <c r="AG1275" s="69"/>
      <c r="AH1275" s="80"/>
      <c r="AI1275" s="80"/>
      <c r="AJ1275" s="69"/>
      <c r="AK1275" s="69"/>
      <c r="AL1275" s="80"/>
      <c r="AM1275" s="80"/>
      <c r="AN1275" s="69"/>
      <c r="AO1275" s="69"/>
      <c r="AP1275" s="80"/>
      <c r="AQ1275" s="80"/>
      <c r="AR1275" s="69"/>
      <c r="AS1275" s="69"/>
      <c r="AT1275" s="80"/>
      <c r="AU1275" s="80"/>
      <c r="AV1275" s="69"/>
      <c r="AW1275" s="69"/>
      <c r="AX1275" s="80"/>
      <c r="AY1275" s="80"/>
      <c r="AZ1275" s="69"/>
      <c r="BA1275" s="69"/>
      <c r="BB1275" s="80"/>
      <c r="BC1275" s="80"/>
      <c r="BD1275" s="69"/>
      <c r="BE1275" s="69"/>
      <c r="BF1275" s="80"/>
      <c r="BG1275" s="80"/>
      <c r="BH1275" s="69"/>
      <c r="BI1275" s="69"/>
      <c r="BJ1275" s="80"/>
      <c r="BK1275" s="80"/>
      <c r="BL1275" s="69"/>
      <c r="BM1275" s="69"/>
      <c r="BN1275" s="80"/>
      <c r="BO1275" s="80"/>
      <c r="BP1275" s="69"/>
      <c r="BQ1275" s="69"/>
      <c r="BR1275" s="80"/>
      <c r="BS1275" s="80"/>
      <c r="BT1275" s="69"/>
      <c r="BU1275" s="69"/>
      <c r="BV1275" s="80"/>
      <c r="BW1275" s="80"/>
      <c r="BX1275" s="69"/>
      <c r="BY1275" s="69"/>
      <c r="BZ1275" s="80"/>
      <c r="CA1275" s="80"/>
      <c r="CB1275" s="69"/>
      <c r="CC1275" s="69"/>
      <c r="CD1275" s="80"/>
      <c r="CE1275" s="80"/>
      <c r="CF1275" s="69"/>
      <c r="CG1275" s="69"/>
      <c r="CH1275" s="69"/>
      <c r="CI1275" s="69"/>
      <c r="CJ1275" s="69"/>
      <c r="CK1275" s="69"/>
      <c r="CL1275" s="68"/>
      <c r="CM1275" s="67"/>
      <c r="CN1275" s="67"/>
      <c r="CO1275" s="69"/>
      <c r="CP1275" s="68"/>
      <c r="CQ1275" s="67"/>
      <c r="CR1275" s="67"/>
      <c r="CS1275" s="69"/>
      <c r="CT1275" s="81"/>
      <c r="CU1275" s="69"/>
      <c r="CV1275" s="69"/>
      <c r="CW1275" s="69"/>
      <c r="CX1275" s="69"/>
      <c r="CY1275" s="69"/>
      <c r="CZ1275" s="69"/>
      <c r="DA1275" s="69"/>
    </row>
    <row r="1276" spans="2:105">
      <c r="B1276" s="67"/>
      <c r="C1276" s="67"/>
      <c r="D1276" s="67"/>
      <c r="E1276" s="69"/>
      <c r="F1276" s="68"/>
      <c r="G1276" s="67"/>
      <c r="H1276" s="69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80"/>
      <c r="T1276" s="80"/>
      <c r="U1276" s="80"/>
      <c r="V1276" s="80"/>
      <c r="W1276" s="80"/>
      <c r="X1276" s="80"/>
      <c r="Y1276" s="80"/>
      <c r="Z1276" s="80"/>
      <c r="AA1276" s="80"/>
      <c r="AB1276" s="80"/>
      <c r="AC1276" s="80"/>
      <c r="AD1276" s="80"/>
      <c r="AE1276" s="69"/>
      <c r="AF1276" s="69"/>
      <c r="AG1276" s="69"/>
      <c r="AH1276" s="80"/>
      <c r="AI1276" s="80"/>
      <c r="AJ1276" s="69"/>
      <c r="AK1276" s="69"/>
      <c r="AL1276" s="80"/>
      <c r="AM1276" s="80"/>
      <c r="AN1276" s="69"/>
      <c r="AO1276" s="69"/>
      <c r="AP1276" s="80"/>
      <c r="AQ1276" s="80"/>
      <c r="AR1276" s="69"/>
      <c r="AS1276" s="69"/>
      <c r="AT1276" s="80"/>
      <c r="AU1276" s="80"/>
      <c r="AV1276" s="69"/>
      <c r="AW1276" s="69"/>
      <c r="AX1276" s="80"/>
      <c r="AY1276" s="80"/>
      <c r="AZ1276" s="69"/>
      <c r="BA1276" s="69"/>
      <c r="BB1276" s="80"/>
      <c r="BC1276" s="80"/>
      <c r="BD1276" s="69"/>
      <c r="BE1276" s="69"/>
      <c r="BF1276" s="80"/>
      <c r="BG1276" s="80"/>
      <c r="BH1276" s="69"/>
      <c r="BI1276" s="69"/>
      <c r="BJ1276" s="80"/>
      <c r="BK1276" s="80"/>
      <c r="BL1276" s="69"/>
      <c r="BM1276" s="69"/>
      <c r="BN1276" s="80"/>
      <c r="BO1276" s="80"/>
      <c r="BP1276" s="69"/>
      <c r="BQ1276" s="69"/>
      <c r="BR1276" s="80"/>
      <c r="BS1276" s="80"/>
      <c r="BT1276" s="69"/>
      <c r="BU1276" s="69"/>
      <c r="BV1276" s="80"/>
      <c r="BW1276" s="80"/>
      <c r="BX1276" s="69"/>
      <c r="BY1276" s="69"/>
      <c r="BZ1276" s="80"/>
      <c r="CA1276" s="80"/>
      <c r="CB1276" s="69"/>
      <c r="CC1276" s="69"/>
      <c r="CD1276" s="80"/>
      <c r="CE1276" s="80"/>
      <c r="CF1276" s="69"/>
      <c r="CG1276" s="69"/>
      <c r="CH1276" s="69"/>
      <c r="CI1276" s="69"/>
      <c r="CJ1276" s="69"/>
      <c r="CK1276" s="69"/>
      <c r="CL1276" s="68"/>
      <c r="CM1276" s="67"/>
      <c r="CN1276" s="67"/>
      <c r="CO1276" s="69"/>
      <c r="CP1276" s="68"/>
      <c r="CQ1276" s="67"/>
      <c r="CR1276" s="67"/>
      <c r="CS1276" s="69"/>
      <c r="CT1276" s="81"/>
      <c r="CU1276" s="69"/>
      <c r="CV1276" s="69"/>
      <c r="CW1276" s="69"/>
      <c r="CX1276" s="69"/>
      <c r="CY1276" s="69"/>
      <c r="CZ1276" s="69"/>
      <c r="DA1276" s="69"/>
    </row>
    <row r="1277" spans="2:105">
      <c r="B1277" s="67"/>
      <c r="C1277" s="67"/>
      <c r="D1277" s="67"/>
      <c r="E1277" s="69"/>
      <c r="F1277" s="68"/>
      <c r="G1277" s="67"/>
      <c r="H1277" s="69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80"/>
      <c r="T1277" s="80"/>
      <c r="U1277" s="80"/>
      <c r="V1277" s="80"/>
      <c r="W1277" s="80"/>
      <c r="X1277" s="80"/>
      <c r="Y1277" s="80"/>
      <c r="Z1277" s="80"/>
      <c r="AA1277" s="80"/>
      <c r="AB1277" s="80"/>
      <c r="AC1277" s="80"/>
      <c r="AD1277" s="80"/>
      <c r="AE1277" s="69"/>
      <c r="AF1277" s="69"/>
      <c r="AG1277" s="69"/>
      <c r="AH1277" s="80"/>
      <c r="AI1277" s="80"/>
      <c r="AJ1277" s="69"/>
      <c r="AK1277" s="69"/>
      <c r="AL1277" s="80"/>
      <c r="AM1277" s="80"/>
      <c r="AN1277" s="69"/>
      <c r="AO1277" s="69"/>
      <c r="AP1277" s="80"/>
      <c r="AQ1277" s="80"/>
      <c r="AR1277" s="69"/>
      <c r="AS1277" s="69"/>
      <c r="AT1277" s="80"/>
      <c r="AU1277" s="80"/>
      <c r="AV1277" s="69"/>
      <c r="AW1277" s="69"/>
      <c r="AX1277" s="80"/>
      <c r="AY1277" s="80"/>
      <c r="AZ1277" s="69"/>
      <c r="BA1277" s="69"/>
      <c r="BB1277" s="80"/>
      <c r="BC1277" s="80"/>
      <c r="BD1277" s="69"/>
      <c r="BE1277" s="69"/>
      <c r="BF1277" s="80"/>
      <c r="BG1277" s="80"/>
      <c r="BH1277" s="69"/>
      <c r="BI1277" s="69"/>
      <c r="BJ1277" s="80"/>
      <c r="BK1277" s="80"/>
      <c r="BL1277" s="69"/>
      <c r="BM1277" s="69"/>
      <c r="BN1277" s="80"/>
      <c r="BO1277" s="80"/>
      <c r="BP1277" s="69"/>
      <c r="BQ1277" s="69"/>
      <c r="BR1277" s="80"/>
      <c r="BS1277" s="80"/>
      <c r="BT1277" s="69"/>
      <c r="BU1277" s="69"/>
      <c r="BV1277" s="80"/>
      <c r="BW1277" s="80"/>
      <c r="BX1277" s="69"/>
      <c r="BY1277" s="69"/>
      <c r="BZ1277" s="80"/>
      <c r="CA1277" s="80"/>
      <c r="CB1277" s="69"/>
      <c r="CC1277" s="69"/>
      <c r="CD1277" s="80"/>
      <c r="CE1277" s="80"/>
      <c r="CF1277" s="69"/>
      <c r="CG1277" s="69"/>
      <c r="CH1277" s="69"/>
      <c r="CI1277" s="69"/>
      <c r="CJ1277" s="69"/>
      <c r="CK1277" s="69"/>
      <c r="CL1277" s="68"/>
      <c r="CM1277" s="67"/>
      <c r="CN1277" s="67"/>
      <c r="CO1277" s="69"/>
      <c r="CP1277" s="68"/>
      <c r="CQ1277" s="67"/>
      <c r="CR1277" s="67"/>
      <c r="CS1277" s="69"/>
      <c r="CT1277" s="81"/>
      <c r="CU1277" s="69"/>
      <c r="CV1277" s="69"/>
      <c r="CW1277" s="69"/>
      <c r="CX1277" s="69"/>
      <c r="CY1277" s="69"/>
      <c r="CZ1277" s="69"/>
      <c r="DA1277" s="69"/>
    </row>
    <row r="1278" spans="2:105">
      <c r="B1278" s="67"/>
      <c r="C1278" s="67"/>
      <c r="D1278" s="67"/>
      <c r="E1278" s="69"/>
      <c r="F1278" s="68"/>
      <c r="G1278" s="67"/>
      <c r="H1278" s="69"/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80"/>
      <c r="T1278" s="80"/>
      <c r="U1278" s="80"/>
      <c r="V1278" s="80"/>
      <c r="W1278" s="80"/>
      <c r="X1278" s="80"/>
      <c r="Y1278" s="80"/>
      <c r="Z1278" s="80"/>
      <c r="AA1278" s="80"/>
      <c r="AB1278" s="80"/>
      <c r="AC1278" s="80"/>
      <c r="AD1278" s="80"/>
      <c r="AE1278" s="69"/>
      <c r="AF1278" s="69"/>
      <c r="AG1278" s="69"/>
      <c r="AH1278" s="80"/>
      <c r="AI1278" s="80"/>
      <c r="AJ1278" s="69"/>
      <c r="AK1278" s="69"/>
      <c r="AL1278" s="80"/>
      <c r="AM1278" s="80"/>
      <c r="AN1278" s="69"/>
      <c r="AO1278" s="69"/>
      <c r="AP1278" s="80"/>
      <c r="AQ1278" s="80"/>
      <c r="AR1278" s="69"/>
      <c r="AS1278" s="69"/>
      <c r="AT1278" s="80"/>
      <c r="AU1278" s="80"/>
      <c r="AV1278" s="69"/>
      <c r="AW1278" s="69"/>
      <c r="AX1278" s="80"/>
      <c r="AY1278" s="80"/>
      <c r="AZ1278" s="69"/>
      <c r="BA1278" s="69"/>
      <c r="BB1278" s="80"/>
      <c r="BC1278" s="80"/>
      <c r="BD1278" s="69"/>
      <c r="BE1278" s="69"/>
      <c r="BF1278" s="80"/>
      <c r="BG1278" s="80"/>
      <c r="BH1278" s="69"/>
      <c r="BI1278" s="69"/>
      <c r="BJ1278" s="80"/>
      <c r="BK1278" s="80"/>
      <c r="BL1278" s="69"/>
      <c r="BM1278" s="69"/>
      <c r="BN1278" s="80"/>
      <c r="BO1278" s="80"/>
      <c r="BP1278" s="69"/>
      <c r="BQ1278" s="69"/>
      <c r="BR1278" s="80"/>
      <c r="BS1278" s="80"/>
      <c r="BT1278" s="69"/>
      <c r="BU1278" s="69"/>
      <c r="BV1278" s="80"/>
      <c r="BW1278" s="80"/>
      <c r="BX1278" s="69"/>
      <c r="BY1278" s="69"/>
      <c r="BZ1278" s="80"/>
      <c r="CA1278" s="80"/>
      <c r="CB1278" s="69"/>
      <c r="CC1278" s="69"/>
      <c r="CD1278" s="80"/>
      <c r="CE1278" s="80"/>
      <c r="CF1278" s="69"/>
      <c r="CG1278" s="69"/>
      <c r="CH1278" s="69"/>
      <c r="CI1278" s="69"/>
      <c r="CJ1278" s="69"/>
      <c r="CK1278" s="69"/>
      <c r="CL1278" s="68"/>
      <c r="CM1278" s="67"/>
      <c r="CN1278" s="67"/>
      <c r="CO1278" s="69"/>
      <c r="CP1278" s="68"/>
      <c r="CQ1278" s="67"/>
      <c r="CR1278" s="67"/>
      <c r="CS1278" s="69"/>
      <c r="CT1278" s="81"/>
      <c r="CU1278" s="69"/>
      <c r="CV1278" s="69"/>
      <c r="CW1278" s="69"/>
      <c r="CX1278" s="69"/>
      <c r="CY1278" s="69"/>
      <c r="CZ1278" s="69"/>
      <c r="DA1278" s="69"/>
    </row>
    <row r="1279" spans="2:105">
      <c r="B1279" s="67"/>
      <c r="C1279" s="67"/>
      <c r="D1279" s="67"/>
      <c r="E1279" s="69"/>
      <c r="F1279" s="68"/>
      <c r="G1279" s="67"/>
      <c r="H1279" s="69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80"/>
      <c r="T1279" s="80"/>
      <c r="U1279" s="80"/>
      <c r="V1279" s="80"/>
      <c r="W1279" s="80"/>
      <c r="X1279" s="80"/>
      <c r="Y1279" s="80"/>
      <c r="Z1279" s="80"/>
      <c r="AA1279" s="80"/>
      <c r="AB1279" s="80"/>
      <c r="AC1279" s="80"/>
      <c r="AD1279" s="80"/>
      <c r="AE1279" s="69"/>
      <c r="AF1279" s="69"/>
      <c r="AG1279" s="69"/>
      <c r="AH1279" s="80"/>
      <c r="AI1279" s="80"/>
      <c r="AJ1279" s="69"/>
      <c r="AK1279" s="69"/>
      <c r="AL1279" s="80"/>
      <c r="AM1279" s="80"/>
      <c r="AN1279" s="69"/>
      <c r="AO1279" s="69"/>
      <c r="AP1279" s="80"/>
      <c r="AQ1279" s="80"/>
      <c r="AR1279" s="69"/>
      <c r="AS1279" s="69"/>
      <c r="AT1279" s="80"/>
      <c r="AU1279" s="80"/>
      <c r="AV1279" s="69"/>
      <c r="AW1279" s="69"/>
      <c r="AX1279" s="80"/>
      <c r="AY1279" s="80"/>
      <c r="AZ1279" s="69"/>
      <c r="BA1279" s="69"/>
      <c r="BB1279" s="80"/>
      <c r="BC1279" s="80"/>
      <c r="BD1279" s="69"/>
      <c r="BE1279" s="69"/>
      <c r="BF1279" s="80"/>
      <c r="BG1279" s="80"/>
      <c r="BH1279" s="69"/>
      <c r="BI1279" s="69"/>
      <c r="BJ1279" s="80"/>
      <c r="BK1279" s="80"/>
      <c r="BL1279" s="69"/>
      <c r="BM1279" s="69"/>
      <c r="BN1279" s="80"/>
      <c r="BO1279" s="80"/>
      <c r="BP1279" s="69"/>
      <c r="BQ1279" s="69"/>
      <c r="BR1279" s="80"/>
      <c r="BS1279" s="80"/>
      <c r="BT1279" s="69"/>
      <c r="BU1279" s="69"/>
      <c r="BV1279" s="80"/>
      <c r="BW1279" s="80"/>
      <c r="BX1279" s="69"/>
      <c r="BY1279" s="69"/>
      <c r="BZ1279" s="80"/>
      <c r="CA1279" s="80"/>
      <c r="CB1279" s="69"/>
      <c r="CC1279" s="69"/>
      <c r="CD1279" s="80"/>
      <c r="CE1279" s="80"/>
      <c r="CF1279" s="69"/>
      <c r="CG1279" s="69"/>
      <c r="CH1279" s="69"/>
      <c r="CI1279" s="69"/>
      <c r="CJ1279" s="69"/>
      <c r="CK1279" s="69"/>
      <c r="CL1279" s="68"/>
      <c r="CM1279" s="67"/>
      <c r="CN1279" s="67"/>
      <c r="CO1279" s="69"/>
      <c r="CP1279" s="68"/>
      <c r="CQ1279" s="67"/>
      <c r="CR1279" s="67"/>
      <c r="CS1279" s="69"/>
      <c r="CT1279" s="81"/>
      <c r="CU1279" s="69"/>
      <c r="CV1279" s="69"/>
      <c r="CW1279" s="69"/>
      <c r="CX1279" s="69"/>
      <c r="CY1279" s="69"/>
      <c r="CZ1279" s="69"/>
      <c r="DA1279" s="69"/>
    </row>
    <row r="1280" spans="2:105">
      <c r="B1280" s="67"/>
      <c r="C1280" s="67"/>
      <c r="D1280" s="67"/>
      <c r="E1280" s="69"/>
      <c r="F1280" s="68"/>
      <c r="G1280" s="67"/>
      <c r="H1280" s="69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80"/>
      <c r="T1280" s="80"/>
      <c r="U1280" s="80"/>
      <c r="V1280" s="80"/>
      <c r="W1280" s="80"/>
      <c r="X1280" s="80"/>
      <c r="Y1280" s="80"/>
      <c r="Z1280" s="80"/>
      <c r="AA1280" s="80"/>
      <c r="AB1280" s="80"/>
      <c r="AC1280" s="80"/>
      <c r="AD1280" s="80"/>
      <c r="AE1280" s="69"/>
      <c r="AF1280" s="69"/>
      <c r="AG1280" s="69"/>
      <c r="AH1280" s="80"/>
      <c r="AI1280" s="80"/>
      <c r="AJ1280" s="69"/>
      <c r="AK1280" s="69"/>
      <c r="AL1280" s="80"/>
      <c r="AM1280" s="80"/>
      <c r="AN1280" s="69"/>
      <c r="AO1280" s="69"/>
      <c r="AP1280" s="80"/>
      <c r="AQ1280" s="80"/>
      <c r="AR1280" s="69"/>
      <c r="AS1280" s="69"/>
      <c r="AT1280" s="80"/>
      <c r="AU1280" s="80"/>
      <c r="AV1280" s="69"/>
      <c r="AW1280" s="69"/>
      <c r="AX1280" s="80"/>
      <c r="AY1280" s="80"/>
      <c r="AZ1280" s="69"/>
      <c r="BA1280" s="69"/>
      <c r="BB1280" s="80"/>
      <c r="BC1280" s="80"/>
      <c r="BD1280" s="69"/>
      <c r="BE1280" s="69"/>
      <c r="BF1280" s="80"/>
      <c r="BG1280" s="80"/>
      <c r="BH1280" s="69"/>
      <c r="BI1280" s="69"/>
      <c r="BJ1280" s="80"/>
      <c r="BK1280" s="80"/>
      <c r="BL1280" s="69"/>
      <c r="BM1280" s="69"/>
      <c r="BN1280" s="80"/>
      <c r="BO1280" s="80"/>
      <c r="BP1280" s="69"/>
      <c r="BQ1280" s="69"/>
      <c r="BR1280" s="80"/>
      <c r="BS1280" s="80"/>
      <c r="BT1280" s="69"/>
      <c r="BU1280" s="69"/>
      <c r="BV1280" s="80"/>
      <c r="BW1280" s="80"/>
      <c r="BX1280" s="69"/>
      <c r="BY1280" s="69"/>
      <c r="BZ1280" s="80"/>
      <c r="CA1280" s="80"/>
      <c r="CB1280" s="69"/>
      <c r="CC1280" s="69"/>
      <c r="CD1280" s="80"/>
      <c r="CE1280" s="80"/>
      <c r="CF1280" s="69"/>
      <c r="CG1280" s="69"/>
      <c r="CH1280" s="69"/>
      <c r="CI1280" s="69"/>
      <c r="CJ1280" s="69"/>
      <c r="CK1280" s="69"/>
      <c r="CL1280" s="68"/>
      <c r="CM1280" s="67"/>
      <c r="CN1280" s="67"/>
      <c r="CO1280" s="69"/>
      <c r="CP1280" s="68"/>
      <c r="CQ1280" s="67"/>
      <c r="CR1280" s="67"/>
      <c r="CS1280" s="69"/>
      <c r="CT1280" s="81"/>
      <c r="CU1280" s="69"/>
      <c r="CV1280" s="69"/>
      <c r="CW1280" s="69"/>
      <c r="CX1280" s="69"/>
      <c r="CY1280" s="69"/>
      <c r="CZ1280" s="69"/>
      <c r="DA1280" s="69"/>
    </row>
    <row r="1281" spans="2:105">
      <c r="B1281" s="67"/>
      <c r="C1281" s="67"/>
      <c r="D1281" s="67"/>
      <c r="E1281" s="69"/>
      <c r="F1281" s="68"/>
      <c r="G1281" s="67"/>
      <c r="H1281" s="69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80"/>
      <c r="T1281" s="80"/>
      <c r="U1281" s="80"/>
      <c r="V1281" s="80"/>
      <c r="W1281" s="80"/>
      <c r="X1281" s="80"/>
      <c r="Y1281" s="80"/>
      <c r="Z1281" s="80"/>
      <c r="AA1281" s="80"/>
      <c r="AB1281" s="80"/>
      <c r="AC1281" s="80"/>
      <c r="AD1281" s="80"/>
      <c r="AE1281" s="69"/>
      <c r="AF1281" s="69"/>
      <c r="AG1281" s="69"/>
      <c r="AH1281" s="80"/>
      <c r="AI1281" s="80"/>
      <c r="AJ1281" s="69"/>
      <c r="AK1281" s="69"/>
      <c r="AL1281" s="80"/>
      <c r="AM1281" s="80"/>
      <c r="AN1281" s="69"/>
      <c r="AO1281" s="69"/>
      <c r="AP1281" s="80"/>
      <c r="AQ1281" s="80"/>
      <c r="AR1281" s="69"/>
      <c r="AS1281" s="69"/>
      <c r="AT1281" s="80"/>
      <c r="AU1281" s="80"/>
      <c r="AV1281" s="69"/>
      <c r="AW1281" s="69"/>
      <c r="AX1281" s="80"/>
      <c r="AY1281" s="80"/>
      <c r="AZ1281" s="69"/>
      <c r="BA1281" s="69"/>
      <c r="BB1281" s="80"/>
      <c r="BC1281" s="80"/>
      <c r="BD1281" s="69"/>
      <c r="BE1281" s="69"/>
      <c r="BF1281" s="80"/>
      <c r="BG1281" s="80"/>
      <c r="BH1281" s="69"/>
      <c r="BI1281" s="69"/>
      <c r="BJ1281" s="80"/>
      <c r="BK1281" s="80"/>
      <c r="BL1281" s="69"/>
      <c r="BM1281" s="69"/>
      <c r="BN1281" s="80"/>
      <c r="BO1281" s="80"/>
      <c r="BP1281" s="69"/>
      <c r="BQ1281" s="69"/>
      <c r="BR1281" s="80"/>
      <c r="BS1281" s="80"/>
      <c r="BT1281" s="69"/>
      <c r="BU1281" s="69"/>
      <c r="BV1281" s="80"/>
      <c r="BW1281" s="80"/>
      <c r="BX1281" s="69"/>
      <c r="BY1281" s="69"/>
      <c r="BZ1281" s="80"/>
      <c r="CA1281" s="80"/>
      <c r="CB1281" s="69"/>
      <c r="CC1281" s="69"/>
      <c r="CD1281" s="80"/>
      <c r="CE1281" s="80"/>
      <c r="CF1281" s="69"/>
      <c r="CG1281" s="69"/>
      <c r="CH1281" s="69"/>
      <c r="CI1281" s="69"/>
      <c r="CJ1281" s="69"/>
      <c r="CK1281" s="69"/>
      <c r="CL1281" s="68"/>
      <c r="CM1281" s="67"/>
      <c r="CN1281" s="67"/>
      <c r="CO1281" s="69"/>
      <c r="CP1281" s="68"/>
      <c r="CQ1281" s="67"/>
      <c r="CR1281" s="67"/>
      <c r="CS1281" s="69"/>
      <c r="CT1281" s="81"/>
      <c r="CU1281" s="69"/>
      <c r="CV1281" s="69"/>
      <c r="CW1281" s="69"/>
      <c r="CX1281" s="69"/>
      <c r="CY1281" s="69"/>
      <c r="CZ1281" s="69"/>
      <c r="DA1281" s="69"/>
    </row>
    <row r="1282" spans="2:105">
      <c r="B1282" s="67"/>
      <c r="C1282" s="67"/>
      <c r="D1282" s="67"/>
      <c r="E1282" s="69"/>
      <c r="F1282" s="68"/>
      <c r="G1282" s="67"/>
      <c r="H1282" s="69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80"/>
      <c r="T1282" s="80"/>
      <c r="U1282" s="80"/>
      <c r="V1282" s="80"/>
      <c r="W1282" s="80"/>
      <c r="X1282" s="80"/>
      <c r="Y1282" s="80"/>
      <c r="Z1282" s="80"/>
      <c r="AA1282" s="80"/>
      <c r="AB1282" s="80"/>
      <c r="AC1282" s="80"/>
      <c r="AD1282" s="80"/>
      <c r="AE1282" s="69"/>
      <c r="AF1282" s="69"/>
      <c r="AG1282" s="69"/>
      <c r="AH1282" s="80"/>
      <c r="AI1282" s="80"/>
      <c r="AJ1282" s="69"/>
      <c r="AK1282" s="69"/>
      <c r="AL1282" s="80"/>
      <c r="AM1282" s="80"/>
      <c r="AN1282" s="69"/>
      <c r="AO1282" s="69"/>
      <c r="AP1282" s="80"/>
      <c r="AQ1282" s="80"/>
      <c r="AR1282" s="69"/>
      <c r="AS1282" s="69"/>
      <c r="AT1282" s="80"/>
      <c r="AU1282" s="80"/>
      <c r="AV1282" s="69"/>
      <c r="AW1282" s="69"/>
      <c r="AX1282" s="80"/>
      <c r="AY1282" s="80"/>
      <c r="AZ1282" s="69"/>
      <c r="BA1282" s="69"/>
      <c r="BB1282" s="80"/>
      <c r="BC1282" s="80"/>
      <c r="BD1282" s="69"/>
      <c r="BE1282" s="69"/>
      <c r="BF1282" s="80"/>
      <c r="BG1282" s="80"/>
      <c r="BH1282" s="69"/>
      <c r="BI1282" s="69"/>
      <c r="BJ1282" s="80"/>
      <c r="BK1282" s="80"/>
      <c r="BL1282" s="69"/>
      <c r="BM1282" s="69"/>
      <c r="BN1282" s="80"/>
      <c r="BO1282" s="80"/>
      <c r="BP1282" s="69"/>
      <c r="BQ1282" s="69"/>
      <c r="BR1282" s="80"/>
      <c r="BS1282" s="80"/>
      <c r="BT1282" s="69"/>
      <c r="BU1282" s="69"/>
      <c r="BV1282" s="80"/>
      <c r="BW1282" s="80"/>
      <c r="BX1282" s="69"/>
      <c r="BY1282" s="69"/>
      <c r="BZ1282" s="80"/>
      <c r="CA1282" s="80"/>
      <c r="CB1282" s="69"/>
      <c r="CC1282" s="69"/>
      <c r="CD1282" s="80"/>
      <c r="CE1282" s="80"/>
      <c r="CF1282" s="69"/>
      <c r="CG1282" s="69"/>
      <c r="CH1282" s="69"/>
      <c r="CI1282" s="69"/>
      <c r="CJ1282" s="69"/>
      <c r="CK1282" s="69"/>
      <c r="CL1282" s="68"/>
      <c r="CM1282" s="67"/>
      <c r="CN1282" s="67"/>
      <c r="CO1282" s="69"/>
      <c r="CP1282" s="68"/>
      <c r="CQ1282" s="67"/>
      <c r="CR1282" s="67"/>
      <c r="CS1282" s="69"/>
      <c r="CT1282" s="81"/>
      <c r="CU1282" s="69"/>
      <c r="CV1282" s="69"/>
      <c r="CW1282" s="69"/>
      <c r="CX1282" s="69"/>
      <c r="CY1282" s="69"/>
      <c r="CZ1282" s="69"/>
      <c r="DA1282" s="69"/>
    </row>
    <row r="1283" spans="2:105">
      <c r="B1283" s="67"/>
      <c r="C1283" s="67"/>
      <c r="D1283" s="67"/>
      <c r="E1283" s="69"/>
      <c r="F1283" s="68"/>
      <c r="G1283" s="67"/>
      <c r="H1283" s="69"/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80"/>
      <c r="T1283" s="80"/>
      <c r="U1283" s="80"/>
      <c r="V1283" s="80"/>
      <c r="W1283" s="80"/>
      <c r="X1283" s="80"/>
      <c r="Y1283" s="80"/>
      <c r="Z1283" s="80"/>
      <c r="AA1283" s="80"/>
      <c r="AB1283" s="80"/>
      <c r="AC1283" s="80"/>
      <c r="AD1283" s="80"/>
      <c r="AE1283" s="69"/>
      <c r="AF1283" s="69"/>
      <c r="AG1283" s="69"/>
      <c r="AH1283" s="80"/>
      <c r="AI1283" s="80"/>
      <c r="AJ1283" s="69"/>
      <c r="AK1283" s="69"/>
      <c r="AL1283" s="80"/>
      <c r="AM1283" s="80"/>
      <c r="AN1283" s="69"/>
      <c r="AO1283" s="69"/>
      <c r="AP1283" s="80"/>
      <c r="AQ1283" s="80"/>
      <c r="AR1283" s="69"/>
      <c r="AS1283" s="69"/>
      <c r="AT1283" s="80"/>
      <c r="AU1283" s="80"/>
      <c r="AV1283" s="69"/>
      <c r="AW1283" s="69"/>
      <c r="AX1283" s="80"/>
      <c r="AY1283" s="80"/>
      <c r="AZ1283" s="69"/>
      <c r="BA1283" s="69"/>
      <c r="BB1283" s="80"/>
      <c r="BC1283" s="80"/>
      <c r="BD1283" s="69"/>
      <c r="BE1283" s="69"/>
      <c r="BF1283" s="80"/>
      <c r="BG1283" s="80"/>
      <c r="BH1283" s="69"/>
      <c r="BI1283" s="69"/>
      <c r="BJ1283" s="80"/>
      <c r="BK1283" s="80"/>
      <c r="BL1283" s="69"/>
      <c r="BM1283" s="69"/>
      <c r="BN1283" s="80"/>
      <c r="BO1283" s="80"/>
      <c r="BP1283" s="69"/>
      <c r="BQ1283" s="69"/>
      <c r="BR1283" s="80"/>
      <c r="BS1283" s="80"/>
      <c r="BT1283" s="69"/>
      <c r="BU1283" s="69"/>
      <c r="BV1283" s="80"/>
      <c r="BW1283" s="80"/>
      <c r="BX1283" s="69"/>
      <c r="BY1283" s="69"/>
      <c r="BZ1283" s="80"/>
      <c r="CA1283" s="80"/>
      <c r="CB1283" s="69"/>
      <c r="CC1283" s="69"/>
      <c r="CD1283" s="80"/>
      <c r="CE1283" s="80"/>
      <c r="CF1283" s="69"/>
      <c r="CG1283" s="69"/>
      <c r="CH1283" s="69"/>
      <c r="CI1283" s="69"/>
      <c r="CJ1283" s="69"/>
      <c r="CK1283" s="69"/>
      <c r="CL1283" s="68"/>
      <c r="CM1283" s="67"/>
      <c r="CN1283" s="67"/>
      <c r="CO1283" s="69"/>
      <c r="CP1283" s="68"/>
      <c r="CQ1283" s="67"/>
      <c r="CR1283" s="67"/>
      <c r="CS1283" s="69"/>
      <c r="CT1283" s="81"/>
      <c r="CU1283" s="69"/>
      <c r="CV1283" s="69"/>
      <c r="CW1283" s="69"/>
      <c r="CX1283" s="69"/>
      <c r="CY1283" s="69"/>
      <c r="CZ1283" s="69"/>
      <c r="DA1283" s="69"/>
    </row>
    <row r="1284" spans="2:105">
      <c r="B1284" s="67"/>
      <c r="C1284" s="67"/>
      <c r="D1284" s="67"/>
      <c r="E1284" s="69"/>
      <c r="F1284" s="68"/>
      <c r="G1284" s="67"/>
      <c r="H1284" s="69"/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80"/>
      <c r="T1284" s="80"/>
      <c r="U1284" s="80"/>
      <c r="V1284" s="80"/>
      <c r="W1284" s="80"/>
      <c r="X1284" s="80"/>
      <c r="Y1284" s="80"/>
      <c r="Z1284" s="80"/>
      <c r="AA1284" s="80"/>
      <c r="AB1284" s="80"/>
      <c r="AC1284" s="80"/>
      <c r="AD1284" s="80"/>
      <c r="AE1284" s="69"/>
      <c r="AF1284" s="69"/>
      <c r="AG1284" s="69"/>
      <c r="AH1284" s="80"/>
      <c r="AI1284" s="80"/>
      <c r="AJ1284" s="69"/>
      <c r="AK1284" s="69"/>
      <c r="AL1284" s="80"/>
      <c r="AM1284" s="80"/>
      <c r="AN1284" s="69"/>
      <c r="AO1284" s="69"/>
      <c r="AP1284" s="80"/>
      <c r="AQ1284" s="80"/>
      <c r="AR1284" s="69"/>
      <c r="AS1284" s="69"/>
      <c r="AT1284" s="80"/>
      <c r="AU1284" s="80"/>
      <c r="AV1284" s="69"/>
      <c r="AW1284" s="69"/>
      <c r="AX1284" s="80"/>
      <c r="AY1284" s="80"/>
      <c r="AZ1284" s="69"/>
      <c r="BA1284" s="69"/>
      <c r="BB1284" s="80"/>
      <c r="BC1284" s="80"/>
      <c r="BD1284" s="69"/>
      <c r="BE1284" s="69"/>
      <c r="BF1284" s="80"/>
      <c r="BG1284" s="80"/>
      <c r="BH1284" s="69"/>
      <c r="BI1284" s="69"/>
      <c r="BJ1284" s="80"/>
      <c r="BK1284" s="80"/>
      <c r="BL1284" s="69"/>
      <c r="BM1284" s="69"/>
      <c r="BN1284" s="80"/>
      <c r="BO1284" s="80"/>
      <c r="BP1284" s="69"/>
      <c r="BQ1284" s="69"/>
      <c r="BR1284" s="80"/>
      <c r="BS1284" s="80"/>
      <c r="BT1284" s="69"/>
      <c r="BU1284" s="69"/>
      <c r="BV1284" s="80"/>
      <c r="BW1284" s="80"/>
      <c r="BX1284" s="69"/>
      <c r="BY1284" s="69"/>
      <c r="BZ1284" s="80"/>
      <c r="CA1284" s="80"/>
      <c r="CB1284" s="69"/>
      <c r="CC1284" s="69"/>
      <c r="CD1284" s="80"/>
      <c r="CE1284" s="80"/>
      <c r="CF1284" s="69"/>
      <c r="CG1284" s="69"/>
      <c r="CH1284" s="69"/>
      <c r="CI1284" s="69"/>
      <c r="CJ1284" s="69"/>
      <c r="CK1284" s="69"/>
      <c r="CL1284" s="68"/>
      <c r="CM1284" s="67"/>
      <c r="CN1284" s="67"/>
      <c r="CO1284" s="69"/>
      <c r="CP1284" s="68"/>
      <c r="CQ1284" s="67"/>
      <c r="CR1284" s="67"/>
      <c r="CS1284" s="69"/>
      <c r="CT1284" s="81"/>
      <c r="CU1284" s="69"/>
      <c r="CV1284" s="69"/>
      <c r="CW1284" s="69"/>
      <c r="CX1284" s="69"/>
      <c r="CY1284" s="69"/>
      <c r="CZ1284" s="69"/>
      <c r="DA1284" s="69"/>
    </row>
    <row r="1285" spans="2:105">
      <c r="B1285" s="67"/>
      <c r="C1285" s="67"/>
      <c r="D1285" s="67"/>
      <c r="E1285" s="69"/>
      <c r="F1285" s="68"/>
      <c r="G1285" s="67"/>
      <c r="H1285" s="69"/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80"/>
      <c r="T1285" s="80"/>
      <c r="U1285" s="80"/>
      <c r="V1285" s="80"/>
      <c r="W1285" s="80"/>
      <c r="X1285" s="80"/>
      <c r="Y1285" s="80"/>
      <c r="Z1285" s="80"/>
      <c r="AA1285" s="80"/>
      <c r="AB1285" s="80"/>
      <c r="AC1285" s="80"/>
      <c r="AD1285" s="80"/>
      <c r="AE1285" s="69"/>
      <c r="AF1285" s="69"/>
      <c r="AG1285" s="69"/>
      <c r="AH1285" s="80"/>
      <c r="AI1285" s="80"/>
      <c r="AJ1285" s="69"/>
      <c r="AK1285" s="69"/>
      <c r="AL1285" s="80"/>
      <c r="AM1285" s="80"/>
      <c r="AN1285" s="69"/>
      <c r="AO1285" s="69"/>
      <c r="AP1285" s="80"/>
      <c r="AQ1285" s="80"/>
      <c r="AR1285" s="69"/>
      <c r="AS1285" s="69"/>
      <c r="AT1285" s="80"/>
      <c r="AU1285" s="80"/>
      <c r="AV1285" s="69"/>
      <c r="AW1285" s="69"/>
      <c r="AX1285" s="80"/>
      <c r="AY1285" s="80"/>
      <c r="AZ1285" s="69"/>
      <c r="BA1285" s="69"/>
      <c r="BB1285" s="80"/>
      <c r="BC1285" s="80"/>
      <c r="BD1285" s="69"/>
      <c r="BE1285" s="69"/>
      <c r="BF1285" s="80"/>
      <c r="BG1285" s="80"/>
      <c r="BH1285" s="69"/>
      <c r="BI1285" s="69"/>
      <c r="BJ1285" s="80"/>
      <c r="BK1285" s="80"/>
      <c r="BL1285" s="69"/>
      <c r="BM1285" s="69"/>
      <c r="BN1285" s="80"/>
      <c r="BO1285" s="80"/>
      <c r="BP1285" s="69"/>
      <c r="BQ1285" s="69"/>
      <c r="BR1285" s="80"/>
      <c r="BS1285" s="80"/>
      <c r="BT1285" s="69"/>
      <c r="BU1285" s="69"/>
      <c r="BV1285" s="80"/>
      <c r="BW1285" s="80"/>
      <c r="BX1285" s="69"/>
      <c r="BY1285" s="69"/>
      <c r="BZ1285" s="80"/>
      <c r="CA1285" s="80"/>
      <c r="CB1285" s="69"/>
      <c r="CC1285" s="69"/>
      <c r="CD1285" s="80"/>
      <c r="CE1285" s="80"/>
      <c r="CF1285" s="69"/>
      <c r="CG1285" s="69"/>
      <c r="CH1285" s="69"/>
      <c r="CI1285" s="69"/>
      <c r="CJ1285" s="69"/>
      <c r="CK1285" s="69"/>
      <c r="CL1285" s="68"/>
      <c r="CM1285" s="67"/>
      <c r="CN1285" s="67"/>
      <c r="CO1285" s="69"/>
      <c r="CP1285" s="68"/>
      <c r="CQ1285" s="67"/>
      <c r="CR1285" s="67"/>
      <c r="CS1285" s="69"/>
      <c r="CT1285" s="81"/>
      <c r="CU1285" s="69"/>
      <c r="CV1285" s="69"/>
      <c r="CW1285" s="69"/>
      <c r="CX1285" s="69"/>
      <c r="CY1285" s="69"/>
      <c r="CZ1285" s="69"/>
      <c r="DA1285" s="69"/>
    </row>
    <row r="1286" spans="2:105">
      <c r="B1286" s="67"/>
      <c r="C1286" s="67"/>
      <c r="D1286" s="67"/>
      <c r="E1286" s="69"/>
      <c r="F1286" s="68"/>
      <c r="G1286" s="67"/>
      <c r="H1286" s="69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80"/>
      <c r="T1286" s="80"/>
      <c r="U1286" s="80"/>
      <c r="V1286" s="80"/>
      <c r="W1286" s="80"/>
      <c r="X1286" s="80"/>
      <c r="Y1286" s="80"/>
      <c r="Z1286" s="80"/>
      <c r="AA1286" s="80"/>
      <c r="AB1286" s="80"/>
      <c r="AC1286" s="80"/>
      <c r="AD1286" s="80"/>
      <c r="AE1286" s="69"/>
      <c r="AF1286" s="69"/>
      <c r="AG1286" s="69"/>
      <c r="AH1286" s="80"/>
      <c r="AI1286" s="80"/>
      <c r="AJ1286" s="69"/>
      <c r="AK1286" s="69"/>
      <c r="AL1286" s="80"/>
      <c r="AM1286" s="80"/>
      <c r="AN1286" s="69"/>
      <c r="AO1286" s="69"/>
      <c r="AP1286" s="80"/>
      <c r="AQ1286" s="80"/>
      <c r="AR1286" s="69"/>
      <c r="AS1286" s="69"/>
      <c r="AT1286" s="80"/>
      <c r="AU1286" s="80"/>
      <c r="AV1286" s="69"/>
      <c r="AW1286" s="69"/>
      <c r="AX1286" s="80"/>
      <c r="AY1286" s="80"/>
      <c r="AZ1286" s="69"/>
      <c r="BA1286" s="69"/>
      <c r="BB1286" s="80"/>
      <c r="BC1286" s="80"/>
      <c r="BD1286" s="69"/>
      <c r="BE1286" s="69"/>
      <c r="BF1286" s="80"/>
      <c r="BG1286" s="80"/>
      <c r="BH1286" s="69"/>
      <c r="BI1286" s="69"/>
      <c r="BJ1286" s="80"/>
      <c r="BK1286" s="80"/>
      <c r="BL1286" s="69"/>
      <c r="BM1286" s="69"/>
      <c r="BN1286" s="80"/>
      <c r="BO1286" s="80"/>
      <c r="BP1286" s="69"/>
      <c r="BQ1286" s="69"/>
      <c r="BR1286" s="80"/>
      <c r="BS1286" s="80"/>
      <c r="BT1286" s="69"/>
      <c r="BU1286" s="69"/>
      <c r="BV1286" s="80"/>
      <c r="BW1286" s="80"/>
      <c r="BX1286" s="69"/>
      <c r="BY1286" s="69"/>
      <c r="BZ1286" s="80"/>
      <c r="CA1286" s="80"/>
      <c r="CB1286" s="69"/>
      <c r="CC1286" s="69"/>
      <c r="CD1286" s="80"/>
      <c r="CE1286" s="80"/>
      <c r="CF1286" s="69"/>
      <c r="CG1286" s="69"/>
      <c r="CH1286" s="69"/>
      <c r="CI1286" s="69"/>
      <c r="CJ1286" s="69"/>
      <c r="CK1286" s="69"/>
      <c r="CL1286" s="68"/>
      <c r="CM1286" s="67"/>
      <c r="CN1286" s="67"/>
      <c r="CO1286" s="69"/>
      <c r="CP1286" s="68"/>
      <c r="CQ1286" s="67"/>
      <c r="CR1286" s="67"/>
      <c r="CS1286" s="69"/>
      <c r="CT1286" s="81"/>
      <c r="CU1286" s="69"/>
      <c r="CV1286" s="69"/>
      <c r="CW1286" s="69"/>
      <c r="CX1286" s="69"/>
      <c r="CY1286" s="69"/>
      <c r="CZ1286" s="69"/>
      <c r="DA1286" s="69"/>
    </row>
    <row r="1287" spans="2:105">
      <c r="B1287" s="67"/>
      <c r="C1287" s="67"/>
      <c r="D1287" s="67"/>
      <c r="E1287" s="69"/>
      <c r="F1287" s="68"/>
      <c r="G1287" s="67"/>
      <c r="H1287" s="69"/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80"/>
      <c r="T1287" s="80"/>
      <c r="U1287" s="80"/>
      <c r="V1287" s="80"/>
      <c r="W1287" s="80"/>
      <c r="X1287" s="80"/>
      <c r="Y1287" s="80"/>
      <c r="Z1287" s="80"/>
      <c r="AA1287" s="80"/>
      <c r="AB1287" s="80"/>
      <c r="AC1287" s="80"/>
      <c r="AD1287" s="80"/>
      <c r="AE1287" s="69"/>
      <c r="AF1287" s="69"/>
      <c r="AG1287" s="69"/>
      <c r="AH1287" s="80"/>
      <c r="AI1287" s="80"/>
      <c r="AJ1287" s="69"/>
      <c r="AK1287" s="69"/>
      <c r="AL1287" s="80"/>
      <c r="AM1287" s="80"/>
      <c r="AN1287" s="69"/>
      <c r="AO1287" s="69"/>
      <c r="AP1287" s="80"/>
      <c r="AQ1287" s="80"/>
      <c r="AR1287" s="69"/>
      <c r="AS1287" s="69"/>
      <c r="AT1287" s="80"/>
      <c r="AU1287" s="80"/>
      <c r="AV1287" s="69"/>
      <c r="AW1287" s="69"/>
      <c r="AX1287" s="80"/>
      <c r="AY1287" s="80"/>
      <c r="AZ1287" s="69"/>
      <c r="BA1287" s="69"/>
      <c r="BB1287" s="80"/>
      <c r="BC1287" s="80"/>
      <c r="BD1287" s="69"/>
      <c r="BE1287" s="69"/>
      <c r="BF1287" s="80"/>
      <c r="BG1287" s="80"/>
      <c r="BH1287" s="69"/>
      <c r="BI1287" s="69"/>
      <c r="BJ1287" s="80"/>
      <c r="BK1287" s="80"/>
      <c r="BL1287" s="69"/>
      <c r="BM1287" s="69"/>
      <c r="BN1287" s="80"/>
      <c r="BO1287" s="80"/>
      <c r="BP1287" s="69"/>
      <c r="BQ1287" s="69"/>
      <c r="BR1287" s="80"/>
      <c r="BS1287" s="80"/>
      <c r="BT1287" s="69"/>
      <c r="BU1287" s="69"/>
      <c r="BV1287" s="80"/>
      <c r="BW1287" s="80"/>
      <c r="BX1287" s="69"/>
      <c r="BY1287" s="69"/>
      <c r="BZ1287" s="80"/>
      <c r="CA1287" s="80"/>
      <c r="CB1287" s="69"/>
      <c r="CC1287" s="69"/>
      <c r="CD1287" s="80"/>
      <c r="CE1287" s="80"/>
      <c r="CF1287" s="69"/>
      <c r="CG1287" s="69"/>
      <c r="CH1287" s="69"/>
      <c r="CI1287" s="69"/>
      <c r="CJ1287" s="69"/>
      <c r="CK1287" s="69"/>
      <c r="CL1287" s="68"/>
      <c r="CM1287" s="67"/>
      <c r="CN1287" s="67"/>
      <c r="CO1287" s="69"/>
      <c r="CP1287" s="68"/>
      <c r="CQ1287" s="67"/>
      <c r="CR1287" s="67"/>
      <c r="CS1287" s="69"/>
      <c r="CT1287" s="81"/>
      <c r="CU1287" s="69"/>
      <c r="CV1287" s="69"/>
      <c r="CW1287" s="69"/>
      <c r="CX1287" s="69"/>
      <c r="CY1287" s="69"/>
      <c r="CZ1287" s="69"/>
      <c r="DA1287" s="69"/>
    </row>
    <row r="1288" spans="2:105">
      <c r="B1288" s="67"/>
      <c r="C1288" s="67"/>
      <c r="D1288" s="67"/>
      <c r="E1288" s="69"/>
      <c r="F1288" s="68"/>
      <c r="G1288" s="67"/>
      <c r="H1288" s="69"/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80"/>
      <c r="T1288" s="80"/>
      <c r="U1288" s="80"/>
      <c r="V1288" s="80"/>
      <c r="W1288" s="80"/>
      <c r="X1288" s="80"/>
      <c r="Y1288" s="80"/>
      <c r="Z1288" s="80"/>
      <c r="AA1288" s="80"/>
      <c r="AB1288" s="80"/>
      <c r="AC1288" s="80"/>
      <c r="AD1288" s="80"/>
      <c r="AE1288" s="69"/>
      <c r="AF1288" s="69"/>
      <c r="AG1288" s="69"/>
      <c r="AH1288" s="80"/>
      <c r="AI1288" s="80"/>
      <c r="AJ1288" s="69"/>
      <c r="AK1288" s="69"/>
      <c r="AL1288" s="80"/>
      <c r="AM1288" s="80"/>
      <c r="AN1288" s="69"/>
      <c r="AO1288" s="69"/>
      <c r="AP1288" s="80"/>
      <c r="AQ1288" s="80"/>
      <c r="AR1288" s="69"/>
      <c r="AS1288" s="69"/>
      <c r="AT1288" s="80"/>
      <c r="AU1288" s="80"/>
      <c r="AV1288" s="69"/>
      <c r="AW1288" s="69"/>
      <c r="AX1288" s="80"/>
      <c r="AY1288" s="80"/>
      <c r="AZ1288" s="69"/>
      <c r="BA1288" s="69"/>
      <c r="BB1288" s="80"/>
      <c r="BC1288" s="80"/>
      <c r="BD1288" s="69"/>
      <c r="BE1288" s="69"/>
      <c r="BF1288" s="80"/>
      <c r="BG1288" s="80"/>
      <c r="BH1288" s="69"/>
      <c r="BI1288" s="69"/>
      <c r="BJ1288" s="80"/>
      <c r="BK1288" s="80"/>
      <c r="BL1288" s="69"/>
      <c r="BM1288" s="69"/>
      <c r="BN1288" s="80"/>
      <c r="BO1288" s="80"/>
      <c r="BP1288" s="69"/>
      <c r="BQ1288" s="69"/>
      <c r="BR1288" s="80"/>
      <c r="BS1288" s="80"/>
      <c r="BT1288" s="69"/>
      <c r="BU1288" s="69"/>
      <c r="BV1288" s="80"/>
      <c r="BW1288" s="80"/>
      <c r="BX1288" s="69"/>
      <c r="BY1288" s="69"/>
      <c r="BZ1288" s="80"/>
      <c r="CA1288" s="80"/>
      <c r="CB1288" s="69"/>
      <c r="CC1288" s="69"/>
      <c r="CD1288" s="80"/>
      <c r="CE1288" s="80"/>
      <c r="CF1288" s="69"/>
      <c r="CG1288" s="69"/>
      <c r="CH1288" s="69"/>
      <c r="CI1288" s="69"/>
      <c r="CJ1288" s="69"/>
      <c r="CK1288" s="69"/>
      <c r="CL1288" s="68"/>
      <c r="CM1288" s="67"/>
      <c r="CN1288" s="67"/>
      <c r="CO1288" s="69"/>
      <c r="CP1288" s="68"/>
      <c r="CQ1288" s="67"/>
      <c r="CR1288" s="67"/>
      <c r="CS1288" s="69"/>
      <c r="CT1288" s="81"/>
      <c r="CU1288" s="69"/>
      <c r="CV1288" s="69"/>
      <c r="CW1288" s="69"/>
      <c r="CX1288" s="69"/>
      <c r="CY1288" s="69"/>
      <c r="CZ1288" s="69"/>
      <c r="DA1288" s="69"/>
    </row>
    <row r="1289" spans="2:105">
      <c r="B1289" s="67"/>
      <c r="C1289" s="67"/>
      <c r="D1289" s="67"/>
      <c r="E1289" s="69"/>
      <c r="F1289" s="68"/>
      <c r="G1289" s="67"/>
      <c r="H1289" s="69"/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80"/>
      <c r="T1289" s="80"/>
      <c r="U1289" s="80"/>
      <c r="V1289" s="80"/>
      <c r="W1289" s="80"/>
      <c r="X1289" s="80"/>
      <c r="Y1289" s="80"/>
      <c r="Z1289" s="80"/>
      <c r="AA1289" s="80"/>
      <c r="AB1289" s="80"/>
      <c r="AC1289" s="80"/>
      <c r="AD1289" s="80"/>
      <c r="AE1289" s="69"/>
      <c r="AF1289" s="69"/>
      <c r="AG1289" s="69"/>
      <c r="AH1289" s="80"/>
      <c r="AI1289" s="80"/>
      <c r="AJ1289" s="69"/>
      <c r="AK1289" s="69"/>
      <c r="AL1289" s="80"/>
      <c r="AM1289" s="80"/>
      <c r="AN1289" s="69"/>
      <c r="AO1289" s="69"/>
      <c r="AP1289" s="80"/>
      <c r="AQ1289" s="80"/>
      <c r="AR1289" s="69"/>
      <c r="AS1289" s="69"/>
      <c r="AT1289" s="80"/>
      <c r="AU1289" s="80"/>
      <c r="AV1289" s="69"/>
      <c r="AW1289" s="69"/>
      <c r="AX1289" s="80"/>
      <c r="AY1289" s="80"/>
      <c r="AZ1289" s="69"/>
      <c r="BA1289" s="69"/>
      <c r="BB1289" s="80"/>
      <c r="BC1289" s="80"/>
      <c r="BD1289" s="69"/>
      <c r="BE1289" s="69"/>
      <c r="BF1289" s="80"/>
      <c r="BG1289" s="80"/>
      <c r="BH1289" s="69"/>
      <c r="BI1289" s="69"/>
      <c r="BJ1289" s="80"/>
      <c r="BK1289" s="80"/>
      <c r="BL1289" s="69"/>
      <c r="BM1289" s="69"/>
      <c r="BN1289" s="80"/>
      <c r="BO1289" s="80"/>
      <c r="BP1289" s="69"/>
      <c r="BQ1289" s="69"/>
      <c r="BR1289" s="80"/>
      <c r="BS1289" s="80"/>
      <c r="BT1289" s="69"/>
      <c r="BU1289" s="69"/>
      <c r="BV1289" s="80"/>
      <c r="BW1289" s="80"/>
      <c r="BX1289" s="69"/>
      <c r="BY1289" s="69"/>
      <c r="BZ1289" s="80"/>
      <c r="CA1289" s="80"/>
      <c r="CB1289" s="69"/>
      <c r="CC1289" s="69"/>
      <c r="CD1289" s="80"/>
      <c r="CE1289" s="80"/>
      <c r="CF1289" s="69"/>
      <c r="CG1289" s="69"/>
      <c r="CH1289" s="69"/>
      <c r="CI1289" s="69"/>
      <c r="CJ1289" s="69"/>
      <c r="CK1289" s="69"/>
      <c r="CL1289" s="68"/>
      <c r="CM1289" s="67"/>
      <c r="CN1289" s="67"/>
      <c r="CO1289" s="69"/>
      <c r="CP1289" s="68"/>
      <c r="CQ1289" s="67"/>
      <c r="CR1289" s="67"/>
      <c r="CS1289" s="69"/>
      <c r="CT1289" s="81"/>
      <c r="CU1289" s="69"/>
      <c r="CV1289" s="69"/>
      <c r="CW1289" s="69"/>
      <c r="CX1289" s="69"/>
      <c r="CY1289" s="69"/>
      <c r="CZ1289" s="69"/>
      <c r="DA1289" s="69"/>
    </row>
    <row r="1290" spans="2:105">
      <c r="B1290" s="67"/>
      <c r="C1290" s="67"/>
      <c r="D1290" s="67"/>
      <c r="E1290" s="69"/>
      <c r="F1290" s="68"/>
      <c r="G1290" s="67"/>
      <c r="H1290" s="69"/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80"/>
      <c r="T1290" s="80"/>
      <c r="U1290" s="80"/>
      <c r="V1290" s="80"/>
      <c r="W1290" s="80"/>
      <c r="X1290" s="80"/>
      <c r="Y1290" s="80"/>
      <c r="Z1290" s="80"/>
      <c r="AA1290" s="80"/>
      <c r="AB1290" s="80"/>
      <c r="AC1290" s="80"/>
      <c r="AD1290" s="80"/>
      <c r="AE1290" s="69"/>
      <c r="AF1290" s="69"/>
      <c r="AG1290" s="69"/>
      <c r="AH1290" s="80"/>
      <c r="AI1290" s="80"/>
      <c r="AJ1290" s="69"/>
      <c r="AK1290" s="69"/>
      <c r="AL1290" s="80"/>
      <c r="AM1290" s="80"/>
      <c r="AN1290" s="69"/>
      <c r="AO1290" s="69"/>
      <c r="AP1290" s="80"/>
      <c r="AQ1290" s="80"/>
      <c r="AR1290" s="69"/>
      <c r="AS1290" s="69"/>
      <c r="AT1290" s="80"/>
      <c r="AU1290" s="80"/>
      <c r="AV1290" s="69"/>
      <c r="AW1290" s="69"/>
      <c r="AX1290" s="80"/>
      <c r="AY1290" s="80"/>
      <c r="AZ1290" s="69"/>
      <c r="BA1290" s="69"/>
      <c r="BB1290" s="80"/>
      <c r="BC1290" s="80"/>
      <c r="BD1290" s="69"/>
      <c r="BE1290" s="69"/>
      <c r="BF1290" s="80"/>
      <c r="BG1290" s="80"/>
      <c r="BH1290" s="69"/>
      <c r="BI1290" s="69"/>
      <c r="BJ1290" s="80"/>
      <c r="BK1290" s="80"/>
      <c r="BL1290" s="69"/>
      <c r="BM1290" s="69"/>
      <c r="BN1290" s="80"/>
      <c r="BO1290" s="80"/>
      <c r="BP1290" s="69"/>
      <c r="BQ1290" s="69"/>
      <c r="BR1290" s="80"/>
      <c r="BS1290" s="80"/>
      <c r="BT1290" s="69"/>
      <c r="BU1290" s="69"/>
      <c r="BV1290" s="80"/>
      <c r="BW1290" s="80"/>
      <c r="BX1290" s="69"/>
      <c r="BY1290" s="69"/>
      <c r="BZ1290" s="80"/>
      <c r="CA1290" s="80"/>
      <c r="CB1290" s="69"/>
      <c r="CC1290" s="69"/>
      <c r="CD1290" s="80"/>
      <c r="CE1290" s="80"/>
      <c r="CF1290" s="69"/>
      <c r="CG1290" s="69"/>
      <c r="CH1290" s="69"/>
      <c r="CI1290" s="69"/>
      <c r="CJ1290" s="69"/>
      <c r="CK1290" s="69"/>
      <c r="CL1290" s="68"/>
      <c r="CM1290" s="67"/>
      <c r="CN1290" s="67"/>
      <c r="CO1290" s="69"/>
      <c r="CP1290" s="68"/>
      <c r="CQ1290" s="67"/>
      <c r="CR1290" s="67"/>
      <c r="CS1290" s="69"/>
      <c r="CT1290" s="81"/>
      <c r="CU1290" s="69"/>
      <c r="CV1290" s="69"/>
      <c r="CW1290" s="69"/>
      <c r="CX1290" s="69"/>
      <c r="CY1290" s="69"/>
      <c r="CZ1290" s="69"/>
      <c r="DA1290" s="69"/>
    </row>
    <row r="1291" spans="2:105">
      <c r="B1291" s="67"/>
      <c r="C1291" s="67"/>
      <c r="D1291" s="67"/>
      <c r="E1291" s="69"/>
      <c r="F1291" s="68"/>
      <c r="G1291" s="67"/>
      <c r="H1291" s="69"/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80"/>
      <c r="T1291" s="80"/>
      <c r="U1291" s="80"/>
      <c r="V1291" s="80"/>
      <c r="W1291" s="80"/>
      <c r="X1291" s="80"/>
      <c r="Y1291" s="80"/>
      <c r="Z1291" s="80"/>
      <c r="AA1291" s="80"/>
      <c r="AB1291" s="80"/>
      <c r="AC1291" s="80"/>
      <c r="AD1291" s="80"/>
      <c r="AE1291" s="69"/>
      <c r="AF1291" s="69"/>
      <c r="AG1291" s="69"/>
      <c r="AH1291" s="80"/>
      <c r="AI1291" s="80"/>
      <c r="AJ1291" s="69"/>
      <c r="AK1291" s="69"/>
      <c r="AL1291" s="80"/>
      <c r="AM1291" s="80"/>
      <c r="AN1291" s="69"/>
      <c r="AO1291" s="69"/>
      <c r="AP1291" s="80"/>
      <c r="AQ1291" s="80"/>
      <c r="AR1291" s="69"/>
      <c r="AS1291" s="69"/>
      <c r="AT1291" s="80"/>
      <c r="AU1291" s="80"/>
      <c r="AV1291" s="69"/>
      <c r="AW1291" s="69"/>
      <c r="AX1291" s="80"/>
      <c r="AY1291" s="80"/>
      <c r="AZ1291" s="69"/>
      <c r="BA1291" s="69"/>
      <c r="BB1291" s="80"/>
      <c r="BC1291" s="80"/>
      <c r="BD1291" s="69"/>
      <c r="BE1291" s="69"/>
      <c r="BF1291" s="80"/>
      <c r="BG1291" s="80"/>
      <c r="BH1291" s="69"/>
      <c r="BI1291" s="69"/>
      <c r="BJ1291" s="80"/>
      <c r="BK1291" s="80"/>
      <c r="BL1291" s="69"/>
      <c r="BM1291" s="69"/>
      <c r="BN1291" s="80"/>
      <c r="BO1291" s="80"/>
      <c r="BP1291" s="69"/>
      <c r="BQ1291" s="69"/>
      <c r="BR1291" s="80"/>
      <c r="BS1291" s="80"/>
      <c r="BT1291" s="69"/>
      <c r="BU1291" s="69"/>
      <c r="BV1291" s="80"/>
      <c r="BW1291" s="80"/>
      <c r="BX1291" s="69"/>
      <c r="BY1291" s="69"/>
      <c r="BZ1291" s="80"/>
      <c r="CA1291" s="80"/>
      <c r="CB1291" s="69"/>
      <c r="CC1291" s="69"/>
      <c r="CD1291" s="80"/>
      <c r="CE1291" s="80"/>
      <c r="CF1291" s="69"/>
      <c r="CG1291" s="69"/>
      <c r="CH1291" s="69"/>
      <c r="CI1291" s="69"/>
      <c r="CJ1291" s="69"/>
      <c r="CK1291" s="69"/>
      <c r="CL1291" s="68"/>
      <c r="CM1291" s="67"/>
      <c r="CN1291" s="67"/>
      <c r="CO1291" s="69"/>
      <c r="CP1291" s="68"/>
      <c r="CQ1291" s="67"/>
      <c r="CR1291" s="67"/>
      <c r="CS1291" s="69"/>
      <c r="CT1291" s="81"/>
      <c r="CU1291" s="69"/>
      <c r="CV1291" s="69"/>
      <c r="CW1291" s="69"/>
      <c r="CX1291" s="69"/>
      <c r="CY1291" s="69"/>
      <c r="CZ1291" s="69"/>
      <c r="DA1291" s="69"/>
    </row>
    <row r="1292" spans="2:105">
      <c r="B1292" s="67"/>
      <c r="C1292" s="67"/>
      <c r="D1292" s="67"/>
      <c r="E1292" s="69"/>
      <c r="F1292" s="68"/>
      <c r="G1292" s="67"/>
      <c r="H1292" s="69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80"/>
      <c r="T1292" s="80"/>
      <c r="U1292" s="80"/>
      <c r="V1292" s="80"/>
      <c r="W1292" s="80"/>
      <c r="X1292" s="80"/>
      <c r="Y1292" s="80"/>
      <c r="Z1292" s="80"/>
      <c r="AA1292" s="80"/>
      <c r="AB1292" s="80"/>
      <c r="AC1292" s="80"/>
      <c r="AD1292" s="80"/>
      <c r="AE1292" s="69"/>
      <c r="AF1292" s="69"/>
      <c r="AG1292" s="69"/>
      <c r="AH1292" s="80"/>
      <c r="AI1292" s="80"/>
      <c r="AJ1292" s="69"/>
      <c r="AK1292" s="69"/>
      <c r="AL1292" s="80"/>
      <c r="AM1292" s="80"/>
      <c r="AN1292" s="69"/>
      <c r="AO1292" s="69"/>
      <c r="AP1292" s="80"/>
      <c r="AQ1292" s="80"/>
      <c r="AR1292" s="69"/>
      <c r="AS1292" s="69"/>
      <c r="AT1292" s="80"/>
      <c r="AU1292" s="80"/>
      <c r="AV1292" s="69"/>
      <c r="AW1292" s="69"/>
      <c r="AX1292" s="80"/>
      <c r="AY1292" s="80"/>
      <c r="AZ1292" s="69"/>
      <c r="BA1292" s="69"/>
      <c r="BB1292" s="80"/>
      <c r="BC1292" s="80"/>
      <c r="BD1292" s="69"/>
      <c r="BE1292" s="69"/>
      <c r="BF1292" s="80"/>
      <c r="BG1292" s="80"/>
      <c r="BH1292" s="69"/>
      <c r="BI1292" s="69"/>
      <c r="BJ1292" s="80"/>
      <c r="BK1292" s="80"/>
      <c r="BL1292" s="69"/>
      <c r="BM1292" s="69"/>
      <c r="BN1292" s="80"/>
      <c r="BO1292" s="80"/>
      <c r="BP1292" s="69"/>
      <c r="BQ1292" s="69"/>
      <c r="BR1292" s="80"/>
      <c r="BS1292" s="80"/>
      <c r="BT1292" s="69"/>
      <c r="BU1292" s="69"/>
      <c r="BV1292" s="80"/>
      <c r="BW1292" s="80"/>
      <c r="BX1292" s="69"/>
      <c r="BY1292" s="69"/>
      <c r="BZ1292" s="80"/>
      <c r="CA1292" s="80"/>
      <c r="CB1292" s="69"/>
      <c r="CC1292" s="69"/>
      <c r="CD1292" s="80"/>
      <c r="CE1292" s="80"/>
      <c r="CF1292" s="69"/>
      <c r="CG1292" s="69"/>
      <c r="CH1292" s="69"/>
      <c r="CI1292" s="69"/>
      <c r="CJ1292" s="69"/>
      <c r="CK1292" s="69"/>
      <c r="CL1292" s="68"/>
      <c r="CM1292" s="67"/>
      <c r="CN1292" s="67"/>
      <c r="CO1292" s="69"/>
      <c r="CP1292" s="68"/>
      <c r="CQ1292" s="67"/>
      <c r="CR1292" s="67"/>
      <c r="CS1292" s="69"/>
      <c r="CT1292" s="81"/>
      <c r="CU1292" s="69"/>
      <c r="CV1292" s="69"/>
      <c r="CW1292" s="69"/>
      <c r="CX1292" s="69"/>
      <c r="CY1292" s="69"/>
      <c r="CZ1292" s="69"/>
      <c r="DA1292" s="69"/>
    </row>
    <row r="1293" spans="2:105">
      <c r="B1293" s="67"/>
      <c r="C1293" s="67"/>
      <c r="D1293" s="67"/>
      <c r="E1293" s="69"/>
      <c r="F1293" s="68"/>
      <c r="G1293" s="67"/>
      <c r="H1293" s="69"/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80"/>
      <c r="T1293" s="80"/>
      <c r="U1293" s="80"/>
      <c r="V1293" s="80"/>
      <c r="W1293" s="80"/>
      <c r="X1293" s="80"/>
      <c r="Y1293" s="80"/>
      <c r="Z1293" s="80"/>
      <c r="AA1293" s="80"/>
      <c r="AB1293" s="80"/>
      <c r="AC1293" s="80"/>
      <c r="AD1293" s="80"/>
      <c r="AE1293" s="69"/>
      <c r="AF1293" s="69"/>
      <c r="AG1293" s="69"/>
      <c r="AH1293" s="80"/>
      <c r="AI1293" s="80"/>
      <c r="AJ1293" s="69"/>
      <c r="AK1293" s="69"/>
      <c r="AL1293" s="80"/>
      <c r="AM1293" s="80"/>
      <c r="AN1293" s="69"/>
      <c r="AO1293" s="69"/>
      <c r="AP1293" s="80"/>
      <c r="AQ1293" s="80"/>
      <c r="AR1293" s="69"/>
      <c r="AS1293" s="69"/>
      <c r="AT1293" s="80"/>
      <c r="AU1293" s="80"/>
      <c r="AV1293" s="69"/>
      <c r="AW1293" s="69"/>
      <c r="AX1293" s="80"/>
      <c r="AY1293" s="80"/>
      <c r="AZ1293" s="69"/>
      <c r="BA1293" s="69"/>
      <c r="BB1293" s="80"/>
      <c r="BC1293" s="80"/>
      <c r="BD1293" s="69"/>
      <c r="BE1293" s="69"/>
      <c r="BF1293" s="80"/>
      <c r="BG1293" s="80"/>
      <c r="BH1293" s="69"/>
      <c r="BI1293" s="69"/>
      <c r="BJ1293" s="80"/>
      <c r="BK1293" s="80"/>
      <c r="BL1293" s="69"/>
      <c r="BM1293" s="69"/>
      <c r="BN1293" s="80"/>
      <c r="BO1293" s="80"/>
      <c r="BP1293" s="69"/>
      <c r="BQ1293" s="69"/>
      <c r="BR1293" s="80"/>
      <c r="BS1293" s="80"/>
      <c r="BT1293" s="69"/>
      <c r="BU1293" s="69"/>
      <c r="BV1293" s="80"/>
      <c r="BW1293" s="80"/>
      <c r="BX1293" s="69"/>
      <c r="BY1293" s="69"/>
      <c r="BZ1293" s="80"/>
      <c r="CA1293" s="80"/>
      <c r="CB1293" s="69"/>
      <c r="CC1293" s="69"/>
      <c r="CD1293" s="80"/>
      <c r="CE1293" s="80"/>
      <c r="CF1293" s="69"/>
      <c r="CG1293" s="69"/>
      <c r="CH1293" s="69"/>
      <c r="CI1293" s="69"/>
      <c r="CJ1293" s="69"/>
      <c r="CK1293" s="69"/>
      <c r="CL1293" s="68"/>
      <c r="CM1293" s="67"/>
      <c r="CN1293" s="67"/>
      <c r="CO1293" s="69"/>
      <c r="CP1293" s="68"/>
      <c r="CQ1293" s="67"/>
      <c r="CR1293" s="67"/>
      <c r="CS1293" s="69"/>
      <c r="CT1293" s="81"/>
      <c r="CU1293" s="69"/>
      <c r="CV1293" s="69"/>
      <c r="CW1293" s="69"/>
      <c r="CX1293" s="69"/>
      <c r="CY1293" s="69"/>
      <c r="CZ1293" s="69"/>
      <c r="DA1293" s="69"/>
    </row>
    <row r="1294" spans="2:105">
      <c r="B1294" s="67"/>
      <c r="C1294" s="67"/>
      <c r="D1294" s="67"/>
      <c r="E1294" s="69"/>
      <c r="F1294" s="68"/>
      <c r="G1294" s="67"/>
      <c r="H1294" s="69"/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80"/>
      <c r="T1294" s="80"/>
      <c r="U1294" s="80"/>
      <c r="V1294" s="80"/>
      <c r="W1294" s="80"/>
      <c r="X1294" s="80"/>
      <c r="Y1294" s="80"/>
      <c r="Z1294" s="80"/>
      <c r="AA1294" s="80"/>
      <c r="AB1294" s="80"/>
      <c r="AC1294" s="80"/>
      <c r="AD1294" s="80"/>
      <c r="AE1294" s="69"/>
      <c r="AF1294" s="69"/>
      <c r="AG1294" s="69"/>
      <c r="AH1294" s="80"/>
      <c r="AI1294" s="80"/>
      <c r="AJ1294" s="69"/>
      <c r="AK1294" s="69"/>
      <c r="AL1294" s="80"/>
      <c r="AM1294" s="80"/>
      <c r="AN1294" s="69"/>
      <c r="AO1294" s="69"/>
      <c r="AP1294" s="80"/>
      <c r="AQ1294" s="80"/>
      <c r="AR1294" s="69"/>
      <c r="AS1294" s="69"/>
      <c r="AT1294" s="80"/>
      <c r="AU1294" s="80"/>
      <c r="AV1294" s="69"/>
      <c r="AW1294" s="69"/>
      <c r="AX1294" s="80"/>
      <c r="AY1294" s="80"/>
      <c r="AZ1294" s="69"/>
      <c r="BA1294" s="69"/>
      <c r="BB1294" s="80"/>
      <c r="BC1294" s="80"/>
      <c r="BD1294" s="69"/>
      <c r="BE1294" s="69"/>
      <c r="BF1294" s="80"/>
      <c r="BG1294" s="80"/>
      <c r="BH1294" s="69"/>
      <c r="BI1294" s="69"/>
      <c r="BJ1294" s="80"/>
      <c r="BK1294" s="80"/>
      <c r="BL1294" s="69"/>
      <c r="BM1294" s="69"/>
      <c r="BN1294" s="80"/>
      <c r="BO1294" s="80"/>
      <c r="BP1294" s="69"/>
      <c r="BQ1294" s="69"/>
      <c r="BR1294" s="80"/>
      <c r="BS1294" s="80"/>
      <c r="BT1294" s="69"/>
      <c r="BU1294" s="69"/>
      <c r="BV1294" s="80"/>
      <c r="BW1294" s="80"/>
      <c r="BX1294" s="69"/>
      <c r="BY1294" s="69"/>
      <c r="BZ1294" s="80"/>
      <c r="CA1294" s="80"/>
      <c r="CB1294" s="69"/>
      <c r="CC1294" s="69"/>
      <c r="CD1294" s="80"/>
      <c r="CE1294" s="80"/>
      <c r="CF1294" s="69"/>
      <c r="CG1294" s="69"/>
      <c r="CH1294" s="69"/>
      <c r="CI1294" s="69"/>
      <c r="CJ1294" s="69"/>
      <c r="CK1294" s="69"/>
      <c r="CL1294" s="68"/>
      <c r="CM1294" s="67"/>
      <c r="CN1294" s="67"/>
      <c r="CO1294" s="69"/>
      <c r="CP1294" s="68"/>
      <c r="CQ1294" s="67"/>
      <c r="CR1294" s="67"/>
      <c r="CS1294" s="69"/>
      <c r="CT1294" s="81"/>
      <c r="CU1294" s="69"/>
      <c r="CV1294" s="69"/>
      <c r="CW1294" s="69"/>
      <c r="CX1294" s="69"/>
      <c r="CY1294" s="69"/>
      <c r="CZ1294" s="69"/>
      <c r="DA1294" s="69"/>
    </row>
    <row r="1295" spans="2:105">
      <c r="B1295" s="67"/>
      <c r="C1295" s="67"/>
      <c r="D1295" s="67"/>
      <c r="E1295" s="69"/>
      <c r="F1295" s="68"/>
      <c r="G1295" s="67"/>
      <c r="H1295" s="69"/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80"/>
      <c r="T1295" s="80"/>
      <c r="U1295" s="80"/>
      <c r="V1295" s="80"/>
      <c r="W1295" s="80"/>
      <c r="X1295" s="80"/>
      <c r="Y1295" s="80"/>
      <c r="Z1295" s="80"/>
      <c r="AA1295" s="80"/>
      <c r="AB1295" s="80"/>
      <c r="AC1295" s="80"/>
      <c r="AD1295" s="80"/>
      <c r="AE1295" s="69"/>
      <c r="AF1295" s="69"/>
      <c r="AG1295" s="69"/>
      <c r="AH1295" s="80"/>
      <c r="AI1295" s="80"/>
      <c r="AJ1295" s="69"/>
      <c r="AK1295" s="69"/>
      <c r="AL1295" s="80"/>
      <c r="AM1295" s="80"/>
      <c r="AN1295" s="69"/>
      <c r="AO1295" s="69"/>
      <c r="AP1295" s="80"/>
      <c r="AQ1295" s="80"/>
      <c r="AR1295" s="69"/>
      <c r="AS1295" s="69"/>
      <c r="AT1295" s="80"/>
      <c r="AU1295" s="80"/>
      <c r="AV1295" s="69"/>
      <c r="AW1295" s="69"/>
      <c r="AX1295" s="80"/>
      <c r="AY1295" s="80"/>
      <c r="AZ1295" s="69"/>
      <c r="BA1295" s="69"/>
      <c r="BB1295" s="80"/>
      <c r="BC1295" s="80"/>
      <c r="BD1295" s="69"/>
      <c r="BE1295" s="69"/>
      <c r="BF1295" s="80"/>
      <c r="BG1295" s="80"/>
      <c r="BH1295" s="69"/>
      <c r="BI1295" s="69"/>
      <c r="BJ1295" s="80"/>
      <c r="BK1295" s="80"/>
      <c r="BL1295" s="69"/>
      <c r="BM1295" s="69"/>
      <c r="BN1295" s="80"/>
      <c r="BO1295" s="80"/>
      <c r="BP1295" s="69"/>
      <c r="BQ1295" s="69"/>
      <c r="BR1295" s="80"/>
      <c r="BS1295" s="80"/>
      <c r="BT1295" s="69"/>
      <c r="BU1295" s="69"/>
      <c r="BV1295" s="80"/>
      <c r="BW1295" s="80"/>
      <c r="BX1295" s="69"/>
      <c r="BY1295" s="69"/>
      <c r="BZ1295" s="80"/>
      <c r="CA1295" s="80"/>
      <c r="CB1295" s="69"/>
      <c r="CC1295" s="69"/>
      <c r="CD1295" s="80"/>
      <c r="CE1295" s="80"/>
      <c r="CF1295" s="69"/>
      <c r="CG1295" s="69"/>
      <c r="CH1295" s="69"/>
      <c r="CI1295" s="69"/>
      <c r="CJ1295" s="69"/>
      <c r="CK1295" s="69"/>
      <c r="CL1295" s="68"/>
      <c r="CM1295" s="67"/>
      <c r="CN1295" s="67"/>
      <c r="CO1295" s="69"/>
      <c r="CP1295" s="68"/>
      <c r="CQ1295" s="67"/>
      <c r="CR1295" s="67"/>
      <c r="CS1295" s="69"/>
      <c r="CT1295" s="81"/>
      <c r="CU1295" s="69"/>
      <c r="CV1295" s="69"/>
      <c r="CW1295" s="69"/>
      <c r="CX1295" s="69"/>
      <c r="CY1295" s="69"/>
      <c r="CZ1295" s="69"/>
      <c r="DA1295" s="69"/>
    </row>
    <row r="1296" spans="2:105">
      <c r="B1296" s="67"/>
      <c r="C1296" s="67"/>
      <c r="D1296" s="67"/>
      <c r="E1296" s="69"/>
      <c r="F1296" s="68"/>
      <c r="G1296" s="67"/>
      <c r="H1296" s="69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80"/>
      <c r="T1296" s="80"/>
      <c r="U1296" s="80"/>
      <c r="V1296" s="80"/>
      <c r="W1296" s="80"/>
      <c r="X1296" s="80"/>
      <c r="Y1296" s="80"/>
      <c r="Z1296" s="80"/>
      <c r="AA1296" s="80"/>
      <c r="AB1296" s="80"/>
      <c r="AC1296" s="80"/>
      <c r="AD1296" s="80"/>
      <c r="AE1296" s="69"/>
      <c r="AF1296" s="69"/>
      <c r="AG1296" s="69"/>
      <c r="AH1296" s="80"/>
      <c r="AI1296" s="80"/>
      <c r="AJ1296" s="69"/>
      <c r="AK1296" s="69"/>
      <c r="AL1296" s="80"/>
      <c r="AM1296" s="80"/>
      <c r="AN1296" s="69"/>
      <c r="AO1296" s="69"/>
      <c r="AP1296" s="80"/>
      <c r="AQ1296" s="80"/>
      <c r="AR1296" s="69"/>
      <c r="AS1296" s="69"/>
      <c r="AT1296" s="80"/>
      <c r="AU1296" s="80"/>
      <c r="AV1296" s="69"/>
      <c r="AW1296" s="69"/>
      <c r="AX1296" s="80"/>
      <c r="AY1296" s="80"/>
      <c r="AZ1296" s="69"/>
      <c r="BA1296" s="69"/>
      <c r="BB1296" s="80"/>
      <c r="BC1296" s="80"/>
      <c r="BD1296" s="69"/>
      <c r="BE1296" s="69"/>
      <c r="BF1296" s="80"/>
      <c r="BG1296" s="80"/>
      <c r="BH1296" s="69"/>
      <c r="BI1296" s="69"/>
      <c r="BJ1296" s="80"/>
      <c r="BK1296" s="80"/>
      <c r="BL1296" s="69"/>
      <c r="BM1296" s="69"/>
      <c r="BN1296" s="80"/>
      <c r="BO1296" s="80"/>
      <c r="BP1296" s="69"/>
      <c r="BQ1296" s="69"/>
      <c r="BR1296" s="80"/>
      <c r="BS1296" s="80"/>
      <c r="BT1296" s="69"/>
      <c r="BU1296" s="69"/>
      <c r="BV1296" s="80"/>
      <c r="BW1296" s="80"/>
      <c r="BX1296" s="69"/>
      <c r="BY1296" s="69"/>
      <c r="BZ1296" s="80"/>
      <c r="CA1296" s="80"/>
      <c r="CB1296" s="69"/>
      <c r="CC1296" s="69"/>
      <c r="CD1296" s="80"/>
      <c r="CE1296" s="80"/>
      <c r="CF1296" s="69"/>
      <c r="CG1296" s="69"/>
      <c r="CH1296" s="69"/>
      <c r="CI1296" s="69"/>
      <c r="CJ1296" s="69"/>
      <c r="CK1296" s="69"/>
      <c r="CL1296" s="68"/>
      <c r="CM1296" s="67"/>
      <c r="CN1296" s="67"/>
      <c r="CO1296" s="69"/>
      <c r="CP1296" s="68"/>
      <c r="CQ1296" s="67"/>
      <c r="CR1296" s="67"/>
      <c r="CS1296" s="69"/>
      <c r="CT1296" s="81"/>
      <c r="CU1296" s="69"/>
      <c r="CV1296" s="69"/>
      <c r="CW1296" s="69"/>
      <c r="CX1296" s="69"/>
      <c r="CY1296" s="69"/>
      <c r="CZ1296" s="69"/>
      <c r="DA1296" s="69"/>
    </row>
    <row r="1297" spans="2:105">
      <c r="B1297" s="67"/>
      <c r="C1297" s="67"/>
      <c r="D1297" s="67"/>
      <c r="E1297" s="69"/>
      <c r="F1297" s="68"/>
      <c r="G1297" s="67"/>
      <c r="H1297" s="69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80"/>
      <c r="T1297" s="80"/>
      <c r="U1297" s="80"/>
      <c r="V1297" s="80"/>
      <c r="W1297" s="80"/>
      <c r="X1297" s="80"/>
      <c r="Y1297" s="80"/>
      <c r="Z1297" s="80"/>
      <c r="AA1297" s="80"/>
      <c r="AB1297" s="80"/>
      <c r="AC1297" s="80"/>
      <c r="AD1297" s="80"/>
      <c r="AE1297" s="69"/>
      <c r="AF1297" s="69"/>
      <c r="AG1297" s="69"/>
      <c r="AH1297" s="80"/>
      <c r="AI1297" s="80"/>
      <c r="AJ1297" s="69"/>
      <c r="AK1297" s="69"/>
      <c r="AL1297" s="80"/>
      <c r="AM1297" s="80"/>
      <c r="AN1297" s="69"/>
      <c r="AO1297" s="69"/>
      <c r="AP1297" s="80"/>
      <c r="AQ1297" s="80"/>
      <c r="AR1297" s="69"/>
      <c r="AS1297" s="69"/>
      <c r="AT1297" s="80"/>
      <c r="AU1297" s="80"/>
      <c r="AV1297" s="69"/>
      <c r="AW1297" s="69"/>
      <c r="AX1297" s="80"/>
      <c r="AY1297" s="80"/>
      <c r="AZ1297" s="69"/>
      <c r="BA1297" s="69"/>
      <c r="BB1297" s="80"/>
      <c r="BC1297" s="80"/>
      <c r="BD1297" s="69"/>
      <c r="BE1297" s="69"/>
      <c r="BF1297" s="80"/>
      <c r="BG1297" s="80"/>
      <c r="BH1297" s="69"/>
      <c r="BI1297" s="69"/>
      <c r="BJ1297" s="80"/>
      <c r="BK1297" s="80"/>
      <c r="BL1297" s="69"/>
      <c r="BM1297" s="69"/>
      <c r="BN1297" s="80"/>
      <c r="BO1297" s="80"/>
      <c r="BP1297" s="69"/>
      <c r="BQ1297" s="69"/>
      <c r="BR1297" s="80"/>
      <c r="BS1297" s="80"/>
      <c r="BT1297" s="69"/>
      <c r="BU1297" s="69"/>
      <c r="BV1297" s="80"/>
      <c r="BW1297" s="80"/>
      <c r="BX1297" s="69"/>
      <c r="BY1297" s="69"/>
      <c r="BZ1297" s="80"/>
      <c r="CA1297" s="80"/>
      <c r="CB1297" s="69"/>
      <c r="CC1297" s="69"/>
      <c r="CD1297" s="80"/>
      <c r="CE1297" s="80"/>
      <c r="CF1297" s="69"/>
      <c r="CG1297" s="69"/>
      <c r="CH1297" s="69"/>
      <c r="CI1297" s="69"/>
      <c r="CJ1297" s="69"/>
      <c r="CK1297" s="69"/>
      <c r="CL1297" s="68"/>
      <c r="CM1297" s="67"/>
      <c r="CN1297" s="67"/>
      <c r="CO1297" s="69"/>
      <c r="CP1297" s="68"/>
      <c r="CQ1297" s="67"/>
      <c r="CR1297" s="67"/>
      <c r="CS1297" s="69"/>
      <c r="CT1297" s="81"/>
      <c r="CU1297" s="69"/>
      <c r="CV1297" s="69"/>
      <c r="CW1297" s="69"/>
      <c r="CX1297" s="69"/>
      <c r="CY1297" s="69"/>
      <c r="CZ1297" s="69"/>
      <c r="DA1297" s="69"/>
    </row>
    <row r="1298" spans="2:105">
      <c r="B1298" s="67"/>
      <c r="C1298" s="67"/>
      <c r="D1298" s="67"/>
      <c r="E1298" s="69"/>
      <c r="F1298" s="68"/>
      <c r="G1298" s="67"/>
      <c r="H1298" s="69"/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80"/>
      <c r="T1298" s="80"/>
      <c r="U1298" s="80"/>
      <c r="V1298" s="80"/>
      <c r="W1298" s="80"/>
      <c r="X1298" s="80"/>
      <c r="Y1298" s="80"/>
      <c r="Z1298" s="80"/>
      <c r="AA1298" s="80"/>
      <c r="AB1298" s="80"/>
      <c r="AC1298" s="80"/>
      <c r="AD1298" s="80"/>
      <c r="AE1298" s="69"/>
      <c r="AF1298" s="69"/>
      <c r="AG1298" s="69"/>
      <c r="AH1298" s="80"/>
      <c r="AI1298" s="80"/>
      <c r="AJ1298" s="69"/>
      <c r="AK1298" s="69"/>
      <c r="AL1298" s="80"/>
      <c r="AM1298" s="80"/>
      <c r="AN1298" s="69"/>
      <c r="AO1298" s="69"/>
      <c r="AP1298" s="80"/>
      <c r="AQ1298" s="80"/>
      <c r="AR1298" s="69"/>
      <c r="AS1298" s="69"/>
      <c r="AT1298" s="80"/>
      <c r="AU1298" s="80"/>
      <c r="AV1298" s="69"/>
      <c r="AW1298" s="69"/>
      <c r="AX1298" s="80"/>
      <c r="AY1298" s="80"/>
      <c r="AZ1298" s="69"/>
      <c r="BA1298" s="69"/>
      <c r="BB1298" s="80"/>
      <c r="BC1298" s="80"/>
      <c r="BD1298" s="69"/>
      <c r="BE1298" s="69"/>
      <c r="BF1298" s="80"/>
      <c r="BG1298" s="80"/>
      <c r="BH1298" s="69"/>
      <c r="BI1298" s="69"/>
      <c r="BJ1298" s="80"/>
      <c r="BK1298" s="80"/>
      <c r="BL1298" s="69"/>
      <c r="BM1298" s="69"/>
      <c r="BN1298" s="80"/>
      <c r="BO1298" s="80"/>
      <c r="BP1298" s="69"/>
      <c r="BQ1298" s="69"/>
      <c r="BR1298" s="80"/>
      <c r="BS1298" s="80"/>
      <c r="BT1298" s="69"/>
      <c r="BU1298" s="69"/>
      <c r="BV1298" s="80"/>
      <c r="BW1298" s="80"/>
      <c r="BX1298" s="69"/>
      <c r="BY1298" s="69"/>
      <c r="BZ1298" s="80"/>
      <c r="CA1298" s="80"/>
      <c r="CB1298" s="69"/>
      <c r="CC1298" s="69"/>
      <c r="CD1298" s="80"/>
      <c r="CE1298" s="80"/>
      <c r="CF1298" s="69"/>
      <c r="CG1298" s="69"/>
      <c r="CH1298" s="69"/>
      <c r="CI1298" s="69"/>
      <c r="CJ1298" s="69"/>
      <c r="CK1298" s="69"/>
      <c r="CL1298" s="68"/>
      <c r="CM1298" s="67"/>
      <c r="CN1298" s="67"/>
      <c r="CO1298" s="69"/>
      <c r="CP1298" s="68"/>
      <c r="CQ1298" s="67"/>
      <c r="CR1298" s="67"/>
      <c r="CS1298" s="69"/>
      <c r="CT1298" s="81"/>
      <c r="CU1298" s="69"/>
      <c r="CV1298" s="69"/>
      <c r="CW1298" s="69"/>
      <c r="CX1298" s="69"/>
      <c r="CY1298" s="69"/>
      <c r="CZ1298" s="69"/>
      <c r="DA1298" s="69"/>
    </row>
    <row r="1299" spans="2:105">
      <c r="B1299" s="67"/>
      <c r="C1299" s="67"/>
      <c r="D1299" s="67"/>
      <c r="E1299" s="69"/>
      <c r="F1299" s="68"/>
      <c r="G1299" s="67"/>
      <c r="H1299" s="69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80"/>
      <c r="T1299" s="80"/>
      <c r="U1299" s="80"/>
      <c r="V1299" s="80"/>
      <c r="W1299" s="80"/>
      <c r="X1299" s="80"/>
      <c r="Y1299" s="80"/>
      <c r="Z1299" s="80"/>
      <c r="AA1299" s="80"/>
      <c r="AB1299" s="80"/>
      <c r="AC1299" s="80"/>
      <c r="AD1299" s="80"/>
      <c r="AE1299" s="69"/>
      <c r="AF1299" s="69"/>
      <c r="AG1299" s="69"/>
      <c r="AH1299" s="80"/>
      <c r="AI1299" s="80"/>
      <c r="AJ1299" s="69"/>
      <c r="AK1299" s="69"/>
      <c r="AL1299" s="80"/>
      <c r="AM1299" s="80"/>
      <c r="AN1299" s="69"/>
      <c r="AO1299" s="69"/>
      <c r="AP1299" s="80"/>
      <c r="AQ1299" s="80"/>
      <c r="AR1299" s="69"/>
      <c r="AS1299" s="69"/>
      <c r="AT1299" s="80"/>
      <c r="AU1299" s="80"/>
      <c r="AV1299" s="69"/>
      <c r="AW1299" s="69"/>
      <c r="AX1299" s="80"/>
      <c r="AY1299" s="80"/>
      <c r="AZ1299" s="69"/>
      <c r="BA1299" s="69"/>
      <c r="BB1299" s="80"/>
      <c r="BC1299" s="80"/>
      <c r="BD1299" s="69"/>
      <c r="BE1299" s="69"/>
      <c r="BF1299" s="80"/>
      <c r="BG1299" s="80"/>
      <c r="BH1299" s="69"/>
      <c r="BI1299" s="69"/>
      <c r="BJ1299" s="80"/>
      <c r="BK1299" s="80"/>
      <c r="BL1299" s="69"/>
      <c r="BM1299" s="69"/>
      <c r="BN1299" s="80"/>
      <c r="BO1299" s="80"/>
      <c r="BP1299" s="69"/>
      <c r="BQ1299" s="69"/>
      <c r="BR1299" s="80"/>
      <c r="BS1299" s="80"/>
      <c r="BT1299" s="69"/>
      <c r="BU1299" s="69"/>
      <c r="BV1299" s="80"/>
      <c r="BW1299" s="80"/>
      <c r="BX1299" s="69"/>
      <c r="BY1299" s="69"/>
      <c r="BZ1299" s="80"/>
      <c r="CA1299" s="80"/>
      <c r="CB1299" s="69"/>
      <c r="CC1299" s="69"/>
      <c r="CD1299" s="80"/>
      <c r="CE1299" s="80"/>
      <c r="CF1299" s="69"/>
      <c r="CG1299" s="69"/>
      <c r="CH1299" s="69"/>
      <c r="CI1299" s="69"/>
      <c r="CJ1299" s="69"/>
      <c r="CK1299" s="69"/>
      <c r="CL1299" s="68"/>
      <c r="CM1299" s="67"/>
      <c r="CN1299" s="67"/>
      <c r="CO1299" s="69"/>
      <c r="CP1299" s="68"/>
      <c r="CQ1299" s="67"/>
      <c r="CR1299" s="67"/>
      <c r="CS1299" s="69"/>
      <c r="CT1299" s="81"/>
      <c r="CU1299" s="69"/>
      <c r="CV1299" s="69"/>
      <c r="CW1299" s="69"/>
      <c r="CX1299" s="69"/>
      <c r="CY1299" s="69"/>
      <c r="CZ1299" s="69"/>
      <c r="DA1299" s="69"/>
    </row>
    <row r="1300" spans="2:105">
      <c r="B1300" s="67"/>
      <c r="C1300" s="67"/>
      <c r="D1300" s="67"/>
      <c r="E1300" s="69"/>
      <c r="F1300" s="68"/>
      <c r="G1300" s="67"/>
      <c r="H1300" s="69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80"/>
      <c r="T1300" s="80"/>
      <c r="U1300" s="80"/>
      <c r="V1300" s="80"/>
      <c r="W1300" s="80"/>
      <c r="X1300" s="80"/>
      <c r="Y1300" s="80"/>
      <c r="Z1300" s="80"/>
      <c r="AA1300" s="80"/>
      <c r="AB1300" s="80"/>
      <c r="AC1300" s="80"/>
      <c r="AD1300" s="80"/>
      <c r="AE1300" s="69"/>
      <c r="AF1300" s="69"/>
      <c r="AG1300" s="69"/>
      <c r="AH1300" s="80"/>
      <c r="AI1300" s="80"/>
      <c r="AJ1300" s="69"/>
      <c r="AK1300" s="69"/>
      <c r="AL1300" s="80"/>
      <c r="AM1300" s="80"/>
      <c r="AN1300" s="69"/>
      <c r="AO1300" s="69"/>
      <c r="AP1300" s="80"/>
      <c r="AQ1300" s="80"/>
      <c r="AR1300" s="69"/>
      <c r="AS1300" s="69"/>
      <c r="AT1300" s="80"/>
      <c r="AU1300" s="80"/>
      <c r="AV1300" s="69"/>
      <c r="AW1300" s="69"/>
      <c r="AX1300" s="80"/>
      <c r="AY1300" s="80"/>
      <c r="AZ1300" s="69"/>
      <c r="BA1300" s="69"/>
      <c r="BB1300" s="80"/>
      <c r="BC1300" s="80"/>
      <c r="BD1300" s="69"/>
      <c r="BE1300" s="69"/>
      <c r="BF1300" s="80"/>
      <c r="BG1300" s="80"/>
      <c r="BH1300" s="69"/>
      <c r="BI1300" s="69"/>
      <c r="BJ1300" s="80"/>
      <c r="BK1300" s="80"/>
      <c r="BL1300" s="69"/>
      <c r="BM1300" s="69"/>
      <c r="BN1300" s="80"/>
      <c r="BO1300" s="80"/>
      <c r="BP1300" s="69"/>
      <c r="BQ1300" s="69"/>
      <c r="BR1300" s="80"/>
      <c r="BS1300" s="80"/>
      <c r="BT1300" s="69"/>
      <c r="BU1300" s="69"/>
      <c r="BV1300" s="80"/>
      <c r="BW1300" s="80"/>
      <c r="BX1300" s="69"/>
      <c r="BY1300" s="69"/>
      <c r="BZ1300" s="80"/>
      <c r="CA1300" s="80"/>
      <c r="CB1300" s="69"/>
      <c r="CC1300" s="69"/>
      <c r="CD1300" s="80"/>
      <c r="CE1300" s="80"/>
      <c r="CF1300" s="69"/>
      <c r="CG1300" s="69"/>
      <c r="CH1300" s="69"/>
      <c r="CI1300" s="69"/>
      <c r="CJ1300" s="69"/>
      <c r="CK1300" s="69"/>
      <c r="CL1300" s="68"/>
      <c r="CM1300" s="67"/>
      <c r="CN1300" s="67"/>
      <c r="CO1300" s="69"/>
      <c r="CP1300" s="68"/>
      <c r="CQ1300" s="67"/>
      <c r="CR1300" s="67"/>
      <c r="CS1300" s="69"/>
      <c r="CT1300" s="81"/>
      <c r="CU1300" s="69"/>
      <c r="CV1300" s="69"/>
      <c r="CW1300" s="69"/>
      <c r="CX1300" s="69"/>
      <c r="CY1300" s="69"/>
      <c r="CZ1300" s="69"/>
      <c r="DA1300" s="69"/>
    </row>
    <row r="1301" spans="2:105">
      <c r="B1301" s="67"/>
      <c r="C1301" s="67"/>
      <c r="D1301" s="67"/>
      <c r="E1301" s="69"/>
      <c r="F1301" s="68"/>
      <c r="G1301" s="67"/>
      <c r="H1301" s="69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80"/>
      <c r="T1301" s="80"/>
      <c r="U1301" s="80"/>
      <c r="V1301" s="80"/>
      <c r="W1301" s="80"/>
      <c r="X1301" s="80"/>
      <c r="Y1301" s="80"/>
      <c r="Z1301" s="80"/>
      <c r="AA1301" s="80"/>
      <c r="AB1301" s="80"/>
      <c r="AC1301" s="80"/>
      <c r="AD1301" s="80"/>
      <c r="AE1301" s="69"/>
      <c r="AF1301" s="69"/>
      <c r="AG1301" s="69"/>
      <c r="AH1301" s="80"/>
      <c r="AI1301" s="80"/>
      <c r="AJ1301" s="69"/>
      <c r="AK1301" s="69"/>
      <c r="AL1301" s="80"/>
      <c r="AM1301" s="80"/>
      <c r="AN1301" s="69"/>
      <c r="AO1301" s="69"/>
      <c r="AP1301" s="80"/>
      <c r="AQ1301" s="80"/>
      <c r="AR1301" s="69"/>
      <c r="AS1301" s="69"/>
      <c r="AT1301" s="80"/>
      <c r="AU1301" s="80"/>
      <c r="AV1301" s="69"/>
      <c r="AW1301" s="69"/>
      <c r="AX1301" s="80"/>
      <c r="AY1301" s="80"/>
      <c r="AZ1301" s="69"/>
      <c r="BA1301" s="69"/>
      <c r="BB1301" s="80"/>
      <c r="BC1301" s="80"/>
      <c r="BD1301" s="69"/>
      <c r="BE1301" s="69"/>
      <c r="BF1301" s="80"/>
      <c r="BG1301" s="80"/>
      <c r="BH1301" s="69"/>
      <c r="BI1301" s="69"/>
      <c r="BJ1301" s="80"/>
      <c r="BK1301" s="80"/>
      <c r="BL1301" s="69"/>
      <c r="BM1301" s="69"/>
      <c r="BN1301" s="80"/>
      <c r="BO1301" s="80"/>
      <c r="BP1301" s="69"/>
      <c r="BQ1301" s="69"/>
      <c r="BR1301" s="80"/>
      <c r="BS1301" s="80"/>
      <c r="BT1301" s="69"/>
      <c r="BU1301" s="69"/>
      <c r="BV1301" s="80"/>
      <c r="BW1301" s="80"/>
      <c r="BX1301" s="69"/>
      <c r="BY1301" s="69"/>
      <c r="BZ1301" s="80"/>
      <c r="CA1301" s="80"/>
      <c r="CB1301" s="69"/>
      <c r="CC1301" s="69"/>
      <c r="CD1301" s="80"/>
      <c r="CE1301" s="80"/>
      <c r="CF1301" s="69"/>
      <c r="CG1301" s="69"/>
      <c r="CH1301" s="69"/>
      <c r="CI1301" s="69"/>
      <c r="CJ1301" s="69"/>
      <c r="CK1301" s="69"/>
      <c r="CL1301" s="68"/>
      <c r="CM1301" s="67"/>
      <c r="CN1301" s="67"/>
      <c r="CO1301" s="69"/>
      <c r="CP1301" s="68"/>
      <c r="CQ1301" s="67"/>
      <c r="CR1301" s="67"/>
      <c r="CS1301" s="69"/>
      <c r="CT1301" s="81"/>
      <c r="CU1301" s="69"/>
      <c r="CV1301" s="69"/>
      <c r="CW1301" s="69"/>
      <c r="CX1301" s="69"/>
      <c r="CY1301" s="69"/>
      <c r="CZ1301" s="69"/>
      <c r="DA1301" s="69"/>
    </row>
    <row r="1302" spans="2:105">
      <c r="B1302" s="67"/>
      <c r="C1302" s="67"/>
      <c r="D1302" s="67"/>
      <c r="E1302" s="69"/>
      <c r="F1302" s="68"/>
      <c r="G1302" s="67"/>
      <c r="H1302" s="69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80"/>
      <c r="T1302" s="80"/>
      <c r="U1302" s="80"/>
      <c r="V1302" s="80"/>
      <c r="W1302" s="80"/>
      <c r="X1302" s="80"/>
      <c r="Y1302" s="80"/>
      <c r="Z1302" s="80"/>
      <c r="AA1302" s="80"/>
      <c r="AB1302" s="80"/>
      <c r="AC1302" s="80"/>
      <c r="AD1302" s="80"/>
      <c r="AE1302" s="69"/>
      <c r="AF1302" s="69"/>
      <c r="AG1302" s="69"/>
      <c r="AH1302" s="80"/>
      <c r="AI1302" s="80"/>
      <c r="AJ1302" s="69"/>
      <c r="AK1302" s="69"/>
      <c r="AL1302" s="80"/>
      <c r="AM1302" s="80"/>
      <c r="AN1302" s="69"/>
      <c r="AO1302" s="69"/>
      <c r="AP1302" s="80"/>
      <c r="AQ1302" s="80"/>
      <c r="AR1302" s="69"/>
      <c r="AS1302" s="69"/>
      <c r="AT1302" s="80"/>
      <c r="AU1302" s="80"/>
      <c r="AV1302" s="69"/>
      <c r="AW1302" s="69"/>
      <c r="AX1302" s="80"/>
      <c r="AY1302" s="80"/>
      <c r="AZ1302" s="69"/>
      <c r="BA1302" s="69"/>
      <c r="BB1302" s="80"/>
      <c r="BC1302" s="80"/>
      <c r="BD1302" s="69"/>
      <c r="BE1302" s="69"/>
      <c r="BF1302" s="80"/>
      <c r="BG1302" s="80"/>
      <c r="BH1302" s="69"/>
      <c r="BI1302" s="69"/>
      <c r="BJ1302" s="80"/>
      <c r="BK1302" s="80"/>
      <c r="BL1302" s="69"/>
      <c r="BM1302" s="69"/>
      <c r="BN1302" s="80"/>
      <c r="BO1302" s="80"/>
      <c r="BP1302" s="69"/>
      <c r="BQ1302" s="69"/>
      <c r="BR1302" s="80"/>
      <c r="BS1302" s="80"/>
      <c r="BT1302" s="69"/>
      <c r="BU1302" s="69"/>
      <c r="BV1302" s="80"/>
      <c r="BW1302" s="80"/>
      <c r="BX1302" s="69"/>
      <c r="BY1302" s="69"/>
      <c r="BZ1302" s="80"/>
      <c r="CA1302" s="80"/>
      <c r="CB1302" s="69"/>
      <c r="CC1302" s="69"/>
      <c r="CD1302" s="80"/>
      <c r="CE1302" s="80"/>
      <c r="CF1302" s="69"/>
      <c r="CG1302" s="69"/>
      <c r="CH1302" s="69"/>
      <c r="CI1302" s="69"/>
      <c r="CJ1302" s="69"/>
      <c r="CK1302" s="69"/>
      <c r="CL1302" s="68"/>
      <c r="CM1302" s="67"/>
      <c r="CN1302" s="67"/>
      <c r="CO1302" s="69"/>
      <c r="CP1302" s="68"/>
      <c r="CQ1302" s="67"/>
      <c r="CR1302" s="67"/>
      <c r="CS1302" s="69"/>
      <c r="CT1302" s="81"/>
      <c r="CU1302" s="69"/>
      <c r="CV1302" s="69"/>
      <c r="CW1302" s="69"/>
      <c r="CX1302" s="69"/>
      <c r="CY1302" s="69"/>
      <c r="CZ1302" s="69"/>
      <c r="DA1302" s="69"/>
    </row>
    <row r="1303" spans="2:105">
      <c r="B1303" s="67"/>
      <c r="C1303" s="67"/>
      <c r="D1303" s="67"/>
      <c r="E1303" s="69"/>
      <c r="F1303" s="68"/>
      <c r="G1303" s="67"/>
      <c r="H1303" s="69"/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80"/>
      <c r="T1303" s="80"/>
      <c r="U1303" s="80"/>
      <c r="V1303" s="80"/>
      <c r="W1303" s="80"/>
      <c r="X1303" s="80"/>
      <c r="Y1303" s="80"/>
      <c r="Z1303" s="80"/>
      <c r="AA1303" s="80"/>
      <c r="AB1303" s="80"/>
      <c r="AC1303" s="80"/>
      <c r="AD1303" s="80"/>
      <c r="AE1303" s="69"/>
      <c r="AF1303" s="69"/>
      <c r="AG1303" s="69"/>
      <c r="AH1303" s="80"/>
      <c r="AI1303" s="80"/>
      <c r="AJ1303" s="69"/>
      <c r="AK1303" s="69"/>
      <c r="AL1303" s="80"/>
      <c r="AM1303" s="80"/>
      <c r="AN1303" s="69"/>
      <c r="AO1303" s="69"/>
      <c r="AP1303" s="80"/>
      <c r="AQ1303" s="80"/>
      <c r="AR1303" s="69"/>
      <c r="AS1303" s="69"/>
      <c r="AT1303" s="80"/>
      <c r="AU1303" s="80"/>
      <c r="AV1303" s="69"/>
      <c r="AW1303" s="69"/>
      <c r="AX1303" s="80"/>
      <c r="AY1303" s="80"/>
      <c r="AZ1303" s="69"/>
      <c r="BA1303" s="69"/>
      <c r="BB1303" s="80"/>
      <c r="BC1303" s="80"/>
      <c r="BD1303" s="69"/>
      <c r="BE1303" s="69"/>
      <c r="BF1303" s="80"/>
      <c r="BG1303" s="80"/>
      <c r="BH1303" s="69"/>
      <c r="BI1303" s="69"/>
      <c r="BJ1303" s="80"/>
      <c r="BK1303" s="80"/>
      <c r="BL1303" s="69"/>
      <c r="BM1303" s="69"/>
      <c r="BN1303" s="80"/>
      <c r="BO1303" s="80"/>
      <c r="BP1303" s="69"/>
      <c r="BQ1303" s="69"/>
      <c r="BR1303" s="80"/>
      <c r="BS1303" s="80"/>
      <c r="BT1303" s="69"/>
      <c r="BU1303" s="69"/>
      <c r="BV1303" s="80"/>
      <c r="BW1303" s="80"/>
      <c r="BX1303" s="69"/>
      <c r="BY1303" s="69"/>
      <c r="BZ1303" s="80"/>
      <c r="CA1303" s="80"/>
      <c r="CB1303" s="69"/>
      <c r="CC1303" s="69"/>
      <c r="CD1303" s="80"/>
      <c r="CE1303" s="80"/>
      <c r="CF1303" s="69"/>
      <c r="CG1303" s="69"/>
      <c r="CH1303" s="69"/>
      <c r="CI1303" s="69"/>
      <c r="CJ1303" s="69"/>
      <c r="CK1303" s="69"/>
      <c r="CL1303" s="68"/>
      <c r="CM1303" s="67"/>
      <c r="CN1303" s="67"/>
      <c r="CO1303" s="69"/>
      <c r="CP1303" s="68"/>
      <c r="CQ1303" s="67"/>
      <c r="CR1303" s="67"/>
      <c r="CS1303" s="69"/>
      <c r="CT1303" s="81"/>
      <c r="CU1303" s="69"/>
      <c r="CV1303" s="69"/>
      <c r="CW1303" s="69"/>
      <c r="CX1303" s="69"/>
      <c r="CY1303" s="69"/>
      <c r="CZ1303" s="69"/>
      <c r="DA1303" s="69"/>
    </row>
    <row r="1304" spans="2:105">
      <c r="B1304" s="67"/>
      <c r="C1304" s="67"/>
      <c r="D1304" s="67"/>
      <c r="E1304" s="69"/>
      <c r="F1304" s="68"/>
      <c r="G1304" s="67"/>
      <c r="H1304" s="69"/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80"/>
      <c r="T1304" s="80"/>
      <c r="U1304" s="80"/>
      <c r="V1304" s="80"/>
      <c r="W1304" s="80"/>
      <c r="X1304" s="80"/>
      <c r="Y1304" s="80"/>
      <c r="Z1304" s="80"/>
      <c r="AA1304" s="80"/>
      <c r="AB1304" s="80"/>
      <c r="AC1304" s="80"/>
      <c r="AD1304" s="80"/>
      <c r="AE1304" s="69"/>
      <c r="AF1304" s="69"/>
      <c r="AG1304" s="69"/>
      <c r="AH1304" s="80"/>
      <c r="AI1304" s="80"/>
      <c r="AJ1304" s="69"/>
      <c r="AK1304" s="69"/>
      <c r="AL1304" s="80"/>
      <c r="AM1304" s="80"/>
      <c r="AN1304" s="69"/>
      <c r="AO1304" s="69"/>
      <c r="AP1304" s="80"/>
      <c r="AQ1304" s="80"/>
      <c r="AR1304" s="69"/>
      <c r="AS1304" s="69"/>
      <c r="AT1304" s="80"/>
      <c r="AU1304" s="80"/>
      <c r="AV1304" s="69"/>
      <c r="AW1304" s="69"/>
      <c r="AX1304" s="80"/>
      <c r="AY1304" s="80"/>
      <c r="AZ1304" s="69"/>
      <c r="BA1304" s="69"/>
      <c r="BB1304" s="80"/>
      <c r="BC1304" s="80"/>
      <c r="BD1304" s="69"/>
      <c r="BE1304" s="69"/>
      <c r="BF1304" s="80"/>
      <c r="BG1304" s="80"/>
      <c r="BH1304" s="69"/>
      <c r="BI1304" s="69"/>
      <c r="BJ1304" s="80"/>
      <c r="BK1304" s="80"/>
      <c r="BL1304" s="69"/>
      <c r="BM1304" s="69"/>
      <c r="BN1304" s="80"/>
      <c r="BO1304" s="80"/>
      <c r="BP1304" s="69"/>
      <c r="BQ1304" s="69"/>
      <c r="BR1304" s="80"/>
      <c r="BS1304" s="80"/>
      <c r="BT1304" s="69"/>
      <c r="BU1304" s="69"/>
      <c r="BV1304" s="80"/>
      <c r="BW1304" s="80"/>
      <c r="BX1304" s="69"/>
      <c r="BY1304" s="69"/>
      <c r="BZ1304" s="80"/>
      <c r="CA1304" s="80"/>
      <c r="CB1304" s="69"/>
      <c r="CC1304" s="69"/>
      <c r="CD1304" s="80"/>
      <c r="CE1304" s="80"/>
      <c r="CF1304" s="69"/>
      <c r="CG1304" s="69"/>
      <c r="CH1304" s="69"/>
      <c r="CI1304" s="69"/>
      <c r="CJ1304" s="69"/>
      <c r="CK1304" s="69"/>
      <c r="CL1304" s="68"/>
      <c r="CM1304" s="67"/>
      <c r="CN1304" s="67"/>
      <c r="CO1304" s="69"/>
      <c r="CP1304" s="68"/>
      <c r="CQ1304" s="67"/>
      <c r="CR1304" s="67"/>
      <c r="CS1304" s="69"/>
      <c r="CT1304" s="81"/>
      <c r="CU1304" s="69"/>
      <c r="CV1304" s="69"/>
      <c r="CW1304" s="69"/>
      <c r="CX1304" s="69"/>
      <c r="CY1304" s="69"/>
      <c r="CZ1304" s="69"/>
      <c r="DA1304" s="69"/>
    </row>
    <row r="1305" spans="2:105">
      <c r="B1305" s="67"/>
      <c r="C1305" s="67"/>
      <c r="D1305" s="67"/>
      <c r="E1305" s="69"/>
      <c r="F1305" s="68"/>
      <c r="G1305" s="67"/>
      <c r="H1305" s="69"/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80"/>
      <c r="T1305" s="80"/>
      <c r="U1305" s="80"/>
      <c r="V1305" s="80"/>
      <c r="W1305" s="80"/>
      <c r="X1305" s="80"/>
      <c r="Y1305" s="80"/>
      <c r="Z1305" s="80"/>
      <c r="AA1305" s="80"/>
      <c r="AB1305" s="80"/>
      <c r="AC1305" s="80"/>
      <c r="AD1305" s="80"/>
      <c r="AE1305" s="69"/>
      <c r="AF1305" s="69"/>
      <c r="AG1305" s="69"/>
      <c r="AH1305" s="80"/>
      <c r="AI1305" s="80"/>
      <c r="AJ1305" s="69"/>
      <c r="AK1305" s="69"/>
      <c r="AL1305" s="80"/>
      <c r="AM1305" s="80"/>
      <c r="AN1305" s="69"/>
      <c r="AO1305" s="69"/>
      <c r="AP1305" s="80"/>
      <c r="AQ1305" s="80"/>
      <c r="AR1305" s="69"/>
      <c r="AS1305" s="69"/>
      <c r="AT1305" s="80"/>
      <c r="AU1305" s="80"/>
      <c r="AV1305" s="69"/>
      <c r="AW1305" s="69"/>
      <c r="AX1305" s="80"/>
      <c r="AY1305" s="80"/>
      <c r="AZ1305" s="69"/>
      <c r="BA1305" s="69"/>
      <c r="BB1305" s="80"/>
      <c r="BC1305" s="80"/>
      <c r="BD1305" s="69"/>
      <c r="BE1305" s="69"/>
      <c r="BF1305" s="80"/>
      <c r="BG1305" s="80"/>
      <c r="BH1305" s="69"/>
      <c r="BI1305" s="69"/>
      <c r="BJ1305" s="80"/>
      <c r="BK1305" s="80"/>
      <c r="BL1305" s="69"/>
      <c r="BM1305" s="69"/>
      <c r="BN1305" s="80"/>
      <c r="BO1305" s="80"/>
      <c r="BP1305" s="69"/>
      <c r="BQ1305" s="69"/>
      <c r="BR1305" s="80"/>
      <c r="BS1305" s="80"/>
      <c r="BT1305" s="69"/>
      <c r="BU1305" s="69"/>
      <c r="BV1305" s="80"/>
      <c r="BW1305" s="80"/>
      <c r="BX1305" s="69"/>
      <c r="BY1305" s="69"/>
      <c r="BZ1305" s="80"/>
      <c r="CA1305" s="80"/>
      <c r="CB1305" s="69"/>
      <c r="CC1305" s="69"/>
      <c r="CD1305" s="80"/>
      <c r="CE1305" s="80"/>
      <c r="CF1305" s="69"/>
      <c r="CG1305" s="69"/>
      <c r="CH1305" s="69"/>
      <c r="CI1305" s="69"/>
      <c r="CJ1305" s="69"/>
      <c r="CK1305" s="69"/>
      <c r="CL1305" s="68"/>
      <c r="CM1305" s="67"/>
      <c r="CN1305" s="67"/>
      <c r="CO1305" s="69"/>
      <c r="CP1305" s="68"/>
      <c r="CQ1305" s="67"/>
      <c r="CR1305" s="67"/>
      <c r="CS1305" s="69"/>
      <c r="CT1305" s="81"/>
      <c r="CU1305" s="69"/>
      <c r="CV1305" s="69"/>
      <c r="CW1305" s="69"/>
      <c r="CX1305" s="69"/>
      <c r="CY1305" s="69"/>
      <c r="CZ1305" s="69"/>
      <c r="DA1305" s="69"/>
    </row>
    <row r="1306" spans="2:105">
      <c r="B1306" s="67"/>
      <c r="C1306" s="67"/>
      <c r="D1306" s="67"/>
      <c r="E1306" s="69"/>
      <c r="F1306" s="68"/>
      <c r="G1306" s="67"/>
      <c r="H1306" s="69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80"/>
      <c r="T1306" s="80"/>
      <c r="U1306" s="80"/>
      <c r="V1306" s="80"/>
      <c r="W1306" s="80"/>
      <c r="X1306" s="80"/>
      <c r="Y1306" s="80"/>
      <c r="Z1306" s="80"/>
      <c r="AA1306" s="80"/>
      <c r="AB1306" s="80"/>
      <c r="AC1306" s="80"/>
      <c r="AD1306" s="80"/>
      <c r="AE1306" s="69"/>
      <c r="AF1306" s="69"/>
      <c r="AG1306" s="69"/>
      <c r="AH1306" s="80"/>
      <c r="AI1306" s="80"/>
      <c r="AJ1306" s="69"/>
      <c r="AK1306" s="69"/>
      <c r="AL1306" s="80"/>
      <c r="AM1306" s="80"/>
      <c r="AN1306" s="69"/>
      <c r="AO1306" s="69"/>
      <c r="AP1306" s="80"/>
      <c r="AQ1306" s="80"/>
      <c r="AR1306" s="69"/>
      <c r="AS1306" s="69"/>
      <c r="AT1306" s="80"/>
      <c r="AU1306" s="80"/>
      <c r="AV1306" s="69"/>
      <c r="AW1306" s="69"/>
      <c r="AX1306" s="80"/>
      <c r="AY1306" s="80"/>
      <c r="AZ1306" s="69"/>
      <c r="BA1306" s="69"/>
      <c r="BB1306" s="80"/>
      <c r="BC1306" s="80"/>
      <c r="BD1306" s="69"/>
      <c r="BE1306" s="69"/>
      <c r="BF1306" s="80"/>
      <c r="BG1306" s="80"/>
      <c r="BH1306" s="69"/>
      <c r="BI1306" s="69"/>
      <c r="BJ1306" s="80"/>
      <c r="BK1306" s="80"/>
      <c r="BL1306" s="69"/>
      <c r="BM1306" s="69"/>
      <c r="BN1306" s="80"/>
      <c r="BO1306" s="80"/>
      <c r="BP1306" s="69"/>
      <c r="BQ1306" s="69"/>
      <c r="BR1306" s="80"/>
      <c r="BS1306" s="80"/>
      <c r="BT1306" s="69"/>
      <c r="BU1306" s="69"/>
      <c r="BV1306" s="80"/>
      <c r="BW1306" s="80"/>
      <c r="BX1306" s="69"/>
      <c r="BY1306" s="69"/>
      <c r="BZ1306" s="80"/>
      <c r="CA1306" s="80"/>
      <c r="CB1306" s="69"/>
      <c r="CC1306" s="69"/>
      <c r="CD1306" s="80"/>
      <c r="CE1306" s="80"/>
      <c r="CF1306" s="69"/>
      <c r="CG1306" s="69"/>
      <c r="CH1306" s="69"/>
      <c r="CI1306" s="69"/>
      <c r="CJ1306" s="69"/>
      <c r="CK1306" s="69"/>
      <c r="CL1306" s="68"/>
      <c r="CM1306" s="67"/>
      <c r="CN1306" s="67"/>
      <c r="CO1306" s="69"/>
      <c r="CP1306" s="68"/>
      <c r="CQ1306" s="67"/>
      <c r="CR1306" s="67"/>
      <c r="CS1306" s="69"/>
      <c r="CT1306" s="81"/>
      <c r="CU1306" s="69"/>
      <c r="CV1306" s="69"/>
      <c r="CW1306" s="69"/>
      <c r="CX1306" s="69"/>
      <c r="CY1306" s="69"/>
      <c r="CZ1306" s="69"/>
      <c r="DA1306" s="69"/>
    </row>
    <row r="1307" spans="2:105">
      <c r="B1307" s="67"/>
      <c r="C1307" s="67"/>
      <c r="D1307" s="67"/>
      <c r="E1307" s="69"/>
      <c r="F1307" s="68"/>
      <c r="G1307" s="67"/>
      <c r="H1307" s="69"/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80"/>
      <c r="T1307" s="80"/>
      <c r="U1307" s="80"/>
      <c r="V1307" s="80"/>
      <c r="W1307" s="80"/>
      <c r="X1307" s="80"/>
      <c r="Y1307" s="80"/>
      <c r="Z1307" s="80"/>
      <c r="AA1307" s="80"/>
      <c r="AB1307" s="80"/>
      <c r="AC1307" s="80"/>
      <c r="AD1307" s="80"/>
      <c r="AE1307" s="69"/>
      <c r="AF1307" s="69"/>
      <c r="AG1307" s="69"/>
      <c r="AH1307" s="80"/>
      <c r="AI1307" s="80"/>
      <c r="AJ1307" s="69"/>
      <c r="AK1307" s="69"/>
      <c r="AL1307" s="80"/>
      <c r="AM1307" s="80"/>
      <c r="AN1307" s="69"/>
      <c r="AO1307" s="69"/>
      <c r="AP1307" s="80"/>
      <c r="AQ1307" s="80"/>
      <c r="AR1307" s="69"/>
      <c r="AS1307" s="69"/>
      <c r="AT1307" s="80"/>
      <c r="AU1307" s="80"/>
      <c r="AV1307" s="69"/>
      <c r="AW1307" s="69"/>
      <c r="AX1307" s="80"/>
      <c r="AY1307" s="80"/>
      <c r="AZ1307" s="69"/>
      <c r="BA1307" s="69"/>
      <c r="BB1307" s="80"/>
      <c r="BC1307" s="80"/>
      <c r="BD1307" s="69"/>
      <c r="BE1307" s="69"/>
      <c r="BF1307" s="80"/>
      <c r="BG1307" s="80"/>
      <c r="BH1307" s="69"/>
      <c r="BI1307" s="69"/>
      <c r="BJ1307" s="80"/>
      <c r="BK1307" s="80"/>
      <c r="BL1307" s="69"/>
      <c r="BM1307" s="69"/>
      <c r="BN1307" s="80"/>
      <c r="BO1307" s="80"/>
      <c r="BP1307" s="69"/>
      <c r="BQ1307" s="69"/>
      <c r="BR1307" s="80"/>
      <c r="BS1307" s="80"/>
      <c r="BT1307" s="69"/>
      <c r="BU1307" s="69"/>
      <c r="BV1307" s="80"/>
      <c r="BW1307" s="80"/>
      <c r="BX1307" s="69"/>
      <c r="BY1307" s="69"/>
      <c r="BZ1307" s="80"/>
      <c r="CA1307" s="80"/>
      <c r="CB1307" s="69"/>
      <c r="CC1307" s="69"/>
      <c r="CD1307" s="80"/>
      <c r="CE1307" s="80"/>
      <c r="CF1307" s="69"/>
      <c r="CG1307" s="69"/>
      <c r="CH1307" s="69"/>
      <c r="CI1307" s="69"/>
      <c r="CJ1307" s="69"/>
      <c r="CK1307" s="69"/>
      <c r="CL1307" s="68"/>
      <c r="CM1307" s="67"/>
      <c r="CN1307" s="67"/>
      <c r="CO1307" s="69"/>
      <c r="CP1307" s="68"/>
      <c r="CQ1307" s="67"/>
      <c r="CR1307" s="67"/>
      <c r="CS1307" s="69"/>
      <c r="CT1307" s="81"/>
      <c r="CU1307" s="69"/>
      <c r="CV1307" s="69"/>
      <c r="CW1307" s="69"/>
      <c r="CX1307" s="69"/>
      <c r="CY1307" s="69"/>
      <c r="CZ1307" s="69"/>
      <c r="DA1307" s="69"/>
    </row>
    <row r="1308" spans="2:105">
      <c r="B1308" s="67"/>
      <c r="C1308" s="67"/>
      <c r="D1308" s="67"/>
      <c r="E1308" s="69"/>
      <c r="F1308" s="68"/>
      <c r="G1308" s="67"/>
      <c r="H1308" s="69"/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80"/>
      <c r="T1308" s="80"/>
      <c r="U1308" s="80"/>
      <c r="V1308" s="80"/>
      <c r="W1308" s="80"/>
      <c r="X1308" s="80"/>
      <c r="Y1308" s="80"/>
      <c r="Z1308" s="80"/>
      <c r="AA1308" s="80"/>
      <c r="AB1308" s="80"/>
      <c r="AC1308" s="80"/>
      <c r="AD1308" s="80"/>
      <c r="AE1308" s="69"/>
      <c r="AF1308" s="69"/>
      <c r="AG1308" s="69"/>
      <c r="AH1308" s="80"/>
      <c r="AI1308" s="80"/>
      <c r="AJ1308" s="69"/>
      <c r="AK1308" s="69"/>
      <c r="AL1308" s="80"/>
      <c r="AM1308" s="80"/>
      <c r="AN1308" s="69"/>
      <c r="AO1308" s="69"/>
      <c r="AP1308" s="80"/>
      <c r="AQ1308" s="80"/>
      <c r="AR1308" s="69"/>
      <c r="AS1308" s="69"/>
      <c r="AT1308" s="80"/>
      <c r="AU1308" s="80"/>
      <c r="AV1308" s="69"/>
      <c r="AW1308" s="69"/>
      <c r="AX1308" s="80"/>
      <c r="AY1308" s="80"/>
      <c r="AZ1308" s="69"/>
      <c r="BA1308" s="69"/>
      <c r="BB1308" s="80"/>
      <c r="BC1308" s="80"/>
      <c r="BD1308" s="69"/>
      <c r="BE1308" s="69"/>
      <c r="BF1308" s="80"/>
      <c r="BG1308" s="80"/>
      <c r="BH1308" s="69"/>
      <c r="BI1308" s="69"/>
      <c r="BJ1308" s="80"/>
      <c r="BK1308" s="80"/>
      <c r="BL1308" s="69"/>
      <c r="BM1308" s="69"/>
      <c r="BN1308" s="80"/>
      <c r="BO1308" s="80"/>
      <c r="BP1308" s="69"/>
      <c r="BQ1308" s="69"/>
      <c r="BR1308" s="80"/>
      <c r="BS1308" s="80"/>
      <c r="BT1308" s="69"/>
      <c r="BU1308" s="69"/>
      <c r="BV1308" s="80"/>
      <c r="BW1308" s="80"/>
      <c r="BX1308" s="69"/>
      <c r="BY1308" s="69"/>
      <c r="BZ1308" s="80"/>
      <c r="CA1308" s="80"/>
      <c r="CB1308" s="69"/>
      <c r="CC1308" s="69"/>
      <c r="CD1308" s="80"/>
      <c r="CE1308" s="80"/>
      <c r="CF1308" s="69"/>
      <c r="CG1308" s="69"/>
      <c r="CH1308" s="69"/>
      <c r="CI1308" s="69"/>
      <c r="CJ1308" s="69"/>
      <c r="CK1308" s="69"/>
      <c r="CL1308" s="68"/>
      <c r="CM1308" s="67"/>
      <c r="CN1308" s="67"/>
      <c r="CO1308" s="69"/>
      <c r="CP1308" s="68"/>
      <c r="CQ1308" s="67"/>
      <c r="CR1308" s="67"/>
      <c r="CS1308" s="69"/>
      <c r="CT1308" s="81"/>
      <c r="CU1308" s="69"/>
      <c r="CV1308" s="69"/>
      <c r="CW1308" s="69"/>
      <c r="CX1308" s="69"/>
      <c r="CY1308" s="69"/>
      <c r="CZ1308" s="69"/>
      <c r="DA1308" s="69"/>
    </row>
    <row r="1309" spans="2:105">
      <c r="B1309" s="67"/>
      <c r="C1309" s="67"/>
      <c r="D1309" s="67"/>
      <c r="E1309" s="69"/>
      <c r="F1309" s="68"/>
      <c r="G1309" s="67"/>
      <c r="H1309" s="69"/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80"/>
      <c r="T1309" s="80"/>
      <c r="U1309" s="80"/>
      <c r="V1309" s="80"/>
      <c r="W1309" s="80"/>
      <c r="X1309" s="80"/>
      <c r="Y1309" s="80"/>
      <c r="Z1309" s="80"/>
      <c r="AA1309" s="80"/>
      <c r="AB1309" s="80"/>
      <c r="AC1309" s="80"/>
      <c r="AD1309" s="80"/>
      <c r="AE1309" s="69"/>
      <c r="AF1309" s="69"/>
      <c r="AG1309" s="69"/>
      <c r="AH1309" s="80"/>
      <c r="AI1309" s="80"/>
      <c r="AJ1309" s="69"/>
      <c r="AK1309" s="69"/>
      <c r="AL1309" s="80"/>
      <c r="AM1309" s="80"/>
      <c r="AN1309" s="69"/>
      <c r="AO1309" s="69"/>
      <c r="AP1309" s="80"/>
      <c r="AQ1309" s="80"/>
      <c r="AR1309" s="69"/>
      <c r="AS1309" s="69"/>
      <c r="AT1309" s="80"/>
      <c r="AU1309" s="80"/>
      <c r="AV1309" s="69"/>
      <c r="AW1309" s="69"/>
      <c r="AX1309" s="80"/>
      <c r="AY1309" s="80"/>
      <c r="AZ1309" s="69"/>
      <c r="BA1309" s="69"/>
      <c r="BB1309" s="80"/>
      <c r="BC1309" s="80"/>
      <c r="BD1309" s="69"/>
      <c r="BE1309" s="69"/>
      <c r="BF1309" s="80"/>
      <c r="BG1309" s="80"/>
      <c r="BH1309" s="69"/>
      <c r="BI1309" s="69"/>
      <c r="BJ1309" s="80"/>
      <c r="BK1309" s="80"/>
      <c r="BL1309" s="69"/>
      <c r="BM1309" s="69"/>
      <c r="BN1309" s="80"/>
      <c r="BO1309" s="80"/>
      <c r="BP1309" s="69"/>
      <c r="BQ1309" s="69"/>
      <c r="BR1309" s="80"/>
      <c r="BS1309" s="80"/>
      <c r="BT1309" s="69"/>
      <c r="BU1309" s="69"/>
      <c r="BV1309" s="80"/>
      <c r="BW1309" s="80"/>
      <c r="BX1309" s="69"/>
      <c r="BY1309" s="69"/>
      <c r="BZ1309" s="80"/>
      <c r="CA1309" s="80"/>
      <c r="CB1309" s="69"/>
      <c r="CC1309" s="69"/>
      <c r="CD1309" s="80"/>
      <c r="CE1309" s="80"/>
      <c r="CF1309" s="69"/>
      <c r="CG1309" s="69"/>
      <c r="CH1309" s="69"/>
      <c r="CI1309" s="69"/>
      <c r="CJ1309" s="69"/>
      <c r="CK1309" s="69"/>
      <c r="CL1309" s="68"/>
      <c r="CM1309" s="67"/>
      <c r="CN1309" s="67"/>
      <c r="CO1309" s="69"/>
      <c r="CP1309" s="68"/>
      <c r="CQ1309" s="67"/>
      <c r="CR1309" s="67"/>
      <c r="CS1309" s="69"/>
      <c r="CT1309" s="81"/>
      <c r="CU1309" s="69"/>
      <c r="CV1309" s="69"/>
      <c r="CW1309" s="69"/>
      <c r="CX1309" s="69"/>
      <c r="CY1309" s="69"/>
      <c r="CZ1309" s="69"/>
      <c r="DA1309" s="69"/>
    </row>
    <row r="1310" spans="2:105">
      <c r="B1310" s="67"/>
      <c r="C1310" s="67"/>
      <c r="D1310" s="67"/>
      <c r="E1310" s="69"/>
      <c r="F1310" s="68"/>
      <c r="G1310" s="67"/>
      <c r="H1310" s="69"/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80"/>
      <c r="T1310" s="80"/>
      <c r="U1310" s="80"/>
      <c r="V1310" s="80"/>
      <c r="W1310" s="80"/>
      <c r="X1310" s="80"/>
      <c r="Y1310" s="80"/>
      <c r="Z1310" s="80"/>
      <c r="AA1310" s="80"/>
      <c r="AB1310" s="80"/>
      <c r="AC1310" s="80"/>
      <c r="AD1310" s="80"/>
      <c r="AE1310" s="69"/>
      <c r="AF1310" s="69"/>
      <c r="AG1310" s="69"/>
      <c r="AH1310" s="80"/>
      <c r="AI1310" s="80"/>
      <c r="AJ1310" s="69"/>
      <c r="AK1310" s="69"/>
      <c r="AL1310" s="80"/>
      <c r="AM1310" s="80"/>
      <c r="AN1310" s="69"/>
      <c r="AO1310" s="69"/>
      <c r="AP1310" s="80"/>
      <c r="AQ1310" s="80"/>
      <c r="AR1310" s="69"/>
      <c r="AS1310" s="69"/>
      <c r="AT1310" s="80"/>
      <c r="AU1310" s="80"/>
      <c r="AV1310" s="69"/>
      <c r="AW1310" s="69"/>
      <c r="AX1310" s="80"/>
      <c r="AY1310" s="80"/>
      <c r="AZ1310" s="69"/>
      <c r="BA1310" s="69"/>
      <c r="BB1310" s="80"/>
      <c r="BC1310" s="80"/>
      <c r="BD1310" s="69"/>
      <c r="BE1310" s="69"/>
      <c r="BF1310" s="80"/>
      <c r="BG1310" s="80"/>
      <c r="BH1310" s="69"/>
      <c r="BI1310" s="69"/>
      <c r="BJ1310" s="80"/>
      <c r="BK1310" s="80"/>
      <c r="BL1310" s="69"/>
      <c r="BM1310" s="69"/>
      <c r="BN1310" s="80"/>
      <c r="BO1310" s="80"/>
      <c r="BP1310" s="69"/>
      <c r="BQ1310" s="69"/>
      <c r="BR1310" s="80"/>
      <c r="BS1310" s="80"/>
      <c r="BT1310" s="69"/>
      <c r="BU1310" s="69"/>
      <c r="BV1310" s="80"/>
      <c r="BW1310" s="80"/>
      <c r="BX1310" s="69"/>
      <c r="BY1310" s="69"/>
      <c r="BZ1310" s="80"/>
      <c r="CA1310" s="80"/>
      <c r="CB1310" s="69"/>
      <c r="CC1310" s="69"/>
      <c r="CD1310" s="80"/>
      <c r="CE1310" s="80"/>
      <c r="CF1310" s="69"/>
      <c r="CG1310" s="69"/>
      <c r="CH1310" s="69"/>
      <c r="CI1310" s="69"/>
      <c r="CJ1310" s="69"/>
      <c r="CK1310" s="69"/>
      <c r="CL1310" s="68"/>
      <c r="CM1310" s="67"/>
      <c r="CN1310" s="67"/>
      <c r="CO1310" s="69"/>
      <c r="CP1310" s="68"/>
      <c r="CQ1310" s="67"/>
      <c r="CR1310" s="67"/>
      <c r="CS1310" s="69"/>
      <c r="CT1310" s="81"/>
      <c r="CU1310" s="69"/>
      <c r="CV1310" s="69"/>
      <c r="CW1310" s="69"/>
      <c r="CX1310" s="69"/>
      <c r="CY1310" s="69"/>
      <c r="CZ1310" s="69"/>
      <c r="DA1310" s="69"/>
    </row>
    <row r="1311" spans="2:105">
      <c r="B1311" s="67"/>
      <c r="C1311" s="67"/>
      <c r="D1311" s="67"/>
      <c r="E1311" s="69"/>
      <c r="F1311" s="68"/>
      <c r="G1311" s="67"/>
      <c r="H1311" s="69"/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80"/>
      <c r="T1311" s="80"/>
      <c r="U1311" s="80"/>
      <c r="V1311" s="80"/>
      <c r="W1311" s="80"/>
      <c r="X1311" s="80"/>
      <c r="Y1311" s="80"/>
      <c r="Z1311" s="80"/>
      <c r="AA1311" s="80"/>
      <c r="AB1311" s="80"/>
      <c r="AC1311" s="80"/>
      <c r="AD1311" s="80"/>
      <c r="AE1311" s="69"/>
      <c r="AF1311" s="69"/>
      <c r="AG1311" s="69"/>
      <c r="AH1311" s="80"/>
      <c r="AI1311" s="80"/>
      <c r="AJ1311" s="69"/>
      <c r="AK1311" s="69"/>
      <c r="AL1311" s="80"/>
      <c r="AM1311" s="80"/>
      <c r="AN1311" s="69"/>
      <c r="AO1311" s="69"/>
      <c r="AP1311" s="80"/>
      <c r="AQ1311" s="80"/>
      <c r="AR1311" s="69"/>
      <c r="AS1311" s="69"/>
      <c r="AT1311" s="80"/>
      <c r="AU1311" s="80"/>
      <c r="AV1311" s="69"/>
      <c r="AW1311" s="69"/>
      <c r="AX1311" s="80"/>
      <c r="AY1311" s="80"/>
      <c r="AZ1311" s="69"/>
      <c r="BA1311" s="69"/>
      <c r="BB1311" s="80"/>
      <c r="BC1311" s="80"/>
      <c r="BD1311" s="69"/>
      <c r="BE1311" s="69"/>
      <c r="BF1311" s="80"/>
      <c r="BG1311" s="80"/>
      <c r="BH1311" s="69"/>
      <c r="BI1311" s="69"/>
      <c r="BJ1311" s="80"/>
      <c r="BK1311" s="80"/>
      <c r="BL1311" s="69"/>
      <c r="BM1311" s="69"/>
      <c r="BN1311" s="80"/>
      <c r="BO1311" s="80"/>
      <c r="BP1311" s="69"/>
      <c r="BQ1311" s="69"/>
      <c r="BR1311" s="80"/>
      <c r="BS1311" s="80"/>
      <c r="BT1311" s="69"/>
      <c r="BU1311" s="69"/>
      <c r="BV1311" s="80"/>
      <c r="BW1311" s="80"/>
      <c r="BX1311" s="69"/>
      <c r="BY1311" s="69"/>
      <c r="BZ1311" s="80"/>
      <c r="CA1311" s="80"/>
      <c r="CB1311" s="69"/>
      <c r="CC1311" s="69"/>
      <c r="CD1311" s="80"/>
      <c r="CE1311" s="80"/>
      <c r="CF1311" s="69"/>
      <c r="CG1311" s="69"/>
      <c r="CH1311" s="69"/>
      <c r="CI1311" s="69"/>
      <c r="CJ1311" s="69"/>
      <c r="CK1311" s="69"/>
      <c r="CL1311" s="68"/>
      <c r="CM1311" s="67"/>
      <c r="CN1311" s="67"/>
      <c r="CO1311" s="69"/>
      <c r="CP1311" s="68"/>
      <c r="CQ1311" s="67"/>
      <c r="CR1311" s="67"/>
      <c r="CS1311" s="69"/>
      <c r="CT1311" s="81"/>
      <c r="CU1311" s="69"/>
      <c r="CV1311" s="69"/>
      <c r="CW1311" s="69"/>
      <c r="CX1311" s="69"/>
      <c r="CY1311" s="69"/>
      <c r="CZ1311" s="69"/>
      <c r="DA1311" s="69"/>
    </row>
    <row r="1312" spans="2:105">
      <c r="B1312" s="67"/>
      <c r="C1312" s="67"/>
      <c r="D1312" s="67"/>
      <c r="E1312" s="69"/>
      <c r="F1312" s="68"/>
      <c r="G1312" s="67"/>
      <c r="H1312" s="69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80"/>
      <c r="T1312" s="80"/>
      <c r="U1312" s="80"/>
      <c r="V1312" s="80"/>
      <c r="W1312" s="80"/>
      <c r="X1312" s="80"/>
      <c r="Y1312" s="80"/>
      <c r="Z1312" s="80"/>
      <c r="AA1312" s="80"/>
      <c r="AB1312" s="80"/>
      <c r="AC1312" s="80"/>
      <c r="AD1312" s="80"/>
      <c r="AE1312" s="69"/>
      <c r="AF1312" s="69"/>
      <c r="AG1312" s="69"/>
      <c r="AH1312" s="80"/>
      <c r="AI1312" s="80"/>
      <c r="AJ1312" s="69"/>
      <c r="AK1312" s="69"/>
      <c r="AL1312" s="80"/>
      <c r="AM1312" s="80"/>
      <c r="AN1312" s="69"/>
      <c r="AO1312" s="69"/>
      <c r="AP1312" s="80"/>
      <c r="AQ1312" s="80"/>
      <c r="AR1312" s="69"/>
      <c r="AS1312" s="69"/>
      <c r="AT1312" s="80"/>
      <c r="AU1312" s="80"/>
      <c r="AV1312" s="69"/>
      <c r="AW1312" s="69"/>
      <c r="AX1312" s="80"/>
      <c r="AY1312" s="80"/>
      <c r="AZ1312" s="69"/>
      <c r="BA1312" s="69"/>
      <c r="BB1312" s="80"/>
      <c r="BC1312" s="80"/>
      <c r="BD1312" s="69"/>
      <c r="BE1312" s="69"/>
      <c r="BF1312" s="80"/>
      <c r="BG1312" s="80"/>
      <c r="BH1312" s="69"/>
      <c r="BI1312" s="69"/>
      <c r="BJ1312" s="80"/>
      <c r="BK1312" s="80"/>
      <c r="BL1312" s="69"/>
      <c r="BM1312" s="69"/>
      <c r="BN1312" s="80"/>
      <c r="BO1312" s="80"/>
      <c r="BP1312" s="69"/>
      <c r="BQ1312" s="69"/>
      <c r="BR1312" s="80"/>
      <c r="BS1312" s="80"/>
      <c r="BT1312" s="69"/>
      <c r="BU1312" s="69"/>
      <c r="BV1312" s="80"/>
      <c r="BW1312" s="80"/>
      <c r="BX1312" s="69"/>
      <c r="BY1312" s="69"/>
      <c r="BZ1312" s="80"/>
      <c r="CA1312" s="80"/>
      <c r="CB1312" s="69"/>
      <c r="CC1312" s="69"/>
      <c r="CD1312" s="80"/>
      <c r="CE1312" s="80"/>
      <c r="CF1312" s="69"/>
      <c r="CG1312" s="69"/>
      <c r="CH1312" s="69"/>
      <c r="CI1312" s="69"/>
      <c r="CJ1312" s="69"/>
      <c r="CK1312" s="69"/>
      <c r="CL1312" s="68"/>
      <c r="CM1312" s="67"/>
      <c r="CN1312" s="67"/>
      <c r="CO1312" s="69"/>
      <c r="CP1312" s="68"/>
      <c r="CQ1312" s="67"/>
      <c r="CR1312" s="67"/>
      <c r="CS1312" s="69"/>
      <c r="CT1312" s="81"/>
      <c r="CU1312" s="69"/>
      <c r="CV1312" s="69"/>
      <c r="CW1312" s="69"/>
      <c r="CX1312" s="69"/>
      <c r="CY1312" s="69"/>
      <c r="CZ1312" s="69"/>
      <c r="DA1312" s="69"/>
    </row>
    <row r="1313" spans="2:105">
      <c r="B1313" s="67"/>
      <c r="C1313" s="67"/>
      <c r="D1313" s="67"/>
      <c r="E1313" s="69"/>
      <c r="F1313" s="68"/>
      <c r="G1313" s="67"/>
      <c r="H1313" s="69"/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80"/>
      <c r="T1313" s="80"/>
      <c r="U1313" s="80"/>
      <c r="V1313" s="80"/>
      <c r="W1313" s="80"/>
      <c r="X1313" s="80"/>
      <c r="Y1313" s="80"/>
      <c r="Z1313" s="80"/>
      <c r="AA1313" s="80"/>
      <c r="AB1313" s="80"/>
      <c r="AC1313" s="80"/>
      <c r="AD1313" s="80"/>
      <c r="AE1313" s="69"/>
      <c r="AF1313" s="69"/>
      <c r="AG1313" s="69"/>
      <c r="AH1313" s="80"/>
      <c r="AI1313" s="80"/>
      <c r="AJ1313" s="69"/>
      <c r="AK1313" s="69"/>
      <c r="AL1313" s="80"/>
      <c r="AM1313" s="80"/>
      <c r="AN1313" s="69"/>
      <c r="AO1313" s="69"/>
      <c r="AP1313" s="80"/>
      <c r="AQ1313" s="80"/>
      <c r="AR1313" s="69"/>
      <c r="AS1313" s="69"/>
      <c r="AT1313" s="80"/>
      <c r="AU1313" s="80"/>
      <c r="AV1313" s="69"/>
      <c r="AW1313" s="69"/>
      <c r="AX1313" s="80"/>
      <c r="AY1313" s="80"/>
      <c r="AZ1313" s="69"/>
      <c r="BA1313" s="69"/>
      <c r="BB1313" s="80"/>
      <c r="BC1313" s="80"/>
      <c r="BD1313" s="69"/>
      <c r="BE1313" s="69"/>
      <c r="BF1313" s="80"/>
      <c r="BG1313" s="80"/>
      <c r="BH1313" s="69"/>
      <c r="BI1313" s="69"/>
      <c r="BJ1313" s="80"/>
      <c r="BK1313" s="80"/>
      <c r="BL1313" s="69"/>
      <c r="BM1313" s="69"/>
      <c r="BN1313" s="80"/>
      <c r="BO1313" s="80"/>
      <c r="BP1313" s="69"/>
      <c r="BQ1313" s="69"/>
      <c r="BR1313" s="80"/>
      <c r="BS1313" s="80"/>
      <c r="BT1313" s="69"/>
      <c r="BU1313" s="69"/>
      <c r="BV1313" s="80"/>
      <c r="BW1313" s="80"/>
      <c r="BX1313" s="69"/>
      <c r="BY1313" s="69"/>
      <c r="BZ1313" s="80"/>
      <c r="CA1313" s="80"/>
      <c r="CB1313" s="69"/>
      <c r="CC1313" s="69"/>
      <c r="CD1313" s="80"/>
      <c r="CE1313" s="80"/>
      <c r="CF1313" s="69"/>
      <c r="CG1313" s="69"/>
      <c r="CH1313" s="69"/>
      <c r="CI1313" s="69"/>
      <c r="CJ1313" s="69"/>
      <c r="CK1313" s="69"/>
      <c r="CL1313" s="68"/>
      <c r="CM1313" s="67"/>
      <c r="CN1313" s="67"/>
      <c r="CO1313" s="69"/>
      <c r="CP1313" s="68"/>
      <c r="CQ1313" s="67"/>
      <c r="CR1313" s="67"/>
      <c r="CS1313" s="69"/>
      <c r="CT1313" s="81"/>
      <c r="CU1313" s="69"/>
      <c r="CV1313" s="69"/>
      <c r="CW1313" s="69"/>
      <c r="CX1313" s="69"/>
      <c r="CY1313" s="69"/>
      <c r="CZ1313" s="69"/>
      <c r="DA1313" s="69"/>
    </row>
    <row r="1314" spans="2:105">
      <c r="B1314" s="67"/>
      <c r="C1314" s="67"/>
      <c r="D1314" s="67"/>
      <c r="E1314" s="69"/>
      <c r="F1314" s="68"/>
      <c r="G1314" s="67"/>
      <c r="H1314" s="69"/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80"/>
      <c r="T1314" s="80"/>
      <c r="U1314" s="80"/>
      <c r="V1314" s="80"/>
      <c r="W1314" s="80"/>
      <c r="X1314" s="80"/>
      <c r="Y1314" s="80"/>
      <c r="Z1314" s="80"/>
      <c r="AA1314" s="80"/>
      <c r="AB1314" s="80"/>
      <c r="AC1314" s="80"/>
      <c r="AD1314" s="80"/>
      <c r="AE1314" s="69"/>
      <c r="AF1314" s="69"/>
      <c r="AG1314" s="69"/>
      <c r="AH1314" s="80"/>
      <c r="AI1314" s="80"/>
      <c r="AJ1314" s="69"/>
      <c r="AK1314" s="69"/>
      <c r="AL1314" s="80"/>
      <c r="AM1314" s="80"/>
      <c r="AN1314" s="69"/>
      <c r="AO1314" s="69"/>
      <c r="AP1314" s="80"/>
      <c r="AQ1314" s="80"/>
      <c r="AR1314" s="69"/>
      <c r="AS1314" s="69"/>
      <c r="AT1314" s="80"/>
      <c r="AU1314" s="80"/>
      <c r="AV1314" s="69"/>
      <c r="AW1314" s="69"/>
      <c r="AX1314" s="80"/>
      <c r="AY1314" s="80"/>
      <c r="AZ1314" s="69"/>
      <c r="BA1314" s="69"/>
      <c r="BB1314" s="80"/>
      <c r="BC1314" s="80"/>
      <c r="BD1314" s="69"/>
      <c r="BE1314" s="69"/>
      <c r="BF1314" s="80"/>
      <c r="BG1314" s="80"/>
      <c r="BH1314" s="69"/>
      <c r="BI1314" s="69"/>
      <c r="BJ1314" s="80"/>
      <c r="BK1314" s="80"/>
      <c r="BL1314" s="69"/>
      <c r="BM1314" s="69"/>
      <c r="BN1314" s="80"/>
      <c r="BO1314" s="80"/>
      <c r="BP1314" s="69"/>
      <c r="BQ1314" s="69"/>
      <c r="BR1314" s="80"/>
      <c r="BS1314" s="80"/>
      <c r="BT1314" s="69"/>
      <c r="BU1314" s="69"/>
      <c r="BV1314" s="80"/>
      <c r="BW1314" s="80"/>
      <c r="BX1314" s="69"/>
      <c r="BY1314" s="69"/>
      <c r="BZ1314" s="80"/>
      <c r="CA1314" s="80"/>
      <c r="CB1314" s="69"/>
      <c r="CC1314" s="69"/>
      <c r="CD1314" s="80"/>
      <c r="CE1314" s="80"/>
      <c r="CF1314" s="69"/>
      <c r="CG1314" s="69"/>
      <c r="CH1314" s="69"/>
      <c r="CI1314" s="69"/>
      <c r="CJ1314" s="69"/>
      <c r="CK1314" s="69"/>
      <c r="CL1314" s="68"/>
      <c r="CM1314" s="67"/>
      <c r="CN1314" s="67"/>
      <c r="CO1314" s="69"/>
      <c r="CP1314" s="68"/>
      <c r="CQ1314" s="67"/>
      <c r="CR1314" s="67"/>
      <c r="CS1314" s="69"/>
      <c r="CT1314" s="81"/>
      <c r="CU1314" s="69"/>
      <c r="CV1314" s="69"/>
      <c r="CW1314" s="69"/>
      <c r="CX1314" s="69"/>
      <c r="CY1314" s="69"/>
      <c r="CZ1314" s="69"/>
      <c r="DA1314" s="69"/>
    </row>
    <row r="1315" spans="2:105">
      <c r="B1315" s="67"/>
      <c r="C1315" s="67"/>
      <c r="D1315" s="67"/>
      <c r="E1315" s="69"/>
      <c r="F1315" s="68"/>
      <c r="G1315" s="67"/>
      <c r="H1315" s="69"/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80"/>
      <c r="T1315" s="80"/>
      <c r="U1315" s="80"/>
      <c r="V1315" s="80"/>
      <c r="W1315" s="80"/>
      <c r="X1315" s="80"/>
      <c r="Y1315" s="80"/>
      <c r="Z1315" s="80"/>
      <c r="AA1315" s="80"/>
      <c r="AB1315" s="80"/>
      <c r="AC1315" s="80"/>
      <c r="AD1315" s="80"/>
      <c r="AE1315" s="69"/>
      <c r="AF1315" s="69"/>
      <c r="AG1315" s="69"/>
      <c r="AH1315" s="80"/>
      <c r="AI1315" s="80"/>
      <c r="AJ1315" s="69"/>
      <c r="AK1315" s="69"/>
      <c r="AL1315" s="80"/>
      <c r="AM1315" s="80"/>
      <c r="AN1315" s="69"/>
      <c r="AO1315" s="69"/>
      <c r="AP1315" s="80"/>
      <c r="AQ1315" s="80"/>
      <c r="AR1315" s="69"/>
      <c r="AS1315" s="69"/>
      <c r="AT1315" s="80"/>
      <c r="AU1315" s="80"/>
      <c r="AV1315" s="69"/>
      <c r="AW1315" s="69"/>
      <c r="AX1315" s="80"/>
      <c r="AY1315" s="80"/>
      <c r="AZ1315" s="69"/>
      <c r="BA1315" s="69"/>
      <c r="BB1315" s="80"/>
      <c r="BC1315" s="80"/>
      <c r="BD1315" s="69"/>
      <c r="BE1315" s="69"/>
      <c r="BF1315" s="80"/>
      <c r="BG1315" s="80"/>
      <c r="BH1315" s="69"/>
      <c r="BI1315" s="69"/>
      <c r="BJ1315" s="80"/>
      <c r="BK1315" s="80"/>
      <c r="BL1315" s="69"/>
      <c r="BM1315" s="69"/>
      <c r="BN1315" s="80"/>
      <c r="BO1315" s="80"/>
      <c r="BP1315" s="69"/>
      <c r="BQ1315" s="69"/>
      <c r="BR1315" s="80"/>
      <c r="BS1315" s="80"/>
      <c r="BT1315" s="69"/>
      <c r="BU1315" s="69"/>
      <c r="BV1315" s="80"/>
      <c r="BW1315" s="80"/>
      <c r="BX1315" s="69"/>
      <c r="BY1315" s="69"/>
      <c r="BZ1315" s="80"/>
      <c r="CA1315" s="80"/>
      <c r="CB1315" s="69"/>
      <c r="CC1315" s="69"/>
      <c r="CD1315" s="80"/>
      <c r="CE1315" s="80"/>
      <c r="CF1315" s="69"/>
      <c r="CG1315" s="69"/>
      <c r="CH1315" s="69"/>
      <c r="CI1315" s="69"/>
      <c r="CJ1315" s="69"/>
      <c r="CK1315" s="69"/>
      <c r="CL1315" s="68"/>
      <c r="CM1315" s="67"/>
      <c r="CN1315" s="67"/>
      <c r="CO1315" s="69"/>
      <c r="CP1315" s="68"/>
      <c r="CQ1315" s="67"/>
      <c r="CR1315" s="67"/>
      <c r="CS1315" s="69"/>
      <c r="CT1315" s="81"/>
      <c r="CU1315" s="69"/>
      <c r="CV1315" s="69"/>
      <c r="CW1315" s="69"/>
      <c r="CX1315" s="69"/>
      <c r="CY1315" s="69"/>
      <c r="CZ1315" s="69"/>
      <c r="DA1315" s="69"/>
    </row>
    <row r="1316" spans="2:105">
      <c r="B1316" s="67"/>
      <c r="C1316" s="67"/>
      <c r="D1316" s="67"/>
      <c r="E1316" s="69"/>
      <c r="F1316" s="68"/>
      <c r="G1316" s="67"/>
      <c r="H1316" s="69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80"/>
      <c r="T1316" s="80"/>
      <c r="U1316" s="80"/>
      <c r="V1316" s="80"/>
      <c r="W1316" s="80"/>
      <c r="X1316" s="80"/>
      <c r="Y1316" s="80"/>
      <c r="Z1316" s="80"/>
      <c r="AA1316" s="80"/>
      <c r="AB1316" s="80"/>
      <c r="AC1316" s="80"/>
      <c r="AD1316" s="80"/>
      <c r="AE1316" s="69"/>
      <c r="AF1316" s="69"/>
      <c r="AG1316" s="69"/>
      <c r="AH1316" s="80"/>
      <c r="AI1316" s="80"/>
      <c r="AJ1316" s="69"/>
      <c r="AK1316" s="69"/>
      <c r="AL1316" s="80"/>
      <c r="AM1316" s="80"/>
      <c r="AN1316" s="69"/>
      <c r="AO1316" s="69"/>
      <c r="AP1316" s="80"/>
      <c r="AQ1316" s="80"/>
      <c r="AR1316" s="69"/>
      <c r="AS1316" s="69"/>
      <c r="AT1316" s="80"/>
      <c r="AU1316" s="80"/>
      <c r="AV1316" s="69"/>
      <c r="AW1316" s="69"/>
      <c r="AX1316" s="80"/>
      <c r="AY1316" s="80"/>
      <c r="AZ1316" s="69"/>
      <c r="BA1316" s="69"/>
      <c r="BB1316" s="80"/>
      <c r="BC1316" s="80"/>
      <c r="BD1316" s="69"/>
      <c r="BE1316" s="69"/>
      <c r="BF1316" s="80"/>
      <c r="BG1316" s="80"/>
      <c r="BH1316" s="69"/>
      <c r="BI1316" s="69"/>
      <c r="BJ1316" s="80"/>
      <c r="BK1316" s="80"/>
      <c r="BL1316" s="69"/>
      <c r="BM1316" s="69"/>
      <c r="BN1316" s="80"/>
      <c r="BO1316" s="80"/>
      <c r="BP1316" s="69"/>
      <c r="BQ1316" s="69"/>
      <c r="BR1316" s="80"/>
      <c r="BS1316" s="80"/>
      <c r="BT1316" s="69"/>
      <c r="BU1316" s="69"/>
      <c r="BV1316" s="80"/>
      <c r="BW1316" s="80"/>
      <c r="BX1316" s="69"/>
      <c r="BY1316" s="69"/>
      <c r="BZ1316" s="80"/>
      <c r="CA1316" s="80"/>
      <c r="CB1316" s="69"/>
      <c r="CC1316" s="69"/>
      <c r="CD1316" s="80"/>
      <c r="CE1316" s="80"/>
      <c r="CF1316" s="69"/>
      <c r="CG1316" s="69"/>
      <c r="CH1316" s="69"/>
      <c r="CI1316" s="69"/>
      <c r="CJ1316" s="69"/>
      <c r="CK1316" s="69"/>
      <c r="CL1316" s="68"/>
      <c r="CM1316" s="67"/>
      <c r="CN1316" s="67"/>
      <c r="CO1316" s="69"/>
      <c r="CP1316" s="68"/>
      <c r="CQ1316" s="67"/>
      <c r="CR1316" s="67"/>
      <c r="CS1316" s="69"/>
      <c r="CT1316" s="81"/>
      <c r="CU1316" s="69"/>
      <c r="CV1316" s="69"/>
      <c r="CW1316" s="69"/>
      <c r="CX1316" s="69"/>
      <c r="CY1316" s="69"/>
      <c r="CZ1316" s="69"/>
      <c r="DA1316" s="69"/>
    </row>
    <row r="1317" spans="2:105">
      <c r="B1317" s="67"/>
      <c r="C1317" s="67"/>
      <c r="D1317" s="67"/>
      <c r="E1317" s="69"/>
      <c r="F1317" s="68"/>
      <c r="G1317" s="67"/>
      <c r="H1317" s="69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80"/>
      <c r="T1317" s="80"/>
      <c r="U1317" s="80"/>
      <c r="V1317" s="80"/>
      <c r="W1317" s="80"/>
      <c r="X1317" s="80"/>
      <c r="Y1317" s="80"/>
      <c r="Z1317" s="80"/>
      <c r="AA1317" s="80"/>
      <c r="AB1317" s="80"/>
      <c r="AC1317" s="80"/>
      <c r="AD1317" s="80"/>
      <c r="AE1317" s="69"/>
      <c r="AF1317" s="69"/>
      <c r="AG1317" s="69"/>
      <c r="AH1317" s="80"/>
      <c r="AI1317" s="80"/>
      <c r="AJ1317" s="69"/>
      <c r="AK1317" s="69"/>
      <c r="AL1317" s="80"/>
      <c r="AM1317" s="80"/>
      <c r="AN1317" s="69"/>
      <c r="AO1317" s="69"/>
      <c r="AP1317" s="80"/>
      <c r="AQ1317" s="80"/>
      <c r="AR1317" s="69"/>
      <c r="AS1317" s="69"/>
      <c r="AT1317" s="80"/>
      <c r="AU1317" s="80"/>
      <c r="AV1317" s="69"/>
      <c r="AW1317" s="69"/>
      <c r="AX1317" s="80"/>
      <c r="AY1317" s="80"/>
      <c r="AZ1317" s="69"/>
      <c r="BA1317" s="69"/>
      <c r="BB1317" s="80"/>
      <c r="BC1317" s="80"/>
      <c r="BD1317" s="69"/>
      <c r="BE1317" s="69"/>
      <c r="BF1317" s="80"/>
      <c r="BG1317" s="80"/>
      <c r="BH1317" s="69"/>
      <c r="BI1317" s="69"/>
      <c r="BJ1317" s="80"/>
      <c r="BK1317" s="80"/>
      <c r="BL1317" s="69"/>
      <c r="BM1317" s="69"/>
      <c r="BN1317" s="80"/>
      <c r="BO1317" s="80"/>
      <c r="BP1317" s="69"/>
      <c r="BQ1317" s="69"/>
      <c r="BR1317" s="80"/>
      <c r="BS1317" s="80"/>
      <c r="BT1317" s="69"/>
      <c r="BU1317" s="69"/>
      <c r="BV1317" s="80"/>
      <c r="BW1317" s="80"/>
      <c r="BX1317" s="69"/>
      <c r="BY1317" s="69"/>
      <c r="BZ1317" s="80"/>
      <c r="CA1317" s="80"/>
      <c r="CB1317" s="69"/>
      <c r="CC1317" s="69"/>
      <c r="CD1317" s="80"/>
      <c r="CE1317" s="80"/>
      <c r="CF1317" s="69"/>
      <c r="CG1317" s="69"/>
      <c r="CH1317" s="69"/>
      <c r="CI1317" s="69"/>
      <c r="CJ1317" s="69"/>
      <c r="CK1317" s="69"/>
      <c r="CL1317" s="68"/>
      <c r="CM1317" s="67"/>
      <c r="CN1317" s="67"/>
      <c r="CO1317" s="69"/>
      <c r="CP1317" s="68"/>
      <c r="CQ1317" s="67"/>
      <c r="CR1317" s="67"/>
      <c r="CS1317" s="69"/>
      <c r="CT1317" s="81"/>
      <c r="CU1317" s="69"/>
      <c r="CV1317" s="69"/>
      <c r="CW1317" s="69"/>
      <c r="CX1317" s="69"/>
      <c r="CY1317" s="69"/>
      <c r="CZ1317" s="69"/>
      <c r="DA1317" s="69"/>
    </row>
    <row r="1318" spans="2:105">
      <c r="B1318" s="67"/>
      <c r="C1318" s="67"/>
      <c r="D1318" s="67"/>
      <c r="E1318" s="69"/>
      <c r="F1318" s="68"/>
      <c r="G1318" s="67"/>
      <c r="H1318" s="69"/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80"/>
      <c r="T1318" s="80"/>
      <c r="U1318" s="80"/>
      <c r="V1318" s="80"/>
      <c r="W1318" s="80"/>
      <c r="X1318" s="80"/>
      <c r="Y1318" s="80"/>
      <c r="Z1318" s="80"/>
      <c r="AA1318" s="80"/>
      <c r="AB1318" s="80"/>
      <c r="AC1318" s="80"/>
      <c r="AD1318" s="80"/>
      <c r="AE1318" s="69"/>
      <c r="AF1318" s="69"/>
      <c r="AG1318" s="69"/>
      <c r="AH1318" s="80"/>
      <c r="AI1318" s="80"/>
      <c r="AJ1318" s="69"/>
      <c r="AK1318" s="69"/>
      <c r="AL1318" s="80"/>
      <c r="AM1318" s="80"/>
      <c r="AN1318" s="69"/>
      <c r="AO1318" s="69"/>
      <c r="AP1318" s="80"/>
      <c r="AQ1318" s="80"/>
      <c r="AR1318" s="69"/>
      <c r="AS1318" s="69"/>
      <c r="AT1318" s="80"/>
      <c r="AU1318" s="80"/>
      <c r="AV1318" s="69"/>
      <c r="AW1318" s="69"/>
      <c r="AX1318" s="80"/>
      <c r="AY1318" s="80"/>
      <c r="AZ1318" s="69"/>
      <c r="BA1318" s="69"/>
      <c r="BB1318" s="80"/>
      <c r="BC1318" s="80"/>
      <c r="BD1318" s="69"/>
      <c r="BE1318" s="69"/>
      <c r="BF1318" s="80"/>
      <c r="BG1318" s="80"/>
      <c r="BH1318" s="69"/>
      <c r="BI1318" s="69"/>
      <c r="BJ1318" s="80"/>
      <c r="BK1318" s="80"/>
      <c r="BL1318" s="69"/>
      <c r="BM1318" s="69"/>
      <c r="BN1318" s="80"/>
      <c r="BO1318" s="80"/>
      <c r="BP1318" s="69"/>
      <c r="BQ1318" s="69"/>
      <c r="BR1318" s="80"/>
      <c r="BS1318" s="80"/>
      <c r="BT1318" s="69"/>
      <c r="BU1318" s="69"/>
      <c r="BV1318" s="80"/>
      <c r="BW1318" s="80"/>
      <c r="BX1318" s="69"/>
      <c r="BY1318" s="69"/>
      <c r="BZ1318" s="80"/>
      <c r="CA1318" s="80"/>
      <c r="CB1318" s="69"/>
      <c r="CC1318" s="69"/>
      <c r="CD1318" s="80"/>
      <c r="CE1318" s="80"/>
      <c r="CF1318" s="69"/>
      <c r="CG1318" s="69"/>
      <c r="CH1318" s="69"/>
      <c r="CI1318" s="69"/>
      <c r="CJ1318" s="69"/>
      <c r="CK1318" s="69"/>
      <c r="CL1318" s="68"/>
      <c r="CM1318" s="67"/>
      <c r="CN1318" s="67"/>
      <c r="CO1318" s="69"/>
      <c r="CP1318" s="68"/>
      <c r="CQ1318" s="67"/>
      <c r="CR1318" s="67"/>
      <c r="CS1318" s="69"/>
      <c r="CT1318" s="81"/>
      <c r="CU1318" s="69"/>
      <c r="CV1318" s="69"/>
      <c r="CW1318" s="69"/>
      <c r="CX1318" s="69"/>
      <c r="CY1318" s="69"/>
      <c r="CZ1318" s="69"/>
      <c r="DA1318" s="69"/>
    </row>
    <row r="1319" spans="2:105">
      <c r="B1319" s="67"/>
      <c r="C1319" s="67"/>
      <c r="D1319" s="67"/>
      <c r="E1319" s="69"/>
      <c r="F1319" s="68"/>
      <c r="G1319" s="67"/>
      <c r="H1319" s="69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80"/>
      <c r="T1319" s="80"/>
      <c r="U1319" s="80"/>
      <c r="V1319" s="80"/>
      <c r="W1319" s="80"/>
      <c r="X1319" s="80"/>
      <c r="Y1319" s="80"/>
      <c r="Z1319" s="80"/>
      <c r="AA1319" s="80"/>
      <c r="AB1319" s="80"/>
      <c r="AC1319" s="80"/>
      <c r="AD1319" s="80"/>
      <c r="AE1319" s="69"/>
      <c r="AF1319" s="69"/>
      <c r="AG1319" s="69"/>
      <c r="AH1319" s="80"/>
      <c r="AI1319" s="80"/>
      <c r="AJ1319" s="69"/>
      <c r="AK1319" s="69"/>
      <c r="AL1319" s="80"/>
      <c r="AM1319" s="80"/>
      <c r="AN1319" s="69"/>
      <c r="AO1319" s="69"/>
      <c r="AP1319" s="80"/>
      <c r="AQ1319" s="80"/>
      <c r="AR1319" s="69"/>
      <c r="AS1319" s="69"/>
      <c r="AT1319" s="80"/>
      <c r="AU1319" s="80"/>
      <c r="AV1319" s="69"/>
      <c r="AW1319" s="69"/>
      <c r="AX1319" s="80"/>
      <c r="AY1319" s="80"/>
      <c r="AZ1319" s="69"/>
      <c r="BA1319" s="69"/>
      <c r="BB1319" s="80"/>
      <c r="BC1319" s="80"/>
      <c r="BD1319" s="69"/>
      <c r="BE1319" s="69"/>
      <c r="BF1319" s="80"/>
      <c r="BG1319" s="80"/>
      <c r="BH1319" s="69"/>
      <c r="BI1319" s="69"/>
      <c r="BJ1319" s="80"/>
      <c r="BK1319" s="80"/>
      <c r="BL1319" s="69"/>
      <c r="BM1319" s="69"/>
      <c r="BN1319" s="80"/>
      <c r="BO1319" s="80"/>
      <c r="BP1319" s="69"/>
      <c r="BQ1319" s="69"/>
      <c r="BR1319" s="80"/>
      <c r="BS1319" s="80"/>
      <c r="BT1319" s="69"/>
      <c r="BU1319" s="69"/>
      <c r="BV1319" s="80"/>
      <c r="BW1319" s="80"/>
      <c r="BX1319" s="69"/>
      <c r="BY1319" s="69"/>
      <c r="BZ1319" s="80"/>
      <c r="CA1319" s="80"/>
      <c r="CB1319" s="69"/>
      <c r="CC1319" s="69"/>
      <c r="CD1319" s="80"/>
      <c r="CE1319" s="80"/>
      <c r="CF1319" s="69"/>
      <c r="CG1319" s="69"/>
      <c r="CH1319" s="69"/>
      <c r="CI1319" s="69"/>
      <c r="CJ1319" s="69"/>
      <c r="CK1319" s="69"/>
      <c r="CL1319" s="68"/>
      <c r="CM1319" s="67"/>
      <c r="CN1319" s="67"/>
      <c r="CO1319" s="69"/>
      <c r="CP1319" s="68"/>
      <c r="CQ1319" s="67"/>
      <c r="CR1319" s="67"/>
      <c r="CS1319" s="69"/>
      <c r="CT1319" s="81"/>
      <c r="CU1319" s="69"/>
      <c r="CV1319" s="69"/>
      <c r="CW1319" s="69"/>
      <c r="CX1319" s="69"/>
      <c r="CY1319" s="69"/>
      <c r="CZ1319" s="69"/>
      <c r="DA1319" s="69"/>
    </row>
    <row r="1320" spans="2:105">
      <c r="B1320" s="67"/>
      <c r="C1320" s="67"/>
      <c r="D1320" s="67"/>
      <c r="E1320" s="69"/>
      <c r="F1320" s="68"/>
      <c r="G1320" s="67"/>
      <c r="H1320" s="69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80"/>
      <c r="T1320" s="80"/>
      <c r="U1320" s="80"/>
      <c r="V1320" s="80"/>
      <c r="W1320" s="80"/>
      <c r="X1320" s="80"/>
      <c r="Y1320" s="80"/>
      <c r="Z1320" s="80"/>
      <c r="AA1320" s="80"/>
      <c r="AB1320" s="80"/>
      <c r="AC1320" s="80"/>
      <c r="AD1320" s="80"/>
      <c r="AE1320" s="69"/>
      <c r="AF1320" s="69"/>
      <c r="AG1320" s="69"/>
      <c r="AH1320" s="80"/>
      <c r="AI1320" s="80"/>
      <c r="AJ1320" s="69"/>
      <c r="AK1320" s="69"/>
      <c r="AL1320" s="80"/>
      <c r="AM1320" s="80"/>
      <c r="AN1320" s="69"/>
      <c r="AO1320" s="69"/>
      <c r="AP1320" s="80"/>
      <c r="AQ1320" s="80"/>
      <c r="AR1320" s="69"/>
      <c r="AS1320" s="69"/>
      <c r="AT1320" s="80"/>
      <c r="AU1320" s="80"/>
      <c r="AV1320" s="69"/>
      <c r="AW1320" s="69"/>
      <c r="AX1320" s="80"/>
      <c r="AY1320" s="80"/>
      <c r="AZ1320" s="69"/>
      <c r="BA1320" s="69"/>
      <c r="BB1320" s="80"/>
      <c r="BC1320" s="80"/>
      <c r="BD1320" s="69"/>
      <c r="BE1320" s="69"/>
      <c r="BF1320" s="80"/>
      <c r="BG1320" s="80"/>
      <c r="BH1320" s="69"/>
      <c r="BI1320" s="69"/>
      <c r="BJ1320" s="80"/>
      <c r="BK1320" s="80"/>
      <c r="BL1320" s="69"/>
      <c r="BM1320" s="69"/>
      <c r="BN1320" s="80"/>
      <c r="BO1320" s="80"/>
      <c r="BP1320" s="69"/>
      <c r="BQ1320" s="69"/>
      <c r="BR1320" s="80"/>
      <c r="BS1320" s="80"/>
      <c r="BT1320" s="69"/>
      <c r="BU1320" s="69"/>
      <c r="BV1320" s="80"/>
      <c r="BW1320" s="80"/>
      <c r="BX1320" s="69"/>
      <c r="BY1320" s="69"/>
      <c r="BZ1320" s="80"/>
      <c r="CA1320" s="80"/>
      <c r="CB1320" s="69"/>
      <c r="CC1320" s="69"/>
      <c r="CD1320" s="80"/>
      <c r="CE1320" s="80"/>
      <c r="CF1320" s="69"/>
      <c r="CG1320" s="69"/>
      <c r="CH1320" s="69"/>
      <c r="CI1320" s="69"/>
      <c r="CJ1320" s="69"/>
      <c r="CK1320" s="69"/>
      <c r="CL1320" s="68"/>
      <c r="CM1320" s="67"/>
      <c r="CN1320" s="67"/>
      <c r="CO1320" s="69"/>
      <c r="CP1320" s="68"/>
      <c r="CQ1320" s="67"/>
      <c r="CR1320" s="67"/>
      <c r="CS1320" s="69"/>
      <c r="CT1320" s="81"/>
      <c r="CU1320" s="69"/>
      <c r="CV1320" s="69"/>
      <c r="CW1320" s="69"/>
      <c r="CX1320" s="69"/>
      <c r="CY1320" s="69"/>
      <c r="CZ1320" s="69"/>
      <c r="DA1320" s="69"/>
    </row>
    <row r="1321" spans="2:105">
      <c r="B1321" s="67"/>
      <c r="C1321" s="67"/>
      <c r="D1321" s="67"/>
      <c r="E1321" s="69"/>
      <c r="F1321" s="68"/>
      <c r="G1321" s="67"/>
      <c r="H1321" s="69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80"/>
      <c r="T1321" s="80"/>
      <c r="U1321" s="80"/>
      <c r="V1321" s="80"/>
      <c r="W1321" s="80"/>
      <c r="X1321" s="80"/>
      <c r="Y1321" s="80"/>
      <c r="Z1321" s="80"/>
      <c r="AA1321" s="80"/>
      <c r="AB1321" s="80"/>
      <c r="AC1321" s="80"/>
      <c r="AD1321" s="80"/>
      <c r="AE1321" s="69"/>
      <c r="AF1321" s="69"/>
      <c r="AG1321" s="69"/>
      <c r="AH1321" s="80"/>
      <c r="AI1321" s="80"/>
      <c r="AJ1321" s="69"/>
      <c r="AK1321" s="69"/>
      <c r="AL1321" s="80"/>
      <c r="AM1321" s="80"/>
      <c r="AN1321" s="69"/>
      <c r="AO1321" s="69"/>
      <c r="AP1321" s="80"/>
      <c r="AQ1321" s="80"/>
      <c r="AR1321" s="69"/>
      <c r="AS1321" s="69"/>
      <c r="AT1321" s="80"/>
      <c r="AU1321" s="80"/>
      <c r="AV1321" s="69"/>
      <c r="AW1321" s="69"/>
      <c r="AX1321" s="80"/>
      <c r="AY1321" s="80"/>
      <c r="AZ1321" s="69"/>
      <c r="BA1321" s="69"/>
      <c r="BB1321" s="80"/>
      <c r="BC1321" s="80"/>
      <c r="BD1321" s="69"/>
      <c r="BE1321" s="69"/>
      <c r="BF1321" s="80"/>
      <c r="BG1321" s="80"/>
      <c r="BH1321" s="69"/>
      <c r="BI1321" s="69"/>
      <c r="BJ1321" s="80"/>
      <c r="BK1321" s="80"/>
      <c r="BL1321" s="69"/>
      <c r="BM1321" s="69"/>
      <c r="BN1321" s="80"/>
      <c r="BO1321" s="80"/>
      <c r="BP1321" s="69"/>
      <c r="BQ1321" s="69"/>
      <c r="BR1321" s="80"/>
      <c r="BS1321" s="80"/>
      <c r="BT1321" s="69"/>
      <c r="BU1321" s="69"/>
      <c r="BV1321" s="80"/>
      <c r="BW1321" s="80"/>
      <c r="BX1321" s="69"/>
      <c r="BY1321" s="69"/>
      <c r="BZ1321" s="80"/>
      <c r="CA1321" s="80"/>
      <c r="CB1321" s="69"/>
      <c r="CC1321" s="69"/>
      <c r="CD1321" s="80"/>
      <c r="CE1321" s="80"/>
      <c r="CF1321" s="69"/>
      <c r="CG1321" s="69"/>
      <c r="CH1321" s="69"/>
      <c r="CI1321" s="69"/>
      <c r="CJ1321" s="69"/>
      <c r="CK1321" s="69"/>
      <c r="CL1321" s="68"/>
      <c r="CM1321" s="67"/>
      <c r="CN1321" s="67"/>
      <c r="CO1321" s="69"/>
      <c r="CP1321" s="68"/>
      <c r="CQ1321" s="67"/>
      <c r="CR1321" s="67"/>
      <c r="CS1321" s="69"/>
      <c r="CT1321" s="81"/>
      <c r="CU1321" s="69"/>
      <c r="CV1321" s="69"/>
      <c r="CW1321" s="69"/>
      <c r="CX1321" s="69"/>
      <c r="CY1321" s="69"/>
      <c r="CZ1321" s="69"/>
      <c r="DA1321" s="69"/>
    </row>
    <row r="1322" spans="2:105">
      <c r="B1322" s="67"/>
      <c r="C1322" s="67"/>
      <c r="D1322" s="67"/>
      <c r="E1322" s="69"/>
      <c r="F1322" s="68"/>
      <c r="G1322" s="67"/>
      <c r="H1322" s="69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80"/>
      <c r="T1322" s="80"/>
      <c r="U1322" s="80"/>
      <c r="V1322" s="80"/>
      <c r="W1322" s="80"/>
      <c r="X1322" s="80"/>
      <c r="Y1322" s="80"/>
      <c r="Z1322" s="80"/>
      <c r="AA1322" s="80"/>
      <c r="AB1322" s="80"/>
      <c r="AC1322" s="80"/>
      <c r="AD1322" s="80"/>
      <c r="AE1322" s="69"/>
      <c r="AF1322" s="69"/>
      <c r="AG1322" s="69"/>
      <c r="AH1322" s="80"/>
      <c r="AI1322" s="80"/>
      <c r="AJ1322" s="69"/>
      <c r="AK1322" s="69"/>
      <c r="AL1322" s="80"/>
      <c r="AM1322" s="80"/>
      <c r="AN1322" s="69"/>
      <c r="AO1322" s="69"/>
      <c r="AP1322" s="80"/>
      <c r="AQ1322" s="80"/>
      <c r="AR1322" s="69"/>
      <c r="AS1322" s="69"/>
      <c r="AT1322" s="80"/>
      <c r="AU1322" s="80"/>
      <c r="AV1322" s="69"/>
      <c r="AW1322" s="69"/>
      <c r="AX1322" s="80"/>
      <c r="AY1322" s="80"/>
      <c r="AZ1322" s="69"/>
      <c r="BA1322" s="69"/>
      <c r="BB1322" s="80"/>
      <c r="BC1322" s="80"/>
      <c r="BD1322" s="69"/>
      <c r="BE1322" s="69"/>
      <c r="BF1322" s="80"/>
      <c r="BG1322" s="80"/>
      <c r="BH1322" s="69"/>
      <c r="BI1322" s="69"/>
      <c r="BJ1322" s="80"/>
      <c r="BK1322" s="80"/>
      <c r="BL1322" s="69"/>
      <c r="BM1322" s="69"/>
      <c r="BN1322" s="80"/>
      <c r="BO1322" s="80"/>
      <c r="BP1322" s="69"/>
      <c r="BQ1322" s="69"/>
      <c r="BR1322" s="80"/>
      <c r="BS1322" s="80"/>
      <c r="BT1322" s="69"/>
      <c r="BU1322" s="69"/>
      <c r="BV1322" s="80"/>
      <c r="BW1322" s="80"/>
      <c r="BX1322" s="69"/>
      <c r="BY1322" s="69"/>
      <c r="BZ1322" s="80"/>
      <c r="CA1322" s="80"/>
      <c r="CB1322" s="69"/>
      <c r="CC1322" s="69"/>
      <c r="CD1322" s="80"/>
      <c r="CE1322" s="80"/>
      <c r="CF1322" s="69"/>
      <c r="CG1322" s="69"/>
      <c r="CH1322" s="69"/>
      <c r="CI1322" s="69"/>
      <c r="CJ1322" s="69"/>
      <c r="CK1322" s="69"/>
      <c r="CL1322" s="68"/>
      <c r="CM1322" s="67"/>
      <c r="CN1322" s="67"/>
      <c r="CO1322" s="69"/>
      <c r="CP1322" s="68"/>
      <c r="CQ1322" s="67"/>
      <c r="CR1322" s="67"/>
      <c r="CS1322" s="69"/>
      <c r="CT1322" s="81"/>
      <c r="CU1322" s="69"/>
      <c r="CV1322" s="69"/>
      <c r="CW1322" s="69"/>
      <c r="CX1322" s="69"/>
      <c r="CY1322" s="69"/>
      <c r="CZ1322" s="69"/>
      <c r="DA1322" s="69"/>
    </row>
    <row r="1323" spans="2:105">
      <c r="B1323" s="67"/>
      <c r="C1323" s="67"/>
      <c r="D1323" s="67"/>
      <c r="E1323" s="69"/>
      <c r="F1323" s="68"/>
      <c r="G1323" s="67"/>
      <c r="H1323" s="69"/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80"/>
      <c r="T1323" s="80"/>
      <c r="U1323" s="80"/>
      <c r="V1323" s="80"/>
      <c r="W1323" s="80"/>
      <c r="X1323" s="80"/>
      <c r="Y1323" s="80"/>
      <c r="Z1323" s="80"/>
      <c r="AA1323" s="80"/>
      <c r="AB1323" s="80"/>
      <c r="AC1323" s="80"/>
      <c r="AD1323" s="80"/>
      <c r="AE1323" s="69"/>
      <c r="AF1323" s="69"/>
      <c r="AG1323" s="69"/>
      <c r="AH1323" s="80"/>
      <c r="AI1323" s="80"/>
      <c r="AJ1323" s="69"/>
      <c r="AK1323" s="69"/>
      <c r="AL1323" s="80"/>
      <c r="AM1323" s="80"/>
      <c r="AN1323" s="69"/>
      <c r="AO1323" s="69"/>
      <c r="AP1323" s="80"/>
      <c r="AQ1323" s="80"/>
      <c r="AR1323" s="69"/>
      <c r="AS1323" s="69"/>
      <c r="AT1323" s="80"/>
      <c r="AU1323" s="80"/>
      <c r="AV1323" s="69"/>
      <c r="AW1323" s="69"/>
      <c r="AX1323" s="80"/>
      <c r="AY1323" s="80"/>
      <c r="AZ1323" s="69"/>
      <c r="BA1323" s="69"/>
      <c r="BB1323" s="80"/>
      <c r="BC1323" s="80"/>
      <c r="BD1323" s="69"/>
      <c r="BE1323" s="69"/>
      <c r="BF1323" s="80"/>
      <c r="BG1323" s="80"/>
      <c r="BH1323" s="69"/>
      <c r="BI1323" s="69"/>
      <c r="BJ1323" s="80"/>
      <c r="BK1323" s="80"/>
      <c r="BL1323" s="69"/>
      <c r="BM1323" s="69"/>
      <c r="BN1323" s="80"/>
      <c r="BO1323" s="80"/>
      <c r="BP1323" s="69"/>
      <c r="BQ1323" s="69"/>
      <c r="BR1323" s="80"/>
      <c r="BS1323" s="80"/>
      <c r="BT1323" s="69"/>
      <c r="BU1323" s="69"/>
      <c r="BV1323" s="80"/>
      <c r="BW1323" s="80"/>
      <c r="BX1323" s="69"/>
      <c r="BY1323" s="69"/>
      <c r="BZ1323" s="80"/>
      <c r="CA1323" s="80"/>
      <c r="CB1323" s="69"/>
      <c r="CC1323" s="69"/>
      <c r="CD1323" s="80"/>
      <c r="CE1323" s="80"/>
      <c r="CF1323" s="69"/>
      <c r="CG1323" s="69"/>
      <c r="CH1323" s="69"/>
      <c r="CI1323" s="69"/>
      <c r="CJ1323" s="69"/>
      <c r="CK1323" s="69"/>
      <c r="CL1323" s="68"/>
      <c r="CM1323" s="67"/>
      <c r="CN1323" s="67"/>
      <c r="CO1323" s="69"/>
      <c r="CP1323" s="68"/>
      <c r="CQ1323" s="67"/>
      <c r="CR1323" s="67"/>
      <c r="CS1323" s="69"/>
      <c r="CT1323" s="81"/>
      <c r="CU1323" s="69"/>
      <c r="CV1323" s="69"/>
      <c r="CW1323" s="69"/>
      <c r="CX1323" s="69"/>
      <c r="CY1323" s="69"/>
      <c r="CZ1323" s="69"/>
      <c r="DA1323" s="69"/>
    </row>
    <row r="1324" spans="2:105">
      <c r="B1324" s="67"/>
      <c r="C1324" s="67"/>
      <c r="D1324" s="67"/>
      <c r="E1324" s="69"/>
      <c r="F1324" s="68"/>
      <c r="G1324" s="67"/>
      <c r="H1324" s="69"/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80"/>
      <c r="T1324" s="80"/>
      <c r="U1324" s="80"/>
      <c r="V1324" s="80"/>
      <c r="W1324" s="80"/>
      <c r="X1324" s="80"/>
      <c r="Y1324" s="80"/>
      <c r="Z1324" s="80"/>
      <c r="AA1324" s="80"/>
      <c r="AB1324" s="80"/>
      <c r="AC1324" s="80"/>
      <c r="AD1324" s="80"/>
      <c r="AE1324" s="69"/>
      <c r="AF1324" s="69"/>
      <c r="AG1324" s="69"/>
      <c r="AH1324" s="80"/>
      <c r="AI1324" s="80"/>
      <c r="AJ1324" s="69"/>
      <c r="AK1324" s="69"/>
      <c r="AL1324" s="80"/>
      <c r="AM1324" s="80"/>
      <c r="AN1324" s="69"/>
      <c r="AO1324" s="69"/>
      <c r="AP1324" s="80"/>
      <c r="AQ1324" s="80"/>
      <c r="AR1324" s="69"/>
      <c r="AS1324" s="69"/>
      <c r="AT1324" s="80"/>
      <c r="AU1324" s="80"/>
      <c r="AV1324" s="69"/>
      <c r="AW1324" s="69"/>
      <c r="AX1324" s="80"/>
      <c r="AY1324" s="80"/>
      <c r="AZ1324" s="69"/>
      <c r="BA1324" s="69"/>
      <c r="BB1324" s="80"/>
      <c r="BC1324" s="80"/>
      <c r="BD1324" s="69"/>
      <c r="BE1324" s="69"/>
      <c r="BF1324" s="80"/>
      <c r="BG1324" s="80"/>
      <c r="BH1324" s="69"/>
      <c r="BI1324" s="69"/>
      <c r="BJ1324" s="80"/>
      <c r="BK1324" s="80"/>
      <c r="BL1324" s="69"/>
      <c r="BM1324" s="69"/>
      <c r="BN1324" s="80"/>
      <c r="BO1324" s="80"/>
      <c r="BP1324" s="69"/>
      <c r="BQ1324" s="69"/>
      <c r="BR1324" s="80"/>
      <c r="BS1324" s="80"/>
      <c r="BT1324" s="69"/>
      <c r="BU1324" s="69"/>
      <c r="BV1324" s="80"/>
      <c r="BW1324" s="80"/>
      <c r="BX1324" s="69"/>
      <c r="BY1324" s="69"/>
      <c r="BZ1324" s="80"/>
      <c r="CA1324" s="80"/>
      <c r="CB1324" s="69"/>
      <c r="CC1324" s="69"/>
      <c r="CD1324" s="80"/>
      <c r="CE1324" s="80"/>
      <c r="CF1324" s="69"/>
      <c r="CG1324" s="69"/>
      <c r="CH1324" s="69"/>
      <c r="CI1324" s="69"/>
      <c r="CJ1324" s="69"/>
      <c r="CK1324" s="69"/>
      <c r="CL1324" s="68"/>
      <c r="CM1324" s="67"/>
      <c r="CN1324" s="67"/>
      <c r="CO1324" s="69"/>
      <c r="CP1324" s="68"/>
      <c r="CQ1324" s="67"/>
      <c r="CR1324" s="67"/>
      <c r="CS1324" s="69"/>
      <c r="CT1324" s="81"/>
      <c r="CU1324" s="69"/>
      <c r="CV1324" s="69"/>
      <c r="CW1324" s="69"/>
      <c r="CX1324" s="69"/>
      <c r="CY1324" s="69"/>
      <c r="CZ1324" s="69"/>
      <c r="DA1324" s="69"/>
    </row>
    <row r="1325" spans="2:105">
      <c r="B1325" s="67"/>
      <c r="C1325" s="67"/>
      <c r="D1325" s="67"/>
      <c r="E1325" s="69"/>
      <c r="F1325" s="68"/>
      <c r="G1325" s="67"/>
      <c r="H1325" s="69"/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80"/>
      <c r="T1325" s="80"/>
      <c r="U1325" s="80"/>
      <c r="V1325" s="80"/>
      <c r="W1325" s="80"/>
      <c r="X1325" s="80"/>
      <c r="Y1325" s="80"/>
      <c r="Z1325" s="80"/>
      <c r="AA1325" s="80"/>
      <c r="AB1325" s="80"/>
      <c r="AC1325" s="80"/>
      <c r="AD1325" s="80"/>
      <c r="AE1325" s="69"/>
      <c r="AF1325" s="69"/>
      <c r="AG1325" s="69"/>
      <c r="AH1325" s="80"/>
      <c r="AI1325" s="80"/>
      <c r="AJ1325" s="69"/>
      <c r="AK1325" s="69"/>
      <c r="AL1325" s="80"/>
      <c r="AM1325" s="80"/>
      <c r="AN1325" s="69"/>
      <c r="AO1325" s="69"/>
      <c r="AP1325" s="80"/>
      <c r="AQ1325" s="80"/>
      <c r="AR1325" s="69"/>
      <c r="AS1325" s="69"/>
      <c r="AT1325" s="80"/>
      <c r="AU1325" s="80"/>
      <c r="AV1325" s="69"/>
      <c r="AW1325" s="69"/>
      <c r="AX1325" s="80"/>
      <c r="AY1325" s="80"/>
      <c r="AZ1325" s="69"/>
      <c r="BA1325" s="69"/>
      <c r="BB1325" s="80"/>
      <c r="BC1325" s="80"/>
      <c r="BD1325" s="69"/>
      <c r="BE1325" s="69"/>
      <c r="BF1325" s="80"/>
      <c r="BG1325" s="80"/>
      <c r="BH1325" s="69"/>
      <c r="BI1325" s="69"/>
      <c r="BJ1325" s="80"/>
      <c r="BK1325" s="80"/>
      <c r="BL1325" s="69"/>
      <c r="BM1325" s="69"/>
      <c r="BN1325" s="80"/>
      <c r="BO1325" s="80"/>
      <c r="BP1325" s="69"/>
      <c r="BQ1325" s="69"/>
      <c r="BR1325" s="80"/>
      <c r="BS1325" s="80"/>
      <c r="BT1325" s="69"/>
      <c r="BU1325" s="69"/>
      <c r="BV1325" s="80"/>
      <c r="BW1325" s="80"/>
      <c r="BX1325" s="69"/>
      <c r="BY1325" s="69"/>
      <c r="BZ1325" s="80"/>
      <c r="CA1325" s="80"/>
      <c r="CB1325" s="69"/>
      <c r="CC1325" s="69"/>
      <c r="CD1325" s="80"/>
      <c r="CE1325" s="80"/>
      <c r="CF1325" s="69"/>
      <c r="CG1325" s="69"/>
      <c r="CH1325" s="69"/>
      <c r="CI1325" s="69"/>
      <c r="CJ1325" s="69"/>
      <c r="CK1325" s="69"/>
      <c r="CL1325" s="68"/>
      <c r="CM1325" s="67"/>
      <c r="CN1325" s="67"/>
      <c r="CO1325" s="69"/>
      <c r="CP1325" s="68"/>
      <c r="CQ1325" s="67"/>
      <c r="CR1325" s="67"/>
      <c r="CS1325" s="69"/>
      <c r="CT1325" s="81"/>
      <c r="CU1325" s="69"/>
      <c r="CV1325" s="69"/>
      <c r="CW1325" s="69"/>
      <c r="CX1325" s="69"/>
      <c r="CY1325" s="69"/>
      <c r="CZ1325" s="69"/>
      <c r="DA1325" s="69"/>
    </row>
    <row r="1326" spans="2:105">
      <c r="B1326" s="67"/>
      <c r="C1326" s="67"/>
      <c r="D1326" s="67"/>
      <c r="E1326" s="69"/>
      <c r="F1326" s="68"/>
      <c r="G1326" s="67"/>
      <c r="H1326" s="69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80"/>
      <c r="T1326" s="80"/>
      <c r="U1326" s="80"/>
      <c r="V1326" s="80"/>
      <c r="W1326" s="80"/>
      <c r="X1326" s="80"/>
      <c r="Y1326" s="80"/>
      <c r="Z1326" s="80"/>
      <c r="AA1326" s="80"/>
      <c r="AB1326" s="80"/>
      <c r="AC1326" s="80"/>
      <c r="AD1326" s="80"/>
      <c r="AE1326" s="69"/>
      <c r="AF1326" s="69"/>
      <c r="AG1326" s="69"/>
      <c r="AH1326" s="80"/>
      <c r="AI1326" s="80"/>
      <c r="AJ1326" s="69"/>
      <c r="AK1326" s="69"/>
      <c r="AL1326" s="80"/>
      <c r="AM1326" s="80"/>
      <c r="AN1326" s="69"/>
      <c r="AO1326" s="69"/>
      <c r="AP1326" s="80"/>
      <c r="AQ1326" s="80"/>
      <c r="AR1326" s="69"/>
      <c r="AS1326" s="69"/>
      <c r="AT1326" s="80"/>
      <c r="AU1326" s="80"/>
      <c r="AV1326" s="69"/>
      <c r="AW1326" s="69"/>
      <c r="AX1326" s="80"/>
      <c r="AY1326" s="80"/>
      <c r="AZ1326" s="69"/>
      <c r="BA1326" s="69"/>
      <c r="BB1326" s="80"/>
      <c r="BC1326" s="80"/>
      <c r="BD1326" s="69"/>
      <c r="BE1326" s="69"/>
      <c r="BF1326" s="80"/>
      <c r="BG1326" s="80"/>
      <c r="BH1326" s="69"/>
      <c r="BI1326" s="69"/>
      <c r="BJ1326" s="80"/>
      <c r="BK1326" s="80"/>
      <c r="BL1326" s="69"/>
      <c r="BM1326" s="69"/>
      <c r="BN1326" s="80"/>
      <c r="BO1326" s="80"/>
      <c r="BP1326" s="69"/>
      <c r="BQ1326" s="69"/>
      <c r="BR1326" s="80"/>
      <c r="BS1326" s="80"/>
      <c r="BT1326" s="69"/>
      <c r="BU1326" s="69"/>
      <c r="BV1326" s="80"/>
      <c r="BW1326" s="80"/>
      <c r="BX1326" s="69"/>
      <c r="BY1326" s="69"/>
      <c r="BZ1326" s="80"/>
      <c r="CA1326" s="80"/>
      <c r="CB1326" s="69"/>
      <c r="CC1326" s="69"/>
      <c r="CD1326" s="80"/>
      <c r="CE1326" s="80"/>
      <c r="CF1326" s="69"/>
      <c r="CG1326" s="69"/>
      <c r="CH1326" s="69"/>
      <c r="CI1326" s="69"/>
      <c r="CJ1326" s="69"/>
      <c r="CK1326" s="69"/>
      <c r="CL1326" s="68"/>
      <c r="CM1326" s="67"/>
      <c r="CN1326" s="67"/>
      <c r="CO1326" s="69"/>
      <c r="CP1326" s="68"/>
      <c r="CQ1326" s="67"/>
      <c r="CR1326" s="67"/>
      <c r="CS1326" s="69"/>
      <c r="CT1326" s="81"/>
      <c r="CU1326" s="69"/>
      <c r="CV1326" s="69"/>
      <c r="CW1326" s="69"/>
      <c r="CX1326" s="69"/>
      <c r="CY1326" s="69"/>
      <c r="CZ1326" s="69"/>
      <c r="DA1326" s="69"/>
    </row>
    <row r="1327" spans="2:105">
      <c r="B1327" s="67"/>
      <c r="C1327" s="67"/>
      <c r="D1327" s="67"/>
      <c r="E1327" s="69"/>
      <c r="F1327" s="68"/>
      <c r="G1327" s="67"/>
      <c r="H1327" s="69"/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80"/>
      <c r="T1327" s="80"/>
      <c r="U1327" s="80"/>
      <c r="V1327" s="80"/>
      <c r="W1327" s="80"/>
      <c r="X1327" s="80"/>
      <c r="Y1327" s="80"/>
      <c r="Z1327" s="80"/>
      <c r="AA1327" s="80"/>
      <c r="AB1327" s="80"/>
      <c r="AC1327" s="80"/>
      <c r="AD1327" s="80"/>
      <c r="AE1327" s="69"/>
      <c r="AF1327" s="69"/>
      <c r="AG1327" s="69"/>
      <c r="AH1327" s="80"/>
      <c r="AI1327" s="80"/>
      <c r="AJ1327" s="69"/>
      <c r="AK1327" s="69"/>
      <c r="AL1327" s="80"/>
      <c r="AM1327" s="80"/>
      <c r="AN1327" s="69"/>
      <c r="AO1327" s="69"/>
      <c r="AP1327" s="80"/>
      <c r="AQ1327" s="80"/>
      <c r="AR1327" s="69"/>
      <c r="AS1327" s="69"/>
      <c r="AT1327" s="80"/>
      <c r="AU1327" s="80"/>
      <c r="AV1327" s="69"/>
      <c r="AW1327" s="69"/>
      <c r="AX1327" s="80"/>
      <c r="AY1327" s="80"/>
      <c r="AZ1327" s="69"/>
      <c r="BA1327" s="69"/>
      <c r="BB1327" s="80"/>
      <c r="BC1327" s="80"/>
      <c r="BD1327" s="69"/>
      <c r="BE1327" s="69"/>
      <c r="BF1327" s="80"/>
      <c r="BG1327" s="80"/>
      <c r="BH1327" s="69"/>
      <c r="BI1327" s="69"/>
      <c r="BJ1327" s="80"/>
      <c r="BK1327" s="80"/>
      <c r="BL1327" s="69"/>
      <c r="BM1327" s="69"/>
      <c r="BN1327" s="80"/>
      <c r="BO1327" s="80"/>
      <c r="BP1327" s="69"/>
      <c r="BQ1327" s="69"/>
      <c r="BR1327" s="80"/>
      <c r="BS1327" s="80"/>
      <c r="BT1327" s="69"/>
      <c r="BU1327" s="69"/>
      <c r="BV1327" s="80"/>
      <c r="BW1327" s="80"/>
      <c r="BX1327" s="69"/>
      <c r="BY1327" s="69"/>
      <c r="BZ1327" s="80"/>
      <c r="CA1327" s="80"/>
      <c r="CB1327" s="69"/>
      <c r="CC1327" s="69"/>
      <c r="CD1327" s="80"/>
      <c r="CE1327" s="80"/>
      <c r="CF1327" s="69"/>
      <c r="CG1327" s="69"/>
      <c r="CH1327" s="69"/>
      <c r="CI1327" s="69"/>
      <c r="CJ1327" s="69"/>
      <c r="CK1327" s="69"/>
      <c r="CL1327" s="68"/>
      <c r="CM1327" s="67"/>
      <c r="CN1327" s="67"/>
      <c r="CO1327" s="69"/>
      <c r="CP1327" s="68"/>
      <c r="CQ1327" s="67"/>
      <c r="CR1327" s="67"/>
      <c r="CS1327" s="69"/>
      <c r="CT1327" s="81"/>
      <c r="CU1327" s="69"/>
      <c r="CV1327" s="69"/>
      <c r="CW1327" s="69"/>
      <c r="CX1327" s="69"/>
      <c r="CY1327" s="69"/>
      <c r="CZ1327" s="69"/>
      <c r="DA1327" s="69"/>
    </row>
    <row r="1328" spans="2:105">
      <c r="B1328" s="67"/>
      <c r="C1328" s="67"/>
      <c r="D1328" s="67"/>
      <c r="E1328" s="69"/>
      <c r="F1328" s="68"/>
      <c r="G1328" s="67"/>
      <c r="H1328" s="69"/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80"/>
      <c r="T1328" s="80"/>
      <c r="U1328" s="80"/>
      <c r="V1328" s="80"/>
      <c r="W1328" s="80"/>
      <c r="X1328" s="80"/>
      <c r="Y1328" s="80"/>
      <c r="Z1328" s="80"/>
      <c r="AA1328" s="80"/>
      <c r="AB1328" s="80"/>
      <c r="AC1328" s="80"/>
      <c r="AD1328" s="80"/>
      <c r="AE1328" s="69"/>
      <c r="AF1328" s="69"/>
      <c r="AG1328" s="69"/>
      <c r="AH1328" s="80"/>
      <c r="AI1328" s="80"/>
      <c r="AJ1328" s="69"/>
      <c r="AK1328" s="69"/>
      <c r="AL1328" s="80"/>
      <c r="AM1328" s="80"/>
      <c r="AN1328" s="69"/>
      <c r="AO1328" s="69"/>
      <c r="AP1328" s="80"/>
      <c r="AQ1328" s="80"/>
      <c r="AR1328" s="69"/>
      <c r="AS1328" s="69"/>
      <c r="AT1328" s="80"/>
      <c r="AU1328" s="80"/>
      <c r="AV1328" s="69"/>
      <c r="AW1328" s="69"/>
      <c r="AX1328" s="80"/>
      <c r="AY1328" s="80"/>
      <c r="AZ1328" s="69"/>
      <c r="BA1328" s="69"/>
      <c r="BB1328" s="80"/>
      <c r="BC1328" s="80"/>
      <c r="BD1328" s="69"/>
      <c r="BE1328" s="69"/>
      <c r="BF1328" s="80"/>
      <c r="BG1328" s="80"/>
      <c r="BH1328" s="69"/>
      <c r="BI1328" s="69"/>
      <c r="BJ1328" s="80"/>
      <c r="BK1328" s="80"/>
      <c r="BL1328" s="69"/>
      <c r="BM1328" s="69"/>
      <c r="BN1328" s="80"/>
      <c r="BO1328" s="80"/>
      <c r="BP1328" s="69"/>
      <c r="BQ1328" s="69"/>
      <c r="BR1328" s="80"/>
      <c r="BS1328" s="80"/>
      <c r="BT1328" s="69"/>
      <c r="BU1328" s="69"/>
      <c r="BV1328" s="80"/>
      <c r="BW1328" s="80"/>
      <c r="BX1328" s="69"/>
      <c r="BY1328" s="69"/>
      <c r="BZ1328" s="80"/>
      <c r="CA1328" s="80"/>
      <c r="CB1328" s="69"/>
      <c r="CC1328" s="69"/>
      <c r="CD1328" s="80"/>
      <c r="CE1328" s="80"/>
      <c r="CF1328" s="69"/>
      <c r="CG1328" s="69"/>
      <c r="CH1328" s="69"/>
      <c r="CI1328" s="69"/>
      <c r="CJ1328" s="69"/>
      <c r="CK1328" s="69"/>
      <c r="CL1328" s="68"/>
      <c r="CM1328" s="67"/>
      <c r="CN1328" s="67"/>
      <c r="CO1328" s="69"/>
      <c r="CP1328" s="68"/>
      <c r="CQ1328" s="67"/>
      <c r="CR1328" s="67"/>
      <c r="CS1328" s="69"/>
      <c r="CT1328" s="81"/>
      <c r="CU1328" s="69"/>
      <c r="CV1328" s="69"/>
      <c r="CW1328" s="69"/>
      <c r="CX1328" s="69"/>
      <c r="CY1328" s="69"/>
      <c r="CZ1328" s="69"/>
      <c r="DA1328" s="69"/>
    </row>
    <row r="1329" spans="2:105">
      <c r="B1329" s="67"/>
      <c r="C1329" s="67"/>
      <c r="D1329" s="67"/>
      <c r="E1329" s="69"/>
      <c r="F1329" s="68"/>
      <c r="G1329" s="67"/>
      <c r="H1329" s="69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80"/>
      <c r="T1329" s="80"/>
      <c r="U1329" s="80"/>
      <c r="V1329" s="80"/>
      <c r="W1329" s="80"/>
      <c r="X1329" s="80"/>
      <c r="Y1329" s="80"/>
      <c r="Z1329" s="80"/>
      <c r="AA1329" s="80"/>
      <c r="AB1329" s="80"/>
      <c r="AC1329" s="80"/>
      <c r="AD1329" s="80"/>
      <c r="AE1329" s="69"/>
      <c r="AF1329" s="69"/>
      <c r="AG1329" s="69"/>
      <c r="AH1329" s="80"/>
      <c r="AI1329" s="80"/>
      <c r="AJ1329" s="69"/>
      <c r="AK1329" s="69"/>
      <c r="AL1329" s="80"/>
      <c r="AM1329" s="80"/>
      <c r="AN1329" s="69"/>
      <c r="AO1329" s="69"/>
      <c r="AP1329" s="80"/>
      <c r="AQ1329" s="80"/>
      <c r="AR1329" s="69"/>
      <c r="AS1329" s="69"/>
      <c r="AT1329" s="80"/>
      <c r="AU1329" s="80"/>
      <c r="AV1329" s="69"/>
      <c r="AW1329" s="69"/>
      <c r="AX1329" s="80"/>
      <c r="AY1329" s="80"/>
      <c r="AZ1329" s="69"/>
      <c r="BA1329" s="69"/>
      <c r="BB1329" s="80"/>
      <c r="BC1329" s="80"/>
      <c r="BD1329" s="69"/>
      <c r="BE1329" s="69"/>
      <c r="BF1329" s="80"/>
      <c r="BG1329" s="80"/>
      <c r="BH1329" s="69"/>
      <c r="BI1329" s="69"/>
      <c r="BJ1329" s="80"/>
      <c r="BK1329" s="80"/>
      <c r="BL1329" s="69"/>
      <c r="BM1329" s="69"/>
      <c r="BN1329" s="80"/>
      <c r="BO1329" s="80"/>
      <c r="BP1329" s="69"/>
      <c r="BQ1329" s="69"/>
      <c r="BR1329" s="80"/>
      <c r="BS1329" s="80"/>
      <c r="BT1329" s="69"/>
      <c r="BU1329" s="69"/>
      <c r="BV1329" s="80"/>
      <c r="BW1329" s="80"/>
      <c r="BX1329" s="69"/>
      <c r="BY1329" s="69"/>
      <c r="BZ1329" s="80"/>
      <c r="CA1329" s="80"/>
      <c r="CB1329" s="69"/>
      <c r="CC1329" s="69"/>
      <c r="CD1329" s="80"/>
      <c r="CE1329" s="80"/>
      <c r="CF1329" s="69"/>
      <c r="CG1329" s="69"/>
      <c r="CH1329" s="69"/>
      <c r="CI1329" s="69"/>
      <c r="CJ1329" s="69"/>
      <c r="CK1329" s="69"/>
      <c r="CL1329" s="68"/>
      <c r="CM1329" s="67"/>
      <c r="CN1329" s="67"/>
      <c r="CO1329" s="69"/>
      <c r="CP1329" s="68"/>
      <c r="CQ1329" s="67"/>
      <c r="CR1329" s="67"/>
      <c r="CS1329" s="69"/>
      <c r="CT1329" s="81"/>
      <c r="CU1329" s="69"/>
      <c r="CV1329" s="69"/>
      <c r="CW1329" s="69"/>
      <c r="CX1329" s="69"/>
      <c r="CY1329" s="69"/>
      <c r="CZ1329" s="69"/>
      <c r="DA1329" s="69"/>
    </row>
    <row r="1330" spans="2:105">
      <c r="B1330" s="67"/>
      <c r="C1330" s="67"/>
      <c r="D1330" s="67"/>
      <c r="E1330" s="69"/>
      <c r="F1330" s="68"/>
      <c r="G1330" s="67"/>
      <c r="H1330" s="69"/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80"/>
      <c r="T1330" s="80"/>
      <c r="U1330" s="80"/>
      <c r="V1330" s="80"/>
      <c r="W1330" s="80"/>
      <c r="X1330" s="80"/>
      <c r="Y1330" s="80"/>
      <c r="Z1330" s="80"/>
      <c r="AA1330" s="80"/>
      <c r="AB1330" s="80"/>
      <c r="AC1330" s="80"/>
      <c r="AD1330" s="80"/>
      <c r="AE1330" s="69"/>
      <c r="AF1330" s="69"/>
      <c r="AG1330" s="69"/>
      <c r="AH1330" s="80"/>
      <c r="AI1330" s="80"/>
      <c r="AJ1330" s="69"/>
      <c r="AK1330" s="69"/>
      <c r="AL1330" s="80"/>
      <c r="AM1330" s="80"/>
      <c r="AN1330" s="69"/>
      <c r="AO1330" s="69"/>
      <c r="AP1330" s="80"/>
      <c r="AQ1330" s="80"/>
      <c r="AR1330" s="69"/>
      <c r="AS1330" s="69"/>
      <c r="AT1330" s="80"/>
      <c r="AU1330" s="80"/>
      <c r="AV1330" s="69"/>
      <c r="AW1330" s="69"/>
      <c r="AX1330" s="80"/>
      <c r="AY1330" s="80"/>
      <c r="AZ1330" s="69"/>
      <c r="BA1330" s="69"/>
      <c r="BB1330" s="80"/>
      <c r="BC1330" s="80"/>
      <c r="BD1330" s="69"/>
      <c r="BE1330" s="69"/>
      <c r="BF1330" s="80"/>
      <c r="BG1330" s="80"/>
      <c r="BH1330" s="69"/>
      <c r="BI1330" s="69"/>
      <c r="BJ1330" s="80"/>
      <c r="BK1330" s="80"/>
      <c r="BL1330" s="69"/>
      <c r="BM1330" s="69"/>
      <c r="BN1330" s="80"/>
      <c r="BO1330" s="80"/>
      <c r="BP1330" s="69"/>
      <c r="BQ1330" s="69"/>
      <c r="BR1330" s="80"/>
      <c r="BS1330" s="80"/>
      <c r="BT1330" s="69"/>
      <c r="BU1330" s="69"/>
      <c r="BV1330" s="80"/>
      <c r="BW1330" s="80"/>
      <c r="BX1330" s="69"/>
      <c r="BY1330" s="69"/>
      <c r="BZ1330" s="80"/>
      <c r="CA1330" s="80"/>
      <c r="CB1330" s="69"/>
      <c r="CC1330" s="69"/>
      <c r="CD1330" s="80"/>
      <c r="CE1330" s="80"/>
      <c r="CF1330" s="69"/>
      <c r="CG1330" s="69"/>
      <c r="CH1330" s="69"/>
      <c r="CI1330" s="69"/>
      <c r="CJ1330" s="69"/>
      <c r="CK1330" s="69"/>
      <c r="CL1330" s="68"/>
      <c r="CM1330" s="67"/>
      <c r="CN1330" s="67"/>
      <c r="CO1330" s="69"/>
      <c r="CP1330" s="68"/>
      <c r="CQ1330" s="67"/>
      <c r="CR1330" s="67"/>
      <c r="CS1330" s="69"/>
      <c r="CT1330" s="81"/>
      <c r="CU1330" s="69"/>
      <c r="CV1330" s="69"/>
      <c r="CW1330" s="69"/>
      <c r="CX1330" s="69"/>
      <c r="CY1330" s="69"/>
      <c r="CZ1330" s="69"/>
      <c r="DA1330" s="69"/>
    </row>
    <row r="1331" spans="2:105">
      <c r="B1331" s="67"/>
      <c r="C1331" s="67"/>
      <c r="D1331" s="67"/>
      <c r="E1331" s="69"/>
      <c r="F1331" s="68"/>
      <c r="G1331" s="67"/>
      <c r="H1331" s="69"/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80"/>
      <c r="T1331" s="80"/>
      <c r="U1331" s="80"/>
      <c r="V1331" s="80"/>
      <c r="W1331" s="80"/>
      <c r="X1331" s="80"/>
      <c r="Y1331" s="80"/>
      <c r="Z1331" s="80"/>
      <c r="AA1331" s="80"/>
      <c r="AB1331" s="80"/>
      <c r="AC1331" s="80"/>
      <c r="AD1331" s="80"/>
      <c r="AE1331" s="69"/>
      <c r="AF1331" s="69"/>
      <c r="AG1331" s="69"/>
      <c r="AH1331" s="80"/>
      <c r="AI1331" s="80"/>
      <c r="AJ1331" s="69"/>
      <c r="AK1331" s="69"/>
      <c r="AL1331" s="80"/>
      <c r="AM1331" s="80"/>
      <c r="AN1331" s="69"/>
      <c r="AO1331" s="69"/>
      <c r="AP1331" s="80"/>
      <c r="AQ1331" s="80"/>
      <c r="AR1331" s="69"/>
      <c r="AS1331" s="69"/>
      <c r="AT1331" s="80"/>
      <c r="AU1331" s="80"/>
      <c r="AV1331" s="69"/>
      <c r="AW1331" s="69"/>
      <c r="AX1331" s="80"/>
      <c r="AY1331" s="80"/>
      <c r="AZ1331" s="69"/>
      <c r="BA1331" s="69"/>
      <c r="BB1331" s="80"/>
      <c r="BC1331" s="80"/>
      <c r="BD1331" s="69"/>
      <c r="BE1331" s="69"/>
      <c r="BF1331" s="80"/>
      <c r="BG1331" s="80"/>
      <c r="BH1331" s="69"/>
      <c r="BI1331" s="69"/>
      <c r="BJ1331" s="80"/>
      <c r="BK1331" s="80"/>
      <c r="BL1331" s="69"/>
      <c r="BM1331" s="69"/>
      <c r="BN1331" s="80"/>
      <c r="BO1331" s="80"/>
      <c r="BP1331" s="69"/>
      <c r="BQ1331" s="69"/>
      <c r="BR1331" s="80"/>
      <c r="BS1331" s="80"/>
      <c r="BT1331" s="69"/>
      <c r="BU1331" s="69"/>
      <c r="BV1331" s="80"/>
      <c r="BW1331" s="80"/>
      <c r="BX1331" s="69"/>
      <c r="BY1331" s="69"/>
      <c r="BZ1331" s="80"/>
      <c r="CA1331" s="80"/>
      <c r="CB1331" s="69"/>
      <c r="CC1331" s="69"/>
      <c r="CD1331" s="80"/>
      <c r="CE1331" s="80"/>
      <c r="CF1331" s="69"/>
      <c r="CG1331" s="69"/>
      <c r="CH1331" s="69"/>
      <c r="CI1331" s="69"/>
      <c r="CJ1331" s="69"/>
      <c r="CK1331" s="69"/>
      <c r="CL1331" s="68"/>
      <c r="CM1331" s="67"/>
      <c r="CN1331" s="67"/>
      <c r="CO1331" s="69"/>
      <c r="CP1331" s="68"/>
      <c r="CQ1331" s="67"/>
      <c r="CR1331" s="67"/>
      <c r="CS1331" s="69"/>
      <c r="CT1331" s="81"/>
      <c r="CU1331" s="69"/>
      <c r="CV1331" s="69"/>
      <c r="CW1331" s="69"/>
      <c r="CX1331" s="69"/>
      <c r="CY1331" s="69"/>
      <c r="CZ1331" s="69"/>
      <c r="DA1331" s="69"/>
    </row>
    <row r="1332" spans="2:105">
      <c r="B1332" s="67"/>
      <c r="C1332" s="67"/>
      <c r="D1332" s="67"/>
      <c r="E1332" s="69"/>
      <c r="F1332" s="68"/>
      <c r="G1332" s="67"/>
      <c r="H1332" s="69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80"/>
      <c r="T1332" s="80"/>
      <c r="U1332" s="80"/>
      <c r="V1332" s="80"/>
      <c r="W1332" s="80"/>
      <c r="X1332" s="80"/>
      <c r="Y1332" s="80"/>
      <c r="Z1332" s="80"/>
      <c r="AA1332" s="80"/>
      <c r="AB1332" s="80"/>
      <c r="AC1332" s="80"/>
      <c r="AD1332" s="80"/>
      <c r="AE1332" s="69"/>
      <c r="AF1332" s="69"/>
      <c r="AG1332" s="69"/>
      <c r="AH1332" s="80"/>
      <c r="AI1332" s="80"/>
      <c r="AJ1332" s="69"/>
      <c r="AK1332" s="69"/>
      <c r="AL1332" s="80"/>
      <c r="AM1332" s="80"/>
      <c r="AN1332" s="69"/>
      <c r="AO1332" s="69"/>
      <c r="AP1332" s="80"/>
      <c r="AQ1332" s="80"/>
      <c r="AR1332" s="69"/>
      <c r="AS1332" s="69"/>
      <c r="AT1332" s="80"/>
      <c r="AU1332" s="80"/>
      <c r="AV1332" s="69"/>
      <c r="AW1332" s="69"/>
      <c r="AX1332" s="80"/>
      <c r="AY1332" s="80"/>
      <c r="AZ1332" s="69"/>
      <c r="BA1332" s="69"/>
      <c r="BB1332" s="80"/>
      <c r="BC1332" s="80"/>
      <c r="BD1332" s="69"/>
      <c r="BE1332" s="69"/>
      <c r="BF1332" s="80"/>
      <c r="BG1332" s="80"/>
      <c r="BH1332" s="69"/>
      <c r="BI1332" s="69"/>
      <c r="BJ1332" s="80"/>
      <c r="BK1332" s="80"/>
      <c r="BL1332" s="69"/>
      <c r="BM1332" s="69"/>
      <c r="BN1332" s="80"/>
      <c r="BO1332" s="80"/>
      <c r="BP1332" s="69"/>
      <c r="BQ1332" s="69"/>
      <c r="BR1332" s="80"/>
      <c r="BS1332" s="80"/>
      <c r="BT1332" s="69"/>
      <c r="BU1332" s="69"/>
      <c r="BV1332" s="80"/>
      <c r="BW1332" s="80"/>
      <c r="BX1332" s="69"/>
      <c r="BY1332" s="69"/>
      <c r="BZ1332" s="80"/>
      <c r="CA1332" s="80"/>
      <c r="CB1332" s="69"/>
      <c r="CC1332" s="69"/>
      <c r="CD1332" s="80"/>
      <c r="CE1332" s="80"/>
      <c r="CF1332" s="69"/>
      <c r="CG1332" s="69"/>
      <c r="CH1332" s="69"/>
      <c r="CI1332" s="69"/>
      <c r="CJ1332" s="69"/>
      <c r="CK1332" s="69"/>
      <c r="CL1332" s="68"/>
      <c r="CM1332" s="67"/>
      <c r="CN1332" s="67"/>
      <c r="CO1332" s="69"/>
      <c r="CP1332" s="68"/>
      <c r="CQ1332" s="67"/>
      <c r="CR1332" s="67"/>
      <c r="CS1332" s="69"/>
      <c r="CT1332" s="81"/>
      <c r="CU1332" s="69"/>
      <c r="CV1332" s="69"/>
      <c r="CW1332" s="69"/>
      <c r="CX1332" s="69"/>
      <c r="CY1332" s="69"/>
      <c r="CZ1332" s="69"/>
      <c r="DA1332" s="69"/>
    </row>
    <row r="1333" spans="2:105">
      <c r="B1333" s="67"/>
      <c r="C1333" s="67"/>
      <c r="D1333" s="67"/>
      <c r="E1333" s="69"/>
      <c r="F1333" s="68"/>
      <c r="G1333" s="67"/>
      <c r="H1333" s="69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80"/>
      <c r="T1333" s="80"/>
      <c r="U1333" s="80"/>
      <c r="V1333" s="80"/>
      <c r="W1333" s="80"/>
      <c r="X1333" s="80"/>
      <c r="Y1333" s="80"/>
      <c r="Z1333" s="80"/>
      <c r="AA1333" s="80"/>
      <c r="AB1333" s="80"/>
      <c r="AC1333" s="80"/>
      <c r="AD1333" s="80"/>
      <c r="AE1333" s="69"/>
      <c r="AF1333" s="69"/>
      <c r="AG1333" s="69"/>
      <c r="AH1333" s="80"/>
      <c r="AI1333" s="80"/>
      <c r="AJ1333" s="69"/>
      <c r="AK1333" s="69"/>
      <c r="AL1333" s="80"/>
      <c r="AM1333" s="80"/>
      <c r="AN1333" s="69"/>
      <c r="AO1333" s="69"/>
      <c r="AP1333" s="80"/>
      <c r="AQ1333" s="80"/>
      <c r="AR1333" s="69"/>
      <c r="AS1333" s="69"/>
      <c r="AT1333" s="80"/>
      <c r="AU1333" s="80"/>
      <c r="AV1333" s="69"/>
      <c r="AW1333" s="69"/>
      <c r="AX1333" s="80"/>
      <c r="AY1333" s="80"/>
      <c r="AZ1333" s="69"/>
      <c r="BA1333" s="69"/>
      <c r="BB1333" s="80"/>
      <c r="BC1333" s="80"/>
      <c r="BD1333" s="69"/>
      <c r="BE1333" s="69"/>
      <c r="BF1333" s="80"/>
      <c r="BG1333" s="80"/>
      <c r="BH1333" s="69"/>
      <c r="BI1333" s="69"/>
      <c r="BJ1333" s="80"/>
      <c r="BK1333" s="80"/>
      <c r="BL1333" s="69"/>
      <c r="BM1333" s="69"/>
      <c r="BN1333" s="80"/>
      <c r="BO1333" s="80"/>
      <c r="BP1333" s="69"/>
      <c r="BQ1333" s="69"/>
      <c r="BR1333" s="80"/>
      <c r="BS1333" s="80"/>
      <c r="BT1333" s="69"/>
      <c r="BU1333" s="69"/>
      <c r="BV1333" s="80"/>
      <c r="BW1333" s="80"/>
      <c r="BX1333" s="69"/>
      <c r="BY1333" s="69"/>
      <c r="BZ1333" s="80"/>
      <c r="CA1333" s="80"/>
      <c r="CB1333" s="69"/>
      <c r="CC1333" s="69"/>
      <c r="CD1333" s="80"/>
      <c r="CE1333" s="80"/>
      <c r="CF1333" s="69"/>
      <c r="CG1333" s="69"/>
      <c r="CH1333" s="69"/>
      <c r="CI1333" s="69"/>
      <c r="CJ1333" s="69"/>
      <c r="CK1333" s="69"/>
      <c r="CL1333" s="68"/>
      <c r="CM1333" s="67"/>
      <c r="CN1333" s="67"/>
      <c r="CO1333" s="69"/>
      <c r="CP1333" s="68"/>
      <c r="CQ1333" s="67"/>
      <c r="CR1333" s="67"/>
      <c r="CS1333" s="69"/>
      <c r="CT1333" s="81"/>
      <c r="CU1333" s="69"/>
      <c r="CV1333" s="69"/>
      <c r="CW1333" s="69"/>
      <c r="CX1333" s="69"/>
      <c r="CY1333" s="69"/>
      <c r="CZ1333" s="69"/>
      <c r="DA1333" s="69"/>
    </row>
    <row r="1334" spans="2:105">
      <c r="B1334" s="67"/>
      <c r="C1334" s="67"/>
      <c r="D1334" s="67"/>
      <c r="E1334" s="69"/>
      <c r="F1334" s="68"/>
      <c r="G1334" s="67"/>
      <c r="H1334" s="69"/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80"/>
      <c r="T1334" s="80"/>
      <c r="U1334" s="80"/>
      <c r="V1334" s="80"/>
      <c r="W1334" s="80"/>
      <c r="X1334" s="80"/>
      <c r="Y1334" s="80"/>
      <c r="Z1334" s="80"/>
      <c r="AA1334" s="80"/>
      <c r="AB1334" s="80"/>
      <c r="AC1334" s="80"/>
      <c r="AD1334" s="80"/>
      <c r="AE1334" s="69"/>
      <c r="AF1334" s="69"/>
      <c r="AG1334" s="69"/>
      <c r="AH1334" s="80"/>
      <c r="AI1334" s="80"/>
      <c r="AJ1334" s="69"/>
      <c r="AK1334" s="69"/>
      <c r="AL1334" s="80"/>
      <c r="AM1334" s="80"/>
      <c r="AN1334" s="69"/>
      <c r="AO1334" s="69"/>
      <c r="AP1334" s="80"/>
      <c r="AQ1334" s="80"/>
      <c r="AR1334" s="69"/>
      <c r="AS1334" s="69"/>
      <c r="AT1334" s="80"/>
      <c r="AU1334" s="80"/>
      <c r="AV1334" s="69"/>
      <c r="AW1334" s="69"/>
      <c r="AX1334" s="80"/>
      <c r="AY1334" s="80"/>
      <c r="AZ1334" s="69"/>
      <c r="BA1334" s="69"/>
      <c r="BB1334" s="80"/>
      <c r="BC1334" s="80"/>
      <c r="BD1334" s="69"/>
      <c r="BE1334" s="69"/>
      <c r="BF1334" s="80"/>
      <c r="BG1334" s="80"/>
      <c r="BH1334" s="69"/>
      <c r="BI1334" s="69"/>
      <c r="BJ1334" s="80"/>
      <c r="BK1334" s="80"/>
      <c r="BL1334" s="69"/>
      <c r="BM1334" s="69"/>
      <c r="BN1334" s="80"/>
      <c r="BO1334" s="80"/>
      <c r="BP1334" s="69"/>
      <c r="BQ1334" s="69"/>
      <c r="BR1334" s="80"/>
      <c r="BS1334" s="80"/>
      <c r="BT1334" s="69"/>
      <c r="BU1334" s="69"/>
      <c r="BV1334" s="80"/>
      <c r="BW1334" s="80"/>
      <c r="BX1334" s="69"/>
      <c r="BY1334" s="69"/>
      <c r="BZ1334" s="80"/>
      <c r="CA1334" s="80"/>
      <c r="CB1334" s="69"/>
      <c r="CC1334" s="69"/>
      <c r="CD1334" s="80"/>
      <c r="CE1334" s="80"/>
      <c r="CF1334" s="69"/>
      <c r="CG1334" s="69"/>
      <c r="CH1334" s="69"/>
      <c r="CI1334" s="69"/>
      <c r="CJ1334" s="69"/>
      <c r="CK1334" s="69"/>
      <c r="CL1334" s="68"/>
      <c r="CM1334" s="67"/>
      <c r="CN1334" s="67"/>
      <c r="CO1334" s="69"/>
      <c r="CP1334" s="68"/>
      <c r="CQ1334" s="67"/>
      <c r="CR1334" s="67"/>
      <c r="CS1334" s="69"/>
      <c r="CT1334" s="81"/>
      <c r="CU1334" s="69"/>
      <c r="CV1334" s="69"/>
      <c r="CW1334" s="69"/>
      <c r="CX1334" s="69"/>
      <c r="CY1334" s="69"/>
      <c r="CZ1334" s="69"/>
      <c r="DA1334" s="69"/>
    </row>
    <row r="1335" spans="2:105">
      <c r="B1335" s="67"/>
      <c r="C1335" s="67"/>
      <c r="D1335" s="67"/>
      <c r="E1335" s="69"/>
      <c r="F1335" s="68"/>
      <c r="G1335" s="67"/>
      <c r="H1335" s="69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80"/>
      <c r="T1335" s="80"/>
      <c r="U1335" s="80"/>
      <c r="V1335" s="80"/>
      <c r="W1335" s="80"/>
      <c r="X1335" s="80"/>
      <c r="Y1335" s="80"/>
      <c r="Z1335" s="80"/>
      <c r="AA1335" s="80"/>
      <c r="AB1335" s="80"/>
      <c r="AC1335" s="80"/>
      <c r="AD1335" s="80"/>
      <c r="AE1335" s="69"/>
      <c r="AF1335" s="69"/>
      <c r="AG1335" s="69"/>
      <c r="AH1335" s="80"/>
      <c r="AI1335" s="80"/>
      <c r="AJ1335" s="69"/>
      <c r="AK1335" s="69"/>
      <c r="AL1335" s="80"/>
      <c r="AM1335" s="80"/>
      <c r="AN1335" s="69"/>
      <c r="AO1335" s="69"/>
      <c r="AP1335" s="80"/>
      <c r="AQ1335" s="80"/>
      <c r="AR1335" s="69"/>
      <c r="AS1335" s="69"/>
      <c r="AT1335" s="80"/>
      <c r="AU1335" s="80"/>
      <c r="AV1335" s="69"/>
      <c r="AW1335" s="69"/>
      <c r="AX1335" s="80"/>
      <c r="AY1335" s="80"/>
      <c r="AZ1335" s="69"/>
      <c r="BA1335" s="69"/>
      <c r="BB1335" s="80"/>
      <c r="BC1335" s="80"/>
      <c r="BD1335" s="69"/>
      <c r="BE1335" s="69"/>
      <c r="BF1335" s="80"/>
      <c r="BG1335" s="80"/>
      <c r="BH1335" s="69"/>
      <c r="BI1335" s="69"/>
      <c r="BJ1335" s="80"/>
      <c r="BK1335" s="80"/>
      <c r="BL1335" s="69"/>
      <c r="BM1335" s="69"/>
      <c r="BN1335" s="80"/>
      <c r="BO1335" s="80"/>
      <c r="BP1335" s="69"/>
      <c r="BQ1335" s="69"/>
      <c r="BR1335" s="80"/>
      <c r="BS1335" s="80"/>
      <c r="BT1335" s="69"/>
      <c r="BU1335" s="69"/>
      <c r="BV1335" s="80"/>
      <c r="BW1335" s="80"/>
      <c r="BX1335" s="69"/>
      <c r="BY1335" s="69"/>
      <c r="BZ1335" s="80"/>
      <c r="CA1335" s="80"/>
      <c r="CB1335" s="69"/>
      <c r="CC1335" s="69"/>
      <c r="CD1335" s="80"/>
      <c r="CE1335" s="80"/>
      <c r="CF1335" s="69"/>
      <c r="CG1335" s="69"/>
      <c r="CH1335" s="69"/>
      <c r="CI1335" s="69"/>
      <c r="CJ1335" s="69"/>
      <c r="CK1335" s="69"/>
      <c r="CL1335" s="68"/>
      <c r="CM1335" s="67"/>
      <c r="CN1335" s="67"/>
      <c r="CO1335" s="69"/>
      <c r="CP1335" s="68"/>
      <c r="CQ1335" s="67"/>
      <c r="CR1335" s="67"/>
      <c r="CS1335" s="69"/>
      <c r="CT1335" s="81"/>
      <c r="CU1335" s="69"/>
      <c r="CV1335" s="69"/>
      <c r="CW1335" s="69"/>
      <c r="CX1335" s="69"/>
      <c r="CY1335" s="69"/>
      <c r="CZ1335" s="69"/>
      <c r="DA1335" s="69"/>
    </row>
    <row r="1336" spans="2:105">
      <c r="B1336" s="67"/>
      <c r="C1336" s="67"/>
      <c r="D1336" s="67"/>
      <c r="E1336" s="69"/>
      <c r="F1336" s="68"/>
      <c r="G1336" s="67"/>
      <c r="H1336" s="69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80"/>
      <c r="T1336" s="80"/>
      <c r="U1336" s="80"/>
      <c r="V1336" s="80"/>
      <c r="W1336" s="80"/>
      <c r="X1336" s="80"/>
      <c r="Y1336" s="80"/>
      <c r="Z1336" s="80"/>
      <c r="AA1336" s="80"/>
      <c r="AB1336" s="80"/>
      <c r="AC1336" s="80"/>
      <c r="AD1336" s="80"/>
      <c r="AE1336" s="69"/>
      <c r="AF1336" s="69"/>
      <c r="AG1336" s="69"/>
      <c r="AH1336" s="80"/>
      <c r="AI1336" s="80"/>
      <c r="AJ1336" s="69"/>
      <c r="AK1336" s="69"/>
      <c r="AL1336" s="80"/>
      <c r="AM1336" s="80"/>
      <c r="AN1336" s="69"/>
      <c r="AO1336" s="69"/>
      <c r="AP1336" s="80"/>
      <c r="AQ1336" s="80"/>
      <c r="AR1336" s="69"/>
      <c r="AS1336" s="69"/>
      <c r="AT1336" s="80"/>
      <c r="AU1336" s="80"/>
      <c r="AV1336" s="69"/>
      <c r="AW1336" s="69"/>
      <c r="AX1336" s="80"/>
      <c r="AY1336" s="80"/>
      <c r="AZ1336" s="69"/>
      <c r="BA1336" s="69"/>
      <c r="BB1336" s="80"/>
      <c r="BC1336" s="80"/>
      <c r="BD1336" s="69"/>
      <c r="BE1336" s="69"/>
      <c r="BF1336" s="80"/>
      <c r="BG1336" s="80"/>
      <c r="BH1336" s="69"/>
      <c r="BI1336" s="69"/>
      <c r="BJ1336" s="80"/>
      <c r="BK1336" s="80"/>
      <c r="BL1336" s="69"/>
      <c r="BM1336" s="69"/>
      <c r="BN1336" s="80"/>
      <c r="BO1336" s="80"/>
      <c r="BP1336" s="69"/>
      <c r="BQ1336" s="69"/>
      <c r="BR1336" s="80"/>
      <c r="BS1336" s="80"/>
      <c r="BT1336" s="69"/>
      <c r="BU1336" s="69"/>
      <c r="BV1336" s="80"/>
      <c r="BW1336" s="80"/>
      <c r="BX1336" s="69"/>
      <c r="BY1336" s="69"/>
      <c r="BZ1336" s="80"/>
      <c r="CA1336" s="80"/>
      <c r="CB1336" s="69"/>
      <c r="CC1336" s="69"/>
      <c r="CD1336" s="80"/>
      <c r="CE1336" s="80"/>
      <c r="CF1336" s="69"/>
      <c r="CG1336" s="69"/>
      <c r="CH1336" s="69"/>
      <c r="CI1336" s="69"/>
      <c r="CJ1336" s="69"/>
      <c r="CK1336" s="69"/>
      <c r="CL1336" s="68"/>
      <c r="CM1336" s="67"/>
      <c r="CN1336" s="67"/>
      <c r="CO1336" s="69"/>
      <c r="CP1336" s="68"/>
      <c r="CQ1336" s="67"/>
      <c r="CR1336" s="67"/>
      <c r="CS1336" s="69"/>
      <c r="CT1336" s="81"/>
      <c r="CU1336" s="69"/>
      <c r="CV1336" s="69"/>
      <c r="CW1336" s="69"/>
      <c r="CX1336" s="69"/>
      <c r="CY1336" s="69"/>
      <c r="CZ1336" s="69"/>
      <c r="DA1336" s="69"/>
    </row>
    <row r="1337" spans="2:105">
      <c r="B1337" s="67"/>
      <c r="C1337" s="67"/>
      <c r="D1337" s="67"/>
      <c r="E1337" s="69"/>
      <c r="F1337" s="68"/>
      <c r="G1337" s="67"/>
      <c r="H1337" s="69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80"/>
      <c r="T1337" s="80"/>
      <c r="U1337" s="80"/>
      <c r="V1337" s="80"/>
      <c r="W1337" s="80"/>
      <c r="X1337" s="80"/>
      <c r="Y1337" s="80"/>
      <c r="Z1337" s="80"/>
      <c r="AA1337" s="80"/>
      <c r="AB1337" s="80"/>
      <c r="AC1337" s="80"/>
      <c r="AD1337" s="80"/>
      <c r="AE1337" s="69"/>
      <c r="AF1337" s="69"/>
      <c r="AG1337" s="69"/>
      <c r="AH1337" s="80"/>
      <c r="AI1337" s="80"/>
      <c r="AJ1337" s="69"/>
      <c r="AK1337" s="69"/>
      <c r="AL1337" s="80"/>
      <c r="AM1337" s="80"/>
      <c r="AN1337" s="69"/>
      <c r="AO1337" s="69"/>
      <c r="AP1337" s="80"/>
      <c r="AQ1337" s="80"/>
      <c r="AR1337" s="69"/>
      <c r="AS1337" s="69"/>
      <c r="AT1337" s="80"/>
      <c r="AU1337" s="80"/>
      <c r="AV1337" s="69"/>
      <c r="AW1337" s="69"/>
      <c r="AX1337" s="80"/>
      <c r="AY1337" s="80"/>
      <c r="AZ1337" s="69"/>
      <c r="BA1337" s="69"/>
      <c r="BB1337" s="80"/>
      <c r="BC1337" s="80"/>
      <c r="BD1337" s="69"/>
      <c r="BE1337" s="69"/>
      <c r="BF1337" s="80"/>
      <c r="BG1337" s="80"/>
      <c r="BH1337" s="69"/>
      <c r="BI1337" s="69"/>
      <c r="BJ1337" s="80"/>
      <c r="BK1337" s="80"/>
      <c r="BL1337" s="69"/>
      <c r="BM1337" s="69"/>
      <c r="BN1337" s="80"/>
      <c r="BO1337" s="80"/>
      <c r="BP1337" s="69"/>
      <c r="BQ1337" s="69"/>
      <c r="BR1337" s="80"/>
      <c r="BS1337" s="80"/>
      <c r="BT1337" s="69"/>
      <c r="BU1337" s="69"/>
      <c r="BV1337" s="80"/>
      <c r="BW1337" s="80"/>
      <c r="BX1337" s="69"/>
      <c r="BY1337" s="69"/>
      <c r="BZ1337" s="80"/>
      <c r="CA1337" s="80"/>
      <c r="CB1337" s="69"/>
      <c r="CC1337" s="69"/>
      <c r="CD1337" s="80"/>
      <c r="CE1337" s="80"/>
      <c r="CF1337" s="69"/>
      <c r="CG1337" s="69"/>
      <c r="CH1337" s="69"/>
      <c r="CI1337" s="69"/>
      <c r="CJ1337" s="69"/>
      <c r="CK1337" s="69"/>
      <c r="CL1337" s="68"/>
      <c r="CM1337" s="67"/>
      <c r="CN1337" s="67"/>
      <c r="CO1337" s="69"/>
      <c r="CP1337" s="68"/>
      <c r="CQ1337" s="67"/>
      <c r="CR1337" s="67"/>
      <c r="CS1337" s="69"/>
      <c r="CT1337" s="81"/>
      <c r="CU1337" s="69"/>
      <c r="CV1337" s="69"/>
      <c r="CW1337" s="69"/>
      <c r="CX1337" s="69"/>
      <c r="CY1337" s="69"/>
      <c r="CZ1337" s="69"/>
      <c r="DA1337" s="69"/>
    </row>
    <row r="1338" spans="2:105">
      <c r="B1338" s="67"/>
      <c r="C1338" s="67"/>
      <c r="D1338" s="67"/>
      <c r="E1338" s="69"/>
      <c r="F1338" s="68"/>
      <c r="G1338" s="67"/>
      <c r="H1338" s="69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80"/>
      <c r="T1338" s="80"/>
      <c r="U1338" s="80"/>
      <c r="V1338" s="80"/>
      <c r="W1338" s="80"/>
      <c r="X1338" s="80"/>
      <c r="Y1338" s="80"/>
      <c r="Z1338" s="80"/>
      <c r="AA1338" s="80"/>
      <c r="AB1338" s="80"/>
      <c r="AC1338" s="80"/>
      <c r="AD1338" s="80"/>
      <c r="AE1338" s="69"/>
      <c r="AF1338" s="69"/>
      <c r="AG1338" s="69"/>
      <c r="AH1338" s="80"/>
      <c r="AI1338" s="80"/>
      <c r="AJ1338" s="69"/>
      <c r="AK1338" s="69"/>
      <c r="AL1338" s="80"/>
      <c r="AM1338" s="80"/>
      <c r="AN1338" s="69"/>
      <c r="AO1338" s="69"/>
      <c r="AP1338" s="80"/>
      <c r="AQ1338" s="80"/>
      <c r="AR1338" s="69"/>
      <c r="AS1338" s="69"/>
      <c r="AT1338" s="80"/>
      <c r="AU1338" s="80"/>
      <c r="AV1338" s="69"/>
      <c r="AW1338" s="69"/>
      <c r="AX1338" s="80"/>
      <c r="AY1338" s="80"/>
      <c r="AZ1338" s="69"/>
      <c r="BA1338" s="69"/>
      <c r="BB1338" s="80"/>
      <c r="BC1338" s="80"/>
      <c r="BD1338" s="69"/>
      <c r="BE1338" s="69"/>
      <c r="BF1338" s="80"/>
      <c r="BG1338" s="80"/>
      <c r="BH1338" s="69"/>
      <c r="BI1338" s="69"/>
      <c r="BJ1338" s="80"/>
      <c r="BK1338" s="80"/>
      <c r="BL1338" s="69"/>
      <c r="BM1338" s="69"/>
      <c r="BN1338" s="80"/>
      <c r="BO1338" s="80"/>
      <c r="BP1338" s="69"/>
      <c r="BQ1338" s="69"/>
      <c r="BR1338" s="80"/>
      <c r="BS1338" s="80"/>
      <c r="BT1338" s="69"/>
      <c r="BU1338" s="69"/>
      <c r="BV1338" s="80"/>
      <c r="BW1338" s="80"/>
      <c r="BX1338" s="69"/>
      <c r="BY1338" s="69"/>
      <c r="BZ1338" s="80"/>
      <c r="CA1338" s="80"/>
      <c r="CB1338" s="69"/>
      <c r="CC1338" s="69"/>
      <c r="CD1338" s="80"/>
      <c r="CE1338" s="80"/>
      <c r="CF1338" s="69"/>
      <c r="CG1338" s="69"/>
      <c r="CH1338" s="69"/>
      <c r="CI1338" s="69"/>
      <c r="CJ1338" s="69"/>
      <c r="CK1338" s="69"/>
      <c r="CL1338" s="68"/>
      <c r="CM1338" s="67"/>
      <c r="CN1338" s="67"/>
      <c r="CO1338" s="69"/>
      <c r="CP1338" s="68"/>
      <c r="CQ1338" s="67"/>
      <c r="CR1338" s="67"/>
      <c r="CS1338" s="69"/>
      <c r="CT1338" s="81"/>
      <c r="CU1338" s="69"/>
      <c r="CV1338" s="69"/>
      <c r="CW1338" s="69"/>
      <c r="CX1338" s="69"/>
      <c r="CY1338" s="69"/>
      <c r="CZ1338" s="69"/>
      <c r="DA1338" s="69"/>
    </row>
    <row r="1339" spans="2:105">
      <c r="B1339" s="67"/>
      <c r="C1339" s="67"/>
      <c r="D1339" s="67"/>
      <c r="E1339" s="69"/>
      <c r="F1339" s="68"/>
      <c r="G1339" s="67"/>
      <c r="H1339" s="69"/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80"/>
      <c r="T1339" s="80"/>
      <c r="U1339" s="80"/>
      <c r="V1339" s="80"/>
      <c r="W1339" s="80"/>
      <c r="X1339" s="80"/>
      <c r="Y1339" s="80"/>
      <c r="Z1339" s="80"/>
      <c r="AA1339" s="80"/>
      <c r="AB1339" s="80"/>
      <c r="AC1339" s="80"/>
      <c r="AD1339" s="80"/>
      <c r="AE1339" s="69"/>
      <c r="AF1339" s="69"/>
      <c r="AG1339" s="69"/>
      <c r="AH1339" s="80"/>
      <c r="AI1339" s="80"/>
      <c r="AJ1339" s="69"/>
      <c r="AK1339" s="69"/>
      <c r="AL1339" s="80"/>
      <c r="AM1339" s="80"/>
      <c r="AN1339" s="69"/>
      <c r="AO1339" s="69"/>
      <c r="AP1339" s="80"/>
      <c r="AQ1339" s="80"/>
      <c r="AR1339" s="69"/>
      <c r="AS1339" s="69"/>
      <c r="AT1339" s="80"/>
      <c r="AU1339" s="80"/>
      <c r="AV1339" s="69"/>
      <c r="AW1339" s="69"/>
      <c r="AX1339" s="80"/>
      <c r="AY1339" s="80"/>
      <c r="AZ1339" s="69"/>
      <c r="BA1339" s="69"/>
      <c r="BB1339" s="80"/>
      <c r="BC1339" s="80"/>
      <c r="BD1339" s="69"/>
      <c r="BE1339" s="69"/>
      <c r="BF1339" s="80"/>
      <c r="BG1339" s="80"/>
      <c r="BH1339" s="69"/>
      <c r="BI1339" s="69"/>
      <c r="BJ1339" s="80"/>
      <c r="BK1339" s="80"/>
      <c r="BL1339" s="69"/>
      <c r="BM1339" s="69"/>
      <c r="BN1339" s="80"/>
      <c r="BO1339" s="80"/>
      <c r="BP1339" s="69"/>
      <c r="BQ1339" s="69"/>
      <c r="BR1339" s="80"/>
      <c r="BS1339" s="80"/>
      <c r="BT1339" s="69"/>
      <c r="BU1339" s="69"/>
      <c r="BV1339" s="80"/>
      <c r="BW1339" s="80"/>
      <c r="BX1339" s="69"/>
      <c r="BY1339" s="69"/>
      <c r="BZ1339" s="80"/>
      <c r="CA1339" s="80"/>
      <c r="CB1339" s="69"/>
      <c r="CC1339" s="69"/>
      <c r="CD1339" s="80"/>
      <c r="CE1339" s="80"/>
      <c r="CF1339" s="69"/>
      <c r="CG1339" s="69"/>
      <c r="CH1339" s="69"/>
      <c r="CI1339" s="69"/>
      <c r="CJ1339" s="69"/>
      <c r="CK1339" s="69"/>
      <c r="CL1339" s="68"/>
      <c r="CM1339" s="67"/>
      <c r="CN1339" s="67"/>
      <c r="CO1339" s="69"/>
      <c r="CP1339" s="68"/>
      <c r="CQ1339" s="67"/>
      <c r="CR1339" s="67"/>
      <c r="CS1339" s="69"/>
      <c r="CT1339" s="81"/>
      <c r="CU1339" s="69"/>
      <c r="CV1339" s="69"/>
      <c r="CW1339" s="69"/>
      <c r="CX1339" s="69"/>
      <c r="CY1339" s="69"/>
      <c r="CZ1339" s="69"/>
      <c r="DA1339" s="69"/>
    </row>
    <row r="1340" spans="2:105">
      <c r="B1340" s="67"/>
      <c r="C1340" s="67"/>
      <c r="D1340" s="67"/>
      <c r="E1340" s="69"/>
      <c r="F1340" s="68"/>
      <c r="G1340" s="67"/>
      <c r="H1340" s="69"/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80"/>
      <c r="T1340" s="80"/>
      <c r="U1340" s="80"/>
      <c r="V1340" s="80"/>
      <c r="W1340" s="80"/>
      <c r="X1340" s="80"/>
      <c r="Y1340" s="80"/>
      <c r="Z1340" s="80"/>
      <c r="AA1340" s="80"/>
      <c r="AB1340" s="80"/>
      <c r="AC1340" s="80"/>
      <c r="AD1340" s="80"/>
      <c r="AE1340" s="69"/>
      <c r="AF1340" s="69"/>
      <c r="AG1340" s="69"/>
      <c r="AH1340" s="80"/>
      <c r="AI1340" s="80"/>
      <c r="AJ1340" s="69"/>
      <c r="AK1340" s="69"/>
      <c r="AL1340" s="80"/>
      <c r="AM1340" s="80"/>
      <c r="AN1340" s="69"/>
      <c r="AO1340" s="69"/>
      <c r="AP1340" s="80"/>
      <c r="AQ1340" s="80"/>
      <c r="AR1340" s="69"/>
      <c r="AS1340" s="69"/>
      <c r="AT1340" s="80"/>
      <c r="AU1340" s="80"/>
      <c r="AV1340" s="69"/>
      <c r="AW1340" s="69"/>
      <c r="AX1340" s="80"/>
      <c r="AY1340" s="80"/>
      <c r="AZ1340" s="69"/>
      <c r="BA1340" s="69"/>
      <c r="BB1340" s="80"/>
      <c r="BC1340" s="80"/>
      <c r="BD1340" s="69"/>
      <c r="BE1340" s="69"/>
      <c r="BF1340" s="80"/>
      <c r="BG1340" s="80"/>
      <c r="BH1340" s="69"/>
      <c r="BI1340" s="69"/>
      <c r="BJ1340" s="80"/>
      <c r="BK1340" s="80"/>
      <c r="BL1340" s="69"/>
      <c r="BM1340" s="69"/>
      <c r="BN1340" s="80"/>
      <c r="BO1340" s="80"/>
      <c r="BP1340" s="69"/>
      <c r="BQ1340" s="69"/>
      <c r="BR1340" s="80"/>
      <c r="BS1340" s="80"/>
      <c r="BT1340" s="69"/>
      <c r="BU1340" s="69"/>
      <c r="BV1340" s="80"/>
      <c r="BW1340" s="80"/>
      <c r="BX1340" s="69"/>
      <c r="BY1340" s="69"/>
      <c r="BZ1340" s="80"/>
      <c r="CA1340" s="80"/>
      <c r="CB1340" s="69"/>
      <c r="CC1340" s="69"/>
      <c r="CD1340" s="80"/>
      <c r="CE1340" s="80"/>
      <c r="CF1340" s="69"/>
      <c r="CG1340" s="69"/>
      <c r="CH1340" s="69"/>
      <c r="CI1340" s="69"/>
      <c r="CJ1340" s="69"/>
      <c r="CK1340" s="69"/>
      <c r="CL1340" s="68"/>
      <c r="CM1340" s="67"/>
      <c r="CN1340" s="67"/>
      <c r="CO1340" s="69"/>
      <c r="CP1340" s="68"/>
      <c r="CQ1340" s="67"/>
      <c r="CR1340" s="67"/>
      <c r="CS1340" s="69"/>
      <c r="CT1340" s="81"/>
      <c r="CU1340" s="69"/>
      <c r="CV1340" s="69"/>
      <c r="CW1340" s="69"/>
      <c r="CX1340" s="69"/>
      <c r="CY1340" s="69"/>
      <c r="CZ1340" s="69"/>
      <c r="DA1340" s="69"/>
    </row>
    <row r="1341" spans="2:105">
      <c r="B1341" s="67"/>
      <c r="C1341" s="67"/>
      <c r="D1341" s="67"/>
      <c r="E1341" s="69"/>
      <c r="F1341" s="68"/>
      <c r="G1341" s="67"/>
      <c r="H1341" s="69"/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80"/>
      <c r="T1341" s="80"/>
      <c r="U1341" s="80"/>
      <c r="V1341" s="80"/>
      <c r="W1341" s="80"/>
      <c r="X1341" s="80"/>
      <c r="Y1341" s="80"/>
      <c r="Z1341" s="80"/>
      <c r="AA1341" s="80"/>
      <c r="AB1341" s="80"/>
      <c r="AC1341" s="80"/>
      <c r="AD1341" s="80"/>
      <c r="AE1341" s="69"/>
      <c r="AF1341" s="69"/>
      <c r="AG1341" s="69"/>
      <c r="AH1341" s="80"/>
      <c r="AI1341" s="80"/>
      <c r="AJ1341" s="69"/>
      <c r="AK1341" s="69"/>
      <c r="AL1341" s="80"/>
      <c r="AM1341" s="80"/>
      <c r="AN1341" s="69"/>
      <c r="AO1341" s="69"/>
      <c r="AP1341" s="80"/>
      <c r="AQ1341" s="80"/>
      <c r="AR1341" s="69"/>
      <c r="AS1341" s="69"/>
      <c r="AT1341" s="80"/>
      <c r="AU1341" s="80"/>
      <c r="AV1341" s="69"/>
      <c r="AW1341" s="69"/>
      <c r="AX1341" s="80"/>
      <c r="AY1341" s="80"/>
      <c r="AZ1341" s="69"/>
      <c r="BA1341" s="69"/>
      <c r="BB1341" s="80"/>
      <c r="BC1341" s="80"/>
      <c r="BD1341" s="69"/>
      <c r="BE1341" s="69"/>
      <c r="BF1341" s="80"/>
      <c r="BG1341" s="80"/>
      <c r="BH1341" s="69"/>
      <c r="BI1341" s="69"/>
      <c r="BJ1341" s="80"/>
      <c r="BK1341" s="80"/>
      <c r="BL1341" s="69"/>
      <c r="BM1341" s="69"/>
      <c r="BN1341" s="80"/>
      <c r="BO1341" s="80"/>
      <c r="BP1341" s="69"/>
      <c r="BQ1341" s="69"/>
      <c r="BR1341" s="80"/>
      <c r="BS1341" s="80"/>
      <c r="BT1341" s="69"/>
      <c r="BU1341" s="69"/>
      <c r="BV1341" s="80"/>
      <c r="BW1341" s="80"/>
      <c r="BX1341" s="69"/>
      <c r="BY1341" s="69"/>
      <c r="BZ1341" s="80"/>
      <c r="CA1341" s="80"/>
      <c r="CB1341" s="69"/>
      <c r="CC1341" s="69"/>
      <c r="CD1341" s="80"/>
      <c r="CE1341" s="80"/>
      <c r="CF1341" s="69"/>
      <c r="CG1341" s="69"/>
      <c r="CH1341" s="69"/>
      <c r="CI1341" s="69"/>
      <c r="CJ1341" s="69"/>
      <c r="CK1341" s="69"/>
      <c r="CL1341" s="68"/>
      <c r="CM1341" s="67"/>
      <c r="CN1341" s="67"/>
      <c r="CO1341" s="69"/>
      <c r="CP1341" s="68"/>
      <c r="CQ1341" s="67"/>
      <c r="CR1341" s="67"/>
      <c r="CS1341" s="69"/>
      <c r="CT1341" s="81"/>
      <c r="CU1341" s="69"/>
      <c r="CV1341" s="69"/>
      <c r="CW1341" s="69"/>
      <c r="CX1341" s="69"/>
      <c r="CY1341" s="69"/>
      <c r="CZ1341" s="69"/>
      <c r="DA1341" s="69"/>
    </row>
    <row r="1342" spans="2:105">
      <c r="B1342" s="67"/>
      <c r="C1342" s="67"/>
      <c r="D1342" s="67"/>
      <c r="E1342" s="69"/>
      <c r="F1342" s="68"/>
      <c r="G1342" s="67"/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80"/>
      <c r="T1342" s="80"/>
      <c r="U1342" s="80"/>
      <c r="V1342" s="80"/>
      <c r="W1342" s="80"/>
      <c r="X1342" s="80"/>
      <c r="Y1342" s="80"/>
      <c r="Z1342" s="80"/>
      <c r="AA1342" s="80"/>
      <c r="AB1342" s="80"/>
      <c r="AC1342" s="80"/>
      <c r="AD1342" s="80"/>
      <c r="AE1342" s="69"/>
      <c r="AF1342" s="69"/>
      <c r="AG1342" s="69"/>
      <c r="AH1342" s="80"/>
      <c r="AI1342" s="80"/>
      <c r="AJ1342" s="69"/>
      <c r="AK1342" s="69"/>
      <c r="AL1342" s="80"/>
      <c r="AM1342" s="80"/>
      <c r="AN1342" s="69"/>
      <c r="AO1342" s="69"/>
      <c r="AP1342" s="80"/>
      <c r="AQ1342" s="80"/>
      <c r="AR1342" s="69"/>
      <c r="AS1342" s="69"/>
      <c r="AT1342" s="80"/>
      <c r="AU1342" s="80"/>
      <c r="AV1342" s="69"/>
      <c r="AW1342" s="69"/>
      <c r="AX1342" s="80"/>
      <c r="AY1342" s="80"/>
      <c r="AZ1342" s="69"/>
      <c r="BA1342" s="69"/>
      <c r="BB1342" s="80"/>
      <c r="BC1342" s="80"/>
      <c r="BD1342" s="69"/>
      <c r="BE1342" s="69"/>
      <c r="BF1342" s="80"/>
      <c r="BG1342" s="80"/>
      <c r="BH1342" s="69"/>
      <c r="BI1342" s="69"/>
      <c r="BJ1342" s="80"/>
      <c r="BK1342" s="80"/>
      <c r="BL1342" s="69"/>
      <c r="BM1342" s="69"/>
      <c r="BN1342" s="80"/>
      <c r="BO1342" s="80"/>
      <c r="BP1342" s="69"/>
      <c r="BQ1342" s="69"/>
      <c r="BR1342" s="80"/>
      <c r="BS1342" s="80"/>
      <c r="BT1342" s="69"/>
      <c r="BU1342" s="69"/>
      <c r="BV1342" s="80"/>
      <c r="BW1342" s="80"/>
      <c r="BX1342" s="69"/>
      <c r="BY1342" s="69"/>
      <c r="BZ1342" s="80"/>
      <c r="CA1342" s="80"/>
      <c r="CB1342" s="69"/>
      <c r="CC1342" s="69"/>
      <c r="CD1342" s="80"/>
      <c r="CE1342" s="80"/>
      <c r="CF1342" s="69"/>
      <c r="CG1342" s="69"/>
      <c r="CH1342" s="69"/>
      <c r="CI1342" s="69"/>
      <c r="CJ1342" s="69"/>
      <c r="CK1342" s="69"/>
      <c r="CL1342" s="68"/>
      <c r="CM1342" s="67"/>
      <c r="CN1342" s="67"/>
      <c r="CO1342" s="69"/>
      <c r="CP1342" s="68"/>
      <c r="CQ1342" s="67"/>
      <c r="CR1342" s="67"/>
      <c r="CS1342" s="69"/>
      <c r="CT1342" s="81"/>
      <c r="CU1342" s="69"/>
      <c r="CV1342" s="69"/>
      <c r="CW1342" s="69"/>
      <c r="CX1342" s="69"/>
      <c r="CY1342" s="69"/>
      <c r="CZ1342" s="69"/>
      <c r="DA1342" s="69"/>
    </row>
    <row r="1343" spans="2:105">
      <c r="B1343" s="67"/>
      <c r="C1343" s="67"/>
      <c r="D1343" s="67"/>
      <c r="E1343" s="69"/>
      <c r="F1343" s="68"/>
      <c r="G1343" s="67"/>
      <c r="H1343" s="69"/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80"/>
      <c r="T1343" s="80"/>
      <c r="U1343" s="80"/>
      <c r="V1343" s="80"/>
      <c r="W1343" s="80"/>
      <c r="X1343" s="80"/>
      <c r="Y1343" s="80"/>
      <c r="Z1343" s="80"/>
      <c r="AA1343" s="80"/>
      <c r="AB1343" s="80"/>
      <c r="AC1343" s="80"/>
      <c r="AD1343" s="80"/>
      <c r="AE1343" s="69"/>
      <c r="AF1343" s="69"/>
      <c r="AG1343" s="69"/>
      <c r="AH1343" s="80"/>
      <c r="AI1343" s="80"/>
      <c r="AJ1343" s="69"/>
      <c r="AK1343" s="69"/>
      <c r="AL1343" s="80"/>
      <c r="AM1343" s="80"/>
      <c r="AN1343" s="69"/>
      <c r="AO1343" s="69"/>
      <c r="AP1343" s="80"/>
      <c r="AQ1343" s="80"/>
      <c r="AR1343" s="69"/>
      <c r="AS1343" s="69"/>
      <c r="AT1343" s="80"/>
      <c r="AU1343" s="80"/>
      <c r="AV1343" s="69"/>
      <c r="AW1343" s="69"/>
      <c r="AX1343" s="80"/>
      <c r="AY1343" s="80"/>
      <c r="AZ1343" s="69"/>
      <c r="BA1343" s="69"/>
      <c r="BB1343" s="80"/>
      <c r="BC1343" s="80"/>
      <c r="BD1343" s="69"/>
      <c r="BE1343" s="69"/>
      <c r="BF1343" s="80"/>
      <c r="BG1343" s="80"/>
      <c r="BH1343" s="69"/>
      <c r="BI1343" s="69"/>
      <c r="BJ1343" s="80"/>
      <c r="BK1343" s="80"/>
      <c r="BL1343" s="69"/>
      <c r="BM1343" s="69"/>
      <c r="BN1343" s="80"/>
      <c r="BO1343" s="80"/>
      <c r="BP1343" s="69"/>
      <c r="BQ1343" s="69"/>
      <c r="BR1343" s="80"/>
      <c r="BS1343" s="80"/>
      <c r="BT1343" s="69"/>
      <c r="BU1343" s="69"/>
      <c r="BV1343" s="80"/>
      <c r="BW1343" s="80"/>
      <c r="BX1343" s="69"/>
      <c r="BY1343" s="69"/>
      <c r="BZ1343" s="80"/>
      <c r="CA1343" s="80"/>
      <c r="CB1343" s="69"/>
      <c r="CC1343" s="69"/>
      <c r="CD1343" s="80"/>
      <c r="CE1343" s="80"/>
      <c r="CF1343" s="69"/>
      <c r="CG1343" s="69"/>
      <c r="CH1343" s="69"/>
      <c r="CI1343" s="69"/>
      <c r="CJ1343" s="69"/>
      <c r="CK1343" s="69"/>
      <c r="CL1343" s="68"/>
      <c r="CM1343" s="67"/>
      <c r="CN1343" s="67"/>
      <c r="CO1343" s="69"/>
      <c r="CP1343" s="68"/>
      <c r="CQ1343" s="67"/>
      <c r="CR1343" s="67"/>
      <c r="CS1343" s="69"/>
      <c r="CT1343" s="81"/>
      <c r="CU1343" s="69"/>
      <c r="CV1343" s="69"/>
      <c r="CW1343" s="69"/>
      <c r="CX1343" s="69"/>
      <c r="CY1343" s="69"/>
      <c r="CZ1343" s="69"/>
      <c r="DA1343" s="69"/>
    </row>
    <row r="1344" spans="2:105">
      <c r="B1344" s="67"/>
      <c r="C1344" s="67"/>
      <c r="D1344" s="67"/>
      <c r="E1344" s="69"/>
      <c r="F1344" s="68"/>
      <c r="G1344" s="67"/>
      <c r="H1344" s="69"/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80"/>
      <c r="T1344" s="80"/>
      <c r="U1344" s="80"/>
      <c r="V1344" s="80"/>
      <c r="W1344" s="80"/>
      <c r="X1344" s="80"/>
      <c r="Y1344" s="80"/>
      <c r="Z1344" s="80"/>
      <c r="AA1344" s="80"/>
      <c r="AB1344" s="80"/>
      <c r="AC1344" s="80"/>
      <c r="AD1344" s="80"/>
      <c r="AE1344" s="69"/>
      <c r="AF1344" s="69"/>
      <c r="AG1344" s="69"/>
      <c r="AH1344" s="80"/>
      <c r="AI1344" s="80"/>
      <c r="AJ1344" s="69"/>
      <c r="AK1344" s="69"/>
      <c r="AL1344" s="80"/>
      <c r="AM1344" s="80"/>
      <c r="AN1344" s="69"/>
      <c r="AO1344" s="69"/>
      <c r="AP1344" s="80"/>
      <c r="AQ1344" s="80"/>
      <c r="AR1344" s="69"/>
      <c r="AS1344" s="69"/>
      <c r="AT1344" s="80"/>
      <c r="AU1344" s="80"/>
      <c r="AV1344" s="69"/>
      <c r="AW1344" s="69"/>
      <c r="AX1344" s="80"/>
      <c r="AY1344" s="80"/>
      <c r="AZ1344" s="69"/>
      <c r="BA1344" s="69"/>
      <c r="BB1344" s="80"/>
      <c r="BC1344" s="80"/>
      <c r="BD1344" s="69"/>
      <c r="BE1344" s="69"/>
      <c r="BF1344" s="80"/>
      <c r="BG1344" s="80"/>
      <c r="BH1344" s="69"/>
      <c r="BI1344" s="69"/>
      <c r="BJ1344" s="80"/>
      <c r="BK1344" s="80"/>
      <c r="BL1344" s="69"/>
      <c r="BM1344" s="69"/>
      <c r="BN1344" s="80"/>
      <c r="BO1344" s="80"/>
      <c r="BP1344" s="69"/>
      <c r="BQ1344" s="69"/>
      <c r="BR1344" s="80"/>
      <c r="BS1344" s="80"/>
      <c r="BT1344" s="69"/>
      <c r="BU1344" s="69"/>
      <c r="BV1344" s="80"/>
      <c r="BW1344" s="80"/>
      <c r="BX1344" s="69"/>
      <c r="BY1344" s="69"/>
      <c r="BZ1344" s="80"/>
      <c r="CA1344" s="80"/>
      <c r="CB1344" s="69"/>
      <c r="CC1344" s="69"/>
      <c r="CD1344" s="80"/>
      <c r="CE1344" s="80"/>
      <c r="CF1344" s="69"/>
      <c r="CG1344" s="69"/>
      <c r="CH1344" s="69"/>
      <c r="CI1344" s="69"/>
      <c r="CJ1344" s="69"/>
      <c r="CK1344" s="69"/>
      <c r="CL1344" s="68"/>
      <c r="CM1344" s="67"/>
      <c r="CN1344" s="67"/>
      <c r="CO1344" s="69"/>
      <c r="CP1344" s="68"/>
      <c r="CQ1344" s="67"/>
      <c r="CR1344" s="67"/>
      <c r="CS1344" s="69"/>
      <c r="CT1344" s="81"/>
      <c r="CU1344" s="69"/>
      <c r="CV1344" s="69"/>
      <c r="CW1344" s="69"/>
      <c r="CX1344" s="69"/>
      <c r="CY1344" s="69"/>
      <c r="CZ1344" s="69"/>
      <c r="DA1344" s="69"/>
    </row>
    <row r="1345" spans="2:105">
      <c r="B1345" s="67"/>
      <c r="C1345" s="67"/>
      <c r="D1345" s="67"/>
      <c r="E1345" s="69"/>
      <c r="F1345" s="68"/>
      <c r="G1345" s="67"/>
      <c r="H1345" s="69"/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80"/>
      <c r="T1345" s="80"/>
      <c r="U1345" s="80"/>
      <c r="V1345" s="80"/>
      <c r="W1345" s="80"/>
      <c r="X1345" s="80"/>
      <c r="Y1345" s="80"/>
      <c r="Z1345" s="80"/>
      <c r="AA1345" s="80"/>
      <c r="AB1345" s="80"/>
      <c r="AC1345" s="80"/>
      <c r="AD1345" s="80"/>
      <c r="AE1345" s="69"/>
      <c r="AF1345" s="69"/>
      <c r="AG1345" s="69"/>
      <c r="AH1345" s="80"/>
      <c r="AI1345" s="80"/>
      <c r="AJ1345" s="69"/>
      <c r="AK1345" s="69"/>
      <c r="AL1345" s="80"/>
      <c r="AM1345" s="80"/>
      <c r="AN1345" s="69"/>
      <c r="AO1345" s="69"/>
      <c r="AP1345" s="80"/>
      <c r="AQ1345" s="80"/>
      <c r="AR1345" s="69"/>
      <c r="AS1345" s="69"/>
      <c r="AT1345" s="80"/>
      <c r="AU1345" s="80"/>
      <c r="AV1345" s="69"/>
      <c r="AW1345" s="69"/>
      <c r="AX1345" s="80"/>
      <c r="AY1345" s="80"/>
      <c r="AZ1345" s="69"/>
      <c r="BA1345" s="69"/>
      <c r="BB1345" s="80"/>
      <c r="BC1345" s="80"/>
      <c r="BD1345" s="69"/>
      <c r="BE1345" s="69"/>
      <c r="BF1345" s="80"/>
      <c r="BG1345" s="80"/>
      <c r="BH1345" s="69"/>
      <c r="BI1345" s="69"/>
      <c r="BJ1345" s="80"/>
      <c r="BK1345" s="80"/>
      <c r="BL1345" s="69"/>
      <c r="BM1345" s="69"/>
      <c r="BN1345" s="80"/>
      <c r="BO1345" s="80"/>
      <c r="BP1345" s="69"/>
      <c r="BQ1345" s="69"/>
      <c r="BR1345" s="80"/>
      <c r="BS1345" s="80"/>
      <c r="BT1345" s="69"/>
      <c r="BU1345" s="69"/>
      <c r="BV1345" s="80"/>
      <c r="BW1345" s="80"/>
      <c r="BX1345" s="69"/>
      <c r="BY1345" s="69"/>
      <c r="BZ1345" s="80"/>
      <c r="CA1345" s="80"/>
      <c r="CB1345" s="69"/>
      <c r="CC1345" s="69"/>
      <c r="CD1345" s="80"/>
      <c r="CE1345" s="80"/>
      <c r="CF1345" s="69"/>
      <c r="CG1345" s="69"/>
      <c r="CH1345" s="69"/>
      <c r="CI1345" s="69"/>
      <c r="CJ1345" s="69"/>
      <c r="CK1345" s="69"/>
      <c r="CL1345" s="68"/>
      <c r="CM1345" s="67"/>
      <c r="CN1345" s="67"/>
      <c r="CO1345" s="69"/>
      <c r="CP1345" s="68"/>
      <c r="CQ1345" s="67"/>
      <c r="CR1345" s="67"/>
      <c r="CS1345" s="69"/>
      <c r="CT1345" s="81"/>
      <c r="CU1345" s="69"/>
      <c r="CV1345" s="69"/>
      <c r="CW1345" s="69"/>
      <c r="CX1345" s="69"/>
      <c r="CY1345" s="69"/>
      <c r="CZ1345" s="69"/>
      <c r="DA1345" s="69"/>
    </row>
    <row r="1346" spans="2:105">
      <c r="B1346" s="67"/>
      <c r="C1346" s="67"/>
      <c r="D1346" s="67"/>
      <c r="E1346" s="69"/>
      <c r="F1346" s="68"/>
      <c r="G1346" s="67"/>
      <c r="H1346" s="69"/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80"/>
      <c r="T1346" s="80"/>
      <c r="U1346" s="80"/>
      <c r="V1346" s="80"/>
      <c r="W1346" s="80"/>
      <c r="X1346" s="80"/>
      <c r="Y1346" s="80"/>
      <c r="Z1346" s="80"/>
      <c r="AA1346" s="80"/>
      <c r="AB1346" s="80"/>
      <c r="AC1346" s="80"/>
      <c r="AD1346" s="80"/>
      <c r="AE1346" s="69"/>
      <c r="AF1346" s="69"/>
      <c r="AG1346" s="69"/>
      <c r="AH1346" s="80"/>
      <c r="AI1346" s="80"/>
      <c r="AJ1346" s="69"/>
      <c r="AK1346" s="69"/>
      <c r="AL1346" s="80"/>
      <c r="AM1346" s="80"/>
      <c r="AN1346" s="69"/>
      <c r="AO1346" s="69"/>
      <c r="AP1346" s="80"/>
      <c r="AQ1346" s="80"/>
      <c r="AR1346" s="69"/>
      <c r="AS1346" s="69"/>
      <c r="AT1346" s="80"/>
      <c r="AU1346" s="80"/>
      <c r="AV1346" s="69"/>
      <c r="AW1346" s="69"/>
      <c r="AX1346" s="80"/>
      <c r="AY1346" s="80"/>
      <c r="AZ1346" s="69"/>
      <c r="BA1346" s="69"/>
      <c r="BB1346" s="80"/>
      <c r="BC1346" s="80"/>
      <c r="BD1346" s="69"/>
      <c r="BE1346" s="69"/>
      <c r="BF1346" s="80"/>
      <c r="BG1346" s="80"/>
      <c r="BH1346" s="69"/>
      <c r="BI1346" s="69"/>
      <c r="BJ1346" s="80"/>
      <c r="BK1346" s="80"/>
      <c r="BL1346" s="69"/>
      <c r="BM1346" s="69"/>
      <c r="BN1346" s="80"/>
      <c r="BO1346" s="80"/>
      <c r="BP1346" s="69"/>
      <c r="BQ1346" s="69"/>
      <c r="BR1346" s="80"/>
      <c r="BS1346" s="80"/>
      <c r="BT1346" s="69"/>
      <c r="BU1346" s="69"/>
      <c r="BV1346" s="80"/>
      <c r="BW1346" s="80"/>
      <c r="BX1346" s="69"/>
      <c r="BY1346" s="69"/>
      <c r="BZ1346" s="80"/>
      <c r="CA1346" s="80"/>
      <c r="CB1346" s="69"/>
      <c r="CC1346" s="69"/>
      <c r="CD1346" s="80"/>
      <c r="CE1346" s="80"/>
      <c r="CF1346" s="69"/>
      <c r="CG1346" s="69"/>
      <c r="CH1346" s="69"/>
      <c r="CI1346" s="69"/>
      <c r="CJ1346" s="69"/>
      <c r="CK1346" s="69"/>
      <c r="CL1346" s="68"/>
      <c r="CM1346" s="67"/>
      <c r="CN1346" s="67"/>
      <c r="CO1346" s="69"/>
      <c r="CP1346" s="68"/>
      <c r="CQ1346" s="67"/>
      <c r="CR1346" s="67"/>
      <c r="CS1346" s="69"/>
      <c r="CT1346" s="81"/>
      <c r="CU1346" s="69"/>
      <c r="CV1346" s="69"/>
      <c r="CW1346" s="69"/>
      <c r="CX1346" s="69"/>
      <c r="CY1346" s="69"/>
      <c r="CZ1346" s="69"/>
      <c r="DA1346" s="69"/>
    </row>
    <row r="1347" spans="2:105">
      <c r="B1347" s="67"/>
      <c r="C1347" s="67"/>
      <c r="D1347" s="67"/>
      <c r="E1347" s="69"/>
      <c r="F1347" s="68"/>
      <c r="G1347" s="67"/>
      <c r="H1347" s="69"/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80"/>
      <c r="T1347" s="80"/>
      <c r="U1347" s="80"/>
      <c r="V1347" s="80"/>
      <c r="W1347" s="80"/>
      <c r="X1347" s="80"/>
      <c r="Y1347" s="80"/>
      <c r="Z1347" s="80"/>
      <c r="AA1347" s="80"/>
      <c r="AB1347" s="80"/>
      <c r="AC1347" s="80"/>
      <c r="AD1347" s="80"/>
      <c r="AE1347" s="69"/>
      <c r="AF1347" s="69"/>
      <c r="AG1347" s="69"/>
      <c r="AH1347" s="80"/>
      <c r="AI1347" s="80"/>
      <c r="AJ1347" s="69"/>
      <c r="AK1347" s="69"/>
      <c r="AL1347" s="80"/>
      <c r="AM1347" s="80"/>
      <c r="AN1347" s="69"/>
      <c r="AO1347" s="69"/>
      <c r="AP1347" s="80"/>
      <c r="AQ1347" s="80"/>
      <c r="AR1347" s="69"/>
      <c r="AS1347" s="69"/>
      <c r="AT1347" s="80"/>
      <c r="AU1347" s="80"/>
      <c r="AV1347" s="69"/>
      <c r="AW1347" s="69"/>
      <c r="AX1347" s="80"/>
      <c r="AY1347" s="80"/>
      <c r="AZ1347" s="69"/>
      <c r="BA1347" s="69"/>
      <c r="BB1347" s="80"/>
      <c r="BC1347" s="80"/>
      <c r="BD1347" s="69"/>
      <c r="BE1347" s="69"/>
      <c r="BF1347" s="80"/>
      <c r="BG1347" s="80"/>
      <c r="BH1347" s="69"/>
      <c r="BI1347" s="69"/>
      <c r="BJ1347" s="80"/>
      <c r="BK1347" s="80"/>
      <c r="BL1347" s="69"/>
      <c r="BM1347" s="69"/>
      <c r="BN1347" s="80"/>
      <c r="BO1347" s="80"/>
      <c r="BP1347" s="69"/>
      <c r="BQ1347" s="69"/>
      <c r="BR1347" s="80"/>
      <c r="BS1347" s="80"/>
      <c r="BT1347" s="69"/>
      <c r="BU1347" s="69"/>
      <c r="BV1347" s="80"/>
      <c r="BW1347" s="80"/>
      <c r="BX1347" s="69"/>
      <c r="BY1347" s="69"/>
      <c r="BZ1347" s="80"/>
      <c r="CA1347" s="80"/>
      <c r="CB1347" s="69"/>
      <c r="CC1347" s="69"/>
      <c r="CD1347" s="80"/>
      <c r="CE1347" s="80"/>
      <c r="CF1347" s="69"/>
      <c r="CG1347" s="69"/>
      <c r="CH1347" s="69"/>
      <c r="CI1347" s="69"/>
      <c r="CJ1347" s="69"/>
      <c r="CK1347" s="69"/>
      <c r="CL1347" s="68"/>
      <c r="CM1347" s="67"/>
      <c r="CN1347" s="67"/>
      <c r="CO1347" s="69"/>
      <c r="CP1347" s="68"/>
      <c r="CQ1347" s="67"/>
      <c r="CR1347" s="67"/>
      <c r="CS1347" s="69"/>
      <c r="CT1347" s="81"/>
      <c r="CU1347" s="69"/>
      <c r="CV1347" s="69"/>
      <c r="CW1347" s="69"/>
      <c r="CX1347" s="69"/>
      <c r="CY1347" s="69"/>
      <c r="CZ1347" s="69"/>
      <c r="DA1347" s="69"/>
    </row>
    <row r="1348" spans="2:105">
      <c r="B1348" s="67"/>
      <c r="C1348" s="67"/>
      <c r="D1348" s="67"/>
      <c r="E1348" s="69"/>
      <c r="F1348" s="68"/>
      <c r="G1348" s="67"/>
      <c r="H1348" s="69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80"/>
      <c r="T1348" s="80"/>
      <c r="U1348" s="80"/>
      <c r="V1348" s="80"/>
      <c r="W1348" s="80"/>
      <c r="X1348" s="80"/>
      <c r="Y1348" s="80"/>
      <c r="Z1348" s="80"/>
      <c r="AA1348" s="80"/>
      <c r="AB1348" s="80"/>
      <c r="AC1348" s="80"/>
      <c r="AD1348" s="80"/>
      <c r="AE1348" s="69"/>
      <c r="AF1348" s="69"/>
      <c r="AG1348" s="69"/>
      <c r="AH1348" s="80"/>
      <c r="AI1348" s="80"/>
      <c r="AJ1348" s="69"/>
      <c r="AK1348" s="69"/>
      <c r="AL1348" s="80"/>
      <c r="AM1348" s="80"/>
      <c r="AN1348" s="69"/>
      <c r="AO1348" s="69"/>
      <c r="AP1348" s="80"/>
      <c r="AQ1348" s="80"/>
      <c r="AR1348" s="69"/>
      <c r="AS1348" s="69"/>
      <c r="AT1348" s="80"/>
      <c r="AU1348" s="80"/>
      <c r="AV1348" s="69"/>
      <c r="AW1348" s="69"/>
      <c r="AX1348" s="80"/>
      <c r="AY1348" s="80"/>
      <c r="AZ1348" s="69"/>
      <c r="BA1348" s="69"/>
      <c r="BB1348" s="80"/>
      <c r="BC1348" s="80"/>
      <c r="BD1348" s="69"/>
      <c r="BE1348" s="69"/>
      <c r="BF1348" s="80"/>
      <c r="BG1348" s="80"/>
      <c r="BH1348" s="69"/>
      <c r="BI1348" s="69"/>
      <c r="BJ1348" s="80"/>
      <c r="BK1348" s="80"/>
      <c r="BL1348" s="69"/>
      <c r="BM1348" s="69"/>
      <c r="BN1348" s="80"/>
      <c r="BO1348" s="80"/>
      <c r="BP1348" s="69"/>
      <c r="BQ1348" s="69"/>
      <c r="BR1348" s="80"/>
      <c r="BS1348" s="80"/>
      <c r="BT1348" s="69"/>
      <c r="BU1348" s="69"/>
      <c r="BV1348" s="80"/>
      <c r="BW1348" s="80"/>
      <c r="BX1348" s="69"/>
      <c r="BY1348" s="69"/>
      <c r="BZ1348" s="80"/>
      <c r="CA1348" s="80"/>
      <c r="CB1348" s="69"/>
      <c r="CC1348" s="69"/>
      <c r="CD1348" s="80"/>
      <c r="CE1348" s="80"/>
      <c r="CF1348" s="69"/>
      <c r="CG1348" s="69"/>
      <c r="CH1348" s="69"/>
      <c r="CI1348" s="69"/>
      <c r="CJ1348" s="69"/>
      <c r="CK1348" s="69"/>
      <c r="CL1348" s="68"/>
      <c r="CM1348" s="67"/>
      <c r="CN1348" s="67"/>
      <c r="CO1348" s="69"/>
      <c r="CP1348" s="68"/>
      <c r="CQ1348" s="67"/>
      <c r="CR1348" s="67"/>
      <c r="CS1348" s="69"/>
      <c r="CT1348" s="81"/>
      <c r="CU1348" s="69"/>
      <c r="CV1348" s="69"/>
      <c r="CW1348" s="69"/>
      <c r="CX1348" s="69"/>
      <c r="CY1348" s="69"/>
      <c r="CZ1348" s="69"/>
      <c r="DA1348" s="69"/>
    </row>
    <row r="1349" spans="2:105">
      <c r="B1349" s="67"/>
      <c r="C1349" s="67"/>
      <c r="D1349" s="67"/>
      <c r="E1349" s="69"/>
      <c r="F1349" s="68"/>
      <c r="G1349" s="67"/>
      <c r="H1349" s="69"/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80"/>
      <c r="T1349" s="80"/>
      <c r="U1349" s="80"/>
      <c r="V1349" s="80"/>
      <c r="W1349" s="80"/>
      <c r="X1349" s="80"/>
      <c r="Y1349" s="80"/>
      <c r="Z1349" s="80"/>
      <c r="AA1349" s="80"/>
      <c r="AB1349" s="80"/>
      <c r="AC1349" s="80"/>
      <c r="AD1349" s="80"/>
      <c r="AE1349" s="69"/>
      <c r="AF1349" s="69"/>
      <c r="AG1349" s="69"/>
      <c r="AH1349" s="80"/>
      <c r="AI1349" s="80"/>
      <c r="AJ1349" s="69"/>
      <c r="AK1349" s="69"/>
      <c r="AL1349" s="80"/>
      <c r="AM1349" s="80"/>
      <c r="AN1349" s="69"/>
      <c r="AO1349" s="69"/>
      <c r="AP1349" s="80"/>
      <c r="AQ1349" s="80"/>
      <c r="AR1349" s="69"/>
      <c r="AS1349" s="69"/>
      <c r="AT1349" s="80"/>
      <c r="AU1349" s="80"/>
      <c r="AV1349" s="69"/>
      <c r="AW1349" s="69"/>
      <c r="AX1349" s="80"/>
      <c r="AY1349" s="80"/>
      <c r="AZ1349" s="69"/>
      <c r="BA1349" s="69"/>
      <c r="BB1349" s="80"/>
      <c r="BC1349" s="80"/>
      <c r="BD1349" s="69"/>
      <c r="BE1349" s="69"/>
      <c r="BF1349" s="80"/>
      <c r="BG1349" s="80"/>
      <c r="BH1349" s="69"/>
      <c r="BI1349" s="69"/>
      <c r="BJ1349" s="80"/>
      <c r="BK1349" s="80"/>
      <c r="BL1349" s="69"/>
      <c r="BM1349" s="69"/>
      <c r="BN1349" s="80"/>
      <c r="BO1349" s="80"/>
      <c r="BP1349" s="69"/>
      <c r="BQ1349" s="69"/>
      <c r="BR1349" s="80"/>
      <c r="BS1349" s="80"/>
      <c r="BT1349" s="69"/>
      <c r="BU1349" s="69"/>
      <c r="BV1349" s="80"/>
      <c r="BW1349" s="80"/>
      <c r="BX1349" s="69"/>
      <c r="BY1349" s="69"/>
      <c r="BZ1349" s="80"/>
      <c r="CA1349" s="80"/>
      <c r="CB1349" s="69"/>
      <c r="CC1349" s="69"/>
      <c r="CD1349" s="80"/>
      <c r="CE1349" s="80"/>
      <c r="CF1349" s="69"/>
      <c r="CG1349" s="69"/>
      <c r="CH1349" s="69"/>
      <c r="CI1349" s="69"/>
      <c r="CJ1349" s="69"/>
      <c r="CK1349" s="69"/>
      <c r="CL1349" s="68"/>
      <c r="CM1349" s="67"/>
      <c r="CN1349" s="67"/>
      <c r="CO1349" s="69"/>
      <c r="CP1349" s="68"/>
      <c r="CQ1349" s="67"/>
      <c r="CR1349" s="67"/>
      <c r="CS1349" s="69"/>
      <c r="CT1349" s="81"/>
      <c r="CU1349" s="69"/>
      <c r="CV1349" s="69"/>
      <c r="CW1349" s="69"/>
      <c r="CX1349" s="69"/>
      <c r="CY1349" s="69"/>
      <c r="CZ1349" s="69"/>
      <c r="DA1349" s="69"/>
    </row>
    <row r="1350" spans="2:105">
      <c r="B1350" s="67"/>
      <c r="C1350" s="67"/>
      <c r="D1350" s="67"/>
      <c r="E1350" s="69"/>
      <c r="F1350" s="68"/>
      <c r="G1350" s="67"/>
      <c r="H1350" s="69"/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80"/>
      <c r="T1350" s="80"/>
      <c r="U1350" s="80"/>
      <c r="V1350" s="80"/>
      <c r="W1350" s="80"/>
      <c r="X1350" s="80"/>
      <c r="Y1350" s="80"/>
      <c r="Z1350" s="80"/>
      <c r="AA1350" s="80"/>
      <c r="AB1350" s="80"/>
      <c r="AC1350" s="80"/>
      <c r="AD1350" s="80"/>
      <c r="AE1350" s="69"/>
      <c r="AF1350" s="69"/>
      <c r="AG1350" s="69"/>
      <c r="AH1350" s="80"/>
      <c r="AI1350" s="80"/>
      <c r="AJ1350" s="69"/>
      <c r="AK1350" s="69"/>
      <c r="AL1350" s="80"/>
      <c r="AM1350" s="80"/>
      <c r="AN1350" s="69"/>
      <c r="AO1350" s="69"/>
      <c r="AP1350" s="80"/>
      <c r="AQ1350" s="80"/>
      <c r="AR1350" s="69"/>
      <c r="AS1350" s="69"/>
      <c r="AT1350" s="80"/>
      <c r="AU1350" s="80"/>
      <c r="AV1350" s="69"/>
      <c r="AW1350" s="69"/>
      <c r="AX1350" s="80"/>
      <c r="AY1350" s="80"/>
      <c r="AZ1350" s="69"/>
      <c r="BA1350" s="69"/>
      <c r="BB1350" s="80"/>
      <c r="BC1350" s="80"/>
      <c r="BD1350" s="69"/>
      <c r="BE1350" s="69"/>
      <c r="BF1350" s="80"/>
      <c r="BG1350" s="80"/>
      <c r="BH1350" s="69"/>
      <c r="BI1350" s="69"/>
      <c r="BJ1350" s="80"/>
      <c r="BK1350" s="80"/>
      <c r="BL1350" s="69"/>
      <c r="BM1350" s="69"/>
      <c r="BN1350" s="80"/>
      <c r="BO1350" s="80"/>
      <c r="BP1350" s="69"/>
      <c r="BQ1350" s="69"/>
      <c r="BR1350" s="80"/>
      <c r="BS1350" s="80"/>
      <c r="BT1350" s="69"/>
      <c r="BU1350" s="69"/>
      <c r="BV1350" s="80"/>
      <c r="BW1350" s="80"/>
      <c r="BX1350" s="69"/>
      <c r="BY1350" s="69"/>
      <c r="BZ1350" s="80"/>
      <c r="CA1350" s="80"/>
      <c r="CB1350" s="69"/>
      <c r="CC1350" s="69"/>
      <c r="CD1350" s="80"/>
      <c r="CE1350" s="80"/>
      <c r="CF1350" s="69"/>
      <c r="CG1350" s="69"/>
      <c r="CH1350" s="69"/>
      <c r="CI1350" s="69"/>
      <c r="CJ1350" s="69"/>
      <c r="CK1350" s="69"/>
      <c r="CL1350" s="68"/>
      <c r="CM1350" s="67"/>
      <c r="CN1350" s="67"/>
      <c r="CO1350" s="69"/>
      <c r="CP1350" s="68"/>
      <c r="CQ1350" s="67"/>
      <c r="CR1350" s="67"/>
      <c r="CS1350" s="69"/>
      <c r="CT1350" s="81"/>
      <c r="CU1350" s="69"/>
      <c r="CV1350" s="69"/>
      <c r="CW1350" s="69"/>
      <c r="CX1350" s="69"/>
      <c r="CY1350" s="69"/>
      <c r="CZ1350" s="69"/>
      <c r="DA1350" s="69"/>
    </row>
    <row r="1351" spans="2:105">
      <c r="B1351" s="67"/>
      <c r="C1351" s="67"/>
      <c r="D1351" s="67"/>
      <c r="E1351" s="69"/>
      <c r="F1351" s="68"/>
      <c r="G1351" s="67"/>
      <c r="H1351" s="69"/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80"/>
      <c r="T1351" s="80"/>
      <c r="U1351" s="80"/>
      <c r="V1351" s="80"/>
      <c r="W1351" s="80"/>
      <c r="X1351" s="80"/>
      <c r="Y1351" s="80"/>
      <c r="Z1351" s="80"/>
      <c r="AA1351" s="80"/>
      <c r="AB1351" s="80"/>
      <c r="AC1351" s="80"/>
      <c r="AD1351" s="80"/>
      <c r="AE1351" s="69"/>
      <c r="AF1351" s="69"/>
      <c r="AG1351" s="69"/>
      <c r="AH1351" s="80"/>
      <c r="AI1351" s="80"/>
      <c r="AJ1351" s="69"/>
      <c r="AK1351" s="69"/>
      <c r="AL1351" s="80"/>
      <c r="AM1351" s="80"/>
      <c r="AN1351" s="69"/>
      <c r="AO1351" s="69"/>
      <c r="AP1351" s="80"/>
      <c r="AQ1351" s="80"/>
      <c r="AR1351" s="69"/>
      <c r="AS1351" s="69"/>
      <c r="AT1351" s="80"/>
      <c r="AU1351" s="80"/>
      <c r="AV1351" s="69"/>
      <c r="AW1351" s="69"/>
      <c r="AX1351" s="80"/>
      <c r="AY1351" s="80"/>
      <c r="AZ1351" s="69"/>
      <c r="BA1351" s="69"/>
      <c r="BB1351" s="80"/>
      <c r="BC1351" s="80"/>
      <c r="BD1351" s="69"/>
      <c r="BE1351" s="69"/>
      <c r="BF1351" s="80"/>
      <c r="BG1351" s="80"/>
      <c r="BH1351" s="69"/>
      <c r="BI1351" s="69"/>
      <c r="BJ1351" s="80"/>
      <c r="BK1351" s="80"/>
      <c r="BL1351" s="69"/>
      <c r="BM1351" s="69"/>
      <c r="BN1351" s="80"/>
      <c r="BO1351" s="80"/>
      <c r="BP1351" s="69"/>
      <c r="BQ1351" s="69"/>
      <c r="BR1351" s="80"/>
      <c r="BS1351" s="80"/>
      <c r="BT1351" s="69"/>
      <c r="BU1351" s="69"/>
      <c r="BV1351" s="80"/>
      <c r="BW1351" s="80"/>
      <c r="BX1351" s="69"/>
      <c r="BY1351" s="69"/>
      <c r="BZ1351" s="80"/>
      <c r="CA1351" s="80"/>
      <c r="CB1351" s="69"/>
      <c r="CC1351" s="69"/>
      <c r="CD1351" s="80"/>
      <c r="CE1351" s="80"/>
      <c r="CF1351" s="69"/>
      <c r="CG1351" s="69"/>
      <c r="CH1351" s="69"/>
      <c r="CI1351" s="69"/>
      <c r="CJ1351" s="69"/>
      <c r="CK1351" s="69"/>
      <c r="CL1351" s="68"/>
      <c r="CM1351" s="67"/>
      <c r="CN1351" s="67"/>
      <c r="CO1351" s="69"/>
      <c r="CP1351" s="68"/>
      <c r="CQ1351" s="67"/>
      <c r="CR1351" s="67"/>
      <c r="CS1351" s="69"/>
      <c r="CT1351" s="81"/>
      <c r="CU1351" s="69"/>
      <c r="CV1351" s="69"/>
      <c r="CW1351" s="69"/>
      <c r="CX1351" s="69"/>
      <c r="CY1351" s="69"/>
      <c r="CZ1351" s="69"/>
      <c r="DA1351" s="69"/>
    </row>
    <row r="1352" spans="2:105">
      <c r="B1352" s="67"/>
      <c r="C1352" s="67"/>
      <c r="D1352" s="67"/>
      <c r="E1352" s="69"/>
      <c r="F1352" s="68"/>
      <c r="G1352" s="67"/>
      <c r="H1352" s="69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80"/>
      <c r="T1352" s="80"/>
      <c r="U1352" s="80"/>
      <c r="V1352" s="80"/>
      <c r="W1352" s="80"/>
      <c r="X1352" s="80"/>
      <c r="Y1352" s="80"/>
      <c r="Z1352" s="80"/>
      <c r="AA1352" s="80"/>
      <c r="AB1352" s="80"/>
      <c r="AC1352" s="80"/>
      <c r="AD1352" s="80"/>
      <c r="AE1352" s="69"/>
      <c r="AF1352" s="69"/>
      <c r="AG1352" s="69"/>
      <c r="AH1352" s="80"/>
      <c r="AI1352" s="80"/>
      <c r="AJ1352" s="69"/>
      <c r="AK1352" s="69"/>
      <c r="AL1352" s="80"/>
      <c r="AM1352" s="80"/>
      <c r="AN1352" s="69"/>
      <c r="AO1352" s="69"/>
      <c r="AP1352" s="80"/>
      <c r="AQ1352" s="80"/>
      <c r="AR1352" s="69"/>
      <c r="AS1352" s="69"/>
      <c r="AT1352" s="80"/>
      <c r="AU1352" s="80"/>
      <c r="AV1352" s="69"/>
      <c r="AW1352" s="69"/>
      <c r="AX1352" s="80"/>
      <c r="AY1352" s="80"/>
      <c r="AZ1352" s="69"/>
      <c r="BA1352" s="69"/>
      <c r="BB1352" s="80"/>
      <c r="BC1352" s="80"/>
      <c r="BD1352" s="69"/>
      <c r="BE1352" s="69"/>
      <c r="BF1352" s="80"/>
      <c r="BG1352" s="80"/>
      <c r="BH1352" s="69"/>
      <c r="BI1352" s="69"/>
      <c r="BJ1352" s="80"/>
      <c r="BK1352" s="80"/>
      <c r="BL1352" s="69"/>
      <c r="BM1352" s="69"/>
      <c r="BN1352" s="80"/>
      <c r="BO1352" s="80"/>
      <c r="BP1352" s="69"/>
      <c r="BQ1352" s="69"/>
      <c r="BR1352" s="80"/>
      <c r="BS1352" s="80"/>
      <c r="BT1352" s="69"/>
      <c r="BU1352" s="69"/>
      <c r="BV1352" s="80"/>
      <c r="BW1352" s="80"/>
      <c r="BX1352" s="69"/>
      <c r="BY1352" s="69"/>
      <c r="BZ1352" s="80"/>
      <c r="CA1352" s="80"/>
      <c r="CB1352" s="69"/>
      <c r="CC1352" s="69"/>
      <c r="CD1352" s="80"/>
      <c r="CE1352" s="80"/>
      <c r="CF1352" s="69"/>
      <c r="CG1352" s="69"/>
      <c r="CH1352" s="69"/>
      <c r="CI1352" s="69"/>
      <c r="CJ1352" s="69"/>
      <c r="CK1352" s="69"/>
      <c r="CL1352" s="68"/>
      <c r="CM1352" s="67"/>
      <c r="CN1352" s="67"/>
      <c r="CO1352" s="69"/>
      <c r="CP1352" s="68"/>
      <c r="CQ1352" s="67"/>
      <c r="CR1352" s="67"/>
      <c r="CS1352" s="69"/>
      <c r="CT1352" s="81"/>
      <c r="CU1352" s="69"/>
      <c r="CV1352" s="69"/>
      <c r="CW1352" s="69"/>
      <c r="CX1352" s="69"/>
      <c r="CY1352" s="69"/>
      <c r="CZ1352" s="69"/>
      <c r="DA1352" s="69"/>
    </row>
    <row r="1353" spans="2:105">
      <c r="B1353" s="67"/>
      <c r="C1353" s="67"/>
      <c r="D1353" s="67"/>
      <c r="E1353" s="69"/>
      <c r="F1353" s="68"/>
      <c r="G1353" s="67"/>
      <c r="H1353" s="69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80"/>
      <c r="T1353" s="80"/>
      <c r="U1353" s="80"/>
      <c r="V1353" s="80"/>
      <c r="W1353" s="80"/>
      <c r="X1353" s="80"/>
      <c r="Y1353" s="80"/>
      <c r="Z1353" s="80"/>
      <c r="AA1353" s="80"/>
      <c r="AB1353" s="80"/>
      <c r="AC1353" s="80"/>
      <c r="AD1353" s="80"/>
      <c r="AE1353" s="69"/>
      <c r="AF1353" s="69"/>
      <c r="AG1353" s="69"/>
      <c r="AH1353" s="80"/>
      <c r="AI1353" s="80"/>
      <c r="AJ1353" s="69"/>
      <c r="AK1353" s="69"/>
      <c r="AL1353" s="80"/>
      <c r="AM1353" s="80"/>
      <c r="AN1353" s="69"/>
      <c r="AO1353" s="69"/>
      <c r="AP1353" s="80"/>
      <c r="AQ1353" s="80"/>
      <c r="AR1353" s="69"/>
      <c r="AS1353" s="69"/>
      <c r="AT1353" s="80"/>
      <c r="AU1353" s="80"/>
      <c r="AV1353" s="69"/>
      <c r="AW1353" s="69"/>
      <c r="AX1353" s="80"/>
      <c r="AY1353" s="80"/>
      <c r="AZ1353" s="69"/>
      <c r="BA1353" s="69"/>
      <c r="BB1353" s="80"/>
      <c r="BC1353" s="80"/>
      <c r="BD1353" s="69"/>
      <c r="BE1353" s="69"/>
      <c r="BF1353" s="80"/>
      <c r="BG1353" s="80"/>
      <c r="BH1353" s="69"/>
      <c r="BI1353" s="69"/>
      <c r="BJ1353" s="80"/>
      <c r="BK1353" s="80"/>
      <c r="BL1353" s="69"/>
      <c r="BM1353" s="69"/>
      <c r="BN1353" s="80"/>
      <c r="BO1353" s="80"/>
      <c r="BP1353" s="69"/>
      <c r="BQ1353" s="69"/>
      <c r="BR1353" s="80"/>
      <c r="BS1353" s="80"/>
      <c r="BT1353" s="69"/>
      <c r="BU1353" s="69"/>
      <c r="BV1353" s="80"/>
      <c r="BW1353" s="80"/>
      <c r="BX1353" s="69"/>
      <c r="BY1353" s="69"/>
      <c r="BZ1353" s="80"/>
      <c r="CA1353" s="80"/>
      <c r="CB1353" s="69"/>
      <c r="CC1353" s="69"/>
      <c r="CD1353" s="80"/>
      <c r="CE1353" s="80"/>
      <c r="CF1353" s="69"/>
      <c r="CG1353" s="69"/>
      <c r="CH1353" s="69"/>
      <c r="CI1353" s="69"/>
      <c r="CJ1353" s="69"/>
      <c r="CK1353" s="69"/>
      <c r="CL1353" s="68"/>
      <c r="CM1353" s="67"/>
      <c r="CN1353" s="67"/>
      <c r="CO1353" s="69"/>
      <c r="CP1353" s="68"/>
      <c r="CQ1353" s="67"/>
      <c r="CR1353" s="67"/>
      <c r="CS1353" s="69"/>
      <c r="CT1353" s="81"/>
      <c r="CU1353" s="69"/>
      <c r="CV1353" s="69"/>
      <c r="CW1353" s="69"/>
      <c r="CX1353" s="69"/>
      <c r="CY1353" s="69"/>
      <c r="CZ1353" s="69"/>
      <c r="DA1353" s="69"/>
    </row>
    <row r="1354" spans="2:105">
      <c r="B1354" s="67"/>
      <c r="C1354" s="67"/>
      <c r="D1354" s="67"/>
      <c r="E1354" s="69"/>
      <c r="F1354" s="68"/>
      <c r="G1354" s="67"/>
      <c r="H1354" s="69"/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80"/>
      <c r="T1354" s="80"/>
      <c r="U1354" s="80"/>
      <c r="V1354" s="80"/>
      <c r="W1354" s="80"/>
      <c r="X1354" s="80"/>
      <c r="Y1354" s="80"/>
      <c r="Z1354" s="80"/>
      <c r="AA1354" s="80"/>
      <c r="AB1354" s="80"/>
      <c r="AC1354" s="80"/>
      <c r="AD1354" s="80"/>
      <c r="AE1354" s="69"/>
      <c r="AF1354" s="69"/>
      <c r="AG1354" s="69"/>
      <c r="AH1354" s="80"/>
      <c r="AI1354" s="80"/>
      <c r="AJ1354" s="69"/>
      <c r="AK1354" s="69"/>
      <c r="AL1354" s="80"/>
      <c r="AM1354" s="80"/>
      <c r="AN1354" s="69"/>
      <c r="AO1354" s="69"/>
      <c r="AP1354" s="80"/>
      <c r="AQ1354" s="80"/>
      <c r="AR1354" s="69"/>
      <c r="AS1354" s="69"/>
      <c r="AT1354" s="80"/>
      <c r="AU1354" s="80"/>
      <c r="AV1354" s="69"/>
      <c r="AW1354" s="69"/>
      <c r="AX1354" s="80"/>
      <c r="AY1354" s="80"/>
      <c r="AZ1354" s="69"/>
      <c r="BA1354" s="69"/>
      <c r="BB1354" s="80"/>
      <c r="BC1354" s="80"/>
      <c r="BD1354" s="69"/>
      <c r="BE1354" s="69"/>
      <c r="BF1354" s="80"/>
      <c r="BG1354" s="80"/>
      <c r="BH1354" s="69"/>
      <c r="BI1354" s="69"/>
      <c r="BJ1354" s="80"/>
      <c r="BK1354" s="80"/>
      <c r="BL1354" s="69"/>
      <c r="BM1354" s="69"/>
      <c r="BN1354" s="80"/>
      <c r="BO1354" s="80"/>
      <c r="BP1354" s="69"/>
      <c r="BQ1354" s="69"/>
      <c r="BR1354" s="80"/>
      <c r="BS1354" s="80"/>
      <c r="BT1354" s="69"/>
      <c r="BU1354" s="69"/>
      <c r="BV1354" s="80"/>
      <c r="BW1354" s="80"/>
      <c r="BX1354" s="69"/>
      <c r="BY1354" s="69"/>
      <c r="BZ1354" s="80"/>
      <c r="CA1354" s="80"/>
      <c r="CB1354" s="69"/>
      <c r="CC1354" s="69"/>
      <c r="CD1354" s="80"/>
      <c r="CE1354" s="80"/>
      <c r="CF1354" s="69"/>
      <c r="CG1354" s="69"/>
      <c r="CH1354" s="69"/>
      <c r="CI1354" s="69"/>
      <c r="CJ1354" s="69"/>
      <c r="CK1354" s="69"/>
      <c r="CL1354" s="68"/>
      <c r="CM1354" s="67"/>
      <c r="CN1354" s="67"/>
      <c r="CO1354" s="69"/>
      <c r="CP1354" s="68"/>
      <c r="CQ1354" s="67"/>
      <c r="CR1354" s="67"/>
      <c r="CS1354" s="69"/>
      <c r="CT1354" s="81"/>
      <c r="CU1354" s="69"/>
      <c r="CV1354" s="69"/>
      <c r="CW1354" s="69"/>
      <c r="CX1354" s="69"/>
      <c r="CY1354" s="69"/>
      <c r="CZ1354" s="69"/>
      <c r="DA1354" s="69"/>
    </row>
    <row r="1355" spans="2:105">
      <c r="B1355" s="67"/>
      <c r="C1355" s="67"/>
      <c r="D1355" s="67"/>
      <c r="E1355" s="69"/>
      <c r="F1355" s="68"/>
      <c r="G1355" s="67"/>
      <c r="H1355" s="69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80"/>
      <c r="T1355" s="80"/>
      <c r="U1355" s="80"/>
      <c r="V1355" s="80"/>
      <c r="W1355" s="80"/>
      <c r="X1355" s="80"/>
      <c r="Y1355" s="80"/>
      <c r="Z1355" s="80"/>
      <c r="AA1355" s="80"/>
      <c r="AB1355" s="80"/>
      <c r="AC1355" s="80"/>
      <c r="AD1355" s="80"/>
      <c r="AE1355" s="69"/>
      <c r="AF1355" s="69"/>
      <c r="AG1355" s="69"/>
      <c r="AH1355" s="80"/>
      <c r="AI1355" s="80"/>
      <c r="AJ1355" s="69"/>
      <c r="AK1355" s="69"/>
      <c r="AL1355" s="80"/>
      <c r="AM1355" s="80"/>
      <c r="AN1355" s="69"/>
      <c r="AO1355" s="69"/>
      <c r="AP1355" s="80"/>
      <c r="AQ1355" s="80"/>
      <c r="AR1355" s="69"/>
      <c r="AS1355" s="69"/>
      <c r="AT1355" s="80"/>
      <c r="AU1355" s="80"/>
      <c r="AV1355" s="69"/>
      <c r="AW1355" s="69"/>
      <c r="AX1355" s="80"/>
      <c r="AY1355" s="80"/>
      <c r="AZ1355" s="69"/>
      <c r="BA1355" s="69"/>
      <c r="BB1355" s="80"/>
      <c r="BC1355" s="80"/>
      <c r="BD1355" s="69"/>
      <c r="BE1355" s="69"/>
      <c r="BF1355" s="80"/>
      <c r="BG1355" s="80"/>
      <c r="BH1355" s="69"/>
      <c r="BI1355" s="69"/>
      <c r="BJ1355" s="80"/>
      <c r="BK1355" s="80"/>
      <c r="BL1355" s="69"/>
      <c r="BM1355" s="69"/>
      <c r="BN1355" s="80"/>
      <c r="BO1355" s="80"/>
      <c r="BP1355" s="69"/>
      <c r="BQ1355" s="69"/>
      <c r="BR1355" s="80"/>
      <c r="BS1355" s="80"/>
      <c r="BT1355" s="69"/>
      <c r="BU1355" s="69"/>
      <c r="BV1355" s="80"/>
      <c r="BW1355" s="80"/>
      <c r="BX1355" s="69"/>
      <c r="BY1355" s="69"/>
      <c r="BZ1355" s="80"/>
      <c r="CA1355" s="80"/>
      <c r="CB1355" s="69"/>
      <c r="CC1355" s="69"/>
      <c r="CD1355" s="80"/>
      <c r="CE1355" s="80"/>
      <c r="CF1355" s="69"/>
      <c r="CG1355" s="69"/>
      <c r="CH1355" s="69"/>
      <c r="CI1355" s="69"/>
      <c r="CJ1355" s="69"/>
      <c r="CK1355" s="69"/>
      <c r="CL1355" s="68"/>
      <c r="CM1355" s="67"/>
      <c r="CN1355" s="67"/>
      <c r="CO1355" s="69"/>
      <c r="CP1355" s="68"/>
      <c r="CQ1355" s="67"/>
      <c r="CR1355" s="67"/>
      <c r="CS1355" s="69"/>
      <c r="CT1355" s="81"/>
      <c r="CU1355" s="69"/>
      <c r="CV1355" s="69"/>
      <c r="CW1355" s="69"/>
      <c r="CX1355" s="69"/>
      <c r="CY1355" s="69"/>
      <c r="CZ1355" s="69"/>
      <c r="DA1355" s="69"/>
    </row>
    <row r="1356" spans="2:105">
      <c r="B1356" s="67"/>
      <c r="C1356" s="67"/>
      <c r="D1356" s="67"/>
      <c r="E1356" s="69"/>
      <c r="F1356" s="68"/>
      <c r="G1356" s="67"/>
      <c r="H1356" s="69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80"/>
      <c r="T1356" s="80"/>
      <c r="U1356" s="80"/>
      <c r="V1356" s="80"/>
      <c r="W1356" s="80"/>
      <c r="X1356" s="80"/>
      <c r="Y1356" s="80"/>
      <c r="Z1356" s="80"/>
      <c r="AA1356" s="80"/>
      <c r="AB1356" s="80"/>
      <c r="AC1356" s="80"/>
      <c r="AD1356" s="80"/>
      <c r="AE1356" s="69"/>
      <c r="AF1356" s="69"/>
      <c r="AG1356" s="69"/>
      <c r="AH1356" s="80"/>
      <c r="AI1356" s="80"/>
      <c r="AJ1356" s="69"/>
      <c r="AK1356" s="69"/>
      <c r="AL1356" s="80"/>
      <c r="AM1356" s="80"/>
      <c r="AN1356" s="69"/>
      <c r="AO1356" s="69"/>
      <c r="AP1356" s="80"/>
      <c r="AQ1356" s="80"/>
      <c r="AR1356" s="69"/>
      <c r="AS1356" s="69"/>
      <c r="AT1356" s="80"/>
      <c r="AU1356" s="80"/>
      <c r="AV1356" s="69"/>
      <c r="AW1356" s="69"/>
      <c r="AX1356" s="80"/>
      <c r="AY1356" s="80"/>
      <c r="AZ1356" s="69"/>
      <c r="BA1356" s="69"/>
      <c r="BB1356" s="80"/>
      <c r="BC1356" s="80"/>
      <c r="BD1356" s="69"/>
      <c r="BE1356" s="69"/>
      <c r="BF1356" s="80"/>
      <c r="BG1356" s="80"/>
      <c r="BH1356" s="69"/>
      <c r="BI1356" s="69"/>
      <c r="BJ1356" s="80"/>
      <c r="BK1356" s="80"/>
      <c r="BL1356" s="69"/>
      <c r="BM1356" s="69"/>
      <c r="BN1356" s="80"/>
      <c r="BO1356" s="80"/>
      <c r="BP1356" s="69"/>
      <c r="BQ1356" s="69"/>
      <c r="BR1356" s="80"/>
      <c r="BS1356" s="80"/>
      <c r="BT1356" s="69"/>
      <c r="BU1356" s="69"/>
      <c r="BV1356" s="80"/>
      <c r="BW1356" s="80"/>
      <c r="BX1356" s="69"/>
      <c r="BY1356" s="69"/>
      <c r="BZ1356" s="80"/>
      <c r="CA1356" s="80"/>
      <c r="CB1356" s="69"/>
      <c r="CC1356" s="69"/>
      <c r="CD1356" s="80"/>
      <c r="CE1356" s="80"/>
      <c r="CF1356" s="69"/>
      <c r="CG1356" s="69"/>
      <c r="CH1356" s="69"/>
      <c r="CI1356" s="69"/>
      <c r="CJ1356" s="69"/>
      <c r="CK1356" s="69"/>
      <c r="CL1356" s="68"/>
      <c r="CM1356" s="67"/>
      <c r="CN1356" s="67"/>
      <c r="CO1356" s="69"/>
      <c r="CP1356" s="68"/>
      <c r="CQ1356" s="67"/>
      <c r="CR1356" s="67"/>
      <c r="CS1356" s="69"/>
      <c r="CT1356" s="81"/>
      <c r="CU1356" s="69"/>
      <c r="CV1356" s="69"/>
      <c r="CW1356" s="69"/>
      <c r="CX1356" s="69"/>
      <c r="CY1356" s="69"/>
      <c r="CZ1356" s="69"/>
      <c r="DA1356" s="69"/>
    </row>
    <row r="1357" spans="2:105">
      <c r="B1357" s="67"/>
      <c r="C1357" s="67"/>
      <c r="D1357" s="67"/>
      <c r="E1357" s="69"/>
      <c r="F1357" s="68"/>
      <c r="G1357" s="67"/>
      <c r="H1357" s="69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80"/>
      <c r="T1357" s="80"/>
      <c r="U1357" s="80"/>
      <c r="V1357" s="80"/>
      <c r="W1357" s="80"/>
      <c r="X1357" s="80"/>
      <c r="Y1357" s="80"/>
      <c r="Z1357" s="80"/>
      <c r="AA1357" s="80"/>
      <c r="AB1357" s="80"/>
      <c r="AC1357" s="80"/>
      <c r="AD1357" s="80"/>
      <c r="AE1357" s="69"/>
      <c r="AF1357" s="69"/>
      <c r="AG1357" s="69"/>
      <c r="AH1357" s="80"/>
      <c r="AI1357" s="80"/>
      <c r="AJ1357" s="69"/>
      <c r="AK1357" s="69"/>
      <c r="AL1357" s="80"/>
      <c r="AM1357" s="80"/>
      <c r="AN1357" s="69"/>
      <c r="AO1357" s="69"/>
      <c r="AP1357" s="80"/>
      <c r="AQ1357" s="80"/>
      <c r="AR1357" s="69"/>
      <c r="AS1357" s="69"/>
      <c r="AT1357" s="80"/>
      <c r="AU1357" s="80"/>
      <c r="AV1357" s="69"/>
      <c r="AW1357" s="69"/>
      <c r="AX1357" s="80"/>
      <c r="AY1357" s="80"/>
      <c r="AZ1357" s="69"/>
      <c r="BA1357" s="69"/>
      <c r="BB1357" s="80"/>
      <c r="BC1357" s="80"/>
      <c r="BD1357" s="69"/>
      <c r="BE1357" s="69"/>
      <c r="BF1357" s="80"/>
      <c r="BG1357" s="80"/>
      <c r="BH1357" s="69"/>
      <c r="BI1357" s="69"/>
      <c r="BJ1357" s="80"/>
      <c r="BK1357" s="80"/>
      <c r="BL1357" s="69"/>
      <c r="BM1357" s="69"/>
      <c r="BN1357" s="80"/>
      <c r="BO1357" s="80"/>
      <c r="BP1357" s="69"/>
      <c r="BQ1357" s="69"/>
      <c r="BR1357" s="80"/>
      <c r="BS1357" s="80"/>
      <c r="BT1357" s="69"/>
      <c r="BU1357" s="69"/>
      <c r="BV1357" s="80"/>
      <c r="BW1357" s="80"/>
      <c r="BX1357" s="69"/>
      <c r="BY1357" s="69"/>
      <c r="BZ1357" s="80"/>
      <c r="CA1357" s="80"/>
      <c r="CB1357" s="69"/>
      <c r="CC1357" s="69"/>
      <c r="CD1357" s="80"/>
      <c r="CE1357" s="80"/>
      <c r="CF1357" s="69"/>
      <c r="CG1357" s="69"/>
      <c r="CH1357" s="69"/>
      <c r="CI1357" s="69"/>
      <c r="CJ1357" s="69"/>
      <c r="CK1357" s="69"/>
      <c r="CL1357" s="68"/>
      <c r="CM1357" s="67"/>
      <c r="CN1357" s="67"/>
      <c r="CO1357" s="69"/>
      <c r="CP1357" s="68"/>
      <c r="CQ1357" s="67"/>
      <c r="CR1357" s="67"/>
      <c r="CS1357" s="69"/>
      <c r="CT1357" s="81"/>
      <c r="CU1357" s="69"/>
      <c r="CV1357" s="69"/>
      <c r="CW1357" s="69"/>
      <c r="CX1357" s="69"/>
      <c r="CY1357" s="69"/>
      <c r="CZ1357" s="69"/>
      <c r="DA1357" s="69"/>
    </row>
    <row r="1358" spans="2:105">
      <c r="B1358" s="67"/>
      <c r="C1358" s="67"/>
      <c r="D1358" s="67"/>
      <c r="E1358" s="69"/>
      <c r="F1358" s="68"/>
      <c r="G1358" s="67"/>
      <c r="H1358" s="69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80"/>
      <c r="T1358" s="80"/>
      <c r="U1358" s="80"/>
      <c r="V1358" s="80"/>
      <c r="W1358" s="80"/>
      <c r="X1358" s="80"/>
      <c r="Y1358" s="80"/>
      <c r="Z1358" s="80"/>
      <c r="AA1358" s="80"/>
      <c r="AB1358" s="80"/>
      <c r="AC1358" s="80"/>
      <c r="AD1358" s="80"/>
      <c r="AE1358" s="69"/>
      <c r="AF1358" s="69"/>
      <c r="AG1358" s="69"/>
      <c r="AH1358" s="80"/>
      <c r="AI1358" s="80"/>
      <c r="AJ1358" s="69"/>
      <c r="AK1358" s="69"/>
      <c r="AL1358" s="80"/>
      <c r="AM1358" s="80"/>
      <c r="AN1358" s="69"/>
      <c r="AO1358" s="69"/>
      <c r="AP1358" s="80"/>
      <c r="AQ1358" s="80"/>
      <c r="AR1358" s="69"/>
      <c r="AS1358" s="69"/>
      <c r="AT1358" s="80"/>
      <c r="AU1358" s="80"/>
      <c r="AV1358" s="69"/>
      <c r="AW1358" s="69"/>
      <c r="AX1358" s="80"/>
      <c r="AY1358" s="80"/>
      <c r="AZ1358" s="69"/>
      <c r="BA1358" s="69"/>
      <c r="BB1358" s="80"/>
      <c r="BC1358" s="80"/>
      <c r="BD1358" s="69"/>
      <c r="BE1358" s="69"/>
      <c r="BF1358" s="80"/>
      <c r="BG1358" s="80"/>
      <c r="BH1358" s="69"/>
      <c r="BI1358" s="69"/>
      <c r="BJ1358" s="80"/>
      <c r="BK1358" s="80"/>
      <c r="BL1358" s="69"/>
      <c r="BM1358" s="69"/>
      <c r="BN1358" s="80"/>
      <c r="BO1358" s="80"/>
      <c r="BP1358" s="69"/>
      <c r="BQ1358" s="69"/>
      <c r="BR1358" s="80"/>
      <c r="BS1358" s="80"/>
      <c r="BT1358" s="69"/>
      <c r="BU1358" s="69"/>
      <c r="BV1358" s="80"/>
      <c r="BW1358" s="80"/>
      <c r="BX1358" s="69"/>
      <c r="BY1358" s="69"/>
      <c r="BZ1358" s="80"/>
      <c r="CA1358" s="80"/>
      <c r="CB1358" s="69"/>
      <c r="CC1358" s="69"/>
      <c r="CD1358" s="80"/>
      <c r="CE1358" s="80"/>
      <c r="CF1358" s="69"/>
      <c r="CG1358" s="69"/>
      <c r="CH1358" s="69"/>
      <c r="CI1358" s="69"/>
      <c r="CJ1358" s="69"/>
      <c r="CK1358" s="69"/>
      <c r="CL1358" s="68"/>
      <c r="CM1358" s="67"/>
      <c r="CN1358" s="67"/>
      <c r="CO1358" s="69"/>
      <c r="CP1358" s="68"/>
      <c r="CQ1358" s="67"/>
      <c r="CR1358" s="67"/>
      <c r="CS1358" s="69"/>
      <c r="CT1358" s="81"/>
      <c r="CU1358" s="69"/>
      <c r="CV1358" s="69"/>
      <c r="CW1358" s="69"/>
      <c r="CX1358" s="69"/>
      <c r="CY1358" s="69"/>
      <c r="CZ1358" s="69"/>
      <c r="DA1358" s="69"/>
    </row>
    <row r="1359" spans="2:105">
      <c r="B1359" s="67"/>
      <c r="C1359" s="67"/>
      <c r="D1359" s="67"/>
      <c r="E1359" s="69"/>
      <c r="F1359" s="68"/>
      <c r="G1359" s="67"/>
      <c r="H1359" s="69"/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80"/>
      <c r="T1359" s="80"/>
      <c r="U1359" s="80"/>
      <c r="V1359" s="80"/>
      <c r="W1359" s="80"/>
      <c r="X1359" s="80"/>
      <c r="Y1359" s="80"/>
      <c r="Z1359" s="80"/>
      <c r="AA1359" s="80"/>
      <c r="AB1359" s="80"/>
      <c r="AC1359" s="80"/>
      <c r="AD1359" s="80"/>
      <c r="AE1359" s="69"/>
      <c r="AF1359" s="69"/>
      <c r="AG1359" s="69"/>
      <c r="AH1359" s="80"/>
      <c r="AI1359" s="80"/>
      <c r="AJ1359" s="69"/>
      <c r="AK1359" s="69"/>
      <c r="AL1359" s="80"/>
      <c r="AM1359" s="80"/>
      <c r="AN1359" s="69"/>
      <c r="AO1359" s="69"/>
      <c r="AP1359" s="80"/>
      <c r="AQ1359" s="80"/>
      <c r="AR1359" s="69"/>
      <c r="AS1359" s="69"/>
      <c r="AT1359" s="80"/>
      <c r="AU1359" s="80"/>
      <c r="AV1359" s="69"/>
      <c r="AW1359" s="69"/>
      <c r="AX1359" s="80"/>
      <c r="AY1359" s="80"/>
      <c r="AZ1359" s="69"/>
      <c r="BA1359" s="69"/>
      <c r="BB1359" s="80"/>
      <c r="BC1359" s="80"/>
      <c r="BD1359" s="69"/>
      <c r="BE1359" s="69"/>
      <c r="BF1359" s="80"/>
      <c r="BG1359" s="80"/>
      <c r="BH1359" s="69"/>
      <c r="BI1359" s="69"/>
      <c r="BJ1359" s="80"/>
      <c r="BK1359" s="80"/>
      <c r="BL1359" s="69"/>
      <c r="BM1359" s="69"/>
      <c r="BN1359" s="80"/>
      <c r="BO1359" s="80"/>
      <c r="BP1359" s="69"/>
      <c r="BQ1359" s="69"/>
      <c r="BR1359" s="80"/>
      <c r="BS1359" s="80"/>
      <c r="BT1359" s="69"/>
      <c r="BU1359" s="69"/>
      <c r="BV1359" s="80"/>
      <c r="BW1359" s="80"/>
      <c r="BX1359" s="69"/>
      <c r="BY1359" s="69"/>
      <c r="BZ1359" s="80"/>
      <c r="CA1359" s="80"/>
      <c r="CB1359" s="69"/>
      <c r="CC1359" s="69"/>
      <c r="CD1359" s="80"/>
      <c r="CE1359" s="80"/>
      <c r="CF1359" s="69"/>
      <c r="CG1359" s="69"/>
      <c r="CH1359" s="69"/>
      <c r="CI1359" s="69"/>
      <c r="CJ1359" s="69"/>
      <c r="CK1359" s="69"/>
      <c r="CL1359" s="68"/>
      <c r="CM1359" s="67"/>
      <c r="CN1359" s="67"/>
      <c r="CO1359" s="69"/>
      <c r="CP1359" s="68"/>
      <c r="CQ1359" s="67"/>
      <c r="CR1359" s="67"/>
      <c r="CS1359" s="69"/>
      <c r="CT1359" s="81"/>
      <c r="CU1359" s="69"/>
      <c r="CV1359" s="69"/>
      <c r="CW1359" s="69"/>
      <c r="CX1359" s="69"/>
      <c r="CY1359" s="69"/>
      <c r="CZ1359" s="69"/>
      <c r="DA1359" s="69"/>
    </row>
    <row r="1360" spans="2:105">
      <c r="B1360" s="67"/>
      <c r="C1360" s="67"/>
      <c r="D1360" s="67"/>
      <c r="E1360" s="69"/>
      <c r="F1360" s="68"/>
      <c r="G1360" s="67"/>
      <c r="H1360" s="69"/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80"/>
      <c r="T1360" s="80"/>
      <c r="U1360" s="80"/>
      <c r="V1360" s="80"/>
      <c r="W1360" s="80"/>
      <c r="X1360" s="80"/>
      <c r="Y1360" s="80"/>
      <c r="Z1360" s="80"/>
      <c r="AA1360" s="80"/>
      <c r="AB1360" s="80"/>
      <c r="AC1360" s="80"/>
      <c r="AD1360" s="80"/>
      <c r="AE1360" s="69"/>
      <c r="AF1360" s="69"/>
      <c r="AG1360" s="69"/>
      <c r="AH1360" s="80"/>
      <c r="AI1360" s="80"/>
      <c r="AJ1360" s="69"/>
      <c r="AK1360" s="69"/>
      <c r="AL1360" s="80"/>
      <c r="AM1360" s="80"/>
      <c r="AN1360" s="69"/>
      <c r="AO1360" s="69"/>
      <c r="AP1360" s="80"/>
      <c r="AQ1360" s="80"/>
      <c r="AR1360" s="69"/>
      <c r="AS1360" s="69"/>
      <c r="AT1360" s="80"/>
      <c r="AU1360" s="80"/>
      <c r="AV1360" s="69"/>
      <c r="AW1360" s="69"/>
      <c r="AX1360" s="80"/>
      <c r="AY1360" s="80"/>
      <c r="AZ1360" s="69"/>
      <c r="BA1360" s="69"/>
      <c r="BB1360" s="80"/>
      <c r="BC1360" s="80"/>
      <c r="BD1360" s="69"/>
      <c r="BE1360" s="69"/>
      <c r="BF1360" s="80"/>
      <c r="BG1360" s="80"/>
      <c r="BH1360" s="69"/>
      <c r="BI1360" s="69"/>
      <c r="BJ1360" s="80"/>
      <c r="BK1360" s="80"/>
      <c r="BL1360" s="69"/>
      <c r="BM1360" s="69"/>
      <c r="BN1360" s="80"/>
      <c r="BO1360" s="80"/>
      <c r="BP1360" s="69"/>
      <c r="BQ1360" s="69"/>
      <c r="BR1360" s="80"/>
      <c r="BS1360" s="80"/>
      <c r="BT1360" s="69"/>
      <c r="BU1360" s="69"/>
      <c r="BV1360" s="80"/>
      <c r="BW1360" s="80"/>
      <c r="BX1360" s="69"/>
      <c r="BY1360" s="69"/>
      <c r="BZ1360" s="80"/>
      <c r="CA1360" s="80"/>
      <c r="CB1360" s="69"/>
      <c r="CC1360" s="69"/>
      <c r="CD1360" s="80"/>
      <c r="CE1360" s="80"/>
      <c r="CF1360" s="69"/>
      <c r="CG1360" s="69"/>
      <c r="CH1360" s="69"/>
      <c r="CI1360" s="69"/>
      <c r="CJ1360" s="69"/>
      <c r="CK1360" s="69"/>
      <c r="CL1360" s="68"/>
      <c r="CM1360" s="67"/>
      <c r="CN1360" s="67"/>
      <c r="CO1360" s="68"/>
      <c r="CP1360" s="68"/>
      <c r="CQ1360" s="67"/>
      <c r="CR1360" s="67"/>
      <c r="CS1360" s="69"/>
      <c r="CT1360" s="81"/>
      <c r="CU1360" s="69"/>
      <c r="CV1360" s="69"/>
      <c r="CW1360" s="69"/>
      <c r="CX1360" s="69"/>
      <c r="CY1360" s="69"/>
      <c r="CZ1360" s="69"/>
      <c r="DA1360" s="69"/>
    </row>
    <row r="1361" spans="2:105">
      <c r="B1361" s="67"/>
      <c r="C1361" s="67"/>
      <c r="D1361" s="67"/>
      <c r="E1361" s="69"/>
      <c r="F1361" s="68"/>
      <c r="G1361" s="67"/>
      <c r="H1361" s="69"/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80"/>
      <c r="T1361" s="80"/>
      <c r="U1361" s="80"/>
      <c r="V1361" s="80"/>
      <c r="W1361" s="80"/>
      <c r="X1361" s="80"/>
      <c r="Y1361" s="80"/>
      <c r="Z1361" s="80"/>
      <c r="AA1361" s="80"/>
      <c r="AB1361" s="80"/>
      <c r="AC1361" s="80"/>
      <c r="AD1361" s="80"/>
      <c r="AE1361" s="69"/>
      <c r="AF1361" s="69"/>
      <c r="AG1361" s="69"/>
      <c r="AH1361" s="80"/>
      <c r="AI1361" s="80"/>
      <c r="AJ1361" s="69"/>
      <c r="AK1361" s="69"/>
      <c r="AL1361" s="80"/>
      <c r="AM1361" s="80"/>
      <c r="AN1361" s="69"/>
      <c r="AO1361" s="69"/>
      <c r="AP1361" s="80"/>
      <c r="AQ1361" s="80"/>
      <c r="AR1361" s="69"/>
      <c r="AS1361" s="69"/>
      <c r="AT1361" s="80"/>
      <c r="AU1361" s="80"/>
      <c r="AV1361" s="69"/>
      <c r="AW1361" s="69"/>
      <c r="AX1361" s="80"/>
      <c r="AY1361" s="80"/>
      <c r="AZ1361" s="69"/>
      <c r="BA1361" s="69"/>
      <c r="BB1361" s="80"/>
      <c r="BC1361" s="80"/>
      <c r="BD1361" s="69"/>
      <c r="BE1361" s="69"/>
      <c r="BF1361" s="80"/>
      <c r="BG1361" s="80"/>
      <c r="BH1361" s="69"/>
      <c r="BI1361" s="69"/>
      <c r="BJ1361" s="80"/>
      <c r="BK1361" s="80"/>
      <c r="BL1361" s="69"/>
      <c r="BM1361" s="69"/>
      <c r="BN1361" s="80"/>
      <c r="BO1361" s="80"/>
      <c r="BP1361" s="69"/>
      <c r="BQ1361" s="69"/>
      <c r="BR1361" s="80"/>
      <c r="BS1361" s="80"/>
      <c r="BT1361" s="69"/>
      <c r="BU1361" s="69"/>
      <c r="BV1361" s="80"/>
      <c r="BW1361" s="80"/>
      <c r="BX1361" s="69"/>
      <c r="BY1361" s="69"/>
      <c r="BZ1361" s="80"/>
      <c r="CA1361" s="80"/>
      <c r="CB1361" s="69"/>
      <c r="CC1361" s="69"/>
      <c r="CD1361" s="80"/>
      <c r="CE1361" s="80"/>
      <c r="CF1361" s="69"/>
      <c r="CG1361" s="69"/>
      <c r="CH1361" s="69"/>
      <c r="CI1361" s="69"/>
      <c r="CJ1361" s="69"/>
      <c r="CK1361" s="69"/>
      <c r="CL1361" s="68"/>
      <c r="CM1361" s="67"/>
      <c r="CN1361" s="67"/>
      <c r="CO1361" s="68"/>
      <c r="CP1361" s="68"/>
      <c r="CQ1361" s="67"/>
      <c r="CR1361" s="67"/>
      <c r="CS1361" s="69"/>
      <c r="CT1361" s="81"/>
      <c r="CU1361" s="69"/>
      <c r="CV1361" s="69"/>
      <c r="CW1361" s="69"/>
      <c r="CX1361" s="69"/>
      <c r="CY1361" s="69"/>
      <c r="CZ1361" s="69"/>
      <c r="DA1361" s="69"/>
    </row>
    <row r="1362" spans="2:105">
      <c r="B1362" s="67"/>
      <c r="C1362" s="67"/>
      <c r="D1362" s="67"/>
      <c r="E1362" s="69"/>
      <c r="F1362" s="68"/>
      <c r="G1362" s="67"/>
      <c r="H1362" s="69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80"/>
      <c r="T1362" s="80"/>
      <c r="U1362" s="80"/>
      <c r="V1362" s="80"/>
      <c r="W1362" s="80"/>
      <c r="X1362" s="80"/>
      <c r="Y1362" s="80"/>
      <c r="Z1362" s="80"/>
      <c r="AA1362" s="80"/>
      <c r="AB1362" s="80"/>
      <c r="AC1362" s="80"/>
      <c r="AD1362" s="80"/>
      <c r="AE1362" s="69"/>
      <c r="AF1362" s="69"/>
      <c r="AG1362" s="69"/>
      <c r="AH1362" s="80"/>
      <c r="AI1362" s="80"/>
      <c r="AJ1362" s="69"/>
      <c r="AK1362" s="69"/>
      <c r="AL1362" s="80"/>
      <c r="AM1362" s="80"/>
      <c r="AN1362" s="69"/>
      <c r="AO1362" s="69"/>
      <c r="AP1362" s="80"/>
      <c r="AQ1362" s="80"/>
      <c r="AR1362" s="69"/>
      <c r="AS1362" s="69"/>
      <c r="AT1362" s="80"/>
      <c r="AU1362" s="80"/>
      <c r="AV1362" s="69"/>
      <c r="AW1362" s="69"/>
      <c r="AX1362" s="80"/>
      <c r="AY1362" s="80"/>
      <c r="AZ1362" s="69"/>
      <c r="BA1362" s="69"/>
      <c r="BB1362" s="80"/>
      <c r="BC1362" s="80"/>
      <c r="BD1362" s="69"/>
      <c r="BE1362" s="69"/>
      <c r="BF1362" s="80"/>
      <c r="BG1362" s="80"/>
      <c r="BH1362" s="69"/>
      <c r="BI1362" s="69"/>
      <c r="BJ1362" s="80"/>
      <c r="BK1362" s="80"/>
      <c r="BL1362" s="69"/>
      <c r="BM1362" s="69"/>
      <c r="BN1362" s="80"/>
      <c r="BO1362" s="80"/>
      <c r="BP1362" s="69"/>
      <c r="BQ1362" s="69"/>
      <c r="BR1362" s="80"/>
      <c r="BS1362" s="80"/>
      <c r="BT1362" s="69"/>
      <c r="BU1362" s="69"/>
      <c r="BV1362" s="80"/>
      <c r="BW1362" s="80"/>
      <c r="BX1362" s="69"/>
      <c r="BY1362" s="69"/>
      <c r="BZ1362" s="80"/>
      <c r="CA1362" s="80"/>
      <c r="CB1362" s="69"/>
      <c r="CC1362" s="69"/>
      <c r="CD1362" s="80"/>
      <c r="CE1362" s="80"/>
      <c r="CF1362" s="69"/>
      <c r="CG1362" s="69"/>
      <c r="CH1362" s="69"/>
      <c r="CI1362" s="69"/>
      <c r="CJ1362" s="69"/>
      <c r="CK1362" s="69"/>
      <c r="CL1362" s="68"/>
      <c r="CM1362" s="67"/>
      <c r="CN1362" s="67"/>
      <c r="CO1362" s="68"/>
      <c r="CP1362" s="68"/>
      <c r="CQ1362" s="67"/>
      <c r="CR1362" s="67"/>
      <c r="CS1362" s="69"/>
      <c r="CT1362" s="81"/>
      <c r="CU1362" s="69"/>
      <c r="CV1362" s="69"/>
      <c r="CW1362" s="69"/>
      <c r="CX1362" s="69"/>
      <c r="CY1362" s="69"/>
      <c r="CZ1362" s="69"/>
      <c r="DA1362" s="69"/>
    </row>
    <row r="1363" spans="2:105">
      <c r="B1363" s="67"/>
      <c r="C1363" s="67"/>
      <c r="D1363" s="67"/>
      <c r="E1363" s="69"/>
      <c r="F1363" s="68"/>
      <c r="G1363" s="67"/>
      <c r="H1363" s="69"/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80"/>
      <c r="T1363" s="80"/>
      <c r="U1363" s="80"/>
      <c r="V1363" s="80"/>
      <c r="W1363" s="80"/>
      <c r="X1363" s="80"/>
      <c r="Y1363" s="80"/>
      <c r="Z1363" s="80"/>
      <c r="AA1363" s="80"/>
      <c r="AB1363" s="80"/>
      <c r="AC1363" s="80"/>
      <c r="AD1363" s="80"/>
      <c r="AE1363" s="69"/>
      <c r="AF1363" s="69"/>
      <c r="AG1363" s="69"/>
      <c r="AH1363" s="80"/>
      <c r="AI1363" s="80"/>
      <c r="AJ1363" s="69"/>
      <c r="AK1363" s="69"/>
      <c r="AL1363" s="80"/>
      <c r="AM1363" s="80"/>
      <c r="AN1363" s="69"/>
      <c r="AO1363" s="69"/>
      <c r="AP1363" s="80"/>
      <c r="AQ1363" s="80"/>
      <c r="AR1363" s="69"/>
      <c r="AS1363" s="69"/>
      <c r="AT1363" s="80"/>
      <c r="AU1363" s="80"/>
      <c r="AV1363" s="69"/>
      <c r="AW1363" s="69"/>
      <c r="AX1363" s="80"/>
      <c r="AY1363" s="80"/>
      <c r="AZ1363" s="69"/>
      <c r="BA1363" s="69"/>
      <c r="BB1363" s="80"/>
      <c r="BC1363" s="80"/>
      <c r="BD1363" s="69"/>
      <c r="BE1363" s="69"/>
      <c r="BF1363" s="80"/>
      <c r="BG1363" s="80"/>
      <c r="BH1363" s="69"/>
      <c r="BI1363" s="69"/>
      <c r="BJ1363" s="80"/>
      <c r="BK1363" s="80"/>
      <c r="BL1363" s="69"/>
      <c r="BM1363" s="69"/>
      <c r="BN1363" s="80"/>
      <c r="BO1363" s="80"/>
      <c r="BP1363" s="69"/>
      <c r="BQ1363" s="69"/>
      <c r="BR1363" s="80"/>
      <c r="BS1363" s="80"/>
      <c r="BT1363" s="69"/>
      <c r="BU1363" s="69"/>
      <c r="BV1363" s="80"/>
      <c r="BW1363" s="80"/>
      <c r="BX1363" s="69"/>
      <c r="BY1363" s="69"/>
      <c r="BZ1363" s="80"/>
      <c r="CA1363" s="80"/>
      <c r="CB1363" s="69"/>
      <c r="CC1363" s="69"/>
      <c r="CD1363" s="80"/>
      <c r="CE1363" s="80"/>
      <c r="CF1363" s="69"/>
      <c r="CG1363" s="69"/>
      <c r="CH1363" s="69"/>
      <c r="CI1363" s="69"/>
      <c r="CJ1363" s="69"/>
      <c r="CK1363" s="69"/>
      <c r="CL1363" s="68"/>
      <c r="CM1363" s="67"/>
      <c r="CN1363" s="67"/>
      <c r="CO1363" s="68"/>
      <c r="CP1363" s="68"/>
      <c r="CQ1363" s="67"/>
      <c r="CR1363" s="67"/>
      <c r="CS1363" s="69"/>
      <c r="CT1363" s="81"/>
      <c r="CU1363" s="69"/>
      <c r="CV1363" s="69"/>
      <c r="CW1363" s="69"/>
      <c r="CX1363" s="69"/>
      <c r="CY1363" s="69"/>
      <c r="CZ1363" s="69"/>
      <c r="DA1363" s="69"/>
    </row>
    <row r="1364" spans="2:105">
      <c r="B1364" s="67"/>
      <c r="C1364" s="67"/>
      <c r="D1364" s="67"/>
      <c r="E1364" s="69"/>
      <c r="F1364" s="68"/>
      <c r="G1364" s="67"/>
      <c r="H1364" s="69"/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80"/>
      <c r="T1364" s="80"/>
      <c r="U1364" s="80"/>
      <c r="V1364" s="80"/>
      <c r="W1364" s="80"/>
      <c r="X1364" s="80"/>
      <c r="Y1364" s="80"/>
      <c r="Z1364" s="80"/>
      <c r="AA1364" s="80"/>
      <c r="AB1364" s="80"/>
      <c r="AC1364" s="80"/>
      <c r="AD1364" s="80"/>
      <c r="AE1364" s="69"/>
      <c r="AF1364" s="69"/>
      <c r="AG1364" s="69"/>
      <c r="AH1364" s="80"/>
      <c r="AI1364" s="80"/>
      <c r="AJ1364" s="69"/>
      <c r="AK1364" s="69"/>
      <c r="AL1364" s="80"/>
      <c r="AM1364" s="80"/>
      <c r="AN1364" s="69"/>
      <c r="AO1364" s="69"/>
      <c r="AP1364" s="80"/>
      <c r="AQ1364" s="80"/>
      <c r="AR1364" s="69"/>
      <c r="AS1364" s="69"/>
      <c r="AT1364" s="80"/>
      <c r="AU1364" s="80"/>
      <c r="AV1364" s="69"/>
      <c r="AW1364" s="69"/>
      <c r="AX1364" s="80"/>
      <c r="AY1364" s="80"/>
      <c r="AZ1364" s="69"/>
      <c r="BA1364" s="69"/>
      <c r="BB1364" s="80"/>
      <c r="BC1364" s="80"/>
      <c r="BD1364" s="69"/>
      <c r="BE1364" s="69"/>
      <c r="BF1364" s="80"/>
      <c r="BG1364" s="80"/>
      <c r="BH1364" s="69"/>
      <c r="BI1364" s="69"/>
      <c r="BJ1364" s="80"/>
      <c r="BK1364" s="80"/>
      <c r="BL1364" s="69"/>
      <c r="BM1364" s="69"/>
      <c r="BN1364" s="80"/>
      <c r="BO1364" s="80"/>
      <c r="BP1364" s="69"/>
      <c r="BQ1364" s="69"/>
      <c r="BR1364" s="80"/>
      <c r="BS1364" s="80"/>
      <c r="BT1364" s="69"/>
      <c r="BU1364" s="69"/>
      <c r="BV1364" s="80"/>
      <c r="BW1364" s="80"/>
      <c r="BX1364" s="69"/>
      <c r="BY1364" s="69"/>
      <c r="BZ1364" s="80"/>
      <c r="CA1364" s="80"/>
      <c r="CB1364" s="69"/>
      <c r="CC1364" s="69"/>
      <c r="CD1364" s="80"/>
      <c r="CE1364" s="80"/>
      <c r="CF1364" s="69"/>
      <c r="CG1364" s="69"/>
      <c r="CH1364" s="69"/>
      <c r="CI1364" s="69"/>
      <c r="CJ1364" s="69"/>
      <c r="CK1364" s="69"/>
      <c r="CL1364" s="68"/>
      <c r="CM1364" s="67"/>
      <c r="CN1364" s="67"/>
      <c r="CO1364" s="68"/>
      <c r="CP1364" s="68"/>
      <c r="CQ1364" s="67"/>
      <c r="CR1364" s="67"/>
      <c r="CS1364" s="69"/>
      <c r="CT1364" s="81"/>
      <c r="CU1364" s="69"/>
      <c r="CV1364" s="69"/>
      <c r="CW1364" s="69"/>
      <c r="CX1364" s="69"/>
      <c r="CY1364" s="69"/>
      <c r="CZ1364" s="69"/>
      <c r="DA1364" s="69"/>
    </row>
    <row r="1365" spans="2:105">
      <c r="B1365" s="67"/>
      <c r="C1365" s="67"/>
      <c r="D1365" s="67"/>
      <c r="E1365" s="69"/>
      <c r="F1365" s="68"/>
      <c r="G1365" s="67"/>
      <c r="H1365" s="69"/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80"/>
      <c r="T1365" s="80"/>
      <c r="U1365" s="80"/>
      <c r="V1365" s="80"/>
      <c r="W1365" s="80"/>
      <c r="X1365" s="80"/>
      <c r="Y1365" s="80"/>
      <c r="Z1365" s="80"/>
      <c r="AA1365" s="80"/>
      <c r="AB1365" s="80"/>
      <c r="AC1365" s="80"/>
      <c r="AD1365" s="80"/>
      <c r="AE1365" s="69"/>
      <c r="AF1365" s="69"/>
      <c r="AG1365" s="69"/>
      <c r="AH1365" s="80"/>
      <c r="AI1365" s="80"/>
      <c r="AJ1365" s="69"/>
      <c r="AK1365" s="69"/>
      <c r="AL1365" s="80"/>
      <c r="AM1365" s="80"/>
      <c r="AN1365" s="69"/>
      <c r="AO1365" s="69"/>
      <c r="AP1365" s="80"/>
      <c r="AQ1365" s="80"/>
      <c r="AR1365" s="69"/>
      <c r="AS1365" s="69"/>
      <c r="AT1365" s="80"/>
      <c r="AU1365" s="80"/>
      <c r="AV1365" s="69"/>
      <c r="AW1365" s="69"/>
      <c r="AX1365" s="80"/>
      <c r="AY1365" s="80"/>
      <c r="AZ1365" s="69"/>
      <c r="BA1365" s="69"/>
      <c r="BB1365" s="80"/>
      <c r="BC1365" s="80"/>
      <c r="BD1365" s="69"/>
      <c r="BE1365" s="69"/>
      <c r="BF1365" s="80"/>
      <c r="BG1365" s="80"/>
      <c r="BH1365" s="69"/>
      <c r="BI1365" s="69"/>
      <c r="BJ1365" s="80"/>
      <c r="BK1365" s="80"/>
      <c r="BL1365" s="69"/>
      <c r="BM1365" s="69"/>
      <c r="BN1365" s="80"/>
      <c r="BO1365" s="80"/>
      <c r="BP1365" s="69"/>
      <c r="BQ1365" s="69"/>
      <c r="BR1365" s="80"/>
      <c r="BS1365" s="80"/>
      <c r="BT1365" s="69"/>
      <c r="BU1365" s="69"/>
      <c r="BV1365" s="80"/>
      <c r="BW1365" s="80"/>
      <c r="BX1365" s="69"/>
      <c r="BY1365" s="69"/>
      <c r="BZ1365" s="80"/>
      <c r="CA1365" s="80"/>
      <c r="CB1365" s="69"/>
      <c r="CC1365" s="69"/>
      <c r="CD1365" s="80"/>
      <c r="CE1365" s="80"/>
      <c r="CF1365" s="69"/>
      <c r="CG1365" s="69"/>
      <c r="CH1365" s="69"/>
      <c r="CI1365" s="69"/>
      <c r="CJ1365" s="69"/>
      <c r="CK1365" s="69"/>
      <c r="CL1365" s="68"/>
      <c r="CM1365" s="67"/>
      <c r="CN1365" s="67"/>
      <c r="CO1365" s="68"/>
      <c r="CP1365" s="68"/>
      <c r="CQ1365" s="67"/>
      <c r="CR1365" s="67"/>
      <c r="CS1365" s="69"/>
      <c r="CT1365" s="81"/>
      <c r="CU1365" s="69"/>
      <c r="CV1365" s="69"/>
      <c r="CW1365" s="69"/>
      <c r="CX1365" s="69"/>
      <c r="CY1365" s="69"/>
      <c r="CZ1365" s="69"/>
      <c r="DA1365" s="69"/>
    </row>
    <row r="1366" spans="2:105">
      <c r="B1366" s="67"/>
      <c r="C1366" s="67"/>
      <c r="D1366" s="67"/>
      <c r="E1366" s="69"/>
      <c r="F1366" s="68"/>
      <c r="G1366" s="67"/>
      <c r="H1366" s="69"/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80"/>
      <c r="T1366" s="80"/>
      <c r="U1366" s="80"/>
      <c r="V1366" s="80"/>
      <c r="W1366" s="80"/>
      <c r="X1366" s="80"/>
      <c r="Y1366" s="80"/>
      <c r="Z1366" s="80"/>
      <c r="AA1366" s="80"/>
      <c r="AB1366" s="80"/>
      <c r="AC1366" s="80"/>
      <c r="AD1366" s="80"/>
      <c r="AE1366" s="69"/>
      <c r="AF1366" s="69"/>
      <c r="AG1366" s="69"/>
      <c r="AH1366" s="80"/>
      <c r="AI1366" s="80"/>
      <c r="AJ1366" s="69"/>
      <c r="AK1366" s="69"/>
      <c r="AL1366" s="80"/>
      <c r="AM1366" s="80"/>
      <c r="AN1366" s="69"/>
      <c r="AO1366" s="69"/>
      <c r="AP1366" s="80"/>
      <c r="AQ1366" s="80"/>
      <c r="AR1366" s="69"/>
      <c r="AS1366" s="69"/>
      <c r="AT1366" s="80"/>
      <c r="AU1366" s="80"/>
      <c r="AV1366" s="69"/>
      <c r="AW1366" s="69"/>
      <c r="AX1366" s="80"/>
      <c r="AY1366" s="80"/>
      <c r="AZ1366" s="69"/>
      <c r="BA1366" s="69"/>
      <c r="BB1366" s="80"/>
      <c r="BC1366" s="80"/>
      <c r="BD1366" s="69"/>
      <c r="BE1366" s="69"/>
      <c r="BF1366" s="80"/>
      <c r="BG1366" s="80"/>
      <c r="BH1366" s="69"/>
      <c r="BI1366" s="69"/>
      <c r="BJ1366" s="80"/>
      <c r="BK1366" s="80"/>
      <c r="BL1366" s="69"/>
      <c r="BM1366" s="69"/>
      <c r="BN1366" s="80"/>
      <c r="BO1366" s="80"/>
      <c r="BP1366" s="69"/>
      <c r="BQ1366" s="69"/>
      <c r="BR1366" s="80"/>
      <c r="BS1366" s="80"/>
      <c r="BT1366" s="69"/>
      <c r="BU1366" s="69"/>
      <c r="BV1366" s="80"/>
      <c r="BW1366" s="80"/>
      <c r="BX1366" s="69"/>
      <c r="BY1366" s="69"/>
      <c r="BZ1366" s="80"/>
      <c r="CA1366" s="80"/>
      <c r="CB1366" s="69"/>
      <c r="CC1366" s="69"/>
      <c r="CD1366" s="80"/>
      <c r="CE1366" s="80"/>
      <c r="CF1366" s="69"/>
      <c r="CG1366" s="69"/>
      <c r="CH1366" s="69"/>
      <c r="CI1366" s="69"/>
      <c r="CJ1366" s="69"/>
      <c r="CK1366" s="69"/>
      <c r="CL1366" s="68"/>
      <c r="CM1366" s="67"/>
      <c r="CN1366" s="67"/>
      <c r="CO1366" s="68"/>
      <c r="CP1366" s="68"/>
      <c r="CQ1366" s="67"/>
      <c r="CR1366" s="67"/>
      <c r="CS1366" s="69"/>
      <c r="CT1366" s="81"/>
      <c r="CU1366" s="69"/>
      <c r="CV1366" s="69"/>
      <c r="CW1366" s="69"/>
      <c r="CX1366" s="69"/>
      <c r="CY1366" s="69"/>
      <c r="CZ1366" s="69"/>
      <c r="DA1366" s="69"/>
    </row>
    <row r="1367" spans="2:105">
      <c r="B1367" s="67"/>
      <c r="C1367" s="67"/>
      <c r="D1367" s="67"/>
      <c r="E1367" s="69"/>
      <c r="F1367" s="68"/>
      <c r="G1367" s="67"/>
      <c r="H1367" s="69"/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80"/>
      <c r="T1367" s="80"/>
      <c r="U1367" s="80"/>
      <c r="V1367" s="80"/>
      <c r="W1367" s="80"/>
      <c r="X1367" s="80"/>
      <c r="Y1367" s="80"/>
      <c r="Z1367" s="80"/>
      <c r="AA1367" s="80"/>
      <c r="AB1367" s="80"/>
      <c r="AC1367" s="80"/>
      <c r="AD1367" s="80"/>
      <c r="AE1367" s="69"/>
      <c r="AF1367" s="69"/>
      <c r="AG1367" s="69"/>
      <c r="AH1367" s="80"/>
      <c r="AI1367" s="80"/>
      <c r="AJ1367" s="69"/>
      <c r="AK1367" s="69"/>
      <c r="AL1367" s="80"/>
      <c r="AM1367" s="80"/>
      <c r="AN1367" s="69"/>
      <c r="AO1367" s="69"/>
      <c r="AP1367" s="80"/>
      <c r="AQ1367" s="80"/>
      <c r="AR1367" s="69"/>
      <c r="AS1367" s="69"/>
      <c r="AT1367" s="80"/>
      <c r="AU1367" s="80"/>
      <c r="AV1367" s="69"/>
      <c r="AW1367" s="69"/>
      <c r="AX1367" s="80"/>
      <c r="AY1367" s="80"/>
      <c r="AZ1367" s="69"/>
      <c r="BA1367" s="69"/>
      <c r="BB1367" s="80"/>
      <c r="BC1367" s="80"/>
      <c r="BD1367" s="69"/>
      <c r="BE1367" s="69"/>
      <c r="BF1367" s="80"/>
      <c r="BG1367" s="80"/>
      <c r="BH1367" s="69"/>
      <c r="BI1367" s="69"/>
      <c r="BJ1367" s="80"/>
      <c r="BK1367" s="80"/>
      <c r="BL1367" s="69"/>
      <c r="BM1367" s="69"/>
      <c r="BN1367" s="80"/>
      <c r="BO1367" s="80"/>
      <c r="BP1367" s="69"/>
      <c r="BQ1367" s="69"/>
      <c r="BR1367" s="80"/>
      <c r="BS1367" s="80"/>
      <c r="BT1367" s="69"/>
      <c r="BU1367" s="69"/>
      <c r="BV1367" s="80"/>
      <c r="BW1367" s="80"/>
      <c r="BX1367" s="69"/>
      <c r="BY1367" s="69"/>
      <c r="BZ1367" s="80"/>
      <c r="CA1367" s="80"/>
      <c r="CB1367" s="69"/>
      <c r="CC1367" s="69"/>
      <c r="CD1367" s="80"/>
      <c r="CE1367" s="80"/>
      <c r="CF1367" s="69"/>
      <c r="CG1367" s="69"/>
      <c r="CH1367" s="69"/>
      <c r="CI1367" s="69"/>
      <c r="CJ1367" s="69"/>
      <c r="CK1367" s="69"/>
      <c r="CL1367" s="68"/>
      <c r="CM1367" s="67"/>
      <c r="CN1367" s="67"/>
      <c r="CO1367" s="68"/>
      <c r="CP1367" s="68"/>
      <c r="CQ1367" s="67"/>
      <c r="CR1367" s="67"/>
      <c r="CS1367" s="69"/>
      <c r="CT1367" s="81"/>
      <c r="CU1367" s="69"/>
      <c r="CV1367" s="69"/>
      <c r="CW1367" s="69"/>
      <c r="CX1367" s="69"/>
      <c r="CY1367" s="69"/>
      <c r="CZ1367" s="69"/>
      <c r="DA1367" s="69"/>
    </row>
    <row r="1368" spans="2:105">
      <c r="B1368" s="67"/>
      <c r="C1368" s="67"/>
      <c r="D1368" s="67"/>
      <c r="E1368" s="69"/>
      <c r="F1368" s="68"/>
      <c r="G1368" s="67"/>
      <c r="H1368" s="69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80"/>
      <c r="T1368" s="80"/>
      <c r="U1368" s="80"/>
      <c r="V1368" s="80"/>
      <c r="W1368" s="80"/>
      <c r="X1368" s="80"/>
      <c r="Y1368" s="80"/>
      <c r="Z1368" s="80"/>
      <c r="AA1368" s="80"/>
      <c r="AB1368" s="80"/>
      <c r="AC1368" s="80"/>
      <c r="AD1368" s="80"/>
      <c r="AE1368" s="69"/>
      <c r="AF1368" s="69"/>
      <c r="AG1368" s="69"/>
      <c r="AH1368" s="80"/>
      <c r="AI1368" s="80"/>
      <c r="AJ1368" s="69"/>
      <c r="AK1368" s="69"/>
      <c r="AL1368" s="80"/>
      <c r="AM1368" s="80"/>
      <c r="AN1368" s="69"/>
      <c r="AO1368" s="69"/>
      <c r="AP1368" s="80"/>
      <c r="AQ1368" s="80"/>
      <c r="AR1368" s="69"/>
      <c r="AS1368" s="69"/>
      <c r="AT1368" s="80"/>
      <c r="AU1368" s="80"/>
      <c r="AV1368" s="69"/>
      <c r="AW1368" s="69"/>
      <c r="AX1368" s="80"/>
      <c r="AY1368" s="80"/>
      <c r="AZ1368" s="69"/>
      <c r="BA1368" s="69"/>
      <c r="BB1368" s="80"/>
      <c r="BC1368" s="80"/>
      <c r="BD1368" s="69"/>
      <c r="BE1368" s="69"/>
      <c r="BF1368" s="80"/>
      <c r="BG1368" s="80"/>
      <c r="BH1368" s="69"/>
      <c r="BI1368" s="69"/>
      <c r="BJ1368" s="80"/>
      <c r="BK1368" s="80"/>
      <c r="BL1368" s="69"/>
      <c r="BM1368" s="69"/>
      <c r="BN1368" s="80"/>
      <c r="BO1368" s="80"/>
      <c r="BP1368" s="69"/>
      <c r="BQ1368" s="69"/>
      <c r="BR1368" s="80"/>
      <c r="BS1368" s="80"/>
      <c r="BT1368" s="69"/>
      <c r="BU1368" s="69"/>
      <c r="BV1368" s="80"/>
      <c r="BW1368" s="80"/>
      <c r="BX1368" s="69"/>
      <c r="BY1368" s="69"/>
      <c r="BZ1368" s="80"/>
      <c r="CA1368" s="80"/>
      <c r="CB1368" s="69"/>
      <c r="CC1368" s="69"/>
      <c r="CD1368" s="80"/>
      <c r="CE1368" s="80"/>
      <c r="CF1368" s="69"/>
      <c r="CG1368" s="69"/>
      <c r="CH1368" s="69"/>
      <c r="CI1368" s="69"/>
      <c r="CJ1368" s="69"/>
      <c r="CK1368" s="69"/>
      <c r="CL1368" s="68"/>
      <c r="CM1368" s="67"/>
      <c r="CN1368" s="67"/>
      <c r="CO1368" s="68"/>
      <c r="CP1368" s="68"/>
      <c r="CQ1368" s="67"/>
      <c r="CR1368" s="67"/>
      <c r="CS1368" s="69"/>
      <c r="CT1368" s="81"/>
      <c r="CU1368" s="69"/>
      <c r="CV1368" s="69"/>
      <c r="CW1368" s="69"/>
      <c r="CX1368" s="69"/>
      <c r="CY1368" s="69"/>
      <c r="CZ1368" s="69"/>
      <c r="DA1368" s="69"/>
    </row>
    <row r="1369" spans="2:105">
      <c r="B1369" s="67"/>
      <c r="C1369" s="67"/>
      <c r="D1369" s="67"/>
      <c r="E1369" s="69"/>
      <c r="F1369" s="68"/>
      <c r="G1369" s="67"/>
      <c r="H1369" s="69"/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80"/>
      <c r="T1369" s="80"/>
      <c r="U1369" s="80"/>
      <c r="V1369" s="80"/>
      <c r="W1369" s="80"/>
      <c r="X1369" s="80"/>
      <c r="Y1369" s="80"/>
      <c r="Z1369" s="80"/>
      <c r="AA1369" s="80"/>
      <c r="AB1369" s="80"/>
      <c r="AC1369" s="80"/>
      <c r="AD1369" s="80"/>
      <c r="AE1369" s="69"/>
      <c r="AF1369" s="69"/>
      <c r="AG1369" s="69"/>
      <c r="AH1369" s="80"/>
      <c r="AI1369" s="80"/>
      <c r="AJ1369" s="69"/>
      <c r="AK1369" s="69"/>
      <c r="AL1369" s="80"/>
      <c r="AM1369" s="80"/>
      <c r="AN1369" s="69"/>
      <c r="AO1369" s="69"/>
      <c r="AP1369" s="80"/>
      <c r="AQ1369" s="80"/>
      <c r="AR1369" s="69"/>
      <c r="AS1369" s="69"/>
      <c r="AT1369" s="80"/>
      <c r="AU1369" s="80"/>
      <c r="AV1369" s="69"/>
      <c r="AW1369" s="69"/>
      <c r="AX1369" s="80"/>
      <c r="AY1369" s="80"/>
      <c r="AZ1369" s="69"/>
      <c r="BA1369" s="69"/>
      <c r="BB1369" s="80"/>
      <c r="BC1369" s="80"/>
      <c r="BD1369" s="69"/>
      <c r="BE1369" s="69"/>
      <c r="BF1369" s="80"/>
      <c r="BG1369" s="80"/>
      <c r="BH1369" s="69"/>
      <c r="BI1369" s="69"/>
      <c r="BJ1369" s="80"/>
      <c r="BK1369" s="80"/>
      <c r="BL1369" s="69"/>
      <c r="BM1369" s="69"/>
      <c r="BN1369" s="80"/>
      <c r="BO1369" s="80"/>
      <c r="BP1369" s="69"/>
      <c r="BQ1369" s="69"/>
      <c r="BR1369" s="80"/>
      <c r="BS1369" s="80"/>
      <c r="BT1369" s="69"/>
      <c r="BU1369" s="69"/>
      <c r="BV1369" s="80"/>
      <c r="BW1369" s="80"/>
      <c r="BX1369" s="69"/>
      <c r="BY1369" s="69"/>
      <c r="BZ1369" s="80"/>
      <c r="CA1369" s="80"/>
      <c r="CB1369" s="69"/>
      <c r="CC1369" s="69"/>
      <c r="CD1369" s="80"/>
      <c r="CE1369" s="80"/>
      <c r="CF1369" s="69"/>
      <c r="CG1369" s="69"/>
      <c r="CH1369" s="69"/>
      <c r="CI1369" s="69"/>
      <c r="CJ1369" s="69"/>
      <c r="CK1369" s="69"/>
      <c r="CL1369" s="68"/>
      <c r="CM1369" s="67"/>
      <c r="CN1369" s="67"/>
      <c r="CO1369" s="68"/>
      <c r="CP1369" s="68"/>
      <c r="CQ1369" s="67"/>
      <c r="CR1369" s="67"/>
      <c r="CS1369" s="69"/>
      <c r="CT1369" s="81"/>
      <c r="CU1369" s="69"/>
      <c r="CV1369" s="69"/>
      <c r="CW1369" s="69"/>
      <c r="CX1369" s="69"/>
      <c r="CY1369" s="69"/>
      <c r="CZ1369" s="69"/>
      <c r="DA1369" s="69"/>
    </row>
    <row r="1370" spans="2:105">
      <c r="B1370" s="67"/>
      <c r="C1370" s="67"/>
      <c r="D1370" s="67"/>
      <c r="E1370" s="69"/>
      <c r="F1370" s="68"/>
      <c r="G1370" s="67"/>
      <c r="H1370" s="69"/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80"/>
      <c r="T1370" s="80"/>
      <c r="U1370" s="80"/>
      <c r="V1370" s="80"/>
      <c r="W1370" s="80"/>
      <c r="X1370" s="80"/>
      <c r="Y1370" s="80"/>
      <c r="Z1370" s="80"/>
      <c r="AA1370" s="80"/>
      <c r="AB1370" s="80"/>
      <c r="AC1370" s="80"/>
      <c r="AD1370" s="80"/>
      <c r="AE1370" s="69"/>
      <c r="AF1370" s="69"/>
      <c r="AG1370" s="69"/>
      <c r="AH1370" s="80"/>
      <c r="AI1370" s="80"/>
      <c r="AJ1370" s="69"/>
      <c r="AK1370" s="69"/>
      <c r="AL1370" s="80"/>
      <c r="AM1370" s="80"/>
      <c r="AN1370" s="69"/>
      <c r="AO1370" s="69"/>
      <c r="AP1370" s="80"/>
      <c r="AQ1370" s="80"/>
      <c r="AR1370" s="69"/>
      <c r="AS1370" s="69"/>
      <c r="AT1370" s="80"/>
      <c r="AU1370" s="80"/>
      <c r="AV1370" s="69"/>
      <c r="AW1370" s="69"/>
      <c r="AX1370" s="80"/>
      <c r="AY1370" s="80"/>
      <c r="AZ1370" s="69"/>
      <c r="BA1370" s="69"/>
      <c r="BB1370" s="80"/>
      <c r="BC1370" s="80"/>
      <c r="BD1370" s="69"/>
      <c r="BE1370" s="69"/>
      <c r="BF1370" s="80"/>
      <c r="BG1370" s="80"/>
      <c r="BH1370" s="69"/>
      <c r="BI1370" s="69"/>
      <c r="BJ1370" s="80"/>
      <c r="BK1370" s="80"/>
      <c r="BL1370" s="69"/>
      <c r="BM1370" s="69"/>
      <c r="BN1370" s="80"/>
      <c r="BO1370" s="80"/>
      <c r="BP1370" s="69"/>
      <c r="BQ1370" s="69"/>
      <c r="BR1370" s="80"/>
      <c r="BS1370" s="80"/>
      <c r="BT1370" s="69"/>
      <c r="BU1370" s="69"/>
      <c r="BV1370" s="80"/>
      <c r="BW1370" s="80"/>
      <c r="BX1370" s="69"/>
      <c r="BY1370" s="69"/>
      <c r="BZ1370" s="80"/>
      <c r="CA1370" s="80"/>
      <c r="CB1370" s="69"/>
      <c r="CC1370" s="69"/>
      <c r="CD1370" s="80"/>
      <c r="CE1370" s="80"/>
      <c r="CF1370" s="69"/>
      <c r="CG1370" s="69"/>
      <c r="CH1370" s="69"/>
      <c r="CI1370" s="69"/>
      <c r="CJ1370" s="69"/>
      <c r="CK1370" s="69"/>
      <c r="CL1370" s="68"/>
      <c r="CM1370" s="67"/>
      <c r="CN1370" s="67"/>
      <c r="CO1370" s="68"/>
      <c r="CP1370" s="68"/>
      <c r="CQ1370" s="67"/>
      <c r="CR1370" s="67"/>
      <c r="CS1370" s="69"/>
      <c r="CT1370" s="81"/>
      <c r="CU1370" s="69"/>
      <c r="CV1370" s="69"/>
      <c r="CW1370" s="69"/>
      <c r="CX1370" s="69"/>
      <c r="CY1370" s="69"/>
      <c r="CZ1370" s="69"/>
      <c r="DA1370" s="69"/>
    </row>
    <row r="1371" spans="2:105">
      <c r="B1371" s="67"/>
      <c r="C1371" s="67"/>
      <c r="D1371" s="67"/>
      <c r="E1371" s="69"/>
      <c r="F1371" s="68"/>
      <c r="G1371" s="67"/>
      <c r="H1371" s="69"/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80"/>
      <c r="T1371" s="80"/>
      <c r="U1371" s="80"/>
      <c r="V1371" s="80"/>
      <c r="W1371" s="80"/>
      <c r="X1371" s="80"/>
      <c r="Y1371" s="80"/>
      <c r="Z1371" s="80"/>
      <c r="AA1371" s="80"/>
      <c r="AB1371" s="80"/>
      <c r="AC1371" s="80"/>
      <c r="AD1371" s="80"/>
      <c r="AE1371" s="69"/>
      <c r="AF1371" s="69"/>
      <c r="AG1371" s="69"/>
      <c r="AH1371" s="80"/>
      <c r="AI1371" s="80"/>
      <c r="AJ1371" s="69"/>
      <c r="AK1371" s="69"/>
      <c r="AL1371" s="80"/>
      <c r="AM1371" s="80"/>
      <c r="AN1371" s="69"/>
      <c r="AO1371" s="69"/>
      <c r="AP1371" s="80"/>
      <c r="AQ1371" s="80"/>
      <c r="AR1371" s="69"/>
      <c r="AS1371" s="69"/>
      <c r="AT1371" s="80"/>
      <c r="AU1371" s="80"/>
      <c r="AV1371" s="69"/>
      <c r="AW1371" s="69"/>
      <c r="AX1371" s="80"/>
      <c r="AY1371" s="80"/>
      <c r="AZ1371" s="69"/>
      <c r="BA1371" s="69"/>
      <c r="BB1371" s="80"/>
      <c r="BC1371" s="80"/>
      <c r="BD1371" s="69"/>
      <c r="BE1371" s="69"/>
      <c r="BF1371" s="80"/>
      <c r="BG1371" s="80"/>
      <c r="BH1371" s="69"/>
      <c r="BI1371" s="69"/>
      <c r="BJ1371" s="80"/>
      <c r="BK1371" s="80"/>
      <c r="BL1371" s="69"/>
      <c r="BM1371" s="69"/>
      <c r="BN1371" s="80"/>
      <c r="BO1371" s="80"/>
      <c r="BP1371" s="69"/>
      <c r="BQ1371" s="69"/>
      <c r="BR1371" s="80"/>
      <c r="BS1371" s="80"/>
      <c r="BT1371" s="69"/>
      <c r="BU1371" s="69"/>
      <c r="BV1371" s="80"/>
      <c r="BW1371" s="80"/>
      <c r="BX1371" s="69"/>
      <c r="BY1371" s="69"/>
      <c r="BZ1371" s="80"/>
      <c r="CA1371" s="80"/>
      <c r="CB1371" s="69"/>
      <c r="CC1371" s="69"/>
      <c r="CD1371" s="80"/>
      <c r="CE1371" s="80"/>
      <c r="CF1371" s="69"/>
      <c r="CG1371" s="69"/>
      <c r="CH1371" s="69"/>
      <c r="CI1371" s="69"/>
      <c r="CJ1371" s="69"/>
      <c r="CK1371" s="69"/>
      <c r="CL1371" s="68"/>
      <c r="CM1371" s="67"/>
      <c r="CN1371" s="67"/>
      <c r="CO1371" s="68"/>
      <c r="CP1371" s="68"/>
      <c r="CQ1371" s="67"/>
      <c r="CR1371" s="67"/>
      <c r="CS1371" s="69"/>
      <c r="CT1371" s="81"/>
      <c r="CU1371" s="69"/>
      <c r="CV1371" s="69"/>
      <c r="CW1371" s="69"/>
      <c r="CX1371" s="69"/>
      <c r="CY1371" s="69"/>
      <c r="CZ1371" s="69"/>
      <c r="DA1371" s="69"/>
    </row>
    <row r="1372" spans="2:105">
      <c r="B1372" s="67"/>
      <c r="C1372" s="67"/>
      <c r="D1372" s="67"/>
      <c r="E1372" s="69"/>
      <c r="F1372" s="68"/>
      <c r="G1372" s="67"/>
      <c r="H1372" s="69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80"/>
      <c r="T1372" s="80"/>
      <c r="U1372" s="80"/>
      <c r="V1372" s="80"/>
      <c r="W1372" s="80"/>
      <c r="X1372" s="80"/>
      <c r="Y1372" s="80"/>
      <c r="Z1372" s="80"/>
      <c r="AA1372" s="80"/>
      <c r="AB1372" s="80"/>
      <c r="AC1372" s="80"/>
      <c r="AD1372" s="80"/>
      <c r="AE1372" s="69"/>
      <c r="AF1372" s="69"/>
      <c r="AG1372" s="69"/>
      <c r="AH1372" s="80"/>
      <c r="AI1372" s="80"/>
      <c r="AJ1372" s="69"/>
      <c r="AK1372" s="69"/>
      <c r="AL1372" s="80"/>
      <c r="AM1372" s="80"/>
      <c r="AN1372" s="69"/>
      <c r="AO1372" s="69"/>
      <c r="AP1372" s="80"/>
      <c r="AQ1372" s="80"/>
      <c r="AR1372" s="69"/>
      <c r="AS1372" s="69"/>
      <c r="AT1372" s="80"/>
      <c r="AU1372" s="80"/>
      <c r="AV1372" s="69"/>
      <c r="AW1372" s="69"/>
      <c r="AX1372" s="80"/>
      <c r="AY1372" s="80"/>
      <c r="AZ1372" s="69"/>
      <c r="BA1372" s="69"/>
      <c r="BB1372" s="80"/>
      <c r="BC1372" s="80"/>
      <c r="BD1372" s="69"/>
      <c r="BE1372" s="69"/>
      <c r="BF1372" s="80"/>
      <c r="BG1372" s="80"/>
      <c r="BH1372" s="69"/>
      <c r="BI1372" s="69"/>
      <c r="BJ1372" s="80"/>
      <c r="BK1372" s="80"/>
      <c r="BL1372" s="69"/>
      <c r="BM1372" s="69"/>
      <c r="BN1372" s="80"/>
      <c r="BO1372" s="80"/>
      <c r="BP1372" s="69"/>
      <c r="BQ1372" s="69"/>
      <c r="BR1372" s="80"/>
      <c r="BS1372" s="80"/>
      <c r="BT1372" s="69"/>
      <c r="BU1372" s="69"/>
      <c r="BV1372" s="80"/>
      <c r="BW1372" s="80"/>
      <c r="BX1372" s="69"/>
      <c r="BY1372" s="69"/>
      <c r="BZ1372" s="80"/>
      <c r="CA1372" s="80"/>
      <c r="CB1372" s="69"/>
      <c r="CC1372" s="69"/>
      <c r="CD1372" s="80"/>
      <c r="CE1372" s="80"/>
      <c r="CF1372" s="69"/>
      <c r="CG1372" s="69"/>
      <c r="CH1372" s="69"/>
      <c r="CI1372" s="69"/>
      <c r="CJ1372" s="69"/>
      <c r="CK1372" s="69"/>
      <c r="CL1372" s="68"/>
      <c r="CM1372" s="67"/>
      <c r="CN1372" s="67"/>
      <c r="CO1372" s="68"/>
      <c r="CP1372" s="68"/>
      <c r="CQ1372" s="67"/>
      <c r="CR1372" s="67"/>
      <c r="CS1372" s="69"/>
      <c r="CT1372" s="81"/>
      <c r="CU1372" s="69"/>
      <c r="CV1372" s="69"/>
      <c r="CW1372" s="69"/>
      <c r="CX1372" s="69"/>
      <c r="CY1372" s="69"/>
      <c r="CZ1372" s="69"/>
      <c r="DA1372" s="69"/>
    </row>
    <row r="1373" spans="2:105">
      <c r="B1373" s="67"/>
      <c r="C1373" s="67"/>
      <c r="D1373" s="67"/>
      <c r="E1373" s="69"/>
      <c r="F1373" s="68"/>
      <c r="G1373" s="67"/>
      <c r="H1373" s="69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80"/>
      <c r="T1373" s="80"/>
      <c r="U1373" s="80"/>
      <c r="V1373" s="80"/>
      <c r="W1373" s="80"/>
      <c r="X1373" s="80"/>
      <c r="Y1373" s="80"/>
      <c r="Z1373" s="80"/>
      <c r="AA1373" s="80"/>
      <c r="AB1373" s="80"/>
      <c r="AC1373" s="80"/>
      <c r="AD1373" s="80"/>
      <c r="AE1373" s="69"/>
      <c r="AF1373" s="69"/>
      <c r="AG1373" s="69"/>
      <c r="AH1373" s="80"/>
      <c r="AI1373" s="80"/>
      <c r="AJ1373" s="69"/>
      <c r="AK1373" s="69"/>
      <c r="AL1373" s="80"/>
      <c r="AM1373" s="80"/>
      <c r="AN1373" s="69"/>
      <c r="AO1373" s="69"/>
      <c r="AP1373" s="80"/>
      <c r="AQ1373" s="80"/>
      <c r="AR1373" s="69"/>
      <c r="AS1373" s="69"/>
      <c r="AT1373" s="80"/>
      <c r="AU1373" s="80"/>
      <c r="AV1373" s="69"/>
      <c r="AW1373" s="69"/>
      <c r="AX1373" s="80"/>
      <c r="AY1373" s="80"/>
      <c r="AZ1373" s="69"/>
      <c r="BA1373" s="69"/>
      <c r="BB1373" s="80"/>
      <c r="BC1373" s="80"/>
      <c r="BD1373" s="69"/>
      <c r="BE1373" s="69"/>
      <c r="BF1373" s="80"/>
      <c r="BG1373" s="80"/>
      <c r="BH1373" s="69"/>
      <c r="BI1373" s="69"/>
      <c r="BJ1373" s="80"/>
      <c r="BK1373" s="80"/>
      <c r="BL1373" s="69"/>
      <c r="BM1373" s="69"/>
      <c r="BN1373" s="80"/>
      <c r="BO1373" s="80"/>
      <c r="BP1373" s="69"/>
      <c r="BQ1373" s="69"/>
      <c r="BR1373" s="80"/>
      <c r="BS1373" s="80"/>
      <c r="BT1373" s="69"/>
      <c r="BU1373" s="69"/>
      <c r="BV1373" s="80"/>
      <c r="BW1373" s="80"/>
      <c r="BX1373" s="69"/>
      <c r="BY1373" s="69"/>
      <c r="BZ1373" s="80"/>
      <c r="CA1373" s="80"/>
      <c r="CB1373" s="69"/>
      <c r="CC1373" s="69"/>
      <c r="CD1373" s="80"/>
      <c r="CE1373" s="80"/>
      <c r="CF1373" s="69"/>
      <c r="CG1373" s="69"/>
      <c r="CH1373" s="69"/>
      <c r="CI1373" s="69"/>
      <c r="CJ1373" s="69"/>
      <c r="CK1373" s="69"/>
      <c r="CL1373" s="68"/>
      <c r="CM1373" s="67"/>
      <c r="CN1373" s="67"/>
      <c r="CO1373" s="68"/>
      <c r="CP1373" s="68"/>
      <c r="CQ1373" s="67"/>
      <c r="CR1373" s="67"/>
      <c r="CS1373" s="69"/>
      <c r="CT1373" s="81"/>
      <c r="CU1373" s="69"/>
      <c r="CV1373" s="69"/>
      <c r="CW1373" s="69"/>
      <c r="CX1373" s="69"/>
      <c r="CY1373" s="69"/>
      <c r="CZ1373" s="69"/>
      <c r="DA1373" s="69"/>
    </row>
    <row r="1374" spans="2:105">
      <c r="B1374" s="67"/>
      <c r="C1374" s="67"/>
      <c r="D1374" s="67"/>
      <c r="E1374" s="69"/>
      <c r="F1374" s="68"/>
      <c r="G1374" s="67"/>
      <c r="H1374" s="69"/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80"/>
      <c r="T1374" s="80"/>
      <c r="U1374" s="80"/>
      <c r="V1374" s="80"/>
      <c r="W1374" s="80"/>
      <c r="X1374" s="80"/>
      <c r="Y1374" s="80"/>
      <c r="Z1374" s="80"/>
      <c r="AA1374" s="80"/>
      <c r="AB1374" s="80"/>
      <c r="AC1374" s="80"/>
      <c r="AD1374" s="80"/>
      <c r="AE1374" s="69"/>
      <c r="AF1374" s="69"/>
      <c r="AG1374" s="69"/>
      <c r="AH1374" s="80"/>
      <c r="AI1374" s="80"/>
      <c r="AJ1374" s="69"/>
      <c r="AK1374" s="69"/>
      <c r="AL1374" s="80"/>
      <c r="AM1374" s="80"/>
      <c r="AN1374" s="69"/>
      <c r="AO1374" s="69"/>
      <c r="AP1374" s="80"/>
      <c r="AQ1374" s="80"/>
      <c r="AR1374" s="69"/>
      <c r="AS1374" s="69"/>
      <c r="AT1374" s="80"/>
      <c r="AU1374" s="80"/>
      <c r="AV1374" s="69"/>
      <c r="AW1374" s="69"/>
      <c r="AX1374" s="80"/>
      <c r="AY1374" s="80"/>
      <c r="AZ1374" s="69"/>
      <c r="BA1374" s="69"/>
      <c r="BB1374" s="80"/>
      <c r="BC1374" s="80"/>
      <c r="BD1374" s="69"/>
      <c r="BE1374" s="69"/>
      <c r="BF1374" s="80"/>
      <c r="BG1374" s="80"/>
      <c r="BH1374" s="69"/>
      <c r="BI1374" s="69"/>
      <c r="BJ1374" s="80"/>
      <c r="BK1374" s="80"/>
      <c r="BL1374" s="69"/>
      <c r="BM1374" s="69"/>
      <c r="BN1374" s="80"/>
      <c r="BO1374" s="80"/>
      <c r="BP1374" s="69"/>
      <c r="BQ1374" s="69"/>
      <c r="BR1374" s="80"/>
      <c r="BS1374" s="80"/>
      <c r="BT1374" s="69"/>
      <c r="BU1374" s="69"/>
      <c r="BV1374" s="80"/>
      <c r="BW1374" s="80"/>
      <c r="BX1374" s="69"/>
      <c r="BY1374" s="69"/>
      <c r="BZ1374" s="80"/>
      <c r="CA1374" s="80"/>
      <c r="CB1374" s="69"/>
      <c r="CC1374" s="69"/>
      <c r="CD1374" s="80"/>
      <c r="CE1374" s="80"/>
      <c r="CF1374" s="69"/>
      <c r="CG1374" s="69"/>
      <c r="CH1374" s="69"/>
      <c r="CI1374" s="69"/>
      <c r="CJ1374" s="69"/>
      <c r="CK1374" s="69"/>
      <c r="CL1374" s="68"/>
      <c r="CM1374" s="67"/>
      <c r="CN1374" s="67"/>
      <c r="CO1374" s="68"/>
      <c r="CP1374" s="68"/>
      <c r="CQ1374" s="67"/>
      <c r="CR1374" s="67"/>
      <c r="CS1374" s="69"/>
      <c r="CT1374" s="81"/>
      <c r="CU1374" s="69"/>
      <c r="CV1374" s="69"/>
      <c r="CW1374" s="69"/>
      <c r="CX1374" s="69"/>
      <c r="CY1374" s="69"/>
      <c r="CZ1374" s="69"/>
      <c r="DA1374" s="69"/>
    </row>
    <row r="1375" spans="2:105">
      <c r="B1375" s="67"/>
      <c r="C1375" s="67"/>
      <c r="D1375" s="67"/>
      <c r="E1375" s="69"/>
      <c r="F1375" s="68"/>
      <c r="G1375" s="67"/>
      <c r="H1375" s="69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80"/>
      <c r="T1375" s="80"/>
      <c r="U1375" s="80"/>
      <c r="V1375" s="80"/>
      <c r="W1375" s="80"/>
      <c r="X1375" s="80"/>
      <c r="Y1375" s="80"/>
      <c r="Z1375" s="80"/>
      <c r="AA1375" s="80"/>
      <c r="AB1375" s="80"/>
      <c r="AC1375" s="80"/>
      <c r="AD1375" s="80"/>
      <c r="AE1375" s="69"/>
      <c r="AF1375" s="69"/>
      <c r="AG1375" s="69"/>
      <c r="AH1375" s="80"/>
      <c r="AI1375" s="80"/>
      <c r="AJ1375" s="69"/>
      <c r="AK1375" s="69"/>
      <c r="AL1375" s="80"/>
      <c r="AM1375" s="80"/>
      <c r="AN1375" s="69"/>
      <c r="AO1375" s="69"/>
      <c r="AP1375" s="80"/>
      <c r="AQ1375" s="80"/>
      <c r="AR1375" s="69"/>
      <c r="AS1375" s="69"/>
      <c r="AT1375" s="80"/>
      <c r="AU1375" s="80"/>
      <c r="AV1375" s="69"/>
      <c r="AW1375" s="69"/>
      <c r="AX1375" s="80"/>
      <c r="AY1375" s="80"/>
      <c r="AZ1375" s="69"/>
      <c r="BA1375" s="69"/>
      <c r="BB1375" s="80"/>
      <c r="BC1375" s="80"/>
      <c r="BD1375" s="69"/>
      <c r="BE1375" s="69"/>
      <c r="BF1375" s="80"/>
      <c r="BG1375" s="80"/>
      <c r="BH1375" s="69"/>
      <c r="BI1375" s="69"/>
      <c r="BJ1375" s="80"/>
      <c r="BK1375" s="80"/>
      <c r="BL1375" s="69"/>
      <c r="BM1375" s="69"/>
      <c r="BN1375" s="80"/>
      <c r="BO1375" s="80"/>
      <c r="BP1375" s="69"/>
      <c r="BQ1375" s="69"/>
      <c r="BR1375" s="80"/>
      <c r="BS1375" s="80"/>
      <c r="BT1375" s="69"/>
      <c r="BU1375" s="69"/>
      <c r="BV1375" s="80"/>
      <c r="BW1375" s="80"/>
      <c r="BX1375" s="69"/>
      <c r="BY1375" s="69"/>
      <c r="BZ1375" s="80"/>
      <c r="CA1375" s="80"/>
      <c r="CB1375" s="69"/>
      <c r="CC1375" s="69"/>
      <c r="CD1375" s="80"/>
      <c r="CE1375" s="80"/>
      <c r="CF1375" s="69"/>
      <c r="CG1375" s="69"/>
      <c r="CH1375" s="69"/>
      <c r="CI1375" s="69"/>
      <c r="CJ1375" s="69"/>
      <c r="CK1375" s="69"/>
      <c r="CL1375" s="68"/>
      <c r="CM1375" s="67"/>
      <c r="CN1375" s="67"/>
      <c r="CO1375" s="68"/>
      <c r="CP1375" s="68"/>
      <c r="CQ1375" s="67"/>
      <c r="CR1375" s="67"/>
      <c r="CS1375" s="69"/>
      <c r="CT1375" s="81"/>
      <c r="CU1375" s="69"/>
      <c r="CV1375" s="69"/>
      <c r="CW1375" s="69"/>
      <c r="CX1375" s="69"/>
      <c r="CY1375" s="69"/>
      <c r="CZ1375" s="69"/>
      <c r="DA1375" s="69"/>
    </row>
    <row r="1376" spans="2:105">
      <c r="B1376" s="67"/>
      <c r="C1376" s="67"/>
      <c r="D1376" s="67"/>
      <c r="E1376" s="69"/>
      <c r="F1376" s="68"/>
      <c r="G1376" s="67"/>
      <c r="H1376" s="69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80"/>
      <c r="T1376" s="80"/>
      <c r="U1376" s="80"/>
      <c r="V1376" s="80"/>
      <c r="W1376" s="80"/>
      <c r="X1376" s="80"/>
      <c r="Y1376" s="80"/>
      <c r="Z1376" s="80"/>
      <c r="AA1376" s="80"/>
      <c r="AB1376" s="80"/>
      <c r="AC1376" s="80"/>
      <c r="AD1376" s="80"/>
      <c r="AE1376" s="69"/>
      <c r="AF1376" s="69"/>
      <c r="AG1376" s="69"/>
      <c r="AH1376" s="80"/>
      <c r="AI1376" s="80"/>
      <c r="AJ1376" s="69"/>
      <c r="AK1376" s="69"/>
      <c r="AL1376" s="80"/>
      <c r="AM1376" s="80"/>
      <c r="AN1376" s="69"/>
      <c r="AO1376" s="69"/>
      <c r="AP1376" s="80"/>
      <c r="AQ1376" s="80"/>
      <c r="AR1376" s="69"/>
      <c r="AS1376" s="69"/>
      <c r="AT1376" s="80"/>
      <c r="AU1376" s="80"/>
      <c r="AV1376" s="69"/>
      <c r="AW1376" s="69"/>
      <c r="AX1376" s="80"/>
      <c r="AY1376" s="80"/>
      <c r="AZ1376" s="69"/>
      <c r="BA1376" s="69"/>
      <c r="BB1376" s="80"/>
      <c r="BC1376" s="80"/>
      <c r="BD1376" s="69"/>
      <c r="BE1376" s="69"/>
      <c r="BF1376" s="80"/>
      <c r="BG1376" s="80"/>
      <c r="BH1376" s="69"/>
      <c r="BI1376" s="69"/>
      <c r="BJ1376" s="80"/>
      <c r="BK1376" s="80"/>
      <c r="BL1376" s="69"/>
      <c r="BM1376" s="69"/>
      <c r="BN1376" s="80"/>
      <c r="BO1376" s="80"/>
      <c r="BP1376" s="69"/>
      <c r="BQ1376" s="69"/>
      <c r="BR1376" s="80"/>
      <c r="BS1376" s="80"/>
      <c r="BT1376" s="69"/>
      <c r="BU1376" s="69"/>
      <c r="BV1376" s="80"/>
      <c r="BW1376" s="80"/>
      <c r="BX1376" s="69"/>
      <c r="BY1376" s="69"/>
      <c r="BZ1376" s="80"/>
      <c r="CA1376" s="80"/>
      <c r="CB1376" s="69"/>
      <c r="CC1376" s="69"/>
      <c r="CD1376" s="80"/>
      <c r="CE1376" s="80"/>
      <c r="CF1376" s="69"/>
      <c r="CG1376" s="69"/>
      <c r="CH1376" s="69"/>
      <c r="CI1376" s="69"/>
      <c r="CJ1376" s="69"/>
      <c r="CK1376" s="69"/>
      <c r="CL1376" s="68"/>
      <c r="CM1376" s="67"/>
      <c r="CN1376" s="67"/>
      <c r="CO1376" s="68"/>
      <c r="CP1376" s="68"/>
      <c r="CQ1376" s="67"/>
      <c r="CR1376" s="67"/>
      <c r="CS1376" s="69"/>
      <c r="CT1376" s="81"/>
      <c r="CU1376" s="69"/>
      <c r="CV1376" s="69"/>
      <c r="CW1376" s="69"/>
      <c r="CX1376" s="69"/>
      <c r="CY1376" s="69"/>
      <c r="CZ1376" s="69"/>
      <c r="DA1376" s="69"/>
    </row>
    <row r="1377" spans="2:105">
      <c r="B1377" s="67"/>
      <c r="C1377" s="67"/>
      <c r="D1377" s="67"/>
      <c r="E1377" s="69"/>
      <c r="F1377" s="68"/>
      <c r="G1377" s="67"/>
      <c r="H1377" s="69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80"/>
      <c r="T1377" s="80"/>
      <c r="U1377" s="80"/>
      <c r="V1377" s="80"/>
      <c r="W1377" s="80"/>
      <c r="X1377" s="80"/>
      <c r="Y1377" s="80"/>
      <c r="Z1377" s="80"/>
      <c r="AA1377" s="80"/>
      <c r="AB1377" s="80"/>
      <c r="AC1377" s="80"/>
      <c r="AD1377" s="80"/>
      <c r="AE1377" s="69"/>
      <c r="AF1377" s="69"/>
      <c r="AG1377" s="69"/>
      <c r="AH1377" s="80"/>
      <c r="AI1377" s="80"/>
      <c r="AJ1377" s="69"/>
      <c r="AK1377" s="69"/>
      <c r="AL1377" s="80"/>
      <c r="AM1377" s="80"/>
      <c r="AN1377" s="69"/>
      <c r="AO1377" s="69"/>
      <c r="AP1377" s="80"/>
      <c r="AQ1377" s="80"/>
      <c r="AR1377" s="69"/>
      <c r="AS1377" s="69"/>
      <c r="AT1377" s="80"/>
      <c r="AU1377" s="80"/>
      <c r="AV1377" s="69"/>
      <c r="AW1377" s="69"/>
      <c r="AX1377" s="80"/>
      <c r="AY1377" s="80"/>
      <c r="AZ1377" s="69"/>
      <c r="BA1377" s="69"/>
      <c r="BB1377" s="80"/>
      <c r="BC1377" s="80"/>
      <c r="BD1377" s="69"/>
      <c r="BE1377" s="69"/>
      <c r="BF1377" s="80"/>
      <c r="BG1377" s="80"/>
      <c r="BH1377" s="69"/>
      <c r="BI1377" s="69"/>
      <c r="BJ1377" s="80"/>
      <c r="BK1377" s="80"/>
      <c r="BL1377" s="69"/>
      <c r="BM1377" s="69"/>
      <c r="BN1377" s="80"/>
      <c r="BO1377" s="80"/>
      <c r="BP1377" s="69"/>
      <c r="BQ1377" s="69"/>
      <c r="BR1377" s="80"/>
      <c r="BS1377" s="80"/>
      <c r="BT1377" s="69"/>
      <c r="BU1377" s="69"/>
      <c r="BV1377" s="80"/>
      <c r="BW1377" s="80"/>
      <c r="BX1377" s="69"/>
      <c r="BY1377" s="69"/>
      <c r="BZ1377" s="80"/>
      <c r="CA1377" s="80"/>
      <c r="CB1377" s="69"/>
      <c r="CC1377" s="69"/>
      <c r="CD1377" s="80"/>
      <c r="CE1377" s="80"/>
      <c r="CF1377" s="69"/>
      <c r="CG1377" s="69"/>
      <c r="CH1377" s="69"/>
      <c r="CI1377" s="69"/>
      <c r="CJ1377" s="69"/>
      <c r="CK1377" s="69"/>
      <c r="CL1377" s="68"/>
      <c r="CM1377" s="67"/>
      <c r="CN1377" s="67"/>
      <c r="CO1377" s="68"/>
      <c r="CP1377" s="68"/>
      <c r="CQ1377" s="67"/>
      <c r="CR1377" s="67"/>
      <c r="CS1377" s="69"/>
      <c r="CT1377" s="81"/>
      <c r="CU1377" s="69"/>
      <c r="CV1377" s="69"/>
      <c r="CW1377" s="69"/>
      <c r="CX1377" s="69"/>
      <c r="CY1377" s="69"/>
      <c r="CZ1377" s="69"/>
      <c r="DA1377" s="69"/>
    </row>
    <row r="1378" spans="2:105">
      <c r="B1378" s="67"/>
      <c r="C1378" s="67"/>
      <c r="D1378" s="67"/>
      <c r="E1378" s="69"/>
      <c r="F1378" s="68"/>
      <c r="G1378" s="67"/>
      <c r="H1378" s="69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80"/>
      <c r="T1378" s="80"/>
      <c r="U1378" s="80"/>
      <c r="V1378" s="80"/>
      <c r="W1378" s="80"/>
      <c r="X1378" s="80"/>
      <c r="Y1378" s="80"/>
      <c r="Z1378" s="80"/>
      <c r="AA1378" s="80"/>
      <c r="AB1378" s="80"/>
      <c r="AC1378" s="80"/>
      <c r="AD1378" s="80"/>
      <c r="AE1378" s="69"/>
      <c r="AF1378" s="69"/>
      <c r="AG1378" s="69"/>
      <c r="AH1378" s="80"/>
      <c r="AI1378" s="80"/>
      <c r="AJ1378" s="69"/>
      <c r="AK1378" s="69"/>
      <c r="AL1378" s="80"/>
      <c r="AM1378" s="80"/>
      <c r="AN1378" s="69"/>
      <c r="AO1378" s="69"/>
      <c r="AP1378" s="80"/>
      <c r="AQ1378" s="80"/>
      <c r="AR1378" s="69"/>
      <c r="AS1378" s="69"/>
      <c r="AT1378" s="80"/>
      <c r="AU1378" s="80"/>
      <c r="AV1378" s="69"/>
      <c r="AW1378" s="69"/>
      <c r="AX1378" s="80"/>
      <c r="AY1378" s="80"/>
      <c r="AZ1378" s="69"/>
      <c r="BA1378" s="69"/>
      <c r="BB1378" s="80"/>
      <c r="BC1378" s="80"/>
      <c r="BD1378" s="69"/>
      <c r="BE1378" s="69"/>
      <c r="BF1378" s="80"/>
      <c r="BG1378" s="80"/>
      <c r="BH1378" s="69"/>
      <c r="BI1378" s="69"/>
      <c r="BJ1378" s="80"/>
      <c r="BK1378" s="80"/>
      <c r="BL1378" s="69"/>
      <c r="BM1378" s="69"/>
      <c r="BN1378" s="80"/>
      <c r="BO1378" s="80"/>
      <c r="BP1378" s="69"/>
      <c r="BQ1378" s="69"/>
      <c r="BR1378" s="80"/>
      <c r="BS1378" s="80"/>
      <c r="BT1378" s="69"/>
      <c r="BU1378" s="69"/>
      <c r="BV1378" s="80"/>
      <c r="BW1378" s="80"/>
      <c r="BX1378" s="69"/>
      <c r="BY1378" s="69"/>
      <c r="BZ1378" s="80"/>
      <c r="CA1378" s="80"/>
      <c r="CB1378" s="69"/>
      <c r="CC1378" s="69"/>
      <c r="CD1378" s="80"/>
      <c r="CE1378" s="80"/>
      <c r="CF1378" s="69"/>
      <c r="CG1378" s="69"/>
      <c r="CH1378" s="69"/>
      <c r="CI1378" s="69"/>
      <c r="CJ1378" s="69"/>
      <c r="CK1378" s="69"/>
      <c r="CL1378" s="68"/>
      <c r="CM1378" s="67"/>
      <c r="CN1378" s="67"/>
      <c r="CO1378" s="68"/>
      <c r="CP1378" s="68"/>
      <c r="CQ1378" s="67"/>
      <c r="CR1378" s="67"/>
      <c r="CS1378" s="69"/>
      <c r="CT1378" s="81"/>
      <c r="CU1378" s="69"/>
      <c r="CV1378" s="69"/>
      <c r="CW1378" s="69"/>
      <c r="CX1378" s="69"/>
      <c r="CY1378" s="69"/>
      <c r="CZ1378" s="69"/>
      <c r="DA1378" s="69"/>
    </row>
    <row r="1379" spans="2:105">
      <c r="B1379" s="67"/>
      <c r="C1379" s="67"/>
      <c r="D1379" s="67"/>
      <c r="E1379" s="69"/>
      <c r="F1379" s="68"/>
      <c r="G1379" s="67"/>
      <c r="H1379" s="69"/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80"/>
      <c r="T1379" s="80"/>
      <c r="U1379" s="80"/>
      <c r="V1379" s="80"/>
      <c r="W1379" s="80"/>
      <c r="X1379" s="80"/>
      <c r="Y1379" s="80"/>
      <c r="Z1379" s="80"/>
      <c r="AA1379" s="80"/>
      <c r="AB1379" s="80"/>
      <c r="AC1379" s="80"/>
      <c r="AD1379" s="80"/>
      <c r="AE1379" s="69"/>
      <c r="AF1379" s="69"/>
      <c r="AG1379" s="69"/>
      <c r="AH1379" s="80"/>
      <c r="AI1379" s="80"/>
      <c r="AJ1379" s="69"/>
      <c r="AK1379" s="69"/>
      <c r="AL1379" s="80"/>
      <c r="AM1379" s="80"/>
      <c r="AN1379" s="69"/>
      <c r="AO1379" s="69"/>
      <c r="AP1379" s="80"/>
      <c r="AQ1379" s="80"/>
      <c r="AR1379" s="69"/>
      <c r="AS1379" s="69"/>
      <c r="AT1379" s="80"/>
      <c r="AU1379" s="80"/>
      <c r="AV1379" s="69"/>
      <c r="AW1379" s="69"/>
      <c r="AX1379" s="80"/>
      <c r="AY1379" s="80"/>
      <c r="AZ1379" s="69"/>
      <c r="BA1379" s="69"/>
      <c r="BB1379" s="80"/>
      <c r="BC1379" s="80"/>
      <c r="BD1379" s="69"/>
      <c r="BE1379" s="69"/>
      <c r="BF1379" s="80"/>
      <c r="BG1379" s="80"/>
      <c r="BH1379" s="69"/>
      <c r="BI1379" s="69"/>
      <c r="BJ1379" s="80"/>
      <c r="BK1379" s="80"/>
      <c r="BL1379" s="69"/>
      <c r="BM1379" s="69"/>
      <c r="BN1379" s="80"/>
      <c r="BO1379" s="80"/>
      <c r="BP1379" s="69"/>
      <c r="BQ1379" s="69"/>
      <c r="BR1379" s="80"/>
      <c r="BS1379" s="80"/>
      <c r="BT1379" s="69"/>
      <c r="BU1379" s="69"/>
      <c r="BV1379" s="80"/>
      <c r="BW1379" s="80"/>
      <c r="BX1379" s="69"/>
      <c r="BY1379" s="69"/>
      <c r="BZ1379" s="80"/>
      <c r="CA1379" s="80"/>
      <c r="CB1379" s="69"/>
      <c r="CC1379" s="69"/>
      <c r="CD1379" s="80"/>
      <c r="CE1379" s="80"/>
      <c r="CF1379" s="69"/>
      <c r="CG1379" s="69"/>
      <c r="CH1379" s="69"/>
      <c r="CI1379" s="69"/>
      <c r="CJ1379" s="69"/>
      <c r="CK1379" s="69"/>
      <c r="CL1379" s="68"/>
      <c r="CM1379" s="67"/>
      <c r="CN1379" s="67"/>
      <c r="CO1379" s="68"/>
      <c r="CP1379" s="68"/>
      <c r="CQ1379" s="67"/>
      <c r="CR1379" s="67"/>
      <c r="CS1379" s="69"/>
      <c r="CT1379" s="81"/>
      <c r="CU1379" s="69"/>
      <c r="CV1379" s="69"/>
      <c r="CW1379" s="69"/>
      <c r="CX1379" s="69"/>
      <c r="CY1379" s="69"/>
      <c r="CZ1379" s="69"/>
      <c r="DA1379" s="69"/>
    </row>
    <row r="1380" spans="2:105">
      <c r="B1380" s="67"/>
      <c r="C1380" s="67"/>
      <c r="D1380" s="67"/>
      <c r="E1380" s="69"/>
      <c r="F1380" s="68"/>
      <c r="G1380" s="67"/>
      <c r="H1380" s="69"/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80"/>
      <c r="T1380" s="80"/>
      <c r="U1380" s="80"/>
      <c r="V1380" s="80"/>
      <c r="W1380" s="80"/>
      <c r="X1380" s="80"/>
      <c r="Y1380" s="80"/>
      <c r="Z1380" s="80"/>
      <c r="AA1380" s="80"/>
      <c r="AB1380" s="80"/>
      <c r="AC1380" s="80"/>
      <c r="AD1380" s="80"/>
      <c r="AE1380" s="69"/>
      <c r="AF1380" s="69"/>
      <c r="AG1380" s="69"/>
      <c r="AH1380" s="80"/>
      <c r="AI1380" s="80"/>
      <c r="AJ1380" s="69"/>
      <c r="AK1380" s="69"/>
      <c r="AL1380" s="80"/>
      <c r="AM1380" s="80"/>
      <c r="AN1380" s="69"/>
      <c r="AO1380" s="69"/>
      <c r="AP1380" s="80"/>
      <c r="AQ1380" s="80"/>
      <c r="AR1380" s="69"/>
      <c r="AS1380" s="69"/>
      <c r="AT1380" s="80"/>
      <c r="AU1380" s="80"/>
      <c r="AV1380" s="69"/>
      <c r="AW1380" s="69"/>
      <c r="AX1380" s="80"/>
      <c r="AY1380" s="80"/>
      <c r="AZ1380" s="69"/>
      <c r="BA1380" s="69"/>
      <c r="BB1380" s="80"/>
      <c r="BC1380" s="80"/>
      <c r="BD1380" s="69"/>
      <c r="BE1380" s="69"/>
      <c r="BF1380" s="80"/>
      <c r="BG1380" s="80"/>
      <c r="BH1380" s="69"/>
      <c r="BI1380" s="69"/>
      <c r="BJ1380" s="80"/>
      <c r="BK1380" s="80"/>
      <c r="BL1380" s="69"/>
      <c r="BM1380" s="69"/>
      <c r="BN1380" s="80"/>
      <c r="BO1380" s="80"/>
      <c r="BP1380" s="69"/>
      <c r="BQ1380" s="69"/>
      <c r="BR1380" s="80"/>
      <c r="BS1380" s="80"/>
      <c r="BT1380" s="69"/>
      <c r="BU1380" s="69"/>
      <c r="BV1380" s="80"/>
      <c r="BW1380" s="80"/>
      <c r="BX1380" s="69"/>
      <c r="BY1380" s="69"/>
      <c r="BZ1380" s="80"/>
      <c r="CA1380" s="80"/>
      <c r="CB1380" s="69"/>
      <c r="CC1380" s="69"/>
      <c r="CD1380" s="80"/>
      <c r="CE1380" s="80"/>
      <c r="CF1380" s="69"/>
      <c r="CG1380" s="69"/>
      <c r="CH1380" s="69"/>
      <c r="CI1380" s="69"/>
      <c r="CJ1380" s="69"/>
      <c r="CK1380" s="69"/>
      <c r="CL1380" s="68"/>
      <c r="CM1380" s="67"/>
      <c r="CN1380" s="67"/>
      <c r="CO1380" s="68"/>
      <c r="CP1380" s="68"/>
      <c r="CQ1380" s="67"/>
      <c r="CR1380" s="67"/>
      <c r="CS1380" s="69"/>
      <c r="CT1380" s="81"/>
      <c r="CU1380" s="69"/>
      <c r="CV1380" s="69"/>
      <c r="CW1380" s="69"/>
      <c r="CX1380" s="69"/>
      <c r="CY1380" s="69"/>
      <c r="CZ1380" s="69"/>
      <c r="DA1380" s="69"/>
    </row>
    <row r="1381" spans="2:105">
      <c r="B1381" s="67"/>
      <c r="C1381" s="67"/>
      <c r="D1381" s="67"/>
      <c r="E1381" s="69"/>
      <c r="F1381" s="68"/>
      <c r="G1381" s="67"/>
      <c r="H1381" s="69"/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80"/>
      <c r="T1381" s="80"/>
      <c r="U1381" s="80"/>
      <c r="V1381" s="80"/>
      <c r="W1381" s="80"/>
      <c r="X1381" s="80"/>
      <c r="Y1381" s="80"/>
      <c r="Z1381" s="80"/>
      <c r="AA1381" s="80"/>
      <c r="AB1381" s="80"/>
      <c r="AC1381" s="80"/>
      <c r="AD1381" s="80"/>
      <c r="AE1381" s="69"/>
      <c r="AF1381" s="69"/>
      <c r="AG1381" s="69"/>
      <c r="AH1381" s="80"/>
      <c r="AI1381" s="80"/>
      <c r="AJ1381" s="69"/>
      <c r="AK1381" s="69"/>
      <c r="AL1381" s="80"/>
      <c r="AM1381" s="80"/>
      <c r="AN1381" s="69"/>
      <c r="AO1381" s="69"/>
      <c r="AP1381" s="80"/>
      <c r="AQ1381" s="80"/>
      <c r="AR1381" s="69"/>
      <c r="AS1381" s="69"/>
      <c r="AT1381" s="80"/>
      <c r="AU1381" s="80"/>
      <c r="AV1381" s="69"/>
      <c r="AW1381" s="69"/>
      <c r="AX1381" s="80"/>
      <c r="AY1381" s="80"/>
      <c r="AZ1381" s="69"/>
      <c r="BA1381" s="69"/>
      <c r="BB1381" s="80"/>
      <c r="BC1381" s="80"/>
      <c r="BD1381" s="69"/>
      <c r="BE1381" s="69"/>
      <c r="BF1381" s="80"/>
      <c r="BG1381" s="80"/>
      <c r="BH1381" s="69"/>
      <c r="BI1381" s="69"/>
      <c r="BJ1381" s="80"/>
      <c r="BK1381" s="80"/>
      <c r="BL1381" s="69"/>
      <c r="BM1381" s="69"/>
      <c r="BN1381" s="80"/>
      <c r="BO1381" s="80"/>
      <c r="BP1381" s="69"/>
      <c r="BQ1381" s="69"/>
      <c r="BR1381" s="80"/>
      <c r="BS1381" s="80"/>
      <c r="BT1381" s="69"/>
      <c r="BU1381" s="69"/>
      <c r="BV1381" s="80"/>
      <c r="BW1381" s="80"/>
      <c r="BX1381" s="69"/>
      <c r="BY1381" s="69"/>
      <c r="BZ1381" s="80"/>
      <c r="CA1381" s="80"/>
      <c r="CB1381" s="69"/>
      <c r="CC1381" s="69"/>
      <c r="CD1381" s="80"/>
      <c r="CE1381" s="80"/>
      <c r="CF1381" s="69"/>
      <c r="CG1381" s="69"/>
      <c r="CH1381" s="69"/>
      <c r="CI1381" s="69"/>
      <c r="CJ1381" s="69"/>
      <c r="CK1381" s="69"/>
      <c r="CL1381" s="68"/>
      <c r="CM1381" s="67"/>
      <c r="CN1381" s="67"/>
      <c r="CO1381" s="68"/>
      <c r="CP1381" s="68"/>
      <c r="CQ1381" s="67"/>
      <c r="CR1381" s="67"/>
      <c r="CS1381" s="69"/>
      <c r="CT1381" s="81"/>
      <c r="CU1381" s="69"/>
      <c r="CV1381" s="69"/>
      <c r="CW1381" s="69"/>
      <c r="CX1381" s="69"/>
      <c r="CY1381" s="69"/>
      <c r="CZ1381" s="69"/>
      <c r="DA1381" s="69"/>
    </row>
    <row r="1382" spans="2:105">
      <c r="B1382" s="67"/>
      <c r="C1382" s="67"/>
      <c r="D1382" s="67"/>
      <c r="E1382" s="69"/>
      <c r="F1382" s="68"/>
      <c r="G1382" s="67"/>
      <c r="H1382" s="69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80"/>
      <c r="T1382" s="80"/>
      <c r="U1382" s="80"/>
      <c r="V1382" s="80"/>
      <c r="W1382" s="80"/>
      <c r="X1382" s="80"/>
      <c r="Y1382" s="80"/>
      <c r="Z1382" s="80"/>
      <c r="AA1382" s="80"/>
      <c r="AB1382" s="80"/>
      <c r="AC1382" s="80"/>
      <c r="AD1382" s="80"/>
      <c r="AE1382" s="69"/>
      <c r="AF1382" s="69"/>
      <c r="AG1382" s="69"/>
      <c r="AH1382" s="80"/>
      <c r="AI1382" s="80"/>
      <c r="AJ1382" s="69"/>
      <c r="AK1382" s="69"/>
      <c r="AL1382" s="80"/>
      <c r="AM1382" s="80"/>
      <c r="AN1382" s="69"/>
      <c r="AO1382" s="69"/>
      <c r="AP1382" s="80"/>
      <c r="AQ1382" s="80"/>
      <c r="AR1382" s="69"/>
      <c r="AS1382" s="69"/>
      <c r="AT1382" s="80"/>
      <c r="AU1382" s="80"/>
      <c r="AV1382" s="69"/>
      <c r="AW1382" s="69"/>
      <c r="AX1382" s="80"/>
      <c r="AY1382" s="80"/>
      <c r="AZ1382" s="69"/>
      <c r="BA1382" s="69"/>
      <c r="BB1382" s="80"/>
      <c r="BC1382" s="80"/>
      <c r="BD1382" s="69"/>
      <c r="BE1382" s="69"/>
      <c r="BF1382" s="80"/>
      <c r="BG1382" s="80"/>
      <c r="BH1382" s="69"/>
      <c r="BI1382" s="69"/>
      <c r="BJ1382" s="80"/>
      <c r="BK1382" s="80"/>
      <c r="BL1382" s="69"/>
      <c r="BM1382" s="69"/>
      <c r="BN1382" s="80"/>
      <c r="BO1382" s="80"/>
      <c r="BP1382" s="69"/>
      <c r="BQ1382" s="69"/>
      <c r="BR1382" s="80"/>
      <c r="BS1382" s="80"/>
      <c r="BT1382" s="69"/>
      <c r="BU1382" s="69"/>
      <c r="BV1382" s="80"/>
      <c r="BW1382" s="80"/>
      <c r="BX1382" s="69"/>
      <c r="BY1382" s="69"/>
      <c r="BZ1382" s="80"/>
      <c r="CA1382" s="80"/>
      <c r="CB1382" s="69"/>
      <c r="CC1382" s="69"/>
      <c r="CD1382" s="80"/>
      <c r="CE1382" s="80"/>
      <c r="CF1382" s="69"/>
      <c r="CG1382" s="69"/>
      <c r="CH1382" s="69"/>
      <c r="CI1382" s="69"/>
      <c r="CJ1382" s="69"/>
      <c r="CK1382" s="69"/>
      <c r="CL1382" s="68"/>
      <c r="CM1382" s="67"/>
      <c r="CN1382" s="67"/>
      <c r="CO1382" s="68"/>
      <c r="CP1382" s="68"/>
      <c r="CQ1382" s="67"/>
      <c r="CR1382" s="67"/>
      <c r="CS1382" s="69"/>
      <c r="CT1382" s="81"/>
      <c r="CU1382" s="69"/>
      <c r="CV1382" s="69"/>
      <c r="CW1382" s="69"/>
      <c r="CX1382" s="69"/>
      <c r="CY1382" s="69"/>
      <c r="CZ1382" s="69"/>
      <c r="DA1382" s="69"/>
    </row>
    <row r="1383" spans="2:105">
      <c r="B1383" s="67"/>
      <c r="C1383" s="67"/>
      <c r="D1383" s="67"/>
      <c r="E1383" s="69"/>
      <c r="F1383" s="68"/>
      <c r="G1383" s="67"/>
      <c r="H1383" s="69"/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80"/>
      <c r="T1383" s="80"/>
      <c r="U1383" s="80"/>
      <c r="V1383" s="80"/>
      <c r="W1383" s="80"/>
      <c r="X1383" s="80"/>
      <c r="Y1383" s="80"/>
      <c r="Z1383" s="80"/>
      <c r="AA1383" s="80"/>
      <c r="AB1383" s="80"/>
      <c r="AC1383" s="80"/>
      <c r="AD1383" s="80"/>
      <c r="AE1383" s="69"/>
      <c r="AF1383" s="69"/>
      <c r="AG1383" s="69"/>
      <c r="AH1383" s="80"/>
      <c r="AI1383" s="80"/>
      <c r="AJ1383" s="69"/>
      <c r="AK1383" s="69"/>
      <c r="AL1383" s="80"/>
      <c r="AM1383" s="80"/>
      <c r="AN1383" s="69"/>
      <c r="AO1383" s="69"/>
      <c r="AP1383" s="80"/>
      <c r="AQ1383" s="80"/>
      <c r="AR1383" s="69"/>
      <c r="AS1383" s="69"/>
      <c r="AT1383" s="80"/>
      <c r="AU1383" s="80"/>
      <c r="AV1383" s="69"/>
      <c r="AW1383" s="69"/>
      <c r="AX1383" s="80"/>
      <c r="AY1383" s="80"/>
      <c r="AZ1383" s="69"/>
      <c r="BA1383" s="69"/>
      <c r="BB1383" s="80"/>
      <c r="BC1383" s="80"/>
      <c r="BD1383" s="69"/>
      <c r="BE1383" s="69"/>
      <c r="BF1383" s="80"/>
      <c r="BG1383" s="80"/>
      <c r="BH1383" s="69"/>
      <c r="BI1383" s="69"/>
      <c r="BJ1383" s="80"/>
      <c r="BK1383" s="80"/>
      <c r="BL1383" s="69"/>
      <c r="BM1383" s="69"/>
      <c r="BN1383" s="80"/>
      <c r="BO1383" s="80"/>
      <c r="BP1383" s="69"/>
      <c r="BQ1383" s="69"/>
      <c r="BR1383" s="80"/>
      <c r="BS1383" s="80"/>
      <c r="BT1383" s="69"/>
      <c r="BU1383" s="69"/>
      <c r="BV1383" s="80"/>
      <c r="BW1383" s="80"/>
      <c r="BX1383" s="69"/>
      <c r="BY1383" s="69"/>
      <c r="BZ1383" s="80"/>
      <c r="CA1383" s="80"/>
      <c r="CB1383" s="69"/>
      <c r="CC1383" s="69"/>
      <c r="CD1383" s="80"/>
      <c r="CE1383" s="80"/>
      <c r="CF1383" s="69"/>
      <c r="CG1383" s="69"/>
      <c r="CH1383" s="69"/>
      <c r="CI1383" s="69"/>
      <c r="CJ1383" s="69"/>
      <c r="CK1383" s="69"/>
      <c r="CL1383" s="68"/>
      <c r="CM1383" s="67"/>
      <c r="CN1383" s="67"/>
      <c r="CO1383" s="68"/>
      <c r="CP1383" s="68"/>
      <c r="CQ1383" s="67"/>
      <c r="CR1383" s="67"/>
      <c r="CS1383" s="69"/>
      <c r="CT1383" s="81"/>
      <c r="CU1383" s="69"/>
      <c r="CV1383" s="69"/>
      <c r="CW1383" s="69"/>
      <c r="CX1383" s="69"/>
      <c r="CY1383" s="69"/>
      <c r="CZ1383" s="69"/>
      <c r="DA1383" s="69"/>
    </row>
    <row r="1384" spans="2:105">
      <c r="B1384" s="67"/>
      <c r="C1384" s="67"/>
      <c r="D1384" s="67"/>
      <c r="E1384" s="69"/>
      <c r="F1384" s="68"/>
      <c r="G1384" s="67"/>
      <c r="H1384" s="69"/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80"/>
      <c r="T1384" s="80"/>
      <c r="U1384" s="80"/>
      <c r="V1384" s="80"/>
      <c r="W1384" s="80"/>
      <c r="X1384" s="80"/>
      <c r="Y1384" s="80"/>
      <c r="Z1384" s="80"/>
      <c r="AA1384" s="80"/>
      <c r="AB1384" s="80"/>
      <c r="AC1384" s="80"/>
      <c r="AD1384" s="80"/>
      <c r="AE1384" s="69"/>
      <c r="AF1384" s="69"/>
      <c r="AG1384" s="69"/>
      <c r="AH1384" s="80"/>
      <c r="AI1384" s="80"/>
      <c r="AJ1384" s="69"/>
      <c r="AK1384" s="69"/>
      <c r="AL1384" s="80"/>
      <c r="AM1384" s="80"/>
      <c r="AN1384" s="69"/>
      <c r="AO1384" s="69"/>
      <c r="AP1384" s="80"/>
      <c r="AQ1384" s="80"/>
      <c r="AR1384" s="69"/>
      <c r="AS1384" s="69"/>
      <c r="AT1384" s="80"/>
      <c r="AU1384" s="80"/>
      <c r="AV1384" s="69"/>
      <c r="AW1384" s="69"/>
      <c r="AX1384" s="80"/>
      <c r="AY1384" s="80"/>
      <c r="AZ1384" s="69"/>
      <c r="BA1384" s="69"/>
      <c r="BB1384" s="80"/>
      <c r="BC1384" s="80"/>
      <c r="BD1384" s="69"/>
      <c r="BE1384" s="69"/>
      <c r="BF1384" s="80"/>
      <c r="BG1384" s="80"/>
      <c r="BH1384" s="69"/>
      <c r="BI1384" s="69"/>
      <c r="BJ1384" s="80"/>
      <c r="BK1384" s="80"/>
      <c r="BL1384" s="69"/>
      <c r="BM1384" s="69"/>
      <c r="BN1384" s="80"/>
      <c r="BO1384" s="80"/>
      <c r="BP1384" s="69"/>
      <c r="BQ1384" s="69"/>
      <c r="BR1384" s="80"/>
      <c r="BS1384" s="80"/>
      <c r="BT1384" s="69"/>
      <c r="BU1384" s="69"/>
      <c r="BV1384" s="80"/>
      <c r="BW1384" s="80"/>
      <c r="BX1384" s="69"/>
      <c r="BY1384" s="69"/>
      <c r="BZ1384" s="80"/>
      <c r="CA1384" s="80"/>
      <c r="CB1384" s="69"/>
      <c r="CC1384" s="69"/>
      <c r="CD1384" s="80"/>
      <c r="CE1384" s="80"/>
      <c r="CF1384" s="69"/>
      <c r="CG1384" s="69"/>
      <c r="CH1384" s="69"/>
      <c r="CI1384" s="69"/>
      <c r="CJ1384" s="69"/>
      <c r="CK1384" s="69"/>
      <c r="CL1384" s="68"/>
      <c r="CM1384" s="67"/>
      <c r="CN1384" s="67"/>
      <c r="CO1384" s="68"/>
      <c r="CP1384" s="68"/>
      <c r="CQ1384" s="67"/>
      <c r="CR1384" s="67"/>
      <c r="CS1384" s="69"/>
      <c r="CT1384" s="81"/>
      <c r="CU1384" s="69"/>
      <c r="CV1384" s="69"/>
      <c r="CW1384" s="69"/>
      <c r="CX1384" s="69"/>
      <c r="CY1384" s="69"/>
      <c r="CZ1384" s="69"/>
      <c r="DA1384" s="69"/>
    </row>
    <row r="1385" spans="2:105">
      <c r="B1385" s="67"/>
      <c r="C1385" s="67"/>
      <c r="D1385" s="67"/>
      <c r="E1385" s="69"/>
      <c r="F1385" s="68"/>
      <c r="G1385" s="67"/>
      <c r="H1385" s="69"/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80"/>
      <c r="T1385" s="80"/>
      <c r="U1385" s="80"/>
      <c r="V1385" s="80"/>
      <c r="W1385" s="80"/>
      <c r="X1385" s="80"/>
      <c r="Y1385" s="80"/>
      <c r="Z1385" s="80"/>
      <c r="AA1385" s="80"/>
      <c r="AB1385" s="80"/>
      <c r="AC1385" s="80"/>
      <c r="AD1385" s="80"/>
      <c r="AE1385" s="69"/>
      <c r="AF1385" s="69"/>
      <c r="AG1385" s="69"/>
      <c r="AH1385" s="80"/>
      <c r="AI1385" s="80"/>
      <c r="AJ1385" s="69"/>
      <c r="AK1385" s="69"/>
      <c r="AL1385" s="80"/>
      <c r="AM1385" s="80"/>
      <c r="AN1385" s="69"/>
      <c r="AO1385" s="69"/>
      <c r="AP1385" s="80"/>
      <c r="AQ1385" s="80"/>
      <c r="AR1385" s="69"/>
      <c r="AS1385" s="69"/>
      <c r="AT1385" s="80"/>
      <c r="AU1385" s="80"/>
      <c r="AV1385" s="69"/>
      <c r="AW1385" s="69"/>
      <c r="AX1385" s="80"/>
      <c r="AY1385" s="80"/>
      <c r="AZ1385" s="69"/>
      <c r="BA1385" s="69"/>
      <c r="BB1385" s="80"/>
      <c r="BC1385" s="80"/>
      <c r="BD1385" s="69"/>
      <c r="BE1385" s="69"/>
      <c r="BF1385" s="80"/>
      <c r="BG1385" s="80"/>
      <c r="BH1385" s="69"/>
      <c r="BI1385" s="69"/>
      <c r="BJ1385" s="80"/>
      <c r="BK1385" s="80"/>
      <c r="BL1385" s="69"/>
      <c r="BM1385" s="69"/>
      <c r="BN1385" s="80"/>
      <c r="BO1385" s="80"/>
      <c r="BP1385" s="69"/>
      <c r="BQ1385" s="69"/>
      <c r="BR1385" s="80"/>
      <c r="BS1385" s="80"/>
      <c r="BT1385" s="69"/>
      <c r="BU1385" s="69"/>
      <c r="BV1385" s="80"/>
      <c r="BW1385" s="80"/>
      <c r="BX1385" s="69"/>
      <c r="BY1385" s="69"/>
      <c r="BZ1385" s="80"/>
      <c r="CA1385" s="80"/>
      <c r="CB1385" s="69"/>
      <c r="CC1385" s="69"/>
      <c r="CD1385" s="80"/>
      <c r="CE1385" s="80"/>
      <c r="CF1385" s="69"/>
      <c r="CG1385" s="69"/>
      <c r="CH1385" s="69"/>
      <c r="CI1385" s="69"/>
      <c r="CJ1385" s="69"/>
      <c r="CK1385" s="69"/>
      <c r="CL1385" s="68"/>
      <c r="CM1385" s="67"/>
      <c r="CN1385" s="67"/>
      <c r="CO1385" s="68"/>
      <c r="CP1385" s="68"/>
      <c r="CQ1385" s="67"/>
      <c r="CR1385" s="67"/>
      <c r="CS1385" s="69"/>
      <c r="CT1385" s="81"/>
      <c r="CU1385" s="69"/>
      <c r="CV1385" s="69"/>
      <c r="CW1385" s="69"/>
      <c r="CX1385" s="69"/>
      <c r="CY1385" s="69"/>
      <c r="CZ1385" s="69"/>
      <c r="DA1385" s="69"/>
    </row>
    <row r="1386" spans="2:105">
      <c r="B1386" s="67"/>
      <c r="C1386" s="67"/>
      <c r="D1386" s="67"/>
      <c r="E1386" s="69"/>
      <c r="F1386" s="68"/>
      <c r="G1386" s="67"/>
      <c r="H1386" s="69"/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80"/>
      <c r="T1386" s="80"/>
      <c r="U1386" s="80"/>
      <c r="V1386" s="80"/>
      <c r="W1386" s="80"/>
      <c r="X1386" s="80"/>
      <c r="Y1386" s="80"/>
      <c r="Z1386" s="80"/>
      <c r="AA1386" s="80"/>
      <c r="AB1386" s="80"/>
      <c r="AC1386" s="80"/>
      <c r="AD1386" s="80"/>
      <c r="AE1386" s="69"/>
      <c r="AF1386" s="69"/>
      <c r="AG1386" s="69"/>
      <c r="AH1386" s="80"/>
      <c r="AI1386" s="80"/>
      <c r="AJ1386" s="69"/>
      <c r="AK1386" s="69"/>
      <c r="AL1386" s="80"/>
      <c r="AM1386" s="80"/>
      <c r="AN1386" s="69"/>
      <c r="AO1386" s="69"/>
      <c r="AP1386" s="80"/>
      <c r="AQ1386" s="80"/>
      <c r="AR1386" s="69"/>
      <c r="AS1386" s="69"/>
      <c r="AT1386" s="80"/>
      <c r="AU1386" s="80"/>
      <c r="AV1386" s="69"/>
      <c r="AW1386" s="69"/>
      <c r="AX1386" s="80"/>
      <c r="AY1386" s="80"/>
      <c r="AZ1386" s="69"/>
      <c r="BA1386" s="69"/>
      <c r="BB1386" s="80"/>
      <c r="BC1386" s="80"/>
      <c r="BD1386" s="69"/>
      <c r="BE1386" s="69"/>
      <c r="BF1386" s="80"/>
      <c r="BG1386" s="80"/>
      <c r="BH1386" s="69"/>
      <c r="BI1386" s="69"/>
      <c r="BJ1386" s="80"/>
      <c r="BK1386" s="80"/>
      <c r="BL1386" s="69"/>
      <c r="BM1386" s="69"/>
      <c r="BN1386" s="80"/>
      <c r="BO1386" s="80"/>
      <c r="BP1386" s="69"/>
      <c r="BQ1386" s="69"/>
      <c r="BR1386" s="80"/>
      <c r="BS1386" s="80"/>
      <c r="BT1386" s="69"/>
      <c r="BU1386" s="69"/>
      <c r="BV1386" s="80"/>
      <c r="BW1386" s="80"/>
      <c r="BX1386" s="69"/>
      <c r="BY1386" s="69"/>
      <c r="BZ1386" s="80"/>
      <c r="CA1386" s="80"/>
      <c r="CB1386" s="69"/>
      <c r="CC1386" s="69"/>
      <c r="CD1386" s="80"/>
      <c r="CE1386" s="80"/>
      <c r="CF1386" s="69"/>
      <c r="CG1386" s="69"/>
      <c r="CH1386" s="69"/>
      <c r="CI1386" s="69"/>
      <c r="CJ1386" s="69"/>
      <c r="CK1386" s="69"/>
      <c r="CL1386" s="68"/>
      <c r="CM1386" s="67"/>
      <c r="CN1386" s="67"/>
      <c r="CO1386" s="68"/>
      <c r="CP1386" s="68"/>
      <c r="CQ1386" s="67"/>
      <c r="CR1386" s="67"/>
      <c r="CS1386" s="69"/>
      <c r="CT1386" s="81"/>
      <c r="CU1386" s="69"/>
      <c r="CV1386" s="69"/>
      <c r="CW1386" s="69"/>
      <c r="CX1386" s="69"/>
      <c r="CY1386" s="69"/>
      <c r="CZ1386" s="69"/>
      <c r="DA1386" s="69"/>
    </row>
    <row r="1387" spans="2:105">
      <c r="B1387" s="67"/>
      <c r="C1387" s="67"/>
      <c r="D1387" s="67"/>
      <c r="E1387" s="69"/>
      <c r="F1387" s="68"/>
      <c r="G1387" s="67"/>
      <c r="H1387" s="69"/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80"/>
      <c r="T1387" s="80"/>
      <c r="U1387" s="80"/>
      <c r="V1387" s="80"/>
      <c r="W1387" s="80"/>
      <c r="X1387" s="80"/>
      <c r="Y1387" s="80"/>
      <c r="Z1387" s="80"/>
      <c r="AA1387" s="80"/>
      <c r="AB1387" s="80"/>
      <c r="AC1387" s="80"/>
      <c r="AD1387" s="80"/>
      <c r="AE1387" s="69"/>
      <c r="AF1387" s="69"/>
      <c r="AG1387" s="69"/>
      <c r="AH1387" s="80"/>
      <c r="AI1387" s="80"/>
      <c r="AJ1387" s="69"/>
      <c r="AK1387" s="69"/>
      <c r="AL1387" s="80"/>
      <c r="AM1387" s="80"/>
      <c r="AN1387" s="69"/>
      <c r="AO1387" s="69"/>
      <c r="AP1387" s="80"/>
      <c r="AQ1387" s="80"/>
      <c r="AR1387" s="69"/>
      <c r="AS1387" s="69"/>
      <c r="AT1387" s="80"/>
      <c r="AU1387" s="80"/>
      <c r="AV1387" s="69"/>
      <c r="AW1387" s="69"/>
      <c r="AX1387" s="80"/>
      <c r="AY1387" s="80"/>
      <c r="AZ1387" s="69"/>
      <c r="BA1387" s="69"/>
      <c r="BB1387" s="80"/>
      <c r="BC1387" s="80"/>
      <c r="BD1387" s="69"/>
      <c r="BE1387" s="69"/>
      <c r="BF1387" s="80"/>
      <c r="BG1387" s="80"/>
      <c r="BH1387" s="69"/>
      <c r="BI1387" s="69"/>
      <c r="BJ1387" s="80"/>
      <c r="BK1387" s="80"/>
      <c r="BL1387" s="69"/>
      <c r="BM1387" s="69"/>
      <c r="BN1387" s="80"/>
      <c r="BO1387" s="80"/>
      <c r="BP1387" s="69"/>
      <c r="BQ1387" s="69"/>
      <c r="BR1387" s="80"/>
      <c r="BS1387" s="80"/>
      <c r="BT1387" s="69"/>
      <c r="BU1387" s="69"/>
      <c r="BV1387" s="80"/>
      <c r="BW1387" s="80"/>
      <c r="BX1387" s="69"/>
      <c r="BY1387" s="69"/>
      <c r="BZ1387" s="80"/>
      <c r="CA1387" s="80"/>
      <c r="CB1387" s="69"/>
      <c r="CC1387" s="69"/>
      <c r="CD1387" s="80"/>
      <c r="CE1387" s="80"/>
      <c r="CF1387" s="69"/>
      <c r="CG1387" s="69"/>
      <c r="CH1387" s="69"/>
      <c r="CI1387" s="69"/>
      <c r="CJ1387" s="69"/>
      <c r="CK1387" s="69"/>
      <c r="CL1387" s="68"/>
      <c r="CM1387" s="67"/>
      <c r="CN1387" s="67"/>
      <c r="CO1387" s="68"/>
      <c r="CP1387" s="68"/>
      <c r="CQ1387" s="67"/>
      <c r="CR1387" s="67"/>
      <c r="CS1387" s="69"/>
      <c r="CT1387" s="81"/>
      <c r="CU1387" s="69"/>
      <c r="CV1387" s="69"/>
      <c r="CW1387" s="69"/>
      <c r="CX1387" s="69"/>
      <c r="CY1387" s="69"/>
      <c r="CZ1387" s="69"/>
      <c r="DA1387" s="69"/>
    </row>
    <row r="1388" spans="2:105">
      <c r="B1388" s="67"/>
      <c r="C1388" s="67"/>
      <c r="D1388" s="67"/>
      <c r="E1388" s="69"/>
      <c r="F1388" s="68"/>
      <c r="G1388" s="67"/>
      <c r="H1388" s="69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80"/>
      <c r="T1388" s="80"/>
      <c r="U1388" s="80"/>
      <c r="V1388" s="80"/>
      <c r="W1388" s="80"/>
      <c r="X1388" s="80"/>
      <c r="Y1388" s="80"/>
      <c r="Z1388" s="80"/>
      <c r="AA1388" s="80"/>
      <c r="AB1388" s="80"/>
      <c r="AC1388" s="80"/>
      <c r="AD1388" s="80"/>
      <c r="AE1388" s="69"/>
      <c r="AF1388" s="69"/>
      <c r="AG1388" s="69"/>
      <c r="AH1388" s="80"/>
      <c r="AI1388" s="80"/>
      <c r="AJ1388" s="69"/>
      <c r="AK1388" s="69"/>
      <c r="AL1388" s="80"/>
      <c r="AM1388" s="80"/>
      <c r="AN1388" s="69"/>
      <c r="AO1388" s="69"/>
      <c r="AP1388" s="80"/>
      <c r="AQ1388" s="80"/>
      <c r="AR1388" s="69"/>
      <c r="AS1388" s="69"/>
      <c r="AT1388" s="80"/>
      <c r="AU1388" s="80"/>
      <c r="AV1388" s="69"/>
      <c r="AW1388" s="69"/>
      <c r="AX1388" s="80"/>
      <c r="AY1388" s="80"/>
      <c r="AZ1388" s="69"/>
      <c r="BA1388" s="69"/>
      <c r="BB1388" s="80"/>
      <c r="BC1388" s="80"/>
      <c r="BD1388" s="69"/>
      <c r="BE1388" s="69"/>
      <c r="BF1388" s="80"/>
      <c r="BG1388" s="80"/>
      <c r="BH1388" s="69"/>
      <c r="BI1388" s="69"/>
      <c r="BJ1388" s="80"/>
      <c r="BK1388" s="80"/>
      <c r="BL1388" s="69"/>
      <c r="BM1388" s="69"/>
      <c r="BN1388" s="80"/>
      <c r="BO1388" s="80"/>
      <c r="BP1388" s="69"/>
      <c r="BQ1388" s="69"/>
      <c r="BR1388" s="80"/>
      <c r="BS1388" s="80"/>
      <c r="BT1388" s="69"/>
      <c r="BU1388" s="69"/>
      <c r="BV1388" s="80"/>
      <c r="BW1388" s="80"/>
      <c r="BX1388" s="69"/>
      <c r="BY1388" s="69"/>
      <c r="BZ1388" s="80"/>
      <c r="CA1388" s="80"/>
      <c r="CB1388" s="69"/>
      <c r="CC1388" s="69"/>
      <c r="CD1388" s="80"/>
      <c r="CE1388" s="80"/>
      <c r="CF1388" s="69"/>
      <c r="CG1388" s="69"/>
      <c r="CH1388" s="69"/>
      <c r="CI1388" s="69"/>
      <c r="CJ1388" s="69"/>
      <c r="CK1388" s="69"/>
      <c r="CL1388" s="68"/>
      <c r="CM1388" s="67"/>
      <c r="CN1388" s="67"/>
      <c r="CO1388" s="68"/>
      <c r="CP1388" s="68"/>
      <c r="CQ1388" s="67"/>
      <c r="CR1388" s="67"/>
      <c r="CS1388" s="69"/>
      <c r="CT1388" s="81"/>
      <c r="CU1388" s="69"/>
      <c r="CV1388" s="69"/>
      <c r="CW1388" s="69"/>
      <c r="CX1388" s="69"/>
      <c r="CY1388" s="69"/>
      <c r="CZ1388" s="69"/>
      <c r="DA1388" s="69"/>
    </row>
    <row r="1389" spans="2:105">
      <c r="B1389" s="67"/>
      <c r="C1389" s="67"/>
      <c r="D1389" s="67"/>
      <c r="E1389" s="69"/>
      <c r="F1389" s="68"/>
      <c r="G1389" s="67"/>
      <c r="H1389" s="69"/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80"/>
      <c r="T1389" s="80"/>
      <c r="U1389" s="80"/>
      <c r="V1389" s="80"/>
      <c r="W1389" s="80"/>
      <c r="X1389" s="80"/>
      <c r="Y1389" s="80"/>
      <c r="Z1389" s="80"/>
      <c r="AA1389" s="80"/>
      <c r="AB1389" s="80"/>
      <c r="AC1389" s="80"/>
      <c r="AD1389" s="80"/>
      <c r="AE1389" s="69"/>
      <c r="AF1389" s="69"/>
      <c r="AG1389" s="69"/>
      <c r="AH1389" s="80"/>
      <c r="AI1389" s="80"/>
      <c r="AJ1389" s="69"/>
      <c r="AK1389" s="69"/>
      <c r="AL1389" s="80"/>
      <c r="AM1389" s="80"/>
      <c r="AN1389" s="69"/>
      <c r="AO1389" s="69"/>
      <c r="AP1389" s="80"/>
      <c r="AQ1389" s="80"/>
      <c r="AR1389" s="69"/>
      <c r="AS1389" s="69"/>
      <c r="AT1389" s="80"/>
      <c r="AU1389" s="80"/>
      <c r="AV1389" s="69"/>
      <c r="AW1389" s="69"/>
      <c r="AX1389" s="80"/>
      <c r="AY1389" s="80"/>
      <c r="AZ1389" s="69"/>
      <c r="BA1389" s="69"/>
      <c r="BB1389" s="80"/>
      <c r="BC1389" s="80"/>
      <c r="BD1389" s="69"/>
      <c r="BE1389" s="69"/>
      <c r="BF1389" s="80"/>
      <c r="BG1389" s="80"/>
      <c r="BH1389" s="69"/>
      <c r="BI1389" s="69"/>
      <c r="BJ1389" s="80"/>
      <c r="BK1389" s="80"/>
      <c r="BL1389" s="69"/>
      <c r="BM1389" s="69"/>
      <c r="BN1389" s="80"/>
      <c r="BO1389" s="80"/>
      <c r="BP1389" s="69"/>
      <c r="BQ1389" s="69"/>
      <c r="BR1389" s="80"/>
      <c r="BS1389" s="80"/>
      <c r="BT1389" s="69"/>
      <c r="BU1389" s="69"/>
      <c r="BV1389" s="80"/>
      <c r="BW1389" s="80"/>
      <c r="BX1389" s="69"/>
      <c r="BY1389" s="69"/>
      <c r="BZ1389" s="80"/>
      <c r="CA1389" s="80"/>
      <c r="CB1389" s="69"/>
      <c r="CC1389" s="69"/>
      <c r="CD1389" s="80"/>
      <c r="CE1389" s="80"/>
      <c r="CF1389" s="69"/>
      <c r="CG1389" s="69"/>
      <c r="CH1389" s="69"/>
      <c r="CI1389" s="69"/>
      <c r="CJ1389" s="69"/>
      <c r="CK1389" s="69"/>
      <c r="CL1389" s="68"/>
      <c r="CM1389" s="67"/>
      <c r="CN1389" s="67"/>
      <c r="CO1389" s="68"/>
      <c r="CP1389" s="68"/>
      <c r="CQ1389" s="67"/>
      <c r="CR1389" s="67"/>
      <c r="CS1389" s="69"/>
      <c r="CT1389" s="81"/>
      <c r="CU1389" s="69"/>
      <c r="CV1389" s="69"/>
      <c r="CW1389" s="69"/>
      <c r="CX1389" s="69"/>
      <c r="CY1389" s="69"/>
      <c r="CZ1389" s="69"/>
      <c r="DA1389" s="69"/>
    </row>
    <row r="1390" spans="2:105">
      <c r="B1390" s="67"/>
      <c r="C1390" s="67"/>
      <c r="D1390" s="67"/>
      <c r="E1390" s="69"/>
      <c r="F1390" s="68"/>
      <c r="G1390" s="67"/>
      <c r="H1390" s="69"/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80"/>
      <c r="T1390" s="80"/>
      <c r="U1390" s="80"/>
      <c r="V1390" s="80"/>
      <c r="W1390" s="80"/>
      <c r="X1390" s="80"/>
      <c r="Y1390" s="80"/>
      <c r="Z1390" s="80"/>
      <c r="AA1390" s="80"/>
      <c r="AB1390" s="80"/>
      <c r="AC1390" s="80"/>
      <c r="AD1390" s="80"/>
      <c r="AE1390" s="69"/>
      <c r="AF1390" s="69"/>
      <c r="AG1390" s="69"/>
      <c r="AH1390" s="80"/>
      <c r="AI1390" s="80"/>
      <c r="AJ1390" s="69"/>
      <c r="AK1390" s="69"/>
      <c r="AL1390" s="80"/>
      <c r="AM1390" s="80"/>
      <c r="AN1390" s="69"/>
      <c r="AO1390" s="69"/>
      <c r="AP1390" s="80"/>
      <c r="AQ1390" s="80"/>
      <c r="AR1390" s="69"/>
      <c r="AS1390" s="69"/>
      <c r="AT1390" s="80"/>
      <c r="AU1390" s="80"/>
      <c r="AV1390" s="69"/>
      <c r="AW1390" s="69"/>
      <c r="AX1390" s="80"/>
      <c r="AY1390" s="80"/>
      <c r="AZ1390" s="69"/>
      <c r="BA1390" s="69"/>
      <c r="BB1390" s="80"/>
      <c r="BC1390" s="80"/>
      <c r="BD1390" s="69"/>
      <c r="BE1390" s="69"/>
      <c r="BF1390" s="80"/>
      <c r="BG1390" s="80"/>
      <c r="BH1390" s="69"/>
      <c r="BI1390" s="69"/>
      <c r="BJ1390" s="80"/>
      <c r="BK1390" s="80"/>
      <c r="BL1390" s="69"/>
      <c r="BM1390" s="69"/>
      <c r="BN1390" s="80"/>
      <c r="BO1390" s="80"/>
      <c r="BP1390" s="69"/>
      <c r="BQ1390" s="69"/>
      <c r="BR1390" s="80"/>
      <c r="BS1390" s="80"/>
      <c r="BT1390" s="69"/>
      <c r="BU1390" s="69"/>
      <c r="BV1390" s="80"/>
      <c r="BW1390" s="80"/>
      <c r="BX1390" s="69"/>
      <c r="BY1390" s="69"/>
      <c r="BZ1390" s="80"/>
      <c r="CA1390" s="80"/>
      <c r="CB1390" s="69"/>
      <c r="CC1390" s="69"/>
      <c r="CD1390" s="80"/>
      <c r="CE1390" s="80"/>
      <c r="CF1390" s="69"/>
      <c r="CG1390" s="69"/>
      <c r="CH1390" s="69"/>
      <c r="CI1390" s="69"/>
      <c r="CJ1390" s="69"/>
      <c r="CK1390" s="69"/>
      <c r="CL1390" s="68"/>
      <c r="CM1390" s="67"/>
      <c r="CN1390" s="67"/>
      <c r="CO1390" s="68"/>
      <c r="CP1390" s="68"/>
      <c r="CQ1390" s="67"/>
      <c r="CR1390" s="67"/>
      <c r="CS1390" s="69"/>
      <c r="CT1390" s="81"/>
      <c r="CU1390" s="69"/>
      <c r="CV1390" s="69"/>
      <c r="CW1390" s="69"/>
      <c r="CX1390" s="69"/>
      <c r="CY1390" s="69"/>
      <c r="CZ1390" s="69"/>
      <c r="DA1390" s="69"/>
    </row>
    <row r="1391" spans="2:105">
      <c r="B1391" s="67"/>
      <c r="C1391" s="67"/>
      <c r="D1391" s="67"/>
      <c r="E1391" s="69"/>
      <c r="F1391" s="68"/>
      <c r="G1391" s="67"/>
      <c r="H1391" s="69"/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80"/>
      <c r="T1391" s="80"/>
      <c r="U1391" s="80"/>
      <c r="V1391" s="80"/>
      <c r="W1391" s="80"/>
      <c r="X1391" s="80"/>
      <c r="Y1391" s="80"/>
      <c r="Z1391" s="80"/>
      <c r="AA1391" s="80"/>
      <c r="AB1391" s="80"/>
      <c r="AC1391" s="80"/>
      <c r="AD1391" s="80"/>
      <c r="AE1391" s="69"/>
      <c r="AF1391" s="69"/>
      <c r="AG1391" s="69"/>
      <c r="AH1391" s="80"/>
      <c r="AI1391" s="80"/>
      <c r="AJ1391" s="69"/>
      <c r="AK1391" s="69"/>
      <c r="AL1391" s="80"/>
      <c r="AM1391" s="80"/>
      <c r="AN1391" s="69"/>
      <c r="AO1391" s="69"/>
      <c r="AP1391" s="80"/>
      <c r="AQ1391" s="80"/>
      <c r="AR1391" s="69"/>
      <c r="AS1391" s="69"/>
      <c r="AT1391" s="80"/>
      <c r="AU1391" s="80"/>
      <c r="AV1391" s="69"/>
      <c r="AW1391" s="69"/>
      <c r="AX1391" s="80"/>
      <c r="AY1391" s="80"/>
      <c r="AZ1391" s="69"/>
      <c r="BA1391" s="69"/>
      <c r="BB1391" s="80"/>
      <c r="BC1391" s="80"/>
      <c r="BD1391" s="69"/>
      <c r="BE1391" s="69"/>
      <c r="BF1391" s="80"/>
      <c r="BG1391" s="80"/>
      <c r="BH1391" s="69"/>
      <c r="BI1391" s="69"/>
      <c r="BJ1391" s="80"/>
      <c r="BK1391" s="80"/>
      <c r="BL1391" s="69"/>
      <c r="BM1391" s="69"/>
      <c r="BN1391" s="80"/>
      <c r="BO1391" s="80"/>
      <c r="BP1391" s="69"/>
      <c r="BQ1391" s="69"/>
      <c r="BR1391" s="80"/>
      <c r="BS1391" s="80"/>
      <c r="BT1391" s="69"/>
      <c r="BU1391" s="69"/>
      <c r="BV1391" s="80"/>
      <c r="BW1391" s="80"/>
      <c r="BX1391" s="69"/>
      <c r="BY1391" s="69"/>
      <c r="BZ1391" s="80"/>
      <c r="CA1391" s="80"/>
      <c r="CB1391" s="69"/>
      <c r="CC1391" s="69"/>
      <c r="CD1391" s="80"/>
      <c r="CE1391" s="80"/>
      <c r="CF1391" s="69"/>
      <c r="CG1391" s="69"/>
      <c r="CH1391" s="69"/>
      <c r="CI1391" s="69"/>
      <c r="CJ1391" s="69"/>
      <c r="CK1391" s="69"/>
      <c r="CL1391" s="68"/>
      <c r="CM1391" s="67"/>
      <c r="CN1391" s="67"/>
      <c r="CO1391" s="68"/>
      <c r="CP1391" s="68"/>
      <c r="CQ1391" s="67"/>
      <c r="CR1391" s="67"/>
      <c r="CS1391" s="69"/>
      <c r="CT1391" s="81"/>
      <c r="CU1391" s="69"/>
      <c r="CV1391" s="69"/>
      <c r="CW1391" s="69"/>
      <c r="CX1391" s="69"/>
      <c r="CY1391" s="69"/>
      <c r="CZ1391" s="69"/>
      <c r="DA1391" s="69"/>
    </row>
    <row r="1392" spans="2:105">
      <c r="B1392" s="67"/>
      <c r="C1392" s="67"/>
      <c r="D1392" s="67"/>
      <c r="E1392" s="69"/>
      <c r="F1392" s="68"/>
      <c r="G1392" s="67"/>
      <c r="H1392" s="69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80"/>
      <c r="T1392" s="80"/>
      <c r="U1392" s="80"/>
      <c r="V1392" s="80"/>
      <c r="W1392" s="80"/>
      <c r="X1392" s="80"/>
      <c r="Y1392" s="80"/>
      <c r="Z1392" s="80"/>
      <c r="AA1392" s="80"/>
      <c r="AB1392" s="80"/>
      <c r="AC1392" s="80"/>
      <c r="AD1392" s="80"/>
      <c r="AE1392" s="69"/>
      <c r="AF1392" s="69"/>
      <c r="AG1392" s="69"/>
      <c r="AH1392" s="80"/>
      <c r="AI1392" s="80"/>
      <c r="AJ1392" s="69"/>
      <c r="AK1392" s="69"/>
      <c r="AL1392" s="80"/>
      <c r="AM1392" s="80"/>
      <c r="AN1392" s="69"/>
      <c r="AO1392" s="69"/>
      <c r="AP1392" s="80"/>
      <c r="AQ1392" s="80"/>
      <c r="AR1392" s="69"/>
      <c r="AS1392" s="69"/>
      <c r="AT1392" s="80"/>
      <c r="AU1392" s="80"/>
      <c r="AV1392" s="69"/>
      <c r="AW1392" s="69"/>
      <c r="AX1392" s="80"/>
      <c r="AY1392" s="80"/>
      <c r="AZ1392" s="69"/>
      <c r="BA1392" s="69"/>
      <c r="BB1392" s="80"/>
      <c r="BC1392" s="80"/>
      <c r="BD1392" s="69"/>
      <c r="BE1392" s="69"/>
      <c r="BF1392" s="80"/>
      <c r="BG1392" s="80"/>
      <c r="BH1392" s="69"/>
      <c r="BI1392" s="69"/>
      <c r="BJ1392" s="80"/>
      <c r="BK1392" s="80"/>
      <c r="BL1392" s="69"/>
      <c r="BM1392" s="69"/>
      <c r="BN1392" s="80"/>
      <c r="BO1392" s="80"/>
      <c r="BP1392" s="69"/>
      <c r="BQ1392" s="69"/>
      <c r="BR1392" s="80"/>
      <c r="BS1392" s="80"/>
      <c r="BT1392" s="69"/>
      <c r="BU1392" s="69"/>
      <c r="BV1392" s="80"/>
      <c r="BW1392" s="80"/>
      <c r="BX1392" s="69"/>
      <c r="BY1392" s="69"/>
      <c r="BZ1392" s="80"/>
      <c r="CA1392" s="80"/>
      <c r="CB1392" s="69"/>
      <c r="CC1392" s="69"/>
      <c r="CD1392" s="80"/>
      <c r="CE1392" s="80"/>
      <c r="CF1392" s="69"/>
      <c r="CG1392" s="69"/>
      <c r="CH1392" s="69"/>
      <c r="CI1392" s="69"/>
      <c r="CJ1392" s="69"/>
      <c r="CK1392" s="69"/>
      <c r="CL1392" s="68"/>
      <c r="CM1392" s="67"/>
      <c r="CN1392" s="67"/>
      <c r="CO1392" s="68"/>
      <c r="CP1392" s="68"/>
      <c r="CQ1392" s="67"/>
      <c r="CR1392" s="67"/>
      <c r="CS1392" s="69"/>
      <c r="CT1392" s="81"/>
      <c r="CU1392" s="69"/>
      <c r="CV1392" s="69"/>
      <c r="CW1392" s="69"/>
      <c r="CX1392" s="69"/>
      <c r="CY1392" s="69"/>
      <c r="CZ1392" s="69"/>
      <c r="DA1392" s="69"/>
    </row>
    <row r="1393" spans="2:105">
      <c r="B1393" s="67"/>
      <c r="C1393" s="67"/>
      <c r="D1393" s="67"/>
      <c r="E1393" s="69"/>
      <c r="F1393" s="68"/>
      <c r="G1393" s="67"/>
      <c r="H1393" s="69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80"/>
      <c r="T1393" s="80"/>
      <c r="U1393" s="80"/>
      <c r="V1393" s="80"/>
      <c r="W1393" s="80"/>
      <c r="X1393" s="80"/>
      <c r="Y1393" s="80"/>
      <c r="Z1393" s="80"/>
      <c r="AA1393" s="80"/>
      <c r="AB1393" s="80"/>
      <c r="AC1393" s="80"/>
      <c r="AD1393" s="80"/>
      <c r="AE1393" s="69"/>
      <c r="AF1393" s="69"/>
      <c r="AG1393" s="69"/>
      <c r="AH1393" s="80"/>
      <c r="AI1393" s="80"/>
      <c r="AJ1393" s="69"/>
      <c r="AK1393" s="69"/>
      <c r="AL1393" s="80"/>
      <c r="AM1393" s="80"/>
      <c r="AN1393" s="69"/>
      <c r="AO1393" s="69"/>
      <c r="AP1393" s="80"/>
      <c r="AQ1393" s="80"/>
      <c r="AR1393" s="69"/>
      <c r="AS1393" s="69"/>
      <c r="AT1393" s="80"/>
      <c r="AU1393" s="80"/>
      <c r="AV1393" s="69"/>
      <c r="AW1393" s="69"/>
      <c r="AX1393" s="80"/>
      <c r="AY1393" s="80"/>
      <c r="AZ1393" s="69"/>
      <c r="BA1393" s="69"/>
      <c r="BB1393" s="80"/>
      <c r="BC1393" s="80"/>
      <c r="BD1393" s="69"/>
      <c r="BE1393" s="69"/>
      <c r="BF1393" s="80"/>
      <c r="BG1393" s="80"/>
      <c r="BH1393" s="69"/>
      <c r="BI1393" s="69"/>
      <c r="BJ1393" s="80"/>
      <c r="BK1393" s="80"/>
      <c r="BL1393" s="69"/>
      <c r="BM1393" s="69"/>
      <c r="BN1393" s="80"/>
      <c r="BO1393" s="80"/>
      <c r="BP1393" s="69"/>
      <c r="BQ1393" s="69"/>
      <c r="BR1393" s="80"/>
      <c r="BS1393" s="80"/>
      <c r="BT1393" s="69"/>
      <c r="BU1393" s="69"/>
      <c r="BV1393" s="80"/>
      <c r="BW1393" s="80"/>
      <c r="BX1393" s="69"/>
      <c r="BY1393" s="69"/>
      <c r="BZ1393" s="80"/>
      <c r="CA1393" s="80"/>
      <c r="CB1393" s="69"/>
      <c r="CC1393" s="69"/>
      <c r="CD1393" s="80"/>
      <c r="CE1393" s="80"/>
      <c r="CF1393" s="69"/>
      <c r="CG1393" s="69"/>
      <c r="CH1393" s="69"/>
      <c r="CI1393" s="69"/>
      <c r="CJ1393" s="69"/>
      <c r="CK1393" s="69"/>
      <c r="CL1393" s="68"/>
      <c r="CM1393" s="67"/>
      <c r="CN1393" s="67"/>
      <c r="CO1393" s="68"/>
      <c r="CP1393" s="68"/>
      <c r="CQ1393" s="67"/>
      <c r="CR1393" s="67"/>
      <c r="CS1393" s="69"/>
      <c r="CT1393" s="81"/>
      <c r="CU1393" s="69"/>
      <c r="CV1393" s="69"/>
      <c r="CW1393" s="69"/>
      <c r="CX1393" s="69"/>
      <c r="CY1393" s="69"/>
      <c r="CZ1393" s="69"/>
      <c r="DA1393" s="69"/>
    </row>
    <row r="1394" spans="2:105">
      <c r="B1394" s="67"/>
      <c r="C1394" s="67"/>
      <c r="D1394" s="67"/>
      <c r="E1394" s="69"/>
      <c r="F1394" s="68"/>
      <c r="G1394" s="67"/>
      <c r="H1394" s="69"/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80"/>
      <c r="T1394" s="80"/>
      <c r="U1394" s="80"/>
      <c r="V1394" s="80"/>
      <c r="W1394" s="80"/>
      <c r="X1394" s="80"/>
      <c r="Y1394" s="80"/>
      <c r="Z1394" s="80"/>
      <c r="AA1394" s="80"/>
      <c r="AB1394" s="80"/>
      <c r="AC1394" s="80"/>
      <c r="AD1394" s="80"/>
      <c r="AE1394" s="69"/>
      <c r="AF1394" s="69"/>
      <c r="AG1394" s="69"/>
      <c r="AH1394" s="80"/>
      <c r="AI1394" s="80"/>
      <c r="AJ1394" s="69"/>
      <c r="AK1394" s="69"/>
      <c r="AL1394" s="80"/>
      <c r="AM1394" s="80"/>
      <c r="AN1394" s="69"/>
      <c r="AO1394" s="69"/>
      <c r="AP1394" s="80"/>
      <c r="AQ1394" s="80"/>
      <c r="AR1394" s="69"/>
      <c r="AS1394" s="69"/>
      <c r="AT1394" s="80"/>
      <c r="AU1394" s="80"/>
      <c r="AV1394" s="69"/>
      <c r="AW1394" s="69"/>
      <c r="AX1394" s="80"/>
      <c r="AY1394" s="80"/>
      <c r="AZ1394" s="69"/>
      <c r="BA1394" s="69"/>
      <c r="BB1394" s="80"/>
      <c r="BC1394" s="80"/>
      <c r="BD1394" s="69"/>
      <c r="BE1394" s="69"/>
      <c r="BF1394" s="80"/>
      <c r="BG1394" s="80"/>
      <c r="BH1394" s="69"/>
      <c r="BI1394" s="69"/>
      <c r="BJ1394" s="80"/>
      <c r="BK1394" s="80"/>
      <c r="BL1394" s="69"/>
      <c r="BM1394" s="69"/>
      <c r="BN1394" s="80"/>
      <c r="BO1394" s="80"/>
      <c r="BP1394" s="69"/>
      <c r="BQ1394" s="69"/>
      <c r="BR1394" s="80"/>
      <c r="BS1394" s="80"/>
      <c r="BT1394" s="69"/>
      <c r="BU1394" s="69"/>
      <c r="BV1394" s="80"/>
      <c r="BW1394" s="80"/>
      <c r="BX1394" s="69"/>
      <c r="BY1394" s="69"/>
      <c r="BZ1394" s="80"/>
      <c r="CA1394" s="80"/>
      <c r="CB1394" s="69"/>
      <c r="CC1394" s="69"/>
      <c r="CD1394" s="80"/>
      <c r="CE1394" s="80"/>
      <c r="CF1394" s="69"/>
      <c r="CG1394" s="69"/>
      <c r="CH1394" s="69"/>
      <c r="CI1394" s="69"/>
      <c r="CJ1394" s="69"/>
      <c r="CK1394" s="69"/>
      <c r="CL1394" s="68"/>
      <c r="CM1394" s="67"/>
      <c r="CN1394" s="67"/>
      <c r="CO1394" s="68"/>
      <c r="CP1394" s="68"/>
      <c r="CQ1394" s="67"/>
      <c r="CR1394" s="67"/>
      <c r="CS1394" s="69"/>
      <c r="CT1394" s="81"/>
      <c r="CU1394" s="69"/>
      <c r="CV1394" s="69"/>
      <c r="CW1394" s="69"/>
      <c r="CX1394" s="69"/>
      <c r="CY1394" s="69"/>
      <c r="CZ1394" s="69"/>
      <c r="DA1394" s="69"/>
    </row>
    <row r="1395" spans="2:105">
      <c r="B1395" s="67"/>
      <c r="C1395" s="67"/>
      <c r="D1395" s="67"/>
      <c r="E1395" s="69"/>
      <c r="F1395" s="68"/>
      <c r="G1395" s="67"/>
      <c r="H1395" s="69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80"/>
      <c r="T1395" s="80"/>
      <c r="U1395" s="80"/>
      <c r="V1395" s="80"/>
      <c r="W1395" s="80"/>
      <c r="X1395" s="80"/>
      <c r="Y1395" s="80"/>
      <c r="Z1395" s="80"/>
      <c r="AA1395" s="80"/>
      <c r="AB1395" s="80"/>
      <c r="AC1395" s="80"/>
      <c r="AD1395" s="80"/>
      <c r="AE1395" s="69"/>
      <c r="AF1395" s="69"/>
      <c r="AG1395" s="69"/>
      <c r="AH1395" s="80"/>
      <c r="AI1395" s="80"/>
      <c r="AJ1395" s="69"/>
      <c r="AK1395" s="69"/>
      <c r="AL1395" s="80"/>
      <c r="AM1395" s="80"/>
      <c r="AN1395" s="69"/>
      <c r="AO1395" s="69"/>
      <c r="AP1395" s="80"/>
      <c r="AQ1395" s="80"/>
      <c r="AR1395" s="69"/>
      <c r="AS1395" s="69"/>
      <c r="AT1395" s="80"/>
      <c r="AU1395" s="80"/>
      <c r="AV1395" s="69"/>
      <c r="AW1395" s="69"/>
      <c r="AX1395" s="80"/>
      <c r="AY1395" s="80"/>
      <c r="AZ1395" s="69"/>
      <c r="BA1395" s="69"/>
      <c r="BB1395" s="80"/>
      <c r="BC1395" s="80"/>
      <c r="BD1395" s="69"/>
      <c r="BE1395" s="69"/>
      <c r="BF1395" s="80"/>
      <c r="BG1395" s="80"/>
      <c r="BH1395" s="69"/>
      <c r="BI1395" s="69"/>
      <c r="BJ1395" s="80"/>
      <c r="BK1395" s="80"/>
      <c r="BL1395" s="69"/>
      <c r="BM1395" s="69"/>
      <c r="BN1395" s="80"/>
      <c r="BO1395" s="80"/>
      <c r="BP1395" s="69"/>
      <c r="BQ1395" s="69"/>
      <c r="BR1395" s="80"/>
      <c r="BS1395" s="80"/>
      <c r="BT1395" s="69"/>
      <c r="BU1395" s="69"/>
      <c r="BV1395" s="80"/>
      <c r="BW1395" s="80"/>
      <c r="BX1395" s="69"/>
      <c r="BY1395" s="69"/>
      <c r="BZ1395" s="80"/>
      <c r="CA1395" s="80"/>
      <c r="CB1395" s="69"/>
      <c r="CC1395" s="69"/>
      <c r="CD1395" s="80"/>
      <c r="CE1395" s="80"/>
      <c r="CF1395" s="69"/>
      <c r="CG1395" s="69"/>
      <c r="CH1395" s="69"/>
      <c r="CI1395" s="69"/>
      <c r="CJ1395" s="69"/>
      <c r="CK1395" s="69"/>
      <c r="CL1395" s="68"/>
      <c r="CM1395" s="67"/>
      <c r="CN1395" s="67"/>
      <c r="CO1395" s="68"/>
      <c r="CP1395" s="68"/>
      <c r="CQ1395" s="67"/>
      <c r="CR1395" s="67"/>
      <c r="CS1395" s="69"/>
      <c r="CT1395" s="81"/>
      <c r="CU1395" s="69"/>
      <c r="CV1395" s="69"/>
      <c r="CW1395" s="69"/>
      <c r="CX1395" s="69"/>
      <c r="CY1395" s="69"/>
      <c r="CZ1395" s="69"/>
      <c r="DA1395" s="69"/>
    </row>
    <row r="1396" spans="2:105">
      <c r="B1396" s="67"/>
      <c r="C1396" s="67"/>
      <c r="D1396" s="67"/>
      <c r="E1396" s="69"/>
      <c r="F1396" s="68"/>
      <c r="G1396" s="67"/>
      <c r="H1396" s="69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80"/>
      <c r="T1396" s="80"/>
      <c r="U1396" s="80"/>
      <c r="V1396" s="80"/>
      <c r="W1396" s="80"/>
      <c r="X1396" s="80"/>
      <c r="Y1396" s="80"/>
      <c r="Z1396" s="80"/>
      <c r="AA1396" s="80"/>
      <c r="AB1396" s="80"/>
      <c r="AC1396" s="80"/>
      <c r="AD1396" s="80"/>
      <c r="AE1396" s="69"/>
      <c r="AF1396" s="69"/>
      <c r="AG1396" s="69"/>
      <c r="AH1396" s="80"/>
      <c r="AI1396" s="80"/>
      <c r="AJ1396" s="69"/>
      <c r="AK1396" s="69"/>
      <c r="AL1396" s="80"/>
      <c r="AM1396" s="80"/>
      <c r="AN1396" s="69"/>
      <c r="AO1396" s="69"/>
      <c r="AP1396" s="80"/>
      <c r="AQ1396" s="80"/>
      <c r="AR1396" s="69"/>
      <c r="AS1396" s="69"/>
      <c r="AT1396" s="80"/>
      <c r="AU1396" s="80"/>
      <c r="AV1396" s="69"/>
      <c r="AW1396" s="69"/>
      <c r="AX1396" s="80"/>
      <c r="AY1396" s="80"/>
      <c r="AZ1396" s="69"/>
      <c r="BA1396" s="69"/>
      <c r="BB1396" s="80"/>
      <c r="BC1396" s="80"/>
      <c r="BD1396" s="69"/>
      <c r="BE1396" s="69"/>
      <c r="BF1396" s="80"/>
      <c r="BG1396" s="80"/>
      <c r="BH1396" s="69"/>
      <c r="BI1396" s="69"/>
      <c r="BJ1396" s="80"/>
      <c r="BK1396" s="80"/>
      <c r="BL1396" s="69"/>
      <c r="BM1396" s="69"/>
      <c r="BN1396" s="80"/>
      <c r="BO1396" s="80"/>
      <c r="BP1396" s="69"/>
      <c r="BQ1396" s="69"/>
      <c r="BR1396" s="80"/>
      <c r="BS1396" s="80"/>
      <c r="BT1396" s="69"/>
      <c r="BU1396" s="69"/>
      <c r="BV1396" s="80"/>
      <c r="BW1396" s="80"/>
      <c r="BX1396" s="69"/>
      <c r="BY1396" s="69"/>
      <c r="BZ1396" s="80"/>
      <c r="CA1396" s="80"/>
      <c r="CB1396" s="69"/>
      <c r="CC1396" s="69"/>
      <c r="CD1396" s="80"/>
      <c r="CE1396" s="80"/>
      <c r="CF1396" s="69"/>
      <c r="CG1396" s="69"/>
      <c r="CH1396" s="69"/>
      <c r="CI1396" s="69"/>
      <c r="CJ1396" s="69"/>
      <c r="CK1396" s="69"/>
      <c r="CL1396" s="68"/>
      <c r="CM1396" s="67"/>
      <c r="CN1396" s="67"/>
      <c r="CO1396" s="68"/>
      <c r="CP1396" s="68"/>
      <c r="CQ1396" s="67"/>
      <c r="CR1396" s="67"/>
      <c r="CS1396" s="69"/>
      <c r="CT1396" s="81"/>
      <c r="CU1396" s="69"/>
      <c r="CV1396" s="69"/>
      <c r="CW1396" s="69"/>
      <c r="CX1396" s="69"/>
      <c r="CY1396" s="69"/>
      <c r="CZ1396" s="69"/>
      <c r="DA1396" s="69"/>
    </row>
    <row r="1397" spans="2:105">
      <c r="B1397" s="67"/>
      <c r="C1397" s="67"/>
      <c r="D1397" s="67"/>
      <c r="E1397" s="69"/>
      <c r="F1397" s="68"/>
      <c r="G1397" s="67"/>
      <c r="H1397" s="69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80"/>
      <c r="T1397" s="80"/>
      <c r="U1397" s="80"/>
      <c r="V1397" s="80"/>
      <c r="W1397" s="80"/>
      <c r="X1397" s="80"/>
      <c r="Y1397" s="80"/>
      <c r="Z1397" s="80"/>
      <c r="AA1397" s="80"/>
      <c r="AB1397" s="80"/>
      <c r="AC1397" s="80"/>
      <c r="AD1397" s="80"/>
      <c r="AE1397" s="69"/>
      <c r="AF1397" s="69"/>
      <c r="AG1397" s="69"/>
      <c r="AH1397" s="80"/>
      <c r="AI1397" s="80"/>
      <c r="AJ1397" s="69"/>
      <c r="AK1397" s="69"/>
      <c r="AL1397" s="80"/>
      <c r="AM1397" s="80"/>
      <c r="AN1397" s="69"/>
      <c r="AO1397" s="69"/>
      <c r="AP1397" s="80"/>
      <c r="AQ1397" s="80"/>
      <c r="AR1397" s="69"/>
      <c r="AS1397" s="69"/>
      <c r="AT1397" s="80"/>
      <c r="AU1397" s="80"/>
      <c r="AV1397" s="69"/>
      <c r="AW1397" s="69"/>
      <c r="AX1397" s="80"/>
      <c r="AY1397" s="80"/>
      <c r="AZ1397" s="69"/>
      <c r="BA1397" s="69"/>
      <c r="BB1397" s="80"/>
      <c r="BC1397" s="80"/>
      <c r="BD1397" s="69"/>
      <c r="BE1397" s="69"/>
      <c r="BF1397" s="80"/>
      <c r="BG1397" s="80"/>
      <c r="BH1397" s="69"/>
      <c r="BI1397" s="69"/>
      <c r="BJ1397" s="80"/>
      <c r="BK1397" s="80"/>
      <c r="BL1397" s="69"/>
      <c r="BM1397" s="69"/>
      <c r="BN1397" s="80"/>
      <c r="BO1397" s="80"/>
      <c r="BP1397" s="69"/>
      <c r="BQ1397" s="69"/>
      <c r="BR1397" s="80"/>
      <c r="BS1397" s="80"/>
      <c r="BT1397" s="69"/>
      <c r="BU1397" s="69"/>
      <c r="BV1397" s="80"/>
      <c r="BW1397" s="80"/>
      <c r="BX1397" s="69"/>
      <c r="BY1397" s="69"/>
      <c r="BZ1397" s="80"/>
      <c r="CA1397" s="80"/>
      <c r="CB1397" s="69"/>
      <c r="CC1397" s="69"/>
      <c r="CD1397" s="80"/>
      <c r="CE1397" s="80"/>
      <c r="CF1397" s="69"/>
      <c r="CG1397" s="69"/>
      <c r="CH1397" s="69"/>
      <c r="CI1397" s="69"/>
      <c r="CJ1397" s="69"/>
      <c r="CK1397" s="69"/>
      <c r="CL1397" s="68"/>
      <c r="CM1397" s="67"/>
      <c r="CN1397" s="67"/>
      <c r="CO1397" s="68"/>
      <c r="CP1397" s="68"/>
      <c r="CQ1397" s="67"/>
      <c r="CR1397" s="67"/>
      <c r="CS1397" s="69"/>
      <c r="CT1397" s="81"/>
      <c r="CU1397" s="69"/>
      <c r="CV1397" s="69"/>
      <c r="CW1397" s="69"/>
      <c r="CX1397" s="69"/>
      <c r="CY1397" s="69"/>
      <c r="CZ1397" s="69"/>
      <c r="DA1397" s="69"/>
    </row>
    <row r="1398" spans="2:105">
      <c r="B1398" s="67"/>
      <c r="C1398" s="67"/>
      <c r="D1398" s="67"/>
      <c r="E1398" s="69"/>
      <c r="F1398" s="68"/>
      <c r="G1398" s="67"/>
      <c r="H1398" s="69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80"/>
      <c r="T1398" s="80"/>
      <c r="U1398" s="80"/>
      <c r="V1398" s="80"/>
      <c r="W1398" s="80"/>
      <c r="X1398" s="80"/>
      <c r="Y1398" s="80"/>
      <c r="Z1398" s="80"/>
      <c r="AA1398" s="80"/>
      <c r="AB1398" s="80"/>
      <c r="AC1398" s="80"/>
      <c r="AD1398" s="80"/>
      <c r="AE1398" s="69"/>
      <c r="AF1398" s="69"/>
      <c r="AG1398" s="69"/>
      <c r="AH1398" s="80"/>
      <c r="AI1398" s="80"/>
      <c r="AJ1398" s="69"/>
      <c r="AK1398" s="69"/>
      <c r="AL1398" s="80"/>
      <c r="AM1398" s="80"/>
      <c r="AN1398" s="69"/>
      <c r="AO1398" s="69"/>
      <c r="AP1398" s="80"/>
      <c r="AQ1398" s="80"/>
      <c r="AR1398" s="69"/>
      <c r="AS1398" s="69"/>
      <c r="AT1398" s="80"/>
      <c r="AU1398" s="80"/>
      <c r="AV1398" s="69"/>
      <c r="AW1398" s="69"/>
      <c r="AX1398" s="80"/>
      <c r="AY1398" s="80"/>
      <c r="AZ1398" s="69"/>
      <c r="BA1398" s="69"/>
      <c r="BB1398" s="80"/>
      <c r="BC1398" s="80"/>
      <c r="BD1398" s="69"/>
      <c r="BE1398" s="69"/>
      <c r="BF1398" s="80"/>
      <c r="BG1398" s="80"/>
      <c r="BH1398" s="69"/>
      <c r="BI1398" s="69"/>
      <c r="BJ1398" s="80"/>
      <c r="BK1398" s="80"/>
      <c r="BL1398" s="69"/>
      <c r="BM1398" s="69"/>
      <c r="BN1398" s="80"/>
      <c r="BO1398" s="80"/>
      <c r="BP1398" s="69"/>
      <c r="BQ1398" s="69"/>
      <c r="BR1398" s="80"/>
      <c r="BS1398" s="80"/>
      <c r="BT1398" s="69"/>
      <c r="BU1398" s="69"/>
      <c r="BV1398" s="80"/>
      <c r="BW1398" s="80"/>
      <c r="BX1398" s="69"/>
      <c r="BY1398" s="69"/>
      <c r="BZ1398" s="80"/>
      <c r="CA1398" s="80"/>
      <c r="CB1398" s="69"/>
      <c r="CC1398" s="69"/>
      <c r="CD1398" s="80"/>
      <c r="CE1398" s="80"/>
      <c r="CF1398" s="69"/>
      <c r="CG1398" s="69"/>
      <c r="CH1398" s="69"/>
      <c r="CI1398" s="69"/>
      <c r="CJ1398" s="69"/>
      <c r="CK1398" s="69"/>
      <c r="CL1398" s="68"/>
      <c r="CM1398" s="67"/>
      <c r="CN1398" s="67"/>
      <c r="CO1398" s="68"/>
      <c r="CP1398" s="68"/>
      <c r="CQ1398" s="67"/>
      <c r="CR1398" s="67"/>
      <c r="CS1398" s="69"/>
      <c r="CT1398" s="81"/>
      <c r="CU1398" s="69"/>
      <c r="CV1398" s="69"/>
      <c r="CW1398" s="69"/>
      <c r="CX1398" s="69"/>
      <c r="CY1398" s="69"/>
      <c r="CZ1398" s="69"/>
      <c r="DA1398" s="69"/>
    </row>
    <row r="1399" spans="2:105">
      <c r="B1399" s="67"/>
      <c r="C1399" s="67"/>
      <c r="D1399" s="67"/>
      <c r="E1399" s="69"/>
      <c r="F1399" s="68"/>
      <c r="G1399" s="67"/>
      <c r="H1399" s="69"/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80"/>
      <c r="T1399" s="80"/>
      <c r="U1399" s="80"/>
      <c r="V1399" s="80"/>
      <c r="W1399" s="80"/>
      <c r="X1399" s="80"/>
      <c r="Y1399" s="80"/>
      <c r="Z1399" s="80"/>
      <c r="AA1399" s="80"/>
      <c r="AB1399" s="80"/>
      <c r="AC1399" s="80"/>
      <c r="AD1399" s="80"/>
      <c r="AE1399" s="69"/>
      <c r="AF1399" s="69"/>
      <c r="AG1399" s="69"/>
      <c r="AH1399" s="80"/>
      <c r="AI1399" s="80"/>
      <c r="AJ1399" s="69"/>
      <c r="AK1399" s="69"/>
      <c r="AL1399" s="80"/>
      <c r="AM1399" s="80"/>
      <c r="AN1399" s="69"/>
      <c r="AO1399" s="69"/>
      <c r="AP1399" s="80"/>
      <c r="AQ1399" s="80"/>
      <c r="AR1399" s="69"/>
      <c r="AS1399" s="69"/>
      <c r="AT1399" s="80"/>
      <c r="AU1399" s="80"/>
      <c r="AV1399" s="69"/>
      <c r="AW1399" s="69"/>
      <c r="AX1399" s="80"/>
      <c r="AY1399" s="80"/>
      <c r="AZ1399" s="69"/>
      <c r="BA1399" s="69"/>
      <c r="BB1399" s="80"/>
      <c r="BC1399" s="80"/>
      <c r="BD1399" s="69"/>
      <c r="BE1399" s="69"/>
      <c r="BF1399" s="80"/>
      <c r="BG1399" s="80"/>
      <c r="BH1399" s="69"/>
      <c r="BI1399" s="69"/>
      <c r="BJ1399" s="80"/>
      <c r="BK1399" s="80"/>
      <c r="BL1399" s="69"/>
      <c r="BM1399" s="69"/>
      <c r="BN1399" s="80"/>
      <c r="BO1399" s="80"/>
      <c r="BP1399" s="69"/>
      <c r="BQ1399" s="69"/>
      <c r="BR1399" s="80"/>
      <c r="BS1399" s="80"/>
      <c r="BT1399" s="69"/>
      <c r="BU1399" s="69"/>
      <c r="BV1399" s="80"/>
      <c r="BW1399" s="80"/>
      <c r="BX1399" s="69"/>
      <c r="BY1399" s="69"/>
      <c r="BZ1399" s="80"/>
      <c r="CA1399" s="80"/>
      <c r="CB1399" s="69"/>
      <c r="CC1399" s="69"/>
      <c r="CD1399" s="80"/>
      <c r="CE1399" s="80"/>
      <c r="CF1399" s="69"/>
      <c r="CG1399" s="69"/>
      <c r="CH1399" s="69"/>
      <c r="CI1399" s="69"/>
      <c r="CJ1399" s="69"/>
      <c r="CK1399" s="69"/>
      <c r="CL1399" s="68"/>
      <c r="CM1399" s="67"/>
      <c r="CN1399" s="67"/>
      <c r="CO1399" s="68"/>
      <c r="CP1399" s="68"/>
      <c r="CQ1399" s="67"/>
      <c r="CR1399" s="67"/>
      <c r="CS1399" s="69"/>
      <c r="CT1399" s="81"/>
      <c r="CU1399" s="69"/>
      <c r="CV1399" s="69"/>
      <c r="CW1399" s="69"/>
      <c r="CX1399" s="69"/>
      <c r="CY1399" s="69"/>
      <c r="CZ1399" s="69"/>
      <c r="DA1399" s="69"/>
    </row>
    <row r="1400" spans="2:105">
      <c r="B1400" s="67"/>
      <c r="C1400" s="67"/>
      <c r="D1400" s="67"/>
      <c r="E1400" s="69"/>
      <c r="F1400" s="68"/>
      <c r="G1400" s="67"/>
      <c r="H1400" s="69"/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80"/>
      <c r="T1400" s="80"/>
      <c r="U1400" s="80"/>
      <c r="V1400" s="80"/>
      <c r="W1400" s="80"/>
      <c r="X1400" s="80"/>
      <c r="Y1400" s="80"/>
      <c r="Z1400" s="80"/>
      <c r="AA1400" s="80"/>
      <c r="AB1400" s="80"/>
      <c r="AC1400" s="80"/>
      <c r="AD1400" s="80"/>
      <c r="AE1400" s="69"/>
      <c r="AF1400" s="69"/>
      <c r="AG1400" s="69"/>
      <c r="AH1400" s="80"/>
      <c r="AI1400" s="80"/>
      <c r="AJ1400" s="69"/>
      <c r="AK1400" s="69"/>
      <c r="AL1400" s="80"/>
      <c r="AM1400" s="80"/>
      <c r="AN1400" s="69"/>
      <c r="AO1400" s="69"/>
      <c r="AP1400" s="80"/>
      <c r="AQ1400" s="80"/>
      <c r="AR1400" s="69"/>
      <c r="AS1400" s="69"/>
      <c r="AT1400" s="80"/>
      <c r="AU1400" s="80"/>
      <c r="AV1400" s="69"/>
      <c r="AW1400" s="69"/>
      <c r="AX1400" s="80"/>
      <c r="AY1400" s="80"/>
      <c r="AZ1400" s="69"/>
      <c r="BA1400" s="69"/>
      <c r="BB1400" s="80"/>
      <c r="BC1400" s="80"/>
      <c r="BD1400" s="69"/>
      <c r="BE1400" s="69"/>
      <c r="BF1400" s="80"/>
      <c r="BG1400" s="80"/>
      <c r="BH1400" s="69"/>
      <c r="BI1400" s="69"/>
      <c r="BJ1400" s="80"/>
      <c r="BK1400" s="80"/>
      <c r="BL1400" s="69"/>
      <c r="BM1400" s="69"/>
      <c r="BN1400" s="80"/>
      <c r="BO1400" s="80"/>
      <c r="BP1400" s="69"/>
      <c r="BQ1400" s="69"/>
      <c r="BR1400" s="80"/>
      <c r="BS1400" s="80"/>
      <c r="BT1400" s="69"/>
      <c r="BU1400" s="69"/>
      <c r="BV1400" s="80"/>
      <c r="BW1400" s="80"/>
      <c r="BX1400" s="69"/>
      <c r="BY1400" s="69"/>
      <c r="BZ1400" s="80"/>
      <c r="CA1400" s="80"/>
      <c r="CB1400" s="69"/>
      <c r="CC1400" s="69"/>
      <c r="CD1400" s="80"/>
      <c r="CE1400" s="80"/>
      <c r="CF1400" s="69"/>
      <c r="CG1400" s="69"/>
      <c r="CH1400" s="69"/>
      <c r="CI1400" s="69"/>
      <c r="CJ1400" s="69"/>
      <c r="CK1400" s="69"/>
      <c r="CL1400" s="68"/>
      <c r="CM1400" s="67"/>
      <c r="CN1400" s="67"/>
      <c r="CO1400" s="68"/>
      <c r="CP1400" s="68"/>
      <c r="CQ1400" s="67"/>
      <c r="CR1400" s="67"/>
      <c r="CS1400" s="69"/>
      <c r="CT1400" s="81"/>
      <c r="CU1400" s="69"/>
      <c r="CV1400" s="69"/>
      <c r="CW1400" s="69"/>
      <c r="CX1400" s="69"/>
      <c r="CY1400" s="69"/>
      <c r="CZ1400" s="69"/>
      <c r="DA1400" s="69"/>
    </row>
    <row r="1401" spans="2:105">
      <c r="B1401" s="67"/>
      <c r="C1401" s="67"/>
      <c r="D1401" s="67"/>
      <c r="E1401" s="69"/>
      <c r="F1401" s="68"/>
      <c r="G1401" s="67"/>
      <c r="H1401" s="69"/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80"/>
      <c r="T1401" s="80"/>
      <c r="U1401" s="80"/>
      <c r="V1401" s="80"/>
      <c r="W1401" s="80"/>
      <c r="X1401" s="80"/>
      <c r="Y1401" s="80"/>
      <c r="Z1401" s="80"/>
      <c r="AA1401" s="80"/>
      <c r="AB1401" s="80"/>
      <c r="AC1401" s="80"/>
      <c r="AD1401" s="80"/>
      <c r="AE1401" s="69"/>
      <c r="AF1401" s="69"/>
      <c r="AG1401" s="69"/>
      <c r="AH1401" s="80"/>
      <c r="AI1401" s="80"/>
      <c r="AJ1401" s="69"/>
      <c r="AK1401" s="69"/>
      <c r="AL1401" s="80"/>
      <c r="AM1401" s="80"/>
      <c r="AN1401" s="69"/>
      <c r="AO1401" s="69"/>
      <c r="AP1401" s="80"/>
      <c r="AQ1401" s="80"/>
      <c r="AR1401" s="69"/>
      <c r="AS1401" s="69"/>
      <c r="AT1401" s="80"/>
      <c r="AU1401" s="80"/>
      <c r="AV1401" s="69"/>
      <c r="AW1401" s="69"/>
      <c r="AX1401" s="80"/>
      <c r="AY1401" s="80"/>
      <c r="AZ1401" s="69"/>
      <c r="BA1401" s="69"/>
      <c r="BB1401" s="80"/>
      <c r="BC1401" s="80"/>
      <c r="BD1401" s="69"/>
      <c r="BE1401" s="69"/>
      <c r="BF1401" s="80"/>
      <c r="BG1401" s="80"/>
      <c r="BH1401" s="69"/>
      <c r="BI1401" s="69"/>
      <c r="BJ1401" s="80"/>
      <c r="BK1401" s="80"/>
      <c r="BL1401" s="69"/>
      <c r="BM1401" s="69"/>
      <c r="BN1401" s="80"/>
      <c r="BO1401" s="80"/>
      <c r="BP1401" s="69"/>
      <c r="BQ1401" s="69"/>
      <c r="BR1401" s="80"/>
      <c r="BS1401" s="80"/>
      <c r="BT1401" s="69"/>
      <c r="BU1401" s="69"/>
      <c r="BV1401" s="80"/>
      <c r="BW1401" s="80"/>
      <c r="BX1401" s="69"/>
      <c r="BY1401" s="69"/>
      <c r="BZ1401" s="80"/>
      <c r="CA1401" s="80"/>
      <c r="CB1401" s="69"/>
      <c r="CC1401" s="69"/>
      <c r="CD1401" s="80"/>
      <c r="CE1401" s="80"/>
      <c r="CF1401" s="69"/>
      <c r="CG1401" s="69"/>
      <c r="CH1401" s="69"/>
      <c r="CI1401" s="69"/>
      <c r="CJ1401" s="69"/>
      <c r="CK1401" s="69"/>
      <c r="CL1401" s="68"/>
      <c r="CM1401" s="67"/>
      <c r="CN1401" s="67"/>
      <c r="CO1401" s="68"/>
      <c r="CP1401" s="68"/>
      <c r="CQ1401" s="67"/>
      <c r="CR1401" s="67"/>
      <c r="CS1401" s="69"/>
      <c r="CT1401" s="81"/>
      <c r="CU1401" s="69"/>
      <c r="CV1401" s="69"/>
      <c r="CW1401" s="69"/>
      <c r="CX1401" s="69"/>
      <c r="CY1401" s="69"/>
      <c r="CZ1401" s="69"/>
      <c r="DA1401" s="69"/>
    </row>
    <row r="1402" spans="2:105">
      <c r="B1402" s="67"/>
      <c r="C1402" s="67"/>
      <c r="D1402" s="67"/>
      <c r="E1402" s="69"/>
      <c r="F1402" s="68"/>
      <c r="G1402" s="67"/>
      <c r="H1402" s="69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80"/>
      <c r="T1402" s="80"/>
      <c r="U1402" s="80"/>
      <c r="V1402" s="80"/>
      <c r="W1402" s="80"/>
      <c r="X1402" s="80"/>
      <c r="Y1402" s="80"/>
      <c r="Z1402" s="80"/>
      <c r="AA1402" s="80"/>
      <c r="AB1402" s="80"/>
      <c r="AC1402" s="80"/>
      <c r="AD1402" s="80"/>
      <c r="AE1402" s="69"/>
      <c r="AF1402" s="69"/>
      <c r="AG1402" s="69"/>
      <c r="AH1402" s="80"/>
      <c r="AI1402" s="80"/>
      <c r="AJ1402" s="69"/>
      <c r="AK1402" s="69"/>
      <c r="AL1402" s="80"/>
      <c r="AM1402" s="80"/>
      <c r="AN1402" s="69"/>
      <c r="AO1402" s="69"/>
      <c r="AP1402" s="80"/>
      <c r="AQ1402" s="80"/>
      <c r="AR1402" s="69"/>
      <c r="AS1402" s="69"/>
      <c r="AT1402" s="80"/>
      <c r="AU1402" s="80"/>
      <c r="AV1402" s="69"/>
      <c r="AW1402" s="69"/>
      <c r="AX1402" s="80"/>
      <c r="AY1402" s="80"/>
      <c r="AZ1402" s="69"/>
      <c r="BA1402" s="69"/>
      <c r="BB1402" s="80"/>
      <c r="BC1402" s="80"/>
      <c r="BD1402" s="69"/>
      <c r="BE1402" s="69"/>
      <c r="BF1402" s="80"/>
      <c r="BG1402" s="80"/>
      <c r="BH1402" s="69"/>
      <c r="BI1402" s="69"/>
      <c r="BJ1402" s="80"/>
      <c r="BK1402" s="80"/>
      <c r="BL1402" s="69"/>
      <c r="BM1402" s="69"/>
      <c r="BN1402" s="80"/>
      <c r="BO1402" s="80"/>
      <c r="BP1402" s="69"/>
      <c r="BQ1402" s="69"/>
      <c r="BR1402" s="80"/>
      <c r="BS1402" s="80"/>
      <c r="BT1402" s="69"/>
      <c r="BU1402" s="69"/>
      <c r="BV1402" s="80"/>
      <c r="BW1402" s="80"/>
      <c r="BX1402" s="69"/>
      <c r="BY1402" s="69"/>
      <c r="BZ1402" s="80"/>
      <c r="CA1402" s="80"/>
      <c r="CB1402" s="69"/>
      <c r="CC1402" s="69"/>
      <c r="CD1402" s="80"/>
      <c r="CE1402" s="80"/>
      <c r="CF1402" s="69"/>
      <c r="CG1402" s="69"/>
      <c r="CH1402" s="69"/>
      <c r="CI1402" s="69"/>
      <c r="CJ1402" s="69"/>
      <c r="CK1402" s="69"/>
      <c r="CL1402" s="68"/>
      <c r="CM1402" s="67"/>
      <c r="CN1402" s="67"/>
      <c r="CO1402" s="68"/>
      <c r="CP1402" s="68"/>
      <c r="CQ1402" s="67"/>
      <c r="CR1402" s="67"/>
      <c r="CS1402" s="69"/>
      <c r="CT1402" s="81"/>
      <c r="CU1402" s="69"/>
      <c r="CV1402" s="69"/>
      <c r="CW1402" s="69"/>
      <c r="CX1402" s="69"/>
      <c r="CY1402" s="69"/>
      <c r="CZ1402" s="69"/>
      <c r="DA1402" s="69"/>
    </row>
    <row r="1403" spans="2:105">
      <c r="B1403" s="67"/>
      <c r="C1403" s="67"/>
      <c r="D1403" s="67"/>
      <c r="E1403" s="69"/>
      <c r="F1403" s="68"/>
      <c r="G1403" s="67"/>
      <c r="H1403" s="69"/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80"/>
      <c r="T1403" s="80"/>
      <c r="U1403" s="80"/>
      <c r="V1403" s="80"/>
      <c r="W1403" s="80"/>
      <c r="X1403" s="80"/>
      <c r="Y1403" s="80"/>
      <c r="Z1403" s="80"/>
      <c r="AA1403" s="80"/>
      <c r="AB1403" s="80"/>
      <c r="AC1403" s="80"/>
      <c r="AD1403" s="80"/>
      <c r="AE1403" s="69"/>
      <c r="AF1403" s="69"/>
      <c r="AG1403" s="69"/>
      <c r="AH1403" s="80"/>
      <c r="AI1403" s="80"/>
      <c r="AJ1403" s="69"/>
      <c r="AK1403" s="69"/>
      <c r="AL1403" s="80"/>
      <c r="AM1403" s="80"/>
      <c r="AN1403" s="69"/>
      <c r="AO1403" s="69"/>
      <c r="AP1403" s="80"/>
      <c r="AQ1403" s="80"/>
      <c r="AR1403" s="69"/>
      <c r="AS1403" s="69"/>
      <c r="AT1403" s="80"/>
      <c r="AU1403" s="80"/>
      <c r="AV1403" s="69"/>
      <c r="AW1403" s="69"/>
      <c r="AX1403" s="80"/>
      <c r="AY1403" s="80"/>
      <c r="AZ1403" s="69"/>
      <c r="BA1403" s="69"/>
      <c r="BB1403" s="80"/>
      <c r="BC1403" s="80"/>
      <c r="BD1403" s="69"/>
      <c r="BE1403" s="69"/>
      <c r="BF1403" s="80"/>
      <c r="BG1403" s="80"/>
      <c r="BH1403" s="69"/>
      <c r="BI1403" s="69"/>
      <c r="BJ1403" s="80"/>
      <c r="BK1403" s="80"/>
      <c r="BL1403" s="69"/>
      <c r="BM1403" s="69"/>
      <c r="BN1403" s="80"/>
      <c r="BO1403" s="80"/>
      <c r="BP1403" s="69"/>
      <c r="BQ1403" s="69"/>
      <c r="BR1403" s="80"/>
      <c r="BS1403" s="80"/>
      <c r="BT1403" s="69"/>
      <c r="BU1403" s="69"/>
      <c r="BV1403" s="80"/>
      <c r="BW1403" s="80"/>
      <c r="BX1403" s="69"/>
      <c r="BY1403" s="69"/>
      <c r="BZ1403" s="80"/>
      <c r="CA1403" s="80"/>
      <c r="CB1403" s="69"/>
      <c r="CC1403" s="69"/>
      <c r="CD1403" s="80"/>
      <c r="CE1403" s="80"/>
      <c r="CF1403" s="69"/>
      <c r="CG1403" s="69"/>
      <c r="CH1403" s="69"/>
      <c r="CI1403" s="69"/>
      <c r="CJ1403" s="69"/>
      <c r="CK1403" s="69"/>
      <c r="CL1403" s="68"/>
      <c r="CM1403" s="67"/>
      <c r="CN1403" s="67"/>
      <c r="CO1403" s="68"/>
      <c r="CP1403" s="68"/>
      <c r="CQ1403" s="67"/>
      <c r="CR1403" s="67"/>
      <c r="CS1403" s="69"/>
      <c r="CT1403" s="81"/>
      <c r="CU1403" s="69"/>
      <c r="CV1403" s="69"/>
      <c r="CW1403" s="69"/>
      <c r="CX1403" s="69"/>
      <c r="CY1403" s="69"/>
      <c r="CZ1403" s="69"/>
      <c r="DA1403" s="69"/>
    </row>
    <row r="1404" spans="2:105">
      <c r="B1404" s="67"/>
      <c r="C1404" s="67"/>
      <c r="D1404" s="67"/>
      <c r="E1404" s="69"/>
      <c r="F1404" s="68"/>
      <c r="G1404" s="67"/>
      <c r="H1404" s="69"/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80"/>
      <c r="T1404" s="80"/>
      <c r="U1404" s="80"/>
      <c r="V1404" s="80"/>
      <c r="W1404" s="80"/>
      <c r="X1404" s="80"/>
      <c r="Y1404" s="80"/>
      <c r="Z1404" s="80"/>
      <c r="AA1404" s="80"/>
      <c r="AB1404" s="80"/>
      <c r="AC1404" s="80"/>
      <c r="AD1404" s="80"/>
      <c r="AE1404" s="69"/>
      <c r="AF1404" s="69"/>
      <c r="AG1404" s="69"/>
      <c r="AH1404" s="80"/>
      <c r="AI1404" s="80"/>
      <c r="AJ1404" s="69"/>
      <c r="AK1404" s="69"/>
      <c r="AL1404" s="80"/>
      <c r="AM1404" s="80"/>
      <c r="AN1404" s="69"/>
      <c r="AO1404" s="69"/>
      <c r="AP1404" s="80"/>
      <c r="AQ1404" s="80"/>
      <c r="AR1404" s="69"/>
      <c r="AS1404" s="69"/>
      <c r="AT1404" s="80"/>
      <c r="AU1404" s="80"/>
      <c r="AV1404" s="69"/>
      <c r="AW1404" s="69"/>
      <c r="AX1404" s="80"/>
      <c r="AY1404" s="80"/>
      <c r="AZ1404" s="69"/>
      <c r="BA1404" s="69"/>
      <c r="BB1404" s="80"/>
      <c r="BC1404" s="80"/>
      <c r="BD1404" s="69"/>
      <c r="BE1404" s="69"/>
      <c r="BF1404" s="80"/>
      <c r="BG1404" s="80"/>
      <c r="BH1404" s="69"/>
      <c r="BI1404" s="69"/>
      <c r="BJ1404" s="80"/>
      <c r="BK1404" s="80"/>
      <c r="BL1404" s="69"/>
      <c r="BM1404" s="69"/>
      <c r="BN1404" s="80"/>
      <c r="BO1404" s="80"/>
      <c r="BP1404" s="69"/>
      <c r="BQ1404" s="69"/>
      <c r="BR1404" s="80"/>
      <c r="BS1404" s="80"/>
      <c r="BT1404" s="69"/>
      <c r="BU1404" s="69"/>
      <c r="BV1404" s="80"/>
      <c r="BW1404" s="80"/>
      <c r="BX1404" s="69"/>
      <c r="BY1404" s="69"/>
      <c r="BZ1404" s="80"/>
      <c r="CA1404" s="80"/>
      <c r="CB1404" s="69"/>
      <c r="CC1404" s="69"/>
      <c r="CD1404" s="80"/>
      <c r="CE1404" s="80"/>
      <c r="CF1404" s="69"/>
      <c r="CG1404" s="69"/>
      <c r="CH1404" s="69"/>
      <c r="CI1404" s="69"/>
      <c r="CJ1404" s="69"/>
      <c r="CK1404" s="69"/>
      <c r="CL1404" s="68"/>
      <c r="CM1404" s="67"/>
      <c r="CN1404" s="67"/>
      <c r="CO1404" s="68"/>
      <c r="CP1404" s="68"/>
      <c r="CQ1404" s="67"/>
      <c r="CR1404" s="67"/>
      <c r="CS1404" s="69"/>
      <c r="CT1404" s="81"/>
      <c r="CU1404" s="69"/>
      <c r="CV1404" s="69"/>
      <c r="CW1404" s="69"/>
      <c r="CX1404" s="69"/>
      <c r="CY1404" s="69"/>
      <c r="CZ1404" s="69"/>
      <c r="DA1404" s="69"/>
    </row>
    <row r="1405" spans="2:105">
      <c r="B1405" s="67"/>
      <c r="C1405" s="67"/>
      <c r="D1405" s="67"/>
      <c r="E1405" s="69"/>
      <c r="F1405" s="68"/>
      <c r="G1405" s="67"/>
      <c r="H1405" s="69"/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80"/>
      <c r="T1405" s="80"/>
      <c r="U1405" s="80"/>
      <c r="V1405" s="80"/>
      <c r="W1405" s="80"/>
      <c r="X1405" s="80"/>
      <c r="Y1405" s="80"/>
      <c r="Z1405" s="80"/>
      <c r="AA1405" s="80"/>
      <c r="AB1405" s="80"/>
      <c r="AC1405" s="80"/>
      <c r="AD1405" s="80"/>
      <c r="AE1405" s="69"/>
      <c r="AF1405" s="69"/>
      <c r="AG1405" s="69"/>
      <c r="AH1405" s="80"/>
      <c r="AI1405" s="80"/>
      <c r="AJ1405" s="69"/>
      <c r="AK1405" s="69"/>
      <c r="AL1405" s="80"/>
      <c r="AM1405" s="80"/>
      <c r="AN1405" s="69"/>
      <c r="AO1405" s="69"/>
      <c r="AP1405" s="80"/>
      <c r="AQ1405" s="80"/>
      <c r="AR1405" s="69"/>
      <c r="AS1405" s="69"/>
      <c r="AT1405" s="80"/>
      <c r="AU1405" s="80"/>
      <c r="AV1405" s="69"/>
      <c r="AW1405" s="69"/>
      <c r="AX1405" s="80"/>
      <c r="AY1405" s="80"/>
      <c r="AZ1405" s="69"/>
      <c r="BA1405" s="69"/>
      <c r="BB1405" s="80"/>
      <c r="BC1405" s="80"/>
      <c r="BD1405" s="69"/>
      <c r="BE1405" s="69"/>
      <c r="BF1405" s="80"/>
      <c r="BG1405" s="80"/>
      <c r="BH1405" s="69"/>
      <c r="BI1405" s="69"/>
      <c r="BJ1405" s="80"/>
      <c r="BK1405" s="80"/>
      <c r="BL1405" s="69"/>
      <c r="BM1405" s="69"/>
      <c r="BN1405" s="80"/>
      <c r="BO1405" s="80"/>
      <c r="BP1405" s="69"/>
      <c r="BQ1405" s="69"/>
      <c r="BR1405" s="80"/>
      <c r="BS1405" s="80"/>
      <c r="BT1405" s="69"/>
      <c r="BU1405" s="69"/>
      <c r="BV1405" s="80"/>
      <c r="BW1405" s="80"/>
      <c r="BX1405" s="69"/>
      <c r="BY1405" s="69"/>
      <c r="BZ1405" s="80"/>
      <c r="CA1405" s="80"/>
      <c r="CB1405" s="69"/>
      <c r="CC1405" s="69"/>
      <c r="CD1405" s="80"/>
      <c r="CE1405" s="80"/>
      <c r="CF1405" s="69"/>
      <c r="CG1405" s="69"/>
      <c r="CH1405" s="69"/>
      <c r="CI1405" s="69"/>
      <c r="CJ1405" s="69"/>
      <c r="CK1405" s="69"/>
      <c r="CL1405" s="68"/>
      <c r="CM1405" s="67"/>
      <c r="CN1405" s="67"/>
      <c r="CO1405" s="68"/>
      <c r="CP1405" s="68"/>
      <c r="CQ1405" s="67"/>
      <c r="CR1405" s="67"/>
      <c r="CS1405" s="69"/>
      <c r="CT1405" s="81"/>
      <c r="CU1405" s="69"/>
      <c r="CV1405" s="69"/>
      <c r="CW1405" s="69"/>
      <c r="CX1405" s="69"/>
      <c r="CY1405" s="69"/>
      <c r="CZ1405" s="69"/>
      <c r="DA1405" s="69"/>
    </row>
    <row r="1406" spans="2:105">
      <c r="B1406" s="67"/>
      <c r="C1406" s="67"/>
      <c r="D1406" s="67"/>
      <c r="E1406" s="69"/>
      <c r="F1406" s="68"/>
      <c r="G1406" s="67"/>
      <c r="H1406" s="69"/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80"/>
      <c r="T1406" s="80"/>
      <c r="U1406" s="80"/>
      <c r="V1406" s="80"/>
      <c r="W1406" s="80"/>
      <c r="X1406" s="80"/>
      <c r="Y1406" s="80"/>
      <c r="Z1406" s="80"/>
      <c r="AA1406" s="80"/>
      <c r="AB1406" s="80"/>
      <c r="AC1406" s="80"/>
      <c r="AD1406" s="80"/>
      <c r="AE1406" s="69"/>
      <c r="AF1406" s="69"/>
      <c r="AG1406" s="69"/>
      <c r="AH1406" s="80"/>
      <c r="AI1406" s="80"/>
      <c r="AJ1406" s="69"/>
      <c r="AK1406" s="69"/>
      <c r="AL1406" s="80"/>
      <c r="AM1406" s="80"/>
      <c r="AN1406" s="69"/>
      <c r="AO1406" s="69"/>
      <c r="AP1406" s="80"/>
      <c r="AQ1406" s="80"/>
      <c r="AR1406" s="69"/>
      <c r="AS1406" s="69"/>
      <c r="AT1406" s="80"/>
      <c r="AU1406" s="80"/>
      <c r="AV1406" s="69"/>
      <c r="AW1406" s="69"/>
      <c r="AX1406" s="80"/>
      <c r="AY1406" s="80"/>
      <c r="AZ1406" s="69"/>
      <c r="BA1406" s="69"/>
      <c r="BB1406" s="80"/>
      <c r="BC1406" s="80"/>
      <c r="BD1406" s="69"/>
      <c r="BE1406" s="69"/>
      <c r="BF1406" s="80"/>
      <c r="BG1406" s="80"/>
      <c r="BH1406" s="69"/>
      <c r="BI1406" s="69"/>
      <c r="BJ1406" s="80"/>
      <c r="BK1406" s="80"/>
      <c r="BL1406" s="69"/>
      <c r="BM1406" s="69"/>
      <c r="BN1406" s="80"/>
      <c r="BO1406" s="80"/>
      <c r="BP1406" s="69"/>
      <c r="BQ1406" s="69"/>
      <c r="BR1406" s="80"/>
      <c r="BS1406" s="80"/>
      <c r="BT1406" s="69"/>
      <c r="BU1406" s="69"/>
      <c r="BV1406" s="80"/>
      <c r="BW1406" s="80"/>
      <c r="BX1406" s="69"/>
      <c r="BY1406" s="69"/>
      <c r="BZ1406" s="80"/>
      <c r="CA1406" s="80"/>
      <c r="CB1406" s="69"/>
      <c r="CC1406" s="69"/>
      <c r="CD1406" s="80"/>
      <c r="CE1406" s="80"/>
      <c r="CF1406" s="69"/>
      <c r="CG1406" s="69"/>
      <c r="CH1406" s="69"/>
      <c r="CI1406" s="69"/>
      <c r="CJ1406" s="69"/>
      <c r="CK1406" s="69"/>
      <c r="CL1406" s="68"/>
      <c r="CM1406" s="67"/>
      <c r="CN1406" s="67"/>
      <c r="CO1406" s="68"/>
      <c r="CP1406" s="68"/>
      <c r="CQ1406" s="67"/>
      <c r="CR1406" s="67"/>
      <c r="CS1406" s="69"/>
      <c r="CT1406" s="81"/>
      <c r="CU1406" s="69"/>
      <c r="CV1406" s="69"/>
      <c r="CW1406" s="69"/>
      <c r="CX1406" s="69"/>
      <c r="CY1406" s="69"/>
      <c r="CZ1406" s="69"/>
      <c r="DA1406" s="69"/>
    </row>
    <row r="1407" spans="2:105">
      <c r="B1407" s="67"/>
      <c r="C1407" s="67"/>
      <c r="D1407" s="67"/>
      <c r="E1407" s="69"/>
      <c r="F1407" s="68"/>
      <c r="G1407" s="67"/>
      <c r="H1407" s="69"/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80"/>
      <c r="T1407" s="80"/>
      <c r="U1407" s="80"/>
      <c r="V1407" s="80"/>
      <c r="W1407" s="80"/>
      <c r="X1407" s="80"/>
      <c r="Y1407" s="80"/>
      <c r="Z1407" s="80"/>
      <c r="AA1407" s="80"/>
      <c r="AB1407" s="80"/>
      <c r="AC1407" s="80"/>
      <c r="AD1407" s="80"/>
      <c r="AE1407" s="69"/>
      <c r="AF1407" s="69"/>
      <c r="AG1407" s="69"/>
      <c r="AH1407" s="80"/>
      <c r="AI1407" s="80"/>
      <c r="AJ1407" s="69"/>
      <c r="AK1407" s="69"/>
      <c r="AL1407" s="80"/>
      <c r="AM1407" s="80"/>
      <c r="AN1407" s="69"/>
      <c r="AO1407" s="69"/>
      <c r="AP1407" s="80"/>
      <c r="AQ1407" s="80"/>
      <c r="AR1407" s="69"/>
      <c r="AS1407" s="69"/>
      <c r="AT1407" s="80"/>
      <c r="AU1407" s="80"/>
      <c r="AV1407" s="69"/>
      <c r="AW1407" s="69"/>
      <c r="AX1407" s="80"/>
      <c r="AY1407" s="80"/>
      <c r="AZ1407" s="69"/>
      <c r="BA1407" s="69"/>
      <c r="BB1407" s="80"/>
      <c r="BC1407" s="80"/>
      <c r="BD1407" s="69"/>
      <c r="BE1407" s="69"/>
      <c r="BF1407" s="80"/>
      <c r="BG1407" s="80"/>
      <c r="BH1407" s="69"/>
      <c r="BI1407" s="69"/>
      <c r="BJ1407" s="80"/>
      <c r="BK1407" s="80"/>
      <c r="BL1407" s="69"/>
      <c r="BM1407" s="69"/>
      <c r="BN1407" s="80"/>
      <c r="BO1407" s="80"/>
      <c r="BP1407" s="69"/>
      <c r="BQ1407" s="69"/>
      <c r="BR1407" s="80"/>
      <c r="BS1407" s="80"/>
      <c r="BT1407" s="69"/>
      <c r="BU1407" s="69"/>
      <c r="BV1407" s="80"/>
      <c r="BW1407" s="80"/>
      <c r="BX1407" s="69"/>
      <c r="BY1407" s="69"/>
      <c r="BZ1407" s="80"/>
      <c r="CA1407" s="80"/>
      <c r="CB1407" s="69"/>
      <c r="CC1407" s="69"/>
      <c r="CD1407" s="80"/>
      <c r="CE1407" s="80"/>
      <c r="CF1407" s="69"/>
      <c r="CG1407" s="69"/>
      <c r="CH1407" s="69"/>
      <c r="CI1407" s="69"/>
      <c r="CJ1407" s="69"/>
      <c r="CK1407" s="69"/>
      <c r="CL1407" s="68"/>
      <c r="CM1407" s="67"/>
      <c r="CN1407" s="67"/>
      <c r="CO1407" s="68"/>
      <c r="CP1407" s="68"/>
      <c r="CQ1407" s="67"/>
      <c r="CR1407" s="67"/>
      <c r="CS1407" s="69"/>
      <c r="CT1407" s="81"/>
      <c r="CU1407" s="69"/>
      <c r="CV1407" s="69"/>
      <c r="CW1407" s="69"/>
      <c r="CX1407" s="69"/>
      <c r="CY1407" s="69"/>
      <c r="CZ1407" s="69"/>
      <c r="DA1407" s="69"/>
    </row>
    <row r="1408" spans="2:105">
      <c r="B1408" s="67"/>
      <c r="C1408" s="67"/>
      <c r="D1408" s="67"/>
      <c r="E1408" s="69"/>
      <c r="F1408" s="68"/>
      <c r="G1408" s="67"/>
      <c r="H1408" s="69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80"/>
      <c r="T1408" s="80"/>
      <c r="U1408" s="80"/>
      <c r="V1408" s="80"/>
      <c r="W1408" s="80"/>
      <c r="X1408" s="80"/>
      <c r="Y1408" s="80"/>
      <c r="Z1408" s="80"/>
      <c r="AA1408" s="80"/>
      <c r="AB1408" s="80"/>
      <c r="AC1408" s="80"/>
      <c r="AD1408" s="80"/>
      <c r="AE1408" s="69"/>
      <c r="AF1408" s="69"/>
      <c r="AG1408" s="69"/>
      <c r="AH1408" s="80"/>
      <c r="AI1408" s="80"/>
      <c r="AJ1408" s="69"/>
      <c r="AK1408" s="69"/>
      <c r="AL1408" s="80"/>
      <c r="AM1408" s="80"/>
      <c r="AN1408" s="69"/>
      <c r="AO1408" s="69"/>
      <c r="AP1408" s="80"/>
      <c r="AQ1408" s="80"/>
      <c r="AR1408" s="69"/>
      <c r="AS1408" s="69"/>
      <c r="AT1408" s="80"/>
      <c r="AU1408" s="80"/>
      <c r="AV1408" s="69"/>
      <c r="AW1408" s="69"/>
      <c r="AX1408" s="80"/>
      <c r="AY1408" s="80"/>
      <c r="AZ1408" s="69"/>
      <c r="BA1408" s="69"/>
      <c r="BB1408" s="80"/>
      <c r="BC1408" s="80"/>
      <c r="BD1408" s="69"/>
      <c r="BE1408" s="69"/>
      <c r="BF1408" s="80"/>
      <c r="BG1408" s="80"/>
      <c r="BH1408" s="69"/>
      <c r="BI1408" s="69"/>
      <c r="BJ1408" s="80"/>
      <c r="BK1408" s="80"/>
      <c r="BL1408" s="69"/>
      <c r="BM1408" s="69"/>
      <c r="BN1408" s="80"/>
      <c r="BO1408" s="80"/>
      <c r="BP1408" s="69"/>
      <c r="BQ1408" s="69"/>
      <c r="BR1408" s="80"/>
      <c r="BS1408" s="80"/>
      <c r="BT1408" s="69"/>
      <c r="BU1408" s="69"/>
      <c r="BV1408" s="80"/>
      <c r="BW1408" s="80"/>
      <c r="BX1408" s="69"/>
      <c r="BY1408" s="69"/>
      <c r="BZ1408" s="80"/>
      <c r="CA1408" s="80"/>
      <c r="CB1408" s="69"/>
      <c r="CC1408" s="69"/>
      <c r="CD1408" s="80"/>
      <c r="CE1408" s="80"/>
      <c r="CF1408" s="69"/>
      <c r="CG1408" s="69"/>
      <c r="CH1408" s="69"/>
      <c r="CI1408" s="69"/>
      <c r="CJ1408" s="69"/>
      <c r="CK1408" s="69"/>
      <c r="CL1408" s="68"/>
      <c r="CM1408" s="67"/>
      <c r="CN1408" s="67"/>
      <c r="CO1408" s="68"/>
      <c r="CP1408" s="68"/>
      <c r="CQ1408" s="67"/>
      <c r="CR1408" s="67"/>
      <c r="CS1408" s="69"/>
      <c r="CT1408" s="81"/>
      <c r="CU1408" s="69"/>
      <c r="CV1408" s="69"/>
      <c r="CW1408" s="69"/>
      <c r="CX1408" s="69"/>
      <c r="CY1408" s="69"/>
      <c r="CZ1408" s="69"/>
      <c r="DA1408" s="69"/>
    </row>
    <row r="1409" spans="2:105">
      <c r="B1409" s="67"/>
      <c r="C1409" s="67"/>
      <c r="D1409" s="67"/>
      <c r="E1409" s="69"/>
      <c r="F1409" s="68"/>
      <c r="G1409" s="67"/>
      <c r="H1409" s="69"/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80"/>
      <c r="T1409" s="80"/>
      <c r="U1409" s="80"/>
      <c r="V1409" s="80"/>
      <c r="W1409" s="80"/>
      <c r="X1409" s="80"/>
      <c r="Y1409" s="80"/>
      <c r="Z1409" s="80"/>
      <c r="AA1409" s="80"/>
      <c r="AB1409" s="80"/>
      <c r="AC1409" s="80"/>
      <c r="AD1409" s="80"/>
      <c r="AE1409" s="69"/>
      <c r="AF1409" s="69"/>
      <c r="AG1409" s="69"/>
      <c r="AH1409" s="80"/>
      <c r="AI1409" s="80"/>
      <c r="AJ1409" s="69"/>
      <c r="AK1409" s="69"/>
      <c r="AL1409" s="80"/>
      <c r="AM1409" s="80"/>
      <c r="AN1409" s="69"/>
      <c r="AO1409" s="69"/>
      <c r="AP1409" s="80"/>
      <c r="AQ1409" s="80"/>
      <c r="AR1409" s="69"/>
      <c r="AS1409" s="69"/>
      <c r="AT1409" s="80"/>
      <c r="AU1409" s="80"/>
      <c r="AV1409" s="69"/>
      <c r="AW1409" s="69"/>
      <c r="AX1409" s="80"/>
      <c r="AY1409" s="80"/>
      <c r="AZ1409" s="69"/>
      <c r="BA1409" s="69"/>
      <c r="BB1409" s="80"/>
      <c r="BC1409" s="80"/>
      <c r="BD1409" s="69"/>
      <c r="BE1409" s="69"/>
      <c r="BF1409" s="80"/>
      <c r="BG1409" s="80"/>
      <c r="BH1409" s="69"/>
      <c r="BI1409" s="69"/>
      <c r="BJ1409" s="80"/>
      <c r="BK1409" s="80"/>
      <c r="BL1409" s="69"/>
      <c r="BM1409" s="69"/>
      <c r="BN1409" s="80"/>
      <c r="BO1409" s="80"/>
      <c r="BP1409" s="69"/>
      <c r="BQ1409" s="69"/>
      <c r="BR1409" s="80"/>
      <c r="BS1409" s="80"/>
      <c r="BT1409" s="69"/>
      <c r="BU1409" s="69"/>
      <c r="BV1409" s="80"/>
      <c r="BW1409" s="80"/>
      <c r="BX1409" s="69"/>
      <c r="BY1409" s="69"/>
      <c r="BZ1409" s="80"/>
      <c r="CA1409" s="80"/>
      <c r="CB1409" s="69"/>
      <c r="CC1409" s="69"/>
      <c r="CD1409" s="80"/>
      <c r="CE1409" s="80"/>
      <c r="CF1409" s="69"/>
      <c r="CG1409" s="69"/>
      <c r="CH1409" s="69"/>
      <c r="CI1409" s="69"/>
      <c r="CJ1409" s="69"/>
      <c r="CK1409" s="69"/>
      <c r="CL1409" s="68"/>
      <c r="CM1409" s="67"/>
      <c r="CN1409" s="67"/>
      <c r="CO1409" s="68"/>
      <c r="CP1409" s="68"/>
      <c r="CQ1409" s="67"/>
      <c r="CR1409" s="67"/>
      <c r="CS1409" s="69"/>
      <c r="CT1409" s="81"/>
      <c r="CU1409" s="69"/>
      <c r="CV1409" s="69"/>
      <c r="CW1409" s="69"/>
      <c r="CX1409" s="69"/>
      <c r="CY1409" s="69"/>
      <c r="CZ1409" s="69"/>
      <c r="DA1409" s="69"/>
    </row>
    <row r="1410" spans="2:105">
      <c r="B1410" s="67"/>
      <c r="C1410" s="67"/>
      <c r="D1410" s="67"/>
      <c r="E1410" s="69"/>
      <c r="F1410" s="68"/>
      <c r="G1410" s="67"/>
      <c r="H1410" s="69"/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80"/>
      <c r="T1410" s="80"/>
      <c r="U1410" s="80"/>
      <c r="V1410" s="80"/>
      <c r="W1410" s="80"/>
      <c r="X1410" s="80"/>
      <c r="Y1410" s="80"/>
      <c r="Z1410" s="80"/>
      <c r="AA1410" s="80"/>
      <c r="AB1410" s="80"/>
      <c r="AC1410" s="80"/>
      <c r="AD1410" s="80"/>
      <c r="AE1410" s="69"/>
      <c r="AF1410" s="69"/>
      <c r="AG1410" s="69"/>
      <c r="AH1410" s="80"/>
      <c r="AI1410" s="80"/>
      <c r="AJ1410" s="69"/>
      <c r="AK1410" s="69"/>
      <c r="AL1410" s="80"/>
      <c r="AM1410" s="80"/>
      <c r="AN1410" s="69"/>
      <c r="AO1410" s="69"/>
      <c r="AP1410" s="80"/>
      <c r="AQ1410" s="80"/>
      <c r="AR1410" s="69"/>
      <c r="AS1410" s="69"/>
      <c r="AT1410" s="80"/>
      <c r="AU1410" s="80"/>
      <c r="AV1410" s="69"/>
      <c r="AW1410" s="69"/>
      <c r="AX1410" s="80"/>
      <c r="AY1410" s="80"/>
      <c r="AZ1410" s="69"/>
      <c r="BA1410" s="69"/>
      <c r="BB1410" s="80"/>
      <c r="BC1410" s="80"/>
      <c r="BD1410" s="69"/>
      <c r="BE1410" s="69"/>
      <c r="BF1410" s="80"/>
      <c r="BG1410" s="80"/>
      <c r="BH1410" s="69"/>
      <c r="BI1410" s="69"/>
      <c r="BJ1410" s="80"/>
      <c r="BK1410" s="80"/>
      <c r="BL1410" s="69"/>
      <c r="BM1410" s="69"/>
      <c r="BN1410" s="80"/>
      <c r="BO1410" s="80"/>
      <c r="BP1410" s="69"/>
      <c r="BQ1410" s="69"/>
      <c r="BR1410" s="80"/>
      <c r="BS1410" s="80"/>
      <c r="BT1410" s="69"/>
      <c r="BU1410" s="69"/>
      <c r="BV1410" s="80"/>
      <c r="BW1410" s="80"/>
      <c r="BX1410" s="69"/>
      <c r="BY1410" s="69"/>
      <c r="BZ1410" s="80"/>
      <c r="CA1410" s="80"/>
      <c r="CB1410" s="69"/>
      <c r="CC1410" s="69"/>
      <c r="CD1410" s="80"/>
      <c r="CE1410" s="80"/>
      <c r="CF1410" s="69"/>
      <c r="CG1410" s="69"/>
      <c r="CH1410" s="69"/>
      <c r="CI1410" s="69"/>
      <c r="CJ1410" s="69"/>
      <c r="CK1410" s="69"/>
      <c r="CL1410" s="68"/>
      <c r="CM1410" s="67"/>
      <c r="CN1410" s="67"/>
      <c r="CO1410" s="68"/>
      <c r="CP1410" s="68"/>
      <c r="CQ1410" s="67"/>
      <c r="CR1410" s="67"/>
      <c r="CS1410" s="69"/>
      <c r="CT1410" s="81"/>
      <c r="CU1410" s="69"/>
      <c r="CV1410" s="69"/>
      <c r="CW1410" s="69"/>
      <c r="CX1410" s="69"/>
      <c r="CY1410" s="69"/>
      <c r="CZ1410" s="69"/>
      <c r="DA1410" s="69"/>
    </row>
    <row r="1411" spans="2:105">
      <c r="B1411" s="67"/>
      <c r="C1411" s="67"/>
      <c r="D1411" s="67"/>
      <c r="E1411" s="69"/>
      <c r="F1411" s="68"/>
      <c r="G1411" s="67"/>
      <c r="H1411" s="69"/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80"/>
      <c r="T1411" s="80"/>
      <c r="U1411" s="80"/>
      <c r="V1411" s="80"/>
      <c r="W1411" s="80"/>
      <c r="X1411" s="80"/>
      <c r="Y1411" s="80"/>
      <c r="Z1411" s="80"/>
      <c r="AA1411" s="80"/>
      <c r="AB1411" s="80"/>
      <c r="AC1411" s="80"/>
      <c r="AD1411" s="80"/>
      <c r="AE1411" s="69"/>
      <c r="AF1411" s="69"/>
      <c r="AG1411" s="69"/>
      <c r="AH1411" s="80"/>
      <c r="AI1411" s="80"/>
      <c r="AJ1411" s="69"/>
      <c r="AK1411" s="69"/>
      <c r="AL1411" s="80"/>
      <c r="AM1411" s="80"/>
      <c r="AN1411" s="69"/>
      <c r="AO1411" s="69"/>
      <c r="AP1411" s="80"/>
      <c r="AQ1411" s="80"/>
      <c r="AR1411" s="69"/>
      <c r="AS1411" s="69"/>
      <c r="AT1411" s="80"/>
      <c r="AU1411" s="80"/>
      <c r="AV1411" s="69"/>
      <c r="AW1411" s="69"/>
      <c r="AX1411" s="80"/>
      <c r="AY1411" s="80"/>
      <c r="AZ1411" s="69"/>
      <c r="BA1411" s="69"/>
      <c r="BB1411" s="80"/>
      <c r="BC1411" s="80"/>
      <c r="BD1411" s="69"/>
      <c r="BE1411" s="69"/>
      <c r="BF1411" s="80"/>
      <c r="BG1411" s="80"/>
      <c r="BH1411" s="69"/>
      <c r="BI1411" s="69"/>
      <c r="BJ1411" s="80"/>
      <c r="BK1411" s="80"/>
      <c r="BL1411" s="69"/>
      <c r="BM1411" s="69"/>
      <c r="BN1411" s="80"/>
      <c r="BO1411" s="80"/>
      <c r="BP1411" s="69"/>
      <c r="BQ1411" s="69"/>
      <c r="BR1411" s="80"/>
      <c r="BS1411" s="80"/>
      <c r="BT1411" s="69"/>
      <c r="BU1411" s="69"/>
      <c r="BV1411" s="80"/>
      <c r="BW1411" s="80"/>
      <c r="BX1411" s="69"/>
      <c r="BY1411" s="69"/>
      <c r="BZ1411" s="80"/>
      <c r="CA1411" s="80"/>
      <c r="CB1411" s="69"/>
      <c r="CC1411" s="69"/>
      <c r="CD1411" s="80"/>
      <c r="CE1411" s="80"/>
      <c r="CF1411" s="69"/>
      <c r="CG1411" s="69"/>
      <c r="CH1411" s="69"/>
      <c r="CI1411" s="69"/>
      <c r="CJ1411" s="69"/>
      <c r="CK1411" s="69"/>
      <c r="CL1411" s="68"/>
      <c r="CM1411" s="67"/>
      <c r="CN1411" s="67"/>
      <c r="CO1411" s="68"/>
      <c r="CP1411" s="68"/>
      <c r="CQ1411" s="67"/>
      <c r="CR1411" s="67"/>
      <c r="CS1411" s="69"/>
      <c r="CT1411" s="81"/>
      <c r="CU1411" s="69"/>
      <c r="CV1411" s="69"/>
      <c r="CW1411" s="69"/>
      <c r="CX1411" s="69"/>
      <c r="CY1411" s="69"/>
      <c r="CZ1411" s="69"/>
      <c r="DA1411" s="69"/>
    </row>
    <row r="1412" spans="2:105">
      <c r="B1412" s="67"/>
      <c r="C1412" s="67"/>
      <c r="D1412" s="67"/>
      <c r="E1412" s="69"/>
      <c r="F1412" s="68"/>
      <c r="G1412" s="67"/>
      <c r="H1412" s="69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80"/>
      <c r="T1412" s="80"/>
      <c r="U1412" s="80"/>
      <c r="V1412" s="80"/>
      <c r="W1412" s="80"/>
      <c r="X1412" s="80"/>
      <c r="Y1412" s="80"/>
      <c r="Z1412" s="80"/>
      <c r="AA1412" s="80"/>
      <c r="AB1412" s="80"/>
      <c r="AC1412" s="80"/>
      <c r="AD1412" s="80"/>
      <c r="AE1412" s="69"/>
      <c r="AF1412" s="69"/>
      <c r="AG1412" s="69"/>
      <c r="AH1412" s="80"/>
      <c r="AI1412" s="80"/>
      <c r="AJ1412" s="69"/>
      <c r="AK1412" s="69"/>
      <c r="AL1412" s="80"/>
      <c r="AM1412" s="80"/>
      <c r="AN1412" s="69"/>
      <c r="AO1412" s="69"/>
      <c r="AP1412" s="80"/>
      <c r="AQ1412" s="80"/>
      <c r="AR1412" s="69"/>
      <c r="AS1412" s="69"/>
      <c r="AT1412" s="80"/>
      <c r="AU1412" s="80"/>
      <c r="AV1412" s="69"/>
      <c r="AW1412" s="69"/>
      <c r="AX1412" s="80"/>
      <c r="AY1412" s="80"/>
      <c r="AZ1412" s="69"/>
      <c r="BA1412" s="69"/>
      <c r="BB1412" s="80"/>
      <c r="BC1412" s="80"/>
      <c r="BD1412" s="69"/>
      <c r="BE1412" s="69"/>
      <c r="BF1412" s="80"/>
      <c r="BG1412" s="80"/>
      <c r="BH1412" s="69"/>
      <c r="BI1412" s="69"/>
      <c r="BJ1412" s="80"/>
      <c r="BK1412" s="80"/>
      <c r="BL1412" s="69"/>
      <c r="BM1412" s="69"/>
      <c r="BN1412" s="80"/>
      <c r="BO1412" s="80"/>
      <c r="BP1412" s="69"/>
      <c r="BQ1412" s="69"/>
      <c r="BR1412" s="80"/>
      <c r="BS1412" s="80"/>
      <c r="BT1412" s="69"/>
      <c r="BU1412" s="69"/>
      <c r="BV1412" s="80"/>
      <c r="BW1412" s="80"/>
      <c r="BX1412" s="69"/>
      <c r="BY1412" s="69"/>
      <c r="BZ1412" s="80"/>
      <c r="CA1412" s="80"/>
      <c r="CB1412" s="69"/>
      <c r="CC1412" s="69"/>
      <c r="CD1412" s="80"/>
      <c r="CE1412" s="80"/>
      <c r="CF1412" s="69"/>
      <c r="CG1412" s="69"/>
      <c r="CH1412" s="69"/>
      <c r="CI1412" s="69"/>
      <c r="CJ1412" s="69"/>
      <c r="CK1412" s="69"/>
      <c r="CL1412" s="68"/>
      <c r="CM1412" s="67"/>
      <c r="CN1412" s="67"/>
      <c r="CO1412" s="68"/>
      <c r="CP1412" s="68"/>
      <c r="CQ1412" s="67"/>
      <c r="CR1412" s="67"/>
      <c r="CS1412" s="69"/>
      <c r="CT1412" s="81"/>
      <c r="CU1412" s="69"/>
      <c r="CV1412" s="69"/>
      <c r="CW1412" s="69"/>
      <c r="CX1412" s="69"/>
      <c r="CY1412" s="69"/>
      <c r="CZ1412" s="69"/>
      <c r="DA1412" s="69"/>
    </row>
    <row r="1413" spans="2:105">
      <c r="B1413" s="67"/>
      <c r="C1413" s="67"/>
      <c r="D1413" s="67"/>
      <c r="E1413" s="69"/>
      <c r="F1413" s="68"/>
      <c r="G1413" s="67"/>
      <c r="H1413" s="69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80"/>
      <c r="T1413" s="80"/>
      <c r="U1413" s="80"/>
      <c r="V1413" s="80"/>
      <c r="W1413" s="80"/>
      <c r="X1413" s="80"/>
      <c r="Y1413" s="80"/>
      <c r="Z1413" s="80"/>
      <c r="AA1413" s="80"/>
      <c r="AB1413" s="80"/>
      <c r="AC1413" s="80"/>
      <c r="AD1413" s="80"/>
      <c r="AE1413" s="69"/>
      <c r="AF1413" s="69"/>
      <c r="AG1413" s="69"/>
      <c r="AH1413" s="80"/>
      <c r="AI1413" s="80"/>
      <c r="AJ1413" s="69"/>
      <c r="AK1413" s="69"/>
      <c r="AL1413" s="80"/>
      <c r="AM1413" s="80"/>
      <c r="AN1413" s="69"/>
      <c r="AO1413" s="69"/>
      <c r="AP1413" s="80"/>
      <c r="AQ1413" s="80"/>
      <c r="AR1413" s="69"/>
      <c r="AS1413" s="69"/>
      <c r="AT1413" s="80"/>
      <c r="AU1413" s="80"/>
      <c r="AV1413" s="69"/>
      <c r="AW1413" s="69"/>
      <c r="AX1413" s="80"/>
      <c r="AY1413" s="80"/>
      <c r="AZ1413" s="69"/>
      <c r="BA1413" s="69"/>
      <c r="BB1413" s="80"/>
      <c r="BC1413" s="80"/>
      <c r="BD1413" s="69"/>
      <c r="BE1413" s="69"/>
      <c r="BF1413" s="80"/>
      <c r="BG1413" s="80"/>
      <c r="BH1413" s="69"/>
      <c r="BI1413" s="69"/>
      <c r="BJ1413" s="80"/>
      <c r="BK1413" s="80"/>
      <c r="BL1413" s="69"/>
      <c r="BM1413" s="69"/>
      <c r="BN1413" s="80"/>
      <c r="BO1413" s="80"/>
      <c r="BP1413" s="69"/>
      <c r="BQ1413" s="69"/>
      <c r="BR1413" s="80"/>
      <c r="BS1413" s="80"/>
      <c r="BT1413" s="69"/>
      <c r="BU1413" s="69"/>
      <c r="BV1413" s="80"/>
      <c r="BW1413" s="80"/>
      <c r="BX1413" s="69"/>
      <c r="BY1413" s="69"/>
      <c r="BZ1413" s="80"/>
      <c r="CA1413" s="80"/>
      <c r="CB1413" s="69"/>
      <c r="CC1413" s="69"/>
      <c r="CD1413" s="80"/>
      <c r="CE1413" s="80"/>
      <c r="CF1413" s="69"/>
      <c r="CG1413" s="69"/>
      <c r="CH1413" s="69"/>
      <c r="CI1413" s="69"/>
      <c r="CJ1413" s="69"/>
      <c r="CK1413" s="69"/>
      <c r="CL1413" s="68"/>
      <c r="CM1413" s="67"/>
      <c r="CN1413" s="67"/>
      <c r="CO1413" s="68"/>
      <c r="CP1413" s="68"/>
      <c r="CQ1413" s="67"/>
      <c r="CR1413" s="67"/>
      <c r="CS1413" s="69"/>
      <c r="CT1413" s="81"/>
      <c r="CU1413" s="69"/>
      <c r="CV1413" s="69"/>
      <c r="CW1413" s="69"/>
      <c r="CX1413" s="69"/>
      <c r="CY1413" s="69"/>
      <c r="CZ1413" s="69"/>
      <c r="DA1413" s="69"/>
    </row>
    <row r="1414" spans="2:105">
      <c r="B1414" s="67"/>
      <c r="C1414" s="67"/>
      <c r="D1414" s="67"/>
      <c r="E1414" s="69"/>
      <c r="F1414" s="68"/>
      <c r="G1414" s="67"/>
      <c r="H1414" s="69"/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80"/>
      <c r="T1414" s="80"/>
      <c r="U1414" s="80"/>
      <c r="V1414" s="80"/>
      <c r="W1414" s="80"/>
      <c r="X1414" s="80"/>
      <c r="Y1414" s="80"/>
      <c r="Z1414" s="80"/>
      <c r="AA1414" s="80"/>
      <c r="AB1414" s="80"/>
      <c r="AC1414" s="80"/>
      <c r="AD1414" s="80"/>
      <c r="AE1414" s="69"/>
      <c r="AF1414" s="69"/>
      <c r="AG1414" s="69"/>
      <c r="AH1414" s="80"/>
      <c r="AI1414" s="80"/>
      <c r="AJ1414" s="69"/>
      <c r="AK1414" s="69"/>
      <c r="AL1414" s="80"/>
      <c r="AM1414" s="80"/>
      <c r="AN1414" s="69"/>
      <c r="AO1414" s="69"/>
      <c r="AP1414" s="80"/>
      <c r="AQ1414" s="80"/>
      <c r="AR1414" s="69"/>
      <c r="AS1414" s="69"/>
      <c r="AT1414" s="80"/>
      <c r="AU1414" s="80"/>
      <c r="AV1414" s="69"/>
      <c r="AW1414" s="69"/>
      <c r="AX1414" s="80"/>
      <c r="AY1414" s="80"/>
      <c r="AZ1414" s="69"/>
      <c r="BA1414" s="69"/>
      <c r="BB1414" s="80"/>
      <c r="BC1414" s="80"/>
      <c r="BD1414" s="69"/>
      <c r="BE1414" s="69"/>
      <c r="BF1414" s="80"/>
      <c r="BG1414" s="80"/>
      <c r="BH1414" s="69"/>
      <c r="BI1414" s="69"/>
      <c r="BJ1414" s="80"/>
      <c r="BK1414" s="80"/>
      <c r="BL1414" s="69"/>
      <c r="BM1414" s="69"/>
      <c r="BN1414" s="80"/>
      <c r="BO1414" s="80"/>
      <c r="BP1414" s="69"/>
      <c r="BQ1414" s="69"/>
      <c r="BR1414" s="80"/>
      <c r="BS1414" s="80"/>
      <c r="BT1414" s="69"/>
      <c r="BU1414" s="69"/>
      <c r="BV1414" s="80"/>
      <c r="BW1414" s="80"/>
      <c r="BX1414" s="69"/>
      <c r="BY1414" s="69"/>
      <c r="BZ1414" s="80"/>
      <c r="CA1414" s="80"/>
      <c r="CB1414" s="69"/>
      <c r="CC1414" s="69"/>
      <c r="CD1414" s="80"/>
      <c r="CE1414" s="80"/>
      <c r="CF1414" s="69"/>
      <c r="CG1414" s="69"/>
      <c r="CH1414" s="69"/>
      <c r="CI1414" s="69"/>
      <c r="CJ1414" s="69"/>
      <c r="CK1414" s="69"/>
      <c r="CL1414" s="68"/>
      <c r="CM1414" s="67"/>
      <c r="CN1414" s="67"/>
      <c r="CO1414" s="68"/>
      <c r="CP1414" s="68"/>
      <c r="CQ1414" s="67"/>
      <c r="CR1414" s="67"/>
      <c r="CS1414" s="69"/>
      <c r="CT1414" s="81"/>
      <c r="CU1414" s="69"/>
      <c r="CV1414" s="69"/>
      <c r="CW1414" s="69"/>
      <c r="CX1414" s="69"/>
      <c r="CY1414" s="69"/>
      <c r="CZ1414" s="69"/>
      <c r="DA1414" s="69"/>
    </row>
    <row r="1415" spans="2:105">
      <c r="B1415" s="67"/>
      <c r="C1415" s="67"/>
      <c r="D1415" s="67"/>
      <c r="E1415" s="69"/>
      <c r="F1415" s="68"/>
      <c r="G1415" s="67"/>
      <c r="H1415" s="69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80"/>
      <c r="T1415" s="80"/>
      <c r="U1415" s="80"/>
      <c r="V1415" s="80"/>
      <c r="W1415" s="80"/>
      <c r="X1415" s="80"/>
      <c r="Y1415" s="80"/>
      <c r="Z1415" s="80"/>
      <c r="AA1415" s="80"/>
      <c r="AB1415" s="80"/>
      <c r="AC1415" s="80"/>
      <c r="AD1415" s="80"/>
      <c r="AE1415" s="69"/>
      <c r="AF1415" s="69"/>
      <c r="AG1415" s="69"/>
      <c r="AH1415" s="80"/>
      <c r="AI1415" s="80"/>
      <c r="AJ1415" s="69"/>
      <c r="AK1415" s="69"/>
      <c r="AL1415" s="80"/>
      <c r="AM1415" s="80"/>
      <c r="AN1415" s="69"/>
      <c r="AO1415" s="69"/>
      <c r="AP1415" s="80"/>
      <c r="AQ1415" s="80"/>
      <c r="AR1415" s="69"/>
      <c r="AS1415" s="69"/>
      <c r="AT1415" s="80"/>
      <c r="AU1415" s="80"/>
      <c r="AV1415" s="69"/>
      <c r="AW1415" s="69"/>
      <c r="AX1415" s="80"/>
      <c r="AY1415" s="80"/>
      <c r="AZ1415" s="69"/>
      <c r="BA1415" s="69"/>
      <c r="BB1415" s="80"/>
      <c r="BC1415" s="80"/>
      <c r="BD1415" s="69"/>
      <c r="BE1415" s="69"/>
      <c r="BF1415" s="80"/>
      <c r="BG1415" s="80"/>
      <c r="BH1415" s="69"/>
      <c r="BI1415" s="69"/>
      <c r="BJ1415" s="80"/>
      <c r="BK1415" s="80"/>
      <c r="BL1415" s="69"/>
      <c r="BM1415" s="69"/>
      <c r="BN1415" s="80"/>
      <c r="BO1415" s="80"/>
      <c r="BP1415" s="69"/>
      <c r="BQ1415" s="69"/>
      <c r="BR1415" s="80"/>
      <c r="BS1415" s="80"/>
      <c r="BT1415" s="69"/>
      <c r="BU1415" s="69"/>
      <c r="BV1415" s="80"/>
      <c r="BW1415" s="80"/>
      <c r="BX1415" s="69"/>
      <c r="BY1415" s="69"/>
      <c r="BZ1415" s="80"/>
      <c r="CA1415" s="80"/>
      <c r="CB1415" s="69"/>
      <c r="CC1415" s="69"/>
      <c r="CD1415" s="80"/>
      <c r="CE1415" s="80"/>
      <c r="CF1415" s="69"/>
      <c r="CG1415" s="69"/>
      <c r="CH1415" s="69"/>
      <c r="CI1415" s="69"/>
      <c r="CJ1415" s="69"/>
      <c r="CK1415" s="69"/>
      <c r="CL1415" s="68"/>
      <c r="CM1415" s="67"/>
      <c r="CN1415" s="67"/>
      <c r="CO1415" s="68"/>
      <c r="CP1415" s="68"/>
      <c r="CQ1415" s="67"/>
      <c r="CR1415" s="67"/>
      <c r="CS1415" s="69"/>
      <c r="CT1415" s="81"/>
      <c r="CU1415" s="69"/>
      <c r="CV1415" s="69"/>
      <c r="CW1415" s="69"/>
      <c r="CX1415" s="69"/>
      <c r="CY1415" s="69"/>
      <c r="CZ1415" s="69"/>
      <c r="DA1415" s="69"/>
    </row>
    <row r="1416" spans="2:105">
      <c r="B1416" s="67"/>
      <c r="C1416" s="67"/>
      <c r="D1416" s="67"/>
      <c r="E1416" s="69"/>
      <c r="F1416" s="68"/>
      <c r="G1416" s="67"/>
      <c r="H1416" s="69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80"/>
      <c r="T1416" s="80"/>
      <c r="U1416" s="80"/>
      <c r="V1416" s="80"/>
      <c r="W1416" s="80"/>
      <c r="X1416" s="80"/>
      <c r="Y1416" s="80"/>
      <c r="Z1416" s="80"/>
      <c r="AA1416" s="80"/>
      <c r="AB1416" s="80"/>
      <c r="AC1416" s="80"/>
      <c r="AD1416" s="80"/>
      <c r="AE1416" s="69"/>
      <c r="AF1416" s="69"/>
      <c r="AG1416" s="69"/>
      <c r="AH1416" s="80"/>
      <c r="AI1416" s="80"/>
      <c r="AJ1416" s="69"/>
      <c r="AK1416" s="69"/>
      <c r="AL1416" s="80"/>
      <c r="AM1416" s="80"/>
      <c r="AN1416" s="69"/>
      <c r="AO1416" s="69"/>
      <c r="AP1416" s="80"/>
      <c r="AQ1416" s="80"/>
      <c r="AR1416" s="69"/>
      <c r="AS1416" s="69"/>
      <c r="AT1416" s="80"/>
      <c r="AU1416" s="80"/>
      <c r="AV1416" s="69"/>
      <c r="AW1416" s="69"/>
      <c r="AX1416" s="80"/>
      <c r="AY1416" s="80"/>
      <c r="AZ1416" s="69"/>
      <c r="BA1416" s="69"/>
      <c r="BB1416" s="80"/>
      <c r="BC1416" s="80"/>
      <c r="BD1416" s="69"/>
      <c r="BE1416" s="69"/>
      <c r="BF1416" s="80"/>
      <c r="BG1416" s="80"/>
      <c r="BH1416" s="69"/>
      <c r="BI1416" s="69"/>
      <c r="BJ1416" s="80"/>
      <c r="BK1416" s="80"/>
      <c r="BL1416" s="69"/>
      <c r="BM1416" s="69"/>
      <c r="BN1416" s="80"/>
      <c r="BO1416" s="80"/>
      <c r="BP1416" s="69"/>
      <c r="BQ1416" s="69"/>
      <c r="BR1416" s="80"/>
      <c r="BS1416" s="80"/>
      <c r="BT1416" s="69"/>
      <c r="BU1416" s="69"/>
      <c r="BV1416" s="80"/>
      <c r="BW1416" s="80"/>
      <c r="BX1416" s="69"/>
      <c r="BY1416" s="69"/>
      <c r="BZ1416" s="80"/>
      <c r="CA1416" s="80"/>
      <c r="CB1416" s="69"/>
      <c r="CC1416" s="69"/>
      <c r="CD1416" s="80"/>
      <c r="CE1416" s="80"/>
      <c r="CF1416" s="69"/>
      <c r="CG1416" s="69"/>
      <c r="CH1416" s="69"/>
      <c r="CI1416" s="69"/>
      <c r="CJ1416" s="69"/>
      <c r="CK1416" s="69"/>
      <c r="CL1416" s="68"/>
      <c r="CM1416" s="67"/>
      <c r="CN1416" s="67"/>
      <c r="CO1416" s="68"/>
      <c r="CP1416" s="68"/>
      <c r="CQ1416" s="67"/>
      <c r="CR1416" s="67"/>
      <c r="CS1416" s="69"/>
      <c r="CT1416" s="81"/>
      <c r="CU1416" s="69"/>
      <c r="CV1416" s="69"/>
      <c r="CW1416" s="69"/>
      <c r="CX1416" s="69"/>
      <c r="CY1416" s="69"/>
      <c r="CZ1416" s="69"/>
      <c r="DA1416" s="69"/>
    </row>
    <row r="1417" spans="2:105">
      <c r="B1417" s="67"/>
      <c r="C1417" s="67"/>
      <c r="D1417" s="67"/>
      <c r="E1417" s="69"/>
      <c r="F1417" s="68"/>
      <c r="G1417" s="67"/>
      <c r="H1417" s="69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80"/>
      <c r="T1417" s="80"/>
      <c r="U1417" s="80"/>
      <c r="V1417" s="80"/>
      <c r="W1417" s="80"/>
      <c r="X1417" s="80"/>
      <c r="Y1417" s="80"/>
      <c r="Z1417" s="80"/>
      <c r="AA1417" s="80"/>
      <c r="AB1417" s="80"/>
      <c r="AC1417" s="80"/>
      <c r="AD1417" s="80"/>
      <c r="AE1417" s="69"/>
      <c r="AF1417" s="69"/>
      <c r="AG1417" s="69"/>
      <c r="AH1417" s="80"/>
      <c r="AI1417" s="80"/>
      <c r="AJ1417" s="69"/>
      <c r="AK1417" s="69"/>
      <c r="AL1417" s="80"/>
      <c r="AM1417" s="80"/>
      <c r="AN1417" s="69"/>
      <c r="AO1417" s="69"/>
      <c r="AP1417" s="80"/>
      <c r="AQ1417" s="80"/>
      <c r="AR1417" s="69"/>
      <c r="AS1417" s="69"/>
      <c r="AT1417" s="80"/>
      <c r="AU1417" s="80"/>
      <c r="AV1417" s="69"/>
      <c r="AW1417" s="69"/>
      <c r="AX1417" s="80"/>
      <c r="AY1417" s="80"/>
      <c r="AZ1417" s="69"/>
      <c r="BA1417" s="69"/>
      <c r="BB1417" s="80"/>
      <c r="BC1417" s="80"/>
      <c r="BD1417" s="69"/>
      <c r="BE1417" s="69"/>
      <c r="BF1417" s="80"/>
      <c r="BG1417" s="80"/>
      <c r="BH1417" s="69"/>
      <c r="BI1417" s="69"/>
      <c r="BJ1417" s="80"/>
      <c r="BK1417" s="80"/>
      <c r="BL1417" s="69"/>
      <c r="BM1417" s="69"/>
      <c r="BN1417" s="80"/>
      <c r="BO1417" s="80"/>
      <c r="BP1417" s="69"/>
      <c r="BQ1417" s="69"/>
      <c r="BR1417" s="80"/>
      <c r="BS1417" s="80"/>
      <c r="BT1417" s="69"/>
      <c r="BU1417" s="69"/>
      <c r="BV1417" s="80"/>
      <c r="BW1417" s="80"/>
      <c r="BX1417" s="69"/>
      <c r="BY1417" s="69"/>
      <c r="BZ1417" s="80"/>
      <c r="CA1417" s="80"/>
      <c r="CB1417" s="69"/>
      <c r="CC1417" s="69"/>
      <c r="CD1417" s="80"/>
      <c r="CE1417" s="80"/>
      <c r="CF1417" s="69"/>
      <c r="CG1417" s="69"/>
      <c r="CH1417" s="69"/>
      <c r="CI1417" s="69"/>
      <c r="CJ1417" s="69"/>
      <c r="CK1417" s="69"/>
      <c r="CL1417" s="68"/>
      <c r="CM1417" s="67"/>
      <c r="CN1417" s="67"/>
      <c r="CO1417" s="68"/>
      <c r="CP1417" s="68"/>
      <c r="CQ1417" s="67"/>
      <c r="CR1417" s="67"/>
      <c r="CS1417" s="69"/>
      <c r="CT1417" s="81"/>
      <c r="CU1417" s="69"/>
      <c r="CV1417" s="69"/>
      <c r="CW1417" s="69"/>
      <c r="CX1417" s="69"/>
      <c r="CY1417" s="69"/>
      <c r="CZ1417" s="69"/>
      <c r="DA1417" s="69"/>
    </row>
    <row r="1418" spans="2:105">
      <c r="B1418" s="67"/>
      <c r="C1418" s="67"/>
      <c r="D1418" s="67"/>
      <c r="E1418" s="69"/>
      <c r="F1418" s="68"/>
      <c r="G1418" s="67"/>
      <c r="H1418" s="69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80"/>
      <c r="T1418" s="80"/>
      <c r="U1418" s="80"/>
      <c r="V1418" s="80"/>
      <c r="W1418" s="80"/>
      <c r="X1418" s="80"/>
      <c r="Y1418" s="80"/>
      <c r="Z1418" s="80"/>
      <c r="AA1418" s="80"/>
      <c r="AB1418" s="80"/>
      <c r="AC1418" s="80"/>
      <c r="AD1418" s="80"/>
      <c r="AE1418" s="69"/>
      <c r="AF1418" s="69"/>
      <c r="AG1418" s="69"/>
      <c r="AH1418" s="80"/>
      <c r="AI1418" s="80"/>
      <c r="AJ1418" s="69"/>
      <c r="AK1418" s="69"/>
      <c r="AL1418" s="80"/>
      <c r="AM1418" s="80"/>
      <c r="AN1418" s="69"/>
      <c r="AO1418" s="69"/>
      <c r="AP1418" s="80"/>
      <c r="AQ1418" s="80"/>
      <c r="AR1418" s="69"/>
      <c r="AS1418" s="69"/>
      <c r="AT1418" s="80"/>
      <c r="AU1418" s="80"/>
      <c r="AV1418" s="69"/>
      <c r="AW1418" s="69"/>
      <c r="AX1418" s="80"/>
      <c r="AY1418" s="80"/>
      <c r="AZ1418" s="69"/>
      <c r="BA1418" s="69"/>
      <c r="BB1418" s="80"/>
      <c r="BC1418" s="80"/>
      <c r="BD1418" s="69"/>
      <c r="BE1418" s="69"/>
      <c r="BF1418" s="80"/>
      <c r="BG1418" s="80"/>
      <c r="BH1418" s="69"/>
      <c r="BI1418" s="69"/>
      <c r="BJ1418" s="80"/>
      <c r="BK1418" s="80"/>
      <c r="BL1418" s="69"/>
      <c r="BM1418" s="69"/>
      <c r="BN1418" s="80"/>
      <c r="BO1418" s="80"/>
      <c r="BP1418" s="69"/>
      <c r="BQ1418" s="69"/>
      <c r="BR1418" s="80"/>
      <c r="BS1418" s="80"/>
      <c r="BT1418" s="69"/>
      <c r="BU1418" s="69"/>
      <c r="BV1418" s="80"/>
      <c r="BW1418" s="80"/>
      <c r="BX1418" s="69"/>
      <c r="BY1418" s="69"/>
      <c r="BZ1418" s="80"/>
      <c r="CA1418" s="80"/>
      <c r="CB1418" s="69"/>
      <c r="CC1418" s="69"/>
      <c r="CD1418" s="80"/>
      <c r="CE1418" s="80"/>
      <c r="CF1418" s="69"/>
      <c r="CG1418" s="69"/>
      <c r="CH1418" s="69"/>
      <c r="CI1418" s="69"/>
      <c r="CJ1418" s="69"/>
      <c r="CK1418" s="69"/>
      <c r="CL1418" s="68"/>
      <c r="CM1418" s="67"/>
      <c r="CN1418" s="67"/>
      <c r="CO1418" s="68"/>
      <c r="CP1418" s="68"/>
      <c r="CQ1418" s="67"/>
      <c r="CR1418" s="67"/>
      <c r="CS1418" s="69"/>
      <c r="CT1418" s="81"/>
      <c r="CU1418" s="69"/>
      <c r="CV1418" s="69"/>
      <c r="CW1418" s="69"/>
      <c r="CX1418" s="69"/>
      <c r="CY1418" s="69"/>
      <c r="CZ1418" s="69"/>
      <c r="DA1418" s="69"/>
    </row>
    <row r="1419" spans="2:105">
      <c r="B1419" s="67"/>
      <c r="C1419" s="67"/>
      <c r="D1419" s="67"/>
      <c r="E1419" s="69"/>
      <c r="F1419" s="68"/>
      <c r="G1419" s="67"/>
      <c r="H1419" s="69"/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80"/>
      <c r="T1419" s="80"/>
      <c r="U1419" s="80"/>
      <c r="V1419" s="80"/>
      <c r="W1419" s="80"/>
      <c r="X1419" s="80"/>
      <c r="Y1419" s="80"/>
      <c r="Z1419" s="80"/>
      <c r="AA1419" s="80"/>
      <c r="AB1419" s="80"/>
      <c r="AC1419" s="80"/>
      <c r="AD1419" s="80"/>
      <c r="AE1419" s="69"/>
      <c r="AF1419" s="69"/>
      <c r="AG1419" s="69"/>
      <c r="AH1419" s="80"/>
      <c r="AI1419" s="80"/>
      <c r="AJ1419" s="69"/>
      <c r="AK1419" s="69"/>
      <c r="AL1419" s="80"/>
      <c r="AM1419" s="80"/>
      <c r="AN1419" s="69"/>
      <c r="AO1419" s="69"/>
      <c r="AP1419" s="80"/>
      <c r="AQ1419" s="80"/>
      <c r="AR1419" s="69"/>
      <c r="AS1419" s="69"/>
      <c r="AT1419" s="80"/>
      <c r="AU1419" s="80"/>
      <c r="AV1419" s="69"/>
      <c r="AW1419" s="69"/>
      <c r="AX1419" s="80"/>
      <c r="AY1419" s="80"/>
      <c r="AZ1419" s="69"/>
      <c r="BA1419" s="69"/>
      <c r="BB1419" s="80"/>
      <c r="BC1419" s="80"/>
      <c r="BD1419" s="69"/>
      <c r="BE1419" s="69"/>
      <c r="BF1419" s="80"/>
      <c r="BG1419" s="80"/>
      <c r="BH1419" s="69"/>
      <c r="BI1419" s="69"/>
      <c r="BJ1419" s="80"/>
      <c r="BK1419" s="80"/>
      <c r="BL1419" s="69"/>
      <c r="BM1419" s="69"/>
      <c r="BN1419" s="80"/>
      <c r="BO1419" s="80"/>
      <c r="BP1419" s="69"/>
      <c r="BQ1419" s="69"/>
      <c r="BR1419" s="80"/>
      <c r="BS1419" s="80"/>
      <c r="BT1419" s="69"/>
      <c r="BU1419" s="69"/>
      <c r="BV1419" s="80"/>
      <c r="BW1419" s="80"/>
      <c r="BX1419" s="69"/>
      <c r="BY1419" s="69"/>
      <c r="BZ1419" s="80"/>
      <c r="CA1419" s="80"/>
      <c r="CB1419" s="69"/>
      <c r="CC1419" s="69"/>
      <c r="CD1419" s="80"/>
      <c r="CE1419" s="80"/>
      <c r="CF1419" s="69"/>
      <c r="CG1419" s="69"/>
      <c r="CH1419" s="69"/>
      <c r="CI1419" s="69"/>
      <c r="CJ1419" s="69"/>
      <c r="CK1419" s="69"/>
      <c r="CL1419" s="68"/>
      <c r="CM1419" s="67"/>
      <c r="CN1419" s="67"/>
      <c r="CO1419" s="68"/>
      <c r="CP1419" s="68"/>
      <c r="CQ1419" s="67"/>
      <c r="CR1419" s="67"/>
      <c r="CS1419" s="69"/>
      <c r="CT1419" s="81"/>
      <c r="CU1419" s="69"/>
      <c r="CV1419" s="69"/>
      <c r="CW1419" s="69"/>
      <c r="CX1419" s="69"/>
      <c r="CY1419" s="69"/>
      <c r="CZ1419" s="69"/>
      <c r="DA1419" s="69"/>
    </row>
    <row r="1420" spans="2:105">
      <c r="B1420" s="67"/>
      <c r="C1420" s="67"/>
      <c r="D1420" s="67"/>
      <c r="E1420" s="69"/>
      <c r="F1420" s="68"/>
      <c r="G1420" s="67"/>
      <c r="H1420" s="69"/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80"/>
      <c r="T1420" s="80"/>
      <c r="U1420" s="80"/>
      <c r="V1420" s="80"/>
      <c r="W1420" s="80"/>
      <c r="X1420" s="80"/>
      <c r="Y1420" s="80"/>
      <c r="Z1420" s="80"/>
      <c r="AA1420" s="80"/>
      <c r="AB1420" s="80"/>
      <c r="AC1420" s="80"/>
      <c r="AD1420" s="80"/>
      <c r="AE1420" s="69"/>
      <c r="AF1420" s="69"/>
      <c r="AG1420" s="69"/>
      <c r="AH1420" s="80"/>
      <c r="AI1420" s="80"/>
      <c r="AJ1420" s="69"/>
      <c r="AK1420" s="69"/>
      <c r="AL1420" s="80"/>
      <c r="AM1420" s="80"/>
      <c r="AN1420" s="69"/>
      <c r="AO1420" s="69"/>
      <c r="AP1420" s="80"/>
      <c r="AQ1420" s="80"/>
      <c r="AR1420" s="69"/>
      <c r="AS1420" s="69"/>
      <c r="AT1420" s="80"/>
      <c r="AU1420" s="80"/>
      <c r="AV1420" s="69"/>
      <c r="AW1420" s="69"/>
      <c r="AX1420" s="80"/>
      <c r="AY1420" s="80"/>
      <c r="AZ1420" s="69"/>
      <c r="BA1420" s="69"/>
      <c r="BB1420" s="80"/>
      <c r="BC1420" s="80"/>
      <c r="BD1420" s="69"/>
      <c r="BE1420" s="69"/>
      <c r="BF1420" s="80"/>
      <c r="BG1420" s="80"/>
      <c r="BH1420" s="69"/>
      <c r="BI1420" s="69"/>
      <c r="BJ1420" s="80"/>
      <c r="BK1420" s="80"/>
      <c r="BL1420" s="69"/>
      <c r="BM1420" s="69"/>
      <c r="BN1420" s="80"/>
      <c r="BO1420" s="80"/>
      <c r="BP1420" s="69"/>
      <c r="BQ1420" s="69"/>
      <c r="BR1420" s="80"/>
      <c r="BS1420" s="80"/>
      <c r="BT1420" s="69"/>
      <c r="BU1420" s="69"/>
      <c r="BV1420" s="80"/>
      <c r="BW1420" s="80"/>
      <c r="BX1420" s="69"/>
      <c r="BY1420" s="69"/>
      <c r="BZ1420" s="80"/>
      <c r="CA1420" s="80"/>
      <c r="CB1420" s="69"/>
      <c r="CC1420" s="69"/>
      <c r="CD1420" s="80"/>
      <c r="CE1420" s="80"/>
      <c r="CF1420" s="69"/>
      <c r="CG1420" s="69"/>
      <c r="CH1420" s="69"/>
      <c r="CI1420" s="69"/>
      <c r="CJ1420" s="69"/>
      <c r="CK1420" s="69"/>
      <c r="CL1420" s="68"/>
      <c r="CM1420" s="67"/>
      <c r="CN1420" s="67"/>
      <c r="CO1420" s="68"/>
      <c r="CP1420" s="68"/>
      <c r="CQ1420" s="67"/>
      <c r="CR1420" s="67"/>
      <c r="CS1420" s="69"/>
      <c r="CT1420" s="81"/>
      <c r="CU1420" s="69"/>
      <c r="CV1420" s="69"/>
      <c r="CW1420" s="69"/>
      <c r="CX1420" s="69"/>
      <c r="CY1420" s="69"/>
      <c r="CZ1420" s="69"/>
      <c r="DA1420" s="69"/>
    </row>
    <row r="1421" spans="2:105">
      <c r="B1421" s="67"/>
      <c r="C1421" s="67"/>
      <c r="D1421" s="67"/>
      <c r="E1421" s="69"/>
      <c r="F1421" s="68"/>
      <c r="G1421" s="67"/>
      <c r="H1421" s="69"/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80"/>
      <c r="T1421" s="80"/>
      <c r="U1421" s="80"/>
      <c r="V1421" s="80"/>
      <c r="W1421" s="80"/>
      <c r="X1421" s="80"/>
      <c r="Y1421" s="80"/>
      <c r="Z1421" s="80"/>
      <c r="AA1421" s="80"/>
      <c r="AB1421" s="80"/>
      <c r="AC1421" s="80"/>
      <c r="AD1421" s="80"/>
      <c r="AE1421" s="69"/>
      <c r="AF1421" s="69"/>
      <c r="AG1421" s="69"/>
      <c r="AH1421" s="80"/>
      <c r="AI1421" s="80"/>
      <c r="AJ1421" s="69"/>
      <c r="AK1421" s="69"/>
      <c r="AL1421" s="80"/>
      <c r="AM1421" s="80"/>
      <c r="AN1421" s="69"/>
      <c r="AO1421" s="69"/>
      <c r="AP1421" s="80"/>
      <c r="AQ1421" s="80"/>
      <c r="AR1421" s="69"/>
      <c r="AS1421" s="69"/>
      <c r="AT1421" s="80"/>
      <c r="AU1421" s="80"/>
      <c r="AV1421" s="69"/>
      <c r="AW1421" s="69"/>
      <c r="AX1421" s="80"/>
      <c r="AY1421" s="80"/>
      <c r="AZ1421" s="69"/>
      <c r="BA1421" s="69"/>
      <c r="BB1421" s="80"/>
      <c r="BC1421" s="80"/>
      <c r="BD1421" s="69"/>
      <c r="BE1421" s="69"/>
      <c r="BF1421" s="80"/>
      <c r="BG1421" s="80"/>
      <c r="BH1421" s="69"/>
      <c r="BI1421" s="69"/>
      <c r="BJ1421" s="80"/>
      <c r="BK1421" s="80"/>
      <c r="BL1421" s="69"/>
      <c r="BM1421" s="69"/>
      <c r="BN1421" s="80"/>
      <c r="BO1421" s="80"/>
      <c r="BP1421" s="69"/>
      <c r="BQ1421" s="69"/>
      <c r="BR1421" s="80"/>
      <c r="BS1421" s="80"/>
      <c r="BT1421" s="69"/>
      <c r="BU1421" s="69"/>
      <c r="BV1421" s="80"/>
      <c r="BW1421" s="80"/>
      <c r="BX1421" s="69"/>
      <c r="BY1421" s="69"/>
      <c r="BZ1421" s="80"/>
      <c r="CA1421" s="80"/>
      <c r="CB1421" s="69"/>
      <c r="CC1421" s="69"/>
      <c r="CD1421" s="80"/>
      <c r="CE1421" s="80"/>
      <c r="CF1421" s="69"/>
      <c r="CG1421" s="69"/>
      <c r="CH1421" s="69"/>
      <c r="CI1421" s="69"/>
      <c r="CJ1421" s="69"/>
      <c r="CK1421" s="69"/>
      <c r="CL1421" s="68"/>
      <c r="CM1421" s="67"/>
      <c r="CN1421" s="67"/>
      <c r="CO1421" s="68"/>
      <c r="CP1421" s="68"/>
      <c r="CQ1421" s="67"/>
      <c r="CR1421" s="67"/>
      <c r="CS1421" s="69"/>
      <c r="CT1421" s="81"/>
      <c r="CU1421" s="69"/>
      <c r="CV1421" s="69"/>
      <c r="CW1421" s="69"/>
      <c r="CX1421" s="69"/>
      <c r="CY1421" s="69"/>
      <c r="CZ1421" s="69"/>
      <c r="DA1421" s="69"/>
    </row>
    <row r="1422" spans="2:105">
      <c r="B1422" s="67"/>
      <c r="C1422" s="67"/>
      <c r="D1422" s="67"/>
      <c r="E1422" s="69"/>
      <c r="F1422" s="68"/>
      <c r="G1422" s="67"/>
      <c r="H1422" s="69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80"/>
      <c r="T1422" s="80"/>
      <c r="U1422" s="80"/>
      <c r="V1422" s="80"/>
      <c r="W1422" s="80"/>
      <c r="X1422" s="80"/>
      <c r="Y1422" s="80"/>
      <c r="Z1422" s="80"/>
      <c r="AA1422" s="80"/>
      <c r="AB1422" s="80"/>
      <c r="AC1422" s="80"/>
      <c r="AD1422" s="80"/>
      <c r="AE1422" s="69"/>
      <c r="AF1422" s="69"/>
      <c r="AG1422" s="69"/>
      <c r="AH1422" s="80"/>
      <c r="AI1422" s="80"/>
      <c r="AJ1422" s="69"/>
      <c r="AK1422" s="69"/>
      <c r="AL1422" s="80"/>
      <c r="AM1422" s="80"/>
      <c r="AN1422" s="69"/>
      <c r="AO1422" s="69"/>
      <c r="AP1422" s="80"/>
      <c r="AQ1422" s="80"/>
      <c r="AR1422" s="69"/>
      <c r="AS1422" s="69"/>
      <c r="AT1422" s="80"/>
      <c r="AU1422" s="80"/>
      <c r="AV1422" s="69"/>
      <c r="AW1422" s="69"/>
      <c r="AX1422" s="80"/>
      <c r="AY1422" s="80"/>
      <c r="AZ1422" s="69"/>
      <c r="BA1422" s="69"/>
      <c r="BB1422" s="80"/>
      <c r="BC1422" s="80"/>
      <c r="BD1422" s="69"/>
      <c r="BE1422" s="69"/>
      <c r="BF1422" s="80"/>
      <c r="BG1422" s="80"/>
      <c r="BH1422" s="69"/>
      <c r="BI1422" s="69"/>
      <c r="BJ1422" s="80"/>
      <c r="BK1422" s="80"/>
      <c r="BL1422" s="69"/>
      <c r="BM1422" s="69"/>
      <c r="BN1422" s="80"/>
      <c r="BO1422" s="80"/>
      <c r="BP1422" s="69"/>
      <c r="BQ1422" s="69"/>
      <c r="BR1422" s="80"/>
      <c r="BS1422" s="80"/>
      <c r="BT1422" s="69"/>
      <c r="BU1422" s="69"/>
      <c r="BV1422" s="80"/>
      <c r="BW1422" s="80"/>
      <c r="BX1422" s="69"/>
      <c r="BY1422" s="69"/>
      <c r="BZ1422" s="80"/>
      <c r="CA1422" s="80"/>
      <c r="CB1422" s="69"/>
      <c r="CC1422" s="69"/>
      <c r="CD1422" s="80"/>
      <c r="CE1422" s="80"/>
      <c r="CF1422" s="69"/>
      <c r="CG1422" s="69"/>
      <c r="CH1422" s="69"/>
      <c r="CI1422" s="69"/>
      <c r="CJ1422" s="69"/>
      <c r="CK1422" s="69"/>
      <c r="CL1422" s="68"/>
      <c r="CM1422" s="67"/>
      <c r="CN1422" s="67"/>
      <c r="CO1422" s="68"/>
      <c r="CP1422" s="68"/>
      <c r="CQ1422" s="67"/>
      <c r="CR1422" s="67"/>
      <c r="CS1422" s="69"/>
      <c r="CT1422" s="81"/>
      <c r="CU1422" s="69"/>
      <c r="CV1422" s="69"/>
      <c r="CW1422" s="69"/>
      <c r="CX1422" s="69"/>
      <c r="CY1422" s="69"/>
      <c r="CZ1422" s="69"/>
      <c r="DA1422" s="69"/>
    </row>
    <row r="1423" spans="2:105">
      <c r="B1423" s="67"/>
      <c r="C1423" s="67"/>
      <c r="D1423" s="67"/>
      <c r="E1423" s="69"/>
      <c r="F1423" s="68"/>
      <c r="G1423" s="67"/>
      <c r="H1423" s="69"/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80"/>
      <c r="T1423" s="80"/>
      <c r="U1423" s="80"/>
      <c r="V1423" s="80"/>
      <c r="W1423" s="80"/>
      <c r="X1423" s="80"/>
      <c r="Y1423" s="80"/>
      <c r="Z1423" s="80"/>
      <c r="AA1423" s="80"/>
      <c r="AB1423" s="80"/>
      <c r="AC1423" s="80"/>
      <c r="AD1423" s="80"/>
      <c r="AE1423" s="69"/>
      <c r="AF1423" s="69"/>
      <c r="AG1423" s="69"/>
      <c r="AH1423" s="80"/>
      <c r="AI1423" s="80"/>
      <c r="AJ1423" s="69"/>
      <c r="AK1423" s="69"/>
      <c r="AL1423" s="80"/>
      <c r="AM1423" s="80"/>
      <c r="AN1423" s="69"/>
      <c r="AO1423" s="69"/>
      <c r="AP1423" s="80"/>
      <c r="AQ1423" s="80"/>
      <c r="AR1423" s="69"/>
      <c r="AS1423" s="69"/>
      <c r="AT1423" s="80"/>
      <c r="AU1423" s="80"/>
      <c r="AV1423" s="69"/>
      <c r="AW1423" s="69"/>
      <c r="AX1423" s="80"/>
      <c r="AY1423" s="80"/>
      <c r="AZ1423" s="69"/>
      <c r="BA1423" s="69"/>
      <c r="BB1423" s="80"/>
      <c r="BC1423" s="80"/>
      <c r="BD1423" s="69"/>
      <c r="BE1423" s="69"/>
      <c r="BF1423" s="80"/>
      <c r="BG1423" s="80"/>
      <c r="BH1423" s="69"/>
      <c r="BI1423" s="69"/>
      <c r="BJ1423" s="80"/>
      <c r="BK1423" s="80"/>
      <c r="BL1423" s="69"/>
      <c r="BM1423" s="69"/>
      <c r="BN1423" s="80"/>
      <c r="BO1423" s="80"/>
      <c r="BP1423" s="69"/>
      <c r="BQ1423" s="69"/>
      <c r="BR1423" s="80"/>
      <c r="BS1423" s="80"/>
      <c r="BT1423" s="69"/>
      <c r="BU1423" s="69"/>
      <c r="BV1423" s="80"/>
      <c r="BW1423" s="80"/>
      <c r="BX1423" s="69"/>
      <c r="BY1423" s="69"/>
      <c r="BZ1423" s="80"/>
      <c r="CA1423" s="80"/>
      <c r="CB1423" s="69"/>
      <c r="CC1423" s="69"/>
      <c r="CD1423" s="80"/>
      <c r="CE1423" s="80"/>
      <c r="CF1423" s="69"/>
      <c r="CG1423" s="69"/>
      <c r="CH1423" s="69"/>
      <c r="CI1423" s="69"/>
      <c r="CJ1423" s="69"/>
      <c r="CK1423" s="69"/>
      <c r="CL1423" s="68"/>
      <c r="CM1423" s="67"/>
      <c r="CN1423" s="67"/>
      <c r="CO1423" s="68"/>
      <c r="CP1423" s="68"/>
      <c r="CQ1423" s="67"/>
      <c r="CR1423" s="67"/>
      <c r="CS1423" s="69"/>
      <c r="CT1423" s="81"/>
      <c r="CU1423" s="69"/>
      <c r="CV1423" s="69"/>
      <c r="CW1423" s="69"/>
      <c r="CX1423" s="69"/>
      <c r="CY1423" s="69"/>
      <c r="CZ1423" s="69"/>
      <c r="DA1423" s="69"/>
    </row>
    <row r="1424" spans="2:105">
      <c r="B1424" s="67"/>
      <c r="C1424" s="67"/>
      <c r="D1424" s="67"/>
      <c r="E1424" s="69"/>
      <c r="F1424" s="68"/>
      <c r="G1424" s="67"/>
      <c r="H1424" s="69"/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80"/>
      <c r="T1424" s="80"/>
      <c r="U1424" s="80"/>
      <c r="V1424" s="80"/>
      <c r="W1424" s="80"/>
      <c r="X1424" s="80"/>
      <c r="Y1424" s="80"/>
      <c r="Z1424" s="80"/>
      <c r="AA1424" s="80"/>
      <c r="AB1424" s="80"/>
      <c r="AC1424" s="80"/>
      <c r="AD1424" s="80"/>
      <c r="AE1424" s="69"/>
      <c r="AF1424" s="69"/>
      <c r="AG1424" s="69"/>
      <c r="AH1424" s="80"/>
      <c r="AI1424" s="80"/>
      <c r="AJ1424" s="69"/>
      <c r="AK1424" s="69"/>
      <c r="AL1424" s="80"/>
      <c r="AM1424" s="80"/>
      <c r="AN1424" s="69"/>
      <c r="AO1424" s="69"/>
      <c r="AP1424" s="80"/>
      <c r="AQ1424" s="80"/>
      <c r="AR1424" s="69"/>
      <c r="AS1424" s="69"/>
      <c r="AT1424" s="80"/>
      <c r="AU1424" s="80"/>
      <c r="AV1424" s="69"/>
      <c r="AW1424" s="69"/>
      <c r="AX1424" s="80"/>
      <c r="AY1424" s="80"/>
      <c r="AZ1424" s="69"/>
      <c r="BA1424" s="69"/>
      <c r="BB1424" s="80"/>
      <c r="BC1424" s="80"/>
      <c r="BD1424" s="69"/>
      <c r="BE1424" s="69"/>
      <c r="BF1424" s="80"/>
      <c r="BG1424" s="80"/>
      <c r="BH1424" s="69"/>
      <c r="BI1424" s="69"/>
      <c r="BJ1424" s="80"/>
      <c r="BK1424" s="80"/>
      <c r="BL1424" s="69"/>
      <c r="BM1424" s="69"/>
      <c r="BN1424" s="80"/>
      <c r="BO1424" s="80"/>
      <c r="BP1424" s="69"/>
      <c r="BQ1424" s="69"/>
      <c r="BR1424" s="80"/>
      <c r="BS1424" s="80"/>
      <c r="BT1424" s="69"/>
      <c r="BU1424" s="69"/>
      <c r="BV1424" s="80"/>
      <c r="BW1424" s="80"/>
      <c r="BX1424" s="69"/>
      <c r="BY1424" s="69"/>
      <c r="BZ1424" s="80"/>
      <c r="CA1424" s="80"/>
      <c r="CB1424" s="69"/>
      <c r="CC1424" s="69"/>
      <c r="CD1424" s="80"/>
      <c r="CE1424" s="80"/>
      <c r="CF1424" s="69"/>
      <c r="CG1424" s="69"/>
      <c r="CH1424" s="69"/>
      <c r="CI1424" s="69"/>
      <c r="CJ1424" s="69"/>
      <c r="CK1424" s="69"/>
      <c r="CL1424" s="68"/>
      <c r="CM1424" s="67"/>
      <c r="CN1424" s="67"/>
      <c r="CO1424" s="68"/>
      <c r="CP1424" s="68"/>
      <c r="CQ1424" s="67"/>
      <c r="CR1424" s="67"/>
      <c r="CS1424" s="69"/>
      <c r="CT1424" s="81"/>
      <c r="CU1424" s="69"/>
      <c r="CV1424" s="69"/>
      <c r="CW1424" s="69"/>
      <c r="CX1424" s="69"/>
      <c r="CY1424" s="69"/>
      <c r="CZ1424" s="69"/>
      <c r="DA1424" s="69"/>
    </row>
    <row r="1425" spans="2:105">
      <c r="B1425" s="67"/>
      <c r="C1425" s="67"/>
      <c r="D1425" s="67"/>
      <c r="E1425" s="69"/>
      <c r="F1425" s="68"/>
      <c r="G1425" s="67"/>
      <c r="H1425" s="69"/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80"/>
      <c r="T1425" s="80"/>
      <c r="U1425" s="80"/>
      <c r="V1425" s="80"/>
      <c r="W1425" s="80"/>
      <c r="X1425" s="80"/>
      <c r="Y1425" s="80"/>
      <c r="Z1425" s="80"/>
      <c r="AA1425" s="80"/>
      <c r="AB1425" s="80"/>
      <c r="AC1425" s="80"/>
      <c r="AD1425" s="80"/>
      <c r="AE1425" s="69"/>
      <c r="AF1425" s="69"/>
      <c r="AG1425" s="69"/>
      <c r="AH1425" s="80"/>
      <c r="AI1425" s="80"/>
      <c r="AJ1425" s="69"/>
      <c r="AK1425" s="69"/>
      <c r="AL1425" s="80"/>
      <c r="AM1425" s="80"/>
      <c r="AN1425" s="69"/>
      <c r="AO1425" s="69"/>
      <c r="AP1425" s="80"/>
      <c r="AQ1425" s="80"/>
      <c r="AR1425" s="69"/>
      <c r="AS1425" s="69"/>
      <c r="AT1425" s="80"/>
      <c r="AU1425" s="80"/>
      <c r="AV1425" s="69"/>
      <c r="AW1425" s="69"/>
      <c r="AX1425" s="80"/>
      <c r="AY1425" s="80"/>
      <c r="AZ1425" s="69"/>
      <c r="BA1425" s="69"/>
      <c r="BB1425" s="80"/>
      <c r="BC1425" s="80"/>
      <c r="BD1425" s="69"/>
      <c r="BE1425" s="69"/>
      <c r="BF1425" s="80"/>
      <c r="BG1425" s="80"/>
      <c r="BH1425" s="69"/>
      <c r="BI1425" s="69"/>
      <c r="BJ1425" s="80"/>
      <c r="BK1425" s="80"/>
      <c r="BL1425" s="69"/>
      <c r="BM1425" s="69"/>
      <c r="BN1425" s="80"/>
      <c r="BO1425" s="80"/>
      <c r="BP1425" s="69"/>
      <c r="BQ1425" s="69"/>
      <c r="BR1425" s="80"/>
      <c r="BS1425" s="80"/>
      <c r="BT1425" s="69"/>
      <c r="BU1425" s="69"/>
      <c r="BV1425" s="80"/>
      <c r="BW1425" s="80"/>
      <c r="BX1425" s="69"/>
      <c r="BY1425" s="69"/>
      <c r="BZ1425" s="80"/>
      <c r="CA1425" s="80"/>
      <c r="CB1425" s="69"/>
      <c r="CC1425" s="69"/>
      <c r="CD1425" s="80"/>
      <c r="CE1425" s="80"/>
      <c r="CF1425" s="69"/>
      <c r="CG1425" s="69"/>
      <c r="CH1425" s="69"/>
      <c r="CI1425" s="69"/>
      <c r="CJ1425" s="69"/>
      <c r="CK1425" s="69"/>
      <c r="CL1425" s="68"/>
      <c r="CM1425" s="67"/>
      <c r="CN1425" s="67"/>
      <c r="CO1425" s="68"/>
      <c r="CP1425" s="68"/>
      <c r="CQ1425" s="67"/>
      <c r="CR1425" s="67"/>
      <c r="CS1425" s="69"/>
      <c r="CT1425" s="81"/>
      <c r="CU1425" s="69"/>
      <c r="CV1425" s="69"/>
      <c r="CW1425" s="69"/>
      <c r="CX1425" s="69"/>
      <c r="CY1425" s="69"/>
      <c r="CZ1425" s="69"/>
      <c r="DA1425" s="69"/>
    </row>
    <row r="1426" spans="2:105">
      <c r="B1426" s="67"/>
      <c r="C1426" s="67"/>
      <c r="D1426" s="67"/>
      <c r="E1426" s="69"/>
      <c r="F1426" s="68"/>
      <c r="G1426" s="67"/>
      <c r="H1426" s="69"/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80"/>
      <c r="T1426" s="80"/>
      <c r="U1426" s="80"/>
      <c r="V1426" s="80"/>
      <c r="W1426" s="80"/>
      <c r="X1426" s="80"/>
      <c r="Y1426" s="80"/>
      <c r="Z1426" s="80"/>
      <c r="AA1426" s="80"/>
      <c r="AB1426" s="80"/>
      <c r="AC1426" s="80"/>
      <c r="AD1426" s="80"/>
      <c r="AE1426" s="69"/>
      <c r="AF1426" s="69"/>
      <c r="AG1426" s="69"/>
      <c r="AH1426" s="80"/>
      <c r="AI1426" s="80"/>
      <c r="AJ1426" s="69"/>
      <c r="AK1426" s="69"/>
      <c r="AL1426" s="80"/>
      <c r="AM1426" s="80"/>
      <c r="AN1426" s="69"/>
      <c r="AO1426" s="69"/>
      <c r="AP1426" s="80"/>
      <c r="AQ1426" s="80"/>
      <c r="AR1426" s="69"/>
      <c r="AS1426" s="69"/>
      <c r="AT1426" s="80"/>
      <c r="AU1426" s="80"/>
      <c r="AV1426" s="69"/>
      <c r="AW1426" s="69"/>
      <c r="AX1426" s="80"/>
      <c r="AY1426" s="80"/>
      <c r="AZ1426" s="69"/>
      <c r="BA1426" s="69"/>
      <c r="BB1426" s="80"/>
      <c r="BC1426" s="80"/>
      <c r="BD1426" s="69"/>
      <c r="BE1426" s="69"/>
      <c r="BF1426" s="80"/>
      <c r="BG1426" s="80"/>
      <c r="BH1426" s="69"/>
      <c r="BI1426" s="69"/>
      <c r="BJ1426" s="80"/>
      <c r="BK1426" s="80"/>
      <c r="BL1426" s="69"/>
      <c r="BM1426" s="69"/>
      <c r="BN1426" s="80"/>
      <c r="BO1426" s="80"/>
      <c r="BP1426" s="69"/>
      <c r="BQ1426" s="69"/>
      <c r="BR1426" s="80"/>
      <c r="BS1426" s="80"/>
      <c r="BT1426" s="69"/>
      <c r="BU1426" s="69"/>
      <c r="BV1426" s="80"/>
      <c r="BW1426" s="80"/>
      <c r="BX1426" s="69"/>
      <c r="BY1426" s="69"/>
      <c r="BZ1426" s="80"/>
      <c r="CA1426" s="80"/>
      <c r="CB1426" s="69"/>
      <c r="CC1426" s="69"/>
      <c r="CD1426" s="80"/>
      <c r="CE1426" s="80"/>
      <c r="CF1426" s="69"/>
      <c r="CG1426" s="69"/>
      <c r="CH1426" s="69"/>
      <c r="CI1426" s="69"/>
      <c r="CJ1426" s="69"/>
      <c r="CK1426" s="69"/>
      <c r="CL1426" s="68"/>
      <c r="CM1426" s="67"/>
      <c r="CN1426" s="67"/>
      <c r="CO1426" s="68"/>
      <c r="CP1426" s="68"/>
      <c r="CQ1426" s="67"/>
      <c r="CR1426" s="67"/>
      <c r="CS1426" s="69"/>
      <c r="CT1426" s="81"/>
      <c r="CU1426" s="69"/>
      <c r="CV1426" s="69"/>
      <c r="CW1426" s="69"/>
      <c r="CX1426" s="69"/>
      <c r="CY1426" s="69"/>
      <c r="CZ1426" s="69"/>
      <c r="DA1426" s="69"/>
    </row>
    <row r="1427" spans="2:105">
      <c r="B1427" s="67"/>
      <c r="C1427" s="67"/>
      <c r="D1427" s="67"/>
      <c r="E1427" s="69"/>
      <c r="F1427" s="68"/>
      <c r="G1427" s="67"/>
      <c r="H1427" s="69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80"/>
      <c r="T1427" s="80"/>
      <c r="U1427" s="80"/>
      <c r="V1427" s="80"/>
      <c r="W1427" s="80"/>
      <c r="X1427" s="80"/>
      <c r="Y1427" s="80"/>
      <c r="Z1427" s="80"/>
      <c r="AA1427" s="80"/>
      <c r="AB1427" s="80"/>
      <c r="AC1427" s="80"/>
      <c r="AD1427" s="80"/>
      <c r="AE1427" s="69"/>
      <c r="AF1427" s="69"/>
      <c r="AG1427" s="69"/>
      <c r="AH1427" s="80"/>
      <c r="AI1427" s="80"/>
      <c r="AJ1427" s="69"/>
      <c r="AK1427" s="69"/>
      <c r="AL1427" s="80"/>
      <c r="AM1427" s="80"/>
      <c r="AN1427" s="69"/>
      <c r="AO1427" s="69"/>
      <c r="AP1427" s="80"/>
      <c r="AQ1427" s="80"/>
      <c r="AR1427" s="69"/>
      <c r="AS1427" s="69"/>
      <c r="AT1427" s="80"/>
      <c r="AU1427" s="80"/>
      <c r="AV1427" s="69"/>
      <c r="AW1427" s="69"/>
      <c r="AX1427" s="80"/>
      <c r="AY1427" s="80"/>
      <c r="AZ1427" s="69"/>
      <c r="BA1427" s="69"/>
      <c r="BB1427" s="80"/>
      <c r="BC1427" s="80"/>
      <c r="BD1427" s="69"/>
      <c r="BE1427" s="69"/>
      <c r="BF1427" s="80"/>
      <c r="BG1427" s="80"/>
      <c r="BH1427" s="69"/>
      <c r="BI1427" s="69"/>
      <c r="BJ1427" s="80"/>
      <c r="BK1427" s="80"/>
      <c r="BL1427" s="69"/>
      <c r="BM1427" s="69"/>
      <c r="BN1427" s="80"/>
      <c r="BO1427" s="80"/>
      <c r="BP1427" s="69"/>
      <c r="BQ1427" s="69"/>
      <c r="BR1427" s="80"/>
      <c r="BS1427" s="80"/>
      <c r="BT1427" s="69"/>
      <c r="BU1427" s="69"/>
      <c r="BV1427" s="80"/>
      <c r="BW1427" s="80"/>
      <c r="BX1427" s="69"/>
      <c r="BY1427" s="69"/>
      <c r="BZ1427" s="80"/>
      <c r="CA1427" s="80"/>
      <c r="CB1427" s="69"/>
      <c r="CC1427" s="69"/>
      <c r="CD1427" s="80"/>
      <c r="CE1427" s="80"/>
      <c r="CF1427" s="69"/>
      <c r="CG1427" s="69"/>
      <c r="CH1427" s="69"/>
      <c r="CI1427" s="69"/>
      <c r="CJ1427" s="69"/>
      <c r="CK1427" s="69"/>
      <c r="CL1427" s="68"/>
      <c r="CM1427" s="67"/>
      <c r="CN1427" s="67"/>
      <c r="CO1427" s="68"/>
      <c r="CP1427" s="68"/>
      <c r="CQ1427" s="67"/>
      <c r="CR1427" s="67"/>
      <c r="CS1427" s="69"/>
      <c r="CT1427" s="81"/>
      <c r="CU1427" s="69"/>
      <c r="CV1427" s="69"/>
      <c r="CW1427" s="69"/>
      <c r="CX1427" s="69"/>
      <c r="CY1427" s="69"/>
      <c r="CZ1427" s="69"/>
      <c r="DA1427" s="69"/>
    </row>
    <row r="1428" spans="2:105">
      <c r="B1428" s="67"/>
      <c r="C1428" s="67"/>
      <c r="D1428" s="67"/>
      <c r="E1428" s="69"/>
      <c r="F1428" s="68"/>
      <c r="G1428" s="67"/>
      <c r="H1428" s="69"/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80"/>
      <c r="T1428" s="80"/>
      <c r="U1428" s="80"/>
      <c r="V1428" s="80"/>
      <c r="W1428" s="80"/>
      <c r="X1428" s="80"/>
      <c r="Y1428" s="80"/>
      <c r="Z1428" s="80"/>
      <c r="AA1428" s="80"/>
      <c r="AB1428" s="80"/>
      <c r="AC1428" s="80"/>
      <c r="AD1428" s="80"/>
      <c r="AE1428" s="69"/>
      <c r="AF1428" s="69"/>
      <c r="AG1428" s="69"/>
      <c r="AH1428" s="80"/>
      <c r="AI1428" s="80"/>
      <c r="AJ1428" s="69"/>
      <c r="AK1428" s="69"/>
      <c r="AL1428" s="80"/>
      <c r="AM1428" s="80"/>
      <c r="AN1428" s="69"/>
      <c r="AO1428" s="69"/>
      <c r="AP1428" s="80"/>
      <c r="AQ1428" s="80"/>
      <c r="AR1428" s="69"/>
      <c r="AS1428" s="69"/>
      <c r="AT1428" s="80"/>
      <c r="AU1428" s="80"/>
      <c r="AV1428" s="69"/>
      <c r="AW1428" s="69"/>
      <c r="AX1428" s="80"/>
      <c r="AY1428" s="80"/>
      <c r="AZ1428" s="69"/>
      <c r="BA1428" s="69"/>
      <c r="BB1428" s="80"/>
      <c r="BC1428" s="80"/>
      <c r="BD1428" s="69"/>
      <c r="BE1428" s="69"/>
      <c r="BF1428" s="80"/>
      <c r="BG1428" s="80"/>
      <c r="BH1428" s="69"/>
      <c r="BI1428" s="69"/>
      <c r="BJ1428" s="80"/>
      <c r="BK1428" s="80"/>
      <c r="BL1428" s="69"/>
      <c r="BM1428" s="69"/>
      <c r="BN1428" s="80"/>
      <c r="BO1428" s="80"/>
      <c r="BP1428" s="69"/>
      <c r="BQ1428" s="69"/>
      <c r="BR1428" s="80"/>
      <c r="BS1428" s="80"/>
      <c r="BT1428" s="69"/>
      <c r="BU1428" s="69"/>
      <c r="BV1428" s="80"/>
      <c r="BW1428" s="80"/>
      <c r="BX1428" s="69"/>
      <c r="BY1428" s="69"/>
      <c r="BZ1428" s="80"/>
      <c r="CA1428" s="80"/>
      <c r="CB1428" s="69"/>
      <c r="CC1428" s="69"/>
      <c r="CD1428" s="80"/>
      <c r="CE1428" s="80"/>
      <c r="CF1428" s="69"/>
      <c r="CG1428" s="69"/>
      <c r="CH1428" s="69"/>
      <c r="CI1428" s="69"/>
      <c r="CJ1428" s="69"/>
      <c r="CK1428" s="69"/>
      <c r="CL1428" s="68"/>
      <c r="CM1428" s="67"/>
      <c r="CN1428" s="67"/>
      <c r="CO1428" s="68"/>
      <c r="CP1428" s="68"/>
      <c r="CQ1428" s="67"/>
      <c r="CR1428" s="67"/>
      <c r="CS1428" s="69"/>
      <c r="CT1428" s="81"/>
      <c r="CU1428" s="69"/>
      <c r="CV1428" s="69"/>
      <c r="CW1428" s="69"/>
      <c r="CX1428" s="69"/>
      <c r="CY1428" s="69"/>
      <c r="CZ1428" s="69"/>
      <c r="DA1428" s="69"/>
    </row>
    <row r="1429" spans="2:105">
      <c r="B1429" s="67"/>
      <c r="C1429" s="67"/>
      <c r="D1429" s="67"/>
      <c r="E1429" s="69"/>
      <c r="F1429" s="68"/>
      <c r="G1429" s="67"/>
      <c r="H1429" s="69"/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80"/>
      <c r="T1429" s="80"/>
      <c r="U1429" s="80"/>
      <c r="V1429" s="80"/>
      <c r="W1429" s="80"/>
      <c r="X1429" s="80"/>
      <c r="Y1429" s="80"/>
      <c r="Z1429" s="80"/>
      <c r="AA1429" s="80"/>
      <c r="AB1429" s="80"/>
      <c r="AC1429" s="80"/>
      <c r="AD1429" s="80"/>
      <c r="AE1429" s="69"/>
      <c r="AF1429" s="69"/>
      <c r="AG1429" s="69"/>
      <c r="AH1429" s="80"/>
      <c r="AI1429" s="80"/>
      <c r="AJ1429" s="69"/>
      <c r="AK1429" s="69"/>
      <c r="AL1429" s="80"/>
      <c r="AM1429" s="80"/>
      <c r="AN1429" s="69"/>
      <c r="AO1429" s="69"/>
      <c r="AP1429" s="80"/>
      <c r="AQ1429" s="80"/>
      <c r="AR1429" s="69"/>
      <c r="AS1429" s="69"/>
      <c r="AT1429" s="80"/>
      <c r="AU1429" s="80"/>
      <c r="AV1429" s="69"/>
      <c r="AW1429" s="69"/>
      <c r="AX1429" s="80"/>
      <c r="AY1429" s="80"/>
      <c r="AZ1429" s="69"/>
      <c r="BA1429" s="69"/>
      <c r="BB1429" s="80"/>
      <c r="BC1429" s="80"/>
      <c r="BD1429" s="69"/>
      <c r="BE1429" s="69"/>
      <c r="BF1429" s="80"/>
      <c r="BG1429" s="80"/>
      <c r="BH1429" s="69"/>
      <c r="BI1429" s="69"/>
      <c r="BJ1429" s="80"/>
      <c r="BK1429" s="80"/>
      <c r="BL1429" s="69"/>
      <c r="BM1429" s="69"/>
      <c r="BN1429" s="80"/>
      <c r="BO1429" s="80"/>
      <c r="BP1429" s="69"/>
      <c r="BQ1429" s="69"/>
      <c r="BR1429" s="80"/>
      <c r="BS1429" s="80"/>
      <c r="BT1429" s="69"/>
      <c r="BU1429" s="69"/>
      <c r="BV1429" s="80"/>
      <c r="BW1429" s="80"/>
      <c r="BX1429" s="69"/>
      <c r="BY1429" s="69"/>
      <c r="BZ1429" s="80"/>
      <c r="CA1429" s="80"/>
      <c r="CB1429" s="69"/>
      <c r="CC1429" s="69"/>
      <c r="CD1429" s="80"/>
      <c r="CE1429" s="80"/>
      <c r="CF1429" s="69"/>
      <c r="CG1429" s="69"/>
      <c r="CH1429" s="69"/>
      <c r="CI1429" s="69"/>
      <c r="CJ1429" s="69"/>
      <c r="CK1429" s="69"/>
      <c r="CL1429" s="68"/>
      <c r="CM1429" s="67"/>
      <c r="CN1429" s="67"/>
      <c r="CO1429" s="68"/>
      <c r="CP1429" s="68"/>
      <c r="CQ1429" s="67"/>
      <c r="CR1429" s="67"/>
      <c r="CS1429" s="69"/>
      <c r="CT1429" s="81"/>
      <c r="CU1429" s="69"/>
      <c r="CV1429" s="69"/>
      <c r="CW1429" s="69"/>
      <c r="CX1429" s="69"/>
      <c r="CY1429" s="69"/>
      <c r="CZ1429" s="69"/>
      <c r="DA1429" s="69"/>
    </row>
    <row r="1430" spans="2:105">
      <c r="B1430" s="67"/>
      <c r="C1430" s="67"/>
      <c r="D1430" s="67"/>
      <c r="E1430" s="69"/>
      <c r="F1430" s="68"/>
      <c r="G1430" s="67"/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80"/>
      <c r="T1430" s="80"/>
      <c r="U1430" s="80"/>
      <c r="V1430" s="80"/>
      <c r="W1430" s="80"/>
      <c r="X1430" s="80"/>
      <c r="Y1430" s="80"/>
      <c r="Z1430" s="80"/>
      <c r="AA1430" s="80"/>
      <c r="AB1430" s="80"/>
      <c r="AC1430" s="80"/>
      <c r="AD1430" s="80"/>
      <c r="AE1430" s="69"/>
      <c r="AF1430" s="69"/>
      <c r="AG1430" s="69"/>
      <c r="AH1430" s="80"/>
      <c r="AI1430" s="80"/>
      <c r="AJ1430" s="69"/>
      <c r="AK1430" s="69"/>
      <c r="AL1430" s="80"/>
      <c r="AM1430" s="80"/>
      <c r="AN1430" s="69"/>
      <c r="AO1430" s="69"/>
      <c r="AP1430" s="80"/>
      <c r="AQ1430" s="80"/>
      <c r="AR1430" s="69"/>
      <c r="AS1430" s="69"/>
      <c r="AT1430" s="80"/>
      <c r="AU1430" s="80"/>
      <c r="AV1430" s="69"/>
      <c r="AW1430" s="69"/>
      <c r="AX1430" s="80"/>
      <c r="AY1430" s="80"/>
      <c r="AZ1430" s="69"/>
      <c r="BA1430" s="69"/>
      <c r="BB1430" s="80"/>
      <c r="BC1430" s="80"/>
      <c r="BD1430" s="69"/>
      <c r="BE1430" s="69"/>
      <c r="BF1430" s="80"/>
      <c r="BG1430" s="80"/>
      <c r="BH1430" s="69"/>
      <c r="BI1430" s="69"/>
      <c r="BJ1430" s="80"/>
      <c r="BK1430" s="80"/>
      <c r="BL1430" s="69"/>
      <c r="BM1430" s="69"/>
      <c r="BN1430" s="80"/>
      <c r="BO1430" s="80"/>
      <c r="BP1430" s="69"/>
      <c r="BQ1430" s="69"/>
      <c r="BR1430" s="80"/>
      <c r="BS1430" s="80"/>
      <c r="BT1430" s="69"/>
      <c r="BU1430" s="69"/>
      <c r="BV1430" s="80"/>
      <c r="BW1430" s="80"/>
      <c r="BX1430" s="69"/>
      <c r="BY1430" s="69"/>
      <c r="BZ1430" s="80"/>
      <c r="CA1430" s="80"/>
      <c r="CB1430" s="69"/>
      <c r="CC1430" s="69"/>
      <c r="CD1430" s="80"/>
      <c r="CE1430" s="80"/>
      <c r="CF1430" s="69"/>
      <c r="CG1430" s="69"/>
      <c r="CH1430" s="69"/>
      <c r="CI1430" s="69"/>
      <c r="CJ1430" s="69"/>
      <c r="CK1430" s="69"/>
      <c r="CL1430" s="68"/>
      <c r="CM1430" s="67"/>
      <c r="CN1430" s="67"/>
      <c r="CO1430" s="68"/>
      <c r="CP1430" s="68"/>
      <c r="CQ1430" s="67"/>
      <c r="CR1430" s="67"/>
      <c r="CS1430" s="69"/>
      <c r="CT1430" s="81"/>
      <c r="CU1430" s="69"/>
      <c r="CV1430" s="69"/>
      <c r="CW1430" s="69"/>
      <c r="CX1430" s="69"/>
      <c r="CY1430" s="69"/>
      <c r="CZ1430" s="69"/>
      <c r="DA1430" s="69"/>
    </row>
    <row r="1431" spans="2:105">
      <c r="B1431" s="67"/>
      <c r="C1431" s="67"/>
      <c r="D1431" s="67"/>
      <c r="E1431" s="69"/>
      <c r="F1431" s="68"/>
      <c r="G1431" s="67"/>
      <c r="H1431" s="69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80"/>
      <c r="T1431" s="80"/>
      <c r="U1431" s="80"/>
      <c r="V1431" s="80"/>
      <c r="W1431" s="80"/>
      <c r="X1431" s="80"/>
      <c r="Y1431" s="80"/>
      <c r="Z1431" s="80"/>
      <c r="AA1431" s="80"/>
      <c r="AB1431" s="80"/>
      <c r="AC1431" s="80"/>
      <c r="AD1431" s="80"/>
      <c r="AE1431" s="69"/>
      <c r="AF1431" s="69"/>
      <c r="AG1431" s="69"/>
      <c r="AH1431" s="80"/>
      <c r="AI1431" s="80"/>
      <c r="AJ1431" s="69"/>
      <c r="AK1431" s="69"/>
      <c r="AL1431" s="80"/>
      <c r="AM1431" s="80"/>
      <c r="AN1431" s="69"/>
      <c r="AO1431" s="69"/>
      <c r="AP1431" s="80"/>
      <c r="AQ1431" s="80"/>
      <c r="AR1431" s="69"/>
      <c r="AS1431" s="69"/>
      <c r="AT1431" s="80"/>
      <c r="AU1431" s="80"/>
      <c r="AV1431" s="69"/>
      <c r="AW1431" s="69"/>
      <c r="AX1431" s="80"/>
      <c r="AY1431" s="80"/>
      <c r="AZ1431" s="69"/>
      <c r="BA1431" s="69"/>
      <c r="BB1431" s="80"/>
      <c r="BC1431" s="80"/>
      <c r="BD1431" s="69"/>
      <c r="BE1431" s="69"/>
      <c r="BF1431" s="80"/>
      <c r="BG1431" s="80"/>
      <c r="BH1431" s="69"/>
      <c r="BI1431" s="69"/>
      <c r="BJ1431" s="80"/>
      <c r="BK1431" s="80"/>
      <c r="BL1431" s="69"/>
      <c r="BM1431" s="69"/>
      <c r="BN1431" s="80"/>
      <c r="BO1431" s="80"/>
      <c r="BP1431" s="69"/>
      <c r="BQ1431" s="69"/>
      <c r="BR1431" s="80"/>
      <c r="BS1431" s="80"/>
      <c r="BT1431" s="69"/>
      <c r="BU1431" s="69"/>
      <c r="BV1431" s="80"/>
      <c r="BW1431" s="80"/>
      <c r="BX1431" s="69"/>
      <c r="BY1431" s="69"/>
      <c r="BZ1431" s="80"/>
      <c r="CA1431" s="80"/>
      <c r="CB1431" s="69"/>
      <c r="CC1431" s="69"/>
      <c r="CD1431" s="80"/>
      <c r="CE1431" s="80"/>
      <c r="CF1431" s="69"/>
      <c r="CG1431" s="69"/>
      <c r="CH1431" s="69"/>
      <c r="CI1431" s="69"/>
      <c r="CJ1431" s="69"/>
      <c r="CK1431" s="69"/>
      <c r="CL1431" s="68"/>
      <c r="CM1431" s="67"/>
      <c r="CN1431" s="67"/>
      <c r="CO1431" s="68"/>
      <c r="CP1431" s="68"/>
      <c r="CQ1431" s="67"/>
      <c r="CR1431" s="67"/>
      <c r="CS1431" s="69"/>
      <c r="CT1431" s="81"/>
      <c r="CU1431" s="69"/>
      <c r="CV1431" s="69"/>
      <c r="CW1431" s="69"/>
      <c r="CX1431" s="69"/>
      <c r="CY1431" s="69"/>
      <c r="CZ1431" s="69"/>
      <c r="DA1431" s="69"/>
    </row>
    <row r="1432" spans="2:105">
      <c r="B1432" s="67"/>
      <c r="C1432" s="67"/>
      <c r="D1432" s="67"/>
      <c r="E1432" s="69"/>
      <c r="F1432" s="68"/>
      <c r="G1432" s="67"/>
      <c r="H1432" s="69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80"/>
      <c r="T1432" s="80"/>
      <c r="U1432" s="80"/>
      <c r="V1432" s="80"/>
      <c r="W1432" s="80"/>
      <c r="X1432" s="80"/>
      <c r="Y1432" s="80"/>
      <c r="Z1432" s="80"/>
      <c r="AA1432" s="80"/>
      <c r="AB1432" s="80"/>
      <c r="AC1432" s="80"/>
      <c r="AD1432" s="80"/>
      <c r="AE1432" s="69"/>
      <c r="AF1432" s="69"/>
      <c r="AG1432" s="69"/>
      <c r="AH1432" s="80"/>
      <c r="AI1432" s="80"/>
      <c r="AJ1432" s="69"/>
      <c r="AK1432" s="69"/>
      <c r="AL1432" s="80"/>
      <c r="AM1432" s="80"/>
      <c r="AN1432" s="69"/>
      <c r="AO1432" s="69"/>
      <c r="AP1432" s="80"/>
      <c r="AQ1432" s="80"/>
      <c r="AR1432" s="69"/>
      <c r="AS1432" s="69"/>
      <c r="AT1432" s="80"/>
      <c r="AU1432" s="80"/>
      <c r="AV1432" s="69"/>
      <c r="AW1432" s="69"/>
      <c r="AX1432" s="80"/>
      <c r="AY1432" s="80"/>
      <c r="AZ1432" s="69"/>
      <c r="BA1432" s="69"/>
      <c r="BB1432" s="80"/>
      <c r="BC1432" s="80"/>
      <c r="BD1432" s="69"/>
      <c r="BE1432" s="69"/>
      <c r="BF1432" s="80"/>
      <c r="BG1432" s="80"/>
      <c r="BH1432" s="69"/>
      <c r="BI1432" s="69"/>
      <c r="BJ1432" s="80"/>
      <c r="BK1432" s="80"/>
      <c r="BL1432" s="69"/>
      <c r="BM1432" s="69"/>
      <c r="BN1432" s="80"/>
      <c r="BO1432" s="80"/>
      <c r="BP1432" s="69"/>
      <c r="BQ1432" s="69"/>
      <c r="BR1432" s="80"/>
      <c r="BS1432" s="80"/>
      <c r="BT1432" s="69"/>
      <c r="BU1432" s="69"/>
      <c r="BV1432" s="80"/>
      <c r="BW1432" s="80"/>
      <c r="BX1432" s="69"/>
      <c r="BY1432" s="69"/>
      <c r="BZ1432" s="80"/>
      <c r="CA1432" s="80"/>
      <c r="CB1432" s="69"/>
      <c r="CC1432" s="69"/>
      <c r="CD1432" s="80"/>
      <c r="CE1432" s="80"/>
      <c r="CF1432" s="69"/>
      <c r="CG1432" s="69"/>
      <c r="CH1432" s="69"/>
      <c r="CI1432" s="69"/>
      <c r="CJ1432" s="69"/>
      <c r="CK1432" s="69"/>
      <c r="CL1432" s="68"/>
      <c r="CM1432" s="67"/>
      <c r="CN1432" s="67"/>
      <c r="CO1432" s="68"/>
      <c r="CP1432" s="68"/>
      <c r="CQ1432" s="67"/>
      <c r="CR1432" s="67"/>
      <c r="CS1432" s="69"/>
      <c r="CT1432" s="81"/>
      <c r="CU1432" s="69"/>
      <c r="CV1432" s="69"/>
      <c r="CW1432" s="69"/>
      <c r="CX1432" s="69"/>
      <c r="CY1432" s="69"/>
      <c r="CZ1432" s="69"/>
      <c r="DA1432" s="69"/>
    </row>
    <row r="1433" spans="2:105">
      <c r="B1433" s="67"/>
      <c r="C1433" s="67"/>
      <c r="D1433" s="67"/>
      <c r="E1433" s="69"/>
      <c r="F1433" s="68"/>
      <c r="G1433" s="67"/>
      <c r="H1433" s="69"/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80"/>
      <c r="T1433" s="80"/>
      <c r="U1433" s="80"/>
      <c r="V1433" s="80"/>
      <c r="W1433" s="80"/>
      <c r="X1433" s="80"/>
      <c r="Y1433" s="80"/>
      <c r="Z1433" s="80"/>
      <c r="AA1433" s="80"/>
      <c r="AB1433" s="80"/>
      <c r="AC1433" s="80"/>
      <c r="AD1433" s="80"/>
      <c r="AE1433" s="69"/>
      <c r="AF1433" s="69"/>
      <c r="AG1433" s="69"/>
      <c r="AH1433" s="80"/>
      <c r="AI1433" s="80"/>
      <c r="AJ1433" s="69"/>
      <c r="AK1433" s="69"/>
      <c r="AL1433" s="80"/>
      <c r="AM1433" s="80"/>
      <c r="AN1433" s="69"/>
      <c r="AO1433" s="69"/>
      <c r="AP1433" s="80"/>
      <c r="AQ1433" s="80"/>
      <c r="AR1433" s="69"/>
      <c r="AS1433" s="69"/>
      <c r="AT1433" s="80"/>
      <c r="AU1433" s="80"/>
      <c r="AV1433" s="69"/>
      <c r="AW1433" s="69"/>
      <c r="AX1433" s="80"/>
      <c r="AY1433" s="80"/>
      <c r="AZ1433" s="69"/>
      <c r="BA1433" s="69"/>
      <c r="BB1433" s="80"/>
      <c r="BC1433" s="80"/>
      <c r="BD1433" s="69"/>
      <c r="BE1433" s="69"/>
      <c r="BF1433" s="80"/>
      <c r="BG1433" s="80"/>
      <c r="BH1433" s="69"/>
      <c r="BI1433" s="69"/>
      <c r="BJ1433" s="80"/>
      <c r="BK1433" s="80"/>
      <c r="BL1433" s="69"/>
      <c r="BM1433" s="69"/>
      <c r="BN1433" s="80"/>
      <c r="BO1433" s="80"/>
      <c r="BP1433" s="69"/>
      <c r="BQ1433" s="69"/>
      <c r="BR1433" s="80"/>
      <c r="BS1433" s="80"/>
      <c r="BT1433" s="69"/>
      <c r="BU1433" s="69"/>
      <c r="BV1433" s="80"/>
      <c r="BW1433" s="80"/>
      <c r="BX1433" s="69"/>
      <c r="BY1433" s="69"/>
      <c r="BZ1433" s="80"/>
      <c r="CA1433" s="80"/>
      <c r="CB1433" s="69"/>
      <c r="CC1433" s="69"/>
      <c r="CD1433" s="80"/>
      <c r="CE1433" s="80"/>
      <c r="CF1433" s="69"/>
      <c r="CG1433" s="69"/>
      <c r="CH1433" s="69"/>
      <c r="CI1433" s="69"/>
      <c r="CJ1433" s="69"/>
      <c r="CK1433" s="69"/>
      <c r="CL1433" s="68"/>
      <c r="CM1433" s="67"/>
      <c r="CN1433" s="67"/>
      <c r="CO1433" s="68"/>
      <c r="CP1433" s="68"/>
      <c r="CQ1433" s="67"/>
      <c r="CR1433" s="67"/>
      <c r="CS1433" s="69"/>
      <c r="CT1433" s="81"/>
      <c r="CU1433" s="69"/>
      <c r="CV1433" s="69"/>
      <c r="CW1433" s="69"/>
      <c r="CX1433" s="69"/>
      <c r="CY1433" s="69"/>
      <c r="CZ1433" s="69"/>
      <c r="DA1433" s="69"/>
    </row>
    <row r="1434" spans="2:105">
      <c r="B1434" s="67"/>
      <c r="C1434" s="67"/>
      <c r="D1434" s="67"/>
      <c r="E1434" s="69"/>
      <c r="F1434" s="68"/>
      <c r="G1434" s="67"/>
      <c r="H1434" s="69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80"/>
      <c r="T1434" s="80"/>
      <c r="U1434" s="80"/>
      <c r="V1434" s="80"/>
      <c r="W1434" s="80"/>
      <c r="X1434" s="80"/>
      <c r="Y1434" s="80"/>
      <c r="Z1434" s="80"/>
      <c r="AA1434" s="80"/>
      <c r="AB1434" s="80"/>
      <c r="AC1434" s="80"/>
      <c r="AD1434" s="80"/>
      <c r="AE1434" s="69"/>
      <c r="AF1434" s="69"/>
      <c r="AG1434" s="69"/>
      <c r="AH1434" s="80"/>
      <c r="AI1434" s="80"/>
      <c r="AJ1434" s="69"/>
      <c r="AK1434" s="69"/>
      <c r="AL1434" s="80"/>
      <c r="AM1434" s="80"/>
      <c r="AN1434" s="69"/>
      <c r="AO1434" s="69"/>
      <c r="AP1434" s="80"/>
      <c r="AQ1434" s="80"/>
      <c r="AR1434" s="69"/>
      <c r="AS1434" s="69"/>
      <c r="AT1434" s="80"/>
      <c r="AU1434" s="80"/>
      <c r="AV1434" s="69"/>
      <c r="AW1434" s="69"/>
      <c r="AX1434" s="80"/>
      <c r="AY1434" s="80"/>
      <c r="AZ1434" s="69"/>
      <c r="BA1434" s="69"/>
      <c r="BB1434" s="80"/>
      <c r="BC1434" s="80"/>
      <c r="BD1434" s="69"/>
      <c r="BE1434" s="69"/>
      <c r="BF1434" s="80"/>
      <c r="BG1434" s="80"/>
      <c r="BH1434" s="69"/>
      <c r="BI1434" s="69"/>
      <c r="BJ1434" s="80"/>
      <c r="BK1434" s="80"/>
      <c r="BL1434" s="69"/>
      <c r="BM1434" s="69"/>
      <c r="BN1434" s="80"/>
      <c r="BO1434" s="80"/>
      <c r="BP1434" s="69"/>
      <c r="BQ1434" s="69"/>
      <c r="BR1434" s="80"/>
      <c r="BS1434" s="80"/>
      <c r="BT1434" s="69"/>
      <c r="BU1434" s="69"/>
      <c r="BV1434" s="80"/>
      <c r="BW1434" s="80"/>
      <c r="BX1434" s="69"/>
      <c r="BY1434" s="69"/>
      <c r="BZ1434" s="80"/>
      <c r="CA1434" s="80"/>
      <c r="CB1434" s="69"/>
      <c r="CC1434" s="69"/>
      <c r="CD1434" s="80"/>
      <c r="CE1434" s="80"/>
      <c r="CF1434" s="69"/>
      <c r="CG1434" s="69"/>
      <c r="CH1434" s="69"/>
      <c r="CI1434" s="69"/>
      <c r="CJ1434" s="69"/>
      <c r="CK1434" s="69"/>
      <c r="CL1434" s="68"/>
      <c r="CM1434" s="67"/>
      <c r="CN1434" s="67"/>
      <c r="CO1434" s="68"/>
      <c r="CP1434" s="68"/>
      <c r="CQ1434" s="67"/>
      <c r="CR1434" s="67"/>
      <c r="CS1434" s="69"/>
      <c r="CT1434" s="81"/>
      <c r="CU1434" s="69"/>
      <c r="CV1434" s="69"/>
      <c r="CW1434" s="69"/>
      <c r="CX1434" s="69"/>
      <c r="CY1434" s="69"/>
      <c r="CZ1434" s="69"/>
      <c r="DA1434" s="69"/>
    </row>
    <row r="1435" spans="2:105">
      <c r="B1435" s="67"/>
      <c r="C1435" s="67"/>
      <c r="D1435" s="67"/>
      <c r="E1435" s="69"/>
      <c r="F1435" s="68"/>
      <c r="G1435" s="67"/>
      <c r="H1435" s="69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80"/>
      <c r="T1435" s="80"/>
      <c r="U1435" s="80"/>
      <c r="V1435" s="80"/>
      <c r="W1435" s="80"/>
      <c r="X1435" s="80"/>
      <c r="Y1435" s="80"/>
      <c r="Z1435" s="80"/>
      <c r="AA1435" s="80"/>
      <c r="AB1435" s="80"/>
      <c r="AC1435" s="80"/>
      <c r="AD1435" s="80"/>
      <c r="AE1435" s="69"/>
      <c r="AF1435" s="69"/>
      <c r="AG1435" s="69"/>
      <c r="AH1435" s="80"/>
      <c r="AI1435" s="80"/>
      <c r="AJ1435" s="69"/>
      <c r="AK1435" s="69"/>
      <c r="AL1435" s="80"/>
      <c r="AM1435" s="80"/>
      <c r="AN1435" s="69"/>
      <c r="AO1435" s="69"/>
      <c r="AP1435" s="80"/>
      <c r="AQ1435" s="80"/>
      <c r="AR1435" s="69"/>
      <c r="AS1435" s="69"/>
      <c r="AT1435" s="80"/>
      <c r="AU1435" s="80"/>
      <c r="AV1435" s="69"/>
      <c r="AW1435" s="69"/>
      <c r="AX1435" s="80"/>
      <c r="AY1435" s="80"/>
      <c r="AZ1435" s="69"/>
      <c r="BA1435" s="69"/>
      <c r="BB1435" s="80"/>
      <c r="BC1435" s="80"/>
      <c r="BD1435" s="69"/>
      <c r="BE1435" s="69"/>
      <c r="BF1435" s="80"/>
      <c r="BG1435" s="80"/>
      <c r="BH1435" s="69"/>
      <c r="BI1435" s="69"/>
      <c r="BJ1435" s="80"/>
      <c r="BK1435" s="80"/>
      <c r="BL1435" s="69"/>
      <c r="BM1435" s="69"/>
      <c r="BN1435" s="80"/>
      <c r="BO1435" s="80"/>
      <c r="BP1435" s="69"/>
      <c r="BQ1435" s="69"/>
      <c r="BR1435" s="80"/>
      <c r="BS1435" s="80"/>
      <c r="BT1435" s="69"/>
      <c r="BU1435" s="69"/>
      <c r="BV1435" s="80"/>
      <c r="BW1435" s="80"/>
      <c r="BX1435" s="69"/>
      <c r="BY1435" s="69"/>
      <c r="BZ1435" s="80"/>
      <c r="CA1435" s="80"/>
      <c r="CB1435" s="69"/>
      <c r="CC1435" s="69"/>
      <c r="CD1435" s="80"/>
      <c r="CE1435" s="80"/>
      <c r="CF1435" s="69"/>
      <c r="CG1435" s="69"/>
      <c r="CH1435" s="69"/>
      <c r="CI1435" s="69"/>
      <c r="CJ1435" s="69"/>
      <c r="CK1435" s="69"/>
      <c r="CL1435" s="68"/>
      <c r="CM1435" s="67"/>
      <c r="CN1435" s="67"/>
      <c r="CO1435" s="68"/>
      <c r="CP1435" s="68"/>
      <c r="CQ1435" s="67"/>
      <c r="CR1435" s="67"/>
      <c r="CS1435" s="69"/>
      <c r="CT1435" s="81"/>
      <c r="CU1435" s="69"/>
      <c r="CV1435" s="69"/>
      <c r="CW1435" s="69"/>
      <c r="CX1435" s="69"/>
      <c r="CY1435" s="69"/>
      <c r="CZ1435" s="69"/>
      <c r="DA1435" s="69"/>
    </row>
    <row r="1436" spans="2:105">
      <c r="B1436" s="67"/>
      <c r="C1436" s="67"/>
      <c r="D1436" s="67"/>
      <c r="E1436" s="69"/>
      <c r="F1436" s="68"/>
      <c r="G1436" s="67"/>
      <c r="H1436" s="69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80"/>
      <c r="T1436" s="80"/>
      <c r="U1436" s="80"/>
      <c r="V1436" s="80"/>
      <c r="W1436" s="80"/>
      <c r="X1436" s="80"/>
      <c r="Y1436" s="80"/>
      <c r="Z1436" s="80"/>
      <c r="AA1436" s="80"/>
      <c r="AB1436" s="80"/>
      <c r="AC1436" s="80"/>
      <c r="AD1436" s="80"/>
      <c r="AE1436" s="69"/>
      <c r="AF1436" s="69"/>
      <c r="AG1436" s="69"/>
      <c r="AH1436" s="80"/>
      <c r="AI1436" s="80"/>
      <c r="AJ1436" s="69"/>
      <c r="AK1436" s="69"/>
      <c r="AL1436" s="80"/>
      <c r="AM1436" s="80"/>
      <c r="AN1436" s="69"/>
      <c r="AO1436" s="69"/>
      <c r="AP1436" s="80"/>
      <c r="AQ1436" s="80"/>
      <c r="AR1436" s="69"/>
      <c r="AS1436" s="69"/>
      <c r="AT1436" s="80"/>
      <c r="AU1436" s="80"/>
      <c r="AV1436" s="69"/>
      <c r="AW1436" s="69"/>
      <c r="AX1436" s="80"/>
      <c r="AY1436" s="80"/>
      <c r="AZ1436" s="69"/>
      <c r="BA1436" s="69"/>
      <c r="BB1436" s="80"/>
      <c r="BC1436" s="80"/>
      <c r="BD1436" s="69"/>
      <c r="BE1436" s="69"/>
      <c r="BF1436" s="80"/>
      <c r="BG1436" s="80"/>
      <c r="BH1436" s="69"/>
      <c r="BI1436" s="69"/>
      <c r="BJ1436" s="80"/>
      <c r="BK1436" s="80"/>
      <c r="BL1436" s="69"/>
      <c r="BM1436" s="69"/>
      <c r="BN1436" s="80"/>
      <c r="BO1436" s="80"/>
      <c r="BP1436" s="69"/>
      <c r="BQ1436" s="69"/>
      <c r="BR1436" s="80"/>
      <c r="BS1436" s="80"/>
      <c r="BT1436" s="69"/>
      <c r="BU1436" s="69"/>
      <c r="BV1436" s="80"/>
      <c r="BW1436" s="80"/>
      <c r="BX1436" s="69"/>
      <c r="BY1436" s="69"/>
      <c r="BZ1436" s="80"/>
      <c r="CA1436" s="80"/>
      <c r="CB1436" s="69"/>
      <c r="CC1436" s="69"/>
      <c r="CD1436" s="80"/>
      <c r="CE1436" s="80"/>
      <c r="CF1436" s="69"/>
      <c r="CG1436" s="69"/>
      <c r="CH1436" s="69"/>
      <c r="CI1436" s="69"/>
      <c r="CJ1436" s="69"/>
      <c r="CK1436" s="69"/>
      <c r="CL1436" s="68"/>
      <c r="CM1436" s="67"/>
      <c r="CN1436" s="67"/>
      <c r="CO1436" s="68"/>
      <c r="CP1436" s="68"/>
      <c r="CQ1436" s="67"/>
      <c r="CR1436" s="67"/>
      <c r="CS1436" s="69"/>
      <c r="CT1436" s="81"/>
      <c r="CU1436" s="69"/>
      <c r="CV1436" s="69"/>
      <c r="CW1436" s="69"/>
      <c r="CX1436" s="69"/>
      <c r="CY1436" s="69"/>
      <c r="CZ1436" s="69"/>
      <c r="DA1436" s="69"/>
    </row>
    <row r="1437" spans="2:105">
      <c r="B1437" s="67"/>
      <c r="C1437" s="67"/>
      <c r="D1437" s="67"/>
      <c r="E1437" s="69"/>
      <c r="F1437" s="68"/>
      <c r="G1437" s="67"/>
      <c r="H1437" s="69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80"/>
      <c r="T1437" s="80"/>
      <c r="U1437" s="80"/>
      <c r="V1437" s="80"/>
      <c r="W1437" s="80"/>
      <c r="X1437" s="80"/>
      <c r="Y1437" s="80"/>
      <c r="Z1437" s="80"/>
      <c r="AA1437" s="80"/>
      <c r="AB1437" s="80"/>
      <c r="AC1437" s="80"/>
      <c r="AD1437" s="80"/>
      <c r="AE1437" s="69"/>
      <c r="AF1437" s="69"/>
      <c r="AG1437" s="69"/>
      <c r="AH1437" s="80"/>
      <c r="AI1437" s="80"/>
      <c r="AJ1437" s="69"/>
      <c r="AK1437" s="69"/>
      <c r="AL1437" s="80"/>
      <c r="AM1437" s="80"/>
      <c r="AN1437" s="69"/>
      <c r="AO1437" s="69"/>
      <c r="AP1437" s="80"/>
      <c r="AQ1437" s="80"/>
      <c r="AR1437" s="69"/>
      <c r="AS1437" s="69"/>
      <c r="AT1437" s="80"/>
      <c r="AU1437" s="80"/>
      <c r="AV1437" s="69"/>
      <c r="AW1437" s="69"/>
      <c r="AX1437" s="80"/>
      <c r="AY1437" s="80"/>
      <c r="AZ1437" s="69"/>
      <c r="BA1437" s="69"/>
      <c r="BB1437" s="80"/>
      <c r="BC1437" s="80"/>
      <c r="BD1437" s="69"/>
      <c r="BE1437" s="69"/>
      <c r="BF1437" s="80"/>
      <c r="BG1437" s="80"/>
      <c r="BH1437" s="69"/>
      <c r="BI1437" s="69"/>
      <c r="BJ1437" s="80"/>
      <c r="BK1437" s="80"/>
      <c r="BL1437" s="69"/>
      <c r="BM1437" s="69"/>
      <c r="BN1437" s="80"/>
      <c r="BO1437" s="80"/>
      <c r="BP1437" s="69"/>
      <c r="BQ1437" s="69"/>
      <c r="BR1437" s="80"/>
      <c r="BS1437" s="80"/>
      <c r="BT1437" s="69"/>
      <c r="BU1437" s="69"/>
      <c r="BV1437" s="80"/>
      <c r="BW1437" s="80"/>
      <c r="BX1437" s="69"/>
      <c r="BY1437" s="69"/>
      <c r="BZ1437" s="80"/>
      <c r="CA1437" s="80"/>
      <c r="CB1437" s="69"/>
      <c r="CC1437" s="69"/>
      <c r="CD1437" s="80"/>
      <c r="CE1437" s="80"/>
      <c r="CF1437" s="69"/>
      <c r="CG1437" s="69"/>
      <c r="CH1437" s="69"/>
      <c r="CI1437" s="69"/>
      <c r="CJ1437" s="69"/>
      <c r="CK1437" s="69"/>
      <c r="CL1437" s="68"/>
      <c r="CM1437" s="67"/>
      <c r="CN1437" s="67"/>
      <c r="CO1437" s="68"/>
      <c r="CP1437" s="68"/>
      <c r="CQ1437" s="67"/>
      <c r="CR1437" s="67"/>
      <c r="CS1437" s="69"/>
      <c r="CT1437" s="81"/>
      <c r="CU1437" s="69"/>
      <c r="CV1437" s="69"/>
      <c r="CW1437" s="69"/>
      <c r="CX1437" s="69"/>
      <c r="CY1437" s="69"/>
      <c r="CZ1437" s="69"/>
      <c r="DA1437" s="69"/>
    </row>
    <row r="1438" spans="2:105">
      <c r="B1438" s="67"/>
      <c r="C1438" s="67"/>
      <c r="D1438" s="67"/>
      <c r="E1438" s="69"/>
      <c r="F1438" s="68"/>
      <c r="G1438" s="67"/>
      <c r="H1438" s="69"/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80"/>
      <c r="T1438" s="80"/>
      <c r="U1438" s="80"/>
      <c r="V1438" s="80"/>
      <c r="W1438" s="80"/>
      <c r="X1438" s="80"/>
      <c r="Y1438" s="80"/>
      <c r="Z1438" s="80"/>
      <c r="AA1438" s="80"/>
      <c r="AB1438" s="80"/>
      <c r="AC1438" s="80"/>
      <c r="AD1438" s="80"/>
      <c r="AE1438" s="69"/>
      <c r="AF1438" s="69"/>
      <c r="AG1438" s="69"/>
      <c r="AH1438" s="80"/>
      <c r="AI1438" s="80"/>
      <c r="AJ1438" s="69"/>
      <c r="AK1438" s="69"/>
      <c r="AL1438" s="80"/>
      <c r="AM1438" s="80"/>
      <c r="AN1438" s="69"/>
      <c r="AO1438" s="69"/>
      <c r="AP1438" s="80"/>
      <c r="AQ1438" s="80"/>
      <c r="AR1438" s="69"/>
      <c r="AS1438" s="69"/>
      <c r="AT1438" s="80"/>
      <c r="AU1438" s="80"/>
      <c r="AV1438" s="69"/>
      <c r="AW1438" s="69"/>
      <c r="AX1438" s="80"/>
      <c r="AY1438" s="80"/>
      <c r="AZ1438" s="69"/>
      <c r="BA1438" s="69"/>
      <c r="BB1438" s="80"/>
      <c r="BC1438" s="80"/>
      <c r="BD1438" s="69"/>
      <c r="BE1438" s="69"/>
      <c r="BF1438" s="80"/>
      <c r="BG1438" s="80"/>
      <c r="BH1438" s="69"/>
      <c r="BI1438" s="69"/>
      <c r="BJ1438" s="80"/>
      <c r="BK1438" s="80"/>
      <c r="BL1438" s="69"/>
      <c r="BM1438" s="69"/>
      <c r="BN1438" s="80"/>
      <c r="BO1438" s="80"/>
      <c r="BP1438" s="69"/>
      <c r="BQ1438" s="69"/>
      <c r="BR1438" s="80"/>
      <c r="BS1438" s="80"/>
      <c r="BT1438" s="69"/>
      <c r="BU1438" s="69"/>
      <c r="BV1438" s="80"/>
      <c r="BW1438" s="80"/>
      <c r="BX1438" s="69"/>
      <c r="BY1438" s="69"/>
      <c r="BZ1438" s="80"/>
      <c r="CA1438" s="80"/>
      <c r="CB1438" s="69"/>
      <c r="CC1438" s="69"/>
      <c r="CD1438" s="80"/>
      <c r="CE1438" s="80"/>
      <c r="CF1438" s="69"/>
      <c r="CG1438" s="69"/>
      <c r="CH1438" s="69"/>
      <c r="CI1438" s="69"/>
      <c r="CJ1438" s="69"/>
      <c r="CK1438" s="69"/>
      <c r="CL1438" s="68"/>
      <c r="CM1438" s="67"/>
      <c r="CN1438" s="67"/>
      <c r="CO1438" s="68"/>
      <c r="CP1438" s="68"/>
      <c r="CQ1438" s="67"/>
      <c r="CR1438" s="67"/>
      <c r="CS1438" s="69"/>
      <c r="CT1438" s="81"/>
      <c r="CU1438" s="69"/>
      <c r="CV1438" s="69"/>
      <c r="CW1438" s="69"/>
      <c r="CX1438" s="69"/>
      <c r="CY1438" s="69"/>
      <c r="CZ1438" s="69"/>
      <c r="DA1438" s="69"/>
    </row>
    <row r="1439" spans="2:105">
      <c r="B1439" s="67"/>
      <c r="C1439" s="67"/>
      <c r="D1439" s="67"/>
      <c r="E1439" s="69"/>
      <c r="F1439" s="68"/>
      <c r="G1439" s="67"/>
      <c r="H1439" s="69"/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80"/>
      <c r="T1439" s="80"/>
      <c r="U1439" s="80"/>
      <c r="V1439" s="80"/>
      <c r="W1439" s="80"/>
      <c r="X1439" s="80"/>
      <c r="Y1439" s="80"/>
      <c r="Z1439" s="80"/>
      <c r="AA1439" s="80"/>
      <c r="AB1439" s="80"/>
      <c r="AC1439" s="80"/>
      <c r="AD1439" s="80"/>
      <c r="AE1439" s="69"/>
      <c r="AF1439" s="69"/>
      <c r="AG1439" s="69"/>
      <c r="AH1439" s="80"/>
      <c r="AI1439" s="80"/>
      <c r="AJ1439" s="69"/>
      <c r="AK1439" s="69"/>
      <c r="AL1439" s="80"/>
      <c r="AM1439" s="80"/>
      <c r="AN1439" s="69"/>
      <c r="AO1439" s="69"/>
      <c r="AP1439" s="80"/>
      <c r="AQ1439" s="80"/>
      <c r="AR1439" s="69"/>
      <c r="AS1439" s="69"/>
      <c r="AT1439" s="80"/>
      <c r="AU1439" s="80"/>
      <c r="AV1439" s="69"/>
      <c r="AW1439" s="69"/>
      <c r="AX1439" s="80"/>
      <c r="AY1439" s="80"/>
      <c r="AZ1439" s="69"/>
      <c r="BA1439" s="69"/>
      <c r="BB1439" s="80"/>
      <c r="BC1439" s="80"/>
      <c r="BD1439" s="69"/>
      <c r="BE1439" s="69"/>
      <c r="BF1439" s="80"/>
      <c r="BG1439" s="80"/>
      <c r="BH1439" s="69"/>
      <c r="BI1439" s="69"/>
      <c r="BJ1439" s="80"/>
      <c r="BK1439" s="80"/>
      <c r="BL1439" s="69"/>
      <c r="BM1439" s="69"/>
      <c r="BN1439" s="80"/>
      <c r="BO1439" s="80"/>
      <c r="BP1439" s="69"/>
      <c r="BQ1439" s="69"/>
      <c r="BR1439" s="80"/>
      <c r="BS1439" s="80"/>
      <c r="BT1439" s="69"/>
      <c r="BU1439" s="69"/>
      <c r="BV1439" s="80"/>
      <c r="BW1439" s="80"/>
      <c r="BX1439" s="69"/>
      <c r="BY1439" s="69"/>
      <c r="BZ1439" s="80"/>
      <c r="CA1439" s="80"/>
      <c r="CB1439" s="69"/>
      <c r="CC1439" s="69"/>
      <c r="CD1439" s="80"/>
      <c r="CE1439" s="80"/>
      <c r="CF1439" s="69"/>
      <c r="CG1439" s="69"/>
      <c r="CH1439" s="69"/>
      <c r="CI1439" s="69"/>
      <c r="CJ1439" s="69"/>
      <c r="CK1439" s="69"/>
      <c r="CL1439" s="68"/>
      <c r="CM1439" s="67"/>
      <c r="CN1439" s="67"/>
      <c r="CO1439" s="68"/>
      <c r="CP1439" s="68"/>
      <c r="CQ1439" s="67"/>
      <c r="CR1439" s="67"/>
      <c r="CS1439" s="69"/>
      <c r="CT1439" s="81"/>
      <c r="CU1439" s="69"/>
      <c r="CV1439" s="69"/>
      <c r="CW1439" s="69"/>
      <c r="CX1439" s="69"/>
      <c r="CY1439" s="69"/>
      <c r="CZ1439" s="69"/>
      <c r="DA1439" s="69"/>
    </row>
    <row r="1440" spans="2:105">
      <c r="B1440" s="67"/>
      <c r="C1440" s="67"/>
      <c r="D1440" s="67"/>
      <c r="E1440" s="69"/>
      <c r="F1440" s="68"/>
      <c r="G1440" s="67"/>
      <c r="H1440" s="69"/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80"/>
      <c r="T1440" s="80"/>
      <c r="U1440" s="80"/>
      <c r="V1440" s="80"/>
      <c r="W1440" s="80"/>
      <c r="X1440" s="80"/>
      <c r="Y1440" s="80"/>
      <c r="Z1440" s="80"/>
      <c r="AA1440" s="80"/>
      <c r="AB1440" s="80"/>
      <c r="AC1440" s="80"/>
      <c r="AD1440" s="80"/>
      <c r="AE1440" s="69"/>
      <c r="AF1440" s="69"/>
      <c r="AG1440" s="69"/>
      <c r="AH1440" s="80"/>
      <c r="AI1440" s="80"/>
      <c r="AJ1440" s="69"/>
      <c r="AK1440" s="69"/>
      <c r="AL1440" s="80"/>
      <c r="AM1440" s="80"/>
      <c r="AN1440" s="69"/>
      <c r="AO1440" s="69"/>
      <c r="AP1440" s="80"/>
      <c r="AQ1440" s="80"/>
      <c r="AR1440" s="69"/>
      <c r="AS1440" s="69"/>
      <c r="AT1440" s="80"/>
      <c r="AU1440" s="80"/>
      <c r="AV1440" s="69"/>
      <c r="AW1440" s="69"/>
      <c r="AX1440" s="80"/>
      <c r="AY1440" s="80"/>
      <c r="AZ1440" s="69"/>
      <c r="BA1440" s="69"/>
      <c r="BB1440" s="80"/>
      <c r="BC1440" s="80"/>
      <c r="BD1440" s="69"/>
      <c r="BE1440" s="69"/>
      <c r="BF1440" s="80"/>
      <c r="BG1440" s="80"/>
      <c r="BH1440" s="69"/>
      <c r="BI1440" s="69"/>
      <c r="BJ1440" s="80"/>
      <c r="BK1440" s="80"/>
      <c r="BL1440" s="69"/>
      <c r="BM1440" s="69"/>
      <c r="BN1440" s="80"/>
      <c r="BO1440" s="80"/>
      <c r="BP1440" s="69"/>
      <c r="BQ1440" s="69"/>
      <c r="BR1440" s="80"/>
      <c r="BS1440" s="80"/>
      <c r="BT1440" s="69"/>
      <c r="BU1440" s="69"/>
      <c r="BV1440" s="80"/>
      <c r="BW1440" s="80"/>
      <c r="BX1440" s="69"/>
      <c r="BY1440" s="69"/>
      <c r="BZ1440" s="80"/>
      <c r="CA1440" s="80"/>
      <c r="CB1440" s="69"/>
      <c r="CC1440" s="69"/>
      <c r="CD1440" s="80"/>
      <c r="CE1440" s="80"/>
      <c r="CF1440" s="69"/>
      <c r="CG1440" s="69"/>
      <c r="CH1440" s="69"/>
      <c r="CI1440" s="69"/>
      <c r="CJ1440" s="69"/>
      <c r="CK1440" s="69"/>
      <c r="CL1440" s="68"/>
      <c r="CM1440" s="67"/>
      <c r="CN1440" s="67"/>
      <c r="CO1440" s="68"/>
      <c r="CP1440" s="68"/>
      <c r="CQ1440" s="67"/>
      <c r="CR1440" s="67"/>
      <c r="CS1440" s="69"/>
      <c r="CT1440" s="81"/>
      <c r="CU1440" s="69"/>
      <c r="CV1440" s="69"/>
      <c r="CW1440" s="69"/>
      <c r="CX1440" s="69"/>
      <c r="CY1440" s="69"/>
      <c r="CZ1440" s="69"/>
      <c r="DA1440" s="69"/>
    </row>
    <row r="1441" spans="2:105">
      <c r="B1441" s="67"/>
      <c r="C1441" s="67"/>
      <c r="D1441" s="67"/>
      <c r="E1441" s="69"/>
      <c r="F1441" s="68"/>
      <c r="G1441" s="67"/>
      <c r="H1441" s="69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80"/>
      <c r="T1441" s="80"/>
      <c r="U1441" s="80"/>
      <c r="V1441" s="80"/>
      <c r="W1441" s="80"/>
      <c r="X1441" s="80"/>
      <c r="Y1441" s="80"/>
      <c r="Z1441" s="80"/>
      <c r="AA1441" s="80"/>
      <c r="AB1441" s="80"/>
      <c r="AC1441" s="80"/>
      <c r="AD1441" s="80"/>
      <c r="AE1441" s="69"/>
      <c r="AF1441" s="69"/>
      <c r="AG1441" s="69"/>
      <c r="AH1441" s="80"/>
      <c r="AI1441" s="80"/>
      <c r="AJ1441" s="69"/>
      <c r="AK1441" s="69"/>
      <c r="AL1441" s="80"/>
      <c r="AM1441" s="80"/>
      <c r="AN1441" s="69"/>
      <c r="AO1441" s="69"/>
      <c r="AP1441" s="80"/>
      <c r="AQ1441" s="80"/>
      <c r="AR1441" s="69"/>
      <c r="AS1441" s="69"/>
      <c r="AT1441" s="80"/>
      <c r="AU1441" s="80"/>
      <c r="AV1441" s="69"/>
      <c r="AW1441" s="69"/>
      <c r="AX1441" s="80"/>
      <c r="AY1441" s="80"/>
      <c r="AZ1441" s="69"/>
      <c r="BA1441" s="69"/>
      <c r="BB1441" s="80"/>
      <c r="BC1441" s="80"/>
      <c r="BD1441" s="69"/>
      <c r="BE1441" s="69"/>
      <c r="BF1441" s="80"/>
      <c r="BG1441" s="80"/>
      <c r="BH1441" s="69"/>
      <c r="BI1441" s="69"/>
      <c r="BJ1441" s="80"/>
      <c r="BK1441" s="80"/>
      <c r="BL1441" s="69"/>
      <c r="BM1441" s="69"/>
      <c r="BN1441" s="80"/>
      <c r="BO1441" s="80"/>
      <c r="BP1441" s="69"/>
      <c r="BQ1441" s="69"/>
      <c r="BR1441" s="80"/>
      <c r="BS1441" s="80"/>
      <c r="BT1441" s="69"/>
      <c r="BU1441" s="69"/>
      <c r="BV1441" s="80"/>
      <c r="BW1441" s="80"/>
      <c r="BX1441" s="69"/>
      <c r="BY1441" s="69"/>
      <c r="BZ1441" s="80"/>
      <c r="CA1441" s="80"/>
      <c r="CB1441" s="69"/>
      <c r="CC1441" s="69"/>
      <c r="CD1441" s="80"/>
      <c r="CE1441" s="80"/>
      <c r="CF1441" s="69"/>
      <c r="CG1441" s="69"/>
      <c r="CH1441" s="69"/>
      <c r="CI1441" s="69"/>
      <c r="CJ1441" s="69"/>
      <c r="CK1441" s="69"/>
      <c r="CL1441" s="68"/>
      <c r="CM1441" s="67"/>
      <c r="CN1441" s="67"/>
      <c r="CO1441" s="68"/>
      <c r="CP1441" s="68"/>
      <c r="CQ1441" s="67"/>
      <c r="CR1441" s="67"/>
      <c r="CS1441" s="69"/>
      <c r="CT1441" s="81"/>
      <c r="CU1441" s="69"/>
      <c r="CV1441" s="69"/>
      <c r="CW1441" s="69"/>
      <c r="CX1441" s="69"/>
      <c r="CY1441" s="69"/>
      <c r="CZ1441" s="69"/>
      <c r="DA1441" s="69"/>
    </row>
    <row r="1442" spans="2:105">
      <c r="B1442" s="67"/>
      <c r="C1442" s="67"/>
      <c r="D1442" s="67"/>
      <c r="E1442" s="69"/>
      <c r="F1442" s="68"/>
      <c r="G1442" s="67"/>
      <c r="H1442" s="69"/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80"/>
      <c r="T1442" s="80"/>
      <c r="U1442" s="80"/>
      <c r="V1442" s="80"/>
      <c r="W1442" s="80"/>
      <c r="X1442" s="80"/>
      <c r="Y1442" s="80"/>
      <c r="Z1442" s="80"/>
      <c r="AA1442" s="80"/>
      <c r="AB1442" s="80"/>
      <c r="AC1442" s="80"/>
      <c r="AD1442" s="80"/>
      <c r="AE1442" s="69"/>
      <c r="AF1442" s="69"/>
      <c r="AG1442" s="69"/>
      <c r="AH1442" s="80"/>
      <c r="AI1442" s="80"/>
      <c r="AJ1442" s="69"/>
      <c r="AK1442" s="69"/>
      <c r="AL1442" s="80"/>
      <c r="AM1442" s="80"/>
      <c r="AN1442" s="69"/>
      <c r="AO1442" s="69"/>
      <c r="AP1442" s="80"/>
      <c r="AQ1442" s="80"/>
      <c r="AR1442" s="69"/>
      <c r="AS1442" s="69"/>
      <c r="AT1442" s="80"/>
      <c r="AU1442" s="80"/>
      <c r="AV1442" s="69"/>
      <c r="AW1442" s="69"/>
      <c r="AX1442" s="80"/>
      <c r="AY1442" s="80"/>
      <c r="AZ1442" s="69"/>
      <c r="BA1442" s="69"/>
      <c r="BB1442" s="80"/>
      <c r="BC1442" s="80"/>
      <c r="BD1442" s="69"/>
      <c r="BE1442" s="69"/>
      <c r="BF1442" s="80"/>
      <c r="BG1442" s="80"/>
      <c r="BH1442" s="69"/>
      <c r="BI1442" s="69"/>
      <c r="BJ1442" s="80"/>
      <c r="BK1442" s="80"/>
      <c r="BL1442" s="69"/>
      <c r="BM1442" s="69"/>
      <c r="BN1442" s="80"/>
      <c r="BO1442" s="80"/>
      <c r="BP1442" s="69"/>
      <c r="BQ1442" s="69"/>
      <c r="BR1442" s="80"/>
      <c r="BS1442" s="80"/>
      <c r="BT1442" s="69"/>
      <c r="BU1442" s="69"/>
      <c r="BV1442" s="80"/>
      <c r="BW1442" s="80"/>
      <c r="BX1442" s="69"/>
      <c r="BY1442" s="69"/>
      <c r="BZ1442" s="80"/>
      <c r="CA1442" s="80"/>
      <c r="CB1442" s="69"/>
      <c r="CC1442" s="69"/>
      <c r="CD1442" s="80"/>
      <c r="CE1442" s="80"/>
      <c r="CF1442" s="69"/>
      <c r="CG1442" s="69"/>
      <c r="CH1442" s="69"/>
      <c r="CI1442" s="69"/>
      <c r="CJ1442" s="69"/>
      <c r="CK1442" s="69"/>
      <c r="CL1442" s="68"/>
      <c r="CM1442" s="67"/>
      <c r="CN1442" s="67"/>
      <c r="CO1442" s="68"/>
      <c r="CP1442" s="68"/>
      <c r="CQ1442" s="67"/>
      <c r="CR1442" s="67"/>
      <c r="CS1442" s="69"/>
      <c r="CT1442" s="81"/>
      <c r="CU1442" s="69"/>
      <c r="CV1442" s="69"/>
      <c r="CW1442" s="69"/>
      <c r="CX1442" s="69"/>
      <c r="CY1442" s="69"/>
      <c r="CZ1442" s="69"/>
      <c r="DA1442" s="69"/>
    </row>
    <row r="1443" spans="2:105">
      <c r="B1443" s="67"/>
      <c r="C1443" s="67"/>
      <c r="D1443" s="67"/>
      <c r="E1443" s="69"/>
      <c r="F1443" s="68"/>
      <c r="G1443" s="67"/>
      <c r="H1443" s="69"/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80"/>
      <c r="T1443" s="80"/>
      <c r="U1443" s="80"/>
      <c r="V1443" s="80"/>
      <c r="W1443" s="80"/>
      <c r="X1443" s="80"/>
      <c r="Y1443" s="80"/>
      <c r="Z1443" s="80"/>
      <c r="AA1443" s="80"/>
      <c r="AB1443" s="80"/>
      <c r="AC1443" s="80"/>
      <c r="AD1443" s="80"/>
      <c r="AE1443" s="69"/>
      <c r="AF1443" s="69"/>
      <c r="AG1443" s="69"/>
      <c r="AH1443" s="80"/>
      <c r="AI1443" s="80"/>
      <c r="AJ1443" s="69"/>
      <c r="AK1443" s="69"/>
      <c r="AL1443" s="80"/>
      <c r="AM1443" s="80"/>
      <c r="AN1443" s="69"/>
      <c r="AO1443" s="69"/>
      <c r="AP1443" s="80"/>
      <c r="AQ1443" s="80"/>
      <c r="AR1443" s="69"/>
      <c r="AS1443" s="69"/>
      <c r="AT1443" s="80"/>
      <c r="AU1443" s="80"/>
      <c r="AV1443" s="69"/>
      <c r="AW1443" s="69"/>
      <c r="AX1443" s="80"/>
      <c r="AY1443" s="80"/>
      <c r="AZ1443" s="69"/>
      <c r="BA1443" s="69"/>
      <c r="BB1443" s="80"/>
      <c r="BC1443" s="80"/>
      <c r="BD1443" s="69"/>
      <c r="BE1443" s="69"/>
      <c r="BF1443" s="80"/>
      <c r="BG1443" s="80"/>
      <c r="BH1443" s="69"/>
      <c r="BI1443" s="69"/>
      <c r="BJ1443" s="80"/>
      <c r="BK1443" s="80"/>
      <c r="BL1443" s="69"/>
      <c r="BM1443" s="69"/>
      <c r="BN1443" s="80"/>
      <c r="BO1443" s="80"/>
      <c r="BP1443" s="69"/>
      <c r="BQ1443" s="69"/>
      <c r="BR1443" s="80"/>
      <c r="BS1443" s="80"/>
      <c r="BT1443" s="69"/>
      <c r="BU1443" s="69"/>
      <c r="BV1443" s="80"/>
      <c r="BW1443" s="80"/>
      <c r="BX1443" s="69"/>
      <c r="BY1443" s="69"/>
      <c r="BZ1443" s="80"/>
      <c r="CA1443" s="80"/>
      <c r="CB1443" s="69"/>
      <c r="CC1443" s="69"/>
      <c r="CD1443" s="80"/>
      <c r="CE1443" s="80"/>
      <c r="CF1443" s="69"/>
      <c r="CG1443" s="69"/>
      <c r="CH1443" s="69"/>
      <c r="CI1443" s="69"/>
      <c r="CJ1443" s="69"/>
      <c r="CK1443" s="69"/>
      <c r="CL1443" s="68"/>
      <c r="CM1443" s="67"/>
      <c r="CN1443" s="67"/>
      <c r="CO1443" s="68"/>
      <c r="CP1443" s="68"/>
      <c r="CQ1443" s="67"/>
      <c r="CR1443" s="67"/>
      <c r="CS1443" s="69"/>
      <c r="CT1443" s="81"/>
      <c r="CU1443" s="69"/>
      <c r="CV1443" s="69"/>
      <c r="CW1443" s="69"/>
      <c r="CX1443" s="69"/>
      <c r="CY1443" s="69"/>
      <c r="CZ1443" s="69"/>
      <c r="DA1443" s="69"/>
    </row>
    <row r="1444" spans="2:105">
      <c r="B1444" s="67"/>
      <c r="C1444" s="67"/>
      <c r="D1444" s="67"/>
      <c r="E1444" s="69"/>
      <c r="F1444" s="68"/>
      <c r="G1444" s="67"/>
      <c r="H1444" s="69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80"/>
      <c r="T1444" s="80"/>
      <c r="U1444" s="80"/>
      <c r="V1444" s="80"/>
      <c r="W1444" s="80"/>
      <c r="X1444" s="80"/>
      <c r="Y1444" s="80"/>
      <c r="Z1444" s="80"/>
      <c r="AA1444" s="80"/>
      <c r="AB1444" s="80"/>
      <c r="AC1444" s="80"/>
      <c r="AD1444" s="80"/>
      <c r="AE1444" s="69"/>
      <c r="AF1444" s="69"/>
      <c r="AG1444" s="69"/>
      <c r="AH1444" s="80"/>
      <c r="AI1444" s="80"/>
      <c r="AJ1444" s="69"/>
      <c r="AK1444" s="69"/>
      <c r="AL1444" s="80"/>
      <c r="AM1444" s="80"/>
      <c r="AN1444" s="69"/>
      <c r="AO1444" s="69"/>
      <c r="AP1444" s="80"/>
      <c r="AQ1444" s="80"/>
      <c r="AR1444" s="69"/>
      <c r="AS1444" s="69"/>
      <c r="AT1444" s="80"/>
      <c r="AU1444" s="80"/>
      <c r="AV1444" s="69"/>
      <c r="AW1444" s="69"/>
      <c r="AX1444" s="80"/>
      <c r="AY1444" s="80"/>
      <c r="AZ1444" s="69"/>
      <c r="BA1444" s="69"/>
      <c r="BB1444" s="80"/>
      <c r="BC1444" s="80"/>
      <c r="BD1444" s="69"/>
      <c r="BE1444" s="69"/>
      <c r="BF1444" s="80"/>
      <c r="BG1444" s="80"/>
      <c r="BH1444" s="69"/>
      <c r="BI1444" s="69"/>
      <c r="BJ1444" s="80"/>
      <c r="BK1444" s="80"/>
      <c r="BL1444" s="69"/>
      <c r="BM1444" s="69"/>
      <c r="BN1444" s="80"/>
      <c r="BO1444" s="80"/>
      <c r="BP1444" s="69"/>
      <c r="BQ1444" s="69"/>
      <c r="BR1444" s="80"/>
      <c r="BS1444" s="80"/>
      <c r="BT1444" s="69"/>
      <c r="BU1444" s="69"/>
      <c r="BV1444" s="80"/>
      <c r="BW1444" s="80"/>
      <c r="BX1444" s="69"/>
      <c r="BY1444" s="69"/>
      <c r="BZ1444" s="80"/>
      <c r="CA1444" s="80"/>
      <c r="CB1444" s="69"/>
      <c r="CC1444" s="69"/>
      <c r="CD1444" s="80"/>
      <c r="CE1444" s="80"/>
      <c r="CF1444" s="69"/>
      <c r="CG1444" s="69"/>
      <c r="CH1444" s="69"/>
      <c r="CI1444" s="69"/>
      <c r="CJ1444" s="69"/>
      <c r="CK1444" s="69"/>
      <c r="CL1444" s="68"/>
      <c r="CM1444" s="67"/>
      <c r="CN1444" s="67"/>
      <c r="CO1444" s="68"/>
      <c r="CP1444" s="68"/>
      <c r="CQ1444" s="67"/>
      <c r="CR1444" s="67"/>
      <c r="CS1444" s="69"/>
      <c r="CT1444" s="81"/>
      <c r="CU1444" s="69"/>
      <c r="CV1444" s="69"/>
      <c r="CW1444" s="69"/>
      <c r="CX1444" s="69"/>
      <c r="CY1444" s="69"/>
      <c r="CZ1444" s="69"/>
      <c r="DA1444" s="69"/>
    </row>
    <row r="1445" spans="2:105">
      <c r="B1445" s="67"/>
      <c r="C1445" s="67"/>
      <c r="D1445" s="67"/>
      <c r="E1445" s="69"/>
      <c r="F1445" s="68"/>
      <c r="G1445" s="67"/>
      <c r="H1445" s="69"/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80"/>
      <c r="T1445" s="80"/>
      <c r="U1445" s="80"/>
      <c r="V1445" s="80"/>
      <c r="W1445" s="80"/>
      <c r="X1445" s="80"/>
      <c r="Y1445" s="80"/>
      <c r="Z1445" s="80"/>
      <c r="AA1445" s="80"/>
      <c r="AB1445" s="80"/>
      <c r="AC1445" s="80"/>
      <c r="AD1445" s="80"/>
      <c r="AE1445" s="69"/>
      <c r="AF1445" s="69"/>
      <c r="AG1445" s="69"/>
      <c r="AH1445" s="80"/>
      <c r="AI1445" s="80"/>
      <c r="AJ1445" s="69"/>
      <c r="AK1445" s="69"/>
      <c r="AL1445" s="80"/>
      <c r="AM1445" s="80"/>
      <c r="AN1445" s="69"/>
      <c r="AO1445" s="69"/>
      <c r="AP1445" s="80"/>
      <c r="AQ1445" s="80"/>
      <c r="AR1445" s="69"/>
      <c r="AS1445" s="69"/>
      <c r="AT1445" s="80"/>
      <c r="AU1445" s="80"/>
      <c r="AV1445" s="69"/>
      <c r="AW1445" s="69"/>
      <c r="AX1445" s="80"/>
      <c r="AY1445" s="80"/>
      <c r="AZ1445" s="69"/>
      <c r="BA1445" s="69"/>
      <c r="BB1445" s="80"/>
      <c r="BC1445" s="80"/>
      <c r="BD1445" s="69"/>
      <c r="BE1445" s="69"/>
      <c r="BF1445" s="80"/>
      <c r="BG1445" s="80"/>
      <c r="BH1445" s="69"/>
      <c r="BI1445" s="69"/>
      <c r="BJ1445" s="80"/>
      <c r="BK1445" s="80"/>
      <c r="BL1445" s="69"/>
      <c r="BM1445" s="69"/>
      <c r="BN1445" s="80"/>
      <c r="BO1445" s="80"/>
      <c r="BP1445" s="69"/>
      <c r="BQ1445" s="69"/>
      <c r="BR1445" s="80"/>
      <c r="BS1445" s="80"/>
      <c r="BT1445" s="69"/>
      <c r="BU1445" s="69"/>
      <c r="BV1445" s="80"/>
      <c r="BW1445" s="80"/>
      <c r="BX1445" s="69"/>
      <c r="BY1445" s="69"/>
      <c r="BZ1445" s="80"/>
      <c r="CA1445" s="80"/>
      <c r="CB1445" s="69"/>
      <c r="CC1445" s="69"/>
      <c r="CD1445" s="80"/>
      <c r="CE1445" s="80"/>
      <c r="CF1445" s="69"/>
      <c r="CG1445" s="69"/>
      <c r="CH1445" s="69"/>
      <c r="CI1445" s="69"/>
      <c r="CJ1445" s="69"/>
      <c r="CK1445" s="69"/>
      <c r="CL1445" s="68"/>
      <c r="CM1445" s="67"/>
      <c r="CN1445" s="67"/>
      <c r="CO1445" s="68"/>
      <c r="CP1445" s="68"/>
      <c r="CQ1445" s="67"/>
      <c r="CR1445" s="67"/>
      <c r="CS1445" s="69"/>
      <c r="CT1445" s="81"/>
      <c r="CU1445" s="69"/>
      <c r="CV1445" s="69"/>
      <c r="CW1445" s="69"/>
      <c r="CX1445" s="69"/>
      <c r="CY1445" s="69"/>
      <c r="CZ1445" s="69"/>
      <c r="DA1445" s="69"/>
    </row>
    <row r="1446" spans="2:105">
      <c r="B1446" s="67"/>
      <c r="C1446" s="67"/>
      <c r="D1446" s="67"/>
      <c r="E1446" s="69"/>
      <c r="F1446" s="68"/>
      <c r="G1446" s="67"/>
      <c r="H1446" s="69"/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80"/>
      <c r="T1446" s="80"/>
      <c r="U1446" s="80"/>
      <c r="V1446" s="80"/>
      <c r="W1446" s="80"/>
      <c r="X1446" s="80"/>
      <c r="Y1446" s="80"/>
      <c r="Z1446" s="80"/>
      <c r="AA1446" s="80"/>
      <c r="AB1446" s="80"/>
      <c r="AC1446" s="80"/>
      <c r="AD1446" s="80"/>
      <c r="AE1446" s="69"/>
      <c r="AF1446" s="69"/>
      <c r="AG1446" s="69"/>
      <c r="AH1446" s="80"/>
      <c r="AI1446" s="80"/>
      <c r="AJ1446" s="69"/>
      <c r="AK1446" s="69"/>
      <c r="AL1446" s="80"/>
      <c r="AM1446" s="80"/>
      <c r="AN1446" s="69"/>
      <c r="AO1446" s="69"/>
      <c r="AP1446" s="80"/>
      <c r="AQ1446" s="80"/>
      <c r="AR1446" s="69"/>
      <c r="AS1446" s="69"/>
      <c r="AT1446" s="80"/>
      <c r="AU1446" s="80"/>
      <c r="AV1446" s="69"/>
      <c r="AW1446" s="69"/>
      <c r="AX1446" s="80"/>
      <c r="AY1446" s="80"/>
      <c r="AZ1446" s="69"/>
      <c r="BA1446" s="69"/>
      <c r="BB1446" s="80"/>
      <c r="BC1446" s="80"/>
      <c r="BD1446" s="69"/>
      <c r="BE1446" s="69"/>
      <c r="BF1446" s="80"/>
      <c r="BG1446" s="80"/>
      <c r="BH1446" s="69"/>
      <c r="BI1446" s="69"/>
      <c r="BJ1446" s="80"/>
      <c r="BK1446" s="80"/>
      <c r="BL1446" s="69"/>
      <c r="BM1446" s="69"/>
      <c r="BN1446" s="80"/>
      <c r="BO1446" s="80"/>
      <c r="BP1446" s="69"/>
      <c r="BQ1446" s="69"/>
      <c r="BR1446" s="80"/>
      <c r="BS1446" s="80"/>
      <c r="BT1446" s="69"/>
      <c r="BU1446" s="69"/>
      <c r="BV1446" s="80"/>
      <c r="BW1446" s="80"/>
      <c r="BX1446" s="69"/>
      <c r="BY1446" s="69"/>
      <c r="BZ1446" s="80"/>
      <c r="CA1446" s="80"/>
      <c r="CB1446" s="69"/>
      <c r="CC1446" s="69"/>
      <c r="CD1446" s="80"/>
      <c r="CE1446" s="80"/>
      <c r="CF1446" s="69"/>
      <c r="CG1446" s="69"/>
      <c r="CH1446" s="69"/>
      <c r="CI1446" s="69"/>
      <c r="CJ1446" s="69"/>
      <c r="CK1446" s="69"/>
      <c r="CL1446" s="68"/>
      <c r="CM1446" s="67"/>
      <c r="CN1446" s="67"/>
      <c r="CO1446" s="68"/>
      <c r="CP1446" s="68"/>
      <c r="CQ1446" s="67"/>
      <c r="CR1446" s="67"/>
      <c r="CS1446" s="69"/>
      <c r="CT1446" s="81"/>
      <c r="CU1446" s="69"/>
      <c r="CV1446" s="69"/>
      <c r="CW1446" s="69"/>
      <c r="CX1446" s="69"/>
      <c r="CY1446" s="69"/>
      <c r="CZ1446" s="69"/>
      <c r="DA1446" s="69"/>
    </row>
    <row r="1447" spans="2:105">
      <c r="B1447" s="67"/>
      <c r="C1447" s="67"/>
      <c r="D1447" s="67"/>
      <c r="E1447" s="69"/>
      <c r="F1447" s="68"/>
      <c r="G1447" s="67"/>
      <c r="H1447" s="69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80"/>
      <c r="T1447" s="80"/>
      <c r="U1447" s="80"/>
      <c r="V1447" s="80"/>
      <c r="W1447" s="80"/>
      <c r="X1447" s="80"/>
      <c r="Y1447" s="80"/>
      <c r="Z1447" s="80"/>
      <c r="AA1447" s="80"/>
      <c r="AB1447" s="80"/>
      <c r="AC1447" s="80"/>
      <c r="AD1447" s="80"/>
      <c r="AE1447" s="69"/>
      <c r="AF1447" s="69"/>
      <c r="AG1447" s="69"/>
      <c r="AH1447" s="80"/>
      <c r="AI1447" s="80"/>
      <c r="AJ1447" s="69"/>
      <c r="AK1447" s="69"/>
      <c r="AL1447" s="80"/>
      <c r="AM1447" s="80"/>
      <c r="AN1447" s="69"/>
      <c r="AO1447" s="69"/>
      <c r="AP1447" s="80"/>
      <c r="AQ1447" s="80"/>
      <c r="AR1447" s="69"/>
      <c r="AS1447" s="69"/>
      <c r="AT1447" s="80"/>
      <c r="AU1447" s="80"/>
      <c r="AV1447" s="69"/>
      <c r="AW1447" s="69"/>
      <c r="AX1447" s="80"/>
      <c r="AY1447" s="80"/>
      <c r="AZ1447" s="69"/>
      <c r="BA1447" s="69"/>
      <c r="BB1447" s="80"/>
      <c r="BC1447" s="80"/>
      <c r="BD1447" s="69"/>
      <c r="BE1447" s="69"/>
      <c r="BF1447" s="80"/>
      <c r="BG1447" s="80"/>
      <c r="BH1447" s="69"/>
      <c r="BI1447" s="69"/>
      <c r="BJ1447" s="80"/>
      <c r="BK1447" s="80"/>
      <c r="BL1447" s="69"/>
      <c r="BM1447" s="69"/>
      <c r="BN1447" s="80"/>
      <c r="BO1447" s="80"/>
      <c r="BP1447" s="69"/>
      <c r="BQ1447" s="69"/>
      <c r="BR1447" s="80"/>
      <c r="BS1447" s="80"/>
      <c r="BT1447" s="69"/>
      <c r="BU1447" s="69"/>
      <c r="BV1447" s="80"/>
      <c r="BW1447" s="80"/>
      <c r="BX1447" s="69"/>
      <c r="BY1447" s="69"/>
      <c r="BZ1447" s="80"/>
      <c r="CA1447" s="80"/>
      <c r="CB1447" s="69"/>
      <c r="CC1447" s="69"/>
      <c r="CD1447" s="80"/>
      <c r="CE1447" s="80"/>
      <c r="CF1447" s="69"/>
      <c r="CG1447" s="69"/>
      <c r="CH1447" s="69"/>
      <c r="CI1447" s="69"/>
      <c r="CJ1447" s="69"/>
      <c r="CK1447" s="69"/>
      <c r="CL1447" s="68"/>
      <c r="CM1447" s="67"/>
      <c r="CN1447" s="67"/>
      <c r="CO1447" s="68"/>
      <c r="CP1447" s="68"/>
      <c r="CQ1447" s="67"/>
      <c r="CR1447" s="67"/>
      <c r="CS1447" s="69"/>
      <c r="CT1447" s="81"/>
      <c r="CU1447" s="69"/>
      <c r="CV1447" s="69"/>
      <c r="CW1447" s="69"/>
      <c r="CX1447" s="69"/>
      <c r="CY1447" s="69"/>
      <c r="CZ1447" s="69"/>
      <c r="DA1447" s="69"/>
    </row>
    <row r="1448" spans="2:105">
      <c r="B1448" s="67"/>
      <c r="C1448" s="67"/>
      <c r="D1448" s="67"/>
      <c r="E1448" s="69"/>
      <c r="F1448" s="68"/>
      <c r="G1448" s="67"/>
      <c r="H1448" s="69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80"/>
      <c r="T1448" s="80"/>
      <c r="U1448" s="80"/>
      <c r="V1448" s="80"/>
      <c r="W1448" s="80"/>
      <c r="X1448" s="80"/>
      <c r="Y1448" s="80"/>
      <c r="Z1448" s="80"/>
      <c r="AA1448" s="80"/>
      <c r="AB1448" s="80"/>
      <c r="AC1448" s="80"/>
      <c r="AD1448" s="80"/>
      <c r="AE1448" s="69"/>
      <c r="AF1448" s="69"/>
      <c r="AG1448" s="69"/>
      <c r="AH1448" s="80"/>
      <c r="AI1448" s="80"/>
      <c r="AJ1448" s="69"/>
      <c r="AK1448" s="69"/>
      <c r="AL1448" s="80"/>
      <c r="AM1448" s="80"/>
      <c r="AN1448" s="69"/>
      <c r="AO1448" s="69"/>
      <c r="AP1448" s="80"/>
      <c r="AQ1448" s="80"/>
      <c r="AR1448" s="69"/>
      <c r="AS1448" s="69"/>
      <c r="AT1448" s="80"/>
      <c r="AU1448" s="80"/>
      <c r="AV1448" s="69"/>
      <c r="AW1448" s="69"/>
      <c r="AX1448" s="80"/>
      <c r="AY1448" s="80"/>
      <c r="AZ1448" s="69"/>
      <c r="BA1448" s="69"/>
      <c r="BB1448" s="80"/>
      <c r="BC1448" s="80"/>
      <c r="BD1448" s="69"/>
      <c r="BE1448" s="69"/>
      <c r="BF1448" s="80"/>
      <c r="BG1448" s="80"/>
      <c r="BH1448" s="69"/>
      <c r="BI1448" s="69"/>
      <c r="BJ1448" s="80"/>
      <c r="BK1448" s="80"/>
      <c r="BL1448" s="69"/>
      <c r="BM1448" s="69"/>
      <c r="BN1448" s="80"/>
      <c r="BO1448" s="80"/>
      <c r="BP1448" s="69"/>
      <c r="BQ1448" s="69"/>
      <c r="BR1448" s="80"/>
      <c r="BS1448" s="80"/>
      <c r="BT1448" s="69"/>
      <c r="BU1448" s="69"/>
      <c r="BV1448" s="80"/>
      <c r="BW1448" s="80"/>
      <c r="BX1448" s="69"/>
      <c r="BY1448" s="69"/>
      <c r="BZ1448" s="80"/>
      <c r="CA1448" s="80"/>
      <c r="CB1448" s="69"/>
      <c r="CC1448" s="69"/>
      <c r="CD1448" s="80"/>
      <c r="CE1448" s="80"/>
      <c r="CF1448" s="69"/>
      <c r="CG1448" s="69"/>
      <c r="CH1448" s="69"/>
      <c r="CI1448" s="69"/>
      <c r="CJ1448" s="69"/>
      <c r="CK1448" s="69"/>
      <c r="CL1448" s="68"/>
      <c r="CM1448" s="67"/>
      <c r="CN1448" s="67"/>
      <c r="CO1448" s="68"/>
      <c r="CP1448" s="68"/>
      <c r="CQ1448" s="67"/>
      <c r="CR1448" s="67"/>
      <c r="CS1448" s="69"/>
      <c r="CT1448" s="81"/>
      <c r="CU1448" s="69"/>
      <c r="CV1448" s="69"/>
      <c r="CW1448" s="69"/>
      <c r="CX1448" s="69"/>
      <c r="CY1448" s="69"/>
      <c r="CZ1448" s="69"/>
      <c r="DA1448" s="69"/>
    </row>
    <row r="1449" spans="2:105">
      <c r="B1449" s="67"/>
      <c r="C1449" s="67"/>
      <c r="D1449" s="67"/>
      <c r="E1449" s="69"/>
      <c r="F1449" s="68"/>
      <c r="G1449" s="67"/>
      <c r="H1449" s="69"/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80"/>
      <c r="T1449" s="80"/>
      <c r="U1449" s="80"/>
      <c r="V1449" s="80"/>
      <c r="W1449" s="80"/>
      <c r="X1449" s="80"/>
      <c r="Y1449" s="80"/>
      <c r="Z1449" s="80"/>
      <c r="AA1449" s="80"/>
      <c r="AB1449" s="80"/>
      <c r="AC1449" s="80"/>
      <c r="AD1449" s="80"/>
      <c r="AE1449" s="69"/>
      <c r="AF1449" s="69"/>
      <c r="AG1449" s="69"/>
      <c r="AH1449" s="80"/>
      <c r="AI1449" s="80"/>
      <c r="AJ1449" s="69"/>
      <c r="AK1449" s="69"/>
      <c r="AL1449" s="80"/>
      <c r="AM1449" s="80"/>
      <c r="AN1449" s="69"/>
      <c r="AO1449" s="69"/>
      <c r="AP1449" s="80"/>
      <c r="AQ1449" s="80"/>
      <c r="AR1449" s="69"/>
      <c r="AS1449" s="69"/>
      <c r="AT1449" s="80"/>
      <c r="AU1449" s="80"/>
      <c r="AV1449" s="69"/>
      <c r="AW1449" s="69"/>
      <c r="AX1449" s="80"/>
      <c r="AY1449" s="80"/>
      <c r="AZ1449" s="69"/>
      <c r="BA1449" s="69"/>
      <c r="BB1449" s="80"/>
      <c r="BC1449" s="80"/>
      <c r="BD1449" s="69"/>
      <c r="BE1449" s="69"/>
      <c r="BF1449" s="80"/>
      <c r="BG1449" s="80"/>
      <c r="BH1449" s="69"/>
      <c r="BI1449" s="69"/>
      <c r="BJ1449" s="80"/>
      <c r="BK1449" s="80"/>
      <c r="BL1449" s="69"/>
      <c r="BM1449" s="69"/>
      <c r="BN1449" s="80"/>
      <c r="BO1449" s="80"/>
      <c r="BP1449" s="69"/>
      <c r="BQ1449" s="69"/>
      <c r="BR1449" s="80"/>
      <c r="BS1449" s="80"/>
      <c r="BT1449" s="69"/>
      <c r="BU1449" s="69"/>
      <c r="BV1449" s="80"/>
      <c r="BW1449" s="80"/>
      <c r="BX1449" s="69"/>
      <c r="BY1449" s="69"/>
      <c r="BZ1449" s="80"/>
      <c r="CA1449" s="80"/>
      <c r="CB1449" s="69"/>
      <c r="CC1449" s="69"/>
      <c r="CD1449" s="80"/>
      <c r="CE1449" s="80"/>
      <c r="CF1449" s="69"/>
      <c r="CG1449" s="69"/>
      <c r="CH1449" s="69"/>
      <c r="CI1449" s="69"/>
      <c r="CJ1449" s="69"/>
      <c r="CK1449" s="69"/>
      <c r="CL1449" s="68"/>
      <c r="CM1449" s="67"/>
      <c r="CN1449" s="67"/>
      <c r="CO1449" s="68"/>
      <c r="CP1449" s="68"/>
      <c r="CQ1449" s="67"/>
      <c r="CR1449" s="67"/>
      <c r="CS1449" s="69"/>
      <c r="CT1449" s="81"/>
      <c r="CU1449" s="69"/>
      <c r="CV1449" s="69"/>
      <c r="CW1449" s="69"/>
      <c r="CX1449" s="69"/>
      <c r="CY1449" s="69"/>
      <c r="CZ1449" s="69"/>
      <c r="DA1449" s="69"/>
    </row>
    <row r="1450" spans="2:105">
      <c r="B1450" s="67"/>
      <c r="C1450" s="67"/>
      <c r="D1450" s="67"/>
      <c r="E1450" s="69"/>
      <c r="F1450" s="68"/>
      <c r="G1450" s="67"/>
      <c r="H1450" s="69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80"/>
      <c r="T1450" s="80"/>
      <c r="U1450" s="80"/>
      <c r="V1450" s="80"/>
      <c r="W1450" s="80"/>
      <c r="X1450" s="80"/>
      <c r="Y1450" s="80"/>
      <c r="Z1450" s="80"/>
      <c r="AA1450" s="80"/>
      <c r="AB1450" s="80"/>
      <c r="AC1450" s="80"/>
      <c r="AD1450" s="80"/>
      <c r="AE1450" s="69"/>
      <c r="AF1450" s="69"/>
      <c r="AG1450" s="69"/>
      <c r="AH1450" s="80"/>
      <c r="AI1450" s="80"/>
      <c r="AJ1450" s="69"/>
      <c r="AK1450" s="69"/>
      <c r="AL1450" s="80"/>
      <c r="AM1450" s="80"/>
      <c r="AN1450" s="69"/>
      <c r="AO1450" s="69"/>
      <c r="AP1450" s="80"/>
      <c r="AQ1450" s="80"/>
      <c r="AR1450" s="69"/>
      <c r="AS1450" s="69"/>
      <c r="AT1450" s="80"/>
      <c r="AU1450" s="80"/>
      <c r="AV1450" s="69"/>
      <c r="AW1450" s="69"/>
      <c r="AX1450" s="80"/>
      <c r="AY1450" s="80"/>
      <c r="AZ1450" s="69"/>
      <c r="BA1450" s="69"/>
      <c r="BB1450" s="80"/>
      <c r="BC1450" s="80"/>
      <c r="BD1450" s="69"/>
      <c r="BE1450" s="69"/>
      <c r="BF1450" s="80"/>
      <c r="BG1450" s="80"/>
      <c r="BH1450" s="69"/>
      <c r="BI1450" s="69"/>
      <c r="BJ1450" s="80"/>
      <c r="BK1450" s="80"/>
      <c r="BL1450" s="69"/>
      <c r="BM1450" s="69"/>
      <c r="BN1450" s="80"/>
      <c r="BO1450" s="80"/>
      <c r="BP1450" s="69"/>
      <c r="BQ1450" s="69"/>
      <c r="BR1450" s="80"/>
      <c r="BS1450" s="80"/>
      <c r="BT1450" s="69"/>
      <c r="BU1450" s="69"/>
      <c r="BV1450" s="80"/>
      <c r="BW1450" s="80"/>
      <c r="BX1450" s="69"/>
      <c r="BY1450" s="69"/>
      <c r="BZ1450" s="80"/>
      <c r="CA1450" s="80"/>
      <c r="CB1450" s="69"/>
      <c r="CC1450" s="69"/>
      <c r="CD1450" s="80"/>
      <c r="CE1450" s="80"/>
      <c r="CF1450" s="69"/>
      <c r="CG1450" s="69"/>
      <c r="CH1450" s="69"/>
      <c r="CI1450" s="69"/>
      <c r="CJ1450" s="69"/>
      <c r="CK1450" s="69"/>
      <c r="CL1450" s="68"/>
      <c r="CM1450" s="67"/>
      <c r="CN1450" s="67"/>
      <c r="CO1450" s="68"/>
      <c r="CP1450" s="68"/>
      <c r="CQ1450" s="67"/>
      <c r="CR1450" s="67"/>
      <c r="CS1450" s="69"/>
      <c r="CT1450" s="81"/>
      <c r="CU1450" s="69"/>
      <c r="CV1450" s="69"/>
      <c r="CW1450" s="69"/>
      <c r="CX1450" s="69"/>
      <c r="CY1450" s="69"/>
      <c r="CZ1450" s="69"/>
      <c r="DA1450" s="69"/>
    </row>
    <row r="1451" spans="2:105">
      <c r="B1451" s="67"/>
      <c r="C1451" s="67"/>
      <c r="D1451" s="67"/>
      <c r="E1451" s="69"/>
      <c r="F1451" s="68"/>
      <c r="G1451" s="67"/>
      <c r="H1451" s="69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80"/>
      <c r="T1451" s="80"/>
      <c r="U1451" s="80"/>
      <c r="V1451" s="80"/>
      <c r="W1451" s="80"/>
      <c r="X1451" s="80"/>
      <c r="Y1451" s="80"/>
      <c r="Z1451" s="80"/>
      <c r="AA1451" s="80"/>
      <c r="AB1451" s="80"/>
      <c r="AC1451" s="80"/>
      <c r="AD1451" s="80"/>
      <c r="AE1451" s="69"/>
      <c r="AF1451" s="69"/>
      <c r="AG1451" s="69"/>
      <c r="AH1451" s="80"/>
      <c r="AI1451" s="80"/>
      <c r="AJ1451" s="69"/>
      <c r="AK1451" s="69"/>
      <c r="AL1451" s="80"/>
      <c r="AM1451" s="80"/>
      <c r="AN1451" s="69"/>
      <c r="AO1451" s="69"/>
      <c r="AP1451" s="80"/>
      <c r="AQ1451" s="80"/>
      <c r="AR1451" s="69"/>
      <c r="AS1451" s="69"/>
      <c r="AT1451" s="80"/>
      <c r="AU1451" s="80"/>
      <c r="AV1451" s="69"/>
      <c r="AW1451" s="69"/>
      <c r="AX1451" s="80"/>
      <c r="AY1451" s="80"/>
      <c r="AZ1451" s="69"/>
      <c r="BA1451" s="69"/>
      <c r="BB1451" s="80"/>
      <c r="BC1451" s="80"/>
      <c r="BD1451" s="69"/>
      <c r="BE1451" s="69"/>
      <c r="BF1451" s="80"/>
      <c r="BG1451" s="80"/>
      <c r="BH1451" s="69"/>
      <c r="BI1451" s="69"/>
      <c r="BJ1451" s="80"/>
      <c r="BK1451" s="80"/>
      <c r="BL1451" s="69"/>
      <c r="BM1451" s="69"/>
      <c r="BN1451" s="80"/>
      <c r="BO1451" s="80"/>
      <c r="BP1451" s="69"/>
      <c r="BQ1451" s="69"/>
      <c r="BR1451" s="80"/>
      <c r="BS1451" s="80"/>
      <c r="BT1451" s="69"/>
      <c r="BU1451" s="69"/>
      <c r="BV1451" s="80"/>
      <c r="BW1451" s="80"/>
      <c r="BX1451" s="69"/>
      <c r="BY1451" s="69"/>
      <c r="BZ1451" s="80"/>
      <c r="CA1451" s="80"/>
      <c r="CB1451" s="69"/>
      <c r="CC1451" s="69"/>
      <c r="CD1451" s="80"/>
      <c r="CE1451" s="80"/>
      <c r="CF1451" s="69"/>
      <c r="CG1451" s="69"/>
      <c r="CH1451" s="69"/>
      <c r="CI1451" s="69"/>
      <c r="CJ1451" s="69"/>
      <c r="CK1451" s="69"/>
      <c r="CL1451" s="68"/>
      <c r="CM1451" s="67"/>
      <c r="CN1451" s="67"/>
      <c r="CO1451" s="68"/>
      <c r="CP1451" s="68"/>
      <c r="CQ1451" s="67"/>
      <c r="CR1451" s="67"/>
      <c r="CS1451" s="69"/>
      <c r="CT1451" s="81"/>
      <c r="CU1451" s="69"/>
      <c r="CV1451" s="69"/>
      <c r="CW1451" s="69"/>
      <c r="CX1451" s="69"/>
      <c r="CY1451" s="69"/>
      <c r="CZ1451" s="69"/>
      <c r="DA1451" s="69"/>
    </row>
    <row r="1452" spans="2:105">
      <c r="B1452" s="67"/>
      <c r="C1452" s="67"/>
      <c r="D1452" s="67"/>
      <c r="E1452" s="69"/>
      <c r="F1452" s="68"/>
      <c r="G1452" s="67"/>
      <c r="H1452" s="69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80"/>
      <c r="T1452" s="80"/>
      <c r="U1452" s="80"/>
      <c r="V1452" s="80"/>
      <c r="W1452" s="80"/>
      <c r="X1452" s="80"/>
      <c r="Y1452" s="80"/>
      <c r="Z1452" s="80"/>
      <c r="AA1452" s="80"/>
      <c r="AB1452" s="80"/>
      <c r="AC1452" s="80"/>
      <c r="AD1452" s="80"/>
      <c r="AE1452" s="69"/>
      <c r="AF1452" s="69"/>
      <c r="AG1452" s="69"/>
      <c r="AH1452" s="80"/>
      <c r="AI1452" s="80"/>
      <c r="AJ1452" s="69"/>
      <c r="AK1452" s="69"/>
      <c r="AL1452" s="80"/>
      <c r="AM1452" s="80"/>
      <c r="AN1452" s="69"/>
      <c r="AO1452" s="69"/>
      <c r="AP1452" s="80"/>
      <c r="AQ1452" s="80"/>
      <c r="AR1452" s="69"/>
      <c r="AS1452" s="69"/>
      <c r="AT1452" s="80"/>
      <c r="AU1452" s="80"/>
      <c r="AV1452" s="69"/>
      <c r="AW1452" s="69"/>
      <c r="AX1452" s="80"/>
      <c r="AY1452" s="80"/>
      <c r="AZ1452" s="69"/>
      <c r="BA1452" s="69"/>
      <c r="BB1452" s="80"/>
      <c r="BC1452" s="80"/>
      <c r="BD1452" s="69"/>
      <c r="BE1452" s="69"/>
      <c r="BF1452" s="80"/>
      <c r="BG1452" s="80"/>
      <c r="BH1452" s="69"/>
      <c r="BI1452" s="69"/>
      <c r="BJ1452" s="80"/>
      <c r="BK1452" s="80"/>
      <c r="BL1452" s="69"/>
      <c r="BM1452" s="69"/>
      <c r="BN1452" s="80"/>
      <c r="BO1452" s="80"/>
      <c r="BP1452" s="69"/>
      <c r="BQ1452" s="69"/>
      <c r="BR1452" s="80"/>
      <c r="BS1452" s="80"/>
      <c r="BT1452" s="69"/>
      <c r="BU1452" s="69"/>
      <c r="BV1452" s="80"/>
      <c r="BW1452" s="80"/>
      <c r="BX1452" s="69"/>
      <c r="BY1452" s="69"/>
      <c r="BZ1452" s="80"/>
      <c r="CA1452" s="80"/>
      <c r="CB1452" s="69"/>
      <c r="CC1452" s="69"/>
      <c r="CD1452" s="80"/>
      <c r="CE1452" s="80"/>
      <c r="CF1452" s="69"/>
      <c r="CG1452" s="69"/>
      <c r="CH1452" s="69"/>
      <c r="CI1452" s="69"/>
      <c r="CJ1452" s="69"/>
      <c r="CK1452" s="69"/>
      <c r="CL1452" s="68"/>
      <c r="CM1452" s="67"/>
      <c r="CN1452" s="67"/>
      <c r="CO1452" s="68"/>
      <c r="CP1452" s="68"/>
      <c r="CQ1452" s="67"/>
      <c r="CR1452" s="67"/>
      <c r="CS1452" s="69"/>
      <c r="CT1452" s="81"/>
      <c r="CU1452" s="69"/>
      <c r="CV1452" s="69"/>
      <c r="CW1452" s="69"/>
      <c r="CX1452" s="69"/>
      <c r="CY1452" s="69"/>
      <c r="CZ1452" s="69"/>
      <c r="DA1452" s="69"/>
    </row>
    <row r="1453" spans="2:105">
      <c r="B1453" s="67"/>
      <c r="C1453" s="67"/>
      <c r="D1453" s="67"/>
      <c r="E1453" s="69"/>
      <c r="F1453" s="68"/>
      <c r="G1453" s="67"/>
      <c r="H1453" s="69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80"/>
      <c r="T1453" s="80"/>
      <c r="U1453" s="80"/>
      <c r="V1453" s="80"/>
      <c r="W1453" s="80"/>
      <c r="X1453" s="80"/>
      <c r="Y1453" s="80"/>
      <c r="Z1453" s="80"/>
      <c r="AA1453" s="80"/>
      <c r="AB1453" s="80"/>
      <c r="AC1453" s="80"/>
      <c r="AD1453" s="80"/>
      <c r="AE1453" s="69"/>
      <c r="AF1453" s="69"/>
      <c r="AG1453" s="69"/>
      <c r="AH1453" s="80"/>
      <c r="AI1453" s="80"/>
      <c r="AJ1453" s="69"/>
      <c r="AK1453" s="69"/>
      <c r="AL1453" s="80"/>
      <c r="AM1453" s="80"/>
      <c r="AN1453" s="69"/>
      <c r="AO1453" s="69"/>
      <c r="AP1453" s="80"/>
      <c r="AQ1453" s="80"/>
      <c r="AR1453" s="69"/>
      <c r="AS1453" s="69"/>
      <c r="AT1453" s="80"/>
      <c r="AU1453" s="80"/>
      <c r="AV1453" s="69"/>
      <c r="AW1453" s="69"/>
      <c r="AX1453" s="80"/>
      <c r="AY1453" s="80"/>
      <c r="AZ1453" s="69"/>
      <c r="BA1453" s="69"/>
      <c r="BB1453" s="80"/>
      <c r="BC1453" s="80"/>
      <c r="BD1453" s="69"/>
      <c r="BE1453" s="69"/>
      <c r="BF1453" s="80"/>
      <c r="BG1453" s="80"/>
      <c r="BH1453" s="69"/>
      <c r="BI1453" s="69"/>
      <c r="BJ1453" s="80"/>
      <c r="BK1453" s="80"/>
      <c r="BL1453" s="69"/>
      <c r="BM1453" s="69"/>
      <c r="BN1453" s="80"/>
      <c r="BO1453" s="80"/>
      <c r="BP1453" s="69"/>
      <c r="BQ1453" s="69"/>
      <c r="BR1453" s="80"/>
      <c r="BS1453" s="80"/>
      <c r="BT1453" s="69"/>
      <c r="BU1453" s="69"/>
      <c r="BV1453" s="80"/>
      <c r="BW1453" s="80"/>
      <c r="BX1453" s="69"/>
      <c r="BY1453" s="69"/>
      <c r="BZ1453" s="80"/>
      <c r="CA1453" s="80"/>
      <c r="CB1453" s="69"/>
      <c r="CC1453" s="69"/>
      <c r="CD1453" s="80"/>
      <c r="CE1453" s="80"/>
      <c r="CF1453" s="69"/>
      <c r="CG1453" s="69"/>
      <c r="CH1453" s="69"/>
      <c r="CI1453" s="69"/>
      <c r="CJ1453" s="69"/>
      <c r="CK1453" s="69"/>
      <c r="CL1453" s="68"/>
      <c r="CM1453" s="67"/>
      <c r="CN1453" s="67"/>
      <c r="CO1453" s="68"/>
      <c r="CP1453" s="68"/>
      <c r="CQ1453" s="67"/>
      <c r="CR1453" s="67"/>
      <c r="CS1453" s="69"/>
      <c r="CT1453" s="81"/>
      <c r="CU1453" s="69"/>
      <c r="CV1453" s="69"/>
      <c r="CW1453" s="69"/>
      <c r="CX1453" s="69"/>
      <c r="CY1453" s="69"/>
      <c r="CZ1453" s="69"/>
      <c r="DA1453" s="69"/>
    </row>
    <row r="1454" spans="2:105">
      <c r="B1454" s="67"/>
      <c r="C1454" s="67"/>
      <c r="D1454" s="67"/>
      <c r="E1454" s="69"/>
      <c r="F1454" s="68"/>
      <c r="G1454" s="67"/>
      <c r="H1454" s="69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80"/>
      <c r="T1454" s="80"/>
      <c r="U1454" s="80"/>
      <c r="V1454" s="80"/>
      <c r="W1454" s="80"/>
      <c r="X1454" s="80"/>
      <c r="Y1454" s="80"/>
      <c r="Z1454" s="80"/>
      <c r="AA1454" s="80"/>
      <c r="AB1454" s="80"/>
      <c r="AC1454" s="80"/>
      <c r="AD1454" s="80"/>
      <c r="AE1454" s="69"/>
      <c r="AF1454" s="69"/>
      <c r="AG1454" s="69"/>
      <c r="AH1454" s="80"/>
      <c r="AI1454" s="80"/>
      <c r="AJ1454" s="69"/>
      <c r="AK1454" s="69"/>
      <c r="AL1454" s="80"/>
      <c r="AM1454" s="80"/>
      <c r="AN1454" s="69"/>
      <c r="AO1454" s="69"/>
      <c r="AP1454" s="80"/>
      <c r="AQ1454" s="80"/>
      <c r="AR1454" s="69"/>
      <c r="AS1454" s="69"/>
      <c r="AT1454" s="80"/>
      <c r="AU1454" s="80"/>
      <c r="AV1454" s="69"/>
      <c r="AW1454" s="69"/>
      <c r="AX1454" s="80"/>
      <c r="AY1454" s="80"/>
      <c r="AZ1454" s="69"/>
      <c r="BA1454" s="69"/>
      <c r="BB1454" s="80"/>
      <c r="BC1454" s="80"/>
      <c r="BD1454" s="69"/>
      <c r="BE1454" s="69"/>
      <c r="BF1454" s="80"/>
      <c r="BG1454" s="80"/>
      <c r="BH1454" s="69"/>
      <c r="BI1454" s="69"/>
      <c r="BJ1454" s="80"/>
      <c r="BK1454" s="80"/>
      <c r="BL1454" s="69"/>
      <c r="BM1454" s="69"/>
      <c r="BN1454" s="80"/>
      <c r="BO1454" s="80"/>
      <c r="BP1454" s="69"/>
      <c r="BQ1454" s="69"/>
      <c r="BR1454" s="80"/>
      <c r="BS1454" s="80"/>
      <c r="BT1454" s="69"/>
      <c r="BU1454" s="69"/>
      <c r="BV1454" s="80"/>
      <c r="BW1454" s="80"/>
      <c r="BX1454" s="69"/>
      <c r="BY1454" s="69"/>
      <c r="BZ1454" s="80"/>
      <c r="CA1454" s="80"/>
      <c r="CB1454" s="69"/>
      <c r="CC1454" s="69"/>
      <c r="CD1454" s="80"/>
      <c r="CE1454" s="80"/>
      <c r="CF1454" s="69"/>
      <c r="CG1454" s="69"/>
      <c r="CH1454" s="69"/>
      <c r="CI1454" s="69"/>
      <c r="CJ1454" s="69"/>
      <c r="CK1454" s="69"/>
      <c r="CL1454" s="68"/>
      <c r="CM1454" s="67"/>
      <c r="CN1454" s="67"/>
      <c r="CO1454" s="68"/>
      <c r="CP1454" s="68"/>
      <c r="CQ1454" s="67"/>
      <c r="CR1454" s="67"/>
      <c r="CS1454" s="69"/>
      <c r="CT1454" s="81"/>
      <c r="CU1454" s="69"/>
      <c r="CV1454" s="69"/>
      <c r="CW1454" s="69"/>
      <c r="CX1454" s="69"/>
      <c r="CY1454" s="69"/>
      <c r="CZ1454" s="69"/>
      <c r="DA1454" s="69"/>
    </row>
    <row r="1455" spans="2:105">
      <c r="B1455" s="67"/>
      <c r="C1455" s="67"/>
      <c r="D1455" s="67"/>
      <c r="E1455" s="69"/>
      <c r="F1455" s="68"/>
      <c r="G1455" s="67"/>
      <c r="H1455" s="69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80"/>
      <c r="T1455" s="80"/>
      <c r="U1455" s="80"/>
      <c r="V1455" s="80"/>
      <c r="W1455" s="80"/>
      <c r="X1455" s="80"/>
      <c r="Y1455" s="80"/>
      <c r="Z1455" s="80"/>
      <c r="AA1455" s="80"/>
      <c r="AB1455" s="80"/>
      <c r="AC1455" s="80"/>
      <c r="AD1455" s="80"/>
      <c r="AE1455" s="69"/>
      <c r="AF1455" s="69"/>
      <c r="AG1455" s="69"/>
      <c r="AH1455" s="80"/>
      <c r="AI1455" s="80"/>
      <c r="AJ1455" s="69"/>
      <c r="AK1455" s="69"/>
      <c r="AL1455" s="80"/>
      <c r="AM1455" s="80"/>
      <c r="AN1455" s="69"/>
      <c r="AO1455" s="69"/>
      <c r="AP1455" s="80"/>
      <c r="AQ1455" s="80"/>
      <c r="AR1455" s="69"/>
      <c r="AS1455" s="69"/>
      <c r="AT1455" s="80"/>
      <c r="AU1455" s="80"/>
      <c r="AV1455" s="69"/>
      <c r="AW1455" s="69"/>
      <c r="AX1455" s="80"/>
      <c r="AY1455" s="80"/>
      <c r="AZ1455" s="69"/>
      <c r="BA1455" s="69"/>
      <c r="BB1455" s="80"/>
      <c r="BC1455" s="80"/>
      <c r="BD1455" s="69"/>
      <c r="BE1455" s="69"/>
      <c r="BF1455" s="80"/>
      <c r="BG1455" s="80"/>
      <c r="BH1455" s="69"/>
      <c r="BI1455" s="69"/>
      <c r="BJ1455" s="80"/>
      <c r="BK1455" s="80"/>
      <c r="BL1455" s="69"/>
      <c r="BM1455" s="69"/>
      <c r="BN1455" s="80"/>
      <c r="BO1455" s="80"/>
      <c r="BP1455" s="69"/>
      <c r="BQ1455" s="69"/>
      <c r="BR1455" s="80"/>
      <c r="BS1455" s="80"/>
      <c r="BT1455" s="69"/>
      <c r="BU1455" s="69"/>
      <c r="BV1455" s="80"/>
      <c r="BW1455" s="80"/>
      <c r="BX1455" s="69"/>
      <c r="BY1455" s="69"/>
      <c r="BZ1455" s="80"/>
      <c r="CA1455" s="80"/>
      <c r="CB1455" s="69"/>
      <c r="CC1455" s="69"/>
      <c r="CD1455" s="80"/>
      <c r="CE1455" s="80"/>
      <c r="CF1455" s="69"/>
      <c r="CG1455" s="69"/>
      <c r="CH1455" s="69"/>
      <c r="CI1455" s="69"/>
      <c r="CJ1455" s="69"/>
      <c r="CK1455" s="69"/>
      <c r="CL1455" s="68"/>
      <c r="CM1455" s="67"/>
      <c r="CN1455" s="67"/>
      <c r="CO1455" s="68"/>
      <c r="CP1455" s="68"/>
      <c r="CQ1455" s="67"/>
      <c r="CR1455" s="67"/>
      <c r="CS1455" s="69"/>
      <c r="CT1455" s="81"/>
      <c r="CU1455" s="69"/>
      <c r="CV1455" s="69"/>
      <c r="CW1455" s="69"/>
      <c r="CX1455" s="69"/>
      <c r="CY1455" s="69"/>
      <c r="CZ1455" s="69"/>
      <c r="DA1455" s="69"/>
    </row>
    <row r="1456" spans="2:105">
      <c r="B1456" s="67"/>
      <c r="C1456" s="67"/>
      <c r="D1456" s="67"/>
      <c r="E1456" s="69"/>
      <c r="F1456" s="68"/>
      <c r="G1456" s="67"/>
      <c r="H1456" s="69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80"/>
      <c r="T1456" s="80"/>
      <c r="U1456" s="80"/>
      <c r="V1456" s="80"/>
      <c r="W1456" s="80"/>
      <c r="X1456" s="80"/>
      <c r="Y1456" s="80"/>
      <c r="Z1456" s="80"/>
      <c r="AA1456" s="80"/>
      <c r="AB1456" s="80"/>
      <c r="AC1456" s="80"/>
      <c r="AD1456" s="80"/>
      <c r="AE1456" s="69"/>
      <c r="AF1456" s="69"/>
      <c r="AG1456" s="69"/>
      <c r="AH1456" s="80"/>
      <c r="AI1456" s="80"/>
      <c r="AJ1456" s="69"/>
      <c r="AK1456" s="69"/>
      <c r="AL1456" s="80"/>
      <c r="AM1456" s="80"/>
      <c r="AN1456" s="69"/>
      <c r="AO1456" s="69"/>
      <c r="AP1456" s="80"/>
      <c r="AQ1456" s="80"/>
      <c r="AR1456" s="69"/>
      <c r="AS1456" s="69"/>
      <c r="AT1456" s="80"/>
      <c r="AU1456" s="80"/>
      <c r="AV1456" s="69"/>
      <c r="AW1456" s="69"/>
      <c r="AX1456" s="80"/>
      <c r="AY1456" s="80"/>
      <c r="AZ1456" s="69"/>
      <c r="BA1456" s="69"/>
      <c r="BB1456" s="80"/>
      <c r="BC1456" s="80"/>
      <c r="BD1456" s="69"/>
      <c r="BE1456" s="69"/>
      <c r="BF1456" s="80"/>
      <c r="BG1456" s="80"/>
      <c r="BH1456" s="69"/>
      <c r="BI1456" s="69"/>
      <c r="BJ1456" s="80"/>
      <c r="BK1456" s="80"/>
      <c r="BL1456" s="69"/>
      <c r="BM1456" s="69"/>
      <c r="BN1456" s="80"/>
      <c r="BO1456" s="80"/>
      <c r="BP1456" s="69"/>
      <c r="BQ1456" s="69"/>
      <c r="BR1456" s="80"/>
      <c r="BS1456" s="80"/>
      <c r="BT1456" s="69"/>
      <c r="BU1456" s="69"/>
      <c r="BV1456" s="80"/>
      <c r="BW1456" s="80"/>
      <c r="BX1456" s="69"/>
      <c r="BY1456" s="69"/>
      <c r="BZ1456" s="80"/>
      <c r="CA1456" s="80"/>
      <c r="CB1456" s="69"/>
      <c r="CC1456" s="69"/>
      <c r="CD1456" s="80"/>
      <c r="CE1456" s="80"/>
      <c r="CF1456" s="69"/>
      <c r="CG1456" s="69"/>
      <c r="CH1456" s="69"/>
      <c r="CI1456" s="69"/>
      <c r="CJ1456" s="69"/>
      <c r="CK1456" s="69"/>
      <c r="CL1456" s="68"/>
      <c r="CM1456" s="67"/>
      <c r="CN1456" s="67"/>
      <c r="CO1456" s="68"/>
      <c r="CP1456" s="68"/>
      <c r="CQ1456" s="67"/>
      <c r="CR1456" s="67"/>
      <c r="CS1456" s="69"/>
      <c r="CT1456" s="81"/>
      <c r="CU1456" s="69"/>
      <c r="CV1456" s="69"/>
      <c r="CW1456" s="69"/>
      <c r="CX1456" s="69"/>
      <c r="CY1456" s="69"/>
      <c r="CZ1456" s="69"/>
      <c r="DA1456" s="69"/>
    </row>
    <row r="1457" spans="2:105">
      <c r="B1457" s="67"/>
      <c r="C1457" s="67"/>
      <c r="D1457" s="67"/>
      <c r="E1457" s="69"/>
      <c r="F1457" s="68"/>
      <c r="G1457" s="67"/>
      <c r="H1457" s="69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80"/>
      <c r="T1457" s="80"/>
      <c r="U1457" s="80"/>
      <c r="V1457" s="80"/>
      <c r="W1457" s="80"/>
      <c r="X1457" s="80"/>
      <c r="Y1457" s="80"/>
      <c r="Z1457" s="80"/>
      <c r="AA1457" s="80"/>
      <c r="AB1457" s="80"/>
      <c r="AC1457" s="80"/>
      <c r="AD1457" s="80"/>
      <c r="AE1457" s="69"/>
      <c r="AF1457" s="69"/>
      <c r="AG1457" s="69"/>
      <c r="AH1457" s="80"/>
      <c r="AI1457" s="80"/>
      <c r="AJ1457" s="69"/>
      <c r="AK1457" s="69"/>
      <c r="AL1457" s="80"/>
      <c r="AM1457" s="80"/>
      <c r="AN1457" s="69"/>
      <c r="AO1457" s="69"/>
      <c r="AP1457" s="80"/>
      <c r="AQ1457" s="80"/>
      <c r="AR1457" s="69"/>
      <c r="AS1457" s="69"/>
      <c r="AT1457" s="80"/>
      <c r="AU1457" s="80"/>
      <c r="AV1457" s="69"/>
      <c r="AW1457" s="69"/>
      <c r="AX1457" s="80"/>
      <c r="AY1457" s="80"/>
      <c r="AZ1457" s="69"/>
      <c r="BA1457" s="69"/>
      <c r="BB1457" s="80"/>
      <c r="BC1457" s="80"/>
      <c r="BD1457" s="69"/>
      <c r="BE1457" s="69"/>
      <c r="BF1457" s="80"/>
      <c r="BG1457" s="80"/>
      <c r="BH1457" s="69"/>
      <c r="BI1457" s="69"/>
      <c r="BJ1457" s="80"/>
      <c r="BK1457" s="80"/>
      <c r="BL1457" s="69"/>
      <c r="BM1457" s="69"/>
      <c r="BN1457" s="80"/>
      <c r="BO1457" s="80"/>
      <c r="BP1457" s="69"/>
      <c r="BQ1457" s="69"/>
      <c r="BR1457" s="80"/>
      <c r="BS1457" s="80"/>
      <c r="BT1457" s="69"/>
      <c r="BU1457" s="69"/>
      <c r="BV1457" s="80"/>
      <c r="BW1457" s="80"/>
      <c r="BX1457" s="69"/>
      <c r="BY1457" s="69"/>
      <c r="BZ1457" s="80"/>
      <c r="CA1457" s="80"/>
      <c r="CB1457" s="69"/>
      <c r="CC1457" s="69"/>
      <c r="CD1457" s="80"/>
      <c r="CE1457" s="80"/>
      <c r="CF1457" s="69"/>
      <c r="CG1457" s="69"/>
      <c r="CH1457" s="69"/>
      <c r="CI1457" s="69"/>
      <c r="CJ1457" s="69"/>
      <c r="CK1457" s="69"/>
      <c r="CL1457" s="68"/>
      <c r="CM1457" s="67"/>
      <c r="CN1457" s="67"/>
      <c r="CO1457" s="68"/>
      <c r="CP1457" s="68"/>
      <c r="CQ1457" s="67"/>
      <c r="CR1457" s="67"/>
      <c r="CS1457" s="69"/>
      <c r="CT1457" s="81"/>
      <c r="CU1457" s="69"/>
      <c r="CV1457" s="69"/>
      <c r="CW1457" s="69"/>
      <c r="CX1457" s="69"/>
      <c r="CY1457" s="69"/>
      <c r="CZ1457" s="69"/>
      <c r="DA1457" s="69"/>
    </row>
    <row r="1458" spans="2:105">
      <c r="B1458" s="67"/>
      <c r="C1458" s="67"/>
      <c r="D1458" s="67"/>
      <c r="E1458" s="69"/>
      <c r="F1458" s="68"/>
      <c r="G1458" s="67"/>
      <c r="H1458" s="69"/>
      <c r="I1458" s="69"/>
      <c r="J1458" s="69"/>
      <c r="K1458" s="69"/>
      <c r="L1458" s="69"/>
      <c r="M1458" s="69"/>
      <c r="N1458" s="69"/>
      <c r="O1458" s="69"/>
      <c r="P1458" s="69"/>
      <c r="Q1458" s="69"/>
      <c r="R1458" s="69"/>
      <c r="S1458" s="80"/>
      <c r="T1458" s="80"/>
      <c r="U1458" s="80"/>
      <c r="V1458" s="80"/>
      <c r="W1458" s="80"/>
      <c r="X1458" s="80"/>
      <c r="Y1458" s="80"/>
      <c r="Z1458" s="80"/>
      <c r="AA1458" s="80"/>
      <c r="AB1458" s="80"/>
      <c r="AC1458" s="80"/>
      <c r="AD1458" s="80"/>
      <c r="AE1458" s="69"/>
      <c r="AF1458" s="69"/>
      <c r="AG1458" s="69"/>
      <c r="AH1458" s="80"/>
      <c r="AI1458" s="80"/>
      <c r="AJ1458" s="69"/>
      <c r="AK1458" s="69"/>
      <c r="AL1458" s="80"/>
      <c r="AM1458" s="80"/>
      <c r="AN1458" s="69"/>
      <c r="AO1458" s="69"/>
      <c r="AP1458" s="80"/>
      <c r="AQ1458" s="80"/>
      <c r="AR1458" s="69"/>
      <c r="AS1458" s="69"/>
      <c r="AT1458" s="80"/>
      <c r="AU1458" s="80"/>
      <c r="AV1458" s="69"/>
      <c r="AW1458" s="69"/>
      <c r="AX1458" s="80"/>
      <c r="AY1458" s="80"/>
      <c r="AZ1458" s="69"/>
      <c r="BA1458" s="69"/>
      <c r="BB1458" s="80"/>
      <c r="BC1458" s="80"/>
      <c r="BD1458" s="69"/>
      <c r="BE1458" s="69"/>
      <c r="BF1458" s="80"/>
      <c r="BG1458" s="80"/>
      <c r="BH1458" s="69"/>
      <c r="BI1458" s="69"/>
      <c r="BJ1458" s="80"/>
      <c r="BK1458" s="80"/>
      <c r="BL1458" s="69"/>
      <c r="BM1458" s="69"/>
      <c r="BN1458" s="80"/>
      <c r="BO1458" s="80"/>
      <c r="BP1458" s="69"/>
      <c r="BQ1458" s="69"/>
      <c r="BR1458" s="80"/>
      <c r="BS1458" s="80"/>
      <c r="BT1458" s="69"/>
      <c r="BU1458" s="69"/>
      <c r="BV1458" s="80"/>
      <c r="BW1458" s="80"/>
      <c r="BX1458" s="69"/>
      <c r="BY1458" s="69"/>
      <c r="BZ1458" s="80"/>
      <c r="CA1458" s="80"/>
      <c r="CB1458" s="69"/>
      <c r="CC1458" s="69"/>
      <c r="CD1458" s="80"/>
      <c r="CE1458" s="80"/>
      <c r="CF1458" s="69"/>
      <c r="CG1458" s="69"/>
      <c r="CH1458" s="69"/>
      <c r="CI1458" s="69"/>
      <c r="CJ1458" s="69"/>
      <c r="CK1458" s="69"/>
      <c r="CL1458" s="68"/>
      <c r="CM1458" s="67"/>
      <c r="CN1458" s="67"/>
      <c r="CO1458" s="68"/>
      <c r="CP1458" s="68"/>
      <c r="CQ1458" s="67"/>
      <c r="CR1458" s="67"/>
      <c r="CS1458" s="69"/>
      <c r="CT1458" s="81"/>
      <c r="CU1458" s="69"/>
      <c r="CV1458" s="69"/>
      <c r="CW1458" s="69"/>
      <c r="CX1458" s="69"/>
      <c r="CY1458" s="69"/>
      <c r="CZ1458" s="69"/>
      <c r="DA1458" s="69"/>
    </row>
    <row r="1459" spans="2:105">
      <c r="B1459" s="67"/>
      <c r="C1459" s="67"/>
      <c r="D1459" s="67"/>
      <c r="E1459" s="69"/>
      <c r="F1459" s="68"/>
      <c r="G1459" s="67"/>
      <c r="H1459" s="69"/>
      <c r="I1459" s="69"/>
      <c r="J1459" s="69"/>
      <c r="K1459" s="69"/>
      <c r="L1459" s="69"/>
      <c r="M1459" s="69"/>
      <c r="N1459" s="69"/>
      <c r="O1459" s="69"/>
      <c r="P1459" s="69"/>
      <c r="Q1459" s="69"/>
      <c r="R1459" s="69"/>
      <c r="S1459" s="80"/>
      <c r="T1459" s="80"/>
      <c r="U1459" s="80"/>
      <c r="V1459" s="80"/>
      <c r="W1459" s="80"/>
      <c r="X1459" s="80"/>
      <c r="Y1459" s="80"/>
      <c r="Z1459" s="80"/>
      <c r="AA1459" s="80"/>
      <c r="AB1459" s="80"/>
      <c r="AC1459" s="80"/>
      <c r="AD1459" s="80"/>
      <c r="AE1459" s="69"/>
      <c r="AF1459" s="69"/>
      <c r="AG1459" s="69"/>
      <c r="AH1459" s="80"/>
      <c r="AI1459" s="80"/>
      <c r="AJ1459" s="69"/>
      <c r="AK1459" s="69"/>
      <c r="AL1459" s="80"/>
      <c r="AM1459" s="80"/>
      <c r="AN1459" s="69"/>
      <c r="AO1459" s="69"/>
      <c r="AP1459" s="80"/>
      <c r="AQ1459" s="80"/>
      <c r="AR1459" s="69"/>
      <c r="AS1459" s="69"/>
      <c r="AT1459" s="80"/>
      <c r="AU1459" s="80"/>
      <c r="AV1459" s="69"/>
      <c r="AW1459" s="69"/>
      <c r="AX1459" s="80"/>
      <c r="AY1459" s="80"/>
      <c r="AZ1459" s="69"/>
      <c r="BA1459" s="69"/>
      <c r="BB1459" s="80"/>
      <c r="BC1459" s="80"/>
      <c r="BD1459" s="69"/>
      <c r="BE1459" s="69"/>
      <c r="BF1459" s="80"/>
      <c r="BG1459" s="80"/>
      <c r="BH1459" s="69"/>
      <c r="BI1459" s="69"/>
      <c r="BJ1459" s="80"/>
      <c r="BK1459" s="80"/>
      <c r="BL1459" s="69"/>
      <c r="BM1459" s="69"/>
      <c r="BN1459" s="80"/>
      <c r="BO1459" s="80"/>
      <c r="BP1459" s="69"/>
      <c r="BQ1459" s="69"/>
      <c r="BR1459" s="80"/>
      <c r="BS1459" s="80"/>
      <c r="BT1459" s="69"/>
      <c r="BU1459" s="69"/>
      <c r="BV1459" s="80"/>
      <c r="BW1459" s="80"/>
      <c r="BX1459" s="69"/>
      <c r="BY1459" s="69"/>
      <c r="BZ1459" s="80"/>
      <c r="CA1459" s="80"/>
      <c r="CB1459" s="69"/>
      <c r="CC1459" s="69"/>
      <c r="CD1459" s="80"/>
      <c r="CE1459" s="80"/>
      <c r="CF1459" s="69"/>
      <c r="CG1459" s="69"/>
      <c r="CH1459" s="69"/>
      <c r="CI1459" s="69"/>
      <c r="CJ1459" s="69"/>
      <c r="CK1459" s="69"/>
      <c r="CL1459" s="68"/>
      <c r="CM1459" s="67"/>
      <c r="CN1459" s="67"/>
      <c r="CO1459" s="68"/>
      <c r="CP1459" s="68"/>
      <c r="CQ1459" s="67"/>
      <c r="CR1459" s="67"/>
      <c r="CS1459" s="69"/>
      <c r="CT1459" s="81"/>
      <c r="CU1459" s="69"/>
      <c r="CV1459" s="69"/>
      <c r="CW1459" s="69"/>
      <c r="CX1459" s="69"/>
      <c r="CY1459" s="69"/>
      <c r="CZ1459" s="69"/>
      <c r="DA1459" s="69"/>
    </row>
    <row r="1460" spans="2:105">
      <c r="B1460" s="67"/>
      <c r="C1460" s="67"/>
      <c r="D1460" s="67"/>
      <c r="E1460" s="69"/>
      <c r="F1460" s="68"/>
      <c r="G1460" s="67"/>
      <c r="H1460" s="69"/>
      <c r="I1460" s="69"/>
      <c r="J1460" s="69"/>
      <c r="K1460" s="69"/>
      <c r="L1460" s="69"/>
      <c r="M1460" s="69"/>
      <c r="N1460" s="69"/>
      <c r="O1460" s="69"/>
      <c r="P1460" s="69"/>
      <c r="Q1460" s="69"/>
      <c r="R1460" s="69"/>
      <c r="S1460" s="80"/>
      <c r="T1460" s="80"/>
      <c r="U1460" s="80"/>
      <c r="V1460" s="80"/>
      <c r="W1460" s="80"/>
      <c r="X1460" s="80"/>
      <c r="Y1460" s="80"/>
      <c r="Z1460" s="80"/>
      <c r="AA1460" s="80"/>
      <c r="AB1460" s="80"/>
      <c r="AC1460" s="80"/>
      <c r="AD1460" s="80"/>
      <c r="AE1460" s="69"/>
      <c r="AF1460" s="69"/>
      <c r="AG1460" s="69"/>
      <c r="AH1460" s="80"/>
      <c r="AI1460" s="80"/>
      <c r="AJ1460" s="69"/>
      <c r="AK1460" s="69"/>
      <c r="AL1460" s="80"/>
      <c r="AM1460" s="80"/>
      <c r="AN1460" s="69"/>
      <c r="AO1460" s="69"/>
      <c r="AP1460" s="80"/>
      <c r="AQ1460" s="80"/>
      <c r="AR1460" s="69"/>
      <c r="AS1460" s="69"/>
      <c r="AT1460" s="80"/>
      <c r="AU1460" s="80"/>
      <c r="AV1460" s="69"/>
      <c r="AW1460" s="69"/>
      <c r="AX1460" s="80"/>
      <c r="AY1460" s="80"/>
      <c r="AZ1460" s="69"/>
      <c r="BA1460" s="69"/>
      <c r="BB1460" s="80"/>
      <c r="BC1460" s="80"/>
      <c r="BD1460" s="69"/>
      <c r="BE1460" s="69"/>
      <c r="BF1460" s="80"/>
      <c r="BG1460" s="80"/>
      <c r="BH1460" s="69"/>
      <c r="BI1460" s="69"/>
      <c r="BJ1460" s="80"/>
      <c r="BK1460" s="80"/>
      <c r="BL1460" s="69"/>
      <c r="BM1460" s="69"/>
      <c r="BN1460" s="80"/>
      <c r="BO1460" s="80"/>
      <c r="BP1460" s="69"/>
      <c r="BQ1460" s="69"/>
      <c r="BR1460" s="80"/>
      <c r="BS1460" s="80"/>
      <c r="BT1460" s="69"/>
      <c r="BU1460" s="69"/>
      <c r="BV1460" s="80"/>
      <c r="BW1460" s="80"/>
      <c r="BX1460" s="69"/>
      <c r="BY1460" s="69"/>
      <c r="BZ1460" s="80"/>
      <c r="CA1460" s="80"/>
      <c r="CB1460" s="69"/>
      <c r="CC1460" s="69"/>
      <c r="CD1460" s="80"/>
      <c r="CE1460" s="80"/>
      <c r="CF1460" s="69"/>
      <c r="CG1460" s="69"/>
      <c r="CH1460" s="69"/>
      <c r="CI1460" s="69"/>
      <c r="CJ1460" s="69"/>
      <c r="CK1460" s="69"/>
      <c r="CL1460" s="68"/>
      <c r="CM1460" s="67"/>
      <c r="CN1460" s="67"/>
      <c r="CO1460" s="68"/>
      <c r="CP1460" s="68"/>
      <c r="CQ1460" s="67"/>
      <c r="CR1460" s="67"/>
      <c r="CS1460" s="69"/>
      <c r="CT1460" s="81"/>
      <c r="CU1460" s="69"/>
      <c r="CV1460" s="69"/>
      <c r="CW1460" s="69"/>
      <c r="CX1460" s="69"/>
      <c r="CY1460" s="69"/>
      <c r="CZ1460" s="69"/>
      <c r="DA1460" s="69"/>
    </row>
    <row r="1461" spans="2:105">
      <c r="B1461" s="67"/>
      <c r="C1461" s="67"/>
      <c r="D1461" s="67"/>
      <c r="E1461" s="69"/>
      <c r="F1461" s="68"/>
      <c r="G1461" s="67"/>
      <c r="H1461" s="69"/>
      <c r="I1461" s="69"/>
      <c r="J1461" s="69"/>
      <c r="K1461" s="69"/>
      <c r="L1461" s="69"/>
      <c r="M1461" s="69"/>
      <c r="N1461" s="69"/>
      <c r="O1461" s="69"/>
      <c r="P1461" s="69"/>
      <c r="Q1461" s="69"/>
      <c r="R1461" s="69"/>
      <c r="S1461" s="80"/>
      <c r="T1461" s="80"/>
      <c r="U1461" s="80"/>
      <c r="V1461" s="80"/>
      <c r="W1461" s="80"/>
      <c r="X1461" s="80"/>
      <c r="Y1461" s="80"/>
      <c r="Z1461" s="80"/>
      <c r="AA1461" s="80"/>
      <c r="AB1461" s="80"/>
      <c r="AC1461" s="80"/>
      <c r="AD1461" s="80"/>
      <c r="AE1461" s="69"/>
      <c r="AF1461" s="69"/>
      <c r="AG1461" s="69"/>
      <c r="AH1461" s="80"/>
      <c r="AI1461" s="80"/>
      <c r="AJ1461" s="69"/>
      <c r="AK1461" s="69"/>
      <c r="AL1461" s="80"/>
      <c r="AM1461" s="80"/>
      <c r="AN1461" s="69"/>
      <c r="AO1461" s="69"/>
      <c r="AP1461" s="80"/>
      <c r="AQ1461" s="80"/>
      <c r="AR1461" s="69"/>
      <c r="AS1461" s="69"/>
      <c r="AT1461" s="80"/>
      <c r="AU1461" s="80"/>
      <c r="AV1461" s="69"/>
      <c r="AW1461" s="69"/>
      <c r="AX1461" s="80"/>
      <c r="AY1461" s="80"/>
      <c r="AZ1461" s="69"/>
      <c r="BA1461" s="69"/>
      <c r="BB1461" s="80"/>
      <c r="BC1461" s="80"/>
      <c r="BD1461" s="69"/>
      <c r="BE1461" s="69"/>
      <c r="BF1461" s="80"/>
      <c r="BG1461" s="80"/>
      <c r="BH1461" s="69"/>
      <c r="BI1461" s="69"/>
      <c r="BJ1461" s="80"/>
      <c r="BK1461" s="80"/>
      <c r="BL1461" s="69"/>
      <c r="BM1461" s="69"/>
      <c r="BN1461" s="80"/>
      <c r="BO1461" s="80"/>
      <c r="BP1461" s="69"/>
      <c r="BQ1461" s="69"/>
      <c r="BR1461" s="80"/>
      <c r="BS1461" s="80"/>
      <c r="BT1461" s="69"/>
      <c r="BU1461" s="69"/>
      <c r="BV1461" s="80"/>
      <c r="BW1461" s="80"/>
      <c r="BX1461" s="69"/>
      <c r="BY1461" s="69"/>
      <c r="BZ1461" s="80"/>
      <c r="CA1461" s="80"/>
      <c r="CB1461" s="69"/>
      <c r="CC1461" s="69"/>
      <c r="CD1461" s="80"/>
      <c r="CE1461" s="80"/>
      <c r="CF1461" s="69"/>
      <c r="CG1461" s="69"/>
      <c r="CH1461" s="69"/>
      <c r="CI1461" s="69"/>
      <c r="CJ1461" s="69"/>
      <c r="CK1461" s="69"/>
      <c r="CL1461" s="68"/>
      <c r="CM1461" s="67"/>
      <c r="CN1461" s="67"/>
      <c r="CO1461" s="68"/>
      <c r="CP1461" s="68"/>
      <c r="CQ1461" s="67"/>
      <c r="CR1461" s="67"/>
      <c r="CS1461" s="69"/>
      <c r="CT1461" s="81"/>
      <c r="CU1461" s="69"/>
      <c r="CV1461" s="69"/>
      <c r="CW1461" s="69"/>
      <c r="CX1461" s="69"/>
      <c r="CY1461" s="69"/>
      <c r="CZ1461" s="69"/>
      <c r="DA1461" s="69"/>
    </row>
    <row r="1462" spans="2:105">
      <c r="B1462" s="67"/>
      <c r="C1462" s="67"/>
      <c r="D1462" s="67"/>
      <c r="E1462" s="69"/>
      <c r="F1462" s="68"/>
      <c r="G1462" s="67"/>
      <c r="H1462" s="69"/>
      <c r="I1462" s="69"/>
      <c r="J1462" s="69"/>
      <c r="K1462" s="69"/>
      <c r="L1462" s="69"/>
      <c r="M1462" s="69"/>
      <c r="N1462" s="69"/>
      <c r="O1462" s="69"/>
      <c r="P1462" s="69"/>
      <c r="Q1462" s="69"/>
      <c r="R1462" s="69"/>
      <c r="S1462" s="80"/>
      <c r="T1462" s="80"/>
      <c r="U1462" s="80"/>
      <c r="V1462" s="80"/>
      <c r="W1462" s="80"/>
      <c r="X1462" s="80"/>
      <c r="Y1462" s="80"/>
      <c r="Z1462" s="80"/>
      <c r="AA1462" s="80"/>
      <c r="AB1462" s="80"/>
      <c r="AC1462" s="80"/>
      <c r="AD1462" s="80"/>
      <c r="AE1462" s="69"/>
      <c r="AF1462" s="69"/>
      <c r="AG1462" s="69"/>
      <c r="AH1462" s="80"/>
      <c r="AI1462" s="80"/>
      <c r="AJ1462" s="69"/>
      <c r="AK1462" s="69"/>
      <c r="AL1462" s="80"/>
      <c r="AM1462" s="80"/>
      <c r="AN1462" s="69"/>
      <c r="AO1462" s="69"/>
      <c r="AP1462" s="80"/>
      <c r="AQ1462" s="80"/>
      <c r="AR1462" s="69"/>
      <c r="AS1462" s="69"/>
      <c r="AT1462" s="80"/>
      <c r="AU1462" s="80"/>
      <c r="AV1462" s="69"/>
      <c r="AW1462" s="69"/>
      <c r="AX1462" s="80"/>
      <c r="AY1462" s="80"/>
      <c r="AZ1462" s="69"/>
      <c r="BA1462" s="69"/>
      <c r="BB1462" s="80"/>
      <c r="BC1462" s="80"/>
      <c r="BD1462" s="69"/>
      <c r="BE1462" s="69"/>
      <c r="BF1462" s="80"/>
      <c r="BG1462" s="80"/>
      <c r="BH1462" s="69"/>
      <c r="BI1462" s="69"/>
      <c r="BJ1462" s="80"/>
      <c r="BK1462" s="80"/>
      <c r="BL1462" s="69"/>
      <c r="BM1462" s="69"/>
      <c r="BN1462" s="80"/>
      <c r="BO1462" s="80"/>
      <c r="BP1462" s="69"/>
      <c r="BQ1462" s="69"/>
      <c r="BR1462" s="80"/>
      <c r="BS1462" s="80"/>
      <c r="BT1462" s="69"/>
      <c r="BU1462" s="69"/>
      <c r="BV1462" s="80"/>
      <c r="BW1462" s="80"/>
      <c r="BX1462" s="69"/>
      <c r="BY1462" s="69"/>
      <c r="BZ1462" s="80"/>
      <c r="CA1462" s="80"/>
      <c r="CB1462" s="69"/>
      <c r="CC1462" s="69"/>
      <c r="CD1462" s="80"/>
      <c r="CE1462" s="80"/>
      <c r="CF1462" s="69"/>
      <c r="CG1462" s="69"/>
      <c r="CH1462" s="69"/>
      <c r="CI1462" s="69"/>
      <c r="CJ1462" s="69"/>
      <c r="CK1462" s="69"/>
      <c r="CL1462" s="68"/>
      <c r="CM1462" s="67"/>
      <c r="CN1462" s="67"/>
      <c r="CO1462" s="68"/>
      <c r="CP1462" s="68"/>
      <c r="CQ1462" s="67"/>
      <c r="CR1462" s="67"/>
      <c r="CS1462" s="69"/>
      <c r="CT1462" s="81"/>
      <c r="CU1462" s="69"/>
      <c r="CV1462" s="69"/>
      <c r="CW1462" s="69"/>
      <c r="CX1462" s="69"/>
      <c r="CY1462" s="69"/>
      <c r="CZ1462" s="69"/>
      <c r="DA1462" s="69"/>
    </row>
    <row r="1463" spans="2:105">
      <c r="B1463" s="67"/>
      <c r="C1463" s="67"/>
      <c r="D1463" s="67"/>
      <c r="E1463" s="69"/>
      <c r="F1463" s="68"/>
      <c r="G1463" s="67"/>
      <c r="H1463" s="69"/>
      <c r="I1463" s="69"/>
      <c r="J1463" s="69"/>
      <c r="K1463" s="69"/>
      <c r="L1463" s="69"/>
      <c r="M1463" s="69"/>
      <c r="N1463" s="69"/>
      <c r="O1463" s="69"/>
      <c r="P1463" s="69"/>
      <c r="Q1463" s="69"/>
      <c r="R1463" s="69"/>
      <c r="S1463" s="80"/>
      <c r="T1463" s="80"/>
      <c r="U1463" s="80"/>
      <c r="V1463" s="80"/>
      <c r="W1463" s="80"/>
      <c r="X1463" s="80"/>
      <c r="Y1463" s="80"/>
      <c r="Z1463" s="80"/>
      <c r="AA1463" s="80"/>
      <c r="AB1463" s="80"/>
      <c r="AC1463" s="80"/>
      <c r="AD1463" s="80"/>
      <c r="AE1463" s="69"/>
      <c r="AF1463" s="69"/>
      <c r="AG1463" s="69"/>
      <c r="AH1463" s="80"/>
      <c r="AI1463" s="80"/>
      <c r="AJ1463" s="69"/>
      <c r="AK1463" s="69"/>
      <c r="AL1463" s="80"/>
      <c r="AM1463" s="80"/>
      <c r="AN1463" s="69"/>
      <c r="AO1463" s="69"/>
      <c r="AP1463" s="80"/>
      <c r="AQ1463" s="80"/>
      <c r="AR1463" s="69"/>
      <c r="AS1463" s="69"/>
      <c r="AT1463" s="80"/>
      <c r="AU1463" s="80"/>
      <c r="AV1463" s="69"/>
      <c r="AW1463" s="69"/>
      <c r="AX1463" s="80"/>
      <c r="AY1463" s="80"/>
      <c r="AZ1463" s="69"/>
      <c r="BA1463" s="69"/>
      <c r="BB1463" s="80"/>
      <c r="BC1463" s="80"/>
      <c r="BD1463" s="69"/>
      <c r="BE1463" s="69"/>
      <c r="BF1463" s="80"/>
      <c r="BG1463" s="80"/>
      <c r="BH1463" s="69"/>
      <c r="BI1463" s="69"/>
      <c r="BJ1463" s="80"/>
      <c r="BK1463" s="80"/>
      <c r="BL1463" s="69"/>
      <c r="BM1463" s="69"/>
      <c r="BN1463" s="80"/>
      <c r="BO1463" s="80"/>
      <c r="BP1463" s="69"/>
      <c r="BQ1463" s="69"/>
      <c r="BR1463" s="80"/>
      <c r="BS1463" s="80"/>
      <c r="BT1463" s="69"/>
      <c r="BU1463" s="69"/>
      <c r="BV1463" s="80"/>
      <c r="BW1463" s="80"/>
      <c r="BX1463" s="69"/>
      <c r="BY1463" s="69"/>
      <c r="BZ1463" s="80"/>
      <c r="CA1463" s="80"/>
      <c r="CB1463" s="69"/>
      <c r="CC1463" s="69"/>
      <c r="CD1463" s="80"/>
      <c r="CE1463" s="80"/>
      <c r="CF1463" s="69"/>
      <c r="CG1463" s="69"/>
      <c r="CH1463" s="69"/>
      <c r="CI1463" s="69"/>
      <c r="CJ1463" s="69"/>
      <c r="CK1463" s="69"/>
      <c r="CL1463" s="68"/>
      <c r="CM1463" s="67"/>
      <c r="CN1463" s="67"/>
      <c r="CO1463" s="68"/>
      <c r="CP1463" s="68"/>
      <c r="CQ1463" s="67"/>
      <c r="CR1463" s="67"/>
      <c r="CS1463" s="69"/>
      <c r="CT1463" s="81"/>
      <c r="CU1463" s="69"/>
      <c r="CV1463" s="69"/>
      <c r="CW1463" s="69"/>
      <c r="CX1463" s="69"/>
      <c r="CY1463" s="69"/>
      <c r="CZ1463" s="69"/>
      <c r="DA1463" s="69"/>
    </row>
    <row r="1464" spans="2:105">
      <c r="B1464" s="67"/>
      <c r="C1464" s="67"/>
      <c r="D1464" s="67"/>
      <c r="E1464" s="69"/>
      <c r="F1464" s="68"/>
      <c r="G1464" s="67"/>
      <c r="H1464" s="69"/>
      <c r="I1464" s="69"/>
      <c r="J1464" s="69"/>
      <c r="K1464" s="69"/>
      <c r="L1464" s="69"/>
      <c r="M1464" s="69"/>
      <c r="N1464" s="69"/>
      <c r="O1464" s="69"/>
      <c r="P1464" s="69"/>
      <c r="Q1464" s="69"/>
      <c r="R1464" s="69"/>
      <c r="S1464" s="80"/>
      <c r="T1464" s="80"/>
      <c r="U1464" s="80"/>
      <c r="V1464" s="80"/>
      <c r="W1464" s="80"/>
      <c r="X1464" s="80"/>
      <c r="Y1464" s="80"/>
      <c r="Z1464" s="80"/>
      <c r="AA1464" s="80"/>
      <c r="AB1464" s="80"/>
      <c r="AC1464" s="80"/>
      <c r="AD1464" s="80"/>
      <c r="AE1464" s="69"/>
      <c r="AF1464" s="69"/>
      <c r="AG1464" s="69"/>
      <c r="AH1464" s="80"/>
      <c r="AI1464" s="80"/>
      <c r="AJ1464" s="69"/>
      <c r="AK1464" s="69"/>
      <c r="AL1464" s="80"/>
      <c r="AM1464" s="80"/>
      <c r="AN1464" s="69"/>
      <c r="AO1464" s="69"/>
      <c r="AP1464" s="80"/>
      <c r="AQ1464" s="80"/>
      <c r="AR1464" s="69"/>
      <c r="AS1464" s="69"/>
      <c r="AT1464" s="80"/>
      <c r="AU1464" s="80"/>
      <c r="AV1464" s="69"/>
      <c r="AW1464" s="69"/>
      <c r="AX1464" s="80"/>
      <c r="AY1464" s="80"/>
      <c r="AZ1464" s="69"/>
      <c r="BA1464" s="69"/>
      <c r="BB1464" s="80"/>
      <c r="BC1464" s="80"/>
      <c r="BD1464" s="69"/>
      <c r="BE1464" s="69"/>
      <c r="BF1464" s="80"/>
      <c r="BG1464" s="80"/>
      <c r="BH1464" s="69"/>
      <c r="BI1464" s="69"/>
      <c r="BJ1464" s="80"/>
      <c r="BK1464" s="80"/>
      <c r="BL1464" s="69"/>
      <c r="BM1464" s="69"/>
      <c r="BN1464" s="80"/>
      <c r="BO1464" s="80"/>
      <c r="BP1464" s="69"/>
      <c r="BQ1464" s="69"/>
      <c r="BR1464" s="80"/>
      <c r="BS1464" s="80"/>
      <c r="BT1464" s="69"/>
      <c r="BU1464" s="69"/>
      <c r="BV1464" s="80"/>
      <c r="BW1464" s="80"/>
      <c r="BX1464" s="69"/>
      <c r="BY1464" s="69"/>
      <c r="BZ1464" s="80"/>
      <c r="CA1464" s="80"/>
      <c r="CB1464" s="69"/>
      <c r="CC1464" s="69"/>
      <c r="CD1464" s="80"/>
      <c r="CE1464" s="80"/>
      <c r="CF1464" s="69"/>
      <c r="CG1464" s="69"/>
      <c r="CH1464" s="69"/>
      <c r="CI1464" s="69"/>
      <c r="CJ1464" s="69"/>
      <c r="CK1464" s="69"/>
      <c r="CL1464" s="68"/>
      <c r="CM1464" s="67"/>
      <c r="CN1464" s="67"/>
      <c r="CO1464" s="68"/>
      <c r="CP1464" s="68"/>
      <c r="CQ1464" s="67"/>
      <c r="CR1464" s="67"/>
      <c r="CS1464" s="69"/>
      <c r="CT1464" s="81"/>
      <c r="CU1464" s="69"/>
      <c r="CV1464" s="69"/>
      <c r="CW1464" s="69"/>
      <c r="CX1464" s="69"/>
      <c r="CY1464" s="69"/>
      <c r="CZ1464" s="69"/>
      <c r="DA1464" s="69"/>
    </row>
    <row r="1465" spans="2:105">
      <c r="B1465" s="67"/>
      <c r="C1465" s="67"/>
      <c r="D1465" s="67"/>
      <c r="E1465" s="69"/>
      <c r="F1465" s="68"/>
      <c r="G1465" s="67"/>
      <c r="H1465" s="69"/>
      <c r="I1465" s="69"/>
      <c r="J1465" s="69"/>
      <c r="K1465" s="69"/>
      <c r="L1465" s="69"/>
      <c r="M1465" s="69"/>
      <c r="N1465" s="69"/>
      <c r="O1465" s="69"/>
      <c r="P1465" s="69"/>
      <c r="Q1465" s="69"/>
      <c r="R1465" s="69"/>
      <c r="S1465" s="80"/>
      <c r="T1465" s="80"/>
      <c r="U1465" s="80"/>
      <c r="V1465" s="80"/>
      <c r="W1465" s="80"/>
      <c r="X1465" s="80"/>
      <c r="Y1465" s="80"/>
      <c r="Z1465" s="80"/>
      <c r="AA1465" s="80"/>
      <c r="AB1465" s="80"/>
      <c r="AC1465" s="80"/>
      <c r="AD1465" s="80"/>
      <c r="AE1465" s="69"/>
      <c r="AF1465" s="69"/>
      <c r="AG1465" s="69"/>
      <c r="AH1465" s="80"/>
      <c r="AI1465" s="80"/>
      <c r="AJ1465" s="69"/>
      <c r="AK1465" s="69"/>
      <c r="AL1465" s="80"/>
      <c r="AM1465" s="80"/>
      <c r="AN1465" s="69"/>
      <c r="AO1465" s="69"/>
      <c r="AP1465" s="80"/>
      <c r="AQ1465" s="80"/>
      <c r="AR1465" s="69"/>
      <c r="AS1465" s="69"/>
      <c r="AT1465" s="80"/>
      <c r="AU1465" s="80"/>
      <c r="AV1465" s="69"/>
      <c r="AW1465" s="69"/>
      <c r="AX1465" s="80"/>
      <c r="AY1465" s="80"/>
      <c r="AZ1465" s="69"/>
      <c r="BA1465" s="69"/>
      <c r="BB1465" s="80"/>
      <c r="BC1465" s="80"/>
      <c r="BD1465" s="69"/>
      <c r="BE1465" s="69"/>
      <c r="BF1465" s="80"/>
      <c r="BG1465" s="80"/>
      <c r="BH1465" s="69"/>
      <c r="BI1465" s="69"/>
      <c r="BJ1465" s="80"/>
      <c r="BK1465" s="80"/>
      <c r="BL1465" s="69"/>
      <c r="BM1465" s="69"/>
      <c r="BN1465" s="80"/>
      <c r="BO1465" s="80"/>
      <c r="BP1465" s="69"/>
      <c r="BQ1465" s="69"/>
      <c r="BR1465" s="80"/>
      <c r="BS1465" s="80"/>
      <c r="BT1465" s="69"/>
      <c r="BU1465" s="69"/>
      <c r="BV1465" s="80"/>
      <c r="BW1465" s="80"/>
      <c r="BX1465" s="69"/>
      <c r="BY1465" s="69"/>
      <c r="BZ1465" s="80"/>
      <c r="CA1465" s="80"/>
      <c r="CB1465" s="69"/>
      <c r="CC1465" s="69"/>
      <c r="CD1465" s="80"/>
      <c r="CE1465" s="80"/>
      <c r="CF1465" s="69"/>
      <c r="CG1465" s="69"/>
      <c r="CH1465" s="69"/>
      <c r="CI1465" s="69"/>
      <c r="CJ1465" s="69"/>
      <c r="CK1465" s="69"/>
      <c r="CL1465" s="68"/>
      <c r="CM1465" s="67"/>
      <c r="CN1465" s="67"/>
      <c r="CO1465" s="68"/>
      <c r="CP1465" s="68"/>
      <c r="CQ1465" s="67"/>
      <c r="CR1465" s="67"/>
      <c r="CS1465" s="69"/>
      <c r="CT1465" s="81"/>
      <c r="CU1465" s="69"/>
      <c r="CV1465" s="69"/>
      <c r="CW1465" s="69"/>
      <c r="CX1465" s="69"/>
      <c r="CY1465" s="69"/>
      <c r="CZ1465" s="69"/>
      <c r="DA1465" s="69"/>
    </row>
    <row r="1466" spans="2:105">
      <c r="B1466" s="67"/>
      <c r="C1466" s="67"/>
      <c r="D1466" s="67"/>
      <c r="E1466" s="69"/>
      <c r="F1466" s="68"/>
      <c r="G1466" s="67"/>
      <c r="H1466" s="69"/>
      <c r="I1466" s="69"/>
      <c r="J1466" s="69"/>
      <c r="K1466" s="69"/>
      <c r="L1466" s="69"/>
      <c r="M1466" s="69"/>
      <c r="N1466" s="69"/>
      <c r="O1466" s="69"/>
      <c r="P1466" s="69"/>
      <c r="Q1466" s="69"/>
      <c r="R1466" s="69"/>
      <c r="S1466" s="80"/>
      <c r="T1466" s="80"/>
      <c r="U1466" s="80"/>
      <c r="V1466" s="80"/>
      <c r="W1466" s="80"/>
      <c r="X1466" s="80"/>
      <c r="Y1466" s="80"/>
      <c r="Z1466" s="80"/>
      <c r="AA1466" s="80"/>
      <c r="AB1466" s="80"/>
      <c r="AC1466" s="80"/>
      <c r="AD1466" s="80"/>
      <c r="AE1466" s="69"/>
      <c r="AF1466" s="69"/>
      <c r="AG1466" s="69"/>
      <c r="AH1466" s="80"/>
      <c r="AI1466" s="80"/>
      <c r="AJ1466" s="69"/>
      <c r="AK1466" s="69"/>
      <c r="AL1466" s="80"/>
      <c r="AM1466" s="80"/>
      <c r="AN1466" s="69"/>
      <c r="AO1466" s="69"/>
      <c r="AP1466" s="80"/>
      <c r="AQ1466" s="80"/>
      <c r="AR1466" s="69"/>
      <c r="AS1466" s="69"/>
      <c r="AT1466" s="80"/>
      <c r="AU1466" s="80"/>
      <c r="AV1466" s="69"/>
      <c r="AW1466" s="69"/>
      <c r="AX1466" s="80"/>
      <c r="AY1466" s="80"/>
      <c r="AZ1466" s="69"/>
      <c r="BA1466" s="69"/>
      <c r="BB1466" s="80"/>
      <c r="BC1466" s="80"/>
      <c r="BD1466" s="69"/>
      <c r="BE1466" s="69"/>
      <c r="BF1466" s="80"/>
      <c r="BG1466" s="80"/>
      <c r="BH1466" s="69"/>
      <c r="BI1466" s="69"/>
      <c r="BJ1466" s="80"/>
      <c r="BK1466" s="80"/>
      <c r="BL1466" s="69"/>
      <c r="BM1466" s="69"/>
      <c r="BN1466" s="80"/>
      <c r="BO1466" s="80"/>
      <c r="BP1466" s="69"/>
      <c r="BQ1466" s="69"/>
      <c r="BR1466" s="80"/>
      <c r="BS1466" s="80"/>
      <c r="BT1466" s="69"/>
      <c r="BU1466" s="69"/>
      <c r="BV1466" s="80"/>
      <c r="BW1466" s="80"/>
      <c r="BX1466" s="69"/>
      <c r="BY1466" s="69"/>
      <c r="BZ1466" s="80"/>
      <c r="CA1466" s="80"/>
      <c r="CB1466" s="69"/>
      <c r="CC1466" s="69"/>
      <c r="CD1466" s="80"/>
      <c r="CE1466" s="80"/>
      <c r="CF1466" s="69"/>
      <c r="CG1466" s="69"/>
      <c r="CH1466" s="69"/>
      <c r="CI1466" s="69"/>
      <c r="CJ1466" s="69"/>
      <c r="CK1466" s="69"/>
      <c r="CL1466" s="68"/>
      <c r="CM1466" s="67"/>
      <c r="CN1466" s="67"/>
      <c r="CO1466" s="68"/>
      <c r="CP1466" s="68"/>
      <c r="CQ1466" s="67"/>
      <c r="CR1466" s="67"/>
      <c r="CS1466" s="69"/>
      <c r="CT1466" s="81"/>
      <c r="CU1466" s="69"/>
      <c r="CV1466" s="69"/>
      <c r="CW1466" s="69"/>
      <c r="CX1466" s="69"/>
      <c r="CY1466" s="69"/>
      <c r="CZ1466" s="69"/>
      <c r="DA1466" s="69"/>
    </row>
    <row r="1467" spans="2:105">
      <c r="B1467" s="67"/>
      <c r="C1467" s="67"/>
      <c r="D1467" s="67"/>
      <c r="E1467" s="69"/>
      <c r="F1467" s="68"/>
      <c r="G1467" s="67"/>
      <c r="H1467" s="69"/>
      <c r="I1467" s="69"/>
      <c r="J1467" s="69"/>
      <c r="K1467" s="69"/>
      <c r="L1467" s="69"/>
      <c r="M1467" s="69"/>
      <c r="N1467" s="69"/>
      <c r="O1467" s="69"/>
      <c r="P1467" s="69"/>
      <c r="Q1467" s="69"/>
      <c r="R1467" s="69"/>
      <c r="S1467" s="80"/>
      <c r="T1467" s="80"/>
      <c r="U1467" s="80"/>
      <c r="V1467" s="80"/>
      <c r="W1467" s="80"/>
      <c r="X1467" s="80"/>
      <c r="Y1467" s="80"/>
      <c r="Z1467" s="80"/>
      <c r="AA1467" s="80"/>
      <c r="AB1467" s="80"/>
      <c r="AC1467" s="80"/>
      <c r="AD1467" s="80"/>
      <c r="AE1467" s="69"/>
      <c r="AF1467" s="69"/>
      <c r="AG1467" s="69"/>
      <c r="AH1467" s="80"/>
      <c r="AI1467" s="80"/>
      <c r="AJ1467" s="69"/>
      <c r="AK1467" s="69"/>
      <c r="AL1467" s="80"/>
      <c r="AM1467" s="80"/>
      <c r="AN1467" s="69"/>
      <c r="AO1467" s="69"/>
      <c r="AP1467" s="80"/>
      <c r="AQ1467" s="80"/>
      <c r="AR1467" s="69"/>
      <c r="AS1467" s="69"/>
      <c r="AT1467" s="80"/>
      <c r="AU1467" s="80"/>
      <c r="AV1467" s="69"/>
      <c r="AW1467" s="69"/>
      <c r="AX1467" s="80"/>
      <c r="AY1467" s="80"/>
      <c r="AZ1467" s="69"/>
      <c r="BA1467" s="69"/>
      <c r="BB1467" s="80"/>
      <c r="BC1467" s="80"/>
      <c r="BD1467" s="69"/>
      <c r="BE1467" s="69"/>
      <c r="BF1467" s="80"/>
      <c r="BG1467" s="80"/>
      <c r="BH1467" s="69"/>
      <c r="BI1467" s="69"/>
      <c r="BJ1467" s="80"/>
      <c r="BK1467" s="80"/>
      <c r="BL1467" s="69"/>
      <c r="BM1467" s="69"/>
      <c r="BN1467" s="80"/>
      <c r="BO1467" s="80"/>
      <c r="BP1467" s="69"/>
      <c r="BQ1467" s="69"/>
      <c r="BR1467" s="80"/>
      <c r="BS1467" s="80"/>
      <c r="BT1467" s="69"/>
      <c r="BU1467" s="69"/>
      <c r="BV1467" s="80"/>
      <c r="BW1467" s="80"/>
      <c r="BX1467" s="69"/>
      <c r="BY1467" s="69"/>
      <c r="BZ1467" s="80"/>
      <c r="CA1467" s="80"/>
      <c r="CB1467" s="69"/>
      <c r="CC1467" s="69"/>
      <c r="CD1467" s="80"/>
      <c r="CE1467" s="80"/>
      <c r="CF1467" s="69"/>
      <c r="CG1467" s="69"/>
      <c r="CH1467" s="69"/>
      <c r="CI1467" s="69"/>
      <c r="CJ1467" s="69"/>
      <c r="CK1467" s="69"/>
      <c r="CL1467" s="68"/>
      <c r="CM1467" s="67"/>
      <c r="CN1467" s="67"/>
      <c r="CO1467" s="68"/>
      <c r="CP1467" s="68"/>
      <c r="CQ1467" s="67"/>
      <c r="CR1467" s="67"/>
      <c r="CS1467" s="69"/>
      <c r="CT1467" s="81"/>
      <c r="CU1467" s="69"/>
      <c r="CV1467" s="69"/>
      <c r="CW1467" s="69"/>
      <c r="CX1467" s="69"/>
      <c r="CY1467" s="69"/>
      <c r="CZ1467" s="69"/>
      <c r="DA1467" s="69"/>
    </row>
    <row r="1468" spans="2:105">
      <c r="B1468" s="67"/>
      <c r="C1468" s="67"/>
      <c r="D1468" s="67"/>
      <c r="E1468" s="69"/>
      <c r="F1468" s="68"/>
      <c r="G1468" s="67"/>
      <c r="H1468" s="69"/>
      <c r="I1468" s="69"/>
      <c r="J1468" s="69"/>
      <c r="K1468" s="69"/>
      <c r="L1468" s="69"/>
      <c r="M1468" s="69"/>
      <c r="N1468" s="69"/>
      <c r="O1468" s="69"/>
      <c r="P1468" s="69"/>
      <c r="Q1468" s="69"/>
      <c r="R1468" s="69"/>
      <c r="S1468" s="80"/>
      <c r="T1468" s="80"/>
      <c r="U1468" s="80"/>
      <c r="V1468" s="80"/>
      <c r="W1468" s="80"/>
      <c r="X1468" s="80"/>
      <c r="Y1468" s="80"/>
      <c r="Z1468" s="80"/>
      <c r="AA1468" s="80"/>
      <c r="AB1468" s="80"/>
      <c r="AC1468" s="80"/>
      <c r="AD1468" s="80"/>
      <c r="AE1468" s="69"/>
      <c r="AF1468" s="69"/>
      <c r="AG1468" s="69"/>
      <c r="AH1468" s="80"/>
      <c r="AI1468" s="80"/>
      <c r="AJ1468" s="69"/>
      <c r="AK1468" s="69"/>
      <c r="AL1468" s="80"/>
      <c r="AM1468" s="80"/>
      <c r="AN1468" s="69"/>
      <c r="AO1468" s="69"/>
      <c r="AP1468" s="80"/>
      <c r="AQ1468" s="80"/>
      <c r="AR1468" s="69"/>
      <c r="AS1468" s="69"/>
      <c r="AT1468" s="80"/>
      <c r="AU1468" s="80"/>
      <c r="AV1468" s="69"/>
      <c r="AW1468" s="69"/>
      <c r="AX1468" s="80"/>
      <c r="AY1468" s="80"/>
      <c r="AZ1468" s="69"/>
      <c r="BA1468" s="69"/>
      <c r="BB1468" s="80"/>
      <c r="BC1468" s="80"/>
      <c r="BD1468" s="69"/>
      <c r="BE1468" s="69"/>
      <c r="BF1468" s="80"/>
      <c r="BG1468" s="80"/>
      <c r="BH1468" s="69"/>
      <c r="BI1468" s="69"/>
      <c r="BJ1468" s="80"/>
      <c r="BK1468" s="80"/>
      <c r="BL1468" s="69"/>
      <c r="BM1468" s="69"/>
      <c r="BN1468" s="80"/>
      <c r="BO1468" s="80"/>
      <c r="BP1468" s="69"/>
      <c r="BQ1468" s="69"/>
      <c r="BR1468" s="80"/>
      <c r="BS1468" s="80"/>
      <c r="BT1468" s="69"/>
      <c r="BU1468" s="69"/>
      <c r="BV1468" s="80"/>
      <c r="BW1468" s="80"/>
      <c r="BX1468" s="69"/>
      <c r="BY1468" s="69"/>
      <c r="BZ1468" s="80"/>
      <c r="CA1468" s="80"/>
      <c r="CB1468" s="69"/>
      <c r="CC1468" s="69"/>
      <c r="CD1468" s="80"/>
      <c r="CE1468" s="80"/>
      <c r="CF1468" s="69"/>
      <c r="CG1468" s="69"/>
      <c r="CH1468" s="69"/>
      <c r="CI1468" s="69"/>
      <c r="CJ1468" s="69"/>
      <c r="CK1468" s="69"/>
      <c r="CL1468" s="68"/>
      <c r="CM1468" s="67"/>
      <c r="CN1468" s="67"/>
      <c r="CO1468" s="68"/>
      <c r="CP1468" s="68"/>
      <c r="CQ1468" s="67"/>
      <c r="CR1468" s="67"/>
      <c r="CS1468" s="69"/>
      <c r="CT1468" s="81"/>
      <c r="CU1468" s="69"/>
      <c r="CV1468" s="69"/>
      <c r="CW1468" s="69"/>
      <c r="CX1468" s="69"/>
      <c r="CY1468" s="69"/>
      <c r="CZ1468" s="69"/>
      <c r="DA1468" s="69"/>
    </row>
    <row r="1469" spans="2:105">
      <c r="B1469" s="67"/>
      <c r="C1469" s="67"/>
      <c r="D1469" s="67"/>
      <c r="E1469" s="69"/>
      <c r="F1469" s="68"/>
      <c r="G1469" s="67"/>
      <c r="H1469" s="69"/>
      <c r="I1469" s="69"/>
      <c r="J1469" s="69"/>
      <c r="K1469" s="69"/>
      <c r="L1469" s="69"/>
      <c r="M1469" s="69"/>
      <c r="N1469" s="69"/>
      <c r="O1469" s="69"/>
      <c r="P1469" s="69"/>
      <c r="Q1469" s="69"/>
      <c r="R1469" s="69"/>
      <c r="S1469" s="80"/>
      <c r="T1469" s="80"/>
      <c r="U1469" s="80"/>
      <c r="V1469" s="80"/>
      <c r="W1469" s="80"/>
      <c r="X1469" s="80"/>
      <c r="Y1469" s="80"/>
      <c r="Z1469" s="80"/>
      <c r="AA1469" s="80"/>
      <c r="AB1469" s="80"/>
      <c r="AC1469" s="80"/>
      <c r="AD1469" s="80"/>
      <c r="AE1469" s="69"/>
      <c r="AF1469" s="69"/>
      <c r="AG1469" s="69"/>
      <c r="AH1469" s="80"/>
      <c r="AI1469" s="80"/>
      <c r="AJ1469" s="69"/>
      <c r="AK1469" s="69"/>
      <c r="AL1469" s="80"/>
      <c r="AM1469" s="80"/>
      <c r="AN1469" s="69"/>
      <c r="AO1469" s="69"/>
      <c r="AP1469" s="80"/>
      <c r="AQ1469" s="80"/>
      <c r="AR1469" s="69"/>
      <c r="AS1469" s="69"/>
      <c r="AT1469" s="80"/>
      <c r="AU1469" s="80"/>
      <c r="AV1469" s="69"/>
      <c r="AW1469" s="69"/>
      <c r="AX1469" s="80"/>
      <c r="AY1469" s="80"/>
      <c r="AZ1469" s="69"/>
      <c r="BA1469" s="69"/>
      <c r="BB1469" s="80"/>
      <c r="BC1469" s="80"/>
      <c r="BD1469" s="69"/>
      <c r="BE1469" s="69"/>
      <c r="BF1469" s="80"/>
      <c r="BG1469" s="80"/>
      <c r="BH1469" s="69"/>
      <c r="BI1469" s="69"/>
      <c r="BJ1469" s="80"/>
      <c r="BK1469" s="80"/>
      <c r="BL1469" s="69"/>
      <c r="BM1469" s="69"/>
      <c r="BN1469" s="80"/>
      <c r="BO1469" s="80"/>
      <c r="BP1469" s="69"/>
      <c r="BQ1469" s="69"/>
      <c r="BR1469" s="80"/>
      <c r="BS1469" s="80"/>
      <c r="BT1469" s="69"/>
      <c r="BU1469" s="69"/>
      <c r="BV1469" s="80"/>
      <c r="BW1469" s="80"/>
      <c r="BX1469" s="69"/>
      <c r="BY1469" s="69"/>
      <c r="BZ1469" s="80"/>
      <c r="CA1469" s="80"/>
      <c r="CB1469" s="69"/>
      <c r="CC1469" s="69"/>
      <c r="CD1469" s="80"/>
      <c r="CE1469" s="80"/>
      <c r="CF1469" s="69"/>
      <c r="CG1469" s="69"/>
      <c r="CH1469" s="69"/>
      <c r="CI1469" s="69"/>
      <c r="CJ1469" s="69"/>
      <c r="CK1469" s="69"/>
      <c r="CL1469" s="68"/>
      <c r="CM1469" s="67"/>
      <c r="CN1469" s="67"/>
      <c r="CO1469" s="68"/>
      <c r="CP1469" s="68"/>
      <c r="CQ1469" s="67"/>
      <c r="CR1469" s="67"/>
      <c r="CS1469" s="69"/>
      <c r="CT1469" s="81"/>
      <c r="CU1469" s="69"/>
      <c r="CV1469" s="69"/>
      <c r="CW1469" s="69"/>
      <c r="CX1469" s="69"/>
      <c r="CY1469" s="69"/>
      <c r="CZ1469" s="69"/>
      <c r="DA1469" s="69"/>
    </row>
    <row r="1470" spans="2:105">
      <c r="B1470" s="67"/>
      <c r="C1470" s="67"/>
      <c r="D1470" s="67"/>
      <c r="E1470" s="69"/>
      <c r="F1470" s="68"/>
      <c r="G1470" s="67"/>
      <c r="H1470" s="69"/>
      <c r="I1470" s="69"/>
      <c r="J1470" s="69"/>
      <c r="K1470" s="69"/>
      <c r="L1470" s="69"/>
      <c r="M1470" s="69"/>
      <c r="N1470" s="69"/>
      <c r="O1470" s="69"/>
      <c r="P1470" s="69"/>
      <c r="Q1470" s="69"/>
      <c r="R1470" s="69"/>
      <c r="S1470" s="80"/>
      <c r="T1470" s="80"/>
      <c r="U1470" s="80"/>
      <c r="V1470" s="80"/>
      <c r="W1470" s="80"/>
      <c r="X1470" s="80"/>
      <c r="Y1470" s="80"/>
      <c r="Z1470" s="80"/>
      <c r="AA1470" s="80"/>
      <c r="AB1470" s="80"/>
      <c r="AC1470" s="80"/>
      <c r="AD1470" s="80"/>
      <c r="AE1470" s="69"/>
      <c r="AF1470" s="69"/>
      <c r="AG1470" s="69"/>
      <c r="AH1470" s="80"/>
      <c r="AI1470" s="80"/>
      <c r="AJ1470" s="69"/>
      <c r="AK1470" s="69"/>
      <c r="AL1470" s="80"/>
      <c r="AM1470" s="80"/>
      <c r="AN1470" s="69"/>
      <c r="AO1470" s="69"/>
      <c r="AP1470" s="80"/>
      <c r="AQ1470" s="80"/>
      <c r="AR1470" s="69"/>
      <c r="AS1470" s="69"/>
      <c r="AT1470" s="80"/>
      <c r="AU1470" s="80"/>
      <c r="AV1470" s="69"/>
      <c r="AW1470" s="69"/>
      <c r="AX1470" s="80"/>
      <c r="AY1470" s="80"/>
      <c r="AZ1470" s="69"/>
      <c r="BA1470" s="69"/>
      <c r="BB1470" s="80"/>
      <c r="BC1470" s="80"/>
      <c r="BD1470" s="69"/>
      <c r="BE1470" s="69"/>
      <c r="BF1470" s="80"/>
      <c r="BG1470" s="80"/>
      <c r="BH1470" s="69"/>
      <c r="BI1470" s="69"/>
      <c r="BJ1470" s="80"/>
      <c r="BK1470" s="80"/>
      <c r="BL1470" s="69"/>
      <c r="BM1470" s="69"/>
      <c r="BN1470" s="80"/>
      <c r="BO1470" s="80"/>
      <c r="BP1470" s="69"/>
      <c r="BQ1470" s="69"/>
      <c r="BR1470" s="80"/>
      <c r="BS1470" s="80"/>
      <c r="BT1470" s="69"/>
      <c r="BU1470" s="69"/>
      <c r="BV1470" s="80"/>
      <c r="BW1470" s="80"/>
      <c r="BX1470" s="69"/>
      <c r="BY1470" s="69"/>
      <c r="BZ1470" s="80"/>
      <c r="CA1470" s="80"/>
      <c r="CB1470" s="69"/>
      <c r="CC1470" s="69"/>
      <c r="CD1470" s="80"/>
      <c r="CE1470" s="80"/>
      <c r="CF1470" s="69"/>
      <c r="CG1470" s="69"/>
      <c r="CH1470" s="69"/>
      <c r="CI1470" s="69"/>
      <c r="CJ1470" s="69"/>
      <c r="CK1470" s="69"/>
      <c r="CL1470" s="68"/>
      <c r="CM1470" s="67"/>
      <c r="CN1470" s="67"/>
      <c r="CO1470" s="68"/>
      <c r="CP1470" s="68"/>
      <c r="CQ1470" s="67"/>
      <c r="CR1470" s="67"/>
      <c r="CS1470" s="69"/>
      <c r="CT1470" s="81"/>
      <c r="CU1470" s="69"/>
      <c r="CV1470" s="69"/>
      <c r="CW1470" s="69"/>
      <c r="CX1470" s="69"/>
      <c r="CY1470" s="69"/>
      <c r="CZ1470" s="69"/>
      <c r="DA1470" s="69"/>
    </row>
    <row r="1471" spans="2:105">
      <c r="B1471" s="67"/>
      <c r="C1471" s="67"/>
      <c r="D1471" s="67"/>
      <c r="E1471" s="69"/>
      <c r="F1471" s="68"/>
      <c r="G1471" s="67"/>
      <c r="H1471" s="69"/>
      <c r="I1471" s="69"/>
      <c r="J1471" s="69"/>
      <c r="K1471" s="69"/>
      <c r="L1471" s="69"/>
      <c r="M1471" s="69"/>
      <c r="N1471" s="69"/>
      <c r="O1471" s="69"/>
      <c r="P1471" s="69"/>
      <c r="Q1471" s="69"/>
      <c r="R1471" s="69"/>
      <c r="S1471" s="80"/>
      <c r="T1471" s="80"/>
      <c r="U1471" s="80"/>
      <c r="V1471" s="80"/>
      <c r="W1471" s="80"/>
      <c r="X1471" s="80"/>
      <c r="Y1471" s="80"/>
      <c r="Z1471" s="80"/>
      <c r="AA1471" s="80"/>
      <c r="AB1471" s="80"/>
      <c r="AC1471" s="80"/>
      <c r="AD1471" s="80"/>
      <c r="AE1471" s="69"/>
      <c r="AF1471" s="69"/>
      <c r="AG1471" s="69"/>
      <c r="AH1471" s="80"/>
      <c r="AI1471" s="80"/>
      <c r="AJ1471" s="69"/>
      <c r="AK1471" s="69"/>
      <c r="AL1471" s="80"/>
      <c r="AM1471" s="80"/>
      <c r="AN1471" s="69"/>
      <c r="AO1471" s="69"/>
      <c r="AP1471" s="80"/>
      <c r="AQ1471" s="80"/>
      <c r="AR1471" s="69"/>
      <c r="AS1471" s="69"/>
      <c r="AT1471" s="80"/>
      <c r="AU1471" s="80"/>
      <c r="AV1471" s="69"/>
      <c r="AW1471" s="69"/>
      <c r="AX1471" s="80"/>
      <c r="AY1471" s="80"/>
      <c r="AZ1471" s="69"/>
      <c r="BA1471" s="69"/>
      <c r="BB1471" s="80"/>
      <c r="BC1471" s="80"/>
      <c r="BD1471" s="69"/>
      <c r="BE1471" s="69"/>
      <c r="BF1471" s="80"/>
      <c r="BG1471" s="80"/>
      <c r="BH1471" s="69"/>
      <c r="BI1471" s="69"/>
      <c r="BJ1471" s="80"/>
      <c r="BK1471" s="80"/>
      <c r="BL1471" s="69"/>
      <c r="BM1471" s="69"/>
      <c r="BN1471" s="80"/>
      <c r="BO1471" s="80"/>
      <c r="BP1471" s="69"/>
      <c r="BQ1471" s="69"/>
      <c r="BR1471" s="80"/>
      <c r="BS1471" s="80"/>
      <c r="BT1471" s="69"/>
      <c r="BU1471" s="69"/>
      <c r="BV1471" s="80"/>
      <c r="BW1471" s="80"/>
      <c r="BX1471" s="69"/>
      <c r="BY1471" s="69"/>
      <c r="BZ1471" s="80"/>
      <c r="CA1471" s="80"/>
      <c r="CB1471" s="69"/>
      <c r="CC1471" s="69"/>
      <c r="CD1471" s="80"/>
      <c r="CE1471" s="80"/>
      <c r="CF1471" s="69"/>
      <c r="CG1471" s="69"/>
      <c r="CH1471" s="69"/>
      <c r="CI1471" s="69"/>
      <c r="CJ1471" s="69"/>
      <c r="CK1471" s="69"/>
      <c r="CL1471" s="68"/>
      <c r="CM1471" s="67"/>
      <c r="CN1471" s="67"/>
      <c r="CO1471" s="68"/>
      <c r="CP1471" s="68"/>
      <c r="CQ1471" s="67"/>
      <c r="CR1471" s="67"/>
      <c r="CS1471" s="69"/>
      <c r="CT1471" s="81"/>
      <c r="CU1471" s="69"/>
      <c r="CV1471" s="69"/>
      <c r="CW1471" s="69"/>
      <c r="CX1471" s="69"/>
      <c r="CY1471" s="69"/>
      <c r="CZ1471" s="69"/>
      <c r="DA1471" s="69"/>
    </row>
    <row r="1472" spans="2:105">
      <c r="B1472" s="67"/>
      <c r="C1472" s="67"/>
      <c r="D1472" s="67"/>
      <c r="E1472" s="69"/>
      <c r="F1472" s="68"/>
      <c r="G1472" s="67"/>
      <c r="H1472" s="69"/>
      <c r="I1472" s="69"/>
      <c r="J1472" s="69"/>
      <c r="K1472" s="69"/>
      <c r="L1472" s="69"/>
      <c r="M1472" s="69"/>
      <c r="N1472" s="69"/>
      <c r="O1472" s="69"/>
      <c r="P1472" s="69"/>
      <c r="Q1472" s="69"/>
      <c r="R1472" s="69"/>
      <c r="S1472" s="80"/>
      <c r="T1472" s="80"/>
      <c r="U1472" s="80"/>
      <c r="V1472" s="80"/>
      <c r="W1472" s="80"/>
      <c r="X1472" s="80"/>
      <c r="Y1472" s="80"/>
      <c r="Z1472" s="80"/>
      <c r="AA1472" s="80"/>
      <c r="AB1472" s="80"/>
      <c r="AC1472" s="80"/>
      <c r="AD1472" s="80"/>
      <c r="AE1472" s="69"/>
      <c r="AF1472" s="69"/>
      <c r="AG1472" s="69"/>
      <c r="AH1472" s="80"/>
      <c r="AI1472" s="80"/>
      <c r="AJ1472" s="69"/>
      <c r="AK1472" s="69"/>
      <c r="AL1472" s="80"/>
      <c r="AM1472" s="80"/>
      <c r="AN1472" s="69"/>
      <c r="AO1472" s="69"/>
      <c r="AP1472" s="80"/>
      <c r="AQ1472" s="80"/>
      <c r="AR1472" s="69"/>
      <c r="AS1472" s="69"/>
      <c r="AT1472" s="80"/>
      <c r="AU1472" s="80"/>
      <c r="AV1472" s="69"/>
      <c r="AW1472" s="69"/>
      <c r="AX1472" s="80"/>
      <c r="AY1472" s="80"/>
      <c r="AZ1472" s="69"/>
      <c r="BA1472" s="69"/>
      <c r="BB1472" s="80"/>
      <c r="BC1472" s="80"/>
      <c r="BD1472" s="69"/>
      <c r="BE1472" s="69"/>
      <c r="BF1472" s="80"/>
      <c r="BG1472" s="80"/>
      <c r="BH1472" s="69"/>
      <c r="BI1472" s="69"/>
      <c r="BJ1472" s="80"/>
      <c r="BK1472" s="80"/>
      <c r="BL1472" s="69"/>
      <c r="BM1472" s="69"/>
      <c r="BN1472" s="80"/>
      <c r="BO1472" s="80"/>
      <c r="BP1472" s="69"/>
      <c r="BQ1472" s="69"/>
      <c r="BR1472" s="80"/>
      <c r="BS1472" s="80"/>
      <c r="BT1472" s="69"/>
      <c r="BU1472" s="69"/>
      <c r="BV1472" s="80"/>
      <c r="BW1472" s="80"/>
      <c r="BX1472" s="69"/>
      <c r="BY1472" s="69"/>
      <c r="BZ1472" s="80"/>
      <c r="CA1472" s="80"/>
      <c r="CB1472" s="69"/>
      <c r="CC1472" s="69"/>
      <c r="CD1472" s="80"/>
      <c r="CE1472" s="80"/>
      <c r="CF1472" s="69"/>
      <c r="CG1472" s="69"/>
      <c r="CH1472" s="69"/>
      <c r="CI1472" s="69"/>
      <c r="CJ1472" s="69"/>
      <c r="CK1472" s="69"/>
      <c r="CL1472" s="68"/>
      <c r="CM1472" s="67"/>
      <c r="CN1472" s="67"/>
      <c r="CO1472" s="68"/>
      <c r="CP1472" s="68"/>
      <c r="CQ1472" s="67"/>
      <c r="CR1472" s="67"/>
      <c r="CS1472" s="69"/>
      <c r="CT1472" s="81"/>
      <c r="CU1472" s="69"/>
      <c r="CV1472" s="69"/>
      <c r="CW1472" s="69"/>
      <c r="CX1472" s="69"/>
      <c r="CY1472" s="69"/>
      <c r="CZ1472" s="69"/>
      <c r="DA1472" s="69"/>
    </row>
    <row r="1473" spans="2:105">
      <c r="B1473" s="67"/>
      <c r="C1473" s="67"/>
      <c r="D1473" s="67"/>
      <c r="E1473" s="69"/>
      <c r="F1473" s="68"/>
      <c r="G1473" s="67"/>
      <c r="H1473" s="69"/>
      <c r="I1473" s="69"/>
      <c r="J1473" s="69"/>
      <c r="K1473" s="69"/>
      <c r="L1473" s="69"/>
      <c r="M1473" s="69"/>
      <c r="N1473" s="69"/>
      <c r="O1473" s="69"/>
      <c r="P1473" s="69"/>
      <c r="Q1473" s="69"/>
      <c r="R1473" s="69"/>
      <c r="S1473" s="80"/>
      <c r="T1473" s="80"/>
      <c r="U1473" s="80"/>
      <c r="V1473" s="80"/>
      <c r="W1473" s="80"/>
      <c r="X1473" s="80"/>
      <c r="Y1473" s="80"/>
      <c r="Z1473" s="80"/>
      <c r="AA1473" s="80"/>
      <c r="AB1473" s="80"/>
      <c r="AC1473" s="80"/>
      <c r="AD1473" s="80"/>
      <c r="AE1473" s="69"/>
      <c r="AF1473" s="69"/>
      <c r="AG1473" s="69"/>
      <c r="AH1473" s="80"/>
      <c r="AI1473" s="80"/>
      <c r="AJ1473" s="69"/>
      <c r="AK1473" s="69"/>
      <c r="AL1473" s="80"/>
      <c r="AM1473" s="80"/>
      <c r="AN1473" s="69"/>
      <c r="AO1473" s="69"/>
      <c r="AP1473" s="80"/>
      <c r="AQ1473" s="80"/>
      <c r="AR1473" s="69"/>
      <c r="AS1473" s="69"/>
      <c r="AT1473" s="80"/>
      <c r="AU1473" s="80"/>
      <c r="AV1473" s="69"/>
      <c r="AW1473" s="69"/>
      <c r="AX1473" s="80"/>
      <c r="AY1473" s="80"/>
      <c r="AZ1473" s="69"/>
      <c r="BA1473" s="69"/>
      <c r="BB1473" s="80"/>
      <c r="BC1473" s="80"/>
      <c r="BD1473" s="69"/>
      <c r="BE1473" s="69"/>
      <c r="BF1473" s="80"/>
      <c r="BG1473" s="80"/>
      <c r="BH1473" s="69"/>
      <c r="BI1473" s="69"/>
      <c r="BJ1473" s="80"/>
      <c r="BK1473" s="80"/>
      <c r="BL1473" s="69"/>
      <c r="BM1473" s="69"/>
      <c r="BN1473" s="80"/>
      <c r="BO1473" s="80"/>
      <c r="BP1473" s="69"/>
      <c r="BQ1473" s="69"/>
      <c r="BR1473" s="80"/>
      <c r="BS1473" s="80"/>
      <c r="BT1473" s="69"/>
      <c r="BU1473" s="69"/>
      <c r="BV1473" s="80"/>
      <c r="BW1473" s="80"/>
      <c r="BX1473" s="69"/>
      <c r="BY1473" s="69"/>
      <c r="BZ1473" s="80"/>
      <c r="CA1473" s="80"/>
      <c r="CB1473" s="69"/>
      <c r="CC1473" s="69"/>
      <c r="CD1473" s="80"/>
      <c r="CE1473" s="80"/>
      <c r="CF1473" s="69"/>
      <c r="CG1473" s="69"/>
      <c r="CH1473" s="69"/>
      <c r="CI1473" s="69"/>
      <c r="CJ1473" s="69"/>
      <c r="CK1473" s="69"/>
      <c r="CL1473" s="68"/>
      <c r="CM1473" s="67"/>
      <c r="CN1473" s="67"/>
      <c r="CO1473" s="68"/>
      <c r="CP1473" s="68"/>
      <c r="CQ1473" s="67"/>
      <c r="CR1473" s="67"/>
      <c r="CS1473" s="69"/>
      <c r="CT1473" s="81"/>
      <c r="CU1473" s="69"/>
      <c r="CV1473" s="69"/>
      <c r="CW1473" s="69"/>
      <c r="CX1473" s="69"/>
      <c r="CY1473" s="69"/>
      <c r="CZ1473" s="69"/>
      <c r="DA1473" s="69"/>
    </row>
    <row r="1474" spans="2:105">
      <c r="B1474" s="67"/>
      <c r="C1474" s="67"/>
      <c r="D1474" s="67"/>
      <c r="E1474" s="69"/>
      <c r="F1474" s="68"/>
      <c r="G1474" s="67"/>
      <c r="H1474" s="69"/>
      <c r="I1474" s="69"/>
      <c r="J1474" s="69"/>
      <c r="K1474" s="69"/>
      <c r="L1474" s="69"/>
      <c r="M1474" s="69"/>
      <c r="N1474" s="69"/>
      <c r="O1474" s="69"/>
      <c r="P1474" s="69"/>
      <c r="Q1474" s="69"/>
      <c r="R1474" s="69"/>
      <c r="S1474" s="80"/>
      <c r="T1474" s="80"/>
      <c r="U1474" s="80"/>
      <c r="V1474" s="80"/>
      <c r="W1474" s="80"/>
      <c r="X1474" s="80"/>
      <c r="Y1474" s="80"/>
      <c r="Z1474" s="80"/>
      <c r="AA1474" s="80"/>
      <c r="AB1474" s="80"/>
      <c r="AC1474" s="80"/>
      <c r="AD1474" s="80"/>
      <c r="AE1474" s="69"/>
      <c r="AF1474" s="69"/>
      <c r="AG1474" s="69"/>
      <c r="AH1474" s="80"/>
      <c r="AI1474" s="80"/>
      <c r="AJ1474" s="69"/>
      <c r="AK1474" s="69"/>
      <c r="AL1474" s="80"/>
      <c r="AM1474" s="80"/>
      <c r="AN1474" s="69"/>
      <c r="AO1474" s="69"/>
      <c r="AP1474" s="80"/>
      <c r="AQ1474" s="80"/>
      <c r="AR1474" s="69"/>
      <c r="AS1474" s="69"/>
      <c r="AT1474" s="80"/>
      <c r="AU1474" s="80"/>
      <c r="AV1474" s="69"/>
      <c r="AW1474" s="69"/>
      <c r="AX1474" s="80"/>
      <c r="AY1474" s="80"/>
      <c r="AZ1474" s="69"/>
      <c r="BA1474" s="69"/>
      <c r="BB1474" s="80"/>
      <c r="BC1474" s="80"/>
      <c r="BD1474" s="69"/>
      <c r="BE1474" s="69"/>
      <c r="BF1474" s="80"/>
      <c r="BG1474" s="80"/>
      <c r="BH1474" s="69"/>
      <c r="BI1474" s="69"/>
      <c r="BJ1474" s="80"/>
      <c r="BK1474" s="80"/>
      <c r="BL1474" s="69"/>
      <c r="BM1474" s="69"/>
      <c r="BN1474" s="80"/>
      <c r="BO1474" s="80"/>
      <c r="BP1474" s="69"/>
      <c r="BQ1474" s="69"/>
      <c r="BR1474" s="80"/>
      <c r="BS1474" s="80"/>
      <c r="BT1474" s="69"/>
      <c r="BU1474" s="69"/>
      <c r="BV1474" s="80"/>
      <c r="BW1474" s="80"/>
      <c r="BX1474" s="69"/>
      <c r="BY1474" s="69"/>
      <c r="BZ1474" s="80"/>
      <c r="CA1474" s="80"/>
      <c r="CB1474" s="69"/>
      <c r="CC1474" s="69"/>
      <c r="CD1474" s="80"/>
      <c r="CE1474" s="80"/>
      <c r="CF1474" s="69"/>
      <c r="CG1474" s="69"/>
      <c r="CH1474" s="69"/>
      <c r="CI1474" s="69"/>
      <c r="CJ1474" s="69"/>
      <c r="CK1474" s="69"/>
      <c r="CL1474" s="68"/>
      <c r="CM1474" s="67"/>
      <c r="CN1474" s="67"/>
      <c r="CO1474" s="68"/>
      <c r="CP1474" s="68"/>
      <c r="CQ1474" s="67"/>
      <c r="CR1474" s="67"/>
      <c r="CS1474" s="69"/>
      <c r="CT1474" s="81"/>
      <c r="CU1474" s="69"/>
      <c r="CV1474" s="69"/>
      <c r="CW1474" s="69"/>
      <c r="CX1474" s="69"/>
      <c r="CY1474" s="69"/>
      <c r="CZ1474" s="69"/>
      <c r="DA1474" s="69"/>
    </row>
    <row r="1475" spans="2:105">
      <c r="B1475" s="67"/>
      <c r="C1475" s="67"/>
      <c r="D1475" s="67"/>
      <c r="E1475" s="69"/>
      <c r="F1475" s="68"/>
      <c r="G1475" s="67"/>
      <c r="H1475" s="69"/>
      <c r="I1475" s="69"/>
      <c r="J1475" s="69"/>
      <c r="K1475" s="69"/>
      <c r="L1475" s="69"/>
      <c r="M1475" s="69"/>
      <c r="N1475" s="69"/>
      <c r="O1475" s="69"/>
      <c r="P1475" s="69"/>
      <c r="Q1475" s="69"/>
      <c r="R1475" s="69"/>
      <c r="S1475" s="80"/>
      <c r="T1475" s="80"/>
      <c r="U1475" s="80"/>
      <c r="V1475" s="80"/>
      <c r="W1475" s="80"/>
      <c r="X1475" s="80"/>
      <c r="Y1475" s="80"/>
      <c r="Z1475" s="80"/>
      <c r="AA1475" s="80"/>
      <c r="AB1475" s="80"/>
      <c r="AC1475" s="80"/>
      <c r="AD1475" s="80"/>
      <c r="AE1475" s="69"/>
      <c r="AF1475" s="69"/>
      <c r="AG1475" s="69"/>
      <c r="AH1475" s="80"/>
      <c r="AI1475" s="80"/>
      <c r="AJ1475" s="69"/>
      <c r="AK1475" s="69"/>
      <c r="AL1475" s="80"/>
      <c r="AM1475" s="80"/>
      <c r="AN1475" s="69"/>
      <c r="AO1475" s="69"/>
      <c r="AP1475" s="80"/>
      <c r="AQ1475" s="80"/>
      <c r="AR1475" s="69"/>
      <c r="AS1475" s="69"/>
      <c r="AT1475" s="80"/>
      <c r="AU1475" s="80"/>
      <c r="AV1475" s="69"/>
      <c r="AW1475" s="69"/>
      <c r="AX1475" s="80"/>
      <c r="AY1475" s="80"/>
      <c r="AZ1475" s="69"/>
      <c r="BA1475" s="69"/>
      <c r="BB1475" s="80"/>
      <c r="BC1475" s="80"/>
      <c r="BD1475" s="69"/>
      <c r="BE1475" s="69"/>
      <c r="BF1475" s="80"/>
      <c r="BG1475" s="80"/>
      <c r="BH1475" s="69"/>
      <c r="BI1475" s="69"/>
      <c r="BJ1475" s="80"/>
      <c r="BK1475" s="80"/>
      <c r="BL1475" s="69"/>
      <c r="BM1475" s="69"/>
      <c r="BN1475" s="80"/>
      <c r="BO1475" s="80"/>
      <c r="BP1475" s="69"/>
      <c r="BQ1475" s="69"/>
      <c r="BR1475" s="80"/>
      <c r="BS1475" s="80"/>
      <c r="BT1475" s="69"/>
      <c r="BU1475" s="69"/>
      <c r="BV1475" s="80"/>
      <c r="BW1475" s="80"/>
      <c r="BX1475" s="69"/>
      <c r="BY1475" s="69"/>
      <c r="BZ1475" s="80"/>
      <c r="CA1475" s="80"/>
      <c r="CB1475" s="69"/>
      <c r="CC1475" s="69"/>
      <c r="CD1475" s="80"/>
      <c r="CE1475" s="80"/>
      <c r="CF1475" s="69"/>
      <c r="CG1475" s="69"/>
      <c r="CH1475" s="69"/>
      <c r="CI1475" s="69"/>
      <c r="CJ1475" s="69"/>
      <c r="CK1475" s="69"/>
      <c r="CL1475" s="68"/>
      <c r="CM1475" s="67"/>
      <c r="CN1475" s="67"/>
      <c r="CO1475" s="68"/>
      <c r="CP1475" s="68"/>
      <c r="CQ1475" s="67"/>
      <c r="CR1475" s="67"/>
      <c r="CS1475" s="69"/>
      <c r="CT1475" s="81"/>
      <c r="CU1475" s="69"/>
      <c r="CV1475" s="69"/>
      <c r="CW1475" s="69"/>
      <c r="CX1475" s="69"/>
      <c r="CY1475" s="69"/>
      <c r="CZ1475" s="69"/>
      <c r="DA1475" s="69"/>
    </row>
    <row r="1476" spans="2:105">
      <c r="B1476" s="67"/>
      <c r="C1476" s="67"/>
      <c r="D1476" s="67"/>
      <c r="E1476" s="69"/>
      <c r="F1476" s="68"/>
      <c r="G1476" s="67"/>
      <c r="H1476" s="69"/>
      <c r="I1476" s="69"/>
      <c r="J1476" s="69"/>
      <c r="K1476" s="69"/>
      <c r="L1476" s="69"/>
      <c r="M1476" s="69"/>
      <c r="N1476" s="69"/>
      <c r="O1476" s="69"/>
      <c r="P1476" s="69"/>
      <c r="Q1476" s="69"/>
      <c r="R1476" s="69"/>
      <c r="S1476" s="80"/>
      <c r="T1476" s="80"/>
      <c r="U1476" s="80"/>
      <c r="V1476" s="80"/>
      <c r="W1476" s="80"/>
      <c r="X1476" s="80"/>
      <c r="Y1476" s="80"/>
      <c r="Z1476" s="80"/>
      <c r="AA1476" s="80"/>
      <c r="AB1476" s="80"/>
      <c r="AC1476" s="80"/>
      <c r="AD1476" s="80"/>
      <c r="AE1476" s="69"/>
      <c r="AF1476" s="69"/>
      <c r="AG1476" s="69"/>
      <c r="AH1476" s="80"/>
      <c r="AI1476" s="80"/>
      <c r="AJ1476" s="69"/>
      <c r="AK1476" s="69"/>
      <c r="AL1476" s="80"/>
      <c r="AM1476" s="80"/>
      <c r="AN1476" s="69"/>
      <c r="AO1476" s="69"/>
      <c r="AP1476" s="80"/>
      <c r="AQ1476" s="80"/>
      <c r="AR1476" s="69"/>
      <c r="AS1476" s="69"/>
      <c r="AT1476" s="80"/>
      <c r="AU1476" s="80"/>
      <c r="AV1476" s="69"/>
      <c r="AW1476" s="69"/>
      <c r="AX1476" s="80"/>
      <c r="AY1476" s="80"/>
      <c r="AZ1476" s="69"/>
      <c r="BA1476" s="69"/>
      <c r="BB1476" s="80"/>
      <c r="BC1476" s="80"/>
      <c r="BD1476" s="69"/>
      <c r="BE1476" s="69"/>
      <c r="BF1476" s="80"/>
      <c r="BG1476" s="80"/>
      <c r="BH1476" s="69"/>
      <c r="BI1476" s="69"/>
      <c r="BJ1476" s="80"/>
      <c r="BK1476" s="80"/>
      <c r="BL1476" s="69"/>
      <c r="BM1476" s="69"/>
      <c r="BN1476" s="80"/>
      <c r="BO1476" s="80"/>
      <c r="BP1476" s="69"/>
      <c r="BQ1476" s="69"/>
      <c r="BR1476" s="80"/>
      <c r="BS1476" s="80"/>
      <c r="BT1476" s="69"/>
      <c r="BU1476" s="69"/>
      <c r="BV1476" s="80"/>
      <c r="BW1476" s="80"/>
      <c r="BX1476" s="69"/>
      <c r="BY1476" s="69"/>
      <c r="BZ1476" s="80"/>
      <c r="CA1476" s="80"/>
      <c r="CB1476" s="69"/>
      <c r="CC1476" s="69"/>
      <c r="CD1476" s="80"/>
      <c r="CE1476" s="80"/>
      <c r="CF1476" s="69"/>
      <c r="CG1476" s="69"/>
      <c r="CH1476" s="69"/>
      <c r="CI1476" s="69"/>
      <c r="CJ1476" s="69"/>
      <c r="CK1476" s="69"/>
      <c r="CL1476" s="68"/>
      <c r="CM1476" s="67"/>
      <c r="CN1476" s="67"/>
      <c r="CO1476" s="68"/>
      <c r="CP1476" s="68"/>
      <c r="CQ1476" s="67"/>
      <c r="CR1476" s="67"/>
      <c r="CS1476" s="69"/>
      <c r="CT1476" s="81"/>
      <c r="CU1476" s="69"/>
      <c r="CV1476" s="69"/>
      <c r="CW1476" s="69"/>
      <c r="CX1476" s="69"/>
      <c r="CY1476" s="69"/>
      <c r="CZ1476" s="69"/>
      <c r="DA1476" s="69"/>
    </row>
    <row r="1477" spans="2:105">
      <c r="B1477" s="67"/>
      <c r="C1477" s="67"/>
      <c r="D1477" s="67"/>
      <c r="E1477" s="69"/>
      <c r="F1477" s="68"/>
      <c r="G1477" s="67"/>
      <c r="H1477" s="69"/>
      <c r="I1477" s="69"/>
      <c r="J1477" s="69"/>
      <c r="K1477" s="69"/>
      <c r="L1477" s="69"/>
      <c r="M1477" s="69"/>
      <c r="N1477" s="69"/>
      <c r="O1477" s="69"/>
      <c r="P1477" s="69"/>
      <c r="Q1477" s="69"/>
      <c r="R1477" s="69"/>
      <c r="S1477" s="80"/>
      <c r="T1477" s="80"/>
      <c r="U1477" s="80"/>
      <c r="V1477" s="80"/>
      <c r="W1477" s="80"/>
      <c r="X1477" s="80"/>
      <c r="Y1477" s="80"/>
      <c r="Z1477" s="80"/>
      <c r="AA1477" s="80"/>
      <c r="AB1477" s="80"/>
      <c r="AC1477" s="80"/>
      <c r="AD1477" s="80"/>
      <c r="AE1477" s="69"/>
      <c r="AF1477" s="69"/>
      <c r="AG1477" s="69"/>
      <c r="AH1477" s="80"/>
      <c r="AI1477" s="80"/>
      <c r="AJ1477" s="69"/>
      <c r="AK1477" s="69"/>
      <c r="AL1477" s="80"/>
      <c r="AM1477" s="80"/>
      <c r="AN1477" s="69"/>
      <c r="AO1477" s="69"/>
      <c r="AP1477" s="80"/>
      <c r="AQ1477" s="80"/>
      <c r="AR1477" s="69"/>
      <c r="AS1477" s="69"/>
      <c r="AT1477" s="80"/>
      <c r="AU1477" s="80"/>
      <c r="AV1477" s="69"/>
      <c r="AW1477" s="69"/>
      <c r="AX1477" s="80"/>
      <c r="AY1477" s="80"/>
      <c r="AZ1477" s="69"/>
      <c r="BA1477" s="69"/>
      <c r="BB1477" s="80"/>
      <c r="BC1477" s="80"/>
      <c r="BD1477" s="69"/>
      <c r="BE1477" s="69"/>
      <c r="BF1477" s="80"/>
      <c r="BG1477" s="80"/>
      <c r="BH1477" s="69"/>
      <c r="BI1477" s="69"/>
      <c r="BJ1477" s="80"/>
      <c r="BK1477" s="80"/>
      <c r="BL1477" s="69"/>
      <c r="BM1477" s="69"/>
      <c r="BN1477" s="80"/>
      <c r="BO1477" s="80"/>
      <c r="BP1477" s="69"/>
      <c r="BQ1477" s="69"/>
      <c r="BR1477" s="80"/>
      <c r="BS1477" s="80"/>
      <c r="BT1477" s="69"/>
      <c r="BU1477" s="69"/>
      <c r="BV1477" s="80"/>
      <c r="BW1477" s="80"/>
      <c r="BX1477" s="69"/>
      <c r="BY1477" s="69"/>
      <c r="BZ1477" s="80"/>
      <c r="CA1477" s="80"/>
      <c r="CB1477" s="69"/>
      <c r="CC1477" s="69"/>
      <c r="CD1477" s="80"/>
      <c r="CE1477" s="80"/>
      <c r="CF1477" s="69"/>
      <c r="CG1477" s="69"/>
      <c r="CH1477" s="69"/>
      <c r="CI1477" s="69"/>
      <c r="CJ1477" s="69"/>
      <c r="CK1477" s="69"/>
      <c r="CL1477" s="68"/>
      <c r="CM1477" s="67"/>
      <c r="CN1477" s="67"/>
      <c r="CO1477" s="68"/>
      <c r="CP1477" s="68"/>
      <c r="CQ1477" s="67"/>
      <c r="CR1477" s="67"/>
      <c r="CS1477" s="69"/>
      <c r="CT1477" s="81"/>
      <c r="CU1477" s="69"/>
      <c r="CV1477" s="69"/>
      <c r="CW1477" s="69"/>
      <c r="CX1477" s="69"/>
      <c r="CY1477" s="69"/>
      <c r="CZ1477" s="69"/>
      <c r="DA1477" s="69"/>
    </row>
    <row r="1478" spans="2:105">
      <c r="B1478" s="67"/>
      <c r="C1478" s="67"/>
      <c r="D1478" s="67"/>
      <c r="E1478" s="69"/>
      <c r="F1478" s="68"/>
      <c r="G1478" s="67"/>
      <c r="H1478" s="69"/>
      <c r="I1478" s="69"/>
      <c r="J1478" s="69"/>
      <c r="K1478" s="69"/>
      <c r="L1478" s="69"/>
      <c r="M1478" s="69"/>
      <c r="N1478" s="69"/>
      <c r="O1478" s="69"/>
      <c r="P1478" s="69"/>
      <c r="Q1478" s="69"/>
      <c r="R1478" s="69"/>
      <c r="S1478" s="80"/>
      <c r="T1478" s="80"/>
      <c r="U1478" s="80"/>
      <c r="V1478" s="80"/>
      <c r="W1478" s="80"/>
      <c r="X1478" s="80"/>
      <c r="Y1478" s="80"/>
      <c r="Z1478" s="80"/>
      <c r="AA1478" s="80"/>
      <c r="AB1478" s="80"/>
      <c r="AC1478" s="80"/>
      <c r="AD1478" s="80"/>
      <c r="AE1478" s="69"/>
      <c r="AF1478" s="69"/>
      <c r="AG1478" s="69"/>
      <c r="AH1478" s="80"/>
      <c r="AI1478" s="80"/>
      <c r="AJ1478" s="69"/>
      <c r="AK1478" s="69"/>
      <c r="AL1478" s="80"/>
      <c r="AM1478" s="80"/>
      <c r="AN1478" s="69"/>
      <c r="AO1478" s="69"/>
      <c r="AP1478" s="80"/>
      <c r="AQ1478" s="80"/>
      <c r="AR1478" s="69"/>
      <c r="AS1478" s="69"/>
      <c r="AT1478" s="80"/>
      <c r="AU1478" s="80"/>
      <c r="AV1478" s="69"/>
      <c r="AW1478" s="69"/>
      <c r="AX1478" s="80"/>
      <c r="AY1478" s="80"/>
      <c r="AZ1478" s="69"/>
      <c r="BA1478" s="69"/>
      <c r="BB1478" s="80"/>
      <c r="BC1478" s="80"/>
      <c r="BD1478" s="69"/>
      <c r="BE1478" s="69"/>
      <c r="BF1478" s="80"/>
      <c r="BG1478" s="80"/>
      <c r="BH1478" s="69"/>
      <c r="BI1478" s="69"/>
      <c r="BJ1478" s="80"/>
      <c r="BK1478" s="80"/>
      <c r="BL1478" s="69"/>
      <c r="BM1478" s="69"/>
      <c r="BN1478" s="80"/>
      <c r="BO1478" s="80"/>
      <c r="BP1478" s="69"/>
      <c r="BQ1478" s="69"/>
      <c r="BR1478" s="80"/>
      <c r="BS1478" s="80"/>
      <c r="BT1478" s="69"/>
      <c r="BU1478" s="69"/>
      <c r="BV1478" s="80"/>
      <c r="BW1478" s="80"/>
      <c r="BX1478" s="69"/>
      <c r="BY1478" s="69"/>
      <c r="BZ1478" s="80"/>
      <c r="CA1478" s="80"/>
      <c r="CB1478" s="69"/>
      <c r="CC1478" s="69"/>
      <c r="CD1478" s="80"/>
      <c r="CE1478" s="80"/>
      <c r="CF1478" s="69"/>
      <c r="CG1478" s="69"/>
      <c r="CH1478" s="69"/>
      <c r="CI1478" s="69"/>
      <c r="CJ1478" s="69"/>
      <c r="CK1478" s="69"/>
      <c r="CL1478" s="68"/>
      <c r="CM1478" s="67"/>
      <c r="CN1478" s="67"/>
      <c r="CO1478" s="68"/>
      <c r="CP1478" s="68"/>
      <c r="CQ1478" s="67"/>
      <c r="CR1478" s="67"/>
      <c r="CS1478" s="69"/>
      <c r="CT1478" s="81"/>
      <c r="CU1478" s="69"/>
      <c r="CV1478" s="69"/>
      <c r="CW1478" s="69"/>
      <c r="CX1478" s="69"/>
      <c r="CY1478" s="69"/>
      <c r="CZ1478" s="69"/>
      <c r="DA1478" s="69"/>
    </row>
    <row r="1479" spans="2:105">
      <c r="B1479" s="67"/>
      <c r="C1479" s="67"/>
      <c r="D1479" s="67"/>
      <c r="E1479" s="69"/>
      <c r="F1479" s="68"/>
      <c r="G1479" s="67"/>
      <c r="H1479" s="69"/>
      <c r="I1479" s="69"/>
      <c r="J1479" s="69"/>
      <c r="K1479" s="69"/>
      <c r="L1479" s="69"/>
      <c r="M1479" s="69"/>
      <c r="N1479" s="69"/>
      <c r="O1479" s="69"/>
      <c r="P1479" s="69"/>
      <c r="Q1479" s="69"/>
      <c r="R1479" s="69"/>
      <c r="S1479" s="80"/>
      <c r="T1479" s="80"/>
      <c r="U1479" s="80"/>
      <c r="V1479" s="80"/>
      <c r="W1479" s="80"/>
      <c r="X1479" s="80"/>
      <c r="Y1479" s="80"/>
      <c r="Z1479" s="80"/>
      <c r="AA1479" s="80"/>
      <c r="AB1479" s="80"/>
      <c r="AC1479" s="80"/>
      <c r="AD1479" s="80"/>
      <c r="AE1479" s="69"/>
      <c r="AF1479" s="69"/>
      <c r="AG1479" s="69"/>
      <c r="AH1479" s="80"/>
      <c r="AI1479" s="80"/>
      <c r="AJ1479" s="69"/>
      <c r="AK1479" s="69"/>
      <c r="AL1479" s="80"/>
      <c r="AM1479" s="80"/>
      <c r="AN1479" s="69"/>
      <c r="AO1479" s="69"/>
      <c r="AP1479" s="80"/>
      <c r="AQ1479" s="80"/>
      <c r="AR1479" s="69"/>
      <c r="AS1479" s="69"/>
      <c r="AT1479" s="80"/>
      <c r="AU1479" s="80"/>
      <c r="AV1479" s="69"/>
      <c r="AW1479" s="69"/>
      <c r="AX1479" s="80"/>
      <c r="AY1479" s="80"/>
      <c r="AZ1479" s="69"/>
      <c r="BA1479" s="69"/>
      <c r="BB1479" s="80"/>
      <c r="BC1479" s="80"/>
      <c r="BD1479" s="69"/>
      <c r="BE1479" s="69"/>
      <c r="BF1479" s="80"/>
      <c r="BG1479" s="80"/>
      <c r="BH1479" s="69"/>
      <c r="BI1479" s="69"/>
      <c r="BJ1479" s="80"/>
      <c r="BK1479" s="80"/>
      <c r="BL1479" s="69"/>
      <c r="BM1479" s="69"/>
      <c r="BN1479" s="80"/>
      <c r="BO1479" s="80"/>
      <c r="BP1479" s="69"/>
      <c r="BQ1479" s="69"/>
      <c r="BR1479" s="80"/>
      <c r="BS1479" s="80"/>
      <c r="BT1479" s="69"/>
      <c r="BU1479" s="69"/>
      <c r="BV1479" s="80"/>
      <c r="BW1479" s="80"/>
      <c r="BX1479" s="69"/>
      <c r="BY1479" s="69"/>
      <c r="BZ1479" s="80"/>
      <c r="CA1479" s="80"/>
      <c r="CB1479" s="69"/>
      <c r="CC1479" s="69"/>
      <c r="CD1479" s="80"/>
      <c r="CE1479" s="80"/>
      <c r="CF1479" s="69"/>
      <c r="CG1479" s="69"/>
      <c r="CH1479" s="69"/>
      <c r="CI1479" s="69"/>
      <c r="CJ1479" s="69"/>
      <c r="CK1479" s="69"/>
      <c r="CL1479" s="68"/>
      <c r="CM1479" s="67"/>
      <c r="CN1479" s="67"/>
      <c r="CO1479" s="68"/>
      <c r="CP1479" s="68"/>
      <c r="CQ1479" s="67"/>
      <c r="CR1479" s="67"/>
      <c r="CS1479" s="69"/>
      <c r="CT1479" s="81"/>
      <c r="CU1479" s="69"/>
      <c r="CV1479" s="69"/>
      <c r="CW1479" s="69"/>
      <c r="CX1479" s="69"/>
      <c r="CY1479" s="69"/>
      <c r="CZ1479" s="69"/>
      <c r="DA1479" s="69"/>
    </row>
    <row r="1480" spans="2:105">
      <c r="B1480" s="67"/>
      <c r="C1480" s="67"/>
      <c r="D1480" s="67"/>
      <c r="E1480" s="69"/>
      <c r="F1480" s="68"/>
      <c r="G1480" s="67"/>
      <c r="H1480" s="69"/>
      <c r="I1480" s="69"/>
      <c r="J1480" s="69"/>
      <c r="K1480" s="69"/>
      <c r="L1480" s="69"/>
      <c r="M1480" s="69"/>
      <c r="N1480" s="69"/>
      <c r="O1480" s="69"/>
      <c r="P1480" s="69"/>
      <c r="Q1480" s="69"/>
      <c r="R1480" s="69"/>
      <c r="S1480" s="80"/>
      <c r="T1480" s="80"/>
      <c r="U1480" s="80"/>
      <c r="V1480" s="80"/>
      <c r="W1480" s="80"/>
      <c r="X1480" s="80"/>
      <c r="Y1480" s="80"/>
      <c r="Z1480" s="80"/>
      <c r="AA1480" s="80"/>
      <c r="AB1480" s="80"/>
      <c r="AC1480" s="80"/>
      <c r="AD1480" s="80"/>
      <c r="AE1480" s="69"/>
      <c r="AF1480" s="69"/>
      <c r="AG1480" s="69"/>
      <c r="AH1480" s="80"/>
      <c r="AI1480" s="80"/>
      <c r="AJ1480" s="69"/>
      <c r="AK1480" s="69"/>
      <c r="AL1480" s="80"/>
      <c r="AM1480" s="80"/>
      <c r="AN1480" s="69"/>
      <c r="AO1480" s="69"/>
      <c r="AP1480" s="80"/>
      <c r="AQ1480" s="80"/>
      <c r="AR1480" s="69"/>
      <c r="AS1480" s="69"/>
      <c r="AT1480" s="80"/>
      <c r="AU1480" s="80"/>
      <c r="AV1480" s="69"/>
      <c r="AW1480" s="69"/>
      <c r="AX1480" s="80"/>
      <c r="AY1480" s="80"/>
      <c r="AZ1480" s="69"/>
      <c r="BA1480" s="69"/>
      <c r="BB1480" s="80"/>
      <c r="BC1480" s="80"/>
      <c r="BD1480" s="69"/>
      <c r="BE1480" s="69"/>
      <c r="BF1480" s="80"/>
      <c r="BG1480" s="80"/>
      <c r="BH1480" s="69"/>
      <c r="BI1480" s="69"/>
      <c r="BJ1480" s="80"/>
      <c r="BK1480" s="80"/>
      <c r="BL1480" s="69"/>
      <c r="BM1480" s="69"/>
      <c r="BN1480" s="80"/>
      <c r="BO1480" s="80"/>
      <c r="BP1480" s="69"/>
      <c r="BQ1480" s="69"/>
      <c r="BR1480" s="80"/>
      <c r="BS1480" s="80"/>
      <c r="BT1480" s="69"/>
      <c r="BU1480" s="69"/>
      <c r="BV1480" s="80"/>
      <c r="BW1480" s="80"/>
      <c r="BX1480" s="69"/>
      <c r="BY1480" s="69"/>
      <c r="BZ1480" s="80"/>
      <c r="CA1480" s="80"/>
      <c r="CB1480" s="69"/>
      <c r="CC1480" s="69"/>
      <c r="CD1480" s="80"/>
      <c r="CE1480" s="80"/>
      <c r="CF1480" s="69"/>
      <c r="CG1480" s="69"/>
      <c r="CH1480" s="69"/>
      <c r="CI1480" s="69"/>
      <c r="CJ1480" s="69"/>
      <c r="CK1480" s="69"/>
      <c r="CL1480" s="68"/>
      <c r="CM1480" s="67"/>
      <c r="CN1480" s="67"/>
      <c r="CO1480" s="68"/>
      <c r="CP1480" s="68"/>
      <c r="CQ1480" s="67"/>
      <c r="CR1480" s="67"/>
      <c r="CS1480" s="69"/>
      <c r="CT1480" s="81"/>
      <c r="CU1480" s="69"/>
      <c r="CV1480" s="69"/>
      <c r="CW1480" s="69"/>
      <c r="CX1480" s="69"/>
      <c r="CY1480" s="69"/>
      <c r="CZ1480" s="69"/>
      <c r="DA1480" s="69"/>
    </row>
    <row r="1481" spans="2:105">
      <c r="B1481" s="67"/>
      <c r="C1481" s="67"/>
      <c r="D1481" s="67"/>
      <c r="E1481" s="69"/>
      <c r="F1481" s="68"/>
      <c r="G1481" s="67"/>
      <c r="H1481" s="69"/>
      <c r="I1481" s="69"/>
      <c r="J1481" s="69"/>
      <c r="K1481" s="69"/>
      <c r="L1481" s="69"/>
      <c r="M1481" s="69"/>
      <c r="N1481" s="69"/>
      <c r="O1481" s="69"/>
      <c r="P1481" s="69"/>
      <c r="Q1481" s="69"/>
      <c r="R1481" s="69"/>
      <c r="S1481" s="80"/>
      <c r="T1481" s="80"/>
      <c r="U1481" s="80"/>
      <c r="V1481" s="80"/>
      <c r="W1481" s="80"/>
      <c r="X1481" s="80"/>
      <c r="Y1481" s="80"/>
      <c r="Z1481" s="80"/>
      <c r="AA1481" s="80"/>
      <c r="AB1481" s="80"/>
      <c r="AC1481" s="80"/>
      <c r="AD1481" s="80"/>
      <c r="AE1481" s="69"/>
      <c r="AF1481" s="69"/>
      <c r="AG1481" s="69"/>
      <c r="AH1481" s="80"/>
      <c r="AI1481" s="80"/>
      <c r="AJ1481" s="69"/>
      <c r="AK1481" s="69"/>
      <c r="AL1481" s="80"/>
      <c r="AM1481" s="80"/>
      <c r="AN1481" s="69"/>
      <c r="AO1481" s="69"/>
      <c r="AP1481" s="80"/>
      <c r="AQ1481" s="80"/>
      <c r="AR1481" s="69"/>
      <c r="AS1481" s="69"/>
      <c r="AT1481" s="80"/>
      <c r="AU1481" s="80"/>
      <c r="AV1481" s="69"/>
      <c r="AW1481" s="69"/>
      <c r="AX1481" s="80"/>
      <c r="AY1481" s="80"/>
      <c r="AZ1481" s="69"/>
      <c r="BA1481" s="69"/>
      <c r="BB1481" s="80"/>
      <c r="BC1481" s="80"/>
      <c r="BD1481" s="69"/>
      <c r="BE1481" s="69"/>
      <c r="BF1481" s="80"/>
      <c r="BG1481" s="80"/>
      <c r="BH1481" s="69"/>
      <c r="BI1481" s="69"/>
      <c r="BJ1481" s="80"/>
      <c r="BK1481" s="80"/>
      <c r="BL1481" s="69"/>
      <c r="BM1481" s="69"/>
      <c r="BN1481" s="80"/>
      <c r="BO1481" s="80"/>
      <c r="BP1481" s="69"/>
      <c r="BQ1481" s="69"/>
      <c r="BR1481" s="80"/>
      <c r="BS1481" s="80"/>
      <c r="BT1481" s="69"/>
      <c r="BU1481" s="69"/>
      <c r="BV1481" s="80"/>
      <c r="BW1481" s="80"/>
      <c r="BX1481" s="69"/>
      <c r="BY1481" s="69"/>
      <c r="BZ1481" s="80"/>
      <c r="CA1481" s="80"/>
      <c r="CB1481" s="69"/>
      <c r="CC1481" s="69"/>
      <c r="CD1481" s="80"/>
      <c r="CE1481" s="80"/>
      <c r="CF1481" s="69"/>
      <c r="CG1481" s="69"/>
      <c r="CH1481" s="69"/>
      <c r="CI1481" s="69"/>
      <c r="CJ1481" s="69"/>
      <c r="CK1481" s="69"/>
      <c r="CL1481" s="68"/>
      <c r="CM1481" s="67"/>
      <c r="CN1481" s="67"/>
      <c r="CO1481" s="68"/>
      <c r="CP1481" s="68"/>
      <c r="CQ1481" s="67"/>
      <c r="CR1481" s="67"/>
      <c r="CS1481" s="69"/>
      <c r="CT1481" s="81"/>
      <c r="CU1481" s="69"/>
      <c r="CV1481" s="69"/>
      <c r="CW1481" s="69"/>
      <c r="CX1481" s="69"/>
      <c r="CY1481" s="69"/>
      <c r="CZ1481" s="69"/>
      <c r="DA1481" s="69"/>
    </row>
    <row r="1482" spans="2:105">
      <c r="B1482" s="67"/>
      <c r="C1482" s="67"/>
      <c r="D1482" s="67"/>
      <c r="E1482" s="69"/>
      <c r="F1482" s="68"/>
      <c r="G1482" s="67"/>
      <c r="H1482" s="69"/>
      <c r="I1482" s="69"/>
      <c r="J1482" s="69"/>
      <c r="K1482" s="69"/>
      <c r="L1482" s="69"/>
      <c r="M1482" s="69"/>
      <c r="N1482" s="69"/>
      <c r="O1482" s="69"/>
      <c r="P1482" s="69"/>
      <c r="Q1482" s="69"/>
      <c r="R1482" s="69"/>
      <c r="S1482" s="80"/>
      <c r="T1482" s="80"/>
      <c r="U1482" s="80"/>
      <c r="V1482" s="80"/>
      <c r="W1482" s="80"/>
      <c r="X1482" s="80"/>
      <c r="Y1482" s="80"/>
      <c r="Z1482" s="80"/>
      <c r="AA1482" s="80"/>
      <c r="AB1482" s="80"/>
      <c r="AC1482" s="80"/>
      <c r="AD1482" s="80"/>
      <c r="AE1482" s="69"/>
      <c r="AF1482" s="69"/>
      <c r="AG1482" s="69"/>
      <c r="AH1482" s="80"/>
      <c r="AI1482" s="80"/>
      <c r="AJ1482" s="69"/>
      <c r="AK1482" s="69"/>
      <c r="AL1482" s="80"/>
      <c r="AM1482" s="80"/>
      <c r="AN1482" s="69"/>
      <c r="AO1482" s="69"/>
      <c r="AP1482" s="80"/>
      <c r="AQ1482" s="80"/>
      <c r="AR1482" s="69"/>
      <c r="AS1482" s="69"/>
      <c r="AT1482" s="80"/>
      <c r="AU1482" s="80"/>
      <c r="AV1482" s="69"/>
      <c r="AW1482" s="69"/>
      <c r="AX1482" s="80"/>
      <c r="AY1482" s="80"/>
      <c r="AZ1482" s="69"/>
      <c r="BA1482" s="69"/>
      <c r="BB1482" s="80"/>
      <c r="BC1482" s="80"/>
      <c r="BD1482" s="69"/>
      <c r="BE1482" s="69"/>
      <c r="BF1482" s="80"/>
      <c r="BG1482" s="80"/>
      <c r="BH1482" s="69"/>
      <c r="BI1482" s="69"/>
      <c r="BJ1482" s="80"/>
      <c r="BK1482" s="80"/>
      <c r="BL1482" s="69"/>
      <c r="BM1482" s="69"/>
      <c r="BN1482" s="80"/>
      <c r="BO1482" s="80"/>
      <c r="BP1482" s="69"/>
      <c r="BQ1482" s="69"/>
      <c r="BR1482" s="80"/>
      <c r="BS1482" s="80"/>
      <c r="BT1482" s="69"/>
      <c r="BU1482" s="69"/>
      <c r="BV1482" s="80"/>
      <c r="BW1482" s="80"/>
      <c r="BX1482" s="69"/>
      <c r="BY1482" s="69"/>
      <c r="BZ1482" s="80"/>
      <c r="CA1482" s="80"/>
      <c r="CB1482" s="69"/>
      <c r="CC1482" s="69"/>
      <c r="CD1482" s="80"/>
      <c r="CE1482" s="80"/>
      <c r="CF1482" s="69"/>
      <c r="CG1482" s="69"/>
      <c r="CH1482" s="69"/>
      <c r="CI1482" s="69"/>
      <c r="CJ1482" s="69"/>
      <c r="CK1482" s="69"/>
      <c r="CL1482" s="68"/>
      <c r="CM1482" s="67"/>
      <c r="CN1482" s="67"/>
      <c r="CO1482" s="68"/>
      <c r="CP1482" s="68"/>
      <c r="CQ1482" s="67"/>
      <c r="CR1482" s="67"/>
      <c r="CS1482" s="69"/>
      <c r="CT1482" s="81"/>
      <c r="CU1482" s="69"/>
      <c r="CV1482" s="69"/>
      <c r="CW1482" s="69"/>
      <c r="CX1482" s="69"/>
      <c r="CY1482" s="69"/>
      <c r="CZ1482" s="69"/>
      <c r="DA1482" s="69"/>
    </row>
    <row r="1483" spans="2:105">
      <c r="B1483" s="67"/>
      <c r="C1483" s="67"/>
      <c r="D1483" s="67"/>
      <c r="E1483" s="69"/>
      <c r="F1483" s="68"/>
      <c r="G1483" s="67"/>
      <c r="H1483" s="69"/>
      <c r="I1483" s="69"/>
      <c r="J1483" s="69"/>
      <c r="K1483" s="69"/>
      <c r="L1483" s="69"/>
      <c r="M1483" s="69"/>
      <c r="N1483" s="69"/>
      <c r="O1483" s="69"/>
      <c r="P1483" s="69"/>
      <c r="Q1483" s="69"/>
      <c r="R1483" s="69"/>
      <c r="S1483" s="80"/>
      <c r="T1483" s="80"/>
      <c r="U1483" s="80"/>
      <c r="V1483" s="80"/>
      <c r="W1483" s="80"/>
      <c r="X1483" s="80"/>
      <c r="Y1483" s="80"/>
      <c r="Z1483" s="80"/>
      <c r="AA1483" s="80"/>
      <c r="AB1483" s="80"/>
      <c r="AC1483" s="80"/>
      <c r="AD1483" s="80"/>
      <c r="AE1483" s="69"/>
      <c r="AF1483" s="69"/>
      <c r="AG1483" s="69"/>
      <c r="AH1483" s="80"/>
      <c r="AI1483" s="80"/>
      <c r="AJ1483" s="69"/>
      <c r="AK1483" s="69"/>
      <c r="AL1483" s="80"/>
      <c r="AM1483" s="80"/>
      <c r="AN1483" s="69"/>
      <c r="AO1483" s="69"/>
      <c r="AP1483" s="80"/>
      <c r="AQ1483" s="80"/>
      <c r="AR1483" s="69"/>
      <c r="AS1483" s="69"/>
      <c r="AT1483" s="80"/>
      <c r="AU1483" s="80"/>
      <c r="AV1483" s="69"/>
      <c r="AW1483" s="69"/>
      <c r="AX1483" s="80"/>
      <c r="AY1483" s="80"/>
      <c r="AZ1483" s="69"/>
      <c r="BA1483" s="69"/>
      <c r="BB1483" s="80"/>
      <c r="BC1483" s="80"/>
      <c r="BD1483" s="69"/>
      <c r="BE1483" s="69"/>
      <c r="BF1483" s="80"/>
      <c r="BG1483" s="80"/>
      <c r="BH1483" s="69"/>
      <c r="BI1483" s="69"/>
      <c r="BJ1483" s="80"/>
      <c r="BK1483" s="80"/>
      <c r="BL1483" s="69"/>
      <c r="BM1483" s="69"/>
      <c r="BN1483" s="80"/>
      <c r="BO1483" s="80"/>
      <c r="BP1483" s="69"/>
      <c r="BQ1483" s="69"/>
      <c r="BR1483" s="80"/>
      <c r="BS1483" s="80"/>
      <c r="BT1483" s="69"/>
      <c r="BU1483" s="69"/>
      <c r="BV1483" s="80"/>
      <c r="BW1483" s="80"/>
      <c r="BX1483" s="69"/>
      <c r="BY1483" s="69"/>
      <c r="BZ1483" s="80"/>
      <c r="CA1483" s="80"/>
      <c r="CB1483" s="69"/>
      <c r="CC1483" s="69"/>
      <c r="CD1483" s="80"/>
      <c r="CE1483" s="80"/>
      <c r="CF1483" s="69"/>
      <c r="CG1483" s="69"/>
      <c r="CH1483" s="69"/>
      <c r="CI1483" s="69"/>
      <c r="CJ1483" s="69"/>
      <c r="CK1483" s="69"/>
      <c r="CL1483" s="68"/>
      <c r="CM1483" s="67"/>
      <c r="CN1483" s="67"/>
      <c r="CO1483" s="68"/>
      <c r="CP1483" s="68"/>
      <c r="CQ1483" s="67"/>
      <c r="CR1483" s="67"/>
      <c r="CS1483" s="69"/>
      <c r="CT1483" s="81"/>
      <c r="CU1483" s="69"/>
      <c r="CV1483" s="69"/>
      <c r="CW1483" s="69"/>
      <c r="CX1483" s="69"/>
      <c r="CY1483" s="69"/>
      <c r="CZ1483" s="69"/>
      <c r="DA1483" s="69"/>
    </row>
    <row r="1484" spans="2:105">
      <c r="B1484" s="67"/>
      <c r="C1484" s="67"/>
      <c r="D1484" s="67"/>
      <c r="E1484" s="69"/>
      <c r="F1484" s="68"/>
      <c r="G1484" s="67"/>
      <c r="H1484" s="69"/>
      <c r="I1484" s="69"/>
      <c r="J1484" s="69"/>
      <c r="K1484" s="69"/>
      <c r="L1484" s="69"/>
      <c r="M1484" s="69"/>
      <c r="N1484" s="69"/>
      <c r="O1484" s="69"/>
      <c r="P1484" s="69"/>
      <c r="Q1484" s="69"/>
      <c r="R1484" s="69"/>
      <c r="S1484" s="80"/>
      <c r="T1484" s="80"/>
      <c r="U1484" s="80"/>
      <c r="V1484" s="80"/>
      <c r="W1484" s="80"/>
      <c r="X1484" s="80"/>
      <c r="Y1484" s="80"/>
      <c r="Z1484" s="80"/>
      <c r="AA1484" s="80"/>
      <c r="AB1484" s="80"/>
      <c r="AC1484" s="80"/>
      <c r="AD1484" s="80"/>
      <c r="AE1484" s="69"/>
      <c r="AF1484" s="69"/>
      <c r="AG1484" s="69"/>
      <c r="AH1484" s="80"/>
      <c r="AI1484" s="80"/>
      <c r="AJ1484" s="69"/>
      <c r="AK1484" s="69"/>
      <c r="AL1484" s="80"/>
      <c r="AM1484" s="80"/>
      <c r="AN1484" s="69"/>
      <c r="AO1484" s="69"/>
      <c r="AP1484" s="80"/>
      <c r="AQ1484" s="80"/>
      <c r="AR1484" s="69"/>
      <c r="AS1484" s="69"/>
      <c r="AT1484" s="80"/>
      <c r="AU1484" s="80"/>
      <c r="AV1484" s="69"/>
      <c r="AW1484" s="69"/>
      <c r="AX1484" s="80"/>
      <c r="AY1484" s="80"/>
      <c r="AZ1484" s="69"/>
      <c r="BA1484" s="69"/>
      <c r="BB1484" s="80"/>
      <c r="BC1484" s="80"/>
      <c r="BD1484" s="69"/>
      <c r="BE1484" s="69"/>
      <c r="BF1484" s="80"/>
      <c r="BG1484" s="80"/>
      <c r="BH1484" s="69"/>
      <c r="BI1484" s="69"/>
      <c r="BJ1484" s="80"/>
      <c r="BK1484" s="80"/>
      <c r="BL1484" s="69"/>
      <c r="BM1484" s="69"/>
      <c r="BN1484" s="80"/>
      <c r="BO1484" s="80"/>
      <c r="BP1484" s="69"/>
      <c r="BQ1484" s="69"/>
      <c r="BR1484" s="80"/>
      <c r="BS1484" s="80"/>
      <c r="BT1484" s="69"/>
      <c r="BU1484" s="69"/>
      <c r="BV1484" s="80"/>
      <c r="BW1484" s="80"/>
      <c r="BX1484" s="69"/>
      <c r="BY1484" s="69"/>
      <c r="BZ1484" s="80"/>
      <c r="CA1484" s="80"/>
      <c r="CB1484" s="69"/>
      <c r="CC1484" s="69"/>
      <c r="CD1484" s="80"/>
      <c r="CE1484" s="80"/>
      <c r="CF1484" s="69"/>
      <c r="CG1484" s="69"/>
      <c r="CH1484" s="69"/>
      <c r="CI1484" s="69"/>
      <c r="CJ1484" s="69"/>
      <c r="CK1484" s="69"/>
      <c r="CL1484" s="68"/>
      <c r="CM1484" s="67"/>
      <c r="CN1484" s="67"/>
      <c r="CO1484" s="68"/>
      <c r="CP1484" s="68"/>
      <c r="CQ1484" s="67"/>
      <c r="CR1484" s="67"/>
      <c r="CS1484" s="69"/>
      <c r="CT1484" s="81"/>
      <c r="CU1484" s="69"/>
      <c r="CV1484" s="69"/>
      <c r="CW1484" s="69"/>
      <c r="CX1484" s="69"/>
      <c r="CY1484" s="69"/>
      <c r="CZ1484" s="69"/>
      <c r="DA1484" s="69"/>
    </row>
    <row r="1485" spans="2:105">
      <c r="B1485" s="67"/>
      <c r="C1485" s="67"/>
      <c r="D1485" s="67"/>
      <c r="E1485" s="69"/>
      <c r="F1485" s="68"/>
      <c r="G1485" s="67"/>
      <c r="H1485" s="69"/>
      <c r="I1485" s="69"/>
      <c r="J1485" s="69"/>
      <c r="K1485" s="69"/>
      <c r="L1485" s="69"/>
      <c r="M1485" s="69"/>
      <c r="N1485" s="69"/>
      <c r="O1485" s="69"/>
      <c r="P1485" s="69"/>
      <c r="Q1485" s="69"/>
      <c r="R1485" s="69"/>
      <c r="S1485" s="80"/>
      <c r="T1485" s="80"/>
      <c r="U1485" s="80"/>
      <c r="V1485" s="80"/>
      <c r="W1485" s="80"/>
      <c r="X1485" s="80"/>
      <c r="Y1485" s="80"/>
      <c r="Z1485" s="80"/>
      <c r="AA1485" s="80"/>
      <c r="AB1485" s="80"/>
      <c r="AC1485" s="80"/>
      <c r="AD1485" s="80"/>
      <c r="AE1485" s="69"/>
      <c r="AF1485" s="69"/>
      <c r="AG1485" s="69"/>
      <c r="AH1485" s="80"/>
      <c r="AI1485" s="80"/>
      <c r="AJ1485" s="69"/>
      <c r="AK1485" s="69"/>
      <c r="AL1485" s="80"/>
      <c r="AM1485" s="80"/>
      <c r="AN1485" s="69"/>
      <c r="AO1485" s="69"/>
      <c r="AP1485" s="80"/>
      <c r="AQ1485" s="80"/>
      <c r="AR1485" s="69"/>
      <c r="AS1485" s="69"/>
      <c r="AT1485" s="80"/>
      <c r="AU1485" s="80"/>
      <c r="AV1485" s="69"/>
      <c r="AW1485" s="69"/>
      <c r="AX1485" s="80"/>
      <c r="AY1485" s="80"/>
      <c r="AZ1485" s="69"/>
      <c r="BA1485" s="69"/>
      <c r="BB1485" s="80"/>
      <c r="BC1485" s="80"/>
      <c r="BD1485" s="69"/>
      <c r="BE1485" s="69"/>
      <c r="BF1485" s="80"/>
      <c r="BG1485" s="80"/>
      <c r="BH1485" s="69"/>
      <c r="BI1485" s="69"/>
      <c r="BJ1485" s="80"/>
      <c r="BK1485" s="80"/>
      <c r="BL1485" s="69"/>
      <c r="BM1485" s="69"/>
      <c r="BN1485" s="80"/>
      <c r="BO1485" s="80"/>
      <c r="BP1485" s="69"/>
      <c r="BQ1485" s="69"/>
      <c r="BR1485" s="80"/>
      <c r="BS1485" s="80"/>
      <c r="BT1485" s="69"/>
      <c r="BU1485" s="69"/>
      <c r="BV1485" s="80"/>
      <c r="BW1485" s="80"/>
      <c r="BX1485" s="69"/>
      <c r="BY1485" s="69"/>
      <c r="BZ1485" s="80"/>
      <c r="CA1485" s="80"/>
      <c r="CB1485" s="69"/>
      <c r="CC1485" s="69"/>
      <c r="CD1485" s="80"/>
      <c r="CE1485" s="80"/>
      <c r="CF1485" s="69"/>
      <c r="CG1485" s="69"/>
      <c r="CH1485" s="69"/>
      <c r="CI1485" s="69"/>
      <c r="CJ1485" s="69"/>
      <c r="CK1485" s="69"/>
      <c r="CL1485" s="68"/>
      <c r="CM1485" s="67"/>
      <c r="CN1485" s="67"/>
      <c r="CO1485" s="68"/>
      <c r="CP1485" s="68"/>
      <c r="CQ1485" s="67"/>
      <c r="CR1485" s="67"/>
      <c r="CS1485" s="69"/>
      <c r="CT1485" s="81"/>
      <c r="CU1485" s="69"/>
      <c r="CV1485" s="69"/>
      <c r="CW1485" s="69"/>
      <c r="CX1485" s="69"/>
      <c r="CY1485" s="69"/>
      <c r="CZ1485" s="69"/>
      <c r="DA1485" s="69"/>
    </row>
    <row r="1486" spans="2:105">
      <c r="B1486" s="67"/>
      <c r="C1486" s="67"/>
      <c r="D1486" s="67"/>
      <c r="E1486" s="69"/>
      <c r="F1486" s="68"/>
      <c r="G1486" s="67"/>
      <c r="H1486" s="69"/>
      <c r="I1486" s="69"/>
      <c r="J1486" s="69"/>
      <c r="K1486" s="69"/>
      <c r="L1486" s="69"/>
      <c r="M1486" s="69"/>
      <c r="N1486" s="69"/>
      <c r="O1486" s="69"/>
      <c r="P1486" s="69"/>
      <c r="Q1486" s="69"/>
      <c r="R1486" s="69"/>
      <c r="S1486" s="80"/>
      <c r="T1486" s="80"/>
      <c r="U1486" s="80"/>
      <c r="V1486" s="80"/>
      <c r="W1486" s="80"/>
      <c r="X1486" s="80"/>
      <c r="Y1486" s="80"/>
      <c r="Z1486" s="80"/>
      <c r="AA1486" s="80"/>
      <c r="AB1486" s="80"/>
      <c r="AC1486" s="80"/>
      <c r="AD1486" s="80"/>
      <c r="AE1486" s="69"/>
      <c r="AF1486" s="69"/>
      <c r="AG1486" s="69"/>
      <c r="AH1486" s="80"/>
      <c r="AI1486" s="80"/>
      <c r="AJ1486" s="69"/>
      <c r="AK1486" s="69"/>
      <c r="AL1486" s="80"/>
      <c r="AM1486" s="80"/>
      <c r="AN1486" s="69"/>
      <c r="AO1486" s="69"/>
      <c r="AP1486" s="80"/>
      <c r="AQ1486" s="80"/>
      <c r="AR1486" s="69"/>
      <c r="AS1486" s="69"/>
      <c r="AT1486" s="80"/>
      <c r="AU1486" s="80"/>
      <c r="AV1486" s="69"/>
      <c r="AW1486" s="69"/>
      <c r="AX1486" s="80"/>
      <c r="AY1486" s="80"/>
      <c r="AZ1486" s="69"/>
      <c r="BA1486" s="69"/>
      <c r="BB1486" s="80"/>
      <c r="BC1486" s="80"/>
      <c r="BD1486" s="69"/>
      <c r="BE1486" s="69"/>
      <c r="BF1486" s="80"/>
      <c r="BG1486" s="80"/>
      <c r="BH1486" s="69"/>
      <c r="BI1486" s="69"/>
      <c r="BJ1486" s="80"/>
      <c r="BK1486" s="80"/>
      <c r="BL1486" s="69"/>
      <c r="BM1486" s="69"/>
      <c r="BN1486" s="80"/>
      <c r="BO1486" s="80"/>
      <c r="BP1486" s="69"/>
      <c r="BQ1486" s="69"/>
      <c r="BR1486" s="80"/>
      <c r="BS1486" s="80"/>
      <c r="BT1486" s="69"/>
      <c r="BU1486" s="69"/>
      <c r="BV1486" s="80"/>
      <c r="BW1486" s="80"/>
      <c r="BX1486" s="69"/>
      <c r="BY1486" s="69"/>
      <c r="BZ1486" s="80"/>
      <c r="CA1486" s="80"/>
      <c r="CB1486" s="69"/>
      <c r="CC1486" s="69"/>
      <c r="CD1486" s="80"/>
      <c r="CE1486" s="80"/>
      <c r="CF1486" s="69"/>
      <c r="CG1486" s="69"/>
      <c r="CH1486" s="69"/>
      <c r="CI1486" s="69"/>
      <c r="CJ1486" s="69"/>
      <c r="CK1486" s="69"/>
      <c r="CL1486" s="68"/>
      <c r="CM1486" s="67"/>
      <c r="CN1486" s="67"/>
      <c r="CO1486" s="68"/>
      <c r="CP1486" s="68"/>
      <c r="CQ1486" s="67"/>
      <c r="CR1486" s="67"/>
      <c r="CS1486" s="69"/>
      <c r="CT1486" s="81"/>
      <c r="CU1486" s="69"/>
      <c r="CV1486" s="69"/>
      <c r="CW1486" s="69"/>
      <c r="CX1486" s="69"/>
      <c r="CY1486" s="69"/>
      <c r="CZ1486" s="69"/>
      <c r="DA1486" s="69"/>
    </row>
    <row r="1487" spans="2:105">
      <c r="B1487" s="67"/>
      <c r="C1487" s="67"/>
      <c r="D1487" s="67"/>
      <c r="E1487" s="69"/>
      <c r="F1487" s="68"/>
      <c r="G1487" s="67"/>
      <c r="H1487" s="69"/>
      <c r="I1487" s="69"/>
      <c r="J1487" s="69"/>
      <c r="K1487" s="69"/>
      <c r="L1487" s="69"/>
      <c r="M1487" s="69"/>
      <c r="N1487" s="69"/>
      <c r="O1487" s="69"/>
      <c r="P1487" s="69"/>
      <c r="Q1487" s="69"/>
      <c r="R1487" s="69"/>
      <c r="S1487" s="80"/>
      <c r="T1487" s="80"/>
      <c r="U1487" s="80"/>
      <c r="V1487" s="80"/>
      <c r="W1487" s="80"/>
      <c r="X1487" s="80"/>
      <c r="Y1487" s="80"/>
      <c r="Z1487" s="80"/>
      <c r="AA1487" s="80"/>
      <c r="AB1487" s="80"/>
      <c r="AC1487" s="80"/>
      <c r="AD1487" s="80"/>
      <c r="AE1487" s="69"/>
      <c r="AF1487" s="69"/>
      <c r="AG1487" s="69"/>
      <c r="AH1487" s="80"/>
      <c r="AI1487" s="80"/>
      <c r="AJ1487" s="69"/>
      <c r="AK1487" s="69"/>
      <c r="AL1487" s="80"/>
      <c r="AM1487" s="80"/>
      <c r="AN1487" s="69"/>
      <c r="AO1487" s="69"/>
      <c r="AP1487" s="80"/>
      <c r="AQ1487" s="80"/>
      <c r="AR1487" s="69"/>
      <c r="AS1487" s="69"/>
      <c r="AT1487" s="80"/>
      <c r="AU1487" s="80"/>
      <c r="AV1487" s="69"/>
      <c r="AW1487" s="69"/>
      <c r="AX1487" s="80"/>
      <c r="AY1487" s="80"/>
      <c r="AZ1487" s="69"/>
      <c r="BA1487" s="69"/>
      <c r="BB1487" s="80"/>
      <c r="BC1487" s="80"/>
      <c r="BD1487" s="69"/>
      <c r="BE1487" s="69"/>
      <c r="BF1487" s="80"/>
      <c r="BG1487" s="80"/>
      <c r="BH1487" s="69"/>
      <c r="BI1487" s="69"/>
      <c r="BJ1487" s="80"/>
      <c r="BK1487" s="80"/>
      <c r="BL1487" s="69"/>
      <c r="BM1487" s="69"/>
      <c r="BN1487" s="80"/>
      <c r="BO1487" s="80"/>
      <c r="BP1487" s="69"/>
      <c r="BQ1487" s="69"/>
      <c r="BR1487" s="80"/>
      <c r="BS1487" s="80"/>
      <c r="BT1487" s="69"/>
      <c r="BU1487" s="69"/>
      <c r="BV1487" s="80"/>
      <c r="BW1487" s="80"/>
      <c r="BX1487" s="69"/>
      <c r="BY1487" s="69"/>
      <c r="BZ1487" s="80"/>
      <c r="CA1487" s="80"/>
      <c r="CB1487" s="69"/>
      <c r="CC1487" s="69"/>
      <c r="CD1487" s="80"/>
      <c r="CE1487" s="80"/>
      <c r="CF1487" s="69"/>
      <c r="CG1487" s="69"/>
      <c r="CH1487" s="69"/>
      <c r="CI1487" s="69"/>
      <c r="CJ1487" s="69"/>
      <c r="CK1487" s="69"/>
      <c r="CL1487" s="68"/>
      <c r="CM1487" s="67"/>
      <c r="CN1487" s="67"/>
      <c r="CO1487" s="68"/>
      <c r="CP1487" s="68"/>
      <c r="CQ1487" s="67"/>
      <c r="CR1487" s="67"/>
      <c r="CS1487" s="69"/>
      <c r="CT1487" s="81"/>
      <c r="CU1487" s="69"/>
      <c r="CV1487" s="69"/>
      <c r="CW1487" s="69"/>
      <c r="CX1487" s="69"/>
      <c r="CY1487" s="69"/>
      <c r="CZ1487" s="69"/>
      <c r="DA1487" s="69"/>
    </row>
    <row r="1488" spans="2:105">
      <c r="B1488" s="67"/>
      <c r="C1488" s="67"/>
      <c r="D1488" s="67"/>
      <c r="E1488" s="69"/>
      <c r="F1488" s="68"/>
      <c r="G1488" s="67"/>
      <c r="H1488" s="69"/>
      <c r="I1488" s="69"/>
      <c r="J1488" s="69"/>
      <c r="K1488" s="69"/>
      <c r="L1488" s="69"/>
      <c r="M1488" s="69"/>
      <c r="N1488" s="69"/>
      <c r="O1488" s="69"/>
      <c r="P1488" s="69"/>
      <c r="Q1488" s="69"/>
      <c r="R1488" s="69"/>
      <c r="S1488" s="80"/>
      <c r="T1488" s="80"/>
      <c r="U1488" s="80"/>
      <c r="V1488" s="80"/>
      <c r="W1488" s="80"/>
      <c r="X1488" s="80"/>
      <c r="Y1488" s="80"/>
      <c r="Z1488" s="80"/>
      <c r="AA1488" s="80"/>
      <c r="AB1488" s="80"/>
      <c r="AC1488" s="80"/>
      <c r="AD1488" s="80"/>
      <c r="AE1488" s="69"/>
      <c r="AF1488" s="69"/>
      <c r="AG1488" s="69"/>
      <c r="AH1488" s="80"/>
      <c r="AI1488" s="80"/>
      <c r="AJ1488" s="69"/>
      <c r="AK1488" s="69"/>
      <c r="AL1488" s="80"/>
      <c r="AM1488" s="80"/>
      <c r="AN1488" s="69"/>
      <c r="AO1488" s="69"/>
      <c r="AP1488" s="80"/>
      <c r="AQ1488" s="80"/>
      <c r="AR1488" s="69"/>
      <c r="AS1488" s="69"/>
      <c r="AT1488" s="80"/>
      <c r="AU1488" s="80"/>
      <c r="AV1488" s="69"/>
      <c r="AW1488" s="69"/>
      <c r="AX1488" s="80"/>
      <c r="AY1488" s="80"/>
      <c r="AZ1488" s="69"/>
      <c r="BA1488" s="69"/>
      <c r="BB1488" s="80"/>
      <c r="BC1488" s="80"/>
      <c r="BD1488" s="69"/>
      <c r="BE1488" s="69"/>
      <c r="BF1488" s="80"/>
      <c r="BG1488" s="80"/>
      <c r="BH1488" s="69"/>
      <c r="BI1488" s="69"/>
      <c r="BJ1488" s="80"/>
      <c r="BK1488" s="80"/>
      <c r="BL1488" s="69"/>
      <c r="BM1488" s="69"/>
      <c r="BN1488" s="80"/>
      <c r="BO1488" s="80"/>
      <c r="BP1488" s="69"/>
      <c r="BQ1488" s="69"/>
      <c r="BR1488" s="80"/>
      <c r="BS1488" s="80"/>
      <c r="BT1488" s="69"/>
      <c r="BU1488" s="69"/>
      <c r="BV1488" s="80"/>
      <c r="BW1488" s="80"/>
      <c r="BX1488" s="69"/>
      <c r="BY1488" s="69"/>
      <c r="BZ1488" s="80"/>
      <c r="CA1488" s="80"/>
      <c r="CB1488" s="69"/>
      <c r="CC1488" s="69"/>
      <c r="CD1488" s="80"/>
      <c r="CE1488" s="80"/>
      <c r="CF1488" s="69"/>
      <c r="CG1488" s="69"/>
      <c r="CH1488" s="69"/>
      <c r="CI1488" s="69"/>
      <c r="CJ1488" s="69"/>
      <c r="CK1488" s="69"/>
      <c r="CL1488" s="68"/>
      <c r="CM1488" s="67"/>
      <c r="CN1488" s="67"/>
      <c r="CO1488" s="68"/>
      <c r="CP1488" s="68"/>
      <c r="CQ1488" s="67"/>
      <c r="CR1488" s="67"/>
      <c r="CS1488" s="69"/>
      <c r="CT1488" s="81"/>
      <c r="CU1488" s="69"/>
      <c r="CV1488" s="69"/>
      <c r="CW1488" s="69"/>
      <c r="CX1488" s="69"/>
      <c r="CY1488" s="69"/>
      <c r="CZ1488" s="69"/>
      <c r="DA1488" s="69"/>
    </row>
    <row r="1489" spans="2:105">
      <c r="B1489" s="67"/>
      <c r="C1489" s="67"/>
      <c r="D1489" s="67"/>
      <c r="E1489" s="69"/>
      <c r="F1489" s="68"/>
      <c r="G1489" s="67"/>
      <c r="H1489" s="69"/>
      <c r="I1489" s="69"/>
      <c r="J1489" s="69"/>
      <c r="K1489" s="69"/>
      <c r="L1489" s="69"/>
      <c r="M1489" s="69"/>
      <c r="N1489" s="69"/>
      <c r="O1489" s="69"/>
      <c r="P1489" s="69"/>
      <c r="Q1489" s="69"/>
      <c r="R1489" s="69"/>
      <c r="S1489" s="80"/>
      <c r="T1489" s="80"/>
      <c r="U1489" s="80"/>
      <c r="V1489" s="80"/>
      <c r="W1489" s="80"/>
      <c r="X1489" s="80"/>
      <c r="Y1489" s="80"/>
      <c r="Z1489" s="80"/>
      <c r="AA1489" s="80"/>
      <c r="AB1489" s="80"/>
      <c r="AC1489" s="80"/>
      <c r="AD1489" s="80"/>
      <c r="AE1489" s="69"/>
      <c r="AF1489" s="69"/>
      <c r="AG1489" s="69"/>
      <c r="AH1489" s="80"/>
      <c r="AI1489" s="80"/>
      <c r="AJ1489" s="69"/>
      <c r="AK1489" s="69"/>
      <c r="AL1489" s="80"/>
      <c r="AM1489" s="80"/>
      <c r="AN1489" s="69"/>
      <c r="AO1489" s="69"/>
      <c r="AP1489" s="80"/>
      <c r="AQ1489" s="80"/>
      <c r="AR1489" s="69"/>
      <c r="AS1489" s="69"/>
      <c r="AT1489" s="80"/>
      <c r="AU1489" s="80"/>
      <c r="AV1489" s="69"/>
      <c r="AW1489" s="69"/>
      <c r="AX1489" s="80"/>
      <c r="AY1489" s="80"/>
      <c r="AZ1489" s="69"/>
      <c r="BA1489" s="69"/>
      <c r="BB1489" s="80"/>
      <c r="BC1489" s="80"/>
      <c r="BD1489" s="69"/>
      <c r="BE1489" s="69"/>
      <c r="BF1489" s="80"/>
      <c r="BG1489" s="80"/>
      <c r="BH1489" s="69"/>
      <c r="BI1489" s="69"/>
      <c r="BJ1489" s="80"/>
      <c r="BK1489" s="80"/>
      <c r="BL1489" s="69"/>
      <c r="BM1489" s="69"/>
      <c r="BN1489" s="80"/>
      <c r="BO1489" s="80"/>
      <c r="BP1489" s="69"/>
      <c r="BQ1489" s="69"/>
      <c r="BR1489" s="80"/>
      <c r="BS1489" s="80"/>
      <c r="BT1489" s="69"/>
      <c r="BU1489" s="69"/>
      <c r="BV1489" s="80"/>
      <c r="BW1489" s="80"/>
      <c r="BX1489" s="69"/>
      <c r="BY1489" s="69"/>
      <c r="BZ1489" s="80"/>
      <c r="CA1489" s="80"/>
      <c r="CB1489" s="69"/>
      <c r="CC1489" s="69"/>
      <c r="CD1489" s="80"/>
      <c r="CE1489" s="80"/>
      <c r="CF1489" s="69"/>
      <c r="CG1489" s="69"/>
      <c r="CH1489" s="69"/>
      <c r="CI1489" s="69"/>
      <c r="CJ1489" s="69"/>
      <c r="CK1489" s="69"/>
      <c r="CL1489" s="68"/>
      <c r="CM1489" s="67"/>
      <c r="CN1489" s="67"/>
      <c r="CO1489" s="68"/>
      <c r="CP1489" s="68"/>
      <c r="CQ1489" s="67"/>
      <c r="CR1489" s="67"/>
      <c r="CS1489" s="69"/>
      <c r="CT1489" s="81"/>
      <c r="CU1489" s="69"/>
      <c r="CV1489" s="69"/>
      <c r="CW1489" s="69"/>
      <c r="CX1489" s="69"/>
      <c r="CY1489" s="69"/>
      <c r="CZ1489" s="69"/>
      <c r="DA1489" s="69"/>
    </row>
    <row r="1490" spans="2:105">
      <c r="B1490" s="67"/>
      <c r="C1490" s="67"/>
      <c r="D1490" s="67"/>
      <c r="E1490" s="69"/>
      <c r="F1490" s="68"/>
      <c r="G1490" s="67"/>
      <c r="H1490" s="69"/>
      <c r="I1490" s="69"/>
      <c r="J1490" s="69"/>
      <c r="K1490" s="69"/>
      <c r="L1490" s="69"/>
      <c r="M1490" s="69"/>
      <c r="N1490" s="69"/>
      <c r="O1490" s="69"/>
      <c r="P1490" s="69"/>
      <c r="Q1490" s="69"/>
      <c r="R1490" s="69"/>
      <c r="S1490" s="80"/>
      <c r="T1490" s="80"/>
      <c r="U1490" s="80"/>
      <c r="V1490" s="80"/>
      <c r="W1490" s="80"/>
      <c r="X1490" s="80"/>
      <c r="Y1490" s="80"/>
      <c r="Z1490" s="80"/>
      <c r="AA1490" s="80"/>
      <c r="AB1490" s="80"/>
      <c r="AC1490" s="80"/>
      <c r="AD1490" s="80"/>
      <c r="AE1490" s="69"/>
      <c r="AF1490" s="69"/>
      <c r="AG1490" s="69"/>
      <c r="AH1490" s="80"/>
      <c r="AI1490" s="80"/>
      <c r="AJ1490" s="69"/>
      <c r="AK1490" s="69"/>
      <c r="AL1490" s="80"/>
      <c r="AM1490" s="80"/>
      <c r="AN1490" s="69"/>
      <c r="AO1490" s="69"/>
      <c r="AP1490" s="80"/>
      <c r="AQ1490" s="80"/>
      <c r="AR1490" s="69"/>
      <c r="AS1490" s="69"/>
      <c r="AT1490" s="80"/>
      <c r="AU1490" s="80"/>
      <c r="AV1490" s="69"/>
      <c r="AW1490" s="69"/>
      <c r="AX1490" s="80"/>
      <c r="AY1490" s="80"/>
      <c r="AZ1490" s="69"/>
      <c r="BA1490" s="69"/>
      <c r="BB1490" s="80"/>
      <c r="BC1490" s="80"/>
      <c r="BD1490" s="69"/>
      <c r="BE1490" s="69"/>
      <c r="BF1490" s="80"/>
      <c r="BG1490" s="80"/>
      <c r="BH1490" s="69"/>
      <c r="BI1490" s="69"/>
      <c r="BJ1490" s="80"/>
      <c r="BK1490" s="80"/>
      <c r="BL1490" s="69"/>
      <c r="BM1490" s="69"/>
      <c r="BN1490" s="80"/>
      <c r="BO1490" s="80"/>
      <c r="BP1490" s="69"/>
      <c r="BQ1490" s="69"/>
      <c r="BR1490" s="80"/>
      <c r="BS1490" s="80"/>
      <c r="BT1490" s="69"/>
      <c r="BU1490" s="69"/>
      <c r="BV1490" s="80"/>
      <c r="BW1490" s="80"/>
      <c r="BX1490" s="69"/>
      <c r="BY1490" s="69"/>
      <c r="BZ1490" s="80"/>
      <c r="CA1490" s="80"/>
      <c r="CB1490" s="69"/>
      <c r="CC1490" s="69"/>
      <c r="CD1490" s="80"/>
      <c r="CE1490" s="80"/>
      <c r="CF1490" s="69"/>
      <c r="CG1490" s="69"/>
      <c r="CH1490" s="69"/>
      <c r="CI1490" s="69"/>
      <c r="CJ1490" s="69"/>
      <c r="CK1490" s="69"/>
      <c r="CL1490" s="68"/>
      <c r="CM1490" s="67"/>
      <c r="CN1490" s="67"/>
      <c r="CO1490" s="68"/>
      <c r="CP1490" s="68"/>
      <c r="CQ1490" s="67"/>
      <c r="CR1490" s="67"/>
      <c r="CS1490" s="69"/>
      <c r="CT1490" s="81"/>
      <c r="CU1490" s="69"/>
      <c r="CV1490" s="69"/>
      <c r="CW1490" s="69"/>
      <c r="CX1490" s="69"/>
      <c r="CY1490" s="69"/>
      <c r="CZ1490" s="69"/>
      <c r="DA1490" s="69"/>
    </row>
    <row r="1491" spans="2:105">
      <c r="B1491" s="67"/>
      <c r="C1491" s="67"/>
      <c r="D1491" s="67"/>
      <c r="E1491" s="69"/>
      <c r="F1491" s="68"/>
      <c r="G1491" s="67"/>
      <c r="H1491" s="69"/>
      <c r="I1491" s="69"/>
      <c r="J1491" s="69"/>
      <c r="K1491" s="69"/>
      <c r="L1491" s="69"/>
      <c r="M1491" s="69"/>
      <c r="N1491" s="69"/>
      <c r="O1491" s="69"/>
      <c r="P1491" s="69"/>
      <c r="Q1491" s="69"/>
      <c r="R1491" s="69"/>
      <c r="S1491" s="80"/>
      <c r="T1491" s="80"/>
      <c r="U1491" s="80"/>
      <c r="V1491" s="80"/>
      <c r="W1491" s="80"/>
      <c r="X1491" s="80"/>
      <c r="Y1491" s="80"/>
      <c r="Z1491" s="80"/>
      <c r="AA1491" s="80"/>
      <c r="AB1491" s="80"/>
      <c r="AC1491" s="80"/>
      <c r="AD1491" s="80"/>
      <c r="AE1491" s="69"/>
      <c r="AF1491" s="69"/>
      <c r="AG1491" s="69"/>
      <c r="AH1491" s="80"/>
      <c r="AI1491" s="80"/>
      <c r="AJ1491" s="69"/>
      <c r="AK1491" s="69"/>
      <c r="AL1491" s="80"/>
      <c r="AM1491" s="80"/>
      <c r="AN1491" s="69"/>
      <c r="AO1491" s="69"/>
      <c r="AP1491" s="80"/>
      <c r="AQ1491" s="80"/>
      <c r="AR1491" s="69"/>
      <c r="AS1491" s="69"/>
      <c r="AT1491" s="80"/>
      <c r="AU1491" s="80"/>
      <c r="AV1491" s="69"/>
      <c r="AW1491" s="69"/>
      <c r="AX1491" s="80"/>
      <c r="AY1491" s="80"/>
      <c r="AZ1491" s="69"/>
      <c r="BA1491" s="69"/>
      <c r="BB1491" s="80"/>
      <c r="BC1491" s="80"/>
      <c r="BD1491" s="69"/>
      <c r="BE1491" s="69"/>
      <c r="BF1491" s="80"/>
      <c r="BG1491" s="80"/>
      <c r="BH1491" s="69"/>
      <c r="BI1491" s="69"/>
      <c r="BJ1491" s="80"/>
      <c r="BK1491" s="80"/>
      <c r="BL1491" s="69"/>
      <c r="BM1491" s="69"/>
      <c r="BN1491" s="80"/>
      <c r="BO1491" s="80"/>
      <c r="BP1491" s="69"/>
      <c r="BQ1491" s="69"/>
      <c r="BR1491" s="80"/>
      <c r="BS1491" s="80"/>
      <c r="BT1491" s="69"/>
      <c r="BU1491" s="69"/>
      <c r="BV1491" s="80"/>
      <c r="BW1491" s="80"/>
      <c r="BX1491" s="69"/>
      <c r="BY1491" s="69"/>
      <c r="BZ1491" s="80"/>
      <c r="CA1491" s="80"/>
      <c r="CB1491" s="69"/>
      <c r="CC1491" s="69"/>
      <c r="CD1491" s="80"/>
      <c r="CE1491" s="80"/>
      <c r="CF1491" s="69"/>
      <c r="CG1491" s="69"/>
      <c r="CH1491" s="69"/>
      <c r="CI1491" s="69"/>
      <c r="CJ1491" s="69"/>
      <c r="CK1491" s="69"/>
      <c r="CL1491" s="68"/>
      <c r="CM1491" s="67"/>
      <c r="CN1491" s="67"/>
      <c r="CO1491" s="68"/>
      <c r="CP1491" s="68"/>
      <c r="CQ1491" s="67"/>
      <c r="CR1491" s="67"/>
      <c r="CS1491" s="69"/>
      <c r="CT1491" s="81"/>
      <c r="CU1491" s="69"/>
      <c r="CV1491" s="69"/>
      <c r="CW1491" s="69"/>
      <c r="CX1491" s="69"/>
      <c r="CY1491" s="69"/>
      <c r="CZ1491" s="69"/>
      <c r="DA1491" s="69"/>
    </row>
    <row r="1492" spans="2:105">
      <c r="B1492" s="67"/>
      <c r="C1492" s="67"/>
      <c r="D1492" s="67"/>
      <c r="E1492" s="69"/>
      <c r="F1492" s="68"/>
      <c r="G1492" s="67"/>
      <c r="H1492" s="69"/>
      <c r="I1492" s="69"/>
      <c r="J1492" s="69"/>
      <c r="K1492" s="69"/>
      <c r="L1492" s="69"/>
      <c r="M1492" s="69"/>
      <c r="N1492" s="69"/>
      <c r="O1492" s="69"/>
      <c r="P1492" s="69"/>
      <c r="Q1492" s="69"/>
      <c r="R1492" s="69"/>
      <c r="S1492" s="80"/>
      <c r="T1492" s="80"/>
      <c r="U1492" s="80"/>
      <c r="V1492" s="80"/>
      <c r="W1492" s="80"/>
      <c r="X1492" s="80"/>
      <c r="Y1492" s="80"/>
      <c r="Z1492" s="80"/>
      <c r="AA1492" s="80"/>
      <c r="AB1492" s="80"/>
      <c r="AC1492" s="80"/>
      <c r="AD1492" s="80"/>
      <c r="AE1492" s="69"/>
      <c r="AF1492" s="69"/>
      <c r="AG1492" s="69"/>
      <c r="AH1492" s="80"/>
      <c r="AI1492" s="80"/>
      <c r="AJ1492" s="69"/>
      <c r="AK1492" s="69"/>
      <c r="AL1492" s="80"/>
      <c r="AM1492" s="80"/>
      <c r="AN1492" s="69"/>
      <c r="AO1492" s="69"/>
      <c r="AP1492" s="80"/>
      <c r="AQ1492" s="80"/>
      <c r="AR1492" s="69"/>
      <c r="AS1492" s="69"/>
      <c r="AT1492" s="80"/>
      <c r="AU1492" s="80"/>
      <c r="AV1492" s="69"/>
      <c r="AW1492" s="69"/>
      <c r="AX1492" s="80"/>
      <c r="AY1492" s="80"/>
      <c r="AZ1492" s="69"/>
      <c r="BA1492" s="69"/>
      <c r="BB1492" s="80"/>
      <c r="BC1492" s="80"/>
      <c r="BD1492" s="69"/>
      <c r="BE1492" s="69"/>
      <c r="BF1492" s="80"/>
      <c r="BG1492" s="80"/>
      <c r="BH1492" s="69"/>
      <c r="BI1492" s="69"/>
      <c r="BJ1492" s="80"/>
      <c r="BK1492" s="80"/>
      <c r="BL1492" s="69"/>
      <c r="BM1492" s="69"/>
      <c r="BN1492" s="80"/>
      <c r="BO1492" s="80"/>
      <c r="BP1492" s="69"/>
      <c r="BQ1492" s="69"/>
      <c r="BR1492" s="80"/>
      <c r="BS1492" s="80"/>
      <c r="BT1492" s="69"/>
      <c r="BU1492" s="69"/>
      <c r="BV1492" s="80"/>
      <c r="BW1492" s="80"/>
      <c r="BX1492" s="69"/>
      <c r="BY1492" s="69"/>
      <c r="BZ1492" s="80"/>
      <c r="CA1492" s="80"/>
      <c r="CB1492" s="69"/>
      <c r="CC1492" s="69"/>
      <c r="CD1492" s="80"/>
      <c r="CE1492" s="80"/>
      <c r="CF1492" s="69"/>
      <c r="CG1492" s="69"/>
      <c r="CH1492" s="69"/>
      <c r="CI1492" s="69"/>
      <c r="CJ1492" s="69"/>
      <c r="CK1492" s="69"/>
      <c r="CL1492" s="68"/>
      <c r="CM1492" s="67"/>
      <c r="CN1492" s="67"/>
      <c r="CO1492" s="68"/>
      <c r="CP1492" s="68"/>
      <c r="CQ1492" s="67"/>
      <c r="CR1492" s="67"/>
      <c r="CS1492" s="69"/>
      <c r="CT1492" s="81"/>
      <c r="CU1492" s="69"/>
      <c r="CV1492" s="69"/>
      <c r="CW1492" s="69"/>
      <c r="CX1492" s="69"/>
      <c r="CY1492" s="69"/>
      <c r="CZ1492" s="69"/>
      <c r="DA1492" s="69"/>
    </row>
    <row r="1493" spans="2:105">
      <c r="B1493" s="67"/>
      <c r="C1493" s="67"/>
      <c r="D1493" s="67"/>
      <c r="E1493" s="69"/>
      <c r="F1493" s="68"/>
      <c r="G1493" s="67"/>
      <c r="H1493" s="69"/>
      <c r="I1493" s="69"/>
      <c r="J1493" s="69"/>
      <c r="K1493" s="69"/>
      <c r="L1493" s="69"/>
      <c r="M1493" s="69"/>
      <c r="N1493" s="69"/>
      <c r="O1493" s="69"/>
      <c r="P1493" s="69"/>
      <c r="Q1493" s="69"/>
      <c r="R1493" s="69"/>
      <c r="S1493" s="80"/>
      <c r="T1493" s="80"/>
      <c r="U1493" s="80"/>
      <c r="V1493" s="80"/>
      <c r="W1493" s="80"/>
      <c r="X1493" s="80"/>
      <c r="Y1493" s="80"/>
      <c r="Z1493" s="80"/>
      <c r="AA1493" s="80"/>
      <c r="AB1493" s="80"/>
      <c r="AC1493" s="80"/>
      <c r="AD1493" s="80"/>
      <c r="AE1493" s="69"/>
      <c r="AF1493" s="69"/>
      <c r="AG1493" s="69"/>
      <c r="AH1493" s="80"/>
      <c r="AI1493" s="80"/>
      <c r="AJ1493" s="69"/>
      <c r="AK1493" s="69"/>
      <c r="AL1493" s="80"/>
      <c r="AM1493" s="80"/>
      <c r="AN1493" s="69"/>
      <c r="AO1493" s="69"/>
      <c r="AP1493" s="80"/>
      <c r="AQ1493" s="80"/>
      <c r="AR1493" s="69"/>
      <c r="AS1493" s="69"/>
      <c r="AT1493" s="80"/>
      <c r="AU1493" s="80"/>
      <c r="AV1493" s="69"/>
      <c r="AW1493" s="69"/>
      <c r="AX1493" s="80"/>
      <c r="AY1493" s="80"/>
      <c r="AZ1493" s="69"/>
      <c r="BA1493" s="69"/>
      <c r="BB1493" s="80"/>
      <c r="BC1493" s="80"/>
      <c r="BD1493" s="69"/>
      <c r="BE1493" s="69"/>
      <c r="BF1493" s="80"/>
      <c r="BG1493" s="80"/>
      <c r="BH1493" s="69"/>
      <c r="BI1493" s="69"/>
      <c r="BJ1493" s="80"/>
      <c r="BK1493" s="80"/>
      <c r="BL1493" s="69"/>
      <c r="BM1493" s="69"/>
      <c r="BN1493" s="80"/>
      <c r="BO1493" s="80"/>
      <c r="BP1493" s="69"/>
      <c r="BQ1493" s="69"/>
      <c r="BR1493" s="80"/>
      <c r="BS1493" s="80"/>
      <c r="BT1493" s="69"/>
      <c r="BU1493" s="69"/>
      <c r="BV1493" s="80"/>
      <c r="BW1493" s="80"/>
      <c r="BX1493" s="69"/>
      <c r="BY1493" s="69"/>
      <c r="BZ1493" s="80"/>
      <c r="CA1493" s="80"/>
      <c r="CB1493" s="69"/>
      <c r="CC1493" s="69"/>
      <c r="CD1493" s="80"/>
      <c r="CE1493" s="80"/>
      <c r="CF1493" s="69"/>
      <c r="CG1493" s="69"/>
      <c r="CH1493" s="69"/>
      <c r="CI1493" s="69"/>
      <c r="CJ1493" s="69"/>
      <c r="CK1493" s="69"/>
      <c r="CL1493" s="68"/>
      <c r="CM1493" s="67"/>
      <c r="CN1493" s="67"/>
      <c r="CO1493" s="68"/>
      <c r="CP1493" s="68"/>
      <c r="CQ1493" s="67"/>
      <c r="CR1493" s="67"/>
      <c r="CS1493" s="69"/>
      <c r="CT1493" s="81"/>
      <c r="CU1493" s="69"/>
      <c r="CV1493" s="69"/>
      <c r="CW1493" s="69"/>
      <c r="CX1493" s="69"/>
      <c r="CY1493" s="69"/>
      <c r="CZ1493" s="69"/>
      <c r="DA1493" s="69"/>
    </row>
    <row r="1494" spans="2:105">
      <c r="B1494" s="67"/>
      <c r="C1494" s="67"/>
      <c r="D1494" s="67"/>
      <c r="E1494" s="69"/>
      <c r="F1494" s="68"/>
      <c r="G1494" s="67"/>
      <c r="H1494" s="69"/>
      <c r="I1494" s="69"/>
      <c r="J1494" s="69"/>
      <c r="K1494" s="69"/>
      <c r="L1494" s="69"/>
      <c r="M1494" s="69"/>
      <c r="N1494" s="69"/>
      <c r="O1494" s="69"/>
      <c r="P1494" s="69"/>
      <c r="Q1494" s="69"/>
      <c r="R1494" s="69"/>
      <c r="S1494" s="80"/>
      <c r="T1494" s="80"/>
      <c r="U1494" s="80"/>
      <c r="V1494" s="80"/>
      <c r="W1494" s="80"/>
      <c r="X1494" s="80"/>
      <c r="Y1494" s="80"/>
      <c r="Z1494" s="80"/>
      <c r="AA1494" s="80"/>
      <c r="AB1494" s="80"/>
      <c r="AC1494" s="80"/>
      <c r="AD1494" s="80"/>
      <c r="AE1494" s="69"/>
      <c r="AF1494" s="69"/>
      <c r="AG1494" s="69"/>
      <c r="AH1494" s="80"/>
      <c r="AI1494" s="80"/>
      <c r="AJ1494" s="69"/>
      <c r="AK1494" s="69"/>
      <c r="AL1494" s="80"/>
      <c r="AM1494" s="80"/>
      <c r="AN1494" s="69"/>
      <c r="AO1494" s="69"/>
      <c r="AP1494" s="80"/>
      <c r="AQ1494" s="80"/>
      <c r="AR1494" s="69"/>
      <c r="AS1494" s="69"/>
      <c r="AT1494" s="80"/>
      <c r="AU1494" s="80"/>
      <c r="AV1494" s="69"/>
      <c r="AW1494" s="69"/>
      <c r="AX1494" s="80"/>
      <c r="AY1494" s="80"/>
      <c r="AZ1494" s="69"/>
      <c r="BA1494" s="69"/>
      <c r="BB1494" s="80"/>
      <c r="BC1494" s="80"/>
      <c r="BD1494" s="69"/>
      <c r="BE1494" s="69"/>
      <c r="BF1494" s="80"/>
      <c r="BG1494" s="80"/>
      <c r="BH1494" s="69"/>
      <c r="BI1494" s="69"/>
      <c r="BJ1494" s="80"/>
      <c r="BK1494" s="80"/>
      <c r="BL1494" s="69"/>
      <c r="BM1494" s="69"/>
      <c r="BN1494" s="80"/>
      <c r="BO1494" s="80"/>
      <c r="BP1494" s="69"/>
      <c r="BQ1494" s="69"/>
      <c r="BR1494" s="80"/>
      <c r="BS1494" s="80"/>
      <c r="BT1494" s="69"/>
      <c r="BU1494" s="69"/>
      <c r="BV1494" s="80"/>
      <c r="BW1494" s="80"/>
      <c r="BX1494" s="69"/>
      <c r="BY1494" s="69"/>
      <c r="BZ1494" s="80"/>
      <c r="CA1494" s="80"/>
      <c r="CB1494" s="69"/>
      <c r="CC1494" s="69"/>
      <c r="CD1494" s="80"/>
      <c r="CE1494" s="80"/>
      <c r="CF1494" s="69"/>
      <c r="CG1494" s="69"/>
      <c r="CH1494" s="69"/>
      <c r="CI1494" s="69"/>
      <c r="CJ1494" s="69"/>
      <c r="CK1494" s="69"/>
      <c r="CL1494" s="68"/>
      <c r="CM1494" s="67"/>
      <c r="CN1494" s="67"/>
      <c r="CO1494" s="68"/>
      <c r="CP1494" s="68"/>
      <c r="CQ1494" s="67"/>
      <c r="CR1494" s="67"/>
      <c r="CS1494" s="69"/>
      <c r="CT1494" s="81"/>
      <c r="CU1494" s="69"/>
      <c r="CV1494" s="69"/>
      <c r="CW1494" s="69"/>
      <c r="CX1494" s="69"/>
      <c r="CY1494" s="69"/>
      <c r="CZ1494" s="69"/>
      <c r="DA1494" s="69"/>
    </row>
    <row r="1495" spans="2:105">
      <c r="B1495" s="67"/>
      <c r="C1495" s="67"/>
      <c r="D1495" s="67"/>
      <c r="E1495" s="69"/>
      <c r="F1495" s="68"/>
      <c r="G1495" s="67"/>
      <c r="H1495" s="69"/>
      <c r="I1495" s="69"/>
      <c r="J1495" s="69"/>
      <c r="K1495" s="69"/>
      <c r="L1495" s="69"/>
      <c r="M1495" s="69"/>
      <c r="N1495" s="69"/>
      <c r="O1495" s="69"/>
      <c r="P1495" s="69"/>
      <c r="Q1495" s="69"/>
      <c r="R1495" s="69"/>
      <c r="S1495" s="80"/>
      <c r="T1495" s="80"/>
      <c r="U1495" s="80"/>
      <c r="V1495" s="80"/>
      <c r="W1495" s="80"/>
      <c r="X1495" s="80"/>
      <c r="Y1495" s="80"/>
      <c r="Z1495" s="80"/>
      <c r="AA1495" s="80"/>
      <c r="AB1495" s="80"/>
      <c r="AC1495" s="80"/>
      <c r="AD1495" s="80"/>
      <c r="AE1495" s="69"/>
      <c r="AF1495" s="69"/>
      <c r="AG1495" s="69"/>
      <c r="AH1495" s="80"/>
      <c r="AI1495" s="80"/>
      <c r="AJ1495" s="69"/>
      <c r="AK1495" s="69"/>
      <c r="AL1495" s="80"/>
      <c r="AM1495" s="80"/>
      <c r="AN1495" s="69"/>
      <c r="AO1495" s="69"/>
      <c r="AP1495" s="80"/>
      <c r="AQ1495" s="80"/>
      <c r="AR1495" s="69"/>
      <c r="AS1495" s="69"/>
      <c r="AT1495" s="80"/>
      <c r="AU1495" s="80"/>
      <c r="AV1495" s="69"/>
      <c r="AW1495" s="69"/>
      <c r="AX1495" s="80"/>
      <c r="AY1495" s="80"/>
      <c r="AZ1495" s="69"/>
      <c r="BA1495" s="69"/>
      <c r="BB1495" s="80"/>
      <c r="BC1495" s="80"/>
      <c r="BD1495" s="69"/>
      <c r="BE1495" s="69"/>
      <c r="BF1495" s="80"/>
      <c r="BG1495" s="80"/>
      <c r="BH1495" s="69"/>
      <c r="BI1495" s="69"/>
      <c r="BJ1495" s="80"/>
      <c r="BK1495" s="80"/>
      <c r="BL1495" s="69"/>
      <c r="BM1495" s="69"/>
      <c r="BN1495" s="80"/>
      <c r="BO1495" s="80"/>
      <c r="BP1495" s="69"/>
      <c r="BQ1495" s="69"/>
      <c r="BR1495" s="80"/>
      <c r="BS1495" s="80"/>
      <c r="BT1495" s="69"/>
      <c r="BU1495" s="69"/>
      <c r="BV1495" s="80"/>
      <c r="BW1495" s="80"/>
      <c r="BX1495" s="69"/>
      <c r="BY1495" s="69"/>
      <c r="BZ1495" s="80"/>
      <c r="CA1495" s="80"/>
      <c r="CB1495" s="69"/>
      <c r="CC1495" s="69"/>
      <c r="CD1495" s="80"/>
      <c r="CE1495" s="80"/>
      <c r="CF1495" s="69"/>
      <c r="CG1495" s="69"/>
      <c r="CH1495" s="69"/>
      <c r="CI1495" s="69"/>
      <c r="CJ1495" s="69"/>
      <c r="CK1495" s="69"/>
      <c r="CL1495" s="68"/>
      <c r="CM1495" s="67"/>
      <c r="CN1495" s="67"/>
      <c r="CO1495" s="68"/>
      <c r="CP1495" s="68"/>
      <c r="CQ1495" s="67"/>
      <c r="CR1495" s="67"/>
      <c r="CS1495" s="69"/>
      <c r="CT1495" s="81"/>
      <c r="CU1495" s="69"/>
      <c r="CV1495" s="69"/>
      <c r="CW1495" s="69"/>
      <c r="CX1495" s="69"/>
      <c r="CY1495" s="69"/>
      <c r="CZ1495" s="69"/>
      <c r="DA1495" s="69"/>
    </row>
    <row r="1496" spans="2:105">
      <c r="B1496" s="67"/>
      <c r="C1496" s="67"/>
      <c r="D1496" s="67"/>
      <c r="E1496" s="69"/>
      <c r="F1496" s="68"/>
      <c r="G1496" s="67"/>
      <c r="H1496" s="69"/>
      <c r="I1496" s="69"/>
      <c r="J1496" s="69"/>
      <c r="K1496" s="69"/>
      <c r="L1496" s="69"/>
      <c r="M1496" s="69"/>
      <c r="N1496" s="69"/>
      <c r="O1496" s="69"/>
      <c r="P1496" s="69"/>
      <c r="Q1496" s="69"/>
      <c r="R1496" s="69"/>
      <c r="S1496" s="80"/>
      <c r="T1496" s="80"/>
      <c r="U1496" s="80"/>
      <c r="V1496" s="80"/>
      <c r="W1496" s="80"/>
      <c r="X1496" s="80"/>
      <c r="Y1496" s="80"/>
      <c r="Z1496" s="80"/>
      <c r="AA1496" s="80"/>
      <c r="AB1496" s="80"/>
      <c r="AC1496" s="80"/>
      <c r="AD1496" s="80"/>
      <c r="AE1496" s="69"/>
      <c r="AF1496" s="69"/>
      <c r="AG1496" s="69"/>
      <c r="AH1496" s="80"/>
      <c r="AI1496" s="80"/>
      <c r="AJ1496" s="69"/>
      <c r="AK1496" s="69"/>
      <c r="AL1496" s="80"/>
      <c r="AM1496" s="80"/>
      <c r="AN1496" s="69"/>
      <c r="AO1496" s="69"/>
      <c r="AP1496" s="80"/>
      <c r="AQ1496" s="80"/>
      <c r="AR1496" s="69"/>
      <c r="AS1496" s="69"/>
      <c r="AT1496" s="80"/>
      <c r="AU1496" s="80"/>
      <c r="AV1496" s="69"/>
      <c r="AW1496" s="69"/>
      <c r="AX1496" s="80"/>
      <c r="AY1496" s="80"/>
      <c r="AZ1496" s="69"/>
      <c r="BA1496" s="69"/>
      <c r="BB1496" s="80"/>
      <c r="BC1496" s="80"/>
      <c r="BD1496" s="69"/>
      <c r="BE1496" s="69"/>
      <c r="BF1496" s="80"/>
      <c r="BG1496" s="80"/>
      <c r="BH1496" s="69"/>
      <c r="BI1496" s="69"/>
      <c r="BJ1496" s="80"/>
      <c r="BK1496" s="80"/>
      <c r="BL1496" s="69"/>
      <c r="BM1496" s="69"/>
      <c r="BN1496" s="80"/>
      <c r="BO1496" s="80"/>
      <c r="BP1496" s="69"/>
      <c r="BQ1496" s="69"/>
      <c r="BR1496" s="80"/>
      <c r="BS1496" s="80"/>
      <c r="BT1496" s="69"/>
      <c r="BU1496" s="69"/>
      <c r="BV1496" s="80"/>
      <c r="BW1496" s="80"/>
      <c r="BX1496" s="69"/>
      <c r="BY1496" s="69"/>
      <c r="BZ1496" s="80"/>
      <c r="CA1496" s="80"/>
      <c r="CB1496" s="69"/>
      <c r="CC1496" s="69"/>
      <c r="CD1496" s="80"/>
      <c r="CE1496" s="80"/>
      <c r="CF1496" s="69"/>
      <c r="CG1496" s="69"/>
      <c r="CH1496" s="69"/>
      <c r="CI1496" s="69"/>
      <c r="CJ1496" s="69"/>
      <c r="CK1496" s="69"/>
      <c r="CL1496" s="68"/>
      <c r="CM1496" s="67"/>
      <c r="CN1496" s="67"/>
      <c r="CO1496" s="68"/>
      <c r="CP1496" s="68"/>
      <c r="CQ1496" s="67"/>
      <c r="CR1496" s="67"/>
      <c r="CS1496" s="69"/>
      <c r="CT1496" s="81"/>
      <c r="CU1496" s="69"/>
      <c r="CV1496" s="69"/>
      <c r="CW1496" s="69"/>
      <c r="CX1496" s="69"/>
      <c r="CY1496" s="69"/>
      <c r="CZ1496" s="69"/>
      <c r="DA1496" s="69"/>
    </row>
    <row r="1497" spans="2:105">
      <c r="B1497" s="67"/>
      <c r="C1497" s="67"/>
      <c r="D1497" s="67"/>
      <c r="E1497" s="69"/>
      <c r="F1497" s="68"/>
      <c r="G1497" s="67"/>
      <c r="H1497" s="69"/>
      <c r="I1497" s="69"/>
      <c r="J1497" s="69"/>
      <c r="K1497" s="69"/>
      <c r="L1497" s="69"/>
      <c r="M1497" s="69"/>
      <c r="N1497" s="69"/>
      <c r="O1497" s="69"/>
      <c r="P1497" s="69"/>
      <c r="Q1497" s="69"/>
      <c r="R1497" s="69"/>
      <c r="S1497" s="80"/>
      <c r="T1497" s="80"/>
      <c r="U1497" s="80"/>
      <c r="V1497" s="80"/>
      <c r="W1497" s="80"/>
      <c r="X1497" s="80"/>
      <c r="Y1497" s="80"/>
      <c r="Z1497" s="80"/>
      <c r="AA1497" s="80"/>
      <c r="AB1497" s="80"/>
      <c r="AC1497" s="80"/>
      <c r="AD1497" s="80"/>
      <c r="AE1497" s="69"/>
      <c r="AF1497" s="69"/>
      <c r="AG1497" s="69"/>
      <c r="AH1497" s="80"/>
      <c r="AI1497" s="80"/>
      <c r="AJ1497" s="69"/>
      <c r="AK1497" s="69"/>
      <c r="AL1497" s="80"/>
      <c r="AM1497" s="80"/>
      <c r="AN1497" s="69"/>
      <c r="AO1497" s="69"/>
      <c r="AP1497" s="80"/>
      <c r="AQ1497" s="80"/>
      <c r="AR1497" s="69"/>
      <c r="AS1497" s="69"/>
      <c r="AT1497" s="80"/>
      <c r="AU1497" s="80"/>
      <c r="AV1497" s="69"/>
      <c r="AW1497" s="69"/>
      <c r="AX1497" s="80"/>
      <c r="AY1497" s="80"/>
      <c r="AZ1497" s="69"/>
      <c r="BA1497" s="69"/>
      <c r="BB1497" s="80"/>
      <c r="BC1497" s="80"/>
      <c r="BD1497" s="69"/>
      <c r="BE1497" s="69"/>
      <c r="BF1497" s="80"/>
      <c r="BG1497" s="80"/>
      <c r="BH1497" s="69"/>
      <c r="BI1497" s="69"/>
      <c r="BJ1497" s="80"/>
      <c r="BK1497" s="80"/>
      <c r="BL1497" s="69"/>
      <c r="BM1497" s="69"/>
      <c r="BN1497" s="80"/>
      <c r="BO1497" s="80"/>
      <c r="BP1497" s="69"/>
      <c r="BQ1497" s="69"/>
      <c r="BR1497" s="80"/>
      <c r="BS1497" s="80"/>
      <c r="BT1497" s="69"/>
      <c r="BU1497" s="69"/>
      <c r="BV1497" s="80"/>
      <c r="BW1497" s="80"/>
      <c r="BX1497" s="69"/>
      <c r="BY1497" s="69"/>
      <c r="BZ1497" s="80"/>
      <c r="CA1497" s="80"/>
      <c r="CB1497" s="69"/>
      <c r="CC1497" s="69"/>
      <c r="CD1497" s="80"/>
      <c r="CE1497" s="80"/>
      <c r="CF1497" s="69"/>
      <c r="CG1497" s="69"/>
      <c r="CH1497" s="69"/>
      <c r="CI1497" s="69"/>
      <c r="CJ1497" s="69"/>
      <c r="CK1497" s="69"/>
      <c r="CL1497" s="68"/>
      <c r="CM1497" s="67"/>
      <c r="CN1497" s="67"/>
      <c r="CO1497" s="68"/>
      <c r="CP1497" s="68"/>
      <c r="CQ1497" s="67"/>
      <c r="CR1497" s="67"/>
      <c r="CS1497" s="69"/>
      <c r="CT1497" s="81"/>
      <c r="CU1497" s="69"/>
      <c r="CV1497" s="69"/>
      <c r="CW1497" s="69"/>
      <c r="CX1497" s="69"/>
      <c r="CY1497" s="69"/>
      <c r="CZ1497" s="69"/>
      <c r="DA1497" s="69"/>
    </row>
    <row r="1498" spans="2:105">
      <c r="B1498" s="67"/>
      <c r="C1498" s="67"/>
      <c r="D1498" s="67"/>
      <c r="E1498" s="69"/>
      <c r="F1498" s="68"/>
      <c r="G1498" s="67"/>
      <c r="H1498" s="69"/>
      <c r="I1498" s="69"/>
      <c r="J1498" s="69"/>
      <c r="K1498" s="69"/>
      <c r="L1498" s="69"/>
      <c r="M1498" s="69"/>
      <c r="N1498" s="69"/>
      <c r="O1498" s="69"/>
      <c r="P1498" s="69"/>
      <c r="Q1498" s="69"/>
      <c r="R1498" s="69"/>
      <c r="S1498" s="80"/>
      <c r="T1498" s="80"/>
      <c r="U1498" s="80"/>
      <c r="V1498" s="80"/>
      <c r="W1498" s="80"/>
      <c r="X1498" s="80"/>
      <c r="Y1498" s="80"/>
      <c r="Z1498" s="80"/>
      <c r="AA1498" s="80"/>
      <c r="AB1498" s="80"/>
      <c r="AC1498" s="80"/>
      <c r="AD1498" s="80"/>
      <c r="AE1498" s="69"/>
      <c r="AF1498" s="69"/>
      <c r="AG1498" s="69"/>
      <c r="AH1498" s="80"/>
      <c r="AI1498" s="80"/>
      <c r="AJ1498" s="69"/>
      <c r="AK1498" s="69"/>
      <c r="AL1498" s="80"/>
      <c r="AM1498" s="80"/>
      <c r="AN1498" s="69"/>
      <c r="AO1498" s="69"/>
      <c r="AP1498" s="80"/>
      <c r="AQ1498" s="80"/>
      <c r="AR1498" s="69"/>
      <c r="AS1498" s="69"/>
      <c r="AT1498" s="80"/>
      <c r="AU1498" s="80"/>
      <c r="AV1498" s="69"/>
      <c r="AW1498" s="69"/>
      <c r="AX1498" s="80"/>
      <c r="AY1498" s="80"/>
      <c r="AZ1498" s="69"/>
      <c r="BA1498" s="69"/>
      <c r="BB1498" s="80"/>
      <c r="BC1498" s="80"/>
      <c r="BD1498" s="69"/>
      <c r="BE1498" s="69"/>
      <c r="BF1498" s="80"/>
      <c r="BG1498" s="80"/>
      <c r="BH1498" s="69"/>
      <c r="BI1498" s="69"/>
      <c r="BJ1498" s="80"/>
      <c r="BK1498" s="80"/>
      <c r="BL1498" s="69"/>
      <c r="BM1498" s="69"/>
      <c r="BN1498" s="80"/>
      <c r="BO1498" s="80"/>
      <c r="BP1498" s="69"/>
      <c r="BQ1498" s="69"/>
      <c r="BR1498" s="80"/>
      <c r="BS1498" s="80"/>
      <c r="BT1498" s="69"/>
      <c r="BU1498" s="69"/>
      <c r="BV1498" s="80"/>
      <c r="BW1498" s="80"/>
      <c r="BX1498" s="69"/>
      <c r="BY1498" s="69"/>
      <c r="BZ1498" s="80"/>
      <c r="CA1498" s="80"/>
      <c r="CB1498" s="69"/>
      <c r="CC1498" s="69"/>
      <c r="CD1498" s="80"/>
      <c r="CE1498" s="80"/>
      <c r="CF1498" s="69"/>
      <c r="CG1498" s="69"/>
      <c r="CH1498" s="69"/>
      <c r="CI1498" s="69"/>
      <c r="CJ1498" s="69"/>
      <c r="CK1498" s="69"/>
      <c r="CL1498" s="68"/>
      <c r="CM1498" s="67"/>
      <c r="CN1498" s="67"/>
      <c r="CO1498" s="68"/>
      <c r="CP1498" s="68"/>
      <c r="CQ1498" s="67"/>
      <c r="CR1498" s="67"/>
      <c r="CS1498" s="69"/>
      <c r="CT1498" s="81"/>
      <c r="CU1498" s="69"/>
      <c r="CV1498" s="69"/>
      <c r="CW1498" s="69"/>
      <c r="CX1498" s="69"/>
      <c r="CY1498" s="69"/>
      <c r="CZ1498" s="69"/>
      <c r="DA1498" s="69"/>
    </row>
    <row r="1499" spans="2:105">
      <c r="B1499" s="67"/>
      <c r="C1499" s="67"/>
      <c r="D1499" s="67"/>
      <c r="E1499" s="69"/>
      <c r="F1499" s="68"/>
      <c r="G1499" s="67"/>
      <c r="H1499" s="69"/>
      <c r="I1499" s="69"/>
      <c r="J1499" s="69"/>
      <c r="K1499" s="69"/>
      <c r="L1499" s="69"/>
      <c r="M1499" s="69"/>
      <c r="N1499" s="69"/>
      <c r="O1499" s="69"/>
      <c r="P1499" s="69"/>
      <c r="Q1499" s="69"/>
      <c r="R1499" s="69"/>
      <c r="S1499" s="80"/>
      <c r="T1499" s="80"/>
      <c r="U1499" s="80"/>
      <c r="V1499" s="80"/>
      <c r="W1499" s="80"/>
      <c r="X1499" s="80"/>
      <c r="Y1499" s="80"/>
      <c r="Z1499" s="80"/>
      <c r="AA1499" s="80"/>
      <c r="AB1499" s="80"/>
      <c r="AC1499" s="80"/>
      <c r="AD1499" s="80"/>
      <c r="AE1499" s="69"/>
      <c r="AF1499" s="69"/>
      <c r="AG1499" s="69"/>
      <c r="AH1499" s="80"/>
      <c r="AI1499" s="80"/>
      <c r="AJ1499" s="69"/>
      <c r="AK1499" s="69"/>
      <c r="AL1499" s="80"/>
      <c r="AM1499" s="80"/>
      <c r="AN1499" s="69"/>
      <c r="AO1499" s="69"/>
      <c r="AP1499" s="80"/>
      <c r="AQ1499" s="80"/>
      <c r="AR1499" s="69"/>
      <c r="AS1499" s="69"/>
      <c r="AT1499" s="80"/>
      <c r="AU1499" s="80"/>
      <c r="AV1499" s="69"/>
      <c r="AW1499" s="69"/>
      <c r="AX1499" s="80"/>
      <c r="AY1499" s="80"/>
      <c r="AZ1499" s="69"/>
      <c r="BA1499" s="69"/>
      <c r="BB1499" s="80"/>
      <c r="BC1499" s="80"/>
      <c r="BD1499" s="69"/>
      <c r="BE1499" s="69"/>
      <c r="BF1499" s="80"/>
      <c r="BG1499" s="80"/>
      <c r="BH1499" s="69"/>
      <c r="BI1499" s="69"/>
      <c r="BJ1499" s="80"/>
      <c r="BK1499" s="80"/>
      <c r="BL1499" s="69"/>
      <c r="BM1499" s="69"/>
      <c r="BN1499" s="80"/>
      <c r="BO1499" s="80"/>
      <c r="BP1499" s="69"/>
      <c r="BQ1499" s="69"/>
      <c r="BR1499" s="80"/>
      <c r="BS1499" s="80"/>
      <c r="BT1499" s="69"/>
      <c r="BU1499" s="69"/>
      <c r="BV1499" s="80"/>
      <c r="BW1499" s="80"/>
      <c r="BX1499" s="69"/>
      <c r="BY1499" s="69"/>
      <c r="BZ1499" s="80"/>
      <c r="CA1499" s="80"/>
      <c r="CB1499" s="69"/>
      <c r="CC1499" s="69"/>
      <c r="CD1499" s="80"/>
      <c r="CE1499" s="80"/>
      <c r="CF1499" s="69"/>
      <c r="CG1499" s="69"/>
      <c r="CH1499" s="69"/>
      <c r="CI1499" s="69"/>
      <c r="CJ1499" s="69"/>
      <c r="CK1499" s="69"/>
      <c r="CL1499" s="68"/>
      <c r="CM1499" s="67"/>
      <c r="CN1499" s="67"/>
      <c r="CO1499" s="68"/>
      <c r="CP1499" s="68"/>
      <c r="CQ1499" s="67"/>
      <c r="CR1499" s="67"/>
      <c r="CS1499" s="69"/>
      <c r="CT1499" s="81"/>
      <c r="CU1499" s="69"/>
      <c r="CV1499" s="69"/>
      <c r="CW1499" s="69"/>
      <c r="CX1499" s="69"/>
      <c r="CY1499" s="69"/>
      <c r="CZ1499" s="69"/>
      <c r="DA1499" s="69"/>
    </row>
    <row r="1500" spans="2:105">
      <c r="B1500" s="67"/>
      <c r="C1500" s="67"/>
      <c r="D1500" s="67"/>
      <c r="E1500" s="69"/>
      <c r="F1500" s="68"/>
      <c r="G1500" s="67"/>
      <c r="H1500" s="69"/>
      <c r="I1500" s="69"/>
      <c r="J1500" s="69"/>
      <c r="K1500" s="69"/>
      <c r="L1500" s="69"/>
      <c r="M1500" s="69"/>
      <c r="N1500" s="69"/>
      <c r="O1500" s="69"/>
      <c r="P1500" s="69"/>
      <c r="Q1500" s="69"/>
      <c r="R1500" s="69"/>
      <c r="S1500" s="80"/>
      <c r="T1500" s="80"/>
      <c r="U1500" s="80"/>
      <c r="V1500" s="80"/>
      <c r="W1500" s="80"/>
      <c r="X1500" s="80"/>
      <c r="Y1500" s="80"/>
      <c r="Z1500" s="80"/>
      <c r="AA1500" s="80"/>
      <c r="AB1500" s="80"/>
      <c r="AC1500" s="80"/>
      <c r="AD1500" s="80"/>
      <c r="AE1500" s="69"/>
      <c r="AF1500" s="69"/>
      <c r="AG1500" s="69"/>
      <c r="AH1500" s="80"/>
      <c r="AI1500" s="80"/>
      <c r="AJ1500" s="69"/>
      <c r="AK1500" s="69"/>
      <c r="AL1500" s="80"/>
      <c r="AM1500" s="80"/>
      <c r="AN1500" s="69"/>
      <c r="AO1500" s="69"/>
      <c r="AP1500" s="80"/>
      <c r="AQ1500" s="80"/>
      <c r="AR1500" s="69"/>
      <c r="AS1500" s="69"/>
      <c r="AT1500" s="80"/>
      <c r="AU1500" s="80"/>
      <c r="AV1500" s="69"/>
      <c r="AW1500" s="69"/>
      <c r="AX1500" s="80"/>
      <c r="AY1500" s="80"/>
      <c r="AZ1500" s="69"/>
      <c r="BA1500" s="69"/>
      <c r="BB1500" s="80"/>
      <c r="BC1500" s="80"/>
      <c r="BD1500" s="69"/>
      <c r="BE1500" s="69"/>
      <c r="BF1500" s="80"/>
      <c r="BG1500" s="80"/>
      <c r="BH1500" s="69"/>
      <c r="BI1500" s="69"/>
      <c r="BJ1500" s="80"/>
      <c r="BK1500" s="80"/>
      <c r="BL1500" s="69"/>
      <c r="BM1500" s="69"/>
      <c r="BN1500" s="80"/>
      <c r="BO1500" s="80"/>
      <c r="BP1500" s="69"/>
      <c r="BQ1500" s="69"/>
      <c r="BR1500" s="80"/>
      <c r="BS1500" s="80"/>
      <c r="BT1500" s="69"/>
      <c r="BU1500" s="69"/>
      <c r="BV1500" s="80"/>
      <c r="BW1500" s="80"/>
      <c r="BX1500" s="69"/>
      <c r="BY1500" s="69"/>
      <c r="BZ1500" s="80"/>
      <c r="CA1500" s="80"/>
      <c r="CB1500" s="69"/>
      <c r="CC1500" s="69"/>
      <c r="CD1500" s="80"/>
      <c r="CE1500" s="80"/>
      <c r="CF1500" s="69"/>
      <c r="CG1500" s="69"/>
      <c r="CH1500" s="69"/>
      <c r="CI1500" s="69"/>
      <c r="CJ1500" s="69"/>
      <c r="CK1500" s="69"/>
      <c r="CL1500" s="68"/>
      <c r="CM1500" s="67"/>
      <c r="CN1500" s="67"/>
      <c r="CO1500" s="68"/>
      <c r="CP1500" s="68"/>
      <c r="CQ1500" s="67"/>
      <c r="CR1500" s="67"/>
      <c r="CS1500" s="69"/>
      <c r="CT1500" s="81"/>
      <c r="CU1500" s="69"/>
      <c r="CV1500" s="69"/>
      <c r="CW1500" s="69"/>
      <c r="CX1500" s="69"/>
      <c r="CY1500" s="69"/>
      <c r="CZ1500" s="69"/>
      <c r="DA1500" s="69"/>
    </row>
    <row r="1501" spans="2:105">
      <c r="B1501" s="67"/>
      <c r="C1501" s="67"/>
      <c r="D1501" s="67"/>
      <c r="E1501" s="69"/>
      <c r="F1501" s="68"/>
      <c r="G1501" s="67"/>
      <c r="H1501" s="69"/>
      <c r="I1501" s="69"/>
      <c r="J1501" s="69"/>
      <c r="K1501" s="69"/>
      <c r="L1501" s="69"/>
      <c r="M1501" s="69"/>
      <c r="N1501" s="69"/>
      <c r="O1501" s="69"/>
      <c r="P1501" s="69"/>
      <c r="Q1501" s="69"/>
      <c r="R1501" s="69"/>
      <c r="S1501" s="80"/>
      <c r="T1501" s="80"/>
      <c r="U1501" s="80"/>
      <c r="V1501" s="80"/>
      <c r="W1501" s="80"/>
      <c r="X1501" s="80"/>
      <c r="Y1501" s="80"/>
      <c r="Z1501" s="80"/>
      <c r="AA1501" s="80"/>
      <c r="AB1501" s="80"/>
      <c r="AC1501" s="80"/>
      <c r="AD1501" s="80"/>
      <c r="AE1501" s="69"/>
      <c r="AF1501" s="69"/>
      <c r="AG1501" s="69"/>
      <c r="AH1501" s="80"/>
      <c r="AI1501" s="80"/>
      <c r="AJ1501" s="69"/>
      <c r="AK1501" s="69"/>
      <c r="AL1501" s="80"/>
      <c r="AM1501" s="80"/>
      <c r="AN1501" s="69"/>
      <c r="AO1501" s="69"/>
      <c r="AP1501" s="80"/>
      <c r="AQ1501" s="80"/>
      <c r="AR1501" s="69"/>
      <c r="AS1501" s="69"/>
      <c r="AT1501" s="80"/>
      <c r="AU1501" s="80"/>
      <c r="AV1501" s="69"/>
      <c r="AW1501" s="69"/>
      <c r="AX1501" s="80"/>
      <c r="AY1501" s="80"/>
      <c r="AZ1501" s="69"/>
      <c r="BA1501" s="69"/>
      <c r="BB1501" s="80"/>
      <c r="BC1501" s="80"/>
      <c r="BD1501" s="69"/>
      <c r="BE1501" s="69"/>
      <c r="BF1501" s="80"/>
      <c r="BG1501" s="80"/>
      <c r="BH1501" s="69"/>
      <c r="BI1501" s="69"/>
      <c r="BJ1501" s="80"/>
      <c r="BK1501" s="80"/>
      <c r="BL1501" s="69"/>
      <c r="BM1501" s="69"/>
      <c r="BN1501" s="80"/>
      <c r="BO1501" s="80"/>
      <c r="BP1501" s="69"/>
      <c r="BQ1501" s="69"/>
      <c r="BR1501" s="80"/>
      <c r="BS1501" s="80"/>
      <c r="BT1501" s="69"/>
      <c r="BU1501" s="69"/>
      <c r="BV1501" s="80"/>
      <c r="BW1501" s="80"/>
      <c r="BX1501" s="69"/>
      <c r="BY1501" s="69"/>
      <c r="BZ1501" s="80"/>
      <c r="CA1501" s="80"/>
      <c r="CB1501" s="69"/>
      <c r="CC1501" s="69"/>
      <c r="CD1501" s="80"/>
      <c r="CE1501" s="80"/>
      <c r="CF1501" s="69"/>
      <c r="CG1501" s="69"/>
      <c r="CH1501" s="69"/>
      <c r="CI1501" s="69"/>
      <c r="CJ1501" s="69"/>
      <c r="CK1501" s="69"/>
      <c r="CL1501" s="68"/>
      <c r="CM1501" s="67"/>
      <c r="CN1501" s="67"/>
      <c r="CO1501" s="68"/>
      <c r="CP1501" s="68"/>
      <c r="CQ1501" s="67"/>
      <c r="CR1501" s="67"/>
      <c r="CS1501" s="69"/>
      <c r="CT1501" s="81"/>
      <c r="CU1501" s="69"/>
      <c r="CV1501" s="69"/>
      <c r="CW1501" s="69"/>
      <c r="CX1501" s="69"/>
      <c r="CY1501" s="69"/>
      <c r="CZ1501" s="69"/>
      <c r="DA1501" s="69"/>
    </row>
    <row r="1502" spans="2:105">
      <c r="B1502" s="67"/>
      <c r="C1502" s="67"/>
      <c r="D1502" s="67"/>
      <c r="E1502" s="69"/>
      <c r="F1502" s="68"/>
      <c r="G1502" s="67"/>
      <c r="H1502" s="69"/>
      <c r="I1502" s="69"/>
      <c r="J1502" s="69"/>
      <c r="K1502" s="69"/>
      <c r="L1502" s="69"/>
      <c r="M1502" s="69"/>
      <c r="N1502" s="69"/>
      <c r="O1502" s="69"/>
      <c r="P1502" s="69"/>
      <c r="Q1502" s="69"/>
      <c r="R1502" s="69"/>
      <c r="S1502" s="80"/>
      <c r="T1502" s="80"/>
      <c r="U1502" s="80"/>
      <c r="V1502" s="80"/>
      <c r="W1502" s="80"/>
      <c r="X1502" s="80"/>
      <c r="Y1502" s="80"/>
      <c r="Z1502" s="80"/>
      <c r="AA1502" s="80"/>
      <c r="AB1502" s="80"/>
      <c r="AC1502" s="80"/>
      <c r="AD1502" s="80"/>
      <c r="AE1502" s="69"/>
      <c r="AF1502" s="69"/>
      <c r="AG1502" s="69"/>
      <c r="AH1502" s="80"/>
      <c r="AI1502" s="80"/>
      <c r="AJ1502" s="69"/>
      <c r="AK1502" s="69"/>
      <c r="AL1502" s="80"/>
      <c r="AM1502" s="80"/>
      <c r="AN1502" s="69"/>
      <c r="AO1502" s="69"/>
      <c r="AP1502" s="80"/>
      <c r="AQ1502" s="80"/>
      <c r="AR1502" s="69"/>
      <c r="AS1502" s="69"/>
      <c r="AT1502" s="80"/>
      <c r="AU1502" s="80"/>
      <c r="AV1502" s="69"/>
      <c r="AW1502" s="69"/>
      <c r="AX1502" s="80"/>
      <c r="AY1502" s="80"/>
      <c r="AZ1502" s="69"/>
      <c r="BA1502" s="69"/>
      <c r="BB1502" s="80"/>
      <c r="BC1502" s="80"/>
      <c r="BD1502" s="69"/>
      <c r="BE1502" s="69"/>
      <c r="BF1502" s="80"/>
      <c r="BG1502" s="80"/>
      <c r="BH1502" s="69"/>
      <c r="BI1502" s="69"/>
      <c r="BJ1502" s="80"/>
      <c r="BK1502" s="80"/>
      <c r="BL1502" s="69"/>
      <c r="BM1502" s="69"/>
      <c r="BN1502" s="80"/>
      <c r="BO1502" s="80"/>
      <c r="BP1502" s="69"/>
      <c r="BQ1502" s="69"/>
      <c r="BR1502" s="80"/>
      <c r="BS1502" s="80"/>
      <c r="BT1502" s="69"/>
      <c r="BU1502" s="69"/>
      <c r="BV1502" s="80"/>
      <c r="BW1502" s="80"/>
      <c r="BX1502" s="69"/>
      <c r="BY1502" s="69"/>
      <c r="BZ1502" s="80"/>
      <c r="CA1502" s="80"/>
      <c r="CB1502" s="69"/>
      <c r="CC1502" s="69"/>
      <c r="CD1502" s="80"/>
      <c r="CE1502" s="80"/>
      <c r="CF1502" s="69"/>
      <c r="CG1502" s="69"/>
      <c r="CH1502" s="69"/>
      <c r="CI1502" s="69"/>
      <c r="CJ1502" s="69"/>
      <c r="CK1502" s="69"/>
      <c r="CL1502" s="68"/>
      <c r="CM1502" s="67"/>
      <c r="CN1502" s="67"/>
      <c r="CO1502" s="68"/>
      <c r="CP1502" s="68"/>
      <c r="CQ1502" s="67"/>
      <c r="CR1502" s="67"/>
      <c r="CS1502" s="69"/>
      <c r="CT1502" s="81"/>
      <c r="CU1502" s="69"/>
      <c r="CV1502" s="69"/>
      <c r="CW1502" s="69"/>
      <c r="CX1502" s="69"/>
      <c r="CY1502" s="69"/>
      <c r="CZ1502" s="69"/>
      <c r="DA1502" s="69"/>
    </row>
    <row r="1503" spans="2:105">
      <c r="B1503" s="67"/>
      <c r="C1503" s="67"/>
      <c r="D1503" s="67"/>
      <c r="E1503" s="69"/>
      <c r="F1503" s="68"/>
      <c r="G1503" s="67"/>
      <c r="H1503" s="69"/>
      <c r="I1503" s="69"/>
      <c r="J1503" s="69"/>
      <c r="K1503" s="69"/>
      <c r="L1503" s="69"/>
      <c r="M1503" s="69"/>
      <c r="N1503" s="69"/>
      <c r="O1503" s="69"/>
      <c r="P1503" s="69"/>
      <c r="Q1503" s="69"/>
      <c r="R1503" s="69"/>
      <c r="S1503" s="80"/>
      <c r="T1503" s="80"/>
      <c r="U1503" s="80"/>
      <c r="V1503" s="80"/>
      <c r="W1503" s="80"/>
      <c r="X1503" s="80"/>
      <c r="Y1503" s="80"/>
      <c r="Z1503" s="80"/>
      <c r="AA1503" s="80"/>
      <c r="AB1503" s="80"/>
      <c r="AC1503" s="80"/>
      <c r="AD1503" s="80"/>
      <c r="AE1503" s="69"/>
      <c r="AF1503" s="69"/>
      <c r="AG1503" s="69"/>
      <c r="AH1503" s="80"/>
      <c r="AI1503" s="80"/>
      <c r="AJ1503" s="69"/>
      <c r="AK1503" s="69"/>
      <c r="AL1503" s="80"/>
      <c r="AM1503" s="80"/>
      <c r="AN1503" s="69"/>
      <c r="AO1503" s="69"/>
      <c r="AP1503" s="80"/>
      <c r="AQ1503" s="80"/>
      <c r="AR1503" s="69"/>
      <c r="AS1503" s="69"/>
      <c r="AT1503" s="80"/>
      <c r="AU1503" s="80"/>
      <c r="AV1503" s="69"/>
      <c r="AW1503" s="69"/>
      <c r="AX1503" s="80"/>
      <c r="AY1503" s="80"/>
      <c r="AZ1503" s="69"/>
      <c r="BA1503" s="69"/>
      <c r="BB1503" s="80"/>
      <c r="BC1503" s="80"/>
      <c r="BD1503" s="69"/>
      <c r="BE1503" s="69"/>
      <c r="BF1503" s="80"/>
      <c r="BG1503" s="80"/>
      <c r="BH1503" s="69"/>
      <c r="BI1503" s="69"/>
      <c r="BJ1503" s="80"/>
      <c r="BK1503" s="80"/>
      <c r="BL1503" s="69"/>
      <c r="BM1503" s="69"/>
      <c r="BN1503" s="80"/>
      <c r="BO1503" s="80"/>
      <c r="BP1503" s="69"/>
      <c r="BQ1503" s="69"/>
      <c r="BR1503" s="80"/>
      <c r="BS1503" s="80"/>
      <c r="BT1503" s="69"/>
      <c r="BU1503" s="69"/>
      <c r="BV1503" s="80"/>
      <c r="BW1503" s="80"/>
      <c r="BX1503" s="69"/>
      <c r="BY1503" s="69"/>
      <c r="BZ1503" s="80"/>
      <c r="CA1503" s="80"/>
      <c r="CB1503" s="69"/>
      <c r="CC1503" s="69"/>
      <c r="CD1503" s="80"/>
      <c r="CE1503" s="80"/>
      <c r="CF1503" s="69"/>
      <c r="CG1503" s="69"/>
      <c r="CH1503" s="69"/>
      <c r="CI1503" s="69"/>
      <c r="CJ1503" s="69"/>
      <c r="CK1503" s="69"/>
      <c r="CL1503" s="68"/>
      <c r="CM1503" s="67"/>
      <c r="CN1503" s="67"/>
      <c r="CO1503" s="68"/>
      <c r="CP1503" s="68"/>
      <c r="CQ1503" s="67"/>
      <c r="CR1503" s="67"/>
      <c r="CS1503" s="69"/>
      <c r="CT1503" s="81"/>
      <c r="CU1503" s="69"/>
      <c r="CV1503" s="69"/>
      <c r="CW1503" s="69"/>
      <c r="CX1503" s="69"/>
      <c r="CY1503" s="69"/>
      <c r="CZ1503" s="69"/>
      <c r="DA1503" s="69"/>
    </row>
    <row r="1504" spans="2:105">
      <c r="B1504" s="67"/>
      <c r="C1504" s="67"/>
      <c r="D1504" s="67"/>
      <c r="E1504" s="69"/>
      <c r="F1504" s="68"/>
      <c r="G1504" s="67"/>
      <c r="H1504" s="69"/>
      <c r="I1504" s="69"/>
      <c r="J1504" s="69"/>
      <c r="K1504" s="69"/>
      <c r="L1504" s="69"/>
      <c r="M1504" s="69"/>
      <c r="N1504" s="69"/>
      <c r="O1504" s="69"/>
      <c r="P1504" s="69"/>
      <c r="Q1504" s="69"/>
      <c r="R1504" s="69"/>
      <c r="S1504" s="80"/>
      <c r="T1504" s="80"/>
      <c r="U1504" s="80"/>
      <c r="V1504" s="80"/>
      <c r="W1504" s="80"/>
      <c r="X1504" s="80"/>
      <c r="Y1504" s="80"/>
      <c r="Z1504" s="80"/>
      <c r="AA1504" s="80"/>
      <c r="AB1504" s="80"/>
      <c r="AC1504" s="80"/>
      <c r="AD1504" s="80"/>
      <c r="AE1504" s="69"/>
      <c r="AF1504" s="69"/>
      <c r="AG1504" s="69"/>
      <c r="AH1504" s="80"/>
      <c r="AI1504" s="80"/>
      <c r="AJ1504" s="69"/>
      <c r="AK1504" s="69"/>
      <c r="AL1504" s="80"/>
      <c r="AM1504" s="80"/>
      <c r="AN1504" s="69"/>
      <c r="AO1504" s="69"/>
      <c r="AP1504" s="80"/>
      <c r="AQ1504" s="80"/>
      <c r="AR1504" s="69"/>
      <c r="AS1504" s="69"/>
      <c r="AT1504" s="80"/>
      <c r="AU1504" s="80"/>
      <c r="AV1504" s="69"/>
      <c r="AW1504" s="69"/>
      <c r="AX1504" s="80"/>
      <c r="AY1504" s="80"/>
      <c r="AZ1504" s="69"/>
      <c r="BA1504" s="69"/>
      <c r="BB1504" s="80"/>
      <c r="BC1504" s="80"/>
      <c r="BD1504" s="69"/>
      <c r="BE1504" s="69"/>
      <c r="BF1504" s="80"/>
      <c r="BG1504" s="80"/>
      <c r="BH1504" s="69"/>
      <c r="BI1504" s="69"/>
      <c r="BJ1504" s="80"/>
      <c r="BK1504" s="80"/>
      <c r="BL1504" s="69"/>
      <c r="BM1504" s="69"/>
      <c r="BN1504" s="80"/>
      <c r="BO1504" s="80"/>
      <c r="BP1504" s="69"/>
      <c r="BQ1504" s="69"/>
      <c r="BR1504" s="80"/>
      <c r="BS1504" s="80"/>
      <c r="BT1504" s="69"/>
      <c r="BU1504" s="69"/>
      <c r="BV1504" s="80"/>
      <c r="BW1504" s="80"/>
      <c r="BX1504" s="69"/>
      <c r="BY1504" s="69"/>
      <c r="BZ1504" s="80"/>
      <c r="CA1504" s="80"/>
      <c r="CB1504" s="69"/>
      <c r="CC1504" s="69"/>
      <c r="CD1504" s="80"/>
      <c r="CE1504" s="80"/>
      <c r="CF1504" s="69"/>
      <c r="CG1504" s="69"/>
      <c r="CH1504" s="69"/>
      <c r="CI1504" s="69"/>
      <c r="CJ1504" s="69"/>
      <c r="CK1504" s="69"/>
      <c r="CL1504" s="68"/>
      <c r="CM1504" s="67"/>
      <c r="CN1504" s="67"/>
      <c r="CO1504" s="68"/>
      <c r="CP1504" s="68"/>
      <c r="CQ1504" s="67"/>
      <c r="CR1504" s="67"/>
      <c r="CS1504" s="69"/>
      <c r="CT1504" s="81"/>
      <c r="CU1504" s="69"/>
      <c r="CV1504" s="69"/>
      <c r="CW1504" s="69"/>
      <c r="CX1504" s="69"/>
      <c r="CY1504" s="69"/>
      <c r="CZ1504" s="69"/>
      <c r="DA1504" s="69"/>
    </row>
    <row r="1505" spans="2:105">
      <c r="B1505" s="67"/>
      <c r="C1505" s="67"/>
      <c r="D1505" s="67"/>
      <c r="E1505" s="69"/>
      <c r="F1505" s="68"/>
      <c r="G1505" s="67"/>
      <c r="H1505" s="69"/>
      <c r="I1505" s="69"/>
      <c r="J1505" s="69"/>
      <c r="K1505" s="69"/>
      <c r="L1505" s="69"/>
      <c r="M1505" s="69"/>
      <c r="N1505" s="69"/>
      <c r="O1505" s="69"/>
      <c r="P1505" s="69"/>
      <c r="Q1505" s="69"/>
      <c r="R1505" s="69"/>
      <c r="S1505" s="80"/>
      <c r="T1505" s="80"/>
      <c r="U1505" s="80"/>
      <c r="V1505" s="80"/>
      <c r="W1505" s="80"/>
      <c r="X1505" s="80"/>
      <c r="Y1505" s="80"/>
      <c r="Z1505" s="80"/>
      <c r="AA1505" s="80"/>
      <c r="AB1505" s="80"/>
      <c r="AC1505" s="80"/>
      <c r="AD1505" s="80"/>
      <c r="AE1505" s="69"/>
      <c r="AF1505" s="69"/>
      <c r="AG1505" s="69"/>
      <c r="AH1505" s="80"/>
      <c r="AI1505" s="80"/>
      <c r="AJ1505" s="69"/>
      <c r="AK1505" s="69"/>
      <c r="AL1505" s="80"/>
      <c r="AM1505" s="80"/>
      <c r="AN1505" s="69"/>
      <c r="AO1505" s="69"/>
      <c r="AP1505" s="80"/>
      <c r="AQ1505" s="80"/>
      <c r="AR1505" s="69"/>
      <c r="AS1505" s="69"/>
      <c r="AT1505" s="80"/>
      <c r="AU1505" s="80"/>
      <c r="AV1505" s="69"/>
      <c r="AW1505" s="69"/>
      <c r="AX1505" s="80"/>
      <c r="AY1505" s="80"/>
      <c r="AZ1505" s="69"/>
      <c r="BA1505" s="69"/>
      <c r="BB1505" s="80"/>
      <c r="BC1505" s="80"/>
      <c r="BD1505" s="69"/>
      <c r="BE1505" s="69"/>
      <c r="BF1505" s="80"/>
      <c r="BG1505" s="80"/>
      <c r="BH1505" s="69"/>
      <c r="BI1505" s="69"/>
      <c r="BJ1505" s="80"/>
      <c r="BK1505" s="80"/>
      <c r="BL1505" s="69"/>
      <c r="BM1505" s="69"/>
      <c r="BN1505" s="80"/>
      <c r="BO1505" s="80"/>
      <c r="BP1505" s="69"/>
      <c r="BQ1505" s="69"/>
      <c r="BR1505" s="80"/>
      <c r="BS1505" s="80"/>
      <c r="BT1505" s="69"/>
      <c r="BU1505" s="69"/>
      <c r="BV1505" s="80"/>
      <c r="BW1505" s="80"/>
      <c r="BX1505" s="69"/>
      <c r="BY1505" s="69"/>
      <c r="BZ1505" s="80"/>
      <c r="CA1505" s="80"/>
      <c r="CB1505" s="69"/>
      <c r="CC1505" s="69"/>
      <c r="CD1505" s="80"/>
      <c r="CE1505" s="80"/>
      <c r="CF1505" s="69"/>
      <c r="CG1505" s="69"/>
      <c r="CH1505" s="69"/>
      <c r="CI1505" s="69"/>
      <c r="CJ1505" s="69"/>
      <c r="CK1505" s="69"/>
      <c r="CL1505" s="68"/>
      <c r="CM1505" s="67"/>
      <c r="CN1505" s="67"/>
      <c r="CO1505" s="68"/>
      <c r="CP1505" s="68"/>
      <c r="CQ1505" s="67"/>
      <c r="CR1505" s="67"/>
      <c r="CS1505" s="69"/>
      <c r="CT1505" s="81"/>
      <c r="CU1505" s="69"/>
      <c r="CV1505" s="69"/>
      <c r="CW1505" s="69"/>
      <c r="CX1505" s="69"/>
      <c r="CY1505" s="69"/>
      <c r="CZ1505" s="69"/>
      <c r="DA1505" s="69"/>
    </row>
    <row r="1506" spans="2:105">
      <c r="B1506" s="67"/>
      <c r="C1506" s="67"/>
      <c r="D1506" s="67"/>
      <c r="E1506" s="69"/>
      <c r="F1506" s="68"/>
      <c r="G1506" s="67"/>
      <c r="H1506" s="69"/>
      <c r="I1506" s="69"/>
      <c r="J1506" s="69"/>
      <c r="K1506" s="69"/>
      <c r="L1506" s="69"/>
      <c r="M1506" s="69"/>
      <c r="N1506" s="69"/>
      <c r="O1506" s="69"/>
      <c r="P1506" s="69"/>
      <c r="Q1506" s="69"/>
      <c r="R1506" s="69"/>
      <c r="S1506" s="80"/>
      <c r="T1506" s="80"/>
      <c r="U1506" s="80"/>
      <c r="V1506" s="80"/>
      <c r="W1506" s="80"/>
      <c r="X1506" s="80"/>
      <c r="Y1506" s="80"/>
      <c r="Z1506" s="80"/>
      <c r="AA1506" s="80"/>
      <c r="AB1506" s="80"/>
      <c r="AC1506" s="80"/>
      <c r="AD1506" s="80"/>
      <c r="AE1506" s="69"/>
      <c r="AF1506" s="69"/>
      <c r="AG1506" s="69"/>
      <c r="AH1506" s="80"/>
      <c r="AI1506" s="80"/>
      <c r="AJ1506" s="69"/>
      <c r="AK1506" s="69"/>
      <c r="AL1506" s="80"/>
      <c r="AM1506" s="80"/>
      <c r="AN1506" s="69"/>
      <c r="AO1506" s="69"/>
      <c r="AP1506" s="80"/>
      <c r="AQ1506" s="80"/>
      <c r="AR1506" s="69"/>
      <c r="AS1506" s="69"/>
      <c r="AT1506" s="80"/>
      <c r="AU1506" s="80"/>
      <c r="AV1506" s="69"/>
      <c r="AW1506" s="69"/>
      <c r="AX1506" s="80"/>
      <c r="AY1506" s="80"/>
      <c r="AZ1506" s="69"/>
      <c r="BA1506" s="69"/>
      <c r="BB1506" s="80"/>
      <c r="BC1506" s="80"/>
      <c r="BD1506" s="69"/>
      <c r="BE1506" s="69"/>
      <c r="BF1506" s="80"/>
      <c r="BG1506" s="80"/>
      <c r="BH1506" s="69"/>
      <c r="BI1506" s="69"/>
      <c r="BJ1506" s="80"/>
      <c r="BK1506" s="80"/>
      <c r="BL1506" s="69"/>
      <c r="BM1506" s="69"/>
      <c r="BN1506" s="80"/>
      <c r="BO1506" s="80"/>
      <c r="BP1506" s="69"/>
      <c r="BQ1506" s="69"/>
      <c r="BR1506" s="80"/>
      <c r="BS1506" s="80"/>
      <c r="BT1506" s="69"/>
      <c r="BU1506" s="69"/>
      <c r="BV1506" s="80"/>
      <c r="BW1506" s="80"/>
      <c r="BX1506" s="69"/>
      <c r="BY1506" s="69"/>
      <c r="BZ1506" s="80"/>
      <c r="CA1506" s="80"/>
      <c r="CB1506" s="69"/>
      <c r="CC1506" s="69"/>
      <c r="CD1506" s="80"/>
      <c r="CE1506" s="80"/>
      <c r="CF1506" s="69"/>
      <c r="CG1506" s="69"/>
      <c r="CH1506" s="69"/>
      <c r="CI1506" s="69"/>
      <c r="CJ1506" s="69"/>
      <c r="CK1506" s="69"/>
      <c r="CL1506" s="68"/>
      <c r="CM1506" s="67"/>
      <c r="CN1506" s="67"/>
      <c r="CO1506" s="68"/>
      <c r="CP1506" s="68"/>
      <c r="CQ1506" s="67"/>
      <c r="CR1506" s="67"/>
      <c r="CS1506" s="69"/>
      <c r="CT1506" s="81"/>
      <c r="CU1506" s="69"/>
      <c r="CV1506" s="69"/>
      <c r="CW1506" s="69"/>
      <c r="CX1506" s="69"/>
      <c r="CY1506" s="69"/>
      <c r="CZ1506" s="69"/>
      <c r="DA1506" s="69"/>
    </row>
    <row r="1507" spans="2:105">
      <c r="B1507" s="67"/>
      <c r="C1507" s="67"/>
      <c r="D1507" s="67"/>
      <c r="E1507" s="69"/>
      <c r="F1507" s="68"/>
      <c r="G1507" s="67"/>
      <c r="H1507" s="69"/>
      <c r="I1507" s="69"/>
      <c r="J1507" s="69"/>
      <c r="K1507" s="69"/>
      <c r="L1507" s="69"/>
      <c r="M1507" s="69"/>
      <c r="N1507" s="69"/>
      <c r="O1507" s="69"/>
      <c r="P1507" s="69"/>
      <c r="Q1507" s="69"/>
      <c r="R1507" s="69"/>
      <c r="S1507" s="80"/>
      <c r="T1507" s="80"/>
      <c r="U1507" s="80"/>
      <c r="V1507" s="80"/>
      <c r="W1507" s="80"/>
      <c r="X1507" s="80"/>
      <c r="Y1507" s="80"/>
      <c r="Z1507" s="80"/>
      <c r="AA1507" s="80"/>
      <c r="AB1507" s="80"/>
      <c r="AC1507" s="80"/>
      <c r="AD1507" s="80"/>
      <c r="AE1507" s="69"/>
      <c r="AF1507" s="69"/>
      <c r="AG1507" s="69"/>
      <c r="AH1507" s="80"/>
      <c r="AI1507" s="80"/>
      <c r="AJ1507" s="69"/>
      <c r="AK1507" s="69"/>
      <c r="AL1507" s="80"/>
      <c r="AM1507" s="80"/>
      <c r="AN1507" s="69"/>
      <c r="AO1507" s="69"/>
      <c r="AP1507" s="80"/>
      <c r="AQ1507" s="80"/>
      <c r="AR1507" s="69"/>
      <c r="AS1507" s="69"/>
      <c r="AT1507" s="80"/>
      <c r="AU1507" s="80"/>
      <c r="AV1507" s="69"/>
      <c r="AW1507" s="69"/>
      <c r="AX1507" s="80"/>
      <c r="AY1507" s="80"/>
      <c r="AZ1507" s="69"/>
      <c r="BA1507" s="69"/>
      <c r="BB1507" s="80"/>
      <c r="BC1507" s="80"/>
      <c r="BD1507" s="69"/>
      <c r="BE1507" s="69"/>
      <c r="BF1507" s="80"/>
      <c r="BG1507" s="80"/>
      <c r="BH1507" s="69"/>
      <c r="BI1507" s="69"/>
      <c r="BJ1507" s="80"/>
      <c r="BK1507" s="80"/>
      <c r="BL1507" s="69"/>
      <c r="BM1507" s="69"/>
      <c r="BN1507" s="80"/>
      <c r="BO1507" s="80"/>
      <c r="BP1507" s="69"/>
      <c r="BQ1507" s="69"/>
      <c r="BR1507" s="80"/>
      <c r="BS1507" s="80"/>
      <c r="BT1507" s="69"/>
      <c r="BU1507" s="69"/>
      <c r="BV1507" s="80"/>
      <c r="BW1507" s="80"/>
      <c r="BX1507" s="69"/>
      <c r="BY1507" s="69"/>
      <c r="BZ1507" s="80"/>
      <c r="CA1507" s="80"/>
      <c r="CB1507" s="69"/>
      <c r="CC1507" s="69"/>
      <c r="CD1507" s="80"/>
      <c r="CE1507" s="80"/>
      <c r="CF1507" s="69"/>
      <c r="CG1507" s="69"/>
      <c r="CH1507" s="69"/>
      <c r="CI1507" s="69"/>
      <c r="CJ1507" s="69"/>
      <c r="CK1507" s="69"/>
      <c r="CL1507" s="68"/>
      <c r="CM1507" s="67"/>
      <c r="CN1507" s="67"/>
      <c r="CO1507" s="68"/>
      <c r="CP1507" s="68"/>
      <c r="CQ1507" s="67"/>
      <c r="CR1507" s="67"/>
      <c r="CS1507" s="69"/>
      <c r="CT1507" s="81"/>
      <c r="CU1507" s="69"/>
      <c r="CV1507" s="69"/>
      <c r="CW1507" s="69"/>
      <c r="CX1507" s="69"/>
      <c r="CY1507" s="69"/>
      <c r="CZ1507" s="69"/>
      <c r="DA1507" s="69"/>
    </row>
    <row r="1508" spans="2:105">
      <c r="B1508" s="67"/>
      <c r="C1508" s="67"/>
      <c r="D1508" s="67"/>
      <c r="E1508" s="69"/>
      <c r="F1508" s="68"/>
      <c r="G1508" s="67"/>
      <c r="H1508" s="69"/>
      <c r="I1508" s="69"/>
      <c r="J1508" s="69"/>
      <c r="K1508" s="69"/>
      <c r="L1508" s="69"/>
      <c r="M1508" s="69"/>
      <c r="N1508" s="69"/>
      <c r="O1508" s="69"/>
      <c r="P1508" s="69"/>
      <c r="Q1508" s="69"/>
      <c r="R1508" s="69"/>
      <c r="S1508" s="80"/>
      <c r="T1508" s="80"/>
      <c r="U1508" s="80"/>
      <c r="V1508" s="80"/>
      <c r="W1508" s="80"/>
      <c r="X1508" s="80"/>
      <c r="Y1508" s="80"/>
      <c r="Z1508" s="80"/>
      <c r="AA1508" s="80"/>
      <c r="AB1508" s="80"/>
      <c r="AC1508" s="80"/>
      <c r="AD1508" s="80"/>
      <c r="AE1508" s="69"/>
      <c r="AF1508" s="69"/>
      <c r="AG1508" s="69"/>
      <c r="AH1508" s="80"/>
      <c r="AI1508" s="80"/>
      <c r="AJ1508" s="69"/>
      <c r="AK1508" s="69"/>
      <c r="AL1508" s="80"/>
      <c r="AM1508" s="80"/>
      <c r="AN1508" s="69"/>
      <c r="AO1508" s="69"/>
      <c r="AP1508" s="80"/>
      <c r="AQ1508" s="80"/>
      <c r="AR1508" s="69"/>
      <c r="AS1508" s="69"/>
      <c r="AT1508" s="80"/>
      <c r="AU1508" s="80"/>
      <c r="AV1508" s="69"/>
      <c r="AW1508" s="69"/>
      <c r="AX1508" s="80"/>
      <c r="AY1508" s="80"/>
      <c r="AZ1508" s="69"/>
      <c r="BA1508" s="69"/>
      <c r="BB1508" s="80"/>
      <c r="BC1508" s="80"/>
      <c r="BD1508" s="69"/>
      <c r="BE1508" s="69"/>
      <c r="BF1508" s="80"/>
      <c r="BG1508" s="80"/>
      <c r="BH1508" s="69"/>
      <c r="BI1508" s="69"/>
      <c r="BJ1508" s="80"/>
      <c r="BK1508" s="80"/>
      <c r="BL1508" s="69"/>
      <c r="BM1508" s="69"/>
      <c r="BN1508" s="80"/>
      <c r="BO1508" s="80"/>
      <c r="BP1508" s="69"/>
      <c r="BQ1508" s="69"/>
      <c r="BR1508" s="80"/>
      <c r="BS1508" s="80"/>
      <c r="BT1508" s="69"/>
      <c r="BU1508" s="69"/>
      <c r="BV1508" s="80"/>
      <c r="BW1508" s="80"/>
      <c r="BX1508" s="69"/>
      <c r="BY1508" s="69"/>
      <c r="BZ1508" s="80"/>
      <c r="CA1508" s="80"/>
      <c r="CB1508" s="69"/>
      <c r="CC1508" s="69"/>
      <c r="CD1508" s="80"/>
      <c r="CE1508" s="80"/>
      <c r="CF1508" s="69"/>
      <c r="CG1508" s="69"/>
      <c r="CH1508" s="69"/>
      <c r="CI1508" s="69"/>
      <c r="CJ1508" s="69"/>
      <c r="CK1508" s="69"/>
      <c r="CL1508" s="68"/>
      <c r="CM1508" s="67"/>
      <c r="CN1508" s="67"/>
      <c r="CO1508" s="68"/>
      <c r="CP1508" s="68"/>
      <c r="CQ1508" s="67"/>
      <c r="CR1508" s="67"/>
      <c r="CS1508" s="69"/>
      <c r="CT1508" s="81"/>
      <c r="CU1508" s="69"/>
      <c r="CV1508" s="69"/>
      <c r="CW1508" s="69"/>
      <c r="CX1508" s="69"/>
      <c r="CY1508" s="69"/>
      <c r="CZ1508" s="69"/>
      <c r="DA1508" s="69"/>
    </row>
    <row r="1509" spans="2:105">
      <c r="B1509" s="67"/>
      <c r="C1509" s="67"/>
      <c r="D1509" s="67"/>
      <c r="E1509" s="69"/>
      <c r="F1509" s="68"/>
      <c r="G1509" s="67"/>
      <c r="H1509" s="69"/>
      <c r="I1509" s="69"/>
      <c r="J1509" s="69"/>
      <c r="K1509" s="69"/>
      <c r="L1509" s="69"/>
      <c r="M1509" s="69"/>
      <c r="N1509" s="69"/>
      <c r="O1509" s="69"/>
      <c r="P1509" s="69"/>
      <c r="Q1509" s="69"/>
      <c r="R1509" s="69"/>
      <c r="S1509" s="80"/>
      <c r="T1509" s="80"/>
      <c r="U1509" s="80"/>
      <c r="V1509" s="80"/>
      <c r="W1509" s="80"/>
      <c r="X1509" s="80"/>
      <c r="Y1509" s="80"/>
      <c r="Z1509" s="80"/>
      <c r="AA1509" s="80"/>
      <c r="AB1509" s="80"/>
      <c r="AC1509" s="80"/>
      <c r="AD1509" s="80"/>
      <c r="AE1509" s="69"/>
      <c r="AF1509" s="69"/>
      <c r="AG1509" s="69"/>
      <c r="AH1509" s="80"/>
      <c r="AI1509" s="80"/>
      <c r="AJ1509" s="69"/>
      <c r="AK1509" s="69"/>
      <c r="AL1509" s="80"/>
      <c r="AM1509" s="80"/>
      <c r="AN1509" s="69"/>
      <c r="AO1509" s="69"/>
      <c r="AP1509" s="80"/>
      <c r="AQ1509" s="80"/>
      <c r="AR1509" s="69"/>
      <c r="AS1509" s="69"/>
      <c r="AT1509" s="80"/>
      <c r="AU1509" s="80"/>
      <c r="AV1509" s="69"/>
      <c r="AW1509" s="69"/>
      <c r="AX1509" s="80"/>
      <c r="AY1509" s="80"/>
      <c r="AZ1509" s="69"/>
      <c r="BA1509" s="69"/>
      <c r="BB1509" s="80"/>
      <c r="BC1509" s="80"/>
      <c r="BD1509" s="69"/>
      <c r="BE1509" s="69"/>
      <c r="BF1509" s="80"/>
      <c r="BG1509" s="80"/>
      <c r="BH1509" s="69"/>
      <c r="BI1509" s="69"/>
      <c r="BJ1509" s="80"/>
      <c r="BK1509" s="80"/>
      <c r="BL1509" s="69"/>
      <c r="BM1509" s="69"/>
      <c r="BN1509" s="80"/>
      <c r="BO1509" s="80"/>
      <c r="BP1509" s="69"/>
      <c r="BQ1509" s="69"/>
      <c r="BR1509" s="80"/>
      <c r="BS1509" s="80"/>
      <c r="BT1509" s="69"/>
      <c r="BU1509" s="69"/>
      <c r="BV1509" s="80"/>
      <c r="BW1509" s="80"/>
      <c r="BX1509" s="69"/>
      <c r="BY1509" s="69"/>
      <c r="BZ1509" s="80"/>
      <c r="CA1509" s="80"/>
      <c r="CB1509" s="69"/>
      <c r="CC1509" s="69"/>
      <c r="CD1509" s="80"/>
      <c r="CE1509" s="80"/>
      <c r="CF1509" s="69"/>
      <c r="CG1509" s="69"/>
      <c r="CH1509" s="69"/>
      <c r="CI1509" s="69"/>
      <c r="CJ1509" s="69"/>
      <c r="CK1509" s="69"/>
      <c r="CL1509" s="68"/>
      <c r="CM1509" s="67"/>
      <c r="CN1509" s="67"/>
      <c r="CO1509" s="68"/>
      <c r="CP1509" s="68"/>
      <c r="CQ1509" s="67"/>
      <c r="CR1509" s="67"/>
      <c r="CS1509" s="69"/>
      <c r="CT1509" s="81"/>
      <c r="CU1509" s="69"/>
      <c r="CV1509" s="69"/>
      <c r="CW1509" s="69"/>
      <c r="CX1509" s="69"/>
      <c r="CY1509" s="69"/>
      <c r="CZ1509" s="69"/>
      <c r="DA1509" s="69"/>
    </row>
    <row r="1510" spans="2:105">
      <c r="B1510" s="67"/>
      <c r="C1510" s="67"/>
      <c r="D1510" s="67"/>
      <c r="E1510" s="69"/>
      <c r="F1510" s="68"/>
      <c r="G1510" s="67"/>
      <c r="H1510" s="69"/>
      <c r="I1510" s="69"/>
      <c r="J1510" s="69"/>
      <c r="K1510" s="69"/>
      <c r="L1510" s="69"/>
      <c r="M1510" s="69"/>
      <c r="N1510" s="69"/>
      <c r="O1510" s="69"/>
      <c r="P1510" s="69"/>
      <c r="Q1510" s="69"/>
      <c r="R1510" s="69"/>
      <c r="S1510" s="80"/>
      <c r="T1510" s="80"/>
      <c r="U1510" s="80"/>
      <c r="V1510" s="80"/>
      <c r="W1510" s="80"/>
      <c r="X1510" s="80"/>
      <c r="Y1510" s="80"/>
      <c r="Z1510" s="80"/>
      <c r="AA1510" s="80"/>
      <c r="AB1510" s="80"/>
      <c r="AC1510" s="80"/>
      <c r="AD1510" s="80"/>
      <c r="AE1510" s="69"/>
      <c r="AF1510" s="69"/>
      <c r="AG1510" s="69"/>
      <c r="AH1510" s="80"/>
      <c r="AI1510" s="80"/>
      <c r="AJ1510" s="69"/>
      <c r="AK1510" s="69"/>
      <c r="AL1510" s="80"/>
      <c r="AM1510" s="80"/>
      <c r="AN1510" s="69"/>
      <c r="AO1510" s="69"/>
      <c r="AP1510" s="80"/>
      <c r="AQ1510" s="80"/>
      <c r="AR1510" s="69"/>
      <c r="AS1510" s="69"/>
      <c r="AT1510" s="80"/>
      <c r="AU1510" s="80"/>
      <c r="AV1510" s="69"/>
      <c r="AW1510" s="69"/>
      <c r="AX1510" s="80"/>
      <c r="AY1510" s="80"/>
      <c r="AZ1510" s="69"/>
      <c r="BA1510" s="69"/>
      <c r="BB1510" s="80"/>
      <c r="BC1510" s="80"/>
      <c r="BD1510" s="69"/>
      <c r="BE1510" s="69"/>
      <c r="BF1510" s="80"/>
      <c r="BG1510" s="80"/>
      <c r="BH1510" s="69"/>
      <c r="BI1510" s="69"/>
      <c r="BJ1510" s="80"/>
      <c r="BK1510" s="80"/>
      <c r="BL1510" s="69"/>
      <c r="BM1510" s="69"/>
      <c r="BN1510" s="80"/>
      <c r="BO1510" s="80"/>
      <c r="BP1510" s="69"/>
      <c r="BQ1510" s="69"/>
      <c r="BR1510" s="80"/>
      <c r="BS1510" s="80"/>
      <c r="BT1510" s="69"/>
      <c r="BU1510" s="69"/>
      <c r="BV1510" s="80"/>
      <c r="BW1510" s="80"/>
      <c r="BX1510" s="69"/>
      <c r="BY1510" s="69"/>
      <c r="BZ1510" s="80"/>
      <c r="CA1510" s="80"/>
      <c r="CB1510" s="69"/>
      <c r="CC1510" s="69"/>
      <c r="CD1510" s="80"/>
      <c r="CE1510" s="80"/>
      <c r="CF1510" s="69"/>
      <c r="CG1510" s="69"/>
      <c r="CH1510" s="69"/>
      <c r="CI1510" s="69"/>
      <c r="CJ1510" s="69"/>
      <c r="CK1510" s="69"/>
      <c r="CL1510" s="68"/>
      <c r="CM1510" s="67"/>
      <c r="CN1510" s="67"/>
      <c r="CO1510" s="68"/>
      <c r="CP1510" s="68"/>
      <c r="CQ1510" s="67"/>
      <c r="CR1510" s="67"/>
      <c r="CS1510" s="69"/>
      <c r="CT1510" s="81"/>
      <c r="CU1510" s="69"/>
      <c r="CV1510" s="69"/>
      <c r="CW1510" s="69"/>
      <c r="CX1510" s="69"/>
      <c r="CY1510" s="69"/>
      <c r="CZ1510" s="69"/>
      <c r="DA1510" s="69"/>
    </row>
    <row r="1511" spans="2:105">
      <c r="B1511" s="67"/>
      <c r="C1511" s="67"/>
      <c r="D1511" s="67"/>
      <c r="E1511" s="69"/>
      <c r="F1511" s="68"/>
      <c r="G1511" s="67"/>
      <c r="H1511" s="69"/>
      <c r="I1511" s="69"/>
      <c r="J1511" s="69"/>
      <c r="K1511" s="69"/>
      <c r="L1511" s="69"/>
      <c r="M1511" s="69"/>
      <c r="N1511" s="69"/>
      <c r="O1511" s="69"/>
      <c r="P1511" s="69"/>
      <c r="Q1511" s="69"/>
      <c r="R1511" s="69"/>
      <c r="S1511" s="80"/>
      <c r="T1511" s="80"/>
      <c r="U1511" s="80"/>
      <c r="V1511" s="80"/>
      <c r="W1511" s="80"/>
      <c r="X1511" s="80"/>
      <c r="Y1511" s="80"/>
      <c r="Z1511" s="80"/>
      <c r="AA1511" s="80"/>
      <c r="AB1511" s="80"/>
      <c r="AC1511" s="80"/>
      <c r="AD1511" s="80"/>
      <c r="AE1511" s="69"/>
      <c r="AF1511" s="69"/>
      <c r="AG1511" s="69"/>
      <c r="AH1511" s="80"/>
      <c r="AI1511" s="80"/>
      <c r="AJ1511" s="69"/>
      <c r="AK1511" s="69"/>
      <c r="AL1511" s="80"/>
      <c r="AM1511" s="80"/>
      <c r="AN1511" s="69"/>
      <c r="AO1511" s="69"/>
      <c r="AP1511" s="80"/>
      <c r="AQ1511" s="80"/>
      <c r="AR1511" s="69"/>
      <c r="AS1511" s="69"/>
      <c r="AT1511" s="80"/>
      <c r="AU1511" s="80"/>
      <c r="AV1511" s="69"/>
      <c r="AW1511" s="69"/>
      <c r="AX1511" s="80"/>
      <c r="AY1511" s="80"/>
      <c r="AZ1511" s="69"/>
      <c r="BA1511" s="69"/>
      <c r="BB1511" s="80"/>
      <c r="BC1511" s="80"/>
      <c r="BD1511" s="69"/>
      <c r="BE1511" s="69"/>
      <c r="BF1511" s="80"/>
      <c r="BG1511" s="80"/>
      <c r="BH1511" s="69"/>
      <c r="BI1511" s="69"/>
      <c r="BJ1511" s="80"/>
      <c r="BK1511" s="80"/>
      <c r="BL1511" s="69"/>
      <c r="BM1511" s="69"/>
      <c r="BN1511" s="80"/>
      <c r="BO1511" s="80"/>
      <c r="BP1511" s="69"/>
      <c r="BQ1511" s="69"/>
      <c r="BR1511" s="80"/>
      <c r="BS1511" s="80"/>
      <c r="BT1511" s="69"/>
      <c r="BU1511" s="69"/>
      <c r="BV1511" s="80"/>
      <c r="BW1511" s="80"/>
      <c r="BX1511" s="69"/>
      <c r="BY1511" s="69"/>
      <c r="BZ1511" s="80"/>
      <c r="CA1511" s="80"/>
      <c r="CB1511" s="69"/>
      <c r="CC1511" s="69"/>
      <c r="CD1511" s="80"/>
      <c r="CE1511" s="80"/>
      <c r="CF1511" s="69"/>
      <c r="CG1511" s="69"/>
      <c r="CH1511" s="69"/>
      <c r="CI1511" s="69"/>
      <c r="CJ1511" s="69"/>
      <c r="CK1511" s="69"/>
      <c r="CL1511" s="68"/>
      <c r="CM1511" s="67"/>
      <c r="CN1511" s="67"/>
      <c r="CO1511" s="68"/>
      <c r="CP1511" s="68"/>
      <c r="CQ1511" s="67"/>
      <c r="CR1511" s="67"/>
      <c r="CS1511" s="69"/>
      <c r="CT1511" s="81"/>
      <c r="CU1511" s="69"/>
      <c r="CV1511" s="69"/>
      <c r="CW1511" s="69"/>
      <c r="CX1511" s="69"/>
      <c r="CY1511" s="69"/>
      <c r="CZ1511" s="69"/>
      <c r="DA1511" s="69"/>
    </row>
    <row r="1512" spans="2:105">
      <c r="B1512" s="67"/>
      <c r="C1512" s="67"/>
      <c r="D1512" s="67"/>
      <c r="E1512" s="69"/>
      <c r="F1512" s="68"/>
      <c r="G1512" s="67"/>
      <c r="H1512" s="69"/>
      <c r="I1512" s="69"/>
      <c r="J1512" s="69"/>
      <c r="K1512" s="69"/>
      <c r="L1512" s="69"/>
      <c r="M1512" s="69"/>
      <c r="N1512" s="69"/>
      <c r="O1512" s="69"/>
      <c r="P1512" s="69"/>
      <c r="Q1512" s="69"/>
      <c r="R1512" s="69"/>
      <c r="S1512" s="80"/>
      <c r="T1512" s="80"/>
      <c r="U1512" s="80"/>
      <c r="V1512" s="80"/>
      <c r="W1512" s="80"/>
      <c r="X1512" s="80"/>
      <c r="Y1512" s="80"/>
      <c r="Z1512" s="80"/>
      <c r="AA1512" s="80"/>
      <c r="AB1512" s="80"/>
      <c r="AC1512" s="80"/>
      <c r="AD1512" s="80"/>
      <c r="AE1512" s="69"/>
      <c r="AF1512" s="69"/>
      <c r="AG1512" s="69"/>
      <c r="AH1512" s="80"/>
      <c r="AI1512" s="80"/>
      <c r="AJ1512" s="69"/>
      <c r="AK1512" s="69"/>
      <c r="AL1512" s="80"/>
      <c r="AM1512" s="80"/>
      <c r="AN1512" s="69"/>
      <c r="AO1512" s="69"/>
      <c r="AP1512" s="80"/>
      <c r="AQ1512" s="80"/>
      <c r="AR1512" s="69"/>
      <c r="AS1512" s="69"/>
      <c r="AT1512" s="80"/>
      <c r="AU1512" s="80"/>
      <c r="AV1512" s="69"/>
      <c r="AW1512" s="69"/>
      <c r="AX1512" s="80"/>
      <c r="AY1512" s="80"/>
      <c r="AZ1512" s="69"/>
      <c r="BA1512" s="69"/>
      <c r="BB1512" s="80"/>
      <c r="BC1512" s="80"/>
      <c r="BD1512" s="69"/>
      <c r="BE1512" s="69"/>
      <c r="BF1512" s="80"/>
      <c r="BG1512" s="80"/>
      <c r="BH1512" s="69"/>
      <c r="BI1512" s="69"/>
      <c r="BJ1512" s="80"/>
      <c r="BK1512" s="80"/>
      <c r="BL1512" s="69"/>
      <c r="BM1512" s="69"/>
      <c r="BN1512" s="80"/>
      <c r="BO1512" s="80"/>
      <c r="BP1512" s="69"/>
      <c r="BQ1512" s="69"/>
      <c r="BR1512" s="80"/>
      <c r="BS1512" s="80"/>
      <c r="BT1512" s="69"/>
      <c r="BU1512" s="69"/>
      <c r="BV1512" s="80"/>
      <c r="BW1512" s="80"/>
      <c r="BX1512" s="69"/>
      <c r="BY1512" s="69"/>
      <c r="BZ1512" s="80"/>
      <c r="CA1512" s="80"/>
      <c r="CB1512" s="69"/>
      <c r="CC1512" s="69"/>
      <c r="CD1512" s="80"/>
      <c r="CE1512" s="80"/>
      <c r="CF1512" s="69"/>
      <c r="CG1512" s="69"/>
      <c r="CH1512" s="69"/>
      <c r="CI1512" s="69"/>
      <c r="CJ1512" s="69"/>
      <c r="CK1512" s="69"/>
      <c r="CL1512" s="68"/>
      <c r="CM1512" s="67"/>
      <c r="CN1512" s="67"/>
      <c r="CO1512" s="68"/>
      <c r="CP1512" s="68"/>
      <c r="CQ1512" s="67"/>
      <c r="CR1512" s="67"/>
      <c r="CS1512" s="69"/>
      <c r="CT1512" s="81"/>
      <c r="CU1512" s="69"/>
      <c r="CV1512" s="69"/>
      <c r="CW1512" s="69"/>
      <c r="CX1512" s="69"/>
      <c r="CY1512" s="69"/>
      <c r="CZ1512" s="69"/>
      <c r="DA1512" s="69"/>
    </row>
    <row r="1513" spans="2:105">
      <c r="B1513" s="67"/>
      <c r="C1513" s="67"/>
      <c r="D1513" s="67"/>
      <c r="E1513" s="69"/>
      <c r="F1513" s="68"/>
      <c r="G1513" s="67"/>
      <c r="H1513" s="69"/>
      <c r="I1513" s="69"/>
      <c r="J1513" s="69"/>
      <c r="K1513" s="69"/>
      <c r="L1513" s="69"/>
      <c r="M1513" s="69"/>
      <c r="N1513" s="69"/>
      <c r="O1513" s="69"/>
      <c r="P1513" s="69"/>
      <c r="Q1513" s="69"/>
      <c r="R1513" s="69"/>
      <c r="S1513" s="80"/>
      <c r="T1513" s="80"/>
      <c r="U1513" s="80"/>
      <c r="V1513" s="80"/>
      <c r="W1513" s="80"/>
      <c r="X1513" s="80"/>
      <c r="Y1513" s="80"/>
      <c r="Z1513" s="80"/>
      <c r="AA1513" s="80"/>
      <c r="AB1513" s="80"/>
      <c r="AC1513" s="80"/>
      <c r="AD1513" s="80"/>
      <c r="AE1513" s="69"/>
      <c r="AF1513" s="69"/>
      <c r="AG1513" s="69"/>
      <c r="AH1513" s="80"/>
      <c r="AI1513" s="80"/>
      <c r="AJ1513" s="69"/>
      <c r="AK1513" s="69"/>
      <c r="AL1513" s="80"/>
      <c r="AM1513" s="80"/>
      <c r="AN1513" s="69"/>
      <c r="AO1513" s="69"/>
      <c r="AP1513" s="80"/>
      <c r="AQ1513" s="80"/>
      <c r="AR1513" s="69"/>
      <c r="AS1513" s="69"/>
      <c r="AT1513" s="80"/>
      <c r="AU1513" s="80"/>
      <c r="AV1513" s="69"/>
      <c r="AW1513" s="69"/>
      <c r="AX1513" s="80"/>
      <c r="AY1513" s="80"/>
      <c r="AZ1513" s="69"/>
      <c r="BA1513" s="69"/>
      <c r="BB1513" s="80"/>
      <c r="BC1513" s="80"/>
      <c r="BD1513" s="69"/>
      <c r="BE1513" s="69"/>
      <c r="BF1513" s="80"/>
      <c r="BG1513" s="80"/>
      <c r="BH1513" s="69"/>
      <c r="BI1513" s="69"/>
      <c r="BJ1513" s="80"/>
      <c r="BK1513" s="80"/>
      <c r="BL1513" s="69"/>
      <c r="BM1513" s="69"/>
      <c r="BN1513" s="80"/>
      <c r="BO1513" s="80"/>
      <c r="BP1513" s="69"/>
      <c r="BQ1513" s="69"/>
      <c r="BR1513" s="80"/>
      <c r="BS1513" s="80"/>
      <c r="BT1513" s="69"/>
      <c r="BU1513" s="69"/>
      <c r="BV1513" s="80"/>
      <c r="BW1513" s="80"/>
      <c r="BX1513" s="69"/>
      <c r="BY1513" s="69"/>
      <c r="BZ1513" s="80"/>
      <c r="CA1513" s="80"/>
      <c r="CB1513" s="69"/>
      <c r="CC1513" s="69"/>
      <c r="CD1513" s="80"/>
      <c r="CE1513" s="80"/>
      <c r="CF1513" s="69"/>
      <c r="CG1513" s="69"/>
      <c r="CH1513" s="69"/>
      <c r="CI1513" s="69"/>
      <c r="CJ1513" s="69"/>
      <c r="CK1513" s="69"/>
      <c r="CL1513" s="68"/>
      <c r="CM1513" s="67"/>
      <c r="CN1513" s="67"/>
      <c r="CO1513" s="68"/>
      <c r="CP1513" s="68"/>
      <c r="CQ1513" s="67"/>
      <c r="CR1513" s="67"/>
      <c r="CS1513" s="69"/>
      <c r="CT1513" s="81"/>
      <c r="CU1513" s="69"/>
      <c r="CV1513" s="69"/>
      <c r="CW1513" s="69"/>
      <c r="CX1513" s="69"/>
      <c r="CY1513" s="69"/>
      <c r="CZ1513" s="69"/>
      <c r="DA1513" s="69"/>
    </row>
    <row r="1514" spans="2:105">
      <c r="B1514" s="67"/>
      <c r="C1514" s="67"/>
      <c r="D1514" s="67"/>
      <c r="E1514" s="69"/>
      <c r="F1514" s="68"/>
      <c r="G1514" s="67"/>
      <c r="H1514" s="69"/>
      <c r="I1514" s="69"/>
      <c r="J1514" s="69"/>
      <c r="K1514" s="69"/>
      <c r="L1514" s="69"/>
      <c r="M1514" s="69"/>
      <c r="N1514" s="69"/>
      <c r="O1514" s="69"/>
      <c r="P1514" s="69"/>
      <c r="Q1514" s="69"/>
      <c r="R1514" s="69"/>
      <c r="S1514" s="80"/>
      <c r="T1514" s="80"/>
      <c r="U1514" s="80"/>
      <c r="V1514" s="80"/>
      <c r="W1514" s="80"/>
      <c r="X1514" s="80"/>
      <c r="Y1514" s="80"/>
      <c r="Z1514" s="80"/>
      <c r="AA1514" s="80"/>
      <c r="AB1514" s="80"/>
      <c r="AC1514" s="80"/>
      <c r="AD1514" s="80"/>
      <c r="AE1514" s="69"/>
      <c r="AF1514" s="69"/>
      <c r="AG1514" s="69"/>
      <c r="AH1514" s="80"/>
      <c r="AI1514" s="80"/>
      <c r="AJ1514" s="69"/>
      <c r="AK1514" s="69"/>
      <c r="AL1514" s="80"/>
      <c r="AM1514" s="80"/>
      <c r="AN1514" s="69"/>
      <c r="AO1514" s="69"/>
      <c r="AP1514" s="80"/>
      <c r="AQ1514" s="80"/>
      <c r="AR1514" s="69"/>
      <c r="AS1514" s="69"/>
      <c r="AT1514" s="80"/>
      <c r="AU1514" s="80"/>
      <c r="AV1514" s="69"/>
      <c r="AW1514" s="69"/>
      <c r="AX1514" s="80"/>
      <c r="AY1514" s="80"/>
      <c r="AZ1514" s="69"/>
      <c r="BA1514" s="69"/>
      <c r="BB1514" s="80"/>
      <c r="BC1514" s="80"/>
      <c r="BD1514" s="69"/>
      <c r="BE1514" s="69"/>
      <c r="BF1514" s="80"/>
      <c r="BG1514" s="80"/>
      <c r="BH1514" s="69"/>
      <c r="BI1514" s="69"/>
      <c r="BJ1514" s="80"/>
      <c r="BK1514" s="80"/>
      <c r="BL1514" s="69"/>
      <c r="BM1514" s="69"/>
      <c r="BN1514" s="80"/>
      <c r="BO1514" s="80"/>
      <c r="BP1514" s="69"/>
      <c r="BQ1514" s="69"/>
      <c r="BR1514" s="80"/>
      <c r="BS1514" s="80"/>
      <c r="BT1514" s="69"/>
      <c r="BU1514" s="69"/>
      <c r="BV1514" s="80"/>
      <c r="BW1514" s="80"/>
      <c r="BX1514" s="69"/>
      <c r="BY1514" s="69"/>
      <c r="BZ1514" s="80"/>
      <c r="CA1514" s="80"/>
      <c r="CB1514" s="69"/>
      <c r="CC1514" s="69"/>
      <c r="CD1514" s="80"/>
      <c r="CE1514" s="80"/>
      <c r="CF1514" s="69"/>
      <c r="CG1514" s="69"/>
      <c r="CH1514" s="69"/>
      <c r="CI1514" s="69"/>
      <c r="CJ1514" s="69"/>
      <c r="CK1514" s="69"/>
      <c r="CL1514" s="68"/>
      <c r="CM1514" s="67"/>
      <c r="CN1514" s="67"/>
      <c r="CO1514" s="68"/>
      <c r="CP1514" s="68"/>
      <c r="CQ1514" s="67"/>
      <c r="CR1514" s="67"/>
      <c r="CS1514" s="69"/>
      <c r="CT1514" s="81"/>
      <c r="CU1514" s="69"/>
      <c r="CV1514" s="69"/>
      <c r="CW1514" s="69"/>
      <c r="CX1514" s="69"/>
      <c r="CY1514" s="69"/>
      <c r="CZ1514" s="69"/>
      <c r="DA1514" s="69"/>
    </row>
    <row r="1515" spans="2:105">
      <c r="B1515" s="67"/>
      <c r="C1515" s="67"/>
      <c r="D1515" s="67"/>
      <c r="E1515" s="69"/>
      <c r="F1515" s="68"/>
      <c r="G1515" s="67"/>
      <c r="H1515" s="69"/>
      <c r="I1515" s="69"/>
      <c r="J1515" s="69"/>
      <c r="K1515" s="69"/>
      <c r="L1515" s="69"/>
      <c r="M1515" s="69"/>
      <c r="N1515" s="69"/>
      <c r="O1515" s="69"/>
      <c r="P1515" s="69"/>
      <c r="Q1515" s="69"/>
      <c r="R1515" s="69"/>
      <c r="S1515" s="80"/>
      <c r="T1515" s="80"/>
      <c r="U1515" s="80"/>
      <c r="V1515" s="80"/>
      <c r="W1515" s="80"/>
      <c r="X1515" s="80"/>
      <c r="Y1515" s="80"/>
      <c r="Z1515" s="80"/>
      <c r="AA1515" s="80"/>
      <c r="AB1515" s="80"/>
      <c r="AC1515" s="80"/>
      <c r="AD1515" s="80"/>
      <c r="AE1515" s="69"/>
      <c r="AF1515" s="69"/>
      <c r="AG1515" s="69"/>
      <c r="AH1515" s="80"/>
      <c r="AI1515" s="80"/>
      <c r="AJ1515" s="69"/>
      <c r="AK1515" s="69"/>
      <c r="AL1515" s="80"/>
      <c r="AM1515" s="80"/>
      <c r="AN1515" s="69"/>
      <c r="AO1515" s="69"/>
      <c r="AP1515" s="80"/>
      <c r="AQ1515" s="80"/>
      <c r="AR1515" s="69"/>
      <c r="AS1515" s="69"/>
      <c r="AT1515" s="80"/>
      <c r="AU1515" s="80"/>
      <c r="AV1515" s="69"/>
      <c r="AW1515" s="69"/>
      <c r="AX1515" s="80"/>
      <c r="AY1515" s="80"/>
      <c r="AZ1515" s="69"/>
      <c r="BA1515" s="69"/>
      <c r="BB1515" s="80"/>
      <c r="BC1515" s="80"/>
      <c r="BD1515" s="69"/>
      <c r="BE1515" s="69"/>
      <c r="BF1515" s="80"/>
      <c r="BG1515" s="80"/>
      <c r="BH1515" s="69"/>
      <c r="BI1515" s="69"/>
      <c r="BJ1515" s="80"/>
      <c r="BK1515" s="80"/>
      <c r="BL1515" s="69"/>
      <c r="BM1515" s="69"/>
      <c r="BN1515" s="80"/>
      <c r="BO1515" s="80"/>
      <c r="BP1515" s="69"/>
      <c r="BQ1515" s="69"/>
      <c r="BR1515" s="80"/>
      <c r="BS1515" s="80"/>
      <c r="BT1515" s="69"/>
      <c r="BU1515" s="69"/>
      <c r="BV1515" s="80"/>
      <c r="BW1515" s="80"/>
      <c r="BX1515" s="69"/>
      <c r="BY1515" s="69"/>
      <c r="BZ1515" s="80"/>
      <c r="CA1515" s="80"/>
      <c r="CB1515" s="69"/>
      <c r="CC1515" s="69"/>
      <c r="CD1515" s="80"/>
      <c r="CE1515" s="80"/>
      <c r="CF1515" s="69"/>
      <c r="CG1515" s="69"/>
      <c r="CH1515" s="69"/>
      <c r="CI1515" s="69"/>
      <c r="CJ1515" s="69"/>
      <c r="CK1515" s="69"/>
      <c r="CL1515" s="68"/>
      <c r="CM1515" s="67"/>
      <c r="CN1515" s="67"/>
      <c r="CO1515" s="68"/>
      <c r="CP1515" s="68"/>
      <c r="CQ1515" s="67"/>
      <c r="CR1515" s="67"/>
      <c r="CS1515" s="69"/>
      <c r="CT1515" s="81"/>
      <c r="CU1515" s="69"/>
      <c r="CV1515" s="69"/>
      <c r="CW1515" s="69"/>
      <c r="CX1515" s="69"/>
      <c r="CY1515" s="69"/>
      <c r="CZ1515" s="69"/>
      <c r="DA1515" s="69"/>
    </row>
    <row r="1516" spans="2:105">
      <c r="B1516" s="67"/>
      <c r="C1516" s="67"/>
      <c r="D1516" s="67"/>
      <c r="E1516" s="69"/>
      <c r="F1516" s="68"/>
      <c r="G1516" s="67"/>
      <c r="H1516" s="69"/>
      <c r="I1516" s="69"/>
      <c r="J1516" s="69"/>
      <c r="K1516" s="69"/>
      <c r="L1516" s="69"/>
      <c r="M1516" s="69"/>
      <c r="N1516" s="69"/>
      <c r="O1516" s="69"/>
      <c r="P1516" s="69"/>
      <c r="Q1516" s="69"/>
      <c r="R1516" s="69"/>
      <c r="S1516" s="80"/>
      <c r="T1516" s="80"/>
      <c r="U1516" s="80"/>
      <c r="V1516" s="80"/>
      <c r="W1516" s="80"/>
      <c r="X1516" s="80"/>
      <c r="Y1516" s="80"/>
      <c r="Z1516" s="80"/>
      <c r="AA1516" s="80"/>
      <c r="AB1516" s="80"/>
      <c r="AC1516" s="80"/>
      <c r="AD1516" s="80"/>
      <c r="AE1516" s="69"/>
      <c r="AF1516" s="69"/>
      <c r="AG1516" s="69"/>
      <c r="AH1516" s="80"/>
      <c r="AI1516" s="80"/>
      <c r="AJ1516" s="69"/>
      <c r="AK1516" s="69"/>
      <c r="AL1516" s="80"/>
      <c r="AM1516" s="80"/>
      <c r="AN1516" s="69"/>
      <c r="AO1516" s="69"/>
      <c r="AP1516" s="80"/>
      <c r="AQ1516" s="80"/>
      <c r="AR1516" s="69"/>
      <c r="AS1516" s="69"/>
      <c r="AT1516" s="80"/>
      <c r="AU1516" s="80"/>
      <c r="AV1516" s="69"/>
      <c r="AW1516" s="69"/>
      <c r="AX1516" s="80"/>
      <c r="AY1516" s="80"/>
      <c r="AZ1516" s="69"/>
      <c r="BA1516" s="69"/>
      <c r="BB1516" s="80"/>
      <c r="BC1516" s="80"/>
      <c r="BD1516" s="69"/>
      <c r="BE1516" s="69"/>
      <c r="BF1516" s="80"/>
      <c r="BG1516" s="80"/>
      <c r="BH1516" s="69"/>
      <c r="BI1516" s="69"/>
      <c r="BJ1516" s="80"/>
      <c r="BK1516" s="80"/>
      <c r="BL1516" s="69"/>
      <c r="BM1516" s="69"/>
      <c r="BN1516" s="80"/>
      <c r="BO1516" s="80"/>
      <c r="BP1516" s="69"/>
      <c r="BQ1516" s="69"/>
      <c r="BR1516" s="80"/>
      <c r="BS1516" s="80"/>
      <c r="BT1516" s="69"/>
      <c r="BU1516" s="69"/>
      <c r="BV1516" s="80"/>
      <c r="BW1516" s="80"/>
      <c r="BX1516" s="69"/>
      <c r="BY1516" s="69"/>
      <c r="BZ1516" s="80"/>
      <c r="CA1516" s="80"/>
      <c r="CB1516" s="69"/>
      <c r="CC1516" s="69"/>
      <c r="CD1516" s="80"/>
      <c r="CE1516" s="80"/>
      <c r="CF1516" s="69"/>
      <c r="CG1516" s="69"/>
      <c r="CH1516" s="69"/>
      <c r="CI1516" s="69"/>
      <c r="CJ1516" s="69"/>
      <c r="CK1516" s="69"/>
      <c r="CL1516" s="68"/>
      <c r="CM1516" s="67"/>
      <c r="CN1516" s="67"/>
      <c r="CO1516" s="68"/>
      <c r="CP1516" s="68"/>
      <c r="CQ1516" s="67"/>
      <c r="CR1516" s="67"/>
      <c r="CS1516" s="69"/>
      <c r="CT1516" s="81"/>
      <c r="CU1516" s="69"/>
      <c r="CV1516" s="69"/>
      <c r="CW1516" s="69"/>
      <c r="CX1516" s="69"/>
      <c r="CY1516" s="69"/>
      <c r="CZ1516" s="69"/>
      <c r="DA1516" s="69"/>
    </row>
    <row r="1517" spans="2:105">
      <c r="B1517" s="67"/>
      <c r="C1517" s="67"/>
      <c r="D1517" s="67"/>
      <c r="E1517" s="69"/>
      <c r="F1517" s="68"/>
      <c r="G1517" s="67"/>
      <c r="H1517" s="69"/>
      <c r="I1517" s="69"/>
      <c r="J1517" s="69"/>
      <c r="K1517" s="69"/>
      <c r="L1517" s="69"/>
      <c r="M1517" s="69"/>
      <c r="N1517" s="69"/>
      <c r="O1517" s="69"/>
      <c r="P1517" s="69"/>
      <c r="Q1517" s="69"/>
      <c r="R1517" s="69"/>
      <c r="S1517" s="80"/>
      <c r="T1517" s="80"/>
      <c r="U1517" s="80"/>
      <c r="V1517" s="80"/>
      <c r="W1517" s="80"/>
      <c r="X1517" s="80"/>
      <c r="Y1517" s="80"/>
      <c r="Z1517" s="80"/>
      <c r="AA1517" s="80"/>
      <c r="AB1517" s="80"/>
      <c r="AC1517" s="80"/>
      <c r="AD1517" s="80"/>
      <c r="AE1517" s="69"/>
      <c r="AF1517" s="69"/>
      <c r="AG1517" s="69"/>
      <c r="AH1517" s="80"/>
      <c r="AI1517" s="80"/>
      <c r="AJ1517" s="69"/>
      <c r="AK1517" s="69"/>
      <c r="AL1517" s="80"/>
      <c r="AM1517" s="80"/>
      <c r="AN1517" s="69"/>
      <c r="AO1517" s="69"/>
      <c r="AP1517" s="80"/>
      <c r="AQ1517" s="80"/>
      <c r="AR1517" s="69"/>
      <c r="AS1517" s="69"/>
      <c r="AT1517" s="80"/>
      <c r="AU1517" s="80"/>
      <c r="AV1517" s="69"/>
      <c r="AW1517" s="69"/>
      <c r="AX1517" s="80"/>
      <c r="AY1517" s="80"/>
      <c r="AZ1517" s="69"/>
      <c r="BA1517" s="69"/>
      <c r="BB1517" s="80"/>
      <c r="BC1517" s="80"/>
      <c r="BD1517" s="69"/>
      <c r="BE1517" s="69"/>
      <c r="BF1517" s="80"/>
      <c r="BG1517" s="80"/>
      <c r="BH1517" s="69"/>
      <c r="BI1517" s="69"/>
      <c r="BJ1517" s="80"/>
      <c r="BK1517" s="80"/>
      <c r="BL1517" s="69"/>
      <c r="BM1517" s="69"/>
      <c r="BN1517" s="80"/>
      <c r="BO1517" s="80"/>
      <c r="BP1517" s="69"/>
      <c r="BQ1517" s="69"/>
      <c r="BR1517" s="80"/>
      <c r="BS1517" s="80"/>
      <c r="BT1517" s="69"/>
      <c r="BU1517" s="69"/>
      <c r="BV1517" s="80"/>
      <c r="BW1517" s="80"/>
      <c r="BX1517" s="69"/>
      <c r="BY1517" s="69"/>
      <c r="BZ1517" s="80"/>
      <c r="CA1517" s="80"/>
      <c r="CB1517" s="69"/>
      <c r="CC1517" s="69"/>
      <c r="CD1517" s="80"/>
      <c r="CE1517" s="80"/>
      <c r="CF1517" s="69"/>
      <c r="CG1517" s="69"/>
      <c r="CH1517" s="69"/>
      <c r="CI1517" s="69"/>
      <c r="CJ1517" s="69"/>
      <c r="CK1517" s="69"/>
      <c r="CL1517" s="68"/>
      <c r="CM1517" s="67"/>
      <c r="CN1517" s="67"/>
      <c r="CO1517" s="68"/>
      <c r="CP1517" s="68"/>
      <c r="CQ1517" s="67"/>
      <c r="CR1517" s="67"/>
      <c r="CS1517" s="69"/>
      <c r="CT1517" s="81"/>
      <c r="CU1517" s="69"/>
      <c r="CV1517" s="69"/>
      <c r="CW1517" s="69"/>
      <c r="CX1517" s="69"/>
      <c r="CY1517" s="69"/>
      <c r="CZ1517" s="69"/>
      <c r="DA1517" s="69"/>
    </row>
    <row r="1518" spans="2:105">
      <c r="B1518" s="67"/>
      <c r="C1518" s="67"/>
      <c r="D1518" s="67"/>
      <c r="E1518" s="69"/>
      <c r="F1518" s="68"/>
      <c r="G1518" s="67"/>
      <c r="H1518" s="69"/>
      <c r="I1518" s="69"/>
      <c r="J1518" s="69"/>
      <c r="K1518" s="69"/>
      <c r="L1518" s="69"/>
      <c r="M1518" s="69"/>
      <c r="N1518" s="69"/>
      <c r="O1518" s="69"/>
      <c r="P1518" s="69"/>
      <c r="Q1518" s="69"/>
      <c r="R1518" s="69"/>
      <c r="S1518" s="80"/>
      <c r="T1518" s="80"/>
      <c r="U1518" s="80"/>
      <c r="V1518" s="80"/>
      <c r="W1518" s="80"/>
      <c r="X1518" s="80"/>
      <c r="Y1518" s="80"/>
      <c r="Z1518" s="80"/>
      <c r="AA1518" s="80"/>
      <c r="AB1518" s="80"/>
      <c r="AC1518" s="80"/>
      <c r="AD1518" s="80"/>
      <c r="AE1518" s="69"/>
      <c r="AF1518" s="69"/>
      <c r="AG1518" s="69"/>
      <c r="AH1518" s="80"/>
      <c r="AI1518" s="80"/>
      <c r="AJ1518" s="69"/>
      <c r="AK1518" s="69"/>
      <c r="AL1518" s="80"/>
      <c r="AM1518" s="80"/>
      <c r="AN1518" s="69"/>
      <c r="AO1518" s="69"/>
      <c r="AP1518" s="80"/>
      <c r="AQ1518" s="80"/>
      <c r="AR1518" s="69"/>
      <c r="AS1518" s="69"/>
      <c r="AT1518" s="80"/>
      <c r="AU1518" s="80"/>
      <c r="AV1518" s="69"/>
      <c r="AW1518" s="69"/>
      <c r="AX1518" s="80"/>
      <c r="AY1518" s="80"/>
      <c r="AZ1518" s="69"/>
      <c r="BA1518" s="69"/>
      <c r="BB1518" s="80"/>
      <c r="BC1518" s="80"/>
      <c r="BD1518" s="69"/>
      <c r="BE1518" s="69"/>
      <c r="BF1518" s="80"/>
      <c r="BG1518" s="80"/>
      <c r="BH1518" s="69"/>
      <c r="BI1518" s="69"/>
      <c r="BJ1518" s="80"/>
      <c r="BK1518" s="80"/>
      <c r="BL1518" s="69"/>
      <c r="BM1518" s="69"/>
      <c r="BN1518" s="80"/>
      <c r="BO1518" s="80"/>
      <c r="BP1518" s="69"/>
      <c r="BQ1518" s="69"/>
      <c r="BR1518" s="80"/>
      <c r="BS1518" s="80"/>
      <c r="BT1518" s="69"/>
      <c r="BU1518" s="69"/>
      <c r="BV1518" s="80"/>
      <c r="BW1518" s="80"/>
      <c r="BX1518" s="69"/>
      <c r="BY1518" s="69"/>
      <c r="BZ1518" s="80"/>
      <c r="CA1518" s="80"/>
      <c r="CB1518" s="69"/>
      <c r="CC1518" s="69"/>
      <c r="CD1518" s="80"/>
      <c r="CE1518" s="80"/>
      <c r="CF1518" s="69"/>
      <c r="CG1518" s="69"/>
      <c r="CH1518" s="69"/>
      <c r="CI1518" s="69"/>
      <c r="CJ1518" s="69"/>
      <c r="CK1518" s="69"/>
      <c r="CL1518" s="68"/>
      <c r="CM1518" s="67"/>
      <c r="CN1518" s="67"/>
      <c r="CO1518" s="68"/>
      <c r="CP1518" s="68"/>
      <c r="CQ1518" s="67"/>
      <c r="CR1518" s="67"/>
      <c r="CS1518" s="69"/>
      <c r="CT1518" s="81"/>
      <c r="CU1518" s="69"/>
      <c r="CV1518" s="69"/>
      <c r="CW1518" s="69"/>
      <c r="CX1518" s="69"/>
      <c r="CY1518" s="69"/>
      <c r="CZ1518" s="69"/>
      <c r="DA1518" s="69"/>
    </row>
    <row r="1519" spans="2:105">
      <c r="B1519" s="67"/>
      <c r="C1519" s="67"/>
      <c r="D1519" s="67"/>
      <c r="E1519" s="69"/>
      <c r="F1519" s="68"/>
      <c r="G1519" s="67"/>
      <c r="H1519" s="69"/>
      <c r="I1519" s="69"/>
      <c r="J1519" s="69"/>
      <c r="K1519" s="69"/>
      <c r="L1519" s="69"/>
      <c r="M1519" s="69"/>
      <c r="N1519" s="69"/>
      <c r="O1519" s="69"/>
      <c r="P1519" s="69"/>
      <c r="Q1519" s="69"/>
      <c r="R1519" s="69"/>
      <c r="S1519" s="80"/>
      <c r="T1519" s="80"/>
      <c r="U1519" s="80"/>
      <c r="V1519" s="80"/>
      <c r="W1519" s="80"/>
      <c r="X1519" s="80"/>
      <c r="Y1519" s="80"/>
      <c r="Z1519" s="80"/>
      <c r="AA1519" s="80"/>
      <c r="AB1519" s="80"/>
      <c r="AC1519" s="80"/>
      <c r="AD1519" s="80"/>
      <c r="AE1519" s="69"/>
      <c r="AF1519" s="69"/>
      <c r="AG1519" s="69"/>
      <c r="AH1519" s="80"/>
      <c r="AI1519" s="80"/>
      <c r="AJ1519" s="69"/>
      <c r="AK1519" s="69"/>
      <c r="AL1519" s="80"/>
      <c r="AM1519" s="80"/>
      <c r="AN1519" s="69"/>
      <c r="AO1519" s="69"/>
      <c r="AP1519" s="80"/>
      <c r="AQ1519" s="80"/>
      <c r="AR1519" s="69"/>
      <c r="AS1519" s="69"/>
      <c r="AT1519" s="80"/>
      <c r="AU1519" s="80"/>
      <c r="AV1519" s="69"/>
      <c r="AW1519" s="69"/>
      <c r="AX1519" s="80"/>
      <c r="AY1519" s="80"/>
      <c r="AZ1519" s="69"/>
      <c r="BA1519" s="69"/>
      <c r="BB1519" s="80"/>
      <c r="BC1519" s="80"/>
      <c r="BD1519" s="69"/>
      <c r="BE1519" s="69"/>
      <c r="BF1519" s="80"/>
      <c r="BG1519" s="80"/>
      <c r="BH1519" s="69"/>
      <c r="BI1519" s="69"/>
      <c r="BJ1519" s="80"/>
      <c r="BK1519" s="80"/>
      <c r="BL1519" s="69"/>
      <c r="BM1519" s="69"/>
      <c r="BN1519" s="80"/>
      <c r="BO1519" s="80"/>
      <c r="BP1519" s="69"/>
      <c r="BQ1519" s="69"/>
      <c r="BR1519" s="80"/>
      <c r="BS1519" s="80"/>
      <c r="BT1519" s="69"/>
      <c r="BU1519" s="69"/>
      <c r="BV1519" s="80"/>
      <c r="BW1519" s="80"/>
      <c r="BX1519" s="69"/>
      <c r="BY1519" s="69"/>
      <c r="BZ1519" s="80"/>
      <c r="CA1519" s="80"/>
      <c r="CB1519" s="69"/>
      <c r="CC1519" s="69"/>
      <c r="CD1519" s="80"/>
      <c r="CE1519" s="80"/>
      <c r="CF1519" s="69"/>
      <c r="CG1519" s="69"/>
      <c r="CH1519" s="69"/>
      <c r="CI1519" s="69"/>
      <c r="CJ1519" s="69"/>
      <c r="CK1519" s="69"/>
      <c r="CL1519" s="68"/>
      <c r="CM1519" s="67"/>
      <c r="CN1519" s="67"/>
      <c r="CO1519" s="68"/>
      <c r="CP1519" s="68"/>
      <c r="CQ1519" s="67"/>
      <c r="CR1519" s="67"/>
      <c r="CS1519" s="69"/>
      <c r="CT1519" s="81"/>
      <c r="CU1519" s="69"/>
      <c r="CV1519" s="69"/>
      <c r="CW1519" s="69"/>
      <c r="CX1519" s="69"/>
      <c r="CY1519" s="69"/>
      <c r="CZ1519" s="69"/>
      <c r="DA1519" s="69"/>
    </row>
    <row r="1520" spans="2:105">
      <c r="B1520" s="67"/>
      <c r="C1520" s="67"/>
      <c r="D1520" s="67"/>
      <c r="E1520" s="69"/>
      <c r="F1520" s="68"/>
      <c r="G1520" s="67"/>
      <c r="H1520" s="69"/>
      <c r="I1520" s="69"/>
      <c r="J1520" s="69"/>
      <c r="K1520" s="69"/>
      <c r="L1520" s="69"/>
      <c r="M1520" s="69"/>
      <c r="N1520" s="69"/>
      <c r="O1520" s="69"/>
      <c r="P1520" s="69"/>
      <c r="Q1520" s="69"/>
      <c r="R1520" s="69"/>
      <c r="S1520" s="80"/>
      <c r="T1520" s="80"/>
      <c r="U1520" s="80"/>
      <c r="V1520" s="80"/>
      <c r="W1520" s="80"/>
      <c r="X1520" s="80"/>
      <c r="Y1520" s="80"/>
      <c r="Z1520" s="80"/>
      <c r="AA1520" s="80"/>
      <c r="AB1520" s="80"/>
      <c r="AC1520" s="80"/>
      <c r="AD1520" s="80"/>
      <c r="AE1520" s="69"/>
      <c r="AF1520" s="69"/>
      <c r="AG1520" s="69"/>
      <c r="AH1520" s="80"/>
      <c r="AI1520" s="80"/>
      <c r="AJ1520" s="69"/>
      <c r="AK1520" s="69"/>
      <c r="AL1520" s="80"/>
      <c r="AM1520" s="80"/>
      <c r="AN1520" s="69"/>
      <c r="AO1520" s="69"/>
      <c r="AP1520" s="80"/>
      <c r="AQ1520" s="80"/>
      <c r="AR1520" s="69"/>
      <c r="AS1520" s="69"/>
      <c r="AT1520" s="80"/>
      <c r="AU1520" s="80"/>
      <c r="AV1520" s="69"/>
      <c r="AW1520" s="69"/>
      <c r="AX1520" s="80"/>
      <c r="AY1520" s="80"/>
      <c r="AZ1520" s="69"/>
      <c r="BA1520" s="69"/>
      <c r="BB1520" s="80"/>
      <c r="BC1520" s="80"/>
      <c r="BD1520" s="69"/>
      <c r="BE1520" s="69"/>
      <c r="BF1520" s="80"/>
      <c r="BG1520" s="80"/>
      <c r="BH1520" s="69"/>
      <c r="BI1520" s="69"/>
      <c r="BJ1520" s="80"/>
      <c r="BK1520" s="80"/>
      <c r="BL1520" s="69"/>
      <c r="BM1520" s="69"/>
      <c r="BN1520" s="80"/>
      <c r="BO1520" s="80"/>
      <c r="BP1520" s="69"/>
      <c r="BQ1520" s="69"/>
      <c r="BR1520" s="80"/>
      <c r="BS1520" s="80"/>
      <c r="BT1520" s="69"/>
      <c r="BU1520" s="69"/>
      <c r="BV1520" s="80"/>
      <c r="BW1520" s="80"/>
      <c r="BX1520" s="69"/>
      <c r="BY1520" s="69"/>
      <c r="BZ1520" s="80"/>
      <c r="CA1520" s="80"/>
      <c r="CB1520" s="69"/>
      <c r="CC1520" s="69"/>
      <c r="CD1520" s="80"/>
      <c r="CE1520" s="80"/>
      <c r="CF1520" s="69"/>
      <c r="CG1520" s="69"/>
      <c r="CH1520" s="69"/>
      <c r="CI1520" s="69"/>
      <c r="CJ1520" s="69"/>
      <c r="CK1520" s="69"/>
      <c r="CL1520" s="68"/>
      <c r="CM1520" s="67"/>
      <c r="CN1520" s="67"/>
      <c r="CO1520" s="68"/>
      <c r="CP1520" s="68"/>
      <c r="CQ1520" s="67"/>
      <c r="CR1520" s="67"/>
      <c r="CS1520" s="69"/>
      <c r="CT1520" s="81"/>
      <c r="CU1520" s="69"/>
      <c r="CV1520" s="69"/>
      <c r="CW1520" s="69"/>
      <c r="CX1520" s="69"/>
      <c r="CY1520" s="69"/>
      <c r="CZ1520" s="69"/>
      <c r="DA1520" s="69"/>
    </row>
    <row r="1521" spans="2:105">
      <c r="B1521" s="67"/>
      <c r="C1521" s="67"/>
      <c r="D1521" s="67"/>
      <c r="E1521" s="69"/>
      <c r="F1521" s="68"/>
      <c r="G1521" s="67"/>
      <c r="H1521" s="69"/>
      <c r="I1521" s="69"/>
      <c r="J1521" s="69"/>
      <c r="K1521" s="69"/>
      <c r="L1521" s="69"/>
      <c r="M1521" s="69"/>
      <c r="N1521" s="69"/>
      <c r="O1521" s="69"/>
      <c r="P1521" s="69"/>
      <c r="Q1521" s="69"/>
      <c r="R1521" s="69"/>
      <c r="S1521" s="80"/>
      <c r="T1521" s="80"/>
      <c r="U1521" s="80"/>
      <c r="V1521" s="80"/>
      <c r="W1521" s="80"/>
      <c r="X1521" s="80"/>
      <c r="Y1521" s="80"/>
      <c r="Z1521" s="80"/>
      <c r="AA1521" s="80"/>
      <c r="AB1521" s="80"/>
      <c r="AC1521" s="80"/>
      <c r="AD1521" s="80"/>
      <c r="AE1521" s="69"/>
      <c r="AF1521" s="69"/>
      <c r="AG1521" s="69"/>
      <c r="AH1521" s="80"/>
      <c r="AI1521" s="80"/>
      <c r="AJ1521" s="69"/>
      <c r="AK1521" s="69"/>
      <c r="AL1521" s="80"/>
      <c r="AM1521" s="80"/>
      <c r="AN1521" s="69"/>
      <c r="AO1521" s="69"/>
      <c r="AP1521" s="80"/>
      <c r="AQ1521" s="80"/>
      <c r="AR1521" s="69"/>
      <c r="AS1521" s="69"/>
      <c r="AT1521" s="80"/>
      <c r="AU1521" s="80"/>
      <c r="AV1521" s="69"/>
      <c r="AW1521" s="69"/>
      <c r="AX1521" s="80"/>
      <c r="AY1521" s="80"/>
      <c r="AZ1521" s="69"/>
      <c r="BA1521" s="69"/>
      <c r="BB1521" s="80"/>
      <c r="BC1521" s="80"/>
      <c r="BD1521" s="69"/>
      <c r="BE1521" s="69"/>
      <c r="BF1521" s="80"/>
      <c r="BG1521" s="80"/>
      <c r="BH1521" s="69"/>
      <c r="BI1521" s="69"/>
      <c r="BJ1521" s="80"/>
      <c r="BK1521" s="80"/>
      <c r="BL1521" s="69"/>
      <c r="BM1521" s="69"/>
      <c r="BN1521" s="80"/>
      <c r="BO1521" s="80"/>
      <c r="BP1521" s="69"/>
      <c r="BQ1521" s="69"/>
      <c r="BR1521" s="80"/>
      <c r="BS1521" s="80"/>
      <c r="BT1521" s="69"/>
      <c r="BU1521" s="69"/>
      <c r="BV1521" s="80"/>
      <c r="BW1521" s="80"/>
      <c r="BX1521" s="69"/>
      <c r="BY1521" s="69"/>
      <c r="BZ1521" s="80"/>
      <c r="CA1521" s="80"/>
      <c r="CB1521" s="69"/>
      <c r="CC1521" s="69"/>
      <c r="CD1521" s="80"/>
      <c r="CE1521" s="80"/>
      <c r="CF1521" s="69"/>
      <c r="CG1521" s="69"/>
      <c r="CH1521" s="69"/>
      <c r="CI1521" s="69"/>
      <c r="CJ1521" s="69"/>
      <c r="CK1521" s="69"/>
      <c r="CL1521" s="68"/>
      <c r="CM1521" s="67"/>
      <c r="CN1521" s="67"/>
      <c r="CO1521" s="68"/>
      <c r="CP1521" s="68"/>
      <c r="CQ1521" s="67"/>
      <c r="CR1521" s="67"/>
      <c r="CS1521" s="69"/>
      <c r="CT1521" s="81"/>
      <c r="CU1521" s="69"/>
      <c r="CV1521" s="69"/>
      <c r="CW1521" s="69"/>
      <c r="CX1521" s="69"/>
      <c r="CY1521" s="69"/>
      <c r="CZ1521" s="69"/>
      <c r="DA1521" s="69"/>
    </row>
    <row r="1522" spans="2:105">
      <c r="B1522" s="67"/>
      <c r="C1522" s="67"/>
      <c r="D1522" s="67"/>
      <c r="E1522" s="69"/>
      <c r="F1522" s="68"/>
      <c r="G1522" s="67"/>
      <c r="H1522" s="69"/>
      <c r="I1522" s="69"/>
      <c r="J1522" s="69"/>
      <c r="K1522" s="69"/>
      <c r="L1522" s="69"/>
      <c r="M1522" s="69"/>
      <c r="N1522" s="69"/>
      <c r="O1522" s="69"/>
      <c r="P1522" s="69"/>
      <c r="Q1522" s="69"/>
      <c r="R1522" s="69"/>
      <c r="S1522" s="80"/>
      <c r="T1522" s="80"/>
      <c r="U1522" s="80"/>
      <c r="V1522" s="80"/>
      <c r="W1522" s="80"/>
      <c r="X1522" s="80"/>
      <c r="Y1522" s="80"/>
      <c r="Z1522" s="80"/>
      <c r="AA1522" s="80"/>
      <c r="AB1522" s="80"/>
      <c r="AC1522" s="80"/>
      <c r="AD1522" s="80"/>
      <c r="AE1522" s="69"/>
      <c r="AF1522" s="69"/>
      <c r="AG1522" s="69"/>
      <c r="AH1522" s="80"/>
      <c r="AI1522" s="80"/>
      <c r="AJ1522" s="69"/>
      <c r="AK1522" s="69"/>
      <c r="AL1522" s="80"/>
      <c r="AM1522" s="80"/>
      <c r="AN1522" s="69"/>
      <c r="AO1522" s="69"/>
      <c r="AP1522" s="80"/>
      <c r="AQ1522" s="80"/>
      <c r="AR1522" s="69"/>
      <c r="AS1522" s="69"/>
      <c r="AT1522" s="80"/>
      <c r="AU1522" s="80"/>
      <c r="AV1522" s="69"/>
      <c r="AW1522" s="69"/>
      <c r="AX1522" s="80"/>
      <c r="AY1522" s="80"/>
      <c r="AZ1522" s="69"/>
      <c r="BA1522" s="69"/>
      <c r="BB1522" s="80"/>
      <c r="BC1522" s="80"/>
      <c r="BD1522" s="69"/>
      <c r="BE1522" s="69"/>
      <c r="BF1522" s="80"/>
      <c r="BG1522" s="80"/>
      <c r="BH1522" s="69"/>
      <c r="BI1522" s="69"/>
      <c r="BJ1522" s="80"/>
      <c r="BK1522" s="80"/>
      <c r="BL1522" s="69"/>
      <c r="BM1522" s="69"/>
      <c r="BN1522" s="80"/>
      <c r="BO1522" s="80"/>
      <c r="BP1522" s="69"/>
      <c r="BQ1522" s="69"/>
      <c r="BR1522" s="80"/>
      <c r="BS1522" s="80"/>
      <c r="BT1522" s="69"/>
      <c r="BU1522" s="69"/>
      <c r="BV1522" s="80"/>
      <c r="BW1522" s="80"/>
      <c r="BX1522" s="69"/>
      <c r="BY1522" s="69"/>
      <c r="BZ1522" s="80"/>
      <c r="CA1522" s="80"/>
      <c r="CB1522" s="69"/>
      <c r="CC1522" s="69"/>
      <c r="CD1522" s="80"/>
      <c r="CE1522" s="80"/>
      <c r="CF1522" s="69"/>
      <c r="CG1522" s="69"/>
      <c r="CH1522" s="69"/>
      <c r="CI1522" s="69"/>
      <c r="CJ1522" s="69"/>
      <c r="CK1522" s="69"/>
      <c r="CL1522" s="68"/>
      <c r="CM1522" s="67"/>
      <c r="CN1522" s="67"/>
      <c r="CO1522" s="68"/>
      <c r="CP1522" s="68"/>
      <c r="CQ1522" s="67"/>
      <c r="CR1522" s="67"/>
      <c r="CS1522" s="69"/>
      <c r="CT1522" s="81"/>
      <c r="CU1522" s="69"/>
      <c r="CV1522" s="69"/>
      <c r="CW1522" s="69"/>
      <c r="CX1522" s="69"/>
      <c r="CY1522" s="69"/>
      <c r="CZ1522" s="69"/>
      <c r="DA1522" s="69"/>
    </row>
    <row r="1523" spans="2:105">
      <c r="B1523" s="67"/>
      <c r="C1523" s="67"/>
      <c r="D1523" s="67"/>
      <c r="E1523" s="69"/>
      <c r="F1523" s="68"/>
      <c r="G1523" s="67"/>
      <c r="H1523" s="69"/>
      <c r="I1523" s="69"/>
      <c r="J1523" s="69"/>
      <c r="K1523" s="69"/>
      <c r="L1523" s="69"/>
      <c r="M1523" s="69"/>
      <c r="N1523" s="69"/>
      <c r="O1523" s="69"/>
      <c r="P1523" s="69"/>
      <c r="Q1523" s="69"/>
      <c r="R1523" s="69"/>
      <c r="S1523" s="80"/>
      <c r="T1523" s="80"/>
      <c r="U1523" s="80"/>
      <c r="V1523" s="80"/>
      <c r="W1523" s="80"/>
      <c r="X1523" s="80"/>
      <c r="Y1523" s="80"/>
      <c r="Z1523" s="80"/>
      <c r="AA1523" s="80"/>
      <c r="AB1523" s="80"/>
      <c r="AC1523" s="80"/>
      <c r="AD1523" s="80"/>
      <c r="AE1523" s="69"/>
      <c r="AF1523" s="69"/>
      <c r="AG1523" s="69"/>
      <c r="AH1523" s="80"/>
      <c r="AI1523" s="80"/>
      <c r="AJ1523" s="69"/>
      <c r="AK1523" s="69"/>
      <c r="AL1523" s="80"/>
      <c r="AM1523" s="80"/>
      <c r="AN1523" s="69"/>
      <c r="AO1523" s="69"/>
      <c r="AP1523" s="80"/>
      <c r="AQ1523" s="80"/>
      <c r="AR1523" s="69"/>
      <c r="AS1523" s="69"/>
      <c r="AT1523" s="80"/>
      <c r="AU1523" s="80"/>
      <c r="AV1523" s="69"/>
      <c r="AW1523" s="69"/>
      <c r="AX1523" s="80"/>
      <c r="AY1523" s="80"/>
      <c r="AZ1523" s="69"/>
      <c r="BA1523" s="69"/>
      <c r="BB1523" s="80"/>
      <c r="BC1523" s="80"/>
      <c r="BD1523" s="69"/>
      <c r="BE1523" s="69"/>
      <c r="BF1523" s="80"/>
      <c r="BG1523" s="80"/>
      <c r="BH1523" s="69"/>
      <c r="BI1523" s="69"/>
      <c r="BJ1523" s="80"/>
      <c r="BK1523" s="80"/>
      <c r="BL1523" s="69"/>
      <c r="BM1523" s="69"/>
      <c r="BN1523" s="80"/>
      <c r="BO1523" s="80"/>
      <c r="BP1523" s="69"/>
      <c r="BQ1523" s="69"/>
      <c r="BR1523" s="80"/>
      <c r="BS1523" s="80"/>
      <c r="BT1523" s="69"/>
      <c r="BU1523" s="69"/>
      <c r="BV1523" s="80"/>
      <c r="BW1523" s="80"/>
      <c r="BX1523" s="69"/>
      <c r="BY1523" s="69"/>
      <c r="BZ1523" s="80"/>
      <c r="CA1523" s="80"/>
      <c r="CB1523" s="69"/>
      <c r="CC1523" s="69"/>
      <c r="CD1523" s="80"/>
      <c r="CE1523" s="80"/>
      <c r="CF1523" s="69"/>
      <c r="CG1523" s="69"/>
      <c r="CH1523" s="69"/>
      <c r="CI1523" s="69"/>
      <c r="CJ1523" s="69"/>
      <c r="CK1523" s="69"/>
      <c r="CL1523" s="68"/>
      <c r="CM1523" s="67"/>
      <c r="CN1523" s="67"/>
      <c r="CO1523" s="68"/>
      <c r="CP1523" s="68"/>
      <c r="CQ1523" s="67"/>
      <c r="CR1523" s="67"/>
      <c r="CS1523" s="69"/>
      <c r="CT1523" s="81"/>
      <c r="CU1523" s="69"/>
      <c r="CV1523" s="69"/>
      <c r="CW1523" s="69"/>
      <c r="CX1523" s="69"/>
      <c r="CY1523" s="69"/>
      <c r="CZ1523" s="69"/>
      <c r="DA1523" s="69"/>
    </row>
    <row r="1524" spans="2:105">
      <c r="B1524" s="67"/>
      <c r="C1524" s="67"/>
      <c r="D1524" s="67"/>
      <c r="E1524" s="69"/>
      <c r="F1524" s="68"/>
      <c r="G1524" s="67"/>
      <c r="H1524" s="69"/>
      <c r="I1524" s="69"/>
      <c r="J1524" s="69"/>
      <c r="K1524" s="69"/>
      <c r="L1524" s="69"/>
      <c r="M1524" s="69"/>
      <c r="N1524" s="69"/>
      <c r="O1524" s="69"/>
      <c r="P1524" s="69"/>
      <c r="Q1524" s="69"/>
      <c r="R1524" s="69"/>
      <c r="S1524" s="80"/>
      <c r="T1524" s="80"/>
      <c r="U1524" s="80"/>
      <c r="V1524" s="80"/>
      <c r="W1524" s="80"/>
      <c r="X1524" s="80"/>
      <c r="Y1524" s="80"/>
      <c r="Z1524" s="80"/>
      <c r="AA1524" s="80"/>
      <c r="AB1524" s="80"/>
      <c r="AC1524" s="80"/>
      <c r="AD1524" s="80"/>
      <c r="AE1524" s="69"/>
      <c r="AF1524" s="69"/>
      <c r="AG1524" s="69"/>
      <c r="AH1524" s="80"/>
      <c r="AI1524" s="80"/>
      <c r="AJ1524" s="69"/>
      <c r="AK1524" s="69"/>
      <c r="AL1524" s="80"/>
      <c r="AM1524" s="80"/>
      <c r="AN1524" s="69"/>
      <c r="AO1524" s="69"/>
      <c r="AP1524" s="80"/>
      <c r="AQ1524" s="80"/>
      <c r="AR1524" s="69"/>
      <c r="AS1524" s="69"/>
      <c r="AT1524" s="80"/>
      <c r="AU1524" s="80"/>
      <c r="AV1524" s="69"/>
      <c r="AW1524" s="69"/>
      <c r="AX1524" s="80"/>
      <c r="AY1524" s="80"/>
      <c r="AZ1524" s="69"/>
      <c r="BA1524" s="69"/>
      <c r="BB1524" s="80"/>
      <c r="BC1524" s="80"/>
      <c r="BD1524" s="69"/>
      <c r="BE1524" s="69"/>
      <c r="BF1524" s="80"/>
      <c r="BG1524" s="80"/>
      <c r="BH1524" s="69"/>
      <c r="BI1524" s="69"/>
      <c r="BJ1524" s="80"/>
      <c r="BK1524" s="80"/>
      <c r="BL1524" s="69"/>
      <c r="BM1524" s="69"/>
      <c r="BN1524" s="80"/>
      <c r="BO1524" s="80"/>
      <c r="BP1524" s="69"/>
      <c r="BQ1524" s="69"/>
      <c r="BR1524" s="80"/>
      <c r="BS1524" s="80"/>
      <c r="BT1524" s="69"/>
      <c r="BU1524" s="69"/>
      <c r="BV1524" s="80"/>
      <c r="BW1524" s="80"/>
      <c r="BX1524" s="69"/>
      <c r="BY1524" s="69"/>
      <c r="BZ1524" s="80"/>
      <c r="CA1524" s="80"/>
      <c r="CB1524" s="69"/>
      <c r="CC1524" s="69"/>
      <c r="CD1524" s="80"/>
      <c r="CE1524" s="80"/>
      <c r="CF1524" s="69"/>
      <c r="CG1524" s="69"/>
      <c r="CH1524" s="69"/>
      <c r="CI1524" s="69"/>
      <c r="CJ1524" s="69"/>
      <c r="CK1524" s="69"/>
      <c r="CL1524" s="68"/>
      <c r="CM1524" s="67"/>
      <c r="CN1524" s="67"/>
      <c r="CO1524" s="68"/>
      <c r="CP1524" s="68"/>
      <c r="CQ1524" s="67"/>
      <c r="CR1524" s="67"/>
      <c r="CS1524" s="69"/>
      <c r="CT1524" s="81"/>
      <c r="CU1524" s="69"/>
      <c r="CV1524" s="69"/>
      <c r="CW1524" s="69"/>
      <c r="CX1524" s="69"/>
      <c r="CY1524" s="69"/>
      <c r="CZ1524" s="69"/>
      <c r="DA1524" s="69"/>
    </row>
    <row r="1525" spans="2:105">
      <c r="B1525" s="67"/>
      <c r="C1525" s="67"/>
      <c r="D1525" s="67"/>
      <c r="E1525" s="69"/>
      <c r="F1525" s="68"/>
      <c r="G1525" s="67"/>
      <c r="H1525" s="69"/>
      <c r="I1525" s="69"/>
      <c r="J1525" s="69"/>
      <c r="K1525" s="69"/>
      <c r="L1525" s="69"/>
      <c r="M1525" s="69"/>
      <c r="N1525" s="69"/>
      <c r="O1525" s="69"/>
      <c r="P1525" s="69"/>
      <c r="Q1525" s="69"/>
      <c r="R1525" s="69"/>
      <c r="S1525" s="80"/>
      <c r="T1525" s="80"/>
      <c r="U1525" s="80"/>
      <c r="V1525" s="80"/>
      <c r="W1525" s="80"/>
      <c r="X1525" s="80"/>
      <c r="Y1525" s="80"/>
      <c r="Z1525" s="80"/>
      <c r="AA1525" s="80"/>
      <c r="AB1525" s="80"/>
      <c r="AC1525" s="80"/>
      <c r="AD1525" s="80"/>
      <c r="AE1525" s="69"/>
      <c r="AF1525" s="69"/>
      <c r="AG1525" s="69"/>
      <c r="AH1525" s="80"/>
      <c r="AI1525" s="80"/>
      <c r="AJ1525" s="69"/>
      <c r="AK1525" s="69"/>
      <c r="AL1525" s="80"/>
      <c r="AM1525" s="80"/>
      <c r="AN1525" s="69"/>
      <c r="AO1525" s="69"/>
      <c r="AP1525" s="80"/>
      <c r="AQ1525" s="80"/>
      <c r="AR1525" s="69"/>
      <c r="AS1525" s="69"/>
      <c r="AT1525" s="80"/>
      <c r="AU1525" s="80"/>
      <c r="AV1525" s="69"/>
      <c r="AW1525" s="69"/>
      <c r="AX1525" s="80"/>
      <c r="AY1525" s="80"/>
      <c r="AZ1525" s="69"/>
      <c r="BA1525" s="69"/>
      <c r="BB1525" s="80"/>
      <c r="BC1525" s="80"/>
      <c r="BD1525" s="69"/>
      <c r="BE1525" s="69"/>
      <c r="BF1525" s="80"/>
      <c r="BG1525" s="80"/>
      <c r="BH1525" s="69"/>
      <c r="BI1525" s="69"/>
      <c r="BJ1525" s="80"/>
      <c r="BK1525" s="80"/>
      <c r="BL1525" s="69"/>
      <c r="BM1525" s="69"/>
      <c r="BN1525" s="80"/>
      <c r="BO1525" s="80"/>
      <c r="BP1525" s="69"/>
      <c r="BQ1525" s="69"/>
      <c r="BR1525" s="80"/>
      <c r="BS1525" s="80"/>
      <c r="BT1525" s="69"/>
      <c r="BU1525" s="69"/>
      <c r="BV1525" s="80"/>
      <c r="BW1525" s="80"/>
      <c r="BX1525" s="69"/>
      <c r="BY1525" s="69"/>
      <c r="BZ1525" s="80"/>
      <c r="CA1525" s="80"/>
      <c r="CB1525" s="69"/>
      <c r="CC1525" s="69"/>
      <c r="CD1525" s="80"/>
      <c r="CE1525" s="80"/>
      <c r="CF1525" s="69"/>
      <c r="CG1525" s="69"/>
      <c r="CH1525" s="69"/>
      <c r="CI1525" s="69"/>
      <c r="CJ1525" s="69"/>
      <c r="CK1525" s="69"/>
      <c r="CL1525" s="68"/>
      <c r="CM1525" s="67"/>
      <c r="CN1525" s="67"/>
      <c r="CO1525" s="68"/>
      <c r="CP1525" s="68"/>
      <c r="CQ1525" s="67"/>
      <c r="CR1525" s="67"/>
      <c r="CS1525" s="69"/>
      <c r="CT1525" s="81"/>
      <c r="CU1525" s="69"/>
      <c r="CV1525" s="69"/>
      <c r="CW1525" s="69"/>
      <c r="CX1525" s="69"/>
      <c r="CY1525" s="69"/>
      <c r="CZ1525" s="69"/>
      <c r="DA1525" s="69"/>
    </row>
    <row r="1526" spans="2:105">
      <c r="B1526" s="67"/>
      <c r="C1526" s="67"/>
      <c r="D1526" s="67"/>
      <c r="E1526" s="69"/>
      <c r="F1526" s="68"/>
      <c r="G1526" s="67"/>
      <c r="H1526" s="69"/>
      <c r="I1526" s="69"/>
      <c r="J1526" s="69"/>
      <c r="K1526" s="69"/>
      <c r="L1526" s="69"/>
      <c r="M1526" s="69"/>
      <c r="N1526" s="69"/>
      <c r="O1526" s="69"/>
      <c r="P1526" s="69"/>
      <c r="Q1526" s="69"/>
      <c r="R1526" s="69"/>
      <c r="S1526" s="80"/>
      <c r="T1526" s="80"/>
      <c r="U1526" s="80"/>
      <c r="V1526" s="80"/>
      <c r="W1526" s="80"/>
      <c r="X1526" s="80"/>
      <c r="Y1526" s="80"/>
      <c r="Z1526" s="80"/>
      <c r="AA1526" s="80"/>
      <c r="AB1526" s="80"/>
      <c r="AC1526" s="80"/>
      <c r="AD1526" s="80"/>
      <c r="AE1526" s="69"/>
      <c r="AF1526" s="69"/>
      <c r="AG1526" s="69"/>
      <c r="AH1526" s="80"/>
      <c r="AI1526" s="80"/>
      <c r="AJ1526" s="69"/>
      <c r="AK1526" s="69"/>
      <c r="AL1526" s="80"/>
      <c r="AM1526" s="80"/>
      <c r="AN1526" s="69"/>
      <c r="AO1526" s="69"/>
      <c r="AP1526" s="80"/>
      <c r="AQ1526" s="80"/>
      <c r="AR1526" s="69"/>
      <c r="AS1526" s="69"/>
      <c r="AT1526" s="80"/>
      <c r="AU1526" s="80"/>
      <c r="AV1526" s="69"/>
      <c r="AW1526" s="69"/>
      <c r="AX1526" s="80"/>
      <c r="AY1526" s="80"/>
      <c r="AZ1526" s="69"/>
      <c r="BA1526" s="69"/>
      <c r="BB1526" s="80"/>
      <c r="BC1526" s="80"/>
      <c r="BD1526" s="69"/>
      <c r="BE1526" s="69"/>
      <c r="BF1526" s="80"/>
      <c r="BG1526" s="80"/>
      <c r="BH1526" s="69"/>
      <c r="BI1526" s="69"/>
      <c r="BJ1526" s="80"/>
      <c r="BK1526" s="80"/>
      <c r="BL1526" s="69"/>
      <c r="BM1526" s="69"/>
      <c r="BN1526" s="80"/>
      <c r="BO1526" s="80"/>
      <c r="BP1526" s="69"/>
      <c r="BQ1526" s="69"/>
      <c r="BR1526" s="80"/>
      <c r="BS1526" s="80"/>
      <c r="BT1526" s="69"/>
      <c r="BU1526" s="69"/>
      <c r="BV1526" s="80"/>
      <c r="BW1526" s="80"/>
      <c r="BX1526" s="69"/>
      <c r="BY1526" s="69"/>
      <c r="BZ1526" s="80"/>
      <c r="CA1526" s="80"/>
      <c r="CB1526" s="69"/>
      <c r="CC1526" s="69"/>
      <c r="CD1526" s="80"/>
      <c r="CE1526" s="80"/>
      <c r="CF1526" s="69"/>
      <c r="CG1526" s="69"/>
      <c r="CH1526" s="69"/>
      <c r="CI1526" s="69"/>
      <c r="CJ1526" s="69"/>
      <c r="CK1526" s="69"/>
      <c r="CL1526" s="68"/>
      <c r="CM1526" s="67"/>
      <c r="CN1526" s="67"/>
      <c r="CO1526" s="68"/>
      <c r="CP1526" s="68"/>
      <c r="CQ1526" s="67"/>
      <c r="CR1526" s="67"/>
      <c r="CS1526" s="69"/>
      <c r="CT1526" s="81"/>
      <c r="CU1526" s="69"/>
      <c r="CV1526" s="69"/>
      <c r="CW1526" s="69"/>
      <c r="CX1526" s="69"/>
      <c r="CY1526" s="69"/>
      <c r="CZ1526" s="69"/>
      <c r="DA1526" s="69"/>
    </row>
    <row r="1527" spans="2:105">
      <c r="B1527" s="67"/>
      <c r="C1527" s="67"/>
      <c r="D1527" s="67"/>
      <c r="E1527" s="69"/>
      <c r="F1527" s="68"/>
      <c r="G1527" s="67"/>
      <c r="H1527" s="69"/>
      <c r="I1527" s="69"/>
      <c r="J1527" s="69"/>
      <c r="K1527" s="69"/>
      <c r="L1527" s="69"/>
      <c r="M1527" s="69"/>
      <c r="N1527" s="69"/>
      <c r="O1527" s="69"/>
      <c r="P1527" s="69"/>
      <c r="Q1527" s="69"/>
      <c r="R1527" s="69"/>
      <c r="S1527" s="80"/>
      <c r="T1527" s="80"/>
      <c r="U1527" s="80"/>
      <c r="V1527" s="80"/>
      <c r="W1527" s="80"/>
      <c r="X1527" s="80"/>
      <c r="Y1527" s="80"/>
      <c r="Z1527" s="80"/>
      <c r="AA1527" s="80"/>
      <c r="AB1527" s="80"/>
      <c r="AC1527" s="80"/>
      <c r="AD1527" s="80"/>
      <c r="AE1527" s="69"/>
      <c r="AF1527" s="69"/>
      <c r="AG1527" s="69"/>
      <c r="AH1527" s="80"/>
      <c r="AI1527" s="80"/>
      <c r="AJ1527" s="69"/>
      <c r="AK1527" s="69"/>
      <c r="AL1527" s="80"/>
      <c r="AM1527" s="80"/>
      <c r="AN1527" s="69"/>
      <c r="AO1527" s="69"/>
      <c r="AP1527" s="80"/>
      <c r="AQ1527" s="80"/>
      <c r="AR1527" s="69"/>
      <c r="AS1527" s="69"/>
      <c r="AT1527" s="80"/>
      <c r="AU1527" s="80"/>
      <c r="AV1527" s="69"/>
      <c r="AW1527" s="69"/>
      <c r="AX1527" s="80"/>
      <c r="AY1527" s="80"/>
      <c r="AZ1527" s="69"/>
      <c r="BA1527" s="69"/>
      <c r="BB1527" s="80"/>
      <c r="BC1527" s="80"/>
      <c r="BD1527" s="69"/>
      <c r="BE1527" s="69"/>
      <c r="BF1527" s="80"/>
      <c r="BG1527" s="80"/>
      <c r="BH1527" s="69"/>
      <c r="BI1527" s="69"/>
      <c r="BJ1527" s="80"/>
      <c r="BK1527" s="80"/>
      <c r="BL1527" s="69"/>
      <c r="BM1527" s="69"/>
      <c r="BN1527" s="80"/>
      <c r="BO1527" s="80"/>
      <c r="BP1527" s="69"/>
      <c r="BQ1527" s="69"/>
      <c r="BR1527" s="80"/>
      <c r="BS1527" s="80"/>
      <c r="BT1527" s="69"/>
      <c r="BU1527" s="69"/>
      <c r="BV1527" s="80"/>
      <c r="BW1527" s="80"/>
      <c r="BX1527" s="69"/>
      <c r="BY1527" s="69"/>
      <c r="BZ1527" s="80"/>
      <c r="CA1527" s="80"/>
      <c r="CB1527" s="69"/>
      <c r="CC1527" s="69"/>
      <c r="CD1527" s="80"/>
      <c r="CE1527" s="80"/>
      <c r="CF1527" s="69"/>
      <c r="CG1527" s="69"/>
      <c r="CH1527" s="69"/>
      <c r="CI1527" s="69"/>
      <c r="CJ1527" s="69"/>
      <c r="CK1527" s="69"/>
      <c r="CL1527" s="68"/>
      <c r="CM1527" s="67"/>
      <c r="CN1527" s="67"/>
      <c r="CO1527" s="68"/>
      <c r="CP1527" s="68"/>
      <c r="CQ1527" s="67"/>
      <c r="CR1527" s="67"/>
      <c r="CS1527" s="69"/>
      <c r="CT1527" s="81"/>
      <c r="CU1527" s="69"/>
      <c r="CV1527" s="69"/>
      <c r="CW1527" s="69"/>
      <c r="CX1527" s="69"/>
      <c r="CY1527" s="69"/>
      <c r="CZ1527" s="69"/>
      <c r="DA1527" s="69"/>
    </row>
    <row r="1528" spans="2:105">
      <c r="B1528" s="67"/>
      <c r="C1528" s="67"/>
      <c r="D1528" s="67"/>
      <c r="E1528" s="69"/>
      <c r="F1528" s="68"/>
      <c r="G1528" s="67"/>
      <c r="H1528" s="69"/>
      <c r="I1528" s="69"/>
      <c r="J1528" s="69"/>
      <c r="K1528" s="69"/>
      <c r="L1528" s="69"/>
      <c r="M1528" s="69"/>
      <c r="N1528" s="69"/>
      <c r="O1528" s="69"/>
      <c r="P1528" s="69"/>
      <c r="Q1528" s="69"/>
      <c r="R1528" s="69"/>
      <c r="S1528" s="80"/>
      <c r="T1528" s="80"/>
      <c r="U1528" s="80"/>
      <c r="V1528" s="80"/>
      <c r="W1528" s="80"/>
      <c r="X1528" s="80"/>
      <c r="Y1528" s="80"/>
      <c r="Z1528" s="80"/>
      <c r="AA1528" s="80"/>
      <c r="AB1528" s="80"/>
      <c r="AC1528" s="80"/>
      <c r="AD1528" s="80"/>
      <c r="AE1528" s="69"/>
      <c r="AF1528" s="69"/>
      <c r="AG1528" s="69"/>
      <c r="AH1528" s="80"/>
      <c r="AI1528" s="80"/>
      <c r="AJ1528" s="69"/>
      <c r="AK1528" s="69"/>
      <c r="AL1528" s="80"/>
      <c r="AM1528" s="80"/>
      <c r="AN1528" s="69"/>
      <c r="AO1528" s="69"/>
      <c r="AP1528" s="80"/>
      <c r="AQ1528" s="80"/>
      <c r="AR1528" s="69"/>
      <c r="AS1528" s="69"/>
      <c r="AT1528" s="80"/>
      <c r="AU1528" s="80"/>
      <c r="AV1528" s="69"/>
      <c r="AW1528" s="69"/>
      <c r="AX1528" s="80"/>
      <c r="AY1528" s="80"/>
      <c r="AZ1528" s="69"/>
      <c r="BA1528" s="69"/>
      <c r="BB1528" s="80"/>
      <c r="BC1528" s="80"/>
      <c r="BD1528" s="69"/>
      <c r="BE1528" s="69"/>
      <c r="BF1528" s="80"/>
      <c r="BG1528" s="80"/>
      <c r="BH1528" s="69"/>
      <c r="BI1528" s="69"/>
      <c r="BJ1528" s="80"/>
      <c r="BK1528" s="80"/>
      <c r="BL1528" s="69"/>
      <c r="BM1528" s="69"/>
      <c r="BN1528" s="80"/>
      <c r="BO1528" s="80"/>
      <c r="BP1528" s="69"/>
      <c r="BQ1528" s="69"/>
      <c r="BR1528" s="80"/>
      <c r="BS1528" s="80"/>
      <c r="BT1528" s="69"/>
      <c r="BU1528" s="69"/>
      <c r="BV1528" s="80"/>
      <c r="BW1528" s="80"/>
      <c r="BX1528" s="69"/>
      <c r="BY1528" s="69"/>
      <c r="BZ1528" s="80"/>
      <c r="CA1528" s="80"/>
      <c r="CB1528" s="69"/>
      <c r="CC1528" s="69"/>
      <c r="CD1528" s="80"/>
      <c r="CE1528" s="80"/>
      <c r="CF1528" s="69"/>
      <c r="CG1528" s="69"/>
      <c r="CH1528" s="69"/>
      <c r="CI1528" s="69"/>
      <c r="CJ1528" s="69"/>
      <c r="CK1528" s="69"/>
      <c r="CL1528" s="68"/>
      <c r="CM1528" s="67"/>
      <c r="CN1528" s="67"/>
      <c r="CO1528" s="68"/>
      <c r="CP1528" s="68"/>
      <c r="CQ1528" s="67"/>
      <c r="CR1528" s="67"/>
      <c r="CS1528" s="69"/>
      <c r="CT1528" s="81"/>
      <c r="CU1528" s="69"/>
      <c r="CV1528" s="69"/>
      <c r="CW1528" s="69"/>
      <c r="CX1528" s="69"/>
      <c r="CY1528" s="69"/>
      <c r="CZ1528" s="69"/>
      <c r="DA1528" s="69"/>
    </row>
    <row r="1529" spans="2:105">
      <c r="B1529" s="67"/>
      <c r="C1529" s="67"/>
      <c r="D1529" s="67"/>
      <c r="E1529" s="69"/>
      <c r="F1529" s="68"/>
      <c r="G1529" s="67"/>
      <c r="H1529" s="69"/>
      <c r="I1529" s="69"/>
      <c r="J1529" s="69"/>
      <c r="K1529" s="69"/>
      <c r="L1529" s="69"/>
      <c r="M1529" s="69"/>
      <c r="N1529" s="69"/>
      <c r="O1529" s="69"/>
      <c r="P1529" s="69"/>
      <c r="Q1529" s="69"/>
      <c r="R1529" s="69"/>
      <c r="S1529" s="80"/>
      <c r="T1529" s="80"/>
      <c r="U1529" s="80"/>
      <c r="V1529" s="80"/>
      <c r="W1529" s="80"/>
      <c r="X1529" s="80"/>
      <c r="Y1529" s="80"/>
      <c r="Z1529" s="80"/>
      <c r="AA1529" s="80"/>
      <c r="AB1529" s="80"/>
      <c r="AC1529" s="80"/>
      <c r="AD1529" s="80"/>
      <c r="AE1529" s="69"/>
      <c r="AF1529" s="69"/>
      <c r="AG1529" s="69"/>
      <c r="AH1529" s="80"/>
      <c r="AI1529" s="80"/>
      <c r="AJ1529" s="69"/>
      <c r="AK1529" s="69"/>
      <c r="AL1529" s="80"/>
      <c r="AM1529" s="80"/>
      <c r="AN1529" s="69"/>
      <c r="AO1529" s="69"/>
      <c r="AP1529" s="80"/>
      <c r="AQ1529" s="80"/>
      <c r="AR1529" s="69"/>
      <c r="AS1529" s="69"/>
      <c r="AT1529" s="80"/>
      <c r="AU1529" s="80"/>
      <c r="AV1529" s="69"/>
      <c r="AW1529" s="69"/>
      <c r="AX1529" s="80"/>
      <c r="AY1529" s="80"/>
      <c r="AZ1529" s="69"/>
      <c r="BA1529" s="69"/>
      <c r="BB1529" s="80"/>
      <c r="BC1529" s="80"/>
      <c r="BD1529" s="69"/>
      <c r="BE1529" s="69"/>
      <c r="BF1529" s="80"/>
      <c r="BG1529" s="80"/>
      <c r="BH1529" s="69"/>
      <c r="BI1529" s="69"/>
      <c r="BJ1529" s="80"/>
      <c r="BK1529" s="80"/>
      <c r="BL1529" s="69"/>
      <c r="BM1529" s="69"/>
      <c r="BN1529" s="80"/>
      <c r="BO1529" s="80"/>
      <c r="BP1529" s="69"/>
      <c r="BQ1529" s="69"/>
      <c r="BR1529" s="80"/>
      <c r="BS1529" s="80"/>
      <c r="BT1529" s="69"/>
      <c r="BU1529" s="69"/>
      <c r="BV1529" s="80"/>
      <c r="BW1529" s="80"/>
      <c r="BX1529" s="69"/>
      <c r="BY1529" s="69"/>
      <c r="BZ1529" s="80"/>
      <c r="CA1529" s="80"/>
      <c r="CB1529" s="69"/>
      <c r="CC1529" s="69"/>
      <c r="CD1529" s="80"/>
      <c r="CE1529" s="80"/>
      <c r="CF1529" s="69"/>
      <c r="CG1529" s="69"/>
      <c r="CH1529" s="69"/>
      <c r="CI1529" s="69"/>
      <c r="CJ1529" s="69"/>
      <c r="CK1529" s="69"/>
      <c r="CL1529" s="68"/>
      <c r="CM1529" s="67"/>
      <c r="CN1529" s="67"/>
      <c r="CO1529" s="68"/>
      <c r="CP1529" s="68"/>
      <c r="CQ1529" s="67"/>
      <c r="CR1529" s="67"/>
      <c r="CS1529" s="69"/>
      <c r="CT1529" s="81"/>
      <c r="CU1529" s="69"/>
      <c r="CV1529" s="69"/>
      <c r="CW1529" s="69"/>
      <c r="CX1529" s="69"/>
      <c r="CY1529" s="69"/>
      <c r="CZ1529" s="69"/>
      <c r="DA1529" s="69"/>
    </row>
    <row r="1530" spans="2:105">
      <c r="B1530" s="67"/>
      <c r="C1530" s="67"/>
      <c r="D1530" s="67"/>
      <c r="E1530" s="69"/>
      <c r="F1530" s="68"/>
      <c r="G1530" s="67"/>
      <c r="H1530" s="69"/>
      <c r="I1530" s="69"/>
      <c r="J1530" s="69"/>
      <c r="K1530" s="69"/>
      <c r="L1530" s="69"/>
      <c r="M1530" s="69"/>
      <c r="N1530" s="69"/>
      <c r="O1530" s="69"/>
      <c r="P1530" s="69"/>
      <c r="Q1530" s="69"/>
      <c r="R1530" s="69"/>
      <c r="S1530" s="80"/>
      <c r="T1530" s="80"/>
      <c r="U1530" s="80"/>
      <c r="V1530" s="80"/>
      <c r="W1530" s="80"/>
      <c r="X1530" s="80"/>
      <c r="Y1530" s="80"/>
      <c r="Z1530" s="80"/>
      <c r="AA1530" s="80"/>
      <c r="AB1530" s="80"/>
      <c r="AC1530" s="80"/>
      <c r="AD1530" s="80"/>
      <c r="AE1530" s="69"/>
      <c r="AF1530" s="69"/>
      <c r="AG1530" s="69"/>
      <c r="AH1530" s="80"/>
      <c r="AI1530" s="80"/>
      <c r="AJ1530" s="69"/>
      <c r="AK1530" s="69"/>
      <c r="AL1530" s="80"/>
      <c r="AM1530" s="80"/>
      <c r="AN1530" s="69"/>
      <c r="AO1530" s="69"/>
      <c r="AP1530" s="80"/>
      <c r="AQ1530" s="80"/>
      <c r="AR1530" s="69"/>
      <c r="AS1530" s="69"/>
      <c r="AT1530" s="80"/>
      <c r="AU1530" s="80"/>
      <c r="AV1530" s="69"/>
      <c r="AW1530" s="69"/>
      <c r="AX1530" s="80"/>
      <c r="AY1530" s="80"/>
      <c r="AZ1530" s="69"/>
      <c r="BA1530" s="69"/>
      <c r="BB1530" s="80"/>
      <c r="BC1530" s="80"/>
      <c r="BD1530" s="69"/>
      <c r="BE1530" s="69"/>
      <c r="BF1530" s="80"/>
      <c r="BG1530" s="80"/>
      <c r="BH1530" s="69"/>
      <c r="BI1530" s="69"/>
      <c r="BJ1530" s="80"/>
      <c r="BK1530" s="80"/>
      <c r="BL1530" s="69"/>
      <c r="BM1530" s="69"/>
      <c r="BN1530" s="80"/>
      <c r="BO1530" s="80"/>
      <c r="BP1530" s="69"/>
      <c r="BQ1530" s="69"/>
      <c r="BR1530" s="80"/>
      <c r="BS1530" s="80"/>
      <c r="BT1530" s="69"/>
      <c r="BU1530" s="69"/>
      <c r="BV1530" s="80"/>
      <c r="BW1530" s="80"/>
      <c r="BX1530" s="69"/>
      <c r="BY1530" s="69"/>
      <c r="BZ1530" s="80"/>
      <c r="CA1530" s="80"/>
      <c r="CB1530" s="69"/>
      <c r="CC1530" s="69"/>
      <c r="CD1530" s="80"/>
      <c r="CE1530" s="80"/>
      <c r="CF1530" s="69"/>
      <c r="CG1530" s="69"/>
      <c r="CH1530" s="69"/>
      <c r="CI1530" s="69"/>
      <c r="CJ1530" s="69"/>
      <c r="CK1530" s="69"/>
      <c r="CL1530" s="68"/>
      <c r="CM1530" s="67"/>
      <c r="CN1530" s="67"/>
      <c r="CO1530" s="68"/>
      <c r="CP1530" s="68"/>
      <c r="CQ1530" s="67"/>
      <c r="CR1530" s="67"/>
      <c r="CS1530" s="69"/>
      <c r="CT1530" s="81"/>
      <c r="CU1530" s="69"/>
      <c r="CV1530" s="69"/>
      <c r="CW1530" s="69"/>
      <c r="CX1530" s="69"/>
      <c r="CY1530" s="69"/>
      <c r="CZ1530" s="69"/>
      <c r="DA1530" s="69"/>
    </row>
    <row r="1531" spans="2:105">
      <c r="B1531" s="67"/>
      <c r="C1531" s="67"/>
      <c r="D1531" s="67"/>
      <c r="E1531" s="69"/>
      <c r="F1531" s="68"/>
      <c r="G1531" s="67"/>
      <c r="H1531" s="69"/>
      <c r="I1531" s="69"/>
      <c r="J1531" s="69"/>
      <c r="K1531" s="69"/>
      <c r="L1531" s="69"/>
      <c r="M1531" s="69"/>
      <c r="N1531" s="69"/>
      <c r="O1531" s="69"/>
      <c r="P1531" s="69"/>
      <c r="Q1531" s="69"/>
      <c r="R1531" s="69"/>
      <c r="S1531" s="80"/>
      <c r="T1531" s="80"/>
      <c r="U1531" s="80"/>
      <c r="V1531" s="80"/>
      <c r="W1531" s="80"/>
      <c r="X1531" s="80"/>
      <c r="Y1531" s="80"/>
      <c r="Z1531" s="80"/>
      <c r="AA1531" s="80"/>
      <c r="AB1531" s="80"/>
      <c r="AC1531" s="80"/>
      <c r="AD1531" s="80"/>
      <c r="AE1531" s="69"/>
      <c r="AF1531" s="69"/>
      <c r="AG1531" s="69"/>
      <c r="AH1531" s="80"/>
      <c r="AI1531" s="80"/>
      <c r="AJ1531" s="69"/>
      <c r="AK1531" s="69"/>
      <c r="AL1531" s="80"/>
      <c r="AM1531" s="80"/>
      <c r="AN1531" s="69"/>
      <c r="AO1531" s="69"/>
      <c r="AP1531" s="80"/>
      <c r="AQ1531" s="80"/>
      <c r="AR1531" s="69"/>
      <c r="AS1531" s="69"/>
      <c r="AT1531" s="80"/>
      <c r="AU1531" s="80"/>
      <c r="AV1531" s="69"/>
      <c r="AW1531" s="69"/>
      <c r="AX1531" s="80"/>
      <c r="AY1531" s="80"/>
      <c r="AZ1531" s="69"/>
      <c r="BA1531" s="69"/>
      <c r="BB1531" s="80"/>
      <c r="BC1531" s="80"/>
      <c r="BD1531" s="69"/>
      <c r="BE1531" s="69"/>
      <c r="BF1531" s="80"/>
      <c r="BG1531" s="80"/>
      <c r="BH1531" s="69"/>
      <c r="BI1531" s="69"/>
      <c r="BJ1531" s="80"/>
      <c r="BK1531" s="80"/>
      <c r="BL1531" s="69"/>
      <c r="BM1531" s="69"/>
      <c r="BN1531" s="80"/>
      <c r="BO1531" s="80"/>
      <c r="BP1531" s="69"/>
      <c r="BQ1531" s="69"/>
      <c r="BR1531" s="80"/>
      <c r="BS1531" s="80"/>
      <c r="BT1531" s="69"/>
      <c r="BU1531" s="69"/>
      <c r="BV1531" s="80"/>
      <c r="BW1531" s="80"/>
      <c r="BX1531" s="69"/>
      <c r="BY1531" s="69"/>
      <c r="BZ1531" s="80"/>
      <c r="CA1531" s="80"/>
      <c r="CB1531" s="69"/>
      <c r="CC1531" s="69"/>
      <c r="CD1531" s="80"/>
      <c r="CE1531" s="80"/>
      <c r="CF1531" s="69"/>
      <c r="CG1531" s="69"/>
      <c r="CH1531" s="69"/>
      <c r="CI1531" s="69"/>
      <c r="CJ1531" s="69"/>
      <c r="CK1531" s="69"/>
      <c r="CL1531" s="68"/>
      <c r="CM1531" s="67"/>
      <c r="CN1531" s="67"/>
      <c r="CO1531" s="68"/>
      <c r="CP1531" s="68"/>
      <c r="CQ1531" s="67"/>
      <c r="CR1531" s="67"/>
      <c r="CS1531" s="69"/>
      <c r="CT1531" s="81"/>
      <c r="CU1531" s="69"/>
      <c r="CV1531" s="69"/>
      <c r="CW1531" s="69"/>
      <c r="CX1531" s="69"/>
      <c r="CY1531" s="69"/>
      <c r="CZ1531" s="69"/>
      <c r="DA1531" s="69"/>
    </row>
    <row r="1532" spans="2:105">
      <c r="B1532" s="67"/>
      <c r="C1532" s="67"/>
      <c r="D1532" s="67"/>
      <c r="E1532" s="69"/>
      <c r="F1532" s="68"/>
      <c r="G1532" s="67"/>
      <c r="H1532" s="69"/>
      <c r="I1532" s="69"/>
      <c r="J1532" s="69"/>
      <c r="K1532" s="69"/>
      <c r="L1532" s="69"/>
      <c r="M1532" s="69"/>
      <c r="N1532" s="69"/>
      <c r="O1532" s="69"/>
      <c r="P1532" s="69"/>
      <c r="Q1532" s="69"/>
      <c r="R1532" s="69"/>
      <c r="S1532" s="80"/>
      <c r="T1532" s="80"/>
      <c r="U1532" s="80"/>
      <c r="V1532" s="80"/>
      <c r="W1532" s="80"/>
      <c r="X1532" s="80"/>
      <c r="Y1532" s="80"/>
      <c r="Z1532" s="80"/>
      <c r="AA1532" s="80"/>
      <c r="AB1532" s="80"/>
      <c r="AC1532" s="80"/>
      <c r="AD1532" s="80"/>
      <c r="AE1532" s="69"/>
      <c r="AF1532" s="69"/>
      <c r="AG1532" s="69"/>
      <c r="AH1532" s="80"/>
      <c r="AI1532" s="80"/>
      <c r="AJ1532" s="69"/>
      <c r="AK1532" s="69"/>
      <c r="AL1532" s="80"/>
      <c r="AM1532" s="80"/>
      <c r="AN1532" s="69"/>
      <c r="AO1532" s="69"/>
      <c r="AP1532" s="80"/>
      <c r="AQ1532" s="80"/>
      <c r="AR1532" s="69"/>
      <c r="AS1532" s="69"/>
      <c r="AT1532" s="80"/>
      <c r="AU1532" s="80"/>
      <c r="AV1532" s="69"/>
      <c r="AW1532" s="69"/>
      <c r="AX1532" s="80"/>
      <c r="AY1532" s="80"/>
      <c r="AZ1532" s="69"/>
      <c r="BA1532" s="69"/>
      <c r="BB1532" s="80"/>
      <c r="BC1532" s="80"/>
      <c r="BD1532" s="69"/>
      <c r="BE1532" s="69"/>
      <c r="BF1532" s="80"/>
      <c r="BG1532" s="80"/>
      <c r="BH1532" s="69"/>
      <c r="BI1532" s="69"/>
      <c r="BJ1532" s="80"/>
      <c r="BK1532" s="80"/>
      <c r="BL1532" s="69"/>
      <c r="BM1532" s="69"/>
      <c r="BN1532" s="80"/>
      <c r="BO1532" s="80"/>
      <c r="BP1532" s="69"/>
      <c r="BQ1532" s="69"/>
      <c r="BR1532" s="80"/>
      <c r="BS1532" s="80"/>
      <c r="BT1532" s="69"/>
      <c r="BU1532" s="69"/>
      <c r="BV1532" s="80"/>
      <c r="BW1532" s="80"/>
      <c r="BX1532" s="69"/>
      <c r="BY1532" s="69"/>
      <c r="BZ1532" s="80"/>
      <c r="CA1532" s="80"/>
      <c r="CB1532" s="69"/>
      <c r="CC1532" s="69"/>
      <c r="CD1532" s="80"/>
      <c r="CE1532" s="80"/>
      <c r="CF1532" s="69"/>
      <c r="CG1532" s="69"/>
      <c r="CH1532" s="69"/>
      <c r="CI1532" s="69"/>
      <c r="CJ1532" s="69"/>
      <c r="CK1532" s="69"/>
      <c r="CL1532" s="68"/>
      <c r="CM1532" s="67"/>
      <c r="CN1532" s="67"/>
      <c r="CO1532" s="68"/>
      <c r="CP1532" s="68"/>
      <c r="CQ1532" s="67"/>
      <c r="CR1532" s="67"/>
      <c r="CS1532" s="69"/>
      <c r="CT1532" s="81"/>
      <c r="CU1532" s="69"/>
      <c r="CV1532" s="69"/>
      <c r="CW1532" s="69"/>
      <c r="CX1532" s="69"/>
      <c r="CY1532" s="69"/>
      <c r="CZ1532" s="69"/>
      <c r="DA1532" s="69"/>
    </row>
    <row r="1533" spans="2:105">
      <c r="B1533" s="67"/>
      <c r="C1533" s="67"/>
      <c r="D1533" s="67"/>
      <c r="E1533" s="69"/>
      <c r="F1533" s="68"/>
      <c r="G1533" s="67"/>
      <c r="H1533" s="69"/>
      <c r="I1533" s="69"/>
      <c r="J1533" s="69"/>
      <c r="K1533" s="69"/>
      <c r="L1533" s="69"/>
      <c r="M1533" s="69"/>
      <c r="N1533" s="69"/>
      <c r="O1533" s="69"/>
      <c r="P1533" s="69"/>
      <c r="Q1533" s="69"/>
      <c r="R1533" s="69"/>
      <c r="S1533" s="80"/>
      <c r="T1533" s="80"/>
      <c r="U1533" s="80"/>
      <c r="V1533" s="80"/>
      <c r="W1533" s="80"/>
      <c r="X1533" s="80"/>
      <c r="Y1533" s="80"/>
      <c r="Z1533" s="80"/>
      <c r="AA1533" s="80"/>
      <c r="AB1533" s="80"/>
      <c r="AC1533" s="80"/>
      <c r="AD1533" s="80"/>
      <c r="AE1533" s="69"/>
      <c r="AF1533" s="69"/>
      <c r="AG1533" s="69"/>
      <c r="AH1533" s="80"/>
      <c r="AI1533" s="80"/>
      <c r="AJ1533" s="69"/>
      <c r="AK1533" s="69"/>
      <c r="AL1533" s="80"/>
      <c r="AM1533" s="80"/>
      <c r="AN1533" s="69"/>
      <c r="AO1533" s="69"/>
      <c r="AP1533" s="80"/>
      <c r="AQ1533" s="80"/>
      <c r="AR1533" s="69"/>
      <c r="AS1533" s="69"/>
      <c r="AT1533" s="80"/>
      <c r="AU1533" s="80"/>
      <c r="AV1533" s="69"/>
      <c r="AW1533" s="69"/>
      <c r="AX1533" s="80"/>
      <c r="AY1533" s="80"/>
      <c r="AZ1533" s="69"/>
      <c r="BA1533" s="69"/>
      <c r="BB1533" s="80"/>
      <c r="BC1533" s="80"/>
      <c r="BD1533" s="69"/>
      <c r="BE1533" s="69"/>
      <c r="BF1533" s="80"/>
      <c r="BG1533" s="80"/>
      <c r="BH1533" s="69"/>
      <c r="BI1533" s="69"/>
      <c r="BJ1533" s="80"/>
      <c r="BK1533" s="80"/>
      <c r="BL1533" s="69"/>
      <c r="BM1533" s="69"/>
      <c r="BN1533" s="80"/>
      <c r="BO1533" s="80"/>
      <c r="BP1533" s="69"/>
      <c r="BQ1533" s="69"/>
      <c r="BR1533" s="80"/>
      <c r="BS1533" s="80"/>
      <c r="BT1533" s="69"/>
      <c r="BU1533" s="69"/>
      <c r="BV1533" s="80"/>
      <c r="BW1533" s="80"/>
      <c r="BX1533" s="69"/>
      <c r="BY1533" s="69"/>
      <c r="BZ1533" s="80"/>
      <c r="CA1533" s="80"/>
      <c r="CB1533" s="69"/>
      <c r="CC1533" s="69"/>
      <c r="CD1533" s="80"/>
      <c r="CE1533" s="80"/>
      <c r="CF1533" s="69"/>
      <c r="CG1533" s="69"/>
      <c r="CH1533" s="69"/>
      <c r="CI1533" s="69"/>
      <c r="CJ1533" s="69"/>
      <c r="CK1533" s="69"/>
      <c r="CL1533" s="68"/>
      <c r="CM1533" s="67"/>
      <c r="CN1533" s="67"/>
      <c r="CO1533" s="68"/>
      <c r="CP1533" s="68"/>
      <c r="CQ1533" s="67"/>
      <c r="CR1533" s="67"/>
      <c r="CS1533" s="69"/>
      <c r="CT1533" s="81"/>
      <c r="CU1533" s="69"/>
      <c r="CV1533" s="69"/>
      <c r="CW1533" s="69"/>
      <c r="CX1533" s="69"/>
      <c r="CY1533" s="69"/>
      <c r="CZ1533" s="69"/>
      <c r="DA1533" s="69"/>
    </row>
    <row r="1534" spans="2:105">
      <c r="B1534" s="67"/>
      <c r="C1534" s="67"/>
      <c r="D1534" s="67"/>
      <c r="E1534" s="69"/>
      <c r="F1534" s="68"/>
      <c r="G1534" s="67"/>
      <c r="H1534" s="69"/>
      <c r="I1534" s="69"/>
      <c r="J1534" s="69"/>
      <c r="K1534" s="69"/>
      <c r="L1534" s="69"/>
      <c r="M1534" s="69"/>
      <c r="N1534" s="69"/>
      <c r="O1534" s="69"/>
      <c r="P1534" s="69"/>
      <c r="Q1534" s="69"/>
      <c r="R1534" s="69"/>
      <c r="S1534" s="80"/>
      <c r="T1534" s="80"/>
      <c r="U1534" s="80"/>
      <c r="V1534" s="80"/>
      <c r="W1534" s="80"/>
      <c r="X1534" s="80"/>
      <c r="Y1534" s="80"/>
      <c r="Z1534" s="80"/>
      <c r="AA1534" s="80"/>
      <c r="AB1534" s="80"/>
      <c r="AC1534" s="80"/>
      <c r="AD1534" s="80"/>
      <c r="AE1534" s="69"/>
      <c r="AF1534" s="69"/>
      <c r="AG1534" s="69"/>
      <c r="AH1534" s="80"/>
      <c r="AI1534" s="80"/>
      <c r="AJ1534" s="69"/>
      <c r="AK1534" s="69"/>
      <c r="AL1534" s="80"/>
      <c r="AM1534" s="80"/>
      <c r="AN1534" s="69"/>
      <c r="AO1534" s="69"/>
      <c r="AP1534" s="80"/>
      <c r="AQ1534" s="80"/>
      <c r="AR1534" s="69"/>
      <c r="AS1534" s="69"/>
      <c r="AT1534" s="80"/>
      <c r="AU1534" s="80"/>
      <c r="AV1534" s="69"/>
      <c r="AW1534" s="69"/>
      <c r="AX1534" s="80"/>
      <c r="AY1534" s="80"/>
      <c r="AZ1534" s="69"/>
      <c r="BA1534" s="69"/>
      <c r="BB1534" s="80"/>
      <c r="BC1534" s="80"/>
      <c r="BD1534" s="69"/>
      <c r="BE1534" s="69"/>
      <c r="BF1534" s="80"/>
      <c r="BG1534" s="80"/>
      <c r="BH1534" s="69"/>
      <c r="BI1534" s="69"/>
      <c r="BJ1534" s="80"/>
      <c r="BK1534" s="80"/>
      <c r="BL1534" s="69"/>
      <c r="BM1534" s="69"/>
      <c r="BN1534" s="80"/>
      <c r="BO1534" s="80"/>
      <c r="BP1534" s="69"/>
      <c r="BQ1534" s="69"/>
      <c r="BR1534" s="80"/>
      <c r="BS1534" s="80"/>
      <c r="BT1534" s="69"/>
      <c r="BU1534" s="69"/>
      <c r="BV1534" s="80"/>
      <c r="BW1534" s="80"/>
      <c r="BX1534" s="69"/>
      <c r="BY1534" s="69"/>
      <c r="BZ1534" s="80"/>
      <c r="CA1534" s="80"/>
      <c r="CB1534" s="69"/>
      <c r="CC1534" s="69"/>
      <c r="CD1534" s="80"/>
      <c r="CE1534" s="80"/>
      <c r="CF1534" s="69"/>
      <c r="CG1534" s="69"/>
      <c r="CH1534" s="69"/>
      <c r="CI1534" s="69"/>
      <c r="CJ1534" s="69"/>
      <c r="CK1534" s="69"/>
      <c r="CL1534" s="68"/>
      <c r="CM1534" s="67"/>
      <c r="CN1534" s="67"/>
      <c r="CO1534" s="68"/>
      <c r="CP1534" s="68"/>
      <c r="CQ1534" s="67"/>
      <c r="CR1534" s="67"/>
      <c r="CS1534" s="69"/>
      <c r="CT1534" s="81"/>
      <c r="CU1534" s="69"/>
      <c r="CV1534" s="69"/>
      <c r="CW1534" s="69"/>
      <c r="CX1534" s="69"/>
      <c r="CY1534" s="69"/>
      <c r="CZ1534" s="69"/>
      <c r="DA1534" s="69"/>
    </row>
    <row r="1535" spans="2:105">
      <c r="B1535" s="67"/>
      <c r="C1535" s="67"/>
      <c r="D1535" s="67"/>
      <c r="E1535" s="69"/>
      <c r="F1535" s="68"/>
      <c r="G1535" s="67"/>
      <c r="H1535" s="69"/>
      <c r="I1535" s="69"/>
      <c r="J1535" s="69"/>
      <c r="K1535" s="69"/>
      <c r="L1535" s="69"/>
      <c r="M1535" s="69"/>
      <c r="N1535" s="69"/>
      <c r="O1535" s="69"/>
      <c r="P1535" s="69"/>
      <c r="Q1535" s="69"/>
      <c r="R1535" s="69"/>
      <c r="S1535" s="80"/>
      <c r="T1535" s="80"/>
      <c r="U1535" s="80"/>
      <c r="V1535" s="80"/>
      <c r="W1535" s="80"/>
      <c r="X1535" s="80"/>
      <c r="Y1535" s="80"/>
      <c r="Z1535" s="80"/>
      <c r="AA1535" s="80"/>
      <c r="AB1535" s="80"/>
      <c r="AC1535" s="80"/>
      <c r="AD1535" s="80"/>
      <c r="AE1535" s="69"/>
      <c r="AF1535" s="69"/>
      <c r="AG1535" s="69"/>
      <c r="AH1535" s="80"/>
      <c r="AI1535" s="80"/>
      <c r="AJ1535" s="69"/>
      <c r="AK1535" s="69"/>
      <c r="AL1535" s="80"/>
      <c r="AM1535" s="80"/>
      <c r="AN1535" s="69"/>
      <c r="AO1535" s="69"/>
      <c r="AP1535" s="80"/>
      <c r="AQ1535" s="80"/>
      <c r="AR1535" s="69"/>
      <c r="AS1535" s="69"/>
      <c r="AT1535" s="80"/>
      <c r="AU1535" s="80"/>
      <c r="AV1535" s="69"/>
      <c r="AW1535" s="69"/>
      <c r="AX1535" s="80"/>
      <c r="AY1535" s="80"/>
      <c r="AZ1535" s="69"/>
      <c r="BA1535" s="69"/>
      <c r="BB1535" s="80"/>
      <c r="BC1535" s="80"/>
      <c r="BD1535" s="69"/>
      <c r="BE1535" s="69"/>
      <c r="BF1535" s="80"/>
      <c r="BG1535" s="80"/>
      <c r="BH1535" s="69"/>
      <c r="BI1535" s="69"/>
      <c r="BJ1535" s="80"/>
      <c r="BK1535" s="80"/>
      <c r="BL1535" s="69"/>
      <c r="BM1535" s="69"/>
      <c r="BN1535" s="80"/>
      <c r="BO1535" s="80"/>
      <c r="BP1535" s="69"/>
      <c r="BQ1535" s="69"/>
      <c r="BR1535" s="80"/>
      <c r="BS1535" s="80"/>
      <c r="BT1535" s="69"/>
      <c r="BU1535" s="69"/>
      <c r="BV1535" s="80"/>
      <c r="BW1535" s="80"/>
      <c r="BX1535" s="69"/>
      <c r="BY1535" s="69"/>
      <c r="BZ1535" s="80"/>
      <c r="CA1535" s="80"/>
      <c r="CB1535" s="69"/>
      <c r="CC1535" s="69"/>
      <c r="CD1535" s="80"/>
      <c r="CE1535" s="80"/>
      <c r="CF1535" s="69"/>
      <c r="CG1535" s="69"/>
      <c r="CH1535" s="69"/>
      <c r="CI1535" s="69"/>
      <c r="CJ1535" s="69"/>
      <c r="CK1535" s="69"/>
      <c r="CL1535" s="68"/>
      <c r="CM1535" s="67"/>
      <c r="CN1535" s="67"/>
      <c r="CO1535" s="68"/>
      <c r="CP1535" s="68"/>
      <c r="CQ1535" s="67"/>
      <c r="CR1535" s="67"/>
      <c r="CS1535" s="69"/>
      <c r="CT1535" s="81"/>
      <c r="CU1535" s="69"/>
      <c r="CV1535" s="69"/>
      <c r="CW1535" s="69"/>
      <c r="CX1535" s="69"/>
      <c r="CY1535" s="69"/>
      <c r="CZ1535" s="69"/>
      <c r="DA1535" s="69"/>
    </row>
    <row r="1536" spans="2:105">
      <c r="B1536" s="67"/>
      <c r="C1536" s="67"/>
      <c r="D1536" s="67"/>
      <c r="E1536" s="69"/>
      <c r="F1536" s="68"/>
      <c r="G1536" s="67"/>
      <c r="H1536" s="69"/>
      <c r="I1536" s="69"/>
      <c r="J1536" s="69"/>
      <c r="K1536" s="69"/>
      <c r="L1536" s="69"/>
      <c r="M1536" s="69"/>
      <c r="N1536" s="69"/>
      <c r="O1536" s="69"/>
      <c r="P1536" s="69"/>
      <c r="Q1536" s="69"/>
      <c r="R1536" s="69"/>
      <c r="S1536" s="80"/>
      <c r="T1536" s="80"/>
      <c r="U1536" s="80"/>
      <c r="V1536" s="80"/>
      <c r="W1536" s="80"/>
      <c r="X1536" s="80"/>
      <c r="Y1536" s="80"/>
      <c r="Z1536" s="80"/>
      <c r="AA1536" s="80"/>
      <c r="AB1536" s="80"/>
      <c r="AC1536" s="80"/>
      <c r="AD1536" s="80"/>
      <c r="AE1536" s="69"/>
      <c r="AF1536" s="69"/>
      <c r="AG1536" s="69"/>
      <c r="AH1536" s="80"/>
      <c r="AI1536" s="80"/>
      <c r="AJ1536" s="69"/>
      <c r="AK1536" s="69"/>
      <c r="AL1536" s="80"/>
      <c r="AM1536" s="80"/>
      <c r="AN1536" s="69"/>
      <c r="AO1536" s="69"/>
      <c r="AP1536" s="80"/>
      <c r="AQ1536" s="80"/>
      <c r="AR1536" s="69"/>
      <c r="AS1536" s="69"/>
      <c r="AT1536" s="80"/>
      <c r="AU1536" s="80"/>
      <c r="AV1536" s="69"/>
      <c r="AW1536" s="69"/>
      <c r="AX1536" s="80"/>
      <c r="AY1536" s="80"/>
      <c r="AZ1536" s="69"/>
      <c r="BA1536" s="69"/>
      <c r="BB1536" s="80"/>
      <c r="BC1536" s="80"/>
      <c r="BD1536" s="69"/>
      <c r="BE1536" s="69"/>
      <c r="BF1536" s="80"/>
      <c r="BG1536" s="80"/>
      <c r="BH1536" s="69"/>
      <c r="BI1536" s="69"/>
      <c r="BJ1536" s="80"/>
      <c r="BK1536" s="80"/>
      <c r="BL1536" s="69"/>
      <c r="BM1536" s="69"/>
      <c r="BN1536" s="80"/>
      <c r="BO1536" s="80"/>
      <c r="BP1536" s="69"/>
      <c r="BQ1536" s="69"/>
      <c r="BR1536" s="80"/>
      <c r="BS1536" s="80"/>
      <c r="BT1536" s="69"/>
      <c r="BU1536" s="69"/>
      <c r="BV1536" s="80"/>
      <c r="BW1536" s="80"/>
      <c r="BX1536" s="69"/>
      <c r="BY1536" s="69"/>
      <c r="BZ1536" s="80"/>
      <c r="CA1536" s="80"/>
      <c r="CB1536" s="69"/>
      <c r="CC1536" s="69"/>
      <c r="CD1536" s="80"/>
      <c r="CE1536" s="80"/>
      <c r="CF1536" s="69"/>
      <c r="CG1536" s="69"/>
      <c r="CH1536" s="69"/>
      <c r="CI1536" s="69"/>
      <c r="CJ1536" s="69"/>
      <c r="CK1536" s="69"/>
      <c r="CL1536" s="68"/>
      <c r="CM1536" s="67"/>
      <c r="CN1536" s="67"/>
      <c r="CO1536" s="68"/>
      <c r="CP1536" s="68"/>
      <c r="CQ1536" s="67"/>
      <c r="CR1536" s="67"/>
      <c r="CS1536" s="69"/>
      <c r="CT1536" s="81"/>
      <c r="CU1536" s="69"/>
      <c r="CV1536" s="69"/>
      <c r="CW1536" s="69"/>
      <c r="CX1536" s="69"/>
      <c r="CY1536" s="69"/>
      <c r="CZ1536" s="69"/>
      <c r="DA1536" s="69"/>
    </row>
    <row r="1537" spans="2:105">
      <c r="B1537" s="67"/>
      <c r="C1537" s="67"/>
      <c r="D1537" s="67"/>
      <c r="E1537" s="69"/>
      <c r="F1537" s="68"/>
      <c r="G1537" s="67"/>
      <c r="H1537" s="69"/>
      <c r="I1537" s="69"/>
      <c r="J1537" s="69"/>
      <c r="K1537" s="69"/>
      <c r="L1537" s="69"/>
      <c r="M1537" s="69"/>
      <c r="N1537" s="69"/>
      <c r="O1537" s="69"/>
      <c r="P1537" s="69"/>
      <c r="Q1537" s="69"/>
      <c r="R1537" s="69"/>
      <c r="S1537" s="80"/>
      <c r="T1537" s="80"/>
      <c r="U1537" s="80"/>
      <c r="V1537" s="80"/>
      <c r="W1537" s="80"/>
      <c r="X1537" s="80"/>
      <c r="Y1537" s="80"/>
      <c r="Z1537" s="80"/>
      <c r="AA1537" s="80"/>
      <c r="AB1537" s="80"/>
      <c r="AC1537" s="80"/>
      <c r="AD1537" s="80"/>
      <c r="AE1537" s="69"/>
      <c r="AF1537" s="69"/>
      <c r="AG1537" s="69"/>
      <c r="AH1537" s="80"/>
      <c r="AI1537" s="80"/>
      <c r="AJ1537" s="69"/>
      <c r="AK1537" s="69"/>
      <c r="AL1537" s="80"/>
      <c r="AM1537" s="80"/>
      <c r="AN1537" s="69"/>
      <c r="AO1537" s="69"/>
      <c r="AP1537" s="80"/>
      <c r="AQ1537" s="80"/>
      <c r="AR1537" s="69"/>
      <c r="AS1537" s="69"/>
      <c r="AT1537" s="80"/>
      <c r="AU1537" s="80"/>
      <c r="AV1537" s="69"/>
      <c r="AW1537" s="69"/>
      <c r="AX1537" s="80"/>
      <c r="AY1537" s="80"/>
      <c r="AZ1537" s="69"/>
      <c r="BA1537" s="69"/>
      <c r="BB1537" s="80"/>
      <c r="BC1537" s="80"/>
      <c r="BD1537" s="69"/>
      <c r="BE1537" s="69"/>
      <c r="BF1537" s="80"/>
      <c r="BG1537" s="80"/>
      <c r="BH1537" s="69"/>
      <c r="BI1537" s="69"/>
      <c r="BJ1537" s="80"/>
      <c r="BK1537" s="80"/>
      <c r="BL1537" s="69"/>
      <c r="BM1537" s="69"/>
      <c r="BN1537" s="80"/>
      <c r="BO1537" s="80"/>
      <c r="BP1537" s="69"/>
      <c r="BQ1537" s="69"/>
      <c r="BR1537" s="80"/>
      <c r="BS1537" s="80"/>
      <c r="BT1537" s="69"/>
      <c r="BU1537" s="69"/>
      <c r="BV1537" s="80"/>
      <c r="BW1537" s="80"/>
      <c r="BX1537" s="69"/>
      <c r="BY1537" s="69"/>
      <c r="BZ1537" s="80"/>
      <c r="CA1537" s="80"/>
      <c r="CB1537" s="69"/>
      <c r="CC1537" s="69"/>
      <c r="CD1537" s="80"/>
      <c r="CE1537" s="80"/>
      <c r="CF1537" s="69"/>
      <c r="CG1537" s="69"/>
      <c r="CH1537" s="69"/>
      <c r="CI1537" s="69"/>
      <c r="CJ1537" s="69"/>
      <c r="CK1537" s="69"/>
      <c r="CL1537" s="68"/>
      <c r="CM1537" s="67"/>
      <c r="CN1537" s="67"/>
      <c r="CO1537" s="68"/>
      <c r="CP1537" s="68"/>
      <c r="CQ1537" s="67"/>
      <c r="CR1537" s="67"/>
      <c r="CS1537" s="69"/>
      <c r="CT1537" s="81"/>
      <c r="CU1537" s="69"/>
      <c r="CV1537" s="69"/>
      <c r="CW1537" s="69"/>
      <c r="CX1537" s="69"/>
      <c r="CY1537" s="69"/>
      <c r="CZ1537" s="69"/>
      <c r="DA1537" s="69"/>
    </row>
    <row r="1538" spans="2:105">
      <c r="B1538" s="67"/>
      <c r="C1538" s="67"/>
      <c r="D1538" s="67"/>
      <c r="E1538" s="69"/>
      <c r="F1538" s="68"/>
      <c r="G1538" s="67"/>
      <c r="H1538" s="69"/>
      <c r="I1538" s="69"/>
      <c r="J1538" s="69"/>
      <c r="K1538" s="69"/>
      <c r="L1538" s="69"/>
      <c r="M1538" s="69"/>
      <c r="N1538" s="69"/>
      <c r="O1538" s="69"/>
      <c r="P1538" s="69"/>
      <c r="Q1538" s="69"/>
      <c r="R1538" s="69"/>
      <c r="S1538" s="80"/>
      <c r="T1538" s="80"/>
      <c r="U1538" s="80"/>
      <c r="V1538" s="80"/>
      <c r="W1538" s="80"/>
      <c r="X1538" s="80"/>
      <c r="Y1538" s="80"/>
      <c r="Z1538" s="80"/>
      <c r="AA1538" s="80"/>
      <c r="AB1538" s="80"/>
      <c r="AC1538" s="80"/>
      <c r="AD1538" s="80"/>
      <c r="AE1538" s="69"/>
      <c r="AF1538" s="69"/>
      <c r="AG1538" s="69"/>
      <c r="AH1538" s="80"/>
      <c r="AI1538" s="80"/>
      <c r="AJ1538" s="69"/>
      <c r="AK1538" s="69"/>
      <c r="AL1538" s="80"/>
      <c r="AM1538" s="80"/>
      <c r="AN1538" s="69"/>
      <c r="AO1538" s="69"/>
      <c r="AP1538" s="80"/>
      <c r="AQ1538" s="80"/>
      <c r="AR1538" s="69"/>
      <c r="AS1538" s="69"/>
      <c r="AT1538" s="80"/>
      <c r="AU1538" s="80"/>
      <c r="AV1538" s="69"/>
      <c r="AW1538" s="69"/>
      <c r="AX1538" s="80"/>
      <c r="AY1538" s="80"/>
      <c r="AZ1538" s="69"/>
      <c r="BA1538" s="69"/>
      <c r="BB1538" s="80"/>
      <c r="BC1538" s="80"/>
      <c r="BD1538" s="69"/>
      <c r="BE1538" s="69"/>
      <c r="BF1538" s="80"/>
      <c r="BG1538" s="80"/>
      <c r="BH1538" s="69"/>
      <c r="BI1538" s="69"/>
      <c r="BJ1538" s="80"/>
      <c r="BK1538" s="80"/>
      <c r="BL1538" s="69"/>
      <c r="BM1538" s="69"/>
      <c r="BN1538" s="80"/>
      <c r="BO1538" s="80"/>
      <c r="BP1538" s="69"/>
      <c r="BQ1538" s="69"/>
      <c r="BR1538" s="80"/>
      <c r="BS1538" s="80"/>
      <c r="BT1538" s="69"/>
      <c r="BU1538" s="69"/>
      <c r="BV1538" s="80"/>
      <c r="BW1538" s="80"/>
      <c r="BX1538" s="69"/>
      <c r="BY1538" s="69"/>
      <c r="BZ1538" s="80"/>
      <c r="CA1538" s="80"/>
      <c r="CB1538" s="69"/>
      <c r="CC1538" s="69"/>
      <c r="CD1538" s="80"/>
      <c r="CE1538" s="80"/>
      <c r="CF1538" s="69"/>
      <c r="CG1538" s="69"/>
      <c r="CH1538" s="69"/>
      <c r="CI1538" s="69"/>
      <c r="CJ1538" s="69"/>
      <c r="CK1538" s="69"/>
      <c r="CL1538" s="68"/>
      <c r="CM1538" s="67"/>
      <c r="CN1538" s="67"/>
      <c r="CO1538" s="68"/>
      <c r="CP1538" s="68"/>
      <c r="CQ1538" s="67"/>
      <c r="CR1538" s="67"/>
      <c r="CS1538" s="69"/>
      <c r="CT1538" s="81"/>
      <c r="CU1538" s="69"/>
      <c r="CV1538" s="69"/>
      <c r="CW1538" s="69"/>
      <c r="CX1538" s="69"/>
      <c r="CY1538" s="69"/>
      <c r="CZ1538" s="69"/>
      <c r="DA1538" s="69"/>
    </row>
    <row r="1539" spans="2:105">
      <c r="B1539" s="67"/>
      <c r="C1539" s="67"/>
      <c r="D1539" s="67"/>
      <c r="E1539" s="69"/>
      <c r="F1539" s="68"/>
      <c r="G1539" s="67"/>
      <c r="H1539" s="69"/>
      <c r="I1539" s="69"/>
      <c r="J1539" s="69"/>
      <c r="K1539" s="69"/>
      <c r="L1539" s="69"/>
      <c r="M1539" s="69"/>
      <c r="N1539" s="69"/>
      <c r="O1539" s="69"/>
      <c r="P1539" s="69"/>
      <c r="Q1539" s="69"/>
      <c r="R1539" s="69"/>
      <c r="S1539" s="80"/>
      <c r="T1539" s="80"/>
      <c r="U1539" s="80"/>
      <c r="V1539" s="80"/>
      <c r="W1539" s="80"/>
      <c r="X1539" s="80"/>
      <c r="Y1539" s="80"/>
      <c r="Z1539" s="80"/>
      <c r="AA1539" s="80"/>
      <c r="AB1539" s="80"/>
      <c r="AC1539" s="80"/>
      <c r="AD1539" s="80"/>
      <c r="AE1539" s="69"/>
      <c r="AF1539" s="69"/>
      <c r="AG1539" s="69"/>
      <c r="AH1539" s="80"/>
      <c r="AI1539" s="80"/>
      <c r="AJ1539" s="69"/>
      <c r="AK1539" s="69"/>
      <c r="AL1539" s="80"/>
      <c r="AM1539" s="80"/>
      <c r="AN1539" s="69"/>
      <c r="AO1539" s="69"/>
      <c r="AP1539" s="80"/>
      <c r="AQ1539" s="80"/>
      <c r="AR1539" s="69"/>
      <c r="AS1539" s="69"/>
      <c r="AT1539" s="80"/>
      <c r="AU1539" s="80"/>
      <c r="AV1539" s="69"/>
      <c r="AW1539" s="69"/>
      <c r="AX1539" s="80"/>
      <c r="AY1539" s="80"/>
      <c r="AZ1539" s="69"/>
      <c r="BA1539" s="69"/>
      <c r="BB1539" s="80"/>
      <c r="BC1539" s="80"/>
      <c r="BD1539" s="69"/>
      <c r="BE1539" s="69"/>
      <c r="BF1539" s="80"/>
      <c r="BG1539" s="80"/>
      <c r="BH1539" s="69"/>
      <c r="BI1539" s="69"/>
      <c r="BJ1539" s="80"/>
      <c r="BK1539" s="80"/>
      <c r="BL1539" s="69"/>
      <c r="BM1539" s="69"/>
      <c r="BN1539" s="80"/>
      <c r="BO1539" s="80"/>
      <c r="BP1539" s="69"/>
      <c r="BQ1539" s="69"/>
      <c r="BR1539" s="80"/>
      <c r="BS1539" s="80"/>
      <c r="BT1539" s="69"/>
      <c r="BU1539" s="69"/>
      <c r="BV1539" s="80"/>
      <c r="BW1539" s="80"/>
      <c r="BX1539" s="69"/>
      <c r="BY1539" s="69"/>
      <c r="BZ1539" s="80"/>
      <c r="CA1539" s="80"/>
      <c r="CB1539" s="69"/>
      <c r="CC1539" s="69"/>
      <c r="CD1539" s="80"/>
      <c r="CE1539" s="80"/>
      <c r="CF1539" s="69"/>
      <c r="CG1539" s="69"/>
      <c r="CH1539" s="69"/>
      <c r="CI1539" s="69"/>
      <c r="CJ1539" s="69"/>
      <c r="CK1539" s="69"/>
      <c r="CL1539" s="68"/>
      <c r="CM1539" s="67"/>
      <c r="CN1539" s="67"/>
      <c r="CO1539" s="68"/>
      <c r="CP1539" s="68"/>
      <c r="CQ1539" s="67"/>
      <c r="CR1539" s="67"/>
      <c r="CS1539" s="69"/>
      <c r="CT1539" s="81"/>
      <c r="CU1539" s="69"/>
      <c r="CV1539" s="69"/>
      <c r="CW1539" s="69"/>
      <c r="CX1539" s="69"/>
      <c r="CY1539" s="69"/>
      <c r="CZ1539" s="69"/>
      <c r="DA1539" s="69"/>
    </row>
    <row r="1540" spans="2:105">
      <c r="B1540" s="67"/>
      <c r="C1540" s="67"/>
      <c r="D1540" s="67"/>
      <c r="E1540" s="69"/>
      <c r="F1540" s="68"/>
      <c r="G1540" s="67"/>
      <c r="H1540" s="69"/>
      <c r="I1540" s="69"/>
      <c r="J1540" s="69"/>
      <c r="K1540" s="69"/>
      <c r="L1540" s="69"/>
      <c r="M1540" s="69"/>
      <c r="N1540" s="69"/>
      <c r="O1540" s="69"/>
      <c r="P1540" s="69"/>
      <c r="Q1540" s="69"/>
      <c r="R1540" s="69"/>
      <c r="S1540" s="80"/>
      <c r="T1540" s="80"/>
      <c r="U1540" s="80"/>
      <c r="V1540" s="80"/>
      <c r="W1540" s="80"/>
      <c r="X1540" s="80"/>
      <c r="Y1540" s="80"/>
      <c r="Z1540" s="80"/>
      <c r="AA1540" s="80"/>
      <c r="AB1540" s="80"/>
      <c r="AC1540" s="80"/>
      <c r="AD1540" s="80"/>
      <c r="AE1540" s="69"/>
      <c r="AF1540" s="69"/>
      <c r="AG1540" s="69"/>
      <c r="AH1540" s="80"/>
      <c r="AI1540" s="80"/>
      <c r="AJ1540" s="69"/>
      <c r="AK1540" s="69"/>
      <c r="AL1540" s="80"/>
      <c r="AM1540" s="80"/>
      <c r="AN1540" s="69"/>
      <c r="AO1540" s="69"/>
      <c r="AP1540" s="80"/>
      <c r="AQ1540" s="80"/>
      <c r="AR1540" s="69"/>
      <c r="AS1540" s="69"/>
      <c r="AT1540" s="80"/>
      <c r="AU1540" s="80"/>
      <c r="AV1540" s="69"/>
      <c r="AW1540" s="69"/>
      <c r="AX1540" s="80"/>
      <c r="AY1540" s="80"/>
      <c r="AZ1540" s="69"/>
      <c r="BA1540" s="69"/>
      <c r="BB1540" s="80"/>
      <c r="BC1540" s="80"/>
      <c r="BD1540" s="69"/>
      <c r="BE1540" s="69"/>
      <c r="BF1540" s="80"/>
      <c r="BG1540" s="80"/>
      <c r="BH1540" s="69"/>
      <c r="BI1540" s="69"/>
      <c r="BJ1540" s="80"/>
      <c r="BK1540" s="80"/>
      <c r="BL1540" s="69"/>
      <c r="BM1540" s="69"/>
      <c r="BN1540" s="80"/>
      <c r="BO1540" s="80"/>
      <c r="BP1540" s="69"/>
      <c r="BQ1540" s="69"/>
      <c r="BR1540" s="80"/>
      <c r="BS1540" s="80"/>
      <c r="BT1540" s="69"/>
      <c r="BU1540" s="69"/>
      <c r="BV1540" s="80"/>
      <c r="BW1540" s="80"/>
      <c r="BX1540" s="69"/>
      <c r="BY1540" s="69"/>
      <c r="BZ1540" s="80"/>
      <c r="CA1540" s="80"/>
      <c r="CB1540" s="69"/>
      <c r="CC1540" s="69"/>
      <c r="CD1540" s="80"/>
      <c r="CE1540" s="80"/>
      <c r="CF1540" s="69"/>
      <c r="CG1540" s="69"/>
      <c r="CH1540" s="69"/>
      <c r="CI1540" s="69"/>
      <c r="CJ1540" s="69"/>
      <c r="CK1540" s="69"/>
      <c r="CL1540" s="68"/>
      <c r="CM1540" s="67"/>
      <c r="CN1540" s="67"/>
      <c r="CO1540" s="68"/>
      <c r="CP1540" s="68"/>
      <c r="CQ1540" s="67"/>
      <c r="CR1540" s="67"/>
      <c r="CS1540" s="69"/>
      <c r="CT1540" s="81"/>
      <c r="CU1540" s="69"/>
      <c r="CV1540" s="69"/>
      <c r="CW1540" s="69"/>
      <c r="CX1540" s="69"/>
      <c r="CY1540" s="69"/>
      <c r="CZ1540" s="69"/>
      <c r="DA1540" s="69"/>
    </row>
    <row r="1541" spans="2:105">
      <c r="B1541" s="67"/>
      <c r="C1541" s="67"/>
      <c r="D1541" s="67"/>
      <c r="E1541" s="69"/>
      <c r="F1541" s="68"/>
      <c r="G1541" s="67"/>
      <c r="H1541" s="69"/>
      <c r="I1541" s="69"/>
      <c r="J1541" s="69"/>
      <c r="K1541" s="69"/>
      <c r="L1541" s="69"/>
      <c r="M1541" s="69"/>
      <c r="N1541" s="69"/>
      <c r="O1541" s="69"/>
      <c r="P1541" s="69"/>
      <c r="Q1541" s="69"/>
      <c r="R1541" s="69"/>
      <c r="S1541" s="80"/>
      <c r="T1541" s="80"/>
      <c r="U1541" s="80"/>
      <c r="V1541" s="80"/>
      <c r="W1541" s="80"/>
      <c r="X1541" s="80"/>
      <c r="Y1541" s="80"/>
      <c r="Z1541" s="80"/>
      <c r="AA1541" s="80"/>
      <c r="AB1541" s="80"/>
      <c r="AC1541" s="80"/>
      <c r="AD1541" s="80"/>
      <c r="AE1541" s="69"/>
      <c r="AF1541" s="69"/>
      <c r="AG1541" s="69"/>
      <c r="AH1541" s="80"/>
      <c r="AI1541" s="80"/>
      <c r="AJ1541" s="69"/>
      <c r="AK1541" s="69"/>
      <c r="AL1541" s="80"/>
      <c r="AM1541" s="80"/>
      <c r="AN1541" s="69"/>
      <c r="AO1541" s="69"/>
      <c r="AP1541" s="80"/>
      <c r="AQ1541" s="80"/>
      <c r="AR1541" s="69"/>
      <c r="AS1541" s="69"/>
      <c r="AT1541" s="80"/>
      <c r="AU1541" s="80"/>
      <c r="AV1541" s="69"/>
      <c r="AW1541" s="69"/>
      <c r="AX1541" s="80"/>
      <c r="AY1541" s="80"/>
      <c r="AZ1541" s="69"/>
      <c r="BA1541" s="69"/>
      <c r="BB1541" s="80"/>
      <c r="BC1541" s="80"/>
      <c r="BD1541" s="69"/>
      <c r="BE1541" s="69"/>
      <c r="BF1541" s="80"/>
      <c r="BG1541" s="80"/>
      <c r="BH1541" s="69"/>
      <c r="BI1541" s="69"/>
      <c r="BJ1541" s="80"/>
      <c r="BK1541" s="80"/>
      <c r="BL1541" s="69"/>
      <c r="BM1541" s="69"/>
      <c r="BN1541" s="80"/>
      <c r="BO1541" s="80"/>
      <c r="BP1541" s="69"/>
      <c r="BQ1541" s="69"/>
      <c r="BR1541" s="80"/>
      <c r="BS1541" s="80"/>
      <c r="BT1541" s="69"/>
      <c r="BU1541" s="69"/>
      <c r="BV1541" s="80"/>
      <c r="BW1541" s="80"/>
      <c r="BX1541" s="69"/>
      <c r="BY1541" s="69"/>
      <c r="BZ1541" s="80"/>
      <c r="CA1541" s="80"/>
      <c r="CB1541" s="69"/>
      <c r="CC1541" s="69"/>
      <c r="CD1541" s="80"/>
      <c r="CE1541" s="80"/>
      <c r="CF1541" s="69"/>
      <c r="CG1541" s="69"/>
      <c r="CH1541" s="69"/>
      <c r="CI1541" s="69"/>
      <c r="CJ1541" s="69"/>
      <c r="CK1541" s="69"/>
      <c r="CL1541" s="68"/>
      <c r="CM1541" s="67"/>
      <c r="CN1541" s="67"/>
      <c r="CO1541" s="68"/>
      <c r="CP1541" s="68"/>
      <c r="CQ1541" s="67"/>
      <c r="CR1541" s="67"/>
      <c r="CS1541" s="69"/>
      <c r="CT1541" s="81"/>
      <c r="CU1541" s="69"/>
      <c r="CV1541" s="69"/>
      <c r="CW1541" s="69"/>
      <c r="CX1541" s="69"/>
      <c r="CY1541" s="69"/>
      <c r="CZ1541" s="69"/>
      <c r="DA1541" s="69"/>
    </row>
    <row r="1542" spans="2:105">
      <c r="B1542" s="67"/>
      <c r="C1542" s="67"/>
      <c r="D1542" s="67"/>
      <c r="E1542" s="69"/>
      <c r="F1542" s="68"/>
      <c r="G1542" s="67"/>
      <c r="H1542" s="69"/>
      <c r="I1542" s="69"/>
      <c r="J1542" s="69"/>
      <c r="K1542" s="69"/>
      <c r="L1542" s="69"/>
      <c r="M1542" s="69"/>
      <c r="N1542" s="69"/>
      <c r="O1542" s="69"/>
      <c r="P1542" s="69"/>
      <c r="Q1542" s="69"/>
      <c r="R1542" s="69"/>
      <c r="S1542" s="80"/>
      <c r="T1542" s="80"/>
      <c r="U1542" s="80"/>
      <c r="V1542" s="80"/>
      <c r="W1542" s="80"/>
      <c r="X1542" s="80"/>
      <c r="Y1542" s="80"/>
      <c r="Z1542" s="80"/>
      <c r="AA1542" s="80"/>
      <c r="AB1542" s="80"/>
      <c r="AC1542" s="80"/>
      <c r="AD1542" s="80"/>
      <c r="AE1542" s="69"/>
      <c r="AF1542" s="69"/>
      <c r="AG1542" s="69"/>
      <c r="AH1542" s="80"/>
      <c r="AI1542" s="80"/>
      <c r="AJ1542" s="69"/>
      <c r="AK1542" s="69"/>
      <c r="AL1542" s="80"/>
      <c r="AM1542" s="80"/>
      <c r="AN1542" s="69"/>
      <c r="AO1542" s="69"/>
      <c r="AP1542" s="80"/>
      <c r="AQ1542" s="80"/>
      <c r="AR1542" s="69"/>
      <c r="AS1542" s="69"/>
      <c r="AT1542" s="80"/>
      <c r="AU1542" s="80"/>
      <c r="AV1542" s="69"/>
      <c r="AW1542" s="69"/>
      <c r="AX1542" s="80"/>
      <c r="AY1542" s="80"/>
      <c r="AZ1542" s="69"/>
      <c r="BA1542" s="69"/>
      <c r="BB1542" s="80"/>
      <c r="BC1542" s="80"/>
      <c r="BD1542" s="69"/>
      <c r="BE1542" s="69"/>
      <c r="BF1542" s="80"/>
      <c r="BG1542" s="80"/>
      <c r="BH1542" s="69"/>
      <c r="BI1542" s="69"/>
      <c r="BJ1542" s="80"/>
      <c r="BK1542" s="80"/>
      <c r="BL1542" s="69"/>
      <c r="BM1542" s="69"/>
      <c r="BN1542" s="80"/>
      <c r="BO1542" s="80"/>
      <c r="BP1542" s="69"/>
      <c r="BQ1542" s="69"/>
      <c r="BR1542" s="80"/>
      <c r="BS1542" s="80"/>
      <c r="BT1542" s="69"/>
      <c r="BU1542" s="69"/>
      <c r="BV1542" s="80"/>
      <c r="BW1542" s="80"/>
      <c r="BX1542" s="69"/>
      <c r="BY1542" s="69"/>
      <c r="BZ1542" s="80"/>
      <c r="CA1542" s="80"/>
      <c r="CB1542" s="69"/>
      <c r="CC1542" s="69"/>
      <c r="CD1542" s="80"/>
      <c r="CE1542" s="80"/>
      <c r="CF1542" s="69"/>
      <c r="CG1542" s="69"/>
      <c r="CH1542" s="69"/>
      <c r="CI1542" s="69"/>
      <c r="CJ1542" s="69"/>
      <c r="CK1542" s="69"/>
      <c r="CL1542" s="68"/>
      <c r="CM1542" s="67"/>
      <c r="CN1542" s="67"/>
      <c r="CO1542" s="68"/>
      <c r="CP1542" s="68"/>
      <c r="CQ1542" s="67"/>
      <c r="CR1542" s="67"/>
      <c r="CS1542" s="69"/>
      <c r="CT1542" s="81"/>
      <c r="CU1542" s="69"/>
      <c r="CV1542" s="69"/>
      <c r="CW1542" s="69"/>
      <c r="CX1542" s="69"/>
      <c r="CY1542" s="69"/>
      <c r="CZ1542" s="69"/>
      <c r="DA1542" s="69"/>
    </row>
    <row r="1543" spans="2:105">
      <c r="B1543" s="67"/>
      <c r="C1543" s="67"/>
      <c r="D1543" s="67"/>
      <c r="E1543" s="69"/>
      <c r="F1543" s="68"/>
      <c r="G1543" s="67"/>
      <c r="H1543" s="69"/>
      <c r="I1543" s="69"/>
      <c r="J1543" s="69"/>
      <c r="K1543" s="69"/>
      <c r="L1543" s="69"/>
      <c r="M1543" s="69"/>
      <c r="N1543" s="69"/>
      <c r="O1543" s="69"/>
      <c r="P1543" s="69"/>
      <c r="Q1543" s="69"/>
      <c r="R1543" s="69"/>
      <c r="S1543" s="80"/>
      <c r="T1543" s="80"/>
      <c r="U1543" s="80"/>
      <c r="V1543" s="80"/>
      <c r="W1543" s="80"/>
      <c r="X1543" s="80"/>
      <c r="Y1543" s="80"/>
      <c r="Z1543" s="80"/>
      <c r="AA1543" s="80"/>
      <c r="AB1543" s="80"/>
      <c r="AC1543" s="80"/>
      <c r="AD1543" s="80"/>
      <c r="AE1543" s="69"/>
      <c r="AF1543" s="69"/>
      <c r="AG1543" s="69"/>
      <c r="AH1543" s="80"/>
      <c r="AI1543" s="80"/>
      <c r="AJ1543" s="69"/>
      <c r="AK1543" s="69"/>
      <c r="AL1543" s="80"/>
      <c r="AM1543" s="80"/>
      <c r="AN1543" s="69"/>
      <c r="AO1543" s="69"/>
      <c r="AP1543" s="80"/>
      <c r="AQ1543" s="80"/>
      <c r="AR1543" s="69"/>
      <c r="AS1543" s="69"/>
      <c r="AT1543" s="80"/>
      <c r="AU1543" s="80"/>
      <c r="AV1543" s="69"/>
      <c r="AW1543" s="69"/>
      <c r="AX1543" s="80"/>
      <c r="AY1543" s="80"/>
      <c r="AZ1543" s="69"/>
      <c r="BA1543" s="69"/>
      <c r="BB1543" s="80"/>
      <c r="BC1543" s="80"/>
      <c r="BD1543" s="69"/>
      <c r="BE1543" s="69"/>
      <c r="BF1543" s="80"/>
      <c r="BG1543" s="80"/>
      <c r="BH1543" s="69"/>
      <c r="BI1543" s="69"/>
      <c r="BJ1543" s="80"/>
      <c r="BK1543" s="80"/>
      <c r="BL1543" s="69"/>
      <c r="BM1543" s="69"/>
      <c r="BN1543" s="80"/>
      <c r="BO1543" s="80"/>
      <c r="BP1543" s="69"/>
      <c r="BQ1543" s="69"/>
      <c r="BR1543" s="80"/>
      <c r="BS1543" s="80"/>
      <c r="BT1543" s="69"/>
      <c r="BU1543" s="69"/>
      <c r="BV1543" s="80"/>
      <c r="BW1543" s="80"/>
      <c r="BX1543" s="69"/>
      <c r="BY1543" s="69"/>
      <c r="BZ1543" s="80"/>
      <c r="CA1543" s="80"/>
      <c r="CB1543" s="69"/>
      <c r="CC1543" s="69"/>
      <c r="CD1543" s="80"/>
      <c r="CE1543" s="80"/>
      <c r="CF1543" s="69"/>
      <c r="CG1543" s="69"/>
      <c r="CH1543" s="69"/>
      <c r="CI1543" s="69"/>
      <c r="CJ1543" s="69"/>
      <c r="CK1543" s="69"/>
      <c r="CL1543" s="68"/>
      <c r="CM1543" s="67"/>
      <c r="CN1543" s="67"/>
      <c r="CO1543" s="68"/>
      <c r="CP1543" s="68"/>
      <c r="CQ1543" s="67"/>
      <c r="CR1543" s="67"/>
      <c r="CS1543" s="69"/>
      <c r="CT1543" s="81"/>
      <c r="CU1543" s="69"/>
      <c r="CV1543" s="69"/>
      <c r="CW1543" s="69"/>
      <c r="CX1543" s="69"/>
      <c r="CY1543" s="69"/>
      <c r="CZ1543" s="69"/>
      <c r="DA1543" s="69"/>
    </row>
    <row r="1544" spans="2:105">
      <c r="B1544" s="67"/>
      <c r="C1544" s="67"/>
      <c r="D1544" s="67"/>
      <c r="E1544" s="69"/>
      <c r="F1544" s="68"/>
      <c r="G1544" s="67"/>
      <c r="H1544" s="69"/>
      <c r="I1544" s="69"/>
      <c r="J1544" s="69"/>
      <c r="K1544" s="69"/>
      <c r="L1544" s="69"/>
      <c r="M1544" s="69"/>
      <c r="N1544" s="69"/>
      <c r="O1544" s="69"/>
      <c r="P1544" s="69"/>
      <c r="Q1544" s="69"/>
      <c r="R1544" s="69"/>
      <c r="S1544" s="80"/>
      <c r="T1544" s="80"/>
      <c r="U1544" s="80"/>
      <c r="V1544" s="80"/>
      <c r="W1544" s="80"/>
      <c r="X1544" s="80"/>
      <c r="Y1544" s="80"/>
      <c r="Z1544" s="80"/>
      <c r="AA1544" s="80"/>
      <c r="AB1544" s="80"/>
      <c r="AC1544" s="80"/>
      <c r="AD1544" s="80"/>
      <c r="AE1544" s="69"/>
      <c r="AF1544" s="69"/>
      <c r="AG1544" s="69"/>
      <c r="AH1544" s="80"/>
      <c r="AI1544" s="80"/>
      <c r="AJ1544" s="69"/>
      <c r="AK1544" s="69"/>
      <c r="AL1544" s="80"/>
      <c r="AM1544" s="80"/>
      <c r="AN1544" s="69"/>
      <c r="AO1544" s="69"/>
      <c r="AP1544" s="80"/>
      <c r="AQ1544" s="80"/>
      <c r="AR1544" s="69"/>
      <c r="AS1544" s="69"/>
      <c r="AT1544" s="80"/>
      <c r="AU1544" s="80"/>
      <c r="AV1544" s="69"/>
      <c r="AW1544" s="69"/>
      <c r="AX1544" s="80"/>
      <c r="AY1544" s="80"/>
      <c r="AZ1544" s="69"/>
      <c r="BA1544" s="69"/>
      <c r="BB1544" s="80"/>
      <c r="BC1544" s="80"/>
      <c r="BD1544" s="69"/>
      <c r="BE1544" s="69"/>
      <c r="BF1544" s="80"/>
      <c r="BG1544" s="80"/>
      <c r="BH1544" s="69"/>
      <c r="BI1544" s="69"/>
      <c r="BJ1544" s="80"/>
      <c r="BK1544" s="80"/>
      <c r="BL1544" s="69"/>
      <c r="BM1544" s="69"/>
      <c r="BN1544" s="80"/>
      <c r="BO1544" s="80"/>
      <c r="BP1544" s="69"/>
      <c r="BQ1544" s="69"/>
      <c r="BR1544" s="80"/>
      <c r="BS1544" s="80"/>
      <c r="BT1544" s="69"/>
      <c r="BU1544" s="69"/>
      <c r="BV1544" s="80"/>
      <c r="BW1544" s="80"/>
      <c r="BX1544" s="69"/>
      <c r="BY1544" s="69"/>
      <c r="BZ1544" s="80"/>
      <c r="CA1544" s="80"/>
      <c r="CB1544" s="69"/>
      <c r="CC1544" s="69"/>
      <c r="CD1544" s="80"/>
      <c r="CE1544" s="80"/>
      <c r="CF1544" s="69"/>
      <c r="CG1544" s="69"/>
      <c r="CH1544" s="69"/>
      <c r="CI1544" s="69"/>
      <c r="CJ1544" s="69"/>
      <c r="CK1544" s="69"/>
      <c r="CL1544" s="68"/>
      <c r="CM1544" s="67"/>
      <c r="CN1544" s="67"/>
      <c r="CO1544" s="68"/>
      <c r="CP1544" s="68"/>
      <c r="CQ1544" s="67"/>
      <c r="CR1544" s="67"/>
      <c r="CS1544" s="69"/>
      <c r="CT1544" s="81"/>
      <c r="CU1544" s="69"/>
      <c r="CV1544" s="69"/>
      <c r="CW1544" s="69"/>
      <c r="CX1544" s="69"/>
      <c r="CY1544" s="69"/>
      <c r="CZ1544" s="69"/>
      <c r="DA1544" s="69"/>
    </row>
    <row r="1545" spans="2:105">
      <c r="B1545" s="67"/>
      <c r="C1545" s="67"/>
      <c r="D1545" s="67"/>
      <c r="E1545" s="69"/>
      <c r="F1545" s="68"/>
      <c r="G1545" s="67"/>
      <c r="H1545" s="69"/>
      <c r="I1545" s="69"/>
      <c r="J1545" s="69"/>
      <c r="K1545" s="69"/>
      <c r="L1545" s="69"/>
      <c r="M1545" s="69"/>
      <c r="N1545" s="69"/>
      <c r="O1545" s="69"/>
      <c r="P1545" s="69"/>
      <c r="Q1545" s="69"/>
      <c r="R1545" s="69"/>
      <c r="S1545" s="80"/>
      <c r="T1545" s="80"/>
      <c r="U1545" s="80"/>
      <c r="V1545" s="80"/>
      <c r="W1545" s="80"/>
      <c r="X1545" s="80"/>
      <c r="Y1545" s="80"/>
      <c r="Z1545" s="80"/>
      <c r="AA1545" s="80"/>
      <c r="AB1545" s="80"/>
      <c r="AC1545" s="80"/>
      <c r="AD1545" s="80"/>
      <c r="AE1545" s="69"/>
      <c r="AF1545" s="69"/>
      <c r="AG1545" s="69"/>
      <c r="AH1545" s="80"/>
      <c r="AI1545" s="80"/>
      <c r="AJ1545" s="69"/>
      <c r="AK1545" s="69"/>
      <c r="AL1545" s="80"/>
      <c r="AM1545" s="80"/>
      <c r="AN1545" s="69"/>
      <c r="AO1545" s="69"/>
      <c r="AP1545" s="80"/>
      <c r="AQ1545" s="80"/>
      <c r="AR1545" s="69"/>
      <c r="AS1545" s="69"/>
      <c r="AT1545" s="80"/>
      <c r="AU1545" s="80"/>
      <c r="AV1545" s="69"/>
      <c r="AW1545" s="69"/>
      <c r="AX1545" s="80"/>
      <c r="AY1545" s="80"/>
      <c r="AZ1545" s="69"/>
      <c r="BA1545" s="69"/>
      <c r="BB1545" s="80"/>
      <c r="BC1545" s="80"/>
      <c r="BD1545" s="69"/>
      <c r="BE1545" s="69"/>
      <c r="BF1545" s="80"/>
      <c r="BG1545" s="80"/>
      <c r="BH1545" s="69"/>
      <c r="BI1545" s="69"/>
      <c r="BJ1545" s="80"/>
      <c r="BK1545" s="80"/>
      <c r="BL1545" s="69"/>
      <c r="BM1545" s="69"/>
      <c r="BN1545" s="80"/>
      <c r="BO1545" s="80"/>
      <c r="BP1545" s="69"/>
      <c r="BQ1545" s="69"/>
      <c r="BR1545" s="80"/>
      <c r="BS1545" s="80"/>
      <c r="BT1545" s="69"/>
      <c r="BU1545" s="69"/>
      <c r="BV1545" s="80"/>
      <c r="BW1545" s="80"/>
      <c r="BX1545" s="69"/>
      <c r="BY1545" s="69"/>
      <c r="BZ1545" s="80"/>
      <c r="CA1545" s="80"/>
      <c r="CB1545" s="69"/>
      <c r="CC1545" s="69"/>
      <c r="CD1545" s="80"/>
      <c r="CE1545" s="80"/>
      <c r="CF1545" s="69"/>
      <c r="CG1545" s="69"/>
      <c r="CH1545" s="69"/>
      <c r="CI1545" s="69"/>
      <c r="CJ1545" s="69"/>
      <c r="CK1545" s="69"/>
      <c r="CL1545" s="68"/>
      <c r="CM1545" s="67"/>
      <c r="CN1545" s="67"/>
      <c r="CO1545" s="68"/>
      <c r="CP1545" s="68"/>
      <c r="CQ1545" s="67"/>
      <c r="CR1545" s="67"/>
      <c r="CS1545" s="69"/>
      <c r="CT1545" s="81"/>
      <c r="CU1545" s="69"/>
      <c r="CV1545" s="69"/>
      <c r="CW1545" s="69"/>
      <c r="CX1545" s="69"/>
      <c r="CY1545" s="69"/>
      <c r="CZ1545" s="69"/>
      <c r="DA1545" s="69"/>
    </row>
    <row r="1546" spans="2:105">
      <c r="B1546" s="67"/>
      <c r="C1546" s="67"/>
      <c r="D1546" s="67"/>
      <c r="E1546" s="69"/>
      <c r="F1546" s="68"/>
      <c r="G1546" s="67"/>
      <c r="H1546" s="69"/>
      <c r="I1546" s="69"/>
      <c r="J1546" s="69"/>
      <c r="K1546" s="69"/>
      <c r="L1546" s="69"/>
      <c r="M1546" s="69"/>
      <c r="N1546" s="69"/>
      <c r="O1546" s="69"/>
      <c r="P1546" s="69"/>
      <c r="Q1546" s="69"/>
      <c r="R1546" s="69"/>
      <c r="S1546" s="80"/>
      <c r="T1546" s="80"/>
      <c r="U1546" s="80"/>
      <c r="V1546" s="80"/>
      <c r="W1546" s="80"/>
      <c r="X1546" s="80"/>
      <c r="Y1546" s="80"/>
      <c r="Z1546" s="80"/>
      <c r="AA1546" s="80"/>
      <c r="AB1546" s="80"/>
      <c r="AC1546" s="80"/>
      <c r="AD1546" s="80"/>
      <c r="AE1546" s="69"/>
      <c r="AF1546" s="69"/>
      <c r="AG1546" s="69"/>
      <c r="AH1546" s="80"/>
      <c r="AI1546" s="80"/>
      <c r="AJ1546" s="69"/>
      <c r="AK1546" s="69"/>
      <c r="AL1546" s="80"/>
      <c r="AM1546" s="80"/>
      <c r="AN1546" s="69"/>
      <c r="AO1546" s="69"/>
      <c r="AP1546" s="80"/>
      <c r="AQ1546" s="80"/>
      <c r="AR1546" s="69"/>
      <c r="AS1546" s="69"/>
      <c r="AT1546" s="80"/>
      <c r="AU1546" s="80"/>
      <c r="AV1546" s="69"/>
      <c r="AW1546" s="69"/>
      <c r="AX1546" s="80"/>
      <c r="AY1546" s="80"/>
      <c r="AZ1546" s="69"/>
      <c r="BA1546" s="69"/>
      <c r="BB1546" s="80"/>
      <c r="BC1546" s="80"/>
      <c r="BD1546" s="69"/>
      <c r="BE1546" s="69"/>
      <c r="BF1546" s="80"/>
      <c r="BG1546" s="80"/>
      <c r="BH1546" s="69"/>
      <c r="BI1546" s="69"/>
      <c r="BJ1546" s="80"/>
      <c r="BK1546" s="80"/>
      <c r="BL1546" s="69"/>
      <c r="BM1546" s="69"/>
      <c r="BN1546" s="80"/>
      <c r="BO1546" s="80"/>
      <c r="BP1546" s="69"/>
      <c r="BQ1546" s="69"/>
      <c r="BR1546" s="80"/>
      <c r="BS1546" s="80"/>
      <c r="BT1546" s="69"/>
      <c r="BU1546" s="69"/>
      <c r="BV1546" s="80"/>
      <c r="BW1546" s="80"/>
      <c r="BX1546" s="69"/>
      <c r="BY1546" s="69"/>
      <c r="BZ1546" s="80"/>
      <c r="CA1546" s="80"/>
      <c r="CB1546" s="69"/>
      <c r="CC1546" s="69"/>
      <c r="CD1546" s="80"/>
      <c r="CE1546" s="80"/>
      <c r="CF1546" s="69"/>
      <c r="CG1546" s="69"/>
      <c r="CH1546" s="69"/>
      <c r="CI1546" s="69"/>
      <c r="CJ1546" s="69"/>
      <c r="CK1546" s="69"/>
      <c r="CL1546" s="68"/>
      <c r="CM1546" s="67"/>
      <c r="CN1546" s="67"/>
      <c r="CO1546" s="68"/>
      <c r="CP1546" s="68"/>
      <c r="CQ1546" s="67"/>
      <c r="CR1546" s="67"/>
      <c r="CS1546" s="69"/>
      <c r="CT1546" s="81"/>
      <c r="CU1546" s="69"/>
      <c r="CV1546" s="69"/>
      <c r="CW1546" s="69"/>
      <c r="CX1546" s="69"/>
      <c r="CY1546" s="69"/>
      <c r="CZ1546" s="69"/>
      <c r="DA1546" s="69"/>
    </row>
    <row r="1547" spans="2:105">
      <c r="B1547" s="67"/>
      <c r="C1547" s="67"/>
      <c r="D1547" s="67"/>
      <c r="E1547" s="69"/>
      <c r="F1547" s="68"/>
      <c r="G1547" s="67"/>
      <c r="H1547" s="69"/>
      <c r="I1547" s="69"/>
      <c r="J1547" s="69"/>
      <c r="K1547" s="69"/>
      <c r="L1547" s="69"/>
      <c r="M1547" s="69"/>
      <c r="N1547" s="69"/>
      <c r="O1547" s="69"/>
      <c r="P1547" s="69"/>
      <c r="Q1547" s="69"/>
      <c r="R1547" s="69"/>
      <c r="S1547" s="80"/>
      <c r="T1547" s="80"/>
      <c r="U1547" s="80"/>
      <c r="V1547" s="80"/>
      <c r="W1547" s="80"/>
      <c r="X1547" s="80"/>
      <c r="Y1547" s="80"/>
      <c r="Z1547" s="80"/>
      <c r="AA1547" s="80"/>
      <c r="AB1547" s="80"/>
      <c r="AC1547" s="80"/>
      <c r="AD1547" s="80"/>
      <c r="AE1547" s="69"/>
      <c r="AF1547" s="69"/>
      <c r="AG1547" s="69"/>
      <c r="AH1547" s="80"/>
      <c r="AI1547" s="80"/>
      <c r="AJ1547" s="69"/>
      <c r="AK1547" s="69"/>
      <c r="AL1547" s="80"/>
      <c r="AM1547" s="80"/>
      <c r="AN1547" s="69"/>
      <c r="AO1547" s="69"/>
      <c r="AP1547" s="80"/>
      <c r="AQ1547" s="80"/>
      <c r="AR1547" s="69"/>
      <c r="AS1547" s="69"/>
      <c r="AT1547" s="80"/>
      <c r="AU1547" s="80"/>
      <c r="AV1547" s="69"/>
      <c r="AW1547" s="69"/>
      <c r="AX1547" s="80"/>
      <c r="AY1547" s="80"/>
      <c r="AZ1547" s="69"/>
      <c r="BA1547" s="69"/>
      <c r="BB1547" s="80"/>
      <c r="BC1547" s="80"/>
      <c r="BD1547" s="69"/>
      <c r="BE1547" s="69"/>
      <c r="BF1547" s="80"/>
      <c r="BG1547" s="80"/>
      <c r="BH1547" s="69"/>
      <c r="BI1547" s="69"/>
      <c r="BJ1547" s="80"/>
      <c r="BK1547" s="80"/>
      <c r="BL1547" s="69"/>
      <c r="BM1547" s="69"/>
      <c r="BN1547" s="80"/>
      <c r="BO1547" s="80"/>
      <c r="BP1547" s="69"/>
      <c r="BQ1547" s="69"/>
      <c r="BR1547" s="80"/>
      <c r="BS1547" s="80"/>
      <c r="BT1547" s="69"/>
      <c r="BU1547" s="69"/>
      <c r="BV1547" s="80"/>
      <c r="BW1547" s="80"/>
      <c r="BX1547" s="69"/>
      <c r="BY1547" s="69"/>
      <c r="BZ1547" s="80"/>
      <c r="CA1547" s="80"/>
      <c r="CB1547" s="69"/>
      <c r="CC1547" s="69"/>
      <c r="CD1547" s="80"/>
      <c r="CE1547" s="80"/>
      <c r="CF1547" s="69"/>
      <c r="CG1547" s="69"/>
      <c r="CH1547" s="69"/>
      <c r="CI1547" s="69"/>
      <c r="CJ1547" s="69"/>
      <c r="CK1547" s="69"/>
      <c r="CL1547" s="68"/>
      <c r="CM1547" s="67"/>
      <c r="CN1547" s="67"/>
      <c r="CO1547" s="68"/>
      <c r="CP1547" s="68"/>
      <c r="CQ1547" s="67"/>
      <c r="CR1547" s="67"/>
      <c r="CS1547" s="69"/>
      <c r="CT1547" s="81"/>
      <c r="CU1547" s="69"/>
      <c r="CV1547" s="69"/>
      <c r="CW1547" s="69"/>
      <c r="CX1547" s="69"/>
      <c r="CY1547" s="69"/>
      <c r="CZ1547" s="69"/>
      <c r="DA1547" s="69"/>
    </row>
    <row r="1548" spans="2:105">
      <c r="B1548" s="67"/>
      <c r="C1548" s="67"/>
      <c r="D1548" s="67"/>
      <c r="E1548" s="69"/>
      <c r="F1548" s="68"/>
      <c r="G1548" s="67"/>
      <c r="H1548" s="69"/>
      <c r="I1548" s="69"/>
      <c r="J1548" s="69"/>
      <c r="K1548" s="69"/>
      <c r="L1548" s="69"/>
      <c r="M1548" s="69"/>
      <c r="N1548" s="69"/>
      <c r="O1548" s="69"/>
      <c r="P1548" s="69"/>
      <c r="Q1548" s="69"/>
      <c r="R1548" s="69"/>
      <c r="S1548" s="80"/>
      <c r="T1548" s="80"/>
      <c r="U1548" s="80"/>
      <c r="V1548" s="80"/>
      <c r="W1548" s="80"/>
      <c r="X1548" s="80"/>
      <c r="Y1548" s="80"/>
      <c r="Z1548" s="80"/>
      <c r="AA1548" s="80"/>
      <c r="AB1548" s="80"/>
      <c r="AC1548" s="80"/>
      <c r="AD1548" s="80"/>
      <c r="AE1548" s="69"/>
      <c r="AF1548" s="69"/>
      <c r="AG1548" s="69"/>
      <c r="AH1548" s="80"/>
      <c r="AI1548" s="80"/>
      <c r="AJ1548" s="69"/>
      <c r="AK1548" s="69"/>
      <c r="AL1548" s="80"/>
      <c r="AM1548" s="80"/>
      <c r="AN1548" s="69"/>
      <c r="AO1548" s="69"/>
      <c r="AP1548" s="80"/>
      <c r="AQ1548" s="80"/>
      <c r="AR1548" s="69"/>
      <c r="AS1548" s="69"/>
      <c r="AT1548" s="80"/>
      <c r="AU1548" s="80"/>
      <c r="AV1548" s="69"/>
      <c r="AW1548" s="69"/>
      <c r="AX1548" s="80"/>
      <c r="AY1548" s="80"/>
      <c r="AZ1548" s="69"/>
      <c r="BA1548" s="69"/>
      <c r="BB1548" s="80"/>
      <c r="BC1548" s="80"/>
      <c r="BD1548" s="69"/>
      <c r="BE1548" s="69"/>
      <c r="BF1548" s="80"/>
      <c r="BG1548" s="80"/>
      <c r="BH1548" s="69"/>
      <c r="BI1548" s="69"/>
      <c r="BJ1548" s="80"/>
      <c r="BK1548" s="80"/>
      <c r="BL1548" s="69"/>
      <c r="BM1548" s="69"/>
      <c r="BN1548" s="80"/>
      <c r="BO1548" s="80"/>
      <c r="BP1548" s="69"/>
      <c r="BQ1548" s="69"/>
      <c r="BR1548" s="80"/>
      <c r="BS1548" s="80"/>
      <c r="BT1548" s="69"/>
      <c r="BU1548" s="69"/>
      <c r="BV1548" s="80"/>
      <c r="BW1548" s="80"/>
      <c r="BX1548" s="69"/>
      <c r="BY1548" s="69"/>
      <c r="BZ1548" s="80"/>
      <c r="CA1548" s="80"/>
      <c r="CB1548" s="69"/>
      <c r="CC1548" s="69"/>
      <c r="CD1548" s="80"/>
      <c r="CE1548" s="80"/>
      <c r="CF1548" s="69"/>
      <c r="CG1548" s="69"/>
      <c r="CH1548" s="69"/>
      <c r="CI1548" s="69"/>
      <c r="CJ1548" s="69"/>
      <c r="CK1548" s="69"/>
      <c r="CL1548" s="68"/>
      <c r="CM1548" s="67"/>
      <c r="CN1548" s="67"/>
      <c r="CO1548" s="68"/>
      <c r="CP1548" s="68"/>
      <c r="CQ1548" s="67"/>
      <c r="CR1548" s="67"/>
      <c r="CS1548" s="69"/>
      <c r="CT1548" s="81"/>
      <c r="CU1548" s="69"/>
      <c r="CV1548" s="69"/>
      <c r="CW1548" s="69"/>
      <c r="CX1548" s="69"/>
      <c r="CY1548" s="69"/>
      <c r="CZ1548" s="69"/>
      <c r="DA1548" s="69"/>
    </row>
    <row r="1549" spans="2:105">
      <c r="B1549" s="67"/>
      <c r="C1549" s="67"/>
      <c r="D1549" s="67"/>
      <c r="E1549" s="69"/>
      <c r="F1549" s="68"/>
      <c r="G1549" s="67"/>
      <c r="H1549" s="69"/>
      <c r="I1549" s="69"/>
      <c r="J1549" s="69"/>
      <c r="K1549" s="69"/>
      <c r="L1549" s="69"/>
      <c r="M1549" s="69"/>
      <c r="N1549" s="69"/>
      <c r="O1549" s="69"/>
      <c r="P1549" s="69"/>
      <c r="Q1549" s="69"/>
      <c r="R1549" s="69"/>
      <c r="S1549" s="80"/>
      <c r="T1549" s="80"/>
      <c r="U1549" s="80"/>
      <c r="V1549" s="80"/>
      <c r="W1549" s="80"/>
      <c r="X1549" s="80"/>
      <c r="Y1549" s="80"/>
      <c r="Z1549" s="80"/>
      <c r="AA1549" s="80"/>
      <c r="AB1549" s="80"/>
      <c r="AC1549" s="80"/>
      <c r="AD1549" s="80"/>
      <c r="AE1549" s="69"/>
      <c r="AF1549" s="69"/>
      <c r="AG1549" s="69"/>
      <c r="AH1549" s="80"/>
      <c r="AI1549" s="80"/>
      <c r="AJ1549" s="69"/>
      <c r="AK1549" s="69"/>
      <c r="AL1549" s="80"/>
      <c r="AM1549" s="80"/>
      <c r="AN1549" s="69"/>
      <c r="AO1549" s="69"/>
      <c r="AP1549" s="80"/>
      <c r="AQ1549" s="80"/>
      <c r="AR1549" s="69"/>
      <c r="AS1549" s="69"/>
      <c r="AT1549" s="80"/>
      <c r="AU1549" s="80"/>
      <c r="AV1549" s="69"/>
      <c r="AW1549" s="69"/>
      <c r="AX1549" s="80"/>
      <c r="AY1549" s="80"/>
      <c r="AZ1549" s="69"/>
      <c r="BA1549" s="69"/>
      <c r="BB1549" s="80"/>
      <c r="BC1549" s="80"/>
      <c r="BD1549" s="69"/>
      <c r="BE1549" s="69"/>
      <c r="BF1549" s="80"/>
      <c r="BG1549" s="80"/>
      <c r="BH1549" s="69"/>
      <c r="BI1549" s="69"/>
      <c r="BJ1549" s="80"/>
      <c r="BK1549" s="80"/>
      <c r="BL1549" s="69"/>
      <c r="BM1549" s="69"/>
      <c r="BN1549" s="80"/>
      <c r="BO1549" s="80"/>
      <c r="BP1549" s="69"/>
      <c r="BQ1549" s="69"/>
      <c r="BR1549" s="80"/>
      <c r="BS1549" s="80"/>
      <c r="BT1549" s="69"/>
      <c r="BU1549" s="69"/>
      <c r="BV1549" s="80"/>
      <c r="BW1549" s="80"/>
      <c r="BX1549" s="69"/>
      <c r="BY1549" s="69"/>
      <c r="BZ1549" s="80"/>
      <c r="CA1549" s="80"/>
      <c r="CB1549" s="69"/>
      <c r="CC1549" s="69"/>
      <c r="CD1549" s="80"/>
      <c r="CE1549" s="80"/>
      <c r="CF1549" s="69"/>
      <c r="CG1549" s="69"/>
      <c r="CH1549" s="69"/>
      <c r="CI1549" s="69"/>
      <c r="CJ1549" s="69"/>
      <c r="CK1549" s="69"/>
      <c r="CL1549" s="68"/>
      <c r="CM1549" s="67"/>
      <c r="CN1549" s="67"/>
      <c r="CO1549" s="68"/>
      <c r="CP1549" s="68"/>
      <c r="CQ1549" s="67"/>
      <c r="CR1549" s="67"/>
      <c r="CS1549" s="69"/>
      <c r="CT1549" s="81"/>
      <c r="CU1549" s="69"/>
      <c r="CV1549" s="69"/>
      <c r="CW1549" s="69"/>
      <c r="CX1549" s="69"/>
      <c r="CY1549" s="69"/>
      <c r="CZ1549" s="69"/>
      <c r="DA1549" s="69"/>
    </row>
    <row r="1550" spans="2:105">
      <c r="B1550" s="67"/>
      <c r="C1550" s="67"/>
      <c r="D1550" s="67"/>
      <c r="E1550" s="69"/>
      <c r="F1550" s="68"/>
      <c r="G1550" s="67"/>
      <c r="H1550" s="69"/>
      <c r="I1550" s="69"/>
      <c r="J1550" s="69"/>
      <c r="K1550" s="69"/>
      <c r="L1550" s="69"/>
      <c r="M1550" s="69"/>
      <c r="N1550" s="69"/>
      <c r="O1550" s="69"/>
      <c r="P1550" s="69"/>
      <c r="Q1550" s="69"/>
      <c r="R1550" s="69"/>
      <c r="S1550" s="80"/>
      <c r="T1550" s="80"/>
      <c r="U1550" s="80"/>
      <c r="V1550" s="80"/>
      <c r="W1550" s="80"/>
      <c r="X1550" s="80"/>
      <c r="Y1550" s="80"/>
      <c r="Z1550" s="80"/>
      <c r="AA1550" s="80"/>
      <c r="AB1550" s="80"/>
      <c r="AC1550" s="80"/>
      <c r="AD1550" s="80"/>
      <c r="AE1550" s="69"/>
      <c r="AF1550" s="69"/>
      <c r="AG1550" s="69"/>
      <c r="AH1550" s="80"/>
      <c r="AI1550" s="80"/>
      <c r="AJ1550" s="69"/>
      <c r="AK1550" s="69"/>
      <c r="AL1550" s="80"/>
      <c r="AM1550" s="80"/>
      <c r="AN1550" s="69"/>
      <c r="AO1550" s="69"/>
      <c r="AP1550" s="80"/>
      <c r="AQ1550" s="80"/>
      <c r="AR1550" s="69"/>
      <c r="AS1550" s="69"/>
      <c r="AT1550" s="80"/>
      <c r="AU1550" s="80"/>
      <c r="AV1550" s="69"/>
      <c r="AW1550" s="69"/>
      <c r="AX1550" s="80"/>
      <c r="AY1550" s="80"/>
      <c r="AZ1550" s="69"/>
      <c r="BA1550" s="69"/>
      <c r="BB1550" s="80"/>
      <c r="BC1550" s="80"/>
      <c r="BD1550" s="69"/>
      <c r="BE1550" s="69"/>
      <c r="BF1550" s="80"/>
      <c r="BG1550" s="80"/>
      <c r="BH1550" s="69"/>
      <c r="BI1550" s="69"/>
      <c r="BJ1550" s="80"/>
      <c r="BK1550" s="80"/>
      <c r="BL1550" s="69"/>
      <c r="BM1550" s="69"/>
      <c r="BN1550" s="80"/>
      <c r="BO1550" s="80"/>
      <c r="BP1550" s="69"/>
      <c r="BQ1550" s="69"/>
      <c r="BR1550" s="80"/>
      <c r="BS1550" s="80"/>
      <c r="BT1550" s="69"/>
      <c r="BU1550" s="69"/>
      <c r="BV1550" s="80"/>
      <c r="BW1550" s="80"/>
      <c r="BX1550" s="69"/>
      <c r="BY1550" s="69"/>
      <c r="BZ1550" s="80"/>
      <c r="CA1550" s="80"/>
      <c r="CB1550" s="69"/>
      <c r="CC1550" s="69"/>
      <c r="CD1550" s="80"/>
      <c r="CE1550" s="80"/>
      <c r="CF1550" s="69"/>
      <c r="CG1550" s="69"/>
      <c r="CH1550" s="69"/>
      <c r="CI1550" s="69"/>
      <c r="CJ1550" s="69"/>
      <c r="CK1550" s="69"/>
      <c r="CL1550" s="68"/>
      <c r="CM1550" s="67"/>
      <c r="CN1550" s="67"/>
      <c r="CO1550" s="68"/>
      <c r="CP1550" s="68"/>
      <c r="CQ1550" s="67"/>
      <c r="CR1550" s="67"/>
      <c r="CS1550" s="69"/>
      <c r="CT1550" s="81"/>
      <c r="CU1550" s="69"/>
      <c r="CV1550" s="69"/>
      <c r="CW1550" s="69"/>
      <c r="CX1550" s="69"/>
      <c r="CY1550" s="69"/>
      <c r="CZ1550" s="69"/>
      <c r="DA1550" s="69"/>
    </row>
    <row r="1551" spans="2:105">
      <c r="B1551" s="67"/>
      <c r="C1551" s="67"/>
      <c r="D1551" s="67"/>
      <c r="E1551" s="69"/>
      <c r="F1551" s="68"/>
      <c r="G1551" s="67"/>
      <c r="H1551" s="69"/>
      <c r="I1551" s="69"/>
      <c r="J1551" s="69"/>
      <c r="K1551" s="69"/>
      <c r="L1551" s="69"/>
      <c r="M1551" s="69"/>
      <c r="N1551" s="69"/>
      <c r="O1551" s="69"/>
      <c r="P1551" s="69"/>
      <c r="Q1551" s="69"/>
      <c r="R1551" s="69"/>
      <c r="S1551" s="80"/>
      <c r="T1551" s="80"/>
      <c r="U1551" s="80"/>
      <c r="V1551" s="80"/>
      <c r="W1551" s="80"/>
      <c r="X1551" s="80"/>
      <c r="Y1551" s="80"/>
      <c r="Z1551" s="80"/>
      <c r="AA1551" s="80"/>
      <c r="AB1551" s="80"/>
      <c r="AC1551" s="80"/>
      <c r="AD1551" s="80"/>
      <c r="AE1551" s="69"/>
      <c r="AF1551" s="69"/>
      <c r="AG1551" s="69"/>
      <c r="AH1551" s="80"/>
      <c r="AI1551" s="80"/>
      <c r="AJ1551" s="69"/>
      <c r="AK1551" s="69"/>
      <c r="AL1551" s="80"/>
      <c r="AM1551" s="80"/>
      <c r="AN1551" s="69"/>
      <c r="AO1551" s="69"/>
      <c r="AP1551" s="80"/>
      <c r="AQ1551" s="80"/>
      <c r="AR1551" s="69"/>
      <c r="AS1551" s="69"/>
      <c r="AT1551" s="80"/>
      <c r="AU1551" s="80"/>
      <c r="AV1551" s="69"/>
      <c r="AW1551" s="69"/>
      <c r="AX1551" s="80"/>
      <c r="AY1551" s="80"/>
      <c r="AZ1551" s="69"/>
      <c r="BA1551" s="69"/>
      <c r="BB1551" s="80"/>
      <c r="BC1551" s="80"/>
      <c r="BD1551" s="69"/>
      <c r="BE1551" s="69"/>
      <c r="BF1551" s="80"/>
      <c r="BG1551" s="80"/>
      <c r="BH1551" s="69"/>
      <c r="BI1551" s="69"/>
      <c r="BJ1551" s="80"/>
      <c r="BK1551" s="80"/>
      <c r="BL1551" s="69"/>
      <c r="BM1551" s="69"/>
      <c r="BN1551" s="80"/>
      <c r="BO1551" s="80"/>
      <c r="BP1551" s="69"/>
      <c r="BQ1551" s="69"/>
      <c r="BR1551" s="80"/>
      <c r="BS1551" s="80"/>
      <c r="BT1551" s="69"/>
      <c r="BU1551" s="69"/>
      <c r="BV1551" s="80"/>
      <c r="BW1551" s="80"/>
      <c r="BX1551" s="69"/>
      <c r="BY1551" s="69"/>
      <c r="BZ1551" s="80"/>
      <c r="CA1551" s="80"/>
      <c r="CB1551" s="69"/>
      <c r="CC1551" s="69"/>
      <c r="CD1551" s="80"/>
      <c r="CE1551" s="80"/>
      <c r="CF1551" s="69"/>
      <c r="CG1551" s="69"/>
      <c r="CH1551" s="69"/>
      <c r="CI1551" s="69"/>
      <c r="CJ1551" s="69"/>
      <c r="CK1551" s="69"/>
      <c r="CL1551" s="68"/>
      <c r="CM1551" s="67"/>
      <c r="CN1551" s="67"/>
      <c r="CO1551" s="68"/>
      <c r="CP1551" s="68"/>
      <c r="CQ1551" s="67"/>
      <c r="CR1551" s="67"/>
      <c r="CS1551" s="69"/>
      <c r="CT1551" s="81"/>
      <c r="CU1551" s="69"/>
      <c r="CV1551" s="69"/>
      <c r="CW1551" s="69"/>
      <c r="CX1551" s="69"/>
      <c r="CY1551" s="69"/>
      <c r="CZ1551" s="69"/>
      <c r="DA1551" s="69"/>
    </row>
    <row r="1552" spans="2:105">
      <c r="B1552" s="67"/>
      <c r="C1552" s="67"/>
      <c r="D1552" s="67"/>
      <c r="E1552" s="69"/>
      <c r="F1552" s="68"/>
      <c r="G1552" s="67"/>
      <c r="H1552" s="69"/>
      <c r="I1552" s="69"/>
      <c r="J1552" s="69"/>
      <c r="K1552" s="69"/>
      <c r="L1552" s="69"/>
      <c r="M1552" s="69"/>
      <c r="N1552" s="69"/>
      <c r="O1552" s="69"/>
      <c r="P1552" s="69"/>
      <c r="Q1552" s="69"/>
      <c r="R1552" s="69"/>
      <c r="S1552" s="80"/>
      <c r="T1552" s="80"/>
      <c r="U1552" s="80"/>
      <c r="V1552" s="80"/>
      <c r="W1552" s="80"/>
      <c r="X1552" s="80"/>
      <c r="Y1552" s="80"/>
      <c r="Z1552" s="80"/>
      <c r="AA1552" s="80"/>
      <c r="AB1552" s="80"/>
      <c r="AC1552" s="80"/>
      <c r="AD1552" s="80"/>
      <c r="AE1552" s="69"/>
      <c r="AF1552" s="69"/>
      <c r="AG1552" s="69"/>
      <c r="AH1552" s="80"/>
      <c r="AI1552" s="80"/>
      <c r="AJ1552" s="69"/>
      <c r="AK1552" s="69"/>
      <c r="AL1552" s="80"/>
      <c r="AM1552" s="80"/>
      <c r="AN1552" s="69"/>
      <c r="AO1552" s="69"/>
      <c r="AP1552" s="80"/>
      <c r="AQ1552" s="80"/>
      <c r="AR1552" s="69"/>
      <c r="AS1552" s="69"/>
      <c r="AT1552" s="80"/>
      <c r="AU1552" s="80"/>
      <c r="AV1552" s="69"/>
      <c r="AW1552" s="69"/>
      <c r="AX1552" s="80"/>
      <c r="AY1552" s="80"/>
      <c r="AZ1552" s="69"/>
      <c r="BA1552" s="69"/>
      <c r="BB1552" s="80"/>
      <c r="BC1552" s="80"/>
      <c r="BD1552" s="69"/>
      <c r="BE1552" s="69"/>
      <c r="BF1552" s="80"/>
      <c r="BG1552" s="80"/>
      <c r="BH1552" s="69"/>
      <c r="BI1552" s="69"/>
      <c r="BJ1552" s="80"/>
      <c r="BK1552" s="80"/>
      <c r="BL1552" s="69"/>
      <c r="BM1552" s="69"/>
      <c r="BN1552" s="80"/>
      <c r="BO1552" s="80"/>
      <c r="BP1552" s="69"/>
      <c r="BQ1552" s="69"/>
      <c r="BR1552" s="80"/>
      <c r="BS1552" s="80"/>
      <c r="BT1552" s="69"/>
      <c r="BU1552" s="69"/>
      <c r="BV1552" s="80"/>
      <c r="BW1552" s="80"/>
      <c r="BX1552" s="69"/>
      <c r="BY1552" s="69"/>
      <c r="BZ1552" s="80"/>
      <c r="CA1552" s="80"/>
      <c r="CB1552" s="69"/>
      <c r="CC1552" s="69"/>
      <c r="CD1552" s="80"/>
      <c r="CE1552" s="80"/>
      <c r="CF1552" s="69"/>
      <c r="CG1552" s="69"/>
      <c r="CH1552" s="69"/>
      <c r="CI1552" s="69"/>
      <c r="CJ1552" s="69"/>
      <c r="CK1552" s="69"/>
      <c r="CL1552" s="68"/>
      <c r="CM1552" s="67"/>
      <c r="CN1552" s="67"/>
      <c r="CO1552" s="68"/>
      <c r="CP1552" s="68"/>
      <c r="CQ1552" s="67"/>
      <c r="CR1552" s="67"/>
      <c r="CS1552" s="69"/>
      <c r="CT1552" s="81"/>
      <c r="CU1552" s="69"/>
      <c r="CV1552" s="69"/>
      <c r="CW1552" s="69"/>
      <c r="CX1552" s="69"/>
      <c r="CY1552" s="69"/>
      <c r="CZ1552" s="69"/>
      <c r="DA1552" s="69"/>
    </row>
    <row r="1553" spans="2:105">
      <c r="B1553" s="67"/>
      <c r="C1553" s="67"/>
      <c r="D1553" s="67"/>
      <c r="E1553" s="69"/>
      <c r="F1553" s="68"/>
      <c r="G1553" s="67"/>
      <c r="H1553" s="69"/>
      <c r="I1553" s="69"/>
      <c r="J1553" s="69"/>
      <c r="K1553" s="69"/>
      <c r="L1553" s="69"/>
      <c r="M1553" s="69"/>
      <c r="N1553" s="69"/>
      <c r="O1553" s="69"/>
      <c r="P1553" s="69"/>
      <c r="Q1553" s="69"/>
      <c r="R1553" s="69"/>
      <c r="S1553" s="80"/>
      <c r="T1553" s="80"/>
      <c r="U1553" s="80"/>
      <c r="V1553" s="80"/>
      <c r="W1553" s="80"/>
      <c r="X1553" s="80"/>
      <c r="Y1553" s="80"/>
      <c r="Z1553" s="80"/>
      <c r="AA1553" s="80"/>
      <c r="AB1553" s="80"/>
      <c r="AC1553" s="80"/>
      <c r="AD1553" s="80"/>
      <c r="AE1553" s="69"/>
      <c r="AF1553" s="69"/>
      <c r="AG1553" s="69"/>
      <c r="AH1553" s="80"/>
      <c r="AI1553" s="80"/>
      <c r="AJ1553" s="69"/>
      <c r="AK1553" s="69"/>
      <c r="AL1553" s="80"/>
      <c r="AM1553" s="80"/>
      <c r="AN1553" s="69"/>
      <c r="AO1553" s="69"/>
      <c r="AP1553" s="80"/>
      <c r="AQ1553" s="80"/>
      <c r="AR1553" s="69"/>
      <c r="AS1553" s="69"/>
      <c r="AT1553" s="80"/>
      <c r="AU1553" s="80"/>
      <c r="AV1553" s="69"/>
      <c r="AW1553" s="69"/>
      <c r="AX1553" s="80"/>
      <c r="AY1553" s="80"/>
      <c r="AZ1553" s="69"/>
      <c r="BA1553" s="69"/>
      <c r="BB1553" s="80"/>
      <c r="BC1553" s="80"/>
      <c r="BD1553" s="69"/>
      <c r="BE1553" s="69"/>
      <c r="BF1553" s="80"/>
      <c r="BG1553" s="80"/>
      <c r="BH1553" s="69"/>
      <c r="BI1553" s="69"/>
      <c r="BJ1553" s="80"/>
      <c r="BK1553" s="80"/>
      <c r="BL1553" s="69"/>
      <c r="BM1553" s="69"/>
      <c r="BN1553" s="80"/>
      <c r="BO1553" s="80"/>
      <c r="BP1553" s="69"/>
      <c r="BQ1553" s="69"/>
      <c r="BR1553" s="80"/>
      <c r="BS1553" s="80"/>
      <c r="BT1553" s="69"/>
      <c r="BU1553" s="69"/>
      <c r="BV1553" s="80"/>
      <c r="BW1553" s="80"/>
      <c r="BX1553" s="69"/>
      <c r="BY1553" s="69"/>
      <c r="BZ1553" s="80"/>
      <c r="CA1553" s="80"/>
      <c r="CB1553" s="69"/>
      <c r="CC1553" s="69"/>
      <c r="CD1553" s="80"/>
      <c r="CE1553" s="80"/>
      <c r="CF1553" s="69"/>
      <c r="CG1553" s="69"/>
      <c r="CH1553" s="69"/>
      <c r="CI1553" s="69"/>
      <c r="CJ1553" s="69"/>
      <c r="CK1553" s="69"/>
      <c r="CL1553" s="68"/>
      <c r="CM1553" s="67"/>
      <c r="CN1553" s="67"/>
      <c r="CO1553" s="68"/>
      <c r="CP1553" s="68"/>
      <c r="CQ1553" s="67"/>
      <c r="CR1553" s="67"/>
      <c r="CS1553" s="69"/>
      <c r="CT1553" s="81"/>
      <c r="CU1553" s="69"/>
      <c r="CV1553" s="69"/>
      <c r="CW1553" s="69"/>
      <c r="CX1553" s="69"/>
      <c r="CY1553" s="69"/>
      <c r="CZ1553" s="69"/>
      <c r="DA1553" s="69"/>
    </row>
    <row r="1554" spans="2:105">
      <c r="B1554" s="67"/>
      <c r="C1554" s="67"/>
      <c r="D1554" s="67"/>
      <c r="E1554" s="69"/>
      <c r="F1554" s="68"/>
      <c r="G1554" s="67"/>
      <c r="H1554" s="69"/>
      <c r="I1554" s="69"/>
      <c r="J1554" s="69"/>
      <c r="K1554" s="69"/>
      <c r="L1554" s="69"/>
      <c r="M1554" s="69"/>
      <c r="N1554" s="69"/>
      <c r="O1554" s="69"/>
      <c r="P1554" s="69"/>
      <c r="Q1554" s="69"/>
      <c r="R1554" s="69"/>
      <c r="S1554" s="80"/>
      <c r="T1554" s="80"/>
      <c r="U1554" s="80"/>
      <c r="V1554" s="80"/>
      <c r="W1554" s="80"/>
      <c r="X1554" s="80"/>
      <c r="Y1554" s="80"/>
      <c r="Z1554" s="80"/>
      <c r="AA1554" s="80"/>
      <c r="AB1554" s="80"/>
      <c r="AC1554" s="80"/>
      <c r="AD1554" s="80"/>
      <c r="AE1554" s="69"/>
      <c r="AF1554" s="69"/>
      <c r="AG1554" s="69"/>
      <c r="AH1554" s="80"/>
      <c r="AI1554" s="80"/>
      <c r="AJ1554" s="69"/>
      <c r="AK1554" s="69"/>
      <c r="AL1554" s="80"/>
      <c r="AM1554" s="80"/>
      <c r="AN1554" s="69"/>
      <c r="AO1554" s="69"/>
      <c r="AP1554" s="80"/>
      <c r="AQ1554" s="80"/>
      <c r="AR1554" s="69"/>
      <c r="AS1554" s="69"/>
      <c r="AT1554" s="80"/>
      <c r="AU1554" s="80"/>
      <c r="AV1554" s="69"/>
      <c r="AW1554" s="69"/>
      <c r="AX1554" s="80"/>
      <c r="AY1554" s="80"/>
      <c r="AZ1554" s="69"/>
      <c r="BA1554" s="69"/>
      <c r="BB1554" s="80"/>
      <c r="BC1554" s="80"/>
      <c r="BD1554" s="69"/>
      <c r="BE1554" s="69"/>
      <c r="BF1554" s="80"/>
      <c r="BG1554" s="80"/>
      <c r="BH1554" s="69"/>
      <c r="BI1554" s="69"/>
      <c r="BJ1554" s="80"/>
      <c r="BK1554" s="80"/>
      <c r="BL1554" s="69"/>
      <c r="BM1554" s="69"/>
      <c r="BN1554" s="80"/>
      <c r="BO1554" s="80"/>
      <c r="BP1554" s="69"/>
      <c r="BQ1554" s="69"/>
      <c r="BR1554" s="80"/>
      <c r="BS1554" s="80"/>
      <c r="BT1554" s="69"/>
      <c r="BU1554" s="69"/>
      <c r="BV1554" s="80"/>
      <c r="BW1554" s="80"/>
      <c r="BX1554" s="69"/>
      <c r="BY1554" s="69"/>
      <c r="BZ1554" s="80"/>
      <c r="CA1554" s="80"/>
      <c r="CB1554" s="69"/>
      <c r="CC1554" s="69"/>
      <c r="CD1554" s="80"/>
      <c r="CE1554" s="80"/>
      <c r="CF1554" s="69"/>
      <c r="CG1554" s="69"/>
      <c r="CH1554" s="69"/>
      <c r="CI1554" s="69"/>
      <c r="CJ1554" s="69"/>
      <c r="CK1554" s="69"/>
      <c r="CL1554" s="68"/>
      <c r="CM1554" s="67"/>
      <c r="CN1554" s="67"/>
      <c r="CO1554" s="68"/>
      <c r="CP1554" s="68"/>
      <c r="CQ1554" s="67"/>
      <c r="CR1554" s="67"/>
      <c r="CS1554" s="69"/>
      <c r="CT1554" s="81"/>
      <c r="CU1554" s="69"/>
      <c r="CV1554" s="69"/>
      <c r="CW1554" s="69"/>
      <c r="CX1554" s="69"/>
      <c r="CY1554" s="69"/>
      <c r="CZ1554" s="69"/>
      <c r="DA1554" s="69"/>
    </row>
    <row r="1555" spans="2:105">
      <c r="B1555" s="67"/>
      <c r="C1555" s="67"/>
      <c r="D1555" s="67"/>
      <c r="E1555" s="69"/>
      <c r="F1555" s="68"/>
      <c r="G1555" s="67"/>
      <c r="H1555" s="69"/>
      <c r="I1555" s="69"/>
      <c r="J1555" s="69"/>
      <c r="K1555" s="69"/>
      <c r="L1555" s="69"/>
      <c r="M1555" s="69"/>
      <c r="N1555" s="69"/>
      <c r="O1555" s="69"/>
      <c r="P1555" s="69"/>
      <c r="Q1555" s="69"/>
      <c r="R1555" s="69"/>
      <c r="S1555" s="80"/>
      <c r="T1555" s="80"/>
      <c r="U1555" s="80"/>
      <c r="V1555" s="80"/>
      <c r="W1555" s="80"/>
      <c r="X1555" s="80"/>
      <c r="Y1555" s="80"/>
      <c r="Z1555" s="80"/>
      <c r="AA1555" s="80"/>
      <c r="AB1555" s="80"/>
      <c r="AC1555" s="80"/>
      <c r="AD1555" s="80"/>
      <c r="AE1555" s="69"/>
      <c r="AF1555" s="69"/>
      <c r="AG1555" s="69"/>
      <c r="AH1555" s="80"/>
      <c r="AI1555" s="80"/>
      <c r="AJ1555" s="69"/>
      <c r="AK1555" s="69"/>
      <c r="AL1555" s="80"/>
      <c r="AM1555" s="80"/>
      <c r="AN1555" s="69"/>
      <c r="AO1555" s="69"/>
      <c r="AP1555" s="80"/>
      <c r="AQ1555" s="80"/>
      <c r="AR1555" s="69"/>
      <c r="AS1555" s="69"/>
      <c r="AT1555" s="80"/>
      <c r="AU1555" s="80"/>
      <c r="AV1555" s="69"/>
      <c r="AW1555" s="69"/>
      <c r="AX1555" s="80"/>
      <c r="AY1555" s="80"/>
      <c r="AZ1555" s="69"/>
      <c r="BA1555" s="69"/>
      <c r="BB1555" s="80"/>
      <c r="BC1555" s="80"/>
      <c r="BD1555" s="69"/>
      <c r="BE1555" s="69"/>
      <c r="BF1555" s="80"/>
      <c r="BG1555" s="80"/>
      <c r="BH1555" s="69"/>
      <c r="BI1555" s="69"/>
      <c r="BJ1555" s="80"/>
      <c r="BK1555" s="80"/>
      <c r="BL1555" s="69"/>
      <c r="BM1555" s="69"/>
      <c r="BN1555" s="80"/>
      <c r="BO1555" s="80"/>
      <c r="BP1555" s="69"/>
      <c r="BQ1555" s="69"/>
      <c r="BR1555" s="80"/>
      <c r="BS1555" s="80"/>
      <c r="BT1555" s="69"/>
      <c r="BU1555" s="69"/>
      <c r="BV1555" s="80"/>
      <c r="BW1555" s="80"/>
      <c r="BX1555" s="69"/>
      <c r="BY1555" s="69"/>
      <c r="BZ1555" s="80"/>
      <c r="CA1555" s="80"/>
      <c r="CB1555" s="69"/>
      <c r="CC1555" s="69"/>
      <c r="CD1555" s="80"/>
      <c r="CE1555" s="80"/>
      <c r="CF1555" s="69"/>
      <c r="CG1555" s="69"/>
      <c r="CH1555" s="69"/>
      <c r="CI1555" s="69"/>
      <c r="CJ1555" s="69"/>
      <c r="CK1555" s="69"/>
      <c r="CL1555" s="68"/>
      <c r="CM1555" s="67"/>
      <c r="CN1555" s="67"/>
      <c r="CO1555" s="68"/>
      <c r="CP1555" s="68"/>
      <c r="CQ1555" s="67"/>
      <c r="CR1555" s="67"/>
      <c r="CS1555" s="69"/>
      <c r="CT1555" s="81"/>
      <c r="CU1555" s="69"/>
      <c r="CV1555" s="69"/>
      <c r="CW1555" s="69"/>
      <c r="CX1555" s="69"/>
      <c r="CY1555" s="69"/>
      <c r="CZ1555" s="69"/>
      <c r="DA1555" s="69"/>
    </row>
    <row r="1556" spans="2:105">
      <c r="B1556" s="67"/>
      <c r="C1556" s="67"/>
      <c r="D1556" s="67"/>
      <c r="E1556" s="69"/>
      <c r="F1556" s="68"/>
      <c r="G1556" s="67"/>
      <c r="H1556" s="69"/>
      <c r="I1556" s="69"/>
      <c r="J1556" s="69"/>
      <c r="K1556" s="69"/>
      <c r="L1556" s="69"/>
      <c r="M1556" s="69"/>
      <c r="N1556" s="69"/>
      <c r="O1556" s="69"/>
      <c r="P1556" s="69"/>
      <c r="Q1556" s="69"/>
      <c r="R1556" s="69"/>
      <c r="S1556" s="80"/>
      <c r="T1556" s="80"/>
      <c r="U1556" s="80"/>
      <c r="V1556" s="80"/>
      <c r="W1556" s="80"/>
      <c r="X1556" s="80"/>
      <c r="Y1556" s="80"/>
      <c r="Z1556" s="80"/>
      <c r="AA1556" s="80"/>
      <c r="AB1556" s="80"/>
      <c r="AC1556" s="80"/>
      <c r="AD1556" s="80"/>
      <c r="AE1556" s="69"/>
      <c r="AF1556" s="69"/>
      <c r="AG1556" s="69"/>
      <c r="AH1556" s="80"/>
      <c r="AI1556" s="80"/>
      <c r="AJ1556" s="69"/>
      <c r="AK1556" s="69"/>
      <c r="AL1556" s="80"/>
      <c r="AM1556" s="80"/>
      <c r="AN1556" s="69"/>
      <c r="AO1556" s="69"/>
      <c r="AP1556" s="80"/>
      <c r="AQ1556" s="80"/>
      <c r="AR1556" s="69"/>
      <c r="AS1556" s="69"/>
      <c r="AT1556" s="80"/>
      <c r="AU1556" s="80"/>
      <c r="AV1556" s="69"/>
      <c r="AW1556" s="69"/>
      <c r="AX1556" s="80"/>
      <c r="AY1556" s="80"/>
      <c r="AZ1556" s="69"/>
      <c r="BA1556" s="69"/>
      <c r="BB1556" s="80"/>
      <c r="BC1556" s="80"/>
      <c r="BD1556" s="69"/>
      <c r="BE1556" s="69"/>
      <c r="BF1556" s="80"/>
      <c r="BG1556" s="80"/>
      <c r="BH1556" s="69"/>
      <c r="BI1556" s="69"/>
      <c r="BJ1556" s="80"/>
      <c r="BK1556" s="80"/>
      <c r="BL1556" s="69"/>
      <c r="BM1556" s="69"/>
      <c r="BN1556" s="80"/>
      <c r="BO1556" s="80"/>
      <c r="BP1556" s="69"/>
      <c r="BQ1556" s="69"/>
      <c r="BR1556" s="80"/>
      <c r="BS1556" s="80"/>
      <c r="BT1556" s="69"/>
      <c r="BU1556" s="69"/>
      <c r="BV1556" s="80"/>
      <c r="BW1556" s="80"/>
      <c r="BX1556" s="69"/>
      <c r="BY1556" s="69"/>
      <c r="BZ1556" s="80"/>
      <c r="CA1556" s="80"/>
      <c r="CB1556" s="69"/>
      <c r="CC1556" s="69"/>
      <c r="CD1556" s="80"/>
      <c r="CE1556" s="80"/>
      <c r="CF1556" s="69"/>
      <c r="CG1556" s="69"/>
      <c r="CH1556" s="69"/>
      <c r="CI1556" s="69"/>
      <c r="CJ1556" s="69"/>
      <c r="CK1556" s="69"/>
      <c r="CL1556" s="68"/>
      <c r="CM1556" s="67"/>
      <c r="CN1556" s="67"/>
      <c r="CO1556" s="68"/>
      <c r="CP1556" s="68"/>
      <c r="CQ1556" s="67"/>
      <c r="CR1556" s="67"/>
      <c r="CS1556" s="69"/>
      <c r="CT1556" s="81"/>
      <c r="CU1556" s="69"/>
      <c r="CV1556" s="69"/>
      <c r="CW1556" s="69"/>
      <c r="CX1556" s="69"/>
      <c r="CY1556" s="69"/>
      <c r="CZ1556" s="69"/>
      <c r="DA1556" s="69"/>
    </row>
    <row r="1557" spans="2:105">
      <c r="B1557" s="67"/>
      <c r="C1557" s="67"/>
      <c r="D1557" s="67"/>
      <c r="E1557" s="69"/>
      <c r="F1557" s="68"/>
      <c r="G1557" s="67"/>
      <c r="H1557" s="69"/>
      <c r="I1557" s="69"/>
      <c r="J1557" s="69"/>
      <c r="K1557" s="69"/>
      <c r="L1557" s="69"/>
      <c r="M1557" s="69"/>
      <c r="N1557" s="69"/>
      <c r="O1557" s="69"/>
      <c r="P1557" s="69"/>
      <c r="Q1557" s="69"/>
      <c r="R1557" s="69"/>
      <c r="S1557" s="80"/>
      <c r="T1557" s="80"/>
      <c r="U1557" s="80"/>
      <c r="V1557" s="80"/>
      <c r="W1557" s="80"/>
      <c r="X1557" s="80"/>
      <c r="Y1557" s="80"/>
      <c r="Z1557" s="80"/>
      <c r="AA1557" s="80"/>
      <c r="AB1557" s="80"/>
      <c r="AC1557" s="80"/>
      <c r="AD1557" s="80"/>
      <c r="AE1557" s="69"/>
      <c r="AF1557" s="69"/>
      <c r="AG1557" s="69"/>
      <c r="AH1557" s="80"/>
      <c r="AI1557" s="80"/>
      <c r="AJ1557" s="69"/>
      <c r="AK1557" s="69"/>
      <c r="AL1557" s="80"/>
      <c r="AM1557" s="80"/>
      <c r="AN1557" s="69"/>
      <c r="AO1557" s="69"/>
      <c r="AP1557" s="80"/>
      <c r="AQ1557" s="80"/>
      <c r="AR1557" s="69"/>
      <c r="AS1557" s="69"/>
      <c r="AT1557" s="80"/>
      <c r="AU1557" s="80"/>
      <c r="AV1557" s="69"/>
      <c r="AW1557" s="69"/>
      <c r="AX1557" s="80"/>
      <c r="AY1557" s="80"/>
      <c r="AZ1557" s="69"/>
      <c r="BA1557" s="69"/>
      <c r="BB1557" s="80"/>
      <c r="BC1557" s="80"/>
      <c r="BD1557" s="69"/>
      <c r="BE1557" s="69"/>
      <c r="BF1557" s="80"/>
      <c r="BG1557" s="80"/>
      <c r="BH1557" s="69"/>
      <c r="BI1557" s="69"/>
      <c r="BJ1557" s="80"/>
      <c r="BK1557" s="80"/>
      <c r="BL1557" s="69"/>
      <c r="BM1557" s="69"/>
      <c r="BN1557" s="80"/>
      <c r="BO1557" s="80"/>
      <c r="BP1557" s="69"/>
      <c r="BQ1557" s="69"/>
      <c r="BR1557" s="80"/>
      <c r="BS1557" s="80"/>
      <c r="BT1557" s="69"/>
      <c r="BU1557" s="69"/>
      <c r="BV1557" s="80"/>
      <c r="BW1557" s="80"/>
      <c r="BX1557" s="69"/>
      <c r="BY1557" s="69"/>
      <c r="BZ1557" s="80"/>
      <c r="CA1557" s="80"/>
      <c r="CB1557" s="69"/>
      <c r="CC1557" s="69"/>
      <c r="CD1557" s="80"/>
      <c r="CE1557" s="80"/>
      <c r="CF1557" s="69"/>
      <c r="CG1557" s="69"/>
      <c r="CH1557" s="69"/>
      <c r="CI1557" s="69"/>
      <c r="CJ1557" s="69"/>
      <c r="CK1557" s="69"/>
      <c r="CL1557" s="68"/>
      <c r="CM1557" s="67"/>
      <c r="CN1557" s="67"/>
      <c r="CO1557" s="68"/>
      <c r="CP1557" s="68"/>
      <c r="CQ1557" s="67"/>
      <c r="CR1557" s="67"/>
      <c r="CS1557" s="69"/>
      <c r="CT1557" s="81"/>
      <c r="CU1557" s="69"/>
      <c r="CV1557" s="69"/>
      <c r="CW1557" s="69"/>
      <c r="CX1557" s="69"/>
      <c r="CY1557" s="69"/>
      <c r="CZ1557" s="69"/>
      <c r="DA1557" s="69"/>
    </row>
    <row r="1558" spans="2:105">
      <c r="B1558" s="67"/>
      <c r="C1558" s="67"/>
      <c r="D1558" s="67"/>
      <c r="E1558" s="69"/>
      <c r="F1558" s="68"/>
      <c r="G1558" s="67"/>
      <c r="H1558" s="69"/>
      <c r="I1558" s="69"/>
      <c r="J1558" s="69"/>
      <c r="K1558" s="69"/>
      <c r="L1558" s="69"/>
      <c r="M1558" s="69"/>
      <c r="N1558" s="69"/>
      <c r="O1558" s="69"/>
      <c r="P1558" s="69"/>
      <c r="Q1558" s="69"/>
      <c r="R1558" s="69"/>
      <c r="S1558" s="80"/>
      <c r="T1558" s="80"/>
      <c r="U1558" s="80"/>
      <c r="V1558" s="80"/>
      <c r="W1558" s="80"/>
      <c r="X1558" s="80"/>
      <c r="Y1558" s="80"/>
      <c r="Z1558" s="80"/>
      <c r="AA1558" s="80"/>
      <c r="AB1558" s="80"/>
      <c r="AC1558" s="80"/>
      <c r="AD1558" s="80"/>
      <c r="AE1558" s="69"/>
      <c r="AF1558" s="69"/>
      <c r="AG1558" s="69"/>
      <c r="AH1558" s="80"/>
      <c r="AI1558" s="80"/>
      <c r="AJ1558" s="69"/>
      <c r="AK1558" s="69"/>
      <c r="AL1558" s="80"/>
      <c r="AM1558" s="80"/>
      <c r="AN1558" s="69"/>
      <c r="AO1558" s="69"/>
      <c r="AP1558" s="80"/>
      <c r="AQ1558" s="80"/>
      <c r="AR1558" s="69"/>
      <c r="AS1558" s="69"/>
      <c r="AT1558" s="80"/>
      <c r="AU1558" s="80"/>
      <c r="AV1558" s="69"/>
      <c r="AW1558" s="69"/>
      <c r="AX1558" s="80"/>
      <c r="AY1558" s="80"/>
      <c r="AZ1558" s="69"/>
      <c r="BA1558" s="69"/>
      <c r="BB1558" s="80"/>
      <c r="BC1558" s="80"/>
      <c r="BD1558" s="69"/>
      <c r="BE1558" s="69"/>
      <c r="BF1558" s="80"/>
      <c r="BG1558" s="80"/>
      <c r="BH1558" s="69"/>
      <c r="BI1558" s="69"/>
      <c r="BJ1558" s="80"/>
      <c r="BK1558" s="80"/>
      <c r="BL1558" s="69"/>
      <c r="BM1558" s="69"/>
      <c r="BN1558" s="80"/>
      <c r="BO1558" s="80"/>
      <c r="BP1558" s="69"/>
      <c r="BQ1558" s="69"/>
      <c r="BR1558" s="80"/>
      <c r="BS1558" s="80"/>
      <c r="BT1558" s="69"/>
      <c r="BU1558" s="69"/>
      <c r="BV1558" s="80"/>
      <c r="BW1558" s="80"/>
      <c r="BX1558" s="69"/>
      <c r="BY1558" s="69"/>
      <c r="BZ1558" s="80"/>
      <c r="CA1558" s="80"/>
      <c r="CB1558" s="69"/>
      <c r="CC1558" s="69"/>
      <c r="CD1558" s="80"/>
      <c r="CE1558" s="80"/>
      <c r="CF1558" s="69"/>
      <c r="CG1558" s="69"/>
      <c r="CH1558" s="69"/>
      <c r="CI1558" s="69"/>
      <c r="CJ1558" s="69"/>
      <c r="CK1558" s="69"/>
      <c r="CL1558" s="68"/>
      <c r="CM1558" s="67"/>
      <c r="CN1558" s="67"/>
      <c r="CO1558" s="68"/>
      <c r="CP1558" s="68"/>
      <c r="CQ1558" s="67"/>
      <c r="CR1558" s="67"/>
      <c r="CS1558" s="69"/>
      <c r="CT1558" s="81"/>
      <c r="CU1558" s="69"/>
      <c r="CV1558" s="69"/>
      <c r="CW1558" s="69"/>
      <c r="CX1558" s="69"/>
      <c r="CY1558" s="69"/>
      <c r="CZ1558" s="69"/>
      <c r="DA1558" s="69"/>
    </row>
    <row r="1559" spans="2:105">
      <c r="B1559" s="67"/>
      <c r="C1559" s="67"/>
      <c r="D1559" s="67"/>
      <c r="E1559" s="69"/>
      <c r="F1559" s="68"/>
      <c r="G1559" s="67"/>
      <c r="H1559" s="69"/>
      <c r="I1559" s="69"/>
      <c r="J1559" s="69"/>
      <c r="K1559" s="69"/>
      <c r="L1559" s="69"/>
      <c r="M1559" s="69"/>
      <c r="N1559" s="69"/>
      <c r="O1559" s="69"/>
      <c r="P1559" s="69"/>
      <c r="Q1559" s="69"/>
      <c r="R1559" s="69"/>
      <c r="S1559" s="80"/>
      <c r="T1559" s="80"/>
      <c r="U1559" s="80"/>
      <c r="V1559" s="80"/>
      <c r="W1559" s="80"/>
      <c r="X1559" s="80"/>
      <c r="Y1559" s="80"/>
      <c r="Z1559" s="80"/>
      <c r="AA1559" s="80"/>
      <c r="AB1559" s="80"/>
      <c r="AC1559" s="80"/>
      <c r="AD1559" s="80"/>
      <c r="AE1559" s="69"/>
      <c r="AF1559" s="69"/>
      <c r="AG1559" s="69"/>
      <c r="AH1559" s="80"/>
      <c r="AI1559" s="80"/>
      <c r="AJ1559" s="69"/>
      <c r="AK1559" s="69"/>
      <c r="AL1559" s="80"/>
      <c r="AM1559" s="80"/>
      <c r="AN1559" s="69"/>
      <c r="AO1559" s="69"/>
      <c r="AP1559" s="80"/>
      <c r="AQ1559" s="80"/>
      <c r="AR1559" s="69"/>
      <c r="AS1559" s="69"/>
      <c r="AT1559" s="80"/>
      <c r="AU1559" s="80"/>
      <c r="AV1559" s="69"/>
      <c r="AW1559" s="69"/>
      <c r="AX1559" s="80"/>
      <c r="AY1559" s="80"/>
      <c r="AZ1559" s="69"/>
      <c r="BA1559" s="69"/>
      <c r="BB1559" s="80"/>
      <c r="BC1559" s="80"/>
      <c r="BD1559" s="69"/>
      <c r="BE1559" s="69"/>
      <c r="BF1559" s="80"/>
      <c r="BG1559" s="80"/>
      <c r="BH1559" s="69"/>
      <c r="BI1559" s="69"/>
      <c r="BJ1559" s="80"/>
      <c r="BK1559" s="80"/>
      <c r="BL1559" s="69"/>
      <c r="BM1559" s="69"/>
      <c r="BN1559" s="80"/>
      <c r="BO1559" s="80"/>
      <c r="BP1559" s="69"/>
      <c r="BQ1559" s="69"/>
      <c r="BR1559" s="80"/>
      <c r="BS1559" s="80"/>
      <c r="BT1559" s="69"/>
      <c r="BU1559" s="69"/>
      <c r="BV1559" s="80"/>
      <c r="BW1559" s="80"/>
      <c r="BX1559" s="69"/>
      <c r="BY1559" s="69"/>
      <c r="BZ1559" s="80"/>
      <c r="CA1559" s="80"/>
      <c r="CB1559" s="69"/>
      <c r="CC1559" s="69"/>
      <c r="CD1559" s="80"/>
      <c r="CE1559" s="80"/>
      <c r="CF1559" s="69"/>
      <c r="CG1559" s="69"/>
      <c r="CH1559" s="69"/>
      <c r="CI1559" s="69"/>
      <c r="CJ1559" s="69"/>
      <c r="CK1559" s="69"/>
      <c r="CL1559" s="68"/>
      <c r="CM1559" s="67"/>
      <c r="CN1559" s="67"/>
      <c r="CO1559" s="68"/>
      <c r="CP1559" s="68"/>
      <c r="CQ1559" s="67"/>
      <c r="CR1559" s="67"/>
      <c r="CS1559" s="69"/>
      <c r="CT1559" s="81"/>
      <c r="CU1559" s="69"/>
      <c r="CV1559" s="69"/>
      <c r="CW1559" s="69"/>
      <c r="CX1559" s="69"/>
      <c r="CY1559" s="69"/>
      <c r="CZ1559" s="69"/>
      <c r="DA1559" s="69"/>
    </row>
    <row r="1560" spans="2:105">
      <c r="B1560" s="67"/>
      <c r="C1560" s="67"/>
      <c r="D1560" s="67"/>
      <c r="E1560" s="69"/>
      <c r="F1560" s="68"/>
      <c r="G1560" s="67"/>
      <c r="H1560" s="69"/>
      <c r="I1560" s="69"/>
      <c r="J1560" s="69"/>
      <c r="K1560" s="69"/>
      <c r="L1560" s="69"/>
      <c r="M1560" s="69"/>
      <c r="N1560" s="69"/>
      <c r="O1560" s="69"/>
      <c r="P1560" s="69"/>
      <c r="Q1560" s="69"/>
      <c r="R1560" s="69"/>
      <c r="S1560" s="80"/>
      <c r="T1560" s="80"/>
      <c r="U1560" s="80"/>
      <c r="V1560" s="80"/>
      <c r="W1560" s="80"/>
      <c r="X1560" s="80"/>
      <c r="Y1560" s="80"/>
      <c r="Z1560" s="80"/>
      <c r="AA1560" s="80"/>
      <c r="AB1560" s="80"/>
      <c r="AC1560" s="80"/>
      <c r="AD1560" s="80"/>
      <c r="AE1560" s="69"/>
      <c r="AF1560" s="69"/>
      <c r="AG1560" s="69"/>
      <c r="AH1560" s="80"/>
      <c r="AI1560" s="80"/>
      <c r="AJ1560" s="69"/>
      <c r="AK1560" s="69"/>
      <c r="AL1560" s="80"/>
      <c r="AM1560" s="80"/>
      <c r="AN1560" s="69"/>
      <c r="AO1560" s="69"/>
      <c r="AP1560" s="80"/>
      <c r="AQ1560" s="80"/>
      <c r="AR1560" s="69"/>
      <c r="AS1560" s="69"/>
      <c r="AT1560" s="80"/>
      <c r="AU1560" s="80"/>
      <c r="AV1560" s="69"/>
      <c r="AW1560" s="69"/>
      <c r="AX1560" s="80"/>
      <c r="AY1560" s="80"/>
      <c r="AZ1560" s="69"/>
      <c r="BA1560" s="69"/>
      <c r="BB1560" s="80"/>
      <c r="BC1560" s="80"/>
      <c r="BD1560" s="69"/>
      <c r="BE1560" s="69"/>
      <c r="BF1560" s="80"/>
      <c r="BG1560" s="80"/>
      <c r="BH1560" s="69"/>
      <c r="BI1560" s="69"/>
      <c r="BJ1560" s="80"/>
      <c r="BK1560" s="80"/>
      <c r="BL1560" s="69"/>
      <c r="BM1560" s="69"/>
      <c r="BN1560" s="80"/>
      <c r="BO1560" s="80"/>
      <c r="BP1560" s="69"/>
      <c r="BQ1560" s="69"/>
      <c r="BR1560" s="80"/>
      <c r="BS1560" s="80"/>
      <c r="BT1560" s="69"/>
      <c r="BU1560" s="69"/>
      <c r="BV1560" s="80"/>
      <c r="BW1560" s="80"/>
      <c r="BX1560" s="69"/>
      <c r="BY1560" s="69"/>
      <c r="BZ1560" s="80"/>
      <c r="CA1560" s="80"/>
      <c r="CB1560" s="69"/>
      <c r="CC1560" s="69"/>
      <c r="CD1560" s="80"/>
      <c r="CE1560" s="80"/>
      <c r="CF1560" s="69"/>
      <c r="CG1560" s="69"/>
      <c r="CH1560" s="69"/>
      <c r="CI1560" s="69"/>
      <c r="CJ1560" s="69"/>
      <c r="CK1560" s="69"/>
      <c r="CL1560" s="68"/>
      <c r="CM1560" s="67"/>
      <c r="CN1560" s="67"/>
      <c r="CO1560" s="68"/>
      <c r="CP1560" s="68"/>
      <c r="CQ1560" s="67"/>
      <c r="CR1560" s="67"/>
      <c r="CS1560" s="69"/>
      <c r="CT1560" s="81"/>
      <c r="CU1560" s="69"/>
      <c r="CV1560" s="69"/>
      <c r="CW1560" s="69"/>
      <c r="CX1560" s="69"/>
      <c r="CY1560" s="69"/>
      <c r="CZ1560" s="69"/>
      <c r="DA1560" s="69"/>
    </row>
    <row r="1561" spans="2:105">
      <c r="B1561" s="67"/>
      <c r="C1561" s="67"/>
      <c r="D1561" s="67"/>
      <c r="E1561" s="69"/>
      <c r="F1561" s="68"/>
      <c r="G1561" s="67"/>
      <c r="H1561" s="69"/>
      <c r="I1561" s="69"/>
      <c r="J1561" s="69"/>
      <c r="K1561" s="69"/>
      <c r="L1561" s="69"/>
      <c r="M1561" s="69"/>
      <c r="N1561" s="69"/>
      <c r="O1561" s="69"/>
      <c r="P1561" s="69"/>
      <c r="Q1561" s="69"/>
      <c r="R1561" s="69"/>
      <c r="S1561" s="80"/>
      <c r="T1561" s="80"/>
      <c r="U1561" s="80"/>
      <c r="V1561" s="80"/>
      <c r="W1561" s="80"/>
      <c r="X1561" s="80"/>
      <c r="Y1561" s="80"/>
      <c r="Z1561" s="80"/>
      <c r="AA1561" s="80"/>
      <c r="AB1561" s="80"/>
      <c r="AC1561" s="80"/>
      <c r="AD1561" s="80"/>
      <c r="AE1561" s="69"/>
      <c r="AF1561" s="69"/>
      <c r="AG1561" s="69"/>
      <c r="AH1561" s="80"/>
      <c r="AI1561" s="80"/>
      <c r="AJ1561" s="69"/>
      <c r="AK1561" s="69"/>
      <c r="AL1561" s="80"/>
      <c r="AM1561" s="80"/>
      <c r="AN1561" s="69"/>
      <c r="AO1561" s="69"/>
      <c r="AP1561" s="80"/>
      <c r="AQ1561" s="80"/>
      <c r="AR1561" s="69"/>
      <c r="AS1561" s="69"/>
      <c r="AT1561" s="80"/>
      <c r="AU1561" s="80"/>
      <c r="AV1561" s="69"/>
      <c r="AW1561" s="69"/>
      <c r="AX1561" s="80"/>
      <c r="AY1561" s="80"/>
      <c r="AZ1561" s="69"/>
      <c r="BA1561" s="69"/>
      <c r="BB1561" s="80"/>
      <c r="BC1561" s="80"/>
      <c r="BD1561" s="69"/>
      <c r="BE1561" s="69"/>
      <c r="BF1561" s="80"/>
      <c r="BG1561" s="80"/>
      <c r="BH1561" s="69"/>
      <c r="BI1561" s="69"/>
      <c r="BJ1561" s="80"/>
      <c r="BK1561" s="80"/>
      <c r="BL1561" s="69"/>
      <c r="BM1561" s="69"/>
      <c r="BN1561" s="80"/>
      <c r="BO1561" s="80"/>
      <c r="BP1561" s="69"/>
      <c r="BQ1561" s="69"/>
      <c r="BR1561" s="80"/>
      <c r="BS1561" s="80"/>
      <c r="BT1561" s="69"/>
      <c r="BU1561" s="69"/>
      <c r="BV1561" s="80"/>
      <c r="BW1561" s="80"/>
      <c r="BX1561" s="69"/>
      <c r="BY1561" s="69"/>
      <c r="BZ1561" s="80"/>
      <c r="CA1561" s="80"/>
      <c r="CB1561" s="69"/>
      <c r="CC1561" s="69"/>
      <c r="CD1561" s="80"/>
      <c r="CE1561" s="80"/>
      <c r="CF1561" s="69"/>
      <c r="CG1561" s="69"/>
      <c r="CH1561" s="69"/>
      <c r="CI1561" s="69"/>
      <c r="CJ1561" s="69"/>
      <c r="CK1561" s="69"/>
      <c r="CL1561" s="68"/>
      <c r="CM1561" s="67"/>
      <c r="CN1561" s="67"/>
      <c r="CO1561" s="68"/>
      <c r="CP1561" s="68"/>
      <c r="CQ1561" s="67"/>
      <c r="CR1561" s="67"/>
      <c r="CS1561" s="69"/>
      <c r="CT1561" s="81"/>
      <c r="CU1561" s="69"/>
      <c r="CV1561" s="69"/>
      <c r="CW1561" s="69"/>
      <c r="CX1561" s="69"/>
      <c r="CY1561" s="69"/>
      <c r="CZ1561" s="69"/>
      <c r="DA1561" s="69"/>
    </row>
    <row r="1562" spans="2:105">
      <c r="B1562" s="67"/>
      <c r="C1562" s="67"/>
      <c r="D1562" s="67"/>
      <c r="E1562" s="69"/>
      <c r="F1562" s="68"/>
      <c r="G1562" s="67"/>
      <c r="H1562" s="69"/>
      <c r="I1562" s="69"/>
      <c r="J1562" s="69"/>
      <c r="K1562" s="69"/>
      <c r="L1562" s="69"/>
      <c r="M1562" s="69"/>
      <c r="N1562" s="69"/>
      <c r="O1562" s="69"/>
      <c r="P1562" s="69"/>
      <c r="Q1562" s="69"/>
      <c r="R1562" s="69"/>
      <c r="S1562" s="80"/>
      <c r="T1562" s="80"/>
      <c r="U1562" s="80"/>
      <c r="V1562" s="80"/>
      <c r="W1562" s="80"/>
      <c r="X1562" s="80"/>
      <c r="Y1562" s="80"/>
      <c r="Z1562" s="80"/>
      <c r="AA1562" s="80"/>
      <c r="AB1562" s="80"/>
      <c r="AC1562" s="80"/>
      <c r="AD1562" s="80"/>
      <c r="AE1562" s="69"/>
      <c r="AF1562" s="69"/>
      <c r="AG1562" s="69"/>
      <c r="AH1562" s="80"/>
      <c r="AI1562" s="80"/>
      <c r="AJ1562" s="69"/>
      <c r="AK1562" s="69"/>
      <c r="AL1562" s="80"/>
      <c r="AM1562" s="80"/>
      <c r="AN1562" s="69"/>
      <c r="AO1562" s="69"/>
      <c r="AP1562" s="80"/>
      <c r="AQ1562" s="80"/>
      <c r="AR1562" s="69"/>
      <c r="AS1562" s="69"/>
      <c r="AT1562" s="80"/>
      <c r="AU1562" s="80"/>
      <c r="AV1562" s="69"/>
      <c r="AW1562" s="69"/>
      <c r="AX1562" s="80"/>
      <c r="AY1562" s="80"/>
      <c r="AZ1562" s="69"/>
      <c r="BA1562" s="69"/>
      <c r="BB1562" s="80"/>
      <c r="BC1562" s="80"/>
      <c r="BD1562" s="69"/>
      <c r="BE1562" s="69"/>
      <c r="BF1562" s="80"/>
      <c r="BG1562" s="80"/>
      <c r="BH1562" s="69"/>
      <c r="BI1562" s="69"/>
      <c r="BJ1562" s="80"/>
      <c r="BK1562" s="80"/>
      <c r="BL1562" s="69"/>
      <c r="BM1562" s="69"/>
      <c r="BN1562" s="80"/>
      <c r="BO1562" s="80"/>
      <c r="BP1562" s="69"/>
      <c r="BQ1562" s="69"/>
      <c r="BR1562" s="80"/>
      <c r="BS1562" s="80"/>
      <c r="BT1562" s="69"/>
      <c r="BU1562" s="69"/>
      <c r="BV1562" s="80"/>
      <c r="BW1562" s="80"/>
      <c r="BX1562" s="69"/>
      <c r="BY1562" s="69"/>
      <c r="BZ1562" s="80"/>
      <c r="CA1562" s="80"/>
      <c r="CB1562" s="69"/>
      <c r="CC1562" s="69"/>
      <c r="CD1562" s="80"/>
      <c r="CE1562" s="80"/>
      <c r="CF1562" s="69"/>
      <c r="CG1562" s="69"/>
      <c r="CH1562" s="69"/>
      <c r="CI1562" s="69"/>
      <c r="CJ1562" s="69"/>
      <c r="CK1562" s="69"/>
      <c r="CL1562" s="68"/>
      <c r="CM1562" s="67"/>
      <c r="CN1562" s="67"/>
      <c r="CO1562" s="68"/>
      <c r="CP1562" s="68"/>
      <c r="CQ1562" s="67"/>
      <c r="CR1562" s="67"/>
      <c r="CS1562" s="69"/>
      <c r="CT1562" s="81"/>
      <c r="CU1562" s="69"/>
      <c r="CV1562" s="69"/>
      <c r="CW1562" s="69"/>
      <c r="CX1562" s="69"/>
      <c r="CY1562" s="69"/>
      <c r="CZ1562" s="69"/>
      <c r="DA1562" s="69"/>
    </row>
    <row r="1563" spans="2:105">
      <c r="B1563" s="67"/>
      <c r="C1563" s="67"/>
      <c r="D1563" s="67"/>
      <c r="E1563" s="69"/>
      <c r="F1563" s="68"/>
      <c r="G1563" s="67"/>
      <c r="H1563" s="69"/>
      <c r="I1563" s="69"/>
      <c r="J1563" s="69"/>
      <c r="K1563" s="69"/>
      <c r="L1563" s="69"/>
      <c r="M1563" s="69"/>
      <c r="N1563" s="69"/>
      <c r="O1563" s="69"/>
      <c r="P1563" s="69"/>
      <c r="Q1563" s="69"/>
      <c r="R1563" s="69"/>
      <c r="S1563" s="80"/>
      <c r="T1563" s="80"/>
      <c r="U1563" s="80"/>
      <c r="V1563" s="80"/>
      <c r="W1563" s="80"/>
      <c r="X1563" s="80"/>
      <c r="Y1563" s="80"/>
      <c r="Z1563" s="80"/>
      <c r="AA1563" s="80"/>
      <c r="AB1563" s="80"/>
      <c r="AC1563" s="80"/>
      <c r="AD1563" s="80"/>
      <c r="AE1563" s="69"/>
      <c r="AF1563" s="69"/>
      <c r="AG1563" s="69"/>
      <c r="AH1563" s="80"/>
      <c r="AI1563" s="80"/>
      <c r="AJ1563" s="69"/>
      <c r="AK1563" s="69"/>
      <c r="AL1563" s="80"/>
      <c r="AM1563" s="80"/>
      <c r="AN1563" s="69"/>
      <c r="AO1563" s="69"/>
      <c r="AP1563" s="80"/>
      <c r="AQ1563" s="80"/>
      <c r="AR1563" s="69"/>
      <c r="AS1563" s="69"/>
      <c r="AT1563" s="80"/>
      <c r="AU1563" s="80"/>
      <c r="AV1563" s="69"/>
      <c r="AW1563" s="69"/>
      <c r="AX1563" s="80"/>
      <c r="AY1563" s="80"/>
      <c r="AZ1563" s="69"/>
      <c r="BA1563" s="69"/>
      <c r="BB1563" s="80"/>
      <c r="BC1563" s="80"/>
      <c r="BD1563" s="69"/>
      <c r="BE1563" s="69"/>
      <c r="BF1563" s="80"/>
      <c r="BG1563" s="80"/>
      <c r="BH1563" s="69"/>
      <c r="BI1563" s="69"/>
      <c r="BJ1563" s="80"/>
      <c r="BK1563" s="80"/>
      <c r="BL1563" s="69"/>
      <c r="BM1563" s="69"/>
      <c r="BN1563" s="80"/>
      <c r="BO1563" s="80"/>
      <c r="BP1563" s="69"/>
      <c r="BQ1563" s="69"/>
      <c r="BR1563" s="80"/>
      <c r="BS1563" s="80"/>
      <c r="BT1563" s="69"/>
      <c r="BU1563" s="69"/>
      <c r="BV1563" s="80"/>
      <c r="BW1563" s="80"/>
      <c r="BX1563" s="69"/>
      <c r="BY1563" s="69"/>
      <c r="BZ1563" s="80"/>
      <c r="CA1563" s="80"/>
      <c r="CB1563" s="69"/>
      <c r="CC1563" s="69"/>
      <c r="CD1563" s="80"/>
      <c r="CE1563" s="80"/>
      <c r="CF1563" s="69"/>
      <c r="CG1563" s="69"/>
      <c r="CH1563" s="69"/>
      <c r="CI1563" s="69"/>
      <c r="CJ1563" s="69"/>
      <c r="CK1563" s="69"/>
      <c r="CL1563" s="68"/>
      <c r="CM1563" s="67"/>
      <c r="CN1563" s="67"/>
      <c r="CO1563" s="68"/>
      <c r="CP1563" s="68"/>
      <c r="CQ1563" s="67"/>
      <c r="CR1563" s="67"/>
      <c r="CS1563" s="69"/>
      <c r="CT1563" s="81"/>
      <c r="CU1563" s="69"/>
      <c r="CV1563" s="69"/>
      <c r="CW1563" s="69"/>
      <c r="CX1563" s="69"/>
      <c r="CY1563" s="69"/>
      <c r="CZ1563" s="69"/>
      <c r="DA1563" s="69"/>
    </row>
    <row r="1564" spans="2:105">
      <c r="B1564" s="67"/>
      <c r="C1564" s="67"/>
      <c r="D1564" s="67"/>
      <c r="E1564" s="69"/>
      <c r="F1564" s="68"/>
      <c r="G1564" s="67"/>
      <c r="H1564" s="69"/>
      <c r="I1564" s="69"/>
      <c r="J1564" s="69"/>
      <c r="K1564" s="69"/>
      <c r="L1564" s="69"/>
      <c r="M1564" s="69"/>
      <c r="N1564" s="69"/>
      <c r="O1564" s="69"/>
      <c r="P1564" s="69"/>
      <c r="Q1564" s="69"/>
      <c r="R1564" s="69"/>
      <c r="S1564" s="80"/>
      <c r="T1564" s="80"/>
      <c r="U1564" s="80"/>
      <c r="V1564" s="80"/>
      <c r="W1564" s="80"/>
      <c r="X1564" s="80"/>
      <c r="Y1564" s="80"/>
      <c r="Z1564" s="80"/>
      <c r="AA1564" s="80"/>
      <c r="AB1564" s="80"/>
      <c r="AC1564" s="80"/>
      <c r="AD1564" s="80"/>
      <c r="AE1564" s="69"/>
      <c r="AF1564" s="69"/>
      <c r="AG1564" s="69"/>
      <c r="AH1564" s="80"/>
      <c r="AI1564" s="80"/>
      <c r="AJ1564" s="69"/>
      <c r="AK1564" s="69"/>
      <c r="AL1564" s="80"/>
      <c r="AM1564" s="80"/>
      <c r="AN1564" s="69"/>
      <c r="AO1564" s="69"/>
      <c r="AP1564" s="80"/>
      <c r="AQ1564" s="80"/>
      <c r="AR1564" s="69"/>
      <c r="AS1564" s="69"/>
      <c r="AT1564" s="80"/>
      <c r="AU1564" s="80"/>
      <c r="AV1564" s="69"/>
      <c r="AW1564" s="69"/>
      <c r="AX1564" s="80"/>
      <c r="AY1564" s="80"/>
      <c r="AZ1564" s="69"/>
      <c r="BA1564" s="69"/>
      <c r="BB1564" s="80"/>
      <c r="BC1564" s="80"/>
      <c r="BD1564" s="69"/>
      <c r="BE1564" s="69"/>
      <c r="BF1564" s="80"/>
      <c r="BG1564" s="80"/>
      <c r="BH1564" s="69"/>
      <c r="BI1564" s="69"/>
      <c r="BJ1564" s="80"/>
      <c r="BK1564" s="80"/>
      <c r="BL1564" s="69"/>
      <c r="BM1564" s="69"/>
      <c r="BN1564" s="80"/>
      <c r="BO1564" s="80"/>
      <c r="BP1564" s="69"/>
      <c r="BQ1564" s="69"/>
      <c r="BR1564" s="80"/>
      <c r="BS1564" s="80"/>
      <c r="BT1564" s="69"/>
      <c r="BU1564" s="69"/>
      <c r="BV1564" s="80"/>
      <c r="BW1564" s="80"/>
      <c r="BX1564" s="69"/>
      <c r="BY1564" s="69"/>
      <c r="BZ1564" s="80"/>
      <c r="CA1564" s="80"/>
      <c r="CB1564" s="69"/>
      <c r="CC1564" s="69"/>
      <c r="CD1564" s="80"/>
      <c r="CE1564" s="80"/>
      <c r="CF1564" s="69"/>
      <c r="CG1564" s="69"/>
      <c r="CH1564" s="69"/>
      <c r="CI1564" s="69"/>
      <c r="CJ1564" s="69"/>
      <c r="CK1564" s="69"/>
      <c r="CL1564" s="68"/>
      <c r="CM1564" s="67"/>
      <c r="CN1564" s="67"/>
      <c r="CO1564" s="68"/>
      <c r="CP1564" s="68"/>
      <c r="CQ1564" s="67"/>
      <c r="CR1564" s="67"/>
      <c r="CS1564" s="69"/>
      <c r="CT1564" s="81"/>
      <c r="CU1564" s="69"/>
      <c r="CV1564" s="69"/>
      <c r="CW1564" s="69"/>
      <c r="CX1564" s="69"/>
      <c r="CY1564" s="69"/>
      <c r="CZ1564" s="69"/>
      <c r="DA1564" s="69"/>
    </row>
    <row r="1565" spans="2:105">
      <c r="B1565" s="67"/>
      <c r="C1565" s="67"/>
      <c r="D1565" s="67"/>
      <c r="E1565" s="69"/>
      <c r="F1565" s="68"/>
      <c r="G1565" s="67"/>
      <c r="H1565" s="69"/>
      <c r="I1565" s="69"/>
      <c r="J1565" s="69"/>
      <c r="K1565" s="69"/>
      <c r="L1565" s="69"/>
      <c r="M1565" s="69"/>
      <c r="N1565" s="69"/>
      <c r="O1565" s="69"/>
      <c r="P1565" s="69"/>
      <c r="Q1565" s="69"/>
      <c r="R1565" s="69"/>
      <c r="S1565" s="80"/>
      <c r="T1565" s="80"/>
      <c r="U1565" s="80"/>
      <c r="V1565" s="80"/>
      <c r="W1565" s="80"/>
      <c r="X1565" s="80"/>
      <c r="Y1565" s="80"/>
      <c r="Z1565" s="80"/>
      <c r="AA1565" s="80"/>
      <c r="AB1565" s="80"/>
      <c r="AC1565" s="80"/>
      <c r="AD1565" s="80"/>
      <c r="AE1565" s="69"/>
      <c r="AF1565" s="69"/>
      <c r="AG1565" s="69"/>
      <c r="AH1565" s="80"/>
      <c r="AI1565" s="80"/>
      <c r="AJ1565" s="69"/>
      <c r="AK1565" s="69"/>
      <c r="AL1565" s="80"/>
      <c r="AM1565" s="80"/>
      <c r="AN1565" s="69"/>
      <c r="AO1565" s="69"/>
      <c r="AP1565" s="80"/>
      <c r="AQ1565" s="80"/>
      <c r="AR1565" s="69"/>
      <c r="AS1565" s="69"/>
      <c r="AT1565" s="80"/>
      <c r="AU1565" s="80"/>
      <c r="AV1565" s="69"/>
      <c r="AW1565" s="69"/>
      <c r="AX1565" s="80"/>
      <c r="AY1565" s="80"/>
      <c r="AZ1565" s="69"/>
      <c r="BA1565" s="69"/>
      <c r="BB1565" s="80"/>
      <c r="BC1565" s="80"/>
      <c r="BD1565" s="69"/>
      <c r="BE1565" s="69"/>
      <c r="BF1565" s="80"/>
      <c r="BG1565" s="80"/>
      <c r="BH1565" s="69"/>
      <c r="BI1565" s="69"/>
      <c r="BJ1565" s="80"/>
      <c r="BK1565" s="80"/>
      <c r="BL1565" s="69"/>
      <c r="BM1565" s="69"/>
      <c r="BN1565" s="80"/>
      <c r="BO1565" s="80"/>
      <c r="BP1565" s="69"/>
      <c r="BQ1565" s="69"/>
      <c r="BR1565" s="80"/>
      <c r="BS1565" s="80"/>
      <c r="BT1565" s="69"/>
      <c r="BU1565" s="69"/>
      <c r="BV1565" s="80"/>
      <c r="BW1565" s="80"/>
      <c r="BX1565" s="69"/>
      <c r="BY1565" s="69"/>
      <c r="BZ1565" s="80"/>
      <c r="CA1565" s="80"/>
      <c r="CB1565" s="69"/>
      <c r="CC1565" s="69"/>
      <c r="CD1565" s="80"/>
      <c r="CE1565" s="80"/>
      <c r="CF1565" s="69"/>
      <c r="CG1565" s="69"/>
      <c r="CH1565" s="69"/>
      <c r="CI1565" s="69"/>
      <c r="CJ1565" s="69"/>
      <c r="CK1565" s="69"/>
      <c r="CL1565" s="68"/>
      <c r="CM1565" s="67"/>
      <c r="CN1565" s="67"/>
      <c r="CO1565" s="68"/>
      <c r="CP1565" s="68"/>
      <c r="CQ1565" s="67"/>
      <c r="CR1565" s="67"/>
      <c r="CS1565" s="69"/>
      <c r="CT1565" s="81"/>
      <c r="CU1565" s="69"/>
      <c r="CV1565" s="69"/>
      <c r="CW1565" s="69"/>
      <c r="CX1565" s="69"/>
      <c r="CY1565" s="69"/>
      <c r="CZ1565" s="69"/>
      <c r="DA1565" s="69"/>
    </row>
    <row r="1566" spans="2:105">
      <c r="B1566" s="67"/>
      <c r="C1566" s="67"/>
      <c r="D1566" s="67"/>
      <c r="E1566" s="69"/>
      <c r="F1566" s="68"/>
      <c r="G1566" s="67"/>
      <c r="H1566" s="69"/>
      <c r="I1566" s="69"/>
      <c r="J1566" s="69"/>
      <c r="K1566" s="69"/>
      <c r="L1566" s="69"/>
      <c r="M1566" s="69"/>
      <c r="N1566" s="69"/>
      <c r="O1566" s="69"/>
      <c r="P1566" s="69"/>
      <c r="Q1566" s="69"/>
      <c r="R1566" s="69"/>
      <c r="S1566" s="80"/>
      <c r="T1566" s="80"/>
      <c r="U1566" s="80"/>
      <c r="V1566" s="80"/>
      <c r="W1566" s="80"/>
      <c r="X1566" s="80"/>
      <c r="Y1566" s="80"/>
      <c r="Z1566" s="80"/>
      <c r="AA1566" s="80"/>
      <c r="AB1566" s="80"/>
      <c r="AC1566" s="80"/>
      <c r="AD1566" s="80"/>
      <c r="AE1566" s="69"/>
      <c r="AF1566" s="69"/>
      <c r="AG1566" s="69"/>
      <c r="AH1566" s="80"/>
      <c r="AI1566" s="80"/>
      <c r="AJ1566" s="69"/>
      <c r="AK1566" s="69"/>
      <c r="AL1566" s="80"/>
      <c r="AM1566" s="80"/>
      <c r="AN1566" s="69"/>
      <c r="AO1566" s="69"/>
      <c r="AP1566" s="80"/>
      <c r="AQ1566" s="80"/>
      <c r="AR1566" s="69"/>
      <c r="AS1566" s="69"/>
      <c r="AT1566" s="80"/>
      <c r="AU1566" s="80"/>
      <c r="AV1566" s="69"/>
      <c r="AW1566" s="69"/>
      <c r="AX1566" s="80"/>
      <c r="AY1566" s="80"/>
      <c r="AZ1566" s="69"/>
      <c r="BA1566" s="69"/>
      <c r="BB1566" s="80"/>
      <c r="BC1566" s="80"/>
      <c r="BD1566" s="69"/>
      <c r="BE1566" s="69"/>
      <c r="BF1566" s="80"/>
      <c r="BG1566" s="80"/>
      <c r="BH1566" s="69"/>
      <c r="BI1566" s="69"/>
      <c r="BJ1566" s="80"/>
      <c r="BK1566" s="80"/>
      <c r="BL1566" s="69"/>
      <c r="BM1566" s="69"/>
      <c r="BN1566" s="80"/>
      <c r="BO1566" s="80"/>
      <c r="BP1566" s="69"/>
      <c r="BQ1566" s="69"/>
      <c r="BR1566" s="80"/>
      <c r="BS1566" s="80"/>
      <c r="BT1566" s="69"/>
      <c r="BU1566" s="69"/>
      <c r="BV1566" s="80"/>
      <c r="BW1566" s="80"/>
      <c r="BX1566" s="69"/>
      <c r="BY1566" s="69"/>
      <c r="BZ1566" s="80"/>
      <c r="CA1566" s="80"/>
      <c r="CB1566" s="69"/>
      <c r="CC1566" s="69"/>
      <c r="CD1566" s="80"/>
      <c r="CE1566" s="80"/>
      <c r="CF1566" s="69"/>
      <c r="CG1566" s="69"/>
      <c r="CH1566" s="69"/>
      <c r="CI1566" s="69"/>
      <c r="CJ1566" s="69"/>
      <c r="CK1566" s="69"/>
      <c r="CL1566" s="68"/>
      <c r="CM1566" s="67"/>
      <c r="CN1566" s="67"/>
      <c r="CO1566" s="68"/>
      <c r="CP1566" s="68"/>
      <c r="CQ1566" s="67"/>
      <c r="CR1566" s="67"/>
      <c r="CS1566" s="69"/>
      <c r="CT1566" s="81"/>
      <c r="CU1566" s="69"/>
      <c r="CV1566" s="69"/>
      <c r="CW1566" s="69"/>
      <c r="CX1566" s="69"/>
      <c r="CY1566" s="69"/>
      <c r="CZ1566" s="69"/>
      <c r="DA1566" s="69"/>
    </row>
    <row r="1567" spans="2:105">
      <c r="B1567" s="67"/>
      <c r="C1567" s="67"/>
      <c r="D1567" s="67"/>
      <c r="E1567" s="69"/>
      <c r="F1567" s="68"/>
      <c r="G1567" s="67"/>
      <c r="H1567" s="69"/>
      <c r="I1567" s="69"/>
      <c r="J1567" s="69"/>
      <c r="K1567" s="69"/>
      <c r="L1567" s="69"/>
      <c r="M1567" s="69"/>
      <c r="N1567" s="69"/>
      <c r="O1567" s="69"/>
      <c r="P1567" s="69"/>
      <c r="Q1567" s="69"/>
      <c r="R1567" s="69"/>
      <c r="S1567" s="80"/>
      <c r="T1567" s="80"/>
      <c r="U1567" s="80"/>
      <c r="V1567" s="80"/>
      <c r="W1567" s="80"/>
      <c r="X1567" s="80"/>
      <c r="Y1567" s="80"/>
      <c r="Z1567" s="80"/>
      <c r="AA1567" s="80"/>
      <c r="AB1567" s="80"/>
      <c r="AC1567" s="80"/>
      <c r="AD1567" s="80"/>
      <c r="AE1567" s="69"/>
      <c r="AF1567" s="69"/>
      <c r="AG1567" s="69"/>
      <c r="AH1567" s="80"/>
      <c r="AI1567" s="80"/>
      <c r="AJ1567" s="69"/>
      <c r="AK1567" s="69"/>
      <c r="AL1567" s="80"/>
      <c r="AM1567" s="80"/>
      <c r="AN1567" s="69"/>
      <c r="AO1567" s="69"/>
      <c r="AP1567" s="80"/>
      <c r="AQ1567" s="80"/>
      <c r="AR1567" s="69"/>
      <c r="AS1567" s="69"/>
      <c r="AT1567" s="80"/>
      <c r="AU1567" s="80"/>
      <c r="AV1567" s="69"/>
      <c r="AW1567" s="69"/>
      <c r="AX1567" s="80"/>
      <c r="AY1567" s="80"/>
      <c r="AZ1567" s="69"/>
      <c r="BA1567" s="69"/>
      <c r="BB1567" s="80"/>
      <c r="BC1567" s="80"/>
      <c r="BD1567" s="69"/>
      <c r="BE1567" s="69"/>
      <c r="BF1567" s="80"/>
      <c r="BG1567" s="80"/>
      <c r="BH1567" s="69"/>
      <c r="BI1567" s="69"/>
      <c r="BJ1567" s="80"/>
      <c r="BK1567" s="80"/>
      <c r="BL1567" s="69"/>
      <c r="BM1567" s="69"/>
      <c r="BN1567" s="80"/>
      <c r="BO1567" s="80"/>
      <c r="BP1567" s="69"/>
      <c r="BQ1567" s="69"/>
      <c r="BR1567" s="80"/>
      <c r="BS1567" s="80"/>
      <c r="BT1567" s="69"/>
      <c r="BU1567" s="69"/>
      <c r="BV1567" s="80"/>
      <c r="BW1567" s="80"/>
      <c r="BX1567" s="69"/>
      <c r="BY1567" s="69"/>
      <c r="BZ1567" s="80"/>
      <c r="CA1567" s="80"/>
      <c r="CB1567" s="69"/>
      <c r="CC1567" s="69"/>
      <c r="CD1567" s="80"/>
      <c r="CE1567" s="80"/>
      <c r="CF1567" s="69"/>
      <c r="CG1567" s="69"/>
      <c r="CH1567" s="69"/>
      <c r="CI1567" s="69"/>
      <c r="CJ1567" s="69"/>
      <c r="CK1567" s="69"/>
      <c r="CL1567" s="68"/>
      <c r="CM1567" s="67"/>
      <c r="CN1567" s="67"/>
      <c r="CO1567" s="68"/>
      <c r="CP1567" s="68"/>
      <c r="CQ1567" s="67"/>
      <c r="CR1567" s="67"/>
      <c r="CS1567" s="69"/>
      <c r="CT1567" s="81"/>
      <c r="CU1567" s="69"/>
      <c r="CV1567" s="69"/>
      <c r="CW1567" s="69"/>
      <c r="CX1567" s="69"/>
      <c r="CY1567" s="69"/>
      <c r="CZ1567" s="69"/>
      <c r="DA1567" s="69"/>
    </row>
    <row r="1568" spans="2:105">
      <c r="B1568" s="67"/>
      <c r="C1568" s="67"/>
      <c r="D1568" s="67"/>
      <c r="E1568" s="69"/>
      <c r="F1568" s="68"/>
      <c r="G1568" s="67"/>
      <c r="H1568" s="69"/>
      <c r="I1568" s="69"/>
      <c r="J1568" s="69"/>
      <c r="K1568" s="69"/>
      <c r="L1568" s="69"/>
      <c r="M1568" s="69"/>
      <c r="N1568" s="69"/>
      <c r="O1568" s="69"/>
      <c r="P1568" s="69"/>
      <c r="Q1568" s="69"/>
      <c r="R1568" s="69"/>
      <c r="S1568" s="80"/>
      <c r="T1568" s="80"/>
      <c r="U1568" s="80"/>
      <c r="V1568" s="80"/>
      <c r="W1568" s="80"/>
      <c r="X1568" s="80"/>
      <c r="Y1568" s="80"/>
      <c r="Z1568" s="80"/>
      <c r="AA1568" s="80"/>
      <c r="AB1568" s="80"/>
      <c r="AC1568" s="80"/>
      <c r="AD1568" s="80"/>
      <c r="AE1568" s="69"/>
      <c r="AF1568" s="69"/>
      <c r="AG1568" s="69"/>
      <c r="AH1568" s="80"/>
      <c r="AI1568" s="80"/>
      <c r="AJ1568" s="69"/>
      <c r="AK1568" s="69"/>
      <c r="AL1568" s="80"/>
      <c r="AM1568" s="80"/>
      <c r="AN1568" s="69"/>
      <c r="AO1568" s="69"/>
      <c r="AP1568" s="80"/>
      <c r="AQ1568" s="80"/>
      <c r="AR1568" s="69"/>
      <c r="AS1568" s="69"/>
      <c r="AT1568" s="80"/>
      <c r="AU1568" s="80"/>
      <c r="AV1568" s="69"/>
      <c r="AW1568" s="69"/>
      <c r="AX1568" s="80"/>
      <c r="AY1568" s="80"/>
      <c r="AZ1568" s="69"/>
      <c r="BA1568" s="69"/>
      <c r="BB1568" s="80"/>
      <c r="BC1568" s="80"/>
      <c r="BD1568" s="69"/>
      <c r="BE1568" s="69"/>
      <c r="BF1568" s="80"/>
      <c r="BG1568" s="80"/>
      <c r="BH1568" s="69"/>
      <c r="BI1568" s="69"/>
      <c r="BJ1568" s="80"/>
      <c r="BK1568" s="80"/>
      <c r="BL1568" s="69"/>
      <c r="BM1568" s="69"/>
      <c r="BN1568" s="80"/>
      <c r="BO1568" s="80"/>
      <c r="BP1568" s="69"/>
      <c r="BQ1568" s="69"/>
      <c r="BR1568" s="80"/>
      <c r="BS1568" s="80"/>
      <c r="BT1568" s="69"/>
      <c r="BU1568" s="69"/>
      <c r="BV1568" s="80"/>
      <c r="BW1568" s="80"/>
      <c r="BX1568" s="69"/>
      <c r="BY1568" s="69"/>
      <c r="BZ1568" s="80"/>
      <c r="CA1568" s="80"/>
      <c r="CB1568" s="69"/>
      <c r="CC1568" s="69"/>
      <c r="CD1568" s="80"/>
      <c r="CE1568" s="80"/>
      <c r="CF1568" s="69"/>
      <c r="CG1568" s="69"/>
      <c r="CH1568" s="69"/>
      <c r="CI1568" s="69"/>
      <c r="CJ1568" s="69"/>
      <c r="CK1568" s="69"/>
      <c r="CL1568" s="68"/>
      <c r="CM1568" s="67"/>
      <c r="CN1568" s="67"/>
      <c r="CO1568" s="68"/>
      <c r="CP1568" s="68"/>
      <c r="CQ1568" s="67"/>
      <c r="CR1568" s="67"/>
      <c r="CS1568" s="69"/>
      <c r="CT1568" s="81"/>
      <c r="CU1568" s="69"/>
      <c r="CV1568" s="69"/>
      <c r="CW1568" s="69"/>
      <c r="CX1568" s="69"/>
      <c r="CY1568" s="69"/>
      <c r="CZ1568" s="69"/>
      <c r="DA1568" s="69"/>
    </row>
    <row r="1569" spans="2:105">
      <c r="B1569" s="67"/>
      <c r="C1569" s="67"/>
      <c r="D1569" s="67"/>
      <c r="E1569" s="69"/>
      <c r="F1569" s="68"/>
      <c r="G1569" s="67"/>
      <c r="H1569" s="69"/>
      <c r="I1569" s="69"/>
      <c r="J1569" s="69"/>
      <c r="K1569" s="69"/>
      <c r="L1569" s="69"/>
      <c r="M1569" s="69"/>
      <c r="N1569" s="69"/>
      <c r="O1569" s="69"/>
      <c r="P1569" s="69"/>
      <c r="Q1569" s="69"/>
      <c r="R1569" s="69"/>
      <c r="S1569" s="80"/>
      <c r="T1569" s="80"/>
      <c r="U1569" s="80"/>
      <c r="V1569" s="80"/>
      <c r="W1569" s="80"/>
      <c r="X1569" s="80"/>
      <c r="Y1569" s="80"/>
      <c r="Z1569" s="80"/>
      <c r="AA1569" s="80"/>
      <c r="AB1569" s="80"/>
      <c r="AC1569" s="80"/>
      <c r="AD1569" s="80"/>
      <c r="AE1569" s="69"/>
      <c r="AF1569" s="69"/>
      <c r="AG1569" s="69"/>
      <c r="AH1569" s="80"/>
      <c r="AI1569" s="80"/>
      <c r="AJ1569" s="69"/>
      <c r="AK1569" s="69"/>
      <c r="AL1569" s="80"/>
      <c r="AM1569" s="80"/>
      <c r="AN1569" s="69"/>
      <c r="AO1569" s="69"/>
      <c r="AP1569" s="80"/>
      <c r="AQ1569" s="80"/>
      <c r="AR1569" s="69"/>
      <c r="AS1569" s="69"/>
      <c r="AT1569" s="80"/>
      <c r="AU1569" s="80"/>
      <c r="AV1569" s="69"/>
      <c r="AW1569" s="69"/>
      <c r="AX1569" s="80"/>
      <c r="AY1569" s="80"/>
      <c r="AZ1569" s="69"/>
      <c r="BA1569" s="69"/>
      <c r="BB1569" s="80"/>
      <c r="BC1569" s="80"/>
      <c r="BD1569" s="69"/>
      <c r="BE1569" s="69"/>
      <c r="BF1569" s="80"/>
      <c r="BG1569" s="80"/>
      <c r="BH1569" s="69"/>
      <c r="BI1569" s="69"/>
      <c r="BJ1569" s="80"/>
      <c r="BK1569" s="80"/>
      <c r="BL1569" s="69"/>
      <c r="BM1569" s="69"/>
      <c r="BN1569" s="80"/>
      <c r="BO1569" s="80"/>
      <c r="BP1569" s="69"/>
      <c r="BQ1569" s="69"/>
      <c r="BR1569" s="80"/>
      <c r="BS1569" s="80"/>
      <c r="BT1569" s="69"/>
      <c r="BU1569" s="69"/>
      <c r="BV1569" s="80"/>
      <c r="BW1569" s="80"/>
      <c r="BX1569" s="69"/>
      <c r="BY1569" s="69"/>
      <c r="BZ1569" s="80"/>
      <c r="CA1569" s="80"/>
      <c r="CB1569" s="69"/>
      <c r="CC1569" s="69"/>
      <c r="CD1569" s="80"/>
      <c r="CE1569" s="80"/>
      <c r="CF1569" s="69"/>
      <c r="CG1569" s="69"/>
      <c r="CH1569" s="69"/>
      <c r="CI1569" s="69"/>
      <c r="CJ1569" s="69"/>
      <c r="CK1569" s="69"/>
      <c r="CL1569" s="68"/>
      <c r="CM1569" s="67"/>
      <c r="CN1569" s="67"/>
      <c r="CO1569" s="68"/>
      <c r="CP1569" s="68"/>
      <c r="CQ1569" s="67"/>
      <c r="CR1569" s="67"/>
      <c r="CS1569" s="69"/>
      <c r="CT1569" s="81"/>
      <c r="CU1569" s="69"/>
      <c r="CV1569" s="69"/>
      <c r="CW1569" s="69"/>
      <c r="CX1569" s="69"/>
      <c r="CY1569" s="69"/>
      <c r="CZ1569" s="69"/>
      <c r="DA1569" s="69"/>
    </row>
    <row r="1570" spans="2:105">
      <c r="B1570" s="67"/>
      <c r="C1570" s="67"/>
      <c r="D1570" s="67"/>
      <c r="E1570" s="69"/>
      <c r="F1570" s="68"/>
      <c r="G1570" s="67"/>
      <c r="H1570" s="69"/>
      <c r="I1570" s="69"/>
      <c r="J1570" s="69"/>
      <c r="K1570" s="69"/>
      <c r="L1570" s="69"/>
      <c r="M1570" s="69"/>
      <c r="N1570" s="69"/>
      <c r="O1570" s="69"/>
      <c r="P1570" s="69"/>
      <c r="Q1570" s="69"/>
      <c r="R1570" s="69"/>
      <c r="S1570" s="80"/>
      <c r="T1570" s="80"/>
      <c r="U1570" s="80"/>
      <c r="V1570" s="80"/>
      <c r="W1570" s="80"/>
      <c r="X1570" s="80"/>
      <c r="Y1570" s="80"/>
      <c r="Z1570" s="80"/>
      <c r="AA1570" s="80"/>
      <c r="AB1570" s="80"/>
      <c r="AC1570" s="80"/>
      <c r="AD1570" s="80"/>
      <c r="AE1570" s="69"/>
      <c r="AF1570" s="69"/>
      <c r="AG1570" s="69"/>
      <c r="AH1570" s="80"/>
      <c r="AI1570" s="80"/>
      <c r="AJ1570" s="69"/>
      <c r="AK1570" s="69"/>
      <c r="AL1570" s="80"/>
      <c r="AM1570" s="80"/>
      <c r="AN1570" s="69"/>
      <c r="AO1570" s="69"/>
      <c r="AP1570" s="80"/>
      <c r="AQ1570" s="80"/>
      <c r="AR1570" s="69"/>
      <c r="AS1570" s="69"/>
      <c r="AT1570" s="80"/>
      <c r="AU1570" s="80"/>
      <c r="AV1570" s="69"/>
      <c r="AW1570" s="69"/>
      <c r="AX1570" s="80"/>
      <c r="AY1570" s="80"/>
      <c r="AZ1570" s="69"/>
      <c r="BA1570" s="69"/>
      <c r="BB1570" s="80"/>
      <c r="BC1570" s="80"/>
      <c r="BD1570" s="69"/>
      <c r="BE1570" s="69"/>
      <c r="BF1570" s="80"/>
      <c r="BG1570" s="80"/>
      <c r="BH1570" s="69"/>
      <c r="BI1570" s="69"/>
      <c r="BJ1570" s="80"/>
      <c r="BK1570" s="80"/>
      <c r="BL1570" s="69"/>
      <c r="BM1570" s="69"/>
      <c r="BN1570" s="80"/>
      <c r="BO1570" s="80"/>
      <c r="BP1570" s="69"/>
      <c r="BQ1570" s="69"/>
      <c r="BR1570" s="80"/>
      <c r="BS1570" s="80"/>
      <c r="BT1570" s="69"/>
      <c r="BU1570" s="69"/>
      <c r="BV1570" s="80"/>
      <c r="BW1570" s="80"/>
      <c r="BX1570" s="69"/>
      <c r="BY1570" s="69"/>
      <c r="BZ1570" s="80"/>
      <c r="CA1570" s="80"/>
      <c r="CB1570" s="69"/>
      <c r="CC1570" s="69"/>
      <c r="CD1570" s="80"/>
      <c r="CE1570" s="80"/>
      <c r="CF1570" s="69"/>
      <c r="CG1570" s="69"/>
      <c r="CH1570" s="69"/>
      <c r="CI1570" s="69"/>
      <c r="CJ1570" s="69"/>
      <c r="CK1570" s="69"/>
      <c r="CL1570" s="68"/>
      <c r="CM1570" s="67"/>
      <c r="CN1570" s="67"/>
      <c r="CO1570" s="68"/>
      <c r="CP1570" s="68"/>
      <c r="CQ1570" s="67"/>
      <c r="CR1570" s="67"/>
      <c r="CS1570" s="69"/>
      <c r="CT1570" s="81"/>
      <c r="CU1570" s="69"/>
      <c r="CV1570" s="69"/>
      <c r="CW1570" s="69"/>
      <c r="CX1570" s="69"/>
      <c r="CY1570" s="69"/>
      <c r="CZ1570" s="69"/>
      <c r="DA1570" s="69"/>
    </row>
    <row r="1571" spans="2:105">
      <c r="B1571" s="67"/>
      <c r="C1571" s="67"/>
      <c r="D1571" s="67"/>
      <c r="E1571" s="69"/>
      <c r="F1571" s="68"/>
      <c r="G1571" s="67"/>
      <c r="H1571" s="69"/>
      <c r="I1571" s="69"/>
      <c r="J1571" s="69"/>
      <c r="K1571" s="69"/>
      <c r="L1571" s="69"/>
      <c r="M1571" s="69"/>
      <c r="N1571" s="69"/>
      <c r="O1571" s="69"/>
      <c r="P1571" s="69"/>
      <c r="Q1571" s="69"/>
      <c r="R1571" s="69"/>
      <c r="S1571" s="80"/>
      <c r="T1571" s="80"/>
      <c r="U1571" s="80"/>
      <c r="V1571" s="80"/>
      <c r="W1571" s="80"/>
      <c r="X1571" s="80"/>
      <c r="Y1571" s="80"/>
      <c r="Z1571" s="80"/>
      <c r="AA1571" s="80"/>
      <c r="AB1571" s="80"/>
      <c r="AC1571" s="80"/>
      <c r="AD1571" s="80"/>
      <c r="AE1571" s="69"/>
      <c r="AF1571" s="69"/>
      <c r="AG1571" s="69"/>
      <c r="AH1571" s="80"/>
      <c r="AI1571" s="80"/>
      <c r="AJ1571" s="69"/>
      <c r="AK1571" s="69"/>
      <c r="AL1571" s="80"/>
      <c r="AM1571" s="80"/>
      <c r="AN1571" s="69"/>
      <c r="AO1571" s="69"/>
      <c r="AP1571" s="80"/>
      <c r="AQ1571" s="80"/>
      <c r="AR1571" s="69"/>
      <c r="AS1571" s="69"/>
      <c r="AT1571" s="80"/>
      <c r="AU1571" s="80"/>
      <c r="AV1571" s="69"/>
      <c r="AW1571" s="69"/>
      <c r="AX1571" s="80"/>
      <c r="AY1571" s="80"/>
      <c r="AZ1571" s="69"/>
      <c r="BA1571" s="69"/>
      <c r="BB1571" s="80"/>
      <c r="BC1571" s="80"/>
      <c r="BD1571" s="69"/>
      <c r="BE1571" s="69"/>
      <c r="BF1571" s="80"/>
      <c r="BG1571" s="80"/>
      <c r="BH1571" s="69"/>
      <c r="BI1571" s="69"/>
      <c r="BJ1571" s="80"/>
      <c r="BK1571" s="80"/>
      <c r="BL1571" s="69"/>
      <c r="BM1571" s="69"/>
      <c r="BN1571" s="80"/>
      <c r="BO1571" s="80"/>
      <c r="BP1571" s="69"/>
      <c r="BQ1571" s="69"/>
      <c r="BR1571" s="80"/>
      <c r="BS1571" s="80"/>
      <c r="BT1571" s="69"/>
      <c r="BU1571" s="69"/>
      <c r="BV1571" s="80"/>
      <c r="BW1571" s="80"/>
      <c r="BX1571" s="69"/>
      <c r="BY1571" s="69"/>
      <c r="BZ1571" s="80"/>
      <c r="CA1571" s="80"/>
      <c r="CB1571" s="69"/>
      <c r="CC1571" s="69"/>
      <c r="CD1571" s="80"/>
      <c r="CE1571" s="80"/>
      <c r="CF1571" s="69"/>
      <c r="CG1571" s="69"/>
      <c r="CH1571" s="69"/>
      <c r="CI1571" s="69"/>
      <c r="CJ1571" s="69"/>
      <c r="CK1571" s="69"/>
      <c r="CL1571" s="68"/>
      <c r="CM1571" s="67"/>
      <c r="CN1571" s="67"/>
      <c r="CO1571" s="68"/>
      <c r="CP1571" s="68"/>
      <c r="CQ1571" s="67"/>
      <c r="CR1571" s="67"/>
      <c r="CS1571" s="69"/>
      <c r="CT1571" s="81"/>
      <c r="CU1571" s="69"/>
      <c r="CV1571" s="69"/>
      <c r="CW1571" s="69"/>
      <c r="CX1571" s="69"/>
      <c r="CY1571" s="69"/>
      <c r="CZ1571" s="69"/>
      <c r="DA1571" s="69"/>
    </row>
    <row r="1572" spans="2:105">
      <c r="B1572" s="67"/>
      <c r="C1572" s="67"/>
      <c r="D1572" s="67"/>
      <c r="E1572" s="69"/>
      <c r="F1572" s="68"/>
      <c r="G1572" s="67"/>
      <c r="H1572" s="69"/>
      <c r="I1572" s="69"/>
      <c r="J1572" s="69"/>
      <c r="K1572" s="69"/>
      <c r="L1572" s="69"/>
      <c r="M1572" s="69"/>
      <c r="N1572" s="69"/>
      <c r="O1572" s="69"/>
      <c r="P1572" s="69"/>
      <c r="Q1572" s="69"/>
      <c r="R1572" s="69"/>
      <c r="S1572" s="80"/>
      <c r="T1572" s="80"/>
      <c r="U1572" s="80"/>
      <c r="V1572" s="80"/>
      <c r="W1572" s="80"/>
      <c r="X1572" s="80"/>
      <c r="Y1572" s="80"/>
      <c r="Z1572" s="80"/>
      <c r="AA1572" s="80"/>
      <c r="AB1572" s="80"/>
      <c r="AC1572" s="80"/>
      <c r="AD1572" s="80"/>
      <c r="AE1572" s="69"/>
      <c r="AF1572" s="69"/>
      <c r="AG1572" s="69"/>
      <c r="AH1572" s="80"/>
      <c r="AI1572" s="80"/>
      <c r="AJ1572" s="69"/>
      <c r="AK1572" s="69"/>
      <c r="AL1572" s="80"/>
      <c r="AM1572" s="80"/>
      <c r="AN1572" s="69"/>
      <c r="AO1572" s="69"/>
      <c r="AP1572" s="80"/>
      <c r="AQ1572" s="80"/>
      <c r="AR1572" s="69"/>
      <c r="AS1572" s="69"/>
      <c r="AT1572" s="80"/>
      <c r="AU1572" s="80"/>
      <c r="AV1572" s="69"/>
      <c r="AW1572" s="69"/>
      <c r="AX1572" s="80"/>
      <c r="AY1572" s="80"/>
      <c r="AZ1572" s="69"/>
      <c r="BA1572" s="69"/>
      <c r="BB1572" s="80"/>
      <c r="BC1572" s="80"/>
      <c r="BD1572" s="69"/>
      <c r="BE1572" s="69"/>
      <c r="BF1572" s="80"/>
      <c r="BG1572" s="80"/>
      <c r="BH1572" s="69"/>
      <c r="BI1572" s="69"/>
      <c r="BJ1572" s="80"/>
      <c r="BK1572" s="80"/>
      <c r="BL1572" s="69"/>
      <c r="BM1572" s="69"/>
      <c r="BN1572" s="80"/>
      <c r="BO1572" s="80"/>
      <c r="BP1572" s="69"/>
      <c r="BQ1572" s="69"/>
      <c r="BR1572" s="80"/>
      <c r="BS1572" s="80"/>
      <c r="BT1572" s="69"/>
      <c r="BU1572" s="69"/>
      <c r="BV1572" s="80"/>
      <c r="BW1572" s="80"/>
      <c r="BX1572" s="69"/>
      <c r="BY1572" s="69"/>
      <c r="BZ1572" s="80"/>
      <c r="CA1572" s="80"/>
      <c r="CB1572" s="69"/>
      <c r="CC1572" s="69"/>
      <c r="CD1572" s="80"/>
      <c r="CE1572" s="80"/>
      <c r="CF1572" s="69"/>
      <c r="CG1572" s="69"/>
      <c r="CH1572" s="69"/>
      <c r="CI1572" s="69"/>
      <c r="CJ1572" s="69"/>
      <c r="CK1572" s="69"/>
      <c r="CL1572" s="68"/>
      <c r="CM1572" s="67"/>
      <c r="CN1572" s="67"/>
      <c r="CO1572" s="68"/>
      <c r="CP1572" s="68"/>
      <c r="CQ1572" s="67"/>
      <c r="CR1572" s="67"/>
      <c r="CS1572" s="69"/>
      <c r="CT1572" s="81"/>
      <c r="CU1572" s="69"/>
      <c r="CV1572" s="69"/>
      <c r="CW1572" s="69"/>
      <c r="CX1572" s="69"/>
      <c r="CY1572" s="69"/>
      <c r="CZ1572" s="69"/>
      <c r="DA1572" s="69"/>
    </row>
    <row r="1573" spans="2:105">
      <c r="B1573" s="67"/>
      <c r="C1573" s="67"/>
      <c r="D1573" s="67"/>
      <c r="E1573" s="69"/>
      <c r="F1573" s="68"/>
      <c r="G1573" s="67"/>
      <c r="H1573" s="69"/>
      <c r="I1573" s="69"/>
      <c r="J1573" s="69"/>
      <c r="K1573" s="69"/>
      <c r="L1573" s="69"/>
      <c r="M1573" s="69"/>
      <c r="N1573" s="69"/>
      <c r="O1573" s="69"/>
      <c r="P1573" s="69"/>
      <c r="Q1573" s="69"/>
      <c r="R1573" s="69"/>
      <c r="S1573" s="80"/>
      <c r="T1573" s="80"/>
      <c r="U1573" s="80"/>
      <c r="V1573" s="80"/>
      <c r="W1573" s="80"/>
      <c r="X1573" s="80"/>
      <c r="Y1573" s="80"/>
      <c r="Z1573" s="80"/>
      <c r="AA1573" s="80"/>
      <c r="AB1573" s="80"/>
      <c r="AC1573" s="80"/>
      <c r="AD1573" s="80"/>
      <c r="AE1573" s="69"/>
      <c r="AF1573" s="69"/>
      <c r="AG1573" s="69"/>
      <c r="AH1573" s="80"/>
      <c r="AI1573" s="80"/>
      <c r="AJ1573" s="69"/>
      <c r="AK1573" s="69"/>
      <c r="AL1573" s="80"/>
      <c r="AM1573" s="80"/>
      <c r="AN1573" s="69"/>
      <c r="AO1573" s="69"/>
      <c r="AP1573" s="80"/>
      <c r="AQ1573" s="80"/>
      <c r="AR1573" s="69"/>
      <c r="AS1573" s="69"/>
      <c r="AT1573" s="80"/>
      <c r="AU1573" s="80"/>
      <c r="AV1573" s="69"/>
      <c r="AW1573" s="69"/>
      <c r="AX1573" s="80"/>
      <c r="AY1573" s="80"/>
      <c r="AZ1573" s="69"/>
      <c r="BA1573" s="69"/>
      <c r="BB1573" s="80"/>
      <c r="BC1573" s="80"/>
      <c r="BD1573" s="69"/>
      <c r="BE1573" s="69"/>
      <c r="BF1573" s="80"/>
      <c r="BG1573" s="80"/>
      <c r="BH1573" s="69"/>
      <c r="BI1573" s="69"/>
      <c r="BJ1573" s="80"/>
      <c r="BK1573" s="80"/>
      <c r="BL1573" s="69"/>
      <c r="BM1573" s="69"/>
      <c r="BN1573" s="80"/>
      <c r="BO1573" s="80"/>
      <c r="BP1573" s="69"/>
      <c r="BQ1573" s="69"/>
      <c r="BR1573" s="80"/>
      <c r="BS1573" s="80"/>
      <c r="BT1573" s="69"/>
      <c r="BU1573" s="69"/>
      <c r="BV1573" s="80"/>
      <c r="BW1573" s="80"/>
      <c r="BX1573" s="69"/>
      <c r="BY1573" s="69"/>
      <c r="BZ1573" s="80"/>
      <c r="CA1573" s="80"/>
      <c r="CB1573" s="69"/>
      <c r="CC1573" s="69"/>
      <c r="CD1573" s="80"/>
      <c r="CE1573" s="80"/>
      <c r="CF1573" s="69"/>
      <c r="CG1573" s="69"/>
      <c r="CH1573" s="69"/>
      <c r="CI1573" s="69"/>
      <c r="CJ1573" s="69"/>
      <c r="CK1573" s="69"/>
      <c r="CL1573" s="68"/>
      <c r="CM1573" s="67"/>
      <c r="CN1573" s="67"/>
      <c r="CO1573" s="68"/>
      <c r="CP1573" s="68"/>
      <c r="CQ1573" s="67"/>
      <c r="CR1573" s="67"/>
      <c r="CS1573" s="69"/>
      <c r="CT1573" s="81"/>
      <c r="CU1573" s="69"/>
      <c r="CV1573" s="69"/>
      <c r="CW1573" s="69"/>
      <c r="CX1573" s="69"/>
      <c r="CY1573" s="69"/>
      <c r="CZ1573" s="69"/>
      <c r="DA1573" s="69"/>
    </row>
    <row r="1574" spans="2:105">
      <c r="B1574" s="67"/>
      <c r="C1574" s="67"/>
      <c r="D1574" s="67"/>
      <c r="E1574" s="69"/>
      <c r="F1574" s="68"/>
      <c r="G1574" s="67"/>
      <c r="H1574" s="69"/>
      <c r="I1574" s="69"/>
      <c r="J1574" s="69"/>
      <c r="K1574" s="69"/>
      <c r="L1574" s="69"/>
      <c r="M1574" s="69"/>
      <c r="N1574" s="69"/>
      <c r="O1574" s="69"/>
      <c r="P1574" s="69"/>
      <c r="Q1574" s="69"/>
      <c r="R1574" s="69"/>
      <c r="S1574" s="80"/>
      <c r="T1574" s="80"/>
      <c r="U1574" s="80"/>
      <c r="V1574" s="80"/>
      <c r="W1574" s="80"/>
      <c r="X1574" s="80"/>
      <c r="Y1574" s="80"/>
      <c r="Z1574" s="80"/>
      <c r="AA1574" s="80"/>
      <c r="AB1574" s="80"/>
      <c r="AC1574" s="80"/>
      <c r="AD1574" s="80"/>
      <c r="AE1574" s="69"/>
      <c r="AF1574" s="69"/>
      <c r="AG1574" s="69"/>
      <c r="AH1574" s="80"/>
      <c r="AI1574" s="80"/>
      <c r="AJ1574" s="69"/>
      <c r="AK1574" s="69"/>
      <c r="AL1574" s="80"/>
      <c r="AM1574" s="80"/>
      <c r="AN1574" s="69"/>
      <c r="AO1574" s="69"/>
      <c r="AP1574" s="80"/>
      <c r="AQ1574" s="80"/>
      <c r="AR1574" s="69"/>
      <c r="AS1574" s="69"/>
      <c r="AT1574" s="80"/>
      <c r="AU1574" s="80"/>
      <c r="AV1574" s="69"/>
      <c r="AW1574" s="69"/>
      <c r="AX1574" s="80"/>
      <c r="AY1574" s="80"/>
      <c r="AZ1574" s="69"/>
      <c r="BA1574" s="69"/>
      <c r="BB1574" s="80"/>
      <c r="BC1574" s="80"/>
      <c r="BD1574" s="69"/>
      <c r="BE1574" s="69"/>
      <c r="BF1574" s="80"/>
      <c r="BG1574" s="80"/>
      <c r="BH1574" s="69"/>
      <c r="BI1574" s="69"/>
      <c r="BJ1574" s="80"/>
      <c r="BK1574" s="80"/>
      <c r="BL1574" s="69"/>
      <c r="BM1574" s="69"/>
      <c r="BN1574" s="80"/>
      <c r="BO1574" s="80"/>
      <c r="BP1574" s="69"/>
      <c r="BQ1574" s="69"/>
      <c r="BR1574" s="80"/>
      <c r="BS1574" s="80"/>
      <c r="BT1574" s="69"/>
      <c r="BU1574" s="69"/>
      <c r="BV1574" s="80"/>
      <c r="BW1574" s="80"/>
      <c r="BX1574" s="69"/>
      <c r="BY1574" s="69"/>
      <c r="BZ1574" s="80"/>
      <c r="CA1574" s="80"/>
      <c r="CB1574" s="69"/>
      <c r="CC1574" s="69"/>
      <c r="CD1574" s="80"/>
      <c r="CE1574" s="80"/>
      <c r="CF1574" s="69"/>
      <c r="CG1574" s="69"/>
      <c r="CH1574" s="69"/>
      <c r="CI1574" s="69"/>
      <c r="CJ1574" s="69"/>
      <c r="CK1574" s="69"/>
      <c r="CL1574" s="68"/>
      <c r="CM1574" s="67"/>
      <c r="CN1574" s="67"/>
      <c r="CO1574" s="68"/>
      <c r="CP1574" s="68"/>
      <c r="CQ1574" s="67"/>
      <c r="CR1574" s="67"/>
      <c r="CS1574" s="69"/>
      <c r="CT1574" s="81"/>
      <c r="CU1574" s="69"/>
      <c r="CV1574" s="69"/>
      <c r="CW1574" s="69"/>
      <c r="CX1574" s="69"/>
      <c r="CY1574" s="69"/>
      <c r="CZ1574" s="69"/>
      <c r="DA1574" s="69"/>
    </row>
    <row r="1575" spans="2:105">
      <c r="B1575" s="67"/>
      <c r="C1575" s="67"/>
      <c r="D1575" s="67"/>
      <c r="E1575" s="69"/>
      <c r="F1575" s="68"/>
      <c r="G1575" s="67"/>
      <c r="H1575" s="69"/>
      <c r="I1575" s="69"/>
      <c r="J1575" s="69"/>
      <c r="K1575" s="69"/>
      <c r="L1575" s="69"/>
      <c r="M1575" s="69"/>
      <c r="N1575" s="69"/>
      <c r="O1575" s="69"/>
      <c r="P1575" s="69"/>
      <c r="Q1575" s="69"/>
      <c r="R1575" s="69"/>
      <c r="S1575" s="80"/>
      <c r="T1575" s="80"/>
      <c r="U1575" s="80"/>
      <c r="V1575" s="80"/>
      <c r="W1575" s="80"/>
      <c r="X1575" s="80"/>
      <c r="Y1575" s="80"/>
      <c r="Z1575" s="80"/>
      <c r="AA1575" s="80"/>
      <c r="AB1575" s="80"/>
      <c r="AC1575" s="80"/>
      <c r="AD1575" s="80"/>
      <c r="AE1575" s="69"/>
      <c r="AF1575" s="69"/>
      <c r="AG1575" s="69"/>
      <c r="AH1575" s="80"/>
      <c r="AI1575" s="80"/>
      <c r="AJ1575" s="69"/>
      <c r="AK1575" s="69"/>
      <c r="AL1575" s="80"/>
      <c r="AM1575" s="80"/>
      <c r="AN1575" s="69"/>
      <c r="AO1575" s="69"/>
      <c r="AP1575" s="80"/>
      <c r="AQ1575" s="80"/>
      <c r="AR1575" s="69"/>
      <c r="AS1575" s="69"/>
      <c r="AT1575" s="80"/>
      <c r="AU1575" s="80"/>
      <c r="AV1575" s="69"/>
      <c r="AW1575" s="69"/>
      <c r="AX1575" s="80"/>
      <c r="AY1575" s="80"/>
      <c r="AZ1575" s="69"/>
      <c r="BA1575" s="69"/>
      <c r="BB1575" s="80"/>
      <c r="BC1575" s="80"/>
      <c r="BD1575" s="69"/>
      <c r="BE1575" s="69"/>
      <c r="BF1575" s="80"/>
      <c r="BG1575" s="80"/>
      <c r="BH1575" s="69"/>
      <c r="BI1575" s="69"/>
      <c r="BJ1575" s="80"/>
      <c r="BK1575" s="80"/>
      <c r="BL1575" s="69"/>
      <c r="BM1575" s="69"/>
      <c r="BN1575" s="80"/>
      <c r="BO1575" s="80"/>
      <c r="BP1575" s="69"/>
      <c r="BQ1575" s="69"/>
      <c r="BR1575" s="80"/>
      <c r="BS1575" s="80"/>
      <c r="BT1575" s="69"/>
      <c r="BU1575" s="69"/>
      <c r="BV1575" s="80"/>
      <c r="BW1575" s="80"/>
      <c r="BX1575" s="69"/>
      <c r="BY1575" s="69"/>
      <c r="BZ1575" s="80"/>
      <c r="CA1575" s="80"/>
      <c r="CB1575" s="69"/>
      <c r="CC1575" s="69"/>
      <c r="CD1575" s="80"/>
      <c r="CE1575" s="80"/>
      <c r="CF1575" s="69"/>
      <c r="CG1575" s="69"/>
      <c r="CH1575" s="69"/>
      <c r="CI1575" s="69"/>
      <c r="CJ1575" s="69"/>
      <c r="CK1575" s="69"/>
      <c r="CL1575" s="68"/>
      <c r="CM1575" s="67"/>
      <c r="CN1575" s="67"/>
      <c r="CO1575" s="68"/>
      <c r="CP1575" s="68"/>
      <c r="CQ1575" s="67"/>
      <c r="CR1575" s="67"/>
      <c r="CS1575" s="69"/>
      <c r="CT1575" s="81"/>
      <c r="CU1575" s="69"/>
      <c r="CV1575" s="69"/>
      <c r="CW1575" s="69"/>
      <c r="CX1575" s="69"/>
      <c r="CY1575" s="69"/>
      <c r="CZ1575" s="69"/>
      <c r="DA1575" s="69"/>
    </row>
    <row r="1576" spans="2:105">
      <c r="B1576" s="67"/>
      <c r="C1576" s="67"/>
      <c r="D1576" s="67"/>
      <c r="E1576" s="69"/>
      <c r="F1576" s="68"/>
      <c r="G1576" s="67"/>
      <c r="H1576" s="69"/>
      <c r="I1576" s="69"/>
      <c r="J1576" s="69"/>
      <c r="K1576" s="69"/>
      <c r="L1576" s="69"/>
      <c r="M1576" s="69"/>
      <c r="N1576" s="69"/>
      <c r="O1576" s="69"/>
      <c r="P1576" s="69"/>
      <c r="Q1576" s="69"/>
      <c r="R1576" s="69"/>
      <c r="S1576" s="80"/>
      <c r="T1576" s="80"/>
      <c r="U1576" s="80"/>
      <c r="V1576" s="80"/>
      <c r="W1576" s="80"/>
      <c r="X1576" s="80"/>
      <c r="Y1576" s="80"/>
      <c r="Z1576" s="80"/>
      <c r="AA1576" s="80"/>
      <c r="AB1576" s="80"/>
      <c r="AC1576" s="80"/>
      <c r="AD1576" s="80"/>
      <c r="AE1576" s="69"/>
      <c r="AF1576" s="69"/>
      <c r="AG1576" s="69"/>
      <c r="AH1576" s="80"/>
      <c r="AI1576" s="80"/>
      <c r="AJ1576" s="69"/>
      <c r="AK1576" s="69"/>
      <c r="AL1576" s="80"/>
      <c r="AM1576" s="80"/>
      <c r="AN1576" s="69"/>
      <c r="AO1576" s="69"/>
      <c r="AP1576" s="80"/>
      <c r="AQ1576" s="80"/>
      <c r="AR1576" s="69"/>
      <c r="AS1576" s="69"/>
      <c r="AT1576" s="80"/>
      <c r="AU1576" s="80"/>
      <c r="AV1576" s="69"/>
      <c r="AW1576" s="69"/>
      <c r="AX1576" s="80"/>
      <c r="AY1576" s="80"/>
      <c r="AZ1576" s="69"/>
      <c r="BA1576" s="69"/>
      <c r="BB1576" s="80"/>
      <c r="BC1576" s="80"/>
      <c r="BD1576" s="69"/>
      <c r="BE1576" s="69"/>
      <c r="BF1576" s="80"/>
      <c r="BG1576" s="80"/>
      <c r="BH1576" s="69"/>
      <c r="BI1576" s="69"/>
      <c r="BJ1576" s="80"/>
      <c r="BK1576" s="80"/>
      <c r="BL1576" s="69"/>
      <c r="BM1576" s="69"/>
      <c r="BN1576" s="80"/>
      <c r="BO1576" s="80"/>
      <c r="BP1576" s="69"/>
      <c r="BQ1576" s="69"/>
      <c r="BR1576" s="80"/>
      <c r="BS1576" s="80"/>
      <c r="BT1576" s="69"/>
      <c r="BU1576" s="69"/>
      <c r="BV1576" s="80"/>
      <c r="BW1576" s="80"/>
      <c r="BX1576" s="69"/>
      <c r="BY1576" s="69"/>
      <c r="BZ1576" s="80"/>
      <c r="CA1576" s="80"/>
      <c r="CB1576" s="69"/>
      <c r="CC1576" s="69"/>
      <c r="CD1576" s="80"/>
      <c r="CE1576" s="80"/>
      <c r="CF1576" s="69"/>
      <c r="CG1576" s="69"/>
      <c r="CH1576" s="69"/>
      <c r="CI1576" s="69"/>
      <c r="CJ1576" s="69"/>
      <c r="CK1576" s="69"/>
      <c r="CL1576" s="68"/>
      <c r="CM1576" s="67"/>
      <c r="CN1576" s="67"/>
      <c r="CO1576" s="68"/>
      <c r="CP1576" s="68"/>
      <c r="CQ1576" s="67"/>
      <c r="CR1576" s="67"/>
      <c r="CS1576" s="69"/>
      <c r="CT1576" s="81"/>
      <c r="CU1576" s="69"/>
      <c r="CV1576" s="69"/>
      <c r="CW1576" s="69"/>
      <c r="CX1576" s="69"/>
      <c r="CY1576" s="69"/>
      <c r="CZ1576" s="69"/>
      <c r="DA1576" s="69"/>
    </row>
    <row r="1577" spans="2:105">
      <c r="B1577" s="67"/>
      <c r="C1577" s="67"/>
      <c r="D1577" s="67"/>
      <c r="E1577" s="69"/>
      <c r="F1577" s="68"/>
      <c r="G1577" s="67"/>
      <c r="H1577" s="69"/>
      <c r="I1577" s="69"/>
      <c r="J1577" s="69"/>
      <c r="K1577" s="69"/>
      <c r="L1577" s="69"/>
      <c r="M1577" s="69"/>
      <c r="N1577" s="69"/>
      <c r="O1577" s="69"/>
      <c r="P1577" s="69"/>
      <c r="Q1577" s="69"/>
      <c r="R1577" s="69"/>
      <c r="S1577" s="80"/>
      <c r="T1577" s="80"/>
      <c r="U1577" s="80"/>
      <c r="V1577" s="80"/>
      <c r="W1577" s="80"/>
      <c r="X1577" s="80"/>
      <c r="Y1577" s="80"/>
      <c r="Z1577" s="80"/>
      <c r="AA1577" s="80"/>
      <c r="AB1577" s="80"/>
      <c r="AC1577" s="80"/>
      <c r="AD1577" s="80"/>
      <c r="AE1577" s="69"/>
      <c r="AF1577" s="69"/>
      <c r="AG1577" s="69"/>
      <c r="AH1577" s="80"/>
      <c r="AI1577" s="80"/>
      <c r="AJ1577" s="69"/>
      <c r="AK1577" s="69"/>
      <c r="AL1577" s="80"/>
      <c r="AM1577" s="80"/>
      <c r="AN1577" s="69"/>
      <c r="AO1577" s="69"/>
      <c r="AP1577" s="80"/>
      <c r="AQ1577" s="80"/>
      <c r="AR1577" s="69"/>
      <c r="AS1577" s="69"/>
      <c r="AT1577" s="80"/>
      <c r="AU1577" s="80"/>
      <c r="AV1577" s="69"/>
      <c r="AW1577" s="69"/>
      <c r="AX1577" s="80"/>
      <c r="AY1577" s="80"/>
      <c r="AZ1577" s="69"/>
      <c r="BA1577" s="69"/>
      <c r="BB1577" s="80"/>
      <c r="BC1577" s="80"/>
      <c r="BD1577" s="69"/>
      <c r="BE1577" s="69"/>
      <c r="BF1577" s="80"/>
      <c r="BG1577" s="80"/>
      <c r="BH1577" s="69"/>
      <c r="BI1577" s="69"/>
      <c r="BJ1577" s="80"/>
      <c r="BK1577" s="80"/>
      <c r="BL1577" s="69"/>
      <c r="BM1577" s="69"/>
      <c r="BN1577" s="80"/>
      <c r="BO1577" s="80"/>
      <c r="BP1577" s="69"/>
      <c r="BQ1577" s="69"/>
      <c r="BR1577" s="80"/>
      <c r="BS1577" s="80"/>
      <c r="BT1577" s="69"/>
      <c r="BU1577" s="69"/>
      <c r="BV1577" s="80"/>
      <c r="BW1577" s="80"/>
      <c r="BX1577" s="69"/>
      <c r="BY1577" s="69"/>
      <c r="BZ1577" s="80"/>
      <c r="CA1577" s="80"/>
      <c r="CB1577" s="69"/>
      <c r="CC1577" s="69"/>
      <c r="CD1577" s="80"/>
      <c r="CE1577" s="80"/>
      <c r="CF1577" s="69"/>
      <c r="CG1577" s="69"/>
      <c r="CH1577" s="69"/>
      <c r="CI1577" s="69"/>
      <c r="CJ1577" s="69"/>
      <c r="CK1577" s="69"/>
      <c r="CL1577" s="68"/>
      <c r="CM1577" s="67"/>
      <c r="CN1577" s="67"/>
      <c r="CO1577" s="69"/>
      <c r="CP1577" s="68"/>
      <c r="CQ1577" s="67"/>
      <c r="CR1577" s="67"/>
      <c r="CS1577" s="69"/>
      <c r="CT1577" s="81"/>
      <c r="CU1577" s="69"/>
      <c r="CV1577" s="69"/>
      <c r="CW1577" s="69"/>
      <c r="CX1577" s="69"/>
      <c r="CY1577" s="69"/>
      <c r="CZ1577" s="69"/>
      <c r="DA1577" s="67"/>
    </row>
    <row r="1578" spans="2:105">
      <c r="B1578" s="67"/>
      <c r="C1578" s="67"/>
      <c r="D1578" s="67"/>
      <c r="E1578" s="69"/>
      <c r="F1578" s="68"/>
      <c r="G1578" s="67"/>
      <c r="H1578" s="69"/>
      <c r="I1578" s="69"/>
      <c r="J1578" s="69"/>
      <c r="K1578" s="69"/>
      <c r="L1578" s="69"/>
      <c r="M1578" s="69"/>
      <c r="N1578" s="69"/>
      <c r="O1578" s="69"/>
      <c r="P1578" s="69"/>
      <c r="Q1578" s="69"/>
      <c r="R1578" s="69"/>
      <c r="S1578" s="80"/>
      <c r="T1578" s="80"/>
      <c r="U1578" s="80"/>
      <c r="V1578" s="80"/>
      <c r="W1578" s="80"/>
      <c r="X1578" s="80"/>
      <c r="Y1578" s="80"/>
      <c r="Z1578" s="80"/>
      <c r="AA1578" s="80"/>
      <c r="AB1578" s="80"/>
      <c r="AC1578" s="80"/>
      <c r="AD1578" s="80"/>
      <c r="AE1578" s="69"/>
      <c r="AF1578" s="69"/>
      <c r="AG1578" s="69"/>
      <c r="AH1578" s="80"/>
      <c r="AI1578" s="80"/>
      <c r="AJ1578" s="69"/>
      <c r="AK1578" s="69"/>
      <c r="AL1578" s="80"/>
      <c r="AM1578" s="80"/>
      <c r="AN1578" s="69"/>
      <c r="AO1578" s="69"/>
      <c r="AP1578" s="80"/>
      <c r="AQ1578" s="80"/>
      <c r="AR1578" s="69"/>
      <c r="AS1578" s="69"/>
      <c r="AT1578" s="80"/>
      <c r="AU1578" s="80"/>
      <c r="AV1578" s="69"/>
      <c r="AW1578" s="69"/>
      <c r="AX1578" s="80"/>
      <c r="AY1578" s="80"/>
      <c r="AZ1578" s="69"/>
      <c r="BA1578" s="69"/>
      <c r="BB1578" s="80"/>
      <c r="BC1578" s="80"/>
      <c r="BD1578" s="69"/>
      <c r="BE1578" s="69"/>
      <c r="BF1578" s="80"/>
      <c r="BG1578" s="80"/>
      <c r="BH1578" s="69"/>
      <c r="BI1578" s="69"/>
      <c r="BJ1578" s="80"/>
      <c r="BK1578" s="80"/>
      <c r="BL1578" s="69"/>
      <c r="BM1578" s="69"/>
      <c r="BN1578" s="80"/>
      <c r="BO1578" s="80"/>
      <c r="BP1578" s="69"/>
      <c r="BQ1578" s="69"/>
      <c r="BR1578" s="80"/>
      <c r="BS1578" s="80"/>
      <c r="BT1578" s="69"/>
      <c r="BU1578" s="69"/>
      <c r="BV1578" s="80"/>
      <c r="BW1578" s="80"/>
      <c r="BX1578" s="69"/>
      <c r="BY1578" s="69"/>
      <c r="BZ1578" s="80"/>
      <c r="CA1578" s="80"/>
      <c r="CB1578" s="69"/>
      <c r="CC1578" s="69"/>
      <c r="CD1578" s="80"/>
      <c r="CE1578" s="80"/>
      <c r="CF1578" s="69"/>
      <c r="CG1578" s="69"/>
      <c r="CH1578" s="69"/>
      <c r="CI1578" s="69"/>
      <c r="CJ1578" s="69"/>
      <c r="CK1578" s="69"/>
      <c r="CL1578" s="68"/>
      <c r="CM1578" s="67"/>
      <c r="CN1578" s="67"/>
      <c r="CO1578" s="69"/>
      <c r="CP1578" s="68"/>
      <c r="CQ1578" s="67"/>
      <c r="CR1578" s="67"/>
      <c r="CS1578" s="69"/>
      <c r="CT1578" s="81"/>
      <c r="CU1578" s="69"/>
      <c r="CV1578" s="69"/>
      <c r="CW1578" s="69"/>
      <c r="CX1578" s="69"/>
      <c r="CY1578" s="69"/>
      <c r="CZ1578" s="69"/>
      <c r="DA1578" s="67"/>
    </row>
    <row r="1579" spans="2:105">
      <c r="B1579" s="67"/>
      <c r="C1579" s="67"/>
      <c r="D1579" s="67"/>
      <c r="E1579" s="69"/>
      <c r="F1579" s="68"/>
      <c r="G1579" s="67"/>
      <c r="H1579" s="69"/>
      <c r="I1579" s="69"/>
      <c r="J1579" s="69"/>
      <c r="K1579" s="69"/>
      <c r="L1579" s="69"/>
      <c r="M1579" s="69"/>
      <c r="N1579" s="69"/>
      <c r="O1579" s="69"/>
      <c r="P1579" s="69"/>
      <c r="Q1579" s="69"/>
      <c r="R1579" s="69"/>
      <c r="S1579" s="80"/>
      <c r="T1579" s="80"/>
      <c r="U1579" s="80"/>
      <c r="V1579" s="80"/>
      <c r="W1579" s="80"/>
      <c r="X1579" s="80"/>
      <c r="Y1579" s="80"/>
      <c r="Z1579" s="80"/>
      <c r="AA1579" s="80"/>
      <c r="AB1579" s="80"/>
      <c r="AC1579" s="80"/>
      <c r="AD1579" s="80"/>
      <c r="AE1579" s="69"/>
      <c r="AF1579" s="69"/>
      <c r="AG1579" s="69"/>
      <c r="AH1579" s="80"/>
      <c r="AI1579" s="80"/>
      <c r="AJ1579" s="69"/>
      <c r="AK1579" s="69"/>
      <c r="AL1579" s="80"/>
      <c r="AM1579" s="80"/>
      <c r="AN1579" s="69"/>
      <c r="AO1579" s="69"/>
      <c r="AP1579" s="80"/>
      <c r="AQ1579" s="80"/>
      <c r="AR1579" s="69"/>
      <c r="AS1579" s="69"/>
      <c r="AT1579" s="80"/>
      <c r="AU1579" s="80"/>
      <c r="AV1579" s="69"/>
      <c r="AW1579" s="69"/>
      <c r="AX1579" s="80"/>
      <c r="AY1579" s="80"/>
      <c r="AZ1579" s="69"/>
      <c r="BA1579" s="69"/>
      <c r="BB1579" s="80"/>
      <c r="BC1579" s="80"/>
      <c r="BD1579" s="69"/>
      <c r="BE1579" s="69"/>
      <c r="BF1579" s="80"/>
      <c r="BG1579" s="80"/>
      <c r="BH1579" s="69"/>
      <c r="BI1579" s="69"/>
      <c r="BJ1579" s="80"/>
      <c r="BK1579" s="80"/>
      <c r="BL1579" s="69"/>
      <c r="BM1579" s="69"/>
      <c r="BN1579" s="80"/>
      <c r="BO1579" s="80"/>
      <c r="BP1579" s="69"/>
      <c r="BQ1579" s="69"/>
      <c r="BR1579" s="80"/>
      <c r="BS1579" s="80"/>
      <c r="BT1579" s="69"/>
      <c r="BU1579" s="69"/>
      <c r="BV1579" s="80"/>
      <c r="BW1579" s="80"/>
      <c r="BX1579" s="69"/>
      <c r="BY1579" s="69"/>
      <c r="BZ1579" s="80"/>
      <c r="CA1579" s="80"/>
      <c r="CB1579" s="69"/>
      <c r="CC1579" s="69"/>
      <c r="CD1579" s="80"/>
      <c r="CE1579" s="80"/>
      <c r="CF1579" s="69"/>
      <c r="CG1579" s="69"/>
      <c r="CH1579" s="69"/>
      <c r="CI1579" s="69"/>
      <c r="CJ1579" s="69"/>
      <c r="CK1579" s="69"/>
      <c r="CL1579" s="68"/>
      <c r="CM1579" s="67"/>
      <c r="CN1579" s="67"/>
      <c r="CO1579" s="69"/>
      <c r="CP1579" s="68"/>
      <c r="CQ1579" s="67"/>
      <c r="CR1579" s="67"/>
      <c r="CS1579" s="69"/>
      <c r="CT1579" s="81"/>
      <c r="CU1579" s="69"/>
      <c r="CV1579" s="69"/>
      <c r="CW1579" s="69"/>
      <c r="CX1579" s="69"/>
      <c r="CY1579" s="69"/>
      <c r="CZ1579" s="69"/>
    </row>
    <row r="1580" spans="2:105">
      <c r="B1580" s="67"/>
      <c r="C1580" s="67"/>
      <c r="D1580" s="67"/>
      <c r="E1580" s="69"/>
      <c r="F1580" s="68"/>
      <c r="G1580" s="67"/>
      <c r="H1580" s="69"/>
      <c r="I1580" s="69"/>
      <c r="J1580" s="69"/>
      <c r="K1580" s="69"/>
      <c r="L1580" s="69"/>
      <c r="M1580" s="69"/>
      <c r="N1580" s="69"/>
      <c r="O1580" s="69"/>
      <c r="P1580" s="69"/>
      <c r="Q1580" s="69"/>
      <c r="R1580" s="69"/>
      <c r="S1580" s="80"/>
      <c r="T1580" s="80"/>
      <c r="U1580" s="80"/>
      <c r="V1580" s="80"/>
      <c r="W1580" s="80"/>
      <c r="X1580" s="80"/>
      <c r="Y1580" s="80"/>
      <c r="Z1580" s="80"/>
      <c r="AA1580" s="80"/>
      <c r="AB1580" s="80"/>
      <c r="AC1580" s="80"/>
      <c r="AD1580" s="80"/>
      <c r="AE1580" s="69"/>
      <c r="AF1580" s="69"/>
      <c r="AG1580" s="69"/>
      <c r="AH1580" s="80"/>
      <c r="AI1580" s="80"/>
      <c r="AJ1580" s="69"/>
      <c r="AK1580" s="69"/>
      <c r="AL1580" s="80"/>
      <c r="AM1580" s="80"/>
      <c r="AN1580" s="69"/>
      <c r="AO1580" s="69"/>
      <c r="AP1580" s="80"/>
      <c r="AQ1580" s="80"/>
      <c r="AR1580" s="69"/>
      <c r="AS1580" s="69"/>
      <c r="AT1580" s="80"/>
      <c r="AU1580" s="80"/>
      <c r="AV1580" s="69"/>
      <c r="AW1580" s="69"/>
      <c r="AX1580" s="80"/>
      <c r="AY1580" s="80"/>
      <c r="AZ1580" s="69"/>
      <c r="BA1580" s="69"/>
      <c r="BB1580" s="80"/>
      <c r="BC1580" s="80"/>
      <c r="BD1580" s="69"/>
      <c r="BE1580" s="69"/>
      <c r="BF1580" s="80"/>
      <c r="BG1580" s="80"/>
      <c r="BH1580" s="69"/>
      <c r="BI1580" s="69"/>
      <c r="BJ1580" s="80"/>
      <c r="BK1580" s="80"/>
      <c r="BL1580" s="69"/>
      <c r="BM1580" s="69"/>
      <c r="BN1580" s="80"/>
      <c r="BO1580" s="80"/>
      <c r="BP1580" s="69"/>
      <c r="BQ1580" s="69"/>
      <c r="BR1580" s="80"/>
      <c r="BS1580" s="80"/>
      <c r="BT1580" s="69"/>
      <c r="BU1580" s="69"/>
      <c r="BV1580" s="80"/>
      <c r="BW1580" s="80"/>
      <c r="BX1580" s="69"/>
      <c r="BY1580" s="69"/>
      <c r="BZ1580" s="80"/>
      <c r="CA1580" s="80"/>
      <c r="CB1580" s="69"/>
      <c r="CC1580" s="69"/>
      <c r="CD1580" s="80"/>
      <c r="CE1580" s="80"/>
      <c r="CF1580" s="69"/>
      <c r="CG1580" s="69"/>
      <c r="CH1580" s="69"/>
      <c r="CI1580" s="69"/>
      <c r="CJ1580" s="69"/>
      <c r="CK1580" s="69"/>
      <c r="CL1580" s="68"/>
      <c r="CM1580" s="67"/>
      <c r="CN1580" s="67"/>
      <c r="CO1580" s="69"/>
      <c r="CP1580" s="68"/>
      <c r="CQ1580" s="67"/>
      <c r="CR1580" s="67"/>
      <c r="CS1580" s="69"/>
      <c r="CT1580" s="81"/>
      <c r="CU1580" s="69"/>
      <c r="CV1580" s="69"/>
      <c r="CW1580" s="69"/>
      <c r="CX1580" s="69"/>
      <c r="CY1580" s="69"/>
      <c r="CZ1580" s="69"/>
    </row>
    <row r="1581" spans="2:105">
      <c r="B1581" s="69"/>
      <c r="C1581" s="69"/>
      <c r="D1581" s="67"/>
      <c r="E1581" s="69"/>
      <c r="F1581" s="68"/>
      <c r="G1581" s="67"/>
      <c r="H1581" s="69"/>
      <c r="I1581" s="69"/>
      <c r="J1581" s="69"/>
      <c r="K1581" s="69"/>
      <c r="L1581" s="69"/>
      <c r="M1581" s="69"/>
      <c r="N1581" s="69"/>
      <c r="O1581" s="69"/>
      <c r="P1581" s="69"/>
      <c r="Q1581" s="69"/>
      <c r="R1581" s="69"/>
      <c r="S1581" s="80"/>
      <c r="T1581" s="80"/>
      <c r="U1581" s="80"/>
      <c r="V1581" s="80"/>
      <c r="W1581" s="80"/>
      <c r="X1581" s="80"/>
      <c r="Y1581" s="80"/>
      <c r="Z1581" s="80"/>
      <c r="AA1581" s="80"/>
      <c r="AB1581" s="80"/>
      <c r="AC1581" s="80"/>
      <c r="AD1581" s="80"/>
      <c r="AE1581" s="69"/>
      <c r="AF1581" s="69"/>
      <c r="AG1581" s="69"/>
      <c r="AH1581" s="80"/>
      <c r="AI1581" s="80"/>
      <c r="AJ1581" s="69"/>
      <c r="AK1581" s="69"/>
      <c r="AL1581" s="80"/>
      <c r="AM1581" s="80"/>
      <c r="AN1581" s="69"/>
      <c r="AO1581" s="69"/>
      <c r="AP1581" s="80"/>
      <c r="AQ1581" s="80"/>
      <c r="AR1581" s="69"/>
      <c r="AS1581" s="69"/>
      <c r="AT1581" s="80"/>
      <c r="AU1581" s="80"/>
      <c r="AV1581" s="69"/>
      <c r="AW1581" s="69"/>
      <c r="AX1581" s="80"/>
      <c r="AY1581" s="80"/>
      <c r="AZ1581" s="69"/>
      <c r="BA1581" s="69"/>
      <c r="BB1581" s="80"/>
      <c r="BC1581" s="80"/>
      <c r="BD1581" s="69"/>
      <c r="BE1581" s="69"/>
      <c r="BF1581" s="80"/>
      <c r="BG1581" s="80"/>
      <c r="BH1581" s="69"/>
      <c r="BI1581" s="69"/>
      <c r="BJ1581" s="80"/>
      <c r="BK1581" s="80"/>
      <c r="BL1581" s="69"/>
      <c r="BM1581" s="69"/>
      <c r="BN1581" s="80"/>
      <c r="BO1581" s="80"/>
      <c r="BP1581" s="69"/>
      <c r="BQ1581" s="69"/>
      <c r="BR1581" s="80"/>
      <c r="BS1581" s="80"/>
      <c r="BT1581" s="69"/>
      <c r="BU1581" s="69"/>
      <c r="BV1581" s="80"/>
      <c r="BW1581" s="80"/>
      <c r="BX1581" s="69"/>
      <c r="BY1581" s="69"/>
      <c r="BZ1581" s="80"/>
      <c r="CA1581" s="80"/>
      <c r="CB1581" s="69"/>
      <c r="CC1581" s="69"/>
      <c r="CD1581" s="80"/>
      <c r="CE1581" s="80"/>
      <c r="CF1581" s="69"/>
      <c r="CG1581" s="69"/>
      <c r="CH1581" s="69"/>
      <c r="CI1581" s="69"/>
      <c r="CJ1581" s="69"/>
      <c r="CK1581" s="69"/>
      <c r="CL1581" s="68"/>
      <c r="CM1581" s="67"/>
      <c r="CN1581" s="67"/>
      <c r="CO1581" s="69"/>
      <c r="CP1581" s="68"/>
      <c r="CQ1581" s="67"/>
      <c r="CR1581" s="67"/>
      <c r="CS1581" s="69"/>
      <c r="CT1581" s="81"/>
      <c r="CU1581" s="69"/>
      <c r="CV1581" s="69"/>
      <c r="CW1581" s="69"/>
      <c r="CX1581" s="69"/>
      <c r="CY1581" s="69"/>
      <c r="CZ1581" s="69"/>
    </row>
    <row r="1582" spans="2:105">
      <c r="B1582" s="69"/>
      <c r="C1582" s="69"/>
      <c r="D1582" s="67"/>
      <c r="E1582" s="69"/>
      <c r="F1582" s="68"/>
      <c r="G1582" s="67"/>
      <c r="H1582" s="69"/>
      <c r="I1582" s="69"/>
      <c r="J1582" s="69"/>
      <c r="K1582" s="69"/>
      <c r="L1582" s="69"/>
      <c r="M1582" s="69"/>
      <c r="N1582" s="69"/>
      <c r="O1582" s="69"/>
      <c r="P1582" s="69"/>
      <c r="Q1582" s="69"/>
      <c r="R1582" s="69"/>
      <c r="S1582" s="80"/>
      <c r="T1582" s="80"/>
      <c r="U1582" s="80"/>
      <c r="V1582" s="80"/>
      <c r="W1582" s="80"/>
      <c r="X1582" s="80"/>
      <c r="Y1582" s="80"/>
      <c r="Z1582" s="80"/>
      <c r="AA1582" s="80"/>
      <c r="AB1582" s="80"/>
      <c r="AC1582" s="80"/>
      <c r="AD1582" s="80"/>
      <c r="AE1582" s="69"/>
      <c r="AF1582" s="69"/>
      <c r="AG1582" s="69"/>
      <c r="AH1582" s="80"/>
      <c r="AI1582" s="80"/>
      <c r="AJ1582" s="69"/>
      <c r="AK1582" s="69"/>
      <c r="AL1582" s="80"/>
      <c r="AM1582" s="80"/>
      <c r="AN1582" s="69"/>
      <c r="AO1582" s="69"/>
      <c r="AP1582" s="80"/>
      <c r="AQ1582" s="80"/>
      <c r="AR1582" s="69"/>
      <c r="AS1582" s="69"/>
      <c r="AT1582" s="80"/>
      <c r="AU1582" s="80"/>
      <c r="AV1582" s="69"/>
      <c r="AW1582" s="69"/>
      <c r="AX1582" s="80"/>
      <c r="AY1582" s="80"/>
      <c r="AZ1582" s="69"/>
      <c r="BA1582" s="69"/>
      <c r="BB1582" s="80"/>
      <c r="BC1582" s="80"/>
      <c r="BD1582" s="69"/>
      <c r="BE1582" s="69"/>
      <c r="BF1582" s="80"/>
      <c r="BG1582" s="80"/>
      <c r="BH1582" s="69"/>
      <c r="BI1582" s="69"/>
      <c r="BJ1582" s="80"/>
      <c r="BK1582" s="80"/>
      <c r="BL1582" s="69"/>
      <c r="BM1582" s="69"/>
      <c r="BN1582" s="80"/>
      <c r="BO1582" s="80"/>
      <c r="BP1582" s="69"/>
      <c r="BQ1582" s="69"/>
      <c r="BR1582" s="80"/>
      <c r="BS1582" s="80"/>
      <c r="BT1582" s="69"/>
      <c r="BU1582" s="69"/>
      <c r="BV1582" s="80"/>
      <c r="BW1582" s="80"/>
      <c r="BX1582" s="69"/>
      <c r="BY1582" s="69"/>
      <c r="BZ1582" s="80"/>
      <c r="CA1582" s="80"/>
      <c r="CB1582" s="69"/>
      <c r="CC1582" s="69"/>
      <c r="CD1582" s="80"/>
      <c r="CE1582" s="80"/>
      <c r="CF1582" s="69"/>
      <c r="CG1582" s="69"/>
      <c r="CH1582" s="69"/>
      <c r="CI1582" s="69"/>
      <c r="CJ1582" s="69"/>
      <c r="CK1582" s="69"/>
      <c r="CL1582" s="68"/>
      <c r="CM1582" s="67"/>
      <c r="CN1582" s="67"/>
      <c r="CO1582" s="69"/>
      <c r="CP1582" s="68"/>
      <c r="CQ1582" s="67"/>
      <c r="CR1582" s="67"/>
      <c r="CS1582" s="69"/>
      <c r="CT1582" s="81"/>
      <c r="CU1582" s="69"/>
      <c r="CV1582" s="69"/>
      <c r="CW1582" s="69"/>
      <c r="CX1582" s="69"/>
      <c r="CY1582" s="69"/>
      <c r="CZ1582" s="69"/>
    </row>
    <row r="1583" spans="2:105">
      <c r="B1583" s="69"/>
      <c r="C1583" s="69"/>
      <c r="D1583" s="67"/>
      <c r="E1583" s="69"/>
      <c r="F1583" s="68"/>
      <c r="G1583" s="67"/>
      <c r="H1583" s="69"/>
      <c r="I1583" s="69"/>
      <c r="J1583" s="69"/>
      <c r="K1583" s="69"/>
      <c r="L1583" s="69"/>
      <c r="M1583" s="69"/>
      <c r="N1583" s="69"/>
      <c r="O1583" s="69"/>
      <c r="P1583" s="69"/>
      <c r="Q1583" s="69"/>
      <c r="R1583" s="69"/>
      <c r="S1583" s="80"/>
      <c r="T1583" s="80"/>
      <c r="U1583" s="80"/>
      <c r="V1583" s="80"/>
      <c r="W1583" s="80"/>
      <c r="X1583" s="80"/>
      <c r="Y1583" s="80"/>
      <c r="Z1583" s="80"/>
      <c r="AA1583" s="80"/>
      <c r="AB1583" s="80"/>
      <c r="AC1583" s="80"/>
      <c r="AD1583" s="80"/>
      <c r="AE1583" s="69"/>
      <c r="AF1583" s="69"/>
      <c r="AG1583" s="69"/>
      <c r="AH1583" s="80"/>
      <c r="AI1583" s="80"/>
      <c r="AJ1583" s="69"/>
      <c r="AK1583" s="69"/>
      <c r="AL1583" s="80"/>
      <c r="AM1583" s="80"/>
      <c r="AN1583" s="69"/>
      <c r="AO1583" s="69"/>
      <c r="AP1583" s="80"/>
      <c r="AQ1583" s="80"/>
      <c r="AR1583" s="69"/>
      <c r="AS1583" s="69"/>
      <c r="AT1583" s="80"/>
      <c r="AU1583" s="80"/>
      <c r="AV1583" s="69"/>
      <c r="AW1583" s="69"/>
      <c r="AX1583" s="80"/>
      <c r="AY1583" s="80"/>
      <c r="AZ1583" s="69"/>
      <c r="BA1583" s="69"/>
      <c r="BB1583" s="80"/>
      <c r="BC1583" s="80"/>
      <c r="BD1583" s="69"/>
      <c r="BE1583" s="69"/>
      <c r="BF1583" s="80"/>
      <c r="BG1583" s="80"/>
      <c r="BH1583" s="69"/>
      <c r="BI1583" s="69"/>
      <c r="BJ1583" s="80"/>
      <c r="BK1583" s="80"/>
      <c r="BL1583" s="69"/>
      <c r="BM1583" s="69"/>
      <c r="BN1583" s="80"/>
      <c r="BO1583" s="80"/>
      <c r="BP1583" s="69"/>
      <c r="BQ1583" s="69"/>
      <c r="BR1583" s="80"/>
      <c r="BS1583" s="80"/>
      <c r="BT1583" s="69"/>
      <c r="BU1583" s="69"/>
      <c r="BV1583" s="80"/>
      <c r="BW1583" s="80"/>
      <c r="BX1583" s="69"/>
      <c r="BY1583" s="69"/>
      <c r="BZ1583" s="80"/>
      <c r="CA1583" s="80"/>
      <c r="CB1583" s="69"/>
      <c r="CC1583" s="69"/>
      <c r="CD1583" s="80"/>
      <c r="CE1583" s="80"/>
      <c r="CF1583" s="69"/>
      <c r="CG1583" s="69"/>
      <c r="CH1583" s="69"/>
      <c r="CI1583" s="69"/>
      <c r="CJ1583" s="69"/>
      <c r="CK1583" s="69"/>
      <c r="CL1583" s="68"/>
      <c r="CM1583" s="67"/>
      <c r="CN1583" s="67"/>
      <c r="CO1583" s="69"/>
      <c r="CP1583" s="68"/>
      <c r="CQ1583" s="67"/>
      <c r="CR1583" s="67"/>
      <c r="CS1583" s="69"/>
      <c r="CT1583" s="81"/>
      <c r="CU1583" s="69"/>
      <c r="CV1583" s="69"/>
      <c r="CW1583" s="69"/>
      <c r="CX1583" s="69"/>
      <c r="CY1583" s="69"/>
      <c r="CZ1583" s="69"/>
    </row>
    <row r="1584" spans="2:105">
      <c r="B1584" s="69"/>
      <c r="C1584" s="69"/>
      <c r="D1584" s="67"/>
      <c r="E1584" s="69"/>
      <c r="F1584" s="68"/>
      <c r="G1584" s="67"/>
      <c r="H1584" s="69"/>
      <c r="I1584" s="69"/>
      <c r="J1584" s="69"/>
      <c r="K1584" s="69"/>
      <c r="L1584" s="69"/>
      <c r="M1584" s="69"/>
      <c r="N1584" s="69"/>
      <c r="O1584" s="69"/>
      <c r="P1584" s="69"/>
      <c r="Q1584" s="69"/>
      <c r="R1584" s="69"/>
      <c r="S1584" s="80"/>
      <c r="T1584" s="80"/>
      <c r="U1584" s="80"/>
      <c r="V1584" s="80"/>
      <c r="W1584" s="80"/>
      <c r="X1584" s="80"/>
      <c r="Y1584" s="80"/>
      <c r="Z1584" s="80"/>
      <c r="AA1584" s="80"/>
      <c r="AB1584" s="80"/>
      <c r="AC1584" s="80"/>
      <c r="AD1584" s="80"/>
      <c r="AE1584" s="69"/>
      <c r="AF1584" s="69"/>
      <c r="AG1584" s="69"/>
      <c r="AH1584" s="80"/>
      <c r="AI1584" s="80"/>
      <c r="AJ1584" s="69"/>
      <c r="AK1584" s="69"/>
      <c r="AL1584" s="80"/>
      <c r="AM1584" s="80"/>
      <c r="AN1584" s="69"/>
      <c r="AO1584" s="69"/>
      <c r="AP1584" s="80"/>
      <c r="AQ1584" s="80"/>
      <c r="AR1584" s="69"/>
      <c r="AS1584" s="69"/>
      <c r="AT1584" s="80"/>
      <c r="AU1584" s="80"/>
      <c r="AV1584" s="69"/>
      <c r="AW1584" s="69"/>
      <c r="AX1584" s="80"/>
      <c r="AY1584" s="80"/>
      <c r="AZ1584" s="69"/>
      <c r="BA1584" s="69"/>
      <c r="BB1584" s="80"/>
      <c r="BC1584" s="80"/>
      <c r="BD1584" s="69"/>
      <c r="BE1584" s="69"/>
      <c r="BF1584" s="80"/>
      <c r="BG1584" s="80"/>
      <c r="BH1584" s="69"/>
      <c r="BI1584" s="69"/>
      <c r="BJ1584" s="80"/>
      <c r="BK1584" s="80"/>
      <c r="BL1584" s="69"/>
      <c r="BM1584" s="69"/>
      <c r="BN1584" s="80"/>
      <c r="BO1584" s="80"/>
      <c r="BP1584" s="69"/>
      <c r="BQ1584" s="69"/>
      <c r="BR1584" s="80"/>
      <c r="BS1584" s="80"/>
      <c r="BT1584" s="69"/>
      <c r="BU1584" s="69"/>
      <c r="BV1584" s="80"/>
      <c r="BW1584" s="80"/>
      <c r="BX1584" s="69"/>
      <c r="BY1584" s="69"/>
      <c r="BZ1584" s="80"/>
      <c r="CA1584" s="80"/>
      <c r="CB1584" s="69"/>
      <c r="CC1584" s="69"/>
      <c r="CD1584" s="80"/>
      <c r="CE1584" s="80"/>
      <c r="CF1584" s="69"/>
      <c r="CG1584" s="69"/>
      <c r="CH1584" s="69"/>
      <c r="CI1584" s="69"/>
      <c r="CJ1584" s="69"/>
      <c r="CK1584" s="69"/>
      <c r="CL1584" s="68"/>
      <c r="CM1584" s="67"/>
      <c r="CN1584" s="67"/>
      <c r="CO1584" s="69"/>
      <c r="CP1584" s="68"/>
      <c r="CQ1584" s="67"/>
      <c r="CR1584" s="67"/>
      <c r="CS1584" s="69"/>
      <c r="CT1584" s="81"/>
      <c r="CU1584" s="69"/>
      <c r="CV1584" s="69"/>
      <c r="CW1584" s="69"/>
      <c r="CX1584" s="69"/>
      <c r="CY1584" s="69"/>
      <c r="CZ1584" s="69"/>
    </row>
    <row r="1585" spans="2:104">
      <c r="B1585" s="69"/>
      <c r="C1585" s="69"/>
      <c r="D1585" s="67"/>
      <c r="E1585" s="69"/>
      <c r="F1585" s="68"/>
      <c r="G1585" s="67"/>
      <c r="H1585" s="69"/>
      <c r="I1585" s="69"/>
      <c r="J1585" s="69"/>
      <c r="K1585" s="69"/>
      <c r="L1585" s="69"/>
      <c r="M1585" s="69"/>
      <c r="N1585" s="69"/>
      <c r="O1585" s="69"/>
      <c r="P1585" s="69"/>
      <c r="Q1585" s="69"/>
      <c r="R1585" s="69"/>
      <c r="S1585" s="80"/>
      <c r="T1585" s="80"/>
      <c r="U1585" s="80"/>
      <c r="V1585" s="80"/>
      <c r="W1585" s="80"/>
      <c r="X1585" s="80"/>
      <c r="Y1585" s="80"/>
      <c r="Z1585" s="80"/>
      <c r="AA1585" s="80"/>
      <c r="AB1585" s="80"/>
      <c r="AC1585" s="80"/>
      <c r="AD1585" s="80"/>
      <c r="AE1585" s="69"/>
      <c r="AF1585" s="69"/>
      <c r="AG1585" s="69"/>
      <c r="AH1585" s="80"/>
      <c r="AI1585" s="80"/>
      <c r="AJ1585" s="69"/>
      <c r="AK1585" s="69"/>
      <c r="AL1585" s="80"/>
      <c r="AM1585" s="80"/>
      <c r="AN1585" s="69"/>
      <c r="AO1585" s="69"/>
      <c r="AP1585" s="80"/>
      <c r="AQ1585" s="80"/>
      <c r="AR1585" s="69"/>
      <c r="AS1585" s="69"/>
      <c r="AT1585" s="80"/>
      <c r="AU1585" s="80"/>
      <c r="AV1585" s="69"/>
      <c r="AW1585" s="69"/>
      <c r="AX1585" s="80"/>
      <c r="AY1585" s="80"/>
      <c r="AZ1585" s="69"/>
      <c r="BA1585" s="69"/>
      <c r="BB1585" s="80"/>
      <c r="BC1585" s="80"/>
      <c r="BD1585" s="69"/>
      <c r="BE1585" s="69"/>
      <c r="BF1585" s="80"/>
      <c r="BG1585" s="80"/>
      <c r="BH1585" s="69"/>
      <c r="BI1585" s="69"/>
      <c r="BJ1585" s="80"/>
      <c r="BK1585" s="80"/>
      <c r="BL1585" s="69"/>
      <c r="BM1585" s="69"/>
      <c r="BN1585" s="80"/>
      <c r="BO1585" s="80"/>
      <c r="BP1585" s="69"/>
      <c r="BQ1585" s="69"/>
      <c r="BR1585" s="80"/>
      <c r="BS1585" s="80"/>
      <c r="BT1585" s="69"/>
      <c r="BU1585" s="69"/>
      <c r="BV1585" s="80"/>
      <c r="BW1585" s="80"/>
      <c r="BX1585" s="69"/>
      <c r="BY1585" s="69"/>
      <c r="BZ1585" s="80"/>
      <c r="CA1585" s="80"/>
      <c r="CB1585" s="69"/>
      <c r="CC1585" s="69"/>
      <c r="CD1585" s="80"/>
      <c r="CE1585" s="80"/>
      <c r="CF1585" s="69"/>
      <c r="CG1585" s="69"/>
      <c r="CH1585" s="69"/>
      <c r="CI1585" s="69"/>
      <c r="CJ1585" s="69"/>
      <c r="CK1585" s="69"/>
      <c r="CL1585" s="68"/>
      <c r="CM1585" s="67"/>
      <c r="CN1585" s="67"/>
      <c r="CO1585" s="69"/>
      <c r="CP1585" s="68"/>
      <c r="CQ1585" s="67"/>
      <c r="CR1585" s="67"/>
      <c r="CS1585" s="69"/>
      <c r="CT1585" s="81"/>
      <c r="CU1585" s="69"/>
      <c r="CV1585" s="69"/>
      <c r="CW1585" s="69"/>
      <c r="CX1585" s="69"/>
      <c r="CY1585" s="69"/>
      <c r="CZ1585" s="69"/>
    </row>
    <row r="1586" spans="2:104">
      <c r="B1586" s="69"/>
      <c r="C1586" s="69"/>
      <c r="D1586" s="67"/>
      <c r="E1586" s="69"/>
      <c r="F1586" s="68"/>
      <c r="G1586" s="67"/>
      <c r="H1586" s="69"/>
      <c r="I1586" s="69"/>
      <c r="J1586" s="69"/>
      <c r="K1586" s="69"/>
      <c r="L1586" s="69"/>
      <c r="M1586" s="69"/>
      <c r="N1586" s="69"/>
      <c r="O1586" s="69"/>
      <c r="P1586" s="69"/>
      <c r="Q1586" s="69"/>
      <c r="R1586" s="69"/>
      <c r="S1586" s="80"/>
      <c r="T1586" s="80"/>
      <c r="U1586" s="80"/>
      <c r="V1586" s="80"/>
      <c r="W1586" s="80"/>
      <c r="X1586" s="80"/>
      <c r="Y1586" s="80"/>
      <c r="Z1586" s="80"/>
      <c r="AA1586" s="80"/>
      <c r="AB1586" s="80"/>
      <c r="AC1586" s="80"/>
      <c r="AD1586" s="80"/>
      <c r="AE1586" s="69"/>
      <c r="AF1586" s="69"/>
      <c r="AG1586" s="69"/>
      <c r="AH1586" s="80"/>
      <c r="AI1586" s="80"/>
      <c r="AJ1586" s="69"/>
      <c r="AK1586" s="69"/>
      <c r="AL1586" s="80"/>
      <c r="AM1586" s="80"/>
      <c r="AN1586" s="69"/>
      <c r="AO1586" s="69"/>
      <c r="AP1586" s="80"/>
      <c r="AQ1586" s="80"/>
      <c r="AR1586" s="69"/>
      <c r="AS1586" s="69"/>
      <c r="AT1586" s="80"/>
      <c r="AU1586" s="80"/>
      <c r="AV1586" s="69"/>
      <c r="AW1586" s="69"/>
      <c r="AX1586" s="80"/>
      <c r="AY1586" s="80"/>
      <c r="AZ1586" s="69"/>
      <c r="BA1586" s="69"/>
      <c r="BB1586" s="80"/>
      <c r="BC1586" s="80"/>
      <c r="BD1586" s="69"/>
      <c r="BE1586" s="69"/>
      <c r="BF1586" s="80"/>
      <c r="BG1586" s="80"/>
      <c r="BH1586" s="69"/>
      <c r="BI1586" s="69"/>
      <c r="BJ1586" s="80"/>
      <c r="BK1586" s="80"/>
      <c r="BL1586" s="69"/>
      <c r="BM1586" s="69"/>
      <c r="BN1586" s="80"/>
      <c r="BO1586" s="80"/>
      <c r="BP1586" s="69"/>
      <c r="BQ1586" s="69"/>
      <c r="BR1586" s="80"/>
      <c r="BS1586" s="80"/>
      <c r="BT1586" s="69"/>
      <c r="BU1586" s="69"/>
      <c r="BV1586" s="80"/>
      <c r="BW1586" s="80"/>
      <c r="BX1586" s="69"/>
      <c r="BY1586" s="69"/>
      <c r="BZ1586" s="80"/>
      <c r="CA1586" s="80"/>
      <c r="CB1586" s="69"/>
      <c r="CC1586" s="69"/>
      <c r="CD1586" s="80"/>
      <c r="CE1586" s="80"/>
      <c r="CF1586" s="69"/>
      <c r="CG1586" s="69"/>
      <c r="CH1586" s="69"/>
      <c r="CI1586" s="69"/>
      <c r="CJ1586" s="69"/>
      <c r="CK1586" s="69"/>
      <c r="CL1586" s="68"/>
      <c r="CM1586" s="67"/>
      <c r="CN1586" s="67"/>
      <c r="CO1586" s="69"/>
      <c r="CP1586" s="68"/>
      <c r="CQ1586" s="67"/>
      <c r="CR1586" s="67"/>
      <c r="CS1586" s="69"/>
      <c r="CT1586" s="81"/>
      <c r="CU1586" s="69"/>
      <c r="CV1586" s="69"/>
      <c r="CW1586" s="69"/>
      <c r="CX1586" s="69"/>
      <c r="CY1586" s="69"/>
      <c r="CZ1586" s="69"/>
    </row>
    <row r="1587" spans="2:104">
      <c r="B1587" s="69"/>
      <c r="C1587" s="69"/>
      <c r="D1587" s="67"/>
      <c r="E1587" s="69"/>
      <c r="F1587" s="68"/>
      <c r="G1587" s="67"/>
      <c r="H1587" s="69"/>
      <c r="I1587" s="69"/>
      <c r="J1587" s="69"/>
      <c r="K1587" s="69"/>
      <c r="L1587" s="69"/>
      <c r="M1587" s="69"/>
      <c r="N1587" s="69"/>
      <c r="O1587" s="69"/>
      <c r="P1587" s="69"/>
      <c r="Q1587" s="69"/>
      <c r="R1587" s="69"/>
      <c r="S1587" s="80"/>
      <c r="T1587" s="80"/>
      <c r="U1587" s="80"/>
      <c r="V1587" s="80"/>
      <c r="W1587" s="80"/>
      <c r="X1587" s="80"/>
      <c r="Y1587" s="80"/>
      <c r="Z1587" s="80"/>
      <c r="AA1587" s="80"/>
      <c r="AB1587" s="80"/>
      <c r="AC1587" s="80"/>
      <c r="AD1587" s="80"/>
      <c r="AE1587" s="69"/>
      <c r="AF1587" s="69"/>
      <c r="AG1587" s="69"/>
      <c r="AH1587" s="80"/>
      <c r="AI1587" s="80"/>
      <c r="AJ1587" s="69"/>
      <c r="AK1587" s="69"/>
      <c r="AL1587" s="80"/>
      <c r="AM1587" s="80"/>
      <c r="AN1587" s="69"/>
      <c r="AO1587" s="69"/>
      <c r="AP1587" s="80"/>
      <c r="AQ1587" s="80"/>
      <c r="AR1587" s="69"/>
      <c r="AS1587" s="69"/>
      <c r="AT1587" s="80"/>
      <c r="AU1587" s="80"/>
      <c r="AV1587" s="69"/>
      <c r="AW1587" s="69"/>
      <c r="AX1587" s="80"/>
      <c r="AY1587" s="80"/>
      <c r="AZ1587" s="69"/>
      <c r="BA1587" s="69"/>
      <c r="BB1587" s="80"/>
      <c r="BC1587" s="80"/>
      <c r="BD1587" s="69"/>
      <c r="BE1587" s="69"/>
      <c r="BF1587" s="80"/>
      <c r="BG1587" s="80"/>
      <c r="BH1587" s="69"/>
      <c r="BI1587" s="69"/>
      <c r="BJ1587" s="80"/>
      <c r="BK1587" s="80"/>
      <c r="BL1587" s="69"/>
      <c r="BM1587" s="69"/>
      <c r="BN1587" s="80"/>
      <c r="BO1587" s="80"/>
      <c r="BP1587" s="69"/>
      <c r="BQ1587" s="69"/>
      <c r="BR1587" s="80"/>
      <c r="BS1587" s="80"/>
      <c r="BT1587" s="69"/>
      <c r="BU1587" s="69"/>
      <c r="BV1587" s="80"/>
      <c r="BW1587" s="80"/>
      <c r="BX1587" s="69"/>
      <c r="BY1587" s="69"/>
      <c r="BZ1587" s="80"/>
      <c r="CA1587" s="80"/>
      <c r="CB1587" s="69"/>
      <c r="CC1587" s="69"/>
      <c r="CD1587" s="80"/>
      <c r="CE1587" s="80"/>
      <c r="CF1587" s="69"/>
      <c r="CG1587" s="69"/>
      <c r="CH1587" s="69"/>
      <c r="CI1587" s="69"/>
      <c r="CJ1587" s="69"/>
      <c r="CK1587" s="69"/>
      <c r="CL1587" s="68"/>
      <c r="CM1587" s="67"/>
      <c r="CN1587" s="67"/>
      <c r="CO1587" s="69"/>
      <c r="CP1587" s="68"/>
      <c r="CQ1587" s="67"/>
      <c r="CR1587" s="67"/>
      <c r="CS1587" s="69"/>
      <c r="CT1587" s="81"/>
      <c r="CU1587" s="69"/>
      <c r="CV1587" s="69"/>
      <c r="CW1587" s="69"/>
      <c r="CX1587" s="69"/>
      <c r="CY1587" s="69"/>
      <c r="CZ1587" s="69"/>
    </row>
    <row r="1588" spans="2:104">
      <c r="B1588" s="69"/>
      <c r="C1588" s="69"/>
      <c r="D1588" s="67"/>
      <c r="E1588" s="69"/>
      <c r="F1588" s="68"/>
      <c r="G1588" s="67"/>
      <c r="H1588" s="69"/>
      <c r="I1588" s="69"/>
      <c r="J1588" s="69"/>
      <c r="K1588" s="69"/>
      <c r="L1588" s="69"/>
      <c r="M1588" s="69"/>
      <c r="N1588" s="69"/>
      <c r="O1588" s="69"/>
      <c r="P1588" s="69"/>
      <c r="Q1588" s="69"/>
      <c r="R1588" s="69"/>
      <c r="S1588" s="80"/>
      <c r="T1588" s="80"/>
      <c r="U1588" s="80"/>
      <c r="V1588" s="80"/>
      <c r="W1588" s="80"/>
      <c r="X1588" s="80"/>
      <c r="Y1588" s="80"/>
      <c r="Z1588" s="80"/>
      <c r="AA1588" s="80"/>
      <c r="AB1588" s="80"/>
      <c r="AC1588" s="80"/>
      <c r="AD1588" s="80"/>
      <c r="AE1588" s="69"/>
      <c r="AF1588" s="69"/>
      <c r="AG1588" s="69"/>
      <c r="AH1588" s="80"/>
      <c r="AI1588" s="80"/>
      <c r="AJ1588" s="69"/>
      <c r="AK1588" s="69"/>
      <c r="AL1588" s="80"/>
      <c r="AM1588" s="80"/>
      <c r="AN1588" s="69"/>
      <c r="AO1588" s="69"/>
      <c r="AP1588" s="80"/>
      <c r="AQ1588" s="80"/>
      <c r="AR1588" s="69"/>
      <c r="AS1588" s="69"/>
      <c r="AT1588" s="80"/>
      <c r="AU1588" s="80"/>
      <c r="AV1588" s="69"/>
      <c r="AW1588" s="69"/>
      <c r="AX1588" s="80"/>
      <c r="AY1588" s="80"/>
      <c r="AZ1588" s="69"/>
      <c r="BA1588" s="69"/>
      <c r="BB1588" s="80"/>
      <c r="BC1588" s="80"/>
      <c r="BD1588" s="69"/>
      <c r="BE1588" s="69"/>
      <c r="BF1588" s="80"/>
      <c r="BG1588" s="80"/>
      <c r="BH1588" s="69"/>
      <c r="BI1588" s="69"/>
      <c r="BJ1588" s="80"/>
      <c r="BK1588" s="80"/>
      <c r="BL1588" s="69"/>
      <c r="BM1588" s="69"/>
      <c r="BN1588" s="80"/>
      <c r="BO1588" s="80"/>
      <c r="BP1588" s="69"/>
      <c r="BQ1588" s="69"/>
      <c r="BR1588" s="80"/>
      <c r="BS1588" s="80"/>
      <c r="BT1588" s="69"/>
      <c r="BU1588" s="69"/>
      <c r="BV1588" s="80"/>
      <c r="BW1588" s="80"/>
      <c r="BX1588" s="69"/>
      <c r="BY1588" s="69"/>
      <c r="BZ1588" s="80"/>
      <c r="CA1588" s="80"/>
      <c r="CB1588" s="69"/>
      <c r="CC1588" s="69"/>
      <c r="CD1588" s="80"/>
      <c r="CE1588" s="80"/>
      <c r="CF1588" s="69"/>
      <c r="CG1588" s="69"/>
      <c r="CH1588" s="69"/>
      <c r="CI1588" s="69"/>
      <c r="CJ1588" s="69"/>
      <c r="CK1588" s="69"/>
      <c r="CL1588" s="68"/>
      <c r="CM1588" s="67"/>
      <c r="CN1588" s="67"/>
      <c r="CO1588" s="69"/>
      <c r="CP1588" s="68"/>
      <c r="CQ1588" s="67"/>
      <c r="CR1588" s="67"/>
      <c r="CS1588" s="69"/>
      <c r="CT1588" s="81"/>
      <c r="CU1588" s="69"/>
      <c r="CV1588" s="69"/>
      <c r="CW1588" s="69"/>
      <c r="CX1588" s="69"/>
      <c r="CY1588" s="69"/>
      <c r="CZ1588" s="69"/>
    </row>
    <row r="1589" spans="2:104">
      <c r="B1589" s="69"/>
      <c r="C1589" s="69"/>
      <c r="D1589" s="67"/>
      <c r="E1589" s="69"/>
      <c r="F1589" s="68"/>
      <c r="G1589" s="67"/>
      <c r="H1589" s="69"/>
      <c r="I1589" s="69"/>
      <c r="J1589" s="69"/>
      <c r="K1589" s="69"/>
      <c r="L1589" s="69"/>
      <c r="M1589" s="69"/>
      <c r="N1589" s="69"/>
      <c r="O1589" s="69"/>
      <c r="P1589" s="69"/>
      <c r="Q1589" s="69"/>
      <c r="R1589" s="69"/>
      <c r="S1589" s="80"/>
      <c r="T1589" s="80"/>
      <c r="U1589" s="80"/>
      <c r="V1589" s="80"/>
      <c r="W1589" s="80"/>
      <c r="X1589" s="80"/>
      <c r="Y1589" s="80"/>
      <c r="Z1589" s="80"/>
      <c r="AA1589" s="80"/>
      <c r="AB1589" s="80"/>
      <c r="AC1589" s="80"/>
      <c r="AD1589" s="80"/>
      <c r="AE1589" s="69"/>
      <c r="AF1589" s="69"/>
      <c r="AG1589" s="69"/>
      <c r="AH1589" s="80"/>
      <c r="AI1589" s="80"/>
      <c r="AJ1589" s="69"/>
      <c r="AK1589" s="69"/>
      <c r="AL1589" s="80"/>
      <c r="AM1589" s="80"/>
      <c r="AN1589" s="69"/>
      <c r="AO1589" s="69"/>
      <c r="AP1589" s="80"/>
      <c r="AQ1589" s="80"/>
      <c r="AR1589" s="69"/>
      <c r="AS1589" s="69"/>
      <c r="AT1589" s="80"/>
      <c r="AU1589" s="80"/>
      <c r="AV1589" s="69"/>
      <c r="AW1589" s="69"/>
      <c r="AX1589" s="80"/>
      <c r="AY1589" s="80"/>
      <c r="AZ1589" s="69"/>
      <c r="BA1589" s="69"/>
      <c r="BB1589" s="80"/>
      <c r="BC1589" s="80"/>
      <c r="BD1589" s="69"/>
      <c r="BE1589" s="69"/>
      <c r="BF1589" s="80"/>
      <c r="BG1589" s="80"/>
      <c r="BH1589" s="69"/>
      <c r="BI1589" s="69"/>
      <c r="BJ1589" s="80"/>
      <c r="BK1589" s="80"/>
      <c r="BL1589" s="69"/>
      <c r="BM1589" s="69"/>
      <c r="BN1589" s="80"/>
      <c r="BO1589" s="80"/>
      <c r="BP1589" s="69"/>
      <c r="BQ1589" s="69"/>
      <c r="BR1589" s="80"/>
      <c r="BS1589" s="80"/>
      <c r="BT1589" s="69"/>
      <c r="BU1589" s="69"/>
      <c r="BV1589" s="80"/>
      <c r="BW1589" s="80"/>
      <c r="BX1589" s="69"/>
      <c r="BY1589" s="69"/>
      <c r="BZ1589" s="80"/>
      <c r="CA1589" s="80"/>
      <c r="CB1589" s="69"/>
      <c r="CC1589" s="69"/>
      <c r="CD1589" s="80"/>
      <c r="CE1589" s="80"/>
      <c r="CF1589" s="69"/>
      <c r="CG1589" s="69"/>
      <c r="CH1589" s="69"/>
      <c r="CI1589" s="69"/>
      <c r="CJ1589" s="69"/>
      <c r="CK1589" s="69"/>
      <c r="CL1589" s="68"/>
      <c r="CM1589" s="67"/>
      <c r="CN1589" s="67"/>
      <c r="CO1589" s="69"/>
      <c r="CP1589" s="68"/>
      <c r="CQ1589" s="67"/>
      <c r="CR1589" s="67"/>
      <c r="CS1589" s="69"/>
      <c r="CT1589" s="81"/>
      <c r="CU1589" s="69"/>
      <c r="CV1589" s="69"/>
      <c r="CW1589" s="69"/>
      <c r="CX1589" s="69"/>
      <c r="CY1589" s="69"/>
      <c r="CZ1589" s="69"/>
    </row>
    <row r="1590" spans="2:104">
      <c r="B1590" s="69"/>
      <c r="C1590" s="69"/>
      <c r="D1590" s="67"/>
      <c r="E1590" s="69"/>
      <c r="F1590" s="68"/>
      <c r="G1590" s="67"/>
      <c r="H1590" s="69"/>
      <c r="I1590" s="69"/>
      <c r="J1590" s="69"/>
      <c r="K1590" s="69"/>
      <c r="L1590" s="69"/>
      <c r="M1590" s="69"/>
      <c r="N1590" s="69"/>
      <c r="O1590" s="69"/>
      <c r="P1590" s="69"/>
      <c r="Q1590" s="69"/>
      <c r="R1590" s="69"/>
      <c r="S1590" s="80"/>
      <c r="T1590" s="80"/>
      <c r="U1590" s="80"/>
      <c r="V1590" s="80"/>
      <c r="W1590" s="80"/>
      <c r="X1590" s="80"/>
      <c r="Y1590" s="80"/>
      <c r="Z1590" s="80"/>
      <c r="AA1590" s="80"/>
      <c r="AB1590" s="80"/>
      <c r="AC1590" s="80"/>
      <c r="AD1590" s="80"/>
      <c r="AE1590" s="69"/>
      <c r="AF1590" s="69"/>
      <c r="AG1590" s="69"/>
      <c r="AH1590" s="80"/>
      <c r="AI1590" s="80"/>
      <c r="AJ1590" s="69"/>
      <c r="AK1590" s="69"/>
      <c r="AL1590" s="80"/>
      <c r="AM1590" s="80"/>
      <c r="AN1590" s="69"/>
      <c r="AO1590" s="69"/>
      <c r="AP1590" s="80"/>
      <c r="AQ1590" s="80"/>
      <c r="AR1590" s="69"/>
      <c r="AS1590" s="69"/>
      <c r="AT1590" s="80"/>
      <c r="AU1590" s="80"/>
      <c r="AV1590" s="69"/>
      <c r="AW1590" s="69"/>
      <c r="AX1590" s="80"/>
      <c r="AY1590" s="80"/>
      <c r="AZ1590" s="69"/>
      <c r="BA1590" s="69"/>
      <c r="BB1590" s="80"/>
      <c r="BC1590" s="80"/>
      <c r="BD1590" s="69"/>
      <c r="BE1590" s="69"/>
      <c r="BF1590" s="80"/>
      <c r="BG1590" s="80"/>
      <c r="BH1590" s="69"/>
      <c r="BI1590" s="69"/>
      <c r="BJ1590" s="80"/>
      <c r="BK1590" s="80"/>
      <c r="BL1590" s="69"/>
      <c r="BM1590" s="69"/>
      <c r="BN1590" s="80"/>
      <c r="BO1590" s="80"/>
      <c r="BP1590" s="69"/>
      <c r="BQ1590" s="69"/>
      <c r="BR1590" s="80"/>
      <c r="BS1590" s="80"/>
      <c r="BT1590" s="69"/>
      <c r="BU1590" s="69"/>
      <c r="BV1590" s="80"/>
      <c r="BW1590" s="80"/>
      <c r="BX1590" s="69"/>
      <c r="BY1590" s="69"/>
      <c r="BZ1590" s="80"/>
      <c r="CA1590" s="80"/>
      <c r="CB1590" s="69"/>
      <c r="CC1590" s="69"/>
      <c r="CD1590" s="80"/>
      <c r="CE1590" s="80"/>
      <c r="CF1590" s="69"/>
      <c r="CG1590" s="69"/>
      <c r="CH1590" s="69"/>
      <c r="CI1590" s="69"/>
      <c r="CJ1590" s="69"/>
      <c r="CK1590" s="69"/>
      <c r="CL1590" s="68"/>
      <c r="CM1590" s="67"/>
      <c r="CN1590" s="67"/>
      <c r="CO1590" s="69"/>
      <c r="CP1590" s="68"/>
      <c r="CQ1590" s="67"/>
      <c r="CR1590" s="67"/>
      <c r="CS1590" s="69"/>
      <c r="CT1590" s="81"/>
      <c r="CU1590" s="69"/>
      <c r="CV1590" s="69"/>
      <c r="CW1590" s="69"/>
      <c r="CX1590" s="69"/>
      <c r="CY1590" s="69"/>
      <c r="CZ1590" s="69"/>
    </row>
    <row r="1591" spans="2:104">
      <c r="B1591" s="69"/>
      <c r="C1591" s="69"/>
      <c r="D1591" s="67"/>
      <c r="E1591" s="69"/>
      <c r="F1591" s="68"/>
      <c r="G1591" s="67"/>
      <c r="H1591" s="69"/>
      <c r="I1591" s="69"/>
      <c r="J1591" s="69"/>
      <c r="K1591" s="69"/>
      <c r="L1591" s="69"/>
      <c r="M1591" s="69"/>
      <c r="N1591" s="69"/>
      <c r="O1591" s="69"/>
      <c r="P1591" s="69"/>
      <c r="Q1591" s="69"/>
      <c r="R1591" s="69"/>
      <c r="S1591" s="80"/>
      <c r="T1591" s="80"/>
      <c r="U1591" s="80"/>
      <c r="V1591" s="80"/>
      <c r="W1591" s="80"/>
      <c r="X1591" s="80"/>
      <c r="Y1591" s="80"/>
      <c r="Z1591" s="80"/>
      <c r="AA1591" s="80"/>
      <c r="AB1591" s="80"/>
      <c r="AC1591" s="80"/>
      <c r="AD1591" s="80"/>
      <c r="AE1591" s="69"/>
      <c r="AF1591" s="69"/>
      <c r="AG1591" s="69"/>
      <c r="AH1591" s="80"/>
      <c r="AI1591" s="80"/>
      <c r="AJ1591" s="69"/>
      <c r="AK1591" s="69"/>
      <c r="AL1591" s="80"/>
      <c r="AM1591" s="80"/>
      <c r="AN1591" s="69"/>
      <c r="AO1591" s="69"/>
      <c r="AP1591" s="80"/>
      <c r="AQ1591" s="80"/>
      <c r="AR1591" s="69"/>
      <c r="AS1591" s="69"/>
      <c r="AT1591" s="80"/>
      <c r="AU1591" s="80"/>
      <c r="AV1591" s="69"/>
      <c r="AW1591" s="69"/>
      <c r="AX1591" s="80"/>
      <c r="AY1591" s="80"/>
      <c r="AZ1591" s="69"/>
      <c r="BA1591" s="69"/>
      <c r="BB1591" s="80"/>
      <c r="BC1591" s="80"/>
      <c r="BD1591" s="69"/>
      <c r="BE1591" s="69"/>
      <c r="BF1591" s="80"/>
      <c r="BG1591" s="80"/>
      <c r="BH1591" s="69"/>
      <c r="BI1591" s="69"/>
      <c r="BJ1591" s="80"/>
      <c r="BK1591" s="80"/>
      <c r="BL1591" s="69"/>
      <c r="BM1591" s="69"/>
      <c r="BN1591" s="80"/>
      <c r="BO1591" s="80"/>
      <c r="BP1591" s="69"/>
      <c r="BQ1591" s="69"/>
      <c r="BR1591" s="80"/>
      <c r="BS1591" s="80"/>
      <c r="BT1591" s="69"/>
      <c r="BU1591" s="69"/>
      <c r="BV1591" s="80"/>
      <c r="BW1591" s="80"/>
      <c r="BX1591" s="69"/>
      <c r="BY1591" s="69"/>
      <c r="BZ1591" s="80"/>
      <c r="CA1591" s="80"/>
      <c r="CB1591" s="69"/>
      <c r="CC1591" s="69"/>
      <c r="CD1591" s="80"/>
      <c r="CE1591" s="80"/>
      <c r="CF1591" s="69"/>
      <c r="CG1591" s="69"/>
      <c r="CH1591" s="69"/>
      <c r="CI1591" s="69"/>
      <c r="CJ1591" s="69"/>
      <c r="CK1591" s="69"/>
      <c r="CL1591" s="68"/>
      <c r="CM1591" s="67"/>
      <c r="CN1591" s="67"/>
      <c r="CO1591" s="69"/>
      <c r="CP1591" s="68"/>
      <c r="CQ1591" s="67"/>
      <c r="CR1591" s="67"/>
      <c r="CS1591" s="69"/>
      <c r="CT1591" s="81"/>
      <c r="CU1591" s="69"/>
      <c r="CV1591" s="69"/>
      <c r="CW1591" s="69"/>
      <c r="CX1591" s="69"/>
      <c r="CY1591" s="69"/>
      <c r="CZ1591" s="69"/>
    </row>
    <row r="1592" spans="2:104">
      <c r="B1592" s="69"/>
      <c r="C1592" s="69"/>
      <c r="D1592" s="67"/>
      <c r="E1592" s="69"/>
      <c r="F1592" s="68"/>
      <c r="G1592" s="67"/>
      <c r="H1592" s="69"/>
      <c r="I1592" s="69"/>
      <c r="J1592" s="69"/>
      <c r="K1592" s="69"/>
      <c r="L1592" s="69"/>
      <c r="M1592" s="69"/>
      <c r="N1592" s="69"/>
      <c r="O1592" s="69"/>
      <c r="P1592" s="69"/>
      <c r="Q1592" s="69"/>
      <c r="R1592" s="69"/>
      <c r="S1592" s="80"/>
      <c r="T1592" s="80"/>
      <c r="U1592" s="80"/>
      <c r="V1592" s="80"/>
      <c r="W1592" s="80"/>
      <c r="X1592" s="80"/>
      <c r="Y1592" s="80"/>
      <c r="Z1592" s="80"/>
      <c r="AA1592" s="80"/>
      <c r="AB1592" s="80"/>
      <c r="AC1592" s="80"/>
      <c r="AD1592" s="80"/>
      <c r="AE1592" s="69"/>
      <c r="AF1592" s="69"/>
      <c r="AG1592" s="69"/>
      <c r="AH1592" s="80"/>
      <c r="AI1592" s="80"/>
      <c r="AJ1592" s="69"/>
      <c r="AK1592" s="69"/>
      <c r="AL1592" s="80"/>
      <c r="AM1592" s="80"/>
      <c r="AN1592" s="69"/>
      <c r="AO1592" s="69"/>
      <c r="AP1592" s="80"/>
      <c r="AQ1592" s="80"/>
      <c r="AR1592" s="69"/>
      <c r="AS1592" s="69"/>
      <c r="AT1592" s="80"/>
      <c r="AU1592" s="80"/>
      <c r="AV1592" s="69"/>
      <c r="AW1592" s="69"/>
      <c r="AX1592" s="80"/>
      <c r="AY1592" s="80"/>
      <c r="AZ1592" s="69"/>
      <c r="BA1592" s="69"/>
      <c r="BB1592" s="80"/>
      <c r="BC1592" s="80"/>
      <c r="BD1592" s="69"/>
      <c r="BE1592" s="69"/>
      <c r="BF1592" s="80"/>
      <c r="BG1592" s="80"/>
      <c r="BH1592" s="69"/>
      <c r="BI1592" s="69"/>
      <c r="BJ1592" s="80"/>
      <c r="BK1592" s="80"/>
      <c r="BL1592" s="69"/>
      <c r="BM1592" s="69"/>
      <c r="BN1592" s="80"/>
      <c r="BO1592" s="80"/>
      <c r="BP1592" s="69"/>
      <c r="BQ1592" s="69"/>
      <c r="BR1592" s="80"/>
      <c r="BS1592" s="80"/>
      <c r="BT1592" s="69"/>
      <c r="BU1592" s="69"/>
      <c r="BV1592" s="80"/>
      <c r="BW1592" s="80"/>
      <c r="BX1592" s="69"/>
      <c r="BY1592" s="69"/>
      <c r="BZ1592" s="80"/>
      <c r="CA1592" s="80"/>
      <c r="CB1592" s="69"/>
      <c r="CC1592" s="69"/>
      <c r="CD1592" s="80"/>
      <c r="CE1592" s="80"/>
      <c r="CF1592" s="69"/>
      <c r="CG1592" s="69"/>
      <c r="CH1592" s="69"/>
      <c r="CI1592" s="69"/>
      <c r="CJ1592" s="69"/>
      <c r="CK1592" s="69"/>
      <c r="CL1592" s="68"/>
      <c r="CM1592" s="67"/>
      <c r="CN1592" s="67"/>
      <c r="CO1592" s="69"/>
      <c r="CP1592" s="68"/>
      <c r="CQ1592" s="67"/>
      <c r="CR1592" s="67"/>
      <c r="CS1592" s="69"/>
      <c r="CT1592" s="81"/>
      <c r="CU1592" s="69"/>
      <c r="CV1592" s="69"/>
      <c r="CW1592" s="69"/>
      <c r="CX1592" s="69"/>
      <c r="CY1592" s="69"/>
      <c r="CZ1592" s="69"/>
    </row>
    <row r="1593" spans="2:104">
      <c r="B1593" s="69"/>
      <c r="C1593" s="69"/>
      <c r="D1593" s="67"/>
      <c r="E1593" s="69"/>
      <c r="F1593" s="68"/>
      <c r="G1593" s="67"/>
      <c r="H1593" s="69"/>
      <c r="I1593" s="69"/>
      <c r="J1593" s="69"/>
      <c r="K1593" s="69"/>
      <c r="L1593" s="69"/>
      <c r="M1593" s="69"/>
      <c r="N1593" s="69"/>
      <c r="O1593" s="69"/>
      <c r="P1593" s="69"/>
      <c r="Q1593" s="69"/>
      <c r="R1593" s="69"/>
      <c r="S1593" s="80"/>
      <c r="T1593" s="80"/>
      <c r="U1593" s="80"/>
      <c r="V1593" s="80"/>
      <c r="W1593" s="80"/>
      <c r="X1593" s="80"/>
      <c r="Y1593" s="80"/>
      <c r="Z1593" s="80"/>
      <c r="AA1593" s="80"/>
      <c r="AB1593" s="80"/>
      <c r="AC1593" s="80"/>
      <c r="AD1593" s="80"/>
      <c r="AE1593" s="69"/>
      <c r="AF1593" s="69"/>
      <c r="AG1593" s="69"/>
      <c r="AH1593" s="80"/>
      <c r="AI1593" s="80"/>
      <c r="AJ1593" s="69"/>
      <c r="AK1593" s="69"/>
      <c r="AL1593" s="80"/>
      <c r="AM1593" s="80"/>
      <c r="AN1593" s="69"/>
      <c r="AO1593" s="69"/>
      <c r="AP1593" s="80"/>
      <c r="AQ1593" s="80"/>
      <c r="AR1593" s="69"/>
      <c r="AS1593" s="69"/>
      <c r="AT1593" s="80"/>
      <c r="AU1593" s="80"/>
      <c r="AV1593" s="69"/>
      <c r="AW1593" s="69"/>
      <c r="AX1593" s="80"/>
      <c r="AY1593" s="80"/>
      <c r="AZ1593" s="69"/>
      <c r="BA1593" s="69"/>
      <c r="BB1593" s="80"/>
      <c r="BC1593" s="80"/>
      <c r="BD1593" s="69"/>
      <c r="BE1593" s="69"/>
      <c r="BF1593" s="80"/>
      <c r="BG1593" s="80"/>
      <c r="BH1593" s="69"/>
      <c r="BI1593" s="69"/>
      <c r="BJ1593" s="80"/>
      <c r="BK1593" s="80"/>
      <c r="BL1593" s="69"/>
      <c r="BM1593" s="69"/>
      <c r="BN1593" s="80"/>
      <c r="BO1593" s="80"/>
      <c r="BP1593" s="69"/>
      <c r="BQ1593" s="69"/>
      <c r="BR1593" s="80"/>
      <c r="BS1593" s="80"/>
      <c r="BT1593" s="69"/>
      <c r="BU1593" s="69"/>
      <c r="BV1593" s="80"/>
      <c r="BW1593" s="80"/>
      <c r="BX1593" s="69"/>
      <c r="BY1593" s="69"/>
      <c r="BZ1593" s="80"/>
      <c r="CA1593" s="80"/>
      <c r="CB1593" s="69"/>
      <c r="CC1593" s="69"/>
      <c r="CD1593" s="80"/>
      <c r="CE1593" s="80"/>
      <c r="CF1593" s="69"/>
      <c r="CG1593" s="69"/>
      <c r="CH1593" s="69"/>
      <c r="CI1593" s="69"/>
      <c r="CJ1593" s="69"/>
      <c r="CK1593" s="69"/>
      <c r="CL1593" s="68"/>
      <c r="CM1593" s="67"/>
      <c r="CN1593" s="67"/>
      <c r="CO1593" s="69"/>
      <c r="CP1593" s="68"/>
      <c r="CQ1593" s="67"/>
      <c r="CR1593" s="67"/>
      <c r="CS1593" s="69"/>
      <c r="CT1593" s="81"/>
      <c r="CU1593" s="69"/>
      <c r="CV1593" s="69"/>
      <c r="CW1593" s="69"/>
      <c r="CX1593" s="69"/>
      <c r="CY1593" s="69"/>
      <c r="CZ1593" s="69"/>
    </row>
    <row r="1594" spans="2:104">
      <c r="B1594" s="69"/>
      <c r="C1594" s="69"/>
      <c r="D1594" s="67"/>
      <c r="E1594" s="69"/>
      <c r="F1594" s="68"/>
      <c r="G1594" s="67"/>
      <c r="H1594" s="69"/>
      <c r="I1594" s="69"/>
      <c r="J1594" s="69"/>
      <c r="K1594" s="69"/>
      <c r="L1594" s="69"/>
      <c r="M1594" s="69"/>
      <c r="N1594" s="69"/>
      <c r="O1594" s="69"/>
      <c r="P1594" s="69"/>
      <c r="Q1594" s="69"/>
      <c r="R1594" s="69"/>
      <c r="S1594" s="80"/>
      <c r="T1594" s="80"/>
      <c r="U1594" s="80"/>
      <c r="V1594" s="80"/>
      <c r="W1594" s="80"/>
      <c r="X1594" s="80"/>
      <c r="Y1594" s="80"/>
      <c r="Z1594" s="80"/>
      <c r="AA1594" s="80"/>
      <c r="AB1594" s="80"/>
      <c r="AC1594" s="80"/>
      <c r="AD1594" s="80"/>
      <c r="AE1594" s="69"/>
      <c r="AF1594" s="69"/>
      <c r="AG1594" s="69"/>
      <c r="AH1594" s="80"/>
      <c r="AI1594" s="80"/>
      <c r="AJ1594" s="69"/>
      <c r="AK1594" s="69"/>
      <c r="AL1594" s="80"/>
      <c r="AM1594" s="80"/>
      <c r="AN1594" s="69"/>
      <c r="AO1594" s="69"/>
      <c r="AP1594" s="80"/>
      <c r="AQ1594" s="80"/>
      <c r="AR1594" s="69"/>
      <c r="AS1594" s="69"/>
      <c r="AT1594" s="80"/>
      <c r="AU1594" s="80"/>
      <c r="AV1594" s="69"/>
      <c r="AW1594" s="69"/>
      <c r="AX1594" s="80"/>
      <c r="AY1594" s="80"/>
      <c r="AZ1594" s="69"/>
      <c r="BA1594" s="69"/>
      <c r="BB1594" s="80"/>
      <c r="BC1594" s="80"/>
      <c r="BD1594" s="69"/>
      <c r="BE1594" s="69"/>
      <c r="BF1594" s="80"/>
      <c r="BG1594" s="80"/>
      <c r="BH1594" s="69"/>
      <c r="BI1594" s="69"/>
      <c r="BJ1594" s="80"/>
      <c r="BK1594" s="80"/>
      <c r="BL1594" s="69"/>
      <c r="BM1594" s="69"/>
      <c r="BN1594" s="80"/>
      <c r="BO1594" s="80"/>
      <c r="BP1594" s="69"/>
      <c r="BQ1594" s="69"/>
      <c r="BR1594" s="80"/>
      <c r="BS1594" s="80"/>
      <c r="BT1594" s="69"/>
      <c r="BU1594" s="69"/>
      <c r="BV1594" s="80"/>
      <c r="BW1594" s="80"/>
      <c r="BX1594" s="69"/>
      <c r="BY1594" s="69"/>
      <c r="BZ1594" s="80"/>
      <c r="CA1594" s="80"/>
      <c r="CB1594" s="69"/>
      <c r="CC1594" s="69"/>
      <c r="CD1594" s="80"/>
      <c r="CE1594" s="80"/>
      <c r="CF1594" s="69"/>
      <c r="CG1594" s="69"/>
      <c r="CH1594" s="69"/>
      <c r="CI1594" s="69"/>
      <c r="CJ1594" s="69"/>
      <c r="CK1594" s="69"/>
      <c r="CL1594" s="68"/>
      <c r="CM1594" s="67"/>
      <c r="CN1594" s="67"/>
      <c r="CO1594" s="69"/>
      <c r="CP1594" s="68"/>
      <c r="CQ1594" s="67"/>
      <c r="CR1594" s="67"/>
      <c r="CS1594" s="69"/>
      <c r="CT1594" s="81"/>
      <c r="CU1594" s="69"/>
      <c r="CV1594" s="69"/>
      <c r="CW1594" s="69"/>
      <c r="CX1594" s="69"/>
      <c r="CY1594" s="69"/>
      <c r="CZ1594" s="69"/>
    </row>
    <row r="1595" spans="2:104">
      <c r="B1595" s="69"/>
      <c r="C1595" s="69"/>
      <c r="D1595" s="67"/>
      <c r="E1595" s="69"/>
      <c r="F1595" s="68"/>
      <c r="G1595" s="67"/>
      <c r="H1595" s="69"/>
      <c r="I1595" s="69"/>
      <c r="J1595" s="69"/>
      <c r="K1595" s="69"/>
      <c r="L1595" s="69"/>
      <c r="M1595" s="69"/>
      <c r="N1595" s="69"/>
      <c r="O1595" s="69"/>
      <c r="P1595" s="69"/>
      <c r="Q1595" s="69"/>
      <c r="R1595" s="69"/>
      <c r="S1595" s="80"/>
      <c r="T1595" s="80"/>
      <c r="U1595" s="80"/>
      <c r="V1595" s="80"/>
      <c r="W1595" s="80"/>
      <c r="X1595" s="80"/>
      <c r="Y1595" s="80"/>
      <c r="Z1595" s="80"/>
      <c r="AA1595" s="80"/>
      <c r="AB1595" s="80"/>
      <c r="AC1595" s="80"/>
      <c r="AD1595" s="80"/>
      <c r="AE1595" s="69"/>
      <c r="AF1595" s="69"/>
      <c r="AG1595" s="69"/>
      <c r="AH1595" s="80"/>
      <c r="AI1595" s="80"/>
      <c r="AJ1595" s="69"/>
      <c r="AK1595" s="69"/>
      <c r="AL1595" s="80"/>
      <c r="AM1595" s="80"/>
      <c r="AN1595" s="69"/>
      <c r="AO1595" s="69"/>
      <c r="AP1595" s="80"/>
      <c r="AQ1595" s="80"/>
      <c r="AR1595" s="69"/>
      <c r="AS1595" s="69"/>
      <c r="AT1595" s="80"/>
      <c r="AU1595" s="80"/>
      <c r="AV1595" s="69"/>
      <c r="AW1595" s="69"/>
      <c r="AX1595" s="80"/>
      <c r="AY1595" s="80"/>
      <c r="AZ1595" s="69"/>
      <c r="BA1595" s="69"/>
      <c r="BB1595" s="80"/>
      <c r="BC1595" s="80"/>
      <c r="BD1595" s="69"/>
      <c r="BE1595" s="69"/>
      <c r="BF1595" s="80"/>
      <c r="BG1595" s="80"/>
      <c r="BH1595" s="69"/>
      <c r="BI1595" s="69"/>
      <c r="BJ1595" s="80"/>
      <c r="BK1595" s="80"/>
      <c r="BL1595" s="69"/>
      <c r="BM1595" s="69"/>
      <c r="BN1595" s="80"/>
      <c r="BO1595" s="80"/>
      <c r="BP1595" s="69"/>
      <c r="BQ1595" s="69"/>
      <c r="BR1595" s="80"/>
      <c r="BS1595" s="80"/>
      <c r="BT1595" s="69"/>
      <c r="BU1595" s="69"/>
      <c r="BV1595" s="80"/>
      <c r="BW1595" s="80"/>
      <c r="BX1595" s="69"/>
      <c r="BY1595" s="69"/>
      <c r="BZ1595" s="80"/>
      <c r="CA1595" s="80"/>
      <c r="CB1595" s="69"/>
      <c r="CC1595" s="69"/>
      <c r="CD1595" s="80"/>
      <c r="CE1595" s="80"/>
      <c r="CF1595" s="69"/>
      <c r="CG1595" s="69"/>
      <c r="CH1595" s="69"/>
      <c r="CI1595" s="69"/>
      <c r="CJ1595" s="69"/>
      <c r="CK1595" s="69"/>
      <c r="CL1595" s="68"/>
      <c r="CM1595" s="67"/>
      <c r="CN1595" s="67"/>
      <c r="CO1595" s="69"/>
      <c r="CP1595" s="68"/>
      <c r="CQ1595" s="67"/>
      <c r="CR1595" s="67"/>
      <c r="CS1595" s="69"/>
      <c r="CT1595" s="81"/>
      <c r="CU1595" s="69"/>
      <c r="CV1595" s="69"/>
      <c r="CW1595" s="69"/>
      <c r="CX1595" s="69"/>
      <c r="CY1595" s="69"/>
      <c r="CZ1595" s="69"/>
    </row>
    <row r="1596" spans="2:104">
      <c r="B1596" s="69"/>
      <c r="C1596" s="69"/>
      <c r="D1596" s="67"/>
      <c r="E1596" s="69"/>
      <c r="F1596" s="68"/>
      <c r="G1596" s="67"/>
      <c r="H1596" s="69"/>
      <c r="I1596" s="69"/>
      <c r="J1596" s="69"/>
      <c r="K1596" s="69"/>
      <c r="L1596" s="69"/>
      <c r="M1596" s="69"/>
      <c r="N1596" s="69"/>
      <c r="O1596" s="69"/>
      <c r="P1596" s="69"/>
      <c r="Q1596" s="69"/>
      <c r="R1596" s="69"/>
      <c r="S1596" s="80"/>
      <c r="T1596" s="80"/>
      <c r="U1596" s="80"/>
      <c r="V1596" s="80"/>
      <c r="W1596" s="80"/>
      <c r="X1596" s="80"/>
      <c r="Y1596" s="80"/>
      <c r="Z1596" s="80"/>
      <c r="AA1596" s="80"/>
      <c r="AB1596" s="80"/>
      <c r="AC1596" s="80"/>
      <c r="AD1596" s="80"/>
      <c r="AE1596" s="69"/>
      <c r="AF1596" s="69"/>
      <c r="AG1596" s="69"/>
      <c r="AH1596" s="80"/>
      <c r="AI1596" s="80"/>
      <c r="AJ1596" s="69"/>
      <c r="AK1596" s="69"/>
      <c r="AL1596" s="80"/>
      <c r="AM1596" s="80"/>
      <c r="AN1596" s="69"/>
      <c r="AO1596" s="69"/>
      <c r="AP1596" s="80"/>
      <c r="AQ1596" s="80"/>
      <c r="AR1596" s="69"/>
      <c r="AS1596" s="69"/>
      <c r="AT1596" s="80"/>
      <c r="AU1596" s="80"/>
      <c r="AV1596" s="69"/>
      <c r="AW1596" s="69"/>
      <c r="AX1596" s="80"/>
      <c r="AY1596" s="80"/>
      <c r="AZ1596" s="69"/>
      <c r="BA1596" s="69"/>
      <c r="BB1596" s="80"/>
      <c r="BC1596" s="80"/>
      <c r="BD1596" s="69"/>
      <c r="BE1596" s="69"/>
      <c r="BF1596" s="80"/>
      <c r="BG1596" s="80"/>
      <c r="BH1596" s="69"/>
      <c r="BI1596" s="69"/>
      <c r="BJ1596" s="80"/>
      <c r="BK1596" s="80"/>
      <c r="BL1596" s="69"/>
      <c r="BM1596" s="69"/>
      <c r="BN1596" s="80"/>
      <c r="BO1596" s="80"/>
      <c r="BP1596" s="69"/>
      <c r="BQ1596" s="69"/>
      <c r="BR1596" s="80"/>
      <c r="BS1596" s="80"/>
      <c r="BT1596" s="69"/>
      <c r="BU1596" s="69"/>
      <c r="BV1596" s="80"/>
      <c r="BW1596" s="80"/>
      <c r="BX1596" s="69"/>
      <c r="BY1596" s="69"/>
      <c r="BZ1596" s="80"/>
      <c r="CA1596" s="80"/>
      <c r="CB1596" s="69"/>
      <c r="CC1596" s="69"/>
      <c r="CD1596" s="80"/>
      <c r="CE1596" s="80"/>
      <c r="CF1596" s="69"/>
      <c r="CG1596" s="69"/>
      <c r="CH1596" s="69"/>
      <c r="CI1596" s="69"/>
      <c r="CJ1596" s="69"/>
      <c r="CK1596" s="69"/>
      <c r="CL1596" s="68"/>
      <c r="CM1596" s="67"/>
      <c r="CN1596" s="67"/>
      <c r="CO1596" s="69"/>
      <c r="CP1596" s="68"/>
      <c r="CQ1596" s="67"/>
      <c r="CR1596" s="67"/>
      <c r="CS1596" s="69"/>
      <c r="CT1596" s="81"/>
      <c r="CU1596" s="69"/>
      <c r="CV1596" s="69"/>
      <c r="CW1596" s="69"/>
      <c r="CX1596" s="69"/>
      <c r="CY1596" s="69"/>
      <c r="CZ1596" s="69"/>
    </row>
    <row r="1597" spans="2:104">
      <c r="B1597" s="69"/>
      <c r="C1597" s="69"/>
      <c r="D1597" s="67"/>
      <c r="E1597" s="69"/>
      <c r="F1597" s="68"/>
      <c r="G1597" s="67"/>
      <c r="H1597" s="69"/>
      <c r="I1597" s="69"/>
      <c r="J1597" s="69"/>
      <c r="K1597" s="69"/>
      <c r="L1597" s="69"/>
      <c r="M1597" s="69"/>
      <c r="N1597" s="69"/>
      <c r="O1597" s="69"/>
      <c r="P1597" s="69"/>
      <c r="Q1597" s="69"/>
      <c r="R1597" s="69"/>
      <c r="S1597" s="80"/>
      <c r="T1597" s="80"/>
      <c r="U1597" s="80"/>
      <c r="V1597" s="80"/>
      <c r="W1597" s="80"/>
      <c r="X1597" s="80"/>
      <c r="Y1597" s="80"/>
      <c r="Z1597" s="80"/>
      <c r="AA1597" s="80"/>
      <c r="AB1597" s="80"/>
      <c r="AC1597" s="80"/>
      <c r="AD1597" s="80"/>
      <c r="AE1597" s="69"/>
      <c r="AF1597" s="69"/>
      <c r="AG1597" s="69"/>
      <c r="AH1597" s="80"/>
      <c r="AI1597" s="80"/>
      <c r="AJ1597" s="69"/>
      <c r="AK1597" s="69"/>
      <c r="AL1597" s="80"/>
      <c r="AM1597" s="80"/>
      <c r="AN1597" s="69"/>
      <c r="AO1597" s="69"/>
      <c r="AP1597" s="80"/>
      <c r="AQ1597" s="80"/>
      <c r="AR1597" s="69"/>
      <c r="AS1597" s="69"/>
      <c r="AT1597" s="80"/>
      <c r="AU1597" s="80"/>
      <c r="AV1597" s="69"/>
      <c r="AW1597" s="69"/>
      <c r="AX1597" s="80"/>
      <c r="AY1597" s="80"/>
      <c r="AZ1597" s="69"/>
      <c r="BA1597" s="69"/>
      <c r="BB1597" s="80"/>
      <c r="BC1597" s="80"/>
      <c r="BD1597" s="69"/>
      <c r="BE1597" s="69"/>
      <c r="BF1597" s="80"/>
      <c r="BG1597" s="80"/>
      <c r="BH1597" s="69"/>
      <c r="BI1597" s="69"/>
      <c r="BJ1597" s="80"/>
      <c r="BK1597" s="80"/>
      <c r="BL1597" s="69"/>
      <c r="BM1597" s="69"/>
      <c r="BN1597" s="80"/>
      <c r="BO1597" s="80"/>
      <c r="BP1597" s="69"/>
      <c r="BQ1597" s="69"/>
      <c r="BR1597" s="80"/>
      <c r="BS1597" s="80"/>
      <c r="BT1597" s="69"/>
      <c r="BU1597" s="69"/>
      <c r="BV1597" s="80"/>
      <c r="BW1597" s="80"/>
      <c r="BX1597" s="69"/>
      <c r="BY1597" s="69"/>
      <c r="BZ1597" s="80"/>
      <c r="CA1597" s="80"/>
      <c r="CB1597" s="69"/>
      <c r="CC1597" s="69"/>
      <c r="CD1597" s="80"/>
      <c r="CE1597" s="80"/>
      <c r="CF1597" s="69"/>
      <c r="CG1597" s="69"/>
      <c r="CH1597" s="69"/>
      <c r="CI1597" s="69"/>
      <c r="CJ1597" s="69"/>
      <c r="CK1597" s="69"/>
      <c r="CL1597" s="68"/>
      <c r="CM1597" s="67"/>
      <c r="CN1597" s="67"/>
      <c r="CO1597" s="69"/>
      <c r="CP1597" s="68"/>
      <c r="CQ1597" s="67"/>
      <c r="CR1597" s="67"/>
      <c r="CS1597" s="69"/>
      <c r="CT1597" s="81"/>
      <c r="CU1597" s="69"/>
      <c r="CV1597" s="69"/>
      <c r="CW1597" s="69"/>
      <c r="CX1597" s="69"/>
      <c r="CY1597" s="69"/>
      <c r="CZ1597" s="69"/>
    </row>
    <row r="1598" spans="2:104">
      <c r="B1598" s="69"/>
      <c r="C1598" s="69"/>
      <c r="D1598" s="67"/>
      <c r="E1598" s="69"/>
      <c r="F1598" s="68"/>
      <c r="G1598" s="67"/>
      <c r="H1598" s="69"/>
      <c r="I1598" s="69"/>
      <c r="J1598" s="69"/>
      <c r="K1598" s="69"/>
      <c r="L1598" s="69"/>
      <c r="M1598" s="69"/>
      <c r="N1598" s="69"/>
      <c r="O1598" s="69"/>
      <c r="P1598" s="69"/>
      <c r="Q1598" s="69"/>
      <c r="R1598" s="69"/>
      <c r="S1598" s="80"/>
      <c r="T1598" s="80"/>
      <c r="U1598" s="80"/>
      <c r="V1598" s="80"/>
      <c r="W1598" s="80"/>
      <c r="X1598" s="80"/>
      <c r="Y1598" s="80"/>
      <c r="Z1598" s="80"/>
      <c r="AA1598" s="80"/>
      <c r="AB1598" s="80"/>
      <c r="AC1598" s="80"/>
      <c r="AD1598" s="80"/>
      <c r="AE1598" s="69"/>
      <c r="AF1598" s="69"/>
      <c r="AG1598" s="69"/>
      <c r="AH1598" s="80"/>
      <c r="AI1598" s="80"/>
      <c r="AJ1598" s="69"/>
      <c r="AK1598" s="69"/>
      <c r="AL1598" s="80"/>
      <c r="AM1598" s="80"/>
      <c r="AN1598" s="69"/>
      <c r="AO1598" s="69"/>
      <c r="AP1598" s="80"/>
      <c r="AQ1598" s="80"/>
      <c r="AR1598" s="69"/>
      <c r="AS1598" s="69"/>
      <c r="AT1598" s="80"/>
      <c r="AU1598" s="80"/>
      <c r="AV1598" s="69"/>
      <c r="AW1598" s="69"/>
      <c r="AX1598" s="80"/>
      <c r="AY1598" s="80"/>
      <c r="AZ1598" s="69"/>
      <c r="BA1598" s="69"/>
      <c r="BB1598" s="80"/>
      <c r="BC1598" s="80"/>
      <c r="BD1598" s="69"/>
      <c r="BE1598" s="69"/>
      <c r="BF1598" s="80"/>
      <c r="BG1598" s="80"/>
      <c r="BH1598" s="69"/>
      <c r="BI1598" s="69"/>
      <c r="BJ1598" s="80"/>
      <c r="BK1598" s="80"/>
      <c r="BL1598" s="69"/>
      <c r="BM1598" s="69"/>
      <c r="BN1598" s="80"/>
      <c r="BO1598" s="80"/>
      <c r="BP1598" s="69"/>
      <c r="BQ1598" s="69"/>
      <c r="BR1598" s="80"/>
      <c r="BS1598" s="80"/>
      <c r="BT1598" s="69"/>
      <c r="BU1598" s="69"/>
      <c r="BV1598" s="80"/>
      <c r="BW1598" s="80"/>
      <c r="BX1598" s="69"/>
      <c r="BY1598" s="69"/>
      <c r="BZ1598" s="80"/>
      <c r="CA1598" s="80"/>
      <c r="CB1598" s="69"/>
      <c r="CC1598" s="69"/>
      <c r="CD1598" s="80"/>
      <c r="CE1598" s="80"/>
      <c r="CF1598" s="69"/>
      <c r="CG1598" s="69"/>
      <c r="CH1598" s="69"/>
      <c r="CI1598" s="69"/>
      <c r="CJ1598" s="69"/>
      <c r="CK1598" s="69"/>
      <c r="CL1598" s="68"/>
      <c r="CM1598" s="67"/>
      <c r="CN1598" s="67"/>
      <c r="CO1598" s="69"/>
      <c r="CP1598" s="68"/>
      <c r="CQ1598" s="67"/>
      <c r="CR1598" s="67"/>
      <c r="CS1598" s="69"/>
      <c r="CT1598" s="81"/>
      <c r="CU1598" s="69"/>
      <c r="CV1598" s="69"/>
      <c r="CW1598" s="69"/>
      <c r="CX1598" s="69"/>
      <c r="CY1598" s="69"/>
      <c r="CZ1598" s="69"/>
    </row>
    <row r="1599" spans="2:104">
      <c r="B1599" s="69"/>
      <c r="C1599" s="69"/>
      <c r="D1599" s="67"/>
      <c r="E1599" s="69"/>
      <c r="F1599" s="68"/>
      <c r="G1599" s="67"/>
      <c r="H1599" s="69"/>
      <c r="I1599" s="69"/>
      <c r="J1599" s="69"/>
      <c r="K1599" s="69"/>
      <c r="L1599" s="69"/>
      <c r="M1599" s="69"/>
      <c r="N1599" s="69"/>
      <c r="O1599" s="69"/>
      <c r="P1599" s="69"/>
      <c r="Q1599" s="69"/>
      <c r="R1599" s="69"/>
      <c r="S1599" s="80"/>
      <c r="T1599" s="80"/>
      <c r="U1599" s="80"/>
      <c r="V1599" s="80"/>
      <c r="W1599" s="80"/>
      <c r="X1599" s="80"/>
      <c r="Y1599" s="80"/>
      <c r="Z1599" s="80"/>
      <c r="AA1599" s="80"/>
      <c r="AB1599" s="80"/>
      <c r="AC1599" s="80"/>
      <c r="AD1599" s="80"/>
      <c r="AE1599" s="69"/>
      <c r="AF1599" s="69"/>
      <c r="AG1599" s="69"/>
      <c r="AH1599" s="80"/>
      <c r="AI1599" s="80"/>
      <c r="AJ1599" s="69"/>
      <c r="AK1599" s="69"/>
      <c r="AL1599" s="80"/>
      <c r="AM1599" s="80"/>
      <c r="AN1599" s="69"/>
      <c r="AO1599" s="69"/>
      <c r="AP1599" s="80"/>
      <c r="AQ1599" s="80"/>
      <c r="AR1599" s="69"/>
      <c r="AS1599" s="69"/>
      <c r="AT1599" s="80"/>
      <c r="AU1599" s="80"/>
      <c r="AV1599" s="69"/>
      <c r="AW1599" s="69"/>
      <c r="AX1599" s="80"/>
      <c r="AY1599" s="80"/>
      <c r="AZ1599" s="69"/>
      <c r="BA1599" s="69"/>
      <c r="BB1599" s="80"/>
      <c r="BC1599" s="80"/>
      <c r="BD1599" s="69"/>
      <c r="BE1599" s="69"/>
      <c r="BF1599" s="80"/>
      <c r="BG1599" s="80"/>
      <c r="BH1599" s="69"/>
      <c r="BI1599" s="69"/>
      <c r="BJ1599" s="80"/>
      <c r="BK1599" s="80"/>
      <c r="BL1599" s="69"/>
      <c r="BM1599" s="69"/>
      <c r="BN1599" s="80"/>
      <c r="BO1599" s="80"/>
      <c r="BP1599" s="69"/>
      <c r="BQ1599" s="69"/>
      <c r="BR1599" s="80"/>
      <c r="BS1599" s="80"/>
      <c r="BT1599" s="69"/>
      <c r="BU1599" s="69"/>
      <c r="BV1599" s="80"/>
      <c r="BW1599" s="80"/>
      <c r="BX1599" s="69"/>
      <c r="BY1599" s="69"/>
      <c r="BZ1599" s="80"/>
      <c r="CA1599" s="80"/>
      <c r="CB1599" s="69"/>
      <c r="CC1599" s="69"/>
      <c r="CD1599" s="80"/>
      <c r="CE1599" s="80"/>
      <c r="CF1599" s="69"/>
      <c r="CG1599" s="69"/>
      <c r="CH1599" s="69"/>
      <c r="CI1599" s="69"/>
      <c r="CJ1599" s="69"/>
      <c r="CK1599" s="69"/>
      <c r="CL1599" s="68"/>
      <c r="CM1599" s="67"/>
      <c r="CN1599" s="67"/>
      <c r="CO1599" s="69"/>
      <c r="CP1599" s="68"/>
      <c r="CQ1599" s="67"/>
      <c r="CR1599" s="67"/>
      <c r="CS1599" s="69"/>
      <c r="CT1599" s="81"/>
      <c r="CU1599" s="69"/>
      <c r="CV1599" s="69"/>
      <c r="CW1599" s="69"/>
      <c r="CX1599" s="69"/>
      <c r="CY1599" s="69"/>
      <c r="CZ1599" s="69"/>
    </row>
    <row r="1600" spans="2:104">
      <c r="B1600" s="69"/>
      <c r="C1600" s="69"/>
      <c r="D1600" s="67"/>
      <c r="E1600" s="69"/>
      <c r="F1600" s="68"/>
      <c r="G1600" s="67"/>
      <c r="H1600" s="69"/>
      <c r="I1600" s="69"/>
      <c r="J1600" s="69"/>
      <c r="K1600" s="69"/>
      <c r="L1600" s="69"/>
      <c r="M1600" s="69"/>
      <c r="N1600" s="69"/>
      <c r="O1600" s="69"/>
      <c r="P1600" s="69"/>
      <c r="Q1600" s="69"/>
      <c r="R1600" s="69"/>
      <c r="S1600" s="80"/>
      <c r="T1600" s="80"/>
      <c r="U1600" s="80"/>
      <c r="V1600" s="80"/>
      <c r="W1600" s="80"/>
      <c r="X1600" s="80"/>
      <c r="Y1600" s="80"/>
      <c r="Z1600" s="80"/>
      <c r="AA1600" s="80"/>
      <c r="AB1600" s="80"/>
      <c r="AC1600" s="80"/>
      <c r="AD1600" s="80"/>
      <c r="AE1600" s="69"/>
      <c r="AF1600" s="69"/>
      <c r="AG1600" s="69"/>
      <c r="AH1600" s="80"/>
      <c r="AI1600" s="80"/>
      <c r="AJ1600" s="69"/>
      <c r="AK1600" s="69"/>
      <c r="AL1600" s="80"/>
      <c r="AM1600" s="80"/>
      <c r="AN1600" s="69"/>
      <c r="AO1600" s="69"/>
      <c r="AP1600" s="80"/>
      <c r="AQ1600" s="80"/>
      <c r="AR1600" s="69"/>
      <c r="AS1600" s="69"/>
      <c r="AT1600" s="80"/>
      <c r="AU1600" s="80"/>
      <c r="AV1600" s="69"/>
      <c r="AW1600" s="69"/>
      <c r="AX1600" s="80"/>
      <c r="AY1600" s="80"/>
      <c r="AZ1600" s="69"/>
      <c r="BA1600" s="69"/>
      <c r="BB1600" s="80"/>
      <c r="BC1600" s="80"/>
      <c r="BD1600" s="69"/>
      <c r="BE1600" s="69"/>
      <c r="BF1600" s="80"/>
      <c r="BG1600" s="80"/>
      <c r="BH1600" s="69"/>
      <c r="BI1600" s="69"/>
      <c r="BJ1600" s="80"/>
      <c r="BK1600" s="80"/>
      <c r="BL1600" s="69"/>
      <c r="BM1600" s="69"/>
      <c r="BN1600" s="80"/>
      <c r="BO1600" s="80"/>
      <c r="BP1600" s="69"/>
      <c r="BQ1600" s="69"/>
      <c r="BR1600" s="80"/>
      <c r="BS1600" s="80"/>
      <c r="BT1600" s="69"/>
      <c r="BU1600" s="69"/>
      <c r="BV1600" s="80"/>
      <c r="BW1600" s="80"/>
      <c r="BX1600" s="69"/>
      <c r="BY1600" s="69"/>
      <c r="BZ1600" s="80"/>
      <c r="CA1600" s="80"/>
      <c r="CB1600" s="69"/>
      <c r="CC1600" s="69"/>
      <c r="CD1600" s="80"/>
      <c r="CE1600" s="80"/>
      <c r="CF1600" s="69"/>
      <c r="CG1600" s="69"/>
      <c r="CH1600" s="69"/>
      <c r="CI1600" s="69"/>
      <c r="CJ1600" s="69"/>
      <c r="CK1600" s="69"/>
      <c r="CL1600" s="68"/>
      <c r="CM1600" s="67"/>
      <c r="CN1600" s="67"/>
      <c r="CO1600" s="69"/>
      <c r="CP1600" s="68"/>
      <c r="CQ1600" s="67"/>
      <c r="CR1600" s="67"/>
      <c r="CS1600" s="69"/>
      <c r="CT1600" s="81"/>
      <c r="CU1600" s="69"/>
      <c r="CV1600" s="69"/>
      <c r="CW1600" s="69"/>
      <c r="CX1600" s="69"/>
      <c r="CY1600" s="69"/>
      <c r="CZ1600" s="69"/>
    </row>
    <row r="1601" spans="2:104">
      <c r="B1601" s="69"/>
      <c r="C1601" s="69"/>
      <c r="D1601" s="67"/>
      <c r="E1601" s="69"/>
      <c r="F1601" s="68"/>
      <c r="G1601" s="67"/>
      <c r="H1601" s="69"/>
      <c r="I1601" s="69"/>
      <c r="J1601" s="69"/>
      <c r="K1601" s="69"/>
      <c r="L1601" s="69"/>
      <c r="M1601" s="69"/>
      <c r="N1601" s="69"/>
      <c r="O1601" s="69"/>
      <c r="P1601" s="69"/>
      <c r="Q1601" s="69"/>
      <c r="R1601" s="69"/>
      <c r="S1601" s="80"/>
      <c r="T1601" s="80"/>
      <c r="U1601" s="80"/>
      <c r="V1601" s="80"/>
      <c r="W1601" s="80"/>
      <c r="X1601" s="80"/>
      <c r="Y1601" s="80"/>
      <c r="Z1601" s="80"/>
      <c r="AA1601" s="80"/>
      <c r="AB1601" s="80"/>
      <c r="AC1601" s="80"/>
      <c r="AD1601" s="80"/>
      <c r="AE1601" s="69"/>
      <c r="AF1601" s="69"/>
      <c r="AG1601" s="69"/>
      <c r="AH1601" s="80"/>
      <c r="AI1601" s="80"/>
      <c r="AJ1601" s="69"/>
      <c r="AK1601" s="69"/>
      <c r="AL1601" s="80"/>
      <c r="AM1601" s="80"/>
      <c r="AN1601" s="69"/>
      <c r="AO1601" s="69"/>
      <c r="AP1601" s="80"/>
      <c r="AQ1601" s="80"/>
      <c r="AR1601" s="69"/>
      <c r="AS1601" s="69"/>
      <c r="AT1601" s="80"/>
      <c r="AU1601" s="80"/>
      <c r="AV1601" s="69"/>
      <c r="AW1601" s="69"/>
      <c r="AX1601" s="80"/>
      <c r="AY1601" s="80"/>
      <c r="AZ1601" s="69"/>
      <c r="BA1601" s="69"/>
      <c r="BB1601" s="80"/>
      <c r="BC1601" s="80"/>
      <c r="BD1601" s="69"/>
      <c r="BE1601" s="69"/>
      <c r="BF1601" s="80"/>
      <c r="BG1601" s="80"/>
      <c r="BH1601" s="69"/>
      <c r="BI1601" s="69"/>
      <c r="BJ1601" s="80"/>
      <c r="BK1601" s="80"/>
      <c r="BL1601" s="69"/>
      <c r="BM1601" s="69"/>
      <c r="BN1601" s="80"/>
      <c r="BO1601" s="80"/>
      <c r="BP1601" s="69"/>
      <c r="BQ1601" s="69"/>
      <c r="BR1601" s="80"/>
      <c r="BS1601" s="80"/>
      <c r="BT1601" s="69"/>
      <c r="BU1601" s="69"/>
      <c r="BV1601" s="80"/>
      <c r="BW1601" s="80"/>
      <c r="BX1601" s="69"/>
      <c r="BY1601" s="69"/>
      <c r="BZ1601" s="80"/>
      <c r="CA1601" s="80"/>
      <c r="CB1601" s="69"/>
      <c r="CC1601" s="69"/>
      <c r="CD1601" s="80"/>
      <c r="CE1601" s="80"/>
      <c r="CF1601" s="69"/>
      <c r="CG1601" s="69"/>
      <c r="CH1601" s="69"/>
      <c r="CI1601" s="69"/>
      <c r="CJ1601" s="69"/>
      <c r="CK1601" s="69"/>
      <c r="CL1601" s="68"/>
      <c r="CM1601" s="67"/>
      <c r="CN1601" s="67"/>
      <c r="CO1601" s="69"/>
      <c r="CP1601" s="68"/>
      <c r="CQ1601" s="67"/>
      <c r="CR1601" s="67"/>
      <c r="CS1601" s="69"/>
      <c r="CT1601" s="81"/>
      <c r="CU1601" s="69"/>
      <c r="CV1601" s="69"/>
      <c r="CW1601" s="69"/>
      <c r="CX1601" s="69"/>
      <c r="CY1601" s="69"/>
      <c r="CZ1601" s="69"/>
    </row>
    <row r="1602" spans="2:104">
      <c r="B1602" s="69"/>
      <c r="C1602" s="69"/>
      <c r="D1602" s="67"/>
      <c r="E1602" s="69"/>
      <c r="F1602" s="68"/>
      <c r="G1602" s="67"/>
      <c r="H1602" s="69"/>
      <c r="I1602" s="69"/>
      <c r="J1602" s="69"/>
      <c r="K1602" s="69"/>
      <c r="L1602" s="69"/>
      <c r="M1602" s="69"/>
      <c r="N1602" s="69"/>
      <c r="O1602" s="69"/>
      <c r="P1602" s="69"/>
      <c r="Q1602" s="69"/>
      <c r="R1602" s="69"/>
      <c r="S1602" s="80"/>
      <c r="T1602" s="80"/>
      <c r="U1602" s="80"/>
      <c r="V1602" s="80"/>
      <c r="W1602" s="80"/>
      <c r="X1602" s="80"/>
      <c r="Y1602" s="80"/>
      <c r="Z1602" s="80"/>
      <c r="AA1602" s="80"/>
      <c r="AB1602" s="80"/>
      <c r="AC1602" s="80"/>
      <c r="AD1602" s="80"/>
      <c r="AE1602" s="69"/>
      <c r="AF1602" s="69"/>
      <c r="AG1602" s="69"/>
      <c r="AH1602" s="80"/>
      <c r="AI1602" s="80"/>
      <c r="AJ1602" s="69"/>
      <c r="AK1602" s="69"/>
      <c r="AL1602" s="80"/>
      <c r="AM1602" s="80"/>
      <c r="AN1602" s="69"/>
      <c r="AO1602" s="69"/>
      <c r="AP1602" s="80"/>
      <c r="AQ1602" s="80"/>
      <c r="AR1602" s="69"/>
      <c r="AS1602" s="69"/>
      <c r="AT1602" s="80"/>
      <c r="AU1602" s="80"/>
      <c r="AV1602" s="69"/>
      <c r="AW1602" s="69"/>
      <c r="AX1602" s="80"/>
      <c r="AY1602" s="80"/>
      <c r="AZ1602" s="69"/>
      <c r="BA1602" s="69"/>
      <c r="BB1602" s="80"/>
      <c r="BC1602" s="80"/>
      <c r="BD1602" s="69"/>
      <c r="BE1602" s="69"/>
      <c r="BF1602" s="80"/>
      <c r="BG1602" s="80"/>
      <c r="BH1602" s="69"/>
      <c r="BI1602" s="69"/>
      <c r="BJ1602" s="80"/>
      <c r="BK1602" s="80"/>
      <c r="BL1602" s="69"/>
      <c r="BM1602" s="69"/>
      <c r="BN1602" s="80"/>
      <c r="BO1602" s="80"/>
      <c r="BP1602" s="69"/>
      <c r="BQ1602" s="69"/>
      <c r="BR1602" s="80"/>
      <c r="BS1602" s="80"/>
      <c r="BT1602" s="69"/>
      <c r="BU1602" s="69"/>
      <c r="BV1602" s="80"/>
      <c r="BW1602" s="80"/>
      <c r="BX1602" s="69"/>
      <c r="BY1602" s="69"/>
      <c r="BZ1602" s="80"/>
      <c r="CA1602" s="80"/>
      <c r="CB1602" s="69"/>
      <c r="CC1602" s="69"/>
      <c r="CD1602" s="80"/>
      <c r="CE1602" s="80"/>
      <c r="CF1602" s="69"/>
      <c r="CG1602" s="69"/>
      <c r="CH1602" s="69"/>
      <c r="CI1602" s="69"/>
      <c r="CJ1602" s="69"/>
      <c r="CK1602" s="69"/>
      <c r="CL1602" s="68"/>
      <c r="CM1602" s="67"/>
      <c r="CN1602" s="67"/>
      <c r="CO1602" s="69"/>
      <c r="CP1602" s="68"/>
      <c r="CQ1602" s="67"/>
      <c r="CR1602" s="67"/>
      <c r="CS1602" s="69"/>
      <c r="CT1602" s="81"/>
      <c r="CU1602" s="69"/>
      <c r="CV1602" s="69"/>
      <c r="CW1602" s="69"/>
      <c r="CX1602" s="69"/>
      <c r="CY1602" s="69"/>
      <c r="CZ1602" s="69"/>
    </row>
    <row r="1603" spans="2:104">
      <c r="B1603" s="69"/>
      <c r="C1603" s="69"/>
      <c r="D1603" s="67"/>
      <c r="E1603" s="69"/>
      <c r="F1603" s="68"/>
      <c r="G1603" s="67"/>
      <c r="H1603" s="69"/>
      <c r="I1603" s="69"/>
      <c r="J1603" s="69"/>
      <c r="K1603" s="69"/>
      <c r="L1603" s="69"/>
      <c r="M1603" s="69"/>
      <c r="N1603" s="69"/>
      <c r="O1603" s="69"/>
      <c r="P1603" s="69"/>
      <c r="Q1603" s="69"/>
      <c r="R1603" s="69"/>
      <c r="S1603" s="80"/>
      <c r="T1603" s="80"/>
      <c r="U1603" s="80"/>
      <c r="V1603" s="80"/>
      <c r="W1603" s="80"/>
      <c r="X1603" s="80"/>
      <c r="Y1603" s="80"/>
      <c r="Z1603" s="80"/>
      <c r="AA1603" s="80"/>
      <c r="AB1603" s="80"/>
      <c r="AC1603" s="80"/>
      <c r="AD1603" s="80"/>
      <c r="AE1603" s="69"/>
      <c r="AF1603" s="69"/>
      <c r="AG1603" s="69"/>
      <c r="AH1603" s="80"/>
      <c r="AI1603" s="80"/>
      <c r="AJ1603" s="69"/>
      <c r="AK1603" s="69"/>
      <c r="AL1603" s="80"/>
      <c r="AM1603" s="80"/>
      <c r="AN1603" s="69"/>
      <c r="AO1603" s="69"/>
      <c r="AP1603" s="80"/>
      <c r="AQ1603" s="80"/>
      <c r="AR1603" s="69"/>
      <c r="AS1603" s="69"/>
      <c r="AT1603" s="80"/>
      <c r="AU1603" s="80"/>
      <c r="AV1603" s="69"/>
      <c r="AW1603" s="69"/>
      <c r="AX1603" s="80"/>
      <c r="AY1603" s="80"/>
      <c r="AZ1603" s="69"/>
      <c r="BA1603" s="69"/>
      <c r="BB1603" s="80"/>
      <c r="BC1603" s="80"/>
      <c r="BD1603" s="69"/>
      <c r="BE1603" s="69"/>
      <c r="BF1603" s="80"/>
      <c r="BG1603" s="80"/>
      <c r="BH1603" s="69"/>
      <c r="BI1603" s="69"/>
      <c r="BJ1603" s="80"/>
      <c r="BK1603" s="80"/>
      <c r="BL1603" s="69"/>
      <c r="BM1603" s="69"/>
      <c r="BN1603" s="80"/>
      <c r="BO1603" s="80"/>
      <c r="BP1603" s="69"/>
      <c r="BQ1603" s="69"/>
      <c r="BR1603" s="80"/>
      <c r="BS1603" s="80"/>
      <c r="BT1603" s="69"/>
      <c r="BU1603" s="69"/>
      <c r="BV1603" s="80"/>
      <c r="BW1603" s="80"/>
      <c r="BX1603" s="69"/>
      <c r="BY1603" s="69"/>
      <c r="BZ1603" s="80"/>
      <c r="CA1603" s="80"/>
      <c r="CB1603" s="69"/>
      <c r="CC1603" s="69"/>
      <c r="CD1603" s="80"/>
      <c r="CE1603" s="80"/>
      <c r="CF1603" s="69"/>
      <c r="CG1603" s="69"/>
      <c r="CH1603" s="69"/>
      <c r="CI1603" s="69"/>
      <c r="CJ1603" s="69"/>
      <c r="CK1603" s="69"/>
      <c r="CL1603" s="68"/>
      <c r="CM1603" s="67"/>
      <c r="CN1603" s="67"/>
      <c r="CO1603" s="69"/>
      <c r="CP1603" s="68"/>
      <c r="CQ1603" s="67"/>
      <c r="CR1603" s="67"/>
      <c r="CS1603" s="69"/>
      <c r="CT1603" s="81"/>
      <c r="CU1603" s="69"/>
      <c r="CV1603" s="69"/>
      <c r="CW1603" s="69"/>
      <c r="CX1603" s="69"/>
      <c r="CY1603" s="69"/>
      <c r="CZ1603" s="69"/>
    </row>
    <row r="1604" spans="2:104">
      <c r="B1604" s="69"/>
      <c r="C1604" s="69"/>
      <c r="D1604" s="67"/>
      <c r="E1604" s="69"/>
      <c r="F1604" s="68"/>
      <c r="G1604" s="67"/>
      <c r="H1604" s="69"/>
      <c r="I1604" s="69"/>
      <c r="J1604" s="69"/>
      <c r="K1604" s="69"/>
      <c r="L1604" s="69"/>
      <c r="M1604" s="69"/>
      <c r="N1604" s="69"/>
      <c r="O1604" s="69"/>
      <c r="P1604" s="69"/>
      <c r="Q1604" s="69"/>
      <c r="R1604" s="69"/>
      <c r="S1604" s="80"/>
      <c r="T1604" s="80"/>
      <c r="U1604" s="80"/>
      <c r="V1604" s="80"/>
      <c r="W1604" s="80"/>
      <c r="X1604" s="80"/>
      <c r="Y1604" s="80"/>
      <c r="Z1604" s="80"/>
      <c r="AA1604" s="80"/>
      <c r="AB1604" s="80"/>
      <c r="AC1604" s="80"/>
      <c r="AD1604" s="80"/>
      <c r="AE1604" s="69"/>
      <c r="AF1604" s="69"/>
      <c r="AG1604" s="69"/>
      <c r="AH1604" s="80"/>
      <c r="AI1604" s="80"/>
      <c r="AJ1604" s="69"/>
      <c r="AK1604" s="69"/>
      <c r="AL1604" s="80"/>
      <c r="AM1604" s="80"/>
      <c r="AN1604" s="69"/>
      <c r="AO1604" s="69"/>
      <c r="AP1604" s="80"/>
      <c r="AQ1604" s="80"/>
      <c r="AR1604" s="69"/>
      <c r="AS1604" s="69"/>
      <c r="AT1604" s="80"/>
      <c r="AU1604" s="80"/>
      <c r="AV1604" s="69"/>
      <c r="AW1604" s="69"/>
      <c r="AX1604" s="80"/>
      <c r="AY1604" s="80"/>
      <c r="AZ1604" s="69"/>
      <c r="BA1604" s="69"/>
      <c r="BB1604" s="80"/>
      <c r="BC1604" s="80"/>
      <c r="BD1604" s="69"/>
      <c r="BE1604" s="69"/>
      <c r="BF1604" s="80"/>
      <c r="BG1604" s="80"/>
      <c r="BH1604" s="69"/>
      <c r="BI1604" s="69"/>
      <c r="BJ1604" s="80"/>
      <c r="BK1604" s="80"/>
      <c r="BL1604" s="69"/>
      <c r="BM1604" s="69"/>
      <c r="BN1604" s="80"/>
      <c r="BO1604" s="80"/>
      <c r="BP1604" s="69"/>
      <c r="BQ1604" s="69"/>
      <c r="BR1604" s="80"/>
      <c r="BS1604" s="80"/>
      <c r="BT1604" s="69"/>
      <c r="BU1604" s="69"/>
      <c r="BV1604" s="80"/>
      <c r="BW1604" s="80"/>
      <c r="BX1604" s="69"/>
      <c r="BY1604" s="69"/>
      <c r="BZ1604" s="80"/>
      <c r="CA1604" s="80"/>
      <c r="CB1604" s="69"/>
      <c r="CC1604" s="69"/>
      <c r="CD1604" s="80"/>
      <c r="CE1604" s="80"/>
      <c r="CF1604" s="69"/>
      <c r="CG1604" s="69"/>
      <c r="CH1604" s="69"/>
      <c r="CI1604" s="69"/>
      <c r="CJ1604" s="69"/>
      <c r="CK1604" s="69"/>
      <c r="CL1604" s="68"/>
      <c r="CM1604" s="67"/>
      <c r="CN1604" s="67"/>
      <c r="CO1604" s="69"/>
      <c r="CP1604" s="68"/>
      <c r="CQ1604" s="67"/>
      <c r="CR1604" s="67"/>
      <c r="CS1604" s="69"/>
      <c r="CT1604" s="81"/>
      <c r="CU1604" s="69"/>
      <c r="CV1604" s="69"/>
      <c r="CW1604" s="69"/>
      <c r="CX1604" s="69"/>
      <c r="CY1604" s="69"/>
      <c r="CZ1604" s="69"/>
    </row>
    <row r="1605" spans="2:104">
      <c r="B1605" s="69"/>
      <c r="C1605" s="69"/>
      <c r="D1605" s="67"/>
      <c r="E1605" s="69"/>
      <c r="F1605" s="68"/>
      <c r="G1605" s="67"/>
      <c r="H1605" s="69"/>
      <c r="I1605" s="69"/>
      <c r="J1605" s="69"/>
      <c r="K1605" s="69"/>
      <c r="L1605" s="69"/>
      <c r="M1605" s="69"/>
      <c r="N1605" s="69"/>
      <c r="O1605" s="69"/>
      <c r="P1605" s="69"/>
      <c r="Q1605" s="69"/>
      <c r="R1605" s="69"/>
      <c r="S1605" s="80"/>
      <c r="T1605" s="80"/>
      <c r="U1605" s="80"/>
      <c r="V1605" s="80"/>
      <c r="W1605" s="80"/>
      <c r="X1605" s="80"/>
      <c r="Y1605" s="80"/>
      <c r="Z1605" s="80"/>
      <c r="AA1605" s="80"/>
      <c r="AB1605" s="80"/>
      <c r="AC1605" s="80"/>
      <c r="AD1605" s="80"/>
      <c r="AE1605" s="69"/>
      <c r="AF1605" s="69"/>
      <c r="AG1605" s="69"/>
      <c r="AH1605" s="80"/>
      <c r="AI1605" s="80"/>
      <c r="AJ1605" s="69"/>
      <c r="AK1605" s="69"/>
      <c r="AL1605" s="80"/>
      <c r="AM1605" s="80"/>
      <c r="AN1605" s="69"/>
      <c r="AO1605" s="69"/>
      <c r="AP1605" s="80"/>
      <c r="AQ1605" s="80"/>
      <c r="AR1605" s="69"/>
      <c r="AS1605" s="69"/>
      <c r="AT1605" s="80"/>
      <c r="AU1605" s="80"/>
      <c r="AV1605" s="69"/>
      <c r="AW1605" s="69"/>
      <c r="AX1605" s="80"/>
      <c r="AY1605" s="80"/>
      <c r="AZ1605" s="69"/>
      <c r="BA1605" s="69"/>
      <c r="BB1605" s="80"/>
      <c r="BC1605" s="80"/>
      <c r="BD1605" s="69"/>
      <c r="BE1605" s="69"/>
      <c r="BF1605" s="80"/>
      <c r="BG1605" s="80"/>
      <c r="BH1605" s="69"/>
      <c r="BI1605" s="69"/>
      <c r="BJ1605" s="80"/>
      <c r="BK1605" s="80"/>
      <c r="BL1605" s="69"/>
      <c r="BM1605" s="69"/>
      <c r="BN1605" s="80"/>
      <c r="BO1605" s="80"/>
      <c r="BP1605" s="69"/>
      <c r="BQ1605" s="69"/>
      <c r="BR1605" s="80"/>
      <c r="BS1605" s="80"/>
      <c r="BT1605" s="69"/>
      <c r="BU1605" s="69"/>
      <c r="BV1605" s="80"/>
      <c r="BW1605" s="80"/>
      <c r="BX1605" s="69"/>
      <c r="BY1605" s="69"/>
      <c r="BZ1605" s="80"/>
      <c r="CA1605" s="80"/>
      <c r="CB1605" s="69"/>
      <c r="CC1605" s="69"/>
      <c r="CD1605" s="80"/>
      <c r="CE1605" s="80"/>
      <c r="CF1605" s="69"/>
      <c r="CG1605" s="69"/>
      <c r="CH1605" s="69"/>
      <c r="CI1605" s="69"/>
      <c r="CJ1605" s="69"/>
      <c r="CK1605" s="69"/>
      <c r="CL1605" s="68"/>
      <c r="CM1605" s="67"/>
      <c r="CN1605" s="67"/>
      <c r="CO1605" s="69"/>
      <c r="CP1605" s="68"/>
      <c r="CQ1605" s="67"/>
      <c r="CR1605" s="67"/>
      <c r="CS1605" s="69"/>
      <c r="CT1605" s="81"/>
      <c r="CU1605" s="69"/>
      <c r="CV1605" s="69"/>
      <c r="CW1605" s="69"/>
      <c r="CX1605" s="69"/>
      <c r="CY1605" s="69"/>
      <c r="CZ1605" s="69"/>
    </row>
    <row r="1606" spans="2:104">
      <c r="B1606" s="69"/>
      <c r="C1606" s="69"/>
      <c r="D1606" s="67"/>
      <c r="E1606" s="69"/>
      <c r="F1606" s="68"/>
      <c r="G1606" s="67"/>
      <c r="H1606" s="69"/>
      <c r="I1606" s="69"/>
      <c r="J1606" s="69"/>
      <c r="K1606" s="69"/>
      <c r="L1606" s="69"/>
      <c r="M1606" s="69"/>
      <c r="N1606" s="69"/>
      <c r="O1606" s="69"/>
      <c r="P1606" s="69"/>
      <c r="Q1606" s="69"/>
      <c r="R1606" s="69"/>
      <c r="S1606" s="80"/>
      <c r="T1606" s="80"/>
      <c r="U1606" s="80"/>
      <c r="V1606" s="80"/>
      <c r="W1606" s="80"/>
      <c r="X1606" s="80"/>
      <c r="Y1606" s="80"/>
      <c r="Z1606" s="80"/>
      <c r="AA1606" s="80"/>
      <c r="AB1606" s="80"/>
      <c r="AC1606" s="80"/>
      <c r="AD1606" s="80"/>
      <c r="AE1606" s="69"/>
      <c r="AF1606" s="69"/>
      <c r="AG1606" s="69"/>
      <c r="AH1606" s="80"/>
      <c r="AI1606" s="80"/>
      <c r="AJ1606" s="69"/>
      <c r="AK1606" s="69"/>
      <c r="AL1606" s="80"/>
      <c r="AM1606" s="80"/>
      <c r="AN1606" s="69"/>
      <c r="AO1606" s="69"/>
      <c r="AP1606" s="80"/>
      <c r="AQ1606" s="80"/>
      <c r="AR1606" s="69"/>
      <c r="AS1606" s="69"/>
      <c r="AT1606" s="80"/>
      <c r="AU1606" s="80"/>
      <c r="AV1606" s="69"/>
      <c r="AW1606" s="69"/>
      <c r="AX1606" s="80"/>
      <c r="AY1606" s="80"/>
      <c r="AZ1606" s="69"/>
      <c r="BA1606" s="69"/>
      <c r="BB1606" s="80"/>
      <c r="BC1606" s="80"/>
      <c r="BD1606" s="69"/>
      <c r="BE1606" s="69"/>
      <c r="BF1606" s="80"/>
      <c r="BG1606" s="80"/>
      <c r="BH1606" s="69"/>
      <c r="BI1606" s="69"/>
      <c r="BJ1606" s="80"/>
      <c r="BK1606" s="80"/>
      <c r="BL1606" s="69"/>
      <c r="BM1606" s="69"/>
      <c r="BN1606" s="80"/>
      <c r="BO1606" s="80"/>
      <c r="BP1606" s="69"/>
      <c r="BQ1606" s="69"/>
      <c r="BR1606" s="80"/>
      <c r="BS1606" s="80"/>
      <c r="BT1606" s="69"/>
      <c r="BU1606" s="69"/>
      <c r="BV1606" s="80"/>
      <c r="BW1606" s="80"/>
      <c r="BX1606" s="69"/>
      <c r="BY1606" s="69"/>
      <c r="BZ1606" s="80"/>
      <c r="CA1606" s="80"/>
      <c r="CB1606" s="69"/>
      <c r="CC1606" s="69"/>
      <c r="CD1606" s="80"/>
      <c r="CE1606" s="80"/>
      <c r="CF1606" s="69"/>
      <c r="CG1606" s="69"/>
      <c r="CH1606" s="69"/>
      <c r="CI1606" s="69"/>
      <c r="CJ1606" s="69"/>
      <c r="CK1606" s="69"/>
      <c r="CL1606" s="68"/>
      <c r="CM1606" s="67"/>
      <c r="CN1606" s="67"/>
      <c r="CO1606" s="69"/>
      <c r="CP1606" s="68"/>
      <c r="CQ1606" s="67"/>
      <c r="CR1606" s="67"/>
      <c r="CS1606" s="69"/>
      <c r="CT1606" s="81"/>
      <c r="CU1606" s="69"/>
      <c r="CV1606" s="69"/>
      <c r="CW1606" s="69"/>
      <c r="CX1606" s="69"/>
      <c r="CY1606" s="69"/>
      <c r="CZ1606" s="69"/>
    </row>
    <row r="1607" spans="2:104">
      <c r="B1607" s="69"/>
      <c r="C1607" s="69"/>
      <c r="D1607" s="67"/>
      <c r="E1607" s="69"/>
      <c r="F1607" s="68"/>
      <c r="G1607" s="67"/>
      <c r="H1607" s="69"/>
      <c r="I1607" s="69"/>
      <c r="J1607" s="69"/>
      <c r="K1607" s="69"/>
      <c r="L1607" s="69"/>
      <c r="M1607" s="69"/>
      <c r="N1607" s="69"/>
      <c r="O1607" s="69"/>
      <c r="P1607" s="69"/>
      <c r="Q1607" s="69"/>
      <c r="R1607" s="69"/>
      <c r="S1607" s="80"/>
      <c r="T1607" s="80"/>
      <c r="U1607" s="80"/>
      <c r="V1607" s="80"/>
      <c r="W1607" s="80"/>
      <c r="X1607" s="80"/>
      <c r="Y1607" s="80"/>
      <c r="Z1607" s="80"/>
      <c r="AA1607" s="80"/>
      <c r="AB1607" s="80"/>
      <c r="AC1607" s="80"/>
      <c r="AD1607" s="80"/>
      <c r="AE1607" s="69"/>
      <c r="AF1607" s="69"/>
      <c r="AG1607" s="69"/>
      <c r="AH1607" s="80"/>
      <c r="AI1607" s="80"/>
      <c r="AJ1607" s="69"/>
      <c r="AK1607" s="69"/>
      <c r="AL1607" s="80"/>
      <c r="AM1607" s="80"/>
      <c r="AN1607" s="69"/>
      <c r="AO1607" s="69"/>
      <c r="AP1607" s="80"/>
      <c r="AQ1607" s="80"/>
      <c r="AR1607" s="69"/>
      <c r="AS1607" s="69"/>
      <c r="AT1607" s="80"/>
      <c r="AU1607" s="80"/>
      <c r="AV1607" s="69"/>
      <c r="AW1607" s="69"/>
      <c r="AX1607" s="80"/>
      <c r="AY1607" s="80"/>
      <c r="AZ1607" s="69"/>
      <c r="BA1607" s="69"/>
      <c r="BB1607" s="80"/>
      <c r="BC1607" s="80"/>
      <c r="BD1607" s="69"/>
      <c r="BE1607" s="69"/>
      <c r="BF1607" s="80"/>
      <c r="BG1607" s="80"/>
      <c r="BH1607" s="69"/>
      <c r="BI1607" s="69"/>
      <c r="BJ1607" s="80"/>
      <c r="BK1607" s="80"/>
      <c r="BL1607" s="69"/>
      <c r="BM1607" s="69"/>
      <c r="BN1607" s="80"/>
      <c r="BO1607" s="80"/>
      <c r="BP1607" s="69"/>
      <c r="BQ1607" s="69"/>
      <c r="BR1607" s="80"/>
      <c r="BS1607" s="80"/>
      <c r="BT1607" s="69"/>
      <c r="BU1607" s="69"/>
      <c r="BV1607" s="80"/>
      <c r="BW1607" s="80"/>
      <c r="BX1607" s="69"/>
      <c r="BY1607" s="69"/>
      <c r="BZ1607" s="80"/>
      <c r="CA1607" s="80"/>
      <c r="CB1607" s="69"/>
      <c r="CC1607" s="69"/>
      <c r="CD1607" s="80"/>
      <c r="CE1607" s="80"/>
      <c r="CF1607" s="69"/>
      <c r="CG1607" s="69"/>
      <c r="CH1607" s="69"/>
      <c r="CI1607" s="69"/>
      <c r="CJ1607" s="69"/>
      <c r="CK1607" s="69"/>
      <c r="CL1607" s="68"/>
      <c r="CM1607" s="67"/>
      <c r="CN1607" s="67"/>
      <c r="CO1607" s="69"/>
      <c r="CP1607" s="68"/>
      <c r="CQ1607" s="67"/>
      <c r="CR1607" s="67"/>
      <c r="CS1607" s="69"/>
      <c r="CT1607" s="81"/>
      <c r="CU1607" s="69"/>
      <c r="CV1607" s="69"/>
      <c r="CW1607" s="69"/>
      <c r="CX1607" s="69"/>
      <c r="CY1607" s="69"/>
      <c r="CZ1607" s="69"/>
    </row>
    <row r="1608" spans="2:104">
      <c r="B1608" s="69"/>
      <c r="C1608" s="69"/>
      <c r="D1608" s="67"/>
      <c r="E1608" s="69"/>
      <c r="F1608" s="68"/>
      <c r="G1608" s="67"/>
      <c r="H1608" s="69"/>
      <c r="I1608" s="69"/>
      <c r="J1608" s="69"/>
      <c r="K1608" s="69"/>
      <c r="L1608" s="69"/>
      <c r="M1608" s="69"/>
      <c r="N1608" s="69"/>
      <c r="O1608" s="69"/>
      <c r="P1608" s="69"/>
      <c r="Q1608" s="69"/>
      <c r="R1608" s="69"/>
      <c r="S1608" s="80"/>
      <c r="T1608" s="80"/>
      <c r="U1608" s="80"/>
      <c r="V1608" s="80"/>
      <c r="W1608" s="80"/>
      <c r="X1608" s="80"/>
      <c r="Y1608" s="80"/>
      <c r="Z1608" s="80"/>
      <c r="AA1608" s="80"/>
      <c r="AB1608" s="80"/>
      <c r="AC1608" s="80"/>
      <c r="AD1608" s="80"/>
      <c r="AE1608" s="69"/>
      <c r="AF1608" s="69"/>
      <c r="AG1608" s="69"/>
      <c r="AH1608" s="80"/>
      <c r="AI1608" s="80"/>
      <c r="AJ1608" s="69"/>
      <c r="AK1608" s="69"/>
      <c r="AL1608" s="80"/>
      <c r="AM1608" s="80"/>
      <c r="AN1608" s="69"/>
      <c r="AO1608" s="69"/>
      <c r="AP1608" s="80"/>
      <c r="AQ1608" s="80"/>
      <c r="AR1608" s="69"/>
      <c r="AS1608" s="69"/>
      <c r="AT1608" s="80"/>
      <c r="AU1608" s="80"/>
      <c r="AV1608" s="69"/>
      <c r="AW1608" s="69"/>
      <c r="AX1608" s="80"/>
      <c r="AY1608" s="80"/>
      <c r="AZ1608" s="69"/>
      <c r="BA1608" s="69"/>
      <c r="BB1608" s="80"/>
      <c r="BC1608" s="80"/>
      <c r="BD1608" s="69"/>
      <c r="BE1608" s="69"/>
      <c r="BF1608" s="80"/>
      <c r="BG1608" s="80"/>
      <c r="BH1608" s="69"/>
      <c r="BI1608" s="69"/>
      <c r="BJ1608" s="80"/>
      <c r="BK1608" s="80"/>
      <c r="BL1608" s="69"/>
      <c r="BM1608" s="69"/>
      <c r="BN1608" s="80"/>
      <c r="BO1608" s="80"/>
      <c r="BP1608" s="69"/>
      <c r="BQ1608" s="69"/>
      <c r="BR1608" s="80"/>
      <c r="BS1608" s="80"/>
      <c r="BT1608" s="69"/>
      <c r="BU1608" s="69"/>
      <c r="BV1608" s="80"/>
      <c r="BW1608" s="80"/>
      <c r="BX1608" s="69"/>
      <c r="BY1608" s="69"/>
      <c r="BZ1608" s="80"/>
      <c r="CA1608" s="80"/>
      <c r="CB1608" s="69"/>
      <c r="CC1608" s="69"/>
      <c r="CD1608" s="80"/>
      <c r="CE1608" s="80"/>
      <c r="CF1608" s="69"/>
      <c r="CG1608" s="69"/>
      <c r="CH1608" s="69"/>
      <c r="CI1608" s="69"/>
      <c r="CJ1608" s="69"/>
      <c r="CK1608" s="69"/>
      <c r="CL1608" s="68"/>
      <c r="CM1608" s="67"/>
      <c r="CN1608" s="67"/>
      <c r="CO1608" s="69"/>
      <c r="CP1608" s="68"/>
      <c r="CQ1608" s="67"/>
      <c r="CR1608" s="67"/>
      <c r="CS1608" s="69"/>
      <c r="CT1608" s="81"/>
      <c r="CU1608" s="69"/>
      <c r="CV1608" s="69"/>
      <c r="CW1608" s="69"/>
      <c r="CX1608" s="69"/>
      <c r="CY1608" s="69"/>
      <c r="CZ1608" s="69"/>
    </row>
    <row r="1609" spans="2:104">
      <c r="B1609" s="69"/>
      <c r="C1609" s="69"/>
      <c r="D1609" s="67"/>
      <c r="E1609" s="69"/>
      <c r="F1609" s="68"/>
      <c r="G1609" s="67"/>
      <c r="H1609" s="69"/>
      <c r="I1609" s="69"/>
      <c r="J1609" s="69"/>
      <c r="K1609" s="69"/>
      <c r="L1609" s="69"/>
      <c r="M1609" s="69"/>
      <c r="N1609" s="69"/>
      <c r="O1609" s="69"/>
      <c r="P1609" s="69"/>
      <c r="Q1609" s="69"/>
      <c r="R1609" s="69"/>
      <c r="S1609" s="80"/>
      <c r="T1609" s="80"/>
      <c r="U1609" s="80"/>
      <c r="V1609" s="80"/>
      <c r="W1609" s="80"/>
      <c r="X1609" s="80"/>
      <c r="Y1609" s="80"/>
      <c r="Z1609" s="80"/>
      <c r="AA1609" s="80"/>
      <c r="AB1609" s="80"/>
      <c r="AC1609" s="80"/>
      <c r="AD1609" s="80"/>
      <c r="AE1609" s="69"/>
      <c r="AF1609" s="69"/>
      <c r="AG1609" s="69"/>
      <c r="AH1609" s="80"/>
      <c r="AI1609" s="80"/>
      <c r="AJ1609" s="69"/>
      <c r="AK1609" s="69"/>
      <c r="AL1609" s="80"/>
      <c r="AM1609" s="80"/>
      <c r="AN1609" s="69"/>
      <c r="AO1609" s="69"/>
      <c r="AP1609" s="80"/>
      <c r="AQ1609" s="80"/>
      <c r="AR1609" s="69"/>
      <c r="AS1609" s="69"/>
      <c r="AT1609" s="80"/>
      <c r="AU1609" s="80"/>
      <c r="AV1609" s="69"/>
      <c r="AW1609" s="69"/>
      <c r="AX1609" s="80"/>
      <c r="AY1609" s="80"/>
      <c r="AZ1609" s="69"/>
      <c r="BA1609" s="69"/>
      <c r="BB1609" s="80"/>
      <c r="BC1609" s="80"/>
      <c r="BD1609" s="69"/>
      <c r="BE1609" s="69"/>
      <c r="BF1609" s="80"/>
      <c r="BG1609" s="80"/>
      <c r="BH1609" s="69"/>
      <c r="BI1609" s="69"/>
      <c r="BJ1609" s="80"/>
      <c r="BK1609" s="80"/>
      <c r="BL1609" s="69"/>
      <c r="BM1609" s="69"/>
      <c r="BN1609" s="80"/>
      <c r="BO1609" s="80"/>
      <c r="BP1609" s="69"/>
      <c r="BQ1609" s="69"/>
      <c r="BR1609" s="80"/>
      <c r="BS1609" s="80"/>
      <c r="BT1609" s="69"/>
      <c r="BU1609" s="69"/>
      <c r="BV1609" s="80"/>
      <c r="BW1609" s="80"/>
      <c r="BX1609" s="69"/>
      <c r="BY1609" s="69"/>
      <c r="BZ1609" s="80"/>
      <c r="CA1609" s="80"/>
      <c r="CB1609" s="69"/>
      <c r="CC1609" s="69"/>
      <c r="CD1609" s="80"/>
      <c r="CE1609" s="80"/>
      <c r="CF1609" s="69"/>
      <c r="CG1609" s="69"/>
      <c r="CH1609" s="69"/>
      <c r="CI1609" s="69"/>
      <c r="CJ1609" s="69"/>
      <c r="CK1609" s="69"/>
      <c r="CL1609" s="68"/>
      <c r="CM1609" s="67"/>
      <c r="CN1609" s="67"/>
      <c r="CO1609" s="69"/>
      <c r="CP1609" s="68"/>
      <c r="CQ1609" s="67"/>
      <c r="CR1609" s="67"/>
      <c r="CS1609" s="69"/>
      <c r="CT1609" s="81"/>
      <c r="CU1609" s="69"/>
      <c r="CV1609" s="69"/>
      <c r="CW1609" s="69"/>
      <c r="CX1609" s="69"/>
      <c r="CY1609" s="69"/>
      <c r="CZ1609" s="69"/>
    </row>
    <row r="1610" spans="2:104">
      <c r="B1610" s="69"/>
      <c r="C1610" s="69"/>
      <c r="D1610" s="67"/>
      <c r="E1610" s="69"/>
      <c r="F1610" s="68"/>
      <c r="G1610" s="67"/>
      <c r="H1610" s="69"/>
      <c r="I1610" s="69"/>
      <c r="J1610" s="69"/>
      <c r="K1610" s="69"/>
      <c r="L1610" s="69"/>
      <c r="M1610" s="69"/>
      <c r="N1610" s="69"/>
      <c r="O1610" s="69"/>
      <c r="P1610" s="69"/>
      <c r="Q1610" s="69"/>
      <c r="R1610" s="69"/>
      <c r="S1610" s="80"/>
      <c r="T1610" s="80"/>
      <c r="U1610" s="80"/>
      <c r="V1610" s="80"/>
      <c r="W1610" s="80"/>
      <c r="X1610" s="80"/>
      <c r="Y1610" s="80"/>
      <c r="Z1610" s="80"/>
      <c r="AA1610" s="80"/>
      <c r="AB1610" s="80"/>
      <c r="AC1610" s="80"/>
      <c r="AD1610" s="80"/>
      <c r="AE1610" s="69"/>
      <c r="AF1610" s="69"/>
      <c r="AG1610" s="69"/>
      <c r="AH1610" s="80"/>
      <c r="AI1610" s="80"/>
      <c r="AJ1610" s="69"/>
      <c r="AK1610" s="69"/>
      <c r="AL1610" s="80"/>
      <c r="AM1610" s="80"/>
      <c r="AN1610" s="69"/>
      <c r="AO1610" s="69"/>
      <c r="AP1610" s="80"/>
      <c r="AQ1610" s="80"/>
      <c r="AR1610" s="69"/>
      <c r="AS1610" s="69"/>
      <c r="AT1610" s="80"/>
      <c r="AU1610" s="80"/>
      <c r="AV1610" s="69"/>
      <c r="AW1610" s="69"/>
      <c r="AX1610" s="80"/>
      <c r="AY1610" s="80"/>
      <c r="AZ1610" s="69"/>
      <c r="BA1610" s="69"/>
      <c r="BB1610" s="80"/>
      <c r="BC1610" s="80"/>
      <c r="BD1610" s="69"/>
      <c r="BE1610" s="69"/>
      <c r="BF1610" s="80"/>
      <c r="BG1610" s="80"/>
      <c r="BH1610" s="69"/>
      <c r="BI1610" s="69"/>
      <c r="BJ1610" s="80"/>
      <c r="BK1610" s="80"/>
      <c r="BL1610" s="69"/>
      <c r="BM1610" s="69"/>
      <c r="BN1610" s="80"/>
      <c r="BO1610" s="80"/>
      <c r="BP1610" s="69"/>
      <c r="BQ1610" s="69"/>
      <c r="BR1610" s="80"/>
      <c r="BS1610" s="80"/>
      <c r="BT1610" s="69"/>
      <c r="BU1610" s="69"/>
      <c r="BV1610" s="80"/>
      <c r="BW1610" s="80"/>
      <c r="BX1610" s="69"/>
      <c r="BY1610" s="69"/>
      <c r="BZ1610" s="80"/>
      <c r="CA1610" s="80"/>
      <c r="CB1610" s="69"/>
      <c r="CC1610" s="69"/>
      <c r="CD1610" s="80"/>
      <c r="CE1610" s="80"/>
      <c r="CF1610" s="69"/>
      <c r="CG1610" s="69"/>
      <c r="CH1610" s="69"/>
      <c r="CI1610" s="69"/>
      <c r="CJ1610" s="69"/>
      <c r="CK1610" s="69"/>
      <c r="CL1610" s="68"/>
      <c r="CM1610" s="67"/>
      <c r="CN1610" s="67"/>
      <c r="CO1610" s="69"/>
      <c r="CP1610" s="68"/>
      <c r="CQ1610" s="67"/>
      <c r="CR1610" s="67"/>
      <c r="CS1610" s="69"/>
      <c r="CT1610" s="81"/>
      <c r="CU1610" s="69"/>
      <c r="CV1610" s="69"/>
      <c r="CW1610" s="69"/>
      <c r="CX1610" s="69"/>
      <c r="CY1610" s="69"/>
      <c r="CZ1610" s="69"/>
    </row>
    <row r="1611" spans="2:104">
      <c r="B1611" s="69"/>
      <c r="C1611" s="69"/>
      <c r="D1611" s="67"/>
      <c r="E1611" s="69"/>
      <c r="F1611" s="68"/>
      <c r="G1611" s="67"/>
      <c r="H1611" s="69"/>
      <c r="I1611" s="69"/>
      <c r="J1611" s="69"/>
      <c r="K1611" s="69"/>
      <c r="L1611" s="69"/>
      <c r="M1611" s="69"/>
      <c r="N1611" s="69"/>
      <c r="O1611" s="69"/>
      <c r="P1611" s="69"/>
      <c r="Q1611" s="69"/>
      <c r="R1611" s="69"/>
      <c r="S1611" s="80"/>
      <c r="T1611" s="80"/>
      <c r="U1611" s="80"/>
      <c r="V1611" s="80"/>
      <c r="W1611" s="80"/>
      <c r="X1611" s="80"/>
      <c r="Y1611" s="80"/>
      <c r="Z1611" s="80"/>
      <c r="AA1611" s="80"/>
      <c r="AB1611" s="80"/>
      <c r="AC1611" s="80"/>
      <c r="AD1611" s="80"/>
      <c r="AE1611" s="69"/>
      <c r="AF1611" s="69"/>
      <c r="AG1611" s="69"/>
      <c r="AH1611" s="80"/>
      <c r="AI1611" s="80"/>
      <c r="AJ1611" s="69"/>
      <c r="AK1611" s="69"/>
      <c r="AL1611" s="80"/>
      <c r="AM1611" s="80"/>
      <c r="AN1611" s="69"/>
      <c r="AO1611" s="69"/>
      <c r="AP1611" s="80"/>
      <c r="AQ1611" s="80"/>
      <c r="AR1611" s="69"/>
      <c r="AS1611" s="69"/>
      <c r="AT1611" s="80"/>
      <c r="AU1611" s="80"/>
      <c r="AV1611" s="69"/>
      <c r="AW1611" s="69"/>
      <c r="AX1611" s="80"/>
      <c r="AY1611" s="80"/>
      <c r="AZ1611" s="69"/>
      <c r="BA1611" s="69"/>
      <c r="BB1611" s="80"/>
      <c r="BC1611" s="80"/>
      <c r="BD1611" s="69"/>
      <c r="BE1611" s="69"/>
      <c r="BF1611" s="80"/>
      <c r="BG1611" s="80"/>
      <c r="BH1611" s="69"/>
      <c r="BI1611" s="69"/>
      <c r="BJ1611" s="80"/>
      <c r="BK1611" s="80"/>
      <c r="BL1611" s="69"/>
      <c r="BM1611" s="69"/>
      <c r="BN1611" s="80"/>
      <c r="BO1611" s="80"/>
      <c r="BP1611" s="69"/>
      <c r="BQ1611" s="69"/>
      <c r="BR1611" s="80"/>
      <c r="BS1611" s="80"/>
      <c r="BT1611" s="69"/>
      <c r="BU1611" s="69"/>
      <c r="BV1611" s="80"/>
      <c r="BW1611" s="80"/>
      <c r="BX1611" s="69"/>
      <c r="BY1611" s="69"/>
      <c r="BZ1611" s="80"/>
      <c r="CA1611" s="80"/>
      <c r="CB1611" s="69"/>
      <c r="CC1611" s="69"/>
      <c r="CD1611" s="80"/>
      <c r="CE1611" s="80"/>
      <c r="CF1611" s="69"/>
      <c r="CG1611" s="69"/>
      <c r="CH1611" s="69"/>
      <c r="CI1611" s="69"/>
      <c r="CJ1611" s="69"/>
      <c r="CK1611" s="69"/>
      <c r="CL1611" s="68"/>
      <c r="CM1611" s="67"/>
      <c r="CN1611" s="67"/>
      <c r="CO1611" s="69"/>
      <c r="CP1611" s="68"/>
      <c r="CQ1611" s="67"/>
      <c r="CR1611" s="67"/>
      <c r="CS1611" s="69"/>
      <c r="CT1611" s="81"/>
      <c r="CU1611" s="69"/>
      <c r="CV1611" s="69"/>
      <c r="CW1611" s="69"/>
      <c r="CX1611" s="69"/>
      <c r="CY1611" s="69"/>
      <c r="CZ1611" s="69"/>
    </row>
    <row r="1612" spans="2:104">
      <c r="B1612" s="69"/>
      <c r="C1612" s="69"/>
      <c r="D1612" s="67"/>
      <c r="E1612" s="69"/>
      <c r="F1612" s="68"/>
      <c r="G1612" s="67"/>
      <c r="H1612" s="69"/>
      <c r="I1612" s="69"/>
      <c r="J1612" s="69"/>
      <c r="K1612" s="69"/>
      <c r="L1612" s="69"/>
      <c r="M1612" s="69"/>
      <c r="N1612" s="69"/>
      <c r="O1612" s="69"/>
      <c r="P1612" s="69"/>
      <c r="Q1612" s="69"/>
      <c r="R1612" s="69"/>
      <c r="S1612" s="80"/>
      <c r="T1612" s="80"/>
      <c r="U1612" s="80"/>
      <c r="V1612" s="80"/>
      <c r="W1612" s="80"/>
      <c r="X1612" s="80"/>
      <c r="Y1612" s="80"/>
      <c r="Z1612" s="80"/>
      <c r="AA1612" s="80"/>
      <c r="AB1612" s="80"/>
      <c r="AC1612" s="80"/>
      <c r="AD1612" s="80"/>
      <c r="AE1612" s="69"/>
      <c r="AF1612" s="69"/>
      <c r="AG1612" s="69"/>
      <c r="AH1612" s="80"/>
      <c r="AI1612" s="80"/>
      <c r="AJ1612" s="69"/>
      <c r="AK1612" s="69"/>
      <c r="AL1612" s="80"/>
      <c r="AM1612" s="80"/>
      <c r="AN1612" s="69"/>
      <c r="AO1612" s="69"/>
      <c r="AP1612" s="80"/>
      <c r="AQ1612" s="80"/>
      <c r="AR1612" s="69"/>
      <c r="AS1612" s="69"/>
      <c r="AT1612" s="80"/>
      <c r="AU1612" s="80"/>
      <c r="AV1612" s="69"/>
      <c r="AW1612" s="69"/>
      <c r="AX1612" s="80"/>
      <c r="AY1612" s="80"/>
      <c r="AZ1612" s="69"/>
      <c r="BA1612" s="69"/>
      <c r="BB1612" s="80"/>
      <c r="BC1612" s="80"/>
      <c r="BD1612" s="69"/>
      <c r="BE1612" s="69"/>
      <c r="BF1612" s="80"/>
      <c r="BG1612" s="80"/>
      <c r="BH1612" s="69"/>
      <c r="BI1612" s="69"/>
      <c r="BJ1612" s="80"/>
      <c r="BK1612" s="80"/>
      <c r="BL1612" s="69"/>
      <c r="BM1612" s="69"/>
      <c r="BN1612" s="80"/>
      <c r="BO1612" s="80"/>
      <c r="BP1612" s="69"/>
      <c r="BQ1612" s="69"/>
      <c r="BR1612" s="80"/>
      <c r="BS1612" s="80"/>
      <c r="BT1612" s="69"/>
      <c r="BU1612" s="69"/>
      <c r="BV1612" s="80"/>
      <c r="BW1612" s="80"/>
      <c r="BX1612" s="69"/>
      <c r="BY1612" s="69"/>
      <c r="BZ1612" s="80"/>
      <c r="CA1612" s="80"/>
      <c r="CB1612" s="69"/>
      <c r="CC1612" s="69"/>
      <c r="CD1612" s="80"/>
      <c r="CE1612" s="80"/>
      <c r="CF1612" s="69"/>
      <c r="CG1612" s="69"/>
      <c r="CH1612" s="69"/>
      <c r="CI1612" s="69"/>
      <c r="CJ1612" s="69"/>
      <c r="CK1612" s="69"/>
      <c r="CL1612" s="68"/>
      <c r="CM1612" s="67"/>
      <c r="CN1612" s="67"/>
      <c r="CO1612" s="69"/>
      <c r="CP1612" s="68"/>
      <c r="CQ1612" s="67"/>
      <c r="CR1612" s="67"/>
      <c r="CS1612" s="69"/>
      <c r="CT1612" s="81"/>
      <c r="CU1612" s="69"/>
      <c r="CV1612" s="69"/>
      <c r="CW1612" s="69"/>
      <c r="CX1612" s="69"/>
      <c r="CY1612" s="69"/>
      <c r="CZ1612" s="69"/>
    </row>
    <row r="1613" spans="2:104">
      <c r="B1613" s="69"/>
      <c r="C1613" s="69"/>
      <c r="D1613" s="67"/>
      <c r="E1613" s="69"/>
      <c r="F1613" s="68"/>
      <c r="G1613" s="67"/>
      <c r="H1613" s="69"/>
      <c r="I1613" s="69"/>
      <c r="J1613" s="69"/>
      <c r="K1613" s="69"/>
      <c r="L1613" s="69"/>
      <c r="M1613" s="69"/>
      <c r="N1613" s="69"/>
      <c r="O1613" s="69"/>
      <c r="P1613" s="69"/>
      <c r="Q1613" s="69"/>
      <c r="R1613" s="69"/>
      <c r="S1613" s="80"/>
      <c r="T1613" s="80"/>
      <c r="U1613" s="80"/>
      <c r="V1613" s="80"/>
      <c r="W1613" s="80"/>
      <c r="X1613" s="80"/>
      <c r="Y1613" s="80"/>
      <c r="Z1613" s="80"/>
      <c r="AA1613" s="80"/>
      <c r="AB1613" s="80"/>
      <c r="AC1613" s="80"/>
      <c r="AD1613" s="80"/>
      <c r="AE1613" s="69"/>
      <c r="AF1613" s="69"/>
      <c r="AG1613" s="69"/>
      <c r="AH1613" s="80"/>
      <c r="AI1613" s="80"/>
      <c r="AJ1613" s="69"/>
      <c r="AK1613" s="69"/>
      <c r="AL1613" s="80"/>
      <c r="AM1613" s="80"/>
      <c r="AN1613" s="69"/>
      <c r="AO1613" s="69"/>
      <c r="AP1613" s="80"/>
      <c r="AQ1613" s="80"/>
      <c r="AR1613" s="69"/>
      <c r="AS1613" s="69"/>
      <c r="AT1613" s="80"/>
      <c r="AU1613" s="80"/>
      <c r="AV1613" s="69"/>
      <c r="AW1613" s="69"/>
      <c r="AX1613" s="80"/>
      <c r="AY1613" s="80"/>
      <c r="AZ1613" s="69"/>
      <c r="BA1613" s="69"/>
      <c r="BB1613" s="80"/>
      <c r="BC1613" s="80"/>
      <c r="BD1613" s="69"/>
      <c r="BE1613" s="69"/>
      <c r="BF1613" s="80"/>
      <c r="BG1613" s="80"/>
      <c r="BH1613" s="69"/>
      <c r="BI1613" s="69"/>
      <c r="BJ1613" s="80"/>
      <c r="BK1613" s="80"/>
      <c r="BL1613" s="69"/>
      <c r="BM1613" s="69"/>
      <c r="BN1613" s="80"/>
      <c r="BO1613" s="80"/>
      <c r="BP1613" s="69"/>
      <c r="BQ1613" s="69"/>
      <c r="BR1613" s="80"/>
      <c r="BS1613" s="80"/>
      <c r="BT1613" s="69"/>
      <c r="BU1613" s="69"/>
      <c r="BV1613" s="80"/>
      <c r="BW1613" s="80"/>
      <c r="BX1613" s="69"/>
      <c r="BY1613" s="69"/>
      <c r="BZ1613" s="80"/>
      <c r="CA1613" s="80"/>
      <c r="CB1613" s="69"/>
      <c r="CC1613" s="69"/>
      <c r="CD1613" s="80"/>
      <c r="CE1613" s="80"/>
      <c r="CF1613" s="69"/>
      <c r="CG1613" s="69"/>
      <c r="CH1613" s="69"/>
      <c r="CI1613" s="69"/>
      <c r="CJ1613" s="69"/>
      <c r="CK1613" s="69"/>
      <c r="CL1613" s="68"/>
      <c r="CM1613" s="67"/>
      <c r="CN1613" s="67"/>
      <c r="CO1613" s="69"/>
      <c r="CP1613" s="68"/>
      <c r="CQ1613" s="67"/>
      <c r="CR1613" s="67"/>
      <c r="CS1613" s="69"/>
      <c r="CT1613" s="81"/>
      <c r="CU1613" s="69"/>
      <c r="CV1613" s="69"/>
      <c r="CW1613" s="69"/>
      <c r="CX1613" s="69"/>
      <c r="CY1613" s="69"/>
      <c r="CZ1613" s="69"/>
    </row>
    <row r="1614" spans="2:104">
      <c r="B1614" s="69"/>
      <c r="C1614" s="69"/>
      <c r="D1614" s="67"/>
      <c r="E1614" s="69"/>
      <c r="F1614" s="68"/>
      <c r="G1614" s="67"/>
      <c r="H1614" s="69"/>
      <c r="I1614" s="69"/>
      <c r="J1614" s="69"/>
      <c r="K1614" s="69"/>
      <c r="L1614" s="69"/>
      <c r="M1614" s="69"/>
      <c r="N1614" s="69"/>
      <c r="O1614" s="69"/>
      <c r="P1614" s="69"/>
      <c r="Q1614" s="69"/>
      <c r="R1614" s="69"/>
      <c r="S1614" s="80"/>
      <c r="T1614" s="80"/>
      <c r="U1614" s="80"/>
      <c r="V1614" s="80"/>
      <c r="W1614" s="80"/>
      <c r="X1614" s="80"/>
      <c r="Y1614" s="80"/>
      <c r="Z1614" s="80"/>
      <c r="AA1614" s="80"/>
      <c r="AB1614" s="80"/>
      <c r="AC1614" s="80"/>
      <c r="AD1614" s="80"/>
      <c r="AE1614" s="69"/>
      <c r="AF1614" s="69"/>
      <c r="AG1614" s="69"/>
      <c r="AH1614" s="80"/>
      <c r="AI1614" s="80"/>
      <c r="AJ1614" s="69"/>
      <c r="AK1614" s="69"/>
      <c r="AL1614" s="80"/>
      <c r="AM1614" s="80"/>
      <c r="AN1614" s="69"/>
      <c r="AO1614" s="69"/>
      <c r="AP1614" s="80"/>
      <c r="AQ1614" s="80"/>
      <c r="AR1614" s="69"/>
      <c r="AS1614" s="69"/>
      <c r="AT1614" s="80"/>
      <c r="AU1614" s="80"/>
      <c r="AV1614" s="69"/>
      <c r="AW1614" s="69"/>
      <c r="AX1614" s="80"/>
      <c r="AY1614" s="80"/>
      <c r="AZ1614" s="69"/>
      <c r="BA1614" s="69"/>
      <c r="BB1614" s="80"/>
      <c r="BC1614" s="80"/>
      <c r="BD1614" s="69"/>
      <c r="BE1614" s="69"/>
      <c r="BF1614" s="80"/>
      <c r="BG1614" s="80"/>
      <c r="BH1614" s="69"/>
      <c r="BI1614" s="69"/>
      <c r="BJ1614" s="80"/>
      <c r="BK1614" s="80"/>
      <c r="BL1614" s="69"/>
      <c r="BM1614" s="69"/>
      <c r="BN1614" s="80"/>
      <c r="BO1614" s="80"/>
      <c r="BP1614" s="69"/>
      <c r="BQ1614" s="69"/>
      <c r="BR1614" s="80"/>
      <c r="BS1614" s="80"/>
      <c r="BT1614" s="69"/>
      <c r="BU1614" s="69"/>
      <c r="BV1614" s="80"/>
      <c r="BW1614" s="80"/>
      <c r="BX1614" s="69"/>
      <c r="BY1614" s="69"/>
      <c r="BZ1614" s="80"/>
      <c r="CA1614" s="80"/>
      <c r="CB1614" s="69"/>
      <c r="CC1614" s="69"/>
      <c r="CD1614" s="80"/>
      <c r="CE1614" s="80"/>
      <c r="CF1614" s="69"/>
      <c r="CG1614" s="69"/>
      <c r="CH1614" s="69"/>
      <c r="CI1614" s="69"/>
      <c r="CJ1614" s="69"/>
      <c r="CK1614" s="69"/>
      <c r="CL1614" s="68"/>
      <c r="CM1614" s="67"/>
      <c r="CN1614" s="67"/>
      <c r="CO1614" s="69"/>
      <c r="CP1614" s="68"/>
      <c r="CQ1614" s="67"/>
      <c r="CR1614" s="67"/>
      <c r="CS1614" s="69"/>
      <c r="CT1614" s="81"/>
      <c r="CU1614" s="69"/>
      <c r="CV1614" s="69"/>
      <c r="CW1614" s="69"/>
      <c r="CX1614" s="69"/>
      <c r="CY1614" s="69"/>
      <c r="CZ1614" s="69"/>
    </row>
    <row r="1615" spans="2:104">
      <c r="B1615" s="69"/>
      <c r="C1615" s="69"/>
      <c r="D1615" s="67"/>
      <c r="E1615" s="69"/>
      <c r="F1615" s="68"/>
      <c r="G1615" s="67"/>
      <c r="H1615" s="69"/>
      <c r="I1615" s="69"/>
      <c r="J1615" s="69"/>
      <c r="K1615" s="69"/>
      <c r="L1615" s="69"/>
      <c r="M1615" s="69"/>
      <c r="N1615" s="69"/>
      <c r="O1615" s="69"/>
      <c r="P1615" s="69"/>
      <c r="Q1615" s="69"/>
      <c r="R1615" s="69"/>
      <c r="S1615" s="80"/>
      <c r="T1615" s="80"/>
      <c r="U1615" s="80"/>
      <c r="V1615" s="80"/>
      <c r="W1615" s="80"/>
      <c r="X1615" s="80"/>
      <c r="Y1615" s="80"/>
      <c r="Z1615" s="80"/>
      <c r="AA1615" s="80"/>
      <c r="AB1615" s="80"/>
      <c r="AC1615" s="80"/>
      <c r="AD1615" s="80"/>
      <c r="AE1615" s="69"/>
      <c r="AF1615" s="69"/>
      <c r="AG1615" s="69"/>
      <c r="AH1615" s="80"/>
      <c r="AI1615" s="80"/>
      <c r="AJ1615" s="69"/>
      <c r="AK1615" s="69"/>
      <c r="AL1615" s="80"/>
      <c r="AM1615" s="80"/>
      <c r="AN1615" s="69"/>
      <c r="AO1615" s="69"/>
      <c r="AP1615" s="80"/>
      <c r="AQ1615" s="80"/>
      <c r="AR1615" s="69"/>
      <c r="AS1615" s="69"/>
      <c r="AT1615" s="80"/>
      <c r="AU1615" s="80"/>
      <c r="AV1615" s="69"/>
      <c r="AW1615" s="69"/>
      <c r="AX1615" s="80"/>
      <c r="AY1615" s="80"/>
      <c r="AZ1615" s="69"/>
      <c r="BA1615" s="69"/>
      <c r="BB1615" s="80"/>
      <c r="BC1615" s="80"/>
      <c r="BD1615" s="69"/>
      <c r="BE1615" s="69"/>
      <c r="BF1615" s="80"/>
      <c r="BG1615" s="80"/>
      <c r="BH1615" s="69"/>
      <c r="BI1615" s="69"/>
      <c r="BJ1615" s="80"/>
      <c r="BK1615" s="80"/>
      <c r="BL1615" s="69"/>
      <c r="BM1615" s="69"/>
      <c r="BN1615" s="80"/>
      <c r="BO1615" s="80"/>
      <c r="BP1615" s="69"/>
      <c r="BQ1615" s="69"/>
      <c r="BR1615" s="80"/>
      <c r="BS1615" s="80"/>
      <c r="BT1615" s="69"/>
      <c r="BU1615" s="69"/>
      <c r="BV1615" s="80"/>
      <c r="BW1615" s="80"/>
      <c r="BX1615" s="69"/>
      <c r="BY1615" s="69"/>
      <c r="BZ1615" s="80"/>
      <c r="CA1615" s="80"/>
      <c r="CB1615" s="69"/>
      <c r="CC1615" s="69"/>
      <c r="CD1615" s="80"/>
      <c r="CE1615" s="80"/>
      <c r="CF1615" s="69"/>
      <c r="CG1615" s="69"/>
      <c r="CH1615" s="69"/>
      <c r="CI1615" s="69"/>
      <c r="CJ1615" s="69"/>
      <c r="CK1615" s="69"/>
      <c r="CL1615" s="68"/>
      <c r="CM1615" s="67"/>
      <c r="CN1615" s="67"/>
      <c r="CO1615" s="69"/>
      <c r="CP1615" s="68"/>
      <c r="CQ1615" s="67"/>
      <c r="CR1615" s="67"/>
      <c r="CS1615" s="69"/>
      <c r="CT1615" s="81"/>
      <c r="CU1615" s="69"/>
      <c r="CV1615" s="69"/>
      <c r="CW1615" s="69"/>
      <c r="CX1615" s="69"/>
      <c r="CY1615" s="69"/>
      <c r="CZ1615" s="69"/>
    </row>
    <row r="1616" spans="2:104">
      <c r="B1616" s="69"/>
      <c r="C1616" s="69"/>
      <c r="D1616" s="67"/>
      <c r="E1616" s="69"/>
      <c r="F1616" s="68"/>
      <c r="G1616" s="67"/>
      <c r="H1616" s="69"/>
      <c r="I1616" s="69"/>
      <c r="J1616" s="69"/>
      <c r="K1616" s="69"/>
      <c r="L1616" s="69"/>
      <c r="M1616" s="69"/>
      <c r="N1616" s="69"/>
      <c r="O1616" s="69"/>
      <c r="P1616" s="69"/>
      <c r="Q1616" s="69"/>
      <c r="R1616" s="69"/>
      <c r="S1616" s="80"/>
      <c r="T1616" s="80"/>
      <c r="U1616" s="80"/>
      <c r="V1616" s="80"/>
      <c r="W1616" s="80"/>
      <c r="X1616" s="80"/>
      <c r="Y1616" s="80"/>
      <c r="Z1616" s="80"/>
      <c r="AA1616" s="80"/>
      <c r="AB1616" s="80"/>
      <c r="AC1616" s="80"/>
      <c r="AD1616" s="80"/>
      <c r="AE1616" s="69"/>
      <c r="AF1616" s="69"/>
      <c r="AG1616" s="69"/>
      <c r="AH1616" s="80"/>
      <c r="AI1616" s="80"/>
      <c r="AJ1616" s="69"/>
      <c r="AK1616" s="69"/>
      <c r="AL1616" s="80"/>
      <c r="AM1616" s="80"/>
      <c r="AN1616" s="69"/>
      <c r="AO1616" s="69"/>
      <c r="AP1616" s="80"/>
      <c r="AQ1616" s="80"/>
      <c r="AR1616" s="69"/>
      <c r="AS1616" s="69"/>
      <c r="AT1616" s="80"/>
      <c r="AU1616" s="80"/>
      <c r="AV1616" s="69"/>
      <c r="AW1616" s="69"/>
      <c r="AX1616" s="80"/>
      <c r="AY1616" s="80"/>
      <c r="AZ1616" s="69"/>
      <c r="BA1616" s="69"/>
      <c r="BB1616" s="80"/>
      <c r="BC1616" s="80"/>
      <c r="BD1616" s="69"/>
      <c r="BE1616" s="69"/>
      <c r="BF1616" s="80"/>
      <c r="BG1616" s="80"/>
      <c r="BH1616" s="69"/>
      <c r="BI1616" s="69"/>
      <c r="BJ1616" s="80"/>
      <c r="BK1616" s="80"/>
      <c r="BL1616" s="69"/>
      <c r="BM1616" s="69"/>
      <c r="BN1616" s="80"/>
      <c r="BO1616" s="80"/>
      <c r="BP1616" s="69"/>
      <c r="BQ1616" s="69"/>
      <c r="BR1616" s="80"/>
      <c r="BS1616" s="80"/>
      <c r="BT1616" s="69"/>
      <c r="BU1616" s="69"/>
      <c r="BV1616" s="80"/>
      <c r="BW1616" s="80"/>
      <c r="BX1616" s="69"/>
      <c r="BY1616" s="69"/>
      <c r="BZ1616" s="80"/>
      <c r="CA1616" s="80"/>
      <c r="CB1616" s="69"/>
      <c r="CC1616" s="69"/>
      <c r="CD1616" s="80"/>
      <c r="CE1616" s="80"/>
      <c r="CF1616" s="69"/>
      <c r="CG1616" s="69"/>
      <c r="CH1616" s="69"/>
      <c r="CI1616" s="69"/>
      <c r="CJ1616" s="69"/>
      <c r="CK1616" s="69"/>
      <c r="CL1616" s="68"/>
      <c r="CM1616" s="67"/>
      <c r="CN1616" s="67"/>
      <c r="CO1616" s="69"/>
      <c r="CP1616" s="68"/>
      <c r="CQ1616" s="67"/>
      <c r="CR1616" s="67"/>
      <c r="CS1616" s="69"/>
      <c r="CT1616" s="81"/>
      <c r="CU1616" s="69"/>
      <c r="CV1616" s="69"/>
      <c r="CW1616" s="69"/>
      <c r="CX1616" s="69"/>
      <c r="CY1616" s="69"/>
      <c r="CZ1616" s="69"/>
    </row>
    <row r="1617" spans="2:104">
      <c r="B1617" s="69"/>
      <c r="C1617" s="69"/>
      <c r="D1617" s="67"/>
      <c r="E1617" s="69"/>
      <c r="F1617" s="68"/>
      <c r="G1617" s="67"/>
      <c r="H1617" s="69"/>
      <c r="I1617" s="69"/>
      <c r="J1617" s="69"/>
      <c r="K1617" s="69"/>
      <c r="L1617" s="69"/>
      <c r="M1617" s="69"/>
      <c r="N1617" s="69"/>
      <c r="O1617" s="69"/>
      <c r="P1617" s="69"/>
      <c r="Q1617" s="69"/>
      <c r="R1617" s="69"/>
      <c r="S1617" s="80"/>
      <c r="T1617" s="80"/>
      <c r="U1617" s="80"/>
      <c r="V1617" s="80"/>
      <c r="W1617" s="80"/>
      <c r="X1617" s="80"/>
      <c r="Y1617" s="80"/>
      <c r="Z1617" s="80"/>
      <c r="AA1617" s="80"/>
      <c r="AB1617" s="80"/>
      <c r="AC1617" s="80"/>
      <c r="AD1617" s="80"/>
      <c r="AE1617" s="69"/>
      <c r="AF1617" s="69"/>
      <c r="AG1617" s="69"/>
      <c r="AH1617" s="80"/>
      <c r="AI1617" s="80"/>
      <c r="AJ1617" s="69"/>
      <c r="AK1617" s="69"/>
      <c r="AL1617" s="80"/>
      <c r="AM1617" s="80"/>
      <c r="AN1617" s="69"/>
      <c r="AO1617" s="69"/>
      <c r="AP1617" s="80"/>
      <c r="AQ1617" s="80"/>
      <c r="AR1617" s="69"/>
      <c r="AS1617" s="69"/>
      <c r="AT1617" s="80"/>
      <c r="AU1617" s="80"/>
      <c r="AV1617" s="69"/>
      <c r="AW1617" s="69"/>
      <c r="AX1617" s="80"/>
      <c r="AY1617" s="80"/>
      <c r="AZ1617" s="69"/>
      <c r="BA1617" s="69"/>
      <c r="BB1617" s="80"/>
      <c r="BC1617" s="80"/>
      <c r="BD1617" s="69"/>
      <c r="BE1617" s="69"/>
      <c r="BF1617" s="80"/>
      <c r="BG1617" s="80"/>
      <c r="BH1617" s="69"/>
      <c r="BI1617" s="69"/>
      <c r="BJ1617" s="80"/>
      <c r="BK1617" s="80"/>
      <c r="BL1617" s="69"/>
      <c r="BM1617" s="69"/>
      <c r="BN1617" s="80"/>
      <c r="BO1617" s="80"/>
      <c r="BP1617" s="69"/>
      <c r="BQ1617" s="69"/>
      <c r="BR1617" s="80"/>
      <c r="BS1617" s="80"/>
      <c r="BT1617" s="69"/>
      <c r="BU1617" s="69"/>
      <c r="BV1617" s="80"/>
      <c r="BW1617" s="80"/>
      <c r="BX1617" s="69"/>
      <c r="BY1617" s="69"/>
      <c r="BZ1617" s="80"/>
      <c r="CA1617" s="80"/>
      <c r="CB1617" s="69"/>
      <c r="CC1617" s="69"/>
      <c r="CD1617" s="80"/>
      <c r="CE1617" s="80"/>
      <c r="CF1617" s="69"/>
      <c r="CG1617" s="69"/>
      <c r="CH1617" s="69"/>
      <c r="CI1617" s="69"/>
      <c r="CJ1617" s="69"/>
      <c r="CK1617" s="69"/>
      <c r="CL1617" s="68"/>
      <c r="CM1617" s="67"/>
      <c r="CN1617" s="67"/>
      <c r="CO1617" s="69"/>
      <c r="CP1617" s="68"/>
      <c r="CQ1617" s="67"/>
      <c r="CR1617" s="67"/>
      <c r="CS1617" s="69"/>
      <c r="CT1617" s="81"/>
      <c r="CU1617" s="69"/>
      <c r="CV1617" s="69"/>
      <c r="CW1617" s="69"/>
      <c r="CX1617" s="69"/>
      <c r="CY1617" s="69"/>
      <c r="CZ1617" s="69"/>
    </row>
    <row r="1618" spans="2:104">
      <c r="B1618" s="69"/>
      <c r="C1618" s="69"/>
      <c r="D1618" s="67"/>
      <c r="E1618" s="69"/>
      <c r="F1618" s="68"/>
      <c r="G1618" s="67"/>
      <c r="H1618" s="69"/>
      <c r="I1618" s="69"/>
      <c r="J1618" s="69"/>
      <c r="K1618" s="69"/>
      <c r="L1618" s="69"/>
      <c r="M1618" s="69"/>
      <c r="N1618" s="69"/>
      <c r="O1618" s="69"/>
      <c r="P1618" s="69"/>
      <c r="Q1618" s="69"/>
      <c r="R1618" s="69"/>
      <c r="S1618" s="80"/>
      <c r="T1618" s="80"/>
      <c r="U1618" s="80"/>
      <c r="V1618" s="80"/>
      <c r="W1618" s="80"/>
      <c r="X1618" s="80"/>
      <c r="Y1618" s="80"/>
      <c r="Z1618" s="80"/>
      <c r="AA1618" s="80"/>
      <c r="AB1618" s="80"/>
      <c r="AC1618" s="80"/>
      <c r="AD1618" s="80"/>
      <c r="AE1618" s="69"/>
      <c r="AF1618" s="69"/>
      <c r="AG1618" s="69"/>
      <c r="AH1618" s="80"/>
      <c r="AI1618" s="80"/>
      <c r="AJ1618" s="69"/>
      <c r="AK1618" s="69"/>
      <c r="AL1618" s="80"/>
      <c r="AM1618" s="80"/>
      <c r="AN1618" s="69"/>
      <c r="AO1618" s="69"/>
      <c r="AP1618" s="80"/>
      <c r="AQ1618" s="80"/>
      <c r="AR1618" s="69"/>
      <c r="AS1618" s="69"/>
      <c r="AT1618" s="80"/>
      <c r="AU1618" s="80"/>
      <c r="AV1618" s="69"/>
      <c r="AW1618" s="69"/>
      <c r="AX1618" s="80"/>
      <c r="AY1618" s="80"/>
      <c r="AZ1618" s="69"/>
      <c r="BA1618" s="69"/>
      <c r="BB1618" s="80"/>
      <c r="BC1618" s="80"/>
      <c r="BD1618" s="69"/>
      <c r="BE1618" s="69"/>
      <c r="BF1618" s="80"/>
      <c r="BG1618" s="80"/>
      <c r="BH1618" s="69"/>
      <c r="BI1618" s="69"/>
      <c r="BJ1618" s="80"/>
      <c r="BK1618" s="80"/>
      <c r="BL1618" s="69"/>
      <c r="BM1618" s="69"/>
      <c r="BN1618" s="80"/>
      <c r="BO1618" s="80"/>
      <c r="BP1618" s="69"/>
      <c r="BQ1618" s="69"/>
      <c r="BR1618" s="80"/>
      <c r="BS1618" s="80"/>
      <c r="BT1618" s="69"/>
      <c r="BU1618" s="69"/>
      <c r="BV1618" s="80"/>
      <c r="BW1618" s="80"/>
      <c r="BX1618" s="69"/>
      <c r="BY1618" s="69"/>
      <c r="BZ1618" s="80"/>
      <c r="CA1618" s="80"/>
      <c r="CB1618" s="69"/>
      <c r="CC1618" s="69"/>
      <c r="CD1618" s="80"/>
      <c r="CE1618" s="80"/>
      <c r="CF1618" s="69"/>
      <c r="CG1618" s="69"/>
      <c r="CH1618" s="69"/>
      <c r="CI1618" s="69"/>
      <c r="CJ1618" s="69"/>
      <c r="CK1618" s="69"/>
      <c r="CL1618" s="68"/>
      <c r="CM1618" s="67"/>
      <c r="CN1618" s="67"/>
      <c r="CO1618" s="69"/>
      <c r="CP1618" s="68"/>
      <c r="CQ1618" s="67"/>
      <c r="CR1618" s="67"/>
      <c r="CS1618" s="69"/>
      <c r="CT1618" s="81"/>
      <c r="CU1618" s="69"/>
      <c r="CV1618" s="69"/>
      <c r="CW1618" s="69"/>
      <c r="CX1618" s="69"/>
      <c r="CY1618" s="69"/>
      <c r="CZ1618" s="69"/>
    </row>
    <row r="1619" spans="2:104">
      <c r="B1619" s="69"/>
      <c r="C1619" s="69"/>
      <c r="D1619" s="67"/>
      <c r="E1619" s="69"/>
      <c r="F1619" s="68"/>
      <c r="G1619" s="67"/>
      <c r="H1619" s="69"/>
      <c r="I1619" s="69"/>
      <c r="J1619" s="69"/>
      <c r="K1619" s="69"/>
      <c r="L1619" s="69"/>
      <c r="M1619" s="69"/>
      <c r="N1619" s="69"/>
      <c r="O1619" s="69"/>
      <c r="P1619" s="69"/>
      <c r="Q1619" s="69"/>
      <c r="R1619" s="69"/>
      <c r="S1619" s="80"/>
      <c r="T1619" s="80"/>
      <c r="U1619" s="80"/>
      <c r="V1619" s="80"/>
      <c r="W1619" s="80"/>
      <c r="X1619" s="80"/>
      <c r="Y1619" s="80"/>
      <c r="Z1619" s="80"/>
      <c r="AA1619" s="80"/>
      <c r="AB1619" s="80"/>
      <c r="AC1619" s="80"/>
      <c r="AD1619" s="80"/>
      <c r="AE1619" s="69"/>
      <c r="AF1619" s="69"/>
      <c r="AG1619" s="69"/>
      <c r="AH1619" s="80"/>
      <c r="AI1619" s="80"/>
      <c r="AJ1619" s="69"/>
      <c r="AK1619" s="69"/>
      <c r="AL1619" s="80"/>
      <c r="AM1619" s="80"/>
      <c r="AN1619" s="69"/>
      <c r="AO1619" s="69"/>
      <c r="AP1619" s="80"/>
      <c r="AQ1619" s="80"/>
      <c r="AR1619" s="69"/>
      <c r="AS1619" s="69"/>
      <c r="AT1619" s="80"/>
      <c r="AU1619" s="80"/>
      <c r="AV1619" s="69"/>
      <c r="AW1619" s="69"/>
      <c r="AX1619" s="80"/>
      <c r="AY1619" s="80"/>
      <c r="AZ1619" s="69"/>
      <c r="BA1619" s="69"/>
      <c r="BB1619" s="80"/>
      <c r="BC1619" s="80"/>
      <c r="BD1619" s="69"/>
      <c r="BE1619" s="69"/>
      <c r="BF1619" s="80"/>
      <c r="BG1619" s="80"/>
      <c r="BH1619" s="69"/>
      <c r="BI1619" s="69"/>
      <c r="BJ1619" s="80"/>
      <c r="BK1619" s="80"/>
      <c r="BL1619" s="69"/>
      <c r="BM1619" s="69"/>
      <c r="BN1619" s="80"/>
      <c r="BO1619" s="80"/>
      <c r="BP1619" s="69"/>
      <c r="BQ1619" s="69"/>
      <c r="BR1619" s="80"/>
      <c r="BS1619" s="80"/>
      <c r="BT1619" s="69"/>
      <c r="BU1619" s="69"/>
      <c r="BV1619" s="80"/>
      <c r="BW1619" s="80"/>
      <c r="BX1619" s="69"/>
      <c r="BY1619" s="69"/>
      <c r="BZ1619" s="80"/>
      <c r="CA1619" s="80"/>
      <c r="CB1619" s="69"/>
      <c r="CC1619" s="69"/>
      <c r="CD1619" s="80"/>
      <c r="CE1619" s="80"/>
      <c r="CF1619" s="69"/>
      <c r="CG1619" s="69"/>
      <c r="CH1619" s="69"/>
      <c r="CI1619" s="69"/>
      <c r="CJ1619" s="69"/>
      <c r="CK1619" s="69"/>
      <c r="CL1619" s="68"/>
      <c r="CM1619" s="67"/>
      <c r="CN1619" s="67"/>
      <c r="CO1619" s="69"/>
      <c r="CP1619" s="68"/>
      <c r="CQ1619" s="67"/>
      <c r="CR1619" s="67"/>
      <c r="CS1619" s="69"/>
      <c r="CT1619" s="81"/>
      <c r="CU1619" s="69"/>
      <c r="CV1619" s="69"/>
      <c r="CW1619" s="69"/>
      <c r="CX1619" s="69"/>
      <c r="CY1619" s="69"/>
      <c r="CZ1619" s="69"/>
    </row>
    <row r="1620" spans="2:104">
      <c r="B1620" s="69"/>
      <c r="C1620" s="69"/>
      <c r="D1620" s="67"/>
      <c r="E1620" s="69"/>
      <c r="F1620" s="68"/>
      <c r="G1620" s="67"/>
      <c r="H1620" s="69"/>
      <c r="I1620" s="69"/>
      <c r="J1620" s="69"/>
      <c r="K1620" s="69"/>
      <c r="L1620" s="69"/>
      <c r="M1620" s="69"/>
      <c r="N1620" s="69"/>
      <c r="O1620" s="69"/>
      <c r="P1620" s="69"/>
      <c r="Q1620" s="69"/>
      <c r="R1620" s="69"/>
      <c r="S1620" s="80"/>
      <c r="T1620" s="80"/>
      <c r="U1620" s="80"/>
      <c r="V1620" s="80"/>
      <c r="W1620" s="80"/>
      <c r="X1620" s="80"/>
      <c r="Y1620" s="80"/>
      <c r="Z1620" s="80"/>
      <c r="AA1620" s="80"/>
      <c r="AB1620" s="80"/>
      <c r="AC1620" s="80"/>
      <c r="AD1620" s="80"/>
      <c r="AE1620" s="69"/>
      <c r="AF1620" s="69"/>
      <c r="AG1620" s="69"/>
      <c r="AH1620" s="80"/>
      <c r="AI1620" s="80"/>
      <c r="AJ1620" s="69"/>
      <c r="AK1620" s="69"/>
      <c r="AL1620" s="80"/>
      <c r="AM1620" s="80"/>
      <c r="AN1620" s="69"/>
      <c r="AO1620" s="69"/>
      <c r="AP1620" s="80"/>
      <c r="AQ1620" s="80"/>
      <c r="AR1620" s="69"/>
      <c r="AS1620" s="69"/>
      <c r="AT1620" s="80"/>
      <c r="AU1620" s="80"/>
      <c r="AV1620" s="69"/>
      <c r="AW1620" s="69"/>
      <c r="AX1620" s="80"/>
      <c r="AY1620" s="80"/>
      <c r="AZ1620" s="69"/>
      <c r="BA1620" s="69"/>
      <c r="BB1620" s="80"/>
      <c r="BC1620" s="80"/>
      <c r="BD1620" s="69"/>
      <c r="BE1620" s="69"/>
      <c r="BF1620" s="80"/>
      <c r="BG1620" s="80"/>
      <c r="BH1620" s="69"/>
      <c r="BI1620" s="69"/>
      <c r="BJ1620" s="80"/>
      <c r="BK1620" s="80"/>
      <c r="BL1620" s="69"/>
      <c r="BM1620" s="69"/>
      <c r="BN1620" s="80"/>
      <c r="BO1620" s="80"/>
      <c r="BP1620" s="69"/>
      <c r="BQ1620" s="69"/>
      <c r="BR1620" s="80"/>
      <c r="BS1620" s="80"/>
      <c r="BT1620" s="69"/>
      <c r="BU1620" s="69"/>
      <c r="BV1620" s="80"/>
      <c r="BW1620" s="80"/>
      <c r="BX1620" s="69"/>
      <c r="BY1620" s="69"/>
      <c r="BZ1620" s="80"/>
      <c r="CA1620" s="80"/>
      <c r="CB1620" s="69"/>
      <c r="CC1620" s="69"/>
      <c r="CD1620" s="80"/>
      <c r="CE1620" s="80"/>
      <c r="CF1620" s="69"/>
      <c r="CG1620" s="69"/>
      <c r="CH1620" s="69"/>
      <c r="CI1620" s="69"/>
      <c r="CJ1620" s="69"/>
      <c r="CK1620" s="69"/>
      <c r="CL1620" s="68"/>
      <c r="CM1620" s="67"/>
      <c r="CN1620" s="67"/>
      <c r="CO1620" s="69"/>
      <c r="CP1620" s="68"/>
      <c r="CQ1620" s="67"/>
      <c r="CR1620" s="67"/>
      <c r="CS1620" s="69"/>
      <c r="CT1620" s="81"/>
      <c r="CU1620" s="69"/>
      <c r="CV1620" s="69"/>
      <c r="CW1620" s="69"/>
      <c r="CX1620" s="69"/>
      <c r="CY1620" s="69"/>
      <c r="CZ1620" s="69"/>
    </row>
    <row r="1621" spans="2:104">
      <c r="B1621" s="69"/>
      <c r="C1621" s="69"/>
      <c r="D1621" s="67"/>
      <c r="E1621" s="69"/>
      <c r="F1621" s="68"/>
      <c r="G1621" s="67"/>
      <c r="H1621" s="69"/>
      <c r="I1621" s="69"/>
      <c r="J1621" s="69"/>
      <c r="K1621" s="69"/>
      <c r="L1621" s="69"/>
      <c r="M1621" s="69"/>
      <c r="N1621" s="69"/>
      <c r="O1621" s="69"/>
      <c r="P1621" s="69"/>
      <c r="Q1621" s="69"/>
      <c r="R1621" s="69"/>
      <c r="S1621" s="80"/>
      <c r="T1621" s="80"/>
      <c r="U1621" s="80"/>
      <c r="V1621" s="80"/>
      <c r="W1621" s="80"/>
      <c r="X1621" s="80"/>
      <c r="Y1621" s="80"/>
      <c r="Z1621" s="80"/>
      <c r="AA1621" s="80"/>
      <c r="AB1621" s="80"/>
      <c r="AC1621" s="80"/>
      <c r="AD1621" s="80"/>
      <c r="AE1621" s="69"/>
      <c r="AF1621" s="69"/>
      <c r="AG1621" s="69"/>
      <c r="AH1621" s="80"/>
      <c r="AI1621" s="80"/>
      <c r="AJ1621" s="69"/>
      <c r="AK1621" s="69"/>
      <c r="AL1621" s="80"/>
      <c r="AM1621" s="80"/>
      <c r="AN1621" s="69"/>
      <c r="AO1621" s="69"/>
      <c r="AP1621" s="80"/>
      <c r="AQ1621" s="80"/>
      <c r="AR1621" s="69"/>
      <c r="AS1621" s="69"/>
      <c r="AT1621" s="80"/>
      <c r="AU1621" s="80"/>
      <c r="AV1621" s="69"/>
      <c r="AW1621" s="69"/>
      <c r="AX1621" s="80"/>
      <c r="AY1621" s="80"/>
      <c r="AZ1621" s="69"/>
      <c r="BA1621" s="69"/>
      <c r="BB1621" s="80"/>
      <c r="BC1621" s="80"/>
      <c r="BD1621" s="69"/>
      <c r="BE1621" s="69"/>
      <c r="BF1621" s="80"/>
      <c r="BG1621" s="80"/>
      <c r="BH1621" s="69"/>
      <c r="BI1621" s="69"/>
      <c r="BJ1621" s="80"/>
      <c r="BK1621" s="80"/>
      <c r="BL1621" s="69"/>
      <c r="BM1621" s="69"/>
      <c r="BN1621" s="80"/>
      <c r="BO1621" s="80"/>
      <c r="BP1621" s="69"/>
      <c r="BQ1621" s="69"/>
      <c r="BR1621" s="80"/>
      <c r="BS1621" s="80"/>
      <c r="BT1621" s="69"/>
      <c r="BU1621" s="69"/>
      <c r="BV1621" s="80"/>
      <c r="BW1621" s="80"/>
      <c r="BX1621" s="69"/>
      <c r="BY1621" s="69"/>
      <c r="BZ1621" s="80"/>
      <c r="CA1621" s="80"/>
      <c r="CB1621" s="69"/>
      <c r="CC1621" s="69"/>
      <c r="CD1621" s="80"/>
      <c r="CE1621" s="80"/>
      <c r="CF1621" s="69"/>
      <c r="CG1621" s="69"/>
      <c r="CH1621" s="69"/>
      <c r="CI1621" s="69"/>
      <c r="CJ1621" s="69"/>
      <c r="CK1621" s="69"/>
      <c r="CL1621" s="68"/>
      <c r="CM1621" s="67"/>
      <c r="CN1621" s="67"/>
      <c r="CO1621" s="69"/>
      <c r="CP1621" s="68"/>
      <c r="CQ1621" s="67"/>
      <c r="CR1621" s="67"/>
      <c r="CS1621" s="69"/>
      <c r="CT1621" s="81"/>
      <c r="CU1621" s="69"/>
      <c r="CV1621" s="69"/>
      <c r="CW1621" s="69"/>
      <c r="CX1621" s="69"/>
      <c r="CY1621" s="69"/>
      <c r="CZ1621" s="69"/>
    </row>
    <row r="1622" spans="2:104">
      <c r="B1622" s="69"/>
      <c r="C1622" s="69"/>
      <c r="D1622" s="67"/>
      <c r="E1622" s="69"/>
      <c r="F1622" s="68"/>
      <c r="G1622" s="67"/>
      <c r="H1622" s="69"/>
      <c r="I1622" s="69"/>
      <c r="J1622" s="69"/>
      <c r="K1622" s="69"/>
      <c r="L1622" s="69"/>
      <c r="M1622" s="69"/>
      <c r="N1622" s="69"/>
      <c r="O1622" s="69"/>
      <c r="P1622" s="69"/>
      <c r="Q1622" s="69"/>
      <c r="R1622" s="69"/>
      <c r="S1622" s="80"/>
      <c r="T1622" s="80"/>
      <c r="U1622" s="80"/>
      <c r="V1622" s="80"/>
      <c r="W1622" s="80"/>
      <c r="X1622" s="80"/>
      <c r="Y1622" s="80"/>
      <c r="Z1622" s="80"/>
      <c r="AA1622" s="80"/>
      <c r="AB1622" s="80"/>
      <c r="AC1622" s="80"/>
      <c r="AD1622" s="80"/>
      <c r="AE1622" s="69"/>
      <c r="AF1622" s="69"/>
      <c r="AG1622" s="69"/>
      <c r="AH1622" s="80"/>
      <c r="AI1622" s="80"/>
      <c r="AJ1622" s="69"/>
      <c r="AK1622" s="69"/>
      <c r="AL1622" s="80"/>
      <c r="AM1622" s="80"/>
      <c r="AN1622" s="69"/>
      <c r="AO1622" s="69"/>
      <c r="AP1622" s="80"/>
      <c r="AQ1622" s="80"/>
      <c r="AR1622" s="69"/>
      <c r="AS1622" s="69"/>
      <c r="AT1622" s="80"/>
      <c r="AU1622" s="80"/>
      <c r="AV1622" s="69"/>
      <c r="AW1622" s="69"/>
      <c r="AX1622" s="80"/>
      <c r="AY1622" s="80"/>
      <c r="AZ1622" s="69"/>
      <c r="BA1622" s="69"/>
      <c r="BB1622" s="80"/>
      <c r="BC1622" s="80"/>
      <c r="BD1622" s="69"/>
      <c r="BE1622" s="69"/>
      <c r="BF1622" s="80"/>
      <c r="BG1622" s="80"/>
      <c r="BH1622" s="69"/>
      <c r="BI1622" s="69"/>
      <c r="BJ1622" s="80"/>
      <c r="BK1622" s="80"/>
      <c r="BL1622" s="69"/>
      <c r="BM1622" s="69"/>
      <c r="BN1622" s="80"/>
      <c r="BO1622" s="80"/>
      <c r="BP1622" s="69"/>
      <c r="BQ1622" s="69"/>
      <c r="BR1622" s="80"/>
      <c r="BS1622" s="80"/>
      <c r="BT1622" s="69"/>
      <c r="BU1622" s="69"/>
      <c r="BV1622" s="80"/>
      <c r="BW1622" s="80"/>
      <c r="BX1622" s="69"/>
      <c r="BY1622" s="69"/>
      <c r="BZ1622" s="80"/>
      <c r="CA1622" s="80"/>
      <c r="CB1622" s="69"/>
      <c r="CC1622" s="69"/>
      <c r="CD1622" s="80"/>
      <c r="CE1622" s="80"/>
      <c r="CF1622" s="69"/>
      <c r="CG1622" s="69"/>
      <c r="CH1622" s="69"/>
      <c r="CI1622" s="69"/>
      <c r="CJ1622" s="69"/>
      <c r="CK1622" s="69"/>
      <c r="CL1622" s="68"/>
      <c r="CM1622" s="67"/>
      <c r="CN1622" s="67"/>
      <c r="CO1622" s="69"/>
      <c r="CP1622" s="68"/>
      <c r="CQ1622" s="67"/>
      <c r="CR1622" s="67"/>
      <c r="CS1622" s="69"/>
      <c r="CT1622" s="81"/>
      <c r="CU1622" s="69"/>
      <c r="CV1622" s="69"/>
      <c r="CW1622" s="69"/>
      <c r="CX1622" s="69"/>
      <c r="CY1622" s="69"/>
      <c r="CZ1622" s="69"/>
    </row>
    <row r="1623" spans="2:104">
      <c r="B1623" s="69"/>
      <c r="C1623" s="69"/>
      <c r="D1623" s="67"/>
      <c r="E1623" s="69"/>
      <c r="F1623" s="68"/>
      <c r="G1623" s="67"/>
      <c r="H1623" s="69"/>
      <c r="I1623" s="69"/>
      <c r="J1623" s="69"/>
      <c r="K1623" s="69"/>
      <c r="L1623" s="69"/>
      <c r="M1623" s="69"/>
      <c r="N1623" s="69"/>
      <c r="O1623" s="69"/>
      <c r="P1623" s="69"/>
      <c r="Q1623" s="69"/>
      <c r="R1623" s="69"/>
      <c r="S1623" s="80"/>
      <c r="T1623" s="80"/>
      <c r="U1623" s="80"/>
      <c r="V1623" s="80"/>
      <c r="W1623" s="80"/>
      <c r="X1623" s="80"/>
      <c r="Y1623" s="80"/>
      <c r="Z1623" s="80"/>
      <c r="AA1623" s="80"/>
      <c r="AB1623" s="80"/>
      <c r="AC1623" s="80"/>
      <c r="AD1623" s="80"/>
      <c r="AE1623" s="69"/>
      <c r="AF1623" s="69"/>
      <c r="AG1623" s="69"/>
      <c r="AH1623" s="80"/>
      <c r="AI1623" s="80"/>
      <c r="AJ1623" s="69"/>
      <c r="AK1623" s="69"/>
      <c r="AL1623" s="80"/>
      <c r="AM1623" s="80"/>
      <c r="AN1623" s="69"/>
      <c r="AO1623" s="69"/>
      <c r="AP1623" s="80"/>
      <c r="AQ1623" s="80"/>
      <c r="AR1623" s="69"/>
      <c r="AS1623" s="69"/>
      <c r="AT1623" s="80"/>
      <c r="AU1623" s="80"/>
      <c r="AV1623" s="69"/>
      <c r="AW1623" s="69"/>
      <c r="AX1623" s="80"/>
      <c r="AY1623" s="80"/>
      <c r="AZ1623" s="69"/>
      <c r="BA1623" s="69"/>
      <c r="BB1623" s="80"/>
      <c r="BC1623" s="80"/>
      <c r="BD1623" s="69"/>
      <c r="BE1623" s="69"/>
      <c r="BF1623" s="80"/>
      <c r="BG1623" s="80"/>
      <c r="BH1623" s="69"/>
      <c r="BI1623" s="69"/>
      <c r="BJ1623" s="80"/>
      <c r="BK1623" s="80"/>
      <c r="BL1623" s="69"/>
      <c r="BM1623" s="69"/>
      <c r="BN1623" s="80"/>
      <c r="BO1623" s="80"/>
      <c r="BP1623" s="69"/>
      <c r="BQ1623" s="69"/>
      <c r="BR1623" s="80"/>
      <c r="BS1623" s="80"/>
      <c r="BT1623" s="69"/>
      <c r="BU1623" s="69"/>
      <c r="BV1623" s="80"/>
      <c r="BW1623" s="80"/>
      <c r="BX1623" s="69"/>
      <c r="BY1623" s="69"/>
      <c r="BZ1623" s="80"/>
      <c r="CA1623" s="80"/>
      <c r="CB1623" s="69"/>
      <c r="CC1623" s="69"/>
      <c r="CD1623" s="80"/>
      <c r="CE1623" s="80"/>
      <c r="CF1623" s="69"/>
      <c r="CG1623" s="69"/>
      <c r="CH1623" s="69"/>
      <c r="CI1623" s="69"/>
      <c r="CJ1623" s="69"/>
      <c r="CK1623" s="69"/>
      <c r="CL1623" s="68"/>
      <c r="CM1623" s="67"/>
      <c r="CN1623" s="67"/>
      <c r="CO1623" s="69"/>
      <c r="CP1623" s="68"/>
      <c r="CQ1623" s="67"/>
      <c r="CR1623" s="67"/>
      <c r="CS1623" s="69"/>
      <c r="CT1623" s="81"/>
      <c r="CU1623" s="69"/>
      <c r="CV1623" s="69"/>
      <c r="CW1623" s="69"/>
      <c r="CX1623" s="69"/>
      <c r="CY1623" s="69"/>
      <c r="CZ1623" s="69"/>
    </row>
    <row r="1624" spans="2:104">
      <c r="B1624" s="69"/>
      <c r="C1624" s="69"/>
      <c r="D1624" s="67"/>
      <c r="E1624" s="69"/>
      <c r="F1624" s="68"/>
      <c r="G1624" s="67"/>
      <c r="H1624" s="69"/>
      <c r="I1624" s="69"/>
      <c r="J1624" s="69"/>
      <c r="K1624" s="69"/>
      <c r="L1624" s="69"/>
      <c r="M1624" s="69"/>
      <c r="N1624" s="69"/>
      <c r="O1624" s="69"/>
      <c r="P1624" s="69"/>
      <c r="Q1624" s="69"/>
      <c r="R1624" s="69"/>
      <c r="S1624" s="80"/>
      <c r="T1624" s="80"/>
      <c r="U1624" s="80"/>
      <c r="V1624" s="80"/>
      <c r="W1624" s="80"/>
      <c r="X1624" s="80"/>
      <c r="Y1624" s="80"/>
      <c r="Z1624" s="80"/>
      <c r="AA1624" s="80"/>
      <c r="AB1624" s="80"/>
      <c r="AC1624" s="80"/>
      <c r="AD1624" s="80"/>
      <c r="AE1624" s="69"/>
      <c r="AF1624" s="69"/>
      <c r="AG1624" s="69"/>
      <c r="AH1624" s="80"/>
      <c r="AI1624" s="80"/>
      <c r="AJ1624" s="69"/>
      <c r="AK1624" s="69"/>
      <c r="AL1624" s="80"/>
      <c r="AM1624" s="80"/>
      <c r="AN1624" s="69"/>
      <c r="AO1624" s="69"/>
      <c r="AP1624" s="80"/>
      <c r="AQ1624" s="80"/>
      <c r="AR1624" s="69"/>
      <c r="AS1624" s="69"/>
      <c r="AT1624" s="80"/>
      <c r="AU1624" s="80"/>
      <c r="AV1624" s="69"/>
      <c r="AW1624" s="69"/>
      <c r="AX1624" s="80"/>
      <c r="AY1624" s="80"/>
      <c r="AZ1624" s="69"/>
      <c r="BA1624" s="69"/>
      <c r="BB1624" s="80"/>
      <c r="BC1624" s="80"/>
      <c r="BD1624" s="69"/>
      <c r="BE1624" s="69"/>
      <c r="BF1624" s="80"/>
      <c r="BG1624" s="80"/>
      <c r="BH1624" s="69"/>
      <c r="BI1624" s="69"/>
      <c r="BJ1624" s="80"/>
      <c r="BK1624" s="80"/>
      <c r="BL1624" s="69"/>
      <c r="BM1624" s="69"/>
      <c r="BN1624" s="80"/>
      <c r="BO1624" s="80"/>
      <c r="BP1624" s="69"/>
      <c r="BQ1624" s="69"/>
      <c r="BR1624" s="80"/>
      <c r="BS1624" s="80"/>
      <c r="BT1624" s="69"/>
      <c r="BU1624" s="69"/>
      <c r="BV1624" s="80"/>
      <c r="BW1624" s="80"/>
      <c r="BX1624" s="69"/>
      <c r="BY1624" s="69"/>
      <c r="BZ1624" s="80"/>
      <c r="CA1624" s="80"/>
      <c r="CB1624" s="69"/>
      <c r="CC1624" s="69"/>
      <c r="CD1624" s="80"/>
      <c r="CE1624" s="80"/>
      <c r="CF1624" s="69"/>
      <c r="CG1624" s="69"/>
      <c r="CH1624" s="69"/>
      <c r="CI1624" s="69"/>
      <c r="CJ1624" s="69"/>
      <c r="CK1624" s="69"/>
      <c r="CL1624" s="68"/>
      <c r="CM1624" s="67"/>
      <c r="CN1624" s="67"/>
      <c r="CO1624" s="69"/>
      <c r="CP1624" s="68"/>
      <c r="CQ1624" s="67"/>
      <c r="CR1624" s="67"/>
      <c r="CS1624" s="69"/>
      <c r="CT1624" s="81"/>
      <c r="CU1624" s="69"/>
      <c r="CV1624" s="69"/>
      <c r="CW1624" s="69"/>
      <c r="CX1624" s="69"/>
      <c r="CY1624" s="69"/>
      <c r="CZ1624" s="69"/>
    </row>
    <row r="1625" spans="2:104">
      <c r="B1625" s="69"/>
      <c r="C1625" s="69"/>
      <c r="D1625" s="67"/>
      <c r="E1625" s="69"/>
      <c r="F1625" s="68"/>
      <c r="G1625" s="67"/>
      <c r="H1625" s="69"/>
      <c r="I1625" s="69"/>
      <c r="J1625" s="69"/>
      <c r="K1625" s="69"/>
      <c r="L1625" s="69"/>
      <c r="M1625" s="69"/>
      <c r="N1625" s="69"/>
      <c r="O1625" s="69"/>
      <c r="P1625" s="69"/>
      <c r="Q1625" s="69"/>
      <c r="R1625" s="69"/>
      <c r="S1625" s="80"/>
      <c r="T1625" s="80"/>
      <c r="U1625" s="80"/>
      <c r="V1625" s="80"/>
      <c r="W1625" s="80"/>
      <c r="X1625" s="80"/>
      <c r="Y1625" s="80"/>
      <c r="Z1625" s="80"/>
      <c r="AA1625" s="80"/>
      <c r="AB1625" s="80"/>
      <c r="AC1625" s="80"/>
      <c r="AD1625" s="80"/>
      <c r="AE1625" s="69"/>
      <c r="AF1625" s="69"/>
      <c r="AG1625" s="69"/>
      <c r="AH1625" s="80"/>
      <c r="AI1625" s="80"/>
      <c r="AJ1625" s="69"/>
      <c r="AK1625" s="69"/>
      <c r="AL1625" s="80"/>
      <c r="AM1625" s="80"/>
      <c r="AN1625" s="69"/>
      <c r="AO1625" s="69"/>
      <c r="AP1625" s="80"/>
      <c r="AQ1625" s="80"/>
      <c r="AR1625" s="69"/>
      <c r="AS1625" s="69"/>
      <c r="AT1625" s="80"/>
      <c r="AU1625" s="80"/>
      <c r="AV1625" s="69"/>
      <c r="AW1625" s="69"/>
      <c r="AX1625" s="80"/>
      <c r="AY1625" s="80"/>
      <c r="AZ1625" s="69"/>
      <c r="BA1625" s="69"/>
      <c r="BB1625" s="80"/>
      <c r="BC1625" s="80"/>
      <c r="BD1625" s="69"/>
      <c r="BE1625" s="69"/>
      <c r="BF1625" s="80"/>
      <c r="BG1625" s="80"/>
      <c r="BH1625" s="69"/>
      <c r="BI1625" s="69"/>
      <c r="BJ1625" s="80"/>
      <c r="BK1625" s="80"/>
      <c r="BL1625" s="69"/>
      <c r="BM1625" s="69"/>
      <c r="BN1625" s="80"/>
      <c r="BO1625" s="80"/>
      <c r="BP1625" s="69"/>
      <c r="BQ1625" s="69"/>
      <c r="BR1625" s="80"/>
      <c r="BS1625" s="80"/>
      <c r="BT1625" s="69"/>
      <c r="BU1625" s="69"/>
      <c r="BV1625" s="80"/>
      <c r="BW1625" s="80"/>
      <c r="BX1625" s="69"/>
      <c r="BY1625" s="69"/>
      <c r="BZ1625" s="80"/>
      <c r="CA1625" s="80"/>
      <c r="CB1625" s="69"/>
      <c r="CC1625" s="69"/>
      <c r="CD1625" s="80"/>
      <c r="CE1625" s="80"/>
      <c r="CF1625" s="69"/>
      <c r="CG1625" s="69"/>
      <c r="CH1625" s="69"/>
      <c r="CI1625" s="69"/>
      <c r="CJ1625" s="69"/>
      <c r="CK1625" s="69"/>
      <c r="CL1625" s="68"/>
      <c r="CM1625" s="67"/>
      <c r="CN1625" s="67"/>
      <c r="CO1625" s="69"/>
      <c r="CP1625" s="68"/>
      <c r="CQ1625" s="67"/>
      <c r="CR1625" s="67"/>
      <c r="CS1625" s="69"/>
      <c r="CT1625" s="81"/>
      <c r="CU1625" s="69"/>
      <c r="CV1625" s="69"/>
      <c r="CW1625" s="69"/>
      <c r="CX1625" s="69"/>
      <c r="CY1625" s="69"/>
      <c r="CZ1625" s="69"/>
    </row>
    <row r="1626" spans="2:104">
      <c r="B1626" s="69"/>
      <c r="C1626" s="69"/>
      <c r="D1626" s="67"/>
      <c r="E1626" s="69"/>
      <c r="F1626" s="68"/>
      <c r="G1626" s="67"/>
      <c r="H1626" s="69"/>
      <c r="I1626" s="69"/>
      <c r="J1626" s="69"/>
      <c r="K1626" s="69"/>
      <c r="L1626" s="69"/>
      <c r="M1626" s="69"/>
      <c r="N1626" s="69"/>
      <c r="O1626" s="69"/>
      <c r="P1626" s="69"/>
      <c r="Q1626" s="69"/>
      <c r="R1626" s="69"/>
      <c r="S1626" s="80"/>
      <c r="T1626" s="80"/>
      <c r="U1626" s="80"/>
      <c r="V1626" s="80"/>
      <c r="W1626" s="80"/>
      <c r="X1626" s="80"/>
      <c r="Y1626" s="80"/>
      <c r="Z1626" s="80"/>
      <c r="AA1626" s="80"/>
      <c r="AB1626" s="80"/>
      <c r="AC1626" s="80"/>
      <c r="AD1626" s="80"/>
      <c r="AE1626" s="69"/>
      <c r="AF1626" s="69"/>
      <c r="AG1626" s="69"/>
      <c r="AH1626" s="80"/>
      <c r="AI1626" s="80"/>
      <c r="AJ1626" s="69"/>
      <c r="AK1626" s="69"/>
      <c r="AL1626" s="80"/>
      <c r="AM1626" s="80"/>
      <c r="AN1626" s="69"/>
      <c r="AO1626" s="69"/>
      <c r="AP1626" s="80"/>
      <c r="AQ1626" s="80"/>
      <c r="AR1626" s="69"/>
      <c r="AS1626" s="69"/>
      <c r="AT1626" s="80"/>
      <c r="AU1626" s="80"/>
      <c r="AV1626" s="69"/>
      <c r="AW1626" s="69"/>
      <c r="AX1626" s="80"/>
      <c r="AY1626" s="80"/>
      <c r="AZ1626" s="69"/>
      <c r="BA1626" s="69"/>
      <c r="BB1626" s="80"/>
      <c r="BC1626" s="80"/>
      <c r="BD1626" s="69"/>
      <c r="BE1626" s="69"/>
      <c r="BF1626" s="80"/>
      <c r="BG1626" s="80"/>
      <c r="BH1626" s="69"/>
      <c r="BI1626" s="69"/>
      <c r="BJ1626" s="80"/>
      <c r="BK1626" s="80"/>
      <c r="BL1626" s="69"/>
      <c r="BM1626" s="69"/>
      <c r="BN1626" s="80"/>
      <c r="BO1626" s="80"/>
      <c r="BP1626" s="69"/>
      <c r="BQ1626" s="69"/>
      <c r="BR1626" s="80"/>
      <c r="BS1626" s="80"/>
      <c r="BT1626" s="69"/>
      <c r="BU1626" s="69"/>
      <c r="BV1626" s="80"/>
      <c r="BW1626" s="80"/>
      <c r="BX1626" s="69"/>
      <c r="BY1626" s="69"/>
      <c r="BZ1626" s="80"/>
      <c r="CA1626" s="80"/>
      <c r="CB1626" s="69"/>
      <c r="CC1626" s="69"/>
      <c r="CD1626" s="80"/>
      <c r="CE1626" s="80"/>
      <c r="CF1626" s="69"/>
      <c r="CG1626" s="69"/>
      <c r="CH1626" s="69"/>
      <c r="CI1626" s="69"/>
      <c r="CJ1626" s="69"/>
      <c r="CK1626" s="69"/>
      <c r="CL1626" s="68"/>
      <c r="CM1626" s="67"/>
      <c r="CN1626" s="67"/>
      <c r="CO1626" s="69"/>
      <c r="CP1626" s="68"/>
      <c r="CQ1626" s="67"/>
      <c r="CR1626" s="67"/>
      <c r="CS1626" s="69"/>
      <c r="CT1626" s="81"/>
      <c r="CU1626" s="69"/>
      <c r="CV1626" s="69"/>
      <c r="CW1626" s="69"/>
      <c r="CX1626" s="69"/>
      <c r="CY1626" s="69"/>
      <c r="CZ1626" s="69"/>
    </row>
    <row r="1627" spans="2:104">
      <c r="B1627" s="69"/>
      <c r="C1627" s="69"/>
      <c r="D1627" s="67"/>
      <c r="E1627" s="69"/>
      <c r="F1627" s="68"/>
      <c r="G1627" s="67"/>
      <c r="H1627" s="69"/>
      <c r="I1627" s="69"/>
      <c r="J1627" s="69"/>
      <c r="K1627" s="69"/>
      <c r="L1627" s="69"/>
      <c r="M1627" s="69"/>
      <c r="N1627" s="69"/>
      <c r="O1627" s="69"/>
      <c r="P1627" s="69"/>
      <c r="Q1627" s="69"/>
      <c r="R1627" s="69"/>
      <c r="S1627" s="80"/>
      <c r="T1627" s="80"/>
      <c r="U1627" s="80"/>
      <c r="V1627" s="80"/>
      <c r="W1627" s="80"/>
      <c r="X1627" s="80"/>
      <c r="Y1627" s="80"/>
      <c r="Z1627" s="80"/>
      <c r="AA1627" s="80"/>
      <c r="AB1627" s="80"/>
      <c r="AC1627" s="80"/>
      <c r="AD1627" s="80"/>
      <c r="AE1627" s="69"/>
      <c r="AF1627" s="69"/>
      <c r="AG1627" s="69"/>
      <c r="AH1627" s="80"/>
      <c r="AI1627" s="80"/>
      <c r="AJ1627" s="69"/>
      <c r="AK1627" s="69"/>
      <c r="AL1627" s="80"/>
      <c r="AM1627" s="80"/>
      <c r="AN1627" s="69"/>
      <c r="AO1627" s="69"/>
      <c r="AP1627" s="80"/>
      <c r="AQ1627" s="80"/>
      <c r="AR1627" s="69"/>
      <c r="AS1627" s="69"/>
      <c r="AT1627" s="80"/>
      <c r="AU1627" s="80"/>
      <c r="AV1627" s="69"/>
      <c r="AW1627" s="69"/>
      <c r="AX1627" s="80"/>
      <c r="AY1627" s="80"/>
      <c r="AZ1627" s="69"/>
      <c r="BA1627" s="69"/>
      <c r="BB1627" s="80"/>
      <c r="BC1627" s="80"/>
      <c r="BD1627" s="69"/>
      <c r="BE1627" s="69"/>
      <c r="BF1627" s="80"/>
      <c r="BG1627" s="80"/>
      <c r="BH1627" s="69"/>
      <c r="BI1627" s="69"/>
      <c r="BJ1627" s="80"/>
      <c r="BK1627" s="80"/>
      <c r="BL1627" s="69"/>
      <c r="BM1627" s="69"/>
      <c r="BN1627" s="80"/>
      <c r="BO1627" s="80"/>
      <c r="BP1627" s="69"/>
      <c r="BQ1627" s="69"/>
      <c r="BR1627" s="80"/>
      <c r="BS1627" s="80"/>
      <c r="BT1627" s="69"/>
      <c r="BU1627" s="69"/>
      <c r="BV1627" s="80"/>
      <c r="BW1627" s="80"/>
      <c r="BX1627" s="69"/>
      <c r="BY1627" s="69"/>
      <c r="BZ1627" s="80"/>
      <c r="CA1627" s="80"/>
      <c r="CB1627" s="69"/>
      <c r="CC1627" s="69"/>
      <c r="CD1627" s="80"/>
      <c r="CE1627" s="80"/>
      <c r="CF1627" s="69"/>
      <c r="CG1627" s="69"/>
      <c r="CH1627" s="69"/>
      <c r="CI1627" s="69"/>
      <c r="CJ1627" s="69"/>
      <c r="CK1627" s="69"/>
      <c r="CL1627" s="68"/>
      <c r="CM1627" s="67"/>
      <c r="CN1627" s="67"/>
      <c r="CO1627" s="69"/>
      <c r="CP1627" s="68"/>
      <c r="CQ1627" s="67"/>
      <c r="CR1627" s="67"/>
      <c r="CS1627" s="69"/>
      <c r="CT1627" s="81"/>
      <c r="CU1627" s="69"/>
      <c r="CV1627" s="69"/>
      <c r="CW1627" s="69"/>
      <c r="CX1627" s="69"/>
      <c r="CY1627" s="69"/>
      <c r="CZ1627" s="69"/>
    </row>
    <row r="1628" spans="2:104">
      <c r="B1628" s="69"/>
      <c r="C1628" s="69"/>
      <c r="D1628" s="67"/>
      <c r="E1628" s="69"/>
      <c r="F1628" s="68"/>
      <c r="G1628" s="67"/>
      <c r="H1628" s="69"/>
      <c r="I1628" s="69"/>
      <c r="J1628" s="69"/>
      <c r="K1628" s="69"/>
      <c r="L1628" s="69"/>
      <c r="M1628" s="69"/>
      <c r="N1628" s="69"/>
      <c r="O1628" s="69"/>
      <c r="P1628" s="69"/>
      <c r="Q1628" s="69"/>
      <c r="R1628" s="69"/>
      <c r="S1628" s="80"/>
      <c r="T1628" s="80"/>
      <c r="U1628" s="80"/>
      <c r="V1628" s="80"/>
      <c r="W1628" s="80"/>
      <c r="X1628" s="80"/>
      <c r="Y1628" s="80"/>
      <c r="Z1628" s="80"/>
      <c r="AA1628" s="80"/>
      <c r="AB1628" s="80"/>
      <c r="AC1628" s="80"/>
      <c r="AD1628" s="80"/>
      <c r="AE1628" s="69"/>
      <c r="AF1628" s="69"/>
      <c r="AG1628" s="69"/>
      <c r="AH1628" s="80"/>
      <c r="AI1628" s="80"/>
      <c r="AJ1628" s="69"/>
      <c r="AK1628" s="69"/>
      <c r="AL1628" s="80"/>
      <c r="AM1628" s="80"/>
      <c r="AN1628" s="69"/>
      <c r="AO1628" s="69"/>
      <c r="AP1628" s="80"/>
      <c r="AQ1628" s="80"/>
      <c r="AR1628" s="69"/>
      <c r="AS1628" s="69"/>
      <c r="AT1628" s="80"/>
      <c r="AU1628" s="80"/>
      <c r="AV1628" s="69"/>
      <c r="AW1628" s="69"/>
      <c r="AX1628" s="80"/>
      <c r="AY1628" s="80"/>
      <c r="AZ1628" s="69"/>
      <c r="BA1628" s="69"/>
      <c r="BB1628" s="80"/>
      <c r="BC1628" s="80"/>
      <c r="BD1628" s="69"/>
      <c r="BE1628" s="69"/>
      <c r="BF1628" s="80"/>
      <c r="BG1628" s="80"/>
      <c r="BH1628" s="69"/>
      <c r="BI1628" s="69"/>
      <c r="BJ1628" s="80"/>
      <c r="BK1628" s="80"/>
      <c r="BL1628" s="69"/>
      <c r="BM1628" s="69"/>
      <c r="BN1628" s="80"/>
      <c r="BO1628" s="80"/>
      <c r="BP1628" s="69"/>
      <c r="BQ1628" s="69"/>
      <c r="BR1628" s="80"/>
      <c r="BS1628" s="80"/>
      <c r="BT1628" s="69"/>
      <c r="BU1628" s="69"/>
      <c r="BV1628" s="80"/>
      <c r="BW1628" s="80"/>
      <c r="BX1628" s="69"/>
      <c r="BY1628" s="69"/>
      <c r="BZ1628" s="80"/>
      <c r="CA1628" s="80"/>
      <c r="CB1628" s="69"/>
      <c r="CC1628" s="69"/>
      <c r="CD1628" s="80"/>
      <c r="CE1628" s="80"/>
      <c r="CF1628" s="69"/>
      <c r="CG1628" s="69"/>
      <c r="CH1628" s="69"/>
      <c r="CI1628" s="69"/>
      <c r="CJ1628" s="69"/>
      <c r="CK1628" s="69"/>
      <c r="CL1628" s="68"/>
      <c r="CM1628" s="67"/>
      <c r="CN1628" s="67"/>
      <c r="CO1628" s="69"/>
      <c r="CP1628" s="68"/>
      <c r="CQ1628" s="67"/>
      <c r="CR1628" s="67"/>
      <c r="CS1628" s="69"/>
      <c r="CT1628" s="81"/>
      <c r="CU1628" s="69"/>
      <c r="CV1628" s="69"/>
      <c r="CW1628" s="69"/>
      <c r="CX1628" s="69"/>
      <c r="CY1628" s="69"/>
      <c r="CZ1628" s="69"/>
    </row>
    <row r="1629" spans="2:104">
      <c r="B1629" s="69"/>
      <c r="C1629" s="69"/>
      <c r="D1629" s="67"/>
      <c r="E1629" s="69"/>
      <c r="F1629" s="68"/>
      <c r="G1629" s="67"/>
      <c r="H1629" s="69"/>
      <c r="I1629" s="69"/>
      <c r="J1629" s="69"/>
      <c r="K1629" s="69"/>
      <c r="L1629" s="69"/>
      <c r="M1629" s="69"/>
      <c r="N1629" s="69"/>
      <c r="O1629" s="69"/>
      <c r="P1629" s="69"/>
      <c r="Q1629" s="69"/>
      <c r="R1629" s="69"/>
      <c r="S1629" s="80"/>
      <c r="T1629" s="80"/>
      <c r="U1629" s="80"/>
      <c r="V1629" s="80"/>
      <c r="W1629" s="80"/>
      <c r="X1629" s="80"/>
      <c r="Y1629" s="80"/>
      <c r="Z1629" s="80"/>
      <c r="AA1629" s="80"/>
      <c r="AB1629" s="80"/>
      <c r="AC1629" s="80"/>
      <c r="AD1629" s="80"/>
      <c r="AE1629" s="69"/>
      <c r="AF1629" s="69"/>
      <c r="AG1629" s="69"/>
      <c r="AH1629" s="80"/>
      <c r="AI1629" s="80"/>
      <c r="AJ1629" s="69"/>
      <c r="AK1629" s="69"/>
      <c r="AL1629" s="80"/>
      <c r="AM1629" s="80"/>
      <c r="AN1629" s="69"/>
      <c r="AO1629" s="69"/>
      <c r="AP1629" s="80"/>
      <c r="AQ1629" s="80"/>
      <c r="AR1629" s="69"/>
      <c r="AS1629" s="69"/>
      <c r="AT1629" s="80"/>
      <c r="AU1629" s="80"/>
      <c r="AV1629" s="69"/>
      <c r="AW1629" s="69"/>
      <c r="AX1629" s="80"/>
      <c r="AY1629" s="80"/>
      <c r="AZ1629" s="69"/>
      <c r="BA1629" s="69"/>
      <c r="BB1629" s="80"/>
      <c r="BC1629" s="80"/>
      <c r="BD1629" s="69"/>
      <c r="BE1629" s="69"/>
      <c r="BF1629" s="80"/>
      <c r="BG1629" s="80"/>
      <c r="BH1629" s="69"/>
      <c r="BI1629" s="69"/>
      <c r="BJ1629" s="80"/>
      <c r="BK1629" s="80"/>
      <c r="BL1629" s="69"/>
      <c r="BM1629" s="69"/>
      <c r="BN1629" s="80"/>
      <c r="BO1629" s="80"/>
      <c r="BP1629" s="69"/>
      <c r="BQ1629" s="69"/>
      <c r="BR1629" s="80"/>
      <c r="BS1629" s="80"/>
      <c r="BT1629" s="69"/>
      <c r="BU1629" s="69"/>
      <c r="BV1629" s="80"/>
      <c r="BW1629" s="80"/>
      <c r="BX1629" s="69"/>
      <c r="BY1629" s="69"/>
      <c r="BZ1629" s="80"/>
      <c r="CA1629" s="80"/>
      <c r="CB1629" s="69"/>
      <c r="CC1629" s="69"/>
      <c r="CD1629" s="80"/>
      <c r="CE1629" s="80"/>
      <c r="CF1629" s="69"/>
      <c r="CG1629" s="69"/>
      <c r="CH1629" s="69"/>
      <c r="CI1629" s="69"/>
      <c r="CJ1629" s="69"/>
      <c r="CK1629" s="69"/>
      <c r="CL1629" s="68"/>
      <c r="CM1629" s="67"/>
      <c r="CN1629" s="67"/>
      <c r="CO1629" s="69"/>
      <c r="CP1629" s="68"/>
      <c r="CQ1629" s="67"/>
      <c r="CR1629" s="67"/>
      <c r="CS1629" s="69"/>
      <c r="CT1629" s="81"/>
      <c r="CU1629" s="69"/>
      <c r="CV1629" s="69"/>
      <c r="CW1629" s="69"/>
      <c r="CX1629" s="69"/>
      <c r="CY1629" s="69"/>
      <c r="CZ1629" s="69"/>
    </row>
    <row r="1630" spans="2:104">
      <c r="B1630" s="69"/>
      <c r="C1630" s="69"/>
      <c r="D1630" s="67"/>
      <c r="E1630" s="69"/>
      <c r="F1630" s="68"/>
      <c r="G1630" s="67"/>
      <c r="H1630" s="69"/>
      <c r="I1630" s="69"/>
      <c r="J1630" s="69"/>
      <c r="K1630" s="69"/>
      <c r="L1630" s="69"/>
      <c r="M1630" s="69"/>
      <c r="N1630" s="69"/>
      <c r="O1630" s="69"/>
      <c r="P1630" s="69"/>
      <c r="Q1630" s="69"/>
      <c r="R1630" s="69"/>
      <c r="S1630" s="80"/>
      <c r="T1630" s="80"/>
      <c r="U1630" s="80"/>
      <c r="V1630" s="80"/>
      <c r="W1630" s="80"/>
      <c r="X1630" s="80"/>
      <c r="Y1630" s="80"/>
      <c r="Z1630" s="80"/>
      <c r="AA1630" s="80"/>
      <c r="AB1630" s="80"/>
      <c r="AC1630" s="80"/>
      <c r="AD1630" s="80"/>
      <c r="AE1630" s="69"/>
      <c r="AF1630" s="69"/>
      <c r="AG1630" s="69"/>
      <c r="AH1630" s="80"/>
      <c r="AI1630" s="80"/>
      <c r="AJ1630" s="69"/>
      <c r="AK1630" s="69"/>
      <c r="AL1630" s="80"/>
      <c r="AM1630" s="80"/>
      <c r="AN1630" s="69"/>
      <c r="AO1630" s="69"/>
      <c r="AP1630" s="80"/>
      <c r="AQ1630" s="80"/>
      <c r="AR1630" s="69"/>
      <c r="AS1630" s="69"/>
      <c r="AT1630" s="80"/>
      <c r="AU1630" s="80"/>
      <c r="AV1630" s="69"/>
      <c r="AW1630" s="69"/>
      <c r="AX1630" s="80"/>
      <c r="AY1630" s="80"/>
      <c r="AZ1630" s="69"/>
      <c r="BA1630" s="69"/>
      <c r="BB1630" s="80"/>
      <c r="BC1630" s="80"/>
      <c r="BD1630" s="69"/>
      <c r="BE1630" s="69"/>
      <c r="BF1630" s="80"/>
      <c r="BG1630" s="80"/>
      <c r="BH1630" s="69"/>
      <c r="BI1630" s="69"/>
      <c r="BJ1630" s="80"/>
      <c r="BK1630" s="80"/>
      <c r="BL1630" s="69"/>
      <c r="BM1630" s="69"/>
      <c r="BN1630" s="80"/>
      <c r="BO1630" s="80"/>
      <c r="BP1630" s="69"/>
      <c r="BQ1630" s="69"/>
      <c r="BR1630" s="80"/>
      <c r="BS1630" s="80"/>
      <c r="BT1630" s="69"/>
      <c r="BU1630" s="69"/>
      <c r="BV1630" s="80"/>
      <c r="BW1630" s="80"/>
      <c r="BX1630" s="69"/>
      <c r="BY1630" s="69"/>
      <c r="BZ1630" s="80"/>
      <c r="CA1630" s="80"/>
      <c r="CB1630" s="69"/>
      <c r="CC1630" s="69"/>
      <c r="CD1630" s="80"/>
      <c r="CE1630" s="80"/>
      <c r="CF1630" s="69"/>
      <c r="CG1630" s="69"/>
      <c r="CH1630" s="69"/>
      <c r="CI1630" s="69"/>
      <c r="CJ1630" s="69"/>
      <c r="CK1630" s="69"/>
      <c r="CL1630" s="68"/>
      <c r="CM1630" s="67"/>
      <c r="CN1630" s="67"/>
      <c r="CO1630" s="69"/>
      <c r="CP1630" s="68"/>
      <c r="CQ1630" s="67"/>
      <c r="CR1630" s="67"/>
      <c r="CS1630" s="69"/>
      <c r="CT1630" s="81"/>
      <c r="CU1630" s="69"/>
      <c r="CV1630" s="69"/>
      <c r="CW1630" s="69"/>
      <c r="CX1630" s="69"/>
      <c r="CY1630" s="69"/>
      <c r="CZ1630" s="69"/>
    </row>
    <row r="1631" spans="2:104">
      <c r="B1631" s="69"/>
      <c r="C1631" s="69"/>
      <c r="D1631" s="67"/>
      <c r="E1631" s="69"/>
      <c r="F1631" s="68"/>
      <c r="G1631" s="67"/>
      <c r="H1631" s="69"/>
      <c r="I1631" s="69"/>
      <c r="J1631" s="69"/>
      <c r="K1631" s="69"/>
      <c r="L1631" s="69"/>
      <c r="M1631" s="69"/>
      <c r="N1631" s="69"/>
      <c r="O1631" s="69"/>
      <c r="P1631" s="69"/>
      <c r="Q1631" s="69"/>
      <c r="R1631" s="69"/>
      <c r="S1631" s="80"/>
      <c r="T1631" s="80"/>
      <c r="U1631" s="80"/>
      <c r="V1631" s="80"/>
      <c r="W1631" s="80"/>
      <c r="X1631" s="80"/>
      <c r="Y1631" s="80"/>
      <c r="Z1631" s="80"/>
      <c r="AA1631" s="80"/>
      <c r="AB1631" s="80"/>
      <c r="AC1631" s="80"/>
      <c r="AD1631" s="80"/>
      <c r="AE1631" s="69"/>
      <c r="AF1631" s="69"/>
      <c r="AG1631" s="69"/>
      <c r="AH1631" s="80"/>
      <c r="AI1631" s="80"/>
      <c r="AJ1631" s="69"/>
      <c r="AK1631" s="69"/>
      <c r="AL1631" s="80"/>
      <c r="AM1631" s="80"/>
      <c r="AN1631" s="69"/>
      <c r="AO1631" s="69"/>
      <c r="AP1631" s="80"/>
      <c r="AQ1631" s="80"/>
      <c r="AR1631" s="69"/>
      <c r="AS1631" s="69"/>
      <c r="AT1631" s="80"/>
      <c r="AU1631" s="80"/>
      <c r="AV1631" s="69"/>
      <c r="AW1631" s="69"/>
      <c r="AX1631" s="80"/>
      <c r="AY1631" s="80"/>
      <c r="AZ1631" s="69"/>
      <c r="BA1631" s="69"/>
      <c r="BB1631" s="80"/>
      <c r="BC1631" s="80"/>
      <c r="BD1631" s="69"/>
      <c r="BE1631" s="69"/>
      <c r="BF1631" s="80"/>
      <c r="BG1631" s="80"/>
      <c r="BH1631" s="69"/>
      <c r="BI1631" s="69"/>
      <c r="BJ1631" s="80"/>
      <c r="BK1631" s="80"/>
      <c r="BL1631" s="69"/>
      <c r="BM1631" s="69"/>
      <c r="BN1631" s="80"/>
      <c r="BO1631" s="80"/>
      <c r="BP1631" s="69"/>
      <c r="BQ1631" s="69"/>
      <c r="BR1631" s="80"/>
      <c r="BS1631" s="80"/>
      <c r="BT1631" s="69"/>
      <c r="BU1631" s="69"/>
      <c r="BV1631" s="80"/>
      <c r="BW1631" s="80"/>
      <c r="BX1631" s="69"/>
      <c r="BY1631" s="69"/>
      <c r="BZ1631" s="80"/>
      <c r="CA1631" s="80"/>
      <c r="CB1631" s="69"/>
      <c r="CC1631" s="69"/>
      <c r="CD1631" s="80"/>
      <c r="CE1631" s="80"/>
      <c r="CF1631" s="69"/>
      <c r="CG1631" s="69"/>
      <c r="CH1631" s="69"/>
      <c r="CI1631" s="69"/>
      <c r="CJ1631" s="69"/>
      <c r="CK1631" s="69"/>
      <c r="CL1631" s="68"/>
      <c r="CM1631" s="67"/>
      <c r="CN1631" s="67"/>
      <c r="CO1631" s="69"/>
      <c r="CP1631" s="68"/>
      <c r="CQ1631" s="67"/>
      <c r="CR1631" s="67"/>
      <c r="CS1631" s="69"/>
      <c r="CT1631" s="81"/>
      <c r="CU1631" s="69"/>
      <c r="CV1631" s="69"/>
      <c r="CW1631" s="69"/>
      <c r="CX1631" s="69"/>
      <c r="CY1631" s="69"/>
      <c r="CZ1631" s="69"/>
    </row>
    <row r="1632" spans="2:104">
      <c r="B1632" s="69"/>
      <c r="C1632" s="69"/>
      <c r="D1632" s="67"/>
      <c r="E1632" s="69"/>
      <c r="F1632" s="68"/>
      <c r="G1632" s="67"/>
      <c r="H1632" s="69"/>
      <c r="I1632" s="69"/>
      <c r="J1632" s="69"/>
      <c r="K1632" s="69"/>
      <c r="L1632" s="69"/>
      <c r="M1632" s="69"/>
      <c r="N1632" s="69"/>
      <c r="O1632" s="69"/>
      <c r="P1632" s="69"/>
      <c r="Q1632" s="69"/>
      <c r="R1632" s="69"/>
      <c r="S1632" s="80"/>
      <c r="T1632" s="80"/>
      <c r="U1632" s="80"/>
      <c r="V1632" s="80"/>
      <c r="W1632" s="80"/>
      <c r="X1632" s="80"/>
      <c r="Y1632" s="80"/>
      <c r="Z1632" s="80"/>
      <c r="AA1632" s="80"/>
      <c r="AB1632" s="80"/>
      <c r="AC1632" s="80"/>
      <c r="AD1632" s="80"/>
      <c r="AE1632" s="69"/>
      <c r="AF1632" s="69"/>
      <c r="AG1632" s="69"/>
      <c r="AH1632" s="80"/>
      <c r="AI1632" s="80"/>
      <c r="AJ1632" s="69"/>
      <c r="AK1632" s="69"/>
      <c r="AL1632" s="80"/>
      <c r="AM1632" s="80"/>
      <c r="AN1632" s="69"/>
      <c r="AO1632" s="69"/>
      <c r="AP1632" s="80"/>
      <c r="AQ1632" s="80"/>
      <c r="AR1632" s="69"/>
      <c r="AS1632" s="69"/>
      <c r="AT1632" s="80"/>
      <c r="AU1632" s="80"/>
      <c r="AV1632" s="69"/>
      <c r="AW1632" s="69"/>
      <c r="AX1632" s="80"/>
      <c r="AY1632" s="80"/>
      <c r="AZ1632" s="69"/>
      <c r="BA1632" s="69"/>
      <c r="BB1632" s="80"/>
      <c r="BC1632" s="80"/>
      <c r="BD1632" s="69"/>
      <c r="BE1632" s="69"/>
      <c r="BF1632" s="80"/>
      <c r="BG1632" s="80"/>
      <c r="BH1632" s="69"/>
      <c r="BI1632" s="69"/>
      <c r="BJ1632" s="80"/>
      <c r="BK1632" s="80"/>
      <c r="BL1632" s="69"/>
      <c r="BM1632" s="69"/>
      <c r="BN1632" s="80"/>
      <c r="BO1632" s="80"/>
      <c r="BP1632" s="69"/>
      <c r="BQ1632" s="69"/>
      <c r="BR1632" s="80"/>
      <c r="BS1632" s="80"/>
      <c r="BT1632" s="69"/>
      <c r="BU1632" s="69"/>
      <c r="BV1632" s="80"/>
      <c r="BW1632" s="80"/>
      <c r="BX1632" s="69"/>
      <c r="BY1632" s="69"/>
      <c r="BZ1632" s="80"/>
      <c r="CA1632" s="80"/>
      <c r="CB1632" s="69"/>
      <c r="CC1632" s="69"/>
      <c r="CD1632" s="80"/>
      <c r="CE1632" s="80"/>
      <c r="CF1632" s="69"/>
      <c r="CG1632" s="69"/>
      <c r="CH1632" s="69"/>
      <c r="CI1632" s="69"/>
      <c r="CJ1632" s="69"/>
      <c r="CK1632" s="69"/>
      <c r="CL1632" s="68"/>
      <c r="CM1632" s="67"/>
      <c r="CN1632" s="67"/>
      <c r="CO1632" s="69"/>
      <c r="CP1632" s="68"/>
      <c r="CQ1632" s="67"/>
      <c r="CR1632" s="67"/>
      <c r="CS1632" s="69"/>
      <c r="CT1632" s="81"/>
      <c r="CU1632" s="69"/>
      <c r="CV1632" s="69"/>
      <c r="CW1632" s="69"/>
      <c r="CX1632" s="69"/>
      <c r="CY1632" s="69"/>
      <c r="CZ1632" s="69"/>
    </row>
    <row r="1633" spans="2:104">
      <c r="B1633" s="69"/>
      <c r="C1633" s="69"/>
      <c r="D1633" s="67"/>
      <c r="E1633" s="69"/>
      <c r="F1633" s="68"/>
      <c r="G1633" s="67"/>
      <c r="H1633" s="69"/>
      <c r="I1633" s="69"/>
      <c r="J1633" s="69"/>
      <c r="K1633" s="69"/>
      <c r="L1633" s="69"/>
      <c r="M1633" s="69"/>
      <c r="N1633" s="69"/>
      <c r="O1633" s="69"/>
      <c r="P1633" s="69"/>
      <c r="Q1633" s="69"/>
      <c r="R1633" s="69"/>
      <c r="S1633" s="80"/>
      <c r="T1633" s="80"/>
      <c r="U1633" s="80"/>
      <c r="V1633" s="80"/>
      <c r="W1633" s="80"/>
      <c r="X1633" s="80"/>
      <c r="Y1633" s="80"/>
      <c r="Z1633" s="80"/>
      <c r="AA1633" s="80"/>
      <c r="AB1633" s="80"/>
      <c r="AC1633" s="80"/>
      <c r="AD1633" s="80"/>
      <c r="AE1633" s="69"/>
      <c r="AF1633" s="69"/>
      <c r="AG1633" s="69"/>
      <c r="AH1633" s="80"/>
      <c r="AI1633" s="80"/>
      <c r="AJ1633" s="69"/>
      <c r="AK1633" s="69"/>
      <c r="AL1633" s="80"/>
      <c r="AM1633" s="80"/>
      <c r="AN1633" s="69"/>
      <c r="AO1633" s="69"/>
      <c r="AP1633" s="80"/>
      <c r="AQ1633" s="80"/>
      <c r="AR1633" s="69"/>
      <c r="AS1633" s="69"/>
      <c r="AT1633" s="80"/>
      <c r="AU1633" s="80"/>
      <c r="AV1633" s="69"/>
      <c r="AW1633" s="69"/>
      <c r="AX1633" s="80"/>
      <c r="AY1633" s="80"/>
      <c r="AZ1633" s="69"/>
      <c r="BA1633" s="69"/>
      <c r="BB1633" s="80"/>
      <c r="BC1633" s="80"/>
      <c r="BD1633" s="69"/>
      <c r="BE1633" s="69"/>
      <c r="BF1633" s="80"/>
      <c r="BG1633" s="80"/>
      <c r="BH1633" s="69"/>
      <c r="BI1633" s="69"/>
      <c r="BJ1633" s="80"/>
      <c r="BK1633" s="80"/>
      <c r="BL1633" s="69"/>
      <c r="BM1633" s="69"/>
      <c r="BN1633" s="80"/>
      <c r="BO1633" s="80"/>
      <c r="BP1633" s="69"/>
      <c r="BQ1633" s="69"/>
      <c r="BR1633" s="80"/>
      <c r="BS1633" s="80"/>
      <c r="BT1633" s="69"/>
      <c r="BU1633" s="69"/>
      <c r="BV1633" s="80"/>
      <c r="BW1633" s="80"/>
      <c r="BX1633" s="69"/>
      <c r="BY1633" s="69"/>
      <c r="BZ1633" s="80"/>
      <c r="CA1633" s="80"/>
      <c r="CB1633" s="69"/>
      <c r="CC1633" s="69"/>
      <c r="CD1633" s="80"/>
      <c r="CE1633" s="80"/>
      <c r="CF1633" s="69"/>
      <c r="CG1633" s="69"/>
      <c r="CH1633" s="69"/>
      <c r="CI1633" s="69"/>
      <c r="CJ1633" s="69"/>
      <c r="CK1633" s="69"/>
      <c r="CL1633" s="68"/>
      <c r="CM1633" s="67"/>
      <c r="CN1633" s="67"/>
      <c r="CO1633" s="69"/>
      <c r="CP1633" s="68"/>
      <c r="CQ1633" s="67"/>
      <c r="CR1633" s="67"/>
      <c r="CS1633" s="69"/>
      <c r="CT1633" s="81"/>
      <c r="CU1633" s="69"/>
      <c r="CV1633" s="69"/>
      <c r="CW1633" s="69"/>
      <c r="CX1633" s="69"/>
      <c r="CY1633" s="69"/>
      <c r="CZ1633" s="69"/>
    </row>
    <row r="1634" spans="2:104">
      <c r="B1634" s="69"/>
      <c r="C1634" s="69"/>
      <c r="D1634" s="67"/>
      <c r="E1634" s="69"/>
      <c r="F1634" s="68"/>
      <c r="G1634" s="67"/>
      <c r="H1634" s="69"/>
      <c r="I1634" s="69"/>
      <c r="J1634" s="69"/>
      <c r="K1634" s="69"/>
      <c r="L1634" s="69"/>
      <c r="M1634" s="69"/>
      <c r="N1634" s="69"/>
      <c r="O1634" s="69"/>
      <c r="P1634" s="69"/>
      <c r="Q1634" s="69"/>
      <c r="R1634" s="69"/>
      <c r="S1634" s="80"/>
      <c r="T1634" s="80"/>
      <c r="U1634" s="80"/>
      <c r="V1634" s="80"/>
      <c r="W1634" s="80"/>
      <c r="X1634" s="80"/>
      <c r="Y1634" s="80"/>
      <c r="Z1634" s="80"/>
      <c r="AA1634" s="80"/>
      <c r="AB1634" s="80"/>
      <c r="AC1634" s="80"/>
      <c r="AD1634" s="80"/>
      <c r="AE1634" s="69"/>
      <c r="AF1634" s="69"/>
      <c r="AG1634" s="69"/>
      <c r="AH1634" s="80"/>
      <c r="AI1634" s="80"/>
      <c r="AJ1634" s="69"/>
      <c r="AK1634" s="69"/>
      <c r="AL1634" s="80"/>
      <c r="AM1634" s="80"/>
      <c r="AN1634" s="69"/>
      <c r="AO1634" s="69"/>
      <c r="AP1634" s="80"/>
      <c r="AQ1634" s="80"/>
      <c r="AR1634" s="69"/>
      <c r="AS1634" s="69"/>
      <c r="AT1634" s="80"/>
      <c r="AU1634" s="80"/>
      <c r="AV1634" s="69"/>
      <c r="AW1634" s="69"/>
      <c r="AX1634" s="80"/>
      <c r="AY1634" s="80"/>
      <c r="AZ1634" s="69"/>
      <c r="BA1634" s="69"/>
      <c r="BB1634" s="80"/>
      <c r="BC1634" s="80"/>
      <c r="BD1634" s="69"/>
      <c r="BE1634" s="69"/>
      <c r="BF1634" s="80"/>
      <c r="BG1634" s="80"/>
      <c r="BH1634" s="69"/>
      <c r="BI1634" s="69"/>
      <c r="BJ1634" s="80"/>
      <c r="BK1634" s="80"/>
      <c r="BL1634" s="69"/>
      <c r="BM1634" s="69"/>
      <c r="BN1634" s="80"/>
      <c r="BO1634" s="80"/>
      <c r="BP1634" s="69"/>
      <c r="BQ1634" s="69"/>
      <c r="BR1634" s="80"/>
      <c r="BS1634" s="80"/>
      <c r="BT1634" s="69"/>
      <c r="BU1634" s="69"/>
      <c r="BV1634" s="80"/>
      <c r="BW1634" s="80"/>
      <c r="BX1634" s="69"/>
      <c r="BY1634" s="69"/>
      <c r="BZ1634" s="80"/>
      <c r="CA1634" s="80"/>
      <c r="CB1634" s="69"/>
      <c r="CC1634" s="69"/>
      <c r="CD1634" s="80"/>
      <c r="CE1634" s="80"/>
      <c r="CF1634" s="69"/>
      <c r="CG1634" s="69"/>
      <c r="CH1634" s="69"/>
      <c r="CI1634" s="69"/>
      <c r="CJ1634" s="69"/>
      <c r="CK1634" s="69"/>
      <c r="CL1634" s="68"/>
      <c r="CM1634" s="67"/>
      <c r="CN1634" s="67"/>
      <c r="CO1634" s="69"/>
      <c r="CP1634" s="68"/>
      <c r="CQ1634" s="67"/>
      <c r="CR1634" s="67"/>
      <c r="CS1634" s="69"/>
      <c r="CT1634" s="81"/>
      <c r="CU1634" s="69"/>
      <c r="CV1634" s="69"/>
      <c r="CW1634" s="69"/>
      <c r="CX1634" s="69"/>
      <c r="CY1634" s="69"/>
      <c r="CZ1634" s="69"/>
    </row>
    <row r="1635" spans="2:104">
      <c r="B1635" s="69"/>
      <c r="C1635" s="69"/>
      <c r="D1635" s="67"/>
      <c r="E1635" s="69"/>
      <c r="F1635" s="68"/>
      <c r="G1635" s="67"/>
      <c r="H1635" s="69"/>
      <c r="I1635" s="69"/>
      <c r="J1635" s="69"/>
      <c r="K1635" s="69"/>
      <c r="L1635" s="69"/>
      <c r="M1635" s="69"/>
      <c r="N1635" s="69"/>
      <c r="O1635" s="69"/>
      <c r="P1635" s="69"/>
      <c r="Q1635" s="69"/>
      <c r="R1635" s="69"/>
      <c r="S1635" s="80"/>
      <c r="T1635" s="80"/>
      <c r="U1635" s="80"/>
      <c r="V1635" s="80"/>
      <c r="W1635" s="80"/>
      <c r="X1635" s="80"/>
      <c r="Y1635" s="80"/>
      <c r="Z1635" s="80"/>
      <c r="AA1635" s="80"/>
      <c r="AB1635" s="80"/>
      <c r="AC1635" s="80"/>
      <c r="AD1635" s="80"/>
      <c r="AE1635" s="69"/>
      <c r="AF1635" s="69"/>
      <c r="AG1635" s="69"/>
      <c r="AH1635" s="80"/>
      <c r="AI1635" s="80"/>
      <c r="AJ1635" s="69"/>
      <c r="AK1635" s="69"/>
      <c r="AL1635" s="80"/>
      <c r="AM1635" s="80"/>
      <c r="AN1635" s="69"/>
      <c r="AO1635" s="69"/>
      <c r="AP1635" s="80"/>
      <c r="AQ1635" s="80"/>
      <c r="AR1635" s="69"/>
      <c r="AS1635" s="69"/>
      <c r="AT1635" s="80"/>
      <c r="AU1635" s="80"/>
      <c r="AV1635" s="69"/>
      <c r="AW1635" s="69"/>
      <c r="AX1635" s="80"/>
      <c r="AY1635" s="80"/>
      <c r="AZ1635" s="69"/>
      <c r="BA1635" s="69"/>
      <c r="BB1635" s="80"/>
      <c r="BC1635" s="80"/>
      <c r="BD1635" s="69"/>
      <c r="BE1635" s="69"/>
      <c r="BF1635" s="80"/>
      <c r="BG1635" s="80"/>
      <c r="BH1635" s="69"/>
      <c r="BI1635" s="69"/>
      <c r="BJ1635" s="80"/>
      <c r="BK1635" s="80"/>
      <c r="BL1635" s="69"/>
      <c r="BM1635" s="69"/>
      <c r="BN1635" s="80"/>
      <c r="BO1635" s="80"/>
      <c r="BP1635" s="69"/>
      <c r="BQ1635" s="69"/>
      <c r="BR1635" s="80"/>
      <c r="BS1635" s="80"/>
      <c r="BT1635" s="69"/>
      <c r="BU1635" s="69"/>
      <c r="BV1635" s="80"/>
      <c r="BW1635" s="80"/>
      <c r="BX1635" s="69"/>
      <c r="BY1635" s="69"/>
      <c r="BZ1635" s="80"/>
      <c r="CA1635" s="80"/>
      <c r="CB1635" s="69"/>
      <c r="CC1635" s="69"/>
      <c r="CD1635" s="80"/>
      <c r="CE1635" s="80"/>
      <c r="CF1635" s="69"/>
      <c r="CG1635" s="69"/>
      <c r="CH1635" s="69"/>
      <c r="CI1635" s="69"/>
      <c r="CJ1635" s="69"/>
      <c r="CK1635" s="69"/>
      <c r="CL1635" s="68"/>
      <c r="CM1635" s="67"/>
      <c r="CN1635" s="67"/>
      <c r="CO1635" s="69"/>
      <c r="CP1635" s="68"/>
      <c r="CQ1635" s="67"/>
      <c r="CR1635" s="67"/>
      <c r="CS1635" s="69"/>
      <c r="CT1635" s="81"/>
      <c r="CU1635" s="69"/>
      <c r="CV1635" s="69"/>
      <c r="CW1635" s="69"/>
      <c r="CX1635" s="69"/>
      <c r="CY1635" s="69"/>
      <c r="CZ1635" s="69"/>
    </row>
    <row r="1636" spans="2:104">
      <c r="B1636" s="69"/>
      <c r="C1636" s="69"/>
      <c r="D1636" s="67"/>
      <c r="E1636" s="69"/>
      <c r="F1636" s="68"/>
      <c r="G1636" s="67"/>
      <c r="H1636" s="69"/>
      <c r="I1636" s="69"/>
      <c r="J1636" s="69"/>
      <c r="K1636" s="69"/>
      <c r="L1636" s="69"/>
      <c r="M1636" s="69"/>
      <c r="N1636" s="69"/>
      <c r="O1636" s="69"/>
      <c r="P1636" s="69"/>
      <c r="Q1636" s="69"/>
      <c r="R1636" s="69"/>
      <c r="S1636" s="80"/>
      <c r="T1636" s="80"/>
      <c r="U1636" s="80"/>
      <c r="V1636" s="80"/>
      <c r="W1636" s="80"/>
      <c r="X1636" s="80"/>
      <c r="Y1636" s="80"/>
      <c r="Z1636" s="80"/>
      <c r="AA1636" s="80"/>
      <c r="AB1636" s="80"/>
      <c r="AC1636" s="80"/>
      <c r="AD1636" s="80"/>
      <c r="AE1636" s="69"/>
      <c r="AF1636" s="69"/>
      <c r="AG1636" s="69"/>
      <c r="AH1636" s="80"/>
      <c r="AI1636" s="80"/>
      <c r="AJ1636" s="69"/>
      <c r="AK1636" s="69"/>
      <c r="AL1636" s="80"/>
      <c r="AM1636" s="80"/>
      <c r="AN1636" s="69"/>
      <c r="AO1636" s="69"/>
      <c r="AP1636" s="80"/>
      <c r="AQ1636" s="80"/>
      <c r="AR1636" s="69"/>
      <c r="AS1636" s="69"/>
      <c r="AT1636" s="80"/>
      <c r="AU1636" s="80"/>
      <c r="AV1636" s="69"/>
      <c r="AW1636" s="69"/>
      <c r="AX1636" s="80"/>
      <c r="AY1636" s="80"/>
      <c r="AZ1636" s="69"/>
      <c r="BA1636" s="69"/>
      <c r="BB1636" s="80"/>
      <c r="BC1636" s="80"/>
      <c r="BD1636" s="69"/>
      <c r="BE1636" s="69"/>
      <c r="BF1636" s="80"/>
      <c r="BG1636" s="80"/>
      <c r="BH1636" s="69"/>
      <c r="BI1636" s="69"/>
      <c r="BJ1636" s="80"/>
      <c r="BK1636" s="80"/>
      <c r="BL1636" s="69"/>
      <c r="BM1636" s="69"/>
      <c r="BN1636" s="80"/>
      <c r="BO1636" s="80"/>
      <c r="BP1636" s="69"/>
      <c r="BQ1636" s="69"/>
      <c r="BR1636" s="80"/>
      <c r="BS1636" s="80"/>
      <c r="BT1636" s="69"/>
      <c r="BU1636" s="69"/>
      <c r="BV1636" s="80"/>
      <c r="BW1636" s="80"/>
      <c r="BX1636" s="69"/>
      <c r="BY1636" s="69"/>
      <c r="BZ1636" s="80"/>
      <c r="CA1636" s="80"/>
      <c r="CB1636" s="69"/>
      <c r="CC1636" s="69"/>
      <c r="CD1636" s="80"/>
      <c r="CE1636" s="80"/>
      <c r="CF1636" s="69"/>
      <c r="CG1636" s="69"/>
      <c r="CH1636" s="69"/>
      <c r="CI1636" s="69"/>
      <c r="CJ1636" s="69"/>
      <c r="CK1636" s="69"/>
      <c r="CL1636" s="68"/>
      <c r="CM1636" s="67"/>
      <c r="CN1636" s="67"/>
      <c r="CO1636" s="69"/>
      <c r="CP1636" s="68"/>
      <c r="CQ1636" s="67"/>
      <c r="CR1636" s="67"/>
      <c r="CS1636" s="69"/>
      <c r="CT1636" s="81"/>
      <c r="CU1636" s="69"/>
      <c r="CV1636" s="69"/>
      <c r="CW1636" s="69"/>
      <c r="CX1636" s="69"/>
      <c r="CY1636" s="69"/>
      <c r="CZ1636" s="69"/>
    </row>
    <row r="1637" spans="2:104">
      <c r="B1637" s="69"/>
      <c r="C1637" s="69"/>
      <c r="D1637" s="67"/>
      <c r="E1637" s="69"/>
      <c r="F1637" s="68"/>
      <c r="G1637" s="67"/>
      <c r="H1637" s="69"/>
      <c r="I1637" s="69"/>
      <c r="J1637" s="69"/>
      <c r="K1637" s="69"/>
      <c r="L1637" s="69"/>
      <c r="M1637" s="69"/>
      <c r="N1637" s="69"/>
      <c r="O1637" s="69"/>
      <c r="P1637" s="69"/>
      <c r="Q1637" s="69"/>
      <c r="R1637" s="69"/>
      <c r="S1637" s="80"/>
      <c r="T1637" s="80"/>
      <c r="U1637" s="80"/>
      <c r="V1637" s="80"/>
      <c r="W1637" s="80"/>
      <c r="X1637" s="80"/>
      <c r="Y1637" s="80"/>
      <c r="Z1637" s="80"/>
      <c r="AA1637" s="80"/>
      <c r="AB1637" s="80"/>
      <c r="AC1637" s="80"/>
      <c r="AD1637" s="80"/>
      <c r="AE1637" s="69"/>
      <c r="AF1637" s="69"/>
      <c r="AG1637" s="69"/>
      <c r="AH1637" s="80"/>
      <c r="AI1637" s="80"/>
      <c r="AJ1637" s="69"/>
      <c r="AK1637" s="69"/>
      <c r="AL1637" s="80"/>
      <c r="AM1637" s="80"/>
      <c r="AN1637" s="69"/>
      <c r="AO1637" s="69"/>
      <c r="AP1637" s="80"/>
      <c r="AQ1637" s="80"/>
      <c r="AR1637" s="69"/>
      <c r="AS1637" s="69"/>
      <c r="AT1637" s="80"/>
      <c r="AU1637" s="80"/>
      <c r="AV1637" s="69"/>
      <c r="AW1637" s="69"/>
      <c r="AX1637" s="80"/>
      <c r="AY1637" s="80"/>
      <c r="AZ1637" s="69"/>
      <c r="BA1637" s="69"/>
      <c r="BB1637" s="80"/>
      <c r="BC1637" s="80"/>
      <c r="BD1637" s="69"/>
      <c r="BE1637" s="69"/>
      <c r="BF1637" s="80"/>
      <c r="BG1637" s="80"/>
      <c r="BH1637" s="69"/>
      <c r="BI1637" s="69"/>
      <c r="BJ1637" s="80"/>
      <c r="BK1637" s="80"/>
      <c r="BL1637" s="69"/>
      <c r="BM1637" s="69"/>
      <c r="BN1637" s="80"/>
      <c r="BO1637" s="80"/>
      <c r="BP1637" s="69"/>
      <c r="BQ1637" s="69"/>
      <c r="BR1637" s="80"/>
      <c r="BS1637" s="80"/>
      <c r="BT1637" s="69"/>
      <c r="BU1637" s="69"/>
      <c r="BV1637" s="80"/>
      <c r="BW1637" s="80"/>
      <c r="BX1637" s="69"/>
      <c r="BY1637" s="69"/>
      <c r="BZ1637" s="80"/>
      <c r="CA1637" s="80"/>
      <c r="CB1637" s="69"/>
      <c r="CC1637" s="69"/>
      <c r="CD1637" s="80"/>
      <c r="CE1637" s="80"/>
      <c r="CF1637" s="69"/>
      <c r="CG1637" s="69"/>
      <c r="CH1637" s="69"/>
      <c r="CI1637" s="69"/>
      <c r="CJ1637" s="69"/>
      <c r="CK1637" s="69"/>
      <c r="CL1637" s="68"/>
      <c r="CM1637" s="67"/>
      <c r="CN1637" s="67"/>
      <c r="CO1637" s="69"/>
      <c r="CP1637" s="68"/>
      <c r="CQ1637" s="67"/>
      <c r="CR1637" s="67"/>
      <c r="CS1637" s="69"/>
      <c r="CT1637" s="81"/>
      <c r="CU1637" s="69"/>
      <c r="CV1637" s="69"/>
      <c r="CW1637" s="69"/>
      <c r="CX1637" s="69"/>
      <c r="CY1637" s="69"/>
      <c r="CZ1637" s="69"/>
    </row>
    <row r="1638" spans="2:104">
      <c r="B1638" s="69"/>
      <c r="C1638" s="69"/>
      <c r="D1638" s="67"/>
      <c r="E1638" s="69"/>
      <c r="F1638" s="68"/>
      <c r="G1638" s="67"/>
      <c r="H1638" s="69"/>
      <c r="I1638" s="69"/>
      <c r="J1638" s="69"/>
      <c r="K1638" s="69"/>
      <c r="L1638" s="69"/>
      <c r="M1638" s="69"/>
      <c r="N1638" s="69"/>
      <c r="O1638" s="69"/>
      <c r="P1638" s="69"/>
      <c r="Q1638" s="69"/>
      <c r="R1638" s="69"/>
      <c r="S1638" s="80"/>
      <c r="T1638" s="80"/>
      <c r="U1638" s="80"/>
      <c r="V1638" s="80"/>
      <c r="W1638" s="80"/>
      <c r="X1638" s="80"/>
      <c r="Y1638" s="80"/>
      <c r="Z1638" s="80"/>
      <c r="AA1638" s="80"/>
      <c r="AB1638" s="80"/>
      <c r="AC1638" s="80"/>
      <c r="AD1638" s="80"/>
      <c r="AE1638" s="69"/>
      <c r="AF1638" s="69"/>
      <c r="AG1638" s="69"/>
      <c r="AH1638" s="80"/>
      <c r="AI1638" s="80"/>
      <c r="AJ1638" s="69"/>
      <c r="AK1638" s="69"/>
      <c r="AL1638" s="80"/>
      <c r="AM1638" s="80"/>
      <c r="AN1638" s="69"/>
      <c r="AO1638" s="69"/>
      <c r="AP1638" s="80"/>
      <c r="AQ1638" s="80"/>
      <c r="AR1638" s="69"/>
      <c r="AS1638" s="69"/>
      <c r="AT1638" s="80"/>
      <c r="AU1638" s="80"/>
      <c r="AV1638" s="69"/>
      <c r="AW1638" s="69"/>
      <c r="AX1638" s="80"/>
      <c r="AY1638" s="80"/>
      <c r="AZ1638" s="69"/>
      <c r="BA1638" s="69"/>
      <c r="BB1638" s="80"/>
      <c r="BC1638" s="80"/>
      <c r="BD1638" s="69"/>
      <c r="BE1638" s="69"/>
      <c r="BF1638" s="80"/>
      <c r="BG1638" s="80"/>
      <c r="BH1638" s="69"/>
      <c r="BI1638" s="69"/>
      <c r="BJ1638" s="80"/>
      <c r="BK1638" s="80"/>
      <c r="BL1638" s="69"/>
      <c r="BM1638" s="69"/>
      <c r="BN1638" s="80"/>
      <c r="BO1638" s="80"/>
      <c r="BP1638" s="69"/>
      <c r="BQ1638" s="69"/>
      <c r="BR1638" s="80"/>
      <c r="BS1638" s="80"/>
      <c r="BT1638" s="69"/>
      <c r="BU1638" s="69"/>
      <c r="BV1638" s="80"/>
      <c r="BW1638" s="80"/>
      <c r="BX1638" s="69"/>
      <c r="BY1638" s="69"/>
      <c r="BZ1638" s="80"/>
      <c r="CA1638" s="80"/>
      <c r="CB1638" s="69"/>
      <c r="CC1638" s="69"/>
      <c r="CD1638" s="80"/>
      <c r="CE1638" s="80"/>
      <c r="CF1638" s="69"/>
      <c r="CG1638" s="69"/>
      <c r="CH1638" s="69"/>
      <c r="CI1638" s="69"/>
      <c r="CJ1638" s="69"/>
      <c r="CK1638" s="69"/>
      <c r="CL1638" s="68"/>
      <c r="CM1638" s="67"/>
      <c r="CN1638" s="67"/>
      <c r="CO1638" s="69"/>
      <c r="CP1638" s="68"/>
      <c r="CQ1638" s="67"/>
      <c r="CR1638" s="67"/>
      <c r="CS1638" s="69"/>
      <c r="CT1638" s="81"/>
      <c r="CU1638" s="69"/>
      <c r="CV1638" s="69"/>
      <c r="CW1638" s="69"/>
      <c r="CX1638" s="69"/>
      <c r="CY1638" s="69"/>
      <c r="CZ1638" s="69"/>
    </row>
    <row r="1639" spans="2:104">
      <c r="B1639" s="69"/>
      <c r="C1639" s="69"/>
      <c r="D1639" s="67"/>
      <c r="E1639" s="69"/>
      <c r="F1639" s="68"/>
      <c r="G1639" s="67"/>
      <c r="H1639" s="69"/>
      <c r="I1639" s="69"/>
      <c r="J1639" s="69"/>
      <c r="K1639" s="69"/>
      <c r="L1639" s="69"/>
      <c r="M1639" s="69"/>
      <c r="N1639" s="69"/>
      <c r="O1639" s="69"/>
      <c r="P1639" s="69"/>
      <c r="Q1639" s="69"/>
      <c r="R1639" s="69"/>
      <c r="S1639" s="80"/>
      <c r="T1639" s="80"/>
      <c r="U1639" s="80"/>
      <c r="V1639" s="80"/>
      <c r="W1639" s="80"/>
      <c r="X1639" s="80"/>
      <c r="Y1639" s="80"/>
      <c r="Z1639" s="80"/>
      <c r="AA1639" s="80"/>
      <c r="AB1639" s="80"/>
      <c r="AC1639" s="80"/>
      <c r="AD1639" s="80"/>
      <c r="AE1639" s="69"/>
      <c r="AF1639" s="69"/>
      <c r="AG1639" s="69"/>
      <c r="AH1639" s="80"/>
      <c r="AI1639" s="80"/>
      <c r="AJ1639" s="69"/>
      <c r="AK1639" s="69"/>
      <c r="AL1639" s="80"/>
      <c r="AM1639" s="80"/>
      <c r="AN1639" s="69"/>
      <c r="AO1639" s="69"/>
      <c r="AP1639" s="80"/>
      <c r="AQ1639" s="80"/>
      <c r="AR1639" s="69"/>
      <c r="AS1639" s="69"/>
      <c r="AT1639" s="80"/>
      <c r="AU1639" s="80"/>
      <c r="AV1639" s="69"/>
      <c r="AW1639" s="69"/>
      <c r="AX1639" s="80"/>
      <c r="AY1639" s="80"/>
      <c r="AZ1639" s="69"/>
      <c r="BA1639" s="69"/>
      <c r="BB1639" s="80"/>
      <c r="BC1639" s="80"/>
      <c r="BD1639" s="69"/>
      <c r="BE1639" s="69"/>
      <c r="BF1639" s="80"/>
      <c r="BG1639" s="80"/>
      <c r="BH1639" s="69"/>
      <c r="BI1639" s="69"/>
      <c r="BJ1639" s="80"/>
      <c r="BK1639" s="80"/>
      <c r="BL1639" s="69"/>
      <c r="BM1639" s="69"/>
      <c r="BN1639" s="80"/>
      <c r="BO1639" s="80"/>
      <c r="BP1639" s="69"/>
      <c r="BQ1639" s="69"/>
      <c r="BR1639" s="80"/>
      <c r="BS1639" s="80"/>
      <c r="BT1639" s="69"/>
      <c r="BU1639" s="69"/>
      <c r="BV1639" s="80"/>
      <c r="BW1639" s="80"/>
      <c r="BX1639" s="69"/>
      <c r="BY1639" s="69"/>
      <c r="BZ1639" s="80"/>
      <c r="CA1639" s="80"/>
      <c r="CB1639" s="69"/>
      <c r="CC1639" s="69"/>
      <c r="CD1639" s="80"/>
      <c r="CE1639" s="80"/>
      <c r="CF1639" s="69"/>
      <c r="CG1639" s="69"/>
      <c r="CH1639" s="69"/>
      <c r="CI1639" s="69"/>
      <c r="CJ1639" s="69"/>
      <c r="CK1639" s="69"/>
      <c r="CL1639" s="68"/>
      <c r="CM1639" s="67"/>
      <c r="CN1639" s="67"/>
      <c r="CO1639" s="69"/>
      <c r="CP1639" s="68"/>
      <c r="CQ1639" s="67"/>
      <c r="CR1639" s="67"/>
      <c r="CS1639" s="69"/>
      <c r="CT1639" s="81"/>
      <c r="CU1639" s="69"/>
      <c r="CV1639" s="69"/>
      <c r="CW1639" s="69"/>
      <c r="CX1639" s="69"/>
      <c r="CY1639" s="69"/>
      <c r="CZ1639" s="69"/>
    </row>
    <row r="1640" spans="2:104">
      <c r="B1640" s="69"/>
      <c r="C1640" s="69"/>
      <c r="D1640" s="67"/>
      <c r="E1640" s="69"/>
      <c r="F1640" s="68"/>
      <c r="G1640" s="67"/>
      <c r="H1640" s="69"/>
      <c r="I1640" s="69"/>
      <c r="J1640" s="69"/>
      <c r="K1640" s="69"/>
      <c r="L1640" s="69"/>
      <c r="M1640" s="69"/>
      <c r="N1640" s="69"/>
      <c r="O1640" s="69"/>
      <c r="P1640" s="69"/>
      <c r="Q1640" s="69"/>
      <c r="R1640" s="69"/>
      <c r="S1640" s="80"/>
      <c r="T1640" s="80"/>
      <c r="U1640" s="80"/>
      <c r="V1640" s="80"/>
      <c r="W1640" s="80"/>
      <c r="X1640" s="80"/>
      <c r="Y1640" s="80"/>
      <c r="Z1640" s="80"/>
      <c r="AA1640" s="80"/>
      <c r="AB1640" s="80"/>
      <c r="AC1640" s="80"/>
      <c r="AD1640" s="80"/>
      <c r="AE1640" s="69"/>
      <c r="AF1640" s="69"/>
      <c r="AG1640" s="69"/>
      <c r="AH1640" s="80"/>
      <c r="AI1640" s="80"/>
      <c r="AJ1640" s="69"/>
      <c r="AK1640" s="69"/>
      <c r="AL1640" s="80"/>
      <c r="AM1640" s="80"/>
      <c r="AN1640" s="69"/>
      <c r="AO1640" s="69"/>
      <c r="AP1640" s="80"/>
      <c r="AQ1640" s="80"/>
      <c r="AR1640" s="69"/>
      <c r="AS1640" s="69"/>
      <c r="AT1640" s="80"/>
      <c r="AU1640" s="80"/>
      <c r="AV1640" s="69"/>
      <c r="AW1640" s="69"/>
      <c r="AX1640" s="80"/>
      <c r="AY1640" s="80"/>
      <c r="AZ1640" s="69"/>
      <c r="BA1640" s="69"/>
      <c r="BB1640" s="80"/>
      <c r="BC1640" s="80"/>
      <c r="BD1640" s="69"/>
      <c r="BE1640" s="69"/>
      <c r="BF1640" s="80"/>
      <c r="BG1640" s="80"/>
      <c r="BH1640" s="69"/>
      <c r="BI1640" s="69"/>
      <c r="BJ1640" s="80"/>
      <c r="BK1640" s="80"/>
      <c r="BL1640" s="69"/>
      <c r="BM1640" s="69"/>
      <c r="BN1640" s="80"/>
      <c r="BO1640" s="80"/>
      <c r="BP1640" s="69"/>
      <c r="BQ1640" s="69"/>
      <c r="BR1640" s="80"/>
      <c r="BS1640" s="80"/>
      <c r="BT1640" s="69"/>
      <c r="BU1640" s="69"/>
      <c r="BV1640" s="80"/>
      <c r="BW1640" s="80"/>
      <c r="BX1640" s="69"/>
      <c r="BY1640" s="69"/>
      <c r="BZ1640" s="80"/>
      <c r="CA1640" s="80"/>
      <c r="CB1640" s="69"/>
      <c r="CC1640" s="69"/>
      <c r="CD1640" s="80"/>
      <c r="CE1640" s="80"/>
      <c r="CF1640" s="69"/>
      <c r="CG1640" s="69"/>
      <c r="CH1640" s="69"/>
      <c r="CI1640" s="69"/>
      <c r="CJ1640" s="69"/>
      <c r="CK1640" s="69"/>
      <c r="CL1640" s="68"/>
      <c r="CM1640" s="67"/>
      <c r="CN1640" s="67"/>
      <c r="CO1640" s="69"/>
      <c r="CP1640" s="68"/>
      <c r="CQ1640" s="67"/>
      <c r="CR1640" s="67"/>
      <c r="CS1640" s="69"/>
      <c r="CT1640" s="81"/>
      <c r="CU1640" s="69"/>
      <c r="CV1640" s="69"/>
      <c r="CW1640" s="69"/>
      <c r="CX1640" s="69"/>
      <c r="CY1640" s="69"/>
      <c r="CZ1640" s="69"/>
    </row>
    <row r="1641" spans="2:104">
      <c r="B1641" s="69"/>
      <c r="C1641" s="69"/>
      <c r="D1641" s="67"/>
      <c r="E1641" s="69"/>
      <c r="F1641" s="68"/>
      <c r="G1641" s="67"/>
      <c r="H1641" s="69"/>
      <c r="I1641" s="69"/>
      <c r="J1641" s="69"/>
      <c r="K1641" s="69"/>
      <c r="L1641" s="69"/>
      <c r="M1641" s="69"/>
      <c r="N1641" s="69"/>
      <c r="O1641" s="69"/>
      <c r="P1641" s="69"/>
      <c r="Q1641" s="69"/>
      <c r="R1641" s="69"/>
      <c r="S1641" s="80"/>
      <c r="T1641" s="80"/>
      <c r="U1641" s="80"/>
      <c r="V1641" s="80"/>
      <c r="W1641" s="80"/>
      <c r="X1641" s="80"/>
      <c r="Y1641" s="80"/>
      <c r="Z1641" s="80"/>
      <c r="AA1641" s="80"/>
      <c r="AB1641" s="80"/>
      <c r="AC1641" s="80"/>
      <c r="AD1641" s="80"/>
      <c r="AE1641" s="69"/>
      <c r="AF1641" s="69"/>
      <c r="AG1641" s="69"/>
      <c r="AH1641" s="80"/>
      <c r="AI1641" s="80"/>
      <c r="AJ1641" s="69"/>
      <c r="AK1641" s="69"/>
      <c r="AL1641" s="80"/>
      <c r="AM1641" s="80"/>
      <c r="AN1641" s="69"/>
      <c r="AO1641" s="69"/>
      <c r="AP1641" s="80"/>
      <c r="AQ1641" s="80"/>
      <c r="AR1641" s="69"/>
      <c r="AS1641" s="69"/>
      <c r="AT1641" s="80"/>
      <c r="AU1641" s="80"/>
      <c r="AV1641" s="69"/>
      <c r="AW1641" s="69"/>
      <c r="AX1641" s="80"/>
      <c r="AY1641" s="80"/>
      <c r="AZ1641" s="69"/>
      <c r="BA1641" s="69"/>
      <c r="BB1641" s="80"/>
      <c r="BC1641" s="80"/>
      <c r="BD1641" s="69"/>
      <c r="BE1641" s="69"/>
      <c r="BF1641" s="80"/>
      <c r="BG1641" s="80"/>
      <c r="BH1641" s="69"/>
      <c r="BI1641" s="69"/>
      <c r="BJ1641" s="80"/>
      <c r="BK1641" s="80"/>
      <c r="BL1641" s="69"/>
      <c r="BM1641" s="69"/>
      <c r="BN1641" s="80"/>
      <c r="BO1641" s="80"/>
      <c r="BP1641" s="69"/>
      <c r="BQ1641" s="69"/>
      <c r="BR1641" s="80"/>
      <c r="BS1641" s="80"/>
      <c r="BT1641" s="69"/>
      <c r="BU1641" s="69"/>
      <c r="BV1641" s="80"/>
      <c r="BW1641" s="80"/>
      <c r="BX1641" s="69"/>
      <c r="BY1641" s="69"/>
      <c r="BZ1641" s="80"/>
      <c r="CA1641" s="80"/>
      <c r="CB1641" s="69"/>
      <c r="CC1641" s="69"/>
      <c r="CD1641" s="80"/>
      <c r="CE1641" s="80"/>
      <c r="CF1641" s="69"/>
      <c r="CG1641" s="69"/>
      <c r="CH1641" s="69"/>
      <c r="CI1641" s="69"/>
      <c r="CJ1641" s="69"/>
      <c r="CK1641" s="69"/>
      <c r="CL1641" s="68"/>
      <c r="CM1641" s="67"/>
      <c r="CN1641" s="67"/>
      <c r="CO1641" s="69"/>
      <c r="CP1641" s="68"/>
      <c r="CQ1641" s="67"/>
      <c r="CR1641" s="67"/>
      <c r="CS1641" s="69"/>
      <c r="CT1641" s="81"/>
      <c r="CU1641" s="69"/>
      <c r="CV1641" s="69"/>
      <c r="CW1641" s="69"/>
      <c r="CX1641" s="69"/>
      <c r="CY1641" s="69"/>
      <c r="CZ1641" s="69"/>
    </row>
    <row r="1642" spans="2:104">
      <c r="B1642" s="69"/>
      <c r="C1642" s="69"/>
      <c r="D1642" s="67"/>
      <c r="E1642" s="69"/>
      <c r="F1642" s="68"/>
      <c r="G1642" s="67"/>
      <c r="H1642" s="69"/>
      <c r="I1642" s="69"/>
      <c r="J1642" s="69"/>
      <c r="K1642" s="69"/>
      <c r="L1642" s="69"/>
      <c r="M1642" s="69"/>
      <c r="N1642" s="69"/>
      <c r="O1642" s="69"/>
      <c r="P1642" s="69"/>
      <c r="Q1642" s="69"/>
      <c r="R1642" s="69"/>
      <c r="S1642" s="80"/>
      <c r="T1642" s="80"/>
      <c r="U1642" s="80"/>
      <c r="V1642" s="80"/>
      <c r="W1642" s="80"/>
      <c r="X1642" s="80"/>
      <c r="Y1642" s="80"/>
      <c r="Z1642" s="80"/>
      <c r="AA1642" s="80"/>
      <c r="AB1642" s="80"/>
      <c r="AC1642" s="80"/>
      <c r="AD1642" s="80"/>
      <c r="AE1642" s="69"/>
      <c r="AF1642" s="69"/>
      <c r="AG1642" s="69"/>
      <c r="AH1642" s="80"/>
      <c r="AI1642" s="80"/>
      <c r="AJ1642" s="69"/>
      <c r="AK1642" s="69"/>
      <c r="AL1642" s="80"/>
      <c r="AM1642" s="80"/>
      <c r="AN1642" s="69"/>
      <c r="AO1642" s="69"/>
      <c r="AP1642" s="80"/>
      <c r="AQ1642" s="80"/>
      <c r="AR1642" s="69"/>
      <c r="AS1642" s="69"/>
      <c r="AT1642" s="80"/>
      <c r="AU1642" s="80"/>
      <c r="AV1642" s="69"/>
      <c r="AW1642" s="69"/>
      <c r="AX1642" s="80"/>
      <c r="AY1642" s="80"/>
      <c r="AZ1642" s="69"/>
      <c r="BA1642" s="69"/>
      <c r="BB1642" s="80"/>
      <c r="BC1642" s="80"/>
      <c r="BD1642" s="69"/>
      <c r="BE1642" s="69"/>
      <c r="BF1642" s="80"/>
      <c r="BG1642" s="80"/>
      <c r="BH1642" s="69"/>
      <c r="BI1642" s="69"/>
      <c r="BJ1642" s="80"/>
      <c r="BK1642" s="80"/>
      <c r="BL1642" s="69"/>
      <c r="BM1642" s="69"/>
      <c r="BN1642" s="80"/>
      <c r="BO1642" s="80"/>
      <c r="BP1642" s="69"/>
      <c r="BQ1642" s="69"/>
      <c r="BR1642" s="80"/>
      <c r="BS1642" s="80"/>
      <c r="BT1642" s="69"/>
      <c r="BU1642" s="69"/>
      <c r="BV1642" s="80"/>
      <c r="BW1642" s="80"/>
      <c r="BX1642" s="69"/>
      <c r="BY1642" s="69"/>
      <c r="BZ1642" s="80"/>
      <c r="CA1642" s="80"/>
      <c r="CB1642" s="69"/>
      <c r="CC1642" s="69"/>
      <c r="CD1642" s="80"/>
      <c r="CE1642" s="80"/>
      <c r="CF1642" s="69"/>
      <c r="CG1642" s="69"/>
      <c r="CH1642" s="69"/>
      <c r="CI1642" s="69"/>
      <c r="CJ1642" s="69"/>
      <c r="CK1642" s="69"/>
      <c r="CL1642" s="68"/>
      <c r="CM1642" s="67"/>
      <c r="CN1642" s="67"/>
      <c r="CO1642" s="69"/>
      <c r="CP1642" s="68"/>
      <c r="CQ1642" s="67"/>
      <c r="CR1642" s="67"/>
      <c r="CS1642" s="69"/>
      <c r="CT1642" s="81"/>
      <c r="CU1642" s="69"/>
      <c r="CV1642" s="69"/>
      <c r="CW1642" s="69"/>
      <c r="CX1642" s="69"/>
      <c r="CY1642" s="69"/>
      <c r="CZ1642" s="69"/>
    </row>
    <row r="1643" spans="2:104">
      <c r="B1643" s="69"/>
      <c r="C1643" s="69"/>
      <c r="D1643" s="67"/>
      <c r="E1643" s="69"/>
      <c r="F1643" s="68"/>
      <c r="G1643" s="67"/>
      <c r="H1643" s="69"/>
      <c r="I1643" s="69"/>
      <c r="J1643" s="69"/>
      <c r="K1643" s="69"/>
      <c r="L1643" s="69"/>
      <c r="M1643" s="69"/>
      <c r="N1643" s="69"/>
      <c r="O1643" s="69"/>
      <c r="P1643" s="69"/>
      <c r="Q1643" s="69"/>
      <c r="R1643" s="69"/>
      <c r="S1643" s="80"/>
      <c r="T1643" s="80"/>
      <c r="U1643" s="80"/>
      <c r="V1643" s="80"/>
      <c r="W1643" s="80"/>
      <c r="X1643" s="80"/>
      <c r="Y1643" s="80"/>
      <c r="Z1643" s="80"/>
      <c r="AA1643" s="80"/>
      <c r="AB1643" s="80"/>
      <c r="AC1643" s="80"/>
      <c r="AD1643" s="80"/>
      <c r="AE1643" s="69"/>
      <c r="AF1643" s="69"/>
      <c r="AG1643" s="69"/>
      <c r="AH1643" s="80"/>
      <c r="AI1643" s="80"/>
      <c r="AJ1643" s="69"/>
      <c r="AK1643" s="69"/>
      <c r="AL1643" s="80"/>
      <c r="AM1643" s="80"/>
      <c r="AN1643" s="69"/>
      <c r="AO1643" s="69"/>
      <c r="AP1643" s="80"/>
      <c r="AQ1643" s="80"/>
      <c r="AR1643" s="69"/>
      <c r="AS1643" s="69"/>
      <c r="AT1643" s="80"/>
      <c r="AU1643" s="80"/>
      <c r="AV1643" s="69"/>
      <c r="AW1643" s="69"/>
      <c r="AX1643" s="80"/>
      <c r="AY1643" s="80"/>
      <c r="AZ1643" s="69"/>
      <c r="BA1643" s="69"/>
      <c r="BB1643" s="80"/>
      <c r="BC1643" s="80"/>
      <c r="BD1643" s="69"/>
      <c r="BE1643" s="69"/>
      <c r="BF1643" s="80"/>
      <c r="BG1643" s="80"/>
      <c r="BH1643" s="69"/>
      <c r="BI1643" s="69"/>
      <c r="BJ1643" s="80"/>
      <c r="BK1643" s="80"/>
      <c r="BL1643" s="69"/>
      <c r="BM1643" s="69"/>
      <c r="BN1643" s="80"/>
      <c r="BO1643" s="80"/>
      <c r="BP1643" s="69"/>
      <c r="BQ1643" s="69"/>
      <c r="BR1643" s="80"/>
      <c r="BS1643" s="80"/>
      <c r="BT1643" s="69"/>
      <c r="BU1643" s="69"/>
      <c r="BV1643" s="80"/>
      <c r="BW1643" s="80"/>
      <c r="BX1643" s="69"/>
      <c r="BY1643" s="69"/>
      <c r="BZ1643" s="80"/>
      <c r="CA1643" s="80"/>
      <c r="CB1643" s="69"/>
      <c r="CC1643" s="69"/>
      <c r="CD1643" s="80"/>
      <c r="CE1643" s="80"/>
      <c r="CF1643" s="69"/>
      <c r="CG1643" s="69"/>
      <c r="CH1643" s="69"/>
      <c r="CI1643" s="69"/>
      <c r="CJ1643" s="69"/>
      <c r="CK1643" s="69"/>
      <c r="CL1643" s="68"/>
      <c r="CM1643" s="67"/>
      <c r="CN1643" s="67"/>
      <c r="CO1643" s="69"/>
      <c r="CP1643" s="68"/>
      <c r="CQ1643" s="67"/>
      <c r="CR1643" s="67"/>
      <c r="CS1643" s="69"/>
      <c r="CT1643" s="81"/>
      <c r="CU1643" s="69"/>
      <c r="CV1643" s="69"/>
      <c r="CW1643" s="69"/>
      <c r="CX1643" s="69"/>
      <c r="CY1643" s="69"/>
      <c r="CZ1643" s="69"/>
    </row>
    <row r="1644" spans="2:104">
      <c r="B1644" s="69"/>
      <c r="C1644" s="69"/>
      <c r="D1644" s="67"/>
      <c r="E1644" s="69"/>
      <c r="F1644" s="68"/>
      <c r="G1644" s="67"/>
      <c r="H1644" s="69"/>
      <c r="I1644" s="69"/>
      <c r="J1644" s="69"/>
      <c r="K1644" s="69"/>
      <c r="L1644" s="69"/>
      <c r="M1644" s="69"/>
      <c r="N1644" s="69"/>
      <c r="O1644" s="69"/>
      <c r="P1644" s="69"/>
      <c r="Q1644" s="69"/>
      <c r="R1644" s="69"/>
      <c r="S1644" s="80"/>
      <c r="T1644" s="80"/>
      <c r="U1644" s="80"/>
      <c r="V1644" s="80"/>
      <c r="W1644" s="80"/>
      <c r="X1644" s="80"/>
      <c r="Y1644" s="80"/>
      <c r="Z1644" s="80"/>
      <c r="AA1644" s="80"/>
      <c r="AB1644" s="80"/>
      <c r="AC1644" s="80"/>
      <c r="AD1644" s="80"/>
      <c r="AE1644" s="69"/>
      <c r="AF1644" s="69"/>
      <c r="AG1644" s="69"/>
      <c r="AH1644" s="80"/>
      <c r="AI1644" s="80"/>
      <c r="AJ1644" s="69"/>
      <c r="AK1644" s="69"/>
      <c r="AL1644" s="80"/>
      <c r="AM1644" s="80"/>
      <c r="AN1644" s="69"/>
      <c r="AO1644" s="69"/>
      <c r="AP1644" s="80"/>
      <c r="AQ1644" s="80"/>
      <c r="AR1644" s="69"/>
      <c r="AS1644" s="69"/>
      <c r="AT1644" s="80"/>
      <c r="AU1644" s="80"/>
      <c r="AV1644" s="69"/>
      <c r="AW1644" s="69"/>
      <c r="AX1644" s="80"/>
      <c r="AY1644" s="80"/>
      <c r="AZ1644" s="69"/>
      <c r="BA1644" s="69"/>
      <c r="BB1644" s="80"/>
      <c r="BC1644" s="80"/>
      <c r="BD1644" s="69"/>
      <c r="BE1644" s="69"/>
      <c r="BF1644" s="80"/>
      <c r="BG1644" s="80"/>
      <c r="BH1644" s="69"/>
      <c r="BI1644" s="69"/>
      <c r="BJ1644" s="80"/>
      <c r="BK1644" s="80"/>
      <c r="BL1644" s="69"/>
      <c r="BM1644" s="69"/>
      <c r="BN1644" s="80"/>
      <c r="BO1644" s="80"/>
      <c r="BP1644" s="69"/>
      <c r="BQ1644" s="69"/>
      <c r="BR1644" s="80"/>
      <c r="BS1644" s="80"/>
      <c r="BT1644" s="69"/>
      <c r="BU1644" s="69"/>
      <c r="BV1644" s="80"/>
      <c r="BW1644" s="80"/>
      <c r="BX1644" s="69"/>
      <c r="BY1644" s="69"/>
      <c r="BZ1644" s="80"/>
      <c r="CA1644" s="80"/>
      <c r="CB1644" s="69"/>
      <c r="CC1644" s="69"/>
      <c r="CD1644" s="80"/>
      <c r="CE1644" s="80"/>
      <c r="CF1644" s="69"/>
      <c r="CG1644" s="69"/>
      <c r="CH1644" s="69"/>
      <c r="CI1644" s="69"/>
      <c r="CJ1644" s="69"/>
      <c r="CK1644" s="69"/>
      <c r="CL1644" s="68"/>
      <c r="CM1644" s="67"/>
      <c r="CN1644" s="67"/>
      <c r="CO1644" s="69"/>
      <c r="CP1644" s="68"/>
      <c r="CQ1644" s="67"/>
      <c r="CR1644" s="67"/>
      <c r="CS1644" s="69"/>
      <c r="CT1644" s="81"/>
      <c r="CU1644" s="69"/>
      <c r="CV1644" s="69"/>
      <c r="CW1644" s="69"/>
      <c r="CX1644" s="69"/>
      <c r="CY1644" s="69"/>
      <c r="CZ1644" s="69"/>
    </row>
    <row r="1645" spans="2:104">
      <c r="B1645" s="69"/>
      <c r="C1645" s="69"/>
      <c r="D1645" s="67"/>
      <c r="E1645" s="69"/>
      <c r="F1645" s="68"/>
      <c r="G1645" s="67"/>
      <c r="H1645" s="69"/>
      <c r="I1645" s="69"/>
      <c r="J1645" s="69"/>
      <c r="K1645" s="69"/>
      <c r="L1645" s="69"/>
      <c r="M1645" s="69"/>
      <c r="N1645" s="69"/>
      <c r="O1645" s="69"/>
      <c r="P1645" s="69"/>
      <c r="Q1645" s="69"/>
      <c r="R1645" s="69"/>
      <c r="S1645" s="80"/>
      <c r="T1645" s="80"/>
      <c r="U1645" s="80"/>
      <c r="V1645" s="80"/>
      <c r="W1645" s="80"/>
      <c r="X1645" s="80"/>
      <c r="Y1645" s="80"/>
      <c r="Z1645" s="80"/>
      <c r="AA1645" s="80"/>
      <c r="AB1645" s="80"/>
      <c r="AC1645" s="80"/>
      <c r="AD1645" s="80"/>
      <c r="AE1645" s="69"/>
      <c r="AF1645" s="69"/>
      <c r="AG1645" s="69"/>
      <c r="AH1645" s="80"/>
      <c r="AI1645" s="80"/>
      <c r="AJ1645" s="69"/>
      <c r="AK1645" s="69"/>
      <c r="AL1645" s="80"/>
      <c r="AM1645" s="80"/>
      <c r="AN1645" s="69"/>
      <c r="AO1645" s="69"/>
      <c r="AP1645" s="80"/>
      <c r="AQ1645" s="80"/>
      <c r="AR1645" s="69"/>
      <c r="AS1645" s="69"/>
      <c r="AT1645" s="80"/>
      <c r="AU1645" s="80"/>
      <c r="AV1645" s="69"/>
      <c r="AW1645" s="69"/>
      <c r="AX1645" s="80"/>
      <c r="AY1645" s="80"/>
      <c r="AZ1645" s="69"/>
      <c r="BA1645" s="69"/>
      <c r="BB1645" s="80"/>
      <c r="BC1645" s="80"/>
      <c r="BD1645" s="69"/>
      <c r="BE1645" s="69"/>
      <c r="BF1645" s="80"/>
      <c r="BG1645" s="80"/>
      <c r="BH1645" s="69"/>
      <c r="BI1645" s="69"/>
      <c r="BJ1645" s="80"/>
      <c r="BK1645" s="80"/>
      <c r="BL1645" s="69"/>
      <c r="BM1645" s="69"/>
      <c r="BN1645" s="80"/>
      <c r="BO1645" s="80"/>
      <c r="BP1645" s="69"/>
      <c r="BQ1645" s="69"/>
      <c r="BR1645" s="80"/>
      <c r="BS1645" s="80"/>
      <c r="BT1645" s="69"/>
      <c r="BU1645" s="69"/>
      <c r="BV1645" s="80"/>
      <c r="BW1645" s="80"/>
      <c r="BX1645" s="69"/>
      <c r="BY1645" s="69"/>
      <c r="BZ1645" s="80"/>
      <c r="CA1645" s="80"/>
      <c r="CB1645" s="69"/>
      <c r="CC1645" s="69"/>
      <c r="CD1645" s="80"/>
      <c r="CE1645" s="80"/>
      <c r="CF1645" s="69"/>
      <c r="CG1645" s="69"/>
      <c r="CH1645" s="69"/>
      <c r="CI1645" s="69"/>
      <c r="CJ1645" s="69"/>
      <c r="CK1645" s="69"/>
      <c r="CL1645" s="68"/>
      <c r="CM1645" s="67"/>
      <c r="CN1645" s="67"/>
      <c r="CO1645" s="69"/>
      <c r="CP1645" s="68"/>
      <c r="CQ1645" s="67"/>
      <c r="CR1645" s="67"/>
      <c r="CS1645" s="69"/>
      <c r="CT1645" s="81"/>
      <c r="CU1645" s="69"/>
      <c r="CV1645" s="69"/>
      <c r="CW1645" s="69"/>
      <c r="CX1645" s="69"/>
      <c r="CY1645" s="69"/>
      <c r="CZ1645" s="69"/>
    </row>
    <row r="1646" spans="2:104">
      <c r="B1646" s="69"/>
      <c r="C1646" s="69"/>
      <c r="D1646" s="67"/>
      <c r="E1646" s="69"/>
      <c r="F1646" s="68"/>
      <c r="G1646" s="67"/>
      <c r="H1646" s="69"/>
      <c r="I1646" s="69"/>
      <c r="J1646" s="69"/>
      <c r="K1646" s="69"/>
      <c r="L1646" s="69"/>
      <c r="M1646" s="69"/>
      <c r="N1646" s="69"/>
      <c r="O1646" s="69"/>
      <c r="P1646" s="69"/>
      <c r="Q1646" s="69"/>
      <c r="R1646" s="69"/>
      <c r="S1646" s="80"/>
      <c r="T1646" s="80"/>
      <c r="U1646" s="80"/>
      <c r="V1646" s="80"/>
      <c r="W1646" s="80"/>
      <c r="X1646" s="80"/>
      <c r="Y1646" s="80"/>
      <c r="Z1646" s="80"/>
      <c r="AA1646" s="80"/>
      <c r="AB1646" s="80"/>
      <c r="AC1646" s="80"/>
      <c r="AD1646" s="80"/>
      <c r="AE1646" s="69"/>
      <c r="AF1646" s="69"/>
      <c r="AG1646" s="69"/>
      <c r="AH1646" s="80"/>
      <c r="AI1646" s="80"/>
      <c r="AJ1646" s="69"/>
      <c r="AK1646" s="69"/>
      <c r="AL1646" s="80"/>
      <c r="AM1646" s="80"/>
      <c r="AN1646" s="69"/>
      <c r="AO1646" s="69"/>
      <c r="AP1646" s="80"/>
      <c r="AQ1646" s="80"/>
      <c r="AR1646" s="69"/>
      <c r="AS1646" s="69"/>
      <c r="AT1646" s="80"/>
      <c r="AU1646" s="80"/>
      <c r="AV1646" s="69"/>
      <c r="AW1646" s="69"/>
      <c r="AX1646" s="80"/>
      <c r="AY1646" s="80"/>
      <c r="AZ1646" s="69"/>
      <c r="BA1646" s="69"/>
      <c r="BB1646" s="80"/>
      <c r="BC1646" s="80"/>
      <c r="BD1646" s="69"/>
      <c r="BE1646" s="69"/>
      <c r="BF1646" s="80"/>
      <c r="BG1646" s="80"/>
      <c r="BH1646" s="69"/>
      <c r="BI1646" s="69"/>
      <c r="BJ1646" s="80"/>
      <c r="BK1646" s="80"/>
      <c r="BL1646" s="69"/>
      <c r="BM1646" s="69"/>
      <c r="BN1646" s="80"/>
      <c r="BO1646" s="80"/>
      <c r="BP1646" s="69"/>
      <c r="BQ1646" s="69"/>
      <c r="BR1646" s="80"/>
      <c r="BS1646" s="80"/>
      <c r="BT1646" s="69"/>
      <c r="BU1646" s="69"/>
      <c r="BV1646" s="80"/>
      <c r="BW1646" s="80"/>
      <c r="BX1646" s="69"/>
      <c r="BY1646" s="69"/>
      <c r="BZ1646" s="80"/>
      <c r="CA1646" s="80"/>
      <c r="CB1646" s="69"/>
      <c r="CC1646" s="69"/>
      <c r="CD1646" s="80"/>
      <c r="CE1646" s="80"/>
      <c r="CF1646" s="69"/>
      <c r="CG1646" s="69"/>
      <c r="CH1646" s="69"/>
      <c r="CI1646" s="69"/>
      <c r="CJ1646" s="69"/>
      <c r="CK1646" s="69"/>
      <c r="CL1646" s="68"/>
      <c r="CM1646" s="67"/>
      <c r="CN1646" s="67"/>
      <c r="CO1646" s="69"/>
      <c r="CP1646" s="68"/>
      <c r="CQ1646" s="67"/>
      <c r="CR1646" s="67"/>
      <c r="CS1646" s="69"/>
      <c r="CT1646" s="81"/>
      <c r="CU1646" s="69"/>
      <c r="CV1646" s="69"/>
      <c r="CW1646" s="69"/>
      <c r="CX1646" s="69"/>
      <c r="CY1646" s="69"/>
      <c r="CZ1646" s="69"/>
    </row>
    <row r="1647" spans="2:104">
      <c r="B1647" s="69"/>
      <c r="C1647" s="69"/>
      <c r="D1647" s="67"/>
      <c r="E1647" s="69"/>
      <c r="F1647" s="68"/>
      <c r="G1647" s="67"/>
      <c r="H1647" s="69"/>
      <c r="I1647" s="69"/>
      <c r="J1647" s="69"/>
      <c r="K1647" s="69"/>
      <c r="L1647" s="69"/>
      <c r="M1647" s="69"/>
      <c r="N1647" s="69"/>
      <c r="O1647" s="69"/>
      <c r="P1647" s="69"/>
      <c r="Q1647" s="69"/>
      <c r="R1647" s="69"/>
      <c r="S1647" s="80"/>
      <c r="T1647" s="80"/>
      <c r="U1647" s="80"/>
      <c r="V1647" s="80"/>
      <c r="W1647" s="80"/>
      <c r="X1647" s="80"/>
      <c r="Y1647" s="80"/>
      <c r="Z1647" s="80"/>
      <c r="AA1647" s="80"/>
      <c r="AB1647" s="80"/>
      <c r="AC1647" s="80"/>
      <c r="AD1647" s="80"/>
      <c r="AE1647" s="69"/>
      <c r="AF1647" s="69"/>
      <c r="AG1647" s="69"/>
      <c r="AH1647" s="80"/>
      <c r="AI1647" s="80"/>
      <c r="AJ1647" s="69"/>
      <c r="AK1647" s="69"/>
      <c r="AL1647" s="80"/>
      <c r="AM1647" s="80"/>
      <c r="AN1647" s="69"/>
      <c r="AO1647" s="69"/>
      <c r="AP1647" s="80"/>
      <c r="AQ1647" s="80"/>
      <c r="AR1647" s="69"/>
      <c r="AS1647" s="69"/>
      <c r="AT1647" s="80"/>
      <c r="AU1647" s="80"/>
      <c r="AV1647" s="69"/>
      <c r="AW1647" s="69"/>
      <c r="AX1647" s="80"/>
      <c r="AY1647" s="80"/>
      <c r="AZ1647" s="69"/>
      <c r="BA1647" s="69"/>
      <c r="BB1647" s="80"/>
      <c r="BC1647" s="80"/>
      <c r="BD1647" s="69"/>
      <c r="BE1647" s="69"/>
      <c r="BF1647" s="80"/>
      <c r="BG1647" s="80"/>
      <c r="BH1647" s="69"/>
      <c r="BI1647" s="69"/>
      <c r="BJ1647" s="80"/>
      <c r="BK1647" s="80"/>
      <c r="BL1647" s="69"/>
      <c r="BM1647" s="69"/>
      <c r="BN1647" s="80"/>
      <c r="BO1647" s="80"/>
      <c r="BP1647" s="69"/>
      <c r="BQ1647" s="69"/>
      <c r="BR1647" s="80"/>
      <c r="BS1647" s="80"/>
      <c r="BT1647" s="69"/>
      <c r="BU1647" s="69"/>
      <c r="BV1647" s="80"/>
      <c r="BW1647" s="80"/>
      <c r="BX1647" s="69"/>
      <c r="BY1647" s="69"/>
      <c r="BZ1647" s="80"/>
      <c r="CA1647" s="80"/>
      <c r="CB1647" s="69"/>
      <c r="CC1647" s="69"/>
      <c r="CD1647" s="80"/>
      <c r="CE1647" s="80"/>
      <c r="CF1647" s="69"/>
      <c r="CG1647" s="69"/>
      <c r="CH1647" s="69"/>
      <c r="CI1647" s="69"/>
      <c r="CJ1647" s="69"/>
      <c r="CK1647" s="69"/>
      <c r="CL1647" s="68"/>
      <c r="CM1647" s="67"/>
      <c r="CN1647" s="67"/>
      <c r="CO1647" s="69"/>
      <c r="CP1647" s="68"/>
      <c r="CQ1647" s="67"/>
      <c r="CR1647" s="67"/>
      <c r="CS1647" s="69"/>
      <c r="CT1647" s="81"/>
      <c r="CU1647" s="69"/>
      <c r="CV1647" s="69"/>
      <c r="CW1647" s="69"/>
      <c r="CX1647" s="69"/>
      <c r="CY1647" s="69"/>
      <c r="CZ1647" s="69"/>
    </row>
    <row r="1648" spans="2:104">
      <c r="B1648" s="69"/>
      <c r="C1648" s="69"/>
      <c r="D1648" s="67"/>
      <c r="E1648" s="69"/>
      <c r="F1648" s="68"/>
      <c r="G1648" s="67"/>
      <c r="H1648" s="69"/>
      <c r="I1648" s="69"/>
      <c r="J1648" s="69"/>
      <c r="K1648" s="69"/>
      <c r="L1648" s="69"/>
      <c r="M1648" s="69"/>
      <c r="N1648" s="69"/>
      <c r="O1648" s="69"/>
      <c r="P1648" s="69"/>
      <c r="Q1648" s="69"/>
      <c r="R1648" s="69"/>
      <c r="S1648" s="80"/>
      <c r="T1648" s="80"/>
      <c r="U1648" s="80"/>
      <c r="V1648" s="80"/>
      <c r="W1648" s="80"/>
      <c r="X1648" s="80"/>
      <c r="Y1648" s="80"/>
      <c r="Z1648" s="80"/>
      <c r="AA1648" s="80"/>
      <c r="AB1648" s="80"/>
      <c r="AC1648" s="80"/>
      <c r="AD1648" s="80"/>
      <c r="AE1648" s="69"/>
      <c r="AF1648" s="69"/>
      <c r="AG1648" s="69"/>
      <c r="AH1648" s="80"/>
      <c r="AI1648" s="80"/>
      <c r="AJ1648" s="69"/>
      <c r="AK1648" s="69"/>
      <c r="AL1648" s="80"/>
      <c r="AM1648" s="80"/>
      <c r="AN1648" s="69"/>
      <c r="AO1648" s="69"/>
      <c r="AP1648" s="80"/>
      <c r="AQ1648" s="80"/>
      <c r="AR1648" s="69"/>
      <c r="AS1648" s="69"/>
      <c r="AT1648" s="80"/>
      <c r="AU1648" s="80"/>
      <c r="AV1648" s="69"/>
      <c r="AW1648" s="69"/>
      <c r="AX1648" s="80"/>
      <c r="AY1648" s="80"/>
      <c r="AZ1648" s="69"/>
      <c r="BA1648" s="69"/>
      <c r="BB1648" s="80"/>
      <c r="BC1648" s="80"/>
      <c r="BD1648" s="69"/>
      <c r="BE1648" s="69"/>
      <c r="BF1648" s="80"/>
      <c r="BG1648" s="80"/>
      <c r="BH1648" s="69"/>
      <c r="BI1648" s="69"/>
      <c r="BJ1648" s="80"/>
      <c r="BK1648" s="80"/>
      <c r="BL1648" s="69"/>
      <c r="BM1648" s="69"/>
      <c r="BN1648" s="80"/>
      <c r="BO1648" s="80"/>
      <c r="BP1648" s="69"/>
      <c r="BQ1648" s="69"/>
      <c r="BR1648" s="80"/>
      <c r="BS1648" s="80"/>
      <c r="BT1648" s="69"/>
      <c r="BU1648" s="69"/>
      <c r="BV1648" s="80"/>
      <c r="BW1648" s="80"/>
      <c r="BX1648" s="69"/>
      <c r="BY1648" s="69"/>
      <c r="BZ1648" s="80"/>
      <c r="CA1648" s="80"/>
      <c r="CB1648" s="69"/>
      <c r="CC1648" s="69"/>
      <c r="CD1648" s="80"/>
      <c r="CE1648" s="80"/>
      <c r="CF1648" s="69"/>
      <c r="CG1648" s="69"/>
      <c r="CH1648" s="69"/>
      <c r="CI1648" s="69"/>
      <c r="CJ1648" s="69"/>
      <c r="CK1648" s="69"/>
      <c r="CL1648" s="68"/>
      <c r="CM1648" s="67"/>
      <c r="CN1648" s="67"/>
      <c r="CO1648" s="69"/>
      <c r="CP1648" s="68"/>
      <c r="CQ1648" s="67"/>
      <c r="CR1648" s="67"/>
      <c r="CS1648" s="69"/>
      <c r="CT1648" s="81"/>
      <c r="CU1648" s="69"/>
      <c r="CV1648" s="69"/>
      <c r="CW1648" s="69"/>
      <c r="CX1648" s="69"/>
      <c r="CY1648" s="69"/>
      <c r="CZ1648" s="69"/>
    </row>
    <row r="1649" spans="2:104">
      <c r="B1649" s="69"/>
      <c r="C1649" s="69"/>
      <c r="D1649" s="67"/>
      <c r="E1649" s="69"/>
      <c r="F1649" s="68"/>
      <c r="G1649" s="67"/>
      <c r="H1649" s="69"/>
      <c r="I1649" s="69"/>
      <c r="J1649" s="69"/>
      <c r="K1649" s="69"/>
      <c r="L1649" s="69"/>
      <c r="M1649" s="69"/>
      <c r="N1649" s="69"/>
      <c r="O1649" s="69"/>
      <c r="P1649" s="69"/>
      <c r="Q1649" s="69"/>
      <c r="R1649" s="69"/>
      <c r="S1649" s="80"/>
      <c r="T1649" s="80"/>
      <c r="U1649" s="80"/>
      <c r="V1649" s="80"/>
      <c r="W1649" s="80"/>
      <c r="X1649" s="80"/>
      <c r="Y1649" s="80"/>
      <c r="Z1649" s="80"/>
      <c r="AA1649" s="80"/>
      <c r="AB1649" s="80"/>
      <c r="AC1649" s="80"/>
      <c r="AD1649" s="80"/>
      <c r="AE1649" s="69"/>
      <c r="AF1649" s="69"/>
      <c r="AG1649" s="69"/>
      <c r="AH1649" s="80"/>
      <c r="AI1649" s="80"/>
      <c r="AJ1649" s="69"/>
      <c r="AK1649" s="69"/>
      <c r="AL1649" s="80"/>
      <c r="AM1649" s="80"/>
      <c r="AN1649" s="69"/>
      <c r="AO1649" s="69"/>
      <c r="AP1649" s="80"/>
      <c r="AQ1649" s="80"/>
      <c r="AR1649" s="69"/>
      <c r="AS1649" s="69"/>
      <c r="AT1649" s="80"/>
      <c r="AU1649" s="80"/>
      <c r="AV1649" s="69"/>
      <c r="AW1649" s="69"/>
      <c r="AX1649" s="80"/>
      <c r="AY1649" s="80"/>
      <c r="AZ1649" s="69"/>
      <c r="BA1649" s="69"/>
      <c r="BB1649" s="80"/>
      <c r="BC1649" s="80"/>
      <c r="BD1649" s="69"/>
      <c r="BE1649" s="69"/>
      <c r="BF1649" s="80"/>
      <c r="BG1649" s="80"/>
      <c r="BH1649" s="69"/>
      <c r="BI1649" s="69"/>
      <c r="BJ1649" s="80"/>
      <c r="BK1649" s="80"/>
      <c r="BL1649" s="69"/>
      <c r="BM1649" s="69"/>
      <c r="BN1649" s="80"/>
      <c r="BO1649" s="80"/>
      <c r="BP1649" s="69"/>
      <c r="BQ1649" s="69"/>
      <c r="BR1649" s="80"/>
      <c r="BS1649" s="80"/>
      <c r="BT1649" s="69"/>
      <c r="BU1649" s="69"/>
      <c r="BV1649" s="80"/>
      <c r="BW1649" s="80"/>
      <c r="BX1649" s="69"/>
      <c r="BY1649" s="69"/>
      <c r="BZ1649" s="80"/>
      <c r="CA1649" s="80"/>
      <c r="CB1649" s="69"/>
      <c r="CC1649" s="69"/>
      <c r="CD1649" s="80"/>
      <c r="CE1649" s="80"/>
      <c r="CF1649" s="69"/>
      <c r="CG1649" s="69"/>
      <c r="CH1649" s="69"/>
      <c r="CI1649" s="69"/>
      <c r="CJ1649" s="69"/>
      <c r="CK1649" s="69"/>
      <c r="CL1649" s="68"/>
      <c r="CM1649" s="67"/>
      <c r="CN1649" s="67"/>
      <c r="CO1649" s="69"/>
      <c r="CP1649" s="68"/>
      <c r="CQ1649" s="67"/>
      <c r="CR1649" s="67"/>
      <c r="CS1649" s="69"/>
      <c r="CT1649" s="81"/>
      <c r="CU1649" s="69"/>
      <c r="CV1649" s="69"/>
      <c r="CW1649" s="69"/>
      <c r="CX1649" s="69"/>
      <c r="CY1649" s="69"/>
      <c r="CZ1649" s="69"/>
    </row>
    <row r="1650" spans="2:104">
      <c r="B1650" s="69"/>
      <c r="C1650" s="69"/>
      <c r="D1650" s="67"/>
      <c r="E1650" s="69"/>
      <c r="F1650" s="68"/>
      <c r="G1650" s="67"/>
      <c r="H1650" s="69"/>
      <c r="I1650" s="69"/>
      <c r="J1650" s="69"/>
      <c r="K1650" s="69"/>
      <c r="L1650" s="69"/>
      <c r="M1650" s="69"/>
      <c r="N1650" s="69"/>
      <c r="O1650" s="69"/>
      <c r="P1650" s="69"/>
      <c r="Q1650" s="69"/>
      <c r="R1650" s="69"/>
      <c r="S1650" s="80"/>
      <c r="T1650" s="80"/>
      <c r="U1650" s="80"/>
      <c r="V1650" s="80"/>
      <c r="W1650" s="80"/>
      <c r="X1650" s="80"/>
      <c r="Y1650" s="80"/>
      <c r="Z1650" s="80"/>
      <c r="AA1650" s="80"/>
      <c r="AB1650" s="80"/>
      <c r="AC1650" s="80"/>
      <c r="AD1650" s="80"/>
      <c r="AE1650" s="69"/>
      <c r="AF1650" s="69"/>
      <c r="AG1650" s="69"/>
      <c r="AH1650" s="80"/>
      <c r="AI1650" s="80"/>
      <c r="AJ1650" s="69"/>
      <c r="AK1650" s="69"/>
      <c r="AL1650" s="80"/>
      <c r="AM1650" s="80"/>
      <c r="AN1650" s="69"/>
      <c r="AO1650" s="69"/>
      <c r="AP1650" s="80"/>
      <c r="AQ1650" s="80"/>
      <c r="AR1650" s="69"/>
      <c r="AS1650" s="69"/>
      <c r="AT1650" s="80"/>
      <c r="AU1650" s="80"/>
      <c r="AV1650" s="69"/>
      <c r="AW1650" s="69"/>
      <c r="AX1650" s="80"/>
      <c r="AY1650" s="80"/>
      <c r="AZ1650" s="69"/>
      <c r="BA1650" s="69"/>
      <c r="BB1650" s="80"/>
      <c r="BC1650" s="80"/>
      <c r="BD1650" s="69"/>
      <c r="BE1650" s="69"/>
      <c r="BF1650" s="80"/>
      <c r="BG1650" s="80"/>
      <c r="BH1650" s="69"/>
      <c r="BI1650" s="69"/>
      <c r="BJ1650" s="80"/>
      <c r="BK1650" s="80"/>
      <c r="BL1650" s="69"/>
      <c r="BM1650" s="69"/>
      <c r="BN1650" s="80"/>
      <c r="BO1650" s="80"/>
      <c r="BP1650" s="69"/>
      <c r="BQ1650" s="69"/>
      <c r="BR1650" s="80"/>
      <c r="BS1650" s="80"/>
      <c r="BT1650" s="69"/>
      <c r="BU1650" s="69"/>
      <c r="BV1650" s="80"/>
      <c r="BW1650" s="80"/>
      <c r="BX1650" s="69"/>
      <c r="BY1650" s="69"/>
      <c r="BZ1650" s="80"/>
      <c r="CA1650" s="80"/>
      <c r="CB1650" s="69"/>
      <c r="CC1650" s="69"/>
      <c r="CD1650" s="80"/>
      <c r="CE1650" s="80"/>
      <c r="CF1650" s="69"/>
      <c r="CG1650" s="69"/>
      <c r="CH1650" s="69"/>
      <c r="CI1650" s="69"/>
      <c r="CJ1650" s="69"/>
      <c r="CK1650" s="69"/>
      <c r="CL1650" s="68"/>
      <c r="CM1650" s="67"/>
      <c r="CN1650" s="67"/>
      <c r="CO1650" s="69"/>
      <c r="CP1650" s="68"/>
      <c r="CQ1650" s="67"/>
      <c r="CR1650" s="67"/>
      <c r="CS1650" s="69"/>
      <c r="CT1650" s="81"/>
      <c r="CU1650" s="69"/>
      <c r="CV1650" s="69"/>
      <c r="CW1650" s="69"/>
      <c r="CX1650" s="69"/>
      <c r="CY1650" s="69"/>
      <c r="CZ1650" s="69"/>
    </row>
    <row r="1651" spans="2:104">
      <c r="B1651" s="69"/>
      <c r="C1651" s="69"/>
      <c r="D1651" s="67"/>
      <c r="E1651" s="69"/>
      <c r="F1651" s="68"/>
      <c r="G1651" s="67"/>
      <c r="H1651" s="69"/>
      <c r="I1651" s="69"/>
      <c r="J1651" s="69"/>
      <c r="K1651" s="69"/>
      <c r="L1651" s="69"/>
      <c r="M1651" s="69"/>
      <c r="N1651" s="69"/>
      <c r="O1651" s="69"/>
      <c r="P1651" s="69"/>
      <c r="Q1651" s="69"/>
      <c r="R1651" s="69"/>
      <c r="S1651" s="80"/>
      <c r="T1651" s="80"/>
      <c r="U1651" s="80"/>
      <c r="V1651" s="80"/>
      <c r="W1651" s="80"/>
      <c r="X1651" s="80"/>
      <c r="Y1651" s="80"/>
      <c r="Z1651" s="80"/>
      <c r="AA1651" s="80"/>
      <c r="AB1651" s="80"/>
      <c r="AC1651" s="80"/>
      <c r="AD1651" s="80"/>
      <c r="AE1651" s="69"/>
      <c r="AF1651" s="69"/>
      <c r="AG1651" s="69"/>
      <c r="AH1651" s="80"/>
      <c r="AI1651" s="80"/>
      <c r="AJ1651" s="69"/>
      <c r="AK1651" s="69"/>
      <c r="AL1651" s="80"/>
      <c r="AM1651" s="80"/>
      <c r="AN1651" s="69"/>
      <c r="AO1651" s="69"/>
      <c r="AP1651" s="80"/>
      <c r="AQ1651" s="80"/>
      <c r="AR1651" s="69"/>
      <c r="AS1651" s="69"/>
      <c r="AT1651" s="80"/>
      <c r="AU1651" s="80"/>
      <c r="AV1651" s="69"/>
      <c r="AW1651" s="69"/>
      <c r="AX1651" s="80"/>
      <c r="AY1651" s="80"/>
      <c r="AZ1651" s="69"/>
      <c r="BA1651" s="69"/>
      <c r="BB1651" s="80"/>
      <c r="BC1651" s="80"/>
      <c r="BD1651" s="69"/>
      <c r="BE1651" s="69"/>
      <c r="BF1651" s="80"/>
      <c r="BG1651" s="80"/>
      <c r="BH1651" s="69"/>
      <c r="BI1651" s="69"/>
      <c r="BJ1651" s="80"/>
      <c r="BK1651" s="80"/>
      <c r="BL1651" s="69"/>
      <c r="BM1651" s="69"/>
      <c r="BN1651" s="80"/>
      <c r="BO1651" s="80"/>
      <c r="BP1651" s="69"/>
      <c r="BQ1651" s="69"/>
      <c r="BR1651" s="80"/>
      <c r="BS1651" s="80"/>
      <c r="BT1651" s="69"/>
      <c r="BU1651" s="69"/>
      <c r="BV1651" s="80"/>
      <c r="BW1651" s="80"/>
      <c r="BX1651" s="69"/>
      <c r="BY1651" s="69"/>
      <c r="BZ1651" s="80"/>
      <c r="CA1651" s="80"/>
      <c r="CB1651" s="69"/>
      <c r="CC1651" s="69"/>
      <c r="CD1651" s="80"/>
      <c r="CE1651" s="80"/>
      <c r="CF1651" s="69"/>
      <c r="CG1651" s="69"/>
      <c r="CH1651" s="69"/>
      <c r="CI1651" s="69"/>
      <c r="CJ1651" s="69"/>
      <c r="CK1651" s="69"/>
      <c r="CL1651" s="68"/>
      <c r="CM1651" s="67"/>
      <c r="CN1651" s="67"/>
      <c r="CO1651" s="69"/>
      <c r="CP1651" s="68"/>
      <c r="CQ1651" s="67"/>
      <c r="CR1651" s="67"/>
      <c r="CS1651" s="69"/>
      <c r="CT1651" s="81"/>
      <c r="CU1651" s="69"/>
      <c r="CV1651" s="69"/>
      <c r="CW1651" s="69"/>
      <c r="CX1651" s="69"/>
      <c r="CY1651" s="69"/>
      <c r="CZ1651" s="69"/>
    </row>
    <row r="1652" spans="2:104">
      <c r="B1652" s="69"/>
      <c r="C1652" s="69"/>
      <c r="D1652" s="67"/>
      <c r="E1652" s="69"/>
      <c r="F1652" s="68"/>
      <c r="G1652" s="67"/>
      <c r="H1652" s="69"/>
      <c r="I1652" s="69"/>
      <c r="J1652" s="69"/>
      <c r="K1652" s="69"/>
      <c r="L1652" s="69"/>
      <c r="M1652" s="69"/>
      <c r="N1652" s="69"/>
      <c r="O1652" s="69"/>
      <c r="P1652" s="69"/>
      <c r="Q1652" s="69"/>
      <c r="R1652" s="69"/>
      <c r="S1652" s="80"/>
      <c r="T1652" s="80"/>
      <c r="U1652" s="80"/>
      <c r="V1652" s="80"/>
      <c r="W1652" s="80"/>
      <c r="X1652" s="80"/>
      <c r="Y1652" s="80"/>
      <c r="Z1652" s="80"/>
      <c r="AA1652" s="80"/>
      <c r="AB1652" s="80"/>
      <c r="AC1652" s="80"/>
      <c r="AD1652" s="80"/>
      <c r="AE1652" s="69"/>
      <c r="AF1652" s="69"/>
      <c r="AG1652" s="69"/>
      <c r="AH1652" s="80"/>
      <c r="AI1652" s="80"/>
      <c r="AJ1652" s="69"/>
      <c r="AK1652" s="69"/>
      <c r="AL1652" s="80"/>
      <c r="AM1652" s="80"/>
      <c r="AN1652" s="69"/>
      <c r="AO1652" s="69"/>
      <c r="AP1652" s="80"/>
      <c r="AQ1652" s="80"/>
      <c r="AR1652" s="69"/>
      <c r="AS1652" s="69"/>
      <c r="AT1652" s="80"/>
      <c r="AU1652" s="80"/>
      <c r="AV1652" s="69"/>
      <c r="AW1652" s="69"/>
      <c r="AX1652" s="80"/>
      <c r="AY1652" s="80"/>
      <c r="AZ1652" s="69"/>
      <c r="BA1652" s="69"/>
      <c r="BB1652" s="80"/>
      <c r="BC1652" s="80"/>
      <c r="BD1652" s="69"/>
      <c r="BE1652" s="69"/>
      <c r="BF1652" s="80"/>
      <c r="BG1652" s="80"/>
      <c r="BH1652" s="69"/>
      <c r="BI1652" s="69"/>
      <c r="BJ1652" s="80"/>
      <c r="BK1652" s="80"/>
      <c r="BL1652" s="69"/>
      <c r="BM1652" s="69"/>
      <c r="BN1652" s="80"/>
      <c r="BO1652" s="80"/>
      <c r="BP1652" s="69"/>
      <c r="BQ1652" s="69"/>
      <c r="BR1652" s="80"/>
      <c r="BS1652" s="80"/>
      <c r="BT1652" s="69"/>
      <c r="BU1652" s="69"/>
      <c r="BV1652" s="80"/>
      <c r="BW1652" s="80"/>
      <c r="BX1652" s="69"/>
      <c r="BY1652" s="69"/>
      <c r="BZ1652" s="80"/>
      <c r="CA1652" s="80"/>
      <c r="CB1652" s="69"/>
      <c r="CC1652" s="69"/>
      <c r="CD1652" s="80"/>
      <c r="CE1652" s="80"/>
      <c r="CF1652" s="69"/>
      <c r="CG1652" s="69"/>
      <c r="CH1652" s="69"/>
      <c r="CI1652" s="69"/>
      <c r="CJ1652" s="69"/>
      <c r="CK1652" s="69"/>
      <c r="CL1652" s="68"/>
      <c r="CM1652" s="67"/>
      <c r="CN1652" s="67"/>
      <c r="CO1652" s="69"/>
      <c r="CP1652" s="68"/>
      <c r="CQ1652" s="67"/>
      <c r="CR1652" s="67"/>
      <c r="CS1652" s="69"/>
      <c r="CT1652" s="81"/>
      <c r="CU1652" s="69"/>
      <c r="CV1652" s="69"/>
      <c r="CW1652" s="69"/>
      <c r="CX1652" s="69"/>
      <c r="CY1652" s="69"/>
      <c r="CZ1652" s="69"/>
    </row>
    <row r="1653" spans="2:104">
      <c r="B1653" s="69"/>
      <c r="C1653" s="69"/>
      <c r="D1653" s="67"/>
      <c r="E1653" s="69"/>
      <c r="F1653" s="68"/>
      <c r="G1653" s="67"/>
      <c r="H1653" s="69"/>
      <c r="I1653" s="69"/>
      <c r="J1653" s="69"/>
      <c r="K1653" s="69"/>
      <c r="L1653" s="69"/>
      <c r="M1653" s="69"/>
      <c r="N1653" s="69"/>
      <c r="O1653" s="69"/>
      <c r="P1653" s="69"/>
      <c r="Q1653" s="69"/>
      <c r="R1653" s="69"/>
      <c r="S1653" s="80"/>
      <c r="T1653" s="80"/>
      <c r="U1653" s="80"/>
      <c r="V1653" s="80"/>
      <c r="W1653" s="80"/>
      <c r="X1653" s="80"/>
      <c r="Y1653" s="80"/>
      <c r="Z1653" s="80"/>
      <c r="AA1653" s="80"/>
      <c r="AB1653" s="80"/>
      <c r="AC1653" s="80"/>
      <c r="AD1653" s="80"/>
      <c r="AE1653" s="69"/>
      <c r="AF1653" s="69"/>
      <c r="AG1653" s="69"/>
      <c r="AH1653" s="80"/>
      <c r="AI1653" s="80"/>
      <c r="AJ1653" s="69"/>
      <c r="AK1653" s="69"/>
      <c r="AL1653" s="80"/>
      <c r="AM1653" s="80"/>
      <c r="AN1653" s="69"/>
      <c r="AO1653" s="69"/>
      <c r="AP1653" s="80"/>
      <c r="AQ1653" s="80"/>
      <c r="AR1653" s="69"/>
      <c r="AS1653" s="69"/>
      <c r="AT1653" s="80"/>
      <c r="AU1653" s="80"/>
      <c r="AV1653" s="69"/>
      <c r="AW1653" s="69"/>
      <c r="AX1653" s="80"/>
      <c r="AY1653" s="80"/>
      <c r="AZ1653" s="69"/>
      <c r="BA1653" s="69"/>
      <c r="BB1653" s="80"/>
      <c r="BC1653" s="80"/>
      <c r="BD1653" s="69"/>
      <c r="BE1653" s="69"/>
      <c r="BF1653" s="80"/>
      <c r="BG1653" s="80"/>
      <c r="BH1653" s="69"/>
      <c r="BI1653" s="69"/>
      <c r="BJ1653" s="80"/>
      <c r="BK1653" s="80"/>
      <c r="BL1653" s="69"/>
      <c r="BM1653" s="69"/>
      <c r="BN1653" s="80"/>
      <c r="BO1653" s="80"/>
      <c r="BP1653" s="69"/>
      <c r="BQ1653" s="69"/>
      <c r="BR1653" s="80"/>
      <c r="BS1653" s="80"/>
      <c r="BT1653" s="69"/>
      <c r="BU1653" s="69"/>
      <c r="BV1653" s="80"/>
      <c r="BW1653" s="80"/>
      <c r="BX1653" s="69"/>
      <c r="BY1653" s="69"/>
      <c r="BZ1653" s="80"/>
      <c r="CA1653" s="80"/>
      <c r="CB1653" s="69"/>
      <c r="CC1653" s="69"/>
      <c r="CD1653" s="80"/>
      <c r="CE1653" s="80"/>
      <c r="CF1653" s="69"/>
      <c r="CG1653" s="69"/>
      <c r="CH1653" s="69"/>
      <c r="CI1653" s="69"/>
      <c r="CJ1653" s="69"/>
      <c r="CK1653" s="69"/>
      <c r="CL1653" s="68"/>
      <c r="CM1653" s="67"/>
      <c r="CN1653" s="67"/>
      <c r="CO1653" s="69"/>
      <c r="CP1653" s="68"/>
      <c r="CQ1653" s="67"/>
      <c r="CR1653" s="67"/>
      <c r="CS1653" s="69"/>
      <c r="CT1653" s="81"/>
      <c r="CU1653" s="69"/>
      <c r="CV1653" s="69"/>
      <c r="CW1653" s="69"/>
      <c r="CX1653" s="69"/>
      <c r="CY1653" s="69"/>
      <c r="CZ1653" s="69"/>
    </row>
    <row r="1654" spans="2:104">
      <c r="B1654" s="69"/>
      <c r="C1654" s="69"/>
      <c r="D1654" s="67"/>
      <c r="E1654" s="69"/>
      <c r="F1654" s="68"/>
      <c r="G1654" s="67"/>
      <c r="H1654" s="69"/>
      <c r="I1654" s="69"/>
      <c r="J1654" s="69"/>
      <c r="K1654" s="69"/>
      <c r="L1654" s="69"/>
      <c r="M1654" s="69"/>
      <c r="N1654" s="69"/>
      <c r="O1654" s="69"/>
      <c r="P1654" s="69"/>
      <c r="Q1654" s="69"/>
      <c r="R1654" s="69"/>
      <c r="S1654" s="80"/>
      <c r="T1654" s="80"/>
      <c r="U1654" s="80"/>
      <c r="V1654" s="80"/>
      <c r="W1654" s="80"/>
      <c r="X1654" s="80"/>
      <c r="Y1654" s="80"/>
      <c r="Z1654" s="80"/>
      <c r="AA1654" s="80"/>
      <c r="AB1654" s="80"/>
      <c r="AC1654" s="80"/>
      <c r="AD1654" s="80"/>
      <c r="AE1654" s="69"/>
      <c r="AF1654" s="69"/>
      <c r="AG1654" s="69"/>
      <c r="AH1654" s="80"/>
      <c r="AI1654" s="80"/>
      <c r="AJ1654" s="69"/>
      <c r="AK1654" s="69"/>
      <c r="AL1654" s="80"/>
      <c r="AM1654" s="80"/>
      <c r="AN1654" s="69"/>
      <c r="AO1654" s="69"/>
      <c r="AP1654" s="80"/>
      <c r="AQ1654" s="80"/>
      <c r="AR1654" s="69"/>
      <c r="AS1654" s="69"/>
      <c r="AT1654" s="80"/>
      <c r="AU1654" s="80"/>
      <c r="AV1654" s="69"/>
      <c r="AW1654" s="69"/>
      <c r="AX1654" s="80"/>
      <c r="AY1654" s="80"/>
      <c r="AZ1654" s="69"/>
      <c r="BA1654" s="69"/>
      <c r="BB1654" s="80"/>
      <c r="BC1654" s="80"/>
      <c r="BD1654" s="69"/>
      <c r="BE1654" s="69"/>
      <c r="BF1654" s="80"/>
      <c r="BG1654" s="80"/>
      <c r="BH1654" s="69"/>
      <c r="BI1654" s="69"/>
      <c r="BJ1654" s="80"/>
      <c r="BK1654" s="80"/>
      <c r="BL1654" s="69"/>
      <c r="BM1654" s="69"/>
      <c r="BN1654" s="80"/>
      <c r="BO1654" s="80"/>
      <c r="BP1654" s="69"/>
      <c r="BQ1654" s="69"/>
      <c r="BR1654" s="80"/>
      <c r="BS1654" s="80"/>
      <c r="BT1654" s="69"/>
      <c r="BU1654" s="69"/>
      <c r="BV1654" s="80"/>
      <c r="BW1654" s="80"/>
      <c r="BX1654" s="69"/>
      <c r="BY1654" s="69"/>
      <c r="BZ1654" s="80"/>
      <c r="CA1654" s="80"/>
      <c r="CB1654" s="69"/>
      <c r="CC1654" s="69"/>
      <c r="CD1654" s="80"/>
      <c r="CE1654" s="80"/>
      <c r="CF1654" s="69"/>
      <c r="CG1654" s="69"/>
      <c r="CH1654" s="69"/>
      <c r="CI1654" s="69"/>
      <c r="CJ1654" s="69"/>
      <c r="CK1654" s="69"/>
      <c r="CL1654" s="68"/>
      <c r="CM1654" s="67"/>
      <c r="CN1654" s="67"/>
      <c r="CO1654" s="69"/>
      <c r="CP1654" s="68"/>
      <c r="CQ1654" s="67"/>
      <c r="CR1654" s="67"/>
      <c r="CS1654" s="69"/>
      <c r="CT1654" s="81"/>
      <c r="CU1654" s="69"/>
      <c r="CV1654" s="69"/>
      <c r="CW1654" s="69"/>
      <c r="CX1654" s="69"/>
      <c r="CY1654" s="69"/>
      <c r="CZ1654" s="69"/>
    </row>
    <row r="1655" spans="2:104">
      <c r="B1655" s="69"/>
      <c r="C1655" s="69"/>
      <c r="D1655" s="67"/>
      <c r="E1655" s="69"/>
      <c r="F1655" s="68"/>
      <c r="G1655" s="67"/>
      <c r="H1655" s="69"/>
      <c r="I1655" s="69"/>
      <c r="J1655" s="69"/>
      <c r="K1655" s="69"/>
      <c r="L1655" s="69"/>
      <c r="M1655" s="69"/>
      <c r="N1655" s="69"/>
      <c r="O1655" s="69"/>
      <c r="P1655" s="69"/>
      <c r="Q1655" s="69"/>
      <c r="R1655" s="69"/>
      <c r="S1655" s="80"/>
      <c r="T1655" s="80"/>
      <c r="U1655" s="80"/>
      <c r="V1655" s="80"/>
      <c r="W1655" s="80"/>
      <c r="X1655" s="80"/>
      <c r="Y1655" s="80"/>
      <c r="Z1655" s="80"/>
      <c r="AA1655" s="80"/>
      <c r="AB1655" s="80"/>
      <c r="AC1655" s="80"/>
      <c r="AD1655" s="80"/>
      <c r="AE1655" s="69"/>
      <c r="AF1655" s="69"/>
      <c r="AG1655" s="69"/>
      <c r="AH1655" s="80"/>
      <c r="AI1655" s="80"/>
      <c r="AJ1655" s="69"/>
      <c r="AK1655" s="69"/>
      <c r="AL1655" s="80"/>
      <c r="AM1655" s="80"/>
      <c r="AN1655" s="69"/>
      <c r="AO1655" s="69"/>
      <c r="AP1655" s="80"/>
      <c r="AQ1655" s="80"/>
      <c r="AR1655" s="69"/>
      <c r="AS1655" s="69"/>
      <c r="AT1655" s="80"/>
      <c r="AU1655" s="80"/>
      <c r="AV1655" s="69"/>
      <c r="AW1655" s="69"/>
      <c r="AX1655" s="80"/>
      <c r="AY1655" s="80"/>
      <c r="AZ1655" s="69"/>
      <c r="BA1655" s="69"/>
      <c r="BB1655" s="80"/>
      <c r="BC1655" s="80"/>
      <c r="BD1655" s="69"/>
      <c r="BE1655" s="69"/>
      <c r="BF1655" s="80"/>
      <c r="BG1655" s="80"/>
      <c r="BH1655" s="69"/>
      <c r="BI1655" s="69"/>
      <c r="BJ1655" s="80"/>
      <c r="BK1655" s="80"/>
      <c r="BL1655" s="69"/>
      <c r="BM1655" s="69"/>
      <c r="BN1655" s="80"/>
      <c r="BO1655" s="80"/>
      <c r="BP1655" s="69"/>
      <c r="BQ1655" s="69"/>
      <c r="BR1655" s="80"/>
      <c r="BS1655" s="80"/>
      <c r="BT1655" s="69"/>
      <c r="BU1655" s="69"/>
      <c r="BV1655" s="80"/>
      <c r="BW1655" s="80"/>
      <c r="BX1655" s="69"/>
      <c r="BY1655" s="69"/>
      <c r="BZ1655" s="80"/>
      <c r="CA1655" s="80"/>
      <c r="CB1655" s="69"/>
      <c r="CC1655" s="69"/>
      <c r="CD1655" s="80"/>
      <c r="CE1655" s="80"/>
      <c r="CF1655" s="69"/>
      <c r="CG1655" s="69"/>
      <c r="CH1655" s="69"/>
      <c r="CI1655" s="69"/>
      <c r="CJ1655" s="69"/>
      <c r="CK1655" s="69"/>
      <c r="CL1655" s="68"/>
      <c r="CM1655" s="67"/>
      <c r="CN1655" s="67"/>
      <c r="CO1655" s="69"/>
      <c r="CP1655" s="68"/>
      <c r="CQ1655" s="67"/>
      <c r="CR1655" s="67"/>
      <c r="CS1655" s="69"/>
      <c r="CT1655" s="81"/>
      <c r="CU1655" s="69"/>
      <c r="CV1655" s="69"/>
      <c r="CW1655" s="69"/>
      <c r="CX1655" s="69"/>
      <c r="CY1655" s="69"/>
      <c r="CZ1655" s="69"/>
    </row>
    <row r="1656" spans="2:104">
      <c r="B1656" s="69"/>
      <c r="C1656" s="69"/>
      <c r="D1656" s="67"/>
      <c r="E1656" s="69"/>
      <c r="F1656" s="68"/>
      <c r="G1656" s="67"/>
      <c r="H1656" s="69"/>
      <c r="I1656" s="69"/>
      <c r="J1656" s="69"/>
      <c r="K1656" s="69"/>
      <c r="L1656" s="69"/>
      <c r="M1656" s="69"/>
      <c r="N1656" s="69"/>
      <c r="O1656" s="69"/>
      <c r="P1656" s="69"/>
      <c r="Q1656" s="69"/>
      <c r="R1656" s="69"/>
      <c r="S1656" s="80"/>
      <c r="T1656" s="80"/>
      <c r="U1656" s="80"/>
      <c r="V1656" s="80"/>
      <c r="W1656" s="80"/>
      <c r="X1656" s="80"/>
      <c r="Y1656" s="80"/>
      <c r="Z1656" s="80"/>
      <c r="AA1656" s="80"/>
      <c r="AB1656" s="80"/>
      <c r="AC1656" s="80"/>
      <c r="AD1656" s="80"/>
      <c r="AE1656" s="69"/>
      <c r="AF1656" s="69"/>
      <c r="AG1656" s="69"/>
      <c r="AH1656" s="80"/>
      <c r="AI1656" s="80"/>
      <c r="AJ1656" s="69"/>
      <c r="AK1656" s="69"/>
      <c r="AL1656" s="80"/>
      <c r="AM1656" s="80"/>
      <c r="AN1656" s="69"/>
      <c r="AO1656" s="69"/>
      <c r="AP1656" s="80"/>
      <c r="AQ1656" s="80"/>
      <c r="AR1656" s="69"/>
      <c r="AS1656" s="69"/>
      <c r="AT1656" s="80"/>
      <c r="AU1656" s="80"/>
      <c r="AV1656" s="69"/>
      <c r="AW1656" s="69"/>
      <c r="AX1656" s="80"/>
      <c r="AY1656" s="80"/>
      <c r="AZ1656" s="69"/>
      <c r="BA1656" s="69"/>
      <c r="BB1656" s="80"/>
      <c r="BC1656" s="80"/>
      <c r="BD1656" s="69"/>
      <c r="BE1656" s="69"/>
      <c r="BF1656" s="80"/>
      <c r="BG1656" s="80"/>
      <c r="BH1656" s="69"/>
      <c r="BI1656" s="69"/>
      <c r="BJ1656" s="80"/>
      <c r="BK1656" s="80"/>
      <c r="BL1656" s="69"/>
      <c r="BM1656" s="69"/>
      <c r="BN1656" s="80"/>
      <c r="BO1656" s="80"/>
      <c r="BP1656" s="69"/>
      <c r="BQ1656" s="69"/>
      <c r="BR1656" s="80"/>
      <c r="BS1656" s="80"/>
      <c r="BT1656" s="69"/>
      <c r="BU1656" s="69"/>
      <c r="BV1656" s="80"/>
      <c r="BW1656" s="80"/>
      <c r="BX1656" s="69"/>
      <c r="BY1656" s="69"/>
      <c r="BZ1656" s="80"/>
      <c r="CA1656" s="80"/>
      <c r="CB1656" s="69"/>
      <c r="CC1656" s="69"/>
      <c r="CD1656" s="80"/>
      <c r="CE1656" s="80"/>
      <c r="CF1656" s="69"/>
      <c r="CG1656" s="69"/>
      <c r="CH1656" s="69"/>
      <c r="CI1656" s="69"/>
      <c r="CJ1656" s="69"/>
      <c r="CK1656" s="69"/>
      <c r="CL1656" s="68"/>
      <c r="CM1656" s="67"/>
      <c r="CN1656" s="67"/>
      <c r="CO1656" s="69"/>
      <c r="CP1656" s="68"/>
      <c r="CQ1656" s="67"/>
      <c r="CR1656" s="67"/>
      <c r="CS1656" s="69"/>
      <c r="CT1656" s="81"/>
      <c r="CU1656" s="69"/>
      <c r="CV1656" s="69"/>
      <c r="CW1656" s="69"/>
      <c r="CX1656" s="69"/>
      <c r="CY1656" s="69"/>
      <c r="CZ1656" s="69"/>
    </row>
    <row r="1657" spans="2:104">
      <c r="B1657" s="69"/>
      <c r="C1657" s="69"/>
      <c r="D1657" s="67"/>
      <c r="E1657" s="69"/>
      <c r="F1657" s="68"/>
      <c r="G1657" s="67"/>
      <c r="H1657" s="69"/>
      <c r="I1657" s="69"/>
      <c r="J1657" s="69"/>
      <c r="K1657" s="69"/>
      <c r="L1657" s="69"/>
      <c r="M1657" s="69"/>
      <c r="N1657" s="69"/>
      <c r="O1657" s="69"/>
      <c r="P1657" s="69"/>
      <c r="Q1657" s="69"/>
      <c r="R1657" s="69"/>
      <c r="S1657" s="80"/>
      <c r="T1657" s="80"/>
      <c r="U1657" s="80"/>
      <c r="V1657" s="80"/>
      <c r="W1657" s="80"/>
      <c r="X1657" s="80"/>
      <c r="Y1657" s="80"/>
      <c r="Z1657" s="80"/>
      <c r="AA1657" s="80"/>
      <c r="AB1657" s="80"/>
      <c r="AC1657" s="80"/>
      <c r="AD1657" s="80"/>
      <c r="AE1657" s="69"/>
      <c r="AF1657" s="69"/>
      <c r="AG1657" s="69"/>
      <c r="AH1657" s="80"/>
      <c r="AI1657" s="80"/>
      <c r="AJ1657" s="69"/>
      <c r="AK1657" s="69"/>
      <c r="AL1657" s="80"/>
      <c r="AM1657" s="80"/>
      <c r="AN1657" s="69"/>
      <c r="AO1657" s="69"/>
      <c r="AP1657" s="80"/>
      <c r="AQ1657" s="80"/>
      <c r="AR1657" s="69"/>
      <c r="AS1657" s="69"/>
      <c r="AT1657" s="80"/>
      <c r="AU1657" s="80"/>
      <c r="AV1657" s="69"/>
      <c r="AW1657" s="69"/>
      <c r="AX1657" s="80"/>
      <c r="AY1657" s="80"/>
      <c r="AZ1657" s="69"/>
      <c r="BA1657" s="69"/>
      <c r="BB1657" s="80"/>
      <c r="BC1657" s="80"/>
      <c r="BD1657" s="69"/>
      <c r="BE1657" s="69"/>
      <c r="BF1657" s="80"/>
      <c r="BG1657" s="80"/>
      <c r="BH1657" s="69"/>
      <c r="BI1657" s="69"/>
      <c r="BJ1657" s="80"/>
      <c r="BK1657" s="80"/>
      <c r="BL1657" s="69"/>
      <c r="BM1657" s="69"/>
      <c r="BN1657" s="80"/>
      <c r="BO1657" s="80"/>
      <c r="BP1657" s="69"/>
      <c r="BQ1657" s="69"/>
      <c r="BR1657" s="80"/>
      <c r="BS1657" s="80"/>
      <c r="BT1657" s="69"/>
      <c r="BU1657" s="69"/>
      <c r="BV1657" s="80"/>
      <c r="BW1657" s="80"/>
      <c r="BX1657" s="69"/>
      <c r="BY1657" s="69"/>
      <c r="BZ1657" s="80"/>
      <c r="CA1657" s="80"/>
      <c r="CB1657" s="69"/>
      <c r="CC1657" s="69"/>
      <c r="CD1657" s="80"/>
      <c r="CE1657" s="80"/>
      <c r="CF1657" s="69"/>
      <c r="CG1657" s="69"/>
      <c r="CH1657" s="69"/>
      <c r="CI1657" s="69"/>
      <c r="CJ1657" s="69"/>
      <c r="CK1657" s="69"/>
      <c r="CL1657" s="68"/>
      <c r="CM1657" s="67"/>
      <c r="CN1657" s="67"/>
      <c r="CO1657" s="69"/>
      <c r="CP1657" s="68"/>
      <c r="CQ1657" s="67"/>
      <c r="CR1657" s="67"/>
      <c r="CS1657" s="69"/>
      <c r="CT1657" s="81"/>
      <c r="CU1657" s="69"/>
      <c r="CV1657" s="69"/>
      <c r="CW1657" s="69"/>
      <c r="CX1657" s="69"/>
      <c r="CY1657" s="69"/>
      <c r="CZ1657" s="69"/>
    </row>
    <row r="1658" spans="2:104">
      <c r="B1658" s="69"/>
      <c r="C1658" s="69"/>
      <c r="D1658" s="67"/>
      <c r="E1658" s="69"/>
      <c r="F1658" s="68"/>
      <c r="G1658" s="67"/>
      <c r="H1658" s="69"/>
      <c r="I1658" s="69"/>
      <c r="J1658" s="69"/>
      <c r="K1658" s="69"/>
      <c r="L1658" s="69"/>
      <c r="M1658" s="69"/>
      <c r="N1658" s="69"/>
      <c r="O1658" s="69"/>
      <c r="P1658" s="69"/>
      <c r="Q1658" s="69"/>
      <c r="R1658" s="69"/>
      <c r="S1658" s="80"/>
      <c r="T1658" s="80"/>
      <c r="U1658" s="80"/>
      <c r="V1658" s="80"/>
      <c r="W1658" s="80"/>
      <c r="X1658" s="80"/>
      <c r="Y1658" s="80"/>
      <c r="Z1658" s="80"/>
      <c r="AA1658" s="80"/>
      <c r="AB1658" s="80"/>
      <c r="AC1658" s="80"/>
      <c r="AD1658" s="80"/>
      <c r="AE1658" s="69"/>
      <c r="AF1658" s="69"/>
      <c r="AG1658" s="69"/>
      <c r="AH1658" s="80"/>
      <c r="AI1658" s="80"/>
      <c r="AJ1658" s="69"/>
      <c r="AK1658" s="69"/>
      <c r="AL1658" s="80"/>
      <c r="AM1658" s="80"/>
      <c r="AN1658" s="69"/>
      <c r="AO1658" s="69"/>
      <c r="AP1658" s="80"/>
      <c r="AQ1658" s="80"/>
      <c r="AR1658" s="69"/>
      <c r="AS1658" s="69"/>
      <c r="AT1658" s="80"/>
      <c r="AU1658" s="80"/>
      <c r="AV1658" s="69"/>
      <c r="AW1658" s="69"/>
      <c r="AX1658" s="80"/>
      <c r="AY1658" s="80"/>
      <c r="AZ1658" s="69"/>
      <c r="BA1658" s="69"/>
      <c r="BB1658" s="80"/>
      <c r="BC1658" s="80"/>
      <c r="BD1658" s="69"/>
      <c r="BE1658" s="69"/>
      <c r="BF1658" s="80"/>
      <c r="BG1658" s="80"/>
      <c r="BH1658" s="69"/>
      <c r="BI1658" s="69"/>
      <c r="BJ1658" s="80"/>
      <c r="BK1658" s="80"/>
      <c r="BL1658" s="69"/>
      <c r="BM1658" s="69"/>
      <c r="BN1658" s="80"/>
      <c r="BO1658" s="80"/>
      <c r="BP1658" s="69"/>
      <c r="BQ1658" s="69"/>
      <c r="BR1658" s="80"/>
      <c r="BS1658" s="80"/>
      <c r="BT1658" s="69"/>
      <c r="BU1658" s="69"/>
      <c r="BV1658" s="80"/>
      <c r="BW1658" s="80"/>
      <c r="BX1658" s="69"/>
      <c r="BY1658" s="69"/>
      <c r="BZ1658" s="80"/>
      <c r="CA1658" s="80"/>
      <c r="CB1658" s="69"/>
      <c r="CC1658" s="69"/>
      <c r="CD1658" s="80"/>
      <c r="CE1658" s="80"/>
      <c r="CF1658" s="69"/>
      <c r="CG1658" s="69"/>
      <c r="CH1658" s="69"/>
      <c r="CI1658" s="69"/>
      <c r="CJ1658" s="69"/>
      <c r="CK1658" s="69"/>
      <c r="CL1658" s="68"/>
      <c r="CM1658" s="67"/>
      <c r="CN1658" s="67"/>
      <c r="CO1658" s="69"/>
      <c r="CP1658" s="68"/>
      <c r="CQ1658" s="67"/>
      <c r="CR1658" s="67"/>
      <c r="CS1658" s="69"/>
      <c r="CT1658" s="81"/>
      <c r="CU1658" s="69"/>
      <c r="CV1658" s="69"/>
      <c r="CW1658" s="69"/>
      <c r="CX1658" s="69"/>
      <c r="CY1658" s="69"/>
      <c r="CZ1658" s="69"/>
    </row>
    <row r="1659" spans="2:104">
      <c r="B1659" s="69"/>
      <c r="C1659" s="69"/>
      <c r="D1659" s="67"/>
      <c r="E1659" s="69"/>
      <c r="F1659" s="68"/>
      <c r="G1659" s="67"/>
      <c r="H1659" s="69"/>
      <c r="I1659" s="69"/>
      <c r="J1659" s="69"/>
      <c r="K1659" s="69"/>
      <c r="L1659" s="69"/>
      <c r="M1659" s="69"/>
      <c r="N1659" s="69"/>
      <c r="O1659" s="69"/>
      <c r="P1659" s="69"/>
      <c r="Q1659" s="69"/>
      <c r="R1659" s="69"/>
      <c r="S1659" s="80"/>
      <c r="T1659" s="80"/>
      <c r="U1659" s="80"/>
      <c r="V1659" s="80"/>
      <c r="W1659" s="80"/>
      <c r="X1659" s="80"/>
      <c r="Y1659" s="80"/>
      <c r="Z1659" s="80"/>
      <c r="AA1659" s="80"/>
      <c r="AB1659" s="80"/>
      <c r="AC1659" s="80"/>
      <c r="AD1659" s="80"/>
      <c r="AE1659" s="69"/>
      <c r="AF1659" s="69"/>
      <c r="AG1659" s="69"/>
      <c r="AH1659" s="80"/>
      <c r="AI1659" s="80"/>
      <c r="AJ1659" s="69"/>
      <c r="AK1659" s="69"/>
      <c r="AL1659" s="80"/>
      <c r="AM1659" s="80"/>
      <c r="AN1659" s="69"/>
      <c r="AO1659" s="69"/>
      <c r="AP1659" s="80"/>
      <c r="AQ1659" s="80"/>
      <c r="AR1659" s="69"/>
      <c r="AS1659" s="69"/>
      <c r="AT1659" s="80"/>
      <c r="AU1659" s="80"/>
      <c r="AV1659" s="69"/>
      <c r="AW1659" s="69"/>
      <c r="AX1659" s="80"/>
      <c r="AY1659" s="80"/>
      <c r="AZ1659" s="69"/>
      <c r="BA1659" s="69"/>
      <c r="BB1659" s="80"/>
      <c r="BC1659" s="80"/>
      <c r="BD1659" s="69"/>
      <c r="BE1659" s="69"/>
      <c r="BF1659" s="80"/>
      <c r="BG1659" s="80"/>
      <c r="BH1659" s="69"/>
      <c r="BI1659" s="69"/>
      <c r="BJ1659" s="80"/>
      <c r="BK1659" s="80"/>
      <c r="BL1659" s="69"/>
      <c r="BM1659" s="69"/>
      <c r="BN1659" s="80"/>
      <c r="BO1659" s="80"/>
      <c r="BP1659" s="69"/>
      <c r="BQ1659" s="69"/>
      <c r="BR1659" s="80"/>
      <c r="BS1659" s="80"/>
      <c r="BT1659" s="69"/>
      <c r="BU1659" s="69"/>
      <c r="BV1659" s="80"/>
      <c r="BW1659" s="80"/>
      <c r="BX1659" s="69"/>
      <c r="BY1659" s="69"/>
      <c r="BZ1659" s="80"/>
      <c r="CA1659" s="80"/>
      <c r="CB1659" s="69"/>
      <c r="CC1659" s="69"/>
      <c r="CD1659" s="80"/>
      <c r="CE1659" s="80"/>
      <c r="CF1659" s="69"/>
      <c r="CG1659" s="69"/>
      <c r="CH1659" s="69"/>
      <c r="CI1659" s="69"/>
      <c r="CJ1659" s="69"/>
      <c r="CK1659" s="69"/>
      <c r="CL1659" s="68"/>
      <c r="CM1659" s="67"/>
      <c r="CN1659" s="67"/>
      <c r="CO1659" s="69"/>
      <c r="CP1659" s="68"/>
      <c r="CQ1659" s="67"/>
      <c r="CR1659" s="67"/>
      <c r="CS1659" s="69"/>
      <c r="CT1659" s="81"/>
      <c r="CU1659" s="69"/>
      <c r="CV1659" s="69"/>
      <c r="CW1659" s="69"/>
      <c r="CX1659" s="69"/>
      <c r="CY1659" s="69"/>
      <c r="CZ1659" s="69"/>
    </row>
    <row r="1660" spans="2:104">
      <c r="B1660" s="69"/>
      <c r="C1660" s="69"/>
      <c r="D1660" s="67"/>
      <c r="E1660" s="69"/>
      <c r="F1660" s="68"/>
      <c r="G1660" s="67"/>
      <c r="H1660" s="69"/>
      <c r="I1660" s="69"/>
      <c r="J1660" s="69"/>
      <c r="K1660" s="69"/>
      <c r="L1660" s="69"/>
      <c r="M1660" s="69"/>
      <c r="N1660" s="69"/>
      <c r="O1660" s="69"/>
      <c r="P1660" s="69"/>
      <c r="Q1660" s="69"/>
      <c r="R1660" s="69"/>
      <c r="S1660" s="80"/>
      <c r="T1660" s="80"/>
      <c r="U1660" s="80"/>
      <c r="V1660" s="80"/>
      <c r="W1660" s="80"/>
      <c r="X1660" s="80"/>
      <c r="Y1660" s="80"/>
      <c r="Z1660" s="80"/>
      <c r="AA1660" s="80"/>
      <c r="AB1660" s="80"/>
      <c r="AC1660" s="80"/>
      <c r="AD1660" s="80"/>
      <c r="AE1660" s="69"/>
      <c r="AF1660" s="69"/>
      <c r="AG1660" s="69"/>
      <c r="AH1660" s="80"/>
      <c r="AI1660" s="80"/>
      <c r="AJ1660" s="69"/>
      <c r="AK1660" s="69"/>
      <c r="AL1660" s="80"/>
      <c r="AM1660" s="80"/>
      <c r="AN1660" s="69"/>
      <c r="AO1660" s="69"/>
      <c r="AP1660" s="80"/>
      <c r="AQ1660" s="80"/>
      <c r="AR1660" s="69"/>
      <c r="AS1660" s="69"/>
      <c r="AT1660" s="80"/>
      <c r="AU1660" s="80"/>
      <c r="AV1660" s="69"/>
      <c r="AW1660" s="69"/>
      <c r="AX1660" s="80"/>
      <c r="AY1660" s="80"/>
      <c r="AZ1660" s="69"/>
      <c r="BA1660" s="69"/>
      <c r="BB1660" s="80"/>
      <c r="BC1660" s="80"/>
      <c r="BD1660" s="69"/>
      <c r="BE1660" s="69"/>
      <c r="BF1660" s="80"/>
      <c r="BG1660" s="80"/>
      <c r="BH1660" s="69"/>
      <c r="BI1660" s="69"/>
      <c r="BJ1660" s="80"/>
      <c r="BK1660" s="80"/>
      <c r="BL1660" s="69"/>
      <c r="BM1660" s="69"/>
      <c r="BN1660" s="80"/>
      <c r="BO1660" s="80"/>
      <c r="BP1660" s="69"/>
      <c r="BQ1660" s="69"/>
      <c r="BR1660" s="80"/>
      <c r="BS1660" s="80"/>
      <c r="BT1660" s="69"/>
      <c r="BU1660" s="69"/>
      <c r="BV1660" s="80"/>
      <c r="BW1660" s="80"/>
      <c r="BX1660" s="69"/>
      <c r="BY1660" s="69"/>
      <c r="BZ1660" s="80"/>
      <c r="CA1660" s="80"/>
      <c r="CB1660" s="69"/>
      <c r="CC1660" s="69"/>
      <c r="CD1660" s="80"/>
      <c r="CE1660" s="80"/>
      <c r="CF1660" s="69"/>
      <c r="CG1660" s="69"/>
      <c r="CH1660" s="69"/>
      <c r="CI1660" s="69"/>
      <c r="CJ1660" s="69"/>
      <c r="CK1660" s="69"/>
      <c r="CL1660" s="68"/>
      <c r="CM1660" s="67"/>
      <c r="CN1660" s="67"/>
      <c r="CO1660" s="69"/>
      <c r="CP1660" s="68"/>
      <c r="CQ1660" s="67"/>
      <c r="CR1660" s="67"/>
      <c r="CS1660" s="69"/>
      <c r="CT1660" s="81"/>
      <c r="CU1660" s="69"/>
      <c r="CV1660" s="69"/>
      <c r="CW1660" s="69"/>
      <c r="CX1660" s="69"/>
      <c r="CY1660" s="69"/>
      <c r="CZ1660" s="69"/>
    </row>
    <row r="1661" spans="2:104">
      <c r="B1661" s="69"/>
      <c r="C1661" s="69"/>
      <c r="D1661" s="67"/>
      <c r="E1661" s="69"/>
      <c r="F1661" s="68"/>
      <c r="G1661" s="67"/>
      <c r="H1661" s="69"/>
      <c r="I1661" s="69"/>
      <c r="J1661" s="69"/>
      <c r="K1661" s="69"/>
      <c r="L1661" s="69"/>
      <c r="M1661" s="69"/>
      <c r="N1661" s="69"/>
      <c r="O1661" s="69"/>
      <c r="P1661" s="69"/>
      <c r="Q1661" s="69"/>
      <c r="R1661" s="69"/>
      <c r="S1661" s="80"/>
      <c r="T1661" s="80"/>
      <c r="U1661" s="80"/>
      <c r="V1661" s="80"/>
      <c r="W1661" s="80"/>
      <c r="X1661" s="80"/>
      <c r="Y1661" s="80"/>
      <c r="Z1661" s="80"/>
      <c r="AA1661" s="80"/>
      <c r="AB1661" s="80"/>
      <c r="AC1661" s="80"/>
      <c r="AD1661" s="80"/>
      <c r="AE1661" s="69"/>
      <c r="AF1661" s="69"/>
      <c r="AG1661" s="69"/>
      <c r="AH1661" s="80"/>
      <c r="AI1661" s="80"/>
      <c r="AJ1661" s="69"/>
      <c r="AK1661" s="69"/>
      <c r="AL1661" s="80"/>
      <c r="AM1661" s="80"/>
      <c r="AN1661" s="69"/>
      <c r="AO1661" s="69"/>
      <c r="AP1661" s="80"/>
      <c r="AQ1661" s="80"/>
      <c r="AR1661" s="69"/>
      <c r="AS1661" s="69"/>
      <c r="AT1661" s="80"/>
      <c r="AU1661" s="80"/>
      <c r="AV1661" s="69"/>
      <c r="AW1661" s="69"/>
      <c r="AX1661" s="80"/>
      <c r="AY1661" s="80"/>
      <c r="AZ1661" s="69"/>
      <c r="BA1661" s="69"/>
      <c r="BB1661" s="80"/>
      <c r="BC1661" s="80"/>
      <c r="BD1661" s="69"/>
      <c r="BE1661" s="69"/>
      <c r="BF1661" s="80"/>
      <c r="BG1661" s="80"/>
      <c r="BH1661" s="69"/>
      <c r="BI1661" s="69"/>
      <c r="BJ1661" s="80"/>
      <c r="BK1661" s="80"/>
      <c r="BL1661" s="69"/>
      <c r="BM1661" s="69"/>
      <c r="BN1661" s="80"/>
      <c r="BO1661" s="80"/>
      <c r="BP1661" s="69"/>
      <c r="BQ1661" s="69"/>
      <c r="BR1661" s="80"/>
      <c r="BS1661" s="80"/>
      <c r="BT1661" s="69"/>
      <c r="BU1661" s="69"/>
      <c r="BV1661" s="80"/>
      <c r="BW1661" s="80"/>
      <c r="BX1661" s="69"/>
      <c r="BY1661" s="69"/>
      <c r="BZ1661" s="80"/>
      <c r="CA1661" s="80"/>
      <c r="CB1661" s="69"/>
      <c r="CC1661" s="69"/>
      <c r="CD1661" s="80"/>
      <c r="CE1661" s="80"/>
      <c r="CF1661" s="69"/>
      <c r="CG1661" s="69"/>
      <c r="CH1661" s="69"/>
      <c r="CI1661" s="69"/>
      <c r="CJ1661" s="69"/>
      <c r="CK1661" s="69"/>
      <c r="CL1661" s="68"/>
      <c r="CM1661" s="67"/>
      <c r="CN1661" s="67"/>
      <c r="CO1661" s="69"/>
      <c r="CP1661" s="68"/>
      <c r="CQ1661" s="67"/>
      <c r="CR1661" s="67"/>
      <c r="CS1661" s="69"/>
      <c r="CT1661" s="81"/>
      <c r="CU1661" s="69"/>
      <c r="CV1661" s="69"/>
      <c r="CW1661" s="69"/>
      <c r="CX1661" s="69"/>
      <c r="CY1661" s="69"/>
      <c r="CZ1661" s="69"/>
    </row>
    <row r="1662" spans="2:104">
      <c r="B1662" s="69"/>
      <c r="C1662" s="69"/>
      <c r="D1662" s="67"/>
      <c r="E1662" s="69"/>
      <c r="F1662" s="68"/>
      <c r="G1662" s="67"/>
      <c r="H1662" s="69"/>
      <c r="I1662" s="69"/>
      <c r="J1662" s="69"/>
      <c r="K1662" s="69"/>
      <c r="L1662" s="69"/>
      <c r="M1662" s="69"/>
      <c r="N1662" s="69"/>
      <c r="O1662" s="69"/>
      <c r="P1662" s="69"/>
      <c r="Q1662" s="69"/>
      <c r="R1662" s="69"/>
      <c r="S1662" s="80"/>
      <c r="T1662" s="80"/>
      <c r="U1662" s="80"/>
      <c r="V1662" s="80"/>
      <c r="W1662" s="80"/>
      <c r="X1662" s="80"/>
      <c r="Y1662" s="80"/>
      <c r="Z1662" s="80"/>
      <c r="AA1662" s="80"/>
      <c r="AB1662" s="80"/>
      <c r="AC1662" s="80"/>
      <c r="AD1662" s="80"/>
      <c r="AE1662" s="69"/>
      <c r="AF1662" s="69"/>
      <c r="AG1662" s="69"/>
      <c r="AH1662" s="80"/>
      <c r="AI1662" s="80"/>
      <c r="AJ1662" s="69"/>
      <c r="AK1662" s="69"/>
      <c r="AL1662" s="80"/>
      <c r="AM1662" s="80"/>
      <c r="AN1662" s="69"/>
      <c r="AO1662" s="69"/>
      <c r="AP1662" s="80"/>
      <c r="AQ1662" s="80"/>
      <c r="AR1662" s="69"/>
      <c r="AS1662" s="69"/>
      <c r="AT1662" s="80"/>
      <c r="AU1662" s="80"/>
      <c r="AV1662" s="69"/>
      <c r="AW1662" s="69"/>
      <c r="AX1662" s="80"/>
      <c r="AY1662" s="80"/>
      <c r="AZ1662" s="69"/>
      <c r="BA1662" s="69"/>
      <c r="BB1662" s="80"/>
      <c r="BC1662" s="80"/>
      <c r="BD1662" s="69"/>
      <c r="BE1662" s="69"/>
      <c r="BF1662" s="80"/>
      <c r="BG1662" s="80"/>
      <c r="BH1662" s="69"/>
      <c r="BI1662" s="69"/>
      <c r="BJ1662" s="80"/>
      <c r="BK1662" s="80"/>
      <c r="BL1662" s="69"/>
      <c r="BM1662" s="69"/>
      <c r="BN1662" s="80"/>
      <c r="BO1662" s="80"/>
      <c r="BP1662" s="69"/>
      <c r="BQ1662" s="69"/>
      <c r="BR1662" s="80"/>
      <c r="BS1662" s="80"/>
      <c r="BT1662" s="69"/>
      <c r="BU1662" s="69"/>
      <c r="BV1662" s="80"/>
      <c r="BW1662" s="80"/>
      <c r="BX1662" s="69"/>
      <c r="BY1662" s="69"/>
      <c r="BZ1662" s="80"/>
      <c r="CA1662" s="80"/>
      <c r="CB1662" s="69"/>
      <c r="CC1662" s="69"/>
      <c r="CD1662" s="80"/>
      <c r="CE1662" s="80"/>
      <c r="CF1662" s="69"/>
      <c r="CG1662" s="69"/>
      <c r="CH1662" s="69"/>
      <c r="CI1662" s="69"/>
      <c r="CJ1662" s="69"/>
      <c r="CK1662" s="69"/>
      <c r="CL1662" s="68"/>
      <c r="CM1662" s="67"/>
      <c r="CN1662" s="67"/>
      <c r="CO1662" s="69"/>
      <c r="CP1662" s="68"/>
      <c r="CQ1662" s="67"/>
      <c r="CR1662" s="67"/>
      <c r="CS1662" s="69"/>
      <c r="CT1662" s="81"/>
      <c r="CU1662" s="69"/>
      <c r="CV1662" s="69"/>
      <c r="CW1662" s="69"/>
      <c r="CX1662" s="69"/>
      <c r="CY1662" s="69"/>
      <c r="CZ1662" s="69"/>
    </row>
    <row r="1663" spans="2:104">
      <c r="B1663" s="69"/>
      <c r="C1663" s="69"/>
      <c r="D1663" s="67"/>
      <c r="E1663" s="69"/>
      <c r="F1663" s="68"/>
      <c r="G1663" s="67"/>
      <c r="H1663" s="69"/>
      <c r="I1663" s="69"/>
      <c r="J1663" s="69"/>
      <c r="K1663" s="69"/>
      <c r="L1663" s="69"/>
      <c r="M1663" s="69"/>
      <c r="N1663" s="69"/>
      <c r="O1663" s="69"/>
      <c r="P1663" s="69"/>
      <c r="Q1663" s="69"/>
      <c r="R1663" s="69"/>
      <c r="S1663" s="80"/>
      <c r="T1663" s="80"/>
      <c r="U1663" s="80"/>
      <c r="V1663" s="80"/>
      <c r="W1663" s="80"/>
      <c r="X1663" s="80"/>
      <c r="Y1663" s="80"/>
      <c r="Z1663" s="80"/>
      <c r="AA1663" s="80"/>
      <c r="AB1663" s="80"/>
      <c r="AC1663" s="80"/>
      <c r="AD1663" s="80"/>
      <c r="AE1663" s="69"/>
      <c r="AF1663" s="69"/>
      <c r="AG1663" s="69"/>
      <c r="AH1663" s="80"/>
      <c r="AI1663" s="80"/>
      <c r="AJ1663" s="69"/>
      <c r="AK1663" s="69"/>
      <c r="AL1663" s="80"/>
      <c r="AM1663" s="80"/>
      <c r="AN1663" s="69"/>
      <c r="AO1663" s="69"/>
      <c r="AP1663" s="80"/>
      <c r="AQ1663" s="80"/>
      <c r="AR1663" s="69"/>
      <c r="AS1663" s="69"/>
      <c r="AT1663" s="80"/>
      <c r="AU1663" s="80"/>
      <c r="AV1663" s="69"/>
      <c r="AW1663" s="69"/>
      <c r="AX1663" s="80"/>
      <c r="AY1663" s="80"/>
      <c r="AZ1663" s="69"/>
      <c r="BA1663" s="69"/>
      <c r="BB1663" s="80"/>
      <c r="BC1663" s="80"/>
      <c r="BD1663" s="69"/>
      <c r="BE1663" s="69"/>
      <c r="BF1663" s="80"/>
      <c r="BG1663" s="80"/>
      <c r="BH1663" s="69"/>
      <c r="BI1663" s="69"/>
      <c r="BJ1663" s="80"/>
      <c r="BK1663" s="80"/>
      <c r="BL1663" s="69"/>
      <c r="BM1663" s="69"/>
      <c r="BN1663" s="80"/>
      <c r="BO1663" s="80"/>
      <c r="BP1663" s="69"/>
      <c r="BQ1663" s="69"/>
      <c r="BR1663" s="80"/>
      <c r="BS1663" s="80"/>
      <c r="BT1663" s="69"/>
      <c r="BU1663" s="69"/>
      <c r="BV1663" s="80"/>
      <c r="BW1663" s="80"/>
      <c r="BX1663" s="69"/>
      <c r="BY1663" s="69"/>
      <c r="BZ1663" s="80"/>
      <c r="CA1663" s="80"/>
      <c r="CB1663" s="69"/>
      <c r="CC1663" s="69"/>
      <c r="CD1663" s="80"/>
      <c r="CE1663" s="80"/>
      <c r="CF1663" s="69"/>
      <c r="CG1663" s="69"/>
      <c r="CH1663" s="69"/>
      <c r="CI1663" s="69"/>
      <c r="CJ1663" s="69"/>
      <c r="CK1663" s="69"/>
      <c r="CL1663" s="68"/>
      <c r="CM1663" s="67"/>
      <c r="CN1663" s="67"/>
      <c r="CO1663" s="69"/>
      <c r="CP1663" s="68"/>
      <c r="CQ1663" s="67"/>
      <c r="CR1663" s="67"/>
      <c r="CS1663" s="69"/>
      <c r="CT1663" s="81"/>
      <c r="CU1663" s="69"/>
      <c r="CV1663" s="69"/>
      <c r="CW1663" s="69"/>
      <c r="CX1663" s="69"/>
      <c r="CY1663" s="69"/>
      <c r="CZ1663" s="69"/>
    </row>
    <row r="1664" spans="2:104">
      <c r="B1664" s="69"/>
      <c r="C1664" s="69"/>
      <c r="D1664" s="67"/>
      <c r="E1664" s="69"/>
      <c r="F1664" s="68"/>
      <c r="G1664" s="67"/>
      <c r="H1664" s="69"/>
      <c r="I1664" s="69"/>
      <c r="J1664" s="69"/>
      <c r="K1664" s="69"/>
      <c r="L1664" s="69"/>
      <c r="M1664" s="69"/>
      <c r="N1664" s="69"/>
      <c r="O1664" s="69"/>
      <c r="P1664" s="69"/>
      <c r="Q1664" s="69"/>
      <c r="R1664" s="69"/>
      <c r="S1664" s="80"/>
      <c r="T1664" s="80"/>
      <c r="U1664" s="80"/>
      <c r="V1664" s="80"/>
      <c r="W1664" s="80"/>
      <c r="X1664" s="80"/>
      <c r="Y1664" s="80"/>
      <c r="Z1664" s="80"/>
      <c r="AA1664" s="80"/>
      <c r="AB1664" s="80"/>
      <c r="AC1664" s="80"/>
      <c r="AD1664" s="80"/>
      <c r="AE1664" s="69"/>
      <c r="AF1664" s="69"/>
      <c r="AG1664" s="69"/>
      <c r="AH1664" s="80"/>
      <c r="AI1664" s="80"/>
      <c r="AJ1664" s="69"/>
      <c r="AK1664" s="69"/>
      <c r="AL1664" s="80"/>
      <c r="AM1664" s="80"/>
      <c r="AN1664" s="69"/>
      <c r="AO1664" s="69"/>
      <c r="AP1664" s="80"/>
      <c r="AQ1664" s="80"/>
      <c r="AR1664" s="69"/>
      <c r="AS1664" s="69"/>
      <c r="AT1664" s="80"/>
      <c r="AU1664" s="80"/>
      <c r="AV1664" s="69"/>
      <c r="AW1664" s="69"/>
      <c r="AX1664" s="80"/>
      <c r="AY1664" s="80"/>
      <c r="AZ1664" s="69"/>
      <c r="BA1664" s="69"/>
      <c r="BB1664" s="80"/>
      <c r="BC1664" s="80"/>
      <c r="BD1664" s="69"/>
      <c r="BE1664" s="69"/>
      <c r="BF1664" s="80"/>
      <c r="BG1664" s="80"/>
      <c r="BH1664" s="69"/>
      <c r="BI1664" s="69"/>
      <c r="BJ1664" s="80"/>
      <c r="BK1664" s="80"/>
      <c r="BL1664" s="69"/>
      <c r="BM1664" s="69"/>
      <c r="BN1664" s="80"/>
      <c r="BO1664" s="80"/>
      <c r="BP1664" s="69"/>
      <c r="BQ1664" s="69"/>
      <c r="BR1664" s="80"/>
      <c r="BS1664" s="80"/>
      <c r="BT1664" s="69"/>
      <c r="BU1664" s="69"/>
      <c r="BV1664" s="80"/>
      <c r="BW1664" s="80"/>
      <c r="BX1664" s="69"/>
      <c r="BY1664" s="69"/>
      <c r="BZ1664" s="80"/>
      <c r="CA1664" s="80"/>
      <c r="CB1664" s="69"/>
      <c r="CC1664" s="69"/>
      <c r="CD1664" s="80"/>
      <c r="CE1664" s="80"/>
      <c r="CF1664" s="69"/>
      <c r="CG1664" s="69"/>
      <c r="CH1664" s="69"/>
      <c r="CI1664" s="69"/>
      <c r="CJ1664" s="69"/>
      <c r="CK1664" s="69"/>
      <c r="CL1664" s="68"/>
      <c r="CM1664" s="67"/>
      <c r="CN1664" s="67"/>
      <c r="CO1664" s="69"/>
      <c r="CP1664" s="68"/>
      <c r="CQ1664" s="67"/>
      <c r="CR1664" s="67"/>
      <c r="CS1664" s="69"/>
      <c r="CT1664" s="81"/>
      <c r="CU1664" s="69"/>
      <c r="CV1664" s="69"/>
      <c r="CW1664" s="69"/>
      <c r="CX1664" s="69"/>
      <c r="CY1664" s="69"/>
      <c r="CZ1664" s="69"/>
    </row>
    <row r="1665" spans="2:104">
      <c r="B1665" s="69"/>
      <c r="C1665" s="69"/>
      <c r="D1665" s="67"/>
      <c r="E1665" s="69"/>
      <c r="F1665" s="68"/>
      <c r="G1665" s="67"/>
      <c r="H1665" s="69"/>
      <c r="I1665" s="69"/>
      <c r="J1665" s="69"/>
      <c r="K1665" s="69"/>
      <c r="L1665" s="69"/>
      <c r="M1665" s="69"/>
      <c r="N1665" s="69"/>
      <c r="O1665" s="69"/>
      <c r="P1665" s="69"/>
      <c r="Q1665" s="69"/>
      <c r="R1665" s="69"/>
      <c r="S1665" s="80"/>
      <c r="T1665" s="80"/>
      <c r="U1665" s="80"/>
      <c r="V1665" s="80"/>
      <c r="W1665" s="80"/>
      <c r="X1665" s="80"/>
      <c r="Y1665" s="80"/>
      <c r="Z1665" s="80"/>
      <c r="AA1665" s="80"/>
      <c r="AB1665" s="80"/>
      <c r="AC1665" s="80"/>
      <c r="AD1665" s="80"/>
      <c r="AE1665" s="69"/>
      <c r="AF1665" s="69"/>
      <c r="AG1665" s="69"/>
      <c r="AH1665" s="80"/>
      <c r="AI1665" s="80"/>
      <c r="AJ1665" s="69"/>
      <c r="AK1665" s="69"/>
      <c r="AL1665" s="80"/>
      <c r="AM1665" s="80"/>
      <c r="AN1665" s="69"/>
      <c r="AO1665" s="69"/>
      <c r="AP1665" s="80"/>
      <c r="AQ1665" s="80"/>
      <c r="AR1665" s="69"/>
      <c r="AS1665" s="69"/>
      <c r="AT1665" s="80"/>
      <c r="AU1665" s="80"/>
      <c r="AV1665" s="69"/>
      <c r="AW1665" s="69"/>
      <c r="AX1665" s="80"/>
      <c r="AY1665" s="80"/>
      <c r="AZ1665" s="69"/>
      <c r="BA1665" s="69"/>
      <c r="BB1665" s="80"/>
      <c r="BC1665" s="80"/>
      <c r="BD1665" s="69"/>
      <c r="BE1665" s="69"/>
      <c r="BF1665" s="80"/>
      <c r="BG1665" s="80"/>
      <c r="BH1665" s="69"/>
      <c r="BI1665" s="69"/>
      <c r="BJ1665" s="80"/>
      <c r="BK1665" s="80"/>
      <c r="BL1665" s="69"/>
      <c r="BM1665" s="69"/>
      <c r="BN1665" s="80"/>
      <c r="BO1665" s="80"/>
      <c r="BP1665" s="69"/>
      <c r="BQ1665" s="69"/>
      <c r="BR1665" s="80"/>
      <c r="BS1665" s="80"/>
      <c r="BT1665" s="69"/>
      <c r="BU1665" s="69"/>
      <c r="BV1665" s="80"/>
      <c r="BW1665" s="80"/>
      <c r="BX1665" s="69"/>
      <c r="BY1665" s="69"/>
      <c r="BZ1665" s="80"/>
      <c r="CA1665" s="80"/>
      <c r="CB1665" s="69"/>
      <c r="CC1665" s="69"/>
      <c r="CD1665" s="80"/>
      <c r="CE1665" s="80"/>
      <c r="CF1665" s="69"/>
      <c r="CG1665" s="69"/>
      <c r="CH1665" s="69"/>
      <c r="CI1665" s="69"/>
      <c r="CJ1665" s="69"/>
      <c r="CK1665" s="69"/>
      <c r="CL1665" s="68"/>
      <c r="CM1665" s="67"/>
      <c r="CN1665" s="67"/>
      <c r="CO1665" s="69"/>
      <c r="CP1665" s="68"/>
      <c r="CQ1665" s="67"/>
      <c r="CR1665" s="67"/>
      <c r="CS1665" s="69"/>
      <c r="CT1665" s="81"/>
      <c r="CU1665" s="69"/>
      <c r="CV1665" s="69"/>
      <c r="CW1665" s="69"/>
      <c r="CX1665" s="69"/>
      <c r="CY1665" s="69"/>
      <c r="CZ1665" s="69"/>
    </row>
    <row r="1666" spans="2:104">
      <c r="B1666" s="69"/>
      <c r="C1666" s="69"/>
      <c r="D1666" s="67"/>
      <c r="E1666" s="69"/>
      <c r="F1666" s="68"/>
      <c r="G1666" s="67"/>
      <c r="H1666" s="69"/>
      <c r="I1666" s="69"/>
      <c r="J1666" s="69"/>
      <c r="K1666" s="69"/>
      <c r="L1666" s="69"/>
      <c r="M1666" s="69"/>
      <c r="N1666" s="69"/>
      <c r="O1666" s="69"/>
      <c r="P1666" s="69"/>
      <c r="Q1666" s="69"/>
      <c r="R1666" s="69"/>
      <c r="S1666" s="80"/>
      <c r="T1666" s="80"/>
      <c r="U1666" s="80"/>
      <c r="V1666" s="80"/>
      <c r="W1666" s="80"/>
      <c r="X1666" s="80"/>
      <c r="Y1666" s="80"/>
      <c r="Z1666" s="80"/>
      <c r="AA1666" s="80"/>
      <c r="AB1666" s="80"/>
      <c r="AC1666" s="80"/>
      <c r="AD1666" s="80"/>
      <c r="AE1666" s="69"/>
      <c r="AF1666" s="69"/>
      <c r="AG1666" s="69"/>
      <c r="AH1666" s="80"/>
      <c r="AI1666" s="80"/>
      <c r="AJ1666" s="69"/>
      <c r="AK1666" s="69"/>
      <c r="AL1666" s="80"/>
      <c r="AM1666" s="80"/>
      <c r="AN1666" s="69"/>
      <c r="AO1666" s="69"/>
      <c r="AP1666" s="80"/>
      <c r="AQ1666" s="80"/>
      <c r="AR1666" s="69"/>
      <c r="AS1666" s="69"/>
      <c r="AT1666" s="80"/>
      <c r="AU1666" s="80"/>
      <c r="AV1666" s="69"/>
      <c r="AW1666" s="69"/>
      <c r="AX1666" s="80"/>
      <c r="AY1666" s="80"/>
      <c r="AZ1666" s="69"/>
      <c r="BA1666" s="69"/>
      <c r="BB1666" s="80"/>
      <c r="BC1666" s="80"/>
      <c r="BD1666" s="69"/>
      <c r="BE1666" s="69"/>
      <c r="BF1666" s="80"/>
      <c r="BG1666" s="80"/>
      <c r="BH1666" s="69"/>
      <c r="BI1666" s="69"/>
      <c r="BJ1666" s="80"/>
      <c r="BK1666" s="80"/>
      <c r="BL1666" s="69"/>
      <c r="BM1666" s="69"/>
      <c r="BN1666" s="80"/>
      <c r="BO1666" s="80"/>
      <c r="BP1666" s="69"/>
      <c r="BQ1666" s="69"/>
      <c r="BR1666" s="80"/>
      <c r="BS1666" s="80"/>
      <c r="BT1666" s="69"/>
      <c r="BU1666" s="69"/>
      <c r="BV1666" s="80"/>
      <c r="BW1666" s="80"/>
      <c r="BX1666" s="69"/>
      <c r="BY1666" s="69"/>
      <c r="BZ1666" s="80"/>
      <c r="CA1666" s="80"/>
      <c r="CB1666" s="69"/>
      <c r="CC1666" s="69"/>
      <c r="CD1666" s="80"/>
      <c r="CE1666" s="80"/>
      <c r="CF1666" s="69"/>
      <c r="CG1666" s="69"/>
      <c r="CH1666" s="69"/>
      <c r="CI1666" s="69"/>
      <c r="CJ1666" s="69"/>
      <c r="CK1666" s="69"/>
      <c r="CL1666" s="68"/>
      <c r="CM1666" s="67"/>
      <c r="CN1666" s="67"/>
      <c r="CO1666" s="69"/>
      <c r="CP1666" s="68"/>
      <c r="CQ1666" s="67"/>
      <c r="CR1666" s="67"/>
      <c r="CS1666" s="69"/>
      <c r="CT1666" s="81"/>
      <c r="CU1666" s="69"/>
      <c r="CV1666" s="69"/>
      <c r="CW1666" s="69"/>
      <c r="CX1666" s="69"/>
      <c r="CY1666" s="69"/>
      <c r="CZ1666" s="69"/>
    </row>
    <row r="1667" spans="2:104">
      <c r="B1667" s="69"/>
      <c r="C1667" s="69"/>
      <c r="D1667" s="67"/>
      <c r="E1667" s="69"/>
      <c r="F1667" s="68"/>
      <c r="G1667" s="67"/>
      <c r="H1667" s="69"/>
      <c r="I1667" s="69"/>
      <c r="J1667" s="69"/>
      <c r="K1667" s="69"/>
      <c r="L1667" s="69"/>
      <c r="M1667" s="69"/>
      <c r="N1667" s="69"/>
      <c r="O1667" s="69"/>
      <c r="P1667" s="69"/>
      <c r="Q1667" s="69"/>
      <c r="R1667" s="69"/>
      <c r="S1667" s="80"/>
      <c r="T1667" s="80"/>
      <c r="U1667" s="80"/>
      <c r="V1667" s="80"/>
      <c r="W1667" s="80"/>
      <c r="X1667" s="80"/>
      <c r="Y1667" s="80"/>
      <c r="Z1667" s="80"/>
      <c r="AA1667" s="80"/>
      <c r="AB1667" s="80"/>
      <c r="AC1667" s="80"/>
      <c r="AD1667" s="80"/>
      <c r="AE1667" s="69"/>
      <c r="AF1667" s="69"/>
      <c r="AG1667" s="69"/>
      <c r="AH1667" s="80"/>
      <c r="AI1667" s="80"/>
      <c r="AJ1667" s="69"/>
      <c r="AK1667" s="69"/>
      <c r="AL1667" s="80"/>
      <c r="AM1667" s="80"/>
      <c r="AN1667" s="69"/>
      <c r="AO1667" s="69"/>
      <c r="AP1667" s="80"/>
      <c r="AQ1667" s="80"/>
      <c r="AR1667" s="69"/>
      <c r="AS1667" s="69"/>
      <c r="AT1667" s="80"/>
      <c r="AU1667" s="80"/>
      <c r="AV1667" s="69"/>
      <c r="AW1667" s="69"/>
      <c r="AX1667" s="80"/>
      <c r="AY1667" s="80"/>
      <c r="AZ1667" s="69"/>
      <c r="BA1667" s="69"/>
      <c r="BB1667" s="80"/>
      <c r="BC1667" s="80"/>
      <c r="BD1667" s="69"/>
      <c r="BE1667" s="69"/>
      <c r="BF1667" s="80"/>
      <c r="BG1667" s="80"/>
      <c r="BH1667" s="69"/>
      <c r="BI1667" s="69"/>
      <c r="BJ1667" s="80"/>
      <c r="BK1667" s="80"/>
      <c r="BL1667" s="69"/>
      <c r="BM1667" s="69"/>
      <c r="BN1667" s="80"/>
      <c r="BO1667" s="80"/>
      <c r="BP1667" s="69"/>
      <c r="BQ1667" s="69"/>
      <c r="BR1667" s="80"/>
      <c r="BS1667" s="80"/>
      <c r="BT1667" s="69"/>
      <c r="BU1667" s="69"/>
      <c r="BV1667" s="80"/>
      <c r="BW1667" s="80"/>
      <c r="BX1667" s="69"/>
      <c r="BY1667" s="69"/>
      <c r="BZ1667" s="80"/>
      <c r="CA1667" s="80"/>
      <c r="CB1667" s="69"/>
      <c r="CC1667" s="69"/>
      <c r="CD1667" s="80"/>
      <c r="CE1667" s="80"/>
      <c r="CF1667" s="69"/>
      <c r="CG1667" s="69"/>
      <c r="CH1667" s="69"/>
      <c r="CI1667" s="69"/>
      <c r="CJ1667" s="69"/>
      <c r="CK1667" s="69"/>
      <c r="CL1667" s="68"/>
      <c r="CM1667" s="67"/>
      <c r="CN1667" s="67"/>
      <c r="CO1667" s="69"/>
      <c r="CP1667" s="68"/>
      <c r="CQ1667" s="67"/>
      <c r="CR1667" s="67"/>
      <c r="CS1667" s="69"/>
      <c r="CT1667" s="81"/>
      <c r="CU1667" s="69"/>
      <c r="CV1667" s="69"/>
      <c r="CW1667" s="69"/>
      <c r="CX1667" s="69"/>
      <c r="CY1667" s="69"/>
      <c r="CZ1667" s="69"/>
    </row>
    <row r="1668" spans="2:104">
      <c r="B1668" s="69"/>
      <c r="C1668" s="69"/>
      <c r="D1668" s="67"/>
      <c r="E1668" s="69"/>
      <c r="F1668" s="68"/>
      <c r="G1668" s="67"/>
      <c r="H1668" s="69"/>
      <c r="I1668" s="69"/>
      <c r="J1668" s="69"/>
      <c r="K1668" s="69"/>
      <c r="L1668" s="69"/>
      <c r="M1668" s="69"/>
      <c r="N1668" s="69"/>
      <c r="O1668" s="69"/>
      <c r="P1668" s="69"/>
      <c r="Q1668" s="69"/>
      <c r="R1668" s="69"/>
      <c r="S1668" s="80"/>
      <c r="T1668" s="80"/>
      <c r="U1668" s="80"/>
      <c r="V1668" s="80"/>
      <c r="W1668" s="80"/>
      <c r="X1668" s="80"/>
      <c r="Y1668" s="80"/>
      <c r="Z1668" s="80"/>
      <c r="AA1668" s="80"/>
      <c r="AB1668" s="80"/>
      <c r="AC1668" s="80"/>
      <c r="AD1668" s="80"/>
      <c r="AE1668" s="69"/>
      <c r="AF1668" s="69"/>
      <c r="AG1668" s="69"/>
      <c r="AH1668" s="80"/>
      <c r="AI1668" s="80"/>
      <c r="AJ1668" s="69"/>
      <c r="AK1668" s="69"/>
      <c r="AL1668" s="80"/>
      <c r="AM1668" s="80"/>
      <c r="AN1668" s="69"/>
      <c r="AO1668" s="69"/>
      <c r="AP1668" s="80"/>
      <c r="AQ1668" s="80"/>
      <c r="AR1668" s="69"/>
      <c r="AS1668" s="69"/>
      <c r="AT1668" s="80"/>
      <c r="AU1668" s="80"/>
      <c r="AV1668" s="69"/>
      <c r="AW1668" s="69"/>
      <c r="AX1668" s="80"/>
      <c r="AY1668" s="80"/>
      <c r="AZ1668" s="69"/>
      <c r="BA1668" s="69"/>
      <c r="BB1668" s="80"/>
      <c r="BC1668" s="80"/>
      <c r="BD1668" s="69"/>
      <c r="BE1668" s="69"/>
      <c r="BF1668" s="80"/>
      <c r="BG1668" s="80"/>
      <c r="BH1668" s="69"/>
      <c r="BI1668" s="69"/>
      <c r="BJ1668" s="80"/>
      <c r="BK1668" s="80"/>
      <c r="BL1668" s="69"/>
      <c r="BM1668" s="69"/>
      <c r="BN1668" s="80"/>
      <c r="BO1668" s="80"/>
      <c r="BP1668" s="69"/>
      <c r="BQ1668" s="69"/>
      <c r="BR1668" s="80"/>
      <c r="BS1668" s="80"/>
      <c r="BT1668" s="69"/>
      <c r="BU1668" s="69"/>
      <c r="BV1668" s="80"/>
      <c r="BW1668" s="80"/>
      <c r="BX1668" s="69"/>
      <c r="BY1668" s="69"/>
      <c r="BZ1668" s="80"/>
      <c r="CA1668" s="80"/>
      <c r="CB1668" s="69"/>
      <c r="CC1668" s="69"/>
      <c r="CD1668" s="80"/>
      <c r="CE1668" s="80"/>
      <c r="CF1668" s="69"/>
      <c r="CG1668" s="69"/>
      <c r="CH1668" s="69"/>
      <c r="CI1668" s="69"/>
      <c r="CJ1668" s="69"/>
      <c r="CK1668" s="69"/>
      <c r="CL1668" s="68"/>
      <c r="CM1668" s="67"/>
      <c r="CN1668" s="67"/>
      <c r="CO1668" s="69"/>
      <c r="CP1668" s="68"/>
      <c r="CQ1668" s="67"/>
      <c r="CR1668" s="67"/>
      <c r="CS1668" s="69"/>
      <c r="CT1668" s="81"/>
      <c r="CU1668" s="69"/>
      <c r="CV1668" s="69"/>
      <c r="CW1668" s="69"/>
      <c r="CX1668" s="69"/>
      <c r="CY1668" s="69"/>
      <c r="CZ1668" s="69"/>
    </row>
    <row r="1669" spans="2:104">
      <c r="B1669" s="69"/>
      <c r="C1669" s="69"/>
      <c r="D1669" s="67"/>
      <c r="E1669" s="69"/>
      <c r="F1669" s="68"/>
      <c r="G1669" s="67"/>
      <c r="H1669" s="69"/>
      <c r="I1669" s="69"/>
      <c r="J1669" s="69"/>
      <c r="K1669" s="69"/>
      <c r="L1669" s="69"/>
      <c r="M1669" s="69"/>
      <c r="N1669" s="69"/>
      <c r="O1669" s="69"/>
      <c r="P1669" s="69"/>
      <c r="Q1669" s="69"/>
      <c r="R1669" s="69"/>
      <c r="S1669" s="80"/>
      <c r="T1669" s="80"/>
      <c r="U1669" s="80"/>
      <c r="V1669" s="80"/>
      <c r="W1669" s="80"/>
      <c r="X1669" s="80"/>
      <c r="Y1669" s="80"/>
      <c r="Z1669" s="80"/>
      <c r="AA1669" s="80"/>
      <c r="AB1669" s="80"/>
      <c r="AC1669" s="80"/>
      <c r="AD1669" s="80"/>
      <c r="AE1669" s="69"/>
      <c r="AF1669" s="69"/>
      <c r="AG1669" s="69"/>
      <c r="AH1669" s="80"/>
      <c r="AI1669" s="80"/>
      <c r="AJ1669" s="69"/>
      <c r="AK1669" s="69"/>
      <c r="AL1669" s="80"/>
      <c r="AM1669" s="80"/>
      <c r="AN1669" s="69"/>
      <c r="AO1669" s="69"/>
      <c r="AP1669" s="80"/>
      <c r="AQ1669" s="80"/>
      <c r="AR1669" s="69"/>
      <c r="AS1669" s="69"/>
      <c r="AT1669" s="80"/>
      <c r="AU1669" s="80"/>
      <c r="AV1669" s="69"/>
      <c r="AW1669" s="69"/>
      <c r="AX1669" s="80"/>
      <c r="AY1669" s="80"/>
      <c r="AZ1669" s="69"/>
      <c r="BA1669" s="69"/>
      <c r="BB1669" s="80"/>
      <c r="BC1669" s="80"/>
      <c r="BD1669" s="69"/>
      <c r="BE1669" s="69"/>
      <c r="BF1669" s="80"/>
      <c r="BG1669" s="80"/>
      <c r="BH1669" s="69"/>
      <c r="BI1669" s="69"/>
      <c r="BJ1669" s="80"/>
      <c r="BK1669" s="80"/>
      <c r="BL1669" s="69"/>
      <c r="BM1669" s="69"/>
      <c r="BN1669" s="80"/>
      <c r="BO1669" s="80"/>
      <c r="BP1669" s="69"/>
      <c r="BQ1669" s="69"/>
      <c r="BR1669" s="80"/>
      <c r="BS1669" s="80"/>
      <c r="BT1669" s="69"/>
      <c r="BU1669" s="69"/>
      <c r="BV1669" s="80"/>
      <c r="BW1669" s="80"/>
      <c r="BX1669" s="69"/>
      <c r="BY1669" s="69"/>
      <c r="BZ1669" s="80"/>
      <c r="CA1669" s="80"/>
      <c r="CB1669" s="69"/>
      <c r="CC1669" s="69"/>
      <c r="CD1669" s="80"/>
      <c r="CE1669" s="80"/>
      <c r="CF1669" s="69"/>
      <c r="CG1669" s="69"/>
      <c r="CH1669" s="69"/>
      <c r="CI1669" s="69"/>
      <c r="CJ1669" s="69"/>
      <c r="CK1669" s="69"/>
      <c r="CL1669" s="68"/>
      <c r="CM1669" s="67"/>
      <c r="CN1669" s="67"/>
      <c r="CO1669" s="69"/>
      <c r="CP1669" s="68"/>
      <c r="CQ1669" s="67"/>
      <c r="CR1669" s="67"/>
      <c r="CS1669" s="69"/>
      <c r="CT1669" s="81"/>
      <c r="CU1669" s="69"/>
      <c r="CV1669" s="69"/>
      <c r="CW1669" s="69"/>
      <c r="CX1669" s="69"/>
      <c r="CY1669" s="69"/>
      <c r="CZ1669" s="69"/>
    </row>
    <row r="1670" spans="2:104">
      <c r="B1670" s="69"/>
      <c r="C1670" s="69"/>
      <c r="D1670" s="67"/>
      <c r="E1670" s="69"/>
      <c r="F1670" s="68"/>
      <c r="G1670" s="67"/>
      <c r="H1670" s="69"/>
      <c r="I1670" s="69"/>
      <c r="J1670" s="69"/>
      <c r="K1670" s="69"/>
      <c r="L1670" s="69"/>
      <c r="M1670" s="69"/>
      <c r="N1670" s="69"/>
      <c r="O1670" s="69"/>
      <c r="P1670" s="69"/>
      <c r="Q1670" s="69"/>
      <c r="R1670" s="69"/>
      <c r="S1670" s="80"/>
      <c r="T1670" s="80"/>
      <c r="U1670" s="80"/>
      <c r="V1670" s="80"/>
      <c r="W1670" s="80"/>
      <c r="X1670" s="80"/>
      <c r="Y1670" s="80"/>
      <c r="Z1670" s="80"/>
      <c r="AA1670" s="80"/>
      <c r="AB1670" s="80"/>
      <c r="AC1670" s="80"/>
      <c r="AD1670" s="80"/>
      <c r="AE1670" s="69"/>
      <c r="AF1670" s="69"/>
      <c r="AG1670" s="69"/>
      <c r="AH1670" s="80"/>
      <c r="AI1670" s="80"/>
      <c r="AJ1670" s="69"/>
      <c r="AK1670" s="69"/>
      <c r="AL1670" s="80"/>
      <c r="AM1670" s="80"/>
      <c r="AN1670" s="69"/>
      <c r="AO1670" s="69"/>
      <c r="AP1670" s="80"/>
      <c r="AQ1670" s="80"/>
      <c r="AR1670" s="69"/>
      <c r="AS1670" s="69"/>
      <c r="AT1670" s="80"/>
      <c r="AU1670" s="80"/>
      <c r="AV1670" s="69"/>
      <c r="AW1670" s="69"/>
      <c r="AX1670" s="80"/>
      <c r="AY1670" s="80"/>
      <c r="AZ1670" s="69"/>
      <c r="BA1670" s="69"/>
      <c r="BB1670" s="80"/>
      <c r="BC1670" s="80"/>
      <c r="BD1670" s="69"/>
      <c r="BE1670" s="69"/>
      <c r="BF1670" s="80"/>
      <c r="BG1670" s="80"/>
      <c r="BH1670" s="69"/>
      <c r="BI1670" s="69"/>
      <c r="BJ1670" s="80"/>
      <c r="BK1670" s="80"/>
      <c r="BL1670" s="69"/>
      <c r="BM1670" s="69"/>
      <c r="BN1670" s="80"/>
      <c r="BO1670" s="80"/>
      <c r="BP1670" s="69"/>
      <c r="BQ1670" s="69"/>
      <c r="BR1670" s="80"/>
      <c r="BS1670" s="80"/>
      <c r="BT1670" s="69"/>
      <c r="BU1670" s="69"/>
      <c r="BV1670" s="80"/>
      <c r="BW1670" s="80"/>
      <c r="BX1670" s="69"/>
      <c r="BY1670" s="69"/>
      <c r="BZ1670" s="80"/>
      <c r="CA1670" s="80"/>
      <c r="CB1670" s="69"/>
      <c r="CC1670" s="69"/>
      <c r="CD1670" s="80"/>
      <c r="CE1670" s="80"/>
      <c r="CF1670" s="69"/>
      <c r="CG1670" s="69"/>
      <c r="CH1670" s="69"/>
      <c r="CI1670" s="69"/>
      <c r="CJ1670" s="69"/>
      <c r="CK1670" s="69"/>
      <c r="CL1670" s="68"/>
      <c r="CM1670" s="67"/>
      <c r="CN1670" s="67"/>
      <c r="CO1670" s="69"/>
      <c r="CP1670" s="68"/>
      <c r="CQ1670" s="67"/>
      <c r="CR1670" s="67"/>
      <c r="CS1670" s="69"/>
      <c r="CT1670" s="81"/>
      <c r="CU1670" s="69"/>
      <c r="CV1670" s="69"/>
      <c r="CW1670" s="69"/>
      <c r="CX1670" s="69"/>
      <c r="CY1670" s="69"/>
      <c r="CZ1670" s="69"/>
    </row>
    <row r="1671" spans="2:104">
      <c r="B1671" s="69"/>
      <c r="C1671" s="69"/>
      <c r="D1671" s="67"/>
      <c r="E1671" s="69"/>
      <c r="F1671" s="68"/>
      <c r="G1671" s="67"/>
      <c r="H1671" s="69"/>
      <c r="I1671" s="69"/>
      <c r="J1671" s="69"/>
      <c r="K1671" s="69"/>
      <c r="L1671" s="69"/>
      <c r="M1671" s="69"/>
      <c r="N1671" s="69"/>
      <c r="O1671" s="69"/>
      <c r="P1671" s="69"/>
      <c r="Q1671" s="69"/>
      <c r="R1671" s="69"/>
      <c r="S1671" s="80"/>
      <c r="T1671" s="80"/>
      <c r="U1671" s="80"/>
      <c r="V1671" s="80"/>
      <c r="W1671" s="80"/>
      <c r="X1671" s="80"/>
      <c r="Y1671" s="80"/>
      <c r="Z1671" s="80"/>
      <c r="AA1671" s="80"/>
      <c r="AB1671" s="80"/>
      <c r="AC1671" s="80"/>
      <c r="AD1671" s="80"/>
      <c r="AE1671" s="69"/>
      <c r="AF1671" s="69"/>
      <c r="AG1671" s="69"/>
      <c r="AH1671" s="80"/>
      <c r="AI1671" s="80"/>
      <c r="AJ1671" s="69"/>
      <c r="AK1671" s="69"/>
      <c r="AL1671" s="80"/>
      <c r="AM1671" s="80"/>
      <c r="AN1671" s="69"/>
      <c r="AO1671" s="69"/>
      <c r="AP1671" s="80"/>
      <c r="AQ1671" s="80"/>
      <c r="AR1671" s="69"/>
      <c r="AS1671" s="69"/>
      <c r="AT1671" s="80"/>
      <c r="AU1671" s="80"/>
      <c r="AV1671" s="69"/>
      <c r="AW1671" s="69"/>
      <c r="AX1671" s="80"/>
      <c r="AY1671" s="80"/>
      <c r="AZ1671" s="69"/>
      <c r="BA1671" s="69"/>
      <c r="BB1671" s="80"/>
      <c r="BC1671" s="80"/>
      <c r="BD1671" s="69"/>
      <c r="BE1671" s="69"/>
      <c r="BF1671" s="80"/>
      <c r="BG1671" s="80"/>
      <c r="BH1671" s="69"/>
      <c r="BI1671" s="69"/>
      <c r="BJ1671" s="80"/>
      <c r="BK1671" s="80"/>
      <c r="BL1671" s="69"/>
      <c r="BM1671" s="69"/>
      <c r="BN1671" s="80"/>
      <c r="BO1671" s="80"/>
      <c r="BP1671" s="69"/>
      <c r="BQ1671" s="69"/>
      <c r="BR1671" s="80"/>
      <c r="BS1671" s="80"/>
      <c r="BT1671" s="69"/>
      <c r="BU1671" s="69"/>
      <c r="BV1671" s="80"/>
      <c r="BW1671" s="80"/>
      <c r="BX1671" s="69"/>
      <c r="BY1671" s="69"/>
      <c r="BZ1671" s="80"/>
      <c r="CA1671" s="80"/>
      <c r="CB1671" s="69"/>
      <c r="CC1671" s="69"/>
      <c r="CD1671" s="80"/>
      <c r="CE1671" s="80"/>
      <c r="CF1671" s="69"/>
      <c r="CG1671" s="69"/>
      <c r="CH1671" s="69"/>
      <c r="CI1671" s="69"/>
      <c r="CJ1671" s="69"/>
      <c r="CK1671" s="69"/>
      <c r="CL1671" s="68"/>
      <c r="CM1671" s="67"/>
      <c r="CN1671" s="67"/>
      <c r="CO1671" s="69"/>
      <c r="CP1671" s="68"/>
      <c r="CQ1671" s="67"/>
      <c r="CR1671" s="67"/>
      <c r="CS1671" s="69"/>
      <c r="CT1671" s="81"/>
      <c r="CU1671" s="69"/>
      <c r="CV1671" s="69"/>
      <c r="CW1671" s="69"/>
      <c r="CX1671" s="69"/>
      <c r="CY1671" s="69"/>
      <c r="CZ1671" s="69"/>
    </row>
    <row r="1672" spans="2:104">
      <c r="B1672" s="69"/>
      <c r="C1672" s="69"/>
      <c r="D1672" s="67"/>
      <c r="E1672" s="69"/>
      <c r="F1672" s="68"/>
      <c r="G1672" s="67"/>
      <c r="H1672" s="69"/>
      <c r="I1672" s="69"/>
      <c r="J1672" s="69"/>
      <c r="K1672" s="69"/>
      <c r="L1672" s="69"/>
      <c r="M1672" s="69"/>
      <c r="N1672" s="69"/>
      <c r="O1672" s="69"/>
      <c r="P1672" s="69"/>
      <c r="Q1672" s="69"/>
      <c r="R1672" s="69"/>
      <c r="S1672" s="80"/>
      <c r="T1672" s="80"/>
      <c r="U1672" s="80"/>
      <c r="V1672" s="80"/>
      <c r="W1672" s="80"/>
      <c r="X1672" s="80"/>
      <c r="Y1672" s="80"/>
      <c r="Z1672" s="80"/>
      <c r="AA1672" s="80"/>
      <c r="AB1672" s="80"/>
      <c r="AC1672" s="80"/>
      <c r="AD1672" s="80"/>
      <c r="AE1672" s="69"/>
      <c r="AF1672" s="69"/>
      <c r="AG1672" s="69"/>
      <c r="AH1672" s="80"/>
      <c r="AI1672" s="80"/>
      <c r="AJ1672" s="69"/>
      <c r="AK1672" s="69"/>
      <c r="AL1672" s="80"/>
      <c r="AM1672" s="80"/>
      <c r="AN1672" s="69"/>
      <c r="AO1672" s="69"/>
      <c r="AP1672" s="80"/>
      <c r="AQ1672" s="80"/>
      <c r="AR1672" s="69"/>
      <c r="AS1672" s="69"/>
      <c r="AT1672" s="80"/>
      <c r="AU1672" s="80"/>
      <c r="AV1672" s="69"/>
      <c r="AW1672" s="69"/>
      <c r="AX1672" s="80"/>
      <c r="AY1672" s="80"/>
      <c r="AZ1672" s="69"/>
      <c r="BA1672" s="69"/>
      <c r="BB1672" s="80"/>
      <c r="BC1672" s="80"/>
      <c r="BD1672" s="69"/>
      <c r="BE1672" s="69"/>
      <c r="BF1672" s="80"/>
      <c r="BG1672" s="80"/>
      <c r="BH1672" s="69"/>
      <c r="BI1672" s="69"/>
      <c r="BJ1672" s="80"/>
      <c r="BK1672" s="80"/>
      <c r="BL1672" s="69"/>
      <c r="BM1672" s="69"/>
      <c r="BN1672" s="80"/>
      <c r="BO1672" s="80"/>
      <c r="BP1672" s="69"/>
      <c r="BQ1672" s="69"/>
      <c r="BR1672" s="80"/>
      <c r="BS1672" s="80"/>
      <c r="BT1672" s="69"/>
      <c r="BU1672" s="69"/>
      <c r="BV1672" s="80"/>
      <c r="BW1672" s="80"/>
      <c r="BX1672" s="69"/>
      <c r="BY1672" s="69"/>
      <c r="BZ1672" s="80"/>
      <c r="CA1672" s="80"/>
      <c r="CB1672" s="69"/>
      <c r="CC1672" s="69"/>
      <c r="CD1672" s="80"/>
      <c r="CE1672" s="80"/>
      <c r="CF1672" s="69"/>
      <c r="CG1672" s="69"/>
      <c r="CH1672" s="69"/>
      <c r="CI1672" s="69"/>
      <c r="CJ1672" s="69"/>
      <c r="CK1672" s="69"/>
      <c r="CL1672" s="68"/>
      <c r="CM1672" s="67"/>
      <c r="CN1672" s="67"/>
      <c r="CO1672" s="69"/>
      <c r="CP1672" s="68"/>
      <c r="CQ1672" s="67"/>
      <c r="CR1672" s="67"/>
      <c r="CS1672" s="69"/>
      <c r="CT1672" s="81"/>
      <c r="CU1672" s="69"/>
      <c r="CV1672" s="69"/>
      <c r="CW1672" s="69"/>
      <c r="CX1672" s="69"/>
      <c r="CY1672" s="69"/>
      <c r="CZ1672" s="69"/>
    </row>
    <row r="1673" spans="2:104">
      <c r="B1673" s="69"/>
      <c r="C1673" s="69"/>
      <c r="D1673" s="67"/>
      <c r="E1673" s="69"/>
      <c r="F1673" s="68"/>
      <c r="G1673" s="67"/>
      <c r="H1673" s="69"/>
      <c r="I1673" s="69"/>
      <c r="J1673" s="69"/>
      <c r="K1673" s="69"/>
      <c r="L1673" s="69"/>
      <c r="M1673" s="69"/>
      <c r="N1673" s="69"/>
      <c r="O1673" s="69"/>
      <c r="P1673" s="69"/>
      <c r="Q1673" s="69"/>
      <c r="R1673" s="69"/>
      <c r="S1673" s="80"/>
      <c r="T1673" s="80"/>
      <c r="U1673" s="80"/>
      <c r="V1673" s="80"/>
      <c r="W1673" s="80"/>
      <c r="X1673" s="80"/>
      <c r="Y1673" s="80"/>
      <c r="Z1673" s="80"/>
      <c r="AA1673" s="80"/>
      <c r="AB1673" s="80"/>
      <c r="AC1673" s="80"/>
      <c r="AD1673" s="80"/>
      <c r="AE1673" s="69"/>
      <c r="AF1673" s="69"/>
      <c r="AG1673" s="69"/>
      <c r="AH1673" s="80"/>
      <c r="AI1673" s="80"/>
      <c r="AJ1673" s="69"/>
      <c r="AK1673" s="69"/>
      <c r="AL1673" s="80"/>
      <c r="AM1673" s="80"/>
      <c r="AN1673" s="69"/>
      <c r="AO1673" s="69"/>
      <c r="AP1673" s="80"/>
      <c r="AQ1673" s="80"/>
      <c r="AR1673" s="69"/>
      <c r="AS1673" s="69"/>
      <c r="AT1673" s="80"/>
      <c r="AU1673" s="80"/>
      <c r="AV1673" s="69"/>
      <c r="AW1673" s="69"/>
      <c r="AX1673" s="80"/>
      <c r="AY1673" s="80"/>
      <c r="AZ1673" s="69"/>
      <c r="BA1673" s="69"/>
      <c r="BB1673" s="80"/>
      <c r="BC1673" s="80"/>
      <c r="BD1673" s="69"/>
      <c r="BE1673" s="69"/>
      <c r="BF1673" s="80"/>
      <c r="BG1673" s="80"/>
      <c r="BH1673" s="69"/>
      <c r="BI1673" s="69"/>
      <c r="BJ1673" s="80"/>
      <c r="BK1673" s="80"/>
      <c r="BL1673" s="69"/>
      <c r="BM1673" s="69"/>
      <c r="BN1673" s="80"/>
      <c r="BO1673" s="80"/>
      <c r="BP1673" s="69"/>
      <c r="BQ1673" s="69"/>
      <c r="BR1673" s="80"/>
      <c r="BS1673" s="80"/>
      <c r="BT1673" s="69"/>
      <c r="BU1673" s="69"/>
      <c r="BV1673" s="80"/>
      <c r="BW1673" s="80"/>
      <c r="BX1673" s="69"/>
      <c r="BY1673" s="69"/>
      <c r="BZ1673" s="80"/>
      <c r="CA1673" s="80"/>
      <c r="CB1673" s="69"/>
      <c r="CC1673" s="69"/>
      <c r="CD1673" s="80"/>
      <c r="CE1673" s="80"/>
      <c r="CF1673" s="69"/>
      <c r="CG1673" s="69"/>
      <c r="CH1673" s="69"/>
      <c r="CI1673" s="69"/>
      <c r="CJ1673" s="69"/>
      <c r="CK1673" s="69"/>
      <c r="CL1673" s="68"/>
      <c r="CM1673" s="67"/>
      <c r="CN1673" s="67"/>
      <c r="CO1673" s="69"/>
      <c r="CP1673" s="68"/>
      <c r="CQ1673" s="67"/>
      <c r="CR1673" s="67"/>
      <c r="CS1673" s="69"/>
      <c r="CT1673" s="81"/>
      <c r="CU1673" s="69"/>
      <c r="CV1673" s="69"/>
      <c r="CW1673" s="69"/>
      <c r="CX1673" s="69"/>
      <c r="CY1673" s="69"/>
      <c r="CZ1673" s="69"/>
    </row>
    <row r="1674" spans="2:104">
      <c r="B1674" s="69"/>
      <c r="C1674" s="69"/>
      <c r="D1674" s="67"/>
      <c r="E1674" s="69"/>
      <c r="F1674" s="68"/>
      <c r="G1674" s="67"/>
      <c r="H1674" s="69"/>
      <c r="I1674" s="69"/>
      <c r="J1674" s="69"/>
      <c r="K1674" s="69"/>
      <c r="L1674" s="69"/>
      <c r="M1674" s="69"/>
      <c r="N1674" s="69"/>
      <c r="O1674" s="69"/>
      <c r="P1674" s="69"/>
      <c r="Q1674" s="69"/>
      <c r="R1674" s="69"/>
      <c r="S1674" s="80"/>
      <c r="T1674" s="80"/>
      <c r="U1674" s="80"/>
      <c r="V1674" s="80"/>
      <c r="W1674" s="80"/>
      <c r="X1674" s="80"/>
      <c r="Y1674" s="80"/>
      <c r="Z1674" s="80"/>
      <c r="AA1674" s="80"/>
      <c r="AB1674" s="80"/>
      <c r="AC1674" s="80"/>
      <c r="AD1674" s="80"/>
      <c r="AE1674" s="69"/>
      <c r="AF1674" s="69"/>
      <c r="AG1674" s="69"/>
      <c r="AH1674" s="80"/>
      <c r="AI1674" s="80"/>
      <c r="AJ1674" s="69"/>
      <c r="AK1674" s="69"/>
      <c r="AL1674" s="80"/>
      <c r="AM1674" s="80"/>
      <c r="AN1674" s="69"/>
      <c r="AO1674" s="69"/>
      <c r="AP1674" s="80"/>
      <c r="AQ1674" s="80"/>
      <c r="AR1674" s="69"/>
      <c r="AS1674" s="69"/>
      <c r="AT1674" s="80"/>
      <c r="AU1674" s="80"/>
      <c r="AV1674" s="69"/>
      <c r="AW1674" s="69"/>
      <c r="AX1674" s="80"/>
      <c r="AY1674" s="80"/>
      <c r="AZ1674" s="69"/>
      <c r="BA1674" s="69"/>
      <c r="BB1674" s="80"/>
      <c r="BC1674" s="80"/>
      <c r="BD1674" s="69"/>
      <c r="BE1674" s="69"/>
      <c r="BF1674" s="80"/>
      <c r="BG1674" s="80"/>
      <c r="BH1674" s="69"/>
      <c r="BI1674" s="69"/>
      <c r="BJ1674" s="80"/>
      <c r="BK1674" s="80"/>
      <c r="BL1674" s="69"/>
      <c r="BM1674" s="69"/>
      <c r="BN1674" s="80"/>
      <c r="BO1674" s="80"/>
      <c r="BP1674" s="69"/>
      <c r="BQ1674" s="69"/>
      <c r="BR1674" s="80"/>
      <c r="BS1674" s="80"/>
      <c r="BT1674" s="69"/>
      <c r="BU1674" s="69"/>
      <c r="BV1674" s="80"/>
      <c r="BW1674" s="80"/>
      <c r="BX1674" s="69"/>
      <c r="BY1674" s="69"/>
      <c r="BZ1674" s="80"/>
      <c r="CA1674" s="80"/>
      <c r="CB1674" s="69"/>
      <c r="CC1674" s="69"/>
      <c r="CD1674" s="80"/>
      <c r="CE1674" s="80"/>
      <c r="CF1674" s="69"/>
      <c r="CG1674" s="69"/>
      <c r="CH1674" s="69"/>
      <c r="CI1674" s="69"/>
      <c r="CJ1674" s="69"/>
      <c r="CK1674" s="69"/>
      <c r="CL1674" s="68"/>
      <c r="CM1674" s="67"/>
      <c r="CN1674" s="67"/>
      <c r="CO1674" s="69"/>
      <c r="CP1674" s="68"/>
      <c r="CQ1674" s="67"/>
      <c r="CR1674" s="67"/>
      <c r="CS1674" s="69"/>
      <c r="CT1674" s="81"/>
      <c r="CU1674" s="69"/>
      <c r="CV1674" s="69"/>
      <c r="CW1674" s="69"/>
      <c r="CX1674" s="69"/>
      <c r="CY1674" s="69"/>
      <c r="CZ1674" s="69"/>
    </row>
    <row r="1675" spans="2:104">
      <c r="B1675" s="69"/>
      <c r="C1675" s="69"/>
      <c r="D1675" s="67"/>
      <c r="E1675" s="69"/>
      <c r="F1675" s="68"/>
      <c r="G1675" s="67"/>
      <c r="H1675" s="69"/>
      <c r="I1675" s="69"/>
      <c r="J1675" s="69"/>
      <c r="K1675" s="69"/>
      <c r="L1675" s="69"/>
      <c r="M1675" s="69"/>
      <c r="N1675" s="69"/>
      <c r="O1675" s="69"/>
      <c r="P1675" s="69"/>
      <c r="Q1675" s="69"/>
      <c r="R1675" s="69"/>
      <c r="S1675" s="80"/>
      <c r="T1675" s="80"/>
      <c r="U1675" s="80"/>
      <c r="V1675" s="80"/>
      <c r="W1675" s="80"/>
      <c r="X1675" s="80"/>
      <c r="Y1675" s="80"/>
      <c r="Z1675" s="80"/>
      <c r="AA1675" s="80"/>
      <c r="AB1675" s="80"/>
      <c r="AC1675" s="80"/>
      <c r="AD1675" s="80"/>
      <c r="AE1675" s="69"/>
      <c r="AF1675" s="69"/>
      <c r="AG1675" s="69"/>
      <c r="AH1675" s="80"/>
      <c r="AI1675" s="80"/>
      <c r="AJ1675" s="69"/>
      <c r="AK1675" s="69"/>
      <c r="AL1675" s="80"/>
      <c r="AM1675" s="80"/>
      <c r="AN1675" s="69"/>
      <c r="AO1675" s="69"/>
      <c r="AP1675" s="80"/>
      <c r="AQ1675" s="80"/>
      <c r="AR1675" s="69"/>
      <c r="AS1675" s="69"/>
      <c r="AT1675" s="80"/>
      <c r="AU1675" s="80"/>
      <c r="AV1675" s="69"/>
      <c r="AW1675" s="69"/>
      <c r="AX1675" s="80"/>
      <c r="AY1675" s="80"/>
      <c r="AZ1675" s="69"/>
      <c r="BA1675" s="69"/>
      <c r="BB1675" s="80"/>
      <c r="BC1675" s="80"/>
      <c r="BD1675" s="69"/>
      <c r="BE1675" s="69"/>
      <c r="BF1675" s="80"/>
      <c r="BG1675" s="80"/>
      <c r="BH1675" s="69"/>
      <c r="BI1675" s="69"/>
      <c r="BJ1675" s="80"/>
      <c r="BK1675" s="80"/>
      <c r="BL1675" s="69"/>
      <c r="BM1675" s="69"/>
      <c r="BN1675" s="80"/>
      <c r="BO1675" s="80"/>
      <c r="BP1675" s="69"/>
      <c r="BQ1675" s="69"/>
      <c r="BR1675" s="80"/>
      <c r="BS1675" s="80"/>
      <c r="BT1675" s="69"/>
      <c r="BU1675" s="69"/>
      <c r="BV1675" s="80"/>
      <c r="BW1675" s="80"/>
      <c r="BX1675" s="69"/>
      <c r="BY1675" s="69"/>
      <c r="BZ1675" s="80"/>
      <c r="CA1675" s="80"/>
      <c r="CB1675" s="69"/>
      <c r="CC1675" s="69"/>
      <c r="CD1675" s="80"/>
      <c r="CE1675" s="80"/>
      <c r="CF1675" s="69"/>
      <c r="CG1675" s="69"/>
      <c r="CH1675" s="69"/>
      <c r="CI1675" s="69"/>
      <c r="CJ1675" s="69"/>
      <c r="CK1675" s="69"/>
      <c r="CL1675" s="68"/>
      <c r="CM1675" s="67"/>
      <c r="CN1675" s="67"/>
      <c r="CO1675" s="69"/>
      <c r="CP1675" s="68"/>
      <c r="CQ1675" s="67"/>
      <c r="CR1675" s="67"/>
      <c r="CS1675" s="69"/>
      <c r="CT1675" s="81"/>
      <c r="CU1675" s="69"/>
      <c r="CV1675" s="69"/>
      <c r="CW1675" s="69"/>
      <c r="CX1675" s="69"/>
      <c r="CY1675" s="69"/>
      <c r="CZ1675" s="69"/>
    </row>
    <row r="1676" spans="2:104">
      <c r="B1676" s="69"/>
      <c r="C1676" s="69"/>
      <c r="D1676" s="67"/>
      <c r="E1676" s="69"/>
      <c r="F1676" s="68"/>
      <c r="G1676" s="67"/>
      <c r="H1676" s="69"/>
      <c r="I1676" s="69"/>
      <c r="J1676" s="69"/>
      <c r="K1676" s="69"/>
      <c r="L1676" s="69"/>
      <c r="M1676" s="69"/>
      <c r="N1676" s="69"/>
      <c r="O1676" s="69"/>
      <c r="P1676" s="69"/>
      <c r="Q1676" s="69"/>
      <c r="R1676" s="69"/>
      <c r="S1676" s="80"/>
      <c r="T1676" s="80"/>
      <c r="U1676" s="80"/>
      <c r="V1676" s="80"/>
      <c r="W1676" s="80"/>
      <c r="X1676" s="80"/>
      <c r="Y1676" s="80"/>
      <c r="Z1676" s="80"/>
      <c r="AA1676" s="80"/>
      <c r="AB1676" s="80"/>
      <c r="AC1676" s="80"/>
      <c r="AD1676" s="80"/>
      <c r="AE1676" s="69"/>
      <c r="AF1676" s="69"/>
      <c r="AG1676" s="69"/>
      <c r="AH1676" s="80"/>
      <c r="AI1676" s="80"/>
      <c r="AJ1676" s="69"/>
      <c r="AK1676" s="69"/>
      <c r="AL1676" s="80"/>
      <c r="AM1676" s="80"/>
      <c r="AN1676" s="69"/>
      <c r="AO1676" s="69"/>
      <c r="AP1676" s="80"/>
      <c r="AQ1676" s="80"/>
      <c r="AR1676" s="69"/>
      <c r="AS1676" s="69"/>
      <c r="AT1676" s="80"/>
      <c r="AU1676" s="80"/>
      <c r="AV1676" s="69"/>
      <c r="AW1676" s="69"/>
      <c r="AX1676" s="80"/>
      <c r="AY1676" s="80"/>
      <c r="AZ1676" s="69"/>
      <c r="BA1676" s="69"/>
      <c r="BB1676" s="80"/>
      <c r="BC1676" s="80"/>
      <c r="BD1676" s="69"/>
      <c r="BE1676" s="69"/>
      <c r="BF1676" s="80"/>
      <c r="BG1676" s="80"/>
      <c r="BH1676" s="69"/>
      <c r="BI1676" s="69"/>
      <c r="BJ1676" s="80"/>
      <c r="BK1676" s="80"/>
      <c r="BL1676" s="69"/>
      <c r="BM1676" s="69"/>
      <c r="BN1676" s="80"/>
      <c r="BO1676" s="80"/>
      <c r="BP1676" s="69"/>
      <c r="BQ1676" s="69"/>
      <c r="BR1676" s="80"/>
      <c r="BS1676" s="80"/>
      <c r="BT1676" s="69"/>
      <c r="BU1676" s="69"/>
      <c r="BV1676" s="80"/>
      <c r="BW1676" s="80"/>
      <c r="BX1676" s="69"/>
      <c r="BY1676" s="69"/>
      <c r="BZ1676" s="80"/>
      <c r="CA1676" s="80"/>
      <c r="CB1676" s="69"/>
      <c r="CC1676" s="69"/>
      <c r="CD1676" s="80"/>
      <c r="CE1676" s="80"/>
      <c r="CF1676" s="69"/>
      <c r="CG1676" s="69"/>
      <c r="CH1676" s="69"/>
      <c r="CI1676" s="69"/>
      <c r="CJ1676" s="69"/>
      <c r="CK1676" s="69"/>
      <c r="CL1676" s="68"/>
      <c r="CM1676" s="67"/>
      <c r="CN1676" s="67"/>
      <c r="CO1676" s="69"/>
      <c r="CP1676" s="68"/>
      <c r="CQ1676" s="67"/>
      <c r="CR1676" s="67"/>
      <c r="CS1676" s="69"/>
      <c r="CT1676" s="81"/>
      <c r="CU1676" s="69"/>
      <c r="CV1676" s="69"/>
      <c r="CW1676" s="69"/>
      <c r="CX1676" s="69"/>
      <c r="CY1676" s="69"/>
      <c r="CZ1676" s="69"/>
    </row>
    <row r="1677" spans="2:104">
      <c r="B1677" s="69"/>
      <c r="C1677" s="69"/>
      <c r="D1677" s="67"/>
      <c r="E1677" s="69"/>
      <c r="F1677" s="68"/>
      <c r="G1677" s="67"/>
      <c r="H1677" s="69"/>
      <c r="I1677" s="69"/>
      <c r="J1677" s="69"/>
      <c r="K1677" s="69"/>
      <c r="L1677" s="69"/>
      <c r="M1677" s="69"/>
      <c r="N1677" s="69"/>
      <c r="O1677" s="69"/>
      <c r="P1677" s="69"/>
      <c r="Q1677" s="69"/>
      <c r="R1677" s="69"/>
      <c r="S1677" s="80"/>
      <c r="T1677" s="80"/>
      <c r="U1677" s="80"/>
      <c r="V1677" s="80"/>
      <c r="W1677" s="80"/>
      <c r="X1677" s="80"/>
      <c r="Y1677" s="80"/>
      <c r="Z1677" s="80"/>
      <c r="AA1677" s="80"/>
      <c r="AB1677" s="80"/>
      <c r="AC1677" s="80"/>
      <c r="AD1677" s="80"/>
      <c r="AE1677" s="69"/>
      <c r="AF1677" s="69"/>
      <c r="AG1677" s="69"/>
      <c r="AH1677" s="80"/>
      <c r="AI1677" s="80"/>
      <c r="AJ1677" s="69"/>
      <c r="AK1677" s="69"/>
      <c r="AL1677" s="80"/>
      <c r="AM1677" s="80"/>
      <c r="AN1677" s="69"/>
      <c r="AO1677" s="69"/>
      <c r="AP1677" s="80"/>
      <c r="AQ1677" s="80"/>
      <c r="AR1677" s="69"/>
      <c r="AS1677" s="69"/>
      <c r="AT1677" s="80"/>
      <c r="AU1677" s="80"/>
      <c r="AV1677" s="69"/>
      <c r="AW1677" s="69"/>
      <c r="AX1677" s="80"/>
      <c r="AY1677" s="80"/>
      <c r="AZ1677" s="69"/>
      <c r="BA1677" s="69"/>
      <c r="BB1677" s="80"/>
      <c r="BC1677" s="80"/>
      <c r="BD1677" s="69"/>
      <c r="BE1677" s="69"/>
      <c r="BF1677" s="80"/>
      <c r="BG1677" s="80"/>
      <c r="BH1677" s="69"/>
      <c r="BI1677" s="69"/>
      <c r="BJ1677" s="80"/>
      <c r="BK1677" s="80"/>
      <c r="BL1677" s="69"/>
      <c r="BM1677" s="69"/>
      <c r="BN1677" s="80"/>
      <c r="BO1677" s="80"/>
      <c r="BP1677" s="69"/>
      <c r="BQ1677" s="69"/>
      <c r="BR1677" s="80"/>
      <c r="BS1677" s="80"/>
      <c r="BT1677" s="69"/>
      <c r="BU1677" s="69"/>
      <c r="BV1677" s="80"/>
      <c r="BW1677" s="80"/>
      <c r="BX1677" s="69"/>
      <c r="BY1677" s="69"/>
      <c r="BZ1677" s="80"/>
      <c r="CA1677" s="80"/>
      <c r="CB1677" s="69"/>
      <c r="CC1677" s="69"/>
      <c r="CD1677" s="80"/>
      <c r="CE1677" s="80"/>
      <c r="CF1677" s="69"/>
      <c r="CG1677" s="69"/>
      <c r="CH1677" s="69"/>
      <c r="CI1677" s="69"/>
      <c r="CJ1677" s="69"/>
      <c r="CK1677" s="69"/>
      <c r="CL1677" s="68"/>
      <c r="CM1677" s="67"/>
      <c r="CN1677" s="67"/>
      <c r="CO1677" s="69"/>
      <c r="CP1677" s="68"/>
      <c r="CQ1677" s="67"/>
      <c r="CR1677" s="67"/>
      <c r="CS1677" s="69"/>
      <c r="CT1677" s="81"/>
      <c r="CU1677" s="69"/>
      <c r="CV1677" s="69"/>
      <c r="CW1677" s="69"/>
      <c r="CX1677" s="69"/>
      <c r="CY1677" s="69"/>
      <c r="CZ1677" s="69"/>
    </row>
    <row r="1678" spans="2:104">
      <c r="B1678" s="69"/>
      <c r="C1678" s="69"/>
      <c r="D1678" s="67"/>
      <c r="E1678" s="69"/>
      <c r="F1678" s="68"/>
      <c r="G1678" s="67"/>
      <c r="H1678" s="69"/>
      <c r="I1678" s="69"/>
      <c r="J1678" s="69"/>
      <c r="K1678" s="69"/>
      <c r="L1678" s="69"/>
      <c r="M1678" s="69"/>
      <c r="N1678" s="69"/>
      <c r="O1678" s="69"/>
      <c r="P1678" s="69"/>
      <c r="Q1678" s="69"/>
      <c r="R1678" s="69"/>
      <c r="S1678" s="80"/>
      <c r="T1678" s="80"/>
      <c r="U1678" s="80"/>
      <c r="V1678" s="80"/>
      <c r="W1678" s="80"/>
      <c r="X1678" s="80"/>
      <c r="Y1678" s="80"/>
      <c r="Z1678" s="80"/>
      <c r="AA1678" s="80"/>
      <c r="AB1678" s="80"/>
      <c r="AC1678" s="80"/>
      <c r="AD1678" s="80"/>
      <c r="AE1678" s="69"/>
      <c r="AF1678" s="69"/>
      <c r="AG1678" s="69"/>
      <c r="AH1678" s="80"/>
      <c r="AI1678" s="80"/>
      <c r="AJ1678" s="69"/>
      <c r="AK1678" s="69"/>
      <c r="AL1678" s="80"/>
      <c r="AM1678" s="80"/>
      <c r="AN1678" s="69"/>
      <c r="AO1678" s="69"/>
      <c r="AP1678" s="80"/>
      <c r="AQ1678" s="80"/>
      <c r="AR1678" s="69"/>
      <c r="AS1678" s="69"/>
      <c r="AT1678" s="80"/>
      <c r="AU1678" s="80"/>
      <c r="AV1678" s="69"/>
      <c r="AW1678" s="69"/>
      <c r="AX1678" s="80"/>
      <c r="AY1678" s="80"/>
      <c r="AZ1678" s="69"/>
      <c r="BA1678" s="69"/>
      <c r="BB1678" s="80"/>
      <c r="BC1678" s="80"/>
      <c r="BD1678" s="69"/>
      <c r="BE1678" s="69"/>
      <c r="BF1678" s="80"/>
      <c r="BG1678" s="80"/>
      <c r="BH1678" s="69"/>
      <c r="BI1678" s="69"/>
      <c r="BJ1678" s="80"/>
      <c r="BK1678" s="80"/>
      <c r="BL1678" s="69"/>
      <c r="BM1678" s="69"/>
      <c r="BN1678" s="80"/>
      <c r="BO1678" s="80"/>
      <c r="BP1678" s="69"/>
      <c r="BQ1678" s="69"/>
      <c r="BR1678" s="80"/>
      <c r="BS1678" s="80"/>
      <c r="BT1678" s="69"/>
      <c r="BU1678" s="69"/>
      <c r="BV1678" s="80"/>
      <c r="BW1678" s="80"/>
      <c r="BX1678" s="69"/>
      <c r="BY1678" s="69"/>
      <c r="BZ1678" s="80"/>
      <c r="CA1678" s="80"/>
      <c r="CB1678" s="69"/>
      <c r="CC1678" s="69"/>
      <c r="CD1678" s="80"/>
      <c r="CE1678" s="80"/>
      <c r="CF1678" s="69"/>
      <c r="CG1678" s="69"/>
      <c r="CH1678" s="69"/>
      <c r="CI1678" s="69"/>
      <c r="CJ1678" s="69"/>
      <c r="CK1678" s="69"/>
      <c r="CL1678" s="68"/>
      <c r="CM1678" s="67"/>
      <c r="CN1678" s="67"/>
      <c r="CO1678" s="69"/>
      <c r="CP1678" s="68"/>
      <c r="CQ1678" s="67"/>
      <c r="CR1678" s="67"/>
      <c r="CS1678" s="69"/>
      <c r="CT1678" s="81"/>
      <c r="CU1678" s="69"/>
      <c r="CV1678" s="69"/>
      <c r="CW1678" s="69"/>
      <c r="CX1678" s="69"/>
      <c r="CY1678" s="69"/>
      <c r="CZ1678" s="69"/>
    </row>
    <row r="1679" spans="2:104">
      <c r="B1679" s="69"/>
      <c r="C1679" s="69"/>
      <c r="D1679" s="67"/>
      <c r="E1679" s="69"/>
      <c r="F1679" s="68"/>
      <c r="G1679" s="67"/>
      <c r="H1679" s="69"/>
      <c r="I1679" s="69"/>
      <c r="J1679" s="69"/>
      <c r="K1679" s="69"/>
      <c r="L1679" s="69"/>
      <c r="M1679" s="69"/>
      <c r="N1679" s="69"/>
      <c r="O1679" s="69"/>
      <c r="P1679" s="69"/>
      <c r="Q1679" s="69"/>
      <c r="R1679" s="69"/>
      <c r="S1679" s="80"/>
      <c r="T1679" s="80"/>
      <c r="U1679" s="80"/>
      <c r="V1679" s="80"/>
      <c r="W1679" s="80"/>
      <c r="X1679" s="80"/>
      <c r="Y1679" s="80"/>
      <c r="Z1679" s="80"/>
      <c r="AA1679" s="80"/>
      <c r="AB1679" s="80"/>
      <c r="AC1679" s="80"/>
      <c r="AD1679" s="80"/>
      <c r="AE1679" s="69"/>
      <c r="AF1679" s="69"/>
      <c r="AG1679" s="69"/>
      <c r="AH1679" s="80"/>
      <c r="AI1679" s="80"/>
      <c r="AJ1679" s="69"/>
      <c r="AK1679" s="69"/>
      <c r="AL1679" s="80"/>
      <c r="AM1679" s="80"/>
      <c r="AN1679" s="69"/>
      <c r="AO1679" s="69"/>
      <c r="AP1679" s="80"/>
      <c r="AQ1679" s="80"/>
      <c r="AR1679" s="69"/>
      <c r="AS1679" s="69"/>
      <c r="AT1679" s="80"/>
      <c r="AU1679" s="80"/>
      <c r="AV1679" s="69"/>
      <c r="AW1679" s="69"/>
      <c r="AX1679" s="80"/>
      <c r="AY1679" s="80"/>
      <c r="AZ1679" s="69"/>
      <c r="BA1679" s="69"/>
      <c r="BB1679" s="80"/>
      <c r="BC1679" s="80"/>
      <c r="BD1679" s="69"/>
      <c r="BE1679" s="69"/>
      <c r="BF1679" s="80"/>
      <c r="BG1679" s="80"/>
      <c r="BH1679" s="69"/>
      <c r="BI1679" s="69"/>
      <c r="BJ1679" s="80"/>
      <c r="BK1679" s="80"/>
      <c r="BL1679" s="69"/>
      <c r="BM1679" s="69"/>
      <c r="BN1679" s="80"/>
      <c r="BO1679" s="80"/>
      <c r="BP1679" s="69"/>
      <c r="BQ1679" s="69"/>
      <c r="BR1679" s="80"/>
      <c r="BS1679" s="80"/>
      <c r="BT1679" s="69"/>
      <c r="BU1679" s="69"/>
      <c r="BV1679" s="80"/>
      <c r="BW1679" s="80"/>
      <c r="BX1679" s="69"/>
      <c r="BY1679" s="69"/>
      <c r="BZ1679" s="80"/>
      <c r="CA1679" s="80"/>
      <c r="CB1679" s="69"/>
      <c r="CC1679" s="69"/>
      <c r="CD1679" s="80"/>
      <c r="CE1679" s="80"/>
      <c r="CF1679" s="69"/>
      <c r="CG1679" s="69"/>
      <c r="CH1679" s="69"/>
      <c r="CI1679" s="69"/>
      <c r="CJ1679" s="69"/>
      <c r="CK1679" s="69"/>
      <c r="CL1679" s="68"/>
      <c r="CM1679" s="67"/>
      <c r="CN1679" s="67"/>
      <c r="CO1679" s="69"/>
      <c r="CP1679" s="68"/>
      <c r="CQ1679" s="67"/>
      <c r="CR1679" s="67"/>
      <c r="CS1679" s="69"/>
      <c r="CT1679" s="81"/>
      <c r="CU1679" s="69"/>
      <c r="CV1679" s="69"/>
      <c r="CW1679" s="69"/>
      <c r="CX1679" s="69"/>
      <c r="CY1679" s="69"/>
      <c r="CZ1679" s="69"/>
    </row>
    <row r="1680" spans="2:104">
      <c r="B1680" s="69"/>
      <c r="C1680" s="69"/>
      <c r="D1680" s="67"/>
      <c r="E1680" s="69"/>
      <c r="F1680" s="68"/>
      <c r="G1680" s="67"/>
      <c r="H1680" s="69"/>
      <c r="I1680" s="69"/>
      <c r="J1680" s="69"/>
      <c r="K1680" s="69"/>
      <c r="L1680" s="69"/>
      <c r="M1680" s="69"/>
      <c r="N1680" s="69"/>
      <c r="O1680" s="69"/>
      <c r="P1680" s="69"/>
      <c r="Q1680" s="69"/>
      <c r="R1680" s="69"/>
      <c r="S1680" s="80"/>
      <c r="T1680" s="80"/>
      <c r="U1680" s="80"/>
      <c r="V1680" s="80"/>
      <c r="W1680" s="80"/>
      <c r="X1680" s="80"/>
      <c r="Y1680" s="80"/>
      <c r="Z1680" s="80"/>
      <c r="AA1680" s="80"/>
      <c r="AB1680" s="80"/>
      <c r="AC1680" s="80"/>
      <c r="AD1680" s="80"/>
      <c r="AE1680" s="69"/>
      <c r="AF1680" s="69"/>
      <c r="AG1680" s="69"/>
      <c r="AH1680" s="80"/>
      <c r="AI1680" s="80"/>
      <c r="AJ1680" s="69"/>
      <c r="AK1680" s="69"/>
      <c r="AL1680" s="80"/>
      <c r="AM1680" s="80"/>
      <c r="AN1680" s="69"/>
      <c r="AO1680" s="69"/>
      <c r="AP1680" s="80"/>
      <c r="AQ1680" s="80"/>
      <c r="AR1680" s="69"/>
      <c r="AS1680" s="69"/>
      <c r="AT1680" s="80"/>
      <c r="AU1680" s="80"/>
      <c r="AV1680" s="69"/>
      <c r="AW1680" s="69"/>
      <c r="AX1680" s="80"/>
      <c r="AY1680" s="80"/>
      <c r="AZ1680" s="69"/>
      <c r="BA1680" s="69"/>
      <c r="BB1680" s="80"/>
      <c r="BC1680" s="80"/>
      <c r="BD1680" s="69"/>
      <c r="BE1680" s="69"/>
      <c r="BF1680" s="80"/>
      <c r="BG1680" s="80"/>
      <c r="BH1680" s="69"/>
      <c r="BI1680" s="69"/>
      <c r="BJ1680" s="80"/>
      <c r="BK1680" s="80"/>
      <c r="BL1680" s="69"/>
      <c r="BM1680" s="69"/>
      <c r="BN1680" s="80"/>
      <c r="BO1680" s="80"/>
      <c r="BP1680" s="69"/>
      <c r="BQ1680" s="69"/>
      <c r="BR1680" s="80"/>
      <c r="BS1680" s="80"/>
      <c r="BT1680" s="69"/>
      <c r="BU1680" s="69"/>
      <c r="BV1680" s="80"/>
      <c r="BW1680" s="80"/>
      <c r="BX1680" s="69"/>
      <c r="BY1680" s="69"/>
      <c r="BZ1680" s="80"/>
      <c r="CA1680" s="80"/>
      <c r="CB1680" s="69"/>
      <c r="CC1680" s="69"/>
      <c r="CD1680" s="80"/>
      <c r="CE1680" s="80"/>
      <c r="CF1680" s="69"/>
      <c r="CG1680" s="69"/>
      <c r="CH1680" s="69"/>
      <c r="CI1680" s="69"/>
      <c r="CJ1680" s="69"/>
      <c r="CK1680" s="69"/>
      <c r="CL1680" s="68"/>
      <c r="CM1680" s="67"/>
      <c r="CN1680" s="67"/>
      <c r="CO1680" s="69"/>
      <c r="CP1680" s="68"/>
      <c r="CQ1680" s="67"/>
      <c r="CR1680" s="67"/>
      <c r="CS1680" s="69"/>
      <c r="CT1680" s="81"/>
      <c r="CU1680" s="69"/>
      <c r="CV1680" s="69"/>
      <c r="CW1680" s="69"/>
      <c r="CX1680" s="69"/>
      <c r="CY1680" s="69"/>
      <c r="CZ1680" s="69"/>
    </row>
    <row r="1681" spans="2:104">
      <c r="B1681" s="69"/>
      <c r="C1681" s="69"/>
      <c r="D1681" s="67"/>
      <c r="E1681" s="69"/>
      <c r="F1681" s="68"/>
      <c r="G1681" s="67"/>
      <c r="H1681" s="69"/>
      <c r="I1681" s="69"/>
      <c r="J1681" s="69"/>
      <c r="K1681" s="69"/>
      <c r="L1681" s="69"/>
      <c r="M1681" s="69"/>
      <c r="N1681" s="69"/>
      <c r="O1681" s="69"/>
      <c r="P1681" s="69"/>
      <c r="Q1681" s="69"/>
      <c r="R1681" s="69"/>
      <c r="S1681" s="80"/>
      <c r="T1681" s="80"/>
      <c r="U1681" s="80"/>
      <c r="V1681" s="80"/>
      <c r="W1681" s="80"/>
      <c r="X1681" s="80"/>
      <c r="Y1681" s="80"/>
      <c r="Z1681" s="80"/>
      <c r="AA1681" s="80"/>
      <c r="AB1681" s="80"/>
      <c r="AC1681" s="80"/>
      <c r="AD1681" s="80"/>
      <c r="AE1681" s="69"/>
      <c r="AF1681" s="69"/>
      <c r="AG1681" s="69"/>
      <c r="AH1681" s="80"/>
      <c r="AI1681" s="80"/>
      <c r="AJ1681" s="69"/>
      <c r="AK1681" s="69"/>
      <c r="AL1681" s="80"/>
      <c r="AM1681" s="80"/>
      <c r="AN1681" s="69"/>
      <c r="AO1681" s="69"/>
      <c r="AP1681" s="80"/>
      <c r="AQ1681" s="80"/>
      <c r="AR1681" s="69"/>
      <c r="AS1681" s="69"/>
      <c r="AT1681" s="80"/>
      <c r="AU1681" s="80"/>
      <c r="AV1681" s="69"/>
      <c r="AW1681" s="69"/>
      <c r="AX1681" s="80"/>
      <c r="AY1681" s="80"/>
      <c r="AZ1681" s="69"/>
      <c r="BA1681" s="69"/>
      <c r="BB1681" s="80"/>
      <c r="BC1681" s="80"/>
      <c r="BD1681" s="69"/>
      <c r="BE1681" s="69"/>
      <c r="BF1681" s="80"/>
      <c r="BG1681" s="80"/>
      <c r="BH1681" s="69"/>
      <c r="BI1681" s="69"/>
      <c r="BJ1681" s="80"/>
      <c r="BK1681" s="80"/>
      <c r="BL1681" s="69"/>
      <c r="BM1681" s="69"/>
      <c r="BN1681" s="80"/>
      <c r="BO1681" s="80"/>
      <c r="BP1681" s="69"/>
      <c r="BQ1681" s="69"/>
      <c r="BR1681" s="80"/>
      <c r="BS1681" s="80"/>
      <c r="BT1681" s="69"/>
      <c r="BU1681" s="69"/>
      <c r="BV1681" s="80"/>
      <c r="BW1681" s="80"/>
      <c r="BX1681" s="69"/>
      <c r="BY1681" s="69"/>
      <c r="BZ1681" s="80"/>
      <c r="CA1681" s="80"/>
      <c r="CB1681" s="69"/>
      <c r="CC1681" s="69"/>
      <c r="CD1681" s="80"/>
      <c r="CE1681" s="80"/>
      <c r="CF1681" s="69"/>
      <c r="CG1681" s="69"/>
      <c r="CH1681" s="69"/>
      <c r="CI1681" s="69"/>
      <c r="CJ1681" s="69"/>
      <c r="CK1681" s="69"/>
      <c r="CL1681" s="68"/>
      <c r="CM1681" s="67"/>
      <c r="CN1681" s="67"/>
      <c r="CO1681" s="69"/>
      <c r="CP1681" s="68"/>
      <c r="CQ1681" s="67"/>
      <c r="CR1681" s="67"/>
      <c r="CS1681" s="69"/>
      <c r="CT1681" s="81"/>
      <c r="CU1681" s="69"/>
      <c r="CV1681" s="69"/>
      <c r="CW1681" s="69"/>
      <c r="CX1681" s="69"/>
      <c r="CY1681" s="69"/>
      <c r="CZ1681" s="69"/>
    </row>
    <row r="1682" spans="2:104">
      <c r="B1682" s="69"/>
      <c r="C1682" s="69"/>
      <c r="D1682" s="67"/>
      <c r="E1682" s="69"/>
      <c r="F1682" s="68"/>
      <c r="G1682" s="67"/>
      <c r="H1682" s="69"/>
      <c r="I1682" s="69"/>
      <c r="J1682" s="69"/>
      <c r="K1682" s="69"/>
      <c r="L1682" s="69"/>
      <c r="M1682" s="69"/>
      <c r="N1682" s="69"/>
      <c r="O1682" s="69"/>
      <c r="P1682" s="69"/>
      <c r="Q1682" s="69"/>
      <c r="R1682" s="69"/>
      <c r="S1682" s="80"/>
      <c r="T1682" s="80"/>
      <c r="U1682" s="80"/>
      <c r="V1682" s="80"/>
      <c r="W1682" s="80"/>
      <c r="X1682" s="80"/>
      <c r="Y1682" s="80"/>
      <c r="Z1682" s="80"/>
      <c r="AA1682" s="80"/>
      <c r="AB1682" s="80"/>
      <c r="AC1682" s="80"/>
      <c r="AD1682" s="80"/>
      <c r="AE1682" s="69"/>
      <c r="AF1682" s="69"/>
      <c r="AG1682" s="69"/>
      <c r="AH1682" s="80"/>
      <c r="AI1682" s="80"/>
      <c r="AJ1682" s="69"/>
      <c r="AK1682" s="69"/>
      <c r="AL1682" s="80"/>
      <c r="AM1682" s="80"/>
      <c r="AN1682" s="69"/>
      <c r="AO1682" s="69"/>
      <c r="AP1682" s="80"/>
      <c r="AQ1682" s="80"/>
      <c r="AR1682" s="69"/>
      <c r="AS1682" s="69"/>
      <c r="AT1682" s="80"/>
      <c r="AU1682" s="80"/>
      <c r="AV1682" s="69"/>
      <c r="AW1682" s="69"/>
      <c r="AX1682" s="80"/>
      <c r="AY1682" s="80"/>
      <c r="AZ1682" s="69"/>
      <c r="BA1682" s="69"/>
      <c r="BB1682" s="80"/>
      <c r="BC1682" s="80"/>
      <c r="BD1682" s="69"/>
      <c r="BE1682" s="69"/>
      <c r="BF1682" s="80"/>
      <c r="BG1682" s="80"/>
      <c r="BH1682" s="69"/>
      <c r="BI1682" s="69"/>
      <c r="BJ1682" s="80"/>
      <c r="BK1682" s="80"/>
      <c r="BL1682" s="69"/>
      <c r="BM1682" s="69"/>
      <c r="BN1682" s="80"/>
      <c r="BO1682" s="80"/>
      <c r="BP1682" s="69"/>
      <c r="BQ1682" s="69"/>
      <c r="BR1682" s="80"/>
      <c r="BS1682" s="80"/>
      <c r="BT1682" s="69"/>
      <c r="BU1682" s="69"/>
      <c r="BV1682" s="80"/>
      <c r="BW1682" s="80"/>
      <c r="BX1682" s="69"/>
      <c r="BY1682" s="69"/>
      <c r="BZ1682" s="80"/>
      <c r="CA1682" s="80"/>
      <c r="CB1682" s="69"/>
      <c r="CC1682" s="69"/>
      <c r="CD1682" s="80"/>
      <c r="CE1682" s="80"/>
      <c r="CF1682" s="69"/>
      <c r="CG1682" s="69"/>
      <c r="CH1682" s="69"/>
      <c r="CI1682" s="69"/>
      <c r="CJ1682" s="69"/>
      <c r="CK1682" s="69"/>
      <c r="CL1682" s="68"/>
      <c r="CM1682" s="67"/>
      <c r="CN1682" s="67"/>
      <c r="CO1682" s="69"/>
      <c r="CP1682" s="68"/>
      <c r="CQ1682" s="67"/>
      <c r="CR1682" s="67"/>
      <c r="CS1682" s="69"/>
      <c r="CT1682" s="81"/>
      <c r="CU1682" s="69"/>
      <c r="CV1682" s="69"/>
      <c r="CW1682" s="69"/>
      <c r="CX1682" s="69"/>
      <c r="CY1682" s="69"/>
      <c r="CZ1682" s="69"/>
    </row>
    <row r="1683" spans="2:104">
      <c r="B1683" s="69"/>
      <c r="C1683" s="69"/>
      <c r="D1683" s="67"/>
      <c r="E1683" s="69"/>
      <c r="F1683" s="68"/>
      <c r="G1683" s="67"/>
      <c r="H1683" s="69"/>
      <c r="I1683" s="69"/>
      <c r="J1683" s="69"/>
      <c r="K1683" s="69"/>
      <c r="L1683" s="69"/>
      <c r="M1683" s="69"/>
      <c r="N1683" s="69"/>
      <c r="O1683" s="69"/>
      <c r="P1683" s="69"/>
      <c r="Q1683" s="69"/>
      <c r="R1683" s="69"/>
      <c r="S1683" s="80"/>
      <c r="T1683" s="80"/>
      <c r="U1683" s="80"/>
      <c r="V1683" s="80"/>
      <c r="W1683" s="80"/>
      <c r="X1683" s="80"/>
      <c r="Y1683" s="80"/>
      <c r="Z1683" s="80"/>
      <c r="AA1683" s="80"/>
      <c r="AB1683" s="80"/>
      <c r="AC1683" s="80"/>
      <c r="AD1683" s="80"/>
      <c r="AE1683" s="69"/>
      <c r="AF1683" s="69"/>
      <c r="AG1683" s="69"/>
      <c r="AH1683" s="80"/>
      <c r="AI1683" s="80"/>
      <c r="AJ1683" s="69"/>
      <c r="AK1683" s="69"/>
      <c r="AL1683" s="80"/>
      <c r="AM1683" s="80"/>
      <c r="AN1683" s="69"/>
      <c r="AO1683" s="69"/>
      <c r="AP1683" s="80"/>
      <c r="AQ1683" s="80"/>
      <c r="AR1683" s="69"/>
      <c r="AS1683" s="69"/>
      <c r="AT1683" s="80"/>
      <c r="AU1683" s="80"/>
      <c r="AV1683" s="69"/>
      <c r="AW1683" s="69"/>
      <c r="AX1683" s="80"/>
      <c r="AY1683" s="80"/>
      <c r="AZ1683" s="69"/>
      <c r="BA1683" s="69"/>
      <c r="BB1683" s="80"/>
      <c r="BC1683" s="80"/>
      <c r="BD1683" s="69"/>
      <c r="BE1683" s="69"/>
      <c r="BF1683" s="80"/>
      <c r="BG1683" s="80"/>
      <c r="BH1683" s="69"/>
      <c r="BI1683" s="69"/>
      <c r="BJ1683" s="80"/>
      <c r="BK1683" s="80"/>
      <c r="BL1683" s="69"/>
      <c r="BM1683" s="69"/>
      <c r="BN1683" s="80"/>
      <c r="BO1683" s="80"/>
      <c r="BP1683" s="69"/>
      <c r="BQ1683" s="69"/>
      <c r="BR1683" s="80"/>
      <c r="BS1683" s="80"/>
      <c r="BT1683" s="69"/>
      <c r="BU1683" s="69"/>
      <c r="BV1683" s="80"/>
      <c r="BW1683" s="80"/>
      <c r="BX1683" s="69"/>
      <c r="BY1683" s="69"/>
      <c r="BZ1683" s="80"/>
      <c r="CA1683" s="80"/>
      <c r="CB1683" s="69"/>
      <c r="CC1683" s="69"/>
      <c r="CD1683" s="80"/>
      <c r="CE1683" s="80"/>
      <c r="CF1683" s="69"/>
      <c r="CG1683" s="69"/>
      <c r="CH1683" s="69"/>
      <c r="CI1683" s="69"/>
      <c r="CJ1683" s="69"/>
      <c r="CK1683" s="69"/>
      <c r="CL1683" s="68"/>
      <c r="CM1683" s="67"/>
      <c r="CN1683" s="67"/>
      <c r="CO1683" s="69"/>
      <c r="CP1683" s="68"/>
      <c r="CQ1683" s="67"/>
      <c r="CR1683" s="67"/>
      <c r="CS1683" s="69"/>
      <c r="CT1683" s="81"/>
      <c r="CU1683" s="69"/>
      <c r="CV1683" s="69"/>
      <c r="CW1683" s="69"/>
      <c r="CX1683" s="69"/>
      <c r="CY1683" s="69"/>
      <c r="CZ1683" s="69"/>
    </row>
    <row r="1684" spans="2:104">
      <c r="B1684" s="69"/>
      <c r="C1684" s="69"/>
      <c r="D1684" s="67"/>
      <c r="E1684" s="69"/>
      <c r="F1684" s="68"/>
      <c r="G1684" s="67"/>
      <c r="H1684" s="69"/>
      <c r="I1684" s="69"/>
      <c r="J1684" s="69"/>
      <c r="K1684" s="69"/>
      <c r="L1684" s="69"/>
      <c r="M1684" s="69"/>
      <c r="N1684" s="69"/>
      <c r="O1684" s="69"/>
      <c r="P1684" s="69"/>
      <c r="Q1684" s="69"/>
      <c r="R1684" s="69"/>
      <c r="S1684" s="80"/>
      <c r="T1684" s="80"/>
      <c r="U1684" s="80"/>
      <c r="V1684" s="80"/>
      <c r="W1684" s="80"/>
      <c r="X1684" s="80"/>
      <c r="Y1684" s="80"/>
      <c r="Z1684" s="80"/>
      <c r="AA1684" s="80"/>
      <c r="AB1684" s="80"/>
      <c r="AC1684" s="80"/>
      <c r="AD1684" s="80"/>
      <c r="AE1684" s="69"/>
      <c r="AF1684" s="69"/>
      <c r="AG1684" s="69"/>
      <c r="AH1684" s="80"/>
      <c r="AI1684" s="80"/>
      <c r="AJ1684" s="69"/>
      <c r="AK1684" s="69"/>
      <c r="AL1684" s="80"/>
      <c r="AM1684" s="80"/>
      <c r="AN1684" s="69"/>
      <c r="AO1684" s="69"/>
      <c r="AP1684" s="80"/>
      <c r="AQ1684" s="80"/>
      <c r="AR1684" s="69"/>
      <c r="AS1684" s="69"/>
      <c r="AT1684" s="80"/>
      <c r="AU1684" s="80"/>
      <c r="AV1684" s="69"/>
      <c r="AW1684" s="69"/>
      <c r="AX1684" s="80"/>
      <c r="AY1684" s="80"/>
      <c r="AZ1684" s="69"/>
      <c r="BA1684" s="69"/>
      <c r="BB1684" s="80"/>
      <c r="BC1684" s="80"/>
      <c r="BD1684" s="69"/>
      <c r="BE1684" s="69"/>
      <c r="BF1684" s="80"/>
      <c r="BG1684" s="80"/>
      <c r="BH1684" s="69"/>
      <c r="BI1684" s="69"/>
      <c r="BJ1684" s="80"/>
      <c r="BK1684" s="80"/>
      <c r="BL1684" s="69"/>
      <c r="BM1684" s="69"/>
      <c r="BN1684" s="80"/>
      <c r="BO1684" s="80"/>
      <c r="BP1684" s="69"/>
      <c r="BQ1684" s="69"/>
      <c r="BR1684" s="80"/>
      <c r="BS1684" s="80"/>
      <c r="BT1684" s="69"/>
      <c r="BU1684" s="69"/>
      <c r="BV1684" s="80"/>
      <c r="BW1684" s="80"/>
      <c r="BX1684" s="69"/>
      <c r="BY1684" s="69"/>
      <c r="BZ1684" s="80"/>
      <c r="CA1684" s="80"/>
      <c r="CB1684" s="69"/>
      <c r="CC1684" s="69"/>
      <c r="CD1684" s="80"/>
      <c r="CE1684" s="80"/>
      <c r="CF1684" s="69"/>
      <c r="CG1684" s="69"/>
      <c r="CH1684" s="69"/>
      <c r="CI1684" s="69"/>
      <c r="CJ1684" s="69"/>
      <c r="CK1684" s="69"/>
      <c r="CL1684" s="68"/>
      <c r="CM1684" s="67"/>
      <c r="CN1684" s="67"/>
      <c r="CO1684" s="69"/>
      <c r="CP1684" s="68"/>
      <c r="CQ1684" s="67"/>
      <c r="CR1684" s="67"/>
      <c r="CS1684" s="69"/>
      <c r="CT1684" s="81"/>
      <c r="CU1684" s="69"/>
      <c r="CV1684" s="69"/>
      <c r="CW1684" s="69"/>
      <c r="CX1684" s="69"/>
      <c r="CY1684" s="69"/>
      <c r="CZ1684" s="69"/>
    </row>
    <row r="1685" spans="2:104">
      <c r="B1685" s="69"/>
      <c r="C1685" s="69"/>
      <c r="D1685" s="67"/>
      <c r="E1685" s="69"/>
      <c r="F1685" s="68"/>
      <c r="G1685" s="67"/>
      <c r="H1685" s="69"/>
      <c r="I1685" s="69"/>
      <c r="J1685" s="69"/>
      <c r="K1685" s="69"/>
      <c r="L1685" s="69"/>
      <c r="M1685" s="69"/>
      <c r="N1685" s="69"/>
      <c r="O1685" s="69"/>
      <c r="P1685" s="69"/>
      <c r="Q1685" s="69"/>
      <c r="R1685" s="69"/>
      <c r="S1685" s="80"/>
      <c r="T1685" s="80"/>
      <c r="U1685" s="80"/>
      <c r="V1685" s="80"/>
      <c r="W1685" s="80"/>
      <c r="X1685" s="80"/>
      <c r="Y1685" s="80"/>
      <c r="Z1685" s="80"/>
      <c r="AA1685" s="80"/>
      <c r="AB1685" s="80"/>
      <c r="AC1685" s="80"/>
      <c r="AD1685" s="80"/>
      <c r="AE1685" s="69"/>
      <c r="AF1685" s="69"/>
      <c r="AG1685" s="69"/>
      <c r="AH1685" s="80"/>
      <c r="AI1685" s="80"/>
      <c r="AJ1685" s="69"/>
      <c r="AK1685" s="69"/>
      <c r="AL1685" s="80"/>
      <c r="AM1685" s="80"/>
      <c r="AN1685" s="69"/>
      <c r="AO1685" s="69"/>
      <c r="AP1685" s="80"/>
      <c r="AQ1685" s="80"/>
      <c r="AR1685" s="69"/>
      <c r="AS1685" s="69"/>
      <c r="AT1685" s="80"/>
      <c r="AU1685" s="80"/>
      <c r="AV1685" s="69"/>
      <c r="AW1685" s="69"/>
      <c r="AX1685" s="80"/>
      <c r="AY1685" s="80"/>
      <c r="AZ1685" s="69"/>
      <c r="BA1685" s="69"/>
      <c r="BB1685" s="80"/>
      <c r="BC1685" s="80"/>
      <c r="BD1685" s="69"/>
      <c r="BE1685" s="69"/>
      <c r="BF1685" s="80"/>
      <c r="BG1685" s="80"/>
      <c r="BH1685" s="69"/>
      <c r="BI1685" s="69"/>
      <c r="BJ1685" s="80"/>
      <c r="BK1685" s="80"/>
      <c r="BL1685" s="69"/>
      <c r="BM1685" s="69"/>
      <c r="BN1685" s="80"/>
      <c r="BO1685" s="80"/>
      <c r="BP1685" s="69"/>
      <c r="BQ1685" s="69"/>
      <c r="BR1685" s="80"/>
      <c r="BS1685" s="80"/>
      <c r="BT1685" s="69"/>
      <c r="BU1685" s="69"/>
      <c r="BV1685" s="80"/>
      <c r="BW1685" s="80"/>
      <c r="BX1685" s="69"/>
      <c r="BY1685" s="69"/>
      <c r="BZ1685" s="80"/>
      <c r="CA1685" s="80"/>
      <c r="CB1685" s="69"/>
      <c r="CC1685" s="69"/>
      <c r="CD1685" s="80"/>
      <c r="CE1685" s="80"/>
      <c r="CF1685" s="69"/>
      <c r="CG1685" s="69"/>
      <c r="CH1685" s="69"/>
      <c r="CI1685" s="69"/>
      <c r="CJ1685" s="69"/>
      <c r="CK1685" s="69"/>
      <c r="CL1685" s="68"/>
      <c r="CM1685" s="67"/>
      <c r="CN1685" s="67"/>
      <c r="CO1685" s="69"/>
      <c r="CP1685" s="68"/>
      <c r="CQ1685" s="67"/>
      <c r="CR1685" s="67"/>
      <c r="CS1685" s="69"/>
      <c r="CT1685" s="81"/>
      <c r="CU1685" s="69"/>
      <c r="CV1685" s="69"/>
      <c r="CW1685" s="69"/>
      <c r="CX1685" s="69"/>
      <c r="CY1685" s="69"/>
      <c r="CZ1685" s="69"/>
    </row>
    <row r="1686" spans="2:104">
      <c r="B1686" s="69"/>
      <c r="C1686" s="69"/>
      <c r="D1686" s="67"/>
      <c r="E1686" s="69"/>
      <c r="F1686" s="68"/>
      <c r="G1686" s="67"/>
      <c r="H1686" s="69"/>
      <c r="I1686" s="69"/>
      <c r="J1686" s="69"/>
      <c r="K1686" s="69"/>
      <c r="L1686" s="69"/>
      <c r="M1686" s="69"/>
      <c r="N1686" s="69"/>
      <c r="O1686" s="69"/>
      <c r="P1686" s="69"/>
      <c r="Q1686" s="69"/>
      <c r="R1686" s="69"/>
      <c r="S1686" s="80"/>
      <c r="T1686" s="80"/>
      <c r="U1686" s="80"/>
      <c r="V1686" s="80"/>
      <c r="W1686" s="80"/>
      <c r="X1686" s="80"/>
      <c r="Y1686" s="80"/>
      <c r="Z1686" s="80"/>
      <c r="AA1686" s="80"/>
      <c r="AB1686" s="80"/>
      <c r="AC1686" s="80"/>
      <c r="AD1686" s="80"/>
      <c r="AE1686" s="69"/>
      <c r="AF1686" s="69"/>
      <c r="AG1686" s="69"/>
      <c r="AH1686" s="80"/>
      <c r="AI1686" s="80"/>
      <c r="AJ1686" s="69"/>
      <c r="AK1686" s="69"/>
      <c r="AL1686" s="80"/>
      <c r="AM1686" s="80"/>
      <c r="AN1686" s="69"/>
      <c r="AO1686" s="69"/>
      <c r="AP1686" s="80"/>
      <c r="AQ1686" s="80"/>
      <c r="AR1686" s="69"/>
      <c r="AS1686" s="69"/>
      <c r="AT1686" s="80"/>
      <c r="AU1686" s="80"/>
      <c r="AV1686" s="69"/>
      <c r="AW1686" s="69"/>
      <c r="AX1686" s="80"/>
      <c r="AY1686" s="80"/>
      <c r="AZ1686" s="69"/>
      <c r="BA1686" s="69"/>
      <c r="BB1686" s="80"/>
      <c r="BC1686" s="80"/>
      <c r="BD1686" s="69"/>
      <c r="BE1686" s="69"/>
      <c r="BF1686" s="80"/>
      <c r="BG1686" s="80"/>
      <c r="BH1686" s="69"/>
      <c r="BI1686" s="69"/>
      <c r="BJ1686" s="80"/>
      <c r="BK1686" s="80"/>
      <c r="BL1686" s="69"/>
      <c r="BM1686" s="69"/>
      <c r="BN1686" s="80"/>
      <c r="BO1686" s="80"/>
      <c r="BP1686" s="69"/>
      <c r="BQ1686" s="69"/>
      <c r="BR1686" s="80"/>
      <c r="BS1686" s="80"/>
      <c r="BT1686" s="69"/>
      <c r="BU1686" s="69"/>
      <c r="BV1686" s="80"/>
      <c r="BW1686" s="80"/>
      <c r="BX1686" s="69"/>
      <c r="BY1686" s="69"/>
      <c r="BZ1686" s="80"/>
      <c r="CA1686" s="80"/>
      <c r="CB1686" s="69"/>
      <c r="CC1686" s="69"/>
      <c r="CD1686" s="80"/>
      <c r="CE1686" s="80"/>
      <c r="CF1686" s="69"/>
      <c r="CG1686" s="69"/>
      <c r="CH1686" s="69"/>
      <c r="CI1686" s="69"/>
      <c r="CJ1686" s="69"/>
      <c r="CK1686" s="69"/>
      <c r="CL1686" s="68"/>
      <c r="CM1686" s="67"/>
      <c r="CN1686" s="67"/>
      <c r="CO1686" s="69"/>
      <c r="CP1686" s="68"/>
      <c r="CQ1686" s="67"/>
      <c r="CR1686" s="67"/>
      <c r="CS1686" s="69"/>
      <c r="CT1686" s="81"/>
      <c r="CU1686" s="69"/>
      <c r="CV1686" s="69"/>
      <c r="CW1686" s="69"/>
      <c r="CX1686" s="69"/>
      <c r="CY1686" s="69"/>
      <c r="CZ1686" s="69"/>
    </row>
    <row r="1687" spans="2:104">
      <c r="B1687" s="69"/>
      <c r="C1687" s="69"/>
      <c r="D1687" s="67"/>
      <c r="E1687" s="69"/>
      <c r="F1687" s="68"/>
      <c r="G1687" s="67"/>
      <c r="H1687" s="69"/>
      <c r="I1687" s="69"/>
      <c r="J1687" s="69"/>
      <c r="K1687" s="69"/>
      <c r="L1687" s="69"/>
      <c r="M1687" s="69"/>
      <c r="N1687" s="69"/>
      <c r="O1687" s="69"/>
      <c r="P1687" s="69"/>
      <c r="Q1687" s="69"/>
      <c r="R1687" s="69"/>
      <c r="S1687" s="80"/>
      <c r="T1687" s="80"/>
      <c r="U1687" s="80"/>
      <c r="V1687" s="80"/>
      <c r="W1687" s="80"/>
      <c r="X1687" s="80"/>
      <c r="Y1687" s="80"/>
      <c r="Z1687" s="80"/>
      <c r="AA1687" s="80"/>
      <c r="AB1687" s="80"/>
      <c r="AC1687" s="80"/>
      <c r="AD1687" s="80"/>
      <c r="AE1687" s="69"/>
      <c r="AF1687" s="69"/>
      <c r="AG1687" s="69"/>
      <c r="AH1687" s="80"/>
      <c r="AI1687" s="80"/>
      <c r="AJ1687" s="69"/>
      <c r="AK1687" s="69"/>
      <c r="AL1687" s="80"/>
      <c r="AM1687" s="80"/>
      <c r="AN1687" s="69"/>
      <c r="AO1687" s="69"/>
      <c r="AP1687" s="80"/>
      <c r="AQ1687" s="80"/>
      <c r="AR1687" s="69"/>
      <c r="AS1687" s="69"/>
      <c r="AT1687" s="80"/>
      <c r="AU1687" s="80"/>
      <c r="AV1687" s="69"/>
      <c r="AW1687" s="69"/>
      <c r="AX1687" s="80"/>
      <c r="AY1687" s="80"/>
      <c r="AZ1687" s="69"/>
      <c r="BA1687" s="69"/>
      <c r="BB1687" s="80"/>
      <c r="BC1687" s="80"/>
      <c r="BD1687" s="69"/>
      <c r="BE1687" s="69"/>
      <c r="BF1687" s="80"/>
      <c r="BG1687" s="80"/>
      <c r="BH1687" s="69"/>
      <c r="BI1687" s="69"/>
      <c r="BJ1687" s="80"/>
      <c r="BK1687" s="80"/>
      <c r="BL1687" s="69"/>
      <c r="BM1687" s="69"/>
      <c r="BN1687" s="80"/>
      <c r="BO1687" s="80"/>
      <c r="BP1687" s="69"/>
      <c r="BQ1687" s="69"/>
      <c r="BR1687" s="80"/>
      <c r="BS1687" s="80"/>
      <c r="BT1687" s="69"/>
      <c r="BU1687" s="69"/>
      <c r="BV1687" s="80"/>
      <c r="BW1687" s="80"/>
      <c r="BX1687" s="69"/>
      <c r="BY1687" s="69"/>
      <c r="BZ1687" s="80"/>
      <c r="CA1687" s="80"/>
      <c r="CB1687" s="69"/>
      <c r="CC1687" s="69"/>
      <c r="CD1687" s="80"/>
      <c r="CE1687" s="80"/>
      <c r="CF1687" s="69"/>
      <c r="CG1687" s="69"/>
      <c r="CH1687" s="69"/>
      <c r="CI1687" s="69"/>
      <c r="CJ1687" s="69"/>
      <c r="CK1687" s="69"/>
      <c r="CL1687" s="68"/>
      <c r="CM1687" s="67"/>
      <c r="CN1687" s="67"/>
      <c r="CO1687" s="69"/>
      <c r="CP1687" s="68"/>
      <c r="CQ1687" s="67"/>
      <c r="CR1687" s="67"/>
      <c r="CS1687" s="69"/>
      <c r="CT1687" s="81"/>
      <c r="CU1687" s="69"/>
      <c r="CV1687" s="69"/>
      <c r="CW1687" s="69"/>
      <c r="CX1687" s="69"/>
      <c r="CY1687" s="69"/>
      <c r="CZ1687" s="69"/>
    </row>
    <row r="1688" spans="2:104">
      <c r="B1688" s="69"/>
      <c r="C1688" s="69"/>
      <c r="D1688" s="67"/>
      <c r="E1688" s="69"/>
      <c r="F1688" s="68"/>
      <c r="G1688" s="67"/>
      <c r="H1688" s="69"/>
      <c r="I1688" s="69"/>
      <c r="J1688" s="69"/>
      <c r="K1688" s="69"/>
      <c r="L1688" s="69"/>
      <c r="M1688" s="69"/>
      <c r="N1688" s="69"/>
      <c r="O1688" s="69"/>
      <c r="P1688" s="69"/>
      <c r="Q1688" s="69"/>
      <c r="R1688" s="69"/>
      <c r="S1688" s="80"/>
      <c r="T1688" s="80"/>
      <c r="U1688" s="80"/>
      <c r="V1688" s="80"/>
      <c r="W1688" s="80"/>
      <c r="X1688" s="80"/>
      <c r="Y1688" s="80"/>
      <c r="Z1688" s="80"/>
      <c r="AA1688" s="80"/>
      <c r="AB1688" s="80"/>
      <c r="AC1688" s="80"/>
      <c r="AD1688" s="80"/>
      <c r="AE1688" s="69"/>
      <c r="AF1688" s="69"/>
      <c r="AG1688" s="69"/>
      <c r="AH1688" s="80"/>
      <c r="AI1688" s="80"/>
      <c r="AJ1688" s="69"/>
      <c r="AK1688" s="69"/>
      <c r="AL1688" s="80"/>
      <c r="AM1688" s="80"/>
      <c r="AN1688" s="69"/>
      <c r="AO1688" s="69"/>
      <c r="AP1688" s="80"/>
      <c r="AQ1688" s="80"/>
      <c r="AR1688" s="69"/>
      <c r="AS1688" s="69"/>
      <c r="AT1688" s="80"/>
      <c r="AU1688" s="80"/>
      <c r="AV1688" s="69"/>
      <c r="AW1688" s="69"/>
      <c r="AX1688" s="80"/>
      <c r="AY1688" s="80"/>
      <c r="AZ1688" s="69"/>
      <c r="BA1688" s="69"/>
      <c r="BB1688" s="80"/>
      <c r="BC1688" s="80"/>
      <c r="BD1688" s="69"/>
      <c r="BE1688" s="69"/>
      <c r="BF1688" s="80"/>
      <c r="BG1688" s="80"/>
      <c r="BH1688" s="69"/>
      <c r="BI1688" s="69"/>
      <c r="BJ1688" s="80"/>
      <c r="BK1688" s="80"/>
      <c r="BL1688" s="69"/>
      <c r="BM1688" s="69"/>
      <c r="BN1688" s="80"/>
      <c r="BO1688" s="80"/>
      <c r="BP1688" s="69"/>
      <c r="BQ1688" s="69"/>
      <c r="BR1688" s="80"/>
      <c r="BS1688" s="80"/>
      <c r="BT1688" s="69"/>
      <c r="BU1688" s="69"/>
      <c r="BV1688" s="80"/>
      <c r="BW1688" s="80"/>
      <c r="BX1688" s="69"/>
      <c r="BY1688" s="69"/>
      <c r="BZ1688" s="80"/>
      <c r="CA1688" s="80"/>
      <c r="CB1688" s="69"/>
      <c r="CC1688" s="69"/>
      <c r="CD1688" s="80"/>
      <c r="CE1688" s="80"/>
      <c r="CF1688" s="69"/>
      <c r="CG1688" s="69"/>
      <c r="CH1688" s="69"/>
      <c r="CI1688" s="69"/>
      <c r="CJ1688" s="69"/>
      <c r="CK1688" s="69"/>
      <c r="CL1688" s="68"/>
      <c r="CM1688" s="67"/>
      <c r="CN1688" s="67"/>
      <c r="CO1688" s="69"/>
      <c r="CP1688" s="68"/>
      <c r="CQ1688" s="67"/>
      <c r="CR1688" s="67"/>
      <c r="CS1688" s="69"/>
      <c r="CT1688" s="81"/>
      <c r="CU1688" s="69"/>
      <c r="CV1688" s="69"/>
      <c r="CW1688" s="69"/>
      <c r="CX1688" s="69"/>
      <c r="CY1688" s="69"/>
      <c r="CZ1688" s="69"/>
    </row>
    <row r="1689" spans="2:104">
      <c r="B1689" s="69"/>
      <c r="C1689" s="69"/>
      <c r="D1689" s="67"/>
      <c r="E1689" s="69"/>
      <c r="F1689" s="68"/>
      <c r="G1689" s="67"/>
      <c r="H1689" s="69"/>
      <c r="I1689" s="69"/>
      <c r="J1689" s="69"/>
      <c r="K1689" s="69"/>
      <c r="L1689" s="69"/>
      <c r="M1689" s="69"/>
      <c r="N1689" s="69"/>
      <c r="O1689" s="69"/>
      <c r="P1689" s="69"/>
      <c r="Q1689" s="69"/>
      <c r="R1689" s="69"/>
      <c r="S1689" s="80"/>
      <c r="T1689" s="80"/>
      <c r="U1689" s="80"/>
      <c r="V1689" s="80"/>
      <c r="W1689" s="80"/>
      <c r="X1689" s="80"/>
      <c r="Y1689" s="80"/>
      <c r="Z1689" s="80"/>
      <c r="AA1689" s="80"/>
      <c r="AB1689" s="80"/>
      <c r="AC1689" s="80"/>
      <c r="AD1689" s="80"/>
      <c r="AE1689" s="69"/>
      <c r="AF1689" s="69"/>
      <c r="AG1689" s="69"/>
      <c r="AH1689" s="80"/>
      <c r="AI1689" s="80"/>
      <c r="AJ1689" s="69"/>
      <c r="AK1689" s="69"/>
      <c r="AL1689" s="80"/>
      <c r="AM1689" s="80"/>
      <c r="AN1689" s="69"/>
      <c r="AO1689" s="69"/>
      <c r="AP1689" s="80"/>
      <c r="AQ1689" s="80"/>
      <c r="AR1689" s="69"/>
      <c r="AS1689" s="69"/>
      <c r="AT1689" s="80"/>
      <c r="AU1689" s="80"/>
      <c r="AV1689" s="69"/>
      <c r="AW1689" s="69"/>
      <c r="AX1689" s="80"/>
      <c r="AY1689" s="80"/>
      <c r="AZ1689" s="69"/>
      <c r="BA1689" s="69"/>
      <c r="BB1689" s="80"/>
      <c r="BC1689" s="80"/>
      <c r="BD1689" s="69"/>
      <c r="BE1689" s="69"/>
      <c r="BF1689" s="80"/>
      <c r="BG1689" s="80"/>
      <c r="BH1689" s="69"/>
      <c r="BI1689" s="69"/>
      <c r="BJ1689" s="80"/>
      <c r="BK1689" s="80"/>
      <c r="BL1689" s="69"/>
      <c r="BM1689" s="69"/>
      <c r="BN1689" s="80"/>
      <c r="BO1689" s="80"/>
      <c r="BP1689" s="69"/>
      <c r="BQ1689" s="69"/>
      <c r="BR1689" s="80"/>
      <c r="BS1689" s="80"/>
      <c r="BT1689" s="69"/>
      <c r="BU1689" s="69"/>
      <c r="BV1689" s="80"/>
      <c r="BW1689" s="80"/>
      <c r="BX1689" s="69"/>
      <c r="BY1689" s="69"/>
      <c r="BZ1689" s="80"/>
      <c r="CA1689" s="80"/>
      <c r="CB1689" s="69"/>
      <c r="CC1689" s="69"/>
      <c r="CD1689" s="80"/>
      <c r="CE1689" s="80"/>
      <c r="CF1689" s="69"/>
      <c r="CG1689" s="69"/>
      <c r="CH1689" s="69"/>
      <c r="CI1689" s="69"/>
      <c r="CJ1689" s="69"/>
      <c r="CK1689" s="69"/>
      <c r="CL1689" s="68"/>
      <c r="CM1689" s="67"/>
      <c r="CN1689" s="67"/>
      <c r="CO1689" s="69"/>
      <c r="CP1689" s="68"/>
      <c r="CQ1689" s="67"/>
      <c r="CR1689" s="67"/>
      <c r="CS1689" s="69"/>
      <c r="CT1689" s="81"/>
      <c r="CU1689" s="69"/>
      <c r="CV1689" s="69"/>
      <c r="CW1689" s="69"/>
      <c r="CX1689" s="69"/>
      <c r="CY1689" s="69"/>
      <c r="CZ1689" s="69"/>
    </row>
    <row r="1690" spans="2:104">
      <c r="B1690" s="69"/>
      <c r="C1690" s="69"/>
      <c r="D1690" s="67"/>
      <c r="E1690" s="69"/>
      <c r="F1690" s="68"/>
      <c r="G1690" s="67"/>
      <c r="H1690" s="69"/>
      <c r="I1690" s="69"/>
      <c r="J1690" s="69"/>
      <c r="K1690" s="69"/>
      <c r="L1690" s="69"/>
      <c r="M1690" s="69"/>
      <c r="N1690" s="69"/>
      <c r="O1690" s="69"/>
      <c r="P1690" s="69"/>
      <c r="Q1690" s="69"/>
      <c r="R1690" s="69"/>
      <c r="S1690" s="80"/>
      <c r="T1690" s="80"/>
      <c r="U1690" s="80"/>
      <c r="V1690" s="80"/>
      <c r="W1690" s="80"/>
      <c r="X1690" s="80"/>
      <c r="Y1690" s="80"/>
      <c r="Z1690" s="80"/>
      <c r="AA1690" s="80"/>
      <c r="AB1690" s="80"/>
      <c r="AC1690" s="80"/>
      <c r="AD1690" s="80"/>
      <c r="AE1690" s="69"/>
      <c r="AF1690" s="69"/>
      <c r="AG1690" s="69"/>
      <c r="AH1690" s="80"/>
      <c r="AI1690" s="80"/>
      <c r="AJ1690" s="69"/>
      <c r="AK1690" s="69"/>
      <c r="AL1690" s="80"/>
      <c r="AM1690" s="80"/>
      <c r="AN1690" s="69"/>
      <c r="AO1690" s="69"/>
      <c r="AP1690" s="80"/>
      <c r="AQ1690" s="80"/>
      <c r="AR1690" s="69"/>
      <c r="AS1690" s="69"/>
      <c r="AT1690" s="80"/>
      <c r="AU1690" s="80"/>
      <c r="AV1690" s="69"/>
      <c r="AW1690" s="69"/>
      <c r="AX1690" s="80"/>
      <c r="AY1690" s="80"/>
      <c r="AZ1690" s="69"/>
      <c r="BA1690" s="69"/>
      <c r="BB1690" s="80"/>
      <c r="BC1690" s="80"/>
      <c r="BD1690" s="69"/>
      <c r="BE1690" s="69"/>
      <c r="BF1690" s="80"/>
      <c r="BG1690" s="80"/>
      <c r="BH1690" s="69"/>
      <c r="BI1690" s="69"/>
      <c r="BJ1690" s="80"/>
      <c r="BK1690" s="80"/>
      <c r="BL1690" s="69"/>
      <c r="BM1690" s="69"/>
      <c r="BN1690" s="80"/>
      <c r="BO1690" s="80"/>
      <c r="BP1690" s="69"/>
      <c r="BQ1690" s="69"/>
      <c r="BR1690" s="80"/>
      <c r="BS1690" s="80"/>
      <c r="BT1690" s="69"/>
      <c r="BU1690" s="69"/>
      <c r="BV1690" s="80"/>
      <c r="BW1690" s="80"/>
      <c r="BX1690" s="69"/>
      <c r="BY1690" s="69"/>
      <c r="BZ1690" s="80"/>
      <c r="CA1690" s="80"/>
      <c r="CB1690" s="69"/>
      <c r="CC1690" s="69"/>
      <c r="CD1690" s="80"/>
      <c r="CE1690" s="80"/>
      <c r="CF1690" s="69"/>
      <c r="CG1690" s="69"/>
      <c r="CH1690" s="69"/>
      <c r="CI1690" s="69"/>
      <c r="CJ1690" s="69"/>
      <c r="CK1690" s="69"/>
      <c r="CL1690" s="68"/>
      <c r="CM1690" s="67"/>
      <c r="CN1690" s="67"/>
      <c r="CO1690" s="69"/>
      <c r="CP1690" s="68"/>
      <c r="CQ1690" s="67"/>
      <c r="CR1690" s="67"/>
      <c r="CS1690" s="69"/>
      <c r="CT1690" s="81"/>
      <c r="CU1690" s="69"/>
      <c r="CV1690" s="69"/>
      <c r="CW1690" s="69"/>
      <c r="CX1690" s="69"/>
      <c r="CY1690" s="69"/>
      <c r="CZ1690" s="69"/>
    </row>
    <row r="1691" spans="2:104">
      <c r="B1691" s="69"/>
      <c r="C1691" s="69"/>
      <c r="D1691" s="67"/>
      <c r="E1691" s="69"/>
      <c r="F1691" s="68"/>
      <c r="G1691" s="67"/>
      <c r="H1691" s="69"/>
      <c r="I1691" s="69"/>
      <c r="J1691" s="69"/>
      <c r="K1691" s="69"/>
      <c r="L1691" s="69"/>
      <c r="M1691" s="69"/>
      <c r="N1691" s="69"/>
      <c r="O1691" s="69"/>
      <c r="P1691" s="69"/>
      <c r="Q1691" s="69"/>
      <c r="R1691" s="69"/>
      <c r="S1691" s="80"/>
      <c r="T1691" s="80"/>
      <c r="U1691" s="80"/>
      <c r="V1691" s="80"/>
      <c r="W1691" s="80"/>
      <c r="X1691" s="80"/>
      <c r="Y1691" s="80"/>
      <c r="Z1691" s="80"/>
      <c r="AA1691" s="80"/>
      <c r="AB1691" s="80"/>
      <c r="AC1691" s="80"/>
      <c r="AD1691" s="80"/>
      <c r="AE1691" s="69"/>
      <c r="AF1691" s="69"/>
      <c r="AG1691" s="69"/>
      <c r="AH1691" s="80"/>
      <c r="AI1691" s="80"/>
      <c r="AJ1691" s="69"/>
      <c r="AK1691" s="69"/>
      <c r="AL1691" s="80"/>
      <c r="AM1691" s="80"/>
      <c r="AN1691" s="69"/>
      <c r="AO1691" s="69"/>
      <c r="AP1691" s="80"/>
      <c r="AQ1691" s="80"/>
      <c r="AR1691" s="69"/>
      <c r="AS1691" s="69"/>
      <c r="AT1691" s="80"/>
      <c r="AU1691" s="80"/>
      <c r="AV1691" s="69"/>
      <c r="AW1691" s="69"/>
      <c r="AX1691" s="80"/>
      <c r="AY1691" s="80"/>
      <c r="AZ1691" s="69"/>
      <c r="BA1691" s="69"/>
      <c r="BB1691" s="80"/>
      <c r="BC1691" s="80"/>
      <c r="BD1691" s="69"/>
      <c r="BE1691" s="69"/>
      <c r="BF1691" s="80"/>
      <c r="BG1691" s="80"/>
      <c r="BH1691" s="69"/>
      <c r="BI1691" s="69"/>
      <c r="BJ1691" s="80"/>
      <c r="BK1691" s="80"/>
      <c r="BL1691" s="69"/>
      <c r="BM1691" s="69"/>
      <c r="BN1691" s="80"/>
      <c r="BO1691" s="80"/>
      <c r="BP1691" s="69"/>
      <c r="BQ1691" s="69"/>
      <c r="BR1691" s="80"/>
      <c r="BS1691" s="80"/>
      <c r="BT1691" s="69"/>
      <c r="BU1691" s="69"/>
      <c r="BV1691" s="80"/>
      <c r="BW1691" s="80"/>
      <c r="BX1691" s="69"/>
      <c r="BY1691" s="69"/>
      <c r="BZ1691" s="80"/>
      <c r="CA1691" s="80"/>
      <c r="CB1691" s="69"/>
      <c r="CC1691" s="69"/>
      <c r="CD1691" s="80"/>
      <c r="CE1691" s="80"/>
      <c r="CF1691" s="69"/>
      <c r="CG1691" s="69"/>
      <c r="CH1691" s="69"/>
      <c r="CI1691" s="69"/>
      <c r="CJ1691" s="69"/>
      <c r="CK1691" s="69"/>
      <c r="CL1691" s="68"/>
      <c r="CM1691" s="67"/>
      <c r="CN1691" s="67"/>
      <c r="CO1691" s="69"/>
      <c r="CP1691" s="68"/>
      <c r="CQ1691" s="67"/>
      <c r="CR1691" s="67"/>
      <c r="CS1691" s="69"/>
      <c r="CT1691" s="81"/>
      <c r="CU1691" s="69"/>
      <c r="CV1691" s="69"/>
      <c r="CW1691" s="69"/>
      <c r="CX1691" s="69"/>
      <c r="CY1691" s="69"/>
      <c r="CZ1691" s="69"/>
    </row>
    <row r="1692" spans="2:104">
      <c r="B1692" s="69"/>
      <c r="C1692" s="69"/>
      <c r="D1692" s="67"/>
      <c r="E1692" s="69"/>
      <c r="F1692" s="68"/>
      <c r="G1692" s="67"/>
      <c r="H1692" s="69"/>
      <c r="I1692" s="69"/>
      <c r="J1692" s="69"/>
      <c r="K1692" s="69"/>
      <c r="L1692" s="69"/>
      <c r="M1692" s="69"/>
      <c r="N1692" s="69"/>
      <c r="O1692" s="69"/>
      <c r="P1692" s="69"/>
      <c r="Q1692" s="69"/>
      <c r="R1692" s="69"/>
      <c r="S1692" s="80"/>
      <c r="T1692" s="80"/>
      <c r="U1692" s="80"/>
      <c r="V1692" s="80"/>
      <c r="W1692" s="80"/>
      <c r="X1692" s="80"/>
      <c r="Y1692" s="80"/>
      <c r="Z1692" s="80"/>
      <c r="AA1692" s="80"/>
      <c r="AB1692" s="80"/>
      <c r="AC1692" s="80"/>
      <c r="AD1692" s="80"/>
      <c r="AE1692" s="69"/>
      <c r="AF1692" s="69"/>
      <c r="AG1692" s="69"/>
      <c r="AH1692" s="80"/>
      <c r="AI1692" s="80"/>
      <c r="AJ1692" s="69"/>
      <c r="AK1692" s="69"/>
      <c r="AL1692" s="80"/>
      <c r="AM1692" s="80"/>
      <c r="AN1692" s="69"/>
      <c r="AO1692" s="69"/>
      <c r="AP1692" s="80"/>
      <c r="AQ1692" s="80"/>
      <c r="AR1692" s="69"/>
      <c r="AS1692" s="69"/>
      <c r="AT1692" s="80"/>
      <c r="AU1692" s="80"/>
      <c r="AV1692" s="69"/>
      <c r="AW1692" s="69"/>
      <c r="AX1692" s="80"/>
      <c r="AY1692" s="80"/>
      <c r="AZ1692" s="69"/>
      <c r="BA1692" s="69"/>
      <c r="BB1692" s="80"/>
      <c r="BC1692" s="80"/>
      <c r="BD1692" s="69"/>
      <c r="BE1692" s="69"/>
      <c r="BF1692" s="80"/>
      <c r="BG1692" s="80"/>
      <c r="BH1692" s="69"/>
      <c r="BI1692" s="69"/>
      <c r="BJ1692" s="80"/>
      <c r="BK1692" s="80"/>
      <c r="BL1692" s="69"/>
      <c r="BM1692" s="69"/>
      <c r="BN1692" s="80"/>
      <c r="BO1692" s="80"/>
      <c r="BP1692" s="69"/>
      <c r="BQ1692" s="69"/>
      <c r="BR1692" s="80"/>
      <c r="BS1692" s="80"/>
      <c r="BT1692" s="69"/>
      <c r="BU1692" s="69"/>
      <c r="BV1692" s="80"/>
      <c r="BW1692" s="80"/>
      <c r="BX1692" s="69"/>
      <c r="BY1692" s="69"/>
      <c r="BZ1692" s="80"/>
      <c r="CA1692" s="80"/>
      <c r="CB1692" s="69"/>
      <c r="CC1692" s="69"/>
      <c r="CD1692" s="80"/>
      <c r="CE1692" s="80"/>
      <c r="CF1692" s="69"/>
      <c r="CG1692" s="69"/>
      <c r="CH1692" s="69"/>
      <c r="CI1692" s="69"/>
      <c r="CJ1692" s="69"/>
      <c r="CK1692" s="69"/>
      <c r="CL1692" s="68"/>
      <c r="CM1692" s="67"/>
      <c r="CN1692" s="67"/>
      <c r="CO1692" s="69"/>
      <c r="CP1692" s="68"/>
      <c r="CQ1692" s="67"/>
      <c r="CR1692" s="67"/>
      <c r="CS1692" s="69"/>
      <c r="CT1692" s="81"/>
      <c r="CU1692" s="69"/>
      <c r="CV1692" s="69"/>
      <c r="CW1692" s="69"/>
      <c r="CX1692" s="69"/>
      <c r="CY1692" s="69"/>
      <c r="CZ1692" s="69"/>
    </row>
    <row r="1693" spans="2:104">
      <c r="B1693" s="69"/>
      <c r="C1693" s="69"/>
      <c r="D1693" s="67"/>
      <c r="E1693" s="69"/>
      <c r="F1693" s="68"/>
      <c r="G1693" s="67"/>
      <c r="H1693" s="69"/>
      <c r="I1693" s="69"/>
      <c r="J1693" s="69"/>
      <c r="K1693" s="69"/>
      <c r="L1693" s="69"/>
      <c r="M1693" s="69"/>
      <c r="N1693" s="69"/>
      <c r="O1693" s="69"/>
      <c r="P1693" s="69"/>
      <c r="Q1693" s="69"/>
      <c r="R1693" s="69"/>
      <c r="S1693" s="80"/>
      <c r="T1693" s="80"/>
      <c r="U1693" s="80"/>
      <c r="V1693" s="80"/>
      <c r="W1693" s="80"/>
      <c r="X1693" s="80"/>
      <c r="Y1693" s="80"/>
      <c r="Z1693" s="80"/>
      <c r="AA1693" s="80"/>
      <c r="AB1693" s="80"/>
      <c r="AC1693" s="80"/>
      <c r="AD1693" s="80"/>
      <c r="AE1693" s="69"/>
      <c r="AF1693" s="69"/>
      <c r="AG1693" s="69"/>
      <c r="AH1693" s="80"/>
      <c r="AI1693" s="80"/>
      <c r="AJ1693" s="69"/>
      <c r="AK1693" s="69"/>
      <c r="AL1693" s="80"/>
      <c r="AM1693" s="80"/>
      <c r="AN1693" s="69"/>
      <c r="AO1693" s="69"/>
      <c r="AP1693" s="80"/>
      <c r="AQ1693" s="80"/>
      <c r="AR1693" s="69"/>
      <c r="AS1693" s="69"/>
      <c r="AT1693" s="80"/>
      <c r="AU1693" s="80"/>
      <c r="AV1693" s="69"/>
      <c r="AW1693" s="69"/>
      <c r="AX1693" s="80"/>
      <c r="AY1693" s="80"/>
      <c r="AZ1693" s="69"/>
      <c r="BA1693" s="69"/>
      <c r="BB1693" s="80"/>
      <c r="BC1693" s="80"/>
      <c r="BD1693" s="69"/>
      <c r="BE1693" s="69"/>
      <c r="BF1693" s="80"/>
      <c r="BG1693" s="80"/>
      <c r="BH1693" s="69"/>
      <c r="BI1693" s="69"/>
      <c r="BJ1693" s="80"/>
      <c r="BK1693" s="80"/>
      <c r="BL1693" s="69"/>
      <c r="BM1693" s="69"/>
      <c r="BN1693" s="80"/>
      <c r="BO1693" s="80"/>
      <c r="BP1693" s="69"/>
      <c r="BQ1693" s="69"/>
      <c r="BR1693" s="80"/>
      <c r="BS1693" s="80"/>
      <c r="BT1693" s="69"/>
      <c r="BU1693" s="69"/>
      <c r="BV1693" s="80"/>
      <c r="BW1693" s="80"/>
      <c r="BX1693" s="69"/>
      <c r="BY1693" s="69"/>
      <c r="BZ1693" s="80"/>
      <c r="CA1693" s="80"/>
      <c r="CB1693" s="69"/>
      <c r="CC1693" s="69"/>
      <c r="CD1693" s="80"/>
      <c r="CE1693" s="80"/>
      <c r="CF1693" s="69"/>
      <c r="CG1693" s="69"/>
      <c r="CH1693" s="69"/>
      <c r="CI1693" s="69"/>
      <c r="CJ1693" s="69"/>
      <c r="CK1693" s="69"/>
      <c r="CL1693" s="68"/>
      <c r="CM1693" s="67"/>
      <c r="CN1693" s="67"/>
      <c r="CO1693" s="69"/>
      <c r="CP1693" s="68"/>
      <c r="CQ1693" s="67"/>
      <c r="CR1693" s="67"/>
      <c r="CS1693" s="69"/>
      <c r="CT1693" s="81"/>
      <c r="CU1693" s="69"/>
      <c r="CV1693" s="69"/>
      <c r="CW1693" s="69"/>
      <c r="CX1693" s="69"/>
      <c r="CY1693" s="69"/>
      <c r="CZ1693" s="69"/>
    </row>
    <row r="1694" spans="2:104">
      <c r="B1694" s="69"/>
      <c r="C1694" s="69"/>
      <c r="D1694" s="67"/>
      <c r="E1694" s="69"/>
      <c r="F1694" s="68"/>
      <c r="G1694" s="67"/>
      <c r="H1694" s="69"/>
      <c r="I1694" s="69"/>
      <c r="J1694" s="69"/>
      <c r="K1694" s="69"/>
      <c r="L1694" s="69"/>
      <c r="M1694" s="69"/>
      <c r="N1694" s="69"/>
      <c r="O1694" s="69"/>
      <c r="P1694" s="69"/>
      <c r="Q1694" s="69"/>
      <c r="R1694" s="69"/>
      <c r="S1694" s="80"/>
      <c r="T1694" s="80"/>
      <c r="U1694" s="80"/>
      <c r="V1694" s="80"/>
      <c r="W1694" s="80"/>
      <c r="X1694" s="80"/>
      <c r="Y1694" s="80"/>
      <c r="Z1694" s="80"/>
      <c r="AA1694" s="80"/>
      <c r="AB1694" s="80"/>
      <c r="AC1694" s="80"/>
      <c r="AD1694" s="80"/>
      <c r="AE1694" s="69"/>
      <c r="AF1694" s="69"/>
      <c r="AG1694" s="69"/>
      <c r="AH1694" s="80"/>
      <c r="AI1694" s="80"/>
      <c r="AJ1694" s="69"/>
      <c r="AK1694" s="69"/>
      <c r="AL1694" s="80"/>
      <c r="AM1694" s="80"/>
      <c r="AN1694" s="69"/>
      <c r="AO1694" s="69"/>
      <c r="AP1694" s="80"/>
      <c r="AQ1694" s="80"/>
      <c r="AR1694" s="69"/>
      <c r="AS1694" s="69"/>
      <c r="AT1694" s="80"/>
      <c r="AU1694" s="80"/>
      <c r="AV1694" s="69"/>
      <c r="AW1694" s="69"/>
      <c r="AX1694" s="80"/>
      <c r="AY1694" s="80"/>
      <c r="AZ1694" s="69"/>
      <c r="BA1694" s="69"/>
      <c r="BB1694" s="80"/>
      <c r="BC1694" s="80"/>
      <c r="BD1694" s="69"/>
      <c r="BE1694" s="69"/>
      <c r="BF1694" s="80"/>
      <c r="BG1694" s="80"/>
      <c r="BH1694" s="69"/>
      <c r="BI1694" s="69"/>
      <c r="BJ1694" s="80"/>
      <c r="BK1694" s="80"/>
      <c r="BL1694" s="69"/>
      <c r="BM1694" s="69"/>
      <c r="BN1694" s="80"/>
      <c r="BO1694" s="80"/>
      <c r="BP1694" s="69"/>
      <c r="BQ1694" s="69"/>
      <c r="BR1694" s="80"/>
      <c r="BS1694" s="80"/>
      <c r="BT1694" s="69"/>
      <c r="BU1694" s="69"/>
      <c r="BV1694" s="80"/>
      <c r="BW1694" s="80"/>
      <c r="BX1694" s="69"/>
      <c r="BY1694" s="69"/>
      <c r="BZ1694" s="80"/>
      <c r="CA1694" s="80"/>
      <c r="CB1694" s="69"/>
      <c r="CC1694" s="69"/>
      <c r="CD1694" s="80"/>
      <c r="CE1694" s="80"/>
      <c r="CF1694" s="69"/>
      <c r="CG1694" s="69"/>
      <c r="CH1694" s="69"/>
      <c r="CI1694" s="69"/>
      <c r="CJ1694" s="69"/>
      <c r="CK1694" s="69"/>
      <c r="CL1694" s="68"/>
      <c r="CM1694" s="67"/>
      <c r="CN1694" s="67"/>
      <c r="CO1694" s="69"/>
      <c r="CP1694" s="68"/>
      <c r="CQ1694" s="67"/>
      <c r="CR1694" s="67"/>
      <c r="CS1694" s="69"/>
      <c r="CT1694" s="81"/>
      <c r="CU1694" s="69"/>
      <c r="CV1694" s="69"/>
      <c r="CW1694" s="69"/>
      <c r="CX1694" s="69"/>
      <c r="CY1694" s="69"/>
      <c r="CZ1694" s="69"/>
    </row>
    <row r="1695" spans="2:104">
      <c r="B1695" s="69"/>
      <c r="C1695" s="69"/>
      <c r="D1695" s="67"/>
      <c r="E1695" s="69"/>
      <c r="F1695" s="68"/>
      <c r="G1695" s="67"/>
      <c r="H1695" s="69"/>
      <c r="I1695" s="69"/>
      <c r="J1695" s="69"/>
      <c r="K1695" s="69"/>
      <c r="L1695" s="69"/>
      <c r="M1695" s="69"/>
      <c r="N1695" s="69"/>
      <c r="O1695" s="69"/>
      <c r="P1695" s="69"/>
      <c r="Q1695" s="69"/>
      <c r="R1695" s="69"/>
      <c r="S1695" s="80"/>
      <c r="T1695" s="80"/>
      <c r="U1695" s="80"/>
      <c r="V1695" s="80"/>
      <c r="W1695" s="80"/>
      <c r="X1695" s="80"/>
      <c r="Y1695" s="80"/>
      <c r="Z1695" s="80"/>
      <c r="AA1695" s="80"/>
      <c r="AB1695" s="80"/>
      <c r="AC1695" s="80"/>
      <c r="AD1695" s="80"/>
      <c r="AE1695" s="69"/>
      <c r="AF1695" s="69"/>
      <c r="AG1695" s="69"/>
      <c r="AH1695" s="80"/>
      <c r="AI1695" s="80"/>
      <c r="AJ1695" s="69"/>
      <c r="AK1695" s="69"/>
      <c r="AL1695" s="80"/>
      <c r="AM1695" s="80"/>
      <c r="AN1695" s="69"/>
      <c r="AO1695" s="69"/>
      <c r="AP1695" s="80"/>
      <c r="AQ1695" s="80"/>
      <c r="AR1695" s="69"/>
      <c r="AS1695" s="69"/>
      <c r="AT1695" s="80"/>
      <c r="AU1695" s="80"/>
      <c r="AV1695" s="69"/>
      <c r="AW1695" s="69"/>
      <c r="AX1695" s="80"/>
      <c r="AY1695" s="80"/>
      <c r="AZ1695" s="69"/>
      <c r="BA1695" s="69"/>
      <c r="BB1695" s="80"/>
      <c r="BC1695" s="80"/>
      <c r="BD1695" s="69"/>
      <c r="BE1695" s="69"/>
      <c r="BF1695" s="80"/>
      <c r="BG1695" s="80"/>
      <c r="BH1695" s="69"/>
      <c r="BI1695" s="69"/>
      <c r="BJ1695" s="80"/>
      <c r="BK1695" s="80"/>
      <c r="BL1695" s="69"/>
      <c r="BM1695" s="69"/>
      <c r="BN1695" s="80"/>
      <c r="BO1695" s="80"/>
      <c r="BP1695" s="69"/>
      <c r="BQ1695" s="69"/>
      <c r="BR1695" s="80"/>
      <c r="BS1695" s="80"/>
      <c r="BT1695" s="69"/>
      <c r="BU1695" s="69"/>
      <c r="BV1695" s="80"/>
      <c r="BW1695" s="80"/>
      <c r="BX1695" s="69"/>
      <c r="BY1695" s="69"/>
      <c r="BZ1695" s="80"/>
      <c r="CA1695" s="80"/>
      <c r="CB1695" s="69"/>
      <c r="CC1695" s="69"/>
      <c r="CD1695" s="80"/>
      <c r="CE1695" s="80"/>
      <c r="CF1695" s="69"/>
      <c r="CG1695" s="69"/>
      <c r="CH1695" s="69"/>
      <c r="CI1695" s="69"/>
      <c r="CJ1695" s="69"/>
      <c r="CK1695" s="69"/>
      <c r="CL1695" s="68"/>
      <c r="CM1695" s="67"/>
      <c r="CN1695" s="67"/>
      <c r="CO1695" s="69"/>
      <c r="CP1695" s="68"/>
      <c r="CQ1695" s="67"/>
      <c r="CR1695" s="67"/>
      <c r="CS1695" s="69"/>
      <c r="CT1695" s="81"/>
      <c r="CU1695" s="69"/>
      <c r="CV1695" s="69"/>
      <c r="CW1695" s="69"/>
      <c r="CX1695" s="69"/>
      <c r="CY1695" s="69"/>
      <c r="CZ1695" s="69"/>
    </row>
    <row r="1696" spans="2:104">
      <c r="B1696" s="69"/>
      <c r="C1696" s="69"/>
      <c r="D1696" s="67"/>
      <c r="E1696" s="69"/>
      <c r="F1696" s="68"/>
      <c r="G1696" s="67"/>
      <c r="H1696" s="69"/>
      <c r="I1696" s="69"/>
      <c r="J1696" s="69"/>
      <c r="K1696" s="69"/>
      <c r="L1696" s="69"/>
      <c r="M1696" s="69"/>
      <c r="N1696" s="69"/>
      <c r="O1696" s="69"/>
      <c r="P1696" s="69"/>
      <c r="Q1696" s="69"/>
      <c r="R1696" s="69"/>
      <c r="S1696" s="80"/>
      <c r="T1696" s="80"/>
      <c r="U1696" s="80"/>
      <c r="V1696" s="80"/>
      <c r="W1696" s="80"/>
      <c r="X1696" s="80"/>
      <c r="Y1696" s="80"/>
      <c r="Z1696" s="80"/>
      <c r="AA1696" s="80"/>
      <c r="AB1696" s="80"/>
      <c r="AC1696" s="80"/>
      <c r="AD1696" s="80"/>
      <c r="AE1696" s="69"/>
      <c r="AF1696" s="69"/>
      <c r="AG1696" s="69"/>
      <c r="AH1696" s="80"/>
      <c r="AI1696" s="80"/>
      <c r="AJ1696" s="69"/>
      <c r="AK1696" s="69"/>
      <c r="AL1696" s="80"/>
      <c r="AM1696" s="80"/>
      <c r="AN1696" s="69"/>
      <c r="AO1696" s="69"/>
      <c r="AP1696" s="80"/>
      <c r="AQ1696" s="80"/>
      <c r="AR1696" s="69"/>
      <c r="AS1696" s="69"/>
      <c r="AT1696" s="80"/>
      <c r="AU1696" s="80"/>
      <c r="AV1696" s="69"/>
      <c r="AW1696" s="69"/>
      <c r="AX1696" s="80"/>
      <c r="AY1696" s="80"/>
      <c r="AZ1696" s="69"/>
      <c r="BA1696" s="69"/>
      <c r="BB1696" s="80"/>
      <c r="BC1696" s="80"/>
      <c r="BD1696" s="69"/>
      <c r="BE1696" s="69"/>
      <c r="BF1696" s="80"/>
      <c r="BG1696" s="80"/>
      <c r="BH1696" s="69"/>
      <c r="BI1696" s="69"/>
      <c r="BJ1696" s="80"/>
      <c r="BK1696" s="80"/>
      <c r="BL1696" s="69"/>
      <c r="BM1696" s="69"/>
      <c r="BN1696" s="80"/>
      <c r="BO1696" s="80"/>
      <c r="BP1696" s="69"/>
      <c r="BQ1696" s="69"/>
      <c r="BR1696" s="80"/>
      <c r="BS1696" s="80"/>
      <c r="BT1696" s="69"/>
      <c r="BU1696" s="69"/>
      <c r="BV1696" s="80"/>
      <c r="BW1696" s="80"/>
      <c r="BX1696" s="69"/>
      <c r="BY1696" s="69"/>
      <c r="BZ1696" s="80"/>
      <c r="CA1696" s="80"/>
      <c r="CB1696" s="69"/>
      <c r="CC1696" s="69"/>
      <c r="CD1696" s="80"/>
      <c r="CE1696" s="80"/>
      <c r="CF1696" s="69"/>
      <c r="CG1696" s="69"/>
      <c r="CH1696" s="69"/>
      <c r="CI1696" s="69"/>
      <c r="CJ1696" s="69"/>
      <c r="CK1696" s="69"/>
      <c r="CL1696" s="68"/>
      <c r="CM1696" s="67"/>
      <c r="CN1696" s="67"/>
      <c r="CO1696" s="69"/>
      <c r="CP1696" s="68"/>
      <c r="CQ1696" s="67"/>
      <c r="CR1696" s="67"/>
      <c r="CS1696" s="69"/>
      <c r="CT1696" s="81"/>
      <c r="CU1696" s="69"/>
      <c r="CV1696" s="69"/>
      <c r="CW1696" s="69"/>
      <c r="CX1696" s="69"/>
      <c r="CY1696" s="69"/>
      <c r="CZ1696" s="69"/>
    </row>
    <row r="1697" spans="2:104">
      <c r="B1697" s="69"/>
      <c r="C1697" s="69"/>
      <c r="D1697" s="67"/>
      <c r="E1697" s="69"/>
      <c r="F1697" s="68"/>
      <c r="G1697" s="67"/>
      <c r="H1697" s="69"/>
      <c r="I1697" s="69"/>
      <c r="J1697" s="69"/>
      <c r="K1697" s="69"/>
      <c r="L1697" s="69"/>
      <c r="M1697" s="69"/>
      <c r="N1697" s="69"/>
      <c r="O1697" s="69"/>
      <c r="P1697" s="69"/>
      <c r="Q1697" s="69"/>
      <c r="R1697" s="69"/>
      <c r="S1697" s="80"/>
      <c r="T1697" s="80"/>
      <c r="U1697" s="80"/>
      <c r="V1697" s="80"/>
      <c r="W1697" s="80"/>
      <c r="X1697" s="80"/>
      <c r="Y1697" s="80"/>
      <c r="Z1697" s="80"/>
      <c r="AA1697" s="80"/>
      <c r="AB1697" s="80"/>
      <c r="AC1697" s="80"/>
      <c r="AD1697" s="80"/>
      <c r="AE1697" s="69"/>
      <c r="AF1697" s="69"/>
      <c r="AG1697" s="69"/>
      <c r="AH1697" s="80"/>
      <c r="AI1697" s="80"/>
      <c r="AJ1697" s="69"/>
      <c r="AK1697" s="69"/>
      <c r="AL1697" s="80"/>
      <c r="AM1697" s="80"/>
      <c r="AN1697" s="69"/>
      <c r="AO1697" s="69"/>
      <c r="AP1697" s="80"/>
      <c r="AQ1697" s="80"/>
      <c r="AR1697" s="69"/>
      <c r="AS1697" s="69"/>
      <c r="AT1697" s="80"/>
      <c r="AU1697" s="80"/>
      <c r="AV1697" s="69"/>
      <c r="AW1697" s="69"/>
      <c r="AX1697" s="80"/>
      <c r="AY1697" s="80"/>
      <c r="AZ1697" s="69"/>
      <c r="BA1697" s="69"/>
      <c r="BB1697" s="80"/>
      <c r="BC1697" s="80"/>
      <c r="BD1697" s="69"/>
      <c r="BE1697" s="69"/>
      <c r="BF1697" s="80"/>
      <c r="BG1697" s="80"/>
      <c r="BH1697" s="69"/>
      <c r="BI1697" s="69"/>
      <c r="BJ1697" s="80"/>
      <c r="BK1697" s="80"/>
      <c r="BL1697" s="69"/>
      <c r="BM1697" s="69"/>
      <c r="BN1697" s="80"/>
      <c r="BO1697" s="80"/>
      <c r="BP1697" s="69"/>
      <c r="BQ1697" s="69"/>
      <c r="BR1697" s="80"/>
      <c r="BS1697" s="80"/>
      <c r="BT1697" s="69"/>
      <c r="BU1697" s="69"/>
      <c r="BV1697" s="80"/>
      <c r="BW1697" s="80"/>
      <c r="BX1697" s="69"/>
      <c r="BY1697" s="69"/>
      <c r="BZ1697" s="80"/>
      <c r="CA1697" s="80"/>
      <c r="CB1697" s="69"/>
      <c r="CC1697" s="69"/>
      <c r="CD1697" s="80"/>
      <c r="CE1697" s="80"/>
      <c r="CF1697" s="69"/>
      <c r="CG1697" s="69"/>
      <c r="CH1697" s="69"/>
      <c r="CI1697" s="69"/>
      <c r="CJ1697" s="69"/>
      <c r="CK1697" s="69"/>
      <c r="CL1697" s="68"/>
      <c r="CM1697" s="67"/>
      <c r="CN1697" s="67"/>
      <c r="CO1697" s="69"/>
      <c r="CP1697" s="68"/>
      <c r="CQ1697" s="67"/>
      <c r="CR1697" s="67"/>
      <c r="CS1697" s="69"/>
      <c r="CT1697" s="81"/>
      <c r="CU1697" s="69"/>
      <c r="CV1697" s="69"/>
      <c r="CW1697" s="69"/>
      <c r="CX1697" s="69"/>
      <c r="CY1697" s="69"/>
      <c r="CZ1697" s="69"/>
    </row>
    <row r="1698" spans="2:104">
      <c r="B1698" s="69"/>
      <c r="C1698" s="69"/>
      <c r="D1698" s="67"/>
      <c r="E1698" s="69"/>
      <c r="F1698" s="68"/>
      <c r="G1698" s="67"/>
      <c r="H1698" s="69"/>
      <c r="I1698" s="69"/>
      <c r="J1698" s="69"/>
      <c r="K1698" s="69"/>
      <c r="L1698" s="69"/>
      <c r="M1698" s="69"/>
      <c r="N1698" s="69"/>
      <c r="O1698" s="69"/>
      <c r="P1698" s="69"/>
      <c r="Q1698" s="69"/>
      <c r="R1698" s="69"/>
      <c r="S1698" s="80"/>
      <c r="T1698" s="80"/>
      <c r="U1698" s="80"/>
      <c r="V1698" s="80"/>
      <c r="W1698" s="80"/>
      <c r="X1698" s="80"/>
      <c r="Y1698" s="80"/>
      <c r="Z1698" s="80"/>
      <c r="AA1698" s="80"/>
      <c r="AB1698" s="80"/>
      <c r="AC1698" s="80"/>
      <c r="AD1698" s="80"/>
      <c r="AE1698" s="69"/>
      <c r="AF1698" s="69"/>
      <c r="AG1698" s="69"/>
      <c r="AH1698" s="80"/>
      <c r="AI1698" s="80"/>
      <c r="AJ1698" s="69"/>
      <c r="AK1698" s="69"/>
      <c r="AL1698" s="80"/>
      <c r="AM1698" s="80"/>
      <c r="AN1698" s="69"/>
      <c r="AO1698" s="69"/>
      <c r="AP1698" s="80"/>
      <c r="AQ1698" s="80"/>
      <c r="AR1698" s="69"/>
      <c r="AS1698" s="69"/>
      <c r="AT1698" s="80"/>
      <c r="AU1698" s="80"/>
      <c r="AV1698" s="69"/>
      <c r="AW1698" s="69"/>
      <c r="AX1698" s="80"/>
      <c r="AY1698" s="80"/>
      <c r="AZ1698" s="69"/>
      <c r="BA1698" s="69"/>
      <c r="BB1698" s="80"/>
      <c r="BC1698" s="80"/>
      <c r="BD1698" s="69"/>
      <c r="BE1698" s="69"/>
      <c r="BF1698" s="80"/>
      <c r="BG1698" s="80"/>
      <c r="BH1698" s="69"/>
      <c r="BI1698" s="69"/>
      <c r="BJ1698" s="80"/>
      <c r="BK1698" s="80"/>
      <c r="BL1698" s="69"/>
      <c r="BM1698" s="69"/>
      <c r="BN1698" s="80"/>
      <c r="BO1698" s="80"/>
      <c r="BP1698" s="69"/>
      <c r="BQ1698" s="69"/>
      <c r="BR1698" s="80"/>
      <c r="BS1698" s="80"/>
      <c r="BT1698" s="69"/>
      <c r="BU1698" s="69"/>
      <c r="BV1698" s="80"/>
      <c r="BW1698" s="80"/>
      <c r="BX1698" s="69"/>
      <c r="BY1698" s="69"/>
      <c r="BZ1698" s="80"/>
      <c r="CA1698" s="80"/>
      <c r="CB1698" s="69"/>
      <c r="CC1698" s="69"/>
      <c r="CD1698" s="80"/>
      <c r="CE1698" s="80"/>
      <c r="CF1698" s="69"/>
      <c r="CG1698" s="69"/>
      <c r="CH1698" s="69"/>
      <c r="CI1698" s="69"/>
      <c r="CJ1698" s="69"/>
      <c r="CK1698" s="69"/>
      <c r="CL1698" s="68"/>
      <c r="CM1698" s="67"/>
      <c r="CN1698" s="67"/>
      <c r="CO1698" s="69"/>
      <c r="CP1698" s="68"/>
      <c r="CQ1698" s="67"/>
      <c r="CR1698" s="67"/>
      <c r="CS1698" s="69"/>
      <c r="CT1698" s="81"/>
      <c r="CU1698" s="69"/>
      <c r="CV1698" s="69"/>
      <c r="CW1698" s="69"/>
      <c r="CX1698" s="69"/>
      <c r="CY1698" s="69"/>
      <c r="CZ1698" s="69"/>
    </row>
    <row r="1699" spans="2:104">
      <c r="B1699" s="69"/>
      <c r="C1699" s="69"/>
      <c r="D1699" s="67"/>
      <c r="E1699" s="69"/>
      <c r="F1699" s="68"/>
      <c r="G1699" s="67"/>
      <c r="H1699" s="69"/>
      <c r="I1699" s="69"/>
      <c r="J1699" s="69"/>
      <c r="K1699" s="69"/>
      <c r="L1699" s="69"/>
      <c r="M1699" s="69"/>
      <c r="N1699" s="69"/>
      <c r="O1699" s="69"/>
      <c r="P1699" s="69"/>
      <c r="Q1699" s="69"/>
      <c r="R1699" s="69"/>
      <c r="S1699" s="80"/>
      <c r="T1699" s="80"/>
      <c r="U1699" s="80"/>
      <c r="V1699" s="80"/>
      <c r="W1699" s="80"/>
      <c r="X1699" s="80"/>
      <c r="Y1699" s="80"/>
      <c r="Z1699" s="80"/>
      <c r="AA1699" s="80"/>
      <c r="AB1699" s="80"/>
      <c r="AC1699" s="80"/>
      <c r="AD1699" s="80"/>
      <c r="AE1699" s="69"/>
      <c r="AF1699" s="69"/>
      <c r="AG1699" s="69"/>
      <c r="AH1699" s="80"/>
      <c r="AI1699" s="80"/>
      <c r="AJ1699" s="69"/>
      <c r="AK1699" s="69"/>
      <c r="AL1699" s="80"/>
      <c r="AM1699" s="80"/>
      <c r="AN1699" s="69"/>
      <c r="AO1699" s="69"/>
      <c r="AP1699" s="80"/>
      <c r="AQ1699" s="80"/>
      <c r="AR1699" s="69"/>
      <c r="AS1699" s="69"/>
      <c r="AT1699" s="80"/>
      <c r="AU1699" s="80"/>
      <c r="AV1699" s="69"/>
      <c r="AW1699" s="69"/>
      <c r="AX1699" s="80"/>
      <c r="AY1699" s="80"/>
      <c r="AZ1699" s="69"/>
      <c r="BA1699" s="69"/>
      <c r="BB1699" s="80"/>
      <c r="BC1699" s="80"/>
      <c r="BD1699" s="69"/>
      <c r="BE1699" s="69"/>
      <c r="BF1699" s="80"/>
      <c r="BG1699" s="80"/>
      <c r="BH1699" s="69"/>
      <c r="BI1699" s="69"/>
      <c r="BJ1699" s="80"/>
      <c r="BK1699" s="80"/>
      <c r="BL1699" s="69"/>
      <c r="BM1699" s="69"/>
      <c r="BN1699" s="80"/>
      <c r="BO1699" s="80"/>
      <c r="BP1699" s="69"/>
      <c r="BQ1699" s="69"/>
      <c r="BR1699" s="80"/>
      <c r="BS1699" s="80"/>
      <c r="BT1699" s="69"/>
      <c r="BU1699" s="69"/>
      <c r="BV1699" s="80"/>
      <c r="BW1699" s="80"/>
      <c r="BX1699" s="69"/>
      <c r="BY1699" s="69"/>
      <c r="BZ1699" s="80"/>
      <c r="CA1699" s="80"/>
      <c r="CB1699" s="69"/>
      <c r="CC1699" s="69"/>
      <c r="CD1699" s="80"/>
      <c r="CE1699" s="80"/>
      <c r="CF1699" s="69"/>
      <c r="CG1699" s="69"/>
      <c r="CH1699" s="69"/>
      <c r="CI1699" s="69"/>
      <c r="CJ1699" s="69"/>
      <c r="CK1699" s="69"/>
      <c r="CL1699" s="68"/>
      <c r="CM1699" s="67"/>
      <c r="CN1699" s="67"/>
      <c r="CO1699" s="69"/>
      <c r="CP1699" s="68"/>
      <c r="CQ1699" s="67"/>
      <c r="CR1699" s="67"/>
      <c r="CS1699" s="69"/>
      <c r="CT1699" s="81"/>
      <c r="CU1699" s="69"/>
      <c r="CV1699" s="69"/>
      <c r="CW1699" s="69"/>
      <c r="CX1699" s="69"/>
      <c r="CY1699" s="69"/>
      <c r="CZ1699" s="69"/>
    </row>
    <row r="1700" spans="2:104">
      <c r="B1700" s="69"/>
      <c r="C1700" s="69"/>
      <c r="D1700" s="67"/>
      <c r="E1700" s="69"/>
      <c r="F1700" s="68"/>
      <c r="G1700" s="67"/>
      <c r="H1700" s="69"/>
      <c r="I1700" s="69"/>
      <c r="J1700" s="69"/>
      <c r="K1700" s="69"/>
      <c r="L1700" s="69"/>
      <c r="M1700" s="69"/>
      <c r="N1700" s="69"/>
      <c r="O1700" s="69"/>
      <c r="P1700" s="69"/>
      <c r="Q1700" s="69"/>
      <c r="R1700" s="69"/>
      <c r="S1700" s="80"/>
      <c r="T1700" s="80"/>
      <c r="U1700" s="80"/>
      <c r="V1700" s="80"/>
      <c r="W1700" s="80"/>
      <c r="X1700" s="80"/>
      <c r="Y1700" s="80"/>
      <c r="Z1700" s="80"/>
      <c r="AA1700" s="80"/>
      <c r="AB1700" s="80"/>
      <c r="AC1700" s="80"/>
      <c r="AD1700" s="80"/>
      <c r="AE1700" s="69"/>
      <c r="AF1700" s="69"/>
      <c r="AG1700" s="69"/>
      <c r="AH1700" s="80"/>
      <c r="AI1700" s="80"/>
      <c r="AJ1700" s="69"/>
      <c r="AK1700" s="69"/>
      <c r="AL1700" s="80"/>
      <c r="AM1700" s="80"/>
      <c r="AN1700" s="69"/>
      <c r="AO1700" s="69"/>
      <c r="AP1700" s="80"/>
      <c r="AQ1700" s="80"/>
      <c r="AR1700" s="69"/>
      <c r="AS1700" s="69"/>
      <c r="AT1700" s="80"/>
      <c r="AU1700" s="80"/>
      <c r="AV1700" s="69"/>
      <c r="AW1700" s="69"/>
      <c r="AX1700" s="80"/>
      <c r="AY1700" s="80"/>
      <c r="AZ1700" s="69"/>
      <c r="BA1700" s="69"/>
      <c r="BB1700" s="80"/>
      <c r="BC1700" s="80"/>
      <c r="BD1700" s="69"/>
      <c r="BE1700" s="69"/>
      <c r="BF1700" s="80"/>
      <c r="BG1700" s="80"/>
      <c r="BH1700" s="69"/>
      <c r="BI1700" s="69"/>
      <c r="BJ1700" s="80"/>
      <c r="BK1700" s="80"/>
      <c r="BL1700" s="69"/>
      <c r="BM1700" s="69"/>
      <c r="BN1700" s="80"/>
      <c r="BO1700" s="80"/>
      <c r="BP1700" s="69"/>
      <c r="BQ1700" s="69"/>
      <c r="BR1700" s="80"/>
      <c r="BS1700" s="80"/>
      <c r="BT1700" s="69"/>
      <c r="BU1700" s="69"/>
      <c r="BV1700" s="80"/>
      <c r="BW1700" s="80"/>
      <c r="BX1700" s="69"/>
      <c r="BY1700" s="69"/>
      <c r="BZ1700" s="80"/>
      <c r="CA1700" s="80"/>
      <c r="CB1700" s="69"/>
      <c r="CC1700" s="69"/>
      <c r="CD1700" s="80"/>
      <c r="CE1700" s="80"/>
      <c r="CF1700" s="69"/>
      <c r="CG1700" s="69"/>
      <c r="CH1700" s="69"/>
      <c r="CI1700" s="69"/>
      <c r="CJ1700" s="69"/>
      <c r="CK1700" s="69"/>
      <c r="CL1700" s="68"/>
      <c r="CM1700" s="67"/>
      <c r="CN1700" s="67"/>
      <c r="CO1700" s="69"/>
      <c r="CP1700" s="68"/>
      <c r="CQ1700" s="67"/>
      <c r="CR1700" s="67"/>
      <c r="CS1700" s="69"/>
      <c r="CT1700" s="81"/>
      <c r="CU1700" s="69"/>
      <c r="CV1700" s="69"/>
      <c r="CW1700" s="69"/>
      <c r="CX1700" s="69"/>
      <c r="CY1700" s="69"/>
      <c r="CZ1700" s="69"/>
    </row>
    <row r="1701" spans="2:104">
      <c r="B1701" s="69"/>
      <c r="C1701" s="69"/>
      <c r="D1701" s="67"/>
      <c r="E1701" s="69"/>
      <c r="F1701" s="68"/>
      <c r="G1701" s="67"/>
      <c r="H1701" s="69"/>
      <c r="I1701" s="69"/>
      <c r="J1701" s="69"/>
      <c r="K1701" s="69"/>
      <c r="L1701" s="69"/>
      <c r="M1701" s="69"/>
      <c r="N1701" s="69"/>
      <c r="O1701" s="69"/>
      <c r="P1701" s="69"/>
      <c r="Q1701" s="69"/>
      <c r="R1701" s="69"/>
      <c r="S1701" s="80"/>
      <c r="T1701" s="80"/>
      <c r="U1701" s="80"/>
      <c r="V1701" s="80"/>
      <c r="W1701" s="80"/>
      <c r="X1701" s="80"/>
      <c r="Y1701" s="80"/>
      <c r="Z1701" s="80"/>
      <c r="AA1701" s="80"/>
      <c r="AB1701" s="80"/>
      <c r="AC1701" s="80"/>
      <c r="AD1701" s="80"/>
      <c r="AE1701" s="69"/>
      <c r="AF1701" s="69"/>
      <c r="AG1701" s="69"/>
      <c r="AH1701" s="80"/>
      <c r="AI1701" s="80"/>
      <c r="AJ1701" s="69"/>
      <c r="AK1701" s="69"/>
      <c r="AL1701" s="80"/>
      <c r="AM1701" s="80"/>
      <c r="AN1701" s="69"/>
      <c r="AO1701" s="69"/>
      <c r="AP1701" s="80"/>
      <c r="AQ1701" s="80"/>
      <c r="AR1701" s="69"/>
      <c r="AS1701" s="69"/>
      <c r="AT1701" s="80"/>
      <c r="AU1701" s="80"/>
      <c r="AV1701" s="69"/>
      <c r="AW1701" s="69"/>
      <c r="AX1701" s="80"/>
      <c r="AY1701" s="80"/>
      <c r="AZ1701" s="69"/>
      <c r="BA1701" s="69"/>
      <c r="BB1701" s="80"/>
      <c r="BC1701" s="80"/>
      <c r="BD1701" s="69"/>
      <c r="BE1701" s="69"/>
      <c r="BF1701" s="80"/>
      <c r="BG1701" s="80"/>
      <c r="BH1701" s="69"/>
      <c r="BI1701" s="69"/>
      <c r="BJ1701" s="80"/>
      <c r="BK1701" s="80"/>
      <c r="BL1701" s="69"/>
      <c r="BM1701" s="69"/>
      <c r="BN1701" s="80"/>
      <c r="BO1701" s="80"/>
      <c r="BP1701" s="69"/>
      <c r="BQ1701" s="69"/>
      <c r="BR1701" s="80"/>
      <c r="BS1701" s="80"/>
      <c r="BT1701" s="69"/>
      <c r="BU1701" s="69"/>
      <c r="BV1701" s="80"/>
      <c r="BW1701" s="80"/>
      <c r="BX1701" s="69"/>
      <c r="BY1701" s="69"/>
      <c r="BZ1701" s="80"/>
      <c r="CA1701" s="80"/>
      <c r="CB1701" s="69"/>
      <c r="CC1701" s="69"/>
      <c r="CD1701" s="80"/>
      <c r="CE1701" s="80"/>
      <c r="CF1701" s="69"/>
      <c r="CG1701" s="69"/>
      <c r="CH1701" s="69"/>
      <c r="CI1701" s="69"/>
      <c r="CJ1701" s="69"/>
      <c r="CK1701" s="69"/>
      <c r="CL1701" s="68"/>
      <c r="CM1701" s="67"/>
      <c r="CN1701" s="67"/>
      <c r="CO1701" s="69"/>
      <c r="CP1701" s="68"/>
      <c r="CQ1701" s="67"/>
      <c r="CR1701" s="67"/>
      <c r="CS1701" s="69"/>
      <c r="CT1701" s="81"/>
      <c r="CU1701" s="69"/>
      <c r="CV1701" s="69"/>
      <c r="CW1701" s="69"/>
      <c r="CX1701" s="69"/>
      <c r="CY1701" s="69"/>
      <c r="CZ1701" s="69"/>
    </row>
    <row r="1702" spans="2:104">
      <c r="B1702" s="69"/>
      <c r="C1702" s="69"/>
      <c r="D1702" s="67"/>
      <c r="E1702" s="69"/>
      <c r="F1702" s="68"/>
      <c r="G1702" s="67"/>
      <c r="H1702" s="69"/>
      <c r="I1702" s="69"/>
      <c r="J1702" s="69"/>
      <c r="K1702" s="69"/>
      <c r="L1702" s="69"/>
      <c r="M1702" s="69"/>
      <c r="N1702" s="69"/>
      <c r="O1702" s="69"/>
      <c r="P1702" s="69"/>
      <c r="Q1702" s="69"/>
      <c r="R1702" s="69"/>
      <c r="S1702" s="80"/>
      <c r="T1702" s="80"/>
      <c r="U1702" s="80"/>
      <c r="V1702" s="80"/>
      <c r="W1702" s="80"/>
      <c r="X1702" s="80"/>
      <c r="Y1702" s="80"/>
      <c r="Z1702" s="80"/>
      <c r="AA1702" s="80"/>
      <c r="AB1702" s="80"/>
      <c r="AC1702" s="80"/>
      <c r="AD1702" s="80"/>
      <c r="AE1702" s="69"/>
      <c r="AF1702" s="69"/>
      <c r="AG1702" s="69"/>
      <c r="AH1702" s="80"/>
      <c r="AI1702" s="80"/>
      <c r="AJ1702" s="69"/>
      <c r="AK1702" s="69"/>
      <c r="AL1702" s="80"/>
      <c r="AM1702" s="80"/>
      <c r="AN1702" s="69"/>
      <c r="AO1702" s="69"/>
      <c r="AP1702" s="80"/>
      <c r="AQ1702" s="80"/>
      <c r="AR1702" s="69"/>
      <c r="AS1702" s="69"/>
      <c r="AT1702" s="80"/>
      <c r="AU1702" s="80"/>
      <c r="AV1702" s="69"/>
      <c r="AW1702" s="69"/>
      <c r="AX1702" s="80"/>
      <c r="AY1702" s="80"/>
      <c r="AZ1702" s="69"/>
      <c r="BA1702" s="69"/>
      <c r="BB1702" s="80"/>
      <c r="BC1702" s="80"/>
      <c r="BD1702" s="69"/>
      <c r="BE1702" s="69"/>
      <c r="BF1702" s="80"/>
      <c r="BG1702" s="80"/>
      <c r="BH1702" s="69"/>
      <c r="BI1702" s="69"/>
      <c r="BJ1702" s="80"/>
      <c r="BK1702" s="80"/>
      <c r="BL1702" s="69"/>
      <c r="BM1702" s="69"/>
      <c r="BN1702" s="80"/>
      <c r="BO1702" s="80"/>
      <c r="BP1702" s="69"/>
      <c r="BQ1702" s="69"/>
      <c r="BR1702" s="80"/>
      <c r="BS1702" s="80"/>
      <c r="BT1702" s="69"/>
      <c r="BU1702" s="69"/>
      <c r="BV1702" s="80"/>
      <c r="BW1702" s="80"/>
      <c r="BX1702" s="69"/>
      <c r="BY1702" s="69"/>
      <c r="BZ1702" s="80"/>
      <c r="CA1702" s="80"/>
      <c r="CB1702" s="69"/>
      <c r="CC1702" s="69"/>
      <c r="CD1702" s="80"/>
      <c r="CE1702" s="80"/>
      <c r="CF1702" s="69"/>
      <c r="CG1702" s="69"/>
      <c r="CH1702" s="69"/>
      <c r="CI1702" s="69"/>
      <c r="CJ1702" s="69"/>
      <c r="CK1702" s="69"/>
      <c r="CL1702" s="68"/>
      <c r="CM1702" s="67"/>
      <c r="CN1702" s="67"/>
      <c r="CO1702" s="69"/>
      <c r="CP1702" s="68"/>
      <c r="CQ1702" s="67"/>
      <c r="CR1702" s="67"/>
      <c r="CS1702" s="69"/>
      <c r="CT1702" s="81"/>
      <c r="CU1702" s="69"/>
      <c r="CV1702" s="69"/>
      <c r="CW1702" s="69"/>
      <c r="CX1702" s="69"/>
      <c r="CY1702" s="69"/>
      <c r="CZ1702" s="69"/>
    </row>
    <row r="1703" spans="2:104">
      <c r="B1703" s="69"/>
      <c r="C1703" s="69"/>
      <c r="D1703" s="67"/>
      <c r="E1703" s="69"/>
      <c r="F1703" s="68"/>
      <c r="G1703" s="67"/>
      <c r="H1703" s="69"/>
      <c r="I1703" s="69"/>
      <c r="J1703" s="69"/>
      <c r="K1703" s="69"/>
      <c r="L1703" s="69"/>
      <c r="M1703" s="69"/>
      <c r="N1703" s="69"/>
      <c r="O1703" s="69"/>
      <c r="P1703" s="69"/>
      <c r="Q1703" s="69"/>
      <c r="R1703" s="69"/>
      <c r="S1703" s="80"/>
      <c r="T1703" s="80"/>
      <c r="U1703" s="80"/>
      <c r="V1703" s="80"/>
      <c r="W1703" s="80"/>
      <c r="X1703" s="80"/>
      <c r="Y1703" s="80"/>
      <c r="Z1703" s="80"/>
      <c r="AA1703" s="80"/>
      <c r="AB1703" s="80"/>
      <c r="AC1703" s="80"/>
      <c r="AD1703" s="80"/>
      <c r="AE1703" s="69"/>
      <c r="AF1703" s="69"/>
      <c r="AG1703" s="69"/>
      <c r="AH1703" s="80"/>
      <c r="AI1703" s="80"/>
      <c r="AJ1703" s="69"/>
      <c r="AK1703" s="69"/>
      <c r="AL1703" s="80"/>
      <c r="AM1703" s="80"/>
      <c r="AN1703" s="69"/>
      <c r="AO1703" s="69"/>
      <c r="AP1703" s="80"/>
      <c r="AQ1703" s="80"/>
      <c r="AR1703" s="69"/>
      <c r="AS1703" s="69"/>
      <c r="AT1703" s="80"/>
      <c r="AU1703" s="80"/>
      <c r="AV1703" s="69"/>
      <c r="AW1703" s="69"/>
      <c r="AX1703" s="80"/>
      <c r="AY1703" s="80"/>
      <c r="AZ1703" s="69"/>
      <c r="BA1703" s="69"/>
      <c r="BB1703" s="80"/>
      <c r="BC1703" s="80"/>
      <c r="BD1703" s="69"/>
      <c r="BE1703" s="69"/>
      <c r="BF1703" s="80"/>
      <c r="BG1703" s="80"/>
      <c r="BH1703" s="69"/>
      <c r="BI1703" s="69"/>
      <c r="BJ1703" s="80"/>
      <c r="BK1703" s="80"/>
      <c r="BL1703" s="69"/>
      <c r="BM1703" s="69"/>
      <c r="BN1703" s="80"/>
      <c r="BO1703" s="80"/>
      <c r="BP1703" s="69"/>
      <c r="BQ1703" s="69"/>
      <c r="BR1703" s="80"/>
      <c r="BS1703" s="80"/>
      <c r="BT1703" s="69"/>
      <c r="BU1703" s="69"/>
      <c r="BV1703" s="80"/>
      <c r="BW1703" s="80"/>
      <c r="BX1703" s="69"/>
      <c r="BY1703" s="69"/>
      <c r="BZ1703" s="80"/>
      <c r="CA1703" s="80"/>
      <c r="CB1703" s="69"/>
      <c r="CC1703" s="69"/>
      <c r="CD1703" s="80"/>
      <c r="CE1703" s="80"/>
      <c r="CF1703" s="69"/>
      <c r="CG1703" s="69"/>
      <c r="CH1703" s="69"/>
      <c r="CI1703" s="69"/>
      <c r="CJ1703" s="69"/>
      <c r="CK1703" s="69"/>
      <c r="CL1703" s="68"/>
      <c r="CM1703" s="67"/>
      <c r="CN1703" s="67"/>
      <c r="CO1703" s="69"/>
      <c r="CP1703" s="68"/>
      <c r="CQ1703" s="67"/>
      <c r="CR1703" s="67"/>
      <c r="CS1703" s="69"/>
      <c r="CT1703" s="81"/>
      <c r="CU1703" s="69"/>
      <c r="CV1703" s="69"/>
      <c r="CW1703" s="69"/>
      <c r="CX1703" s="69"/>
      <c r="CY1703" s="69"/>
      <c r="CZ1703" s="69"/>
    </row>
    <row r="1704" spans="2:104">
      <c r="B1704" s="69"/>
      <c r="C1704" s="69"/>
      <c r="D1704" s="67"/>
      <c r="E1704" s="69"/>
      <c r="F1704" s="68"/>
      <c r="G1704" s="67"/>
      <c r="H1704" s="69"/>
      <c r="I1704" s="69"/>
      <c r="J1704" s="69"/>
      <c r="K1704" s="69"/>
      <c r="L1704" s="69"/>
      <c r="M1704" s="69"/>
      <c r="N1704" s="69"/>
      <c r="O1704" s="69"/>
      <c r="P1704" s="69"/>
      <c r="Q1704" s="69"/>
      <c r="R1704" s="69"/>
      <c r="S1704" s="80"/>
      <c r="T1704" s="80"/>
      <c r="U1704" s="80"/>
      <c r="V1704" s="80"/>
      <c r="W1704" s="80"/>
      <c r="X1704" s="80"/>
      <c r="Y1704" s="80"/>
      <c r="Z1704" s="80"/>
      <c r="AA1704" s="80"/>
      <c r="AB1704" s="80"/>
      <c r="AC1704" s="80"/>
      <c r="AD1704" s="80"/>
      <c r="AE1704" s="69"/>
      <c r="AF1704" s="69"/>
      <c r="AG1704" s="69"/>
      <c r="AH1704" s="80"/>
      <c r="AI1704" s="80"/>
      <c r="AJ1704" s="69"/>
      <c r="AK1704" s="69"/>
      <c r="AL1704" s="80"/>
      <c r="AM1704" s="80"/>
      <c r="AN1704" s="69"/>
      <c r="AO1704" s="69"/>
      <c r="AP1704" s="80"/>
      <c r="AQ1704" s="80"/>
      <c r="AR1704" s="69"/>
      <c r="AS1704" s="69"/>
      <c r="AT1704" s="80"/>
      <c r="AU1704" s="80"/>
      <c r="AV1704" s="69"/>
      <c r="AW1704" s="69"/>
      <c r="AX1704" s="80"/>
      <c r="AY1704" s="80"/>
      <c r="AZ1704" s="69"/>
      <c r="BA1704" s="69"/>
      <c r="BB1704" s="80"/>
      <c r="BC1704" s="80"/>
      <c r="BD1704" s="69"/>
      <c r="BE1704" s="69"/>
      <c r="BF1704" s="80"/>
      <c r="BG1704" s="80"/>
      <c r="BH1704" s="69"/>
      <c r="BI1704" s="69"/>
      <c r="BJ1704" s="80"/>
      <c r="BK1704" s="80"/>
      <c r="BL1704" s="69"/>
      <c r="BM1704" s="69"/>
      <c r="BN1704" s="80"/>
      <c r="BO1704" s="80"/>
      <c r="BP1704" s="69"/>
      <c r="BQ1704" s="69"/>
      <c r="BR1704" s="80"/>
      <c r="BS1704" s="80"/>
      <c r="BT1704" s="69"/>
      <c r="BU1704" s="69"/>
      <c r="BV1704" s="80"/>
      <c r="BW1704" s="80"/>
      <c r="BX1704" s="69"/>
      <c r="BY1704" s="69"/>
      <c r="BZ1704" s="80"/>
      <c r="CA1704" s="80"/>
      <c r="CB1704" s="69"/>
      <c r="CC1704" s="69"/>
      <c r="CD1704" s="80"/>
      <c r="CE1704" s="80"/>
      <c r="CF1704" s="69"/>
      <c r="CG1704" s="69"/>
      <c r="CH1704" s="69"/>
      <c r="CI1704" s="69"/>
      <c r="CJ1704" s="69"/>
      <c r="CK1704" s="69"/>
      <c r="CL1704" s="68"/>
      <c r="CM1704" s="67"/>
      <c r="CN1704" s="67"/>
      <c r="CO1704" s="69"/>
      <c r="CP1704" s="68"/>
      <c r="CQ1704" s="67"/>
      <c r="CR1704" s="67"/>
      <c r="CS1704" s="69"/>
      <c r="CT1704" s="81"/>
      <c r="CU1704" s="69"/>
      <c r="CV1704" s="69"/>
      <c r="CW1704" s="69"/>
      <c r="CX1704" s="69"/>
      <c r="CY1704" s="69"/>
      <c r="CZ1704" s="69"/>
    </row>
    <row r="1705" spans="2:104">
      <c r="B1705" s="69"/>
      <c r="C1705" s="69"/>
      <c r="D1705" s="67"/>
      <c r="E1705" s="69"/>
      <c r="F1705" s="68"/>
      <c r="G1705" s="67"/>
      <c r="H1705" s="69"/>
      <c r="I1705" s="69"/>
      <c r="J1705" s="69"/>
      <c r="K1705" s="69"/>
      <c r="L1705" s="69"/>
      <c r="M1705" s="69"/>
      <c r="N1705" s="69"/>
      <c r="O1705" s="69"/>
      <c r="P1705" s="69"/>
      <c r="Q1705" s="69"/>
      <c r="R1705" s="69"/>
      <c r="S1705" s="80"/>
      <c r="T1705" s="80"/>
      <c r="U1705" s="80"/>
      <c r="V1705" s="80"/>
      <c r="W1705" s="80"/>
      <c r="X1705" s="80"/>
      <c r="Y1705" s="80"/>
      <c r="Z1705" s="80"/>
      <c r="AA1705" s="80"/>
      <c r="AB1705" s="80"/>
      <c r="AC1705" s="80"/>
      <c r="AD1705" s="80"/>
      <c r="AE1705" s="69"/>
      <c r="AF1705" s="69"/>
      <c r="AG1705" s="69"/>
      <c r="AH1705" s="80"/>
      <c r="AI1705" s="80"/>
      <c r="AJ1705" s="69"/>
      <c r="AK1705" s="69"/>
      <c r="AL1705" s="80"/>
      <c r="AM1705" s="80"/>
      <c r="AN1705" s="69"/>
      <c r="AO1705" s="69"/>
      <c r="AP1705" s="80"/>
      <c r="AQ1705" s="80"/>
      <c r="AR1705" s="69"/>
      <c r="AS1705" s="69"/>
      <c r="AT1705" s="80"/>
      <c r="AU1705" s="80"/>
      <c r="AV1705" s="69"/>
      <c r="AW1705" s="69"/>
      <c r="AX1705" s="80"/>
      <c r="AY1705" s="80"/>
      <c r="AZ1705" s="69"/>
      <c r="BA1705" s="69"/>
      <c r="BB1705" s="80"/>
      <c r="BC1705" s="80"/>
      <c r="BD1705" s="69"/>
      <c r="BE1705" s="69"/>
      <c r="BF1705" s="80"/>
      <c r="BG1705" s="80"/>
      <c r="BH1705" s="69"/>
      <c r="BI1705" s="69"/>
      <c r="BJ1705" s="80"/>
      <c r="BK1705" s="80"/>
      <c r="BL1705" s="69"/>
      <c r="BM1705" s="69"/>
      <c r="BN1705" s="80"/>
      <c r="BO1705" s="80"/>
      <c r="BP1705" s="69"/>
      <c r="BQ1705" s="69"/>
      <c r="BR1705" s="80"/>
      <c r="BS1705" s="80"/>
      <c r="BT1705" s="69"/>
      <c r="BU1705" s="69"/>
      <c r="BV1705" s="80"/>
      <c r="BW1705" s="80"/>
      <c r="BX1705" s="69"/>
      <c r="BY1705" s="69"/>
      <c r="BZ1705" s="80"/>
      <c r="CA1705" s="80"/>
      <c r="CB1705" s="69"/>
      <c r="CC1705" s="69"/>
      <c r="CD1705" s="80"/>
      <c r="CE1705" s="80"/>
      <c r="CF1705" s="69"/>
      <c r="CG1705" s="69"/>
      <c r="CH1705" s="69"/>
      <c r="CI1705" s="69"/>
      <c r="CJ1705" s="69"/>
      <c r="CK1705" s="69"/>
      <c r="CL1705" s="68"/>
      <c r="CM1705" s="67"/>
      <c r="CN1705" s="67"/>
      <c r="CO1705" s="69"/>
      <c r="CP1705" s="68"/>
      <c r="CQ1705" s="67"/>
      <c r="CR1705" s="67"/>
      <c r="CS1705" s="69"/>
      <c r="CT1705" s="81"/>
      <c r="CU1705" s="69"/>
      <c r="CV1705" s="69"/>
      <c r="CW1705" s="69"/>
      <c r="CX1705" s="69"/>
      <c r="CY1705" s="69"/>
      <c r="CZ1705" s="69"/>
    </row>
    <row r="1706" spans="2:104">
      <c r="B1706" s="69"/>
      <c r="C1706" s="69"/>
      <c r="D1706" s="67"/>
      <c r="E1706" s="69"/>
      <c r="F1706" s="68"/>
      <c r="G1706" s="67"/>
      <c r="H1706" s="69"/>
      <c r="I1706" s="69"/>
      <c r="J1706" s="69"/>
      <c r="K1706" s="69"/>
      <c r="L1706" s="69"/>
      <c r="M1706" s="69"/>
      <c r="N1706" s="69"/>
      <c r="O1706" s="69"/>
      <c r="P1706" s="69"/>
      <c r="Q1706" s="69"/>
      <c r="R1706" s="69"/>
      <c r="S1706" s="80"/>
      <c r="T1706" s="80"/>
      <c r="U1706" s="80"/>
      <c r="V1706" s="80"/>
      <c r="W1706" s="80"/>
      <c r="X1706" s="80"/>
      <c r="Y1706" s="80"/>
      <c r="Z1706" s="80"/>
      <c r="AA1706" s="80"/>
      <c r="AB1706" s="80"/>
      <c r="AC1706" s="80"/>
      <c r="AD1706" s="80"/>
      <c r="AE1706" s="69"/>
      <c r="AF1706" s="69"/>
      <c r="AG1706" s="69"/>
      <c r="AH1706" s="80"/>
      <c r="AI1706" s="80"/>
      <c r="AJ1706" s="69"/>
      <c r="AK1706" s="69"/>
      <c r="AL1706" s="80"/>
      <c r="AM1706" s="80"/>
      <c r="AN1706" s="69"/>
      <c r="AO1706" s="69"/>
      <c r="AP1706" s="80"/>
      <c r="AQ1706" s="80"/>
      <c r="AR1706" s="69"/>
      <c r="AS1706" s="69"/>
      <c r="AT1706" s="80"/>
      <c r="AU1706" s="80"/>
      <c r="AV1706" s="69"/>
      <c r="AW1706" s="69"/>
      <c r="AX1706" s="80"/>
      <c r="AY1706" s="80"/>
      <c r="AZ1706" s="69"/>
      <c r="BA1706" s="69"/>
      <c r="BB1706" s="80"/>
      <c r="BC1706" s="80"/>
      <c r="BD1706" s="69"/>
      <c r="BE1706" s="69"/>
      <c r="BF1706" s="80"/>
      <c r="BG1706" s="80"/>
      <c r="BH1706" s="69"/>
      <c r="BI1706" s="69"/>
      <c r="BJ1706" s="80"/>
      <c r="BK1706" s="80"/>
      <c r="BL1706" s="69"/>
      <c r="BM1706" s="69"/>
      <c r="BN1706" s="80"/>
      <c r="BO1706" s="80"/>
      <c r="BP1706" s="69"/>
      <c r="BQ1706" s="69"/>
      <c r="BR1706" s="80"/>
      <c r="BS1706" s="80"/>
      <c r="BT1706" s="69"/>
      <c r="BU1706" s="69"/>
      <c r="BV1706" s="80"/>
      <c r="BW1706" s="80"/>
      <c r="BX1706" s="69"/>
      <c r="BY1706" s="69"/>
      <c r="BZ1706" s="80"/>
      <c r="CA1706" s="80"/>
      <c r="CB1706" s="69"/>
      <c r="CC1706" s="69"/>
      <c r="CD1706" s="80"/>
      <c r="CE1706" s="80"/>
      <c r="CF1706" s="69"/>
      <c r="CG1706" s="69"/>
      <c r="CH1706" s="69"/>
      <c r="CI1706" s="69"/>
      <c r="CJ1706" s="69"/>
      <c r="CK1706" s="69"/>
      <c r="CL1706" s="68"/>
      <c r="CM1706" s="67"/>
      <c r="CN1706" s="67"/>
      <c r="CO1706" s="69"/>
      <c r="CP1706" s="68"/>
      <c r="CQ1706" s="67"/>
      <c r="CR1706" s="67"/>
      <c r="CS1706" s="69"/>
      <c r="CT1706" s="81"/>
      <c r="CU1706" s="69"/>
      <c r="CV1706" s="69"/>
      <c r="CW1706" s="69"/>
      <c r="CX1706" s="69"/>
      <c r="CY1706" s="69"/>
      <c r="CZ1706" s="69"/>
    </row>
    <row r="1707" spans="2:104">
      <c r="B1707" s="69"/>
      <c r="C1707" s="69"/>
      <c r="D1707" s="67"/>
      <c r="E1707" s="69"/>
      <c r="F1707" s="68"/>
      <c r="G1707" s="67"/>
      <c r="H1707" s="69"/>
      <c r="I1707" s="69"/>
      <c r="J1707" s="69"/>
      <c r="K1707" s="69"/>
      <c r="L1707" s="69"/>
      <c r="M1707" s="69"/>
      <c r="N1707" s="69"/>
      <c r="O1707" s="69"/>
      <c r="P1707" s="69"/>
      <c r="Q1707" s="69"/>
      <c r="R1707" s="69"/>
      <c r="S1707" s="80"/>
      <c r="T1707" s="80"/>
      <c r="U1707" s="80"/>
      <c r="V1707" s="80"/>
      <c r="W1707" s="80"/>
      <c r="X1707" s="80"/>
      <c r="Y1707" s="80"/>
      <c r="Z1707" s="80"/>
      <c r="AA1707" s="80"/>
      <c r="AB1707" s="80"/>
      <c r="AC1707" s="80"/>
      <c r="AD1707" s="80"/>
      <c r="AE1707" s="69"/>
      <c r="AF1707" s="69"/>
      <c r="AG1707" s="69"/>
      <c r="AH1707" s="80"/>
      <c r="AI1707" s="80"/>
      <c r="AJ1707" s="69"/>
      <c r="AK1707" s="69"/>
      <c r="AL1707" s="80"/>
      <c r="AM1707" s="80"/>
      <c r="AN1707" s="69"/>
      <c r="AO1707" s="69"/>
      <c r="AP1707" s="80"/>
      <c r="AQ1707" s="80"/>
      <c r="AR1707" s="69"/>
      <c r="AS1707" s="69"/>
      <c r="AT1707" s="80"/>
      <c r="AU1707" s="80"/>
      <c r="AV1707" s="69"/>
      <c r="AW1707" s="69"/>
      <c r="AX1707" s="80"/>
      <c r="AY1707" s="80"/>
      <c r="AZ1707" s="69"/>
      <c r="BA1707" s="69"/>
      <c r="BB1707" s="80"/>
      <c r="BC1707" s="80"/>
      <c r="BD1707" s="69"/>
      <c r="BE1707" s="69"/>
      <c r="BF1707" s="80"/>
      <c r="BG1707" s="80"/>
      <c r="BH1707" s="69"/>
      <c r="BI1707" s="69"/>
      <c r="BJ1707" s="80"/>
      <c r="BK1707" s="80"/>
      <c r="BL1707" s="69"/>
      <c r="BM1707" s="69"/>
      <c r="BN1707" s="80"/>
      <c r="BO1707" s="80"/>
      <c r="BP1707" s="69"/>
      <c r="BQ1707" s="69"/>
      <c r="BR1707" s="80"/>
      <c r="BS1707" s="80"/>
      <c r="BT1707" s="69"/>
      <c r="BU1707" s="69"/>
      <c r="BV1707" s="80"/>
      <c r="BW1707" s="80"/>
      <c r="BX1707" s="69"/>
      <c r="BY1707" s="69"/>
      <c r="BZ1707" s="80"/>
      <c r="CA1707" s="80"/>
      <c r="CB1707" s="69"/>
      <c r="CC1707" s="69"/>
      <c r="CD1707" s="80"/>
      <c r="CE1707" s="80"/>
      <c r="CF1707" s="69"/>
      <c r="CG1707" s="69"/>
      <c r="CH1707" s="69"/>
      <c r="CI1707" s="69"/>
      <c r="CJ1707" s="69"/>
      <c r="CK1707" s="69"/>
      <c r="CL1707" s="68"/>
      <c r="CM1707" s="67"/>
      <c r="CN1707" s="67"/>
      <c r="CO1707" s="69"/>
      <c r="CP1707" s="68"/>
      <c r="CQ1707" s="67"/>
      <c r="CR1707" s="67"/>
      <c r="CS1707" s="69"/>
      <c r="CT1707" s="81"/>
      <c r="CU1707" s="69"/>
      <c r="CV1707" s="69"/>
      <c r="CW1707" s="69"/>
      <c r="CX1707" s="69"/>
      <c r="CY1707" s="69"/>
      <c r="CZ1707" s="69"/>
    </row>
    <row r="1708" spans="2:104">
      <c r="B1708" s="69"/>
      <c r="C1708" s="69"/>
      <c r="D1708" s="67"/>
      <c r="E1708" s="69"/>
      <c r="F1708" s="68"/>
      <c r="G1708" s="67"/>
      <c r="H1708" s="69"/>
      <c r="I1708" s="69"/>
      <c r="J1708" s="69"/>
      <c r="K1708" s="69"/>
      <c r="L1708" s="69"/>
      <c r="M1708" s="69"/>
      <c r="N1708" s="69"/>
      <c r="O1708" s="69"/>
      <c r="P1708" s="69"/>
      <c r="Q1708" s="69"/>
      <c r="R1708" s="69"/>
      <c r="S1708" s="80"/>
      <c r="T1708" s="80"/>
      <c r="U1708" s="80"/>
      <c r="V1708" s="80"/>
      <c r="W1708" s="80"/>
      <c r="X1708" s="80"/>
      <c r="Y1708" s="80"/>
      <c r="Z1708" s="80"/>
      <c r="AA1708" s="80"/>
      <c r="AB1708" s="80"/>
      <c r="AC1708" s="80"/>
      <c r="AD1708" s="80"/>
      <c r="AE1708" s="69"/>
      <c r="AF1708" s="69"/>
      <c r="AG1708" s="69"/>
      <c r="AH1708" s="80"/>
      <c r="AI1708" s="80"/>
      <c r="AJ1708" s="69"/>
      <c r="AK1708" s="69"/>
      <c r="AL1708" s="80"/>
      <c r="AM1708" s="80"/>
      <c r="AN1708" s="69"/>
      <c r="AO1708" s="69"/>
      <c r="AP1708" s="80"/>
      <c r="AQ1708" s="80"/>
      <c r="AR1708" s="69"/>
      <c r="AS1708" s="69"/>
      <c r="AT1708" s="80"/>
      <c r="AU1708" s="80"/>
      <c r="AV1708" s="69"/>
      <c r="AW1708" s="69"/>
      <c r="AX1708" s="80"/>
      <c r="AY1708" s="80"/>
      <c r="AZ1708" s="69"/>
      <c r="BA1708" s="69"/>
      <c r="BB1708" s="80"/>
      <c r="BC1708" s="80"/>
      <c r="BD1708" s="69"/>
      <c r="BE1708" s="69"/>
      <c r="BF1708" s="80"/>
      <c r="BG1708" s="80"/>
      <c r="BH1708" s="69"/>
      <c r="BI1708" s="69"/>
      <c r="BJ1708" s="80"/>
      <c r="BK1708" s="80"/>
      <c r="BL1708" s="69"/>
      <c r="BM1708" s="69"/>
      <c r="BN1708" s="80"/>
      <c r="BO1708" s="80"/>
      <c r="BP1708" s="69"/>
      <c r="BQ1708" s="69"/>
      <c r="BR1708" s="80"/>
      <c r="BS1708" s="80"/>
      <c r="BT1708" s="69"/>
      <c r="BU1708" s="69"/>
      <c r="BV1708" s="80"/>
      <c r="BW1708" s="80"/>
      <c r="BX1708" s="69"/>
      <c r="BY1708" s="69"/>
      <c r="BZ1708" s="80"/>
      <c r="CA1708" s="80"/>
      <c r="CB1708" s="69"/>
      <c r="CC1708" s="69"/>
      <c r="CD1708" s="80"/>
      <c r="CE1708" s="80"/>
      <c r="CF1708" s="69"/>
      <c r="CG1708" s="69"/>
      <c r="CH1708" s="69"/>
      <c r="CI1708" s="69"/>
      <c r="CJ1708" s="69"/>
      <c r="CK1708" s="69"/>
      <c r="CL1708" s="68"/>
      <c r="CM1708" s="67"/>
      <c r="CN1708" s="67"/>
      <c r="CO1708" s="69"/>
      <c r="CP1708" s="68"/>
      <c r="CQ1708" s="67"/>
      <c r="CR1708" s="67"/>
      <c r="CS1708" s="69"/>
      <c r="CT1708" s="81"/>
      <c r="CU1708" s="69"/>
      <c r="CV1708" s="69"/>
      <c r="CW1708" s="69"/>
      <c r="CX1708" s="69"/>
      <c r="CY1708" s="69"/>
      <c r="CZ1708" s="69"/>
    </row>
    <row r="1709" spans="2:104">
      <c r="B1709" s="69"/>
      <c r="C1709" s="69"/>
      <c r="D1709" s="67"/>
      <c r="E1709" s="69"/>
      <c r="F1709" s="68"/>
      <c r="G1709" s="67"/>
      <c r="H1709" s="69"/>
      <c r="I1709" s="69"/>
      <c r="J1709" s="69"/>
      <c r="K1709" s="69"/>
      <c r="L1709" s="69"/>
      <c r="M1709" s="69"/>
      <c r="N1709" s="69"/>
      <c r="O1709" s="69"/>
      <c r="P1709" s="69"/>
      <c r="Q1709" s="69"/>
      <c r="R1709" s="69"/>
      <c r="S1709" s="80"/>
      <c r="T1709" s="80"/>
      <c r="U1709" s="80"/>
      <c r="V1709" s="80"/>
      <c r="W1709" s="80"/>
      <c r="X1709" s="80"/>
      <c r="Y1709" s="80"/>
      <c r="Z1709" s="80"/>
      <c r="AA1709" s="80"/>
      <c r="AB1709" s="80"/>
      <c r="AC1709" s="80"/>
      <c r="AD1709" s="80"/>
      <c r="AE1709" s="69"/>
      <c r="AF1709" s="69"/>
      <c r="AG1709" s="69"/>
      <c r="AH1709" s="80"/>
      <c r="AI1709" s="80"/>
      <c r="AJ1709" s="69"/>
      <c r="AK1709" s="69"/>
      <c r="AL1709" s="80"/>
      <c r="AM1709" s="80"/>
      <c r="AN1709" s="69"/>
      <c r="AO1709" s="69"/>
      <c r="AP1709" s="80"/>
      <c r="AQ1709" s="80"/>
      <c r="AR1709" s="69"/>
      <c r="AS1709" s="69"/>
      <c r="AT1709" s="80"/>
      <c r="AU1709" s="80"/>
      <c r="AV1709" s="69"/>
      <c r="AW1709" s="69"/>
      <c r="AX1709" s="80"/>
      <c r="AY1709" s="80"/>
      <c r="AZ1709" s="69"/>
      <c r="BA1709" s="69"/>
      <c r="BB1709" s="80"/>
      <c r="BC1709" s="80"/>
      <c r="BD1709" s="69"/>
      <c r="BE1709" s="69"/>
      <c r="BF1709" s="80"/>
      <c r="BG1709" s="80"/>
      <c r="BH1709" s="69"/>
      <c r="BI1709" s="69"/>
      <c r="BJ1709" s="80"/>
      <c r="BK1709" s="80"/>
      <c r="BL1709" s="69"/>
      <c r="BM1709" s="69"/>
      <c r="BN1709" s="80"/>
      <c r="BO1709" s="80"/>
      <c r="BP1709" s="69"/>
      <c r="BQ1709" s="69"/>
      <c r="BR1709" s="80"/>
      <c r="BS1709" s="80"/>
      <c r="BT1709" s="69"/>
      <c r="BU1709" s="69"/>
      <c r="BV1709" s="80"/>
      <c r="BW1709" s="80"/>
      <c r="BX1709" s="69"/>
      <c r="BY1709" s="69"/>
      <c r="BZ1709" s="80"/>
      <c r="CA1709" s="80"/>
      <c r="CB1709" s="69"/>
      <c r="CC1709" s="69"/>
      <c r="CD1709" s="80"/>
      <c r="CE1709" s="80"/>
      <c r="CF1709" s="69"/>
      <c r="CG1709" s="69"/>
      <c r="CH1709" s="69"/>
      <c r="CI1709" s="69"/>
      <c r="CJ1709" s="69"/>
      <c r="CK1709" s="69"/>
      <c r="CL1709" s="68"/>
      <c r="CM1709" s="67"/>
      <c r="CN1709" s="67"/>
      <c r="CO1709" s="69"/>
      <c r="CP1709" s="68"/>
      <c r="CQ1709" s="67"/>
      <c r="CR1709" s="67"/>
      <c r="CS1709" s="69"/>
      <c r="CT1709" s="81"/>
      <c r="CU1709" s="69"/>
      <c r="CV1709" s="69"/>
      <c r="CW1709" s="69"/>
      <c r="CX1709" s="69"/>
      <c r="CY1709" s="69"/>
      <c r="CZ1709" s="69"/>
    </row>
    <row r="1710" spans="2:104">
      <c r="B1710" s="69"/>
      <c r="C1710" s="69"/>
      <c r="D1710" s="67"/>
      <c r="E1710" s="69"/>
      <c r="F1710" s="68"/>
      <c r="G1710" s="67"/>
      <c r="H1710" s="69"/>
      <c r="I1710" s="69"/>
      <c r="J1710" s="69"/>
      <c r="K1710" s="69"/>
      <c r="L1710" s="69"/>
      <c r="M1710" s="69"/>
      <c r="N1710" s="69"/>
      <c r="O1710" s="69"/>
      <c r="P1710" s="69"/>
      <c r="Q1710" s="69"/>
      <c r="R1710" s="69"/>
      <c r="S1710" s="80"/>
      <c r="T1710" s="80"/>
      <c r="U1710" s="80"/>
      <c r="V1710" s="80"/>
      <c r="W1710" s="80"/>
      <c r="X1710" s="80"/>
      <c r="Y1710" s="80"/>
      <c r="Z1710" s="80"/>
      <c r="AA1710" s="80"/>
      <c r="AB1710" s="80"/>
      <c r="AC1710" s="80"/>
      <c r="AD1710" s="80"/>
      <c r="AE1710" s="69"/>
      <c r="AF1710" s="69"/>
      <c r="AG1710" s="69"/>
      <c r="AH1710" s="80"/>
      <c r="AI1710" s="80"/>
      <c r="AJ1710" s="69"/>
      <c r="AK1710" s="69"/>
      <c r="AL1710" s="80"/>
      <c r="AM1710" s="80"/>
      <c r="AN1710" s="69"/>
      <c r="AO1710" s="69"/>
      <c r="AP1710" s="80"/>
      <c r="AQ1710" s="80"/>
      <c r="AR1710" s="69"/>
      <c r="AS1710" s="69"/>
      <c r="AT1710" s="80"/>
      <c r="AU1710" s="80"/>
      <c r="AV1710" s="69"/>
      <c r="AW1710" s="69"/>
      <c r="AX1710" s="80"/>
      <c r="AY1710" s="80"/>
      <c r="AZ1710" s="69"/>
      <c r="BA1710" s="69"/>
      <c r="BB1710" s="80"/>
      <c r="BC1710" s="80"/>
      <c r="BD1710" s="69"/>
      <c r="BE1710" s="69"/>
      <c r="BF1710" s="80"/>
      <c r="BG1710" s="80"/>
      <c r="BH1710" s="69"/>
      <c r="BI1710" s="69"/>
      <c r="BJ1710" s="80"/>
      <c r="BK1710" s="80"/>
      <c r="BL1710" s="69"/>
      <c r="BM1710" s="69"/>
      <c r="BN1710" s="80"/>
      <c r="BO1710" s="80"/>
      <c r="BP1710" s="69"/>
      <c r="BQ1710" s="69"/>
      <c r="BR1710" s="80"/>
      <c r="BS1710" s="80"/>
      <c r="BT1710" s="69"/>
      <c r="BU1710" s="69"/>
      <c r="BV1710" s="80"/>
      <c r="BW1710" s="80"/>
      <c r="BX1710" s="69"/>
      <c r="BY1710" s="69"/>
      <c r="BZ1710" s="80"/>
      <c r="CA1710" s="80"/>
      <c r="CB1710" s="69"/>
      <c r="CC1710" s="69"/>
      <c r="CD1710" s="80"/>
      <c r="CE1710" s="80"/>
      <c r="CF1710" s="69"/>
      <c r="CG1710" s="69"/>
      <c r="CH1710" s="69"/>
      <c r="CI1710" s="69"/>
      <c r="CJ1710" s="69"/>
      <c r="CK1710" s="69"/>
      <c r="CL1710" s="68"/>
      <c r="CM1710" s="67"/>
      <c r="CN1710" s="67"/>
      <c r="CO1710" s="69"/>
      <c r="CP1710" s="68"/>
      <c r="CQ1710" s="67"/>
      <c r="CR1710" s="67"/>
      <c r="CS1710" s="69"/>
      <c r="CT1710" s="81"/>
      <c r="CU1710" s="69"/>
      <c r="CV1710" s="69"/>
      <c r="CW1710" s="69"/>
      <c r="CX1710" s="69"/>
      <c r="CY1710" s="69"/>
      <c r="CZ1710" s="69"/>
    </row>
    <row r="1711" spans="2:104">
      <c r="B1711" s="69"/>
      <c r="C1711" s="69"/>
      <c r="D1711" s="67"/>
      <c r="E1711" s="69"/>
      <c r="F1711" s="68"/>
      <c r="G1711" s="67"/>
      <c r="H1711" s="69"/>
      <c r="I1711" s="69"/>
      <c r="J1711" s="69"/>
      <c r="K1711" s="69"/>
      <c r="L1711" s="69"/>
      <c r="M1711" s="69"/>
      <c r="N1711" s="69"/>
      <c r="O1711" s="69"/>
      <c r="P1711" s="69"/>
      <c r="Q1711" s="69"/>
      <c r="R1711" s="69"/>
      <c r="S1711" s="80"/>
      <c r="T1711" s="80"/>
      <c r="U1711" s="80"/>
      <c r="V1711" s="80"/>
      <c r="W1711" s="80"/>
      <c r="X1711" s="80"/>
      <c r="Y1711" s="80"/>
      <c r="Z1711" s="80"/>
      <c r="AA1711" s="80"/>
      <c r="AB1711" s="80"/>
      <c r="AC1711" s="80"/>
      <c r="AD1711" s="80"/>
      <c r="AE1711" s="69"/>
      <c r="AF1711" s="69"/>
      <c r="AG1711" s="69"/>
      <c r="AH1711" s="80"/>
      <c r="AI1711" s="80"/>
      <c r="AJ1711" s="69"/>
      <c r="AK1711" s="69"/>
      <c r="AL1711" s="80"/>
      <c r="AM1711" s="80"/>
      <c r="AN1711" s="69"/>
      <c r="AO1711" s="69"/>
      <c r="AP1711" s="80"/>
      <c r="AQ1711" s="80"/>
      <c r="AR1711" s="69"/>
      <c r="AS1711" s="69"/>
      <c r="AT1711" s="80"/>
      <c r="AU1711" s="80"/>
      <c r="AV1711" s="69"/>
      <c r="AW1711" s="69"/>
      <c r="AX1711" s="80"/>
      <c r="AY1711" s="80"/>
      <c r="AZ1711" s="69"/>
      <c r="BA1711" s="69"/>
      <c r="BB1711" s="80"/>
      <c r="BC1711" s="80"/>
      <c r="BD1711" s="69"/>
      <c r="BE1711" s="69"/>
      <c r="BF1711" s="80"/>
      <c r="BG1711" s="80"/>
      <c r="BH1711" s="69"/>
      <c r="BI1711" s="69"/>
      <c r="BJ1711" s="80"/>
      <c r="BK1711" s="80"/>
      <c r="BL1711" s="69"/>
      <c r="BM1711" s="69"/>
      <c r="BN1711" s="80"/>
      <c r="BO1711" s="80"/>
      <c r="BP1711" s="69"/>
      <c r="BQ1711" s="69"/>
      <c r="BR1711" s="80"/>
      <c r="BS1711" s="80"/>
      <c r="BT1711" s="69"/>
      <c r="BU1711" s="69"/>
      <c r="BV1711" s="80"/>
      <c r="BW1711" s="80"/>
      <c r="BX1711" s="69"/>
      <c r="BY1711" s="69"/>
      <c r="BZ1711" s="80"/>
      <c r="CA1711" s="80"/>
      <c r="CB1711" s="69"/>
      <c r="CC1711" s="69"/>
      <c r="CD1711" s="80"/>
      <c r="CE1711" s="80"/>
      <c r="CF1711" s="69"/>
      <c r="CG1711" s="69"/>
      <c r="CH1711" s="69"/>
      <c r="CI1711" s="69"/>
      <c r="CJ1711" s="69"/>
      <c r="CK1711" s="69"/>
      <c r="CL1711" s="68"/>
      <c r="CM1711" s="67"/>
      <c r="CN1711" s="67"/>
      <c r="CO1711" s="69"/>
      <c r="CP1711" s="68"/>
      <c r="CQ1711" s="67"/>
      <c r="CR1711" s="67"/>
      <c r="CS1711" s="69"/>
      <c r="CT1711" s="81"/>
      <c r="CU1711" s="69"/>
      <c r="CV1711" s="69"/>
      <c r="CW1711" s="69"/>
      <c r="CX1711" s="69"/>
      <c r="CY1711" s="69"/>
      <c r="CZ1711" s="69"/>
    </row>
    <row r="1712" spans="2:104">
      <c r="B1712" s="69"/>
      <c r="C1712" s="69"/>
      <c r="D1712" s="67"/>
      <c r="E1712" s="69"/>
      <c r="F1712" s="68"/>
      <c r="G1712" s="67"/>
      <c r="H1712" s="69"/>
      <c r="I1712" s="69"/>
      <c r="J1712" s="69"/>
      <c r="K1712" s="69"/>
      <c r="L1712" s="69"/>
      <c r="M1712" s="69"/>
      <c r="N1712" s="69"/>
      <c r="O1712" s="69"/>
      <c r="P1712" s="69"/>
      <c r="Q1712" s="69"/>
      <c r="R1712" s="69"/>
      <c r="S1712" s="80"/>
      <c r="T1712" s="80"/>
      <c r="U1712" s="80"/>
      <c r="V1712" s="80"/>
      <c r="W1712" s="80"/>
      <c r="X1712" s="80"/>
      <c r="Y1712" s="80"/>
      <c r="Z1712" s="80"/>
      <c r="AA1712" s="80"/>
      <c r="AB1712" s="80"/>
      <c r="AC1712" s="80"/>
      <c r="AD1712" s="80"/>
      <c r="AE1712" s="69"/>
      <c r="AF1712" s="69"/>
      <c r="AG1712" s="69"/>
      <c r="AH1712" s="80"/>
      <c r="AI1712" s="80"/>
      <c r="AJ1712" s="69"/>
      <c r="AK1712" s="69"/>
      <c r="AL1712" s="80"/>
      <c r="AM1712" s="80"/>
      <c r="AN1712" s="69"/>
      <c r="AO1712" s="69"/>
      <c r="AP1712" s="80"/>
      <c r="AQ1712" s="80"/>
      <c r="AR1712" s="69"/>
      <c r="AS1712" s="69"/>
      <c r="AT1712" s="80"/>
      <c r="AU1712" s="80"/>
      <c r="AV1712" s="69"/>
      <c r="AW1712" s="69"/>
      <c r="AX1712" s="80"/>
      <c r="AY1712" s="80"/>
      <c r="AZ1712" s="69"/>
      <c r="BA1712" s="69"/>
      <c r="BB1712" s="80"/>
      <c r="BC1712" s="80"/>
      <c r="BD1712" s="69"/>
      <c r="BE1712" s="69"/>
      <c r="BF1712" s="80"/>
      <c r="BG1712" s="80"/>
      <c r="BH1712" s="69"/>
      <c r="BI1712" s="69"/>
      <c r="BJ1712" s="80"/>
      <c r="BK1712" s="80"/>
      <c r="BL1712" s="69"/>
      <c r="BM1712" s="69"/>
      <c r="BN1712" s="80"/>
      <c r="BO1712" s="80"/>
      <c r="BP1712" s="69"/>
      <c r="BQ1712" s="69"/>
      <c r="BR1712" s="80"/>
      <c r="BS1712" s="80"/>
      <c r="BT1712" s="69"/>
      <c r="BU1712" s="69"/>
      <c r="BV1712" s="80"/>
      <c r="BW1712" s="80"/>
      <c r="BX1712" s="69"/>
      <c r="BY1712" s="69"/>
      <c r="BZ1712" s="80"/>
      <c r="CA1712" s="80"/>
      <c r="CB1712" s="69"/>
      <c r="CC1712" s="69"/>
      <c r="CD1712" s="80"/>
      <c r="CE1712" s="80"/>
      <c r="CF1712" s="69"/>
      <c r="CG1712" s="69"/>
      <c r="CH1712" s="69"/>
      <c r="CI1712" s="69"/>
      <c r="CJ1712" s="69"/>
      <c r="CK1712" s="69"/>
      <c r="CL1712" s="68"/>
      <c r="CM1712" s="67"/>
      <c r="CN1712" s="67"/>
      <c r="CO1712" s="69"/>
      <c r="CP1712" s="68"/>
      <c r="CQ1712" s="67"/>
      <c r="CR1712" s="67"/>
      <c r="CS1712" s="69"/>
      <c r="CT1712" s="81"/>
      <c r="CU1712" s="69"/>
      <c r="CV1712" s="69"/>
      <c r="CW1712" s="69"/>
      <c r="CX1712" s="69"/>
      <c r="CY1712" s="69"/>
      <c r="CZ1712" s="69"/>
    </row>
    <row r="1713" spans="2:104">
      <c r="B1713" s="69"/>
      <c r="C1713" s="69"/>
      <c r="D1713" s="67"/>
      <c r="E1713" s="69"/>
      <c r="F1713" s="68"/>
      <c r="G1713" s="67"/>
      <c r="H1713" s="69"/>
      <c r="I1713" s="69"/>
      <c r="J1713" s="69"/>
      <c r="K1713" s="69"/>
      <c r="L1713" s="69"/>
      <c r="M1713" s="69"/>
      <c r="N1713" s="69"/>
      <c r="O1713" s="69"/>
      <c r="P1713" s="69"/>
      <c r="Q1713" s="69"/>
      <c r="R1713" s="69"/>
      <c r="S1713" s="80"/>
      <c r="T1713" s="80"/>
      <c r="U1713" s="80"/>
      <c r="V1713" s="80"/>
      <c r="W1713" s="80"/>
      <c r="X1713" s="80"/>
      <c r="Y1713" s="80"/>
      <c r="Z1713" s="80"/>
      <c r="AA1713" s="80"/>
      <c r="AB1713" s="80"/>
      <c r="AC1713" s="80"/>
      <c r="AD1713" s="80"/>
      <c r="AE1713" s="69"/>
      <c r="AF1713" s="69"/>
      <c r="AG1713" s="69"/>
      <c r="AH1713" s="80"/>
      <c r="AI1713" s="80"/>
      <c r="AJ1713" s="69"/>
      <c r="AK1713" s="69"/>
      <c r="AL1713" s="80"/>
      <c r="AM1713" s="80"/>
      <c r="AN1713" s="69"/>
      <c r="AO1713" s="69"/>
      <c r="AP1713" s="80"/>
      <c r="AQ1713" s="80"/>
      <c r="AR1713" s="69"/>
      <c r="AS1713" s="69"/>
      <c r="AT1713" s="80"/>
      <c r="AU1713" s="80"/>
      <c r="AV1713" s="69"/>
      <c r="AW1713" s="69"/>
      <c r="AX1713" s="80"/>
      <c r="AY1713" s="80"/>
      <c r="AZ1713" s="69"/>
      <c r="BA1713" s="69"/>
      <c r="BB1713" s="80"/>
      <c r="BC1713" s="80"/>
      <c r="BD1713" s="69"/>
      <c r="BE1713" s="69"/>
      <c r="BF1713" s="80"/>
      <c r="BG1713" s="80"/>
      <c r="BH1713" s="69"/>
      <c r="BI1713" s="69"/>
      <c r="BJ1713" s="80"/>
      <c r="BK1713" s="80"/>
      <c r="BL1713" s="69"/>
      <c r="BM1713" s="69"/>
      <c r="BN1713" s="80"/>
      <c r="BO1713" s="80"/>
      <c r="BP1713" s="69"/>
      <c r="BQ1713" s="69"/>
      <c r="BR1713" s="80"/>
      <c r="BS1713" s="80"/>
      <c r="BT1713" s="69"/>
      <c r="BU1713" s="69"/>
      <c r="BV1713" s="80"/>
      <c r="BW1713" s="80"/>
      <c r="BX1713" s="69"/>
      <c r="BY1713" s="69"/>
      <c r="BZ1713" s="80"/>
      <c r="CA1713" s="80"/>
      <c r="CB1713" s="69"/>
      <c r="CC1713" s="69"/>
      <c r="CD1713" s="80"/>
      <c r="CE1713" s="80"/>
      <c r="CF1713" s="69"/>
      <c r="CG1713" s="69"/>
      <c r="CH1713" s="69"/>
      <c r="CI1713" s="69"/>
      <c r="CJ1713" s="69"/>
      <c r="CK1713" s="69"/>
      <c r="CL1713" s="68"/>
      <c r="CM1713" s="67"/>
      <c r="CN1713" s="67"/>
      <c r="CO1713" s="69"/>
      <c r="CP1713" s="68"/>
      <c r="CQ1713" s="67"/>
      <c r="CR1713" s="67"/>
      <c r="CS1713" s="69"/>
      <c r="CT1713" s="81"/>
      <c r="CU1713" s="69"/>
      <c r="CV1713" s="69"/>
      <c r="CW1713" s="69"/>
      <c r="CX1713" s="69"/>
      <c r="CY1713" s="69"/>
      <c r="CZ1713" s="69"/>
    </row>
    <row r="1714" spans="2:104">
      <c r="B1714" s="69"/>
      <c r="C1714" s="69"/>
      <c r="D1714" s="67"/>
      <c r="E1714" s="69"/>
      <c r="F1714" s="68"/>
      <c r="G1714" s="67"/>
      <c r="H1714" s="69"/>
      <c r="I1714" s="69"/>
      <c r="J1714" s="69"/>
      <c r="K1714" s="69"/>
      <c r="L1714" s="69"/>
      <c r="M1714" s="69"/>
      <c r="N1714" s="69"/>
      <c r="O1714" s="69"/>
      <c r="P1714" s="69"/>
      <c r="Q1714" s="69"/>
      <c r="R1714" s="69"/>
      <c r="S1714" s="80"/>
      <c r="T1714" s="80"/>
      <c r="U1714" s="80"/>
      <c r="V1714" s="80"/>
      <c r="W1714" s="80"/>
      <c r="X1714" s="80"/>
      <c r="Y1714" s="80"/>
      <c r="Z1714" s="80"/>
      <c r="AA1714" s="80"/>
      <c r="AB1714" s="80"/>
      <c r="AC1714" s="80"/>
      <c r="AD1714" s="80"/>
      <c r="AE1714" s="69"/>
      <c r="AF1714" s="69"/>
      <c r="AG1714" s="69"/>
      <c r="AH1714" s="80"/>
      <c r="AI1714" s="80"/>
      <c r="AJ1714" s="69"/>
      <c r="AK1714" s="69"/>
      <c r="AL1714" s="80"/>
      <c r="AM1714" s="80"/>
      <c r="AN1714" s="69"/>
      <c r="AO1714" s="69"/>
      <c r="AP1714" s="80"/>
      <c r="AQ1714" s="80"/>
      <c r="AR1714" s="69"/>
      <c r="AS1714" s="69"/>
      <c r="AT1714" s="80"/>
      <c r="AU1714" s="80"/>
      <c r="AV1714" s="69"/>
      <c r="AW1714" s="69"/>
      <c r="AX1714" s="80"/>
      <c r="AY1714" s="80"/>
      <c r="AZ1714" s="69"/>
      <c r="BA1714" s="69"/>
      <c r="BB1714" s="80"/>
      <c r="BC1714" s="80"/>
      <c r="BD1714" s="69"/>
      <c r="BE1714" s="69"/>
      <c r="BF1714" s="80"/>
      <c r="BG1714" s="80"/>
      <c r="BH1714" s="69"/>
      <c r="BI1714" s="69"/>
      <c r="BJ1714" s="80"/>
      <c r="BK1714" s="80"/>
      <c r="BL1714" s="69"/>
      <c r="BM1714" s="69"/>
      <c r="BN1714" s="80"/>
      <c r="BO1714" s="80"/>
      <c r="BP1714" s="69"/>
      <c r="BQ1714" s="69"/>
      <c r="BR1714" s="80"/>
      <c r="BS1714" s="80"/>
      <c r="BT1714" s="69"/>
      <c r="BU1714" s="69"/>
      <c r="BV1714" s="80"/>
      <c r="BW1714" s="80"/>
      <c r="BX1714" s="69"/>
      <c r="BY1714" s="69"/>
      <c r="BZ1714" s="80"/>
      <c r="CA1714" s="80"/>
      <c r="CB1714" s="69"/>
      <c r="CC1714" s="69"/>
      <c r="CD1714" s="80"/>
      <c r="CE1714" s="80"/>
      <c r="CF1714" s="69"/>
      <c r="CG1714" s="69"/>
      <c r="CH1714" s="69"/>
      <c r="CI1714" s="69"/>
      <c r="CJ1714" s="69"/>
      <c r="CK1714" s="69"/>
      <c r="CL1714" s="68"/>
      <c r="CM1714" s="67"/>
      <c r="CN1714" s="67"/>
      <c r="CO1714" s="69"/>
      <c r="CP1714" s="68"/>
      <c r="CQ1714" s="67"/>
      <c r="CR1714" s="67"/>
      <c r="CS1714" s="69"/>
      <c r="CT1714" s="81"/>
      <c r="CU1714" s="69"/>
      <c r="CV1714" s="69"/>
      <c r="CW1714" s="69"/>
      <c r="CX1714" s="69"/>
      <c r="CY1714" s="69"/>
      <c r="CZ1714" s="69"/>
    </row>
    <row r="1715" spans="2:104">
      <c r="B1715" s="69"/>
      <c r="C1715" s="69"/>
      <c r="D1715" s="67"/>
      <c r="E1715" s="69"/>
      <c r="F1715" s="68"/>
      <c r="G1715" s="67"/>
      <c r="H1715" s="69"/>
      <c r="I1715" s="69"/>
      <c r="J1715" s="69"/>
      <c r="K1715" s="69"/>
      <c r="L1715" s="69"/>
      <c r="M1715" s="69"/>
      <c r="N1715" s="69"/>
      <c r="O1715" s="69"/>
      <c r="P1715" s="69"/>
      <c r="Q1715" s="69"/>
      <c r="R1715" s="69"/>
      <c r="S1715" s="80"/>
      <c r="T1715" s="80"/>
      <c r="U1715" s="80"/>
      <c r="V1715" s="80"/>
      <c r="W1715" s="80"/>
      <c r="X1715" s="80"/>
      <c r="Y1715" s="80"/>
      <c r="Z1715" s="80"/>
      <c r="AA1715" s="80"/>
      <c r="AB1715" s="80"/>
      <c r="AC1715" s="80"/>
      <c r="AD1715" s="80"/>
      <c r="AE1715" s="69"/>
      <c r="AF1715" s="69"/>
      <c r="AG1715" s="69"/>
      <c r="AH1715" s="80"/>
      <c r="AI1715" s="80"/>
      <c r="AJ1715" s="69"/>
      <c r="AK1715" s="69"/>
      <c r="AL1715" s="80"/>
      <c r="AM1715" s="80"/>
      <c r="AN1715" s="69"/>
      <c r="AO1715" s="69"/>
      <c r="AP1715" s="80"/>
      <c r="AQ1715" s="80"/>
      <c r="AR1715" s="69"/>
      <c r="AS1715" s="69"/>
      <c r="AT1715" s="80"/>
      <c r="AU1715" s="80"/>
      <c r="AV1715" s="69"/>
      <c r="AW1715" s="69"/>
      <c r="AX1715" s="80"/>
      <c r="AY1715" s="80"/>
      <c r="AZ1715" s="69"/>
      <c r="BA1715" s="69"/>
      <c r="BB1715" s="80"/>
      <c r="BC1715" s="80"/>
      <c r="BD1715" s="69"/>
      <c r="BE1715" s="69"/>
      <c r="BF1715" s="80"/>
      <c r="BG1715" s="80"/>
      <c r="BH1715" s="69"/>
      <c r="BI1715" s="69"/>
      <c r="BJ1715" s="80"/>
      <c r="BK1715" s="80"/>
      <c r="BL1715" s="69"/>
      <c r="BM1715" s="69"/>
      <c r="BN1715" s="80"/>
      <c r="BO1715" s="80"/>
      <c r="BP1715" s="69"/>
      <c r="BQ1715" s="69"/>
      <c r="BR1715" s="80"/>
      <c r="BS1715" s="80"/>
      <c r="BT1715" s="69"/>
      <c r="BU1715" s="69"/>
      <c r="BV1715" s="80"/>
      <c r="BW1715" s="80"/>
      <c r="BX1715" s="69"/>
      <c r="BY1715" s="69"/>
      <c r="BZ1715" s="80"/>
      <c r="CA1715" s="80"/>
      <c r="CB1715" s="69"/>
      <c r="CC1715" s="69"/>
      <c r="CD1715" s="80"/>
      <c r="CE1715" s="80"/>
      <c r="CF1715" s="69"/>
      <c r="CG1715" s="69"/>
      <c r="CH1715" s="69"/>
      <c r="CI1715" s="69"/>
      <c r="CJ1715" s="69"/>
      <c r="CK1715" s="69"/>
      <c r="CL1715" s="68"/>
      <c r="CM1715" s="67"/>
      <c r="CN1715" s="67"/>
      <c r="CO1715" s="69"/>
      <c r="CP1715" s="68"/>
      <c r="CQ1715" s="67"/>
      <c r="CR1715" s="67"/>
      <c r="CS1715" s="69"/>
      <c r="CT1715" s="81"/>
      <c r="CU1715" s="69"/>
      <c r="CV1715" s="69"/>
      <c r="CW1715" s="69"/>
      <c r="CX1715" s="69"/>
      <c r="CY1715" s="69"/>
      <c r="CZ1715" s="69"/>
    </row>
    <row r="1716" spans="2:104">
      <c r="B1716" s="69"/>
      <c r="C1716" s="69"/>
      <c r="D1716" s="67"/>
      <c r="E1716" s="69"/>
      <c r="F1716" s="68"/>
      <c r="G1716" s="67"/>
      <c r="H1716" s="69"/>
      <c r="I1716" s="69"/>
      <c r="J1716" s="69"/>
      <c r="K1716" s="69"/>
      <c r="L1716" s="69"/>
      <c r="M1716" s="69"/>
      <c r="N1716" s="69"/>
      <c r="O1716" s="69"/>
      <c r="P1716" s="69"/>
      <c r="Q1716" s="69"/>
      <c r="R1716" s="69"/>
      <c r="S1716" s="80"/>
      <c r="T1716" s="80"/>
      <c r="U1716" s="80"/>
      <c r="V1716" s="80"/>
      <c r="W1716" s="80"/>
      <c r="X1716" s="80"/>
      <c r="Y1716" s="80"/>
      <c r="Z1716" s="80"/>
      <c r="AA1716" s="80"/>
      <c r="AB1716" s="80"/>
      <c r="AC1716" s="80"/>
      <c r="AD1716" s="80"/>
      <c r="AE1716" s="69"/>
      <c r="AF1716" s="69"/>
      <c r="AG1716" s="69"/>
      <c r="AH1716" s="80"/>
      <c r="AI1716" s="80"/>
      <c r="AJ1716" s="69"/>
      <c r="AK1716" s="69"/>
      <c r="AL1716" s="80"/>
      <c r="AM1716" s="80"/>
      <c r="AN1716" s="69"/>
      <c r="AO1716" s="69"/>
      <c r="AP1716" s="80"/>
      <c r="AQ1716" s="80"/>
      <c r="AR1716" s="69"/>
      <c r="AS1716" s="69"/>
      <c r="AT1716" s="80"/>
      <c r="AU1716" s="80"/>
      <c r="AV1716" s="69"/>
      <c r="AW1716" s="69"/>
      <c r="AX1716" s="80"/>
      <c r="AY1716" s="80"/>
      <c r="AZ1716" s="69"/>
      <c r="BA1716" s="69"/>
      <c r="BB1716" s="80"/>
      <c r="BC1716" s="80"/>
      <c r="BD1716" s="69"/>
      <c r="BE1716" s="69"/>
      <c r="BF1716" s="80"/>
      <c r="BG1716" s="80"/>
      <c r="BH1716" s="69"/>
      <c r="BI1716" s="69"/>
      <c r="BJ1716" s="80"/>
      <c r="BK1716" s="80"/>
      <c r="BL1716" s="69"/>
      <c r="BM1716" s="69"/>
      <c r="BN1716" s="80"/>
      <c r="BO1716" s="80"/>
      <c r="BP1716" s="69"/>
      <c r="BQ1716" s="69"/>
      <c r="BR1716" s="80"/>
      <c r="BS1716" s="80"/>
      <c r="BT1716" s="69"/>
      <c r="BU1716" s="69"/>
      <c r="BV1716" s="80"/>
      <c r="BW1716" s="80"/>
      <c r="BX1716" s="69"/>
      <c r="BY1716" s="69"/>
      <c r="BZ1716" s="80"/>
      <c r="CA1716" s="80"/>
      <c r="CB1716" s="69"/>
      <c r="CC1716" s="69"/>
      <c r="CD1716" s="80"/>
      <c r="CE1716" s="80"/>
      <c r="CF1716" s="69"/>
      <c r="CG1716" s="69"/>
      <c r="CH1716" s="69"/>
      <c r="CI1716" s="69"/>
      <c r="CJ1716" s="69"/>
      <c r="CK1716" s="69"/>
      <c r="CL1716" s="68"/>
      <c r="CM1716" s="67"/>
      <c r="CN1716" s="67"/>
      <c r="CO1716" s="69"/>
      <c r="CP1716" s="68"/>
      <c r="CQ1716" s="67"/>
      <c r="CR1716" s="67"/>
      <c r="CS1716" s="69"/>
      <c r="CT1716" s="81"/>
      <c r="CU1716" s="69"/>
      <c r="CV1716" s="69"/>
      <c r="CW1716" s="69"/>
      <c r="CX1716" s="69"/>
      <c r="CY1716" s="69"/>
      <c r="CZ1716" s="69"/>
    </row>
    <row r="1717" spans="2:104">
      <c r="B1717" s="69"/>
      <c r="C1717" s="69"/>
      <c r="D1717" s="67"/>
      <c r="E1717" s="69"/>
      <c r="F1717" s="68"/>
      <c r="G1717" s="67"/>
      <c r="H1717" s="69"/>
      <c r="I1717" s="69"/>
      <c r="J1717" s="69"/>
      <c r="K1717" s="69"/>
      <c r="L1717" s="69"/>
      <c r="M1717" s="69"/>
      <c r="N1717" s="69"/>
      <c r="O1717" s="69"/>
      <c r="P1717" s="69"/>
      <c r="Q1717" s="69"/>
      <c r="R1717" s="69"/>
      <c r="S1717" s="80"/>
      <c r="T1717" s="80"/>
      <c r="U1717" s="80"/>
      <c r="V1717" s="80"/>
      <c r="W1717" s="80"/>
      <c r="X1717" s="80"/>
      <c r="Y1717" s="80"/>
      <c r="Z1717" s="80"/>
      <c r="AA1717" s="80"/>
      <c r="AB1717" s="80"/>
      <c r="AC1717" s="80"/>
      <c r="AD1717" s="80"/>
      <c r="AE1717" s="69"/>
      <c r="AF1717" s="69"/>
      <c r="AG1717" s="69"/>
      <c r="AH1717" s="80"/>
      <c r="AI1717" s="80"/>
      <c r="AJ1717" s="69"/>
      <c r="AK1717" s="69"/>
      <c r="AL1717" s="80"/>
      <c r="AM1717" s="80"/>
      <c r="AN1717" s="69"/>
      <c r="AO1717" s="69"/>
      <c r="AP1717" s="80"/>
      <c r="AQ1717" s="80"/>
      <c r="AR1717" s="69"/>
      <c r="AS1717" s="69"/>
      <c r="AT1717" s="80"/>
      <c r="AU1717" s="80"/>
      <c r="AV1717" s="69"/>
      <c r="AW1717" s="69"/>
      <c r="AX1717" s="80"/>
      <c r="AY1717" s="80"/>
      <c r="AZ1717" s="69"/>
      <c r="BA1717" s="69"/>
      <c r="BB1717" s="80"/>
      <c r="BC1717" s="80"/>
      <c r="BD1717" s="69"/>
      <c r="BE1717" s="69"/>
      <c r="BF1717" s="80"/>
      <c r="BG1717" s="80"/>
      <c r="BH1717" s="69"/>
      <c r="BI1717" s="69"/>
      <c r="BJ1717" s="80"/>
      <c r="BK1717" s="80"/>
      <c r="BL1717" s="69"/>
      <c r="BM1717" s="69"/>
      <c r="BN1717" s="80"/>
      <c r="BO1717" s="80"/>
      <c r="BP1717" s="69"/>
      <c r="BQ1717" s="69"/>
      <c r="BR1717" s="80"/>
      <c r="BS1717" s="80"/>
      <c r="BT1717" s="69"/>
      <c r="BU1717" s="69"/>
      <c r="BV1717" s="80"/>
      <c r="BW1717" s="80"/>
      <c r="BX1717" s="69"/>
      <c r="BY1717" s="69"/>
      <c r="BZ1717" s="80"/>
      <c r="CA1717" s="80"/>
      <c r="CB1717" s="69"/>
      <c r="CC1717" s="69"/>
      <c r="CD1717" s="80"/>
      <c r="CE1717" s="80"/>
      <c r="CF1717" s="69"/>
      <c r="CG1717" s="69"/>
      <c r="CH1717" s="69"/>
      <c r="CI1717" s="69"/>
      <c r="CJ1717" s="69"/>
      <c r="CK1717" s="69"/>
      <c r="CL1717" s="68"/>
      <c r="CM1717" s="67"/>
      <c r="CN1717" s="67"/>
      <c r="CO1717" s="69"/>
      <c r="CP1717" s="68"/>
      <c r="CQ1717" s="67"/>
      <c r="CR1717" s="67"/>
      <c r="CS1717" s="69"/>
      <c r="CT1717" s="81"/>
      <c r="CU1717" s="69"/>
      <c r="CV1717" s="69"/>
      <c r="CW1717" s="69"/>
      <c r="CX1717" s="69"/>
      <c r="CY1717" s="69"/>
      <c r="CZ1717" s="69"/>
    </row>
    <row r="1718" spans="2:104">
      <c r="B1718" s="69"/>
      <c r="C1718" s="69"/>
      <c r="D1718" s="67"/>
      <c r="E1718" s="69"/>
      <c r="F1718" s="68"/>
      <c r="G1718" s="67"/>
      <c r="H1718" s="69"/>
      <c r="I1718" s="69"/>
      <c r="J1718" s="69"/>
      <c r="K1718" s="69"/>
      <c r="L1718" s="69"/>
      <c r="M1718" s="69"/>
      <c r="N1718" s="69"/>
      <c r="O1718" s="69"/>
      <c r="P1718" s="69"/>
      <c r="Q1718" s="69"/>
      <c r="R1718" s="69"/>
      <c r="S1718" s="80"/>
      <c r="T1718" s="80"/>
      <c r="U1718" s="80"/>
      <c r="V1718" s="80"/>
      <c r="W1718" s="80"/>
      <c r="X1718" s="80"/>
      <c r="Y1718" s="80"/>
      <c r="Z1718" s="80"/>
      <c r="AA1718" s="80"/>
      <c r="AB1718" s="80"/>
      <c r="AC1718" s="80"/>
      <c r="AD1718" s="80"/>
      <c r="AE1718" s="69"/>
      <c r="AF1718" s="69"/>
      <c r="AG1718" s="69"/>
      <c r="AH1718" s="80"/>
      <c r="AI1718" s="80"/>
      <c r="AJ1718" s="69"/>
      <c r="AK1718" s="69"/>
      <c r="AL1718" s="80"/>
      <c r="AM1718" s="80"/>
      <c r="AN1718" s="69"/>
      <c r="AO1718" s="69"/>
      <c r="AP1718" s="80"/>
      <c r="AQ1718" s="80"/>
      <c r="AR1718" s="69"/>
      <c r="AS1718" s="69"/>
      <c r="AT1718" s="80"/>
      <c r="AU1718" s="80"/>
      <c r="AV1718" s="69"/>
      <c r="AW1718" s="69"/>
      <c r="AX1718" s="80"/>
      <c r="AY1718" s="80"/>
      <c r="AZ1718" s="69"/>
      <c r="BA1718" s="69"/>
      <c r="BB1718" s="80"/>
      <c r="BC1718" s="80"/>
      <c r="BD1718" s="69"/>
      <c r="BE1718" s="69"/>
      <c r="BF1718" s="80"/>
      <c r="BG1718" s="80"/>
      <c r="BH1718" s="69"/>
      <c r="BI1718" s="69"/>
      <c r="BJ1718" s="80"/>
      <c r="BK1718" s="80"/>
      <c r="BL1718" s="69"/>
      <c r="BM1718" s="69"/>
      <c r="BN1718" s="80"/>
      <c r="BO1718" s="80"/>
      <c r="BP1718" s="69"/>
      <c r="BQ1718" s="69"/>
      <c r="BR1718" s="80"/>
      <c r="BS1718" s="80"/>
      <c r="BT1718" s="69"/>
      <c r="BU1718" s="69"/>
      <c r="BV1718" s="80"/>
      <c r="BW1718" s="80"/>
      <c r="BX1718" s="69"/>
      <c r="BY1718" s="69"/>
      <c r="BZ1718" s="80"/>
      <c r="CA1718" s="80"/>
      <c r="CB1718" s="69"/>
      <c r="CC1718" s="69"/>
      <c r="CD1718" s="80"/>
      <c r="CE1718" s="80"/>
      <c r="CF1718" s="69"/>
      <c r="CG1718" s="69"/>
      <c r="CH1718" s="69"/>
      <c r="CI1718" s="69"/>
      <c r="CJ1718" s="69"/>
      <c r="CK1718" s="69"/>
      <c r="CL1718" s="68"/>
      <c r="CM1718" s="67"/>
      <c r="CN1718" s="67"/>
      <c r="CO1718" s="69"/>
      <c r="CP1718" s="68"/>
      <c r="CQ1718" s="67"/>
      <c r="CR1718" s="67"/>
      <c r="CS1718" s="69"/>
      <c r="CT1718" s="81"/>
      <c r="CU1718" s="69"/>
      <c r="CV1718" s="69"/>
      <c r="CW1718" s="69"/>
      <c r="CX1718" s="69"/>
      <c r="CY1718" s="69"/>
      <c r="CZ1718" s="69"/>
    </row>
    <row r="1719" spans="2:104">
      <c r="B1719" s="69"/>
      <c r="C1719" s="69"/>
      <c r="D1719" s="67"/>
      <c r="E1719" s="69"/>
      <c r="F1719" s="68"/>
      <c r="G1719" s="67"/>
      <c r="H1719" s="69"/>
      <c r="I1719" s="69"/>
      <c r="J1719" s="69"/>
      <c r="K1719" s="69"/>
      <c r="L1719" s="69"/>
      <c r="M1719" s="69"/>
      <c r="N1719" s="69"/>
      <c r="O1719" s="69"/>
      <c r="P1719" s="69"/>
      <c r="Q1719" s="69"/>
      <c r="R1719" s="69"/>
      <c r="S1719" s="80"/>
      <c r="T1719" s="80"/>
      <c r="U1719" s="80"/>
      <c r="V1719" s="80"/>
      <c r="W1719" s="80"/>
      <c r="X1719" s="80"/>
      <c r="Y1719" s="80"/>
      <c r="Z1719" s="80"/>
      <c r="AA1719" s="80"/>
      <c r="AB1719" s="80"/>
      <c r="AC1719" s="80"/>
      <c r="AD1719" s="80"/>
      <c r="AE1719" s="69"/>
      <c r="AF1719" s="69"/>
      <c r="AG1719" s="69"/>
      <c r="AH1719" s="80"/>
      <c r="AI1719" s="80"/>
      <c r="AJ1719" s="69"/>
      <c r="AK1719" s="69"/>
      <c r="AL1719" s="80"/>
      <c r="AM1719" s="80"/>
      <c r="AN1719" s="69"/>
      <c r="AO1719" s="69"/>
      <c r="AP1719" s="80"/>
      <c r="AQ1719" s="80"/>
      <c r="AR1719" s="69"/>
      <c r="AS1719" s="69"/>
      <c r="AT1719" s="80"/>
      <c r="AU1719" s="80"/>
      <c r="AV1719" s="69"/>
      <c r="AW1719" s="69"/>
      <c r="AX1719" s="80"/>
      <c r="AY1719" s="80"/>
      <c r="AZ1719" s="69"/>
      <c r="BA1719" s="69"/>
      <c r="BB1719" s="80"/>
      <c r="BC1719" s="80"/>
      <c r="BD1719" s="69"/>
      <c r="BE1719" s="69"/>
      <c r="BF1719" s="80"/>
      <c r="BG1719" s="80"/>
      <c r="BH1719" s="69"/>
      <c r="BI1719" s="69"/>
      <c r="BJ1719" s="80"/>
      <c r="BK1719" s="80"/>
      <c r="BL1719" s="69"/>
      <c r="BM1719" s="69"/>
      <c r="BN1719" s="80"/>
      <c r="BO1719" s="80"/>
      <c r="BP1719" s="69"/>
      <c r="BQ1719" s="69"/>
      <c r="BR1719" s="80"/>
      <c r="BS1719" s="80"/>
      <c r="BT1719" s="69"/>
      <c r="BU1719" s="69"/>
      <c r="BV1719" s="80"/>
      <c r="BW1719" s="80"/>
      <c r="BX1719" s="69"/>
      <c r="BY1719" s="69"/>
      <c r="BZ1719" s="80"/>
      <c r="CA1719" s="80"/>
      <c r="CB1719" s="69"/>
      <c r="CC1719" s="69"/>
      <c r="CD1719" s="80"/>
      <c r="CE1719" s="80"/>
      <c r="CF1719" s="69"/>
      <c r="CG1719" s="69"/>
      <c r="CH1719" s="69"/>
      <c r="CI1719" s="69"/>
      <c r="CJ1719" s="69"/>
      <c r="CK1719" s="69"/>
      <c r="CL1719" s="68"/>
      <c r="CM1719" s="67"/>
      <c r="CN1719" s="67"/>
      <c r="CO1719" s="69"/>
      <c r="CP1719" s="68"/>
      <c r="CQ1719" s="67"/>
      <c r="CR1719" s="67"/>
      <c r="CS1719" s="69"/>
      <c r="CT1719" s="81"/>
      <c r="CU1719" s="69"/>
      <c r="CV1719" s="69"/>
      <c r="CW1719" s="69"/>
      <c r="CX1719" s="69"/>
      <c r="CY1719" s="69"/>
      <c r="CZ1719" s="69"/>
    </row>
    <row r="1720" spans="2:104">
      <c r="B1720" s="69"/>
      <c r="C1720" s="69"/>
      <c r="D1720" s="67"/>
      <c r="E1720" s="69"/>
      <c r="F1720" s="68"/>
      <c r="G1720" s="67"/>
      <c r="H1720" s="69"/>
      <c r="I1720" s="69"/>
      <c r="J1720" s="69"/>
      <c r="K1720" s="69"/>
      <c r="L1720" s="69"/>
      <c r="M1720" s="69"/>
      <c r="N1720" s="69"/>
      <c r="O1720" s="69"/>
      <c r="P1720" s="69"/>
      <c r="Q1720" s="69"/>
      <c r="R1720" s="69"/>
      <c r="S1720" s="80"/>
      <c r="T1720" s="80"/>
      <c r="U1720" s="80"/>
      <c r="V1720" s="80"/>
      <c r="W1720" s="80"/>
      <c r="X1720" s="80"/>
      <c r="Y1720" s="80"/>
      <c r="Z1720" s="80"/>
      <c r="AA1720" s="80"/>
      <c r="AB1720" s="80"/>
      <c r="AC1720" s="80"/>
      <c r="AD1720" s="80"/>
      <c r="AE1720" s="69"/>
      <c r="AF1720" s="69"/>
      <c r="AG1720" s="69"/>
      <c r="AH1720" s="80"/>
      <c r="AI1720" s="80"/>
      <c r="AJ1720" s="69"/>
      <c r="AK1720" s="69"/>
      <c r="AL1720" s="80"/>
      <c r="AM1720" s="80"/>
      <c r="AN1720" s="69"/>
      <c r="AO1720" s="69"/>
      <c r="AP1720" s="80"/>
      <c r="AQ1720" s="80"/>
      <c r="AR1720" s="69"/>
      <c r="AS1720" s="69"/>
      <c r="AT1720" s="80"/>
      <c r="AU1720" s="80"/>
      <c r="AV1720" s="69"/>
      <c r="AW1720" s="69"/>
      <c r="AX1720" s="80"/>
      <c r="AY1720" s="80"/>
      <c r="AZ1720" s="69"/>
      <c r="BA1720" s="69"/>
      <c r="BB1720" s="80"/>
      <c r="BC1720" s="80"/>
      <c r="BD1720" s="69"/>
      <c r="BE1720" s="69"/>
      <c r="BF1720" s="80"/>
      <c r="BG1720" s="80"/>
      <c r="BH1720" s="69"/>
      <c r="BI1720" s="69"/>
      <c r="BJ1720" s="80"/>
      <c r="BK1720" s="80"/>
      <c r="BL1720" s="69"/>
      <c r="BM1720" s="69"/>
      <c r="BN1720" s="80"/>
      <c r="BO1720" s="80"/>
      <c r="BP1720" s="69"/>
      <c r="BQ1720" s="69"/>
      <c r="BR1720" s="80"/>
      <c r="BS1720" s="80"/>
      <c r="BT1720" s="69"/>
      <c r="BU1720" s="69"/>
      <c r="BV1720" s="80"/>
      <c r="BW1720" s="80"/>
      <c r="BX1720" s="69"/>
      <c r="BY1720" s="69"/>
      <c r="BZ1720" s="80"/>
      <c r="CA1720" s="80"/>
      <c r="CB1720" s="69"/>
      <c r="CC1720" s="69"/>
      <c r="CD1720" s="80"/>
      <c r="CE1720" s="80"/>
      <c r="CF1720" s="69"/>
      <c r="CG1720" s="69"/>
      <c r="CH1720" s="69"/>
      <c r="CI1720" s="69"/>
      <c r="CJ1720" s="69"/>
      <c r="CK1720" s="69"/>
      <c r="CL1720" s="68"/>
      <c r="CM1720" s="67"/>
      <c r="CN1720" s="67"/>
      <c r="CO1720" s="69"/>
      <c r="CP1720" s="68"/>
      <c r="CQ1720" s="67"/>
      <c r="CR1720" s="67"/>
      <c r="CS1720" s="69"/>
      <c r="CT1720" s="81"/>
      <c r="CU1720" s="69"/>
      <c r="CV1720" s="69"/>
      <c r="CW1720" s="69"/>
      <c r="CX1720" s="69"/>
      <c r="CY1720" s="69"/>
      <c r="CZ1720" s="69"/>
    </row>
    <row r="1721" spans="2:104">
      <c r="B1721" s="69"/>
      <c r="C1721" s="69"/>
      <c r="D1721" s="67"/>
      <c r="E1721" s="69"/>
      <c r="F1721" s="68"/>
      <c r="G1721" s="67"/>
      <c r="H1721" s="69"/>
      <c r="I1721" s="69"/>
      <c r="J1721" s="69"/>
      <c r="K1721" s="69"/>
      <c r="L1721" s="69"/>
      <c r="M1721" s="69"/>
      <c r="N1721" s="69"/>
      <c r="O1721" s="69"/>
      <c r="P1721" s="69"/>
      <c r="Q1721" s="69"/>
      <c r="R1721" s="69"/>
      <c r="S1721" s="80"/>
      <c r="T1721" s="80"/>
      <c r="U1721" s="80"/>
      <c r="V1721" s="80"/>
      <c r="W1721" s="80"/>
      <c r="X1721" s="80"/>
      <c r="Y1721" s="80"/>
      <c r="Z1721" s="80"/>
      <c r="AA1721" s="80"/>
      <c r="AB1721" s="80"/>
      <c r="AC1721" s="80"/>
      <c r="AD1721" s="80"/>
      <c r="AE1721" s="69"/>
      <c r="AF1721" s="69"/>
      <c r="AG1721" s="69"/>
      <c r="AH1721" s="80"/>
      <c r="AI1721" s="80"/>
      <c r="AJ1721" s="69"/>
      <c r="AK1721" s="69"/>
      <c r="AL1721" s="80"/>
      <c r="AM1721" s="80"/>
      <c r="AN1721" s="69"/>
      <c r="AO1721" s="69"/>
      <c r="AP1721" s="80"/>
      <c r="AQ1721" s="80"/>
      <c r="AR1721" s="69"/>
      <c r="AS1721" s="69"/>
      <c r="AT1721" s="80"/>
      <c r="AU1721" s="80"/>
      <c r="AV1721" s="69"/>
      <c r="AW1721" s="69"/>
      <c r="AX1721" s="80"/>
      <c r="AY1721" s="80"/>
      <c r="AZ1721" s="69"/>
      <c r="BA1721" s="69"/>
      <c r="BB1721" s="80"/>
      <c r="BC1721" s="80"/>
      <c r="BD1721" s="69"/>
      <c r="BE1721" s="69"/>
      <c r="BF1721" s="80"/>
      <c r="BG1721" s="80"/>
      <c r="BH1721" s="69"/>
      <c r="BI1721" s="69"/>
      <c r="BJ1721" s="80"/>
      <c r="BK1721" s="80"/>
      <c r="BL1721" s="69"/>
      <c r="BM1721" s="69"/>
      <c r="BN1721" s="80"/>
      <c r="BO1721" s="80"/>
      <c r="BP1721" s="69"/>
      <c r="BQ1721" s="69"/>
      <c r="BR1721" s="80"/>
      <c r="BS1721" s="80"/>
      <c r="BT1721" s="69"/>
      <c r="BU1721" s="69"/>
      <c r="BV1721" s="80"/>
      <c r="BW1721" s="80"/>
      <c r="BX1721" s="69"/>
      <c r="BY1721" s="69"/>
      <c r="BZ1721" s="80"/>
      <c r="CA1721" s="80"/>
      <c r="CB1721" s="69"/>
      <c r="CC1721" s="69"/>
      <c r="CD1721" s="80"/>
      <c r="CE1721" s="80"/>
      <c r="CF1721" s="69"/>
      <c r="CG1721" s="69"/>
      <c r="CH1721" s="69"/>
      <c r="CI1721" s="69"/>
      <c r="CJ1721" s="69"/>
      <c r="CK1721" s="69"/>
      <c r="CL1721" s="68"/>
      <c r="CM1721" s="67"/>
      <c r="CN1721" s="67"/>
      <c r="CO1721" s="69"/>
      <c r="CP1721" s="68"/>
      <c r="CQ1721" s="67"/>
      <c r="CR1721" s="67"/>
      <c r="CS1721" s="69"/>
      <c r="CT1721" s="81"/>
      <c r="CU1721" s="69"/>
      <c r="CV1721" s="69"/>
      <c r="CW1721" s="69"/>
      <c r="CX1721" s="69"/>
      <c r="CY1721" s="69"/>
      <c r="CZ1721" s="69"/>
    </row>
    <row r="1722" spans="2:104">
      <c r="B1722" s="69"/>
      <c r="C1722" s="69"/>
      <c r="D1722" s="67"/>
      <c r="E1722" s="69"/>
      <c r="F1722" s="68"/>
      <c r="G1722" s="67"/>
      <c r="H1722" s="69"/>
      <c r="I1722" s="69"/>
      <c r="J1722" s="69"/>
      <c r="K1722" s="69"/>
      <c r="L1722" s="69"/>
      <c r="M1722" s="69"/>
      <c r="N1722" s="69"/>
      <c r="O1722" s="69"/>
      <c r="P1722" s="69"/>
      <c r="Q1722" s="69"/>
      <c r="R1722" s="69"/>
      <c r="S1722" s="80"/>
      <c r="T1722" s="80"/>
      <c r="U1722" s="80"/>
      <c r="V1722" s="80"/>
      <c r="W1722" s="80"/>
      <c r="X1722" s="80"/>
      <c r="Y1722" s="80"/>
      <c r="Z1722" s="80"/>
      <c r="AA1722" s="80"/>
      <c r="AB1722" s="80"/>
      <c r="AC1722" s="80"/>
      <c r="AD1722" s="80"/>
      <c r="AE1722" s="69"/>
      <c r="AF1722" s="69"/>
      <c r="AG1722" s="69"/>
      <c r="AH1722" s="80"/>
      <c r="AI1722" s="80"/>
      <c r="AJ1722" s="69"/>
      <c r="AK1722" s="69"/>
      <c r="AL1722" s="80"/>
      <c r="AM1722" s="80"/>
      <c r="AN1722" s="69"/>
      <c r="AO1722" s="69"/>
      <c r="AP1722" s="80"/>
      <c r="AQ1722" s="80"/>
      <c r="AR1722" s="69"/>
      <c r="AS1722" s="69"/>
      <c r="AT1722" s="80"/>
      <c r="AU1722" s="80"/>
      <c r="AV1722" s="69"/>
      <c r="AW1722" s="69"/>
      <c r="AX1722" s="80"/>
      <c r="AY1722" s="80"/>
      <c r="AZ1722" s="69"/>
      <c r="BA1722" s="69"/>
      <c r="BB1722" s="80"/>
      <c r="BC1722" s="80"/>
      <c r="BD1722" s="69"/>
      <c r="BE1722" s="69"/>
      <c r="BF1722" s="80"/>
      <c r="BG1722" s="80"/>
      <c r="BH1722" s="69"/>
      <c r="BI1722" s="69"/>
      <c r="BJ1722" s="80"/>
      <c r="BK1722" s="80"/>
      <c r="BL1722" s="69"/>
      <c r="BM1722" s="69"/>
      <c r="BN1722" s="80"/>
      <c r="BO1722" s="80"/>
      <c r="BP1722" s="69"/>
      <c r="BQ1722" s="69"/>
      <c r="BR1722" s="80"/>
      <c r="BS1722" s="80"/>
      <c r="BT1722" s="69"/>
      <c r="BU1722" s="69"/>
      <c r="BV1722" s="80"/>
      <c r="BW1722" s="80"/>
      <c r="BX1722" s="69"/>
      <c r="BY1722" s="69"/>
      <c r="BZ1722" s="80"/>
      <c r="CA1722" s="80"/>
      <c r="CB1722" s="69"/>
      <c r="CC1722" s="69"/>
      <c r="CD1722" s="80"/>
      <c r="CE1722" s="80"/>
      <c r="CF1722" s="69"/>
      <c r="CG1722" s="69"/>
      <c r="CH1722" s="69"/>
      <c r="CI1722" s="69"/>
      <c r="CJ1722" s="69"/>
      <c r="CK1722" s="69"/>
      <c r="CL1722" s="68"/>
      <c r="CM1722" s="67"/>
      <c r="CN1722" s="67"/>
      <c r="CO1722" s="69"/>
      <c r="CP1722" s="68"/>
      <c r="CQ1722" s="67"/>
      <c r="CR1722" s="67"/>
      <c r="CS1722" s="69"/>
      <c r="CT1722" s="81"/>
      <c r="CU1722" s="69"/>
      <c r="CV1722" s="69"/>
      <c r="CW1722" s="69"/>
      <c r="CX1722" s="69"/>
      <c r="CY1722" s="69"/>
      <c r="CZ1722" s="69"/>
    </row>
    <row r="1723" spans="2:104">
      <c r="B1723" s="69"/>
      <c r="C1723" s="69"/>
      <c r="D1723" s="67"/>
      <c r="E1723" s="69"/>
      <c r="F1723" s="68"/>
      <c r="G1723" s="67"/>
      <c r="H1723" s="69"/>
      <c r="I1723" s="69"/>
      <c r="J1723" s="69"/>
      <c r="K1723" s="69"/>
      <c r="L1723" s="69"/>
      <c r="M1723" s="69"/>
      <c r="N1723" s="69"/>
      <c r="O1723" s="69"/>
      <c r="P1723" s="69"/>
      <c r="Q1723" s="69"/>
      <c r="R1723" s="69"/>
      <c r="S1723" s="80"/>
      <c r="T1723" s="80"/>
      <c r="U1723" s="80"/>
      <c r="V1723" s="80"/>
      <c r="W1723" s="80"/>
      <c r="X1723" s="80"/>
      <c r="Y1723" s="80"/>
      <c r="Z1723" s="80"/>
      <c r="AA1723" s="80"/>
      <c r="AB1723" s="80"/>
      <c r="AC1723" s="80"/>
      <c r="AD1723" s="80"/>
      <c r="AE1723" s="69"/>
      <c r="AF1723" s="69"/>
      <c r="AG1723" s="69"/>
      <c r="AH1723" s="80"/>
      <c r="AI1723" s="80"/>
      <c r="AJ1723" s="69"/>
      <c r="AK1723" s="69"/>
      <c r="AL1723" s="80"/>
      <c r="AM1723" s="80"/>
      <c r="AN1723" s="69"/>
      <c r="AO1723" s="69"/>
      <c r="AP1723" s="80"/>
      <c r="AQ1723" s="80"/>
      <c r="AR1723" s="69"/>
      <c r="AS1723" s="69"/>
      <c r="AT1723" s="80"/>
      <c r="AU1723" s="80"/>
      <c r="AV1723" s="69"/>
      <c r="AW1723" s="69"/>
      <c r="AX1723" s="80"/>
      <c r="AY1723" s="80"/>
      <c r="AZ1723" s="69"/>
      <c r="BA1723" s="69"/>
      <c r="BB1723" s="80"/>
      <c r="BC1723" s="80"/>
      <c r="BD1723" s="69"/>
      <c r="BE1723" s="69"/>
      <c r="BF1723" s="80"/>
      <c r="BG1723" s="80"/>
      <c r="BH1723" s="69"/>
      <c r="BI1723" s="69"/>
      <c r="BJ1723" s="80"/>
      <c r="BK1723" s="80"/>
      <c r="BL1723" s="69"/>
      <c r="BM1723" s="69"/>
      <c r="BN1723" s="80"/>
      <c r="BO1723" s="80"/>
      <c r="BP1723" s="69"/>
      <c r="BQ1723" s="69"/>
      <c r="BR1723" s="80"/>
      <c r="BS1723" s="80"/>
      <c r="BT1723" s="69"/>
      <c r="BU1723" s="69"/>
      <c r="BV1723" s="80"/>
      <c r="BW1723" s="80"/>
      <c r="BX1723" s="69"/>
      <c r="BY1723" s="69"/>
      <c r="BZ1723" s="80"/>
      <c r="CA1723" s="80"/>
      <c r="CB1723" s="69"/>
      <c r="CC1723" s="69"/>
      <c r="CD1723" s="80"/>
      <c r="CE1723" s="80"/>
      <c r="CF1723" s="69"/>
      <c r="CG1723" s="69"/>
      <c r="CH1723" s="69"/>
      <c r="CI1723" s="69"/>
      <c r="CJ1723" s="69"/>
      <c r="CK1723" s="69"/>
      <c r="CL1723" s="68"/>
      <c r="CM1723" s="67"/>
      <c r="CN1723" s="67"/>
      <c r="CO1723" s="69"/>
      <c r="CP1723" s="68"/>
      <c r="CQ1723" s="67"/>
      <c r="CR1723" s="67"/>
      <c r="CS1723" s="69"/>
      <c r="CT1723" s="81"/>
      <c r="CU1723" s="69"/>
      <c r="CV1723" s="69"/>
      <c r="CW1723" s="69"/>
      <c r="CX1723" s="69"/>
      <c r="CY1723" s="69"/>
      <c r="CZ1723" s="69"/>
    </row>
    <row r="1724" spans="2:104">
      <c r="B1724" s="69"/>
      <c r="C1724" s="69"/>
      <c r="D1724" s="67"/>
      <c r="E1724" s="69"/>
      <c r="F1724" s="68"/>
      <c r="G1724" s="67"/>
      <c r="H1724" s="69"/>
      <c r="I1724" s="69"/>
      <c r="J1724" s="69"/>
      <c r="K1724" s="69"/>
      <c r="L1724" s="69"/>
      <c r="M1724" s="69"/>
      <c r="N1724" s="69"/>
      <c r="O1724" s="69"/>
      <c r="P1724" s="69"/>
      <c r="Q1724" s="69"/>
      <c r="R1724" s="69"/>
      <c r="S1724" s="80"/>
      <c r="T1724" s="80"/>
      <c r="U1724" s="80"/>
      <c r="V1724" s="80"/>
      <c r="W1724" s="80"/>
      <c r="X1724" s="80"/>
      <c r="Y1724" s="80"/>
      <c r="Z1724" s="80"/>
      <c r="AA1724" s="80"/>
      <c r="AB1724" s="80"/>
      <c r="AC1724" s="80"/>
      <c r="AD1724" s="80"/>
      <c r="AE1724" s="69"/>
      <c r="AF1724" s="69"/>
      <c r="AG1724" s="69"/>
      <c r="AH1724" s="80"/>
      <c r="AI1724" s="80"/>
      <c r="AJ1724" s="69"/>
      <c r="AK1724" s="69"/>
      <c r="AL1724" s="80"/>
      <c r="AM1724" s="80"/>
      <c r="AN1724" s="69"/>
      <c r="AO1724" s="69"/>
      <c r="AP1724" s="80"/>
      <c r="AQ1724" s="80"/>
      <c r="AR1724" s="69"/>
      <c r="AS1724" s="69"/>
      <c r="AT1724" s="80"/>
      <c r="AU1724" s="80"/>
      <c r="AV1724" s="69"/>
      <c r="AW1724" s="69"/>
      <c r="AX1724" s="80"/>
      <c r="AY1724" s="80"/>
      <c r="AZ1724" s="69"/>
      <c r="BA1724" s="69"/>
      <c r="BB1724" s="80"/>
      <c r="BC1724" s="80"/>
      <c r="BD1724" s="69"/>
      <c r="BE1724" s="69"/>
      <c r="BF1724" s="80"/>
      <c r="BG1724" s="80"/>
      <c r="BH1724" s="69"/>
      <c r="BI1724" s="69"/>
      <c r="BJ1724" s="80"/>
      <c r="BK1724" s="80"/>
      <c r="BL1724" s="69"/>
      <c r="BM1724" s="69"/>
      <c r="BN1724" s="80"/>
      <c r="BO1724" s="80"/>
      <c r="BP1724" s="69"/>
      <c r="BQ1724" s="69"/>
      <c r="BR1724" s="80"/>
      <c r="BS1724" s="80"/>
      <c r="BT1724" s="69"/>
      <c r="BU1724" s="69"/>
      <c r="BV1724" s="80"/>
      <c r="BW1724" s="80"/>
      <c r="BX1724" s="69"/>
      <c r="BY1724" s="69"/>
      <c r="BZ1724" s="80"/>
      <c r="CA1724" s="80"/>
      <c r="CB1724" s="69"/>
      <c r="CC1724" s="69"/>
      <c r="CD1724" s="80"/>
      <c r="CE1724" s="80"/>
      <c r="CF1724" s="69"/>
      <c r="CG1724" s="69"/>
      <c r="CH1724" s="69"/>
      <c r="CI1724" s="69"/>
      <c r="CJ1724" s="69"/>
      <c r="CK1724" s="69"/>
      <c r="CL1724" s="68"/>
      <c r="CM1724" s="67"/>
      <c r="CN1724" s="67"/>
      <c r="CO1724" s="69"/>
      <c r="CP1724" s="68"/>
      <c r="CQ1724" s="67"/>
      <c r="CR1724" s="67"/>
      <c r="CS1724" s="69"/>
      <c r="CT1724" s="81"/>
      <c r="CU1724" s="69"/>
      <c r="CV1724" s="69"/>
      <c r="CW1724" s="69"/>
      <c r="CX1724" s="69"/>
      <c r="CY1724" s="69"/>
      <c r="CZ1724" s="69"/>
    </row>
    <row r="1725" spans="2:104">
      <c r="B1725" s="69"/>
      <c r="C1725" s="69"/>
      <c r="D1725" s="67"/>
      <c r="E1725" s="69"/>
      <c r="F1725" s="68"/>
      <c r="G1725" s="67"/>
      <c r="H1725" s="69"/>
      <c r="I1725" s="69"/>
      <c r="J1725" s="69"/>
      <c r="K1725" s="69"/>
      <c r="L1725" s="69"/>
      <c r="M1725" s="69"/>
      <c r="N1725" s="69"/>
      <c r="O1725" s="69"/>
      <c r="P1725" s="69"/>
      <c r="Q1725" s="69"/>
      <c r="R1725" s="69"/>
      <c r="S1725" s="80"/>
      <c r="T1725" s="80"/>
      <c r="U1725" s="80"/>
      <c r="V1725" s="80"/>
      <c r="W1725" s="80"/>
      <c r="X1725" s="80"/>
      <c r="Y1725" s="80"/>
      <c r="Z1725" s="80"/>
      <c r="AA1725" s="80"/>
      <c r="AB1725" s="80"/>
      <c r="AC1725" s="80"/>
      <c r="AD1725" s="80"/>
      <c r="AE1725" s="69"/>
      <c r="AF1725" s="69"/>
      <c r="AG1725" s="69"/>
      <c r="AH1725" s="80"/>
      <c r="AI1725" s="80"/>
      <c r="AJ1725" s="69"/>
      <c r="AK1725" s="69"/>
      <c r="AL1725" s="80"/>
      <c r="AM1725" s="80"/>
      <c r="AN1725" s="69"/>
      <c r="AO1725" s="69"/>
      <c r="AP1725" s="80"/>
      <c r="AQ1725" s="80"/>
      <c r="AR1725" s="69"/>
      <c r="AS1725" s="69"/>
      <c r="AT1725" s="80"/>
      <c r="AU1725" s="80"/>
      <c r="AV1725" s="69"/>
      <c r="AW1725" s="69"/>
      <c r="AX1725" s="80"/>
      <c r="AY1725" s="80"/>
      <c r="AZ1725" s="69"/>
      <c r="BA1725" s="69"/>
      <c r="BB1725" s="80"/>
      <c r="BC1725" s="80"/>
      <c r="BD1725" s="69"/>
      <c r="BE1725" s="69"/>
      <c r="BF1725" s="80"/>
      <c r="BG1725" s="80"/>
      <c r="BH1725" s="69"/>
      <c r="BI1725" s="69"/>
      <c r="BJ1725" s="80"/>
      <c r="BK1725" s="80"/>
      <c r="BL1725" s="69"/>
      <c r="BM1725" s="69"/>
      <c r="BN1725" s="80"/>
      <c r="BO1725" s="80"/>
      <c r="BP1725" s="69"/>
      <c r="BQ1725" s="69"/>
      <c r="BR1725" s="80"/>
      <c r="BS1725" s="80"/>
      <c r="BT1725" s="69"/>
      <c r="BU1725" s="69"/>
      <c r="BV1725" s="80"/>
      <c r="BW1725" s="80"/>
      <c r="BX1725" s="69"/>
      <c r="BY1725" s="69"/>
      <c r="BZ1725" s="80"/>
      <c r="CA1725" s="80"/>
      <c r="CB1725" s="69"/>
      <c r="CC1725" s="69"/>
      <c r="CD1725" s="80"/>
      <c r="CE1725" s="80"/>
      <c r="CF1725" s="69"/>
      <c r="CG1725" s="69"/>
      <c r="CH1725" s="69"/>
      <c r="CI1725" s="69"/>
      <c r="CJ1725" s="69"/>
      <c r="CK1725" s="69"/>
      <c r="CL1725" s="68"/>
      <c r="CM1725" s="67"/>
      <c r="CN1725" s="67"/>
      <c r="CO1725" s="69"/>
      <c r="CP1725" s="68"/>
      <c r="CQ1725" s="67"/>
      <c r="CR1725" s="67"/>
      <c r="CS1725" s="69"/>
      <c r="CT1725" s="81"/>
      <c r="CU1725" s="69"/>
      <c r="CV1725" s="69"/>
      <c r="CW1725" s="69"/>
      <c r="CX1725" s="69"/>
      <c r="CY1725" s="69"/>
      <c r="CZ1725" s="69"/>
    </row>
    <row r="1726" spans="2:104">
      <c r="B1726" s="69"/>
      <c r="C1726" s="69"/>
      <c r="D1726" s="67"/>
      <c r="E1726" s="69"/>
      <c r="F1726" s="68"/>
      <c r="G1726" s="67"/>
      <c r="H1726" s="69"/>
      <c r="I1726" s="69"/>
      <c r="J1726" s="69"/>
      <c r="K1726" s="69"/>
      <c r="L1726" s="69"/>
      <c r="M1726" s="69"/>
      <c r="N1726" s="69"/>
      <c r="O1726" s="69"/>
      <c r="P1726" s="69"/>
      <c r="Q1726" s="69"/>
      <c r="R1726" s="69"/>
      <c r="S1726" s="80"/>
      <c r="T1726" s="80"/>
      <c r="U1726" s="80"/>
      <c r="V1726" s="80"/>
      <c r="W1726" s="80"/>
      <c r="X1726" s="80"/>
      <c r="Y1726" s="80"/>
      <c r="Z1726" s="80"/>
      <c r="AA1726" s="80"/>
      <c r="AB1726" s="80"/>
      <c r="AC1726" s="80"/>
      <c r="AD1726" s="80"/>
      <c r="AE1726" s="69"/>
      <c r="AF1726" s="69"/>
      <c r="AG1726" s="69"/>
      <c r="AH1726" s="80"/>
      <c r="AI1726" s="80"/>
      <c r="AJ1726" s="69"/>
      <c r="AK1726" s="69"/>
      <c r="AL1726" s="80"/>
      <c r="AM1726" s="80"/>
      <c r="AN1726" s="69"/>
      <c r="AO1726" s="69"/>
      <c r="AP1726" s="80"/>
      <c r="AQ1726" s="80"/>
      <c r="AR1726" s="69"/>
      <c r="AS1726" s="69"/>
      <c r="AT1726" s="80"/>
      <c r="AU1726" s="80"/>
      <c r="AV1726" s="69"/>
      <c r="AW1726" s="69"/>
      <c r="AX1726" s="80"/>
      <c r="AY1726" s="80"/>
      <c r="AZ1726" s="69"/>
      <c r="BA1726" s="69"/>
      <c r="BB1726" s="80"/>
      <c r="BC1726" s="80"/>
      <c r="BD1726" s="69"/>
      <c r="BE1726" s="69"/>
      <c r="BF1726" s="80"/>
      <c r="BG1726" s="80"/>
      <c r="BH1726" s="69"/>
      <c r="BI1726" s="69"/>
      <c r="BJ1726" s="80"/>
      <c r="BK1726" s="80"/>
      <c r="BL1726" s="69"/>
      <c r="BM1726" s="69"/>
      <c r="BN1726" s="80"/>
      <c r="BO1726" s="80"/>
      <c r="BP1726" s="69"/>
      <c r="BQ1726" s="69"/>
      <c r="BR1726" s="80"/>
      <c r="BS1726" s="80"/>
      <c r="BT1726" s="69"/>
      <c r="BU1726" s="69"/>
      <c r="BV1726" s="80"/>
      <c r="BW1726" s="80"/>
      <c r="BX1726" s="69"/>
      <c r="BY1726" s="69"/>
      <c r="BZ1726" s="80"/>
      <c r="CA1726" s="80"/>
      <c r="CB1726" s="69"/>
      <c r="CC1726" s="69"/>
      <c r="CD1726" s="80"/>
      <c r="CE1726" s="80"/>
      <c r="CF1726" s="69"/>
      <c r="CG1726" s="69"/>
      <c r="CH1726" s="69"/>
      <c r="CI1726" s="69"/>
      <c r="CJ1726" s="69"/>
      <c r="CK1726" s="69"/>
      <c r="CL1726" s="68"/>
      <c r="CM1726" s="67"/>
      <c r="CN1726" s="67"/>
      <c r="CO1726" s="69"/>
      <c r="CP1726" s="68"/>
      <c r="CQ1726" s="67"/>
      <c r="CR1726" s="67"/>
      <c r="CS1726" s="69"/>
      <c r="CT1726" s="81"/>
      <c r="CU1726" s="69"/>
      <c r="CV1726" s="69"/>
      <c r="CW1726" s="69"/>
      <c r="CX1726" s="69"/>
      <c r="CY1726" s="69"/>
      <c r="CZ1726" s="69"/>
    </row>
    <row r="1727" spans="2:104">
      <c r="B1727" s="69"/>
      <c r="C1727" s="69"/>
      <c r="D1727" s="67"/>
      <c r="E1727" s="69"/>
      <c r="F1727" s="68"/>
      <c r="G1727" s="67"/>
      <c r="H1727" s="69"/>
      <c r="I1727" s="69"/>
      <c r="J1727" s="69"/>
      <c r="K1727" s="69"/>
      <c r="L1727" s="69"/>
      <c r="M1727" s="69"/>
      <c r="N1727" s="69"/>
      <c r="O1727" s="69"/>
      <c r="P1727" s="69"/>
      <c r="Q1727" s="69"/>
      <c r="R1727" s="69"/>
      <c r="S1727" s="80"/>
      <c r="T1727" s="80"/>
      <c r="U1727" s="80"/>
      <c r="V1727" s="80"/>
      <c r="W1727" s="80"/>
      <c r="X1727" s="80"/>
      <c r="Y1727" s="80"/>
      <c r="Z1727" s="80"/>
      <c r="AA1727" s="80"/>
      <c r="AB1727" s="80"/>
      <c r="AC1727" s="80"/>
      <c r="AD1727" s="80"/>
      <c r="AE1727" s="69"/>
      <c r="AF1727" s="69"/>
      <c r="AG1727" s="69"/>
      <c r="AH1727" s="80"/>
      <c r="AI1727" s="80"/>
      <c r="AJ1727" s="69"/>
      <c r="AK1727" s="69"/>
      <c r="AL1727" s="80"/>
      <c r="AM1727" s="80"/>
      <c r="AN1727" s="69"/>
      <c r="AO1727" s="69"/>
      <c r="AP1727" s="80"/>
      <c r="AQ1727" s="80"/>
      <c r="AR1727" s="69"/>
      <c r="AS1727" s="69"/>
      <c r="AT1727" s="80"/>
      <c r="AU1727" s="80"/>
      <c r="AV1727" s="69"/>
      <c r="AW1727" s="69"/>
      <c r="AX1727" s="80"/>
      <c r="AY1727" s="80"/>
      <c r="AZ1727" s="69"/>
      <c r="BA1727" s="69"/>
      <c r="BB1727" s="80"/>
      <c r="BC1727" s="80"/>
      <c r="BD1727" s="69"/>
      <c r="BE1727" s="69"/>
      <c r="BF1727" s="80"/>
      <c r="BG1727" s="80"/>
      <c r="BH1727" s="69"/>
      <c r="BI1727" s="69"/>
      <c r="BJ1727" s="80"/>
      <c r="BK1727" s="80"/>
      <c r="BL1727" s="69"/>
      <c r="BM1727" s="69"/>
      <c r="BN1727" s="80"/>
      <c r="BO1727" s="80"/>
      <c r="BP1727" s="69"/>
      <c r="BQ1727" s="69"/>
      <c r="BR1727" s="80"/>
      <c r="BS1727" s="80"/>
      <c r="BT1727" s="69"/>
      <c r="BU1727" s="69"/>
      <c r="BV1727" s="80"/>
      <c r="BW1727" s="80"/>
      <c r="BX1727" s="69"/>
      <c r="BY1727" s="69"/>
      <c r="BZ1727" s="80"/>
      <c r="CA1727" s="80"/>
      <c r="CB1727" s="69"/>
      <c r="CC1727" s="69"/>
      <c r="CD1727" s="80"/>
      <c r="CE1727" s="80"/>
      <c r="CF1727" s="69"/>
      <c r="CG1727" s="69"/>
      <c r="CH1727" s="69"/>
      <c r="CI1727" s="69"/>
      <c r="CJ1727" s="69"/>
      <c r="CK1727" s="69"/>
      <c r="CL1727" s="68"/>
      <c r="CM1727" s="67"/>
      <c r="CN1727" s="67"/>
      <c r="CO1727" s="69"/>
      <c r="CP1727" s="68"/>
      <c r="CQ1727" s="67"/>
      <c r="CR1727" s="67"/>
      <c r="CS1727" s="69"/>
      <c r="CT1727" s="81"/>
      <c r="CU1727" s="69"/>
      <c r="CV1727" s="69"/>
      <c r="CW1727" s="69"/>
      <c r="CX1727" s="69"/>
      <c r="CY1727" s="69"/>
      <c r="CZ1727" s="69"/>
    </row>
    <row r="1728" spans="2:104">
      <c r="B1728" s="69"/>
      <c r="C1728" s="69"/>
      <c r="D1728" s="67"/>
      <c r="E1728" s="69"/>
      <c r="F1728" s="68"/>
      <c r="G1728" s="67"/>
      <c r="H1728" s="69"/>
      <c r="I1728" s="69"/>
      <c r="J1728" s="69"/>
      <c r="K1728" s="69"/>
      <c r="L1728" s="69"/>
      <c r="M1728" s="69"/>
      <c r="N1728" s="69"/>
      <c r="O1728" s="69"/>
      <c r="P1728" s="69"/>
      <c r="Q1728" s="69"/>
      <c r="R1728" s="69"/>
      <c r="S1728" s="80"/>
      <c r="T1728" s="80"/>
      <c r="U1728" s="80"/>
      <c r="V1728" s="80"/>
      <c r="W1728" s="80"/>
      <c r="X1728" s="80"/>
      <c r="Y1728" s="80"/>
      <c r="Z1728" s="80"/>
      <c r="AA1728" s="80"/>
      <c r="AB1728" s="80"/>
      <c r="AC1728" s="80"/>
      <c r="AD1728" s="80"/>
      <c r="AE1728" s="69"/>
      <c r="AF1728" s="69"/>
      <c r="AG1728" s="69"/>
      <c r="AH1728" s="80"/>
      <c r="AI1728" s="80"/>
      <c r="AJ1728" s="69"/>
      <c r="AK1728" s="69"/>
      <c r="AL1728" s="80"/>
      <c r="AM1728" s="80"/>
      <c r="AN1728" s="69"/>
      <c r="AO1728" s="69"/>
      <c r="AP1728" s="80"/>
      <c r="AQ1728" s="80"/>
      <c r="AR1728" s="69"/>
      <c r="AS1728" s="69"/>
      <c r="AT1728" s="80"/>
      <c r="AU1728" s="80"/>
      <c r="AV1728" s="69"/>
      <c r="AW1728" s="69"/>
      <c r="AX1728" s="80"/>
      <c r="AY1728" s="80"/>
      <c r="AZ1728" s="69"/>
      <c r="BA1728" s="69"/>
      <c r="BB1728" s="80"/>
      <c r="BC1728" s="80"/>
      <c r="BD1728" s="69"/>
      <c r="BE1728" s="69"/>
      <c r="BF1728" s="80"/>
      <c r="BG1728" s="80"/>
      <c r="BH1728" s="69"/>
      <c r="BI1728" s="69"/>
      <c r="BJ1728" s="80"/>
      <c r="BK1728" s="80"/>
      <c r="BL1728" s="69"/>
      <c r="BM1728" s="69"/>
      <c r="BN1728" s="80"/>
      <c r="BO1728" s="80"/>
      <c r="BP1728" s="69"/>
      <c r="BQ1728" s="69"/>
      <c r="BR1728" s="80"/>
      <c r="BS1728" s="80"/>
      <c r="BT1728" s="69"/>
      <c r="BU1728" s="69"/>
      <c r="BV1728" s="80"/>
      <c r="BW1728" s="80"/>
      <c r="BX1728" s="69"/>
      <c r="BY1728" s="69"/>
      <c r="BZ1728" s="80"/>
      <c r="CA1728" s="80"/>
      <c r="CB1728" s="69"/>
      <c r="CC1728" s="69"/>
      <c r="CD1728" s="80"/>
      <c r="CE1728" s="80"/>
      <c r="CF1728" s="69"/>
      <c r="CG1728" s="69"/>
      <c r="CH1728" s="69"/>
      <c r="CI1728" s="69"/>
      <c r="CJ1728" s="69"/>
      <c r="CK1728" s="69"/>
      <c r="CL1728" s="68"/>
      <c r="CM1728" s="67"/>
      <c r="CN1728" s="67"/>
      <c r="CO1728" s="69"/>
      <c r="CP1728" s="68"/>
      <c r="CQ1728" s="67"/>
      <c r="CR1728" s="67"/>
      <c r="CS1728" s="69"/>
      <c r="CT1728" s="81"/>
      <c r="CU1728" s="69"/>
      <c r="CV1728" s="69"/>
      <c r="CW1728" s="69"/>
      <c r="CX1728" s="69"/>
      <c r="CY1728" s="69"/>
      <c r="CZ1728" s="69"/>
    </row>
    <row r="1729" spans="2:104">
      <c r="B1729" s="69"/>
      <c r="C1729" s="69"/>
      <c r="D1729" s="67"/>
      <c r="E1729" s="69"/>
      <c r="F1729" s="68"/>
      <c r="G1729" s="67"/>
      <c r="H1729" s="69"/>
      <c r="I1729" s="69"/>
      <c r="J1729" s="69"/>
      <c r="K1729" s="69"/>
      <c r="L1729" s="69"/>
      <c r="M1729" s="69"/>
      <c r="N1729" s="69"/>
      <c r="O1729" s="69"/>
      <c r="P1729" s="69"/>
      <c r="Q1729" s="69"/>
      <c r="R1729" s="69"/>
      <c r="S1729" s="80"/>
      <c r="T1729" s="80"/>
      <c r="U1729" s="80"/>
      <c r="V1729" s="80"/>
      <c r="W1729" s="80"/>
      <c r="X1729" s="80"/>
      <c r="Y1729" s="80"/>
      <c r="Z1729" s="80"/>
      <c r="AA1729" s="80"/>
      <c r="AB1729" s="80"/>
      <c r="AC1729" s="80"/>
      <c r="AD1729" s="80"/>
      <c r="AE1729" s="69"/>
      <c r="AF1729" s="69"/>
      <c r="AG1729" s="69"/>
      <c r="AH1729" s="80"/>
      <c r="AI1729" s="80"/>
      <c r="AJ1729" s="69"/>
      <c r="AK1729" s="69"/>
      <c r="AL1729" s="80"/>
      <c r="AM1729" s="80"/>
      <c r="AN1729" s="69"/>
      <c r="AO1729" s="69"/>
      <c r="AP1729" s="80"/>
      <c r="AQ1729" s="80"/>
      <c r="AR1729" s="69"/>
      <c r="AS1729" s="69"/>
      <c r="AT1729" s="80"/>
      <c r="AU1729" s="80"/>
      <c r="AV1729" s="69"/>
      <c r="AW1729" s="69"/>
      <c r="AX1729" s="80"/>
      <c r="AY1729" s="80"/>
      <c r="AZ1729" s="69"/>
      <c r="BA1729" s="69"/>
      <c r="BB1729" s="80"/>
      <c r="BC1729" s="80"/>
      <c r="BD1729" s="69"/>
      <c r="BE1729" s="69"/>
      <c r="BF1729" s="80"/>
      <c r="BG1729" s="80"/>
      <c r="BH1729" s="69"/>
      <c r="BI1729" s="69"/>
      <c r="BJ1729" s="80"/>
      <c r="BK1729" s="80"/>
      <c r="BL1729" s="69"/>
      <c r="BM1729" s="69"/>
      <c r="BN1729" s="80"/>
      <c r="BO1729" s="80"/>
      <c r="BP1729" s="69"/>
      <c r="BQ1729" s="69"/>
      <c r="BR1729" s="80"/>
      <c r="BS1729" s="80"/>
      <c r="BT1729" s="69"/>
      <c r="BU1729" s="69"/>
      <c r="BV1729" s="80"/>
      <c r="BW1729" s="80"/>
      <c r="BX1729" s="69"/>
      <c r="BY1729" s="69"/>
      <c r="BZ1729" s="80"/>
      <c r="CA1729" s="80"/>
      <c r="CB1729" s="69"/>
      <c r="CC1729" s="69"/>
      <c r="CD1729" s="80"/>
      <c r="CE1729" s="80"/>
      <c r="CF1729" s="69"/>
      <c r="CG1729" s="69"/>
      <c r="CH1729" s="69"/>
      <c r="CI1729" s="69"/>
      <c r="CJ1729" s="69"/>
      <c r="CK1729" s="69"/>
      <c r="CL1729" s="68"/>
      <c r="CM1729" s="67"/>
      <c r="CN1729" s="67"/>
      <c r="CO1729" s="69"/>
      <c r="CP1729" s="68"/>
      <c r="CQ1729" s="67"/>
      <c r="CR1729" s="67"/>
      <c r="CS1729" s="69"/>
      <c r="CT1729" s="81"/>
      <c r="CU1729" s="69"/>
      <c r="CV1729" s="69"/>
      <c r="CW1729" s="69"/>
      <c r="CX1729" s="69"/>
      <c r="CY1729" s="69"/>
      <c r="CZ1729" s="69"/>
    </row>
    <row r="1730" spans="2:104">
      <c r="B1730" s="69"/>
      <c r="C1730" s="69"/>
      <c r="D1730" s="67"/>
      <c r="E1730" s="69"/>
      <c r="F1730" s="68"/>
      <c r="G1730" s="67"/>
      <c r="H1730" s="69"/>
      <c r="I1730" s="69"/>
      <c r="J1730" s="69"/>
      <c r="K1730" s="69"/>
      <c r="L1730" s="69"/>
      <c r="M1730" s="69"/>
      <c r="N1730" s="69"/>
      <c r="O1730" s="69"/>
      <c r="P1730" s="69"/>
      <c r="Q1730" s="69"/>
      <c r="R1730" s="69"/>
      <c r="S1730" s="80"/>
      <c r="T1730" s="80"/>
      <c r="U1730" s="80"/>
      <c r="V1730" s="80"/>
      <c r="W1730" s="80"/>
      <c r="X1730" s="80"/>
      <c r="Y1730" s="80"/>
      <c r="Z1730" s="80"/>
      <c r="AA1730" s="80"/>
      <c r="AB1730" s="80"/>
      <c r="AC1730" s="80"/>
      <c r="AD1730" s="80"/>
      <c r="AE1730" s="69"/>
      <c r="AF1730" s="69"/>
      <c r="AG1730" s="69"/>
      <c r="AH1730" s="80"/>
      <c r="AI1730" s="80"/>
      <c r="AJ1730" s="69"/>
      <c r="AK1730" s="69"/>
      <c r="AL1730" s="80"/>
      <c r="AM1730" s="80"/>
      <c r="AN1730" s="69"/>
      <c r="AO1730" s="69"/>
      <c r="AP1730" s="80"/>
      <c r="AQ1730" s="80"/>
      <c r="AR1730" s="69"/>
      <c r="AS1730" s="69"/>
      <c r="AT1730" s="80"/>
      <c r="AU1730" s="80"/>
      <c r="AV1730" s="69"/>
      <c r="AW1730" s="69"/>
      <c r="AX1730" s="80"/>
      <c r="AY1730" s="80"/>
      <c r="AZ1730" s="69"/>
      <c r="BA1730" s="69"/>
      <c r="BB1730" s="80"/>
      <c r="BC1730" s="80"/>
      <c r="BD1730" s="69"/>
      <c r="BE1730" s="69"/>
      <c r="BF1730" s="80"/>
      <c r="BG1730" s="80"/>
      <c r="BH1730" s="69"/>
      <c r="BI1730" s="69"/>
      <c r="BJ1730" s="80"/>
      <c r="BK1730" s="80"/>
      <c r="BL1730" s="69"/>
      <c r="BM1730" s="69"/>
      <c r="BN1730" s="80"/>
      <c r="BO1730" s="80"/>
      <c r="BP1730" s="69"/>
      <c r="BQ1730" s="69"/>
      <c r="BR1730" s="80"/>
      <c r="BS1730" s="80"/>
      <c r="BT1730" s="69"/>
      <c r="BU1730" s="69"/>
      <c r="BV1730" s="80"/>
      <c r="BW1730" s="80"/>
      <c r="BX1730" s="69"/>
      <c r="BY1730" s="69"/>
      <c r="BZ1730" s="80"/>
      <c r="CA1730" s="80"/>
      <c r="CB1730" s="69"/>
      <c r="CC1730" s="69"/>
      <c r="CD1730" s="80"/>
      <c r="CE1730" s="80"/>
      <c r="CF1730" s="69"/>
      <c r="CG1730" s="69"/>
      <c r="CH1730" s="69"/>
      <c r="CI1730" s="69"/>
      <c r="CJ1730" s="69"/>
      <c r="CK1730" s="69"/>
      <c r="CL1730" s="68"/>
      <c r="CM1730" s="67"/>
      <c r="CN1730" s="67"/>
      <c r="CO1730" s="69"/>
      <c r="CP1730" s="68"/>
      <c r="CQ1730" s="67"/>
      <c r="CR1730" s="67"/>
      <c r="CS1730" s="69"/>
      <c r="CT1730" s="81"/>
      <c r="CU1730" s="69"/>
      <c r="CV1730" s="69"/>
      <c r="CW1730" s="69"/>
      <c r="CX1730" s="69"/>
      <c r="CY1730" s="69"/>
      <c r="CZ1730" s="69"/>
    </row>
    <row r="1731" spans="2:104">
      <c r="B1731" s="69"/>
      <c r="C1731" s="69"/>
      <c r="D1731" s="67"/>
      <c r="E1731" s="69"/>
      <c r="F1731" s="68"/>
      <c r="G1731" s="67"/>
      <c r="H1731" s="69"/>
      <c r="I1731" s="69"/>
      <c r="J1731" s="69"/>
      <c r="K1731" s="69"/>
      <c r="L1731" s="69"/>
      <c r="M1731" s="69"/>
      <c r="N1731" s="69"/>
      <c r="O1731" s="69"/>
      <c r="P1731" s="69"/>
      <c r="Q1731" s="69"/>
      <c r="R1731" s="69"/>
      <c r="S1731" s="80"/>
      <c r="T1731" s="80"/>
      <c r="U1731" s="80"/>
      <c r="V1731" s="80"/>
      <c r="W1731" s="80"/>
      <c r="X1731" s="80"/>
      <c r="Y1731" s="80"/>
      <c r="Z1731" s="80"/>
      <c r="AA1731" s="80"/>
      <c r="AB1731" s="80"/>
      <c r="AC1731" s="80"/>
      <c r="AD1731" s="80"/>
      <c r="AE1731" s="69"/>
      <c r="AF1731" s="69"/>
      <c r="AG1731" s="69"/>
      <c r="AH1731" s="80"/>
      <c r="AI1731" s="80"/>
      <c r="AJ1731" s="69"/>
      <c r="AK1731" s="69"/>
      <c r="AL1731" s="80"/>
      <c r="AM1731" s="80"/>
      <c r="AN1731" s="69"/>
      <c r="AO1731" s="69"/>
      <c r="AP1731" s="80"/>
      <c r="AQ1731" s="80"/>
      <c r="AR1731" s="69"/>
      <c r="AS1731" s="69"/>
      <c r="AT1731" s="80"/>
      <c r="AU1731" s="80"/>
      <c r="AV1731" s="69"/>
      <c r="AW1731" s="69"/>
      <c r="AX1731" s="80"/>
      <c r="AY1731" s="80"/>
      <c r="AZ1731" s="69"/>
      <c r="BA1731" s="69"/>
      <c r="BB1731" s="80"/>
      <c r="BC1731" s="80"/>
      <c r="BD1731" s="69"/>
      <c r="BE1731" s="69"/>
      <c r="BF1731" s="80"/>
      <c r="BG1731" s="80"/>
      <c r="BH1731" s="69"/>
      <c r="BI1731" s="69"/>
      <c r="BJ1731" s="80"/>
      <c r="BK1731" s="80"/>
      <c r="BL1731" s="69"/>
      <c r="BM1731" s="69"/>
      <c r="BN1731" s="80"/>
      <c r="BO1731" s="80"/>
      <c r="BP1731" s="69"/>
      <c r="BQ1731" s="69"/>
      <c r="BR1731" s="80"/>
      <c r="BS1731" s="80"/>
      <c r="BT1731" s="69"/>
      <c r="BU1731" s="69"/>
      <c r="BV1731" s="80"/>
      <c r="BW1731" s="80"/>
      <c r="BX1731" s="69"/>
      <c r="BY1731" s="69"/>
      <c r="BZ1731" s="80"/>
      <c r="CA1731" s="80"/>
      <c r="CB1731" s="69"/>
      <c r="CC1731" s="69"/>
      <c r="CD1731" s="80"/>
      <c r="CE1731" s="80"/>
      <c r="CF1731" s="69"/>
      <c r="CG1731" s="69"/>
      <c r="CH1731" s="69"/>
      <c r="CI1731" s="69"/>
      <c r="CJ1731" s="69"/>
      <c r="CK1731" s="69"/>
      <c r="CL1731" s="68"/>
      <c r="CM1731" s="67"/>
      <c r="CN1731" s="67"/>
      <c r="CO1731" s="69"/>
      <c r="CP1731" s="68"/>
      <c r="CQ1731" s="67"/>
      <c r="CR1731" s="67"/>
      <c r="CS1731" s="69"/>
      <c r="CT1731" s="81"/>
      <c r="CU1731" s="69"/>
      <c r="CV1731" s="69"/>
      <c r="CW1731" s="69"/>
      <c r="CX1731" s="69"/>
      <c r="CY1731" s="69"/>
      <c r="CZ1731" s="69"/>
    </row>
    <row r="1732" spans="2:104">
      <c r="B1732" s="69"/>
      <c r="C1732" s="69"/>
      <c r="D1732" s="67"/>
      <c r="E1732" s="69"/>
      <c r="F1732" s="68"/>
      <c r="G1732" s="67"/>
      <c r="H1732" s="69"/>
      <c r="I1732" s="69"/>
      <c r="J1732" s="69"/>
      <c r="K1732" s="69"/>
      <c r="L1732" s="69"/>
      <c r="M1732" s="69"/>
      <c r="N1732" s="69"/>
      <c r="O1732" s="69"/>
      <c r="P1732" s="69"/>
      <c r="Q1732" s="69"/>
      <c r="R1732" s="69"/>
      <c r="S1732" s="80"/>
      <c r="T1732" s="80"/>
      <c r="U1732" s="80"/>
      <c r="V1732" s="80"/>
      <c r="W1732" s="80"/>
      <c r="X1732" s="80"/>
      <c r="Y1732" s="80"/>
      <c r="Z1732" s="80"/>
      <c r="AA1732" s="80"/>
      <c r="AB1732" s="80"/>
      <c r="AC1732" s="80"/>
      <c r="AD1732" s="80"/>
      <c r="AE1732" s="69"/>
      <c r="AF1732" s="69"/>
      <c r="AG1732" s="69"/>
      <c r="AH1732" s="80"/>
      <c r="AI1732" s="80"/>
      <c r="AJ1732" s="69"/>
      <c r="AK1732" s="69"/>
      <c r="AL1732" s="80"/>
      <c r="AM1732" s="80"/>
      <c r="AN1732" s="69"/>
      <c r="AO1732" s="69"/>
      <c r="AP1732" s="80"/>
      <c r="AQ1732" s="80"/>
      <c r="AR1732" s="69"/>
      <c r="AS1732" s="69"/>
      <c r="AT1732" s="80"/>
      <c r="AU1732" s="80"/>
      <c r="AV1732" s="69"/>
      <c r="AW1732" s="69"/>
      <c r="AX1732" s="80"/>
      <c r="AY1732" s="80"/>
      <c r="AZ1732" s="69"/>
      <c r="BA1732" s="69"/>
      <c r="BB1732" s="80"/>
      <c r="BC1732" s="80"/>
      <c r="BD1732" s="69"/>
      <c r="BE1732" s="69"/>
      <c r="BF1732" s="80"/>
      <c r="BG1732" s="80"/>
      <c r="BH1732" s="69"/>
      <c r="BI1732" s="69"/>
      <c r="BJ1732" s="80"/>
      <c r="BK1732" s="80"/>
      <c r="BL1732" s="69"/>
      <c r="BM1732" s="69"/>
      <c r="BN1732" s="80"/>
      <c r="BO1732" s="80"/>
      <c r="BP1732" s="69"/>
      <c r="BQ1732" s="69"/>
      <c r="BR1732" s="80"/>
      <c r="BS1732" s="80"/>
      <c r="BT1732" s="69"/>
      <c r="BU1732" s="69"/>
      <c r="BV1732" s="80"/>
      <c r="BW1732" s="80"/>
      <c r="BX1732" s="69"/>
      <c r="BY1732" s="69"/>
      <c r="BZ1732" s="80"/>
      <c r="CA1732" s="80"/>
      <c r="CB1732" s="69"/>
      <c r="CC1732" s="69"/>
      <c r="CD1732" s="80"/>
      <c r="CE1732" s="80"/>
      <c r="CF1732" s="69"/>
      <c r="CG1732" s="69"/>
      <c r="CH1732" s="69"/>
      <c r="CI1732" s="69"/>
      <c r="CJ1732" s="69"/>
      <c r="CK1732" s="69"/>
      <c r="CL1732" s="68"/>
      <c r="CM1732" s="67"/>
      <c r="CN1732" s="67"/>
      <c r="CO1732" s="69"/>
      <c r="CP1732" s="68"/>
      <c r="CQ1732" s="67"/>
      <c r="CR1732" s="67"/>
      <c r="CS1732" s="69"/>
      <c r="CT1732" s="81"/>
      <c r="CU1732" s="69"/>
      <c r="CV1732" s="69"/>
      <c r="CW1732" s="69"/>
      <c r="CX1732" s="69"/>
      <c r="CY1732" s="69"/>
      <c r="CZ1732" s="69"/>
    </row>
    <row r="1733" spans="2:104">
      <c r="B1733" s="69"/>
      <c r="C1733" s="69"/>
      <c r="D1733" s="67"/>
      <c r="E1733" s="69"/>
      <c r="F1733" s="68"/>
      <c r="G1733" s="67"/>
      <c r="H1733" s="69"/>
      <c r="I1733" s="69"/>
      <c r="J1733" s="69"/>
      <c r="K1733" s="69"/>
      <c r="L1733" s="69"/>
      <c r="M1733" s="69"/>
      <c r="N1733" s="69"/>
      <c r="O1733" s="69"/>
      <c r="P1733" s="69"/>
      <c r="Q1733" s="69"/>
      <c r="R1733" s="69"/>
      <c r="S1733" s="80"/>
      <c r="T1733" s="80"/>
      <c r="U1733" s="80"/>
      <c r="V1733" s="80"/>
      <c r="W1733" s="80"/>
      <c r="X1733" s="80"/>
      <c r="Y1733" s="80"/>
      <c r="Z1733" s="80"/>
      <c r="AA1733" s="80"/>
      <c r="AB1733" s="80"/>
      <c r="AC1733" s="80"/>
      <c r="AD1733" s="80"/>
      <c r="AE1733" s="69"/>
      <c r="AF1733" s="69"/>
      <c r="AG1733" s="69"/>
      <c r="AH1733" s="80"/>
      <c r="AI1733" s="80"/>
      <c r="AJ1733" s="69"/>
      <c r="AK1733" s="69"/>
      <c r="AL1733" s="80"/>
      <c r="AM1733" s="80"/>
      <c r="AN1733" s="69"/>
      <c r="AO1733" s="69"/>
      <c r="AP1733" s="80"/>
      <c r="AQ1733" s="80"/>
      <c r="AR1733" s="69"/>
      <c r="AS1733" s="69"/>
      <c r="AT1733" s="80"/>
      <c r="AU1733" s="80"/>
      <c r="AV1733" s="69"/>
      <c r="AW1733" s="69"/>
      <c r="AX1733" s="80"/>
      <c r="AY1733" s="80"/>
      <c r="AZ1733" s="69"/>
      <c r="BA1733" s="69"/>
      <c r="BB1733" s="80"/>
      <c r="BC1733" s="80"/>
      <c r="BD1733" s="69"/>
      <c r="BE1733" s="69"/>
      <c r="BF1733" s="80"/>
      <c r="BG1733" s="80"/>
      <c r="BH1733" s="69"/>
      <c r="BI1733" s="69"/>
      <c r="BJ1733" s="80"/>
      <c r="BK1733" s="80"/>
      <c r="BL1733" s="69"/>
      <c r="BM1733" s="69"/>
      <c r="BN1733" s="80"/>
      <c r="BO1733" s="80"/>
      <c r="BP1733" s="69"/>
      <c r="BQ1733" s="69"/>
      <c r="BR1733" s="80"/>
      <c r="BS1733" s="80"/>
      <c r="BT1733" s="69"/>
      <c r="BU1733" s="69"/>
      <c r="BV1733" s="80"/>
      <c r="BW1733" s="80"/>
      <c r="BX1733" s="69"/>
      <c r="BY1733" s="69"/>
      <c r="BZ1733" s="80"/>
      <c r="CA1733" s="80"/>
      <c r="CB1733" s="69"/>
      <c r="CC1733" s="69"/>
      <c r="CD1733" s="80"/>
      <c r="CE1733" s="80"/>
      <c r="CF1733" s="69"/>
      <c r="CG1733" s="69"/>
      <c r="CH1733" s="69"/>
      <c r="CI1733" s="69"/>
      <c r="CJ1733" s="69"/>
      <c r="CK1733" s="69"/>
      <c r="CL1733" s="68"/>
      <c r="CM1733" s="67"/>
      <c r="CN1733" s="67"/>
      <c r="CO1733" s="69"/>
      <c r="CP1733" s="68"/>
      <c r="CQ1733" s="67"/>
      <c r="CR1733" s="67"/>
      <c r="CS1733" s="69"/>
      <c r="CT1733" s="81"/>
      <c r="CU1733" s="69"/>
      <c r="CV1733" s="69"/>
      <c r="CW1733" s="69"/>
      <c r="CX1733" s="69"/>
      <c r="CY1733" s="69"/>
      <c r="CZ1733" s="69"/>
    </row>
    <row r="1734" spans="2:104">
      <c r="B1734" s="69"/>
      <c r="C1734" s="69"/>
      <c r="D1734" s="67"/>
      <c r="E1734" s="69"/>
      <c r="F1734" s="68"/>
      <c r="G1734" s="67"/>
      <c r="H1734" s="69"/>
      <c r="I1734" s="69"/>
      <c r="J1734" s="69"/>
      <c r="K1734" s="69"/>
      <c r="L1734" s="69"/>
      <c r="M1734" s="69"/>
      <c r="N1734" s="69"/>
      <c r="O1734" s="69"/>
      <c r="P1734" s="69"/>
      <c r="Q1734" s="69"/>
      <c r="R1734" s="69"/>
      <c r="S1734" s="80"/>
      <c r="T1734" s="80"/>
      <c r="U1734" s="80"/>
      <c r="V1734" s="80"/>
      <c r="W1734" s="80"/>
      <c r="X1734" s="80"/>
      <c r="Y1734" s="80"/>
      <c r="Z1734" s="80"/>
      <c r="AA1734" s="80"/>
      <c r="AB1734" s="80"/>
      <c r="AC1734" s="80"/>
      <c r="AD1734" s="80"/>
      <c r="AE1734" s="69"/>
      <c r="AF1734" s="69"/>
      <c r="AG1734" s="69"/>
      <c r="AH1734" s="80"/>
      <c r="AI1734" s="80"/>
      <c r="AJ1734" s="69"/>
      <c r="AK1734" s="69"/>
      <c r="AL1734" s="80"/>
      <c r="AM1734" s="80"/>
      <c r="AN1734" s="69"/>
      <c r="AO1734" s="69"/>
      <c r="AP1734" s="80"/>
      <c r="AQ1734" s="80"/>
      <c r="AR1734" s="69"/>
      <c r="AS1734" s="69"/>
      <c r="AT1734" s="80"/>
      <c r="AU1734" s="80"/>
      <c r="AV1734" s="69"/>
      <c r="AW1734" s="69"/>
      <c r="AX1734" s="80"/>
      <c r="AY1734" s="80"/>
      <c r="AZ1734" s="69"/>
      <c r="BA1734" s="69"/>
      <c r="BB1734" s="80"/>
      <c r="BC1734" s="80"/>
      <c r="BD1734" s="69"/>
      <c r="BE1734" s="69"/>
      <c r="BF1734" s="80"/>
      <c r="BG1734" s="80"/>
      <c r="BH1734" s="69"/>
      <c r="BI1734" s="69"/>
      <c r="BJ1734" s="80"/>
      <c r="BK1734" s="80"/>
      <c r="BL1734" s="69"/>
      <c r="BM1734" s="69"/>
      <c r="BN1734" s="80"/>
      <c r="BO1734" s="80"/>
      <c r="BP1734" s="69"/>
      <c r="BQ1734" s="69"/>
      <c r="BR1734" s="80"/>
      <c r="BS1734" s="80"/>
      <c r="BT1734" s="69"/>
      <c r="BU1734" s="69"/>
      <c r="BV1734" s="80"/>
      <c r="BW1734" s="80"/>
      <c r="BX1734" s="69"/>
      <c r="BY1734" s="69"/>
      <c r="BZ1734" s="80"/>
      <c r="CA1734" s="80"/>
      <c r="CB1734" s="69"/>
      <c r="CC1734" s="69"/>
      <c r="CD1734" s="80"/>
      <c r="CE1734" s="80"/>
      <c r="CF1734" s="69"/>
      <c r="CG1734" s="69"/>
      <c r="CH1734" s="69"/>
      <c r="CI1734" s="69"/>
      <c r="CJ1734" s="69"/>
      <c r="CK1734" s="69"/>
      <c r="CL1734" s="68"/>
      <c r="CM1734" s="67"/>
      <c r="CN1734" s="67"/>
      <c r="CO1734" s="69"/>
      <c r="CP1734" s="68"/>
      <c r="CQ1734" s="67"/>
      <c r="CR1734" s="67"/>
      <c r="CS1734" s="69"/>
      <c r="CT1734" s="81"/>
      <c r="CU1734" s="69"/>
      <c r="CV1734" s="69"/>
      <c r="CW1734" s="69"/>
      <c r="CX1734" s="69"/>
      <c r="CY1734" s="69"/>
      <c r="CZ1734" s="69"/>
    </row>
    <row r="1735" spans="2:104">
      <c r="B1735" s="69"/>
      <c r="C1735" s="69"/>
      <c r="D1735" s="67"/>
      <c r="E1735" s="69"/>
      <c r="F1735" s="68"/>
      <c r="G1735" s="67"/>
      <c r="H1735" s="69"/>
      <c r="I1735" s="69"/>
      <c r="J1735" s="69"/>
      <c r="K1735" s="69"/>
      <c r="L1735" s="69"/>
      <c r="M1735" s="69"/>
      <c r="N1735" s="69"/>
      <c r="O1735" s="69"/>
      <c r="P1735" s="69"/>
      <c r="Q1735" s="69"/>
      <c r="R1735" s="69"/>
      <c r="S1735" s="80"/>
      <c r="T1735" s="80"/>
      <c r="U1735" s="80"/>
      <c r="V1735" s="80"/>
      <c r="W1735" s="80"/>
      <c r="X1735" s="80"/>
      <c r="Y1735" s="80"/>
      <c r="Z1735" s="80"/>
      <c r="AA1735" s="80"/>
      <c r="AB1735" s="80"/>
      <c r="AC1735" s="80"/>
      <c r="AD1735" s="80"/>
      <c r="AE1735" s="69"/>
      <c r="AF1735" s="69"/>
      <c r="AG1735" s="69"/>
      <c r="AH1735" s="80"/>
      <c r="AI1735" s="80"/>
      <c r="AJ1735" s="69"/>
      <c r="AK1735" s="69"/>
      <c r="AL1735" s="80"/>
      <c r="AM1735" s="80"/>
      <c r="AN1735" s="69"/>
      <c r="AO1735" s="69"/>
      <c r="AP1735" s="80"/>
      <c r="AQ1735" s="80"/>
      <c r="AR1735" s="69"/>
      <c r="AS1735" s="69"/>
      <c r="AT1735" s="80"/>
      <c r="AU1735" s="80"/>
      <c r="AV1735" s="69"/>
      <c r="AW1735" s="69"/>
      <c r="AX1735" s="80"/>
      <c r="AY1735" s="80"/>
      <c r="AZ1735" s="69"/>
      <c r="BA1735" s="69"/>
      <c r="BB1735" s="80"/>
      <c r="BC1735" s="80"/>
      <c r="BD1735" s="69"/>
      <c r="BE1735" s="69"/>
      <c r="BF1735" s="80"/>
      <c r="BG1735" s="80"/>
      <c r="BH1735" s="69"/>
      <c r="BI1735" s="69"/>
      <c r="BJ1735" s="80"/>
      <c r="BK1735" s="80"/>
      <c r="BL1735" s="69"/>
      <c r="BM1735" s="69"/>
      <c r="BN1735" s="80"/>
      <c r="BO1735" s="80"/>
      <c r="BP1735" s="69"/>
      <c r="BQ1735" s="69"/>
      <c r="BR1735" s="80"/>
      <c r="BS1735" s="80"/>
      <c r="BT1735" s="69"/>
      <c r="BU1735" s="69"/>
      <c r="BV1735" s="80"/>
      <c r="BW1735" s="80"/>
      <c r="BX1735" s="69"/>
      <c r="BY1735" s="69"/>
      <c r="BZ1735" s="80"/>
      <c r="CA1735" s="80"/>
      <c r="CB1735" s="69"/>
      <c r="CC1735" s="69"/>
      <c r="CD1735" s="80"/>
      <c r="CE1735" s="80"/>
      <c r="CF1735" s="69"/>
      <c r="CG1735" s="69"/>
      <c r="CH1735" s="69"/>
      <c r="CI1735" s="69"/>
      <c r="CJ1735" s="69"/>
      <c r="CK1735" s="69"/>
      <c r="CL1735" s="68"/>
      <c r="CM1735" s="67"/>
      <c r="CN1735" s="67"/>
      <c r="CO1735" s="69"/>
      <c r="CP1735" s="68"/>
      <c r="CQ1735" s="67"/>
      <c r="CR1735" s="67"/>
      <c r="CS1735" s="69"/>
      <c r="CT1735" s="81"/>
      <c r="CU1735" s="69"/>
      <c r="CV1735" s="69"/>
      <c r="CW1735" s="69"/>
      <c r="CX1735" s="69"/>
      <c r="CY1735" s="69"/>
      <c r="CZ1735" s="69"/>
    </row>
    <row r="1736" spans="2:104">
      <c r="B1736" s="69"/>
      <c r="C1736" s="69"/>
      <c r="D1736" s="67"/>
      <c r="E1736" s="69"/>
      <c r="F1736" s="68"/>
      <c r="G1736" s="67"/>
      <c r="H1736" s="69"/>
      <c r="I1736" s="69"/>
      <c r="J1736" s="69"/>
      <c r="K1736" s="69"/>
      <c r="L1736" s="69"/>
      <c r="M1736" s="69"/>
      <c r="N1736" s="69"/>
      <c r="O1736" s="69"/>
      <c r="P1736" s="69"/>
      <c r="Q1736" s="69"/>
      <c r="R1736" s="69"/>
      <c r="S1736" s="80"/>
      <c r="T1736" s="80"/>
      <c r="U1736" s="80"/>
      <c r="V1736" s="80"/>
      <c r="W1736" s="80"/>
      <c r="X1736" s="80"/>
      <c r="Y1736" s="80"/>
      <c r="Z1736" s="80"/>
      <c r="AA1736" s="80"/>
      <c r="AB1736" s="80"/>
      <c r="AC1736" s="80"/>
      <c r="AD1736" s="80"/>
      <c r="AE1736" s="69"/>
      <c r="AF1736" s="69"/>
      <c r="AG1736" s="69"/>
      <c r="AH1736" s="80"/>
      <c r="AI1736" s="80"/>
      <c r="AJ1736" s="69"/>
      <c r="AK1736" s="69"/>
      <c r="AL1736" s="80"/>
      <c r="AM1736" s="80"/>
      <c r="AN1736" s="69"/>
      <c r="AO1736" s="69"/>
      <c r="AP1736" s="80"/>
      <c r="AQ1736" s="80"/>
      <c r="AR1736" s="69"/>
      <c r="AS1736" s="69"/>
      <c r="AT1736" s="80"/>
      <c r="AU1736" s="80"/>
      <c r="AV1736" s="69"/>
      <c r="AW1736" s="69"/>
      <c r="AX1736" s="80"/>
      <c r="AY1736" s="80"/>
      <c r="AZ1736" s="69"/>
      <c r="BA1736" s="69"/>
      <c r="BB1736" s="80"/>
      <c r="BC1736" s="80"/>
      <c r="BD1736" s="69"/>
      <c r="BE1736" s="69"/>
      <c r="BF1736" s="80"/>
      <c r="BG1736" s="80"/>
      <c r="BH1736" s="69"/>
      <c r="BI1736" s="69"/>
      <c r="BJ1736" s="80"/>
      <c r="BK1736" s="80"/>
      <c r="BL1736" s="69"/>
      <c r="BM1736" s="69"/>
      <c r="BN1736" s="80"/>
      <c r="BO1736" s="80"/>
      <c r="BP1736" s="69"/>
      <c r="BQ1736" s="69"/>
      <c r="BR1736" s="80"/>
      <c r="BS1736" s="80"/>
      <c r="BT1736" s="69"/>
      <c r="BU1736" s="69"/>
      <c r="BV1736" s="80"/>
      <c r="BW1736" s="80"/>
      <c r="BX1736" s="69"/>
      <c r="BY1736" s="69"/>
      <c r="BZ1736" s="80"/>
      <c r="CA1736" s="80"/>
      <c r="CB1736" s="69"/>
      <c r="CC1736" s="69"/>
      <c r="CD1736" s="80"/>
      <c r="CE1736" s="80"/>
      <c r="CF1736" s="69"/>
      <c r="CG1736" s="69"/>
      <c r="CH1736" s="69"/>
      <c r="CI1736" s="69"/>
      <c r="CJ1736" s="69"/>
      <c r="CK1736" s="69"/>
      <c r="CL1736" s="68"/>
      <c r="CM1736" s="67"/>
      <c r="CN1736" s="67"/>
      <c r="CO1736" s="69"/>
      <c r="CP1736" s="68"/>
      <c r="CQ1736" s="67"/>
      <c r="CR1736" s="67"/>
      <c r="CS1736" s="69"/>
      <c r="CT1736" s="81"/>
      <c r="CU1736" s="69"/>
      <c r="CV1736" s="69"/>
      <c r="CW1736" s="69"/>
      <c r="CX1736" s="69"/>
      <c r="CY1736" s="69"/>
      <c r="CZ1736" s="69"/>
    </row>
    <row r="1737" spans="2:104">
      <c r="B1737" s="69"/>
      <c r="C1737" s="69"/>
      <c r="D1737" s="67"/>
      <c r="E1737" s="69"/>
      <c r="F1737" s="68"/>
      <c r="G1737" s="67"/>
      <c r="H1737" s="69"/>
      <c r="I1737" s="69"/>
      <c r="J1737" s="69"/>
      <c r="K1737" s="69"/>
      <c r="L1737" s="69"/>
      <c r="M1737" s="69"/>
      <c r="N1737" s="69"/>
      <c r="O1737" s="69"/>
      <c r="P1737" s="69"/>
      <c r="Q1737" s="69"/>
      <c r="R1737" s="69"/>
      <c r="S1737" s="80"/>
      <c r="T1737" s="80"/>
      <c r="U1737" s="80"/>
      <c r="V1737" s="80"/>
      <c r="W1737" s="80"/>
      <c r="X1737" s="80"/>
      <c r="Y1737" s="80"/>
      <c r="Z1737" s="80"/>
      <c r="AA1737" s="80"/>
      <c r="AB1737" s="80"/>
      <c r="AC1737" s="80"/>
      <c r="AD1737" s="80"/>
      <c r="AE1737" s="69"/>
      <c r="AF1737" s="69"/>
      <c r="AG1737" s="69"/>
      <c r="AH1737" s="80"/>
      <c r="AI1737" s="80"/>
      <c r="AJ1737" s="69"/>
      <c r="AK1737" s="69"/>
      <c r="AL1737" s="80"/>
      <c r="AM1737" s="80"/>
      <c r="AN1737" s="69"/>
      <c r="AO1737" s="69"/>
      <c r="AP1737" s="80"/>
      <c r="AQ1737" s="80"/>
      <c r="AR1737" s="69"/>
      <c r="AS1737" s="69"/>
      <c r="AT1737" s="80"/>
      <c r="AU1737" s="80"/>
      <c r="AV1737" s="69"/>
      <c r="AW1737" s="69"/>
      <c r="AX1737" s="80"/>
      <c r="AY1737" s="80"/>
      <c r="AZ1737" s="69"/>
      <c r="BA1737" s="69"/>
      <c r="BB1737" s="80"/>
      <c r="BC1737" s="80"/>
      <c r="BD1737" s="69"/>
      <c r="BE1737" s="69"/>
      <c r="BF1737" s="80"/>
      <c r="BG1737" s="80"/>
      <c r="BH1737" s="69"/>
      <c r="BI1737" s="69"/>
      <c r="BJ1737" s="80"/>
      <c r="BK1737" s="80"/>
      <c r="BL1737" s="69"/>
      <c r="BM1737" s="69"/>
      <c r="BN1737" s="80"/>
      <c r="BO1737" s="80"/>
      <c r="BP1737" s="69"/>
      <c r="BQ1737" s="69"/>
      <c r="BR1737" s="80"/>
      <c r="BS1737" s="80"/>
      <c r="BT1737" s="69"/>
      <c r="BU1737" s="69"/>
      <c r="BV1737" s="80"/>
      <c r="BW1737" s="80"/>
      <c r="BX1737" s="69"/>
      <c r="BY1737" s="69"/>
      <c r="BZ1737" s="80"/>
      <c r="CA1737" s="80"/>
      <c r="CB1737" s="69"/>
      <c r="CC1737" s="69"/>
      <c r="CD1737" s="80"/>
      <c r="CE1737" s="80"/>
      <c r="CF1737" s="69"/>
      <c r="CG1737" s="69"/>
      <c r="CH1737" s="69"/>
      <c r="CI1737" s="69"/>
      <c r="CJ1737" s="69"/>
      <c r="CK1737" s="69"/>
      <c r="CL1737" s="68"/>
      <c r="CM1737" s="67"/>
      <c r="CN1737" s="67"/>
      <c r="CO1737" s="69"/>
      <c r="CP1737" s="68"/>
      <c r="CQ1737" s="67"/>
      <c r="CR1737" s="67"/>
      <c r="CS1737" s="69"/>
      <c r="CT1737" s="81"/>
      <c r="CU1737" s="69"/>
      <c r="CV1737" s="69"/>
      <c r="CW1737" s="69"/>
      <c r="CX1737" s="69"/>
      <c r="CY1737" s="69"/>
      <c r="CZ1737" s="69"/>
    </row>
    <row r="1738" spans="2:104">
      <c r="B1738" s="69"/>
      <c r="C1738" s="69"/>
      <c r="D1738" s="67"/>
      <c r="E1738" s="69"/>
      <c r="F1738" s="68"/>
      <c r="G1738" s="67"/>
      <c r="H1738" s="69"/>
      <c r="I1738" s="69"/>
      <c r="J1738" s="69"/>
      <c r="K1738" s="69"/>
      <c r="L1738" s="69"/>
      <c r="M1738" s="69"/>
      <c r="N1738" s="69"/>
      <c r="O1738" s="69"/>
      <c r="P1738" s="69"/>
      <c r="Q1738" s="69"/>
      <c r="R1738" s="69"/>
      <c r="S1738" s="80"/>
      <c r="T1738" s="80"/>
      <c r="U1738" s="80"/>
      <c r="V1738" s="80"/>
      <c r="W1738" s="80"/>
      <c r="X1738" s="80"/>
      <c r="Y1738" s="80"/>
      <c r="Z1738" s="80"/>
      <c r="AA1738" s="80"/>
      <c r="AB1738" s="80"/>
      <c r="AC1738" s="80"/>
      <c r="AD1738" s="80"/>
      <c r="AE1738" s="69"/>
      <c r="AF1738" s="69"/>
      <c r="AG1738" s="69"/>
      <c r="AH1738" s="80"/>
      <c r="AI1738" s="80"/>
      <c r="AJ1738" s="69"/>
      <c r="AK1738" s="69"/>
      <c r="AL1738" s="80"/>
      <c r="AM1738" s="80"/>
      <c r="AN1738" s="69"/>
      <c r="AO1738" s="69"/>
      <c r="AP1738" s="80"/>
      <c r="AQ1738" s="80"/>
      <c r="AR1738" s="69"/>
      <c r="AS1738" s="69"/>
      <c r="AT1738" s="80"/>
      <c r="AU1738" s="80"/>
      <c r="AV1738" s="69"/>
      <c r="AW1738" s="69"/>
      <c r="AX1738" s="80"/>
      <c r="AY1738" s="80"/>
      <c r="AZ1738" s="69"/>
      <c r="BA1738" s="69"/>
      <c r="BB1738" s="80"/>
      <c r="BC1738" s="80"/>
      <c r="BD1738" s="69"/>
      <c r="BE1738" s="69"/>
      <c r="BF1738" s="80"/>
      <c r="BG1738" s="80"/>
      <c r="BH1738" s="69"/>
      <c r="BI1738" s="69"/>
      <c r="BJ1738" s="80"/>
      <c r="BK1738" s="80"/>
      <c r="BL1738" s="69"/>
      <c r="BM1738" s="69"/>
      <c r="BN1738" s="80"/>
      <c r="BO1738" s="80"/>
      <c r="BP1738" s="69"/>
      <c r="BQ1738" s="69"/>
      <c r="BR1738" s="80"/>
      <c r="BS1738" s="80"/>
      <c r="BT1738" s="69"/>
      <c r="BU1738" s="69"/>
      <c r="BV1738" s="80"/>
      <c r="BW1738" s="80"/>
      <c r="BX1738" s="69"/>
      <c r="BY1738" s="69"/>
      <c r="BZ1738" s="80"/>
      <c r="CA1738" s="80"/>
      <c r="CB1738" s="69"/>
      <c r="CC1738" s="69"/>
      <c r="CD1738" s="80"/>
      <c r="CE1738" s="80"/>
      <c r="CF1738" s="69"/>
      <c r="CG1738" s="69"/>
      <c r="CH1738" s="69"/>
      <c r="CI1738" s="69"/>
      <c r="CJ1738" s="69"/>
      <c r="CK1738" s="69"/>
      <c r="CL1738" s="68"/>
      <c r="CM1738" s="67"/>
      <c r="CN1738" s="67"/>
      <c r="CO1738" s="69"/>
      <c r="CP1738" s="68"/>
      <c r="CQ1738" s="67"/>
      <c r="CR1738" s="67"/>
      <c r="CS1738" s="69"/>
      <c r="CT1738" s="81"/>
      <c r="CU1738" s="69"/>
      <c r="CV1738" s="69"/>
      <c r="CW1738" s="69"/>
      <c r="CX1738" s="69"/>
      <c r="CY1738" s="69"/>
      <c r="CZ1738" s="69"/>
    </row>
    <row r="1739" spans="2:104">
      <c r="B1739" s="69"/>
      <c r="C1739" s="69"/>
      <c r="D1739" s="67"/>
      <c r="E1739" s="69"/>
      <c r="F1739" s="68"/>
      <c r="G1739" s="67"/>
      <c r="H1739" s="69"/>
      <c r="I1739" s="69"/>
      <c r="J1739" s="69"/>
      <c r="K1739" s="69"/>
      <c r="L1739" s="69"/>
      <c r="M1739" s="69"/>
      <c r="N1739" s="69"/>
      <c r="O1739" s="69"/>
      <c r="P1739" s="69"/>
      <c r="Q1739" s="69"/>
      <c r="R1739" s="69"/>
      <c r="S1739" s="80"/>
      <c r="T1739" s="80"/>
      <c r="U1739" s="80"/>
      <c r="V1739" s="80"/>
      <c r="W1739" s="80"/>
      <c r="X1739" s="80"/>
      <c r="Y1739" s="80"/>
      <c r="Z1739" s="80"/>
      <c r="AA1739" s="80"/>
      <c r="AB1739" s="80"/>
      <c r="AC1739" s="80"/>
      <c r="AD1739" s="80"/>
      <c r="AE1739" s="69"/>
      <c r="AF1739" s="69"/>
      <c r="AG1739" s="69"/>
      <c r="AH1739" s="80"/>
      <c r="AI1739" s="80"/>
      <c r="AJ1739" s="69"/>
      <c r="AK1739" s="69"/>
      <c r="AL1739" s="80"/>
      <c r="AM1739" s="80"/>
      <c r="AN1739" s="69"/>
      <c r="AO1739" s="69"/>
      <c r="AP1739" s="80"/>
      <c r="AQ1739" s="80"/>
      <c r="AR1739" s="69"/>
      <c r="AS1739" s="69"/>
      <c r="AT1739" s="80"/>
      <c r="AU1739" s="80"/>
      <c r="AV1739" s="69"/>
      <c r="AW1739" s="69"/>
      <c r="AX1739" s="80"/>
      <c r="AY1739" s="80"/>
      <c r="AZ1739" s="69"/>
      <c r="BA1739" s="69"/>
      <c r="BB1739" s="80"/>
      <c r="BC1739" s="80"/>
      <c r="BD1739" s="69"/>
      <c r="BE1739" s="69"/>
      <c r="BF1739" s="80"/>
      <c r="BG1739" s="80"/>
      <c r="BH1739" s="69"/>
      <c r="BI1739" s="69"/>
      <c r="BJ1739" s="80"/>
      <c r="BK1739" s="80"/>
      <c r="BL1739" s="69"/>
      <c r="BM1739" s="69"/>
      <c r="BN1739" s="80"/>
      <c r="BO1739" s="80"/>
      <c r="BP1739" s="69"/>
      <c r="BQ1739" s="69"/>
      <c r="BR1739" s="80"/>
      <c r="BS1739" s="80"/>
      <c r="BT1739" s="69"/>
      <c r="BU1739" s="69"/>
      <c r="BV1739" s="80"/>
      <c r="BW1739" s="80"/>
      <c r="BX1739" s="69"/>
      <c r="BY1739" s="69"/>
      <c r="BZ1739" s="80"/>
      <c r="CA1739" s="80"/>
      <c r="CB1739" s="69"/>
      <c r="CC1739" s="69"/>
      <c r="CD1739" s="80"/>
      <c r="CE1739" s="80"/>
      <c r="CF1739" s="69"/>
      <c r="CG1739" s="69"/>
      <c r="CH1739" s="69"/>
      <c r="CI1739" s="69"/>
      <c r="CJ1739" s="69"/>
      <c r="CK1739" s="69"/>
      <c r="CL1739" s="68"/>
      <c r="CM1739" s="67"/>
      <c r="CN1739" s="67"/>
      <c r="CO1739" s="69"/>
      <c r="CP1739" s="68"/>
      <c r="CQ1739" s="67"/>
      <c r="CR1739" s="67"/>
      <c r="CS1739" s="69"/>
      <c r="CT1739" s="81"/>
      <c r="CU1739" s="69"/>
      <c r="CV1739" s="69"/>
      <c r="CW1739" s="69"/>
      <c r="CX1739" s="69"/>
      <c r="CY1739" s="69"/>
      <c r="CZ1739" s="69"/>
    </row>
    <row r="1740" spans="2:104">
      <c r="B1740" s="69"/>
      <c r="C1740" s="69"/>
      <c r="D1740" s="67"/>
      <c r="E1740" s="69"/>
      <c r="F1740" s="68"/>
      <c r="G1740" s="67"/>
      <c r="H1740" s="69"/>
      <c r="I1740" s="69"/>
      <c r="J1740" s="69"/>
      <c r="K1740" s="69"/>
      <c r="L1740" s="69"/>
      <c r="M1740" s="69"/>
      <c r="N1740" s="69"/>
      <c r="O1740" s="69"/>
      <c r="P1740" s="69"/>
      <c r="Q1740" s="69"/>
      <c r="R1740" s="69"/>
      <c r="S1740" s="80"/>
      <c r="T1740" s="80"/>
      <c r="U1740" s="80"/>
      <c r="V1740" s="80"/>
      <c r="W1740" s="80"/>
      <c r="X1740" s="80"/>
      <c r="Y1740" s="80"/>
      <c r="Z1740" s="80"/>
      <c r="AA1740" s="80"/>
      <c r="AB1740" s="80"/>
      <c r="AC1740" s="80"/>
      <c r="AD1740" s="80"/>
      <c r="AE1740" s="69"/>
      <c r="AF1740" s="69"/>
      <c r="AG1740" s="69"/>
      <c r="AH1740" s="80"/>
      <c r="AI1740" s="80"/>
      <c r="AJ1740" s="69"/>
      <c r="AK1740" s="69"/>
      <c r="AL1740" s="80"/>
      <c r="AM1740" s="80"/>
      <c r="AN1740" s="69"/>
      <c r="AO1740" s="69"/>
      <c r="AP1740" s="80"/>
      <c r="AQ1740" s="80"/>
      <c r="AR1740" s="69"/>
      <c r="AS1740" s="69"/>
      <c r="AT1740" s="80"/>
      <c r="AU1740" s="80"/>
      <c r="AV1740" s="69"/>
      <c r="AW1740" s="69"/>
      <c r="AX1740" s="80"/>
      <c r="AY1740" s="80"/>
      <c r="AZ1740" s="69"/>
      <c r="BA1740" s="69"/>
      <c r="BB1740" s="80"/>
      <c r="BC1740" s="80"/>
      <c r="BD1740" s="69"/>
      <c r="BE1740" s="69"/>
      <c r="BF1740" s="80"/>
      <c r="BG1740" s="80"/>
      <c r="BH1740" s="69"/>
      <c r="BI1740" s="69"/>
      <c r="BJ1740" s="80"/>
      <c r="BK1740" s="80"/>
      <c r="BL1740" s="69"/>
      <c r="BM1740" s="69"/>
      <c r="BN1740" s="80"/>
      <c r="BO1740" s="80"/>
      <c r="BP1740" s="69"/>
      <c r="BQ1740" s="69"/>
      <c r="BR1740" s="80"/>
      <c r="BS1740" s="80"/>
      <c r="BT1740" s="69"/>
      <c r="BU1740" s="69"/>
      <c r="BV1740" s="80"/>
      <c r="BW1740" s="80"/>
      <c r="BX1740" s="69"/>
      <c r="BY1740" s="69"/>
      <c r="BZ1740" s="80"/>
      <c r="CA1740" s="80"/>
      <c r="CB1740" s="69"/>
      <c r="CC1740" s="69"/>
      <c r="CD1740" s="80"/>
      <c r="CE1740" s="80"/>
      <c r="CF1740" s="69"/>
      <c r="CG1740" s="69"/>
      <c r="CH1740" s="69"/>
      <c r="CI1740" s="69"/>
      <c r="CJ1740" s="69"/>
      <c r="CK1740" s="69"/>
      <c r="CL1740" s="68"/>
      <c r="CM1740" s="67"/>
      <c r="CN1740" s="67"/>
      <c r="CO1740" s="69"/>
      <c r="CP1740" s="68"/>
      <c r="CQ1740" s="67"/>
      <c r="CR1740" s="67"/>
      <c r="CS1740" s="69"/>
      <c r="CT1740" s="81"/>
      <c r="CU1740" s="69"/>
      <c r="CV1740" s="69"/>
      <c r="CW1740" s="69"/>
      <c r="CX1740" s="69"/>
      <c r="CY1740" s="69"/>
      <c r="CZ1740" s="69"/>
    </row>
    <row r="1741" spans="2:104">
      <c r="B1741" s="69"/>
      <c r="C1741" s="69"/>
      <c r="D1741" s="67"/>
      <c r="E1741" s="69"/>
      <c r="F1741" s="68"/>
      <c r="G1741" s="67"/>
      <c r="H1741" s="69"/>
      <c r="I1741" s="69"/>
      <c r="J1741" s="69"/>
      <c r="K1741" s="69"/>
      <c r="L1741" s="69"/>
      <c r="M1741" s="69"/>
      <c r="N1741" s="69"/>
      <c r="O1741" s="69"/>
      <c r="P1741" s="69"/>
      <c r="Q1741" s="69"/>
      <c r="R1741" s="69"/>
      <c r="S1741" s="80"/>
      <c r="T1741" s="80"/>
      <c r="U1741" s="80"/>
      <c r="V1741" s="80"/>
      <c r="W1741" s="80"/>
      <c r="X1741" s="80"/>
      <c r="Y1741" s="80"/>
      <c r="Z1741" s="80"/>
      <c r="AA1741" s="80"/>
      <c r="AB1741" s="80"/>
      <c r="AC1741" s="80"/>
      <c r="AD1741" s="80"/>
      <c r="AE1741" s="69"/>
      <c r="AF1741" s="69"/>
      <c r="AG1741" s="69"/>
      <c r="AH1741" s="80"/>
      <c r="AI1741" s="80"/>
      <c r="AJ1741" s="69"/>
      <c r="AK1741" s="69"/>
      <c r="AL1741" s="80"/>
      <c r="AM1741" s="80"/>
      <c r="AN1741" s="69"/>
      <c r="AO1741" s="69"/>
      <c r="AP1741" s="80"/>
      <c r="AQ1741" s="80"/>
      <c r="AR1741" s="69"/>
      <c r="AS1741" s="69"/>
      <c r="AT1741" s="80"/>
      <c r="AU1741" s="80"/>
      <c r="AV1741" s="69"/>
      <c r="AW1741" s="69"/>
      <c r="AX1741" s="80"/>
      <c r="AY1741" s="80"/>
      <c r="AZ1741" s="69"/>
      <c r="BA1741" s="69"/>
      <c r="BB1741" s="80"/>
      <c r="BC1741" s="80"/>
      <c r="BD1741" s="69"/>
      <c r="BE1741" s="69"/>
      <c r="BF1741" s="80"/>
      <c r="BG1741" s="80"/>
      <c r="BH1741" s="69"/>
      <c r="BI1741" s="69"/>
      <c r="BJ1741" s="80"/>
      <c r="BK1741" s="80"/>
      <c r="BL1741" s="69"/>
      <c r="BM1741" s="69"/>
      <c r="BN1741" s="80"/>
      <c r="BO1741" s="80"/>
      <c r="BP1741" s="69"/>
      <c r="BQ1741" s="69"/>
      <c r="BR1741" s="80"/>
      <c r="BS1741" s="80"/>
      <c r="BT1741" s="69"/>
      <c r="BU1741" s="69"/>
      <c r="BV1741" s="80"/>
      <c r="BW1741" s="80"/>
      <c r="BX1741" s="69"/>
      <c r="BY1741" s="69"/>
      <c r="BZ1741" s="80"/>
      <c r="CA1741" s="80"/>
      <c r="CB1741" s="69"/>
      <c r="CC1741" s="69"/>
      <c r="CD1741" s="80"/>
      <c r="CE1741" s="80"/>
      <c r="CF1741" s="69"/>
      <c r="CG1741" s="69"/>
      <c r="CH1741" s="69"/>
      <c r="CI1741" s="69"/>
      <c r="CJ1741" s="69"/>
      <c r="CK1741" s="69"/>
      <c r="CL1741" s="68"/>
      <c r="CM1741" s="67"/>
      <c r="CN1741" s="67"/>
      <c r="CO1741" s="69"/>
      <c r="CP1741" s="68"/>
      <c r="CQ1741" s="67"/>
      <c r="CR1741" s="67"/>
      <c r="CS1741" s="69"/>
      <c r="CT1741" s="81"/>
      <c r="CU1741" s="69"/>
      <c r="CV1741" s="69"/>
      <c r="CW1741" s="69"/>
      <c r="CX1741" s="69"/>
      <c r="CY1741" s="69"/>
      <c r="CZ1741" s="69"/>
    </row>
    <row r="1742" spans="2:104">
      <c r="B1742" s="69"/>
      <c r="C1742" s="69"/>
      <c r="D1742" s="67"/>
      <c r="E1742" s="69"/>
      <c r="F1742" s="68"/>
      <c r="G1742" s="67"/>
      <c r="H1742" s="69"/>
      <c r="I1742" s="69"/>
      <c r="J1742" s="69"/>
      <c r="K1742" s="69"/>
      <c r="L1742" s="69"/>
      <c r="M1742" s="69"/>
      <c r="N1742" s="69"/>
      <c r="O1742" s="69"/>
      <c r="P1742" s="69"/>
      <c r="Q1742" s="69"/>
      <c r="R1742" s="69"/>
      <c r="S1742" s="80"/>
      <c r="T1742" s="80"/>
      <c r="U1742" s="80"/>
      <c r="V1742" s="80"/>
      <c r="W1742" s="80"/>
      <c r="X1742" s="80"/>
      <c r="Y1742" s="80"/>
      <c r="Z1742" s="80"/>
      <c r="AA1742" s="80"/>
      <c r="AB1742" s="80"/>
      <c r="AC1742" s="80"/>
      <c r="AD1742" s="80"/>
      <c r="AE1742" s="69"/>
      <c r="AF1742" s="69"/>
      <c r="AG1742" s="69"/>
      <c r="AH1742" s="80"/>
      <c r="AI1742" s="80"/>
      <c r="AJ1742" s="69"/>
      <c r="AK1742" s="69"/>
      <c r="AL1742" s="80"/>
      <c r="AM1742" s="80"/>
      <c r="AN1742" s="69"/>
      <c r="AO1742" s="69"/>
      <c r="AP1742" s="80"/>
      <c r="AQ1742" s="80"/>
      <c r="AR1742" s="69"/>
      <c r="AS1742" s="69"/>
      <c r="AT1742" s="80"/>
      <c r="AU1742" s="80"/>
      <c r="AV1742" s="69"/>
      <c r="AW1742" s="69"/>
      <c r="AX1742" s="80"/>
      <c r="AY1742" s="80"/>
      <c r="AZ1742" s="69"/>
      <c r="BA1742" s="69"/>
      <c r="BB1742" s="80"/>
      <c r="BC1742" s="80"/>
      <c r="BD1742" s="69"/>
      <c r="BE1742" s="69"/>
      <c r="BF1742" s="80"/>
      <c r="BG1742" s="80"/>
      <c r="BH1742" s="69"/>
      <c r="BI1742" s="69"/>
      <c r="BJ1742" s="80"/>
      <c r="BK1742" s="80"/>
      <c r="BL1742" s="69"/>
      <c r="BM1742" s="69"/>
      <c r="BN1742" s="80"/>
      <c r="BO1742" s="80"/>
      <c r="BP1742" s="69"/>
      <c r="BQ1742" s="69"/>
      <c r="BR1742" s="80"/>
      <c r="BS1742" s="80"/>
      <c r="BT1742" s="69"/>
      <c r="BU1742" s="69"/>
      <c r="BV1742" s="80"/>
      <c r="BW1742" s="80"/>
      <c r="BX1742" s="69"/>
      <c r="BY1742" s="69"/>
      <c r="BZ1742" s="80"/>
      <c r="CA1742" s="80"/>
      <c r="CB1742" s="69"/>
      <c r="CC1742" s="69"/>
      <c r="CD1742" s="80"/>
      <c r="CE1742" s="80"/>
      <c r="CF1742" s="69"/>
      <c r="CG1742" s="69"/>
      <c r="CH1742" s="69"/>
      <c r="CI1742" s="69"/>
      <c r="CJ1742" s="69"/>
      <c r="CK1742" s="69"/>
      <c r="CL1742" s="68"/>
      <c r="CM1742" s="67"/>
      <c r="CN1742" s="67"/>
      <c r="CO1742" s="69"/>
      <c r="CP1742" s="68"/>
      <c r="CQ1742" s="67"/>
      <c r="CR1742" s="67"/>
      <c r="CS1742" s="69"/>
      <c r="CT1742" s="81"/>
      <c r="CU1742" s="69"/>
      <c r="CV1742" s="69"/>
      <c r="CW1742" s="69"/>
      <c r="CX1742" s="69"/>
      <c r="CY1742" s="69"/>
      <c r="CZ1742" s="69"/>
    </row>
    <row r="1743" spans="2:104">
      <c r="B1743" s="69"/>
      <c r="C1743" s="69"/>
      <c r="D1743" s="67"/>
      <c r="E1743" s="69"/>
      <c r="F1743" s="68"/>
      <c r="G1743" s="67"/>
      <c r="H1743" s="69"/>
      <c r="I1743" s="69"/>
      <c r="J1743" s="69"/>
      <c r="K1743" s="69"/>
      <c r="L1743" s="69"/>
      <c r="M1743" s="69"/>
      <c r="N1743" s="69"/>
      <c r="O1743" s="69"/>
      <c r="P1743" s="69"/>
      <c r="Q1743" s="69"/>
      <c r="R1743" s="69"/>
      <c r="S1743" s="80"/>
      <c r="T1743" s="80"/>
      <c r="U1743" s="80"/>
      <c r="V1743" s="80"/>
      <c r="W1743" s="80"/>
      <c r="X1743" s="80"/>
      <c r="Y1743" s="80"/>
      <c r="Z1743" s="80"/>
      <c r="AA1743" s="80"/>
      <c r="AB1743" s="80"/>
      <c r="AC1743" s="80"/>
      <c r="AD1743" s="80"/>
      <c r="AE1743" s="69"/>
      <c r="AF1743" s="69"/>
      <c r="AG1743" s="69"/>
      <c r="AH1743" s="80"/>
      <c r="AI1743" s="80"/>
      <c r="AJ1743" s="69"/>
      <c r="AK1743" s="69"/>
      <c r="AL1743" s="80"/>
      <c r="AM1743" s="80"/>
      <c r="AN1743" s="69"/>
      <c r="AO1743" s="69"/>
      <c r="AP1743" s="80"/>
      <c r="AQ1743" s="80"/>
      <c r="AR1743" s="69"/>
      <c r="AS1743" s="69"/>
      <c r="AT1743" s="80"/>
      <c r="AU1743" s="80"/>
      <c r="AV1743" s="69"/>
      <c r="AW1743" s="69"/>
      <c r="AX1743" s="80"/>
      <c r="AY1743" s="80"/>
      <c r="AZ1743" s="69"/>
      <c r="BA1743" s="69"/>
      <c r="BB1743" s="80"/>
      <c r="BC1743" s="80"/>
      <c r="BD1743" s="69"/>
      <c r="BE1743" s="69"/>
      <c r="BF1743" s="80"/>
      <c r="BG1743" s="80"/>
      <c r="BH1743" s="69"/>
      <c r="BI1743" s="69"/>
      <c r="BJ1743" s="80"/>
      <c r="BK1743" s="80"/>
      <c r="BL1743" s="69"/>
      <c r="BM1743" s="69"/>
      <c r="BN1743" s="80"/>
      <c r="BO1743" s="80"/>
      <c r="BP1743" s="69"/>
      <c r="BQ1743" s="69"/>
      <c r="BR1743" s="80"/>
      <c r="BS1743" s="80"/>
      <c r="BT1743" s="69"/>
      <c r="BU1743" s="69"/>
      <c r="BV1743" s="80"/>
      <c r="BW1743" s="80"/>
      <c r="BX1743" s="69"/>
      <c r="BY1743" s="69"/>
      <c r="BZ1743" s="80"/>
      <c r="CA1743" s="80"/>
      <c r="CB1743" s="69"/>
      <c r="CC1743" s="69"/>
      <c r="CD1743" s="80"/>
      <c r="CE1743" s="80"/>
      <c r="CF1743" s="69"/>
      <c r="CG1743" s="69"/>
      <c r="CH1743" s="69"/>
      <c r="CI1743" s="69"/>
      <c r="CJ1743" s="69"/>
      <c r="CK1743" s="69"/>
      <c r="CL1743" s="68"/>
      <c r="CM1743" s="67"/>
      <c r="CN1743" s="67"/>
      <c r="CO1743" s="69"/>
      <c r="CP1743" s="68"/>
      <c r="CQ1743" s="67"/>
      <c r="CR1743" s="67"/>
      <c r="CS1743" s="69"/>
      <c r="CT1743" s="81"/>
      <c r="CU1743" s="69"/>
      <c r="CV1743" s="69"/>
      <c r="CW1743" s="69"/>
      <c r="CX1743" s="69"/>
      <c r="CY1743" s="69"/>
      <c r="CZ1743" s="69"/>
    </row>
    <row r="1744" spans="2:104">
      <c r="B1744" s="69"/>
      <c r="C1744" s="69"/>
      <c r="D1744" s="67"/>
      <c r="E1744" s="69"/>
      <c r="F1744" s="68"/>
      <c r="G1744" s="67"/>
      <c r="H1744" s="69"/>
      <c r="I1744" s="69"/>
      <c r="J1744" s="69"/>
      <c r="K1744" s="69"/>
      <c r="L1744" s="69"/>
      <c r="M1744" s="69"/>
      <c r="N1744" s="69"/>
      <c r="O1744" s="69"/>
      <c r="P1744" s="69"/>
      <c r="Q1744" s="69"/>
      <c r="R1744" s="69"/>
      <c r="S1744" s="80"/>
      <c r="T1744" s="80"/>
      <c r="U1744" s="80"/>
      <c r="V1744" s="80"/>
      <c r="W1744" s="80"/>
      <c r="X1744" s="80"/>
      <c r="Y1744" s="80"/>
      <c r="Z1744" s="80"/>
      <c r="AA1744" s="80"/>
      <c r="AB1744" s="80"/>
      <c r="AC1744" s="80"/>
      <c r="AD1744" s="80"/>
      <c r="AE1744" s="69"/>
      <c r="AF1744" s="69"/>
      <c r="AG1744" s="69"/>
      <c r="AH1744" s="80"/>
      <c r="AI1744" s="80"/>
      <c r="AJ1744" s="69"/>
      <c r="AK1744" s="69"/>
      <c r="AL1744" s="80"/>
      <c r="AM1744" s="80"/>
      <c r="AN1744" s="69"/>
      <c r="AO1744" s="69"/>
      <c r="AP1744" s="80"/>
      <c r="AQ1744" s="80"/>
      <c r="AR1744" s="69"/>
      <c r="AS1744" s="69"/>
      <c r="AT1744" s="80"/>
      <c r="AU1744" s="80"/>
      <c r="AV1744" s="69"/>
      <c r="AW1744" s="69"/>
      <c r="AX1744" s="80"/>
      <c r="AY1744" s="80"/>
      <c r="AZ1744" s="69"/>
      <c r="BA1744" s="69"/>
      <c r="BB1744" s="80"/>
      <c r="BC1744" s="80"/>
      <c r="BD1744" s="69"/>
      <c r="BE1744" s="69"/>
      <c r="BF1744" s="80"/>
      <c r="BG1744" s="80"/>
      <c r="BH1744" s="69"/>
      <c r="BI1744" s="69"/>
      <c r="BJ1744" s="80"/>
      <c r="BK1744" s="80"/>
      <c r="BL1744" s="69"/>
      <c r="BM1744" s="69"/>
      <c r="BN1744" s="80"/>
      <c r="BO1744" s="80"/>
      <c r="BP1744" s="69"/>
      <c r="BQ1744" s="69"/>
      <c r="BR1744" s="80"/>
      <c r="BS1744" s="80"/>
      <c r="BT1744" s="69"/>
      <c r="BU1744" s="69"/>
      <c r="BV1744" s="80"/>
      <c r="BW1744" s="80"/>
      <c r="BX1744" s="69"/>
      <c r="BY1744" s="69"/>
      <c r="BZ1744" s="80"/>
      <c r="CA1744" s="80"/>
      <c r="CB1744" s="69"/>
      <c r="CC1744" s="69"/>
      <c r="CD1744" s="80"/>
      <c r="CE1744" s="80"/>
      <c r="CF1744" s="69"/>
      <c r="CG1744" s="69"/>
      <c r="CH1744" s="69"/>
      <c r="CI1744" s="69"/>
      <c r="CJ1744" s="69"/>
      <c r="CK1744" s="69"/>
      <c r="CL1744" s="68"/>
      <c r="CM1744" s="67"/>
      <c r="CN1744" s="67"/>
      <c r="CO1744" s="69"/>
      <c r="CP1744" s="68"/>
      <c r="CQ1744" s="67"/>
      <c r="CR1744" s="67"/>
      <c r="CS1744" s="69"/>
      <c r="CT1744" s="81"/>
      <c r="CU1744" s="69"/>
      <c r="CV1744" s="69"/>
      <c r="CW1744" s="69"/>
      <c r="CX1744" s="69"/>
      <c r="CY1744" s="69"/>
      <c r="CZ1744" s="69"/>
    </row>
    <row r="1745" spans="2:104">
      <c r="B1745" s="69"/>
      <c r="C1745" s="69"/>
      <c r="D1745" s="67"/>
      <c r="E1745" s="69"/>
      <c r="F1745" s="68"/>
      <c r="G1745" s="67"/>
      <c r="H1745" s="69"/>
      <c r="I1745" s="69"/>
      <c r="J1745" s="69"/>
      <c r="K1745" s="69"/>
      <c r="L1745" s="69"/>
      <c r="M1745" s="69"/>
      <c r="N1745" s="69"/>
      <c r="O1745" s="69"/>
      <c r="P1745" s="69"/>
      <c r="Q1745" s="69"/>
      <c r="R1745" s="69"/>
      <c r="S1745" s="80"/>
      <c r="T1745" s="80"/>
      <c r="U1745" s="80"/>
      <c r="V1745" s="80"/>
      <c r="W1745" s="80"/>
      <c r="X1745" s="80"/>
      <c r="Y1745" s="80"/>
      <c r="Z1745" s="80"/>
      <c r="AA1745" s="80"/>
      <c r="AB1745" s="80"/>
      <c r="AC1745" s="80"/>
      <c r="AD1745" s="80"/>
      <c r="AE1745" s="69"/>
      <c r="AF1745" s="69"/>
      <c r="AG1745" s="69"/>
      <c r="AH1745" s="80"/>
      <c r="AI1745" s="80"/>
      <c r="AJ1745" s="69"/>
      <c r="AK1745" s="69"/>
      <c r="AL1745" s="80"/>
      <c r="AM1745" s="80"/>
      <c r="AN1745" s="69"/>
      <c r="AO1745" s="69"/>
      <c r="AP1745" s="80"/>
      <c r="AQ1745" s="80"/>
      <c r="AR1745" s="69"/>
      <c r="AS1745" s="69"/>
      <c r="AT1745" s="80"/>
      <c r="AU1745" s="80"/>
      <c r="AV1745" s="69"/>
      <c r="AW1745" s="69"/>
      <c r="AX1745" s="80"/>
      <c r="AY1745" s="80"/>
      <c r="AZ1745" s="69"/>
      <c r="BA1745" s="69"/>
      <c r="BB1745" s="80"/>
      <c r="BC1745" s="80"/>
      <c r="BD1745" s="69"/>
      <c r="BE1745" s="69"/>
      <c r="BF1745" s="80"/>
      <c r="BG1745" s="80"/>
      <c r="BH1745" s="69"/>
      <c r="BI1745" s="69"/>
      <c r="BJ1745" s="80"/>
      <c r="BK1745" s="80"/>
      <c r="BL1745" s="69"/>
      <c r="BM1745" s="69"/>
      <c r="BN1745" s="80"/>
      <c r="BO1745" s="80"/>
      <c r="BP1745" s="69"/>
      <c r="BQ1745" s="69"/>
      <c r="BR1745" s="80"/>
      <c r="BS1745" s="80"/>
      <c r="BT1745" s="69"/>
      <c r="BU1745" s="69"/>
      <c r="BV1745" s="80"/>
      <c r="BW1745" s="80"/>
      <c r="BX1745" s="69"/>
      <c r="BY1745" s="69"/>
      <c r="BZ1745" s="80"/>
      <c r="CA1745" s="80"/>
      <c r="CB1745" s="69"/>
      <c r="CC1745" s="69"/>
      <c r="CD1745" s="80"/>
      <c r="CE1745" s="80"/>
      <c r="CF1745" s="69"/>
      <c r="CG1745" s="69"/>
      <c r="CH1745" s="69"/>
      <c r="CI1745" s="69"/>
      <c r="CJ1745" s="69"/>
      <c r="CK1745" s="69"/>
      <c r="CL1745" s="68"/>
      <c r="CM1745" s="67"/>
      <c r="CN1745" s="67"/>
      <c r="CO1745" s="69"/>
      <c r="CP1745" s="68"/>
      <c r="CQ1745" s="67"/>
      <c r="CR1745" s="67"/>
      <c r="CS1745" s="69"/>
      <c r="CT1745" s="81"/>
      <c r="CU1745" s="69"/>
      <c r="CV1745" s="69"/>
      <c r="CW1745" s="69"/>
      <c r="CX1745" s="69"/>
      <c r="CY1745" s="69"/>
      <c r="CZ1745" s="69"/>
    </row>
    <row r="1746" spans="2:104">
      <c r="B1746" s="69"/>
      <c r="C1746" s="69"/>
      <c r="D1746" s="67"/>
      <c r="E1746" s="69"/>
      <c r="F1746" s="68"/>
      <c r="G1746" s="67"/>
      <c r="H1746" s="69"/>
      <c r="I1746" s="69"/>
      <c r="J1746" s="69"/>
      <c r="K1746" s="69"/>
      <c r="L1746" s="69"/>
      <c r="M1746" s="69"/>
      <c r="N1746" s="69"/>
      <c r="O1746" s="69"/>
      <c r="P1746" s="69"/>
      <c r="Q1746" s="69"/>
      <c r="R1746" s="69"/>
      <c r="S1746" s="80"/>
      <c r="T1746" s="80"/>
      <c r="U1746" s="80"/>
      <c r="V1746" s="80"/>
      <c r="W1746" s="80"/>
      <c r="X1746" s="80"/>
      <c r="Y1746" s="80"/>
      <c r="Z1746" s="80"/>
      <c r="AA1746" s="80"/>
      <c r="AB1746" s="80"/>
      <c r="AC1746" s="80"/>
      <c r="AD1746" s="80"/>
      <c r="AE1746" s="69"/>
      <c r="AF1746" s="69"/>
      <c r="AG1746" s="69"/>
      <c r="AH1746" s="80"/>
      <c r="AI1746" s="80"/>
      <c r="AJ1746" s="69"/>
      <c r="AK1746" s="69"/>
      <c r="AL1746" s="80"/>
      <c r="AM1746" s="80"/>
      <c r="AN1746" s="69"/>
      <c r="AO1746" s="69"/>
      <c r="AP1746" s="80"/>
      <c r="AQ1746" s="80"/>
      <c r="AR1746" s="69"/>
      <c r="AS1746" s="69"/>
      <c r="AT1746" s="80"/>
      <c r="AU1746" s="80"/>
      <c r="AV1746" s="69"/>
      <c r="AW1746" s="69"/>
      <c r="AX1746" s="80"/>
      <c r="AY1746" s="80"/>
      <c r="AZ1746" s="69"/>
      <c r="BA1746" s="69"/>
      <c r="BB1746" s="80"/>
      <c r="BC1746" s="80"/>
      <c r="BD1746" s="69"/>
      <c r="BE1746" s="69"/>
      <c r="BF1746" s="80"/>
      <c r="BG1746" s="80"/>
      <c r="BH1746" s="69"/>
      <c r="BI1746" s="69"/>
      <c r="BJ1746" s="80"/>
      <c r="BK1746" s="80"/>
      <c r="BL1746" s="69"/>
      <c r="BM1746" s="69"/>
      <c r="BN1746" s="80"/>
      <c r="BO1746" s="80"/>
      <c r="BP1746" s="69"/>
      <c r="BQ1746" s="69"/>
      <c r="BR1746" s="80"/>
      <c r="BS1746" s="80"/>
      <c r="BT1746" s="69"/>
      <c r="BU1746" s="69"/>
      <c r="BV1746" s="80"/>
      <c r="BW1746" s="80"/>
      <c r="BX1746" s="69"/>
      <c r="BY1746" s="69"/>
      <c r="BZ1746" s="80"/>
      <c r="CA1746" s="80"/>
      <c r="CB1746" s="69"/>
      <c r="CC1746" s="69"/>
      <c r="CD1746" s="80"/>
      <c r="CE1746" s="80"/>
      <c r="CF1746" s="69"/>
      <c r="CG1746" s="69"/>
      <c r="CH1746" s="69"/>
      <c r="CI1746" s="69"/>
      <c r="CJ1746" s="69"/>
      <c r="CK1746" s="69"/>
      <c r="CL1746" s="68"/>
      <c r="CM1746" s="67"/>
      <c r="CN1746" s="67"/>
      <c r="CO1746" s="69"/>
      <c r="CP1746" s="68"/>
      <c r="CQ1746" s="67"/>
      <c r="CR1746" s="67"/>
      <c r="CS1746" s="69"/>
      <c r="CT1746" s="81"/>
      <c r="CU1746" s="69"/>
      <c r="CV1746" s="69"/>
      <c r="CW1746" s="69"/>
      <c r="CX1746" s="69"/>
      <c r="CY1746" s="69"/>
      <c r="CZ1746" s="69"/>
    </row>
    <row r="1747" spans="2:104">
      <c r="B1747" s="69"/>
      <c r="C1747" s="69"/>
      <c r="D1747" s="67"/>
      <c r="E1747" s="69"/>
      <c r="F1747" s="68"/>
      <c r="G1747" s="67"/>
      <c r="H1747" s="69"/>
      <c r="I1747" s="69"/>
      <c r="J1747" s="69"/>
      <c r="K1747" s="69"/>
      <c r="L1747" s="69"/>
      <c r="M1747" s="69"/>
      <c r="N1747" s="69"/>
      <c r="O1747" s="69"/>
      <c r="P1747" s="69"/>
      <c r="Q1747" s="69"/>
      <c r="R1747" s="69"/>
      <c r="S1747" s="80"/>
      <c r="T1747" s="80"/>
      <c r="U1747" s="80"/>
      <c r="V1747" s="80"/>
      <c r="W1747" s="80"/>
      <c r="X1747" s="80"/>
      <c r="Y1747" s="80"/>
      <c r="Z1747" s="80"/>
      <c r="AA1747" s="80"/>
      <c r="AB1747" s="80"/>
      <c r="AC1747" s="80"/>
      <c r="AD1747" s="80"/>
      <c r="AE1747" s="69"/>
      <c r="AF1747" s="69"/>
      <c r="AG1747" s="69"/>
      <c r="AH1747" s="80"/>
      <c r="AI1747" s="80"/>
      <c r="AJ1747" s="69"/>
      <c r="AK1747" s="69"/>
      <c r="AL1747" s="80"/>
      <c r="AM1747" s="80"/>
      <c r="AN1747" s="69"/>
      <c r="AO1747" s="69"/>
      <c r="AP1747" s="80"/>
      <c r="AQ1747" s="80"/>
      <c r="AR1747" s="69"/>
      <c r="AS1747" s="69"/>
      <c r="AT1747" s="80"/>
      <c r="AU1747" s="80"/>
      <c r="AV1747" s="69"/>
      <c r="AW1747" s="69"/>
      <c r="AX1747" s="80"/>
      <c r="AY1747" s="80"/>
      <c r="AZ1747" s="69"/>
      <c r="BA1747" s="69"/>
      <c r="BB1747" s="80"/>
      <c r="BC1747" s="80"/>
      <c r="BD1747" s="69"/>
      <c r="BE1747" s="69"/>
      <c r="BF1747" s="80"/>
      <c r="BG1747" s="80"/>
      <c r="BH1747" s="69"/>
      <c r="BI1747" s="69"/>
      <c r="BJ1747" s="80"/>
      <c r="BK1747" s="80"/>
      <c r="BL1747" s="69"/>
      <c r="BM1747" s="69"/>
      <c r="BN1747" s="80"/>
      <c r="BO1747" s="80"/>
      <c r="BP1747" s="69"/>
      <c r="BQ1747" s="69"/>
      <c r="BR1747" s="80"/>
      <c r="BS1747" s="80"/>
      <c r="BT1747" s="69"/>
      <c r="BU1747" s="69"/>
      <c r="BV1747" s="80"/>
      <c r="BW1747" s="80"/>
      <c r="BX1747" s="69"/>
      <c r="BY1747" s="69"/>
      <c r="BZ1747" s="80"/>
      <c r="CA1747" s="80"/>
      <c r="CB1747" s="69"/>
      <c r="CC1747" s="69"/>
      <c r="CD1747" s="80"/>
      <c r="CE1747" s="80"/>
      <c r="CF1747" s="69"/>
      <c r="CG1747" s="69"/>
      <c r="CH1747" s="69"/>
      <c r="CI1747" s="69"/>
      <c r="CJ1747" s="69"/>
      <c r="CK1747" s="69"/>
      <c r="CL1747" s="68"/>
      <c r="CM1747" s="67"/>
      <c r="CN1747" s="67"/>
      <c r="CO1747" s="69"/>
      <c r="CP1747" s="68"/>
      <c r="CQ1747" s="67"/>
      <c r="CR1747" s="67"/>
      <c r="CS1747" s="69"/>
      <c r="CT1747" s="81"/>
      <c r="CU1747" s="69"/>
      <c r="CV1747" s="69"/>
      <c r="CW1747" s="69"/>
      <c r="CX1747" s="69"/>
      <c r="CY1747" s="69"/>
      <c r="CZ1747" s="69"/>
    </row>
    <row r="1748" spans="2:104">
      <c r="B1748" s="69"/>
      <c r="C1748" s="69"/>
      <c r="D1748" s="67"/>
      <c r="E1748" s="69"/>
      <c r="F1748" s="68"/>
      <c r="G1748" s="67"/>
      <c r="H1748" s="69"/>
      <c r="I1748" s="69"/>
      <c r="J1748" s="69"/>
      <c r="K1748" s="69"/>
      <c r="L1748" s="69"/>
      <c r="M1748" s="69"/>
      <c r="N1748" s="69"/>
      <c r="O1748" s="69"/>
      <c r="P1748" s="69"/>
      <c r="Q1748" s="69"/>
      <c r="R1748" s="69"/>
      <c r="S1748" s="80"/>
      <c r="T1748" s="80"/>
      <c r="U1748" s="80"/>
      <c r="V1748" s="80"/>
      <c r="W1748" s="80"/>
      <c r="X1748" s="80"/>
      <c r="Y1748" s="80"/>
      <c r="Z1748" s="80"/>
      <c r="AA1748" s="80"/>
      <c r="AB1748" s="80"/>
      <c r="AC1748" s="80"/>
      <c r="AD1748" s="80"/>
      <c r="AE1748" s="69"/>
      <c r="AF1748" s="69"/>
      <c r="AG1748" s="69"/>
      <c r="AH1748" s="80"/>
      <c r="AI1748" s="80"/>
      <c r="AJ1748" s="69"/>
      <c r="AK1748" s="69"/>
      <c r="AL1748" s="80"/>
      <c r="AM1748" s="80"/>
      <c r="AN1748" s="69"/>
      <c r="AO1748" s="69"/>
      <c r="AP1748" s="80"/>
      <c r="AQ1748" s="80"/>
      <c r="AR1748" s="69"/>
      <c r="AS1748" s="69"/>
      <c r="AT1748" s="80"/>
      <c r="AU1748" s="80"/>
      <c r="AV1748" s="69"/>
      <c r="AW1748" s="69"/>
      <c r="AX1748" s="80"/>
      <c r="AY1748" s="80"/>
      <c r="AZ1748" s="69"/>
      <c r="BA1748" s="69"/>
      <c r="BB1748" s="80"/>
      <c r="BC1748" s="80"/>
      <c r="BD1748" s="69"/>
      <c r="BE1748" s="69"/>
      <c r="BF1748" s="80"/>
      <c r="BG1748" s="80"/>
      <c r="BH1748" s="69"/>
      <c r="BI1748" s="69"/>
      <c r="BJ1748" s="80"/>
      <c r="BK1748" s="80"/>
      <c r="BL1748" s="69"/>
      <c r="BM1748" s="69"/>
      <c r="BN1748" s="80"/>
      <c r="BO1748" s="80"/>
      <c r="BP1748" s="69"/>
      <c r="BQ1748" s="69"/>
      <c r="BR1748" s="80"/>
      <c r="BS1748" s="80"/>
      <c r="BT1748" s="69"/>
      <c r="BU1748" s="69"/>
      <c r="BV1748" s="80"/>
      <c r="BW1748" s="80"/>
      <c r="BX1748" s="69"/>
      <c r="BY1748" s="69"/>
      <c r="BZ1748" s="80"/>
      <c r="CA1748" s="80"/>
      <c r="CB1748" s="69"/>
      <c r="CC1748" s="69"/>
      <c r="CD1748" s="80"/>
      <c r="CE1748" s="80"/>
      <c r="CF1748" s="69"/>
      <c r="CG1748" s="69"/>
      <c r="CH1748" s="69"/>
      <c r="CI1748" s="69"/>
      <c r="CJ1748" s="69"/>
      <c r="CK1748" s="69"/>
      <c r="CL1748" s="68"/>
      <c r="CM1748" s="67"/>
      <c r="CN1748" s="67"/>
      <c r="CO1748" s="69"/>
      <c r="CP1748" s="68"/>
      <c r="CQ1748" s="67"/>
      <c r="CR1748" s="67"/>
      <c r="CS1748" s="69"/>
      <c r="CT1748" s="81"/>
      <c r="CU1748" s="69"/>
      <c r="CV1748" s="69"/>
      <c r="CW1748" s="69"/>
      <c r="CX1748" s="69"/>
      <c r="CY1748" s="69"/>
      <c r="CZ1748" s="69"/>
    </row>
    <row r="1749" spans="2:104">
      <c r="B1749" s="69"/>
      <c r="C1749" s="69"/>
      <c r="D1749" s="67"/>
      <c r="E1749" s="69"/>
      <c r="F1749" s="68"/>
      <c r="G1749" s="67"/>
      <c r="H1749" s="69"/>
      <c r="I1749" s="69"/>
      <c r="J1749" s="69"/>
      <c r="K1749" s="69"/>
      <c r="L1749" s="69"/>
      <c r="M1749" s="69"/>
      <c r="N1749" s="69"/>
      <c r="O1749" s="69"/>
      <c r="P1749" s="69"/>
      <c r="Q1749" s="69"/>
      <c r="R1749" s="69"/>
      <c r="S1749" s="80"/>
      <c r="T1749" s="80"/>
      <c r="U1749" s="80"/>
      <c r="V1749" s="80"/>
      <c r="W1749" s="80"/>
      <c r="X1749" s="80"/>
      <c r="Y1749" s="80"/>
      <c r="Z1749" s="80"/>
      <c r="AA1749" s="80"/>
      <c r="AB1749" s="80"/>
      <c r="AC1749" s="80"/>
      <c r="AD1749" s="80"/>
      <c r="AE1749" s="69"/>
      <c r="AF1749" s="69"/>
      <c r="AG1749" s="69"/>
      <c r="AH1749" s="80"/>
      <c r="AI1749" s="80"/>
      <c r="AJ1749" s="69"/>
      <c r="AK1749" s="69"/>
      <c r="AL1749" s="80"/>
      <c r="AM1749" s="80"/>
      <c r="AN1749" s="69"/>
      <c r="AO1749" s="69"/>
      <c r="AP1749" s="80"/>
      <c r="AQ1749" s="80"/>
      <c r="AR1749" s="69"/>
      <c r="AS1749" s="69"/>
      <c r="AT1749" s="80"/>
      <c r="AU1749" s="80"/>
      <c r="AV1749" s="69"/>
      <c r="AW1749" s="69"/>
      <c r="AX1749" s="80"/>
      <c r="AY1749" s="80"/>
      <c r="AZ1749" s="69"/>
      <c r="BA1749" s="69"/>
      <c r="BB1749" s="80"/>
      <c r="BC1749" s="80"/>
      <c r="BD1749" s="69"/>
      <c r="BE1749" s="69"/>
      <c r="BF1749" s="80"/>
      <c r="BG1749" s="80"/>
      <c r="BH1749" s="69"/>
      <c r="BI1749" s="69"/>
      <c r="BJ1749" s="80"/>
      <c r="BK1749" s="80"/>
      <c r="BL1749" s="69"/>
      <c r="BM1749" s="69"/>
      <c r="BN1749" s="80"/>
      <c r="BO1749" s="80"/>
      <c r="BP1749" s="69"/>
      <c r="BQ1749" s="69"/>
      <c r="BR1749" s="80"/>
      <c r="BS1749" s="80"/>
      <c r="BT1749" s="69"/>
      <c r="BU1749" s="69"/>
      <c r="BV1749" s="80"/>
      <c r="BW1749" s="80"/>
      <c r="BX1749" s="69"/>
      <c r="BY1749" s="69"/>
      <c r="BZ1749" s="80"/>
      <c r="CA1749" s="80"/>
      <c r="CB1749" s="69"/>
      <c r="CC1749" s="69"/>
      <c r="CD1749" s="80"/>
      <c r="CE1749" s="80"/>
      <c r="CF1749" s="69"/>
      <c r="CG1749" s="69"/>
      <c r="CH1749" s="69"/>
      <c r="CI1749" s="69"/>
      <c r="CJ1749" s="69"/>
      <c r="CK1749" s="69"/>
      <c r="CL1749" s="68"/>
      <c r="CM1749" s="67"/>
      <c r="CN1749" s="67"/>
      <c r="CO1749" s="69"/>
      <c r="CP1749" s="68"/>
      <c r="CQ1749" s="67"/>
      <c r="CR1749" s="67"/>
      <c r="CS1749" s="69"/>
      <c r="CT1749" s="81"/>
      <c r="CU1749" s="69"/>
      <c r="CV1749" s="69"/>
      <c r="CW1749" s="69"/>
      <c r="CX1749" s="69"/>
      <c r="CY1749" s="69"/>
      <c r="CZ1749" s="69"/>
    </row>
    <row r="1750" spans="2:104">
      <c r="B1750" s="69"/>
      <c r="C1750" s="69"/>
      <c r="D1750" s="67"/>
      <c r="E1750" s="69"/>
      <c r="F1750" s="68"/>
      <c r="G1750" s="67"/>
      <c r="H1750" s="69"/>
      <c r="I1750" s="69"/>
      <c r="J1750" s="69"/>
      <c r="K1750" s="69"/>
      <c r="L1750" s="69"/>
      <c r="M1750" s="69"/>
      <c r="N1750" s="69"/>
      <c r="O1750" s="69"/>
      <c r="P1750" s="69"/>
      <c r="Q1750" s="69"/>
      <c r="R1750" s="69"/>
      <c r="S1750" s="80"/>
      <c r="T1750" s="80"/>
      <c r="U1750" s="80"/>
      <c r="V1750" s="80"/>
      <c r="W1750" s="80"/>
      <c r="X1750" s="80"/>
      <c r="Y1750" s="80"/>
      <c r="Z1750" s="80"/>
      <c r="AA1750" s="80"/>
      <c r="AB1750" s="80"/>
      <c r="AC1750" s="80"/>
      <c r="AD1750" s="80"/>
      <c r="AE1750" s="69"/>
      <c r="AF1750" s="69"/>
      <c r="AG1750" s="69"/>
      <c r="AH1750" s="80"/>
      <c r="AI1750" s="80"/>
      <c r="AJ1750" s="69"/>
      <c r="AK1750" s="69"/>
      <c r="AL1750" s="80"/>
      <c r="AM1750" s="80"/>
      <c r="AN1750" s="69"/>
      <c r="AO1750" s="69"/>
      <c r="AP1750" s="80"/>
      <c r="AQ1750" s="80"/>
      <c r="AR1750" s="69"/>
      <c r="AS1750" s="69"/>
      <c r="AT1750" s="80"/>
      <c r="AU1750" s="80"/>
      <c r="AV1750" s="69"/>
      <c r="AW1750" s="69"/>
      <c r="AX1750" s="80"/>
      <c r="AY1750" s="80"/>
      <c r="AZ1750" s="69"/>
      <c r="BA1750" s="69"/>
      <c r="BB1750" s="80"/>
      <c r="BC1750" s="80"/>
      <c r="BD1750" s="69"/>
      <c r="BE1750" s="69"/>
      <c r="BF1750" s="80"/>
      <c r="BG1750" s="80"/>
      <c r="BH1750" s="69"/>
      <c r="BI1750" s="69"/>
      <c r="BJ1750" s="80"/>
      <c r="BK1750" s="80"/>
      <c r="BL1750" s="69"/>
      <c r="BM1750" s="69"/>
      <c r="BN1750" s="80"/>
      <c r="BO1750" s="80"/>
      <c r="BP1750" s="69"/>
      <c r="BQ1750" s="69"/>
      <c r="BR1750" s="80"/>
      <c r="BS1750" s="80"/>
      <c r="BT1750" s="69"/>
      <c r="BU1750" s="69"/>
      <c r="BV1750" s="80"/>
      <c r="BW1750" s="80"/>
      <c r="BX1750" s="69"/>
      <c r="BY1750" s="69"/>
      <c r="BZ1750" s="80"/>
      <c r="CA1750" s="80"/>
      <c r="CB1750" s="69"/>
      <c r="CC1750" s="69"/>
      <c r="CD1750" s="80"/>
      <c r="CE1750" s="80"/>
      <c r="CF1750" s="69"/>
      <c r="CG1750" s="69"/>
      <c r="CH1750" s="69"/>
      <c r="CI1750" s="69"/>
      <c r="CJ1750" s="69"/>
      <c r="CK1750" s="69"/>
      <c r="CL1750" s="68"/>
      <c r="CM1750" s="67"/>
      <c r="CN1750" s="67"/>
      <c r="CO1750" s="69"/>
      <c r="CP1750" s="68"/>
      <c r="CQ1750" s="67"/>
      <c r="CR1750" s="67"/>
      <c r="CS1750" s="69"/>
      <c r="CT1750" s="81"/>
      <c r="CU1750" s="69"/>
      <c r="CV1750" s="69"/>
      <c r="CW1750" s="69"/>
      <c r="CX1750" s="69"/>
      <c r="CY1750" s="69"/>
      <c r="CZ1750" s="69"/>
    </row>
    <row r="1751" spans="2:104">
      <c r="B1751" s="69"/>
      <c r="C1751" s="69"/>
      <c r="D1751" s="67"/>
      <c r="E1751" s="69"/>
      <c r="F1751" s="68"/>
      <c r="G1751" s="67"/>
      <c r="H1751" s="69"/>
      <c r="I1751" s="69"/>
      <c r="J1751" s="69"/>
      <c r="K1751" s="69"/>
      <c r="L1751" s="69"/>
      <c r="M1751" s="69"/>
      <c r="N1751" s="69"/>
      <c r="O1751" s="69"/>
      <c r="P1751" s="69"/>
      <c r="Q1751" s="69"/>
      <c r="R1751" s="69"/>
      <c r="S1751" s="80"/>
      <c r="T1751" s="80"/>
      <c r="U1751" s="80"/>
      <c r="V1751" s="80"/>
      <c r="W1751" s="80"/>
      <c r="X1751" s="80"/>
      <c r="Y1751" s="80"/>
      <c r="Z1751" s="80"/>
      <c r="AA1751" s="80"/>
      <c r="AB1751" s="80"/>
      <c r="AC1751" s="80"/>
      <c r="AD1751" s="80"/>
      <c r="AE1751" s="69"/>
      <c r="AF1751" s="69"/>
      <c r="AG1751" s="69"/>
      <c r="AH1751" s="80"/>
      <c r="AI1751" s="80"/>
      <c r="AJ1751" s="69"/>
      <c r="AK1751" s="69"/>
      <c r="AL1751" s="80"/>
      <c r="AM1751" s="80"/>
      <c r="AN1751" s="69"/>
      <c r="AO1751" s="69"/>
      <c r="AP1751" s="80"/>
      <c r="AQ1751" s="80"/>
      <c r="AR1751" s="69"/>
      <c r="AS1751" s="69"/>
      <c r="AT1751" s="80"/>
      <c r="AU1751" s="80"/>
      <c r="AV1751" s="69"/>
      <c r="AW1751" s="69"/>
      <c r="AX1751" s="80"/>
      <c r="AY1751" s="80"/>
      <c r="AZ1751" s="69"/>
      <c r="BA1751" s="69"/>
      <c r="BB1751" s="80"/>
      <c r="BC1751" s="80"/>
      <c r="BD1751" s="69"/>
      <c r="BE1751" s="69"/>
      <c r="BF1751" s="80"/>
      <c r="BG1751" s="80"/>
      <c r="BH1751" s="69"/>
      <c r="BI1751" s="69"/>
      <c r="BJ1751" s="80"/>
      <c r="BK1751" s="80"/>
      <c r="BL1751" s="69"/>
      <c r="BM1751" s="69"/>
      <c r="BN1751" s="80"/>
      <c r="BO1751" s="80"/>
      <c r="BP1751" s="69"/>
      <c r="BQ1751" s="69"/>
      <c r="BR1751" s="80"/>
      <c r="BS1751" s="80"/>
      <c r="BT1751" s="69"/>
      <c r="BU1751" s="69"/>
      <c r="BV1751" s="80"/>
      <c r="BW1751" s="80"/>
      <c r="BX1751" s="69"/>
      <c r="BY1751" s="69"/>
      <c r="BZ1751" s="80"/>
      <c r="CA1751" s="80"/>
      <c r="CB1751" s="69"/>
      <c r="CC1751" s="69"/>
      <c r="CD1751" s="80"/>
      <c r="CE1751" s="80"/>
      <c r="CF1751" s="69"/>
      <c r="CG1751" s="69"/>
      <c r="CH1751" s="69"/>
      <c r="CI1751" s="69"/>
      <c r="CJ1751" s="69"/>
      <c r="CK1751" s="69"/>
      <c r="CL1751" s="68"/>
      <c r="CM1751" s="67"/>
      <c r="CN1751" s="67"/>
      <c r="CO1751" s="69"/>
      <c r="CP1751" s="68"/>
      <c r="CQ1751" s="67"/>
      <c r="CR1751" s="67"/>
      <c r="CS1751" s="69"/>
      <c r="CT1751" s="81"/>
      <c r="CU1751" s="69"/>
      <c r="CV1751" s="69"/>
      <c r="CW1751" s="69"/>
      <c r="CX1751" s="69"/>
      <c r="CY1751" s="69"/>
      <c r="CZ1751" s="69"/>
    </row>
    <row r="1752" spans="2:104">
      <c r="B1752" s="69"/>
      <c r="C1752" s="69"/>
      <c r="D1752" s="67"/>
      <c r="E1752" s="69"/>
      <c r="F1752" s="68"/>
      <c r="G1752" s="67"/>
      <c r="H1752" s="69"/>
      <c r="I1752" s="69"/>
      <c r="J1752" s="69"/>
      <c r="K1752" s="69"/>
      <c r="L1752" s="69"/>
      <c r="M1752" s="69"/>
      <c r="N1752" s="69"/>
      <c r="O1752" s="69"/>
      <c r="P1752" s="69"/>
      <c r="Q1752" s="69"/>
      <c r="R1752" s="69"/>
      <c r="S1752" s="80"/>
      <c r="T1752" s="80"/>
      <c r="U1752" s="80"/>
      <c r="V1752" s="80"/>
      <c r="W1752" s="80"/>
      <c r="X1752" s="80"/>
      <c r="Y1752" s="80"/>
      <c r="Z1752" s="80"/>
      <c r="AA1752" s="80"/>
      <c r="AB1752" s="80"/>
      <c r="AC1752" s="80"/>
      <c r="AD1752" s="80"/>
      <c r="AE1752" s="69"/>
      <c r="AF1752" s="69"/>
      <c r="AG1752" s="69"/>
      <c r="AH1752" s="80"/>
      <c r="AI1752" s="80"/>
      <c r="AJ1752" s="69"/>
      <c r="AK1752" s="69"/>
      <c r="AL1752" s="80"/>
      <c r="AM1752" s="80"/>
      <c r="AN1752" s="69"/>
      <c r="AO1752" s="69"/>
      <c r="AP1752" s="80"/>
      <c r="AQ1752" s="80"/>
      <c r="AR1752" s="69"/>
      <c r="AS1752" s="69"/>
      <c r="AT1752" s="80"/>
      <c r="AU1752" s="80"/>
      <c r="AV1752" s="69"/>
      <c r="AW1752" s="69"/>
      <c r="AX1752" s="80"/>
      <c r="AY1752" s="80"/>
      <c r="AZ1752" s="69"/>
      <c r="BA1752" s="69"/>
      <c r="BB1752" s="80"/>
      <c r="BC1752" s="80"/>
      <c r="BD1752" s="69"/>
      <c r="BE1752" s="69"/>
      <c r="BF1752" s="80"/>
      <c r="BG1752" s="80"/>
      <c r="BH1752" s="69"/>
      <c r="BI1752" s="69"/>
      <c r="BJ1752" s="80"/>
      <c r="BK1752" s="80"/>
      <c r="BL1752" s="69"/>
      <c r="BM1752" s="69"/>
      <c r="BN1752" s="80"/>
      <c r="BO1752" s="80"/>
      <c r="BP1752" s="69"/>
      <c r="BQ1752" s="69"/>
      <c r="BR1752" s="80"/>
      <c r="BS1752" s="80"/>
      <c r="BT1752" s="69"/>
      <c r="BU1752" s="69"/>
      <c r="BV1752" s="80"/>
      <c r="BW1752" s="80"/>
      <c r="BX1752" s="69"/>
      <c r="BY1752" s="69"/>
      <c r="BZ1752" s="80"/>
      <c r="CA1752" s="80"/>
      <c r="CB1752" s="69"/>
      <c r="CC1752" s="69"/>
      <c r="CD1752" s="80"/>
      <c r="CE1752" s="80"/>
      <c r="CF1752" s="69"/>
      <c r="CG1752" s="69"/>
      <c r="CH1752" s="69"/>
      <c r="CI1752" s="69"/>
      <c r="CJ1752" s="69"/>
      <c r="CK1752" s="69"/>
      <c r="CL1752" s="68"/>
      <c r="CM1752" s="67"/>
      <c r="CN1752" s="67"/>
      <c r="CO1752" s="69"/>
      <c r="CP1752" s="68"/>
      <c r="CQ1752" s="67"/>
      <c r="CR1752" s="67"/>
      <c r="CS1752" s="69"/>
      <c r="CT1752" s="81"/>
      <c r="CU1752" s="69"/>
      <c r="CV1752" s="69"/>
      <c r="CW1752" s="69"/>
      <c r="CX1752" s="69"/>
      <c r="CY1752" s="69"/>
      <c r="CZ1752" s="69"/>
    </row>
    <row r="1753" spans="2:104">
      <c r="B1753" s="69"/>
      <c r="C1753" s="69"/>
      <c r="D1753" s="67"/>
      <c r="E1753" s="69"/>
      <c r="F1753" s="68"/>
      <c r="G1753" s="67"/>
      <c r="H1753" s="69"/>
      <c r="I1753" s="69"/>
      <c r="J1753" s="69"/>
      <c r="K1753" s="69"/>
      <c r="L1753" s="69"/>
      <c r="M1753" s="69"/>
      <c r="N1753" s="69"/>
      <c r="O1753" s="69"/>
      <c r="P1753" s="69"/>
      <c r="Q1753" s="69"/>
      <c r="R1753" s="69"/>
      <c r="S1753" s="80"/>
      <c r="T1753" s="80"/>
      <c r="U1753" s="80"/>
      <c r="V1753" s="80"/>
      <c r="W1753" s="80"/>
      <c r="X1753" s="80"/>
      <c r="Y1753" s="80"/>
      <c r="Z1753" s="80"/>
      <c r="AA1753" s="80"/>
      <c r="AB1753" s="80"/>
      <c r="AC1753" s="80"/>
      <c r="AD1753" s="80"/>
      <c r="AE1753" s="69"/>
      <c r="AF1753" s="69"/>
      <c r="AG1753" s="69"/>
      <c r="AH1753" s="80"/>
      <c r="AI1753" s="80"/>
      <c r="AJ1753" s="69"/>
      <c r="AK1753" s="69"/>
      <c r="AL1753" s="80"/>
      <c r="AM1753" s="80"/>
      <c r="AN1753" s="69"/>
      <c r="AO1753" s="69"/>
      <c r="AP1753" s="80"/>
      <c r="AQ1753" s="80"/>
      <c r="AR1753" s="69"/>
      <c r="AS1753" s="69"/>
      <c r="AT1753" s="80"/>
      <c r="AU1753" s="80"/>
      <c r="AV1753" s="69"/>
      <c r="AW1753" s="69"/>
      <c r="AX1753" s="80"/>
      <c r="AY1753" s="80"/>
      <c r="AZ1753" s="69"/>
      <c r="BA1753" s="69"/>
      <c r="BB1753" s="80"/>
      <c r="BC1753" s="80"/>
      <c r="BD1753" s="69"/>
      <c r="BE1753" s="69"/>
      <c r="BF1753" s="80"/>
      <c r="BG1753" s="80"/>
      <c r="BH1753" s="69"/>
      <c r="BI1753" s="69"/>
      <c r="BJ1753" s="80"/>
      <c r="BK1753" s="80"/>
      <c r="BL1753" s="69"/>
      <c r="BM1753" s="69"/>
      <c r="BN1753" s="80"/>
      <c r="BO1753" s="80"/>
      <c r="BP1753" s="69"/>
      <c r="BQ1753" s="69"/>
      <c r="BR1753" s="80"/>
      <c r="BS1753" s="80"/>
      <c r="BT1753" s="69"/>
      <c r="BU1753" s="69"/>
      <c r="BV1753" s="80"/>
      <c r="BW1753" s="80"/>
      <c r="BX1753" s="69"/>
      <c r="BY1753" s="69"/>
      <c r="BZ1753" s="80"/>
      <c r="CA1753" s="80"/>
      <c r="CB1753" s="69"/>
      <c r="CC1753" s="69"/>
      <c r="CD1753" s="80"/>
      <c r="CE1753" s="80"/>
      <c r="CF1753" s="69"/>
      <c r="CG1753" s="69"/>
      <c r="CH1753" s="69"/>
      <c r="CI1753" s="69"/>
      <c r="CJ1753" s="69"/>
      <c r="CK1753" s="69"/>
      <c r="CL1753" s="68"/>
      <c r="CM1753" s="67"/>
      <c r="CN1753" s="67"/>
      <c r="CO1753" s="69"/>
      <c r="CP1753" s="68"/>
      <c r="CQ1753" s="67"/>
      <c r="CR1753" s="67"/>
      <c r="CS1753" s="69"/>
      <c r="CT1753" s="81"/>
      <c r="CU1753" s="69"/>
      <c r="CV1753" s="69"/>
      <c r="CW1753" s="69"/>
      <c r="CX1753" s="69"/>
      <c r="CY1753" s="69"/>
      <c r="CZ1753" s="69"/>
    </row>
    <row r="1754" spans="2:104">
      <c r="B1754" s="69"/>
      <c r="C1754" s="69"/>
      <c r="D1754" s="67"/>
      <c r="E1754" s="69"/>
      <c r="F1754" s="68"/>
      <c r="G1754" s="67"/>
      <c r="H1754" s="69"/>
      <c r="I1754" s="69"/>
      <c r="J1754" s="69"/>
      <c r="K1754" s="69"/>
      <c r="L1754" s="69"/>
      <c r="M1754" s="69"/>
      <c r="N1754" s="69"/>
      <c r="O1754" s="69"/>
      <c r="P1754" s="69"/>
      <c r="Q1754" s="69"/>
      <c r="R1754" s="69"/>
      <c r="S1754" s="80"/>
      <c r="T1754" s="80"/>
      <c r="U1754" s="80"/>
      <c r="V1754" s="80"/>
      <c r="W1754" s="80"/>
      <c r="X1754" s="80"/>
      <c r="Y1754" s="80"/>
      <c r="Z1754" s="80"/>
      <c r="AA1754" s="80"/>
      <c r="AB1754" s="80"/>
      <c r="AC1754" s="80"/>
      <c r="AD1754" s="80"/>
      <c r="AE1754" s="69"/>
      <c r="AF1754" s="69"/>
      <c r="AG1754" s="69"/>
      <c r="AH1754" s="80"/>
      <c r="AI1754" s="80"/>
      <c r="AJ1754" s="69"/>
      <c r="AK1754" s="69"/>
      <c r="AL1754" s="80"/>
      <c r="AM1754" s="80"/>
      <c r="AN1754" s="69"/>
      <c r="AO1754" s="69"/>
      <c r="AP1754" s="80"/>
      <c r="AQ1754" s="80"/>
      <c r="AR1754" s="69"/>
      <c r="AS1754" s="69"/>
      <c r="AT1754" s="80"/>
      <c r="AU1754" s="80"/>
      <c r="AV1754" s="69"/>
      <c r="AW1754" s="69"/>
      <c r="AX1754" s="80"/>
      <c r="AY1754" s="80"/>
      <c r="AZ1754" s="69"/>
      <c r="BA1754" s="69"/>
      <c r="BB1754" s="80"/>
      <c r="BC1754" s="80"/>
      <c r="BD1754" s="69"/>
      <c r="BE1754" s="69"/>
      <c r="BF1754" s="80"/>
      <c r="BG1754" s="80"/>
      <c r="BH1754" s="69"/>
      <c r="BI1754" s="69"/>
      <c r="BJ1754" s="80"/>
      <c r="BK1754" s="80"/>
      <c r="BL1754" s="69"/>
      <c r="BM1754" s="69"/>
      <c r="BN1754" s="80"/>
      <c r="BO1754" s="80"/>
      <c r="BP1754" s="69"/>
      <c r="BQ1754" s="69"/>
      <c r="BR1754" s="80"/>
      <c r="BS1754" s="80"/>
      <c r="BT1754" s="69"/>
      <c r="BU1754" s="69"/>
      <c r="BV1754" s="80"/>
      <c r="BW1754" s="80"/>
      <c r="BX1754" s="69"/>
      <c r="BY1754" s="69"/>
      <c r="BZ1754" s="80"/>
      <c r="CA1754" s="80"/>
      <c r="CB1754" s="69"/>
      <c r="CC1754" s="69"/>
      <c r="CD1754" s="80"/>
      <c r="CE1754" s="80"/>
      <c r="CF1754" s="69"/>
      <c r="CG1754" s="69"/>
      <c r="CH1754" s="69"/>
      <c r="CI1754" s="69"/>
      <c r="CJ1754" s="69"/>
      <c r="CK1754" s="69"/>
      <c r="CL1754" s="68"/>
      <c r="CM1754" s="67"/>
      <c r="CN1754" s="67"/>
      <c r="CO1754" s="68"/>
      <c r="CP1754" s="68"/>
      <c r="CQ1754" s="67"/>
      <c r="CR1754" s="67"/>
      <c r="CS1754" s="69"/>
      <c r="CT1754" s="81"/>
      <c r="CU1754" s="69"/>
      <c r="CV1754" s="69"/>
      <c r="CW1754" s="69"/>
      <c r="CX1754" s="69"/>
      <c r="CY1754" s="69"/>
      <c r="CZ1754" s="69"/>
    </row>
    <row r="1755" spans="2:104">
      <c r="B1755" s="69"/>
      <c r="C1755" s="69"/>
      <c r="D1755" s="67"/>
      <c r="E1755" s="69"/>
      <c r="F1755" s="68"/>
      <c r="G1755" s="67"/>
      <c r="H1755" s="69"/>
      <c r="I1755" s="69"/>
      <c r="J1755" s="69"/>
      <c r="K1755" s="69"/>
      <c r="L1755" s="69"/>
      <c r="M1755" s="69"/>
      <c r="N1755" s="69"/>
      <c r="O1755" s="69"/>
      <c r="P1755" s="69"/>
      <c r="Q1755" s="69"/>
      <c r="R1755" s="69"/>
      <c r="S1755" s="80"/>
      <c r="T1755" s="80"/>
      <c r="U1755" s="80"/>
      <c r="V1755" s="80"/>
      <c r="W1755" s="80"/>
      <c r="X1755" s="80"/>
      <c r="Y1755" s="80"/>
      <c r="Z1755" s="80"/>
      <c r="AA1755" s="80"/>
      <c r="AB1755" s="80"/>
      <c r="AC1755" s="80"/>
      <c r="AD1755" s="80"/>
      <c r="AE1755" s="69"/>
      <c r="AF1755" s="69"/>
      <c r="AG1755" s="69"/>
      <c r="AH1755" s="80"/>
      <c r="AI1755" s="80"/>
      <c r="AJ1755" s="69"/>
      <c r="AK1755" s="69"/>
      <c r="AL1755" s="80"/>
      <c r="AM1755" s="80"/>
      <c r="AN1755" s="69"/>
      <c r="AO1755" s="69"/>
      <c r="AP1755" s="80"/>
      <c r="AQ1755" s="80"/>
      <c r="AR1755" s="69"/>
      <c r="AS1755" s="69"/>
      <c r="AT1755" s="80"/>
      <c r="AU1755" s="80"/>
      <c r="AV1755" s="69"/>
      <c r="AW1755" s="69"/>
      <c r="AX1755" s="80"/>
      <c r="AY1755" s="80"/>
      <c r="AZ1755" s="69"/>
      <c r="BA1755" s="69"/>
      <c r="BB1755" s="80"/>
      <c r="BC1755" s="80"/>
      <c r="BD1755" s="69"/>
      <c r="BE1755" s="69"/>
      <c r="BF1755" s="80"/>
      <c r="BG1755" s="80"/>
      <c r="BH1755" s="69"/>
      <c r="BI1755" s="69"/>
      <c r="BJ1755" s="80"/>
      <c r="BK1755" s="80"/>
      <c r="BL1755" s="69"/>
      <c r="BM1755" s="69"/>
      <c r="BN1755" s="80"/>
      <c r="BO1755" s="80"/>
      <c r="BP1755" s="69"/>
      <c r="BQ1755" s="69"/>
      <c r="BR1755" s="80"/>
      <c r="BS1755" s="80"/>
      <c r="BT1755" s="69"/>
      <c r="BU1755" s="69"/>
      <c r="BV1755" s="80"/>
      <c r="BW1755" s="80"/>
      <c r="BX1755" s="69"/>
      <c r="BY1755" s="69"/>
      <c r="BZ1755" s="80"/>
      <c r="CA1755" s="80"/>
      <c r="CB1755" s="69"/>
      <c r="CC1755" s="69"/>
      <c r="CD1755" s="80"/>
      <c r="CE1755" s="80"/>
      <c r="CF1755" s="69"/>
      <c r="CG1755" s="69"/>
      <c r="CH1755" s="69"/>
      <c r="CI1755" s="69"/>
      <c r="CJ1755" s="69"/>
      <c r="CK1755" s="69"/>
      <c r="CL1755" s="68"/>
      <c r="CM1755" s="67"/>
      <c r="CN1755" s="67"/>
      <c r="CO1755" s="68"/>
      <c r="CP1755" s="68"/>
      <c r="CQ1755" s="67"/>
      <c r="CR1755" s="67"/>
      <c r="CS1755" s="69"/>
      <c r="CT1755" s="81"/>
      <c r="CU1755" s="69"/>
      <c r="CV1755" s="69"/>
      <c r="CW1755" s="69"/>
      <c r="CX1755" s="69"/>
      <c r="CY1755" s="69"/>
      <c r="CZ1755" s="69"/>
    </row>
    <row r="1756" spans="2:104">
      <c r="B1756" s="69"/>
      <c r="C1756" s="69"/>
      <c r="D1756" s="67"/>
      <c r="E1756" s="69"/>
      <c r="F1756" s="68"/>
      <c r="G1756" s="67"/>
      <c r="H1756" s="69"/>
      <c r="I1756" s="69"/>
      <c r="J1756" s="69"/>
      <c r="K1756" s="69"/>
      <c r="L1756" s="69"/>
      <c r="M1756" s="69"/>
      <c r="N1756" s="69"/>
      <c r="O1756" s="69"/>
      <c r="P1756" s="69"/>
      <c r="Q1756" s="69"/>
      <c r="R1756" s="69"/>
      <c r="S1756" s="80"/>
      <c r="T1756" s="80"/>
      <c r="U1756" s="80"/>
      <c r="V1756" s="80"/>
      <c r="W1756" s="80"/>
      <c r="X1756" s="80"/>
      <c r="Y1756" s="80"/>
      <c r="Z1756" s="80"/>
      <c r="AA1756" s="80"/>
      <c r="AB1756" s="80"/>
      <c r="AC1756" s="80"/>
      <c r="AD1756" s="80"/>
      <c r="AE1756" s="69"/>
      <c r="AF1756" s="69"/>
      <c r="AG1756" s="69"/>
      <c r="AH1756" s="80"/>
      <c r="AI1756" s="80"/>
      <c r="AJ1756" s="69"/>
      <c r="AK1756" s="69"/>
      <c r="AL1756" s="80"/>
      <c r="AM1756" s="80"/>
      <c r="AN1756" s="69"/>
      <c r="AO1756" s="69"/>
      <c r="AP1756" s="80"/>
      <c r="AQ1756" s="80"/>
      <c r="AR1756" s="69"/>
      <c r="AS1756" s="69"/>
      <c r="AT1756" s="80"/>
      <c r="AU1756" s="80"/>
      <c r="AV1756" s="69"/>
      <c r="AW1756" s="69"/>
      <c r="AX1756" s="80"/>
      <c r="AY1756" s="80"/>
      <c r="AZ1756" s="69"/>
      <c r="BA1756" s="69"/>
      <c r="BB1756" s="80"/>
      <c r="BC1756" s="80"/>
      <c r="BD1756" s="69"/>
      <c r="BE1756" s="69"/>
      <c r="BF1756" s="80"/>
      <c r="BG1756" s="80"/>
      <c r="BH1756" s="69"/>
      <c r="BI1756" s="69"/>
      <c r="BJ1756" s="80"/>
      <c r="BK1756" s="80"/>
      <c r="BL1756" s="69"/>
      <c r="BM1756" s="69"/>
      <c r="BN1756" s="80"/>
      <c r="BO1756" s="80"/>
      <c r="BP1756" s="69"/>
      <c r="BQ1756" s="69"/>
      <c r="BR1756" s="80"/>
      <c r="BS1756" s="80"/>
      <c r="BT1756" s="69"/>
      <c r="BU1756" s="69"/>
      <c r="BV1756" s="80"/>
      <c r="BW1756" s="80"/>
      <c r="BX1756" s="69"/>
      <c r="BY1756" s="69"/>
      <c r="BZ1756" s="80"/>
      <c r="CA1756" s="80"/>
      <c r="CB1756" s="69"/>
      <c r="CC1756" s="69"/>
      <c r="CD1756" s="80"/>
      <c r="CE1756" s="80"/>
      <c r="CF1756" s="69"/>
      <c r="CG1756" s="69"/>
      <c r="CH1756" s="69"/>
      <c r="CI1756" s="69"/>
      <c r="CJ1756" s="69"/>
      <c r="CK1756" s="69"/>
      <c r="CL1756" s="68"/>
      <c r="CM1756" s="67"/>
      <c r="CN1756" s="67"/>
      <c r="CO1756" s="68"/>
      <c r="CP1756" s="68"/>
      <c r="CQ1756" s="67"/>
      <c r="CR1756" s="67"/>
      <c r="CS1756" s="69"/>
      <c r="CT1756" s="81"/>
      <c r="CU1756" s="69"/>
      <c r="CV1756" s="69"/>
      <c r="CW1756" s="69"/>
      <c r="CX1756" s="69"/>
      <c r="CY1756" s="69"/>
      <c r="CZ1756" s="69"/>
    </row>
    <row r="1757" spans="2:104">
      <c r="B1757" s="69"/>
      <c r="C1757" s="69"/>
      <c r="D1757" s="67"/>
      <c r="E1757" s="69"/>
      <c r="F1757" s="68"/>
      <c r="G1757" s="67"/>
      <c r="H1757" s="69"/>
      <c r="I1757" s="69"/>
      <c r="J1757" s="69"/>
      <c r="K1757" s="69"/>
      <c r="L1757" s="69"/>
      <c r="M1757" s="69"/>
      <c r="N1757" s="69"/>
      <c r="O1757" s="69"/>
      <c r="P1757" s="69"/>
      <c r="Q1757" s="69"/>
      <c r="R1757" s="69"/>
      <c r="S1757" s="80"/>
      <c r="T1757" s="80"/>
      <c r="U1757" s="80"/>
      <c r="V1757" s="80"/>
      <c r="W1757" s="80"/>
      <c r="X1757" s="80"/>
      <c r="Y1757" s="80"/>
      <c r="Z1757" s="80"/>
      <c r="AA1757" s="80"/>
      <c r="AB1757" s="80"/>
      <c r="AC1757" s="80"/>
      <c r="AD1757" s="80"/>
      <c r="AE1757" s="69"/>
      <c r="AF1757" s="69"/>
      <c r="AG1757" s="69"/>
      <c r="AH1757" s="80"/>
      <c r="AI1757" s="80"/>
      <c r="AJ1757" s="69"/>
      <c r="AK1757" s="69"/>
      <c r="AL1757" s="80"/>
      <c r="AM1757" s="80"/>
      <c r="AN1757" s="69"/>
      <c r="AO1757" s="69"/>
      <c r="AP1757" s="80"/>
      <c r="AQ1757" s="80"/>
      <c r="AR1757" s="69"/>
      <c r="AS1757" s="69"/>
      <c r="AT1757" s="80"/>
      <c r="AU1757" s="80"/>
      <c r="AV1757" s="69"/>
      <c r="AW1757" s="69"/>
      <c r="AX1757" s="80"/>
      <c r="AY1757" s="80"/>
      <c r="AZ1757" s="69"/>
      <c r="BA1757" s="69"/>
      <c r="BB1757" s="80"/>
      <c r="BC1757" s="80"/>
      <c r="BD1757" s="69"/>
      <c r="BE1757" s="69"/>
      <c r="BF1757" s="80"/>
      <c r="BG1757" s="80"/>
      <c r="BH1757" s="69"/>
      <c r="BI1757" s="69"/>
      <c r="BJ1757" s="80"/>
      <c r="BK1757" s="80"/>
      <c r="BL1757" s="69"/>
      <c r="BM1757" s="69"/>
      <c r="BN1757" s="80"/>
      <c r="BO1757" s="80"/>
      <c r="BP1757" s="69"/>
      <c r="BQ1757" s="69"/>
      <c r="BR1757" s="80"/>
      <c r="BS1757" s="80"/>
      <c r="BT1757" s="69"/>
      <c r="BU1757" s="69"/>
      <c r="BV1757" s="80"/>
      <c r="BW1757" s="80"/>
      <c r="BX1757" s="69"/>
      <c r="BY1757" s="69"/>
      <c r="BZ1757" s="80"/>
      <c r="CA1757" s="80"/>
      <c r="CB1757" s="69"/>
      <c r="CC1757" s="69"/>
      <c r="CD1757" s="80"/>
      <c r="CE1757" s="80"/>
      <c r="CF1757" s="69"/>
      <c r="CG1757" s="69"/>
      <c r="CH1757" s="69"/>
      <c r="CI1757" s="69"/>
      <c r="CJ1757" s="69"/>
      <c r="CK1757" s="69"/>
      <c r="CL1757" s="68"/>
      <c r="CM1757" s="67"/>
      <c r="CN1757" s="67"/>
      <c r="CO1757" s="68"/>
      <c r="CP1757" s="68"/>
      <c r="CQ1757" s="67"/>
      <c r="CR1757" s="67"/>
      <c r="CS1757" s="69"/>
      <c r="CT1757" s="81"/>
      <c r="CU1757" s="69"/>
      <c r="CV1757" s="69"/>
      <c r="CW1757" s="69"/>
      <c r="CX1757" s="69"/>
      <c r="CY1757" s="69"/>
      <c r="CZ1757" s="69"/>
    </row>
    <row r="1758" spans="2:104">
      <c r="B1758" s="69"/>
      <c r="C1758" s="69"/>
      <c r="D1758" s="67"/>
      <c r="E1758" s="69"/>
      <c r="F1758" s="68"/>
      <c r="G1758" s="67"/>
      <c r="H1758" s="69"/>
      <c r="I1758" s="69"/>
      <c r="J1758" s="69"/>
      <c r="K1758" s="69"/>
      <c r="L1758" s="69"/>
      <c r="M1758" s="69"/>
      <c r="N1758" s="69"/>
      <c r="O1758" s="69"/>
      <c r="P1758" s="69"/>
      <c r="Q1758" s="69"/>
      <c r="R1758" s="69"/>
      <c r="S1758" s="80"/>
      <c r="T1758" s="80"/>
      <c r="U1758" s="80"/>
      <c r="V1758" s="80"/>
      <c r="W1758" s="80"/>
      <c r="X1758" s="80"/>
      <c r="Y1758" s="80"/>
      <c r="Z1758" s="80"/>
      <c r="AA1758" s="80"/>
      <c r="AB1758" s="80"/>
      <c r="AC1758" s="80"/>
      <c r="AD1758" s="80"/>
      <c r="AE1758" s="69"/>
      <c r="AF1758" s="69"/>
      <c r="AG1758" s="69"/>
      <c r="AH1758" s="80"/>
      <c r="AI1758" s="80"/>
      <c r="AJ1758" s="69"/>
      <c r="AK1758" s="69"/>
      <c r="AL1758" s="80"/>
      <c r="AM1758" s="80"/>
      <c r="AN1758" s="69"/>
      <c r="AO1758" s="69"/>
      <c r="AP1758" s="80"/>
      <c r="AQ1758" s="80"/>
      <c r="AR1758" s="69"/>
      <c r="AS1758" s="69"/>
      <c r="AT1758" s="80"/>
      <c r="AU1758" s="80"/>
      <c r="AV1758" s="69"/>
      <c r="AW1758" s="69"/>
      <c r="AX1758" s="80"/>
      <c r="AY1758" s="80"/>
      <c r="AZ1758" s="69"/>
      <c r="BA1758" s="69"/>
      <c r="BB1758" s="80"/>
      <c r="BC1758" s="80"/>
      <c r="BD1758" s="69"/>
      <c r="BE1758" s="69"/>
      <c r="BF1758" s="80"/>
      <c r="BG1758" s="80"/>
      <c r="BH1758" s="69"/>
      <c r="BI1758" s="69"/>
      <c r="BJ1758" s="80"/>
      <c r="BK1758" s="80"/>
      <c r="BL1758" s="69"/>
      <c r="BM1758" s="69"/>
      <c r="BN1758" s="80"/>
      <c r="BO1758" s="80"/>
      <c r="BP1758" s="69"/>
      <c r="BQ1758" s="69"/>
      <c r="BR1758" s="80"/>
      <c r="BS1758" s="80"/>
      <c r="BT1758" s="69"/>
      <c r="BU1758" s="69"/>
      <c r="BV1758" s="80"/>
      <c r="BW1758" s="80"/>
      <c r="BX1758" s="69"/>
      <c r="BY1758" s="69"/>
      <c r="BZ1758" s="80"/>
      <c r="CA1758" s="80"/>
      <c r="CB1758" s="69"/>
      <c r="CC1758" s="69"/>
      <c r="CD1758" s="80"/>
      <c r="CE1758" s="80"/>
      <c r="CF1758" s="69"/>
      <c r="CG1758" s="69"/>
      <c r="CH1758" s="69"/>
      <c r="CI1758" s="69"/>
      <c r="CJ1758" s="69"/>
      <c r="CK1758" s="69"/>
      <c r="CL1758" s="68"/>
      <c r="CM1758" s="67"/>
      <c r="CN1758" s="67"/>
      <c r="CO1758" s="68"/>
      <c r="CP1758" s="68"/>
      <c r="CQ1758" s="67"/>
      <c r="CR1758" s="67"/>
      <c r="CS1758" s="69"/>
      <c r="CT1758" s="81"/>
      <c r="CU1758" s="69"/>
      <c r="CV1758" s="69"/>
      <c r="CW1758" s="69"/>
      <c r="CX1758" s="69"/>
      <c r="CY1758" s="69"/>
      <c r="CZ1758" s="69"/>
    </row>
    <row r="1759" spans="2:104">
      <c r="B1759" s="69"/>
      <c r="C1759" s="69"/>
      <c r="D1759" s="67"/>
      <c r="E1759" s="69"/>
      <c r="F1759" s="68"/>
      <c r="G1759" s="67"/>
      <c r="H1759" s="69"/>
      <c r="I1759" s="69"/>
      <c r="J1759" s="69"/>
      <c r="K1759" s="69"/>
      <c r="L1759" s="69"/>
      <c r="M1759" s="69"/>
      <c r="N1759" s="69"/>
      <c r="O1759" s="69"/>
      <c r="P1759" s="69"/>
      <c r="Q1759" s="69"/>
      <c r="R1759" s="69"/>
      <c r="S1759" s="80"/>
      <c r="T1759" s="80"/>
      <c r="U1759" s="80"/>
      <c r="V1759" s="80"/>
      <c r="W1759" s="80"/>
      <c r="X1759" s="80"/>
      <c r="Y1759" s="80"/>
      <c r="Z1759" s="80"/>
      <c r="AA1759" s="80"/>
      <c r="AB1759" s="80"/>
      <c r="AC1759" s="80"/>
      <c r="AD1759" s="80"/>
      <c r="AE1759" s="69"/>
      <c r="AF1759" s="69"/>
      <c r="AG1759" s="69"/>
      <c r="AH1759" s="80"/>
      <c r="AI1759" s="80"/>
      <c r="AJ1759" s="69"/>
      <c r="AK1759" s="69"/>
      <c r="AL1759" s="80"/>
      <c r="AM1759" s="80"/>
      <c r="AN1759" s="69"/>
      <c r="AO1759" s="69"/>
      <c r="AP1759" s="80"/>
      <c r="AQ1759" s="80"/>
      <c r="AR1759" s="69"/>
      <c r="AS1759" s="69"/>
      <c r="AT1759" s="80"/>
      <c r="AU1759" s="80"/>
      <c r="AV1759" s="69"/>
      <c r="AW1759" s="69"/>
      <c r="AX1759" s="80"/>
      <c r="AY1759" s="80"/>
      <c r="AZ1759" s="69"/>
      <c r="BA1759" s="69"/>
      <c r="BB1759" s="80"/>
      <c r="BC1759" s="80"/>
      <c r="BD1759" s="69"/>
      <c r="BE1759" s="69"/>
      <c r="BF1759" s="80"/>
      <c r="BG1759" s="80"/>
      <c r="BH1759" s="69"/>
      <c r="BI1759" s="69"/>
      <c r="BJ1759" s="80"/>
      <c r="BK1759" s="80"/>
      <c r="BL1759" s="69"/>
      <c r="BM1759" s="69"/>
      <c r="BN1759" s="80"/>
      <c r="BO1759" s="80"/>
      <c r="BP1759" s="69"/>
      <c r="BQ1759" s="69"/>
      <c r="BR1759" s="80"/>
      <c r="BS1759" s="80"/>
      <c r="BT1759" s="69"/>
      <c r="BU1759" s="69"/>
      <c r="BV1759" s="80"/>
      <c r="BW1759" s="80"/>
      <c r="BX1759" s="69"/>
      <c r="BY1759" s="69"/>
      <c r="BZ1759" s="80"/>
      <c r="CA1759" s="80"/>
      <c r="CB1759" s="69"/>
      <c r="CC1759" s="69"/>
      <c r="CD1759" s="80"/>
      <c r="CE1759" s="80"/>
      <c r="CF1759" s="69"/>
      <c r="CG1759" s="69"/>
      <c r="CH1759" s="69"/>
      <c r="CI1759" s="69"/>
      <c r="CJ1759" s="69"/>
      <c r="CK1759" s="69"/>
      <c r="CL1759" s="68"/>
      <c r="CM1759" s="67"/>
      <c r="CN1759" s="67"/>
      <c r="CO1759" s="68"/>
      <c r="CP1759" s="68"/>
      <c r="CQ1759" s="67"/>
      <c r="CR1759" s="67"/>
      <c r="CS1759" s="69"/>
      <c r="CT1759" s="81"/>
      <c r="CU1759" s="69"/>
      <c r="CV1759" s="69"/>
      <c r="CW1759" s="69"/>
      <c r="CX1759" s="69"/>
      <c r="CY1759" s="69"/>
      <c r="CZ1759" s="69"/>
    </row>
    <row r="1760" spans="2:104">
      <c r="B1760" s="69"/>
      <c r="C1760" s="69"/>
      <c r="D1760" s="67"/>
      <c r="E1760" s="69"/>
      <c r="F1760" s="68"/>
      <c r="G1760" s="67"/>
      <c r="H1760" s="69"/>
      <c r="I1760" s="69"/>
      <c r="J1760" s="69"/>
      <c r="K1760" s="69"/>
      <c r="L1760" s="69"/>
      <c r="M1760" s="69"/>
      <c r="N1760" s="69"/>
      <c r="O1760" s="69"/>
      <c r="P1760" s="69"/>
      <c r="Q1760" s="69"/>
      <c r="R1760" s="69"/>
      <c r="S1760" s="80"/>
      <c r="T1760" s="80"/>
      <c r="U1760" s="80"/>
      <c r="V1760" s="80"/>
      <c r="W1760" s="80"/>
      <c r="X1760" s="80"/>
      <c r="Y1760" s="80"/>
      <c r="Z1760" s="80"/>
      <c r="AA1760" s="80"/>
      <c r="AB1760" s="80"/>
      <c r="AC1760" s="80"/>
      <c r="AD1760" s="80"/>
      <c r="AE1760" s="69"/>
      <c r="AF1760" s="69"/>
      <c r="AG1760" s="69"/>
      <c r="AH1760" s="80"/>
      <c r="AI1760" s="80"/>
      <c r="AJ1760" s="69"/>
      <c r="AK1760" s="69"/>
      <c r="AL1760" s="80"/>
      <c r="AM1760" s="80"/>
      <c r="AN1760" s="69"/>
      <c r="AO1760" s="69"/>
      <c r="AP1760" s="80"/>
      <c r="AQ1760" s="80"/>
      <c r="AR1760" s="69"/>
      <c r="AS1760" s="69"/>
      <c r="AT1760" s="80"/>
      <c r="AU1760" s="80"/>
      <c r="AV1760" s="69"/>
      <c r="AW1760" s="69"/>
      <c r="AX1760" s="80"/>
      <c r="AY1760" s="80"/>
      <c r="AZ1760" s="69"/>
      <c r="BA1760" s="69"/>
      <c r="BB1760" s="80"/>
      <c r="BC1760" s="80"/>
      <c r="BD1760" s="69"/>
      <c r="BE1760" s="69"/>
      <c r="BF1760" s="80"/>
      <c r="BG1760" s="80"/>
      <c r="BH1760" s="69"/>
      <c r="BI1760" s="69"/>
      <c r="BJ1760" s="80"/>
      <c r="BK1760" s="80"/>
      <c r="BL1760" s="69"/>
      <c r="BM1760" s="69"/>
      <c r="BN1760" s="80"/>
      <c r="BO1760" s="80"/>
      <c r="BP1760" s="69"/>
      <c r="BQ1760" s="69"/>
      <c r="BR1760" s="80"/>
      <c r="BS1760" s="80"/>
      <c r="BT1760" s="69"/>
      <c r="BU1760" s="69"/>
      <c r="BV1760" s="80"/>
      <c r="BW1760" s="80"/>
      <c r="BX1760" s="69"/>
      <c r="BY1760" s="69"/>
      <c r="BZ1760" s="80"/>
      <c r="CA1760" s="80"/>
      <c r="CB1760" s="69"/>
      <c r="CC1760" s="69"/>
      <c r="CD1760" s="80"/>
      <c r="CE1760" s="80"/>
      <c r="CF1760" s="69"/>
      <c r="CG1760" s="69"/>
      <c r="CH1760" s="69"/>
      <c r="CI1760" s="69"/>
      <c r="CJ1760" s="69"/>
      <c r="CK1760" s="69"/>
      <c r="CL1760" s="68"/>
      <c r="CM1760" s="67"/>
      <c r="CN1760" s="67"/>
      <c r="CO1760" s="68"/>
      <c r="CP1760" s="68"/>
      <c r="CQ1760" s="67"/>
      <c r="CR1760" s="67"/>
      <c r="CS1760" s="69"/>
      <c r="CT1760" s="81"/>
      <c r="CU1760" s="69"/>
      <c r="CV1760" s="69"/>
      <c r="CW1760" s="69"/>
      <c r="CX1760" s="69"/>
      <c r="CY1760" s="69"/>
      <c r="CZ1760" s="69"/>
    </row>
    <row r="1761" spans="2:104">
      <c r="B1761" s="69"/>
      <c r="C1761" s="69"/>
      <c r="D1761" s="67"/>
      <c r="E1761" s="69"/>
      <c r="F1761" s="68"/>
      <c r="G1761" s="67"/>
      <c r="H1761" s="69"/>
      <c r="I1761" s="69"/>
      <c r="J1761" s="69"/>
      <c r="K1761" s="69"/>
      <c r="L1761" s="69"/>
      <c r="M1761" s="69"/>
      <c r="N1761" s="69"/>
      <c r="O1761" s="69"/>
      <c r="P1761" s="69"/>
      <c r="Q1761" s="69"/>
      <c r="R1761" s="69"/>
      <c r="S1761" s="80"/>
      <c r="T1761" s="80"/>
      <c r="U1761" s="80"/>
      <c r="V1761" s="80"/>
      <c r="W1761" s="80"/>
      <c r="X1761" s="80"/>
      <c r="Y1761" s="80"/>
      <c r="Z1761" s="80"/>
      <c r="AA1761" s="80"/>
      <c r="AB1761" s="80"/>
      <c r="AC1761" s="80"/>
      <c r="AD1761" s="80"/>
      <c r="AE1761" s="69"/>
      <c r="AF1761" s="69"/>
      <c r="AG1761" s="69"/>
      <c r="AH1761" s="80"/>
      <c r="AI1761" s="80"/>
      <c r="AJ1761" s="69"/>
      <c r="AK1761" s="69"/>
      <c r="AL1761" s="80"/>
      <c r="AM1761" s="80"/>
      <c r="AN1761" s="69"/>
      <c r="AO1761" s="69"/>
      <c r="AP1761" s="80"/>
      <c r="AQ1761" s="80"/>
      <c r="AR1761" s="69"/>
      <c r="AS1761" s="69"/>
      <c r="AT1761" s="80"/>
      <c r="AU1761" s="80"/>
      <c r="AV1761" s="69"/>
      <c r="AW1761" s="69"/>
      <c r="AX1761" s="80"/>
      <c r="AY1761" s="80"/>
      <c r="AZ1761" s="69"/>
      <c r="BA1761" s="69"/>
      <c r="BB1761" s="80"/>
      <c r="BC1761" s="80"/>
      <c r="BD1761" s="69"/>
      <c r="BE1761" s="69"/>
      <c r="BF1761" s="80"/>
      <c r="BG1761" s="80"/>
      <c r="BH1761" s="69"/>
      <c r="BI1761" s="69"/>
      <c r="BJ1761" s="80"/>
      <c r="BK1761" s="80"/>
      <c r="BL1761" s="69"/>
      <c r="BM1761" s="69"/>
      <c r="BN1761" s="80"/>
      <c r="BO1761" s="80"/>
      <c r="BP1761" s="69"/>
      <c r="BQ1761" s="69"/>
      <c r="BR1761" s="80"/>
      <c r="BS1761" s="80"/>
      <c r="BT1761" s="69"/>
      <c r="BU1761" s="69"/>
      <c r="BV1761" s="80"/>
      <c r="BW1761" s="80"/>
      <c r="BX1761" s="69"/>
      <c r="BY1761" s="69"/>
      <c r="BZ1761" s="80"/>
      <c r="CA1761" s="80"/>
      <c r="CB1761" s="69"/>
      <c r="CC1761" s="69"/>
      <c r="CD1761" s="80"/>
      <c r="CE1761" s="80"/>
      <c r="CF1761" s="69"/>
      <c r="CG1761" s="69"/>
      <c r="CH1761" s="69"/>
      <c r="CI1761" s="69"/>
      <c r="CJ1761" s="69"/>
      <c r="CK1761" s="69"/>
      <c r="CL1761" s="68"/>
      <c r="CM1761" s="67"/>
      <c r="CN1761" s="67"/>
      <c r="CO1761" s="68"/>
      <c r="CP1761" s="68"/>
      <c r="CQ1761" s="67"/>
      <c r="CR1761" s="67"/>
      <c r="CS1761" s="69"/>
      <c r="CT1761" s="81"/>
      <c r="CU1761" s="69"/>
      <c r="CV1761" s="69"/>
      <c r="CW1761" s="69"/>
      <c r="CX1761" s="69"/>
      <c r="CY1761" s="69"/>
      <c r="CZ1761" s="69"/>
    </row>
    <row r="1762" spans="2:104">
      <c r="B1762" s="69"/>
      <c r="C1762" s="69"/>
      <c r="D1762" s="67"/>
      <c r="E1762" s="69"/>
      <c r="F1762" s="68"/>
      <c r="G1762" s="67"/>
      <c r="H1762" s="69"/>
      <c r="I1762" s="69"/>
      <c r="J1762" s="69"/>
      <c r="K1762" s="69"/>
      <c r="L1762" s="69"/>
      <c r="M1762" s="69"/>
      <c r="N1762" s="69"/>
      <c r="O1762" s="69"/>
      <c r="P1762" s="69"/>
      <c r="Q1762" s="69"/>
      <c r="R1762" s="69"/>
      <c r="S1762" s="80"/>
      <c r="T1762" s="80"/>
      <c r="U1762" s="80"/>
      <c r="V1762" s="80"/>
      <c r="W1762" s="80"/>
      <c r="X1762" s="80"/>
      <c r="Y1762" s="80"/>
      <c r="Z1762" s="80"/>
      <c r="AA1762" s="80"/>
      <c r="AB1762" s="80"/>
      <c r="AC1762" s="80"/>
      <c r="AD1762" s="80"/>
      <c r="AE1762" s="69"/>
      <c r="AF1762" s="69"/>
      <c r="AG1762" s="69"/>
      <c r="AH1762" s="80"/>
      <c r="AI1762" s="80"/>
      <c r="AJ1762" s="69"/>
      <c r="AK1762" s="69"/>
      <c r="AL1762" s="80"/>
      <c r="AM1762" s="80"/>
      <c r="AN1762" s="69"/>
      <c r="AO1762" s="69"/>
      <c r="AP1762" s="80"/>
      <c r="AQ1762" s="80"/>
      <c r="AR1762" s="69"/>
      <c r="AS1762" s="69"/>
      <c r="AT1762" s="80"/>
      <c r="AU1762" s="80"/>
      <c r="AV1762" s="69"/>
      <c r="AW1762" s="69"/>
      <c r="AX1762" s="80"/>
      <c r="AY1762" s="80"/>
      <c r="AZ1762" s="69"/>
      <c r="BA1762" s="69"/>
      <c r="BB1762" s="80"/>
      <c r="BC1762" s="80"/>
      <c r="BD1762" s="69"/>
      <c r="BE1762" s="69"/>
      <c r="BF1762" s="80"/>
      <c r="BG1762" s="80"/>
      <c r="BH1762" s="69"/>
      <c r="BI1762" s="69"/>
      <c r="BJ1762" s="80"/>
      <c r="BK1762" s="80"/>
      <c r="BL1762" s="69"/>
      <c r="BM1762" s="69"/>
      <c r="BN1762" s="80"/>
      <c r="BO1762" s="80"/>
      <c r="BP1762" s="69"/>
      <c r="BQ1762" s="69"/>
      <c r="BR1762" s="80"/>
      <c r="BS1762" s="80"/>
      <c r="BT1762" s="69"/>
      <c r="BU1762" s="69"/>
      <c r="BV1762" s="80"/>
      <c r="BW1762" s="80"/>
      <c r="BX1762" s="69"/>
      <c r="BY1762" s="69"/>
      <c r="BZ1762" s="80"/>
      <c r="CA1762" s="80"/>
      <c r="CB1762" s="69"/>
      <c r="CC1762" s="69"/>
      <c r="CD1762" s="80"/>
      <c r="CE1762" s="80"/>
      <c r="CF1762" s="69"/>
      <c r="CG1762" s="69"/>
      <c r="CH1762" s="69"/>
      <c r="CI1762" s="69"/>
      <c r="CJ1762" s="69"/>
      <c r="CK1762" s="69"/>
      <c r="CL1762" s="68"/>
      <c r="CM1762" s="67"/>
      <c r="CN1762" s="67"/>
      <c r="CO1762" s="68"/>
      <c r="CP1762" s="68"/>
      <c r="CQ1762" s="67"/>
      <c r="CR1762" s="67"/>
      <c r="CS1762" s="69"/>
      <c r="CT1762" s="81"/>
      <c r="CU1762" s="69"/>
      <c r="CV1762" s="69"/>
      <c r="CW1762" s="69"/>
      <c r="CX1762" s="69"/>
      <c r="CY1762" s="69"/>
      <c r="CZ1762" s="69"/>
    </row>
    <row r="1763" spans="2:104">
      <c r="B1763" s="69"/>
      <c r="C1763" s="69"/>
      <c r="D1763" s="67"/>
      <c r="E1763" s="69"/>
      <c r="F1763" s="68"/>
      <c r="G1763" s="67"/>
      <c r="H1763" s="69"/>
      <c r="I1763" s="69"/>
      <c r="J1763" s="69"/>
      <c r="K1763" s="69"/>
      <c r="L1763" s="69"/>
      <c r="M1763" s="69"/>
      <c r="N1763" s="69"/>
      <c r="O1763" s="69"/>
      <c r="P1763" s="69"/>
      <c r="Q1763" s="69"/>
      <c r="R1763" s="69"/>
      <c r="S1763" s="80"/>
      <c r="T1763" s="80"/>
      <c r="U1763" s="80"/>
      <c r="V1763" s="80"/>
      <c r="W1763" s="80"/>
      <c r="X1763" s="80"/>
      <c r="Y1763" s="80"/>
      <c r="Z1763" s="80"/>
      <c r="AA1763" s="80"/>
      <c r="AB1763" s="80"/>
      <c r="AC1763" s="80"/>
      <c r="AD1763" s="80"/>
      <c r="AE1763" s="69"/>
      <c r="AF1763" s="69"/>
      <c r="AG1763" s="69"/>
      <c r="AH1763" s="80"/>
      <c r="AI1763" s="80"/>
      <c r="AJ1763" s="69"/>
      <c r="AK1763" s="69"/>
      <c r="AL1763" s="80"/>
      <c r="AM1763" s="80"/>
      <c r="AN1763" s="69"/>
      <c r="AO1763" s="69"/>
      <c r="AP1763" s="80"/>
      <c r="AQ1763" s="80"/>
      <c r="AR1763" s="69"/>
      <c r="AS1763" s="69"/>
      <c r="AT1763" s="80"/>
      <c r="AU1763" s="80"/>
      <c r="AV1763" s="69"/>
      <c r="AW1763" s="69"/>
      <c r="AX1763" s="80"/>
      <c r="AY1763" s="80"/>
      <c r="AZ1763" s="69"/>
      <c r="BA1763" s="69"/>
      <c r="BB1763" s="80"/>
      <c r="BC1763" s="80"/>
      <c r="BD1763" s="69"/>
      <c r="BE1763" s="69"/>
      <c r="BF1763" s="80"/>
      <c r="BG1763" s="80"/>
      <c r="BH1763" s="69"/>
      <c r="BI1763" s="69"/>
      <c r="BJ1763" s="80"/>
      <c r="BK1763" s="80"/>
      <c r="BL1763" s="69"/>
      <c r="BM1763" s="69"/>
      <c r="BN1763" s="80"/>
      <c r="BO1763" s="80"/>
      <c r="BP1763" s="69"/>
      <c r="BQ1763" s="69"/>
      <c r="BR1763" s="80"/>
      <c r="BS1763" s="80"/>
      <c r="BT1763" s="69"/>
      <c r="BU1763" s="69"/>
      <c r="BV1763" s="80"/>
      <c r="BW1763" s="80"/>
      <c r="BX1763" s="69"/>
      <c r="BY1763" s="69"/>
      <c r="BZ1763" s="80"/>
      <c r="CA1763" s="80"/>
      <c r="CB1763" s="69"/>
      <c r="CC1763" s="69"/>
      <c r="CD1763" s="80"/>
      <c r="CE1763" s="80"/>
      <c r="CF1763" s="69"/>
      <c r="CG1763" s="69"/>
      <c r="CH1763" s="69"/>
      <c r="CI1763" s="69"/>
      <c r="CJ1763" s="69"/>
      <c r="CK1763" s="69"/>
      <c r="CL1763" s="68"/>
      <c r="CM1763" s="67"/>
      <c r="CN1763" s="67"/>
      <c r="CO1763" s="68"/>
      <c r="CP1763" s="68"/>
      <c r="CQ1763" s="67"/>
      <c r="CR1763" s="67"/>
      <c r="CS1763" s="69"/>
      <c r="CT1763" s="81"/>
      <c r="CU1763" s="69"/>
      <c r="CV1763" s="69"/>
      <c r="CW1763" s="69"/>
      <c r="CX1763" s="69"/>
      <c r="CY1763" s="69"/>
      <c r="CZ1763" s="69"/>
    </row>
    <row r="1764" spans="2:104">
      <c r="B1764" s="69"/>
      <c r="C1764" s="69"/>
      <c r="D1764" s="67"/>
      <c r="E1764" s="69"/>
      <c r="F1764" s="68"/>
      <c r="G1764" s="67"/>
      <c r="H1764" s="69"/>
      <c r="I1764" s="69"/>
      <c r="J1764" s="69"/>
      <c r="K1764" s="69"/>
      <c r="L1764" s="69"/>
      <c r="M1764" s="69"/>
      <c r="N1764" s="69"/>
      <c r="O1764" s="69"/>
      <c r="P1764" s="69"/>
      <c r="Q1764" s="69"/>
      <c r="R1764" s="69"/>
      <c r="S1764" s="80"/>
      <c r="T1764" s="80"/>
      <c r="U1764" s="80"/>
      <c r="V1764" s="80"/>
      <c r="W1764" s="80"/>
      <c r="X1764" s="80"/>
      <c r="Y1764" s="80"/>
      <c r="Z1764" s="80"/>
      <c r="AA1764" s="80"/>
      <c r="AB1764" s="80"/>
      <c r="AC1764" s="80"/>
      <c r="AD1764" s="80"/>
      <c r="AE1764" s="69"/>
      <c r="AF1764" s="69"/>
      <c r="AG1764" s="69"/>
      <c r="AH1764" s="80"/>
      <c r="AI1764" s="80"/>
      <c r="AJ1764" s="69"/>
      <c r="AK1764" s="69"/>
      <c r="AL1764" s="80"/>
      <c r="AM1764" s="80"/>
      <c r="AN1764" s="69"/>
      <c r="AO1764" s="69"/>
      <c r="AP1764" s="80"/>
      <c r="AQ1764" s="80"/>
      <c r="AR1764" s="69"/>
      <c r="AS1764" s="69"/>
      <c r="AT1764" s="80"/>
      <c r="AU1764" s="80"/>
      <c r="AV1764" s="69"/>
      <c r="AW1764" s="69"/>
      <c r="AX1764" s="80"/>
      <c r="AY1764" s="80"/>
      <c r="AZ1764" s="69"/>
      <c r="BA1764" s="69"/>
      <c r="BB1764" s="80"/>
      <c r="BC1764" s="80"/>
      <c r="BD1764" s="69"/>
      <c r="BE1764" s="69"/>
      <c r="BF1764" s="80"/>
      <c r="BG1764" s="80"/>
      <c r="BH1764" s="69"/>
      <c r="BI1764" s="69"/>
      <c r="BJ1764" s="80"/>
      <c r="BK1764" s="80"/>
      <c r="BL1764" s="69"/>
      <c r="BM1764" s="69"/>
      <c r="BN1764" s="80"/>
      <c r="BO1764" s="80"/>
      <c r="BP1764" s="69"/>
      <c r="BQ1764" s="69"/>
      <c r="BR1764" s="80"/>
      <c r="BS1764" s="80"/>
      <c r="BT1764" s="69"/>
      <c r="BU1764" s="69"/>
      <c r="BV1764" s="80"/>
      <c r="BW1764" s="80"/>
      <c r="BX1764" s="69"/>
      <c r="BY1764" s="69"/>
      <c r="BZ1764" s="80"/>
      <c r="CA1764" s="80"/>
      <c r="CB1764" s="69"/>
      <c r="CC1764" s="69"/>
      <c r="CD1764" s="80"/>
      <c r="CE1764" s="80"/>
      <c r="CF1764" s="69"/>
      <c r="CG1764" s="69"/>
      <c r="CH1764" s="69"/>
      <c r="CI1764" s="69"/>
      <c r="CJ1764" s="69"/>
      <c r="CK1764" s="69"/>
      <c r="CL1764" s="68"/>
      <c r="CM1764" s="67"/>
      <c r="CN1764" s="67"/>
      <c r="CO1764" s="68"/>
      <c r="CP1764" s="68"/>
      <c r="CQ1764" s="67"/>
      <c r="CR1764" s="67"/>
      <c r="CS1764" s="69"/>
      <c r="CT1764" s="81"/>
      <c r="CU1764" s="69"/>
      <c r="CV1764" s="69"/>
      <c r="CW1764" s="69"/>
      <c r="CX1764" s="69"/>
      <c r="CY1764" s="69"/>
      <c r="CZ1764" s="69"/>
    </row>
    <row r="1765" spans="2:104">
      <c r="B1765" s="69"/>
      <c r="C1765" s="69"/>
      <c r="D1765" s="67"/>
      <c r="E1765" s="69"/>
      <c r="F1765" s="68"/>
      <c r="G1765" s="67"/>
      <c r="H1765" s="69"/>
      <c r="I1765" s="69"/>
      <c r="J1765" s="69"/>
      <c r="K1765" s="69"/>
      <c r="L1765" s="69"/>
      <c r="M1765" s="69"/>
      <c r="N1765" s="69"/>
      <c r="O1765" s="69"/>
      <c r="P1765" s="69"/>
      <c r="Q1765" s="69"/>
      <c r="R1765" s="69"/>
      <c r="S1765" s="80"/>
      <c r="T1765" s="80"/>
      <c r="U1765" s="80"/>
      <c r="V1765" s="80"/>
      <c r="W1765" s="80"/>
      <c r="X1765" s="80"/>
      <c r="Y1765" s="80"/>
      <c r="Z1765" s="80"/>
      <c r="AA1765" s="80"/>
      <c r="AB1765" s="80"/>
      <c r="AC1765" s="80"/>
      <c r="AD1765" s="80"/>
      <c r="AE1765" s="69"/>
      <c r="AF1765" s="69"/>
      <c r="AG1765" s="69"/>
      <c r="AH1765" s="80"/>
      <c r="AI1765" s="80"/>
      <c r="AJ1765" s="69"/>
      <c r="AK1765" s="69"/>
      <c r="AL1765" s="80"/>
      <c r="AM1765" s="80"/>
      <c r="AN1765" s="69"/>
      <c r="AO1765" s="69"/>
      <c r="AP1765" s="80"/>
      <c r="AQ1765" s="80"/>
      <c r="AR1765" s="69"/>
      <c r="AS1765" s="69"/>
      <c r="AT1765" s="80"/>
      <c r="AU1765" s="80"/>
      <c r="AV1765" s="69"/>
      <c r="AW1765" s="69"/>
      <c r="AX1765" s="80"/>
      <c r="AY1765" s="80"/>
      <c r="AZ1765" s="69"/>
      <c r="BA1765" s="69"/>
      <c r="BB1765" s="80"/>
      <c r="BC1765" s="80"/>
      <c r="BD1765" s="69"/>
      <c r="BE1765" s="69"/>
      <c r="BF1765" s="80"/>
      <c r="BG1765" s="80"/>
      <c r="BH1765" s="69"/>
      <c r="BI1765" s="69"/>
      <c r="BJ1765" s="80"/>
      <c r="BK1765" s="80"/>
      <c r="BL1765" s="69"/>
      <c r="BM1765" s="69"/>
      <c r="BN1765" s="80"/>
      <c r="BO1765" s="80"/>
      <c r="BP1765" s="69"/>
      <c r="BQ1765" s="69"/>
      <c r="BR1765" s="80"/>
      <c r="BS1765" s="80"/>
      <c r="BT1765" s="69"/>
      <c r="BU1765" s="69"/>
      <c r="BV1765" s="80"/>
      <c r="BW1765" s="80"/>
      <c r="BX1765" s="69"/>
      <c r="BY1765" s="69"/>
      <c r="BZ1765" s="80"/>
      <c r="CA1765" s="80"/>
      <c r="CB1765" s="69"/>
      <c r="CC1765" s="69"/>
      <c r="CD1765" s="80"/>
      <c r="CE1765" s="80"/>
      <c r="CF1765" s="69"/>
      <c r="CG1765" s="69"/>
      <c r="CH1765" s="69"/>
      <c r="CI1765" s="69"/>
      <c r="CJ1765" s="69"/>
      <c r="CK1765" s="69"/>
      <c r="CL1765" s="68"/>
      <c r="CM1765" s="67"/>
      <c r="CN1765" s="67"/>
      <c r="CO1765" s="68"/>
      <c r="CP1765" s="68"/>
      <c r="CQ1765" s="67"/>
      <c r="CR1765" s="67"/>
      <c r="CS1765" s="69"/>
      <c r="CT1765" s="81"/>
      <c r="CU1765" s="69"/>
      <c r="CV1765" s="69"/>
      <c r="CW1765" s="69"/>
      <c r="CX1765" s="69"/>
      <c r="CY1765" s="69"/>
      <c r="CZ1765" s="69"/>
    </row>
    <row r="1766" spans="2:104">
      <c r="B1766" s="69"/>
      <c r="C1766" s="69"/>
      <c r="D1766" s="67"/>
      <c r="E1766" s="69"/>
      <c r="F1766" s="68"/>
      <c r="G1766" s="67"/>
      <c r="H1766" s="69"/>
      <c r="I1766" s="69"/>
      <c r="J1766" s="69"/>
      <c r="K1766" s="69"/>
      <c r="L1766" s="69"/>
      <c r="M1766" s="69"/>
      <c r="N1766" s="69"/>
      <c r="O1766" s="69"/>
      <c r="P1766" s="69"/>
      <c r="Q1766" s="69"/>
      <c r="R1766" s="69"/>
      <c r="S1766" s="80"/>
      <c r="T1766" s="80"/>
      <c r="U1766" s="80"/>
      <c r="V1766" s="80"/>
      <c r="W1766" s="80"/>
      <c r="X1766" s="80"/>
      <c r="Y1766" s="80"/>
      <c r="Z1766" s="80"/>
      <c r="AA1766" s="80"/>
      <c r="AB1766" s="80"/>
      <c r="AC1766" s="80"/>
      <c r="AD1766" s="80"/>
      <c r="AE1766" s="69"/>
      <c r="AF1766" s="69"/>
      <c r="AG1766" s="69"/>
      <c r="AH1766" s="80"/>
      <c r="AI1766" s="80"/>
      <c r="AJ1766" s="69"/>
      <c r="AK1766" s="69"/>
      <c r="AL1766" s="80"/>
      <c r="AM1766" s="80"/>
      <c r="AN1766" s="69"/>
      <c r="AO1766" s="69"/>
      <c r="AP1766" s="80"/>
      <c r="AQ1766" s="80"/>
      <c r="AR1766" s="69"/>
      <c r="AS1766" s="69"/>
      <c r="AT1766" s="80"/>
      <c r="AU1766" s="80"/>
      <c r="AV1766" s="69"/>
      <c r="AW1766" s="69"/>
      <c r="AX1766" s="80"/>
      <c r="AY1766" s="80"/>
      <c r="AZ1766" s="69"/>
      <c r="BA1766" s="69"/>
      <c r="BB1766" s="80"/>
      <c r="BC1766" s="80"/>
      <c r="BD1766" s="69"/>
      <c r="BE1766" s="69"/>
      <c r="BF1766" s="80"/>
      <c r="BG1766" s="80"/>
      <c r="BH1766" s="69"/>
      <c r="BI1766" s="69"/>
      <c r="BJ1766" s="80"/>
      <c r="BK1766" s="80"/>
      <c r="BL1766" s="69"/>
      <c r="BM1766" s="69"/>
      <c r="BN1766" s="80"/>
      <c r="BO1766" s="80"/>
      <c r="BP1766" s="69"/>
      <c r="BQ1766" s="69"/>
      <c r="BR1766" s="80"/>
      <c r="BS1766" s="80"/>
      <c r="BT1766" s="69"/>
      <c r="BU1766" s="69"/>
      <c r="BV1766" s="80"/>
      <c r="BW1766" s="80"/>
      <c r="BX1766" s="69"/>
      <c r="BY1766" s="69"/>
      <c r="BZ1766" s="80"/>
      <c r="CA1766" s="80"/>
      <c r="CB1766" s="69"/>
      <c r="CC1766" s="69"/>
      <c r="CD1766" s="80"/>
      <c r="CE1766" s="80"/>
      <c r="CF1766" s="69"/>
      <c r="CG1766" s="69"/>
      <c r="CH1766" s="69"/>
      <c r="CI1766" s="69"/>
      <c r="CJ1766" s="69"/>
      <c r="CK1766" s="69"/>
      <c r="CL1766" s="68"/>
      <c r="CM1766" s="67"/>
      <c r="CN1766" s="67"/>
      <c r="CO1766" s="68"/>
      <c r="CP1766" s="68"/>
      <c r="CQ1766" s="67"/>
      <c r="CR1766" s="67"/>
      <c r="CS1766" s="69"/>
      <c r="CT1766" s="81"/>
      <c r="CU1766" s="69"/>
      <c r="CV1766" s="69"/>
      <c r="CW1766" s="69"/>
      <c r="CX1766" s="69"/>
      <c r="CY1766" s="69"/>
      <c r="CZ1766" s="69"/>
    </row>
    <row r="1767" spans="2:104">
      <c r="B1767" s="69"/>
      <c r="C1767" s="69"/>
      <c r="D1767" s="67"/>
      <c r="E1767" s="69"/>
      <c r="F1767" s="68"/>
      <c r="G1767" s="67"/>
      <c r="H1767" s="69"/>
      <c r="I1767" s="69"/>
      <c r="J1767" s="69"/>
      <c r="K1767" s="69"/>
      <c r="L1767" s="69"/>
      <c r="M1767" s="69"/>
      <c r="N1767" s="69"/>
      <c r="O1767" s="69"/>
      <c r="P1767" s="69"/>
      <c r="Q1767" s="69"/>
      <c r="R1767" s="69"/>
      <c r="S1767" s="80"/>
      <c r="T1767" s="80"/>
      <c r="U1767" s="80"/>
      <c r="V1767" s="80"/>
      <c r="W1767" s="80"/>
      <c r="X1767" s="80"/>
      <c r="Y1767" s="80"/>
      <c r="Z1767" s="80"/>
      <c r="AA1767" s="80"/>
      <c r="AB1767" s="80"/>
      <c r="AC1767" s="80"/>
      <c r="AD1767" s="80"/>
      <c r="AE1767" s="69"/>
      <c r="AF1767" s="69"/>
      <c r="AG1767" s="69"/>
      <c r="AH1767" s="80"/>
      <c r="AI1767" s="80"/>
      <c r="AJ1767" s="69"/>
      <c r="AK1767" s="69"/>
      <c r="AL1767" s="80"/>
      <c r="AM1767" s="80"/>
      <c r="AN1767" s="69"/>
      <c r="AO1767" s="69"/>
      <c r="AP1767" s="80"/>
      <c r="AQ1767" s="80"/>
      <c r="AR1767" s="69"/>
      <c r="AS1767" s="69"/>
      <c r="AT1767" s="80"/>
      <c r="AU1767" s="80"/>
      <c r="AV1767" s="69"/>
      <c r="AW1767" s="69"/>
      <c r="AX1767" s="80"/>
      <c r="AY1767" s="80"/>
      <c r="AZ1767" s="69"/>
      <c r="BA1767" s="69"/>
      <c r="BB1767" s="80"/>
      <c r="BC1767" s="80"/>
      <c r="BD1767" s="69"/>
      <c r="BE1767" s="69"/>
      <c r="BF1767" s="80"/>
      <c r="BG1767" s="80"/>
      <c r="BH1767" s="69"/>
      <c r="BI1767" s="69"/>
      <c r="BJ1767" s="80"/>
      <c r="BK1767" s="80"/>
      <c r="BL1767" s="69"/>
      <c r="BM1767" s="69"/>
      <c r="BN1767" s="80"/>
      <c r="BO1767" s="80"/>
      <c r="BP1767" s="69"/>
      <c r="BQ1767" s="69"/>
      <c r="BR1767" s="80"/>
      <c r="BS1767" s="80"/>
      <c r="BT1767" s="69"/>
      <c r="BU1767" s="69"/>
      <c r="BV1767" s="80"/>
      <c r="BW1767" s="80"/>
      <c r="BX1767" s="69"/>
      <c r="BY1767" s="69"/>
      <c r="BZ1767" s="80"/>
      <c r="CA1767" s="80"/>
      <c r="CB1767" s="69"/>
      <c r="CC1767" s="69"/>
      <c r="CD1767" s="80"/>
      <c r="CE1767" s="80"/>
      <c r="CF1767" s="69"/>
      <c r="CG1767" s="69"/>
      <c r="CH1767" s="69"/>
      <c r="CI1767" s="69"/>
      <c r="CJ1767" s="69"/>
      <c r="CK1767" s="69"/>
      <c r="CL1767" s="68"/>
      <c r="CM1767" s="67"/>
      <c r="CN1767" s="67"/>
      <c r="CO1767" s="68"/>
      <c r="CP1767" s="68"/>
      <c r="CQ1767" s="67"/>
      <c r="CR1767" s="67"/>
      <c r="CS1767" s="69"/>
      <c r="CT1767" s="81"/>
      <c r="CU1767" s="69"/>
      <c r="CV1767" s="69"/>
      <c r="CW1767" s="69"/>
      <c r="CX1767" s="69"/>
      <c r="CY1767" s="69"/>
      <c r="CZ1767" s="69"/>
    </row>
    <row r="1768" spans="2:104">
      <c r="B1768" s="69"/>
      <c r="C1768" s="69"/>
      <c r="D1768" s="67"/>
      <c r="E1768" s="69"/>
      <c r="F1768" s="68"/>
      <c r="G1768" s="67"/>
      <c r="H1768" s="69"/>
      <c r="I1768" s="69"/>
      <c r="J1768" s="69"/>
      <c r="K1768" s="69"/>
      <c r="L1768" s="69"/>
      <c r="M1768" s="69"/>
      <c r="N1768" s="69"/>
      <c r="O1768" s="69"/>
      <c r="P1768" s="69"/>
      <c r="Q1768" s="69"/>
      <c r="R1768" s="69"/>
      <c r="S1768" s="80"/>
      <c r="T1768" s="80"/>
      <c r="U1768" s="80"/>
      <c r="V1768" s="80"/>
      <c r="W1768" s="80"/>
      <c r="X1768" s="80"/>
      <c r="Y1768" s="80"/>
      <c r="Z1768" s="80"/>
      <c r="AA1768" s="80"/>
      <c r="AB1768" s="80"/>
      <c r="AC1768" s="80"/>
      <c r="AD1768" s="80"/>
      <c r="AE1768" s="69"/>
      <c r="AF1768" s="69"/>
      <c r="AG1768" s="69"/>
      <c r="AH1768" s="80"/>
      <c r="AI1768" s="80"/>
      <c r="AJ1768" s="69"/>
      <c r="AK1768" s="69"/>
      <c r="AL1768" s="80"/>
      <c r="AM1768" s="80"/>
      <c r="AN1768" s="69"/>
      <c r="AO1768" s="69"/>
      <c r="AP1768" s="80"/>
      <c r="AQ1768" s="80"/>
      <c r="AR1768" s="69"/>
      <c r="AS1768" s="69"/>
      <c r="AT1768" s="80"/>
      <c r="AU1768" s="80"/>
      <c r="AV1768" s="69"/>
      <c r="AW1768" s="69"/>
      <c r="AX1768" s="80"/>
      <c r="AY1768" s="80"/>
      <c r="AZ1768" s="69"/>
      <c r="BA1768" s="69"/>
      <c r="BB1768" s="80"/>
      <c r="BC1768" s="80"/>
      <c r="BD1768" s="69"/>
      <c r="BE1768" s="69"/>
      <c r="BF1768" s="80"/>
      <c r="BG1768" s="80"/>
      <c r="BH1768" s="69"/>
      <c r="BI1768" s="69"/>
      <c r="BJ1768" s="80"/>
      <c r="BK1768" s="80"/>
      <c r="BL1768" s="69"/>
      <c r="BM1768" s="69"/>
      <c r="BN1768" s="80"/>
      <c r="BO1768" s="80"/>
      <c r="BP1768" s="69"/>
      <c r="BQ1768" s="69"/>
      <c r="BR1768" s="80"/>
      <c r="BS1768" s="80"/>
      <c r="BT1768" s="69"/>
      <c r="BU1768" s="69"/>
      <c r="BV1768" s="80"/>
      <c r="BW1768" s="80"/>
      <c r="BX1768" s="69"/>
      <c r="BY1768" s="69"/>
      <c r="BZ1768" s="80"/>
      <c r="CA1768" s="80"/>
      <c r="CB1768" s="69"/>
      <c r="CC1768" s="69"/>
      <c r="CD1768" s="80"/>
      <c r="CE1768" s="80"/>
      <c r="CF1768" s="69"/>
      <c r="CG1768" s="69"/>
      <c r="CH1768" s="69"/>
      <c r="CI1768" s="69"/>
      <c r="CJ1768" s="69"/>
      <c r="CK1768" s="69"/>
      <c r="CL1768" s="68"/>
      <c r="CM1768" s="67"/>
      <c r="CN1768" s="67"/>
      <c r="CO1768" s="68"/>
      <c r="CP1768" s="68"/>
      <c r="CQ1768" s="67"/>
      <c r="CR1768" s="67"/>
      <c r="CS1768" s="69"/>
      <c r="CT1768" s="81"/>
      <c r="CU1768" s="69"/>
      <c r="CV1768" s="69"/>
      <c r="CW1768" s="69"/>
      <c r="CX1768" s="69"/>
      <c r="CY1768" s="69"/>
      <c r="CZ1768" s="69"/>
    </row>
    <row r="1769" spans="2:104">
      <c r="B1769" s="69"/>
      <c r="C1769" s="69"/>
      <c r="D1769" s="67"/>
      <c r="E1769" s="69"/>
      <c r="F1769" s="68"/>
      <c r="G1769" s="67"/>
      <c r="H1769" s="69"/>
      <c r="I1769" s="69"/>
      <c r="J1769" s="69"/>
      <c r="K1769" s="69"/>
      <c r="L1769" s="69"/>
      <c r="M1769" s="69"/>
      <c r="N1769" s="69"/>
      <c r="O1769" s="69"/>
      <c r="P1769" s="69"/>
      <c r="Q1769" s="69"/>
      <c r="R1769" s="69"/>
      <c r="S1769" s="80"/>
      <c r="T1769" s="80"/>
      <c r="U1769" s="80"/>
      <c r="V1769" s="80"/>
      <c r="W1769" s="80"/>
      <c r="X1769" s="80"/>
      <c r="Y1769" s="80"/>
      <c r="Z1769" s="80"/>
      <c r="AA1769" s="80"/>
      <c r="AB1769" s="80"/>
      <c r="AC1769" s="80"/>
      <c r="AD1769" s="80"/>
      <c r="AE1769" s="69"/>
      <c r="AF1769" s="69"/>
      <c r="AG1769" s="69"/>
      <c r="AH1769" s="80"/>
      <c r="AI1769" s="80"/>
      <c r="AJ1769" s="69"/>
      <c r="AK1769" s="69"/>
      <c r="AL1769" s="80"/>
      <c r="AM1769" s="80"/>
      <c r="AN1769" s="69"/>
      <c r="AO1769" s="69"/>
      <c r="AP1769" s="80"/>
      <c r="AQ1769" s="80"/>
      <c r="AR1769" s="69"/>
      <c r="AS1769" s="69"/>
      <c r="AT1769" s="80"/>
      <c r="AU1769" s="80"/>
      <c r="AV1769" s="69"/>
      <c r="AW1769" s="69"/>
      <c r="AX1769" s="80"/>
      <c r="AY1769" s="80"/>
      <c r="AZ1769" s="69"/>
      <c r="BA1769" s="69"/>
      <c r="BB1769" s="80"/>
      <c r="BC1769" s="80"/>
      <c r="BD1769" s="69"/>
      <c r="BE1769" s="69"/>
      <c r="BF1769" s="80"/>
      <c r="BG1769" s="80"/>
      <c r="BH1769" s="69"/>
      <c r="BI1769" s="69"/>
      <c r="BJ1769" s="80"/>
      <c r="BK1769" s="80"/>
      <c r="BL1769" s="69"/>
      <c r="BM1769" s="69"/>
      <c r="BN1769" s="80"/>
      <c r="BO1769" s="80"/>
      <c r="BP1769" s="69"/>
      <c r="BQ1769" s="69"/>
      <c r="BR1769" s="80"/>
      <c r="BS1769" s="80"/>
      <c r="BT1769" s="69"/>
      <c r="BU1769" s="69"/>
      <c r="BV1769" s="80"/>
      <c r="BW1769" s="80"/>
      <c r="BX1769" s="69"/>
      <c r="BY1769" s="69"/>
      <c r="BZ1769" s="80"/>
      <c r="CA1769" s="80"/>
      <c r="CB1769" s="69"/>
      <c r="CC1769" s="69"/>
      <c r="CD1769" s="80"/>
      <c r="CE1769" s="80"/>
      <c r="CF1769" s="69"/>
      <c r="CG1769" s="69"/>
      <c r="CH1769" s="69"/>
      <c r="CI1769" s="69"/>
      <c r="CJ1769" s="69"/>
      <c r="CK1769" s="69"/>
      <c r="CL1769" s="68"/>
      <c r="CM1769" s="67"/>
      <c r="CN1769" s="67"/>
      <c r="CO1769" s="68"/>
      <c r="CP1769" s="68"/>
      <c r="CQ1769" s="67"/>
      <c r="CR1769" s="67"/>
      <c r="CS1769" s="69"/>
      <c r="CT1769" s="81"/>
      <c r="CU1769" s="69"/>
      <c r="CV1769" s="69"/>
      <c r="CW1769" s="69"/>
      <c r="CX1769" s="69"/>
      <c r="CY1769" s="69"/>
      <c r="CZ1769" s="69"/>
    </row>
    <row r="1770" spans="2:104">
      <c r="B1770" s="69"/>
      <c r="C1770" s="69"/>
      <c r="D1770" s="67"/>
      <c r="E1770" s="69"/>
      <c r="F1770" s="68"/>
      <c r="G1770" s="67"/>
      <c r="H1770" s="69"/>
      <c r="I1770" s="69"/>
      <c r="J1770" s="69"/>
      <c r="K1770" s="69"/>
      <c r="L1770" s="69"/>
      <c r="M1770" s="69"/>
      <c r="N1770" s="69"/>
      <c r="O1770" s="69"/>
      <c r="P1770" s="69"/>
      <c r="Q1770" s="69"/>
      <c r="R1770" s="69"/>
      <c r="S1770" s="80"/>
      <c r="T1770" s="80"/>
      <c r="U1770" s="80"/>
      <c r="V1770" s="80"/>
      <c r="W1770" s="80"/>
      <c r="X1770" s="80"/>
      <c r="Y1770" s="80"/>
      <c r="Z1770" s="80"/>
      <c r="AA1770" s="80"/>
      <c r="AB1770" s="80"/>
      <c r="AC1770" s="80"/>
      <c r="AD1770" s="80"/>
      <c r="AE1770" s="69"/>
      <c r="AF1770" s="69"/>
      <c r="AG1770" s="69"/>
      <c r="AH1770" s="80"/>
      <c r="AI1770" s="80"/>
      <c r="AJ1770" s="69"/>
      <c r="AK1770" s="69"/>
      <c r="AL1770" s="80"/>
      <c r="AM1770" s="80"/>
      <c r="AN1770" s="69"/>
      <c r="AO1770" s="69"/>
      <c r="AP1770" s="80"/>
      <c r="AQ1770" s="80"/>
      <c r="AR1770" s="69"/>
      <c r="AS1770" s="69"/>
      <c r="AT1770" s="80"/>
      <c r="AU1770" s="80"/>
      <c r="AV1770" s="69"/>
      <c r="AW1770" s="69"/>
      <c r="AX1770" s="80"/>
      <c r="AY1770" s="80"/>
      <c r="AZ1770" s="69"/>
      <c r="BA1770" s="69"/>
      <c r="BB1770" s="80"/>
      <c r="BC1770" s="80"/>
      <c r="BD1770" s="69"/>
      <c r="BE1770" s="69"/>
      <c r="BF1770" s="80"/>
      <c r="BG1770" s="80"/>
      <c r="BH1770" s="69"/>
      <c r="BI1770" s="69"/>
      <c r="BJ1770" s="80"/>
      <c r="BK1770" s="80"/>
      <c r="BL1770" s="69"/>
      <c r="BM1770" s="69"/>
      <c r="BN1770" s="80"/>
      <c r="BO1770" s="80"/>
      <c r="BP1770" s="69"/>
      <c r="BQ1770" s="69"/>
      <c r="BR1770" s="80"/>
      <c r="BS1770" s="80"/>
      <c r="BT1770" s="69"/>
      <c r="BU1770" s="69"/>
      <c r="BV1770" s="80"/>
      <c r="BW1770" s="80"/>
      <c r="BX1770" s="69"/>
      <c r="BY1770" s="69"/>
      <c r="BZ1770" s="80"/>
      <c r="CA1770" s="80"/>
      <c r="CB1770" s="69"/>
      <c r="CC1770" s="69"/>
      <c r="CD1770" s="80"/>
      <c r="CE1770" s="80"/>
      <c r="CF1770" s="69"/>
      <c r="CG1770" s="69"/>
      <c r="CH1770" s="69"/>
      <c r="CI1770" s="69"/>
      <c r="CJ1770" s="69"/>
      <c r="CK1770" s="69"/>
      <c r="CL1770" s="68"/>
      <c r="CM1770" s="67"/>
      <c r="CN1770" s="67"/>
      <c r="CO1770" s="68"/>
      <c r="CP1770" s="68"/>
      <c r="CQ1770" s="67"/>
      <c r="CR1770" s="67"/>
      <c r="CS1770" s="69"/>
      <c r="CT1770" s="81"/>
      <c r="CU1770" s="69"/>
      <c r="CV1770" s="69"/>
      <c r="CW1770" s="69"/>
      <c r="CX1770" s="69"/>
      <c r="CY1770" s="69"/>
      <c r="CZ1770" s="69"/>
    </row>
    <row r="1771" spans="2:104">
      <c r="B1771" s="69"/>
      <c r="C1771" s="69"/>
      <c r="D1771" s="67"/>
      <c r="E1771" s="69"/>
      <c r="F1771" s="68"/>
      <c r="G1771" s="67"/>
      <c r="H1771" s="69"/>
      <c r="I1771" s="69"/>
      <c r="J1771" s="69"/>
      <c r="K1771" s="69"/>
      <c r="L1771" s="69"/>
      <c r="M1771" s="69"/>
      <c r="N1771" s="69"/>
      <c r="O1771" s="69"/>
      <c r="P1771" s="69"/>
      <c r="Q1771" s="69"/>
      <c r="R1771" s="69"/>
      <c r="S1771" s="80"/>
      <c r="T1771" s="80"/>
      <c r="U1771" s="80"/>
      <c r="V1771" s="80"/>
      <c r="W1771" s="80"/>
      <c r="X1771" s="80"/>
      <c r="Y1771" s="80"/>
      <c r="Z1771" s="80"/>
      <c r="AA1771" s="80"/>
      <c r="AB1771" s="80"/>
      <c r="AC1771" s="80"/>
      <c r="AD1771" s="80"/>
      <c r="AE1771" s="69"/>
      <c r="AF1771" s="69"/>
      <c r="AG1771" s="69"/>
      <c r="AH1771" s="80"/>
      <c r="AI1771" s="80"/>
      <c r="AJ1771" s="69"/>
      <c r="AK1771" s="69"/>
      <c r="AL1771" s="80"/>
      <c r="AM1771" s="80"/>
      <c r="AN1771" s="69"/>
      <c r="AO1771" s="69"/>
      <c r="AP1771" s="80"/>
      <c r="AQ1771" s="80"/>
      <c r="AR1771" s="69"/>
      <c r="AS1771" s="69"/>
      <c r="AT1771" s="80"/>
      <c r="AU1771" s="80"/>
      <c r="AV1771" s="69"/>
      <c r="AW1771" s="69"/>
      <c r="AX1771" s="80"/>
      <c r="AY1771" s="80"/>
      <c r="AZ1771" s="69"/>
      <c r="BA1771" s="69"/>
      <c r="BB1771" s="80"/>
      <c r="BC1771" s="80"/>
      <c r="BD1771" s="69"/>
      <c r="BE1771" s="69"/>
      <c r="BF1771" s="80"/>
      <c r="BG1771" s="80"/>
      <c r="BH1771" s="69"/>
      <c r="BI1771" s="69"/>
      <c r="BJ1771" s="80"/>
      <c r="BK1771" s="80"/>
      <c r="BL1771" s="69"/>
      <c r="BM1771" s="69"/>
      <c r="BN1771" s="80"/>
      <c r="BO1771" s="80"/>
      <c r="BP1771" s="69"/>
      <c r="BQ1771" s="69"/>
      <c r="BR1771" s="80"/>
      <c r="BS1771" s="80"/>
      <c r="BT1771" s="69"/>
      <c r="BU1771" s="69"/>
      <c r="BV1771" s="80"/>
      <c r="BW1771" s="80"/>
      <c r="BX1771" s="69"/>
      <c r="BY1771" s="69"/>
      <c r="BZ1771" s="80"/>
      <c r="CA1771" s="80"/>
      <c r="CB1771" s="69"/>
      <c r="CC1771" s="69"/>
      <c r="CD1771" s="80"/>
      <c r="CE1771" s="80"/>
      <c r="CF1771" s="69"/>
      <c r="CG1771" s="69"/>
      <c r="CH1771" s="69"/>
      <c r="CI1771" s="69"/>
      <c r="CJ1771" s="69"/>
      <c r="CK1771" s="69"/>
      <c r="CL1771" s="68"/>
      <c r="CM1771" s="67"/>
      <c r="CN1771" s="67"/>
      <c r="CO1771" s="68"/>
      <c r="CP1771" s="68"/>
      <c r="CQ1771" s="67"/>
      <c r="CR1771" s="67"/>
      <c r="CS1771" s="69"/>
      <c r="CT1771" s="81"/>
      <c r="CU1771" s="69"/>
      <c r="CV1771" s="69"/>
      <c r="CW1771" s="69"/>
      <c r="CX1771" s="69"/>
      <c r="CY1771" s="69"/>
      <c r="CZ1771" s="69"/>
    </row>
    <row r="1772" spans="2:104">
      <c r="B1772" s="69"/>
      <c r="C1772" s="69"/>
      <c r="D1772" s="67"/>
      <c r="E1772" s="69"/>
      <c r="F1772" s="68"/>
      <c r="G1772" s="67"/>
      <c r="H1772" s="69"/>
      <c r="I1772" s="69"/>
      <c r="J1772" s="69"/>
      <c r="K1772" s="69"/>
      <c r="L1772" s="69"/>
      <c r="M1772" s="69"/>
      <c r="N1772" s="69"/>
      <c r="O1772" s="69"/>
      <c r="P1772" s="69"/>
      <c r="Q1772" s="69"/>
      <c r="R1772" s="69"/>
      <c r="S1772" s="80"/>
      <c r="T1772" s="80"/>
      <c r="U1772" s="80"/>
      <c r="V1772" s="80"/>
      <c r="W1772" s="80"/>
      <c r="X1772" s="80"/>
      <c r="Y1772" s="80"/>
      <c r="Z1772" s="80"/>
      <c r="AA1772" s="80"/>
      <c r="AB1772" s="80"/>
      <c r="AC1772" s="80"/>
      <c r="AD1772" s="80"/>
      <c r="AE1772" s="69"/>
      <c r="AF1772" s="69"/>
      <c r="AG1772" s="69"/>
      <c r="AH1772" s="80"/>
      <c r="AI1772" s="80"/>
      <c r="AJ1772" s="69"/>
      <c r="AK1772" s="69"/>
      <c r="AL1772" s="80"/>
      <c r="AM1772" s="80"/>
      <c r="AN1772" s="69"/>
      <c r="AO1772" s="69"/>
      <c r="AP1772" s="80"/>
      <c r="AQ1772" s="80"/>
      <c r="AR1772" s="69"/>
      <c r="AS1772" s="69"/>
      <c r="AT1772" s="80"/>
      <c r="AU1772" s="80"/>
      <c r="AV1772" s="69"/>
      <c r="AW1772" s="69"/>
      <c r="AX1772" s="80"/>
      <c r="AY1772" s="80"/>
      <c r="AZ1772" s="69"/>
      <c r="BA1772" s="69"/>
      <c r="BB1772" s="80"/>
      <c r="BC1772" s="80"/>
      <c r="BD1772" s="69"/>
      <c r="BE1772" s="69"/>
      <c r="BF1772" s="80"/>
      <c r="BG1772" s="80"/>
      <c r="BH1772" s="69"/>
      <c r="BI1772" s="69"/>
      <c r="BJ1772" s="80"/>
      <c r="BK1772" s="80"/>
      <c r="BL1772" s="69"/>
      <c r="BM1772" s="69"/>
      <c r="BN1772" s="80"/>
      <c r="BO1772" s="80"/>
      <c r="BP1772" s="69"/>
      <c r="BQ1772" s="69"/>
      <c r="BR1772" s="80"/>
      <c r="BS1772" s="80"/>
      <c r="BT1772" s="69"/>
      <c r="BU1772" s="69"/>
      <c r="BV1772" s="80"/>
      <c r="BW1772" s="80"/>
      <c r="BX1772" s="69"/>
      <c r="BY1772" s="69"/>
      <c r="BZ1772" s="80"/>
      <c r="CA1772" s="80"/>
      <c r="CB1772" s="69"/>
      <c r="CC1772" s="69"/>
      <c r="CD1772" s="80"/>
      <c r="CE1772" s="80"/>
      <c r="CF1772" s="69"/>
      <c r="CG1772" s="69"/>
      <c r="CH1772" s="69"/>
      <c r="CI1772" s="69"/>
      <c r="CJ1772" s="69"/>
      <c r="CK1772" s="69"/>
      <c r="CL1772" s="68"/>
      <c r="CM1772" s="67"/>
      <c r="CN1772" s="67"/>
      <c r="CO1772" s="68"/>
      <c r="CP1772" s="68"/>
      <c r="CQ1772" s="67"/>
      <c r="CR1772" s="67"/>
      <c r="CS1772" s="69"/>
      <c r="CT1772" s="81"/>
      <c r="CU1772" s="69"/>
      <c r="CV1772" s="69"/>
      <c r="CW1772" s="69"/>
      <c r="CX1772" s="69"/>
      <c r="CY1772" s="69"/>
      <c r="CZ1772" s="69"/>
    </row>
    <row r="1773" spans="2:104">
      <c r="B1773" s="69"/>
      <c r="C1773" s="69"/>
      <c r="D1773" s="67"/>
      <c r="E1773" s="69"/>
      <c r="F1773" s="68"/>
      <c r="G1773" s="67"/>
      <c r="H1773" s="69"/>
      <c r="I1773" s="69"/>
      <c r="J1773" s="69"/>
      <c r="K1773" s="69"/>
      <c r="L1773" s="69"/>
      <c r="M1773" s="69"/>
      <c r="N1773" s="69"/>
      <c r="O1773" s="69"/>
      <c r="P1773" s="69"/>
      <c r="Q1773" s="69"/>
      <c r="R1773" s="69"/>
      <c r="S1773" s="80"/>
      <c r="T1773" s="80"/>
      <c r="U1773" s="80"/>
      <c r="V1773" s="80"/>
      <c r="W1773" s="80"/>
      <c r="X1773" s="80"/>
      <c r="Y1773" s="80"/>
      <c r="Z1773" s="80"/>
      <c r="AA1773" s="80"/>
      <c r="AB1773" s="80"/>
      <c r="AC1773" s="80"/>
      <c r="AD1773" s="80"/>
      <c r="AE1773" s="69"/>
      <c r="AF1773" s="69"/>
      <c r="AG1773" s="69"/>
      <c r="AH1773" s="80"/>
      <c r="AI1773" s="80"/>
      <c r="AJ1773" s="69"/>
      <c r="AK1773" s="69"/>
      <c r="AL1773" s="80"/>
      <c r="AM1773" s="80"/>
      <c r="AN1773" s="69"/>
      <c r="AO1773" s="69"/>
      <c r="AP1773" s="80"/>
      <c r="AQ1773" s="80"/>
      <c r="AR1773" s="69"/>
      <c r="AS1773" s="69"/>
      <c r="AT1773" s="80"/>
      <c r="AU1773" s="80"/>
      <c r="AV1773" s="69"/>
      <c r="AW1773" s="69"/>
      <c r="AX1773" s="80"/>
      <c r="AY1773" s="80"/>
      <c r="AZ1773" s="69"/>
      <c r="BA1773" s="69"/>
      <c r="BB1773" s="80"/>
      <c r="BC1773" s="80"/>
      <c r="BD1773" s="69"/>
      <c r="BE1773" s="69"/>
      <c r="BF1773" s="80"/>
      <c r="BG1773" s="80"/>
      <c r="BH1773" s="69"/>
      <c r="BI1773" s="69"/>
      <c r="BJ1773" s="80"/>
      <c r="BK1773" s="80"/>
      <c r="BL1773" s="69"/>
      <c r="BM1773" s="69"/>
      <c r="BN1773" s="80"/>
      <c r="BO1773" s="80"/>
      <c r="BP1773" s="69"/>
      <c r="BQ1773" s="69"/>
      <c r="BR1773" s="80"/>
      <c r="BS1773" s="80"/>
      <c r="BT1773" s="69"/>
      <c r="BU1773" s="69"/>
      <c r="BV1773" s="80"/>
      <c r="BW1773" s="80"/>
      <c r="BX1773" s="69"/>
      <c r="BY1773" s="69"/>
      <c r="BZ1773" s="80"/>
      <c r="CA1773" s="80"/>
      <c r="CB1773" s="69"/>
      <c r="CC1773" s="69"/>
      <c r="CD1773" s="80"/>
      <c r="CE1773" s="80"/>
      <c r="CF1773" s="69"/>
      <c r="CG1773" s="69"/>
      <c r="CH1773" s="69"/>
      <c r="CI1773" s="69"/>
      <c r="CJ1773" s="69"/>
      <c r="CK1773" s="69"/>
      <c r="CL1773" s="68"/>
      <c r="CM1773" s="67"/>
      <c r="CN1773" s="67"/>
      <c r="CO1773" s="68"/>
      <c r="CP1773" s="68"/>
      <c r="CQ1773" s="67"/>
      <c r="CR1773" s="67"/>
      <c r="CS1773" s="69"/>
      <c r="CT1773" s="81"/>
      <c r="CU1773" s="69"/>
      <c r="CV1773" s="69"/>
      <c r="CW1773" s="69"/>
      <c r="CX1773" s="69"/>
      <c r="CY1773" s="69"/>
      <c r="CZ1773" s="69"/>
    </row>
    <row r="1774" spans="2:104">
      <c r="B1774" s="69"/>
      <c r="C1774" s="69"/>
      <c r="D1774" s="67"/>
      <c r="E1774" s="69"/>
      <c r="F1774" s="68"/>
      <c r="G1774" s="67"/>
      <c r="H1774" s="69"/>
      <c r="I1774" s="69"/>
      <c r="J1774" s="69"/>
      <c r="K1774" s="69"/>
      <c r="L1774" s="69"/>
      <c r="M1774" s="69"/>
      <c r="N1774" s="69"/>
      <c r="O1774" s="69"/>
      <c r="P1774" s="69"/>
      <c r="Q1774" s="69"/>
      <c r="R1774" s="69"/>
      <c r="S1774" s="80"/>
      <c r="T1774" s="80"/>
      <c r="U1774" s="80"/>
      <c r="V1774" s="80"/>
      <c r="W1774" s="80"/>
      <c r="X1774" s="80"/>
      <c r="Y1774" s="80"/>
      <c r="Z1774" s="80"/>
      <c r="AA1774" s="80"/>
      <c r="AB1774" s="80"/>
      <c r="AC1774" s="80"/>
      <c r="AD1774" s="80"/>
      <c r="AE1774" s="69"/>
      <c r="AF1774" s="69"/>
      <c r="AG1774" s="69"/>
      <c r="AH1774" s="80"/>
      <c r="AI1774" s="80"/>
      <c r="AJ1774" s="69"/>
      <c r="AK1774" s="69"/>
      <c r="AL1774" s="80"/>
      <c r="AM1774" s="80"/>
      <c r="AN1774" s="69"/>
      <c r="AO1774" s="69"/>
      <c r="AP1774" s="80"/>
      <c r="AQ1774" s="80"/>
      <c r="AR1774" s="69"/>
      <c r="AS1774" s="69"/>
      <c r="AT1774" s="80"/>
      <c r="AU1774" s="80"/>
      <c r="AV1774" s="69"/>
      <c r="AW1774" s="69"/>
      <c r="AX1774" s="80"/>
      <c r="AY1774" s="80"/>
      <c r="AZ1774" s="69"/>
      <c r="BA1774" s="69"/>
      <c r="BB1774" s="80"/>
      <c r="BC1774" s="80"/>
      <c r="BD1774" s="69"/>
      <c r="BE1774" s="69"/>
      <c r="BF1774" s="80"/>
      <c r="BG1774" s="80"/>
      <c r="BH1774" s="69"/>
      <c r="BI1774" s="69"/>
      <c r="BJ1774" s="80"/>
      <c r="BK1774" s="80"/>
      <c r="BL1774" s="69"/>
      <c r="BM1774" s="69"/>
      <c r="BN1774" s="80"/>
      <c r="BO1774" s="80"/>
      <c r="BP1774" s="69"/>
      <c r="BQ1774" s="69"/>
      <c r="BR1774" s="80"/>
      <c r="BS1774" s="80"/>
      <c r="BT1774" s="69"/>
      <c r="BU1774" s="69"/>
      <c r="BV1774" s="80"/>
      <c r="BW1774" s="80"/>
      <c r="BX1774" s="69"/>
      <c r="BY1774" s="69"/>
      <c r="BZ1774" s="80"/>
      <c r="CA1774" s="80"/>
      <c r="CB1774" s="69"/>
      <c r="CC1774" s="69"/>
      <c r="CD1774" s="80"/>
      <c r="CE1774" s="80"/>
      <c r="CF1774" s="69"/>
      <c r="CG1774" s="69"/>
      <c r="CH1774" s="69"/>
      <c r="CI1774" s="69"/>
      <c r="CJ1774" s="69"/>
      <c r="CK1774" s="69"/>
      <c r="CL1774" s="68"/>
      <c r="CM1774" s="67"/>
      <c r="CN1774" s="67"/>
      <c r="CO1774" s="68"/>
      <c r="CP1774" s="68"/>
      <c r="CQ1774" s="67"/>
      <c r="CR1774" s="67"/>
      <c r="CS1774" s="69"/>
      <c r="CT1774" s="81"/>
      <c r="CU1774" s="69"/>
      <c r="CV1774" s="69"/>
      <c r="CW1774" s="69"/>
      <c r="CX1774" s="69"/>
      <c r="CY1774" s="69"/>
      <c r="CZ1774" s="69"/>
    </row>
    <row r="1775" spans="2:104">
      <c r="B1775" s="69"/>
      <c r="C1775" s="69"/>
      <c r="D1775" s="67"/>
      <c r="E1775" s="69"/>
      <c r="F1775" s="68"/>
      <c r="G1775" s="67"/>
      <c r="H1775" s="69"/>
      <c r="I1775" s="69"/>
      <c r="J1775" s="69"/>
      <c r="K1775" s="69"/>
      <c r="L1775" s="69"/>
      <c r="M1775" s="69"/>
      <c r="N1775" s="69"/>
      <c r="O1775" s="69"/>
      <c r="P1775" s="69"/>
      <c r="Q1775" s="69"/>
      <c r="R1775" s="69"/>
      <c r="S1775" s="80"/>
      <c r="T1775" s="80"/>
      <c r="U1775" s="80"/>
      <c r="V1775" s="80"/>
      <c r="W1775" s="80"/>
      <c r="X1775" s="80"/>
      <c r="Y1775" s="80"/>
      <c r="Z1775" s="80"/>
      <c r="AA1775" s="80"/>
      <c r="AB1775" s="80"/>
      <c r="AC1775" s="80"/>
      <c r="AD1775" s="80"/>
      <c r="AE1775" s="69"/>
      <c r="AF1775" s="69"/>
      <c r="AG1775" s="69"/>
      <c r="AH1775" s="80"/>
      <c r="AI1775" s="80"/>
      <c r="AJ1775" s="69"/>
      <c r="AK1775" s="69"/>
      <c r="AL1775" s="80"/>
      <c r="AM1775" s="80"/>
      <c r="AN1775" s="69"/>
      <c r="AO1775" s="69"/>
      <c r="AP1775" s="80"/>
      <c r="AQ1775" s="80"/>
      <c r="AR1775" s="69"/>
      <c r="AS1775" s="69"/>
      <c r="AT1775" s="80"/>
      <c r="AU1775" s="80"/>
      <c r="AV1775" s="69"/>
      <c r="AW1775" s="69"/>
      <c r="AX1775" s="80"/>
      <c r="AY1775" s="80"/>
      <c r="AZ1775" s="69"/>
      <c r="BA1775" s="69"/>
      <c r="BB1775" s="80"/>
      <c r="BC1775" s="80"/>
      <c r="BD1775" s="69"/>
      <c r="BE1775" s="69"/>
      <c r="BF1775" s="80"/>
      <c r="BG1775" s="80"/>
      <c r="BH1775" s="69"/>
      <c r="BI1775" s="69"/>
      <c r="BJ1775" s="80"/>
      <c r="BK1775" s="80"/>
      <c r="BL1775" s="69"/>
      <c r="BM1775" s="69"/>
      <c r="BN1775" s="80"/>
      <c r="BO1775" s="80"/>
      <c r="BP1775" s="69"/>
      <c r="BQ1775" s="69"/>
      <c r="BR1775" s="80"/>
      <c r="BS1775" s="80"/>
      <c r="BT1775" s="69"/>
      <c r="BU1775" s="69"/>
      <c r="BV1775" s="80"/>
      <c r="BW1775" s="80"/>
      <c r="BX1775" s="69"/>
      <c r="BY1775" s="69"/>
      <c r="BZ1775" s="80"/>
      <c r="CA1775" s="80"/>
      <c r="CB1775" s="69"/>
      <c r="CC1775" s="69"/>
      <c r="CD1775" s="80"/>
      <c r="CE1775" s="80"/>
      <c r="CF1775" s="69"/>
      <c r="CG1775" s="69"/>
      <c r="CH1775" s="69"/>
      <c r="CI1775" s="69"/>
      <c r="CJ1775" s="69"/>
      <c r="CK1775" s="69"/>
      <c r="CL1775" s="68"/>
      <c r="CM1775" s="67"/>
      <c r="CN1775" s="67"/>
      <c r="CO1775" s="68"/>
      <c r="CP1775" s="68"/>
      <c r="CQ1775" s="67"/>
      <c r="CR1775" s="67"/>
      <c r="CS1775" s="69"/>
      <c r="CT1775" s="81"/>
      <c r="CU1775" s="69"/>
      <c r="CV1775" s="69"/>
      <c r="CW1775" s="69"/>
      <c r="CX1775" s="69"/>
      <c r="CY1775" s="69"/>
      <c r="CZ1775" s="69"/>
    </row>
    <row r="1776" spans="2:104">
      <c r="B1776" s="69"/>
      <c r="C1776" s="69"/>
      <c r="D1776" s="67"/>
      <c r="E1776" s="69"/>
      <c r="F1776" s="68"/>
      <c r="G1776" s="67"/>
      <c r="H1776" s="69"/>
      <c r="I1776" s="69"/>
      <c r="J1776" s="69"/>
      <c r="K1776" s="69"/>
      <c r="L1776" s="69"/>
      <c r="M1776" s="69"/>
      <c r="N1776" s="69"/>
      <c r="O1776" s="69"/>
      <c r="P1776" s="69"/>
      <c r="Q1776" s="69"/>
      <c r="R1776" s="69"/>
      <c r="S1776" s="80"/>
      <c r="T1776" s="80"/>
      <c r="U1776" s="80"/>
      <c r="V1776" s="80"/>
      <c r="W1776" s="80"/>
      <c r="X1776" s="80"/>
      <c r="Y1776" s="80"/>
      <c r="Z1776" s="80"/>
      <c r="AA1776" s="80"/>
      <c r="AB1776" s="80"/>
      <c r="AC1776" s="80"/>
      <c r="AD1776" s="80"/>
      <c r="AE1776" s="69"/>
      <c r="AF1776" s="69"/>
      <c r="AG1776" s="69"/>
      <c r="AH1776" s="80"/>
      <c r="AI1776" s="80"/>
      <c r="AJ1776" s="69"/>
      <c r="AK1776" s="69"/>
      <c r="AL1776" s="80"/>
      <c r="AM1776" s="80"/>
      <c r="AN1776" s="69"/>
      <c r="AO1776" s="69"/>
      <c r="AP1776" s="80"/>
      <c r="AQ1776" s="80"/>
      <c r="AR1776" s="69"/>
      <c r="AS1776" s="69"/>
      <c r="AT1776" s="80"/>
      <c r="AU1776" s="80"/>
      <c r="AV1776" s="69"/>
      <c r="AW1776" s="69"/>
      <c r="AX1776" s="80"/>
      <c r="AY1776" s="80"/>
      <c r="AZ1776" s="69"/>
      <c r="BA1776" s="69"/>
      <c r="BB1776" s="80"/>
      <c r="BC1776" s="80"/>
      <c r="BD1776" s="69"/>
      <c r="BE1776" s="69"/>
      <c r="BF1776" s="80"/>
      <c r="BG1776" s="80"/>
      <c r="BH1776" s="69"/>
      <c r="BI1776" s="69"/>
      <c r="BJ1776" s="80"/>
      <c r="BK1776" s="80"/>
      <c r="BL1776" s="69"/>
      <c r="BM1776" s="69"/>
      <c r="BN1776" s="80"/>
      <c r="BO1776" s="80"/>
      <c r="BP1776" s="69"/>
      <c r="BQ1776" s="69"/>
      <c r="BR1776" s="80"/>
      <c r="BS1776" s="80"/>
      <c r="BT1776" s="69"/>
      <c r="BU1776" s="69"/>
      <c r="BV1776" s="80"/>
      <c r="BW1776" s="80"/>
      <c r="BX1776" s="69"/>
      <c r="BY1776" s="69"/>
      <c r="BZ1776" s="80"/>
      <c r="CA1776" s="80"/>
      <c r="CB1776" s="69"/>
      <c r="CC1776" s="69"/>
      <c r="CD1776" s="80"/>
      <c r="CE1776" s="80"/>
      <c r="CF1776" s="69"/>
      <c r="CG1776" s="69"/>
      <c r="CH1776" s="69"/>
      <c r="CI1776" s="69"/>
      <c r="CJ1776" s="69"/>
      <c r="CK1776" s="69"/>
      <c r="CL1776" s="68"/>
      <c r="CM1776" s="67"/>
      <c r="CN1776" s="67"/>
      <c r="CO1776" s="68"/>
      <c r="CP1776" s="68"/>
      <c r="CQ1776" s="67"/>
      <c r="CR1776" s="67"/>
      <c r="CS1776" s="69"/>
      <c r="CT1776" s="81"/>
      <c r="CU1776" s="69"/>
      <c r="CV1776" s="69"/>
      <c r="CW1776" s="69"/>
      <c r="CX1776" s="69"/>
      <c r="CY1776" s="69"/>
      <c r="CZ1776" s="69"/>
    </row>
    <row r="1777" spans="2:104">
      <c r="B1777" s="69"/>
      <c r="C1777" s="69"/>
      <c r="D1777" s="67"/>
      <c r="E1777" s="69"/>
      <c r="F1777" s="68"/>
      <c r="G1777" s="67"/>
      <c r="H1777" s="69"/>
      <c r="I1777" s="69"/>
      <c r="J1777" s="69"/>
      <c r="K1777" s="69"/>
      <c r="L1777" s="69"/>
      <c r="M1777" s="69"/>
      <c r="N1777" s="69"/>
      <c r="O1777" s="69"/>
      <c r="P1777" s="69"/>
      <c r="Q1777" s="69"/>
      <c r="R1777" s="69"/>
      <c r="S1777" s="80"/>
      <c r="T1777" s="80"/>
      <c r="U1777" s="80"/>
      <c r="V1777" s="80"/>
      <c r="W1777" s="80"/>
      <c r="X1777" s="80"/>
      <c r="Y1777" s="80"/>
      <c r="Z1777" s="80"/>
      <c r="AA1777" s="80"/>
      <c r="AB1777" s="80"/>
      <c r="AC1777" s="80"/>
      <c r="AD1777" s="80"/>
      <c r="AE1777" s="69"/>
      <c r="AF1777" s="69"/>
      <c r="AG1777" s="69"/>
      <c r="AH1777" s="80"/>
      <c r="AI1777" s="80"/>
      <c r="AJ1777" s="69"/>
      <c r="AK1777" s="69"/>
      <c r="AL1777" s="80"/>
      <c r="AM1777" s="80"/>
      <c r="AN1777" s="69"/>
      <c r="AO1777" s="69"/>
      <c r="AP1777" s="80"/>
      <c r="AQ1777" s="80"/>
      <c r="AR1777" s="69"/>
      <c r="AS1777" s="69"/>
      <c r="AT1777" s="80"/>
      <c r="AU1777" s="80"/>
      <c r="AV1777" s="69"/>
      <c r="AW1777" s="69"/>
      <c r="AX1777" s="80"/>
      <c r="AY1777" s="80"/>
      <c r="AZ1777" s="69"/>
      <c r="BA1777" s="69"/>
      <c r="BB1777" s="80"/>
      <c r="BC1777" s="80"/>
      <c r="BD1777" s="69"/>
      <c r="BE1777" s="69"/>
      <c r="BF1777" s="80"/>
      <c r="BG1777" s="80"/>
      <c r="BH1777" s="69"/>
      <c r="BI1777" s="69"/>
      <c r="BJ1777" s="80"/>
      <c r="BK1777" s="80"/>
      <c r="BL1777" s="69"/>
      <c r="BM1777" s="69"/>
      <c r="BN1777" s="80"/>
      <c r="BO1777" s="80"/>
      <c r="BP1777" s="69"/>
      <c r="BQ1777" s="69"/>
      <c r="BR1777" s="80"/>
      <c r="BS1777" s="80"/>
      <c r="BT1777" s="69"/>
      <c r="BU1777" s="69"/>
      <c r="BV1777" s="80"/>
      <c r="BW1777" s="80"/>
      <c r="BX1777" s="69"/>
      <c r="BY1777" s="69"/>
      <c r="BZ1777" s="80"/>
      <c r="CA1777" s="80"/>
      <c r="CB1777" s="69"/>
      <c r="CC1777" s="69"/>
      <c r="CD1777" s="80"/>
      <c r="CE1777" s="80"/>
      <c r="CF1777" s="69"/>
      <c r="CG1777" s="69"/>
      <c r="CH1777" s="69"/>
      <c r="CI1777" s="69"/>
      <c r="CJ1777" s="69"/>
      <c r="CK1777" s="69"/>
      <c r="CL1777" s="68"/>
      <c r="CM1777" s="67"/>
      <c r="CN1777" s="67"/>
      <c r="CO1777" s="68"/>
      <c r="CP1777" s="68"/>
      <c r="CQ1777" s="67"/>
      <c r="CR1777" s="67"/>
      <c r="CS1777" s="69"/>
      <c r="CT1777" s="81"/>
      <c r="CU1777" s="69"/>
      <c r="CV1777" s="69"/>
      <c r="CW1777" s="69"/>
      <c r="CX1777" s="69"/>
      <c r="CY1777" s="69"/>
      <c r="CZ1777" s="69"/>
    </row>
    <row r="1778" spans="2:104">
      <c r="B1778" s="69"/>
      <c r="C1778" s="69"/>
      <c r="D1778" s="67"/>
      <c r="E1778" s="69"/>
      <c r="F1778" s="68"/>
      <c r="G1778" s="67"/>
      <c r="H1778" s="69"/>
      <c r="I1778" s="69"/>
      <c r="J1778" s="69"/>
      <c r="K1778" s="69"/>
      <c r="L1778" s="69"/>
      <c r="M1778" s="69"/>
      <c r="N1778" s="69"/>
      <c r="O1778" s="69"/>
      <c r="P1778" s="69"/>
      <c r="Q1778" s="69"/>
      <c r="R1778" s="69"/>
      <c r="S1778" s="80"/>
      <c r="T1778" s="80"/>
      <c r="U1778" s="80"/>
      <c r="V1778" s="80"/>
      <c r="W1778" s="80"/>
      <c r="X1778" s="80"/>
      <c r="Y1778" s="80"/>
      <c r="Z1778" s="80"/>
      <c r="AA1778" s="80"/>
      <c r="AB1778" s="80"/>
      <c r="AC1778" s="80"/>
      <c r="AD1778" s="80"/>
      <c r="AE1778" s="69"/>
      <c r="AF1778" s="69"/>
      <c r="AG1778" s="69"/>
      <c r="AH1778" s="80"/>
      <c r="AI1778" s="80"/>
      <c r="AJ1778" s="69"/>
      <c r="AK1778" s="69"/>
      <c r="AL1778" s="80"/>
      <c r="AM1778" s="80"/>
      <c r="AN1778" s="69"/>
      <c r="AO1778" s="69"/>
      <c r="AP1778" s="80"/>
      <c r="AQ1778" s="80"/>
      <c r="AR1778" s="69"/>
      <c r="AS1778" s="69"/>
      <c r="AT1778" s="80"/>
      <c r="AU1778" s="80"/>
      <c r="AV1778" s="69"/>
      <c r="AW1778" s="69"/>
      <c r="AX1778" s="80"/>
      <c r="AY1778" s="80"/>
      <c r="AZ1778" s="69"/>
      <c r="BA1778" s="69"/>
      <c r="BB1778" s="80"/>
      <c r="BC1778" s="80"/>
      <c r="BD1778" s="69"/>
      <c r="BE1778" s="69"/>
      <c r="BF1778" s="80"/>
      <c r="BG1778" s="80"/>
      <c r="BH1778" s="69"/>
      <c r="BI1778" s="69"/>
      <c r="BJ1778" s="80"/>
      <c r="BK1778" s="80"/>
      <c r="BL1778" s="69"/>
      <c r="BM1778" s="69"/>
      <c r="BN1778" s="80"/>
      <c r="BO1778" s="80"/>
      <c r="BP1778" s="69"/>
      <c r="BQ1778" s="69"/>
      <c r="BR1778" s="80"/>
      <c r="BS1778" s="80"/>
      <c r="BT1778" s="69"/>
      <c r="BU1778" s="69"/>
      <c r="BV1778" s="80"/>
      <c r="BW1778" s="80"/>
      <c r="BX1778" s="69"/>
      <c r="BY1778" s="69"/>
      <c r="BZ1778" s="80"/>
      <c r="CA1778" s="80"/>
      <c r="CB1778" s="69"/>
      <c r="CC1778" s="69"/>
      <c r="CD1778" s="80"/>
      <c r="CE1778" s="80"/>
      <c r="CF1778" s="69"/>
      <c r="CG1778" s="69"/>
      <c r="CH1778" s="69"/>
      <c r="CI1778" s="69"/>
      <c r="CJ1778" s="69"/>
      <c r="CK1778" s="69"/>
      <c r="CL1778" s="68"/>
      <c r="CM1778" s="67"/>
      <c r="CN1778" s="67"/>
      <c r="CO1778" s="68"/>
      <c r="CP1778" s="68"/>
      <c r="CQ1778" s="67"/>
      <c r="CR1778" s="67"/>
      <c r="CS1778" s="69"/>
      <c r="CT1778" s="81"/>
      <c r="CU1778" s="69"/>
      <c r="CV1778" s="69"/>
      <c r="CW1778" s="69"/>
      <c r="CX1778" s="69"/>
      <c r="CY1778" s="69"/>
      <c r="CZ1778" s="69"/>
    </row>
    <row r="1779" spans="2:104">
      <c r="B1779" s="69"/>
      <c r="C1779" s="69"/>
      <c r="D1779" s="67"/>
      <c r="E1779" s="69"/>
      <c r="F1779" s="68"/>
      <c r="G1779" s="67"/>
      <c r="H1779" s="69"/>
      <c r="I1779" s="69"/>
      <c r="J1779" s="69"/>
      <c r="K1779" s="69"/>
      <c r="L1779" s="69"/>
      <c r="M1779" s="69"/>
      <c r="N1779" s="69"/>
      <c r="O1779" s="69"/>
      <c r="P1779" s="69"/>
      <c r="Q1779" s="69"/>
      <c r="R1779" s="69"/>
      <c r="S1779" s="80"/>
      <c r="T1779" s="80"/>
      <c r="U1779" s="80"/>
      <c r="V1779" s="80"/>
      <c r="W1779" s="80"/>
      <c r="X1779" s="80"/>
      <c r="Y1779" s="80"/>
      <c r="Z1779" s="80"/>
      <c r="AA1779" s="80"/>
      <c r="AB1779" s="80"/>
      <c r="AC1779" s="80"/>
      <c r="AD1779" s="80"/>
      <c r="AE1779" s="69"/>
      <c r="AF1779" s="69"/>
      <c r="AG1779" s="69"/>
      <c r="AH1779" s="80"/>
      <c r="AI1779" s="80"/>
      <c r="AJ1779" s="69"/>
      <c r="AK1779" s="69"/>
      <c r="AL1779" s="80"/>
      <c r="AM1779" s="80"/>
      <c r="AN1779" s="69"/>
      <c r="AO1779" s="69"/>
      <c r="AP1779" s="80"/>
      <c r="AQ1779" s="80"/>
      <c r="AR1779" s="69"/>
      <c r="AS1779" s="69"/>
      <c r="AT1779" s="80"/>
      <c r="AU1779" s="80"/>
      <c r="AV1779" s="69"/>
      <c r="AW1779" s="69"/>
      <c r="AX1779" s="80"/>
      <c r="AY1779" s="80"/>
      <c r="AZ1779" s="69"/>
      <c r="BA1779" s="69"/>
      <c r="BB1779" s="80"/>
      <c r="BC1779" s="80"/>
      <c r="BD1779" s="69"/>
      <c r="BE1779" s="69"/>
      <c r="BF1779" s="80"/>
      <c r="BG1779" s="80"/>
      <c r="BH1779" s="69"/>
      <c r="BI1779" s="69"/>
      <c r="BJ1779" s="80"/>
      <c r="BK1779" s="80"/>
      <c r="BL1779" s="69"/>
      <c r="BM1779" s="69"/>
      <c r="BN1779" s="80"/>
      <c r="BO1779" s="80"/>
      <c r="BP1779" s="69"/>
      <c r="BQ1779" s="69"/>
      <c r="BR1779" s="80"/>
      <c r="BS1779" s="80"/>
      <c r="BT1779" s="69"/>
      <c r="BU1779" s="69"/>
      <c r="BV1779" s="80"/>
      <c r="BW1779" s="80"/>
      <c r="BX1779" s="69"/>
      <c r="BY1779" s="69"/>
      <c r="BZ1779" s="80"/>
      <c r="CA1779" s="80"/>
      <c r="CB1779" s="69"/>
      <c r="CC1779" s="69"/>
      <c r="CD1779" s="80"/>
      <c r="CE1779" s="80"/>
      <c r="CF1779" s="69"/>
      <c r="CG1779" s="69"/>
      <c r="CH1779" s="69"/>
      <c r="CI1779" s="69"/>
      <c r="CJ1779" s="69"/>
      <c r="CK1779" s="69"/>
      <c r="CL1779" s="68"/>
      <c r="CM1779" s="67"/>
      <c r="CN1779" s="67"/>
      <c r="CO1779" s="68"/>
      <c r="CP1779" s="68"/>
      <c r="CQ1779" s="67"/>
      <c r="CR1779" s="67"/>
      <c r="CS1779" s="69"/>
      <c r="CT1779" s="81"/>
      <c r="CU1779" s="69"/>
      <c r="CV1779" s="69"/>
      <c r="CW1779" s="69"/>
      <c r="CX1779" s="69"/>
      <c r="CY1779" s="69"/>
      <c r="CZ1779" s="69"/>
    </row>
    <row r="1780" spans="2:104">
      <c r="B1780" s="69"/>
      <c r="C1780" s="69"/>
      <c r="D1780" s="67"/>
      <c r="E1780" s="69"/>
      <c r="F1780" s="68"/>
      <c r="G1780" s="67"/>
      <c r="H1780" s="69"/>
      <c r="I1780" s="69"/>
      <c r="J1780" s="69"/>
      <c r="K1780" s="69"/>
      <c r="L1780" s="69"/>
      <c r="M1780" s="69"/>
      <c r="N1780" s="69"/>
      <c r="O1780" s="69"/>
      <c r="P1780" s="69"/>
      <c r="Q1780" s="69"/>
      <c r="R1780" s="69"/>
      <c r="S1780" s="80"/>
      <c r="T1780" s="80"/>
      <c r="U1780" s="80"/>
      <c r="V1780" s="80"/>
      <c r="W1780" s="80"/>
      <c r="X1780" s="80"/>
      <c r="Y1780" s="80"/>
      <c r="Z1780" s="80"/>
      <c r="AA1780" s="80"/>
      <c r="AB1780" s="80"/>
      <c r="AC1780" s="80"/>
      <c r="AD1780" s="80"/>
      <c r="AE1780" s="69"/>
      <c r="AF1780" s="69"/>
      <c r="AG1780" s="69"/>
      <c r="AH1780" s="80"/>
      <c r="AI1780" s="80"/>
      <c r="AJ1780" s="69"/>
      <c r="AK1780" s="69"/>
      <c r="AL1780" s="80"/>
      <c r="AM1780" s="80"/>
      <c r="AN1780" s="69"/>
      <c r="AO1780" s="69"/>
      <c r="AP1780" s="80"/>
      <c r="AQ1780" s="80"/>
      <c r="AR1780" s="69"/>
      <c r="AS1780" s="69"/>
      <c r="AT1780" s="80"/>
      <c r="AU1780" s="80"/>
      <c r="AV1780" s="69"/>
      <c r="AW1780" s="69"/>
      <c r="AX1780" s="80"/>
      <c r="AY1780" s="80"/>
      <c r="AZ1780" s="69"/>
      <c r="BA1780" s="69"/>
      <c r="BB1780" s="80"/>
      <c r="BC1780" s="80"/>
      <c r="BD1780" s="69"/>
      <c r="BE1780" s="69"/>
      <c r="BF1780" s="80"/>
      <c r="BG1780" s="80"/>
      <c r="BH1780" s="69"/>
      <c r="BI1780" s="69"/>
      <c r="BJ1780" s="80"/>
      <c r="BK1780" s="80"/>
      <c r="BL1780" s="69"/>
      <c r="BM1780" s="69"/>
      <c r="BN1780" s="80"/>
      <c r="BO1780" s="80"/>
      <c r="BP1780" s="69"/>
      <c r="BQ1780" s="69"/>
      <c r="BR1780" s="80"/>
      <c r="BS1780" s="80"/>
      <c r="BT1780" s="69"/>
      <c r="BU1780" s="69"/>
      <c r="BV1780" s="80"/>
      <c r="BW1780" s="80"/>
      <c r="BX1780" s="69"/>
      <c r="BY1780" s="69"/>
      <c r="BZ1780" s="80"/>
      <c r="CA1780" s="80"/>
      <c r="CB1780" s="69"/>
      <c r="CC1780" s="69"/>
      <c r="CD1780" s="80"/>
      <c r="CE1780" s="80"/>
      <c r="CF1780" s="69"/>
      <c r="CG1780" s="69"/>
      <c r="CH1780" s="69"/>
      <c r="CI1780" s="69"/>
      <c r="CJ1780" s="69"/>
      <c r="CK1780" s="69"/>
      <c r="CL1780" s="68"/>
      <c r="CM1780" s="67"/>
      <c r="CN1780" s="67"/>
      <c r="CO1780" s="68"/>
      <c r="CP1780" s="68"/>
      <c r="CQ1780" s="67"/>
      <c r="CR1780" s="67"/>
      <c r="CS1780" s="69"/>
      <c r="CT1780" s="81"/>
      <c r="CU1780" s="69"/>
      <c r="CV1780" s="69"/>
      <c r="CW1780" s="69"/>
      <c r="CX1780" s="69"/>
      <c r="CY1780" s="69"/>
      <c r="CZ1780" s="69"/>
    </row>
    <row r="1781" spans="2:104">
      <c r="B1781" s="69"/>
      <c r="C1781" s="69"/>
      <c r="D1781" s="67"/>
      <c r="E1781" s="69"/>
      <c r="F1781" s="68"/>
      <c r="G1781" s="67"/>
      <c r="H1781" s="69"/>
      <c r="I1781" s="69"/>
      <c r="J1781" s="69"/>
      <c r="K1781" s="69"/>
      <c r="L1781" s="69"/>
      <c r="M1781" s="69"/>
      <c r="N1781" s="69"/>
      <c r="O1781" s="69"/>
      <c r="P1781" s="69"/>
      <c r="Q1781" s="69"/>
      <c r="R1781" s="69"/>
      <c r="S1781" s="80"/>
      <c r="T1781" s="80"/>
      <c r="U1781" s="80"/>
      <c r="V1781" s="80"/>
      <c r="W1781" s="80"/>
      <c r="X1781" s="80"/>
      <c r="Y1781" s="80"/>
      <c r="Z1781" s="80"/>
      <c r="AA1781" s="80"/>
      <c r="AB1781" s="80"/>
      <c r="AC1781" s="80"/>
      <c r="AD1781" s="80"/>
      <c r="AE1781" s="69"/>
      <c r="AF1781" s="69"/>
      <c r="AG1781" s="69"/>
      <c r="AH1781" s="80"/>
      <c r="AI1781" s="80"/>
      <c r="AJ1781" s="69"/>
      <c r="AK1781" s="69"/>
      <c r="AL1781" s="80"/>
      <c r="AM1781" s="80"/>
      <c r="AN1781" s="69"/>
      <c r="AO1781" s="69"/>
      <c r="AP1781" s="80"/>
      <c r="AQ1781" s="80"/>
      <c r="AR1781" s="69"/>
      <c r="AS1781" s="69"/>
      <c r="AT1781" s="80"/>
      <c r="AU1781" s="80"/>
      <c r="AV1781" s="69"/>
      <c r="AW1781" s="69"/>
      <c r="AX1781" s="80"/>
      <c r="AY1781" s="80"/>
      <c r="AZ1781" s="69"/>
      <c r="BA1781" s="69"/>
      <c r="BB1781" s="80"/>
      <c r="BC1781" s="80"/>
      <c r="BD1781" s="69"/>
      <c r="BE1781" s="69"/>
      <c r="BF1781" s="80"/>
      <c r="BG1781" s="80"/>
      <c r="BH1781" s="69"/>
      <c r="BI1781" s="69"/>
      <c r="BJ1781" s="80"/>
      <c r="BK1781" s="80"/>
      <c r="BL1781" s="69"/>
      <c r="BM1781" s="69"/>
      <c r="BN1781" s="80"/>
      <c r="BO1781" s="80"/>
      <c r="BP1781" s="69"/>
      <c r="BQ1781" s="69"/>
      <c r="BR1781" s="80"/>
      <c r="BS1781" s="80"/>
      <c r="BT1781" s="69"/>
      <c r="BU1781" s="69"/>
      <c r="BV1781" s="80"/>
      <c r="BW1781" s="80"/>
      <c r="BX1781" s="69"/>
      <c r="BY1781" s="69"/>
      <c r="BZ1781" s="80"/>
      <c r="CA1781" s="80"/>
      <c r="CB1781" s="69"/>
      <c r="CC1781" s="69"/>
      <c r="CD1781" s="80"/>
      <c r="CE1781" s="80"/>
      <c r="CF1781" s="69"/>
      <c r="CG1781" s="69"/>
      <c r="CH1781" s="69"/>
      <c r="CI1781" s="69"/>
      <c r="CJ1781" s="69"/>
      <c r="CK1781" s="69"/>
      <c r="CL1781" s="68"/>
      <c r="CM1781" s="67"/>
      <c r="CN1781" s="67"/>
      <c r="CO1781" s="68"/>
      <c r="CP1781" s="68"/>
      <c r="CQ1781" s="67"/>
      <c r="CR1781" s="67"/>
      <c r="CS1781" s="69"/>
      <c r="CT1781" s="81"/>
      <c r="CU1781" s="69"/>
      <c r="CV1781" s="69"/>
      <c r="CW1781" s="69"/>
      <c r="CX1781" s="69"/>
      <c r="CY1781" s="69"/>
      <c r="CZ1781" s="69"/>
    </row>
    <row r="1782" spans="2:104">
      <c r="B1782" s="69"/>
      <c r="C1782" s="69"/>
      <c r="D1782" s="67"/>
      <c r="E1782" s="69"/>
      <c r="F1782" s="68"/>
      <c r="G1782" s="67"/>
      <c r="H1782" s="69"/>
      <c r="I1782" s="69"/>
      <c r="J1782" s="69"/>
      <c r="K1782" s="69"/>
      <c r="L1782" s="69"/>
      <c r="M1782" s="69"/>
      <c r="N1782" s="69"/>
      <c r="O1782" s="69"/>
      <c r="P1782" s="69"/>
      <c r="Q1782" s="69"/>
      <c r="R1782" s="69"/>
      <c r="S1782" s="80"/>
      <c r="T1782" s="80"/>
      <c r="U1782" s="80"/>
      <c r="V1782" s="80"/>
      <c r="W1782" s="80"/>
      <c r="X1782" s="80"/>
      <c r="Y1782" s="80"/>
      <c r="Z1782" s="80"/>
      <c r="AA1782" s="80"/>
      <c r="AB1782" s="80"/>
      <c r="AC1782" s="80"/>
      <c r="AD1782" s="80"/>
      <c r="AE1782" s="69"/>
      <c r="AF1782" s="69"/>
      <c r="AG1782" s="69"/>
      <c r="AH1782" s="80"/>
      <c r="AI1782" s="80"/>
      <c r="AJ1782" s="69"/>
      <c r="AK1782" s="69"/>
      <c r="AL1782" s="80"/>
      <c r="AM1782" s="80"/>
      <c r="AN1782" s="69"/>
      <c r="AO1782" s="69"/>
      <c r="AP1782" s="80"/>
      <c r="AQ1782" s="80"/>
      <c r="AR1782" s="69"/>
      <c r="AS1782" s="69"/>
      <c r="AT1782" s="80"/>
      <c r="AU1782" s="80"/>
      <c r="AV1782" s="69"/>
      <c r="AW1782" s="69"/>
      <c r="AX1782" s="80"/>
      <c r="AY1782" s="80"/>
      <c r="AZ1782" s="69"/>
      <c r="BA1782" s="69"/>
      <c r="BB1782" s="80"/>
      <c r="BC1782" s="80"/>
      <c r="BD1782" s="69"/>
      <c r="BE1782" s="69"/>
      <c r="BF1782" s="80"/>
      <c r="BG1782" s="80"/>
      <c r="BH1782" s="69"/>
      <c r="BI1782" s="69"/>
      <c r="BJ1782" s="80"/>
      <c r="BK1782" s="80"/>
      <c r="BL1782" s="69"/>
      <c r="BM1782" s="69"/>
      <c r="BN1782" s="80"/>
      <c r="BO1782" s="80"/>
      <c r="BP1782" s="69"/>
      <c r="BQ1782" s="69"/>
      <c r="BR1782" s="80"/>
      <c r="BS1782" s="80"/>
      <c r="BT1782" s="69"/>
      <c r="BU1782" s="69"/>
      <c r="BV1782" s="80"/>
      <c r="BW1782" s="80"/>
      <c r="BX1782" s="69"/>
      <c r="BY1782" s="69"/>
      <c r="BZ1782" s="80"/>
      <c r="CA1782" s="80"/>
      <c r="CB1782" s="69"/>
      <c r="CC1782" s="69"/>
      <c r="CD1782" s="80"/>
      <c r="CE1782" s="80"/>
      <c r="CF1782" s="69"/>
      <c r="CG1782" s="69"/>
      <c r="CH1782" s="69"/>
      <c r="CI1782" s="69"/>
      <c r="CJ1782" s="69"/>
      <c r="CK1782" s="69"/>
      <c r="CL1782" s="68"/>
      <c r="CM1782" s="67"/>
      <c r="CN1782" s="67"/>
      <c r="CO1782" s="68"/>
      <c r="CP1782" s="68"/>
      <c r="CQ1782" s="67"/>
      <c r="CR1782" s="67"/>
      <c r="CS1782" s="69"/>
      <c r="CT1782" s="81"/>
      <c r="CU1782" s="69"/>
      <c r="CV1782" s="69"/>
      <c r="CW1782" s="69"/>
      <c r="CX1782" s="69"/>
      <c r="CY1782" s="69"/>
      <c r="CZ1782" s="69"/>
    </row>
    <row r="1783" spans="2:104">
      <c r="B1783" s="69"/>
      <c r="C1783" s="69"/>
      <c r="D1783" s="67"/>
      <c r="E1783" s="69"/>
      <c r="F1783" s="68"/>
      <c r="G1783" s="67"/>
      <c r="H1783" s="69"/>
      <c r="I1783" s="69"/>
      <c r="J1783" s="69"/>
      <c r="K1783" s="69"/>
      <c r="L1783" s="69"/>
      <c r="M1783" s="69"/>
      <c r="N1783" s="69"/>
      <c r="O1783" s="69"/>
      <c r="P1783" s="69"/>
      <c r="Q1783" s="69"/>
      <c r="R1783" s="69"/>
      <c r="S1783" s="80"/>
      <c r="T1783" s="80"/>
      <c r="U1783" s="80"/>
      <c r="V1783" s="80"/>
      <c r="W1783" s="80"/>
      <c r="X1783" s="80"/>
      <c r="Y1783" s="80"/>
      <c r="Z1783" s="80"/>
      <c r="AA1783" s="80"/>
      <c r="AB1783" s="80"/>
      <c r="AC1783" s="80"/>
      <c r="AD1783" s="80"/>
      <c r="AE1783" s="69"/>
      <c r="AF1783" s="69"/>
      <c r="AG1783" s="69"/>
      <c r="AH1783" s="80"/>
      <c r="AI1783" s="80"/>
      <c r="AJ1783" s="69"/>
      <c r="AK1783" s="69"/>
      <c r="AL1783" s="80"/>
      <c r="AM1783" s="80"/>
      <c r="AN1783" s="69"/>
      <c r="AO1783" s="69"/>
      <c r="AP1783" s="80"/>
      <c r="AQ1783" s="80"/>
      <c r="AR1783" s="69"/>
      <c r="AS1783" s="69"/>
      <c r="AT1783" s="80"/>
      <c r="AU1783" s="80"/>
      <c r="AV1783" s="69"/>
      <c r="AW1783" s="69"/>
      <c r="AX1783" s="80"/>
      <c r="AY1783" s="80"/>
      <c r="AZ1783" s="69"/>
      <c r="BA1783" s="69"/>
      <c r="BB1783" s="80"/>
      <c r="BC1783" s="80"/>
      <c r="BD1783" s="69"/>
      <c r="BE1783" s="69"/>
      <c r="BF1783" s="80"/>
      <c r="BG1783" s="80"/>
      <c r="BH1783" s="69"/>
      <c r="BI1783" s="69"/>
      <c r="BJ1783" s="80"/>
      <c r="BK1783" s="80"/>
      <c r="BL1783" s="69"/>
      <c r="BM1783" s="69"/>
      <c r="BN1783" s="80"/>
      <c r="BO1783" s="80"/>
      <c r="BP1783" s="69"/>
      <c r="BQ1783" s="69"/>
      <c r="BR1783" s="80"/>
      <c r="BS1783" s="80"/>
      <c r="BT1783" s="69"/>
      <c r="BU1783" s="69"/>
      <c r="BV1783" s="80"/>
      <c r="BW1783" s="80"/>
      <c r="BX1783" s="69"/>
      <c r="BY1783" s="69"/>
      <c r="BZ1783" s="80"/>
      <c r="CA1783" s="80"/>
      <c r="CB1783" s="69"/>
      <c r="CC1783" s="69"/>
      <c r="CD1783" s="80"/>
      <c r="CE1783" s="80"/>
      <c r="CF1783" s="69"/>
      <c r="CG1783" s="69"/>
      <c r="CH1783" s="69"/>
      <c r="CI1783" s="69"/>
      <c r="CJ1783" s="69"/>
      <c r="CK1783" s="69"/>
      <c r="CL1783" s="68"/>
      <c r="CM1783" s="67"/>
      <c r="CN1783" s="67"/>
      <c r="CO1783" s="68"/>
      <c r="CP1783" s="68"/>
      <c r="CQ1783" s="67"/>
      <c r="CR1783" s="67"/>
      <c r="CS1783" s="69"/>
      <c r="CT1783" s="81"/>
      <c r="CU1783" s="69"/>
      <c r="CV1783" s="69"/>
      <c r="CW1783" s="69"/>
      <c r="CX1783" s="69"/>
      <c r="CY1783" s="69"/>
      <c r="CZ1783" s="69"/>
    </row>
    <row r="1784" spans="2:104">
      <c r="B1784" s="69"/>
      <c r="C1784" s="69"/>
      <c r="D1784" s="67"/>
      <c r="E1784" s="69"/>
      <c r="F1784" s="68"/>
      <c r="G1784" s="67"/>
      <c r="H1784" s="69"/>
      <c r="I1784" s="69"/>
      <c r="J1784" s="69"/>
      <c r="K1784" s="69"/>
      <c r="L1784" s="69"/>
      <c r="M1784" s="69"/>
      <c r="N1784" s="69"/>
      <c r="O1784" s="69"/>
      <c r="P1784" s="69"/>
      <c r="Q1784" s="69"/>
      <c r="R1784" s="69"/>
      <c r="S1784" s="80"/>
      <c r="T1784" s="80"/>
      <c r="U1784" s="80"/>
      <c r="V1784" s="80"/>
      <c r="W1784" s="80"/>
      <c r="X1784" s="80"/>
      <c r="Y1784" s="80"/>
      <c r="Z1784" s="80"/>
      <c r="AA1784" s="80"/>
      <c r="AB1784" s="80"/>
      <c r="AC1784" s="80"/>
      <c r="AD1784" s="80"/>
      <c r="AE1784" s="69"/>
      <c r="AF1784" s="69"/>
      <c r="AG1784" s="69"/>
      <c r="AH1784" s="80"/>
      <c r="AI1784" s="80"/>
      <c r="AJ1784" s="69"/>
      <c r="AK1784" s="69"/>
      <c r="AL1784" s="80"/>
      <c r="AM1784" s="80"/>
      <c r="AN1784" s="69"/>
      <c r="AO1784" s="69"/>
      <c r="AP1784" s="80"/>
      <c r="AQ1784" s="80"/>
      <c r="AR1784" s="69"/>
      <c r="AS1784" s="69"/>
      <c r="AT1784" s="80"/>
      <c r="AU1784" s="80"/>
      <c r="AV1784" s="69"/>
      <c r="AW1784" s="69"/>
      <c r="AX1784" s="80"/>
      <c r="AY1784" s="80"/>
      <c r="AZ1784" s="69"/>
      <c r="BA1784" s="69"/>
      <c r="BB1784" s="80"/>
      <c r="BC1784" s="80"/>
      <c r="BD1784" s="69"/>
      <c r="BE1784" s="69"/>
      <c r="BF1784" s="80"/>
      <c r="BG1784" s="80"/>
      <c r="BH1784" s="69"/>
      <c r="BI1784" s="69"/>
      <c r="BJ1784" s="80"/>
      <c r="BK1784" s="80"/>
      <c r="BL1784" s="69"/>
      <c r="BM1784" s="69"/>
      <c r="BN1784" s="80"/>
      <c r="BO1784" s="80"/>
      <c r="BP1784" s="69"/>
      <c r="BQ1784" s="69"/>
      <c r="BR1784" s="80"/>
      <c r="BS1784" s="80"/>
      <c r="BT1784" s="69"/>
      <c r="BU1784" s="69"/>
      <c r="BV1784" s="80"/>
      <c r="BW1784" s="80"/>
      <c r="BX1784" s="69"/>
      <c r="BY1784" s="69"/>
      <c r="BZ1784" s="80"/>
      <c r="CA1784" s="80"/>
      <c r="CB1784" s="69"/>
      <c r="CC1784" s="69"/>
      <c r="CD1784" s="80"/>
      <c r="CE1784" s="80"/>
      <c r="CF1784" s="69"/>
      <c r="CG1784" s="69"/>
      <c r="CH1784" s="69"/>
      <c r="CI1784" s="69"/>
      <c r="CJ1784" s="69"/>
      <c r="CK1784" s="69"/>
      <c r="CL1784" s="68"/>
      <c r="CM1784" s="67"/>
      <c r="CN1784" s="67"/>
      <c r="CO1784" s="68"/>
      <c r="CP1784" s="68"/>
      <c r="CQ1784" s="67"/>
      <c r="CR1784" s="67"/>
      <c r="CS1784" s="69"/>
      <c r="CT1784" s="81"/>
      <c r="CU1784" s="69"/>
      <c r="CV1784" s="69"/>
      <c r="CW1784" s="69"/>
      <c r="CX1784" s="69"/>
      <c r="CY1784" s="69"/>
      <c r="CZ1784" s="69"/>
    </row>
    <row r="1785" spans="2:104">
      <c r="B1785" s="69"/>
      <c r="C1785" s="69"/>
      <c r="D1785" s="67"/>
      <c r="E1785" s="69"/>
      <c r="F1785" s="68"/>
      <c r="G1785" s="67"/>
      <c r="H1785" s="69"/>
      <c r="I1785" s="69"/>
      <c r="J1785" s="69"/>
      <c r="K1785" s="69"/>
      <c r="L1785" s="69"/>
      <c r="M1785" s="69"/>
      <c r="N1785" s="69"/>
      <c r="O1785" s="69"/>
      <c r="P1785" s="69"/>
      <c r="Q1785" s="69"/>
      <c r="R1785" s="69"/>
      <c r="S1785" s="80"/>
      <c r="T1785" s="80"/>
      <c r="U1785" s="80"/>
      <c r="V1785" s="80"/>
      <c r="W1785" s="80"/>
      <c r="X1785" s="80"/>
      <c r="Y1785" s="80"/>
      <c r="Z1785" s="80"/>
      <c r="AA1785" s="80"/>
      <c r="AB1785" s="80"/>
      <c r="AC1785" s="80"/>
      <c r="AD1785" s="80"/>
      <c r="AE1785" s="69"/>
      <c r="AF1785" s="69"/>
      <c r="AG1785" s="69"/>
      <c r="AH1785" s="80"/>
      <c r="AI1785" s="80"/>
      <c r="AJ1785" s="69"/>
      <c r="AK1785" s="69"/>
      <c r="AL1785" s="80"/>
      <c r="AM1785" s="80"/>
      <c r="AN1785" s="69"/>
      <c r="AO1785" s="69"/>
      <c r="AP1785" s="80"/>
      <c r="AQ1785" s="80"/>
      <c r="AR1785" s="69"/>
      <c r="AS1785" s="69"/>
      <c r="AT1785" s="80"/>
      <c r="AU1785" s="80"/>
      <c r="AV1785" s="69"/>
      <c r="AW1785" s="69"/>
      <c r="AX1785" s="80"/>
      <c r="AY1785" s="80"/>
      <c r="AZ1785" s="69"/>
      <c r="BA1785" s="69"/>
      <c r="BB1785" s="80"/>
      <c r="BC1785" s="80"/>
      <c r="BD1785" s="69"/>
      <c r="BE1785" s="69"/>
      <c r="BF1785" s="80"/>
      <c r="BG1785" s="80"/>
      <c r="BH1785" s="69"/>
      <c r="BI1785" s="69"/>
      <c r="BJ1785" s="80"/>
      <c r="BK1785" s="80"/>
      <c r="BL1785" s="69"/>
      <c r="BM1785" s="69"/>
      <c r="BN1785" s="80"/>
      <c r="BO1785" s="80"/>
      <c r="BP1785" s="69"/>
      <c r="BQ1785" s="69"/>
      <c r="BR1785" s="80"/>
      <c r="BS1785" s="80"/>
      <c r="BT1785" s="69"/>
      <c r="BU1785" s="69"/>
      <c r="BV1785" s="80"/>
      <c r="BW1785" s="80"/>
      <c r="BX1785" s="69"/>
      <c r="BY1785" s="69"/>
      <c r="BZ1785" s="80"/>
      <c r="CA1785" s="80"/>
      <c r="CB1785" s="69"/>
      <c r="CC1785" s="69"/>
      <c r="CD1785" s="80"/>
      <c r="CE1785" s="80"/>
      <c r="CF1785" s="69"/>
      <c r="CG1785" s="69"/>
      <c r="CH1785" s="69"/>
      <c r="CI1785" s="69"/>
      <c r="CJ1785" s="69"/>
      <c r="CK1785" s="69"/>
      <c r="CL1785" s="68"/>
      <c r="CM1785" s="67"/>
      <c r="CN1785" s="67"/>
      <c r="CO1785" s="68"/>
      <c r="CP1785" s="68"/>
      <c r="CQ1785" s="67"/>
      <c r="CR1785" s="67"/>
      <c r="CS1785" s="69"/>
      <c r="CT1785" s="81"/>
      <c r="CU1785" s="69"/>
      <c r="CV1785" s="69"/>
      <c r="CW1785" s="69"/>
      <c r="CX1785" s="69"/>
      <c r="CY1785" s="69"/>
      <c r="CZ1785" s="69"/>
    </row>
    <row r="1786" spans="2:104">
      <c r="B1786" s="69"/>
      <c r="C1786" s="69"/>
      <c r="D1786" s="67"/>
      <c r="E1786" s="69"/>
      <c r="F1786" s="68"/>
      <c r="G1786" s="67"/>
      <c r="H1786" s="69"/>
      <c r="I1786" s="69"/>
      <c r="J1786" s="69"/>
      <c r="K1786" s="69"/>
      <c r="L1786" s="69"/>
      <c r="M1786" s="69"/>
      <c r="N1786" s="69"/>
      <c r="O1786" s="69"/>
      <c r="P1786" s="69"/>
      <c r="Q1786" s="69"/>
      <c r="R1786" s="69"/>
      <c r="S1786" s="80"/>
      <c r="T1786" s="80"/>
      <c r="U1786" s="80"/>
      <c r="V1786" s="80"/>
      <c r="W1786" s="80"/>
      <c r="X1786" s="80"/>
      <c r="Y1786" s="80"/>
      <c r="Z1786" s="80"/>
      <c r="AA1786" s="80"/>
      <c r="AB1786" s="80"/>
      <c r="AC1786" s="80"/>
      <c r="AD1786" s="80"/>
      <c r="AE1786" s="69"/>
      <c r="AF1786" s="69"/>
      <c r="AG1786" s="69"/>
      <c r="AH1786" s="80"/>
      <c r="AI1786" s="80"/>
      <c r="AJ1786" s="69"/>
      <c r="AK1786" s="69"/>
      <c r="AL1786" s="80"/>
      <c r="AM1786" s="80"/>
      <c r="AN1786" s="69"/>
      <c r="AO1786" s="69"/>
      <c r="AP1786" s="80"/>
      <c r="AQ1786" s="80"/>
      <c r="AR1786" s="69"/>
      <c r="AS1786" s="69"/>
      <c r="AT1786" s="80"/>
      <c r="AU1786" s="80"/>
      <c r="AV1786" s="69"/>
      <c r="AW1786" s="69"/>
      <c r="AX1786" s="80"/>
      <c r="AY1786" s="80"/>
      <c r="AZ1786" s="69"/>
      <c r="BA1786" s="69"/>
      <c r="BB1786" s="80"/>
      <c r="BC1786" s="80"/>
      <c r="BD1786" s="69"/>
      <c r="BE1786" s="69"/>
      <c r="BF1786" s="80"/>
      <c r="BG1786" s="80"/>
      <c r="BH1786" s="69"/>
      <c r="BI1786" s="69"/>
      <c r="BJ1786" s="80"/>
      <c r="BK1786" s="80"/>
      <c r="BL1786" s="69"/>
      <c r="BM1786" s="69"/>
      <c r="BN1786" s="80"/>
      <c r="BO1786" s="80"/>
      <c r="BP1786" s="69"/>
      <c r="BQ1786" s="69"/>
      <c r="BR1786" s="80"/>
      <c r="BS1786" s="80"/>
      <c r="BT1786" s="69"/>
      <c r="BU1786" s="69"/>
      <c r="BV1786" s="80"/>
      <c r="BW1786" s="80"/>
      <c r="BX1786" s="69"/>
      <c r="BY1786" s="69"/>
      <c r="BZ1786" s="80"/>
      <c r="CA1786" s="80"/>
      <c r="CB1786" s="69"/>
      <c r="CC1786" s="69"/>
      <c r="CD1786" s="80"/>
      <c r="CE1786" s="80"/>
      <c r="CF1786" s="69"/>
      <c r="CG1786" s="69"/>
      <c r="CH1786" s="69"/>
      <c r="CI1786" s="69"/>
      <c r="CJ1786" s="69"/>
      <c r="CK1786" s="69"/>
      <c r="CL1786" s="68"/>
      <c r="CM1786" s="67"/>
      <c r="CN1786" s="67"/>
      <c r="CO1786" s="68"/>
      <c r="CP1786" s="68"/>
      <c r="CQ1786" s="67"/>
      <c r="CR1786" s="67"/>
      <c r="CS1786" s="69"/>
      <c r="CT1786" s="81"/>
      <c r="CU1786" s="69"/>
      <c r="CV1786" s="69"/>
      <c r="CW1786" s="69"/>
      <c r="CX1786" s="69"/>
      <c r="CY1786" s="69"/>
      <c r="CZ1786" s="69"/>
    </row>
    <row r="1787" spans="2:104">
      <c r="B1787" s="69"/>
      <c r="C1787" s="69"/>
      <c r="D1787" s="67"/>
      <c r="E1787" s="69"/>
      <c r="F1787" s="68"/>
      <c r="G1787" s="67"/>
      <c r="H1787" s="69"/>
      <c r="I1787" s="69"/>
      <c r="J1787" s="69"/>
      <c r="K1787" s="69"/>
      <c r="L1787" s="69"/>
      <c r="M1787" s="69"/>
      <c r="N1787" s="69"/>
      <c r="O1787" s="69"/>
      <c r="P1787" s="69"/>
      <c r="Q1787" s="69"/>
      <c r="R1787" s="69"/>
      <c r="S1787" s="80"/>
      <c r="T1787" s="80"/>
      <c r="U1787" s="80"/>
      <c r="V1787" s="80"/>
      <c r="W1787" s="80"/>
      <c r="X1787" s="80"/>
      <c r="Y1787" s="80"/>
      <c r="Z1787" s="80"/>
      <c r="AA1787" s="80"/>
      <c r="AB1787" s="80"/>
      <c r="AC1787" s="80"/>
      <c r="AD1787" s="80"/>
      <c r="AE1787" s="69"/>
      <c r="AF1787" s="69"/>
      <c r="AG1787" s="69"/>
      <c r="AH1787" s="80"/>
      <c r="AI1787" s="80"/>
      <c r="AJ1787" s="69"/>
      <c r="AK1787" s="69"/>
      <c r="AL1787" s="80"/>
      <c r="AM1787" s="80"/>
      <c r="AN1787" s="69"/>
      <c r="AO1787" s="69"/>
      <c r="AP1787" s="80"/>
      <c r="AQ1787" s="80"/>
      <c r="AR1787" s="69"/>
      <c r="AS1787" s="69"/>
      <c r="AT1787" s="80"/>
      <c r="AU1787" s="80"/>
      <c r="AV1787" s="69"/>
      <c r="AW1787" s="69"/>
      <c r="AX1787" s="80"/>
      <c r="AY1787" s="80"/>
      <c r="AZ1787" s="69"/>
      <c r="BA1787" s="69"/>
      <c r="BB1787" s="80"/>
      <c r="BC1787" s="80"/>
      <c r="BD1787" s="69"/>
      <c r="BE1787" s="69"/>
      <c r="BF1787" s="80"/>
      <c r="BG1787" s="80"/>
      <c r="BH1787" s="69"/>
      <c r="BI1787" s="69"/>
      <c r="BJ1787" s="80"/>
      <c r="BK1787" s="80"/>
      <c r="BL1787" s="69"/>
      <c r="BM1787" s="69"/>
      <c r="BN1787" s="80"/>
      <c r="BO1787" s="80"/>
      <c r="BP1787" s="69"/>
      <c r="BQ1787" s="69"/>
      <c r="BR1787" s="80"/>
      <c r="BS1787" s="80"/>
      <c r="BT1787" s="69"/>
      <c r="BU1787" s="69"/>
      <c r="BV1787" s="80"/>
      <c r="BW1787" s="80"/>
      <c r="BX1787" s="69"/>
      <c r="BY1787" s="69"/>
      <c r="BZ1787" s="80"/>
      <c r="CA1787" s="80"/>
      <c r="CB1787" s="69"/>
      <c r="CC1787" s="69"/>
      <c r="CD1787" s="80"/>
      <c r="CE1787" s="80"/>
      <c r="CF1787" s="69"/>
      <c r="CG1787" s="69"/>
      <c r="CH1787" s="69"/>
      <c r="CI1787" s="69"/>
      <c r="CJ1787" s="69"/>
      <c r="CK1787" s="69"/>
      <c r="CL1787" s="68"/>
      <c r="CM1787" s="67"/>
      <c r="CN1787" s="67"/>
      <c r="CO1787" s="68"/>
      <c r="CP1787" s="68"/>
      <c r="CQ1787" s="67"/>
      <c r="CR1787" s="67"/>
      <c r="CS1787" s="69"/>
      <c r="CT1787" s="81"/>
      <c r="CU1787" s="69"/>
      <c r="CV1787" s="69"/>
      <c r="CW1787" s="69"/>
      <c r="CX1787" s="69"/>
      <c r="CY1787" s="69"/>
      <c r="CZ1787" s="69"/>
    </row>
    <row r="1788" spans="2:104">
      <c r="B1788" s="69"/>
      <c r="C1788" s="69"/>
      <c r="D1788" s="67"/>
      <c r="E1788" s="69"/>
      <c r="F1788" s="68"/>
      <c r="G1788" s="67"/>
      <c r="H1788" s="69"/>
      <c r="I1788" s="69"/>
      <c r="J1788" s="69"/>
      <c r="K1788" s="69"/>
      <c r="L1788" s="69"/>
      <c r="M1788" s="69"/>
      <c r="N1788" s="69"/>
      <c r="O1788" s="69"/>
      <c r="P1788" s="69"/>
      <c r="Q1788" s="69"/>
      <c r="R1788" s="69"/>
      <c r="S1788" s="80"/>
      <c r="T1788" s="80"/>
      <c r="U1788" s="80"/>
      <c r="V1788" s="80"/>
      <c r="W1788" s="80"/>
      <c r="X1788" s="80"/>
      <c r="Y1788" s="80"/>
      <c r="Z1788" s="80"/>
      <c r="AA1788" s="80"/>
      <c r="AB1788" s="80"/>
      <c r="AC1788" s="80"/>
      <c r="AD1788" s="80"/>
      <c r="AE1788" s="69"/>
      <c r="AF1788" s="69"/>
      <c r="AG1788" s="69"/>
      <c r="AH1788" s="80"/>
      <c r="AI1788" s="80"/>
      <c r="AJ1788" s="69"/>
      <c r="AK1788" s="69"/>
      <c r="AL1788" s="80"/>
      <c r="AM1788" s="80"/>
      <c r="AN1788" s="69"/>
      <c r="AO1788" s="69"/>
      <c r="AP1788" s="80"/>
      <c r="AQ1788" s="80"/>
      <c r="AR1788" s="69"/>
      <c r="AS1788" s="69"/>
      <c r="AT1788" s="80"/>
      <c r="AU1788" s="80"/>
      <c r="AV1788" s="69"/>
      <c r="AW1788" s="69"/>
      <c r="AX1788" s="80"/>
      <c r="AY1788" s="80"/>
      <c r="AZ1788" s="69"/>
      <c r="BA1788" s="69"/>
      <c r="BB1788" s="80"/>
      <c r="BC1788" s="80"/>
      <c r="BD1788" s="69"/>
      <c r="BE1788" s="69"/>
      <c r="BF1788" s="80"/>
      <c r="BG1788" s="80"/>
      <c r="BH1788" s="69"/>
      <c r="BI1788" s="69"/>
      <c r="BJ1788" s="80"/>
      <c r="BK1788" s="80"/>
      <c r="BL1788" s="69"/>
      <c r="BM1788" s="69"/>
      <c r="BN1788" s="80"/>
      <c r="BO1788" s="80"/>
      <c r="BP1788" s="69"/>
      <c r="BQ1788" s="69"/>
      <c r="BR1788" s="80"/>
      <c r="BS1788" s="80"/>
      <c r="BT1788" s="69"/>
      <c r="BU1788" s="69"/>
      <c r="BV1788" s="80"/>
      <c r="BW1788" s="80"/>
      <c r="BX1788" s="69"/>
      <c r="BY1788" s="69"/>
      <c r="BZ1788" s="80"/>
      <c r="CA1788" s="80"/>
      <c r="CB1788" s="69"/>
      <c r="CC1788" s="69"/>
      <c r="CD1788" s="80"/>
      <c r="CE1788" s="80"/>
      <c r="CF1788" s="69"/>
      <c r="CG1788" s="69"/>
      <c r="CH1788" s="69"/>
      <c r="CI1788" s="69"/>
      <c r="CJ1788" s="69"/>
      <c r="CK1788" s="69"/>
      <c r="CL1788" s="68"/>
      <c r="CM1788" s="67"/>
      <c r="CN1788" s="67"/>
      <c r="CO1788" s="68"/>
      <c r="CP1788" s="68"/>
      <c r="CQ1788" s="67"/>
      <c r="CR1788" s="67"/>
      <c r="CS1788" s="69"/>
      <c r="CT1788" s="81"/>
      <c r="CU1788" s="69"/>
      <c r="CV1788" s="69"/>
      <c r="CW1788" s="69"/>
      <c r="CX1788" s="69"/>
      <c r="CY1788" s="69"/>
      <c r="CZ1788" s="69"/>
    </row>
    <row r="1789" spans="2:104">
      <c r="B1789" s="69"/>
      <c r="C1789" s="69"/>
      <c r="D1789" s="67"/>
      <c r="E1789" s="69"/>
      <c r="F1789" s="68"/>
      <c r="G1789" s="67"/>
      <c r="H1789" s="69"/>
      <c r="I1789" s="69"/>
      <c r="J1789" s="69"/>
      <c r="K1789" s="69"/>
      <c r="L1789" s="69"/>
      <c r="M1789" s="69"/>
      <c r="N1789" s="69"/>
      <c r="O1789" s="69"/>
      <c r="P1789" s="69"/>
      <c r="Q1789" s="69"/>
      <c r="R1789" s="69"/>
      <c r="S1789" s="80"/>
      <c r="T1789" s="80"/>
      <c r="U1789" s="80"/>
      <c r="V1789" s="80"/>
      <c r="W1789" s="80"/>
      <c r="X1789" s="80"/>
      <c r="Y1789" s="80"/>
      <c r="Z1789" s="80"/>
      <c r="AA1789" s="80"/>
      <c r="AB1789" s="80"/>
      <c r="AC1789" s="80"/>
      <c r="AD1789" s="80"/>
      <c r="AE1789" s="69"/>
      <c r="AF1789" s="69"/>
      <c r="AG1789" s="69"/>
      <c r="AH1789" s="80"/>
      <c r="AI1789" s="80"/>
      <c r="AJ1789" s="69"/>
      <c r="AK1789" s="69"/>
      <c r="AL1789" s="80"/>
      <c r="AM1789" s="80"/>
      <c r="AN1789" s="69"/>
      <c r="AO1789" s="69"/>
      <c r="AP1789" s="80"/>
      <c r="AQ1789" s="80"/>
      <c r="AR1789" s="69"/>
      <c r="AS1789" s="69"/>
      <c r="AT1789" s="80"/>
      <c r="AU1789" s="80"/>
      <c r="AV1789" s="69"/>
      <c r="AW1789" s="69"/>
      <c r="AX1789" s="80"/>
      <c r="AY1789" s="80"/>
      <c r="AZ1789" s="69"/>
      <c r="BA1789" s="69"/>
      <c r="BB1789" s="80"/>
      <c r="BC1789" s="80"/>
      <c r="BD1789" s="69"/>
      <c r="BE1789" s="69"/>
      <c r="BF1789" s="80"/>
      <c r="BG1789" s="80"/>
      <c r="BH1789" s="69"/>
      <c r="BI1789" s="69"/>
      <c r="BJ1789" s="80"/>
      <c r="BK1789" s="80"/>
      <c r="BL1789" s="69"/>
      <c r="BM1789" s="69"/>
      <c r="BN1789" s="80"/>
      <c r="BO1789" s="80"/>
      <c r="BP1789" s="69"/>
      <c r="BQ1789" s="69"/>
      <c r="BR1789" s="80"/>
      <c r="BS1789" s="80"/>
      <c r="BT1789" s="69"/>
      <c r="BU1789" s="69"/>
      <c r="BV1789" s="80"/>
      <c r="BW1789" s="80"/>
      <c r="BX1789" s="69"/>
      <c r="BY1789" s="69"/>
      <c r="BZ1789" s="80"/>
      <c r="CA1789" s="80"/>
      <c r="CB1789" s="69"/>
      <c r="CC1789" s="69"/>
      <c r="CD1789" s="80"/>
      <c r="CE1789" s="80"/>
      <c r="CF1789" s="69"/>
      <c r="CG1789" s="69"/>
      <c r="CH1789" s="69"/>
      <c r="CI1789" s="69"/>
      <c r="CJ1789" s="69"/>
      <c r="CK1789" s="69"/>
      <c r="CL1789" s="68"/>
      <c r="CM1789" s="67"/>
      <c r="CN1789" s="67"/>
      <c r="CO1789" s="68"/>
      <c r="CP1789" s="68"/>
      <c r="CQ1789" s="67"/>
      <c r="CR1789" s="67"/>
      <c r="CS1789" s="69"/>
      <c r="CT1789" s="81"/>
      <c r="CU1789" s="69"/>
      <c r="CV1789" s="69"/>
      <c r="CW1789" s="69"/>
      <c r="CX1789" s="69"/>
      <c r="CY1789" s="69"/>
      <c r="CZ1789" s="69"/>
    </row>
    <row r="1790" spans="2:104">
      <c r="B1790" s="69"/>
      <c r="C1790" s="69"/>
      <c r="D1790" s="67"/>
      <c r="E1790" s="69"/>
      <c r="F1790" s="68"/>
      <c r="G1790" s="67"/>
      <c r="H1790" s="69"/>
      <c r="I1790" s="69"/>
      <c r="J1790" s="69"/>
      <c r="K1790" s="69"/>
      <c r="L1790" s="69"/>
      <c r="M1790" s="69"/>
      <c r="N1790" s="69"/>
      <c r="O1790" s="69"/>
      <c r="P1790" s="69"/>
      <c r="Q1790" s="69"/>
      <c r="R1790" s="69"/>
      <c r="S1790" s="80"/>
      <c r="T1790" s="80"/>
      <c r="U1790" s="80"/>
      <c r="V1790" s="80"/>
      <c r="W1790" s="80"/>
      <c r="X1790" s="80"/>
      <c r="Y1790" s="80"/>
      <c r="Z1790" s="80"/>
      <c r="AA1790" s="80"/>
      <c r="AB1790" s="80"/>
      <c r="AC1790" s="80"/>
      <c r="AD1790" s="80"/>
      <c r="AE1790" s="69"/>
      <c r="AF1790" s="69"/>
      <c r="AG1790" s="69"/>
      <c r="AH1790" s="80"/>
      <c r="AI1790" s="80"/>
      <c r="AJ1790" s="69"/>
      <c r="AK1790" s="69"/>
      <c r="AL1790" s="80"/>
      <c r="AM1790" s="80"/>
      <c r="AN1790" s="69"/>
      <c r="AO1790" s="69"/>
      <c r="AP1790" s="80"/>
      <c r="AQ1790" s="80"/>
      <c r="AR1790" s="69"/>
      <c r="AS1790" s="69"/>
      <c r="AT1790" s="80"/>
      <c r="AU1790" s="80"/>
      <c r="AV1790" s="69"/>
      <c r="AW1790" s="69"/>
      <c r="AX1790" s="80"/>
      <c r="AY1790" s="80"/>
      <c r="AZ1790" s="69"/>
      <c r="BA1790" s="69"/>
      <c r="BB1790" s="80"/>
      <c r="BC1790" s="80"/>
      <c r="BD1790" s="69"/>
      <c r="BE1790" s="69"/>
      <c r="BF1790" s="80"/>
      <c r="BG1790" s="80"/>
      <c r="BH1790" s="69"/>
      <c r="BI1790" s="69"/>
      <c r="BJ1790" s="80"/>
      <c r="BK1790" s="80"/>
      <c r="BL1790" s="69"/>
      <c r="BM1790" s="69"/>
      <c r="BN1790" s="80"/>
      <c r="BO1790" s="80"/>
      <c r="BP1790" s="69"/>
      <c r="BQ1790" s="69"/>
      <c r="BR1790" s="80"/>
      <c r="BS1790" s="80"/>
      <c r="BT1790" s="69"/>
      <c r="BU1790" s="69"/>
      <c r="BV1790" s="80"/>
      <c r="BW1790" s="80"/>
      <c r="BX1790" s="69"/>
      <c r="BY1790" s="69"/>
      <c r="BZ1790" s="80"/>
      <c r="CA1790" s="80"/>
      <c r="CB1790" s="69"/>
      <c r="CC1790" s="69"/>
      <c r="CD1790" s="80"/>
      <c r="CE1790" s="80"/>
      <c r="CF1790" s="69"/>
      <c r="CG1790" s="69"/>
      <c r="CH1790" s="69"/>
      <c r="CI1790" s="69"/>
      <c r="CJ1790" s="69"/>
      <c r="CK1790" s="69"/>
      <c r="CL1790" s="68"/>
      <c r="CM1790" s="67"/>
      <c r="CN1790" s="67"/>
      <c r="CO1790" s="68"/>
      <c r="CP1790" s="68"/>
      <c r="CQ1790" s="67"/>
      <c r="CR1790" s="67"/>
      <c r="CS1790" s="69"/>
      <c r="CT1790" s="81"/>
      <c r="CU1790" s="69"/>
      <c r="CV1790" s="69"/>
      <c r="CW1790" s="69"/>
      <c r="CX1790" s="69"/>
      <c r="CY1790" s="69"/>
      <c r="CZ1790" s="69"/>
    </row>
    <row r="1791" spans="2:104">
      <c r="B1791" s="69"/>
      <c r="C1791" s="69"/>
      <c r="D1791" s="67"/>
      <c r="E1791" s="69"/>
      <c r="F1791" s="68"/>
      <c r="G1791" s="67"/>
      <c r="H1791" s="69"/>
      <c r="I1791" s="69"/>
      <c r="J1791" s="69"/>
      <c r="K1791" s="69"/>
      <c r="L1791" s="69"/>
      <c r="M1791" s="69"/>
      <c r="N1791" s="69"/>
      <c r="O1791" s="69"/>
      <c r="P1791" s="69"/>
      <c r="Q1791" s="69"/>
      <c r="R1791" s="69"/>
      <c r="S1791" s="80"/>
      <c r="T1791" s="80"/>
      <c r="U1791" s="80"/>
      <c r="V1791" s="80"/>
      <c r="W1791" s="80"/>
      <c r="X1791" s="80"/>
      <c r="Y1791" s="80"/>
      <c r="Z1791" s="80"/>
      <c r="AA1791" s="80"/>
      <c r="AB1791" s="80"/>
      <c r="AC1791" s="80"/>
      <c r="AD1791" s="80"/>
      <c r="AE1791" s="69"/>
      <c r="AF1791" s="69"/>
      <c r="AG1791" s="69"/>
      <c r="AH1791" s="80"/>
      <c r="AI1791" s="80"/>
      <c r="AJ1791" s="69"/>
      <c r="AK1791" s="69"/>
      <c r="AL1791" s="80"/>
      <c r="AM1791" s="80"/>
      <c r="AN1791" s="69"/>
      <c r="AO1791" s="69"/>
      <c r="AP1791" s="80"/>
      <c r="AQ1791" s="80"/>
      <c r="AR1791" s="69"/>
      <c r="AS1791" s="69"/>
      <c r="AT1791" s="80"/>
      <c r="AU1791" s="80"/>
      <c r="AV1791" s="69"/>
      <c r="AW1791" s="69"/>
      <c r="AX1791" s="80"/>
      <c r="AY1791" s="80"/>
      <c r="AZ1791" s="69"/>
      <c r="BA1791" s="69"/>
      <c r="BB1791" s="80"/>
      <c r="BC1791" s="80"/>
      <c r="BD1791" s="69"/>
      <c r="BE1791" s="69"/>
      <c r="BF1791" s="80"/>
      <c r="BG1791" s="80"/>
      <c r="BH1791" s="69"/>
      <c r="BI1791" s="69"/>
      <c r="BJ1791" s="80"/>
      <c r="BK1791" s="80"/>
      <c r="BL1791" s="69"/>
      <c r="BM1791" s="69"/>
      <c r="BN1791" s="80"/>
      <c r="BO1791" s="80"/>
      <c r="BP1791" s="69"/>
      <c r="BQ1791" s="69"/>
      <c r="BR1791" s="80"/>
      <c r="BS1791" s="80"/>
      <c r="BT1791" s="69"/>
      <c r="BU1791" s="69"/>
      <c r="BV1791" s="80"/>
      <c r="BW1791" s="80"/>
      <c r="BX1791" s="69"/>
      <c r="BY1791" s="69"/>
      <c r="BZ1791" s="80"/>
      <c r="CA1791" s="80"/>
      <c r="CB1791" s="69"/>
      <c r="CC1791" s="69"/>
      <c r="CD1791" s="80"/>
      <c r="CE1791" s="80"/>
      <c r="CF1791" s="69"/>
      <c r="CG1791" s="69"/>
      <c r="CH1791" s="69"/>
      <c r="CI1791" s="69"/>
      <c r="CJ1791" s="69"/>
      <c r="CK1791" s="69"/>
      <c r="CL1791" s="68"/>
      <c r="CM1791" s="67"/>
      <c r="CN1791" s="67"/>
      <c r="CO1791" s="68"/>
      <c r="CP1791" s="68"/>
      <c r="CQ1791" s="67"/>
      <c r="CR1791" s="67"/>
      <c r="CS1791" s="69"/>
      <c r="CT1791" s="81"/>
      <c r="CU1791" s="69"/>
      <c r="CV1791" s="69"/>
      <c r="CW1791" s="69"/>
      <c r="CX1791" s="69"/>
      <c r="CY1791" s="69"/>
      <c r="CZ1791" s="69"/>
    </row>
    <row r="1792" spans="2:104">
      <c r="B1792" s="69"/>
      <c r="C1792" s="69"/>
      <c r="D1792" s="67"/>
      <c r="E1792" s="69"/>
      <c r="F1792" s="68"/>
      <c r="G1792" s="67"/>
      <c r="H1792" s="69"/>
      <c r="I1792" s="69"/>
      <c r="J1792" s="69"/>
      <c r="K1792" s="69"/>
      <c r="L1792" s="69"/>
      <c r="M1792" s="69"/>
      <c r="N1792" s="69"/>
      <c r="O1792" s="69"/>
      <c r="P1792" s="69"/>
      <c r="Q1792" s="69"/>
      <c r="R1792" s="69"/>
      <c r="S1792" s="80"/>
      <c r="T1792" s="80"/>
      <c r="U1792" s="80"/>
      <c r="V1792" s="80"/>
      <c r="W1792" s="80"/>
      <c r="X1792" s="80"/>
      <c r="Y1792" s="80"/>
      <c r="Z1792" s="80"/>
      <c r="AA1792" s="80"/>
      <c r="AB1792" s="80"/>
      <c r="AC1792" s="80"/>
      <c r="AD1792" s="80"/>
      <c r="AE1792" s="69"/>
      <c r="AF1792" s="69"/>
      <c r="AG1792" s="69"/>
      <c r="AH1792" s="80"/>
      <c r="AI1792" s="80"/>
      <c r="AJ1792" s="69"/>
      <c r="AK1792" s="69"/>
      <c r="AL1792" s="80"/>
      <c r="AM1792" s="80"/>
      <c r="AN1792" s="69"/>
      <c r="AO1792" s="69"/>
      <c r="AP1792" s="80"/>
      <c r="AQ1792" s="80"/>
      <c r="AR1792" s="69"/>
      <c r="AS1792" s="69"/>
      <c r="AT1792" s="80"/>
      <c r="AU1792" s="80"/>
      <c r="AV1792" s="69"/>
      <c r="AW1792" s="69"/>
      <c r="AX1792" s="80"/>
      <c r="AY1792" s="80"/>
      <c r="AZ1792" s="69"/>
      <c r="BA1792" s="69"/>
      <c r="BB1792" s="80"/>
      <c r="BC1792" s="80"/>
      <c r="BD1792" s="69"/>
      <c r="BE1792" s="69"/>
      <c r="BF1792" s="80"/>
      <c r="BG1792" s="80"/>
      <c r="BH1792" s="69"/>
      <c r="BI1792" s="69"/>
      <c r="BJ1792" s="80"/>
      <c r="BK1792" s="80"/>
      <c r="BL1792" s="69"/>
      <c r="BM1792" s="69"/>
      <c r="BN1792" s="80"/>
      <c r="BO1792" s="80"/>
      <c r="BP1792" s="69"/>
      <c r="BQ1792" s="69"/>
      <c r="BR1792" s="80"/>
      <c r="BS1792" s="80"/>
      <c r="BT1792" s="69"/>
      <c r="BU1792" s="69"/>
      <c r="BV1792" s="80"/>
      <c r="BW1792" s="80"/>
      <c r="BX1792" s="69"/>
      <c r="BY1792" s="69"/>
      <c r="BZ1792" s="80"/>
      <c r="CA1792" s="80"/>
      <c r="CB1792" s="69"/>
      <c r="CC1792" s="69"/>
      <c r="CD1792" s="80"/>
      <c r="CE1792" s="80"/>
      <c r="CF1792" s="69"/>
      <c r="CG1792" s="69"/>
      <c r="CH1792" s="69"/>
      <c r="CI1792" s="69"/>
      <c r="CJ1792" s="69"/>
      <c r="CK1792" s="69"/>
      <c r="CL1792" s="68"/>
      <c r="CM1792" s="67"/>
      <c r="CN1792" s="67"/>
      <c r="CO1792" s="68"/>
      <c r="CP1792" s="68"/>
      <c r="CQ1792" s="67"/>
      <c r="CR1792" s="67"/>
      <c r="CS1792" s="69"/>
      <c r="CT1792" s="81"/>
      <c r="CU1792" s="69"/>
      <c r="CV1792" s="69"/>
      <c r="CW1792" s="69"/>
      <c r="CX1792" s="69"/>
      <c r="CY1792" s="69"/>
      <c r="CZ1792" s="69"/>
    </row>
    <row r="1793" spans="2:104">
      <c r="B1793" s="69"/>
      <c r="C1793" s="69"/>
      <c r="D1793" s="67"/>
      <c r="E1793" s="69"/>
      <c r="F1793" s="68"/>
      <c r="G1793" s="67"/>
      <c r="H1793" s="69"/>
      <c r="I1793" s="69"/>
      <c r="J1793" s="69"/>
      <c r="K1793" s="69"/>
      <c r="L1793" s="69"/>
      <c r="M1793" s="69"/>
      <c r="N1793" s="69"/>
      <c r="O1793" s="69"/>
      <c r="P1793" s="69"/>
      <c r="Q1793" s="69"/>
      <c r="R1793" s="69"/>
      <c r="S1793" s="80"/>
      <c r="T1793" s="80"/>
      <c r="U1793" s="80"/>
      <c r="V1793" s="80"/>
      <c r="W1793" s="80"/>
      <c r="X1793" s="80"/>
      <c r="Y1793" s="80"/>
      <c r="Z1793" s="80"/>
      <c r="AA1793" s="80"/>
      <c r="AB1793" s="80"/>
      <c r="AC1793" s="80"/>
      <c r="AD1793" s="80"/>
      <c r="AE1793" s="69"/>
      <c r="AF1793" s="69"/>
      <c r="AG1793" s="69"/>
      <c r="AH1793" s="80"/>
      <c r="AI1793" s="80"/>
      <c r="AJ1793" s="69"/>
      <c r="AK1793" s="69"/>
      <c r="AL1793" s="80"/>
      <c r="AM1793" s="80"/>
      <c r="AN1793" s="69"/>
      <c r="AO1793" s="69"/>
      <c r="AP1793" s="80"/>
      <c r="AQ1793" s="80"/>
      <c r="AR1793" s="69"/>
      <c r="AS1793" s="69"/>
      <c r="AT1793" s="80"/>
      <c r="AU1793" s="80"/>
      <c r="AV1793" s="69"/>
      <c r="AW1793" s="69"/>
      <c r="AX1793" s="80"/>
      <c r="AY1793" s="80"/>
      <c r="AZ1793" s="69"/>
      <c r="BA1793" s="69"/>
      <c r="BB1793" s="80"/>
      <c r="BC1793" s="80"/>
      <c r="BD1793" s="69"/>
      <c r="BE1793" s="69"/>
      <c r="BF1793" s="80"/>
      <c r="BG1793" s="80"/>
      <c r="BH1793" s="69"/>
      <c r="BI1793" s="69"/>
      <c r="BJ1793" s="80"/>
      <c r="BK1793" s="80"/>
      <c r="BL1793" s="69"/>
      <c r="BM1793" s="69"/>
      <c r="BN1793" s="80"/>
      <c r="BO1793" s="80"/>
      <c r="BP1793" s="69"/>
      <c r="BQ1793" s="69"/>
      <c r="BR1793" s="80"/>
      <c r="BS1793" s="80"/>
      <c r="BT1793" s="69"/>
      <c r="BU1793" s="69"/>
      <c r="BV1793" s="80"/>
      <c r="BW1793" s="80"/>
      <c r="BX1793" s="69"/>
      <c r="BY1793" s="69"/>
      <c r="BZ1793" s="80"/>
      <c r="CA1793" s="80"/>
      <c r="CB1793" s="69"/>
      <c r="CC1793" s="69"/>
      <c r="CD1793" s="80"/>
      <c r="CE1793" s="80"/>
      <c r="CF1793" s="69"/>
      <c r="CG1793" s="69"/>
      <c r="CH1793" s="69"/>
      <c r="CI1793" s="69"/>
      <c r="CJ1793" s="69"/>
      <c r="CK1793" s="69"/>
      <c r="CL1793" s="68"/>
      <c r="CM1793" s="67"/>
      <c r="CN1793" s="67"/>
      <c r="CO1793" s="68"/>
      <c r="CP1793" s="68"/>
      <c r="CQ1793" s="67"/>
      <c r="CR1793" s="67"/>
      <c r="CS1793" s="69"/>
      <c r="CT1793" s="81"/>
      <c r="CU1793" s="69"/>
      <c r="CV1793" s="69"/>
      <c r="CW1793" s="69"/>
      <c r="CX1793" s="69"/>
      <c r="CY1793" s="69"/>
      <c r="CZ1793" s="69"/>
    </row>
    <row r="1794" spans="2:104">
      <c r="B1794" s="69"/>
      <c r="C1794" s="69"/>
      <c r="D1794" s="67"/>
      <c r="E1794" s="69"/>
      <c r="F1794" s="68"/>
      <c r="G1794" s="67"/>
      <c r="H1794" s="69"/>
      <c r="I1794" s="69"/>
      <c r="J1794" s="69"/>
      <c r="K1794" s="69"/>
      <c r="L1794" s="69"/>
      <c r="M1794" s="69"/>
      <c r="N1794" s="69"/>
      <c r="O1794" s="69"/>
      <c r="P1794" s="69"/>
      <c r="Q1794" s="69"/>
      <c r="R1794" s="69"/>
      <c r="S1794" s="80"/>
      <c r="T1794" s="80"/>
      <c r="U1794" s="80"/>
      <c r="V1794" s="80"/>
      <c r="W1794" s="80"/>
      <c r="X1794" s="80"/>
      <c r="Y1794" s="80"/>
      <c r="Z1794" s="80"/>
      <c r="AA1794" s="80"/>
      <c r="AB1794" s="80"/>
      <c r="AC1794" s="80"/>
      <c r="AD1794" s="80"/>
      <c r="AE1794" s="69"/>
      <c r="AF1794" s="69"/>
      <c r="AG1794" s="69"/>
      <c r="AH1794" s="80"/>
      <c r="AI1794" s="80"/>
      <c r="AJ1794" s="69"/>
      <c r="AK1794" s="69"/>
      <c r="AL1794" s="80"/>
      <c r="AM1794" s="80"/>
      <c r="AN1794" s="69"/>
      <c r="AO1794" s="69"/>
      <c r="AP1794" s="80"/>
      <c r="AQ1794" s="80"/>
      <c r="AR1794" s="69"/>
      <c r="AS1794" s="69"/>
      <c r="AT1794" s="80"/>
      <c r="AU1794" s="80"/>
      <c r="AV1794" s="69"/>
      <c r="AW1794" s="69"/>
      <c r="AX1794" s="80"/>
      <c r="AY1794" s="80"/>
      <c r="AZ1794" s="69"/>
      <c r="BA1794" s="69"/>
      <c r="BB1794" s="80"/>
      <c r="BC1794" s="80"/>
      <c r="BD1794" s="69"/>
      <c r="BE1794" s="69"/>
      <c r="BF1794" s="80"/>
      <c r="BG1794" s="80"/>
      <c r="BH1794" s="69"/>
      <c r="BI1794" s="69"/>
      <c r="BJ1794" s="80"/>
      <c r="BK1794" s="80"/>
      <c r="BL1794" s="69"/>
      <c r="BM1794" s="69"/>
      <c r="BN1794" s="80"/>
      <c r="BO1794" s="80"/>
      <c r="BP1794" s="69"/>
      <c r="BQ1794" s="69"/>
      <c r="BR1794" s="80"/>
      <c r="BS1794" s="80"/>
      <c r="BT1794" s="69"/>
      <c r="BU1794" s="69"/>
      <c r="BV1794" s="80"/>
      <c r="BW1794" s="80"/>
      <c r="BX1794" s="69"/>
      <c r="BY1794" s="69"/>
      <c r="BZ1794" s="80"/>
      <c r="CA1794" s="80"/>
      <c r="CB1794" s="69"/>
      <c r="CC1794" s="69"/>
      <c r="CD1794" s="80"/>
      <c r="CE1794" s="80"/>
      <c r="CF1794" s="69"/>
      <c r="CG1794" s="69"/>
      <c r="CH1794" s="69"/>
      <c r="CI1794" s="69"/>
      <c r="CJ1794" s="69"/>
      <c r="CK1794" s="69"/>
      <c r="CL1794" s="68"/>
      <c r="CM1794" s="67"/>
      <c r="CN1794" s="67"/>
      <c r="CO1794" s="68"/>
      <c r="CP1794" s="68"/>
      <c r="CQ1794" s="67"/>
      <c r="CR1794" s="67"/>
      <c r="CS1794" s="69"/>
      <c r="CT1794" s="81"/>
      <c r="CU1794" s="69"/>
      <c r="CV1794" s="69"/>
      <c r="CW1794" s="69"/>
      <c r="CX1794" s="69"/>
      <c r="CY1794" s="69"/>
      <c r="CZ1794" s="69"/>
    </row>
    <row r="1795" spans="2:104">
      <c r="B1795" s="69"/>
      <c r="C1795" s="69"/>
      <c r="D1795" s="67"/>
      <c r="E1795" s="69"/>
      <c r="F1795" s="68"/>
      <c r="G1795" s="67"/>
      <c r="H1795" s="69"/>
      <c r="I1795" s="69"/>
      <c r="J1795" s="69"/>
      <c r="K1795" s="69"/>
      <c r="L1795" s="69"/>
      <c r="M1795" s="69"/>
      <c r="N1795" s="69"/>
      <c r="O1795" s="69"/>
      <c r="P1795" s="69"/>
      <c r="Q1795" s="69"/>
      <c r="R1795" s="69"/>
      <c r="S1795" s="80"/>
      <c r="T1795" s="80"/>
      <c r="U1795" s="80"/>
      <c r="V1795" s="80"/>
      <c r="W1795" s="80"/>
      <c r="X1795" s="80"/>
      <c r="Y1795" s="80"/>
      <c r="Z1795" s="80"/>
      <c r="AA1795" s="80"/>
      <c r="AB1795" s="80"/>
      <c r="AC1795" s="80"/>
      <c r="AD1795" s="80"/>
      <c r="AE1795" s="69"/>
      <c r="AF1795" s="69"/>
      <c r="AG1795" s="69"/>
      <c r="AH1795" s="80"/>
      <c r="AI1795" s="80"/>
      <c r="AJ1795" s="69"/>
      <c r="AK1795" s="69"/>
      <c r="AL1795" s="80"/>
      <c r="AM1795" s="80"/>
      <c r="AN1795" s="69"/>
      <c r="AO1795" s="69"/>
      <c r="AP1795" s="80"/>
      <c r="AQ1795" s="80"/>
      <c r="AR1795" s="69"/>
      <c r="AS1795" s="69"/>
      <c r="AT1795" s="80"/>
      <c r="AU1795" s="80"/>
      <c r="AV1795" s="69"/>
      <c r="AW1795" s="69"/>
      <c r="AX1795" s="80"/>
      <c r="AY1795" s="80"/>
      <c r="AZ1795" s="69"/>
      <c r="BA1795" s="69"/>
      <c r="BB1795" s="80"/>
      <c r="BC1795" s="80"/>
      <c r="BD1795" s="69"/>
      <c r="BE1795" s="69"/>
      <c r="BF1795" s="80"/>
      <c r="BG1795" s="80"/>
      <c r="BH1795" s="69"/>
      <c r="BI1795" s="69"/>
      <c r="BJ1795" s="80"/>
      <c r="BK1795" s="80"/>
      <c r="BL1795" s="69"/>
      <c r="BM1795" s="69"/>
      <c r="BN1795" s="80"/>
      <c r="BO1795" s="80"/>
      <c r="BP1795" s="69"/>
      <c r="BQ1795" s="69"/>
      <c r="BR1795" s="80"/>
      <c r="BS1795" s="80"/>
      <c r="BT1795" s="69"/>
      <c r="BU1795" s="69"/>
      <c r="BV1795" s="80"/>
      <c r="BW1795" s="80"/>
      <c r="BX1795" s="69"/>
      <c r="BY1795" s="69"/>
      <c r="BZ1795" s="80"/>
      <c r="CA1795" s="80"/>
      <c r="CB1795" s="69"/>
      <c r="CC1795" s="69"/>
      <c r="CD1795" s="80"/>
      <c r="CE1795" s="80"/>
      <c r="CF1795" s="69"/>
      <c r="CG1795" s="69"/>
      <c r="CH1795" s="69"/>
      <c r="CI1795" s="69"/>
      <c r="CJ1795" s="69"/>
      <c r="CK1795" s="69"/>
      <c r="CL1795" s="68"/>
      <c r="CM1795" s="67"/>
      <c r="CN1795" s="67"/>
      <c r="CO1795" s="68"/>
      <c r="CP1795" s="68"/>
      <c r="CQ1795" s="67"/>
      <c r="CR1795" s="67"/>
      <c r="CS1795" s="69"/>
      <c r="CT1795" s="81"/>
      <c r="CU1795" s="69"/>
      <c r="CV1795" s="69"/>
      <c r="CW1795" s="69"/>
      <c r="CX1795" s="69"/>
      <c r="CY1795" s="69"/>
      <c r="CZ1795" s="69"/>
    </row>
    <row r="1796" spans="2:104">
      <c r="B1796" s="69"/>
      <c r="C1796" s="69"/>
      <c r="D1796" s="67"/>
      <c r="E1796" s="69"/>
      <c r="F1796" s="68"/>
      <c r="G1796" s="67"/>
      <c r="H1796" s="69"/>
      <c r="I1796" s="69"/>
      <c r="J1796" s="69"/>
      <c r="K1796" s="69"/>
      <c r="L1796" s="69"/>
      <c r="M1796" s="69"/>
      <c r="N1796" s="69"/>
      <c r="O1796" s="69"/>
      <c r="P1796" s="69"/>
      <c r="Q1796" s="69"/>
      <c r="R1796" s="69"/>
      <c r="S1796" s="80"/>
      <c r="T1796" s="80"/>
      <c r="U1796" s="80"/>
      <c r="V1796" s="80"/>
      <c r="W1796" s="80"/>
      <c r="X1796" s="80"/>
      <c r="Y1796" s="80"/>
      <c r="Z1796" s="80"/>
      <c r="AA1796" s="80"/>
      <c r="AB1796" s="80"/>
      <c r="AC1796" s="80"/>
      <c r="AD1796" s="80"/>
      <c r="AE1796" s="69"/>
      <c r="AF1796" s="69"/>
      <c r="AG1796" s="69"/>
      <c r="AH1796" s="80"/>
      <c r="AI1796" s="80"/>
      <c r="AJ1796" s="69"/>
      <c r="AK1796" s="69"/>
      <c r="AL1796" s="80"/>
      <c r="AM1796" s="80"/>
      <c r="AN1796" s="69"/>
      <c r="AO1796" s="69"/>
      <c r="AP1796" s="80"/>
      <c r="AQ1796" s="80"/>
      <c r="AR1796" s="69"/>
      <c r="AS1796" s="69"/>
      <c r="AT1796" s="80"/>
      <c r="AU1796" s="80"/>
      <c r="AV1796" s="69"/>
      <c r="AW1796" s="69"/>
      <c r="AX1796" s="80"/>
      <c r="AY1796" s="80"/>
      <c r="AZ1796" s="69"/>
      <c r="BA1796" s="69"/>
      <c r="BB1796" s="80"/>
      <c r="BC1796" s="80"/>
      <c r="BD1796" s="69"/>
      <c r="BE1796" s="69"/>
      <c r="BF1796" s="80"/>
      <c r="BG1796" s="80"/>
      <c r="BH1796" s="69"/>
      <c r="BI1796" s="69"/>
      <c r="BJ1796" s="80"/>
      <c r="BK1796" s="80"/>
      <c r="BL1796" s="69"/>
      <c r="BM1796" s="69"/>
      <c r="BN1796" s="80"/>
      <c r="BO1796" s="80"/>
      <c r="BP1796" s="69"/>
      <c r="BQ1796" s="69"/>
      <c r="BR1796" s="80"/>
      <c r="BS1796" s="80"/>
      <c r="BT1796" s="69"/>
      <c r="BU1796" s="69"/>
      <c r="BV1796" s="80"/>
      <c r="BW1796" s="80"/>
      <c r="BX1796" s="69"/>
      <c r="BY1796" s="69"/>
      <c r="BZ1796" s="80"/>
      <c r="CA1796" s="80"/>
      <c r="CB1796" s="69"/>
      <c r="CC1796" s="69"/>
      <c r="CD1796" s="80"/>
      <c r="CE1796" s="80"/>
      <c r="CF1796" s="69"/>
      <c r="CG1796" s="69"/>
      <c r="CH1796" s="69"/>
      <c r="CI1796" s="69"/>
      <c r="CJ1796" s="69"/>
      <c r="CK1796" s="69"/>
      <c r="CL1796" s="68"/>
      <c r="CM1796" s="67"/>
      <c r="CN1796" s="67"/>
      <c r="CO1796" s="68"/>
      <c r="CP1796" s="68"/>
      <c r="CQ1796" s="67"/>
      <c r="CR1796" s="67"/>
      <c r="CS1796" s="69"/>
      <c r="CT1796" s="81"/>
      <c r="CU1796" s="69"/>
      <c r="CV1796" s="69"/>
      <c r="CW1796" s="69"/>
      <c r="CX1796" s="69"/>
      <c r="CY1796" s="69"/>
      <c r="CZ1796" s="69"/>
    </row>
    <row r="1797" spans="2:104">
      <c r="B1797" s="69"/>
      <c r="C1797" s="69"/>
      <c r="D1797" s="67"/>
      <c r="E1797" s="69"/>
      <c r="F1797" s="68"/>
      <c r="G1797" s="67"/>
      <c r="H1797" s="69"/>
      <c r="I1797" s="69"/>
      <c r="J1797" s="69"/>
      <c r="K1797" s="69"/>
      <c r="L1797" s="69"/>
      <c r="M1797" s="69"/>
      <c r="N1797" s="69"/>
      <c r="O1797" s="69"/>
      <c r="P1797" s="69"/>
      <c r="Q1797" s="69"/>
      <c r="R1797" s="69"/>
      <c r="S1797" s="80"/>
      <c r="T1797" s="80"/>
      <c r="U1797" s="80"/>
      <c r="V1797" s="80"/>
      <c r="W1797" s="80"/>
      <c r="X1797" s="80"/>
      <c r="Y1797" s="80"/>
      <c r="Z1797" s="80"/>
      <c r="AA1797" s="80"/>
      <c r="AB1797" s="80"/>
      <c r="AC1797" s="80"/>
      <c r="AD1797" s="80"/>
      <c r="AE1797" s="69"/>
      <c r="AF1797" s="69"/>
      <c r="AG1797" s="69"/>
      <c r="AH1797" s="80"/>
      <c r="AI1797" s="80"/>
      <c r="AJ1797" s="69"/>
      <c r="AK1797" s="69"/>
      <c r="AL1797" s="80"/>
      <c r="AM1797" s="80"/>
      <c r="AN1797" s="69"/>
      <c r="AO1797" s="69"/>
      <c r="AP1797" s="80"/>
      <c r="AQ1797" s="80"/>
      <c r="AR1797" s="69"/>
      <c r="AS1797" s="69"/>
      <c r="AT1797" s="80"/>
      <c r="AU1797" s="80"/>
      <c r="AV1797" s="69"/>
      <c r="AW1797" s="69"/>
      <c r="AX1797" s="80"/>
      <c r="AY1797" s="80"/>
      <c r="AZ1797" s="69"/>
      <c r="BA1797" s="69"/>
      <c r="BB1797" s="80"/>
      <c r="BC1797" s="80"/>
      <c r="BD1797" s="69"/>
      <c r="BE1797" s="69"/>
      <c r="BF1797" s="80"/>
      <c r="BG1797" s="80"/>
      <c r="BH1797" s="69"/>
      <c r="BI1797" s="69"/>
      <c r="BJ1797" s="80"/>
      <c r="BK1797" s="80"/>
      <c r="BL1797" s="69"/>
      <c r="BM1797" s="69"/>
      <c r="BN1797" s="80"/>
      <c r="BO1797" s="80"/>
      <c r="BP1797" s="69"/>
      <c r="BQ1797" s="69"/>
      <c r="BR1797" s="80"/>
      <c r="BS1797" s="80"/>
      <c r="BT1797" s="69"/>
      <c r="BU1797" s="69"/>
      <c r="BV1797" s="80"/>
      <c r="BW1797" s="80"/>
      <c r="BX1797" s="69"/>
      <c r="BY1797" s="69"/>
      <c r="BZ1797" s="80"/>
      <c r="CA1797" s="80"/>
      <c r="CB1797" s="69"/>
      <c r="CC1797" s="69"/>
      <c r="CD1797" s="80"/>
      <c r="CE1797" s="80"/>
      <c r="CF1797" s="69"/>
      <c r="CG1797" s="69"/>
      <c r="CH1797" s="69"/>
      <c r="CI1797" s="69"/>
      <c r="CJ1797" s="69"/>
      <c r="CK1797" s="69"/>
      <c r="CL1797" s="68"/>
      <c r="CM1797" s="67"/>
      <c r="CN1797" s="67"/>
      <c r="CO1797" s="68"/>
      <c r="CP1797" s="68"/>
      <c r="CQ1797" s="67"/>
      <c r="CR1797" s="67"/>
      <c r="CS1797" s="69"/>
      <c r="CT1797" s="81"/>
      <c r="CU1797" s="69"/>
      <c r="CV1797" s="69"/>
      <c r="CW1797" s="69"/>
      <c r="CX1797" s="69"/>
      <c r="CY1797" s="69"/>
      <c r="CZ1797" s="69"/>
    </row>
    <row r="1798" spans="2:104">
      <c r="B1798" s="69"/>
      <c r="C1798" s="69"/>
      <c r="D1798" s="67"/>
      <c r="E1798" s="69"/>
      <c r="F1798" s="68"/>
      <c r="G1798" s="67"/>
      <c r="H1798" s="69"/>
      <c r="I1798" s="69"/>
      <c r="J1798" s="69"/>
      <c r="K1798" s="69"/>
      <c r="L1798" s="69"/>
      <c r="M1798" s="69"/>
      <c r="N1798" s="69"/>
      <c r="O1798" s="69"/>
      <c r="P1798" s="69"/>
      <c r="Q1798" s="69"/>
      <c r="R1798" s="69"/>
      <c r="S1798" s="80"/>
      <c r="T1798" s="80"/>
      <c r="U1798" s="80"/>
      <c r="V1798" s="80"/>
      <c r="W1798" s="80"/>
      <c r="X1798" s="80"/>
      <c r="Y1798" s="80"/>
      <c r="Z1798" s="80"/>
      <c r="AA1798" s="80"/>
      <c r="AB1798" s="80"/>
      <c r="AC1798" s="80"/>
      <c r="AD1798" s="80"/>
      <c r="AE1798" s="69"/>
      <c r="AF1798" s="69"/>
      <c r="AG1798" s="69"/>
      <c r="AH1798" s="80"/>
      <c r="AI1798" s="80"/>
      <c r="AJ1798" s="69"/>
      <c r="AK1798" s="69"/>
      <c r="AL1798" s="80"/>
      <c r="AM1798" s="80"/>
      <c r="AN1798" s="69"/>
      <c r="AO1798" s="69"/>
      <c r="AP1798" s="80"/>
      <c r="AQ1798" s="80"/>
      <c r="AR1798" s="69"/>
      <c r="AS1798" s="69"/>
      <c r="AT1798" s="80"/>
      <c r="AU1798" s="80"/>
      <c r="AV1798" s="69"/>
      <c r="AW1798" s="69"/>
      <c r="AX1798" s="80"/>
      <c r="AY1798" s="80"/>
      <c r="AZ1798" s="69"/>
      <c r="BA1798" s="69"/>
      <c r="BB1798" s="80"/>
      <c r="BC1798" s="80"/>
      <c r="BD1798" s="69"/>
      <c r="BE1798" s="69"/>
      <c r="BF1798" s="80"/>
      <c r="BG1798" s="80"/>
      <c r="BH1798" s="69"/>
      <c r="BI1798" s="69"/>
      <c r="BJ1798" s="80"/>
      <c r="BK1798" s="80"/>
      <c r="BL1798" s="69"/>
      <c r="BM1798" s="69"/>
      <c r="BN1798" s="80"/>
      <c r="BO1798" s="80"/>
      <c r="BP1798" s="69"/>
      <c r="BQ1798" s="69"/>
      <c r="BR1798" s="80"/>
      <c r="BS1798" s="80"/>
      <c r="BT1798" s="69"/>
      <c r="BU1798" s="69"/>
      <c r="BV1798" s="80"/>
      <c r="BW1798" s="80"/>
      <c r="BX1798" s="69"/>
      <c r="BY1798" s="69"/>
      <c r="BZ1798" s="80"/>
      <c r="CA1798" s="80"/>
      <c r="CB1798" s="69"/>
      <c r="CC1798" s="69"/>
      <c r="CD1798" s="80"/>
      <c r="CE1798" s="80"/>
      <c r="CF1798" s="69"/>
      <c r="CG1798" s="69"/>
      <c r="CH1798" s="69"/>
      <c r="CI1798" s="69"/>
      <c r="CJ1798" s="69"/>
      <c r="CK1798" s="69"/>
      <c r="CL1798" s="68"/>
      <c r="CM1798" s="67"/>
      <c r="CN1798" s="67"/>
      <c r="CO1798" s="68"/>
      <c r="CP1798" s="68"/>
      <c r="CQ1798" s="67"/>
      <c r="CR1798" s="67"/>
      <c r="CS1798" s="69"/>
      <c r="CT1798" s="81"/>
      <c r="CU1798" s="69"/>
      <c r="CV1798" s="69"/>
      <c r="CW1798" s="69"/>
      <c r="CX1798" s="69"/>
      <c r="CY1798" s="69"/>
      <c r="CZ1798" s="69"/>
    </row>
    <row r="1799" spans="2:104">
      <c r="B1799" s="69"/>
      <c r="C1799" s="69"/>
      <c r="D1799" s="67"/>
      <c r="E1799" s="69"/>
      <c r="F1799" s="68"/>
      <c r="G1799" s="67"/>
      <c r="H1799" s="69"/>
      <c r="I1799" s="69"/>
      <c r="J1799" s="69"/>
      <c r="K1799" s="69"/>
      <c r="L1799" s="69"/>
      <c r="M1799" s="69"/>
      <c r="N1799" s="69"/>
      <c r="O1799" s="69"/>
      <c r="P1799" s="69"/>
      <c r="Q1799" s="69"/>
      <c r="R1799" s="69"/>
      <c r="S1799" s="80"/>
      <c r="T1799" s="80"/>
      <c r="U1799" s="80"/>
      <c r="V1799" s="80"/>
      <c r="W1799" s="80"/>
      <c r="X1799" s="80"/>
      <c r="Y1799" s="80"/>
      <c r="Z1799" s="80"/>
      <c r="AA1799" s="80"/>
      <c r="AB1799" s="80"/>
      <c r="AC1799" s="80"/>
      <c r="AD1799" s="80"/>
      <c r="AE1799" s="69"/>
      <c r="AF1799" s="69"/>
      <c r="AG1799" s="69"/>
      <c r="AH1799" s="80"/>
      <c r="AI1799" s="80"/>
      <c r="AJ1799" s="69"/>
      <c r="AK1799" s="69"/>
      <c r="AL1799" s="80"/>
      <c r="AM1799" s="80"/>
      <c r="AN1799" s="69"/>
      <c r="AO1799" s="69"/>
      <c r="AP1799" s="80"/>
      <c r="AQ1799" s="80"/>
      <c r="AR1799" s="69"/>
      <c r="AS1799" s="69"/>
      <c r="AT1799" s="80"/>
      <c r="AU1799" s="80"/>
      <c r="AV1799" s="69"/>
      <c r="AW1799" s="69"/>
      <c r="AX1799" s="80"/>
      <c r="AY1799" s="80"/>
      <c r="AZ1799" s="69"/>
      <c r="BA1799" s="69"/>
      <c r="BB1799" s="80"/>
      <c r="BC1799" s="80"/>
      <c r="BD1799" s="69"/>
      <c r="BE1799" s="69"/>
      <c r="BF1799" s="80"/>
      <c r="BG1799" s="80"/>
      <c r="BH1799" s="69"/>
      <c r="BI1799" s="69"/>
      <c r="BJ1799" s="80"/>
      <c r="BK1799" s="80"/>
      <c r="BL1799" s="69"/>
      <c r="BM1799" s="69"/>
      <c r="BN1799" s="80"/>
      <c r="BO1799" s="80"/>
      <c r="BP1799" s="69"/>
      <c r="BQ1799" s="69"/>
      <c r="BR1799" s="80"/>
      <c r="BS1799" s="80"/>
      <c r="BT1799" s="69"/>
      <c r="BU1799" s="69"/>
      <c r="BV1799" s="80"/>
      <c r="BW1799" s="80"/>
      <c r="BX1799" s="69"/>
      <c r="BY1799" s="69"/>
      <c r="BZ1799" s="80"/>
      <c r="CA1799" s="80"/>
      <c r="CB1799" s="69"/>
      <c r="CC1799" s="69"/>
      <c r="CD1799" s="80"/>
      <c r="CE1799" s="80"/>
      <c r="CF1799" s="69"/>
      <c r="CG1799" s="69"/>
      <c r="CH1799" s="69"/>
      <c r="CI1799" s="69"/>
      <c r="CJ1799" s="69"/>
      <c r="CK1799" s="69"/>
      <c r="CL1799" s="68"/>
      <c r="CM1799" s="67"/>
      <c r="CN1799" s="67"/>
      <c r="CO1799" s="68"/>
      <c r="CP1799" s="68"/>
      <c r="CQ1799" s="67"/>
      <c r="CR1799" s="67"/>
      <c r="CS1799" s="69"/>
      <c r="CT1799" s="81"/>
      <c r="CU1799" s="69"/>
      <c r="CV1799" s="69"/>
      <c r="CW1799" s="69"/>
      <c r="CX1799" s="69"/>
      <c r="CY1799" s="69"/>
      <c r="CZ1799" s="69"/>
    </row>
    <row r="1800" spans="2:104">
      <c r="B1800" s="69"/>
      <c r="C1800" s="69"/>
      <c r="D1800" s="67"/>
      <c r="E1800" s="69"/>
      <c r="F1800" s="68"/>
      <c r="G1800" s="67"/>
      <c r="H1800" s="69"/>
      <c r="I1800" s="69"/>
      <c r="J1800" s="69"/>
      <c r="K1800" s="69"/>
      <c r="L1800" s="69"/>
      <c r="M1800" s="69"/>
      <c r="N1800" s="69"/>
      <c r="O1800" s="69"/>
      <c r="P1800" s="69"/>
      <c r="Q1800" s="69"/>
      <c r="R1800" s="69"/>
      <c r="S1800" s="80"/>
      <c r="T1800" s="80"/>
      <c r="U1800" s="80"/>
      <c r="V1800" s="80"/>
      <c r="W1800" s="80"/>
      <c r="X1800" s="80"/>
      <c r="Y1800" s="80"/>
      <c r="Z1800" s="80"/>
      <c r="AA1800" s="80"/>
      <c r="AB1800" s="80"/>
      <c r="AC1800" s="80"/>
      <c r="AD1800" s="80"/>
      <c r="AE1800" s="69"/>
      <c r="AF1800" s="69"/>
      <c r="AG1800" s="69"/>
      <c r="AH1800" s="80"/>
      <c r="AI1800" s="80"/>
      <c r="AJ1800" s="69"/>
      <c r="AK1800" s="69"/>
      <c r="AL1800" s="80"/>
      <c r="AM1800" s="80"/>
      <c r="AN1800" s="69"/>
      <c r="AO1800" s="69"/>
      <c r="AP1800" s="80"/>
      <c r="AQ1800" s="80"/>
      <c r="AR1800" s="69"/>
      <c r="AS1800" s="69"/>
      <c r="AT1800" s="80"/>
      <c r="AU1800" s="80"/>
      <c r="AV1800" s="69"/>
      <c r="AW1800" s="69"/>
      <c r="AX1800" s="80"/>
      <c r="AY1800" s="80"/>
      <c r="AZ1800" s="69"/>
      <c r="BA1800" s="69"/>
      <c r="BB1800" s="80"/>
      <c r="BC1800" s="80"/>
      <c r="BD1800" s="69"/>
      <c r="BE1800" s="69"/>
      <c r="BF1800" s="80"/>
      <c r="BG1800" s="80"/>
      <c r="BH1800" s="69"/>
      <c r="BI1800" s="69"/>
      <c r="BJ1800" s="80"/>
      <c r="BK1800" s="80"/>
      <c r="BL1800" s="69"/>
      <c r="BM1800" s="69"/>
      <c r="BN1800" s="80"/>
      <c r="BO1800" s="80"/>
      <c r="BP1800" s="69"/>
      <c r="BQ1800" s="69"/>
      <c r="BR1800" s="80"/>
      <c r="BS1800" s="80"/>
      <c r="BT1800" s="69"/>
      <c r="BU1800" s="69"/>
      <c r="BV1800" s="80"/>
      <c r="BW1800" s="80"/>
      <c r="BX1800" s="69"/>
      <c r="BY1800" s="69"/>
      <c r="BZ1800" s="80"/>
      <c r="CA1800" s="80"/>
      <c r="CB1800" s="69"/>
      <c r="CC1800" s="69"/>
      <c r="CD1800" s="80"/>
      <c r="CE1800" s="80"/>
      <c r="CF1800" s="69"/>
      <c r="CG1800" s="69"/>
      <c r="CH1800" s="69"/>
      <c r="CI1800" s="69"/>
      <c r="CJ1800" s="69"/>
      <c r="CK1800" s="69"/>
      <c r="CL1800" s="68"/>
      <c r="CM1800" s="67"/>
      <c r="CN1800" s="67"/>
      <c r="CO1800" s="68"/>
      <c r="CP1800" s="68"/>
      <c r="CQ1800" s="67"/>
      <c r="CR1800" s="67"/>
      <c r="CS1800" s="69"/>
      <c r="CT1800" s="81"/>
      <c r="CU1800" s="69"/>
      <c r="CV1800" s="69"/>
      <c r="CW1800" s="69"/>
      <c r="CX1800" s="69"/>
      <c r="CY1800" s="69"/>
      <c r="CZ1800" s="69"/>
    </row>
    <row r="1801" spans="2:104">
      <c r="B1801" s="69"/>
      <c r="C1801" s="69"/>
      <c r="D1801" s="67"/>
      <c r="E1801" s="69"/>
      <c r="F1801" s="68"/>
      <c r="G1801" s="67"/>
      <c r="H1801" s="69"/>
      <c r="I1801" s="69"/>
      <c r="J1801" s="69"/>
      <c r="K1801" s="69"/>
      <c r="L1801" s="69"/>
      <c r="M1801" s="69"/>
      <c r="N1801" s="69"/>
      <c r="O1801" s="69"/>
      <c r="P1801" s="69"/>
      <c r="Q1801" s="69"/>
      <c r="R1801" s="69"/>
      <c r="S1801" s="80"/>
      <c r="T1801" s="80"/>
      <c r="U1801" s="80"/>
      <c r="V1801" s="80"/>
      <c r="W1801" s="80"/>
      <c r="X1801" s="80"/>
      <c r="Y1801" s="80"/>
      <c r="Z1801" s="80"/>
      <c r="AA1801" s="80"/>
      <c r="AB1801" s="80"/>
      <c r="AC1801" s="80"/>
      <c r="AD1801" s="80"/>
      <c r="AE1801" s="69"/>
      <c r="AF1801" s="69"/>
      <c r="AG1801" s="69"/>
      <c r="AH1801" s="80"/>
      <c r="AI1801" s="80"/>
      <c r="AJ1801" s="69"/>
      <c r="AK1801" s="69"/>
      <c r="AL1801" s="80"/>
      <c r="AM1801" s="80"/>
      <c r="AN1801" s="69"/>
      <c r="AO1801" s="69"/>
      <c r="AP1801" s="80"/>
      <c r="AQ1801" s="80"/>
      <c r="AR1801" s="69"/>
      <c r="AS1801" s="69"/>
      <c r="AT1801" s="80"/>
      <c r="AU1801" s="80"/>
      <c r="AV1801" s="69"/>
      <c r="AW1801" s="69"/>
      <c r="AX1801" s="80"/>
      <c r="AY1801" s="80"/>
      <c r="AZ1801" s="69"/>
      <c r="BA1801" s="69"/>
      <c r="BB1801" s="80"/>
      <c r="BC1801" s="80"/>
      <c r="BD1801" s="69"/>
      <c r="BE1801" s="69"/>
      <c r="BF1801" s="80"/>
      <c r="BG1801" s="80"/>
      <c r="BH1801" s="69"/>
      <c r="BI1801" s="69"/>
      <c r="BJ1801" s="80"/>
      <c r="BK1801" s="80"/>
      <c r="BL1801" s="69"/>
      <c r="BM1801" s="69"/>
      <c r="BN1801" s="80"/>
      <c r="BO1801" s="80"/>
      <c r="BP1801" s="69"/>
      <c r="BQ1801" s="69"/>
      <c r="BR1801" s="80"/>
      <c r="BS1801" s="80"/>
      <c r="BT1801" s="69"/>
      <c r="BU1801" s="69"/>
      <c r="BV1801" s="80"/>
      <c r="BW1801" s="80"/>
      <c r="BX1801" s="69"/>
      <c r="BY1801" s="69"/>
      <c r="BZ1801" s="80"/>
      <c r="CA1801" s="80"/>
      <c r="CB1801" s="69"/>
      <c r="CC1801" s="69"/>
      <c r="CD1801" s="80"/>
      <c r="CE1801" s="80"/>
      <c r="CF1801" s="69"/>
      <c r="CG1801" s="69"/>
      <c r="CH1801" s="69"/>
      <c r="CI1801" s="69"/>
      <c r="CJ1801" s="69"/>
      <c r="CK1801" s="69"/>
      <c r="CL1801" s="68"/>
      <c r="CM1801" s="67"/>
      <c r="CN1801" s="67"/>
      <c r="CO1801" s="68"/>
      <c r="CP1801" s="68"/>
      <c r="CQ1801" s="67"/>
      <c r="CR1801" s="67"/>
      <c r="CS1801" s="69"/>
      <c r="CT1801" s="81"/>
      <c r="CU1801" s="69"/>
      <c r="CV1801" s="69"/>
      <c r="CW1801" s="69"/>
      <c r="CX1801" s="69"/>
      <c r="CY1801" s="69"/>
      <c r="CZ1801" s="69"/>
    </row>
    <row r="1802" spans="2:104">
      <c r="B1802" s="69"/>
      <c r="C1802" s="69"/>
      <c r="D1802" s="67"/>
      <c r="E1802" s="69"/>
      <c r="F1802" s="68"/>
      <c r="G1802" s="67"/>
      <c r="H1802" s="69"/>
      <c r="I1802" s="69"/>
      <c r="J1802" s="69"/>
      <c r="K1802" s="69"/>
      <c r="L1802" s="69"/>
      <c r="M1802" s="69"/>
      <c r="N1802" s="69"/>
      <c r="O1802" s="69"/>
      <c r="P1802" s="69"/>
      <c r="Q1802" s="69"/>
      <c r="R1802" s="69"/>
      <c r="S1802" s="80"/>
      <c r="T1802" s="80"/>
      <c r="U1802" s="80"/>
      <c r="V1802" s="80"/>
      <c r="W1802" s="80"/>
      <c r="X1802" s="80"/>
      <c r="Y1802" s="80"/>
      <c r="Z1802" s="80"/>
      <c r="AA1802" s="80"/>
      <c r="AB1802" s="80"/>
      <c r="AC1802" s="80"/>
      <c r="AD1802" s="80"/>
      <c r="AE1802" s="69"/>
      <c r="AF1802" s="69"/>
      <c r="AG1802" s="69"/>
      <c r="AH1802" s="80"/>
      <c r="AI1802" s="80"/>
      <c r="AJ1802" s="69"/>
      <c r="AK1802" s="69"/>
      <c r="AL1802" s="80"/>
      <c r="AM1802" s="80"/>
      <c r="AN1802" s="69"/>
      <c r="AO1802" s="69"/>
      <c r="AP1802" s="80"/>
      <c r="AQ1802" s="80"/>
      <c r="AR1802" s="69"/>
      <c r="AS1802" s="69"/>
      <c r="AT1802" s="80"/>
      <c r="AU1802" s="80"/>
      <c r="AV1802" s="69"/>
      <c r="AW1802" s="69"/>
      <c r="AX1802" s="80"/>
      <c r="AY1802" s="80"/>
      <c r="AZ1802" s="69"/>
      <c r="BA1802" s="69"/>
      <c r="BB1802" s="80"/>
      <c r="BC1802" s="80"/>
      <c r="BD1802" s="69"/>
      <c r="BE1802" s="69"/>
      <c r="BF1802" s="80"/>
      <c r="BG1802" s="80"/>
      <c r="BH1802" s="69"/>
      <c r="BI1802" s="69"/>
      <c r="BJ1802" s="80"/>
      <c r="BK1802" s="80"/>
      <c r="BL1802" s="69"/>
      <c r="BM1802" s="69"/>
      <c r="BN1802" s="80"/>
      <c r="BO1802" s="80"/>
      <c r="BP1802" s="69"/>
      <c r="BQ1802" s="69"/>
      <c r="BR1802" s="80"/>
      <c r="BS1802" s="80"/>
      <c r="BT1802" s="69"/>
      <c r="BU1802" s="69"/>
      <c r="BV1802" s="80"/>
      <c r="BW1802" s="80"/>
      <c r="BX1802" s="69"/>
      <c r="BY1802" s="69"/>
      <c r="BZ1802" s="80"/>
      <c r="CA1802" s="80"/>
      <c r="CB1802" s="69"/>
      <c r="CC1802" s="69"/>
      <c r="CD1802" s="80"/>
      <c r="CE1802" s="80"/>
      <c r="CF1802" s="69"/>
      <c r="CG1802" s="69"/>
      <c r="CH1802" s="69"/>
      <c r="CI1802" s="69"/>
      <c r="CJ1802" s="69"/>
      <c r="CK1802" s="69"/>
      <c r="CL1802" s="68"/>
      <c r="CM1802" s="67"/>
      <c r="CN1802" s="67"/>
      <c r="CO1802" s="68"/>
      <c r="CP1802" s="68"/>
      <c r="CQ1802" s="67"/>
      <c r="CR1802" s="67"/>
      <c r="CS1802" s="69"/>
      <c r="CT1802" s="81"/>
      <c r="CU1802" s="69"/>
      <c r="CV1802" s="69"/>
      <c r="CW1802" s="69"/>
      <c r="CX1802" s="69"/>
      <c r="CY1802" s="69"/>
      <c r="CZ1802" s="69"/>
    </row>
    <row r="1803" spans="2:104">
      <c r="B1803" s="69"/>
      <c r="C1803" s="69"/>
      <c r="D1803" s="67"/>
      <c r="E1803" s="69"/>
      <c r="F1803" s="68"/>
      <c r="G1803" s="67"/>
      <c r="H1803" s="69"/>
      <c r="I1803" s="69"/>
      <c r="J1803" s="69"/>
      <c r="K1803" s="69"/>
      <c r="L1803" s="69"/>
      <c r="M1803" s="69"/>
      <c r="N1803" s="69"/>
      <c r="O1803" s="69"/>
      <c r="P1803" s="69"/>
      <c r="Q1803" s="69"/>
      <c r="R1803" s="69"/>
      <c r="S1803" s="80"/>
      <c r="T1803" s="80"/>
      <c r="U1803" s="80"/>
      <c r="V1803" s="80"/>
      <c r="W1803" s="80"/>
      <c r="X1803" s="80"/>
      <c r="Y1803" s="80"/>
      <c r="Z1803" s="80"/>
      <c r="AA1803" s="80"/>
      <c r="AB1803" s="80"/>
      <c r="AC1803" s="80"/>
      <c r="AD1803" s="80"/>
      <c r="AE1803" s="69"/>
      <c r="AF1803" s="69"/>
      <c r="AG1803" s="69"/>
      <c r="AH1803" s="80"/>
      <c r="AI1803" s="80"/>
      <c r="AJ1803" s="69"/>
      <c r="AK1803" s="69"/>
      <c r="AL1803" s="80"/>
      <c r="AM1803" s="80"/>
      <c r="AN1803" s="69"/>
      <c r="AO1803" s="69"/>
      <c r="AP1803" s="80"/>
      <c r="AQ1803" s="80"/>
      <c r="AR1803" s="69"/>
      <c r="AS1803" s="69"/>
      <c r="AT1803" s="80"/>
      <c r="AU1803" s="80"/>
      <c r="AV1803" s="69"/>
      <c r="AW1803" s="69"/>
      <c r="AX1803" s="80"/>
      <c r="AY1803" s="80"/>
      <c r="AZ1803" s="69"/>
      <c r="BA1803" s="69"/>
      <c r="BB1803" s="80"/>
      <c r="BC1803" s="80"/>
      <c r="BD1803" s="69"/>
      <c r="BE1803" s="69"/>
      <c r="BF1803" s="80"/>
      <c r="BG1803" s="80"/>
      <c r="BH1803" s="69"/>
      <c r="BI1803" s="69"/>
      <c r="BJ1803" s="80"/>
      <c r="BK1803" s="80"/>
      <c r="BL1803" s="69"/>
      <c r="BM1803" s="69"/>
      <c r="BN1803" s="80"/>
      <c r="BO1803" s="80"/>
      <c r="BP1803" s="69"/>
      <c r="BQ1803" s="69"/>
      <c r="BR1803" s="80"/>
      <c r="BS1803" s="80"/>
      <c r="BT1803" s="69"/>
      <c r="BU1803" s="69"/>
      <c r="BV1803" s="80"/>
      <c r="BW1803" s="80"/>
      <c r="BX1803" s="69"/>
      <c r="BY1803" s="69"/>
      <c r="BZ1803" s="80"/>
      <c r="CA1803" s="80"/>
      <c r="CB1803" s="69"/>
      <c r="CC1803" s="69"/>
      <c r="CD1803" s="80"/>
      <c r="CE1803" s="80"/>
      <c r="CF1803" s="69"/>
      <c r="CG1803" s="69"/>
      <c r="CH1803" s="69"/>
      <c r="CI1803" s="69"/>
      <c r="CJ1803" s="69"/>
      <c r="CK1803" s="69"/>
      <c r="CL1803" s="68"/>
      <c r="CM1803" s="67"/>
      <c r="CN1803" s="67"/>
      <c r="CO1803" s="68"/>
      <c r="CP1803" s="68"/>
      <c r="CQ1803" s="67"/>
      <c r="CR1803" s="67"/>
      <c r="CS1803" s="69"/>
      <c r="CT1803" s="81"/>
      <c r="CU1803" s="69"/>
      <c r="CV1803" s="69"/>
      <c r="CW1803" s="69"/>
      <c r="CX1803" s="69"/>
      <c r="CY1803" s="69"/>
      <c r="CZ1803" s="69"/>
    </row>
    <row r="1804" spans="2:104">
      <c r="B1804" s="69"/>
      <c r="C1804" s="69"/>
      <c r="D1804" s="67"/>
      <c r="E1804" s="69"/>
      <c r="F1804" s="68"/>
      <c r="G1804" s="67"/>
      <c r="H1804" s="69"/>
      <c r="I1804" s="69"/>
      <c r="J1804" s="69"/>
      <c r="K1804" s="69"/>
      <c r="L1804" s="69"/>
      <c r="M1804" s="69"/>
      <c r="N1804" s="69"/>
      <c r="O1804" s="69"/>
      <c r="P1804" s="69"/>
      <c r="Q1804" s="69"/>
      <c r="R1804" s="69"/>
      <c r="S1804" s="80"/>
      <c r="T1804" s="80"/>
      <c r="U1804" s="80"/>
      <c r="V1804" s="80"/>
      <c r="W1804" s="80"/>
      <c r="X1804" s="80"/>
      <c r="Y1804" s="80"/>
      <c r="Z1804" s="80"/>
      <c r="AA1804" s="80"/>
      <c r="AB1804" s="80"/>
      <c r="AC1804" s="80"/>
      <c r="AD1804" s="80"/>
      <c r="AE1804" s="69"/>
      <c r="AF1804" s="69"/>
      <c r="AG1804" s="69"/>
      <c r="AH1804" s="80"/>
      <c r="AI1804" s="80"/>
      <c r="AJ1804" s="69"/>
      <c r="AK1804" s="69"/>
      <c r="AL1804" s="80"/>
      <c r="AM1804" s="80"/>
      <c r="AN1804" s="69"/>
      <c r="AO1804" s="69"/>
      <c r="AP1804" s="80"/>
      <c r="AQ1804" s="80"/>
      <c r="AR1804" s="69"/>
      <c r="AS1804" s="69"/>
      <c r="AT1804" s="80"/>
      <c r="AU1804" s="80"/>
      <c r="AV1804" s="69"/>
      <c r="AW1804" s="69"/>
      <c r="AX1804" s="80"/>
      <c r="AY1804" s="80"/>
      <c r="AZ1804" s="69"/>
      <c r="BA1804" s="69"/>
      <c r="BB1804" s="80"/>
      <c r="BC1804" s="80"/>
      <c r="BD1804" s="69"/>
      <c r="BE1804" s="69"/>
      <c r="BF1804" s="80"/>
      <c r="BG1804" s="80"/>
      <c r="BH1804" s="69"/>
      <c r="BI1804" s="69"/>
      <c r="BJ1804" s="80"/>
      <c r="BK1804" s="80"/>
      <c r="BL1804" s="69"/>
      <c r="BM1804" s="69"/>
      <c r="BN1804" s="80"/>
      <c r="BO1804" s="80"/>
      <c r="BP1804" s="69"/>
      <c r="BQ1804" s="69"/>
      <c r="BR1804" s="80"/>
      <c r="BS1804" s="80"/>
      <c r="BT1804" s="69"/>
      <c r="BU1804" s="69"/>
      <c r="BV1804" s="80"/>
      <c r="BW1804" s="80"/>
      <c r="BX1804" s="69"/>
      <c r="BY1804" s="69"/>
      <c r="BZ1804" s="80"/>
      <c r="CA1804" s="80"/>
      <c r="CB1804" s="69"/>
      <c r="CC1804" s="69"/>
      <c r="CD1804" s="80"/>
      <c r="CE1804" s="80"/>
      <c r="CF1804" s="69"/>
      <c r="CG1804" s="69"/>
      <c r="CH1804" s="69"/>
      <c r="CI1804" s="69"/>
      <c r="CJ1804" s="69"/>
      <c r="CK1804" s="69"/>
      <c r="CL1804" s="68"/>
      <c r="CM1804" s="67"/>
      <c r="CN1804" s="67"/>
      <c r="CO1804" s="68"/>
      <c r="CP1804" s="68"/>
      <c r="CQ1804" s="67"/>
      <c r="CR1804" s="67"/>
      <c r="CS1804" s="69"/>
      <c r="CT1804" s="81"/>
      <c r="CU1804" s="69"/>
      <c r="CV1804" s="69"/>
      <c r="CW1804" s="69"/>
      <c r="CX1804" s="69"/>
      <c r="CY1804" s="69"/>
      <c r="CZ1804" s="69"/>
    </row>
    <row r="1805" spans="2:104">
      <c r="B1805" s="69"/>
      <c r="C1805" s="69"/>
      <c r="D1805" s="67"/>
      <c r="E1805" s="69"/>
      <c r="F1805" s="68"/>
      <c r="G1805" s="67"/>
      <c r="H1805" s="69"/>
      <c r="I1805" s="69"/>
      <c r="J1805" s="69"/>
      <c r="K1805" s="69"/>
      <c r="L1805" s="69"/>
      <c r="M1805" s="69"/>
      <c r="N1805" s="69"/>
      <c r="O1805" s="69"/>
      <c r="P1805" s="69"/>
      <c r="Q1805" s="69"/>
      <c r="R1805" s="69"/>
      <c r="S1805" s="80"/>
      <c r="T1805" s="80"/>
      <c r="U1805" s="80"/>
      <c r="V1805" s="80"/>
      <c r="W1805" s="80"/>
      <c r="X1805" s="80"/>
      <c r="Y1805" s="80"/>
      <c r="Z1805" s="80"/>
      <c r="AA1805" s="80"/>
      <c r="AB1805" s="80"/>
      <c r="AC1805" s="80"/>
      <c r="AD1805" s="80"/>
      <c r="AE1805" s="69"/>
      <c r="AF1805" s="69"/>
      <c r="AG1805" s="69"/>
      <c r="AH1805" s="80"/>
      <c r="AI1805" s="80"/>
      <c r="AJ1805" s="69"/>
      <c r="AK1805" s="69"/>
      <c r="AL1805" s="80"/>
      <c r="AM1805" s="80"/>
      <c r="AN1805" s="69"/>
      <c r="AO1805" s="69"/>
      <c r="AP1805" s="80"/>
      <c r="AQ1805" s="80"/>
      <c r="AR1805" s="69"/>
      <c r="AS1805" s="69"/>
      <c r="AT1805" s="80"/>
      <c r="AU1805" s="80"/>
      <c r="AV1805" s="69"/>
      <c r="AW1805" s="69"/>
      <c r="AX1805" s="80"/>
      <c r="AY1805" s="80"/>
      <c r="AZ1805" s="69"/>
      <c r="BA1805" s="69"/>
      <c r="BB1805" s="80"/>
      <c r="BC1805" s="80"/>
      <c r="BD1805" s="69"/>
      <c r="BE1805" s="69"/>
      <c r="BF1805" s="80"/>
      <c r="BG1805" s="80"/>
      <c r="BH1805" s="69"/>
      <c r="BI1805" s="69"/>
      <c r="BJ1805" s="80"/>
      <c r="BK1805" s="80"/>
      <c r="BL1805" s="69"/>
      <c r="BM1805" s="69"/>
      <c r="BN1805" s="80"/>
      <c r="BO1805" s="80"/>
      <c r="BP1805" s="69"/>
      <c r="BQ1805" s="69"/>
      <c r="BR1805" s="80"/>
      <c r="BS1805" s="80"/>
      <c r="BT1805" s="69"/>
      <c r="BU1805" s="69"/>
      <c r="BV1805" s="80"/>
      <c r="BW1805" s="80"/>
      <c r="BX1805" s="69"/>
      <c r="BY1805" s="69"/>
      <c r="BZ1805" s="80"/>
      <c r="CA1805" s="80"/>
      <c r="CB1805" s="69"/>
      <c r="CC1805" s="69"/>
      <c r="CD1805" s="80"/>
      <c r="CE1805" s="80"/>
      <c r="CF1805" s="69"/>
      <c r="CG1805" s="69"/>
      <c r="CH1805" s="69"/>
      <c r="CI1805" s="69"/>
      <c r="CJ1805" s="69"/>
      <c r="CK1805" s="69"/>
      <c r="CL1805" s="68"/>
      <c r="CM1805" s="67"/>
      <c r="CN1805" s="67"/>
      <c r="CO1805" s="68"/>
      <c r="CP1805" s="68"/>
      <c r="CQ1805" s="67"/>
      <c r="CR1805" s="67"/>
      <c r="CS1805" s="69"/>
      <c r="CT1805" s="81"/>
      <c r="CU1805" s="69"/>
      <c r="CV1805" s="69"/>
      <c r="CW1805" s="69"/>
      <c r="CX1805" s="69"/>
      <c r="CY1805" s="69"/>
      <c r="CZ1805" s="69"/>
    </row>
    <row r="1806" spans="2:104">
      <c r="B1806" s="69"/>
      <c r="C1806" s="69"/>
      <c r="D1806" s="67"/>
      <c r="E1806" s="69"/>
      <c r="F1806" s="68"/>
      <c r="G1806" s="67"/>
      <c r="H1806" s="69"/>
      <c r="I1806" s="69"/>
      <c r="J1806" s="69"/>
      <c r="K1806" s="69"/>
      <c r="L1806" s="69"/>
      <c r="M1806" s="69"/>
      <c r="N1806" s="69"/>
      <c r="O1806" s="69"/>
      <c r="P1806" s="69"/>
      <c r="Q1806" s="69"/>
      <c r="R1806" s="69"/>
      <c r="S1806" s="80"/>
      <c r="T1806" s="80"/>
      <c r="U1806" s="80"/>
      <c r="V1806" s="80"/>
      <c r="W1806" s="80"/>
      <c r="X1806" s="80"/>
      <c r="Y1806" s="80"/>
      <c r="Z1806" s="80"/>
      <c r="AA1806" s="80"/>
      <c r="AB1806" s="80"/>
      <c r="AC1806" s="80"/>
      <c r="AD1806" s="80"/>
      <c r="AE1806" s="69"/>
      <c r="AF1806" s="69"/>
      <c r="AG1806" s="69"/>
      <c r="AH1806" s="80"/>
      <c r="AI1806" s="80"/>
      <c r="AJ1806" s="69"/>
      <c r="AK1806" s="69"/>
      <c r="AL1806" s="80"/>
      <c r="AM1806" s="80"/>
      <c r="AN1806" s="69"/>
      <c r="AO1806" s="69"/>
      <c r="AP1806" s="80"/>
      <c r="AQ1806" s="80"/>
      <c r="AR1806" s="69"/>
      <c r="AS1806" s="69"/>
      <c r="AT1806" s="80"/>
      <c r="AU1806" s="80"/>
      <c r="AV1806" s="69"/>
      <c r="AW1806" s="69"/>
      <c r="AX1806" s="80"/>
      <c r="AY1806" s="80"/>
      <c r="AZ1806" s="69"/>
      <c r="BA1806" s="69"/>
      <c r="BB1806" s="80"/>
      <c r="BC1806" s="80"/>
      <c r="BD1806" s="69"/>
      <c r="BE1806" s="69"/>
      <c r="BF1806" s="80"/>
      <c r="BG1806" s="80"/>
      <c r="BH1806" s="69"/>
      <c r="BI1806" s="69"/>
      <c r="BJ1806" s="80"/>
      <c r="BK1806" s="80"/>
      <c r="BL1806" s="69"/>
      <c r="BM1806" s="69"/>
      <c r="BN1806" s="80"/>
      <c r="BO1806" s="80"/>
      <c r="BP1806" s="69"/>
      <c r="BQ1806" s="69"/>
      <c r="BR1806" s="80"/>
      <c r="BS1806" s="80"/>
      <c r="BT1806" s="69"/>
      <c r="BU1806" s="69"/>
      <c r="BV1806" s="80"/>
      <c r="BW1806" s="80"/>
      <c r="BX1806" s="69"/>
      <c r="BY1806" s="69"/>
      <c r="BZ1806" s="80"/>
      <c r="CA1806" s="80"/>
      <c r="CB1806" s="69"/>
      <c r="CC1806" s="69"/>
      <c r="CD1806" s="80"/>
      <c r="CE1806" s="80"/>
      <c r="CF1806" s="69"/>
      <c r="CG1806" s="69"/>
      <c r="CH1806" s="69"/>
      <c r="CI1806" s="69"/>
      <c r="CJ1806" s="69"/>
      <c r="CK1806" s="69"/>
      <c r="CL1806" s="68"/>
      <c r="CM1806" s="67"/>
      <c r="CN1806" s="67"/>
      <c r="CO1806" s="68"/>
      <c r="CP1806" s="68"/>
      <c r="CQ1806" s="67"/>
      <c r="CR1806" s="67"/>
      <c r="CS1806" s="69"/>
      <c r="CT1806" s="81"/>
      <c r="CU1806" s="69"/>
      <c r="CV1806" s="69"/>
      <c r="CW1806" s="69"/>
      <c r="CX1806" s="69"/>
      <c r="CY1806" s="69"/>
      <c r="CZ1806" s="69"/>
    </row>
    <row r="1807" spans="2:104">
      <c r="B1807" s="69"/>
      <c r="C1807" s="69"/>
      <c r="D1807" s="67"/>
      <c r="E1807" s="69"/>
      <c r="F1807" s="68"/>
      <c r="G1807" s="67"/>
      <c r="H1807" s="69"/>
      <c r="I1807" s="69"/>
      <c r="J1807" s="69"/>
      <c r="K1807" s="69"/>
      <c r="L1807" s="69"/>
      <c r="M1807" s="69"/>
      <c r="N1807" s="69"/>
      <c r="O1807" s="69"/>
      <c r="P1807" s="69"/>
      <c r="Q1807" s="69"/>
      <c r="R1807" s="69"/>
      <c r="S1807" s="80"/>
      <c r="T1807" s="80"/>
      <c r="U1807" s="80"/>
      <c r="V1807" s="80"/>
      <c r="W1807" s="80"/>
      <c r="X1807" s="80"/>
      <c r="Y1807" s="80"/>
      <c r="Z1807" s="80"/>
      <c r="AA1807" s="80"/>
      <c r="AB1807" s="80"/>
      <c r="AC1807" s="80"/>
      <c r="AD1807" s="80"/>
      <c r="AE1807" s="69"/>
      <c r="AF1807" s="69"/>
      <c r="AG1807" s="69"/>
      <c r="AH1807" s="80"/>
      <c r="AI1807" s="80"/>
      <c r="AJ1807" s="69"/>
      <c r="AK1807" s="69"/>
      <c r="AL1807" s="80"/>
      <c r="AM1807" s="80"/>
      <c r="AN1807" s="69"/>
      <c r="AO1807" s="69"/>
      <c r="AP1807" s="80"/>
      <c r="AQ1807" s="80"/>
      <c r="AR1807" s="69"/>
      <c r="AS1807" s="69"/>
      <c r="AT1807" s="80"/>
      <c r="AU1807" s="80"/>
      <c r="AV1807" s="69"/>
      <c r="AW1807" s="69"/>
      <c r="AX1807" s="80"/>
      <c r="AY1807" s="80"/>
      <c r="AZ1807" s="69"/>
      <c r="BA1807" s="69"/>
      <c r="BB1807" s="80"/>
      <c r="BC1807" s="80"/>
      <c r="BD1807" s="69"/>
      <c r="BE1807" s="69"/>
      <c r="BF1807" s="80"/>
      <c r="BG1807" s="80"/>
      <c r="BH1807" s="69"/>
      <c r="BI1807" s="69"/>
      <c r="BJ1807" s="80"/>
      <c r="BK1807" s="80"/>
      <c r="BL1807" s="69"/>
      <c r="BM1807" s="69"/>
      <c r="BN1807" s="80"/>
      <c r="BO1807" s="80"/>
      <c r="BP1807" s="69"/>
      <c r="BQ1807" s="69"/>
      <c r="BR1807" s="80"/>
      <c r="BS1807" s="80"/>
      <c r="BT1807" s="69"/>
      <c r="BU1807" s="69"/>
      <c r="BV1807" s="80"/>
      <c r="BW1807" s="80"/>
      <c r="BX1807" s="69"/>
      <c r="BY1807" s="69"/>
      <c r="BZ1807" s="80"/>
      <c r="CA1807" s="80"/>
      <c r="CB1807" s="69"/>
      <c r="CC1807" s="69"/>
      <c r="CD1807" s="80"/>
      <c r="CE1807" s="80"/>
      <c r="CF1807" s="69"/>
      <c r="CG1807" s="69"/>
      <c r="CH1807" s="69"/>
      <c r="CI1807" s="69"/>
      <c r="CJ1807" s="69"/>
      <c r="CK1807" s="69"/>
      <c r="CL1807" s="68"/>
      <c r="CM1807" s="67"/>
      <c r="CN1807" s="67"/>
      <c r="CO1807" s="68"/>
      <c r="CP1807" s="68"/>
      <c r="CQ1807" s="67"/>
      <c r="CR1807" s="67"/>
      <c r="CS1807" s="69"/>
      <c r="CT1807" s="81"/>
      <c r="CU1807" s="69"/>
      <c r="CV1807" s="69"/>
      <c r="CW1807" s="69"/>
      <c r="CX1807" s="69"/>
      <c r="CY1807" s="69"/>
      <c r="CZ1807" s="69"/>
    </row>
    <row r="1808" spans="2:104">
      <c r="B1808" s="69"/>
      <c r="C1808" s="69"/>
      <c r="D1808" s="67"/>
      <c r="E1808" s="69"/>
      <c r="F1808" s="68"/>
      <c r="G1808" s="67"/>
      <c r="H1808" s="69"/>
      <c r="I1808" s="69"/>
      <c r="J1808" s="69"/>
      <c r="K1808" s="69"/>
      <c r="L1808" s="69"/>
      <c r="M1808" s="69"/>
      <c r="N1808" s="69"/>
      <c r="O1808" s="69"/>
      <c r="P1808" s="69"/>
      <c r="Q1808" s="69"/>
      <c r="R1808" s="69"/>
      <c r="S1808" s="80"/>
      <c r="T1808" s="80"/>
      <c r="U1808" s="80"/>
      <c r="V1808" s="80"/>
      <c r="W1808" s="80"/>
      <c r="X1808" s="80"/>
      <c r="Y1808" s="80"/>
      <c r="Z1808" s="80"/>
      <c r="AA1808" s="80"/>
      <c r="AB1808" s="80"/>
      <c r="AC1808" s="80"/>
      <c r="AD1808" s="80"/>
      <c r="AE1808" s="69"/>
      <c r="AF1808" s="69"/>
      <c r="AG1808" s="69"/>
      <c r="AH1808" s="80"/>
      <c r="AI1808" s="80"/>
      <c r="AJ1808" s="69"/>
      <c r="AK1808" s="69"/>
      <c r="AL1808" s="80"/>
      <c r="AM1808" s="80"/>
      <c r="AN1808" s="69"/>
      <c r="AO1808" s="69"/>
      <c r="AP1808" s="80"/>
      <c r="AQ1808" s="80"/>
      <c r="AR1808" s="69"/>
      <c r="AS1808" s="69"/>
      <c r="AT1808" s="80"/>
      <c r="AU1808" s="80"/>
      <c r="AV1808" s="69"/>
      <c r="AW1808" s="69"/>
      <c r="AX1808" s="80"/>
      <c r="AY1808" s="80"/>
      <c r="AZ1808" s="69"/>
      <c r="BA1808" s="69"/>
      <c r="BB1808" s="80"/>
      <c r="BC1808" s="80"/>
      <c r="BD1808" s="69"/>
      <c r="BE1808" s="69"/>
      <c r="BF1808" s="80"/>
      <c r="BG1808" s="80"/>
      <c r="BH1808" s="69"/>
      <c r="BI1808" s="69"/>
      <c r="BJ1808" s="80"/>
      <c r="BK1808" s="80"/>
      <c r="BL1808" s="69"/>
      <c r="BM1808" s="69"/>
      <c r="BN1808" s="80"/>
      <c r="BO1808" s="80"/>
      <c r="BP1808" s="69"/>
      <c r="BQ1808" s="69"/>
      <c r="BR1808" s="80"/>
      <c r="BS1808" s="80"/>
      <c r="BT1808" s="69"/>
      <c r="BU1808" s="69"/>
      <c r="BV1808" s="80"/>
      <c r="BW1808" s="80"/>
      <c r="BX1808" s="69"/>
      <c r="BY1808" s="69"/>
      <c r="BZ1808" s="80"/>
      <c r="CA1808" s="80"/>
      <c r="CB1808" s="69"/>
      <c r="CC1808" s="69"/>
      <c r="CD1808" s="80"/>
      <c r="CE1808" s="80"/>
      <c r="CF1808" s="69"/>
      <c r="CG1808" s="69"/>
      <c r="CH1808" s="69"/>
      <c r="CI1808" s="69"/>
      <c r="CJ1808" s="69"/>
      <c r="CK1808" s="69"/>
      <c r="CL1808" s="68"/>
      <c r="CM1808" s="67"/>
      <c r="CN1808" s="67"/>
      <c r="CO1808" s="68"/>
      <c r="CP1808" s="68"/>
      <c r="CQ1808" s="67"/>
      <c r="CR1808" s="67"/>
      <c r="CS1808" s="69"/>
      <c r="CT1808" s="81"/>
      <c r="CU1808" s="69"/>
      <c r="CV1808" s="69"/>
      <c r="CW1808" s="69"/>
      <c r="CX1808" s="69"/>
      <c r="CY1808" s="69"/>
      <c r="CZ1808" s="69"/>
    </row>
    <row r="1809" spans="2:104">
      <c r="B1809" s="69"/>
      <c r="C1809" s="69"/>
      <c r="D1809" s="67"/>
      <c r="E1809" s="69"/>
      <c r="F1809" s="68"/>
      <c r="G1809" s="67"/>
      <c r="H1809" s="69"/>
      <c r="I1809" s="69"/>
      <c r="J1809" s="69"/>
      <c r="K1809" s="69"/>
      <c r="L1809" s="69"/>
      <c r="M1809" s="69"/>
      <c r="N1809" s="69"/>
      <c r="O1809" s="69"/>
      <c r="P1809" s="69"/>
      <c r="Q1809" s="69"/>
      <c r="R1809" s="69"/>
      <c r="S1809" s="80"/>
      <c r="T1809" s="80"/>
      <c r="U1809" s="80"/>
      <c r="V1809" s="80"/>
      <c r="W1809" s="80"/>
      <c r="X1809" s="80"/>
      <c r="Y1809" s="80"/>
      <c r="Z1809" s="80"/>
      <c r="AA1809" s="80"/>
      <c r="AB1809" s="80"/>
      <c r="AC1809" s="80"/>
      <c r="AD1809" s="80"/>
      <c r="AE1809" s="69"/>
      <c r="AF1809" s="69"/>
      <c r="AG1809" s="69"/>
      <c r="AH1809" s="80"/>
      <c r="AI1809" s="80"/>
      <c r="AJ1809" s="69"/>
      <c r="AK1809" s="69"/>
      <c r="AL1809" s="80"/>
      <c r="AM1809" s="80"/>
      <c r="AN1809" s="69"/>
      <c r="AO1809" s="69"/>
      <c r="AP1809" s="80"/>
      <c r="AQ1809" s="80"/>
      <c r="AR1809" s="69"/>
      <c r="AS1809" s="69"/>
      <c r="AT1809" s="80"/>
      <c r="AU1809" s="80"/>
      <c r="AV1809" s="69"/>
      <c r="AW1809" s="69"/>
      <c r="AX1809" s="80"/>
      <c r="AY1809" s="80"/>
      <c r="AZ1809" s="69"/>
      <c r="BA1809" s="69"/>
      <c r="BB1809" s="80"/>
      <c r="BC1809" s="80"/>
      <c r="BD1809" s="69"/>
      <c r="BE1809" s="69"/>
      <c r="BF1809" s="80"/>
      <c r="BG1809" s="80"/>
      <c r="BH1809" s="69"/>
      <c r="BI1809" s="69"/>
      <c r="BJ1809" s="80"/>
      <c r="BK1809" s="80"/>
      <c r="BL1809" s="69"/>
      <c r="BM1809" s="69"/>
      <c r="BN1809" s="80"/>
      <c r="BO1809" s="80"/>
      <c r="BP1809" s="69"/>
      <c r="BQ1809" s="69"/>
      <c r="BR1809" s="80"/>
      <c r="BS1809" s="80"/>
      <c r="BT1809" s="69"/>
      <c r="BU1809" s="69"/>
      <c r="BV1809" s="80"/>
      <c r="BW1809" s="80"/>
      <c r="BX1809" s="69"/>
      <c r="BY1809" s="69"/>
      <c r="BZ1809" s="80"/>
      <c r="CA1809" s="80"/>
      <c r="CB1809" s="69"/>
      <c r="CC1809" s="69"/>
      <c r="CD1809" s="80"/>
      <c r="CE1809" s="80"/>
      <c r="CF1809" s="69"/>
      <c r="CG1809" s="69"/>
      <c r="CH1809" s="69"/>
      <c r="CI1809" s="69"/>
      <c r="CJ1809" s="69"/>
      <c r="CK1809" s="69"/>
      <c r="CL1809" s="68"/>
      <c r="CM1809" s="67"/>
      <c r="CN1809" s="67"/>
      <c r="CO1809" s="68"/>
      <c r="CP1809" s="68"/>
      <c r="CQ1809" s="67"/>
      <c r="CR1809" s="67"/>
      <c r="CS1809" s="69"/>
      <c r="CT1809" s="81"/>
      <c r="CU1809" s="69"/>
      <c r="CV1809" s="69"/>
      <c r="CW1809" s="69"/>
      <c r="CX1809" s="69"/>
      <c r="CY1809" s="69"/>
      <c r="CZ1809" s="69"/>
    </row>
    <row r="1810" spans="2:104">
      <c r="B1810" s="69"/>
      <c r="C1810" s="69"/>
      <c r="D1810" s="67"/>
      <c r="E1810" s="69"/>
      <c r="F1810" s="68"/>
      <c r="G1810" s="67"/>
      <c r="H1810" s="69"/>
      <c r="I1810" s="69"/>
      <c r="J1810" s="69"/>
      <c r="K1810" s="69"/>
      <c r="L1810" s="69"/>
      <c r="M1810" s="69"/>
      <c r="N1810" s="69"/>
      <c r="O1810" s="69"/>
      <c r="P1810" s="69"/>
      <c r="Q1810" s="69"/>
      <c r="R1810" s="69"/>
      <c r="S1810" s="80"/>
      <c r="T1810" s="80"/>
      <c r="U1810" s="80"/>
      <c r="V1810" s="80"/>
      <c r="W1810" s="80"/>
      <c r="X1810" s="80"/>
      <c r="Y1810" s="80"/>
      <c r="Z1810" s="80"/>
      <c r="AA1810" s="80"/>
      <c r="AB1810" s="80"/>
      <c r="AC1810" s="80"/>
      <c r="AD1810" s="80"/>
      <c r="AE1810" s="69"/>
      <c r="AF1810" s="69"/>
      <c r="AG1810" s="69"/>
      <c r="AH1810" s="80"/>
      <c r="AI1810" s="80"/>
      <c r="AJ1810" s="69"/>
      <c r="AK1810" s="69"/>
      <c r="AL1810" s="80"/>
      <c r="AM1810" s="80"/>
      <c r="AN1810" s="69"/>
      <c r="AO1810" s="69"/>
      <c r="AP1810" s="80"/>
      <c r="AQ1810" s="80"/>
      <c r="AR1810" s="69"/>
      <c r="AS1810" s="69"/>
      <c r="AT1810" s="80"/>
      <c r="AU1810" s="80"/>
      <c r="AV1810" s="69"/>
      <c r="AW1810" s="69"/>
      <c r="AX1810" s="80"/>
      <c r="AY1810" s="80"/>
      <c r="AZ1810" s="69"/>
      <c r="BA1810" s="69"/>
      <c r="BB1810" s="80"/>
      <c r="BC1810" s="80"/>
      <c r="BD1810" s="69"/>
      <c r="BE1810" s="69"/>
      <c r="BF1810" s="80"/>
      <c r="BG1810" s="80"/>
      <c r="BH1810" s="69"/>
      <c r="BI1810" s="69"/>
      <c r="BJ1810" s="80"/>
      <c r="BK1810" s="80"/>
      <c r="BL1810" s="69"/>
      <c r="BM1810" s="69"/>
      <c r="BN1810" s="80"/>
      <c r="BO1810" s="80"/>
      <c r="BP1810" s="69"/>
      <c r="BQ1810" s="69"/>
      <c r="BR1810" s="80"/>
      <c r="BS1810" s="80"/>
      <c r="BT1810" s="69"/>
      <c r="BU1810" s="69"/>
      <c r="BV1810" s="80"/>
      <c r="BW1810" s="80"/>
      <c r="BX1810" s="69"/>
      <c r="BY1810" s="69"/>
      <c r="BZ1810" s="80"/>
      <c r="CA1810" s="80"/>
      <c r="CB1810" s="69"/>
      <c r="CC1810" s="69"/>
      <c r="CD1810" s="80"/>
      <c r="CE1810" s="80"/>
      <c r="CF1810" s="69"/>
      <c r="CG1810" s="69"/>
      <c r="CH1810" s="69"/>
      <c r="CI1810" s="69"/>
      <c r="CJ1810" s="69"/>
      <c r="CK1810" s="69"/>
      <c r="CL1810" s="68"/>
      <c r="CM1810" s="67"/>
      <c r="CN1810" s="67"/>
      <c r="CO1810" s="68"/>
      <c r="CP1810" s="68"/>
      <c r="CQ1810" s="67"/>
      <c r="CR1810" s="67"/>
      <c r="CS1810" s="69"/>
      <c r="CT1810" s="81"/>
      <c r="CU1810" s="69"/>
      <c r="CV1810" s="69"/>
      <c r="CW1810" s="69"/>
      <c r="CX1810" s="69"/>
      <c r="CY1810" s="69"/>
      <c r="CZ1810" s="69"/>
    </row>
    <row r="1811" spans="2:104">
      <c r="B1811" s="69"/>
      <c r="C1811" s="69"/>
      <c r="D1811" s="67"/>
      <c r="E1811" s="69"/>
      <c r="F1811" s="68"/>
      <c r="G1811" s="67"/>
      <c r="H1811" s="69"/>
      <c r="I1811" s="69"/>
      <c r="J1811" s="69"/>
      <c r="K1811" s="69"/>
      <c r="L1811" s="69"/>
      <c r="M1811" s="69"/>
      <c r="N1811" s="69"/>
      <c r="O1811" s="69"/>
      <c r="P1811" s="69"/>
      <c r="Q1811" s="69"/>
      <c r="R1811" s="69"/>
      <c r="S1811" s="80"/>
      <c r="T1811" s="80"/>
      <c r="U1811" s="80"/>
      <c r="V1811" s="80"/>
      <c r="W1811" s="80"/>
      <c r="X1811" s="80"/>
      <c r="Y1811" s="80"/>
      <c r="Z1811" s="80"/>
      <c r="AA1811" s="80"/>
      <c r="AB1811" s="80"/>
      <c r="AC1811" s="80"/>
      <c r="AD1811" s="80"/>
      <c r="AE1811" s="69"/>
      <c r="AF1811" s="69"/>
      <c r="AG1811" s="69"/>
      <c r="AH1811" s="80"/>
      <c r="AI1811" s="80"/>
      <c r="AJ1811" s="69"/>
      <c r="AK1811" s="69"/>
      <c r="AL1811" s="80"/>
      <c r="AM1811" s="80"/>
      <c r="AN1811" s="69"/>
      <c r="AO1811" s="69"/>
      <c r="AP1811" s="80"/>
      <c r="AQ1811" s="80"/>
      <c r="AR1811" s="69"/>
      <c r="AS1811" s="69"/>
      <c r="AT1811" s="80"/>
      <c r="AU1811" s="80"/>
      <c r="AV1811" s="69"/>
      <c r="AW1811" s="69"/>
      <c r="AX1811" s="80"/>
      <c r="AY1811" s="80"/>
      <c r="AZ1811" s="69"/>
      <c r="BA1811" s="69"/>
      <c r="BB1811" s="80"/>
      <c r="BC1811" s="80"/>
      <c r="BD1811" s="69"/>
      <c r="BE1811" s="69"/>
      <c r="BF1811" s="80"/>
      <c r="BG1811" s="80"/>
      <c r="BH1811" s="69"/>
      <c r="BI1811" s="69"/>
      <c r="BJ1811" s="80"/>
      <c r="BK1811" s="80"/>
      <c r="BL1811" s="69"/>
      <c r="BM1811" s="69"/>
      <c r="BN1811" s="80"/>
      <c r="BO1811" s="80"/>
      <c r="BP1811" s="69"/>
      <c r="BQ1811" s="69"/>
      <c r="BR1811" s="80"/>
      <c r="BS1811" s="80"/>
      <c r="BT1811" s="69"/>
      <c r="BU1811" s="69"/>
      <c r="BV1811" s="80"/>
      <c r="BW1811" s="80"/>
      <c r="BX1811" s="69"/>
      <c r="BY1811" s="69"/>
      <c r="BZ1811" s="80"/>
      <c r="CA1811" s="80"/>
      <c r="CB1811" s="69"/>
      <c r="CC1811" s="69"/>
      <c r="CD1811" s="80"/>
      <c r="CE1811" s="80"/>
      <c r="CF1811" s="69"/>
      <c r="CG1811" s="69"/>
      <c r="CH1811" s="69"/>
      <c r="CI1811" s="69"/>
      <c r="CJ1811" s="69"/>
      <c r="CK1811" s="69"/>
      <c r="CL1811" s="68"/>
      <c r="CM1811" s="67"/>
      <c r="CN1811" s="67"/>
      <c r="CO1811" s="68"/>
      <c r="CP1811" s="68"/>
      <c r="CQ1811" s="67"/>
      <c r="CR1811" s="67"/>
      <c r="CS1811" s="69"/>
      <c r="CT1811" s="81"/>
      <c r="CU1811" s="69"/>
      <c r="CV1811" s="69"/>
      <c r="CW1811" s="69"/>
      <c r="CX1811" s="69"/>
      <c r="CY1811" s="69"/>
      <c r="CZ1811" s="69"/>
    </row>
    <row r="1812" spans="2:104">
      <c r="B1812" s="69"/>
      <c r="C1812" s="69"/>
      <c r="D1812" s="67"/>
      <c r="E1812" s="69"/>
      <c r="F1812" s="68"/>
      <c r="G1812" s="67"/>
      <c r="H1812" s="69"/>
      <c r="I1812" s="69"/>
      <c r="J1812" s="69"/>
      <c r="K1812" s="69"/>
      <c r="L1812" s="69"/>
      <c r="M1812" s="69"/>
      <c r="N1812" s="69"/>
      <c r="O1812" s="69"/>
      <c r="P1812" s="69"/>
      <c r="Q1812" s="69"/>
      <c r="R1812" s="69"/>
      <c r="S1812" s="80"/>
      <c r="T1812" s="80"/>
      <c r="U1812" s="80"/>
      <c r="V1812" s="80"/>
      <c r="W1812" s="80"/>
      <c r="X1812" s="80"/>
      <c r="Y1812" s="80"/>
      <c r="Z1812" s="80"/>
      <c r="AA1812" s="80"/>
      <c r="AB1812" s="80"/>
      <c r="AC1812" s="80"/>
      <c r="AD1812" s="80"/>
      <c r="AE1812" s="69"/>
      <c r="AF1812" s="69"/>
      <c r="AG1812" s="69"/>
      <c r="AH1812" s="80"/>
      <c r="AI1812" s="80"/>
      <c r="AJ1812" s="69"/>
      <c r="AK1812" s="69"/>
      <c r="AL1812" s="80"/>
      <c r="AM1812" s="80"/>
      <c r="AN1812" s="69"/>
      <c r="AO1812" s="69"/>
      <c r="AP1812" s="80"/>
      <c r="AQ1812" s="80"/>
      <c r="AR1812" s="69"/>
      <c r="AS1812" s="69"/>
      <c r="AT1812" s="80"/>
      <c r="AU1812" s="80"/>
      <c r="AV1812" s="69"/>
      <c r="AW1812" s="69"/>
      <c r="AX1812" s="80"/>
      <c r="AY1812" s="80"/>
      <c r="AZ1812" s="69"/>
      <c r="BA1812" s="69"/>
      <c r="BB1812" s="80"/>
      <c r="BC1812" s="80"/>
      <c r="BD1812" s="69"/>
      <c r="BE1812" s="69"/>
      <c r="BF1812" s="80"/>
      <c r="BG1812" s="80"/>
      <c r="BH1812" s="69"/>
      <c r="BI1812" s="69"/>
      <c r="BJ1812" s="80"/>
      <c r="BK1812" s="80"/>
      <c r="BL1812" s="69"/>
      <c r="BM1812" s="69"/>
      <c r="BN1812" s="80"/>
      <c r="BO1812" s="80"/>
      <c r="BP1812" s="69"/>
      <c r="BQ1812" s="69"/>
      <c r="BR1812" s="80"/>
      <c r="BS1812" s="80"/>
      <c r="BT1812" s="69"/>
      <c r="BU1812" s="69"/>
      <c r="BV1812" s="80"/>
      <c r="BW1812" s="80"/>
      <c r="BX1812" s="69"/>
      <c r="BY1812" s="69"/>
      <c r="BZ1812" s="80"/>
      <c r="CA1812" s="80"/>
      <c r="CB1812" s="69"/>
      <c r="CC1812" s="69"/>
      <c r="CD1812" s="80"/>
      <c r="CE1812" s="80"/>
      <c r="CF1812" s="69"/>
      <c r="CG1812" s="69"/>
      <c r="CH1812" s="69"/>
      <c r="CI1812" s="69"/>
      <c r="CJ1812" s="69"/>
      <c r="CK1812" s="69"/>
      <c r="CL1812" s="68"/>
      <c r="CM1812" s="67"/>
      <c r="CN1812" s="67"/>
      <c r="CO1812" s="68"/>
      <c r="CP1812" s="68"/>
      <c r="CQ1812" s="67"/>
      <c r="CR1812" s="67"/>
      <c r="CS1812" s="69"/>
      <c r="CT1812" s="81"/>
      <c r="CU1812" s="69"/>
      <c r="CV1812" s="69"/>
      <c r="CW1812" s="69"/>
      <c r="CX1812" s="69"/>
      <c r="CY1812" s="69"/>
      <c r="CZ1812" s="69"/>
    </row>
    <row r="1813" spans="2:104">
      <c r="B1813" s="69"/>
      <c r="C1813" s="69"/>
      <c r="D1813" s="67"/>
      <c r="E1813" s="69"/>
      <c r="F1813" s="68"/>
      <c r="G1813" s="67"/>
      <c r="H1813" s="69"/>
      <c r="I1813" s="69"/>
      <c r="J1813" s="69"/>
      <c r="K1813" s="69"/>
      <c r="L1813" s="69"/>
      <c r="M1813" s="69"/>
      <c r="N1813" s="69"/>
      <c r="O1813" s="69"/>
      <c r="P1813" s="69"/>
      <c r="Q1813" s="69"/>
      <c r="R1813" s="69"/>
      <c r="S1813" s="80"/>
      <c r="T1813" s="80"/>
      <c r="U1813" s="80"/>
      <c r="V1813" s="80"/>
      <c r="W1813" s="80"/>
      <c r="X1813" s="80"/>
      <c r="Y1813" s="80"/>
      <c r="Z1813" s="80"/>
      <c r="AA1813" s="80"/>
      <c r="AB1813" s="80"/>
      <c r="AC1813" s="80"/>
      <c r="AD1813" s="80"/>
      <c r="AE1813" s="69"/>
      <c r="AF1813" s="69"/>
      <c r="AG1813" s="69"/>
      <c r="AH1813" s="80"/>
      <c r="AI1813" s="80"/>
      <c r="AJ1813" s="69"/>
      <c r="AK1813" s="69"/>
      <c r="AL1813" s="80"/>
      <c r="AM1813" s="80"/>
      <c r="AN1813" s="69"/>
      <c r="AO1813" s="69"/>
      <c r="AP1813" s="80"/>
      <c r="AQ1813" s="80"/>
      <c r="AR1813" s="69"/>
      <c r="AS1813" s="69"/>
      <c r="AT1813" s="80"/>
      <c r="AU1813" s="80"/>
      <c r="AV1813" s="69"/>
      <c r="AW1813" s="69"/>
      <c r="AX1813" s="80"/>
      <c r="AY1813" s="80"/>
      <c r="AZ1813" s="69"/>
      <c r="BA1813" s="69"/>
      <c r="BB1813" s="80"/>
      <c r="BC1813" s="80"/>
      <c r="BD1813" s="69"/>
      <c r="BE1813" s="69"/>
      <c r="BF1813" s="80"/>
      <c r="BG1813" s="80"/>
      <c r="BH1813" s="69"/>
      <c r="BI1813" s="69"/>
      <c r="BJ1813" s="80"/>
      <c r="BK1813" s="80"/>
      <c r="BL1813" s="69"/>
      <c r="BM1813" s="69"/>
      <c r="BN1813" s="80"/>
      <c r="BO1813" s="80"/>
      <c r="BP1813" s="69"/>
      <c r="BQ1813" s="69"/>
      <c r="BR1813" s="80"/>
      <c r="BS1813" s="80"/>
      <c r="BT1813" s="69"/>
      <c r="BU1813" s="69"/>
      <c r="BV1813" s="80"/>
      <c r="BW1813" s="80"/>
      <c r="BX1813" s="69"/>
      <c r="BY1813" s="69"/>
      <c r="BZ1813" s="80"/>
      <c r="CA1813" s="80"/>
      <c r="CB1813" s="69"/>
      <c r="CC1813" s="69"/>
      <c r="CD1813" s="80"/>
      <c r="CE1813" s="80"/>
      <c r="CF1813" s="69"/>
      <c r="CG1813" s="69"/>
      <c r="CH1813" s="69"/>
      <c r="CI1813" s="69"/>
      <c r="CJ1813" s="69"/>
      <c r="CK1813" s="69"/>
      <c r="CL1813" s="68"/>
      <c r="CM1813" s="67"/>
      <c r="CN1813" s="67"/>
      <c r="CO1813" s="68"/>
      <c r="CP1813" s="68"/>
      <c r="CQ1813" s="67"/>
      <c r="CR1813" s="67"/>
      <c r="CS1813" s="69"/>
      <c r="CT1813" s="81"/>
      <c r="CU1813" s="69"/>
      <c r="CV1813" s="69"/>
      <c r="CW1813" s="69"/>
      <c r="CX1813" s="69"/>
      <c r="CY1813" s="69"/>
      <c r="CZ1813" s="69"/>
    </row>
    <row r="1814" spans="2:104">
      <c r="B1814" s="69"/>
      <c r="C1814" s="69"/>
      <c r="D1814" s="67"/>
      <c r="E1814" s="69"/>
      <c r="F1814" s="68"/>
      <c r="G1814" s="67"/>
      <c r="H1814" s="69"/>
      <c r="I1814" s="69"/>
      <c r="J1814" s="69"/>
      <c r="K1814" s="69"/>
      <c r="L1814" s="69"/>
      <c r="M1814" s="69"/>
      <c r="N1814" s="69"/>
      <c r="O1814" s="69"/>
      <c r="P1814" s="69"/>
      <c r="Q1814" s="69"/>
      <c r="R1814" s="69"/>
      <c r="S1814" s="80"/>
      <c r="T1814" s="80"/>
      <c r="U1814" s="80"/>
      <c r="V1814" s="80"/>
      <c r="W1814" s="80"/>
      <c r="X1814" s="80"/>
      <c r="Y1814" s="80"/>
      <c r="Z1814" s="80"/>
      <c r="AA1814" s="80"/>
      <c r="AB1814" s="80"/>
      <c r="AC1814" s="80"/>
      <c r="AD1814" s="80"/>
      <c r="AE1814" s="69"/>
      <c r="AF1814" s="69"/>
      <c r="AG1814" s="69"/>
      <c r="AH1814" s="80"/>
      <c r="AI1814" s="80"/>
      <c r="AJ1814" s="69"/>
      <c r="AK1814" s="69"/>
      <c r="AL1814" s="80"/>
      <c r="AM1814" s="80"/>
      <c r="AN1814" s="69"/>
      <c r="AO1814" s="69"/>
      <c r="AP1814" s="80"/>
      <c r="AQ1814" s="80"/>
      <c r="AR1814" s="69"/>
      <c r="AS1814" s="69"/>
      <c r="AT1814" s="80"/>
      <c r="AU1814" s="80"/>
      <c r="AV1814" s="69"/>
      <c r="AW1814" s="69"/>
      <c r="AX1814" s="80"/>
      <c r="AY1814" s="80"/>
      <c r="AZ1814" s="69"/>
      <c r="BA1814" s="69"/>
      <c r="BB1814" s="80"/>
      <c r="BC1814" s="80"/>
      <c r="BD1814" s="69"/>
      <c r="BE1814" s="69"/>
      <c r="BF1814" s="80"/>
      <c r="BG1814" s="80"/>
      <c r="BH1814" s="69"/>
      <c r="BI1814" s="69"/>
      <c r="BJ1814" s="80"/>
      <c r="BK1814" s="80"/>
      <c r="BL1814" s="69"/>
      <c r="BM1814" s="69"/>
      <c r="BN1814" s="80"/>
      <c r="BO1814" s="80"/>
      <c r="BP1814" s="69"/>
      <c r="BQ1814" s="69"/>
      <c r="BR1814" s="80"/>
      <c r="BS1814" s="80"/>
      <c r="BT1814" s="69"/>
      <c r="BU1814" s="69"/>
      <c r="BV1814" s="80"/>
      <c r="BW1814" s="80"/>
      <c r="BX1814" s="69"/>
      <c r="BY1814" s="69"/>
      <c r="BZ1814" s="80"/>
      <c r="CA1814" s="80"/>
      <c r="CB1814" s="69"/>
      <c r="CC1814" s="69"/>
      <c r="CD1814" s="80"/>
      <c r="CE1814" s="80"/>
      <c r="CF1814" s="69"/>
      <c r="CG1814" s="69"/>
      <c r="CH1814" s="69"/>
      <c r="CI1814" s="69"/>
      <c r="CJ1814" s="69"/>
      <c r="CK1814" s="69"/>
      <c r="CL1814" s="68"/>
      <c r="CM1814" s="67"/>
      <c r="CN1814" s="67"/>
      <c r="CO1814" s="68"/>
      <c r="CP1814" s="68"/>
      <c r="CQ1814" s="67"/>
      <c r="CR1814" s="67"/>
      <c r="CS1814" s="69"/>
      <c r="CT1814" s="81"/>
      <c r="CU1814" s="69"/>
      <c r="CV1814" s="69"/>
      <c r="CW1814" s="69"/>
      <c r="CX1814" s="69"/>
      <c r="CY1814" s="69"/>
      <c r="CZ1814" s="69"/>
    </row>
    <row r="1815" spans="2:104">
      <c r="B1815" s="69"/>
      <c r="C1815" s="69"/>
      <c r="D1815" s="67"/>
      <c r="E1815" s="69"/>
      <c r="F1815" s="68"/>
      <c r="G1815" s="67"/>
      <c r="H1815" s="69"/>
      <c r="I1815" s="69"/>
      <c r="J1815" s="69"/>
      <c r="K1815" s="69"/>
      <c r="L1815" s="69"/>
      <c r="M1815" s="69"/>
      <c r="N1815" s="69"/>
      <c r="O1815" s="69"/>
      <c r="P1815" s="69"/>
      <c r="Q1815" s="69"/>
      <c r="R1815" s="69"/>
      <c r="S1815" s="80"/>
      <c r="T1815" s="80"/>
      <c r="U1815" s="80"/>
      <c r="V1815" s="80"/>
      <c r="W1815" s="80"/>
      <c r="X1815" s="80"/>
      <c r="Y1815" s="80"/>
      <c r="Z1815" s="80"/>
      <c r="AA1815" s="80"/>
      <c r="AB1815" s="80"/>
      <c r="AC1815" s="80"/>
      <c r="AD1815" s="80"/>
      <c r="AE1815" s="69"/>
      <c r="AF1815" s="69"/>
      <c r="AG1815" s="69"/>
      <c r="AH1815" s="80"/>
      <c r="AI1815" s="80"/>
      <c r="AJ1815" s="69"/>
      <c r="AK1815" s="69"/>
      <c r="AL1815" s="80"/>
      <c r="AM1815" s="80"/>
      <c r="AN1815" s="69"/>
      <c r="AO1815" s="69"/>
      <c r="AP1815" s="80"/>
      <c r="AQ1815" s="80"/>
      <c r="AR1815" s="69"/>
      <c r="AS1815" s="69"/>
      <c r="AT1815" s="80"/>
      <c r="AU1815" s="80"/>
      <c r="AV1815" s="69"/>
      <c r="AW1815" s="69"/>
      <c r="AX1815" s="80"/>
      <c r="AY1815" s="80"/>
      <c r="AZ1815" s="69"/>
      <c r="BA1815" s="69"/>
      <c r="BB1815" s="80"/>
      <c r="BC1815" s="80"/>
      <c r="BD1815" s="69"/>
      <c r="BE1815" s="69"/>
      <c r="BF1815" s="80"/>
      <c r="BG1815" s="80"/>
      <c r="BH1815" s="69"/>
      <c r="BI1815" s="69"/>
      <c r="BJ1815" s="80"/>
      <c r="BK1815" s="80"/>
      <c r="BL1815" s="69"/>
      <c r="BM1815" s="69"/>
      <c r="BN1815" s="80"/>
      <c r="BO1815" s="80"/>
      <c r="BP1815" s="69"/>
      <c r="BQ1815" s="69"/>
      <c r="BR1815" s="80"/>
      <c r="BS1815" s="80"/>
      <c r="BT1815" s="69"/>
      <c r="BU1815" s="69"/>
      <c r="BV1815" s="80"/>
      <c r="BW1815" s="80"/>
      <c r="BX1815" s="69"/>
      <c r="BY1815" s="69"/>
      <c r="BZ1815" s="80"/>
      <c r="CA1815" s="80"/>
      <c r="CB1815" s="69"/>
      <c r="CC1815" s="69"/>
      <c r="CD1815" s="80"/>
      <c r="CE1815" s="80"/>
      <c r="CF1815" s="69"/>
      <c r="CG1815" s="69"/>
      <c r="CH1815" s="69"/>
      <c r="CI1815" s="69"/>
      <c r="CJ1815" s="69"/>
      <c r="CK1815" s="69"/>
      <c r="CL1815" s="68"/>
      <c r="CM1815" s="67"/>
      <c r="CN1815" s="67"/>
      <c r="CO1815" s="68"/>
      <c r="CP1815" s="68"/>
      <c r="CQ1815" s="67"/>
      <c r="CR1815" s="67"/>
      <c r="CS1815" s="69"/>
      <c r="CT1815" s="81"/>
      <c r="CU1815" s="69"/>
      <c r="CV1815" s="69"/>
      <c r="CW1815" s="69"/>
      <c r="CX1815" s="69"/>
      <c r="CY1815" s="69"/>
      <c r="CZ1815" s="69"/>
    </row>
    <row r="1816" spans="2:104">
      <c r="B1816" s="69"/>
      <c r="C1816" s="69"/>
      <c r="D1816" s="67"/>
      <c r="E1816" s="69"/>
      <c r="F1816" s="68"/>
      <c r="G1816" s="67"/>
      <c r="H1816" s="69"/>
      <c r="I1816" s="69"/>
      <c r="J1816" s="69"/>
      <c r="K1816" s="69"/>
      <c r="L1816" s="69"/>
      <c r="M1816" s="69"/>
      <c r="N1816" s="69"/>
      <c r="O1816" s="69"/>
      <c r="P1816" s="69"/>
      <c r="Q1816" s="69"/>
      <c r="R1816" s="69"/>
      <c r="S1816" s="80"/>
      <c r="T1816" s="80"/>
      <c r="U1816" s="80"/>
      <c r="V1816" s="80"/>
      <c r="W1816" s="80"/>
      <c r="X1816" s="80"/>
      <c r="Y1816" s="80"/>
      <c r="Z1816" s="80"/>
      <c r="AA1816" s="80"/>
      <c r="AB1816" s="80"/>
      <c r="AC1816" s="80"/>
      <c r="AD1816" s="80"/>
      <c r="AE1816" s="69"/>
      <c r="AF1816" s="69"/>
      <c r="AG1816" s="69"/>
      <c r="AH1816" s="80"/>
      <c r="AI1816" s="80"/>
      <c r="AJ1816" s="69"/>
      <c r="AK1816" s="69"/>
      <c r="AL1816" s="80"/>
      <c r="AM1816" s="80"/>
      <c r="AN1816" s="69"/>
      <c r="AO1816" s="69"/>
      <c r="AP1816" s="80"/>
      <c r="AQ1816" s="80"/>
      <c r="AR1816" s="69"/>
      <c r="AS1816" s="69"/>
      <c r="AT1816" s="80"/>
      <c r="AU1816" s="80"/>
      <c r="AV1816" s="69"/>
      <c r="AW1816" s="69"/>
      <c r="AX1816" s="80"/>
      <c r="AY1816" s="80"/>
      <c r="AZ1816" s="69"/>
      <c r="BA1816" s="69"/>
      <c r="BB1816" s="80"/>
      <c r="BC1816" s="80"/>
      <c r="BD1816" s="69"/>
      <c r="BE1816" s="69"/>
      <c r="BF1816" s="80"/>
      <c r="BG1816" s="80"/>
      <c r="BH1816" s="69"/>
      <c r="BI1816" s="69"/>
      <c r="BJ1816" s="80"/>
      <c r="BK1816" s="80"/>
      <c r="BL1816" s="69"/>
      <c r="BM1816" s="69"/>
      <c r="BN1816" s="80"/>
      <c r="BO1816" s="80"/>
      <c r="BP1816" s="69"/>
      <c r="BQ1816" s="69"/>
      <c r="BR1816" s="80"/>
      <c r="BS1816" s="80"/>
      <c r="BT1816" s="69"/>
      <c r="BU1816" s="69"/>
      <c r="BV1816" s="80"/>
      <c r="BW1816" s="80"/>
      <c r="BX1816" s="69"/>
      <c r="BY1816" s="69"/>
      <c r="BZ1816" s="80"/>
      <c r="CA1816" s="80"/>
      <c r="CB1816" s="69"/>
      <c r="CC1816" s="69"/>
      <c r="CD1816" s="80"/>
      <c r="CE1816" s="80"/>
      <c r="CF1816" s="69"/>
      <c r="CG1816" s="69"/>
      <c r="CH1816" s="69"/>
      <c r="CI1816" s="69"/>
      <c r="CJ1816" s="69"/>
      <c r="CK1816" s="69"/>
      <c r="CL1816" s="68"/>
      <c r="CM1816" s="67"/>
      <c r="CN1816" s="67"/>
      <c r="CO1816" s="68"/>
      <c r="CP1816" s="68"/>
      <c r="CQ1816" s="67"/>
      <c r="CR1816" s="67"/>
      <c r="CS1816" s="69"/>
      <c r="CT1816" s="81"/>
      <c r="CU1816" s="69"/>
      <c r="CV1816" s="69"/>
      <c r="CW1816" s="69"/>
      <c r="CX1816" s="69"/>
      <c r="CY1816" s="69"/>
      <c r="CZ1816" s="69"/>
    </row>
    <row r="1817" spans="2:104">
      <c r="B1817" s="69"/>
      <c r="C1817" s="69"/>
      <c r="D1817" s="67"/>
      <c r="E1817" s="69"/>
      <c r="F1817" s="68"/>
      <c r="G1817" s="67"/>
      <c r="H1817" s="69"/>
      <c r="I1817" s="69"/>
      <c r="J1817" s="69"/>
      <c r="K1817" s="69"/>
      <c r="L1817" s="69"/>
      <c r="M1817" s="69"/>
      <c r="N1817" s="69"/>
      <c r="O1817" s="69"/>
      <c r="P1817" s="69"/>
      <c r="Q1817" s="69"/>
      <c r="R1817" s="69"/>
      <c r="S1817" s="80"/>
      <c r="T1817" s="80"/>
      <c r="U1817" s="80"/>
      <c r="V1817" s="80"/>
      <c r="W1817" s="80"/>
      <c r="X1817" s="80"/>
      <c r="Y1817" s="80"/>
      <c r="Z1817" s="80"/>
      <c r="AA1817" s="80"/>
      <c r="AB1817" s="80"/>
      <c r="AC1817" s="80"/>
      <c r="AD1817" s="80"/>
      <c r="AE1817" s="69"/>
      <c r="AF1817" s="69"/>
      <c r="AG1817" s="69"/>
      <c r="AH1817" s="80"/>
      <c r="AI1817" s="80"/>
      <c r="AJ1817" s="69"/>
      <c r="AK1817" s="69"/>
      <c r="AL1817" s="80"/>
      <c r="AM1817" s="80"/>
      <c r="AN1817" s="69"/>
      <c r="AO1817" s="69"/>
      <c r="AP1817" s="80"/>
      <c r="AQ1817" s="80"/>
      <c r="AR1817" s="69"/>
      <c r="AS1817" s="69"/>
      <c r="AT1817" s="80"/>
      <c r="AU1817" s="80"/>
      <c r="AV1817" s="69"/>
      <c r="AW1817" s="69"/>
      <c r="AX1817" s="80"/>
      <c r="AY1817" s="80"/>
      <c r="AZ1817" s="69"/>
      <c r="BA1817" s="69"/>
      <c r="BB1817" s="80"/>
      <c r="BC1817" s="80"/>
      <c r="BD1817" s="69"/>
      <c r="BE1817" s="69"/>
      <c r="BF1817" s="80"/>
      <c r="BG1817" s="80"/>
      <c r="BH1817" s="69"/>
      <c r="BI1817" s="69"/>
      <c r="BJ1817" s="80"/>
      <c r="BK1817" s="80"/>
      <c r="BL1817" s="69"/>
      <c r="BM1817" s="69"/>
      <c r="BN1817" s="80"/>
      <c r="BO1817" s="80"/>
      <c r="BP1817" s="69"/>
      <c r="BQ1817" s="69"/>
      <c r="BR1817" s="80"/>
      <c r="BS1817" s="80"/>
      <c r="BT1817" s="69"/>
      <c r="BU1817" s="69"/>
      <c r="BV1817" s="80"/>
      <c r="BW1817" s="80"/>
      <c r="BX1817" s="69"/>
      <c r="BY1817" s="69"/>
      <c r="BZ1817" s="80"/>
      <c r="CA1817" s="80"/>
      <c r="CB1817" s="69"/>
      <c r="CC1817" s="69"/>
      <c r="CD1817" s="80"/>
      <c r="CE1817" s="80"/>
      <c r="CF1817" s="69"/>
      <c r="CG1817" s="69"/>
      <c r="CH1817" s="69"/>
      <c r="CI1817" s="69"/>
      <c r="CJ1817" s="69"/>
      <c r="CK1817" s="69"/>
      <c r="CL1817" s="68"/>
      <c r="CM1817" s="67"/>
      <c r="CN1817" s="67"/>
      <c r="CO1817" s="68"/>
      <c r="CP1817" s="68"/>
      <c r="CQ1817" s="67"/>
      <c r="CR1817" s="67"/>
      <c r="CS1817" s="69"/>
      <c r="CT1817" s="81"/>
      <c r="CU1817" s="69"/>
      <c r="CV1817" s="69"/>
      <c r="CW1817" s="69"/>
      <c r="CX1817" s="69"/>
      <c r="CY1817" s="69"/>
      <c r="CZ1817" s="69"/>
    </row>
    <row r="1818" spans="2:104">
      <c r="B1818" s="69"/>
      <c r="C1818" s="69"/>
      <c r="D1818" s="67"/>
      <c r="E1818" s="69"/>
      <c r="F1818" s="68"/>
      <c r="G1818" s="67"/>
      <c r="H1818" s="69"/>
      <c r="I1818" s="69"/>
      <c r="J1818" s="69"/>
      <c r="K1818" s="69"/>
      <c r="L1818" s="69"/>
      <c r="M1818" s="69"/>
      <c r="N1818" s="69"/>
      <c r="O1818" s="69"/>
      <c r="P1818" s="69"/>
      <c r="Q1818" s="69"/>
      <c r="R1818" s="69"/>
      <c r="S1818" s="80"/>
      <c r="T1818" s="80"/>
      <c r="U1818" s="80"/>
      <c r="V1818" s="80"/>
      <c r="W1818" s="80"/>
      <c r="X1818" s="80"/>
      <c r="Y1818" s="80"/>
      <c r="Z1818" s="80"/>
      <c r="AA1818" s="80"/>
      <c r="AB1818" s="80"/>
      <c r="AC1818" s="80"/>
      <c r="AD1818" s="80"/>
      <c r="AE1818" s="69"/>
      <c r="AF1818" s="69"/>
      <c r="AG1818" s="69"/>
      <c r="AH1818" s="80"/>
      <c r="AI1818" s="80"/>
      <c r="AJ1818" s="69"/>
      <c r="AK1818" s="69"/>
      <c r="AL1818" s="80"/>
      <c r="AM1818" s="80"/>
      <c r="AN1818" s="69"/>
      <c r="AO1818" s="69"/>
      <c r="AP1818" s="80"/>
      <c r="AQ1818" s="80"/>
      <c r="AR1818" s="69"/>
      <c r="AS1818" s="69"/>
      <c r="AT1818" s="80"/>
      <c r="AU1818" s="80"/>
      <c r="AV1818" s="69"/>
      <c r="AW1818" s="69"/>
      <c r="AX1818" s="80"/>
      <c r="AY1818" s="80"/>
      <c r="AZ1818" s="69"/>
      <c r="BA1818" s="69"/>
      <c r="BB1818" s="80"/>
      <c r="BC1818" s="80"/>
      <c r="BD1818" s="69"/>
      <c r="BE1818" s="69"/>
      <c r="BF1818" s="80"/>
      <c r="BG1818" s="80"/>
      <c r="BH1818" s="69"/>
      <c r="BI1818" s="69"/>
      <c r="BJ1818" s="80"/>
      <c r="BK1818" s="80"/>
      <c r="BL1818" s="69"/>
      <c r="BM1818" s="69"/>
      <c r="BN1818" s="80"/>
      <c r="BO1818" s="80"/>
      <c r="BP1818" s="69"/>
      <c r="BQ1818" s="69"/>
      <c r="BR1818" s="80"/>
      <c r="BS1818" s="80"/>
      <c r="BT1818" s="69"/>
      <c r="BU1818" s="69"/>
      <c r="BV1818" s="80"/>
      <c r="BW1818" s="80"/>
      <c r="BX1818" s="69"/>
      <c r="BY1818" s="69"/>
      <c r="BZ1818" s="80"/>
      <c r="CA1818" s="80"/>
      <c r="CB1818" s="69"/>
      <c r="CC1818" s="69"/>
      <c r="CD1818" s="80"/>
      <c r="CE1818" s="80"/>
      <c r="CF1818" s="69"/>
      <c r="CG1818" s="69"/>
      <c r="CH1818" s="69"/>
      <c r="CI1818" s="69"/>
      <c r="CJ1818" s="69"/>
      <c r="CK1818" s="69"/>
      <c r="CL1818" s="68"/>
      <c r="CM1818" s="67"/>
      <c r="CN1818" s="67"/>
      <c r="CO1818" s="68"/>
      <c r="CP1818" s="68"/>
      <c r="CQ1818" s="67"/>
      <c r="CR1818" s="67"/>
      <c r="CS1818" s="69"/>
      <c r="CT1818" s="81"/>
      <c r="CU1818" s="69"/>
      <c r="CV1818" s="69"/>
      <c r="CW1818" s="69"/>
      <c r="CX1818" s="69"/>
      <c r="CY1818" s="69"/>
      <c r="CZ1818" s="69"/>
    </row>
    <row r="1819" spans="2:104">
      <c r="B1819" s="69"/>
      <c r="C1819" s="69"/>
      <c r="D1819" s="67"/>
      <c r="E1819" s="69"/>
      <c r="F1819" s="68"/>
      <c r="G1819" s="67"/>
      <c r="H1819" s="69"/>
      <c r="I1819" s="69"/>
      <c r="J1819" s="69"/>
      <c r="K1819" s="69"/>
      <c r="L1819" s="69"/>
      <c r="M1819" s="69"/>
      <c r="N1819" s="69"/>
      <c r="O1819" s="69"/>
      <c r="P1819" s="69"/>
      <c r="Q1819" s="69"/>
      <c r="R1819" s="69"/>
      <c r="S1819" s="80"/>
      <c r="T1819" s="80"/>
      <c r="U1819" s="80"/>
      <c r="V1819" s="80"/>
      <c r="W1819" s="80"/>
      <c r="X1819" s="80"/>
      <c r="Y1819" s="80"/>
      <c r="Z1819" s="80"/>
      <c r="AA1819" s="80"/>
      <c r="AB1819" s="80"/>
      <c r="AC1819" s="80"/>
      <c r="AD1819" s="80"/>
      <c r="AE1819" s="69"/>
      <c r="AF1819" s="69"/>
      <c r="AG1819" s="69"/>
      <c r="AH1819" s="80"/>
      <c r="AI1819" s="80"/>
      <c r="AJ1819" s="69"/>
      <c r="AK1819" s="69"/>
      <c r="AL1819" s="80"/>
      <c r="AM1819" s="80"/>
      <c r="AN1819" s="69"/>
      <c r="AO1819" s="69"/>
      <c r="AP1819" s="80"/>
      <c r="AQ1819" s="80"/>
      <c r="AR1819" s="69"/>
      <c r="AS1819" s="69"/>
      <c r="AT1819" s="80"/>
      <c r="AU1819" s="80"/>
      <c r="AV1819" s="69"/>
      <c r="AW1819" s="69"/>
      <c r="AX1819" s="80"/>
      <c r="AY1819" s="80"/>
      <c r="AZ1819" s="69"/>
      <c r="BA1819" s="69"/>
      <c r="BB1819" s="80"/>
      <c r="BC1819" s="80"/>
      <c r="BD1819" s="69"/>
      <c r="BE1819" s="69"/>
      <c r="BF1819" s="80"/>
      <c r="BG1819" s="80"/>
      <c r="BH1819" s="69"/>
      <c r="BI1819" s="69"/>
      <c r="BJ1819" s="80"/>
      <c r="BK1819" s="80"/>
      <c r="BL1819" s="69"/>
      <c r="BM1819" s="69"/>
      <c r="BN1819" s="80"/>
      <c r="BO1819" s="80"/>
      <c r="BP1819" s="69"/>
      <c r="BQ1819" s="69"/>
      <c r="BR1819" s="80"/>
      <c r="BS1819" s="80"/>
      <c r="BT1819" s="69"/>
      <c r="BU1819" s="69"/>
      <c r="BV1819" s="80"/>
      <c r="BW1819" s="80"/>
      <c r="BX1819" s="69"/>
      <c r="BY1819" s="69"/>
      <c r="BZ1819" s="80"/>
      <c r="CA1819" s="80"/>
      <c r="CB1819" s="69"/>
      <c r="CC1819" s="69"/>
      <c r="CD1819" s="80"/>
      <c r="CE1819" s="80"/>
      <c r="CF1819" s="69"/>
      <c r="CG1819" s="69"/>
      <c r="CH1819" s="69"/>
      <c r="CI1819" s="69"/>
      <c r="CJ1819" s="69"/>
      <c r="CK1819" s="69"/>
      <c r="CL1819" s="68"/>
      <c r="CM1819" s="67"/>
      <c r="CN1819" s="67"/>
      <c r="CO1819" s="68"/>
      <c r="CP1819" s="68"/>
      <c r="CQ1819" s="67"/>
      <c r="CR1819" s="67"/>
      <c r="CS1819" s="69"/>
      <c r="CT1819" s="81"/>
      <c r="CU1819" s="69"/>
      <c r="CV1819" s="69"/>
      <c r="CW1819" s="69"/>
      <c r="CX1819" s="69"/>
      <c r="CY1819" s="69"/>
      <c r="CZ1819" s="69"/>
    </row>
    <row r="1820" spans="2:104">
      <c r="B1820" s="69"/>
      <c r="C1820" s="69"/>
      <c r="D1820" s="67"/>
      <c r="E1820" s="69"/>
      <c r="F1820" s="68"/>
      <c r="G1820" s="67"/>
      <c r="H1820" s="69"/>
      <c r="I1820" s="69"/>
      <c r="J1820" s="69"/>
      <c r="K1820" s="69"/>
      <c r="L1820" s="69"/>
      <c r="M1820" s="69"/>
      <c r="N1820" s="69"/>
      <c r="O1820" s="69"/>
      <c r="P1820" s="69"/>
      <c r="Q1820" s="69"/>
      <c r="R1820" s="69"/>
      <c r="S1820" s="80"/>
      <c r="T1820" s="80"/>
      <c r="U1820" s="80"/>
      <c r="V1820" s="80"/>
      <c r="W1820" s="80"/>
      <c r="X1820" s="80"/>
      <c r="Y1820" s="80"/>
      <c r="Z1820" s="80"/>
      <c r="AA1820" s="80"/>
      <c r="AB1820" s="80"/>
      <c r="AC1820" s="80"/>
      <c r="AD1820" s="80"/>
      <c r="AE1820" s="69"/>
      <c r="AF1820" s="69"/>
      <c r="AG1820" s="69"/>
      <c r="AH1820" s="80"/>
      <c r="AI1820" s="80"/>
      <c r="AJ1820" s="69"/>
      <c r="AK1820" s="69"/>
      <c r="AL1820" s="80"/>
      <c r="AM1820" s="80"/>
      <c r="AN1820" s="69"/>
      <c r="AO1820" s="69"/>
      <c r="AP1820" s="80"/>
      <c r="AQ1820" s="80"/>
      <c r="AR1820" s="69"/>
      <c r="AS1820" s="69"/>
      <c r="AT1820" s="80"/>
      <c r="AU1820" s="80"/>
      <c r="AV1820" s="69"/>
      <c r="AW1820" s="69"/>
      <c r="AX1820" s="80"/>
      <c r="AY1820" s="80"/>
      <c r="AZ1820" s="69"/>
      <c r="BA1820" s="69"/>
      <c r="BB1820" s="80"/>
      <c r="BC1820" s="80"/>
      <c r="BD1820" s="69"/>
      <c r="BE1820" s="69"/>
      <c r="BF1820" s="80"/>
      <c r="BG1820" s="80"/>
      <c r="BH1820" s="69"/>
      <c r="BI1820" s="69"/>
      <c r="BJ1820" s="80"/>
      <c r="BK1820" s="80"/>
      <c r="BL1820" s="69"/>
      <c r="BM1820" s="69"/>
      <c r="BN1820" s="80"/>
      <c r="BO1820" s="80"/>
      <c r="BP1820" s="69"/>
      <c r="BQ1820" s="69"/>
      <c r="BR1820" s="80"/>
      <c r="BS1820" s="80"/>
      <c r="BT1820" s="69"/>
      <c r="BU1820" s="69"/>
      <c r="BV1820" s="80"/>
      <c r="BW1820" s="80"/>
      <c r="BX1820" s="69"/>
      <c r="BY1820" s="69"/>
      <c r="BZ1820" s="80"/>
      <c r="CA1820" s="80"/>
      <c r="CB1820" s="69"/>
      <c r="CC1820" s="69"/>
      <c r="CD1820" s="80"/>
      <c r="CE1820" s="80"/>
      <c r="CF1820" s="69"/>
      <c r="CG1820" s="69"/>
      <c r="CH1820" s="69"/>
      <c r="CI1820" s="69"/>
      <c r="CJ1820" s="69"/>
      <c r="CK1820" s="69"/>
      <c r="CL1820" s="68"/>
      <c r="CM1820" s="67"/>
      <c r="CN1820" s="67"/>
      <c r="CO1820" s="68"/>
      <c r="CP1820" s="68"/>
      <c r="CQ1820" s="67"/>
      <c r="CR1820" s="67"/>
      <c r="CS1820" s="69"/>
      <c r="CT1820" s="81"/>
      <c r="CU1820" s="69"/>
      <c r="CV1820" s="69"/>
      <c r="CW1820" s="69"/>
      <c r="CX1820" s="69"/>
      <c r="CY1820" s="69"/>
      <c r="CZ1820" s="69"/>
    </row>
    <row r="1821" spans="2:104">
      <c r="B1821" s="69"/>
      <c r="C1821" s="69"/>
      <c r="D1821" s="67"/>
      <c r="E1821" s="69"/>
      <c r="F1821" s="68"/>
      <c r="G1821" s="67"/>
      <c r="H1821" s="69"/>
      <c r="I1821" s="69"/>
      <c r="J1821" s="69"/>
      <c r="K1821" s="69"/>
      <c r="L1821" s="69"/>
      <c r="M1821" s="69"/>
      <c r="N1821" s="69"/>
      <c r="O1821" s="69"/>
      <c r="P1821" s="69"/>
      <c r="Q1821" s="69"/>
      <c r="R1821" s="69"/>
      <c r="S1821" s="80"/>
      <c r="T1821" s="80"/>
      <c r="U1821" s="80"/>
      <c r="V1821" s="80"/>
      <c r="W1821" s="80"/>
      <c r="X1821" s="80"/>
      <c r="Y1821" s="80"/>
      <c r="Z1821" s="80"/>
      <c r="AA1821" s="80"/>
      <c r="AB1821" s="80"/>
      <c r="AC1821" s="80"/>
      <c r="AD1821" s="80"/>
      <c r="AE1821" s="69"/>
      <c r="AF1821" s="69"/>
      <c r="AG1821" s="69"/>
      <c r="AH1821" s="80"/>
      <c r="AI1821" s="80"/>
      <c r="AJ1821" s="69"/>
      <c r="AK1821" s="69"/>
      <c r="AL1821" s="80"/>
      <c r="AM1821" s="80"/>
      <c r="AN1821" s="69"/>
      <c r="AO1821" s="69"/>
      <c r="AP1821" s="80"/>
      <c r="AQ1821" s="80"/>
      <c r="AR1821" s="69"/>
      <c r="AS1821" s="69"/>
      <c r="AT1821" s="80"/>
      <c r="AU1821" s="80"/>
      <c r="AV1821" s="69"/>
      <c r="AW1821" s="69"/>
      <c r="AX1821" s="80"/>
      <c r="AY1821" s="80"/>
      <c r="AZ1821" s="69"/>
      <c r="BA1821" s="69"/>
      <c r="BB1821" s="80"/>
      <c r="BC1821" s="80"/>
      <c r="BD1821" s="69"/>
      <c r="BE1821" s="69"/>
      <c r="BF1821" s="80"/>
      <c r="BG1821" s="80"/>
      <c r="BH1821" s="69"/>
      <c r="BI1821" s="69"/>
      <c r="BJ1821" s="80"/>
      <c r="BK1821" s="80"/>
      <c r="BL1821" s="69"/>
      <c r="BM1821" s="69"/>
      <c r="BN1821" s="80"/>
      <c r="BO1821" s="80"/>
      <c r="BP1821" s="69"/>
      <c r="BQ1821" s="69"/>
      <c r="BR1821" s="80"/>
      <c r="BS1821" s="80"/>
      <c r="BT1821" s="69"/>
      <c r="BU1821" s="69"/>
      <c r="BV1821" s="80"/>
      <c r="BW1821" s="80"/>
      <c r="BX1821" s="69"/>
      <c r="BY1821" s="69"/>
      <c r="BZ1821" s="80"/>
      <c r="CA1821" s="80"/>
      <c r="CB1821" s="69"/>
      <c r="CC1821" s="69"/>
      <c r="CD1821" s="80"/>
      <c r="CE1821" s="80"/>
      <c r="CF1821" s="69"/>
      <c r="CG1821" s="69"/>
      <c r="CH1821" s="69"/>
      <c r="CI1821" s="69"/>
      <c r="CJ1821" s="69"/>
      <c r="CK1821" s="69"/>
      <c r="CL1821" s="68"/>
      <c r="CM1821" s="67"/>
      <c r="CN1821" s="67"/>
      <c r="CO1821" s="68"/>
      <c r="CP1821" s="68"/>
      <c r="CQ1821" s="67"/>
      <c r="CR1821" s="67"/>
      <c r="CS1821" s="69"/>
      <c r="CT1821" s="81"/>
      <c r="CU1821" s="69"/>
      <c r="CV1821" s="69"/>
      <c r="CW1821" s="69"/>
      <c r="CX1821" s="69"/>
      <c r="CY1821" s="69"/>
      <c r="CZ1821" s="69"/>
    </row>
    <row r="1822" spans="2:104">
      <c r="B1822" s="69"/>
      <c r="C1822" s="69"/>
      <c r="D1822" s="67"/>
      <c r="E1822" s="69"/>
      <c r="F1822" s="68"/>
      <c r="G1822" s="67"/>
      <c r="H1822" s="69"/>
      <c r="I1822" s="69"/>
      <c r="J1822" s="69"/>
      <c r="K1822" s="69"/>
      <c r="L1822" s="69"/>
      <c r="M1822" s="69"/>
      <c r="N1822" s="69"/>
      <c r="O1822" s="69"/>
      <c r="P1822" s="69"/>
      <c r="Q1822" s="69"/>
      <c r="R1822" s="69"/>
      <c r="S1822" s="80"/>
      <c r="T1822" s="80"/>
      <c r="U1822" s="80"/>
      <c r="V1822" s="80"/>
      <c r="W1822" s="80"/>
      <c r="X1822" s="80"/>
      <c r="Y1822" s="80"/>
      <c r="Z1822" s="80"/>
      <c r="AA1822" s="80"/>
      <c r="AB1822" s="80"/>
      <c r="AC1822" s="80"/>
      <c r="AD1822" s="80"/>
      <c r="AE1822" s="69"/>
      <c r="AF1822" s="69"/>
      <c r="AG1822" s="69"/>
      <c r="AH1822" s="80"/>
      <c r="AI1822" s="80"/>
      <c r="AJ1822" s="69"/>
      <c r="AK1822" s="69"/>
      <c r="AL1822" s="80"/>
      <c r="AM1822" s="80"/>
      <c r="AN1822" s="69"/>
      <c r="AO1822" s="69"/>
      <c r="AP1822" s="80"/>
      <c r="AQ1822" s="80"/>
      <c r="AR1822" s="69"/>
      <c r="AS1822" s="69"/>
      <c r="AT1822" s="80"/>
      <c r="AU1822" s="80"/>
      <c r="AV1822" s="69"/>
      <c r="AW1822" s="69"/>
      <c r="AX1822" s="80"/>
      <c r="AY1822" s="80"/>
      <c r="AZ1822" s="69"/>
      <c r="BA1822" s="69"/>
      <c r="BB1822" s="80"/>
      <c r="BC1822" s="80"/>
      <c r="BD1822" s="69"/>
      <c r="BE1822" s="69"/>
      <c r="BF1822" s="80"/>
      <c r="BG1822" s="80"/>
      <c r="BH1822" s="69"/>
      <c r="BI1822" s="69"/>
      <c r="BJ1822" s="80"/>
      <c r="BK1822" s="80"/>
      <c r="BL1822" s="69"/>
      <c r="BM1822" s="69"/>
      <c r="BN1822" s="80"/>
      <c r="BO1822" s="80"/>
      <c r="BP1822" s="69"/>
      <c r="BQ1822" s="69"/>
      <c r="BR1822" s="80"/>
      <c r="BS1822" s="80"/>
      <c r="BT1822" s="69"/>
      <c r="BU1822" s="69"/>
      <c r="BV1822" s="80"/>
      <c r="BW1822" s="80"/>
      <c r="BX1822" s="69"/>
      <c r="BY1822" s="69"/>
      <c r="BZ1822" s="80"/>
      <c r="CA1822" s="80"/>
      <c r="CB1822" s="69"/>
      <c r="CC1822" s="69"/>
      <c r="CD1822" s="80"/>
      <c r="CE1822" s="80"/>
      <c r="CF1822" s="69"/>
      <c r="CG1822" s="69"/>
      <c r="CH1822" s="69"/>
      <c r="CI1822" s="69"/>
      <c r="CJ1822" s="69"/>
      <c r="CK1822" s="69"/>
      <c r="CL1822" s="68"/>
      <c r="CM1822" s="67"/>
      <c r="CN1822" s="67"/>
      <c r="CO1822" s="68"/>
      <c r="CP1822" s="68"/>
      <c r="CQ1822" s="67"/>
      <c r="CR1822" s="67"/>
      <c r="CS1822" s="69"/>
      <c r="CT1822" s="81"/>
      <c r="CU1822" s="69"/>
      <c r="CV1822" s="69"/>
      <c r="CW1822" s="69"/>
      <c r="CX1822" s="69"/>
      <c r="CY1822" s="69"/>
      <c r="CZ1822" s="69"/>
    </row>
    <row r="1823" spans="2:104">
      <c r="B1823" s="69"/>
      <c r="C1823" s="69"/>
      <c r="D1823" s="67"/>
      <c r="E1823" s="69"/>
      <c r="F1823" s="68"/>
      <c r="G1823" s="67"/>
      <c r="H1823" s="69"/>
      <c r="I1823" s="69"/>
      <c r="J1823" s="69"/>
      <c r="K1823" s="69"/>
      <c r="L1823" s="69"/>
      <c r="M1823" s="69"/>
      <c r="N1823" s="69"/>
      <c r="O1823" s="69"/>
      <c r="P1823" s="69"/>
      <c r="Q1823" s="69"/>
      <c r="R1823" s="69"/>
      <c r="S1823" s="80"/>
      <c r="T1823" s="80"/>
      <c r="U1823" s="80"/>
      <c r="V1823" s="80"/>
      <c r="W1823" s="80"/>
      <c r="X1823" s="80"/>
      <c r="Y1823" s="80"/>
      <c r="Z1823" s="80"/>
      <c r="AA1823" s="80"/>
      <c r="AB1823" s="80"/>
      <c r="AC1823" s="80"/>
      <c r="AD1823" s="80"/>
      <c r="AE1823" s="69"/>
      <c r="AF1823" s="69"/>
      <c r="AG1823" s="69"/>
      <c r="AH1823" s="80"/>
      <c r="AI1823" s="80"/>
      <c r="AJ1823" s="69"/>
      <c r="AK1823" s="69"/>
      <c r="AL1823" s="80"/>
      <c r="AM1823" s="80"/>
      <c r="AN1823" s="69"/>
      <c r="AO1823" s="69"/>
      <c r="AP1823" s="80"/>
      <c r="AQ1823" s="80"/>
      <c r="AR1823" s="69"/>
      <c r="AS1823" s="69"/>
      <c r="AT1823" s="80"/>
      <c r="AU1823" s="80"/>
      <c r="AV1823" s="69"/>
      <c r="AW1823" s="69"/>
      <c r="AX1823" s="80"/>
      <c r="AY1823" s="80"/>
      <c r="AZ1823" s="69"/>
      <c r="BA1823" s="69"/>
      <c r="BB1823" s="80"/>
      <c r="BC1823" s="80"/>
      <c r="BD1823" s="69"/>
      <c r="BE1823" s="69"/>
      <c r="BF1823" s="80"/>
      <c r="BG1823" s="80"/>
      <c r="BH1823" s="69"/>
      <c r="BI1823" s="69"/>
      <c r="BJ1823" s="80"/>
      <c r="BK1823" s="80"/>
      <c r="BL1823" s="69"/>
      <c r="BM1823" s="69"/>
      <c r="BN1823" s="80"/>
      <c r="BO1823" s="80"/>
      <c r="BP1823" s="69"/>
      <c r="BQ1823" s="69"/>
      <c r="BR1823" s="80"/>
      <c r="BS1823" s="80"/>
      <c r="BT1823" s="69"/>
      <c r="BU1823" s="69"/>
      <c r="BV1823" s="80"/>
      <c r="BW1823" s="80"/>
      <c r="BX1823" s="69"/>
      <c r="BY1823" s="69"/>
      <c r="BZ1823" s="80"/>
      <c r="CA1823" s="80"/>
      <c r="CB1823" s="69"/>
      <c r="CC1823" s="69"/>
      <c r="CD1823" s="80"/>
      <c r="CE1823" s="80"/>
      <c r="CF1823" s="69"/>
      <c r="CG1823" s="69"/>
      <c r="CH1823" s="69"/>
      <c r="CI1823" s="69"/>
      <c r="CJ1823" s="69"/>
      <c r="CK1823" s="69"/>
      <c r="CL1823" s="68"/>
      <c r="CM1823" s="67"/>
      <c r="CN1823" s="67"/>
      <c r="CO1823" s="68"/>
      <c r="CP1823" s="68"/>
      <c r="CQ1823" s="67"/>
      <c r="CR1823" s="67"/>
      <c r="CS1823" s="69"/>
      <c r="CT1823" s="81"/>
      <c r="CU1823" s="69"/>
      <c r="CV1823" s="69"/>
      <c r="CW1823" s="69"/>
      <c r="CX1823" s="69"/>
      <c r="CY1823" s="69"/>
      <c r="CZ1823" s="69"/>
    </row>
    <row r="1824" spans="2:104">
      <c r="B1824" s="69"/>
      <c r="C1824" s="69"/>
      <c r="D1824" s="67"/>
      <c r="E1824" s="69"/>
      <c r="F1824" s="68"/>
      <c r="G1824" s="67"/>
      <c r="H1824" s="69"/>
      <c r="I1824" s="69"/>
      <c r="J1824" s="69"/>
      <c r="K1824" s="69"/>
      <c r="L1824" s="69"/>
      <c r="M1824" s="69"/>
      <c r="N1824" s="69"/>
      <c r="O1824" s="69"/>
      <c r="P1824" s="69"/>
      <c r="Q1824" s="69"/>
      <c r="R1824" s="69"/>
      <c r="S1824" s="80"/>
      <c r="T1824" s="80"/>
      <c r="U1824" s="80"/>
      <c r="V1824" s="80"/>
      <c r="W1824" s="80"/>
      <c r="X1824" s="80"/>
      <c r="Y1824" s="80"/>
      <c r="Z1824" s="80"/>
      <c r="AA1824" s="80"/>
      <c r="AB1824" s="80"/>
      <c r="AC1824" s="80"/>
      <c r="AD1824" s="80"/>
      <c r="AE1824" s="69"/>
      <c r="AF1824" s="69"/>
      <c r="AG1824" s="69"/>
      <c r="AH1824" s="80"/>
      <c r="AI1824" s="80"/>
      <c r="AJ1824" s="69"/>
      <c r="AK1824" s="69"/>
      <c r="AL1824" s="80"/>
      <c r="AM1824" s="80"/>
      <c r="AN1824" s="69"/>
      <c r="AO1824" s="69"/>
      <c r="AP1824" s="80"/>
      <c r="AQ1824" s="80"/>
      <c r="AR1824" s="69"/>
      <c r="AS1824" s="69"/>
      <c r="AT1824" s="80"/>
      <c r="AU1824" s="80"/>
      <c r="AV1824" s="69"/>
      <c r="AW1824" s="69"/>
      <c r="AX1824" s="80"/>
      <c r="AY1824" s="80"/>
      <c r="AZ1824" s="69"/>
      <c r="BA1824" s="69"/>
      <c r="BB1824" s="80"/>
      <c r="BC1824" s="80"/>
      <c r="BD1824" s="69"/>
      <c r="BE1824" s="69"/>
      <c r="BF1824" s="80"/>
      <c r="BG1824" s="80"/>
      <c r="BH1824" s="69"/>
      <c r="BI1824" s="69"/>
      <c r="BJ1824" s="80"/>
      <c r="BK1824" s="80"/>
      <c r="BL1824" s="69"/>
      <c r="BM1824" s="69"/>
      <c r="BN1824" s="80"/>
      <c r="BO1824" s="80"/>
      <c r="BP1824" s="69"/>
      <c r="BQ1824" s="69"/>
      <c r="BR1824" s="80"/>
      <c r="BS1824" s="80"/>
      <c r="BT1824" s="69"/>
      <c r="BU1824" s="69"/>
      <c r="BV1824" s="80"/>
      <c r="BW1824" s="80"/>
      <c r="BX1824" s="69"/>
      <c r="BY1824" s="69"/>
      <c r="BZ1824" s="80"/>
      <c r="CA1824" s="80"/>
      <c r="CB1824" s="69"/>
      <c r="CC1824" s="69"/>
      <c r="CD1824" s="80"/>
      <c r="CE1824" s="80"/>
      <c r="CF1824" s="69"/>
      <c r="CG1824" s="69"/>
      <c r="CH1824" s="69"/>
      <c r="CI1824" s="69"/>
      <c r="CJ1824" s="69"/>
      <c r="CK1824" s="69"/>
      <c r="CL1824" s="68"/>
      <c r="CM1824" s="67"/>
      <c r="CN1824" s="67"/>
      <c r="CO1824" s="68"/>
      <c r="CP1824" s="68"/>
      <c r="CQ1824" s="67"/>
      <c r="CR1824" s="67"/>
      <c r="CS1824" s="69"/>
      <c r="CT1824" s="81"/>
      <c r="CU1824" s="69"/>
      <c r="CV1824" s="69"/>
      <c r="CW1824" s="69"/>
      <c r="CX1824" s="69"/>
      <c r="CY1824" s="69"/>
      <c r="CZ1824" s="69"/>
    </row>
    <row r="1825" spans="2:104">
      <c r="B1825" s="69"/>
      <c r="C1825" s="69"/>
      <c r="D1825" s="67"/>
      <c r="E1825" s="69"/>
      <c r="F1825" s="68"/>
      <c r="G1825" s="67"/>
      <c r="H1825" s="69"/>
      <c r="I1825" s="69"/>
      <c r="J1825" s="69"/>
      <c r="K1825" s="69"/>
      <c r="L1825" s="69"/>
      <c r="M1825" s="69"/>
      <c r="N1825" s="69"/>
      <c r="O1825" s="69"/>
      <c r="P1825" s="69"/>
      <c r="Q1825" s="69"/>
      <c r="R1825" s="69"/>
      <c r="S1825" s="80"/>
      <c r="T1825" s="80"/>
      <c r="U1825" s="80"/>
      <c r="V1825" s="80"/>
      <c r="W1825" s="80"/>
      <c r="X1825" s="80"/>
      <c r="Y1825" s="80"/>
      <c r="Z1825" s="80"/>
      <c r="AA1825" s="80"/>
      <c r="AB1825" s="80"/>
      <c r="AC1825" s="80"/>
      <c r="AD1825" s="80"/>
      <c r="AE1825" s="69"/>
      <c r="AF1825" s="69"/>
      <c r="AG1825" s="69"/>
      <c r="AH1825" s="80"/>
      <c r="AI1825" s="80"/>
      <c r="AJ1825" s="69"/>
      <c r="AK1825" s="69"/>
      <c r="AL1825" s="80"/>
      <c r="AM1825" s="80"/>
      <c r="AN1825" s="69"/>
      <c r="AO1825" s="69"/>
      <c r="AP1825" s="80"/>
      <c r="AQ1825" s="80"/>
      <c r="AR1825" s="69"/>
      <c r="AS1825" s="69"/>
      <c r="AT1825" s="80"/>
      <c r="AU1825" s="80"/>
      <c r="AV1825" s="69"/>
      <c r="AW1825" s="69"/>
      <c r="AX1825" s="80"/>
      <c r="AY1825" s="80"/>
      <c r="AZ1825" s="69"/>
      <c r="BA1825" s="69"/>
      <c r="BB1825" s="80"/>
      <c r="BC1825" s="80"/>
      <c r="BD1825" s="69"/>
      <c r="BE1825" s="69"/>
      <c r="BF1825" s="80"/>
      <c r="BG1825" s="80"/>
      <c r="BH1825" s="69"/>
      <c r="BI1825" s="69"/>
      <c r="BJ1825" s="80"/>
      <c r="BK1825" s="80"/>
      <c r="BL1825" s="69"/>
      <c r="BM1825" s="69"/>
      <c r="BN1825" s="80"/>
      <c r="BO1825" s="80"/>
      <c r="BP1825" s="69"/>
      <c r="BQ1825" s="69"/>
      <c r="BR1825" s="80"/>
      <c r="BS1825" s="80"/>
      <c r="BT1825" s="69"/>
      <c r="BU1825" s="69"/>
      <c r="BV1825" s="80"/>
      <c r="BW1825" s="80"/>
      <c r="BX1825" s="69"/>
      <c r="BY1825" s="69"/>
      <c r="BZ1825" s="80"/>
      <c r="CA1825" s="80"/>
      <c r="CB1825" s="69"/>
      <c r="CC1825" s="69"/>
      <c r="CD1825" s="80"/>
      <c r="CE1825" s="80"/>
      <c r="CF1825" s="69"/>
      <c r="CG1825" s="69"/>
      <c r="CH1825" s="69"/>
      <c r="CI1825" s="69"/>
      <c r="CJ1825" s="69"/>
      <c r="CK1825" s="69"/>
      <c r="CL1825" s="68"/>
      <c r="CM1825" s="67"/>
      <c r="CN1825" s="67"/>
      <c r="CO1825" s="68"/>
      <c r="CP1825" s="68"/>
      <c r="CQ1825" s="67"/>
      <c r="CR1825" s="67"/>
      <c r="CS1825" s="69"/>
      <c r="CT1825" s="81"/>
      <c r="CU1825" s="69"/>
      <c r="CV1825" s="69"/>
      <c r="CW1825" s="69"/>
      <c r="CX1825" s="69"/>
      <c r="CY1825" s="69"/>
      <c r="CZ1825" s="69"/>
    </row>
    <row r="1826" spans="2:104">
      <c r="B1826" s="69"/>
      <c r="C1826" s="69"/>
      <c r="D1826" s="67"/>
      <c r="E1826" s="69"/>
      <c r="F1826" s="68"/>
      <c r="G1826" s="67"/>
      <c r="H1826" s="69"/>
      <c r="I1826" s="69"/>
      <c r="J1826" s="69"/>
      <c r="K1826" s="69"/>
      <c r="L1826" s="69"/>
      <c r="M1826" s="69"/>
      <c r="N1826" s="69"/>
      <c r="O1826" s="69"/>
      <c r="P1826" s="69"/>
      <c r="Q1826" s="69"/>
      <c r="R1826" s="69"/>
      <c r="S1826" s="80"/>
      <c r="T1826" s="80"/>
      <c r="U1826" s="80"/>
      <c r="V1826" s="80"/>
      <c r="W1826" s="80"/>
      <c r="X1826" s="80"/>
      <c r="Y1826" s="80"/>
      <c r="Z1826" s="80"/>
      <c r="AA1826" s="80"/>
      <c r="AB1826" s="80"/>
      <c r="AC1826" s="80"/>
      <c r="AD1826" s="80"/>
      <c r="AE1826" s="69"/>
      <c r="AF1826" s="69"/>
      <c r="AG1826" s="69"/>
      <c r="AH1826" s="80"/>
      <c r="AI1826" s="80"/>
      <c r="AJ1826" s="69"/>
      <c r="AK1826" s="69"/>
      <c r="AL1826" s="80"/>
      <c r="AM1826" s="80"/>
      <c r="AN1826" s="69"/>
      <c r="AO1826" s="69"/>
      <c r="AP1826" s="80"/>
      <c r="AQ1826" s="80"/>
      <c r="AR1826" s="69"/>
      <c r="AS1826" s="69"/>
      <c r="AT1826" s="80"/>
      <c r="AU1826" s="80"/>
      <c r="AV1826" s="69"/>
      <c r="AW1826" s="69"/>
      <c r="AX1826" s="80"/>
      <c r="AY1826" s="80"/>
      <c r="AZ1826" s="69"/>
      <c r="BA1826" s="69"/>
      <c r="BB1826" s="80"/>
      <c r="BC1826" s="80"/>
      <c r="BD1826" s="69"/>
      <c r="BE1826" s="69"/>
      <c r="BF1826" s="80"/>
      <c r="BG1826" s="80"/>
      <c r="BH1826" s="69"/>
      <c r="BI1826" s="69"/>
      <c r="BJ1826" s="80"/>
      <c r="BK1826" s="80"/>
      <c r="BL1826" s="69"/>
      <c r="BM1826" s="69"/>
      <c r="BN1826" s="80"/>
      <c r="BO1826" s="80"/>
      <c r="BP1826" s="69"/>
      <c r="BQ1826" s="69"/>
      <c r="BR1826" s="80"/>
      <c r="BS1826" s="80"/>
      <c r="BT1826" s="69"/>
      <c r="BU1826" s="69"/>
      <c r="BV1826" s="80"/>
      <c r="BW1826" s="80"/>
      <c r="BX1826" s="69"/>
      <c r="BY1826" s="69"/>
      <c r="BZ1826" s="80"/>
      <c r="CA1826" s="80"/>
      <c r="CB1826" s="69"/>
      <c r="CC1826" s="69"/>
      <c r="CD1826" s="80"/>
      <c r="CE1826" s="80"/>
      <c r="CF1826" s="69"/>
      <c r="CG1826" s="69"/>
      <c r="CH1826" s="69"/>
      <c r="CI1826" s="69"/>
      <c r="CJ1826" s="69"/>
      <c r="CK1826" s="69"/>
      <c r="CL1826" s="68"/>
      <c r="CM1826" s="67"/>
      <c r="CN1826" s="67"/>
      <c r="CO1826" s="68"/>
      <c r="CP1826" s="68"/>
      <c r="CQ1826" s="67"/>
      <c r="CR1826" s="67"/>
      <c r="CS1826" s="69"/>
      <c r="CT1826" s="81"/>
      <c r="CU1826" s="69"/>
      <c r="CV1826" s="69"/>
      <c r="CW1826" s="69"/>
      <c r="CX1826" s="69"/>
      <c r="CY1826" s="69"/>
      <c r="CZ1826" s="69"/>
    </row>
    <row r="1827" spans="2:104">
      <c r="B1827" s="69"/>
      <c r="C1827" s="69"/>
      <c r="D1827" s="67"/>
      <c r="E1827" s="69"/>
      <c r="F1827" s="68"/>
      <c r="G1827" s="67"/>
      <c r="H1827" s="69"/>
      <c r="I1827" s="69"/>
      <c r="J1827" s="69"/>
      <c r="K1827" s="69"/>
      <c r="L1827" s="69"/>
      <c r="M1827" s="69"/>
      <c r="N1827" s="69"/>
      <c r="O1827" s="69"/>
      <c r="P1827" s="69"/>
      <c r="Q1827" s="69"/>
      <c r="R1827" s="69"/>
      <c r="S1827" s="80"/>
      <c r="T1827" s="80"/>
      <c r="U1827" s="80"/>
      <c r="V1827" s="80"/>
      <c r="W1827" s="80"/>
      <c r="X1827" s="80"/>
      <c r="Y1827" s="80"/>
      <c r="Z1827" s="80"/>
      <c r="AA1827" s="80"/>
      <c r="AB1827" s="80"/>
      <c r="AC1827" s="80"/>
      <c r="AD1827" s="80"/>
      <c r="AE1827" s="69"/>
      <c r="AF1827" s="69"/>
      <c r="AG1827" s="69"/>
      <c r="AH1827" s="80"/>
      <c r="AI1827" s="80"/>
      <c r="AJ1827" s="69"/>
      <c r="AK1827" s="69"/>
      <c r="AL1827" s="80"/>
      <c r="AM1827" s="80"/>
      <c r="AN1827" s="69"/>
      <c r="AO1827" s="69"/>
      <c r="AP1827" s="80"/>
      <c r="AQ1827" s="80"/>
      <c r="AR1827" s="69"/>
      <c r="AS1827" s="69"/>
      <c r="AT1827" s="80"/>
      <c r="AU1827" s="80"/>
      <c r="AV1827" s="69"/>
      <c r="AW1827" s="69"/>
      <c r="AX1827" s="80"/>
      <c r="AY1827" s="80"/>
      <c r="AZ1827" s="69"/>
      <c r="BA1827" s="69"/>
      <c r="BB1827" s="80"/>
      <c r="BC1827" s="80"/>
      <c r="BD1827" s="69"/>
      <c r="BE1827" s="69"/>
      <c r="BF1827" s="80"/>
      <c r="BG1827" s="80"/>
      <c r="BH1827" s="69"/>
      <c r="BI1827" s="69"/>
      <c r="BJ1827" s="80"/>
      <c r="BK1827" s="80"/>
      <c r="BL1827" s="69"/>
      <c r="BM1827" s="69"/>
      <c r="BN1827" s="80"/>
      <c r="BO1827" s="80"/>
      <c r="BP1827" s="69"/>
      <c r="BQ1827" s="69"/>
      <c r="BR1827" s="80"/>
      <c r="BS1827" s="80"/>
      <c r="BT1827" s="69"/>
      <c r="BU1827" s="69"/>
      <c r="BV1827" s="80"/>
      <c r="BW1827" s="80"/>
      <c r="BX1827" s="69"/>
      <c r="BY1827" s="69"/>
      <c r="BZ1827" s="80"/>
      <c r="CA1827" s="80"/>
      <c r="CB1827" s="69"/>
      <c r="CC1827" s="69"/>
      <c r="CD1827" s="80"/>
      <c r="CE1827" s="80"/>
      <c r="CF1827" s="69"/>
      <c r="CG1827" s="69"/>
      <c r="CH1827" s="69"/>
      <c r="CI1827" s="69"/>
      <c r="CJ1827" s="69"/>
      <c r="CK1827" s="69"/>
      <c r="CL1827" s="68"/>
      <c r="CM1827" s="67"/>
      <c r="CN1827" s="67"/>
      <c r="CO1827" s="68"/>
      <c r="CP1827" s="68"/>
      <c r="CQ1827" s="67"/>
      <c r="CR1827" s="67"/>
      <c r="CS1827" s="69"/>
      <c r="CT1827" s="81"/>
      <c r="CU1827" s="69"/>
      <c r="CV1827" s="69"/>
      <c r="CW1827" s="69"/>
      <c r="CX1827" s="69"/>
      <c r="CY1827" s="69"/>
      <c r="CZ1827" s="69"/>
    </row>
    <row r="1828" spans="2:104">
      <c r="B1828" s="69"/>
      <c r="C1828" s="69"/>
      <c r="D1828" s="67"/>
      <c r="E1828" s="69"/>
      <c r="F1828" s="68"/>
      <c r="G1828" s="67"/>
      <c r="H1828" s="69"/>
      <c r="I1828" s="69"/>
      <c r="J1828" s="69"/>
      <c r="K1828" s="69"/>
      <c r="L1828" s="69"/>
      <c r="M1828" s="69"/>
      <c r="N1828" s="69"/>
      <c r="O1828" s="69"/>
      <c r="P1828" s="69"/>
      <c r="Q1828" s="69"/>
      <c r="R1828" s="69"/>
      <c r="S1828" s="80"/>
      <c r="T1828" s="80"/>
      <c r="U1828" s="80"/>
      <c r="V1828" s="80"/>
      <c r="W1828" s="80"/>
      <c r="X1828" s="80"/>
      <c r="Y1828" s="80"/>
      <c r="Z1828" s="80"/>
      <c r="AA1828" s="80"/>
      <c r="AB1828" s="80"/>
      <c r="AC1828" s="80"/>
      <c r="AD1828" s="80"/>
      <c r="AE1828" s="69"/>
      <c r="AF1828" s="69"/>
      <c r="AG1828" s="69"/>
      <c r="AH1828" s="80"/>
      <c r="AI1828" s="80"/>
      <c r="AJ1828" s="69"/>
      <c r="AK1828" s="69"/>
      <c r="AL1828" s="80"/>
      <c r="AM1828" s="80"/>
      <c r="AN1828" s="69"/>
      <c r="AO1828" s="69"/>
      <c r="AP1828" s="80"/>
      <c r="AQ1828" s="80"/>
      <c r="AR1828" s="69"/>
      <c r="AS1828" s="69"/>
      <c r="AT1828" s="80"/>
      <c r="AU1828" s="80"/>
      <c r="AV1828" s="69"/>
      <c r="AW1828" s="69"/>
      <c r="AX1828" s="80"/>
      <c r="AY1828" s="80"/>
      <c r="AZ1828" s="69"/>
      <c r="BA1828" s="69"/>
      <c r="BB1828" s="80"/>
      <c r="BC1828" s="80"/>
      <c r="BD1828" s="69"/>
      <c r="BE1828" s="69"/>
      <c r="BF1828" s="80"/>
      <c r="BG1828" s="80"/>
      <c r="BH1828" s="69"/>
      <c r="BI1828" s="69"/>
      <c r="BJ1828" s="80"/>
      <c r="BK1828" s="80"/>
      <c r="BL1828" s="69"/>
      <c r="BM1828" s="69"/>
      <c r="BN1828" s="80"/>
      <c r="BO1828" s="80"/>
      <c r="BP1828" s="69"/>
      <c r="BQ1828" s="69"/>
      <c r="BR1828" s="80"/>
      <c r="BS1828" s="80"/>
      <c r="BT1828" s="69"/>
      <c r="BU1828" s="69"/>
      <c r="BV1828" s="80"/>
      <c r="BW1828" s="80"/>
      <c r="BX1828" s="69"/>
      <c r="BY1828" s="69"/>
      <c r="BZ1828" s="80"/>
      <c r="CA1828" s="80"/>
      <c r="CB1828" s="69"/>
      <c r="CC1828" s="69"/>
      <c r="CD1828" s="80"/>
      <c r="CE1828" s="80"/>
      <c r="CF1828" s="69"/>
      <c r="CG1828" s="69"/>
      <c r="CH1828" s="69"/>
      <c r="CI1828" s="69"/>
      <c r="CJ1828" s="69"/>
      <c r="CK1828" s="69"/>
      <c r="CL1828" s="68"/>
      <c r="CM1828" s="67"/>
      <c r="CN1828" s="67"/>
      <c r="CO1828" s="68"/>
      <c r="CP1828" s="68"/>
      <c r="CQ1828" s="67"/>
      <c r="CR1828" s="67"/>
      <c r="CS1828" s="69"/>
      <c r="CT1828" s="81"/>
      <c r="CU1828" s="69"/>
      <c r="CV1828" s="69"/>
      <c r="CW1828" s="69"/>
      <c r="CX1828" s="69"/>
      <c r="CY1828" s="69"/>
      <c r="CZ1828" s="69"/>
    </row>
    <row r="1829" spans="2:104">
      <c r="B1829" s="69"/>
      <c r="C1829" s="69"/>
      <c r="D1829" s="67"/>
      <c r="E1829" s="69"/>
      <c r="F1829" s="68"/>
      <c r="G1829" s="67"/>
      <c r="H1829" s="69"/>
      <c r="I1829" s="69"/>
      <c r="J1829" s="69"/>
      <c r="K1829" s="69"/>
      <c r="L1829" s="69"/>
      <c r="M1829" s="69"/>
      <c r="N1829" s="69"/>
      <c r="O1829" s="69"/>
      <c r="P1829" s="69"/>
      <c r="Q1829" s="69"/>
      <c r="R1829" s="69"/>
      <c r="S1829" s="80"/>
      <c r="T1829" s="80"/>
      <c r="U1829" s="80"/>
      <c r="V1829" s="80"/>
      <c r="W1829" s="80"/>
      <c r="X1829" s="80"/>
      <c r="Y1829" s="80"/>
      <c r="Z1829" s="80"/>
      <c r="AA1829" s="80"/>
      <c r="AB1829" s="80"/>
      <c r="AC1829" s="80"/>
      <c r="AD1829" s="80"/>
      <c r="AE1829" s="69"/>
      <c r="AF1829" s="69"/>
      <c r="AG1829" s="69"/>
      <c r="AH1829" s="80"/>
      <c r="AI1829" s="80"/>
      <c r="AJ1829" s="69"/>
      <c r="AK1829" s="69"/>
      <c r="AL1829" s="80"/>
      <c r="AM1829" s="80"/>
      <c r="AN1829" s="69"/>
      <c r="AO1829" s="69"/>
      <c r="AP1829" s="80"/>
      <c r="AQ1829" s="80"/>
      <c r="AR1829" s="69"/>
      <c r="AS1829" s="69"/>
      <c r="AT1829" s="80"/>
      <c r="AU1829" s="80"/>
      <c r="AV1829" s="69"/>
      <c r="AW1829" s="69"/>
      <c r="AX1829" s="80"/>
      <c r="AY1829" s="80"/>
      <c r="AZ1829" s="69"/>
      <c r="BA1829" s="69"/>
      <c r="BB1829" s="80"/>
      <c r="BC1829" s="80"/>
      <c r="BD1829" s="69"/>
      <c r="BE1829" s="69"/>
      <c r="BF1829" s="80"/>
      <c r="BG1829" s="80"/>
      <c r="BH1829" s="69"/>
      <c r="BI1829" s="69"/>
      <c r="BJ1829" s="80"/>
      <c r="BK1829" s="80"/>
      <c r="BL1829" s="69"/>
      <c r="BM1829" s="69"/>
      <c r="BN1829" s="80"/>
      <c r="BO1829" s="80"/>
      <c r="BP1829" s="69"/>
      <c r="BQ1829" s="69"/>
      <c r="BR1829" s="80"/>
      <c r="BS1829" s="80"/>
      <c r="BT1829" s="69"/>
      <c r="BU1829" s="69"/>
      <c r="BV1829" s="80"/>
      <c r="BW1829" s="80"/>
      <c r="BX1829" s="69"/>
      <c r="BY1829" s="69"/>
      <c r="BZ1829" s="80"/>
      <c r="CA1829" s="80"/>
      <c r="CB1829" s="69"/>
      <c r="CC1829" s="69"/>
      <c r="CD1829" s="80"/>
      <c r="CE1829" s="80"/>
      <c r="CF1829" s="69"/>
      <c r="CG1829" s="69"/>
      <c r="CH1829" s="69"/>
      <c r="CI1829" s="69"/>
      <c r="CJ1829" s="69"/>
      <c r="CK1829" s="69"/>
      <c r="CL1829" s="68"/>
      <c r="CM1829" s="67"/>
      <c r="CN1829" s="67"/>
      <c r="CO1829" s="68"/>
      <c r="CP1829" s="68"/>
      <c r="CQ1829" s="67"/>
      <c r="CR1829" s="67"/>
      <c r="CS1829" s="69"/>
      <c r="CT1829" s="81"/>
      <c r="CU1829" s="69"/>
      <c r="CV1829" s="69"/>
      <c r="CW1829" s="69"/>
      <c r="CX1829" s="69"/>
      <c r="CY1829" s="69"/>
      <c r="CZ1829" s="69"/>
    </row>
    <row r="1830" spans="2:104">
      <c r="B1830" s="69"/>
      <c r="C1830" s="69"/>
      <c r="D1830" s="67"/>
      <c r="E1830" s="69"/>
      <c r="F1830" s="68"/>
      <c r="G1830" s="67"/>
      <c r="H1830" s="69"/>
      <c r="I1830" s="69"/>
      <c r="J1830" s="69"/>
      <c r="K1830" s="69"/>
      <c r="L1830" s="69"/>
      <c r="M1830" s="69"/>
      <c r="N1830" s="69"/>
      <c r="O1830" s="69"/>
      <c r="P1830" s="69"/>
      <c r="Q1830" s="69"/>
      <c r="R1830" s="69"/>
      <c r="S1830" s="80"/>
      <c r="T1830" s="80"/>
      <c r="U1830" s="80"/>
      <c r="V1830" s="80"/>
      <c r="W1830" s="80"/>
      <c r="X1830" s="80"/>
      <c r="Y1830" s="80"/>
      <c r="Z1830" s="80"/>
      <c r="AA1830" s="80"/>
      <c r="AB1830" s="80"/>
      <c r="AC1830" s="80"/>
      <c r="AD1830" s="80"/>
      <c r="AE1830" s="69"/>
      <c r="AF1830" s="69"/>
      <c r="AG1830" s="69"/>
      <c r="AH1830" s="80"/>
      <c r="AI1830" s="80"/>
      <c r="AJ1830" s="69"/>
      <c r="AK1830" s="69"/>
      <c r="AL1830" s="80"/>
      <c r="AM1830" s="80"/>
      <c r="AN1830" s="69"/>
      <c r="AO1830" s="69"/>
      <c r="AP1830" s="80"/>
      <c r="AQ1830" s="80"/>
      <c r="AR1830" s="69"/>
      <c r="AS1830" s="69"/>
      <c r="AT1830" s="80"/>
      <c r="AU1830" s="80"/>
      <c r="AV1830" s="69"/>
      <c r="AW1830" s="69"/>
      <c r="AX1830" s="80"/>
      <c r="AY1830" s="80"/>
      <c r="AZ1830" s="69"/>
      <c r="BA1830" s="69"/>
      <c r="BB1830" s="80"/>
      <c r="BC1830" s="80"/>
      <c r="BD1830" s="69"/>
      <c r="BE1830" s="69"/>
      <c r="BF1830" s="80"/>
      <c r="BG1830" s="80"/>
      <c r="BH1830" s="69"/>
      <c r="BI1830" s="69"/>
      <c r="BJ1830" s="80"/>
      <c r="BK1830" s="80"/>
      <c r="BL1830" s="69"/>
      <c r="BM1830" s="69"/>
      <c r="BN1830" s="80"/>
      <c r="BO1830" s="80"/>
      <c r="BP1830" s="69"/>
      <c r="BQ1830" s="69"/>
      <c r="BR1830" s="80"/>
      <c r="BS1830" s="80"/>
      <c r="BT1830" s="69"/>
      <c r="BU1830" s="69"/>
      <c r="BV1830" s="80"/>
      <c r="BW1830" s="80"/>
      <c r="BX1830" s="69"/>
      <c r="BY1830" s="69"/>
      <c r="BZ1830" s="80"/>
      <c r="CA1830" s="80"/>
      <c r="CB1830" s="69"/>
      <c r="CC1830" s="69"/>
      <c r="CD1830" s="80"/>
      <c r="CE1830" s="80"/>
      <c r="CF1830" s="69"/>
      <c r="CG1830" s="69"/>
      <c r="CH1830" s="69"/>
      <c r="CI1830" s="69"/>
      <c r="CJ1830" s="69"/>
      <c r="CK1830" s="69"/>
      <c r="CL1830" s="68"/>
      <c r="CM1830" s="67"/>
      <c r="CN1830" s="67"/>
      <c r="CO1830" s="68"/>
      <c r="CP1830" s="68"/>
      <c r="CQ1830" s="67"/>
      <c r="CR1830" s="67"/>
      <c r="CS1830" s="69"/>
      <c r="CT1830" s="81"/>
      <c r="CU1830" s="69"/>
      <c r="CV1830" s="69"/>
      <c r="CW1830" s="69"/>
      <c r="CX1830" s="69"/>
      <c r="CY1830" s="69"/>
      <c r="CZ1830" s="69"/>
    </row>
    <row r="1831" spans="2:104">
      <c r="B1831" s="69"/>
      <c r="C1831" s="69"/>
      <c r="D1831" s="67"/>
      <c r="E1831" s="69"/>
      <c r="F1831" s="68"/>
      <c r="G1831" s="67"/>
      <c r="H1831" s="69"/>
      <c r="I1831" s="69"/>
      <c r="J1831" s="69"/>
      <c r="K1831" s="69"/>
      <c r="L1831" s="69"/>
      <c r="M1831" s="69"/>
      <c r="N1831" s="69"/>
      <c r="O1831" s="69"/>
      <c r="P1831" s="69"/>
      <c r="Q1831" s="69"/>
      <c r="R1831" s="69"/>
      <c r="S1831" s="80"/>
      <c r="T1831" s="80"/>
      <c r="U1831" s="80"/>
      <c r="V1831" s="80"/>
      <c r="W1831" s="80"/>
      <c r="X1831" s="80"/>
      <c r="Y1831" s="80"/>
      <c r="Z1831" s="80"/>
      <c r="AA1831" s="80"/>
      <c r="AB1831" s="80"/>
      <c r="AC1831" s="80"/>
      <c r="AD1831" s="80"/>
      <c r="AE1831" s="69"/>
      <c r="AF1831" s="69"/>
      <c r="AG1831" s="69"/>
      <c r="AH1831" s="80"/>
      <c r="AI1831" s="80"/>
      <c r="AJ1831" s="69"/>
      <c r="AK1831" s="69"/>
      <c r="AL1831" s="80"/>
      <c r="AM1831" s="80"/>
      <c r="AN1831" s="69"/>
      <c r="AO1831" s="69"/>
      <c r="AP1831" s="80"/>
      <c r="AQ1831" s="80"/>
      <c r="AR1831" s="69"/>
      <c r="AS1831" s="69"/>
      <c r="AT1831" s="80"/>
      <c r="AU1831" s="80"/>
      <c r="AV1831" s="69"/>
      <c r="AW1831" s="69"/>
      <c r="AX1831" s="80"/>
      <c r="AY1831" s="80"/>
      <c r="AZ1831" s="69"/>
      <c r="BA1831" s="69"/>
      <c r="BB1831" s="80"/>
      <c r="BC1831" s="80"/>
      <c r="BD1831" s="69"/>
      <c r="BE1831" s="69"/>
      <c r="BF1831" s="80"/>
      <c r="BG1831" s="80"/>
      <c r="BH1831" s="69"/>
      <c r="BI1831" s="69"/>
      <c r="BJ1831" s="80"/>
      <c r="BK1831" s="80"/>
      <c r="BL1831" s="69"/>
      <c r="BM1831" s="69"/>
      <c r="BN1831" s="80"/>
      <c r="BO1831" s="80"/>
      <c r="BP1831" s="69"/>
      <c r="BQ1831" s="69"/>
      <c r="BR1831" s="80"/>
      <c r="BS1831" s="80"/>
      <c r="BT1831" s="69"/>
      <c r="BU1831" s="69"/>
      <c r="BV1831" s="80"/>
      <c r="BW1831" s="80"/>
      <c r="BX1831" s="69"/>
      <c r="BY1831" s="69"/>
      <c r="BZ1831" s="80"/>
      <c r="CA1831" s="80"/>
      <c r="CB1831" s="69"/>
      <c r="CC1831" s="69"/>
      <c r="CD1831" s="80"/>
      <c r="CE1831" s="80"/>
      <c r="CF1831" s="69"/>
      <c r="CG1831" s="69"/>
      <c r="CH1831" s="69"/>
      <c r="CI1831" s="69"/>
      <c r="CJ1831" s="69"/>
      <c r="CK1831" s="69"/>
      <c r="CL1831" s="68"/>
      <c r="CM1831" s="67"/>
      <c r="CN1831" s="67"/>
      <c r="CO1831" s="68"/>
      <c r="CP1831" s="68"/>
      <c r="CQ1831" s="67"/>
      <c r="CR1831" s="67"/>
      <c r="CS1831" s="69"/>
      <c r="CT1831" s="81"/>
      <c r="CU1831" s="69"/>
      <c r="CV1831" s="69"/>
      <c r="CW1831" s="69"/>
      <c r="CX1831" s="69"/>
      <c r="CY1831" s="69"/>
      <c r="CZ1831" s="69"/>
    </row>
    <row r="1832" spans="2:104">
      <c r="B1832" s="69"/>
      <c r="C1832" s="69"/>
      <c r="D1832" s="67"/>
      <c r="E1832" s="69"/>
      <c r="F1832" s="68"/>
      <c r="G1832" s="67"/>
      <c r="H1832" s="69"/>
      <c r="I1832" s="69"/>
      <c r="J1832" s="69"/>
      <c r="K1832" s="69"/>
      <c r="L1832" s="69"/>
      <c r="M1832" s="69"/>
      <c r="N1832" s="69"/>
      <c r="O1832" s="69"/>
      <c r="P1832" s="69"/>
      <c r="Q1832" s="69"/>
      <c r="R1832" s="69"/>
      <c r="S1832" s="80"/>
      <c r="T1832" s="80"/>
      <c r="U1832" s="80"/>
      <c r="V1832" s="80"/>
      <c r="W1832" s="80"/>
      <c r="X1832" s="80"/>
      <c r="Y1832" s="80"/>
      <c r="Z1832" s="80"/>
      <c r="AA1832" s="80"/>
      <c r="AB1832" s="80"/>
      <c r="AC1832" s="80"/>
      <c r="AD1832" s="80"/>
      <c r="AE1832" s="69"/>
      <c r="AF1832" s="69"/>
      <c r="AG1832" s="69"/>
      <c r="AH1832" s="80"/>
      <c r="AI1832" s="80"/>
      <c r="AJ1832" s="69"/>
      <c r="AK1832" s="69"/>
      <c r="AL1832" s="80"/>
      <c r="AM1832" s="80"/>
      <c r="AN1832" s="69"/>
      <c r="AO1832" s="69"/>
      <c r="AP1832" s="80"/>
      <c r="AQ1832" s="80"/>
      <c r="AR1832" s="69"/>
      <c r="AS1832" s="69"/>
      <c r="AT1832" s="80"/>
      <c r="AU1832" s="80"/>
      <c r="AV1832" s="69"/>
      <c r="AW1832" s="69"/>
      <c r="AX1832" s="80"/>
      <c r="AY1832" s="80"/>
      <c r="AZ1832" s="69"/>
      <c r="BA1832" s="69"/>
      <c r="BB1832" s="80"/>
      <c r="BC1832" s="80"/>
      <c r="BD1832" s="69"/>
      <c r="BE1832" s="69"/>
      <c r="BF1832" s="80"/>
      <c r="BG1832" s="80"/>
      <c r="BH1832" s="69"/>
      <c r="BI1832" s="69"/>
      <c r="BJ1832" s="80"/>
      <c r="BK1832" s="80"/>
      <c r="BL1832" s="69"/>
      <c r="BM1832" s="69"/>
      <c r="BN1832" s="80"/>
      <c r="BO1832" s="80"/>
      <c r="BP1832" s="69"/>
      <c r="BQ1832" s="69"/>
      <c r="BR1832" s="80"/>
      <c r="BS1832" s="80"/>
      <c r="BT1832" s="69"/>
      <c r="BU1832" s="69"/>
      <c r="BV1832" s="80"/>
      <c r="BW1832" s="80"/>
      <c r="BX1832" s="69"/>
      <c r="BY1832" s="69"/>
      <c r="BZ1832" s="80"/>
      <c r="CA1832" s="80"/>
      <c r="CB1832" s="69"/>
      <c r="CC1832" s="69"/>
      <c r="CD1832" s="80"/>
      <c r="CE1832" s="80"/>
      <c r="CF1832" s="69"/>
      <c r="CG1832" s="69"/>
      <c r="CH1832" s="69"/>
      <c r="CI1832" s="69"/>
      <c r="CJ1832" s="69"/>
      <c r="CK1832" s="69"/>
      <c r="CL1832" s="68"/>
      <c r="CM1832" s="67"/>
      <c r="CN1832" s="67"/>
      <c r="CO1832" s="68"/>
      <c r="CP1832" s="68"/>
      <c r="CQ1832" s="67"/>
      <c r="CR1832" s="67"/>
      <c r="CS1832" s="69"/>
      <c r="CT1832" s="81"/>
      <c r="CU1832" s="69"/>
      <c r="CV1832" s="69"/>
      <c r="CW1832" s="69"/>
      <c r="CX1832" s="69"/>
      <c r="CY1832" s="69"/>
      <c r="CZ1832" s="69"/>
    </row>
    <row r="1833" spans="2:104">
      <c r="B1833" s="69"/>
      <c r="C1833" s="69"/>
      <c r="D1833" s="67"/>
      <c r="E1833" s="69"/>
      <c r="F1833" s="68"/>
      <c r="G1833" s="67"/>
      <c r="H1833" s="69"/>
      <c r="I1833" s="69"/>
      <c r="J1833" s="69"/>
      <c r="K1833" s="69"/>
      <c r="L1833" s="69"/>
      <c r="M1833" s="69"/>
      <c r="N1833" s="69"/>
      <c r="O1833" s="69"/>
      <c r="P1833" s="69"/>
      <c r="Q1833" s="69"/>
      <c r="R1833" s="69"/>
      <c r="S1833" s="80"/>
      <c r="T1833" s="80"/>
      <c r="U1833" s="80"/>
      <c r="V1833" s="80"/>
      <c r="W1833" s="80"/>
      <c r="X1833" s="80"/>
      <c r="Y1833" s="80"/>
      <c r="Z1833" s="80"/>
      <c r="AA1833" s="80"/>
      <c r="AB1833" s="80"/>
      <c r="AC1833" s="80"/>
      <c r="AD1833" s="80"/>
      <c r="AE1833" s="69"/>
      <c r="AF1833" s="69"/>
      <c r="AG1833" s="69"/>
      <c r="AH1833" s="80"/>
      <c r="AI1833" s="80"/>
      <c r="AJ1833" s="69"/>
      <c r="AK1833" s="69"/>
      <c r="AL1833" s="80"/>
      <c r="AM1833" s="80"/>
      <c r="AN1833" s="69"/>
      <c r="AO1833" s="69"/>
      <c r="AP1833" s="80"/>
      <c r="AQ1833" s="80"/>
      <c r="AR1833" s="69"/>
      <c r="AS1833" s="69"/>
      <c r="AT1833" s="80"/>
      <c r="AU1833" s="80"/>
      <c r="AV1833" s="69"/>
      <c r="AW1833" s="69"/>
      <c r="AX1833" s="80"/>
      <c r="AY1833" s="80"/>
      <c r="AZ1833" s="69"/>
      <c r="BA1833" s="69"/>
      <c r="BB1833" s="80"/>
      <c r="BC1833" s="80"/>
      <c r="BD1833" s="69"/>
      <c r="BE1833" s="69"/>
      <c r="BF1833" s="80"/>
      <c r="BG1833" s="80"/>
      <c r="BH1833" s="69"/>
      <c r="BI1833" s="69"/>
      <c r="BJ1833" s="80"/>
      <c r="BK1833" s="80"/>
      <c r="BL1833" s="69"/>
      <c r="BM1833" s="69"/>
      <c r="BN1833" s="80"/>
      <c r="BO1833" s="80"/>
      <c r="BP1833" s="69"/>
      <c r="BQ1833" s="69"/>
      <c r="BR1833" s="80"/>
      <c r="BS1833" s="80"/>
      <c r="BT1833" s="69"/>
      <c r="BU1833" s="69"/>
      <c r="BV1833" s="80"/>
      <c r="BW1833" s="80"/>
      <c r="BX1833" s="69"/>
      <c r="BY1833" s="69"/>
      <c r="BZ1833" s="80"/>
      <c r="CA1833" s="80"/>
      <c r="CB1833" s="69"/>
      <c r="CC1833" s="69"/>
      <c r="CD1833" s="80"/>
      <c r="CE1833" s="80"/>
      <c r="CF1833" s="69"/>
      <c r="CG1833" s="69"/>
      <c r="CH1833" s="69"/>
      <c r="CI1833" s="69"/>
      <c r="CJ1833" s="69"/>
      <c r="CK1833" s="69"/>
      <c r="CL1833" s="68"/>
      <c r="CM1833" s="67"/>
      <c r="CN1833" s="67"/>
      <c r="CO1833" s="68"/>
      <c r="CP1833" s="68"/>
      <c r="CQ1833" s="67"/>
      <c r="CR1833" s="67"/>
      <c r="CS1833" s="69"/>
      <c r="CT1833" s="81"/>
      <c r="CU1833" s="69"/>
      <c r="CV1833" s="69"/>
      <c r="CW1833" s="69"/>
      <c r="CX1833" s="69"/>
      <c r="CY1833" s="69"/>
      <c r="CZ1833" s="69"/>
    </row>
    <row r="1834" spans="2:104">
      <c r="B1834" s="69"/>
      <c r="C1834" s="69"/>
      <c r="D1834" s="67"/>
      <c r="E1834" s="69"/>
      <c r="F1834" s="68"/>
      <c r="G1834" s="67"/>
      <c r="H1834" s="69"/>
      <c r="I1834" s="69"/>
      <c r="J1834" s="69"/>
      <c r="K1834" s="69"/>
      <c r="L1834" s="69"/>
      <c r="M1834" s="69"/>
      <c r="N1834" s="69"/>
      <c r="O1834" s="69"/>
      <c r="P1834" s="69"/>
      <c r="Q1834" s="69"/>
      <c r="R1834" s="69"/>
      <c r="S1834" s="80"/>
      <c r="T1834" s="80"/>
      <c r="U1834" s="80"/>
      <c r="V1834" s="80"/>
      <c r="W1834" s="80"/>
      <c r="X1834" s="80"/>
      <c r="Y1834" s="80"/>
      <c r="Z1834" s="80"/>
      <c r="AA1834" s="80"/>
      <c r="AB1834" s="80"/>
      <c r="AC1834" s="80"/>
      <c r="AD1834" s="80"/>
      <c r="AE1834" s="69"/>
      <c r="AF1834" s="69"/>
      <c r="AG1834" s="69"/>
      <c r="AH1834" s="80"/>
      <c r="AI1834" s="80"/>
      <c r="AJ1834" s="69"/>
      <c r="AK1834" s="69"/>
      <c r="AL1834" s="80"/>
      <c r="AM1834" s="80"/>
      <c r="AN1834" s="69"/>
      <c r="AO1834" s="69"/>
      <c r="AP1834" s="80"/>
      <c r="AQ1834" s="80"/>
      <c r="AR1834" s="69"/>
      <c r="AS1834" s="69"/>
      <c r="AT1834" s="80"/>
      <c r="AU1834" s="80"/>
      <c r="AV1834" s="69"/>
      <c r="AW1834" s="69"/>
      <c r="AX1834" s="80"/>
      <c r="AY1834" s="80"/>
      <c r="AZ1834" s="69"/>
      <c r="BA1834" s="69"/>
      <c r="BB1834" s="80"/>
      <c r="BC1834" s="80"/>
      <c r="BD1834" s="69"/>
      <c r="BE1834" s="69"/>
      <c r="BF1834" s="80"/>
      <c r="BG1834" s="80"/>
      <c r="BH1834" s="69"/>
      <c r="BI1834" s="69"/>
      <c r="BJ1834" s="80"/>
      <c r="BK1834" s="80"/>
      <c r="BL1834" s="69"/>
      <c r="BM1834" s="69"/>
      <c r="BN1834" s="80"/>
      <c r="BO1834" s="80"/>
      <c r="BP1834" s="69"/>
      <c r="BQ1834" s="69"/>
      <c r="BR1834" s="80"/>
      <c r="BS1834" s="80"/>
      <c r="BT1834" s="69"/>
      <c r="BU1834" s="69"/>
      <c r="BV1834" s="80"/>
      <c r="BW1834" s="80"/>
      <c r="BX1834" s="69"/>
      <c r="BY1834" s="69"/>
      <c r="BZ1834" s="80"/>
      <c r="CA1834" s="80"/>
      <c r="CB1834" s="69"/>
      <c r="CC1834" s="69"/>
      <c r="CD1834" s="80"/>
      <c r="CE1834" s="80"/>
      <c r="CF1834" s="69"/>
      <c r="CG1834" s="69"/>
      <c r="CH1834" s="69"/>
      <c r="CI1834" s="69"/>
      <c r="CJ1834" s="69"/>
      <c r="CK1834" s="69"/>
      <c r="CL1834" s="68"/>
      <c r="CM1834" s="67"/>
      <c r="CN1834" s="67"/>
      <c r="CO1834" s="68"/>
      <c r="CP1834" s="68"/>
      <c r="CQ1834" s="67"/>
      <c r="CR1834" s="67"/>
      <c r="CS1834" s="69"/>
      <c r="CT1834" s="81"/>
      <c r="CU1834" s="69"/>
      <c r="CV1834" s="69"/>
      <c r="CW1834" s="69"/>
      <c r="CX1834" s="69"/>
      <c r="CY1834" s="69"/>
      <c r="CZ1834" s="69"/>
    </row>
    <row r="1835" spans="2:104">
      <c r="B1835" s="69"/>
      <c r="C1835" s="69"/>
      <c r="D1835" s="67"/>
      <c r="E1835" s="69"/>
      <c r="F1835" s="68"/>
      <c r="G1835" s="67"/>
      <c r="H1835" s="69"/>
      <c r="I1835" s="69"/>
      <c r="J1835" s="69"/>
      <c r="K1835" s="69"/>
      <c r="L1835" s="69"/>
      <c r="M1835" s="69"/>
      <c r="N1835" s="69"/>
      <c r="O1835" s="69"/>
      <c r="P1835" s="69"/>
      <c r="Q1835" s="69"/>
      <c r="R1835" s="69"/>
      <c r="S1835" s="80"/>
      <c r="T1835" s="80"/>
      <c r="U1835" s="80"/>
      <c r="V1835" s="80"/>
      <c r="W1835" s="80"/>
      <c r="X1835" s="80"/>
      <c r="Y1835" s="80"/>
      <c r="Z1835" s="80"/>
      <c r="AA1835" s="80"/>
      <c r="AB1835" s="80"/>
      <c r="AC1835" s="80"/>
      <c r="AD1835" s="80"/>
      <c r="AE1835" s="69"/>
      <c r="AF1835" s="69"/>
      <c r="AG1835" s="69"/>
      <c r="AH1835" s="80"/>
      <c r="AI1835" s="80"/>
      <c r="AJ1835" s="69"/>
      <c r="AK1835" s="69"/>
      <c r="AL1835" s="80"/>
      <c r="AM1835" s="80"/>
      <c r="AN1835" s="69"/>
      <c r="AO1835" s="69"/>
      <c r="AP1835" s="80"/>
      <c r="AQ1835" s="80"/>
      <c r="AR1835" s="69"/>
      <c r="AS1835" s="69"/>
      <c r="AT1835" s="80"/>
      <c r="AU1835" s="80"/>
      <c r="AV1835" s="69"/>
      <c r="AW1835" s="69"/>
      <c r="AX1835" s="80"/>
      <c r="AY1835" s="80"/>
      <c r="AZ1835" s="69"/>
      <c r="BA1835" s="69"/>
      <c r="BB1835" s="80"/>
      <c r="BC1835" s="80"/>
      <c r="BD1835" s="69"/>
      <c r="BE1835" s="69"/>
      <c r="BF1835" s="80"/>
      <c r="BG1835" s="80"/>
      <c r="BH1835" s="69"/>
      <c r="BI1835" s="69"/>
      <c r="BJ1835" s="80"/>
      <c r="BK1835" s="80"/>
      <c r="BL1835" s="69"/>
      <c r="BM1835" s="69"/>
      <c r="BN1835" s="80"/>
      <c r="BO1835" s="80"/>
      <c r="BP1835" s="69"/>
      <c r="BQ1835" s="69"/>
      <c r="BR1835" s="80"/>
      <c r="BS1835" s="80"/>
      <c r="BT1835" s="69"/>
      <c r="BU1835" s="69"/>
      <c r="BV1835" s="80"/>
      <c r="BW1835" s="80"/>
      <c r="BX1835" s="69"/>
      <c r="BY1835" s="69"/>
      <c r="BZ1835" s="80"/>
      <c r="CA1835" s="80"/>
      <c r="CB1835" s="69"/>
      <c r="CC1835" s="69"/>
      <c r="CD1835" s="80"/>
      <c r="CE1835" s="80"/>
      <c r="CF1835" s="69"/>
      <c r="CG1835" s="69"/>
      <c r="CH1835" s="69"/>
      <c r="CI1835" s="69"/>
      <c r="CJ1835" s="69"/>
      <c r="CK1835" s="69"/>
      <c r="CL1835" s="68"/>
      <c r="CM1835" s="67"/>
      <c r="CN1835" s="67"/>
      <c r="CO1835" s="68"/>
      <c r="CP1835" s="68"/>
      <c r="CQ1835" s="67"/>
      <c r="CR1835" s="67"/>
      <c r="CS1835" s="69"/>
      <c r="CT1835" s="81"/>
      <c r="CU1835" s="69"/>
      <c r="CV1835" s="69"/>
      <c r="CW1835" s="69"/>
      <c r="CX1835" s="69"/>
      <c r="CY1835" s="69"/>
      <c r="CZ1835" s="69"/>
    </row>
    <row r="1836" spans="2:104">
      <c r="B1836" s="69"/>
      <c r="C1836" s="69"/>
      <c r="D1836" s="67"/>
      <c r="E1836" s="69"/>
      <c r="F1836" s="68"/>
      <c r="G1836" s="67"/>
      <c r="H1836" s="69"/>
      <c r="I1836" s="69"/>
      <c r="J1836" s="69"/>
      <c r="K1836" s="69"/>
      <c r="L1836" s="69"/>
      <c r="M1836" s="69"/>
      <c r="N1836" s="69"/>
      <c r="O1836" s="69"/>
      <c r="P1836" s="69"/>
      <c r="Q1836" s="69"/>
      <c r="R1836" s="69"/>
      <c r="S1836" s="80"/>
      <c r="T1836" s="80"/>
      <c r="U1836" s="80"/>
      <c r="V1836" s="80"/>
      <c r="W1836" s="80"/>
      <c r="X1836" s="80"/>
      <c r="Y1836" s="80"/>
      <c r="Z1836" s="80"/>
      <c r="AA1836" s="80"/>
      <c r="AB1836" s="80"/>
      <c r="AC1836" s="80"/>
      <c r="AD1836" s="80"/>
      <c r="AE1836" s="69"/>
      <c r="AF1836" s="69"/>
      <c r="AG1836" s="69"/>
      <c r="AH1836" s="80"/>
      <c r="AI1836" s="80"/>
      <c r="AJ1836" s="69"/>
      <c r="AK1836" s="69"/>
      <c r="AL1836" s="80"/>
      <c r="AM1836" s="80"/>
      <c r="AN1836" s="69"/>
      <c r="AO1836" s="69"/>
      <c r="AP1836" s="80"/>
      <c r="AQ1836" s="80"/>
      <c r="AR1836" s="69"/>
      <c r="AS1836" s="69"/>
      <c r="AT1836" s="80"/>
      <c r="AU1836" s="80"/>
      <c r="AV1836" s="69"/>
      <c r="AW1836" s="69"/>
      <c r="AX1836" s="80"/>
      <c r="AY1836" s="80"/>
      <c r="AZ1836" s="69"/>
      <c r="BA1836" s="69"/>
      <c r="BB1836" s="80"/>
      <c r="BC1836" s="80"/>
      <c r="BD1836" s="69"/>
      <c r="BE1836" s="69"/>
      <c r="BF1836" s="80"/>
      <c r="BG1836" s="80"/>
      <c r="BH1836" s="69"/>
      <c r="BI1836" s="69"/>
      <c r="BJ1836" s="80"/>
      <c r="BK1836" s="80"/>
      <c r="BL1836" s="69"/>
      <c r="BM1836" s="69"/>
      <c r="BN1836" s="80"/>
      <c r="BO1836" s="80"/>
      <c r="BP1836" s="69"/>
      <c r="BQ1836" s="69"/>
      <c r="BR1836" s="80"/>
      <c r="BS1836" s="80"/>
      <c r="BT1836" s="69"/>
      <c r="BU1836" s="69"/>
      <c r="BV1836" s="80"/>
      <c r="BW1836" s="80"/>
      <c r="BX1836" s="69"/>
      <c r="BY1836" s="69"/>
      <c r="BZ1836" s="80"/>
      <c r="CA1836" s="80"/>
      <c r="CB1836" s="69"/>
      <c r="CC1836" s="69"/>
      <c r="CD1836" s="80"/>
      <c r="CE1836" s="80"/>
      <c r="CF1836" s="69"/>
      <c r="CG1836" s="69"/>
      <c r="CH1836" s="69"/>
      <c r="CI1836" s="69"/>
      <c r="CJ1836" s="69"/>
      <c r="CK1836" s="69"/>
      <c r="CL1836" s="68"/>
      <c r="CM1836" s="67"/>
      <c r="CN1836" s="67"/>
      <c r="CO1836" s="68"/>
      <c r="CP1836" s="68"/>
      <c r="CQ1836" s="67"/>
      <c r="CR1836" s="67"/>
      <c r="CS1836" s="69"/>
      <c r="CT1836" s="81"/>
      <c r="CU1836" s="69"/>
      <c r="CV1836" s="69"/>
      <c r="CW1836" s="69"/>
      <c r="CX1836" s="69"/>
      <c r="CY1836" s="69"/>
      <c r="CZ1836" s="69"/>
    </row>
    <row r="1837" spans="2:104">
      <c r="B1837" s="69"/>
      <c r="C1837" s="69"/>
      <c r="D1837" s="67"/>
      <c r="E1837" s="69"/>
      <c r="F1837" s="68"/>
      <c r="G1837" s="67"/>
      <c r="H1837" s="69"/>
      <c r="I1837" s="69"/>
      <c r="J1837" s="69"/>
      <c r="K1837" s="69"/>
      <c r="L1837" s="69"/>
      <c r="M1837" s="69"/>
      <c r="N1837" s="69"/>
      <c r="O1837" s="69"/>
      <c r="P1837" s="69"/>
      <c r="Q1837" s="69"/>
      <c r="R1837" s="69"/>
      <c r="S1837" s="80"/>
      <c r="T1837" s="80"/>
      <c r="U1837" s="80"/>
      <c r="V1837" s="80"/>
      <c r="W1837" s="80"/>
      <c r="X1837" s="80"/>
      <c r="Y1837" s="80"/>
      <c r="Z1837" s="80"/>
      <c r="AA1837" s="80"/>
      <c r="AB1837" s="80"/>
      <c r="AC1837" s="80"/>
      <c r="AD1837" s="80"/>
      <c r="AE1837" s="69"/>
      <c r="AF1837" s="69"/>
      <c r="AG1837" s="69"/>
      <c r="AH1837" s="80"/>
      <c r="AI1837" s="80"/>
      <c r="AJ1837" s="69"/>
      <c r="AK1837" s="69"/>
      <c r="AL1837" s="80"/>
      <c r="AM1837" s="80"/>
      <c r="AN1837" s="69"/>
      <c r="AO1837" s="69"/>
      <c r="AP1837" s="80"/>
      <c r="AQ1837" s="80"/>
      <c r="AR1837" s="69"/>
      <c r="AS1837" s="69"/>
      <c r="AT1837" s="80"/>
      <c r="AU1837" s="80"/>
      <c r="AV1837" s="69"/>
      <c r="AW1837" s="69"/>
      <c r="AX1837" s="80"/>
      <c r="AY1837" s="80"/>
      <c r="AZ1837" s="69"/>
      <c r="BA1837" s="69"/>
      <c r="BB1837" s="80"/>
      <c r="BC1837" s="80"/>
      <c r="BD1837" s="69"/>
      <c r="BE1837" s="69"/>
      <c r="BF1837" s="80"/>
      <c r="BG1837" s="80"/>
      <c r="BH1837" s="69"/>
      <c r="BI1837" s="69"/>
      <c r="BJ1837" s="80"/>
      <c r="BK1837" s="80"/>
      <c r="BL1837" s="69"/>
      <c r="BM1837" s="69"/>
      <c r="BN1837" s="80"/>
      <c r="BO1837" s="80"/>
      <c r="BP1837" s="69"/>
      <c r="BQ1837" s="69"/>
      <c r="BR1837" s="80"/>
      <c r="BS1837" s="80"/>
      <c r="BT1837" s="69"/>
      <c r="BU1837" s="69"/>
      <c r="BV1837" s="80"/>
      <c r="BW1837" s="80"/>
      <c r="BX1837" s="69"/>
      <c r="BY1837" s="69"/>
      <c r="BZ1837" s="80"/>
      <c r="CA1837" s="80"/>
      <c r="CB1837" s="69"/>
      <c r="CC1837" s="69"/>
      <c r="CD1837" s="80"/>
      <c r="CE1837" s="80"/>
      <c r="CF1837" s="69"/>
      <c r="CG1837" s="69"/>
      <c r="CH1837" s="69"/>
      <c r="CI1837" s="69"/>
      <c r="CJ1837" s="69"/>
      <c r="CK1837" s="69"/>
      <c r="CL1837" s="68"/>
      <c r="CM1837" s="67"/>
      <c r="CN1837" s="67"/>
      <c r="CO1837" s="68"/>
      <c r="CP1837" s="68"/>
      <c r="CQ1837" s="67"/>
      <c r="CR1837" s="67"/>
      <c r="CS1837" s="69"/>
      <c r="CT1837" s="81"/>
      <c r="CU1837" s="69"/>
      <c r="CV1837" s="69"/>
      <c r="CW1837" s="69"/>
      <c r="CX1837" s="69"/>
      <c r="CY1837" s="69"/>
      <c r="CZ1837" s="69"/>
    </row>
    <row r="1838" spans="2:104">
      <c r="B1838" s="69"/>
      <c r="C1838" s="69"/>
      <c r="D1838" s="67"/>
      <c r="E1838" s="69"/>
      <c r="F1838" s="68"/>
      <c r="G1838" s="67"/>
      <c r="H1838" s="69"/>
      <c r="I1838" s="69"/>
      <c r="J1838" s="69"/>
      <c r="K1838" s="69"/>
      <c r="L1838" s="69"/>
      <c r="M1838" s="69"/>
      <c r="N1838" s="69"/>
      <c r="O1838" s="69"/>
      <c r="P1838" s="69"/>
      <c r="Q1838" s="69"/>
      <c r="R1838" s="69"/>
      <c r="S1838" s="80"/>
      <c r="T1838" s="80"/>
      <c r="U1838" s="80"/>
      <c r="V1838" s="80"/>
      <c r="W1838" s="80"/>
      <c r="X1838" s="80"/>
      <c r="Y1838" s="80"/>
      <c r="Z1838" s="80"/>
      <c r="AA1838" s="80"/>
      <c r="AB1838" s="80"/>
      <c r="AC1838" s="80"/>
      <c r="AD1838" s="80"/>
      <c r="AE1838" s="69"/>
      <c r="AF1838" s="69"/>
      <c r="AG1838" s="69"/>
      <c r="AH1838" s="80"/>
      <c r="AI1838" s="80"/>
      <c r="AJ1838" s="69"/>
      <c r="AK1838" s="69"/>
      <c r="AL1838" s="80"/>
      <c r="AM1838" s="80"/>
      <c r="AN1838" s="69"/>
      <c r="AO1838" s="69"/>
      <c r="AP1838" s="80"/>
      <c r="AQ1838" s="80"/>
      <c r="AR1838" s="69"/>
      <c r="AS1838" s="69"/>
      <c r="AT1838" s="80"/>
      <c r="AU1838" s="80"/>
      <c r="AV1838" s="69"/>
      <c r="AW1838" s="69"/>
      <c r="AX1838" s="80"/>
      <c r="AY1838" s="80"/>
      <c r="AZ1838" s="69"/>
      <c r="BA1838" s="69"/>
      <c r="BB1838" s="80"/>
      <c r="BC1838" s="80"/>
      <c r="BD1838" s="69"/>
      <c r="BE1838" s="69"/>
      <c r="BF1838" s="80"/>
      <c r="BG1838" s="80"/>
      <c r="BH1838" s="69"/>
      <c r="BI1838" s="69"/>
      <c r="BJ1838" s="80"/>
      <c r="BK1838" s="80"/>
      <c r="BL1838" s="69"/>
      <c r="BM1838" s="69"/>
      <c r="BN1838" s="80"/>
      <c r="BO1838" s="80"/>
      <c r="BP1838" s="69"/>
      <c r="BQ1838" s="69"/>
      <c r="BR1838" s="80"/>
      <c r="BS1838" s="80"/>
      <c r="BT1838" s="69"/>
      <c r="BU1838" s="69"/>
      <c r="BV1838" s="80"/>
      <c r="BW1838" s="80"/>
      <c r="BX1838" s="69"/>
      <c r="BY1838" s="69"/>
      <c r="BZ1838" s="80"/>
      <c r="CA1838" s="80"/>
      <c r="CB1838" s="69"/>
      <c r="CC1838" s="69"/>
      <c r="CD1838" s="80"/>
      <c r="CE1838" s="80"/>
      <c r="CF1838" s="69"/>
      <c r="CG1838" s="69"/>
      <c r="CH1838" s="69"/>
      <c r="CI1838" s="69"/>
      <c r="CJ1838" s="69"/>
      <c r="CK1838" s="69"/>
      <c r="CL1838" s="68"/>
      <c r="CM1838" s="67"/>
      <c r="CN1838" s="67"/>
      <c r="CO1838" s="68"/>
      <c r="CP1838" s="68"/>
      <c r="CQ1838" s="67"/>
      <c r="CR1838" s="67"/>
      <c r="CS1838" s="69"/>
      <c r="CT1838" s="81"/>
      <c r="CU1838" s="69"/>
      <c r="CV1838" s="69"/>
      <c r="CW1838" s="69"/>
      <c r="CX1838" s="69"/>
      <c r="CY1838" s="69"/>
      <c r="CZ1838" s="69"/>
    </row>
    <row r="1839" spans="2:104">
      <c r="B1839" s="69"/>
      <c r="C1839" s="69"/>
      <c r="D1839" s="67"/>
      <c r="E1839" s="69"/>
      <c r="F1839" s="68"/>
      <c r="G1839" s="67"/>
      <c r="H1839" s="69"/>
      <c r="I1839" s="69"/>
      <c r="J1839" s="69"/>
      <c r="K1839" s="69"/>
      <c r="L1839" s="69"/>
      <c r="M1839" s="69"/>
      <c r="N1839" s="69"/>
      <c r="O1839" s="69"/>
      <c r="P1839" s="69"/>
      <c r="Q1839" s="69"/>
      <c r="R1839" s="69"/>
      <c r="S1839" s="80"/>
      <c r="T1839" s="80"/>
      <c r="U1839" s="80"/>
      <c r="V1839" s="80"/>
      <c r="W1839" s="80"/>
      <c r="X1839" s="80"/>
      <c r="Y1839" s="80"/>
      <c r="Z1839" s="80"/>
      <c r="AA1839" s="80"/>
      <c r="AB1839" s="80"/>
      <c r="AC1839" s="80"/>
      <c r="AD1839" s="80"/>
      <c r="AE1839" s="69"/>
      <c r="AF1839" s="69"/>
      <c r="AG1839" s="69"/>
      <c r="AH1839" s="80"/>
      <c r="AI1839" s="80"/>
      <c r="AJ1839" s="69"/>
      <c r="AK1839" s="69"/>
      <c r="AL1839" s="80"/>
      <c r="AM1839" s="80"/>
      <c r="AN1839" s="69"/>
      <c r="AO1839" s="69"/>
      <c r="AP1839" s="80"/>
      <c r="AQ1839" s="80"/>
      <c r="AR1839" s="69"/>
      <c r="AS1839" s="69"/>
      <c r="AT1839" s="80"/>
      <c r="AU1839" s="80"/>
      <c r="AV1839" s="69"/>
      <c r="AW1839" s="69"/>
      <c r="AX1839" s="80"/>
      <c r="AY1839" s="80"/>
      <c r="AZ1839" s="69"/>
      <c r="BA1839" s="69"/>
      <c r="BB1839" s="80"/>
      <c r="BC1839" s="80"/>
      <c r="BD1839" s="69"/>
      <c r="BE1839" s="69"/>
      <c r="BF1839" s="80"/>
      <c r="BG1839" s="80"/>
      <c r="BH1839" s="69"/>
      <c r="BI1839" s="69"/>
      <c r="BJ1839" s="80"/>
      <c r="BK1839" s="80"/>
      <c r="BL1839" s="69"/>
      <c r="BM1839" s="69"/>
      <c r="BN1839" s="80"/>
      <c r="BO1839" s="80"/>
      <c r="BP1839" s="69"/>
      <c r="BQ1839" s="69"/>
      <c r="BR1839" s="80"/>
      <c r="BS1839" s="80"/>
      <c r="BT1839" s="69"/>
      <c r="BU1839" s="69"/>
      <c r="BV1839" s="80"/>
      <c r="BW1839" s="80"/>
      <c r="BX1839" s="69"/>
      <c r="BY1839" s="69"/>
      <c r="BZ1839" s="80"/>
      <c r="CA1839" s="80"/>
      <c r="CB1839" s="69"/>
      <c r="CC1839" s="69"/>
      <c r="CD1839" s="80"/>
      <c r="CE1839" s="80"/>
      <c r="CF1839" s="69"/>
      <c r="CG1839" s="69"/>
      <c r="CH1839" s="69"/>
      <c r="CI1839" s="69"/>
      <c r="CJ1839" s="69"/>
      <c r="CK1839" s="69"/>
      <c r="CL1839" s="68"/>
      <c r="CM1839" s="67"/>
      <c r="CN1839" s="67"/>
      <c r="CO1839" s="68"/>
      <c r="CP1839" s="68"/>
      <c r="CQ1839" s="67"/>
      <c r="CR1839" s="67"/>
      <c r="CS1839" s="69"/>
      <c r="CT1839" s="81"/>
      <c r="CU1839" s="69"/>
      <c r="CV1839" s="69"/>
      <c r="CW1839" s="69"/>
      <c r="CX1839" s="69"/>
      <c r="CY1839" s="69"/>
      <c r="CZ1839" s="69"/>
    </row>
    <row r="1840" spans="2:104">
      <c r="B1840" s="69"/>
      <c r="C1840" s="69"/>
      <c r="D1840" s="67"/>
      <c r="E1840" s="69"/>
      <c r="F1840" s="68"/>
      <c r="G1840" s="67"/>
      <c r="H1840" s="69"/>
      <c r="I1840" s="69"/>
      <c r="J1840" s="69"/>
      <c r="K1840" s="69"/>
      <c r="L1840" s="69"/>
      <c r="M1840" s="69"/>
      <c r="N1840" s="69"/>
      <c r="O1840" s="69"/>
      <c r="P1840" s="69"/>
      <c r="Q1840" s="69"/>
      <c r="R1840" s="69"/>
      <c r="S1840" s="80"/>
      <c r="T1840" s="80"/>
      <c r="U1840" s="80"/>
      <c r="V1840" s="80"/>
      <c r="W1840" s="80"/>
      <c r="X1840" s="80"/>
      <c r="Y1840" s="80"/>
      <c r="Z1840" s="80"/>
      <c r="AA1840" s="80"/>
      <c r="AB1840" s="80"/>
      <c r="AC1840" s="80"/>
      <c r="AD1840" s="80"/>
      <c r="AE1840" s="69"/>
      <c r="AF1840" s="69"/>
      <c r="AG1840" s="69"/>
      <c r="AH1840" s="80"/>
      <c r="AI1840" s="80"/>
      <c r="AJ1840" s="69"/>
      <c r="AK1840" s="69"/>
      <c r="AL1840" s="80"/>
      <c r="AM1840" s="80"/>
      <c r="AN1840" s="69"/>
      <c r="AO1840" s="69"/>
      <c r="AP1840" s="80"/>
      <c r="AQ1840" s="80"/>
      <c r="AR1840" s="69"/>
      <c r="AS1840" s="69"/>
      <c r="AT1840" s="80"/>
      <c r="AU1840" s="80"/>
      <c r="AV1840" s="69"/>
      <c r="AW1840" s="69"/>
      <c r="AX1840" s="80"/>
      <c r="AY1840" s="80"/>
      <c r="AZ1840" s="69"/>
      <c r="BA1840" s="69"/>
      <c r="BB1840" s="80"/>
      <c r="BC1840" s="80"/>
      <c r="BD1840" s="69"/>
      <c r="BE1840" s="69"/>
      <c r="BF1840" s="80"/>
      <c r="BG1840" s="80"/>
      <c r="BH1840" s="69"/>
      <c r="BI1840" s="69"/>
      <c r="BJ1840" s="80"/>
      <c r="BK1840" s="80"/>
      <c r="BL1840" s="69"/>
      <c r="BM1840" s="69"/>
      <c r="BN1840" s="80"/>
      <c r="BO1840" s="80"/>
      <c r="BP1840" s="69"/>
      <c r="BQ1840" s="69"/>
      <c r="BR1840" s="80"/>
      <c r="BS1840" s="80"/>
      <c r="BT1840" s="69"/>
      <c r="BU1840" s="69"/>
      <c r="BV1840" s="80"/>
      <c r="BW1840" s="80"/>
      <c r="BX1840" s="69"/>
      <c r="BY1840" s="69"/>
      <c r="BZ1840" s="80"/>
      <c r="CA1840" s="80"/>
      <c r="CB1840" s="69"/>
      <c r="CC1840" s="69"/>
      <c r="CD1840" s="80"/>
      <c r="CE1840" s="80"/>
      <c r="CF1840" s="69"/>
      <c r="CG1840" s="69"/>
      <c r="CH1840" s="69"/>
      <c r="CI1840" s="69"/>
      <c r="CJ1840" s="69"/>
      <c r="CK1840" s="69"/>
      <c r="CL1840" s="68"/>
      <c r="CM1840" s="67"/>
      <c r="CN1840" s="67"/>
      <c r="CO1840" s="68"/>
      <c r="CP1840" s="68"/>
      <c r="CQ1840" s="67"/>
      <c r="CR1840" s="67"/>
      <c r="CS1840" s="69"/>
      <c r="CT1840" s="81"/>
      <c r="CU1840" s="69"/>
      <c r="CV1840" s="69"/>
      <c r="CW1840" s="69"/>
      <c r="CX1840" s="69"/>
      <c r="CY1840" s="69"/>
      <c r="CZ1840" s="69"/>
    </row>
    <row r="1841" spans="2:104">
      <c r="B1841" s="69"/>
      <c r="C1841" s="69"/>
      <c r="D1841" s="67"/>
      <c r="E1841" s="69"/>
      <c r="F1841" s="68"/>
      <c r="G1841" s="67"/>
      <c r="H1841" s="69"/>
      <c r="I1841" s="69"/>
      <c r="J1841" s="69"/>
      <c r="K1841" s="69"/>
      <c r="L1841" s="69"/>
      <c r="M1841" s="69"/>
      <c r="N1841" s="69"/>
      <c r="O1841" s="69"/>
      <c r="P1841" s="69"/>
      <c r="Q1841" s="69"/>
      <c r="R1841" s="69"/>
      <c r="S1841" s="80"/>
      <c r="T1841" s="80"/>
      <c r="U1841" s="80"/>
      <c r="V1841" s="80"/>
      <c r="W1841" s="80"/>
      <c r="X1841" s="80"/>
      <c r="Y1841" s="80"/>
      <c r="Z1841" s="80"/>
      <c r="AA1841" s="80"/>
      <c r="AB1841" s="80"/>
      <c r="AC1841" s="80"/>
      <c r="AD1841" s="80"/>
      <c r="AE1841" s="69"/>
      <c r="AF1841" s="69"/>
      <c r="AG1841" s="69"/>
      <c r="AH1841" s="80"/>
      <c r="AI1841" s="80"/>
      <c r="AJ1841" s="69"/>
      <c r="AK1841" s="69"/>
      <c r="AL1841" s="80"/>
      <c r="AM1841" s="80"/>
      <c r="AN1841" s="69"/>
      <c r="AO1841" s="69"/>
      <c r="AP1841" s="80"/>
      <c r="AQ1841" s="80"/>
      <c r="AR1841" s="69"/>
      <c r="AS1841" s="69"/>
      <c r="AT1841" s="80"/>
      <c r="AU1841" s="80"/>
      <c r="AV1841" s="69"/>
      <c r="AW1841" s="69"/>
      <c r="AX1841" s="80"/>
      <c r="AY1841" s="80"/>
      <c r="AZ1841" s="69"/>
      <c r="BA1841" s="69"/>
      <c r="BB1841" s="80"/>
      <c r="BC1841" s="80"/>
      <c r="BD1841" s="69"/>
      <c r="BE1841" s="69"/>
      <c r="BF1841" s="80"/>
      <c r="BG1841" s="80"/>
      <c r="BH1841" s="69"/>
      <c r="BI1841" s="69"/>
      <c r="BJ1841" s="80"/>
      <c r="BK1841" s="80"/>
      <c r="BL1841" s="69"/>
      <c r="BM1841" s="69"/>
      <c r="BN1841" s="80"/>
      <c r="BO1841" s="80"/>
      <c r="BP1841" s="69"/>
      <c r="BQ1841" s="69"/>
      <c r="BR1841" s="80"/>
      <c r="BS1841" s="80"/>
      <c r="BT1841" s="69"/>
      <c r="BU1841" s="69"/>
      <c r="BV1841" s="80"/>
      <c r="BW1841" s="80"/>
      <c r="BX1841" s="69"/>
      <c r="BY1841" s="69"/>
      <c r="BZ1841" s="80"/>
      <c r="CA1841" s="80"/>
      <c r="CB1841" s="69"/>
      <c r="CC1841" s="69"/>
      <c r="CD1841" s="80"/>
      <c r="CE1841" s="80"/>
      <c r="CF1841" s="69"/>
      <c r="CG1841" s="69"/>
      <c r="CH1841" s="69"/>
      <c r="CI1841" s="69"/>
      <c r="CJ1841" s="69"/>
      <c r="CK1841" s="69"/>
      <c r="CL1841" s="68"/>
      <c r="CM1841" s="67"/>
      <c r="CN1841" s="67"/>
      <c r="CO1841" s="68"/>
      <c r="CP1841" s="68"/>
      <c r="CQ1841" s="67"/>
      <c r="CR1841" s="67"/>
      <c r="CS1841" s="69"/>
      <c r="CT1841" s="81"/>
      <c r="CU1841" s="69"/>
      <c r="CV1841" s="69"/>
      <c r="CW1841" s="69"/>
      <c r="CX1841" s="69"/>
      <c r="CY1841" s="69"/>
      <c r="CZ1841" s="69"/>
    </row>
    <row r="1842" spans="2:104">
      <c r="B1842" s="69"/>
      <c r="C1842" s="69"/>
      <c r="D1842" s="67"/>
      <c r="E1842" s="69"/>
      <c r="F1842" s="68"/>
      <c r="G1842" s="67"/>
      <c r="H1842" s="69"/>
      <c r="I1842" s="69"/>
      <c r="J1842" s="69"/>
      <c r="K1842" s="69"/>
      <c r="L1842" s="69"/>
      <c r="M1842" s="69"/>
      <c r="N1842" s="69"/>
      <c r="O1842" s="69"/>
      <c r="P1842" s="69"/>
      <c r="Q1842" s="69"/>
      <c r="R1842" s="69"/>
      <c r="S1842" s="80"/>
      <c r="T1842" s="80"/>
      <c r="U1842" s="80"/>
      <c r="V1842" s="80"/>
      <c r="W1842" s="80"/>
      <c r="X1842" s="80"/>
      <c r="Y1842" s="80"/>
      <c r="Z1842" s="80"/>
      <c r="AA1842" s="80"/>
      <c r="AB1842" s="80"/>
      <c r="AC1842" s="80"/>
      <c r="AD1842" s="80"/>
      <c r="AE1842" s="69"/>
      <c r="AF1842" s="69"/>
      <c r="AG1842" s="69"/>
      <c r="AH1842" s="80"/>
      <c r="AI1842" s="80"/>
      <c r="AJ1842" s="69"/>
      <c r="AK1842" s="69"/>
      <c r="AL1842" s="80"/>
      <c r="AM1842" s="80"/>
      <c r="AN1842" s="69"/>
      <c r="AO1842" s="69"/>
      <c r="AP1842" s="80"/>
      <c r="AQ1842" s="80"/>
      <c r="AR1842" s="69"/>
      <c r="AS1842" s="69"/>
      <c r="AT1842" s="80"/>
      <c r="AU1842" s="80"/>
      <c r="AV1842" s="69"/>
      <c r="AW1842" s="69"/>
      <c r="AX1842" s="80"/>
      <c r="AY1842" s="80"/>
      <c r="AZ1842" s="69"/>
      <c r="BA1842" s="69"/>
      <c r="BB1842" s="80"/>
      <c r="BC1842" s="80"/>
      <c r="BD1842" s="69"/>
      <c r="BE1842" s="69"/>
      <c r="BF1842" s="80"/>
      <c r="BG1842" s="80"/>
      <c r="BH1842" s="69"/>
      <c r="BI1842" s="69"/>
      <c r="BJ1842" s="80"/>
      <c r="BK1842" s="80"/>
      <c r="BL1842" s="69"/>
      <c r="BM1842" s="69"/>
      <c r="BN1842" s="80"/>
      <c r="BO1842" s="80"/>
      <c r="BP1842" s="69"/>
      <c r="BQ1842" s="69"/>
      <c r="BR1842" s="80"/>
      <c r="BS1842" s="80"/>
      <c r="BT1842" s="69"/>
      <c r="BU1842" s="69"/>
      <c r="BV1842" s="80"/>
      <c r="BW1842" s="80"/>
      <c r="BX1842" s="69"/>
      <c r="BY1842" s="69"/>
      <c r="BZ1842" s="80"/>
      <c r="CA1842" s="80"/>
      <c r="CB1842" s="69"/>
      <c r="CC1842" s="69"/>
      <c r="CD1842" s="80"/>
      <c r="CE1842" s="80"/>
      <c r="CF1842" s="69"/>
      <c r="CG1842" s="69"/>
      <c r="CH1842" s="69"/>
      <c r="CI1842" s="69"/>
      <c r="CJ1842" s="69"/>
      <c r="CK1842" s="69"/>
      <c r="CL1842" s="68"/>
      <c r="CM1842" s="67"/>
      <c r="CN1842" s="67"/>
      <c r="CO1842" s="68"/>
      <c r="CP1842" s="68"/>
      <c r="CQ1842" s="67"/>
      <c r="CR1842" s="67"/>
      <c r="CS1842" s="69"/>
      <c r="CT1842" s="81"/>
      <c r="CU1842" s="69"/>
      <c r="CV1842" s="69"/>
      <c r="CW1842" s="69"/>
      <c r="CX1842" s="69"/>
      <c r="CY1842" s="69"/>
      <c r="CZ1842" s="69"/>
    </row>
    <row r="1843" spans="2:104">
      <c r="B1843" s="69"/>
      <c r="C1843" s="69"/>
      <c r="D1843" s="67"/>
      <c r="E1843" s="69"/>
      <c r="F1843" s="68"/>
      <c r="G1843" s="67"/>
      <c r="H1843" s="69"/>
      <c r="I1843" s="69"/>
      <c r="J1843" s="69"/>
      <c r="K1843" s="69"/>
      <c r="L1843" s="69"/>
      <c r="M1843" s="69"/>
      <c r="N1843" s="69"/>
      <c r="O1843" s="69"/>
      <c r="P1843" s="69"/>
      <c r="Q1843" s="69"/>
      <c r="R1843" s="69"/>
      <c r="S1843" s="80"/>
      <c r="T1843" s="80"/>
      <c r="U1843" s="80"/>
      <c r="V1843" s="80"/>
      <c r="W1843" s="80"/>
      <c r="X1843" s="80"/>
      <c r="Y1843" s="80"/>
      <c r="Z1843" s="80"/>
      <c r="AA1843" s="80"/>
      <c r="AB1843" s="80"/>
      <c r="AC1843" s="80"/>
      <c r="AD1843" s="80"/>
      <c r="AE1843" s="69"/>
      <c r="AF1843" s="69"/>
      <c r="AG1843" s="69"/>
      <c r="AH1843" s="80"/>
      <c r="AI1843" s="80"/>
      <c r="AJ1843" s="69"/>
      <c r="AK1843" s="69"/>
      <c r="AL1843" s="80"/>
      <c r="AM1843" s="80"/>
      <c r="AN1843" s="69"/>
      <c r="AO1843" s="69"/>
      <c r="AP1843" s="80"/>
      <c r="AQ1843" s="80"/>
      <c r="AR1843" s="69"/>
      <c r="AS1843" s="69"/>
      <c r="AT1843" s="80"/>
      <c r="AU1843" s="80"/>
      <c r="AV1843" s="69"/>
      <c r="AW1843" s="69"/>
      <c r="AX1843" s="80"/>
      <c r="AY1843" s="80"/>
      <c r="AZ1843" s="69"/>
      <c r="BA1843" s="69"/>
      <c r="BB1843" s="80"/>
      <c r="BC1843" s="80"/>
      <c r="BD1843" s="69"/>
      <c r="BE1843" s="69"/>
      <c r="BF1843" s="80"/>
      <c r="BG1843" s="80"/>
      <c r="BH1843" s="69"/>
      <c r="BI1843" s="69"/>
      <c r="BJ1843" s="80"/>
      <c r="BK1843" s="80"/>
      <c r="BL1843" s="69"/>
      <c r="BM1843" s="69"/>
      <c r="BN1843" s="80"/>
      <c r="BO1843" s="80"/>
      <c r="BP1843" s="69"/>
      <c r="BQ1843" s="69"/>
      <c r="BR1843" s="80"/>
      <c r="BS1843" s="80"/>
      <c r="BT1843" s="69"/>
      <c r="BU1843" s="69"/>
      <c r="BV1843" s="80"/>
      <c r="BW1843" s="80"/>
      <c r="BX1843" s="69"/>
      <c r="BY1843" s="69"/>
      <c r="BZ1843" s="80"/>
      <c r="CA1843" s="80"/>
      <c r="CB1843" s="69"/>
      <c r="CC1843" s="69"/>
      <c r="CD1843" s="80"/>
      <c r="CE1843" s="80"/>
      <c r="CF1843" s="69"/>
      <c r="CG1843" s="69"/>
      <c r="CH1843" s="69"/>
      <c r="CI1843" s="69"/>
      <c r="CJ1843" s="69"/>
      <c r="CK1843" s="69"/>
      <c r="CL1843" s="68"/>
      <c r="CM1843" s="67"/>
      <c r="CN1843" s="67"/>
      <c r="CO1843" s="68"/>
      <c r="CP1843" s="68"/>
      <c r="CQ1843" s="67"/>
      <c r="CR1843" s="67"/>
      <c r="CS1843" s="69"/>
      <c r="CT1843" s="81"/>
      <c r="CU1843" s="69"/>
      <c r="CV1843" s="69"/>
      <c r="CW1843" s="69"/>
      <c r="CX1843" s="69"/>
      <c r="CY1843" s="69"/>
      <c r="CZ1843" s="69"/>
    </row>
    <row r="1844" spans="2:104">
      <c r="B1844" s="69"/>
      <c r="C1844" s="69"/>
      <c r="D1844" s="67"/>
      <c r="E1844" s="69"/>
      <c r="F1844" s="68"/>
      <c r="G1844" s="67"/>
      <c r="H1844" s="69"/>
      <c r="I1844" s="69"/>
      <c r="J1844" s="69"/>
      <c r="K1844" s="69"/>
      <c r="L1844" s="69"/>
      <c r="M1844" s="69"/>
      <c r="N1844" s="69"/>
      <c r="O1844" s="69"/>
      <c r="P1844" s="69"/>
      <c r="Q1844" s="69"/>
      <c r="R1844" s="69"/>
      <c r="S1844" s="80"/>
      <c r="T1844" s="80"/>
      <c r="U1844" s="80"/>
      <c r="V1844" s="80"/>
      <c r="W1844" s="80"/>
      <c r="X1844" s="80"/>
      <c r="Y1844" s="80"/>
      <c r="Z1844" s="80"/>
      <c r="AA1844" s="80"/>
      <c r="AB1844" s="80"/>
      <c r="AC1844" s="80"/>
      <c r="AD1844" s="80"/>
      <c r="AE1844" s="69"/>
      <c r="AF1844" s="69"/>
      <c r="AG1844" s="69"/>
      <c r="AH1844" s="80"/>
      <c r="AI1844" s="80"/>
      <c r="AJ1844" s="69"/>
      <c r="AK1844" s="69"/>
      <c r="AL1844" s="80"/>
      <c r="AM1844" s="80"/>
      <c r="AN1844" s="69"/>
      <c r="AO1844" s="69"/>
      <c r="AP1844" s="80"/>
      <c r="AQ1844" s="80"/>
      <c r="AR1844" s="69"/>
      <c r="AS1844" s="69"/>
      <c r="AT1844" s="80"/>
      <c r="AU1844" s="80"/>
      <c r="AV1844" s="69"/>
      <c r="AW1844" s="69"/>
      <c r="AX1844" s="80"/>
      <c r="AY1844" s="80"/>
      <c r="AZ1844" s="69"/>
      <c r="BA1844" s="69"/>
      <c r="BB1844" s="80"/>
      <c r="BC1844" s="80"/>
      <c r="BD1844" s="69"/>
      <c r="BE1844" s="69"/>
      <c r="BF1844" s="80"/>
      <c r="BG1844" s="80"/>
      <c r="BH1844" s="69"/>
      <c r="BI1844" s="69"/>
      <c r="BJ1844" s="80"/>
      <c r="BK1844" s="80"/>
      <c r="BL1844" s="69"/>
      <c r="BM1844" s="69"/>
      <c r="BN1844" s="80"/>
      <c r="BO1844" s="80"/>
      <c r="BP1844" s="69"/>
      <c r="BQ1844" s="69"/>
      <c r="BR1844" s="80"/>
      <c r="BS1844" s="80"/>
      <c r="BT1844" s="69"/>
      <c r="BU1844" s="69"/>
      <c r="BV1844" s="80"/>
      <c r="BW1844" s="80"/>
      <c r="BX1844" s="69"/>
      <c r="BY1844" s="69"/>
      <c r="BZ1844" s="80"/>
      <c r="CA1844" s="80"/>
      <c r="CB1844" s="69"/>
      <c r="CC1844" s="69"/>
      <c r="CD1844" s="80"/>
      <c r="CE1844" s="80"/>
      <c r="CF1844" s="69"/>
      <c r="CG1844" s="69"/>
      <c r="CH1844" s="69"/>
      <c r="CI1844" s="69"/>
      <c r="CJ1844" s="69"/>
      <c r="CK1844" s="69"/>
      <c r="CL1844" s="68"/>
      <c r="CM1844" s="67"/>
      <c r="CN1844" s="67"/>
      <c r="CO1844" s="68"/>
      <c r="CP1844" s="68"/>
      <c r="CQ1844" s="67"/>
      <c r="CR1844" s="67"/>
      <c r="CS1844" s="69"/>
      <c r="CT1844" s="81"/>
      <c r="CU1844" s="69"/>
      <c r="CV1844" s="69"/>
      <c r="CW1844" s="69"/>
      <c r="CX1844" s="69"/>
      <c r="CY1844" s="69"/>
      <c r="CZ1844" s="69"/>
    </row>
    <row r="1845" spans="2:104">
      <c r="B1845" s="69"/>
      <c r="C1845" s="69"/>
      <c r="D1845" s="67"/>
      <c r="E1845" s="69"/>
      <c r="F1845" s="68"/>
      <c r="G1845" s="67"/>
      <c r="H1845" s="69"/>
      <c r="I1845" s="69"/>
      <c r="J1845" s="69"/>
      <c r="K1845" s="69"/>
      <c r="L1845" s="69"/>
      <c r="M1845" s="69"/>
      <c r="N1845" s="69"/>
      <c r="O1845" s="69"/>
      <c r="P1845" s="69"/>
      <c r="Q1845" s="69"/>
      <c r="R1845" s="69"/>
      <c r="S1845" s="80"/>
      <c r="T1845" s="80"/>
      <c r="U1845" s="80"/>
      <c r="V1845" s="80"/>
      <c r="W1845" s="80"/>
      <c r="X1845" s="80"/>
      <c r="Y1845" s="80"/>
      <c r="Z1845" s="80"/>
      <c r="AA1845" s="80"/>
      <c r="AB1845" s="80"/>
      <c r="AC1845" s="80"/>
      <c r="AD1845" s="80"/>
      <c r="AE1845" s="69"/>
      <c r="AF1845" s="69"/>
      <c r="AG1845" s="69"/>
      <c r="AH1845" s="80"/>
      <c r="AI1845" s="80"/>
      <c r="AJ1845" s="69"/>
      <c r="AK1845" s="69"/>
      <c r="AL1845" s="80"/>
      <c r="AM1845" s="80"/>
      <c r="AN1845" s="69"/>
      <c r="AO1845" s="69"/>
      <c r="AP1845" s="80"/>
      <c r="AQ1845" s="80"/>
      <c r="AR1845" s="69"/>
      <c r="AS1845" s="69"/>
      <c r="AT1845" s="80"/>
      <c r="AU1845" s="80"/>
      <c r="AV1845" s="69"/>
      <c r="AW1845" s="69"/>
      <c r="AX1845" s="80"/>
      <c r="AY1845" s="80"/>
      <c r="AZ1845" s="69"/>
      <c r="BA1845" s="69"/>
      <c r="BB1845" s="80"/>
      <c r="BC1845" s="80"/>
      <c r="BD1845" s="69"/>
      <c r="BE1845" s="69"/>
      <c r="BF1845" s="80"/>
      <c r="BG1845" s="80"/>
      <c r="BH1845" s="69"/>
      <c r="BI1845" s="69"/>
      <c r="BJ1845" s="80"/>
      <c r="BK1845" s="80"/>
      <c r="BL1845" s="69"/>
      <c r="BM1845" s="69"/>
      <c r="BN1845" s="80"/>
      <c r="BO1845" s="80"/>
      <c r="BP1845" s="69"/>
      <c r="BQ1845" s="69"/>
      <c r="BR1845" s="80"/>
      <c r="BS1845" s="80"/>
      <c r="BT1845" s="69"/>
      <c r="BU1845" s="69"/>
      <c r="BV1845" s="80"/>
      <c r="BW1845" s="80"/>
      <c r="BX1845" s="69"/>
      <c r="BY1845" s="69"/>
      <c r="BZ1845" s="80"/>
      <c r="CA1845" s="80"/>
      <c r="CB1845" s="69"/>
      <c r="CC1845" s="69"/>
      <c r="CD1845" s="80"/>
      <c r="CE1845" s="80"/>
      <c r="CF1845" s="69"/>
      <c r="CG1845" s="69"/>
      <c r="CH1845" s="69"/>
      <c r="CI1845" s="69"/>
      <c r="CJ1845" s="69"/>
      <c r="CK1845" s="69"/>
      <c r="CL1845" s="68"/>
      <c r="CM1845" s="67"/>
      <c r="CN1845" s="67"/>
      <c r="CO1845" s="68"/>
      <c r="CP1845" s="68"/>
      <c r="CQ1845" s="67"/>
      <c r="CR1845" s="67"/>
      <c r="CS1845" s="69"/>
      <c r="CT1845" s="81"/>
      <c r="CU1845" s="69"/>
      <c r="CV1845" s="69"/>
      <c r="CW1845" s="69"/>
      <c r="CX1845" s="69"/>
      <c r="CY1845" s="69"/>
      <c r="CZ1845" s="69"/>
    </row>
    <row r="1846" spans="2:104">
      <c r="B1846" s="69"/>
      <c r="C1846" s="69"/>
      <c r="D1846" s="67"/>
      <c r="E1846" s="69"/>
      <c r="F1846" s="68"/>
      <c r="G1846" s="67"/>
      <c r="H1846" s="69"/>
      <c r="I1846" s="69"/>
      <c r="J1846" s="69"/>
      <c r="K1846" s="69"/>
      <c r="L1846" s="69"/>
      <c r="M1846" s="69"/>
      <c r="N1846" s="69"/>
      <c r="O1846" s="69"/>
      <c r="P1846" s="69"/>
      <c r="Q1846" s="69"/>
      <c r="R1846" s="69"/>
      <c r="S1846" s="80"/>
      <c r="T1846" s="80"/>
      <c r="U1846" s="80"/>
      <c r="V1846" s="80"/>
      <c r="W1846" s="80"/>
      <c r="X1846" s="80"/>
      <c r="Y1846" s="80"/>
      <c r="Z1846" s="80"/>
      <c r="AA1846" s="80"/>
      <c r="AB1846" s="80"/>
      <c r="AC1846" s="80"/>
      <c r="AD1846" s="80"/>
      <c r="AE1846" s="69"/>
      <c r="AF1846" s="69"/>
      <c r="AG1846" s="69"/>
      <c r="AH1846" s="80"/>
      <c r="AI1846" s="80"/>
      <c r="AJ1846" s="69"/>
      <c r="AK1846" s="69"/>
      <c r="AL1846" s="80"/>
      <c r="AM1846" s="80"/>
      <c r="AN1846" s="69"/>
      <c r="AO1846" s="69"/>
      <c r="AP1846" s="80"/>
      <c r="AQ1846" s="80"/>
      <c r="AR1846" s="69"/>
      <c r="AS1846" s="69"/>
      <c r="AT1846" s="80"/>
      <c r="AU1846" s="80"/>
      <c r="AV1846" s="69"/>
      <c r="AW1846" s="69"/>
      <c r="AX1846" s="80"/>
      <c r="AY1846" s="80"/>
      <c r="AZ1846" s="69"/>
      <c r="BA1846" s="69"/>
      <c r="BB1846" s="80"/>
      <c r="BC1846" s="80"/>
      <c r="BD1846" s="69"/>
      <c r="BE1846" s="69"/>
      <c r="BF1846" s="80"/>
      <c r="BG1846" s="80"/>
      <c r="BH1846" s="69"/>
      <c r="BI1846" s="69"/>
      <c r="BJ1846" s="80"/>
      <c r="BK1846" s="80"/>
      <c r="BL1846" s="69"/>
      <c r="BM1846" s="69"/>
      <c r="BN1846" s="80"/>
      <c r="BO1846" s="80"/>
      <c r="BP1846" s="69"/>
      <c r="BQ1846" s="69"/>
      <c r="BR1846" s="80"/>
      <c r="BS1846" s="80"/>
      <c r="BT1846" s="69"/>
      <c r="BU1846" s="69"/>
      <c r="BV1846" s="80"/>
      <c r="BW1846" s="80"/>
      <c r="BX1846" s="69"/>
      <c r="BY1846" s="69"/>
      <c r="BZ1846" s="80"/>
      <c r="CA1846" s="80"/>
      <c r="CB1846" s="69"/>
      <c r="CC1846" s="69"/>
      <c r="CD1846" s="80"/>
      <c r="CE1846" s="80"/>
      <c r="CF1846" s="69"/>
      <c r="CG1846" s="69"/>
      <c r="CH1846" s="69"/>
      <c r="CI1846" s="69"/>
      <c r="CJ1846" s="69"/>
      <c r="CK1846" s="69"/>
      <c r="CL1846" s="68"/>
      <c r="CM1846" s="67"/>
      <c r="CN1846" s="67"/>
      <c r="CO1846" s="68"/>
      <c r="CP1846" s="68"/>
      <c r="CQ1846" s="67"/>
      <c r="CR1846" s="67"/>
      <c r="CS1846" s="69"/>
      <c r="CT1846" s="81"/>
      <c r="CU1846" s="69"/>
      <c r="CV1846" s="69"/>
      <c r="CW1846" s="69"/>
      <c r="CX1846" s="69"/>
      <c r="CY1846" s="69"/>
      <c r="CZ1846" s="69"/>
    </row>
    <row r="1847" spans="2:104">
      <c r="B1847" s="69"/>
      <c r="C1847" s="69"/>
      <c r="D1847" s="67"/>
      <c r="E1847" s="69"/>
      <c r="F1847" s="68"/>
      <c r="G1847" s="67"/>
      <c r="H1847" s="69"/>
      <c r="I1847" s="69"/>
      <c r="J1847" s="69"/>
      <c r="K1847" s="69"/>
      <c r="L1847" s="69"/>
      <c r="M1847" s="69"/>
      <c r="N1847" s="69"/>
      <c r="O1847" s="69"/>
      <c r="P1847" s="69"/>
      <c r="Q1847" s="69"/>
      <c r="R1847" s="69"/>
      <c r="S1847" s="80"/>
      <c r="T1847" s="80"/>
      <c r="U1847" s="80"/>
      <c r="V1847" s="80"/>
      <c r="W1847" s="80"/>
      <c r="X1847" s="80"/>
      <c r="Y1847" s="80"/>
      <c r="Z1847" s="80"/>
      <c r="AA1847" s="80"/>
      <c r="AB1847" s="80"/>
      <c r="AC1847" s="80"/>
      <c r="AD1847" s="80"/>
      <c r="AE1847" s="69"/>
      <c r="AF1847" s="69"/>
      <c r="AG1847" s="69"/>
      <c r="AH1847" s="80"/>
      <c r="AI1847" s="80"/>
      <c r="AJ1847" s="69"/>
      <c r="AK1847" s="69"/>
      <c r="AL1847" s="80"/>
      <c r="AM1847" s="80"/>
      <c r="AN1847" s="69"/>
      <c r="AO1847" s="69"/>
      <c r="AP1847" s="80"/>
      <c r="AQ1847" s="80"/>
      <c r="AR1847" s="69"/>
      <c r="AS1847" s="69"/>
      <c r="AT1847" s="80"/>
      <c r="AU1847" s="80"/>
      <c r="AV1847" s="69"/>
      <c r="AW1847" s="69"/>
      <c r="AX1847" s="80"/>
      <c r="AY1847" s="80"/>
      <c r="AZ1847" s="69"/>
      <c r="BA1847" s="69"/>
      <c r="BB1847" s="80"/>
      <c r="BC1847" s="80"/>
      <c r="BD1847" s="69"/>
      <c r="BE1847" s="69"/>
      <c r="BF1847" s="80"/>
      <c r="BG1847" s="80"/>
      <c r="BH1847" s="69"/>
      <c r="BI1847" s="69"/>
      <c r="BJ1847" s="80"/>
      <c r="BK1847" s="80"/>
      <c r="BL1847" s="69"/>
      <c r="BM1847" s="69"/>
      <c r="BN1847" s="80"/>
      <c r="BO1847" s="80"/>
      <c r="BP1847" s="69"/>
      <c r="BQ1847" s="69"/>
      <c r="BR1847" s="80"/>
      <c r="BS1847" s="80"/>
      <c r="BT1847" s="69"/>
      <c r="BU1847" s="69"/>
      <c r="BV1847" s="80"/>
      <c r="BW1847" s="80"/>
      <c r="BX1847" s="69"/>
      <c r="BY1847" s="69"/>
      <c r="BZ1847" s="80"/>
      <c r="CA1847" s="80"/>
      <c r="CB1847" s="69"/>
      <c r="CC1847" s="69"/>
      <c r="CD1847" s="80"/>
      <c r="CE1847" s="80"/>
      <c r="CF1847" s="69"/>
      <c r="CG1847" s="69"/>
      <c r="CH1847" s="69"/>
      <c r="CI1847" s="69"/>
      <c r="CJ1847" s="69"/>
      <c r="CK1847" s="69"/>
      <c r="CL1847" s="68"/>
      <c r="CM1847" s="67"/>
      <c r="CN1847" s="67"/>
      <c r="CO1847" s="68"/>
      <c r="CP1847" s="68"/>
      <c r="CQ1847" s="67"/>
      <c r="CR1847" s="67"/>
      <c r="CS1847" s="69"/>
      <c r="CT1847" s="81"/>
      <c r="CU1847" s="69"/>
      <c r="CV1847" s="69"/>
      <c r="CW1847" s="69"/>
      <c r="CX1847" s="69"/>
      <c r="CY1847" s="69"/>
      <c r="CZ1847" s="69"/>
    </row>
    <row r="1848" spans="2:104">
      <c r="B1848" s="69"/>
      <c r="C1848" s="69"/>
      <c r="D1848" s="67"/>
      <c r="E1848" s="69"/>
      <c r="F1848" s="68"/>
      <c r="G1848" s="67"/>
      <c r="H1848" s="69"/>
      <c r="I1848" s="69"/>
      <c r="J1848" s="69"/>
      <c r="K1848" s="69"/>
      <c r="L1848" s="69"/>
      <c r="M1848" s="69"/>
      <c r="N1848" s="69"/>
      <c r="O1848" s="69"/>
      <c r="P1848" s="69"/>
      <c r="Q1848" s="69"/>
      <c r="R1848" s="69"/>
      <c r="S1848" s="80"/>
      <c r="T1848" s="80"/>
      <c r="U1848" s="80"/>
      <c r="V1848" s="80"/>
      <c r="W1848" s="80"/>
      <c r="X1848" s="80"/>
      <c r="Y1848" s="80"/>
      <c r="Z1848" s="80"/>
      <c r="AA1848" s="80"/>
      <c r="AB1848" s="80"/>
      <c r="AC1848" s="80"/>
      <c r="AD1848" s="80"/>
      <c r="AE1848" s="69"/>
      <c r="AF1848" s="69"/>
      <c r="AG1848" s="69"/>
      <c r="AH1848" s="80"/>
      <c r="AI1848" s="80"/>
      <c r="AJ1848" s="69"/>
      <c r="AK1848" s="69"/>
      <c r="AL1848" s="80"/>
      <c r="AM1848" s="80"/>
      <c r="AN1848" s="69"/>
      <c r="AO1848" s="69"/>
      <c r="AP1848" s="80"/>
      <c r="AQ1848" s="80"/>
      <c r="AR1848" s="69"/>
      <c r="AS1848" s="69"/>
      <c r="AT1848" s="80"/>
      <c r="AU1848" s="80"/>
      <c r="AV1848" s="69"/>
      <c r="AW1848" s="69"/>
      <c r="AX1848" s="80"/>
      <c r="AY1848" s="80"/>
      <c r="AZ1848" s="69"/>
      <c r="BA1848" s="69"/>
      <c r="BB1848" s="80"/>
      <c r="BC1848" s="80"/>
      <c r="BD1848" s="69"/>
      <c r="BE1848" s="69"/>
      <c r="BF1848" s="80"/>
      <c r="BG1848" s="80"/>
      <c r="BH1848" s="69"/>
      <c r="BI1848" s="69"/>
      <c r="BJ1848" s="80"/>
      <c r="BK1848" s="80"/>
      <c r="BL1848" s="69"/>
      <c r="BM1848" s="69"/>
      <c r="BN1848" s="80"/>
      <c r="BO1848" s="80"/>
      <c r="BP1848" s="69"/>
      <c r="BQ1848" s="69"/>
      <c r="BR1848" s="80"/>
      <c r="BS1848" s="80"/>
      <c r="BT1848" s="69"/>
      <c r="BU1848" s="69"/>
      <c r="BV1848" s="80"/>
      <c r="BW1848" s="80"/>
      <c r="BX1848" s="69"/>
      <c r="BY1848" s="69"/>
      <c r="BZ1848" s="80"/>
      <c r="CA1848" s="80"/>
      <c r="CB1848" s="69"/>
      <c r="CC1848" s="69"/>
      <c r="CD1848" s="80"/>
      <c r="CE1848" s="80"/>
      <c r="CF1848" s="69"/>
      <c r="CG1848" s="69"/>
      <c r="CH1848" s="69"/>
      <c r="CI1848" s="69"/>
      <c r="CJ1848" s="69"/>
      <c r="CK1848" s="69"/>
      <c r="CL1848" s="68"/>
      <c r="CM1848" s="67"/>
      <c r="CN1848" s="67"/>
      <c r="CO1848" s="68"/>
      <c r="CP1848" s="68"/>
      <c r="CQ1848" s="67"/>
      <c r="CR1848" s="67"/>
      <c r="CS1848" s="69"/>
      <c r="CT1848" s="81"/>
      <c r="CU1848" s="69"/>
      <c r="CV1848" s="69"/>
      <c r="CW1848" s="69"/>
      <c r="CX1848" s="69"/>
      <c r="CY1848" s="69"/>
      <c r="CZ1848" s="69"/>
    </row>
    <row r="1849" spans="2:104">
      <c r="B1849" s="69"/>
      <c r="C1849" s="69"/>
      <c r="D1849" s="67"/>
      <c r="E1849" s="69"/>
      <c r="F1849" s="68"/>
      <c r="G1849" s="67"/>
      <c r="H1849" s="69"/>
      <c r="I1849" s="69"/>
      <c r="J1849" s="69"/>
      <c r="K1849" s="69"/>
      <c r="L1849" s="69"/>
      <c r="M1849" s="69"/>
      <c r="N1849" s="69"/>
      <c r="O1849" s="69"/>
      <c r="P1849" s="69"/>
      <c r="Q1849" s="69"/>
      <c r="R1849" s="69"/>
      <c r="S1849" s="80"/>
      <c r="T1849" s="80"/>
      <c r="U1849" s="80"/>
      <c r="V1849" s="80"/>
      <c r="W1849" s="80"/>
      <c r="X1849" s="80"/>
      <c r="Y1849" s="80"/>
      <c r="Z1849" s="80"/>
      <c r="AA1849" s="80"/>
      <c r="AB1849" s="80"/>
      <c r="AC1849" s="80"/>
      <c r="AD1849" s="80"/>
      <c r="AE1849" s="69"/>
      <c r="AF1849" s="69"/>
      <c r="AG1849" s="69"/>
      <c r="AH1849" s="80"/>
      <c r="AI1849" s="80"/>
      <c r="AJ1849" s="69"/>
      <c r="AK1849" s="69"/>
      <c r="AL1849" s="80"/>
      <c r="AM1849" s="80"/>
      <c r="AN1849" s="69"/>
      <c r="AO1849" s="69"/>
      <c r="AP1849" s="80"/>
      <c r="AQ1849" s="80"/>
      <c r="AR1849" s="69"/>
      <c r="AS1849" s="69"/>
      <c r="AT1849" s="80"/>
      <c r="AU1849" s="80"/>
      <c r="AV1849" s="69"/>
      <c r="AW1849" s="69"/>
      <c r="AX1849" s="80"/>
      <c r="AY1849" s="80"/>
      <c r="AZ1849" s="69"/>
      <c r="BA1849" s="69"/>
      <c r="BB1849" s="80"/>
      <c r="BC1849" s="80"/>
      <c r="BD1849" s="69"/>
      <c r="BE1849" s="69"/>
      <c r="BF1849" s="80"/>
      <c r="BG1849" s="80"/>
      <c r="BH1849" s="69"/>
      <c r="BI1849" s="69"/>
      <c r="BJ1849" s="80"/>
      <c r="BK1849" s="80"/>
      <c r="BL1849" s="69"/>
      <c r="BM1849" s="69"/>
      <c r="BN1849" s="80"/>
      <c r="BO1849" s="80"/>
      <c r="BP1849" s="69"/>
      <c r="BQ1849" s="69"/>
      <c r="BR1849" s="80"/>
      <c r="BS1849" s="80"/>
      <c r="BT1849" s="69"/>
      <c r="BU1849" s="69"/>
      <c r="BV1849" s="80"/>
      <c r="BW1849" s="80"/>
      <c r="BX1849" s="69"/>
      <c r="BY1849" s="69"/>
      <c r="BZ1849" s="80"/>
      <c r="CA1849" s="80"/>
      <c r="CB1849" s="69"/>
      <c r="CC1849" s="69"/>
      <c r="CD1849" s="80"/>
      <c r="CE1849" s="80"/>
      <c r="CF1849" s="69"/>
      <c r="CG1849" s="69"/>
      <c r="CH1849" s="69"/>
      <c r="CI1849" s="69"/>
      <c r="CJ1849" s="69"/>
      <c r="CK1849" s="69"/>
      <c r="CL1849" s="68"/>
      <c r="CM1849" s="67"/>
      <c r="CN1849" s="67"/>
      <c r="CO1849" s="68"/>
      <c r="CP1849" s="68"/>
      <c r="CQ1849" s="67"/>
      <c r="CR1849" s="67"/>
      <c r="CS1849" s="69"/>
      <c r="CT1849" s="81"/>
      <c r="CU1849" s="69"/>
      <c r="CV1849" s="69"/>
      <c r="CW1849" s="69"/>
      <c r="CX1849" s="69"/>
      <c r="CY1849" s="69"/>
      <c r="CZ1849" s="69"/>
    </row>
    <row r="1850" spans="2:104">
      <c r="B1850" s="69"/>
      <c r="C1850" s="69"/>
      <c r="D1850" s="67"/>
      <c r="E1850" s="69"/>
      <c r="F1850" s="68"/>
      <c r="G1850" s="67"/>
      <c r="H1850" s="69"/>
      <c r="I1850" s="69"/>
      <c r="J1850" s="69"/>
      <c r="K1850" s="69"/>
      <c r="L1850" s="69"/>
      <c r="M1850" s="69"/>
      <c r="N1850" s="69"/>
      <c r="O1850" s="69"/>
      <c r="P1850" s="69"/>
      <c r="Q1850" s="69"/>
      <c r="R1850" s="69"/>
      <c r="S1850" s="80"/>
      <c r="T1850" s="80"/>
      <c r="U1850" s="80"/>
      <c r="V1850" s="80"/>
      <c r="W1850" s="80"/>
      <c r="X1850" s="80"/>
      <c r="Y1850" s="80"/>
      <c r="Z1850" s="80"/>
      <c r="AA1850" s="80"/>
      <c r="AB1850" s="80"/>
      <c r="AC1850" s="80"/>
      <c r="AD1850" s="80"/>
      <c r="AE1850" s="69"/>
      <c r="AF1850" s="69"/>
      <c r="AG1850" s="69"/>
      <c r="AH1850" s="80"/>
      <c r="AI1850" s="80"/>
      <c r="AJ1850" s="69"/>
      <c r="AK1850" s="69"/>
      <c r="AL1850" s="80"/>
      <c r="AM1850" s="80"/>
      <c r="AN1850" s="69"/>
      <c r="AO1850" s="69"/>
      <c r="AP1850" s="80"/>
      <c r="AQ1850" s="80"/>
      <c r="AR1850" s="69"/>
      <c r="AS1850" s="69"/>
      <c r="AT1850" s="80"/>
      <c r="AU1850" s="80"/>
      <c r="AV1850" s="69"/>
      <c r="AW1850" s="69"/>
      <c r="AX1850" s="80"/>
      <c r="AY1850" s="80"/>
      <c r="AZ1850" s="69"/>
      <c r="BA1850" s="69"/>
      <c r="BB1850" s="80"/>
      <c r="BC1850" s="80"/>
      <c r="BD1850" s="69"/>
      <c r="BE1850" s="69"/>
      <c r="BF1850" s="80"/>
      <c r="BG1850" s="80"/>
      <c r="BH1850" s="69"/>
      <c r="BI1850" s="69"/>
      <c r="BJ1850" s="80"/>
      <c r="BK1850" s="80"/>
      <c r="BL1850" s="69"/>
      <c r="BM1850" s="69"/>
      <c r="BN1850" s="80"/>
      <c r="BO1850" s="80"/>
      <c r="BP1850" s="69"/>
      <c r="BQ1850" s="69"/>
      <c r="BR1850" s="80"/>
      <c r="BS1850" s="80"/>
      <c r="BT1850" s="69"/>
      <c r="BU1850" s="69"/>
      <c r="BV1850" s="80"/>
      <c r="BW1850" s="80"/>
      <c r="BX1850" s="69"/>
      <c r="BY1850" s="69"/>
      <c r="BZ1850" s="80"/>
      <c r="CA1850" s="80"/>
      <c r="CB1850" s="69"/>
      <c r="CC1850" s="69"/>
      <c r="CD1850" s="80"/>
      <c r="CE1850" s="80"/>
      <c r="CF1850" s="69"/>
      <c r="CG1850" s="69"/>
      <c r="CH1850" s="69"/>
      <c r="CI1850" s="69"/>
      <c r="CJ1850" s="69"/>
      <c r="CK1850" s="69"/>
      <c r="CL1850" s="68"/>
      <c r="CM1850" s="67"/>
      <c r="CN1850" s="67"/>
      <c r="CO1850" s="68"/>
      <c r="CP1850" s="68"/>
      <c r="CQ1850" s="67"/>
      <c r="CR1850" s="67"/>
      <c r="CS1850" s="69"/>
      <c r="CT1850" s="81"/>
      <c r="CU1850" s="69"/>
      <c r="CV1850" s="69"/>
      <c r="CW1850" s="69"/>
      <c r="CX1850" s="69"/>
      <c r="CY1850" s="69"/>
      <c r="CZ1850" s="69"/>
    </row>
    <row r="1851" spans="2:104">
      <c r="B1851" s="69"/>
      <c r="C1851" s="69"/>
      <c r="D1851" s="67"/>
      <c r="E1851" s="69"/>
      <c r="F1851" s="68"/>
      <c r="G1851" s="67"/>
      <c r="H1851" s="69"/>
      <c r="I1851" s="69"/>
      <c r="J1851" s="69"/>
      <c r="K1851" s="69"/>
      <c r="L1851" s="69"/>
      <c r="M1851" s="69"/>
      <c r="N1851" s="69"/>
      <c r="O1851" s="69"/>
      <c r="P1851" s="69"/>
      <c r="Q1851" s="69"/>
      <c r="R1851" s="69"/>
      <c r="S1851" s="80"/>
      <c r="T1851" s="80"/>
      <c r="U1851" s="80"/>
      <c r="V1851" s="80"/>
      <c r="W1851" s="80"/>
      <c r="X1851" s="80"/>
      <c r="Y1851" s="80"/>
      <c r="Z1851" s="80"/>
      <c r="AA1851" s="80"/>
      <c r="AB1851" s="80"/>
      <c r="AC1851" s="80"/>
      <c r="AD1851" s="80"/>
      <c r="AE1851" s="69"/>
      <c r="AF1851" s="69"/>
      <c r="AG1851" s="69"/>
      <c r="AH1851" s="80"/>
      <c r="AI1851" s="80"/>
      <c r="AJ1851" s="69"/>
      <c r="AK1851" s="69"/>
      <c r="AL1851" s="80"/>
      <c r="AM1851" s="80"/>
      <c r="AN1851" s="69"/>
      <c r="AO1851" s="69"/>
      <c r="AP1851" s="80"/>
      <c r="AQ1851" s="80"/>
      <c r="AR1851" s="69"/>
      <c r="AS1851" s="69"/>
      <c r="AT1851" s="80"/>
      <c r="AU1851" s="80"/>
      <c r="AV1851" s="69"/>
      <c r="AW1851" s="69"/>
      <c r="AX1851" s="80"/>
      <c r="AY1851" s="80"/>
      <c r="AZ1851" s="69"/>
      <c r="BA1851" s="69"/>
      <c r="BB1851" s="80"/>
      <c r="BC1851" s="80"/>
      <c r="BD1851" s="69"/>
      <c r="BE1851" s="69"/>
      <c r="BF1851" s="80"/>
      <c r="BG1851" s="80"/>
      <c r="BH1851" s="69"/>
      <c r="BI1851" s="69"/>
      <c r="BJ1851" s="80"/>
      <c r="BK1851" s="80"/>
      <c r="BL1851" s="69"/>
      <c r="BM1851" s="69"/>
      <c r="BN1851" s="80"/>
      <c r="BO1851" s="80"/>
      <c r="BP1851" s="69"/>
      <c r="BQ1851" s="69"/>
      <c r="BR1851" s="80"/>
      <c r="BS1851" s="80"/>
      <c r="BT1851" s="69"/>
      <c r="BU1851" s="69"/>
      <c r="BV1851" s="80"/>
      <c r="BW1851" s="80"/>
      <c r="BX1851" s="69"/>
      <c r="BY1851" s="69"/>
      <c r="BZ1851" s="80"/>
      <c r="CA1851" s="80"/>
      <c r="CB1851" s="69"/>
      <c r="CC1851" s="69"/>
      <c r="CD1851" s="80"/>
      <c r="CE1851" s="80"/>
      <c r="CF1851" s="69"/>
      <c r="CG1851" s="69"/>
      <c r="CH1851" s="69"/>
      <c r="CI1851" s="69"/>
      <c r="CJ1851" s="69"/>
      <c r="CK1851" s="69"/>
      <c r="CL1851" s="68"/>
      <c r="CM1851" s="67"/>
      <c r="CN1851" s="67"/>
      <c r="CO1851" s="68"/>
      <c r="CP1851" s="68"/>
      <c r="CQ1851" s="67"/>
      <c r="CR1851" s="67"/>
      <c r="CS1851" s="69"/>
      <c r="CT1851" s="81"/>
      <c r="CU1851" s="69"/>
      <c r="CV1851" s="69"/>
      <c r="CW1851" s="69"/>
      <c r="CX1851" s="69"/>
      <c r="CY1851" s="69"/>
      <c r="CZ1851" s="69"/>
    </row>
    <row r="1852" spans="2:104">
      <c r="B1852" s="69"/>
      <c r="C1852" s="69"/>
      <c r="D1852" s="67"/>
      <c r="E1852" s="69"/>
      <c r="F1852" s="68"/>
      <c r="G1852" s="67"/>
      <c r="H1852" s="69"/>
      <c r="I1852" s="69"/>
      <c r="J1852" s="69"/>
      <c r="K1852" s="69"/>
      <c r="L1852" s="69"/>
      <c r="M1852" s="69"/>
      <c r="N1852" s="69"/>
      <c r="O1852" s="69"/>
      <c r="P1852" s="69"/>
      <c r="Q1852" s="69"/>
      <c r="R1852" s="69"/>
      <c r="S1852" s="80"/>
      <c r="T1852" s="80"/>
      <c r="U1852" s="80"/>
      <c r="V1852" s="80"/>
      <c r="W1852" s="80"/>
      <c r="X1852" s="80"/>
      <c r="Y1852" s="80"/>
      <c r="Z1852" s="80"/>
      <c r="AA1852" s="80"/>
      <c r="AB1852" s="80"/>
      <c r="AC1852" s="80"/>
      <c r="AD1852" s="80"/>
      <c r="AE1852" s="69"/>
      <c r="AF1852" s="69"/>
      <c r="AG1852" s="69"/>
      <c r="AH1852" s="80"/>
      <c r="AI1852" s="80"/>
      <c r="AJ1852" s="69"/>
      <c r="AK1852" s="69"/>
      <c r="AL1852" s="80"/>
      <c r="AM1852" s="80"/>
      <c r="AN1852" s="69"/>
      <c r="AO1852" s="69"/>
      <c r="AP1852" s="80"/>
      <c r="AQ1852" s="80"/>
      <c r="AR1852" s="69"/>
      <c r="AS1852" s="69"/>
      <c r="AT1852" s="80"/>
      <c r="AU1852" s="80"/>
      <c r="AV1852" s="69"/>
      <c r="AW1852" s="69"/>
      <c r="AX1852" s="80"/>
      <c r="AY1852" s="80"/>
      <c r="AZ1852" s="69"/>
      <c r="BA1852" s="69"/>
      <c r="BB1852" s="80"/>
      <c r="BC1852" s="80"/>
      <c r="BD1852" s="69"/>
      <c r="BE1852" s="69"/>
      <c r="BF1852" s="80"/>
      <c r="BG1852" s="80"/>
      <c r="BH1852" s="69"/>
      <c r="BI1852" s="69"/>
      <c r="BJ1852" s="80"/>
      <c r="BK1852" s="80"/>
      <c r="BL1852" s="69"/>
      <c r="BM1852" s="69"/>
      <c r="BN1852" s="80"/>
      <c r="BO1852" s="80"/>
      <c r="BP1852" s="69"/>
      <c r="BQ1852" s="69"/>
      <c r="BR1852" s="80"/>
      <c r="BS1852" s="80"/>
      <c r="BT1852" s="69"/>
      <c r="BU1852" s="69"/>
      <c r="BV1852" s="80"/>
      <c r="BW1852" s="80"/>
      <c r="BX1852" s="69"/>
      <c r="BY1852" s="69"/>
      <c r="BZ1852" s="80"/>
      <c r="CA1852" s="80"/>
      <c r="CB1852" s="69"/>
      <c r="CC1852" s="69"/>
      <c r="CD1852" s="80"/>
      <c r="CE1852" s="80"/>
      <c r="CF1852" s="69"/>
      <c r="CG1852" s="69"/>
      <c r="CH1852" s="69"/>
      <c r="CI1852" s="69"/>
      <c r="CJ1852" s="69"/>
      <c r="CK1852" s="69"/>
      <c r="CL1852" s="68"/>
      <c r="CM1852" s="67"/>
      <c r="CN1852" s="67"/>
      <c r="CO1852" s="68"/>
      <c r="CP1852" s="68"/>
      <c r="CQ1852" s="67"/>
      <c r="CR1852" s="67"/>
      <c r="CS1852" s="69"/>
      <c r="CT1852" s="81"/>
      <c r="CU1852" s="69"/>
      <c r="CV1852" s="69"/>
      <c r="CW1852" s="69"/>
      <c r="CX1852" s="69"/>
      <c r="CY1852" s="69"/>
      <c r="CZ1852" s="69"/>
    </row>
    <row r="1853" spans="2:104">
      <c r="B1853" s="69"/>
      <c r="C1853" s="69"/>
      <c r="D1853" s="67"/>
      <c r="E1853" s="69"/>
      <c r="F1853" s="68"/>
      <c r="G1853" s="67"/>
      <c r="H1853" s="69"/>
      <c r="I1853" s="69"/>
      <c r="J1853" s="69"/>
      <c r="K1853" s="69"/>
      <c r="L1853" s="69"/>
      <c r="M1853" s="69"/>
      <c r="N1853" s="69"/>
      <c r="O1853" s="69"/>
      <c r="P1853" s="69"/>
      <c r="Q1853" s="69"/>
      <c r="R1853" s="69"/>
      <c r="S1853" s="80"/>
      <c r="T1853" s="80"/>
      <c r="U1853" s="80"/>
      <c r="V1853" s="80"/>
      <c r="W1853" s="80"/>
      <c r="X1853" s="80"/>
      <c r="Y1853" s="80"/>
      <c r="Z1853" s="80"/>
      <c r="AA1853" s="80"/>
      <c r="AB1853" s="80"/>
      <c r="AC1853" s="80"/>
      <c r="AD1853" s="80"/>
      <c r="AE1853" s="69"/>
      <c r="AF1853" s="69"/>
      <c r="AG1853" s="69"/>
      <c r="AH1853" s="80"/>
      <c r="AI1853" s="80"/>
      <c r="AJ1853" s="69"/>
      <c r="AK1853" s="69"/>
      <c r="AL1853" s="80"/>
      <c r="AM1853" s="80"/>
      <c r="AN1853" s="69"/>
      <c r="AO1853" s="69"/>
      <c r="AP1853" s="80"/>
      <c r="AQ1853" s="80"/>
      <c r="AR1853" s="69"/>
      <c r="AS1853" s="69"/>
      <c r="AT1853" s="80"/>
      <c r="AU1853" s="80"/>
      <c r="AV1853" s="69"/>
      <c r="AW1853" s="69"/>
      <c r="AX1853" s="80"/>
      <c r="AY1853" s="80"/>
      <c r="AZ1853" s="69"/>
      <c r="BA1853" s="69"/>
      <c r="BB1853" s="80"/>
      <c r="BC1853" s="80"/>
      <c r="BD1853" s="69"/>
      <c r="BE1853" s="69"/>
      <c r="BF1853" s="80"/>
      <c r="BG1853" s="80"/>
      <c r="BH1853" s="69"/>
      <c r="BI1853" s="69"/>
      <c r="BJ1853" s="80"/>
      <c r="BK1853" s="80"/>
      <c r="BL1853" s="69"/>
      <c r="BM1853" s="69"/>
      <c r="BN1853" s="80"/>
      <c r="BO1853" s="80"/>
      <c r="BP1853" s="69"/>
      <c r="BQ1853" s="69"/>
      <c r="BR1853" s="80"/>
      <c r="BS1853" s="80"/>
      <c r="BT1853" s="69"/>
      <c r="BU1853" s="69"/>
      <c r="BV1853" s="80"/>
      <c r="BW1853" s="80"/>
      <c r="BX1853" s="69"/>
      <c r="BY1853" s="69"/>
      <c r="BZ1853" s="80"/>
      <c r="CA1853" s="80"/>
      <c r="CB1853" s="69"/>
      <c r="CC1853" s="69"/>
      <c r="CD1853" s="80"/>
      <c r="CE1853" s="80"/>
      <c r="CF1853" s="69"/>
      <c r="CG1853" s="69"/>
      <c r="CH1853" s="69"/>
      <c r="CI1853" s="69"/>
      <c r="CJ1853" s="69"/>
      <c r="CK1853" s="69"/>
      <c r="CL1853" s="68"/>
      <c r="CM1853" s="67"/>
      <c r="CN1853" s="67"/>
      <c r="CO1853" s="68"/>
      <c r="CP1853" s="68"/>
      <c r="CQ1853" s="67"/>
      <c r="CR1853" s="67"/>
      <c r="CS1853" s="69"/>
      <c r="CT1853" s="81"/>
      <c r="CU1853" s="69"/>
      <c r="CV1853" s="69"/>
      <c r="CW1853" s="69"/>
      <c r="CX1853" s="69"/>
      <c r="CY1853" s="69"/>
      <c r="CZ1853" s="69"/>
    </row>
    <row r="1854" spans="2:104">
      <c r="B1854" s="69"/>
      <c r="C1854" s="69"/>
      <c r="D1854" s="67"/>
      <c r="E1854" s="69"/>
      <c r="F1854" s="68"/>
      <c r="G1854" s="67"/>
      <c r="H1854" s="69"/>
      <c r="I1854" s="69"/>
      <c r="J1854" s="69"/>
      <c r="K1854" s="69"/>
      <c r="L1854" s="69"/>
      <c r="M1854" s="69"/>
      <c r="N1854" s="69"/>
      <c r="O1854" s="69"/>
      <c r="P1854" s="69"/>
      <c r="Q1854" s="69"/>
      <c r="R1854" s="69"/>
      <c r="S1854" s="80"/>
      <c r="T1854" s="80"/>
      <c r="U1854" s="80"/>
      <c r="V1854" s="80"/>
      <c r="W1854" s="80"/>
      <c r="X1854" s="80"/>
      <c r="Y1854" s="80"/>
      <c r="Z1854" s="80"/>
      <c r="AA1854" s="80"/>
      <c r="AB1854" s="80"/>
      <c r="AC1854" s="80"/>
      <c r="AD1854" s="80"/>
      <c r="AE1854" s="69"/>
      <c r="AF1854" s="69"/>
      <c r="AG1854" s="69"/>
      <c r="AH1854" s="80"/>
      <c r="AI1854" s="80"/>
      <c r="AJ1854" s="69"/>
      <c r="AK1854" s="69"/>
      <c r="AL1854" s="80"/>
      <c r="AM1854" s="80"/>
      <c r="AN1854" s="69"/>
      <c r="AO1854" s="69"/>
      <c r="AP1854" s="80"/>
      <c r="AQ1854" s="80"/>
      <c r="AR1854" s="69"/>
      <c r="AS1854" s="69"/>
      <c r="AT1854" s="80"/>
      <c r="AU1854" s="80"/>
      <c r="AV1854" s="69"/>
      <c r="AW1854" s="69"/>
      <c r="AX1854" s="80"/>
      <c r="AY1854" s="80"/>
      <c r="AZ1854" s="69"/>
      <c r="BA1854" s="69"/>
      <c r="BB1854" s="80"/>
      <c r="BC1854" s="80"/>
      <c r="BD1854" s="69"/>
      <c r="BE1854" s="69"/>
      <c r="BF1854" s="80"/>
      <c r="BG1854" s="80"/>
      <c r="BH1854" s="69"/>
      <c r="BI1854" s="69"/>
      <c r="BJ1854" s="80"/>
      <c r="BK1854" s="80"/>
      <c r="BL1854" s="69"/>
      <c r="BM1854" s="69"/>
      <c r="BN1854" s="80"/>
      <c r="BO1854" s="80"/>
      <c r="BP1854" s="69"/>
      <c r="BQ1854" s="69"/>
      <c r="BR1854" s="80"/>
      <c r="BS1854" s="80"/>
      <c r="BT1854" s="69"/>
      <c r="BU1854" s="69"/>
      <c r="BV1854" s="80"/>
      <c r="BW1854" s="80"/>
      <c r="BX1854" s="69"/>
      <c r="BY1854" s="69"/>
      <c r="BZ1854" s="80"/>
      <c r="CA1854" s="80"/>
      <c r="CB1854" s="69"/>
      <c r="CC1854" s="69"/>
      <c r="CD1854" s="80"/>
      <c r="CE1854" s="80"/>
      <c r="CF1854" s="69"/>
      <c r="CG1854" s="69"/>
      <c r="CH1854" s="69"/>
      <c r="CI1854" s="69"/>
      <c r="CJ1854" s="69"/>
      <c r="CK1854" s="69"/>
      <c r="CL1854" s="68"/>
      <c r="CM1854" s="67"/>
      <c r="CN1854" s="67"/>
      <c r="CO1854" s="68"/>
      <c r="CP1854" s="68"/>
      <c r="CQ1854" s="67"/>
      <c r="CR1854" s="67"/>
      <c r="CS1854" s="69"/>
      <c r="CT1854" s="81"/>
      <c r="CU1854" s="69"/>
      <c r="CV1854" s="69"/>
      <c r="CW1854" s="69"/>
      <c r="CX1854" s="69"/>
      <c r="CY1854" s="69"/>
      <c r="CZ1854" s="69"/>
    </row>
    <row r="1855" spans="2:104">
      <c r="B1855" s="69"/>
      <c r="C1855" s="69"/>
      <c r="D1855" s="67"/>
      <c r="E1855" s="69"/>
      <c r="F1855" s="68"/>
      <c r="G1855" s="67"/>
      <c r="H1855" s="69"/>
      <c r="I1855" s="69"/>
      <c r="J1855" s="69"/>
      <c r="K1855" s="69"/>
      <c r="L1855" s="69"/>
      <c r="M1855" s="69"/>
      <c r="N1855" s="69"/>
      <c r="O1855" s="69"/>
      <c r="P1855" s="69"/>
      <c r="Q1855" s="69"/>
      <c r="R1855" s="69"/>
      <c r="S1855" s="80"/>
      <c r="T1855" s="80"/>
      <c r="U1855" s="80"/>
      <c r="V1855" s="80"/>
      <c r="W1855" s="80"/>
      <c r="X1855" s="80"/>
      <c r="Y1855" s="80"/>
      <c r="Z1855" s="80"/>
      <c r="AA1855" s="80"/>
      <c r="AB1855" s="80"/>
      <c r="AC1855" s="80"/>
      <c r="AD1855" s="80"/>
      <c r="AE1855" s="69"/>
      <c r="AF1855" s="69"/>
      <c r="AG1855" s="69"/>
      <c r="AH1855" s="80"/>
      <c r="AI1855" s="80"/>
      <c r="AJ1855" s="69"/>
      <c r="AK1855" s="69"/>
      <c r="AL1855" s="80"/>
      <c r="AM1855" s="80"/>
      <c r="AN1855" s="69"/>
      <c r="AO1855" s="69"/>
      <c r="AP1855" s="80"/>
      <c r="AQ1855" s="80"/>
      <c r="AR1855" s="69"/>
      <c r="AS1855" s="69"/>
      <c r="AT1855" s="80"/>
      <c r="AU1855" s="80"/>
      <c r="AV1855" s="69"/>
      <c r="AW1855" s="69"/>
      <c r="AX1855" s="80"/>
      <c r="AY1855" s="80"/>
      <c r="AZ1855" s="69"/>
      <c r="BA1855" s="69"/>
      <c r="BB1855" s="80"/>
      <c r="BC1855" s="80"/>
      <c r="BD1855" s="69"/>
      <c r="BE1855" s="69"/>
      <c r="BF1855" s="80"/>
      <c r="BG1855" s="80"/>
      <c r="BH1855" s="69"/>
      <c r="BI1855" s="69"/>
      <c r="BJ1855" s="80"/>
      <c r="BK1855" s="80"/>
      <c r="BL1855" s="69"/>
      <c r="BM1855" s="69"/>
      <c r="BN1855" s="80"/>
      <c r="BO1855" s="80"/>
      <c r="BP1855" s="69"/>
      <c r="BQ1855" s="69"/>
      <c r="BR1855" s="80"/>
      <c r="BS1855" s="80"/>
      <c r="BT1855" s="69"/>
      <c r="BU1855" s="69"/>
      <c r="BV1855" s="80"/>
      <c r="BW1855" s="80"/>
      <c r="BX1855" s="69"/>
      <c r="BY1855" s="69"/>
      <c r="BZ1855" s="80"/>
      <c r="CA1855" s="80"/>
      <c r="CB1855" s="69"/>
      <c r="CC1855" s="69"/>
      <c r="CD1855" s="80"/>
      <c r="CE1855" s="80"/>
      <c r="CF1855" s="69"/>
      <c r="CG1855" s="69"/>
      <c r="CH1855" s="69"/>
      <c r="CI1855" s="69"/>
      <c r="CJ1855" s="69"/>
      <c r="CK1855" s="69"/>
      <c r="CL1855" s="68"/>
      <c r="CM1855" s="67"/>
      <c r="CN1855" s="67"/>
      <c r="CO1855" s="68"/>
      <c r="CP1855" s="68"/>
      <c r="CQ1855" s="67"/>
      <c r="CR1855" s="67"/>
      <c r="CS1855" s="69"/>
      <c r="CT1855" s="81"/>
      <c r="CU1855" s="69"/>
      <c r="CV1855" s="69"/>
      <c r="CW1855" s="69"/>
      <c r="CX1855" s="69"/>
      <c r="CY1855" s="69"/>
      <c r="CZ1855" s="69"/>
    </row>
    <row r="1856" spans="2:104">
      <c r="B1856" s="69"/>
      <c r="C1856" s="69"/>
      <c r="D1856" s="67"/>
      <c r="E1856" s="69"/>
      <c r="F1856" s="68"/>
      <c r="G1856" s="67"/>
      <c r="H1856" s="69"/>
      <c r="I1856" s="69"/>
      <c r="J1856" s="69"/>
      <c r="K1856" s="69"/>
      <c r="L1856" s="69"/>
      <c r="M1856" s="69"/>
      <c r="N1856" s="69"/>
      <c r="O1856" s="69"/>
      <c r="P1856" s="69"/>
      <c r="Q1856" s="69"/>
      <c r="R1856" s="69"/>
      <c r="S1856" s="80"/>
      <c r="T1856" s="80"/>
      <c r="U1856" s="80"/>
      <c r="V1856" s="80"/>
      <c r="W1856" s="80"/>
      <c r="X1856" s="80"/>
      <c r="Y1856" s="80"/>
      <c r="Z1856" s="80"/>
      <c r="AA1856" s="80"/>
      <c r="AB1856" s="80"/>
      <c r="AC1856" s="80"/>
      <c r="AD1856" s="80"/>
      <c r="AE1856" s="69"/>
      <c r="AF1856" s="69"/>
      <c r="AG1856" s="69"/>
      <c r="AH1856" s="80"/>
      <c r="AI1856" s="80"/>
      <c r="AJ1856" s="69"/>
      <c r="AK1856" s="69"/>
      <c r="AL1856" s="80"/>
      <c r="AM1856" s="80"/>
      <c r="AN1856" s="69"/>
      <c r="AO1856" s="69"/>
      <c r="AP1856" s="80"/>
      <c r="AQ1856" s="80"/>
      <c r="AR1856" s="69"/>
      <c r="AS1856" s="69"/>
      <c r="AT1856" s="80"/>
      <c r="AU1856" s="80"/>
      <c r="AV1856" s="69"/>
      <c r="AW1856" s="69"/>
      <c r="AX1856" s="80"/>
      <c r="AY1856" s="80"/>
      <c r="AZ1856" s="69"/>
      <c r="BA1856" s="69"/>
      <c r="BB1856" s="80"/>
      <c r="BC1856" s="80"/>
      <c r="BD1856" s="69"/>
      <c r="BE1856" s="69"/>
      <c r="BF1856" s="80"/>
      <c r="BG1856" s="80"/>
      <c r="BH1856" s="69"/>
      <c r="BI1856" s="69"/>
      <c r="BJ1856" s="80"/>
      <c r="BK1856" s="80"/>
      <c r="BL1856" s="69"/>
      <c r="BM1856" s="69"/>
      <c r="BN1856" s="80"/>
      <c r="BO1856" s="80"/>
      <c r="BP1856" s="69"/>
      <c r="BQ1856" s="69"/>
      <c r="BR1856" s="80"/>
      <c r="BS1856" s="80"/>
      <c r="BT1856" s="69"/>
      <c r="BU1856" s="69"/>
      <c r="BV1856" s="80"/>
      <c r="BW1856" s="80"/>
      <c r="BX1856" s="69"/>
      <c r="BY1856" s="69"/>
      <c r="BZ1856" s="80"/>
      <c r="CA1856" s="80"/>
      <c r="CB1856" s="69"/>
      <c r="CC1856" s="69"/>
      <c r="CD1856" s="80"/>
      <c r="CE1856" s="80"/>
      <c r="CF1856" s="69"/>
      <c r="CG1856" s="69"/>
      <c r="CH1856" s="69"/>
      <c r="CI1856" s="69"/>
      <c r="CJ1856" s="69"/>
      <c r="CK1856" s="69"/>
      <c r="CL1856" s="68"/>
      <c r="CM1856" s="67"/>
      <c r="CN1856" s="67"/>
      <c r="CO1856" s="68"/>
      <c r="CP1856" s="68"/>
      <c r="CQ1856" s="67"/>
      <c r="CR1856" s="67"/>
      <c r="CS1856" s="69"/>
      <c r="CT1856" s="81"/>
      <c r="CU1856" s="69"/>
      <c r="CV1856" s="69"/>
      <c r="CW1856" s="69"/>
      <c r="CX1856" s="69"/>
      <c r="CY1856" s="69"/>
      <c r="CZ1856" s="69"/>
    </row>
    <row r="1857" spans="2:104">
      <c r="B1857" s="69"/>
      <c r="C1857" s="69"/>
      <c r="D1857" s="67"/>
      <c r="E1857" s="69"/>
      <c r="F1857" s="68"/>
      <c r="G1857" s="67"/>
      <c r="H1857" s="69"/>
      <c r="I1857" s="69"/>
      <c r="J1857" s="69"/>
      <c r="K1857" s="69"/>
      <c r="L1857" s="69"/>
      <c r="M1857" s="69"/>
      <c r="N1857" s="69"/>
      <c r="O1857" s="69"/>
      <c r="P1857" s="69"/>
      <c r="Q1857" s="69"/>
      <c r="R1857" s="69"/>
      <c r="S1857" s="80"/>
      <c r="T1857" s="80"/>
      <c r="U1857" s="80"/>
      <c r="V1857" s="80"/>
      <c r="W1857" s="80"/>
      <c r="X1857" s="80"/>
      <c r="Y1857" s="80"/>
      <c r="Z1857" s="80"/>
      <c r="AA1857" s="80"/>
      <c r="AB1857" s="80"/>
      <c r="AC1857" s="80"/>
      <c r="AD1857" s="80"/>
      <c r="AE1857" s="69"/>
      <c r="AF1857" s="69"/>
      <c r="AG1857" s="69"/>
      <c r="AH1857" s="80"/>
      <c r="AI1857" s="80"/>
      <c r="AJ1857" s="69"/>
      <c r="AK1857" s="69"/>
      <c r="AL1857" s="80"/>
      <c r="AM1857" s="80"/>
      <c r="AN1857" s="69"/>
      <c r="AO1857" s="69"/>
      <c r="AP1857" s="80"/>
      <c r="AQ1857" s="80"/>
      <c r="AR1857" s="69"/>
      <c r="AS1857" s="69"/>
      <c r="AT1857" s="80"/>
      <c r="AU1857" s="80"/>
      <c r="AV1857" s="69"/>
      <c r="AW1857" s="69"/>
      <c r="AX1857" s="80"/>
      <c r="AY1857" s="80"/>
      <c r="AZ1857" s="69"/>
      <c r="BA1857" s="69"/>
      <c r="BB1857" s="80"/>
      <c r="BC1857" s="80"/>
      <c r="BD1857" s="69"/>
      <c r="BE1857" s="69"/>
      <c r="BF1857" s="80"/>
      <c r="BG1857" s="80"/>
      <c r="BH1857" s="69"/>
      <c r="BI1857" s="69"/>
      <c r="BJ1857" s="80"/>
      <c r="BK1857" s="80"/>
      <c r="BL1857" s="69"/>
      <c r="BM1857" s="69"/>
      <c r="BN1857" s="80"/>
      <c r="BO1857" s="80"/>
      <c r="BP1857" s="69"/>
      <c r="BQ1857" s="69"/>
      <c r="BR1857" s="80"/>
      <c r="BS1857" s="80"/>
      <c r="BT1857" s="69"/>
      <c r="BU1857" s="69"/>
      <c r="BV1857" s="80"/>
      <c r="BW1857" s="80"/>
      <c r="BX1857" s="69"/>
      <c r="BY1857" s="69"/>
      <c r="BZ1857" s="80"/>
      <c r="CA1857" s="80"/>
      <c r="CB1857" s="69"/>
      <c r="CC1857" s="69"/>
      <c r="CD1857" s="80"/>
      <c r="CE1857" s="80"/>
      <c r="CF1857" s="69"/>
      <c r="CG1857" s="69"/>
      <c r="CH1857" s="69"/>
      <c r="CI1857" s="69"/>
      <c r="CJ1857" s="69"/>
      <c r="CK1857" s="69"/>
      <c r="CL1857" s="68"/>
      <c r="CM1857" s="67"/>
      <c r="CN1857" s="67"/>
      <c r="CO1857" s="68"/>
      <c r="CP1857" s="68"/>
      <c r="CQ1857" s="67"/>
      <c r="CR1857" s="67"/>
      <c r="CS1857" s="69"/>
      <c r="CT1857" s="81"/>
      <c r="CU1857" s="69"/>
      <c r="CV1857" s="69"/>
      <c r="CW1857" s="69"/>
      <c r="CX1857" s="69"/>
      <c r="CY1857" s="69"/>
      <c r="CZ1857" s="69"/>
    </row>
    <row r="1858" spans="2:104">
      <c r="B1858" s="69"/>
      <c r="C1858" s="69"/>
      <c r="D1858" s="67"/>
      <c r="E1858" s="69"/>
      <c r="F1858" s="68"/>
      <c r="G1858" s="67"/>
      <c r="H1858" s="69"/>
      <c r="I1858" s="69"/>
      <c r="J1858" s="69"/>
      <c r="K1858" s="69"/>
      <c r="L1858" s="69"/>
      <c r="M1858" s="69"/>
      <c r="N1858" s="69"/>
      <c r="O1858" s="69"/>
      <c r="P1858" s="69"/>
      <c r="Q1858" s="69"/>
      <c r="R1858" s="69"/>
      <c r="S1858" s="80"/>
      <c r="T1858" s="80"/>
      <c r="U1858" s="80"/>
      <c r="V1858" s="80"/>
      <c r="W1858" s="80"/>
      <c r="X1858" s="80"/>
      <c r="Y1858" s="80"/>
      <c r="Z1858" s="80"/>
      <c r="AA1858" s="80"/>
      <c r="AB1858" s="80"/>
      <c r="AC1858" s="80"/>
      <c r="AD1858" s="80"/>
      <c r="AE1858" s="69"/>
      <c r="AF1858" s="69"/>
      <c r="AG1858" s="69"/>
      <c r="AH1858" s="80"/>
      <c r="AI1858" s="80"/>
      <c r="AJ1858" s="69"/>
      <c r="AK1858" s="69"/>
      <c r="AL1858" s="80"/>
      <c r="AM1858" s="80"/>
      <c r="AN1858" s="69"/>
      <c r="AO1858" s="69"/>
      <c r="AP1858" s="80"/>
      <c r="AQ1858" s="80"/>
      <c r="AR1858" s="69"/>
      <c r="AS1858" s="69"/>
      <c r="AT1858" s="80"/>
      <c r="AU1858" s="80"/>
      <c r="AV1858" s="69"/>
      <c r="AW1858" s="69"/>
      <c r="AX1858" s="80"/>
      <c r="AY1858" s="80"/>
      <c r="AZ1858" s="69"/>
      <c r="BA1858" s="69"/>
      <c r="BB1858" s="80"/>
      <c r="BC1858" s="80"/>
      <c r="BD1858" s="69"/>
      <c r="BE1858" s="69"/>
      <c r="BF1858" s="80"/>
      <c r="BG1858" s="80"/>
      <c r="BH1858" s="69"/>
      <c r="BI1858" s="69"/>
      <c r="BJ1858" s="80"/>
      <c r="BK1858" s="80"/>
      <c r="BL1858" s="69"/>
      <c r="BM1858" s="69"/>
      <c r="BN1858" s="80"/>
      <c r="BO1858" s="80"/>
      <c r="BP1858" s="69"/>
      <c r="BQ1858" s="69"/>
      <c r="BR1858" s="80"/>
      <c r="BS1858" s="80"/>
      <c r="BT1858" s="69"/>
      <c r="BU1858" s="69"/>
      <c r="BV1858" s="80"/>
      <c r="BW1858" s="80"/>
      <c r="BX1858" s="69"/>
      <c r="BY1858" s="69"/>
      <c r="BZ1858" s="80"/>
      <c r="CA1858" s="80"/>
      <c r="CB1858" s="69"/>
      <c r="CC1858" s="69"/>
      <c r="CD1858" s="80"/>
      <c r="CE1858" s="80"/>
      <c r="CF1858" s="69"/>
      <c r="CG1858" s="69"/>
      <c r="CH1858" s="69"/>
      <c r="CI1858" s="69"/>
      <c r="CJ1858" s="69"/>
      <c r="CK1858" s="69"/>
      <c r="CL1858" s="68"/>
      <c r="CM1858" s="67"/>
      <c r="CN1858" s="67"/>
      <c r="CO1858" s="68"/>
      <c r="CP1858" s="68"/>
      <c r="CQ1858" s="67"/>
      <c r="CR1858" s="67"/>
      <c r="CS1858" s="69"/>
      <c r="CT1858" s="81"/>
      <c r="CU1858" s="69"/>
      <c r="CV1858" s="69"/>
      <c r="CW1858" s="69"/>
      <c r="CX1858" s="69"/>
      <c r="CY1858" s="69"/>
      <c r="CZ1858" s="69"/>
    </row>
    <row r="1859" spans="2:104">
      <c r="B1859" s="69"/>
      <c r="C1859" s="69"/>
      <c r="D1859" s="67"/>
      <c r="E1859" s="69"/>
      <c r="F1859" s="68"/>
      <c r="G1859" s="67"/>
      <c r="H1859" s="69"/>
      <c r="I1859" s="69"/>
      <c r="J1859" s="69"/>
      <c r="K1859" s="69"/>
      <c r="L1859" s="69"/>
      <c r="M1859" s="69"/>
      <c r="N1859" s="69"/>
      <c r="O1859" s="69"/>
      <c r="P1859" s="69"/>
      <c r="Q1859" s="69"/>
      <c r="R1859" s="69"/>
      <c r="S1859" s="80"/>
      <c r="T1859" s="80"/>
      <c r="U1859" s="80"/>
      <c r="V1859" s="80"/>
      <c r="W1859" s="80"/>
      <c r="X1859" s="80"/>
      <c r="Y1859" s="80"/>
      <c r="Z1859" s="80"/>
      <c r="AA1859" s="80"/>
      <c r="AB1859" s="80"/>
      <c r="AC1859" s="80"/>
      <c r="AD1859" s="80"/>
      <c r="AE1859" s="69"/>
      <c r="AF1859" s="69"/>
      <c r="AG1859" s="69"/>
      <c r="AH1859" s="80"/>
      <c r="AI1859" s="80"/>
      <c r="AJ1859" s="69"/>
      <c r="AK1859" s="69"/>
      <c r="AL1859" s="80"/>
      <c r="AM1859" s="80"/>
      <c r="AN1859" s="69"/>
      <c r="AO1859" s="69"/>
      <c r="AP1859" s="80"/>
      <c r="AQ1859" s="80"/>
      <c r="AR1859" s="69"/>
      <c r="AS1859" s="69"/>
      <c r="AT1859" s="80"/>
      <c r="AU1859" s="80"/>
      <c r="AV1859" s="69"/>
      <c r="AW1859" s="69"/>
      <c r="AX1859" s="80"/>
      <c r="AY1859" s="80"/>
      <c r="AZ1859" s="69"/>
      <c r="BA1859" s="69"/>
      <c r="BB1859" s="80"/>
      <c r="BC1859" s="80"/>
      <c r="BD1859" s="69"/>
      <c r="BE1859" s="69"/>
      <c r="BF1859" s="80"/>
      <c r="BG1859" s="80"/>
      <c r="BH1859" s="69"/>
      <c r="BI1859" s="69"/>
      <c r="BJ1859" s="80"/>
      <c r="BK1859" s="80"/>
      <c r="BL1859" s="69"/>
      <c r="BM1859" s="69"/>
      <c r="BN1859" s="80"/>
      <c r="BO1859" s="80"/>
      <c r="BP1859" s="69"/>
      <c r="BQ1859" s="69"/>
      <c r="BR1859" s="80"/>
      <c r="BS1859" s="80"/>
      <c r="BT1859" s="69"/>
      <c r="BU1859" s="69"/>
      <c r="BV1859" s="80"/>
      <c r="BW1859" s="80"/>
      <c r="BX1859" s="69"/>
      <c r="BY1859" s="69"/>
      <c r="BZ1859" s="80"/>
      <c r="CA1859" s="80"/>
      <c r="CB1859" s="69"/>
      <c r="CC1859" s="69"/>
      <c r="CD1859" s="80"/>
      <c r="CE1859" s="80"/>
      <c r="CF1859" s="69"/>
      <c r="CG1859" s="69"/>
      <c r="CH1859" s="69"/>
      <c r="CI1859" s="69"/>
      <c r="CJ1859" s="69"/>
      <c r="CK1859" s="69"/>
      <c r="CL1859" s="68"/>
      <c r="CM1859" s="67"/>
      <c r="CN1859" s="67"/>
      <c r="CO1859" s="68"/>
      <c r="CP1859" s="68"/>
      <c r="CQ1859" s="67"/>
      <c r="CR1859" s="67"/>
      <c r="CS1859" s="69"/>
      <c r="CT1859" s="81"/>
      <c r="CU1859" s="69"/>
      <c r="CV1859" s="69"/>
      <c r="CW1859" s="69"/>
      <c r="CX1859" s="69"/>
      <c r="CY1859" s="69"/>
      <c r="CZ1859" s="69"/>
    </row>
    <row r="1860" spans="2:104">
      <c r="B1860" s="69"/>
      <c r="C1860" s="69"/>
      <c r="D1860" s="67"/>
      <c r="E1860" s="69"/>
      <c r="F1860" s="68"/>
      <c r="G1860" s="67"/>
      <c r="H1860" s="69"/>
      <c r="I1860" s="69"/>
      <c r="J1860" s="69"/>
      <c r="K1860" s="69"/>
      <c r="L1860" s="69"/>
      <c r="M1860" s="69"/>
      <c r="N1860" s="69"/>
      <c r="O1860" s="69"/>
      <c r="P1860" s="69"/>
      <c r="Q1860" s="69"/>
      <c r="R1860" s="69"/>
      <c r="S1860" s="80"/>
      <c r="T1860" s="80"/>
      <c r="U1860" s="80"/>
      <c r="V1860" s="80"/>
      <c r="W1860" s="80"/>
      <c r="X1860" s="80"/>
      <c r="Y1860" s="80"/>
      <c r="Z1860" s="80"/>
      <c r="AA1860" s="80"/>
      <c r="AB1860" s="80"/>
      <c r="AC1860" s="80"/>
      <c r="AD1860" s="80"/>
      <c r="AE1860" s="69"/>
      <c r="AF1860" s="69"/>
      <c r="AG1860" s="69"/>
      <c r="AH1860" s="80"/>
      <c r="AI1860" s="80"/>
      <c r="AJ1860" s="69"/>
      <c r="AK1860" s="69"/>
      <c r="AL1860" s="80"/>
      <c r="AM1860" s="80"/>
      <c r="AN1860" s="69"/>
      <c r="AO1860" s="69"/>
      <c r="AP1860" s="80"/>
      <c r="AQ1860" s="80"/>
      <c r="AR1860" s="69"/>
      <c r="AS1860" s="69"/>
      <c r="AT1860" s="80"/>
      <c r="AU1860" s="80"/>
      <c r="AV1860" s="69"/>
      <c r="AW1860" s="69"/>
      <c r="AX1860" s="80"/>
      <c r="AY1860" s="80"/>
      <c r="AZ1860" s="69"/>
      <c r="BA1860" s="69"/>
      <c r="BB1860" s="80"/>
      <c r="BC1860" s="80"/>
      <c r="BD1860" s="69"/>
      <c r="BE1860" s="69"/>
      <c r="BF1860" s="80"/>
      <c r="BG1860" s="80"/>
      <c r="BH1860" s="69"/>
      <c r="BI1860" s="69"/>
      <c r="BJ1860" s="80"/>
      <c r="BK1860" s="80"/>
      <c r="BL1860" s="69"/>
      <c r="BM1860" s="69"/>
      <c r="BN1860" s="80"/>
      <c r="BO1860" s="80"/>
      <c r="BP1860" s="69"/>
      <c r="BQ1860" s="69"/>
      <c r="BR1860" s="80"/>
      <c r="BS1860" s="80"/>
      <c r="BT1860" s="69"/>
      <c r="BU1860" s="69"/>
      <c r="BV1860" s="80"/>
      <c r="BW1860" s="80"/>
      <c r="BX1860" s="69"/>
      <c r="BY1860" s="69"/>
      <c r="BZ1860" s="80"/>
      <c r="CA1860" s="80"/>
      <c r="CB1860" s="69"/>
      <c r="CC1860" s="69"/>
      <c r="CD1860" s="80"/>
      <c r="CE1860" s="80"/>
      <c r="CF1860" s="69"/>
      <c r="CG1860" s="69"/>
      <c r="CH1860" s="69"/>
      <c r="CI1860" s="69"/>
      <c r="CJ1860" s="69"/>
      <c r="CK1860" s="69"/>
      <c r="CL1860" s="68"/>
      <c r="CM1860" s="67"/>
      <c r="CN1860" s="67"/>
      <c r="CO1860" s="68"/>
      <c r="CP1860" s="68"/>
      <c r="CQ1860" s="67"/>
      <c r="CR1860" s="67"/>
      <c r="CS1860" s="69"/>
      <c r="CT1860" s="81"/>
      <c r="CU1860" s="69"/>
      <c r="CV1860" s="69"/>
      <c r="CW1860" s="69"/>
      <c r="CX1860" s="69"/>
      <c r="CY1860" s="69"/>
      <c r="CZ1860" s="69"/>
    </row>
    <row r="1861" spans="2:104">
      <c r="B1861" s="69"/>
      <c r="C1861" s="69"/>
      <c r="D1861" s="67"/>
      <c r="E1861" s="69"/>
      <c r="F1861" s="68"/>
      <c r="G1861" s="67"/>
      <c r="H1861" s="69"/>
      <c r="I1861" s="69"/>
      <c r="J1861" s="69"/>
      <c r="K1861" s="69"/>
      <c r="L1861" s="69"/>
      <c r="M1861" s="69"/>
      <c r="N1861" s="69"/>
      <c r="O1861" s="69"/>
      <c r="P1861" s="69"/>
      <c r="Q1861" s="69"/>
      <c r="R1861" s="69"/>
      <c r="S1861" s="80"/>
      <c r="T1861" s="80"/>
      <c r="U1861" s="80"/>
      <c r="V1861" s="80"/>
      <c r="W1861" s="80"/>
      <c r="X1861" s="80"/>
      <c r="Y1861" s="80"/>
      <c r="Z1861" s="80"/>
      <c r="AA1861" s="80"/>
      <c r="AB1861" s="80"/>
      <c r="AC1861" s="80"/>
      <c r="AD1861" s="80"/>
      <c r="AE1861" s="69"/>
      <c r="AF1861" s="69"/>
      <c r="AG1861" s="69"/>
      <c r="AH1861" s="80"/>
      <c r="AI1861" s="80"/>
      <c r="AJ1861" s="69"/>
      <c r="AK1861" s="69"/>
      <c r="AL1861" s="80"/>
      <c r="AM1861" s="80"/>
      <c r="AN1861" s="69"/>
      <c r="AO1861" s="69"/>
      <c r="AP1861" s="80"/>
      <c r="AQ1861" s="80"/>
      <c r="AR1861" s="69"/>
      <c r="AS1861" s="69"/>
      <c r="AT1861" s="80"/>
      <c r="AU1861" s="80"/>
      <c r="AV1861" s="69"/>
      <c r="AW1861" s="69"/>
      <c r="AX1861" s="80"/>
      <c r="AY1861" s="80"/>
      <c r="AZ1861" s="69"/>
      <c r="BA1861" s="69"/>
      <c r="BB1861" s="80"/>
      <c r="BC1861" s="80"/>
      <c r="BD1861" s="69"/>
      <c r="BE1861" s="69"/>
      <c r="BF1861" s="80"/>
      <c r="BG1861" s="80"/>
      <c r="BH1861" s="69"/>
      <c r="BI1861" s="69"/>
      <c r="BJ1861" s="80"/>
      <c r="BK1861" s="80"/>
      <c r="BL1861" s="69"/>
      <c r="BM1861" s="69"/>
      <c r="BN1861" s="80"/>
      <c r="BO1861" s="80"/>
      <c r="BP1861" s="69"/>
      <c r="BQ1861" s="69"/>
      <c r="BR1861" s="80"/>
      <c r="BS1861" s="80"/>
      <c r="BT1861" s="69"/>
      <c r="BU1861" s="69"/>
      <c r="BV1861" s="80"/>
      <c r="BW1861" s="80"/>
      <c r="BX1861" s="69"/>
      <c r="BY1861" s="69"/>
      <c r="BZ1861" s="80"/>
      <c r="CA1861" s="80"/>
      <c r="CB1861" s="69"/>
      <c r="CC1861" s="69"/>
      <c r="CD1861" s="80"/>
      <c r="CE1861" s="80"/>
      <c r="CF1861" s="69"/>
      <c r="CG1861" s="69"/>
      <c r="CH1861" s="69"/>
      <c r="CI1861" s="69"/>
      <c r="CJ1861" s="69"/>
      <c r="CK1861" s="69"/>
      <c r="CL1861" s="68"/>
      <c r="CM1861" s="67"/>
      <c r="CN1861" s="67"/>
      <c r="CO1861" s="68"/>
      <c r="CP1861" s="68"/>
      <c r="CQ1861" s="67"/>
      <c r="CR1861" s="67"/>
      <c r="CS1861" s="69"/>
      <c r="CT1861" s="81"/>
      <c r="CU1861" s="69"/>
      <c r="CV1861" s="69"/>
      <c r="CW1861" s="69"/>
      <c r="CX1861" s="69"/>
      <c r="CY1861" s="69"/>
      <c r="CZ1861" s="69"/>
    </row>
    <row r="1862" spans="2:104">
      <c r="B1862" s="69"/>
      <c r="C1862" s="69"/>
      <c r="D1862" s="67"/>
      <c r="E1862" s="69"/>
      <c r="F1862" s="68"/>
      <c r="G1862" s="67"/>
      <c r="H1862" s="69"/>
      <c r="I1862" s="69"/>
      <c r="J1862" s="69"/>
      <c r="K1862" s="69"/>
      <c r="L1862" s="69"/>
      <c r="M1862" s="69"/>
      <c r="N1862" s="69"/>
      <c r="O1862" s="69"/>
      <c r="P1862" s="69"/>
      <c r="Q1862" s="69"/>
      <c r="R1862" s="69"/>
      <c r="S1862" s="80"/>
      <c r="T1862" s="80"/>
      <c r="U1862" s="80"/>
      <c r="V1862" s="80"/>
      <c r="W1862" s="80"/>
      <c r="X1862" s="80"/>
      <c r="Y1862" s="80"/>
      <c r="Z1862" s="80"/>
      <c r="AA1862" s="80"/>
      <c r="AB1862" s="80"/>
      <c r="AC1862" s="80"/>
      <c r="AD1862" s="80"/>
      <c r="AE1862" s="69"/>
      <c r="AF1862" s="69"/>
      <c r="AG1862" s="69"/>
      <c r="AH1862" s="80"/>
      <c r="AI1862" s="80"/>
      <c r="AJ1862" s="69"/>
      <c r="AK1862" s="69"/>
      <c r="AL1862" s="80"/>
      <c r="AM1862" s="80"/>
      <c r="AN1862" s="69"/>
      <c r="AO1862" s="69"/>
      <c r="AP1862" s="80"/>
      <c r="AQ1862" s="80"/>
      <c r="AR1862" s="69"/>
      <c r="AS1862" s="69"/>
      <c r="AT1862" s="80"/>
      <c r="AU1862" s="80"/>
      <c r="AV1862" s="69"/>
      <c r="AW1862" s="69"/>
      <c r="AX1862" s="80"/>
      <c r="AY1862" s="80"/>
      <c r="AZ1862" s="69"/>
      <c r="BA1862" s="69"/>
      <c r="BB1862" s="80"/>
      <c r="BC1862" s="80"/>
      <c r="BD1862" s="69"/>
      <c r="BE1862" s="69"/>
      <c r="BF1862" s="80"/>
      <c r="BG1862" s="80"/>
      <c r="BH1862" s="69"/>
      <c r="BI1862" s="69"/>
      <c r="BJ1862" s="80"/>
      <c r="BK1862" s="80"/>
      <c r="BL1862" s="69"/>
      <c r="BM1862" s="69"/>
      <c r="BN1862" s="80"/>
      <c r="BO1862" s="80"/>
      <c r="BP1862" s="69"/>
      <c r="BQ1862" s="69"/>
      <c r="BR1862" s="80"/>
      <c r="BS1862" s="80"/>
      <c r="BT1862" s="69"/>
      <c r="BU1862" s="69"/>
      <c r="BV1862" s="80"/>
      <c r="BW1862" s="80"/>
      <c r="BX1862" s="69"/>
      <c r="BY1862" s="69"/>
      <c r="BZ1862" s="80"/>
      <c r="CA1862" s="80"/>
      <c r="CB1862" s="69"/>
      <c r="CC1862" s="69"/>
      <c r="CD1862" s="80"/>
      <c r="CE1862" s="80"/>
      <c r="CF1862" s="69"/>
      <c r="CG1862" s="69"/>
      <c r="CH1862" s="69"/>
      <c r="CI1862" s="69"/>
      <c r="CJ1862" s="69"/>
      <c r="CK1862" s="69"/>
      <c r="CL1862" s="68"/>
      <c r="CM1862" s="67"/>
      <c r="CN1862" s="67"/>
      <c r="CO1862" s="68"/>
      <c r="CP1862" s="68"/>
      <c r="CQ1862" s="67"/>
      <c r="CR1862" s="67"/>
      <c r="CS1862" s="69"/>
      <c r="CT1862" s="81"/>
      <c r="CU1862" s="69"/>
      <c r="CV1862" s="69"/>
      <c r="CW1862" s="69"/>
      <c r="CX1862" s="69"/>
      <c r="CY1862" s="69"/>
      <c r="CZ1862" s="69"/>
    </row>
    <row r="1863" spans="2:104">
      <c r="B1863" s="69"/>
      <c r="C1863" s="69"/>
      <c r="D1863" s="67"/>
      <c r="E1863" s="69"/>
      <c r="F1863" s="68"/>
      <c r="G1863" s="67"/>
      <c r="H1863" s="69"/>
      <c r="I1863" s="69"/>
      <c r="J1863" s="69"/>
      <c r="K1863" s="69"/>
      <c r="L1863" s="69"/>
      <c r="M1863" s="69"/>
      <c r="N1863" s="69"/>
      <c r="O1863" s="69"/>
      <c r="P1863" s="69"/>
      <c r="Q1863" s="69"/>
      <c r="R1863" s="69"/>
      <c r="S1863" s="80"/>
      <c r="T1863" s="80"/>
      <c r="U1863" s="80"/>
      <c r="V1863" s="80"/>
      <c r="W1863" s="80"/>
      <c r="X1863" s="80"/>
      <c r="Y1863" s="80"/>
      <c r="Z1863" s="80"/>
      <c r="AA1863" s="80"/>
      <c r="AB1863" s="80"/>
      <c r="AC1863" s="80"/>
      <c r="AD1863" s="80"/>
      <c r="AE1863" s="69"/>
      <c r="AF1863" s="69"/>
      <c r="AG1863" s="69"/>
      <c r="AH1863" s="80"/>
      <c r="AI1863" s="80"/>
      <c r="AJ1863" s="69"/>
      <c r="AK1863" s="69"/>
      <c r="AL1863" s="80"/>
      <c r="AM1863" s="80"/>
      <c r="AN1863" s="69"/>
      <c r="AO1863" s="69"/>
      <c r="AP1863" s="80"/>
      <c r="AQ1863" s="80"/>
      <c r="AR1863" s="69"/>
      <c r="AS1863" s="69"/>
      <c r="AT1863" s="80"/>
      <c r="AU1863" s="80"/>
      <c r="AV1863" s="69"/>
      <c r="AW1863" s="69"/>
      <c r="AX1863" s="80"/>
      <c r="AY1863" s="80"/>
      <c r="AZ1863" s="69"/>
      <c r="BA1863" s="69"/>
      <c r="BB1863" s="80"/>
      <c r="BC1863" s="80"/>
      <c r="BD1863" s="69"/>
      <c r="BE1863" s="69"/>
      <c r="BF1863" s="80"/>
      <c r="BG1863" s="80"/>
      <c r="BH1863" s="69"/>
      <c r="BI1863" s="69"/>
      <c r="BJ1863" s="80"/>
      <c r="BK1863" s="80"/>
      <c r="BL1863" s="69"/>
      <c r="BM1863" s="69"/>
      <c r="BN1863" s="80"/>
      <c r="BO1863" s="80"/>
      <c r="BP1863" s="69"/>
      <c r="BQ1863" s="69"/>
      <c r="BR1863" s="80"/>
      <c r="BS1863" s="80"/>
      <c r="BT1863" s="69"/>
      <c r="BU1863" s="69"/>
      <c r="BV1863" s="80"/>
      <c r="BW1863" s="80"/>
      <c r="BX1863" s="69"/>
      <c r="BY1863" s="69"/>
      <c r="BZ1863" s="80"/>
      <c r="CA1863" s="80"/>
      <c r="CB1863" s="69"/>
      <c r="CC1863" s="69"/>
      <c r="CD1863" s="80"/>
      <c r="CE1863" s="80"/>
      <c r="CF1863" s="69"/>
      <c r="CG1863" s="69"/>
      <c r="CH1863" s="69"/>
      <c r="CI1863" s="69"/>
      <c r="CJ1863" s="69"/>
      <c r="CK1863" s="69"/>
      <c r="CL1863" s="68"/>
      <c r="CM1863" s="67"/>
      <c r="CN1863" s="67"/>
      <c r="CO1863" s="68"/>
      <c r="CP1863" s="68"/>
      <c r="CQ1863" s="67"/>
      <c r="CR1863" s="67"/>
      <c r="CS1863" s="69"/>
      <c r="CT1863" s="81"/>
      <c r="CU1863" s="69"/>
      <c r="CV1863" s="69"/>
      <c r="CW1863" s="69"/>
      <c r="CX1863" s="69"/>
      <c r="CY1863" s="69"/>
      <c r="CZ1863" s="69"/>
    </row>
    <row r="1864" spans="2:104">
      <c r="B1864" s="69"/>
      <c r="C1864" s="69"/>
      <c r="D1864" s="67"/>
      <c r="E1864" s="69"/>
      <c r="F1864" s="68"/>
      <c r="G1864" s="67"/>
      <c r="H1864" s="69"/>
      <c r="I1864" s="69"/>
      <c r="J1864" s="69"/>
      <c r="K1864" s="69"/>
      <c r="L1864" s="69"/>
      <c r="M1864" s="69"/>
      <c r="N1864" s="69"/>
      <c r="O1864" s="69"/>
      <c r="P1864" s="69"/>
      <c r="Q1864" s="69"/>
      <c r="R1864" s="69"/>
      <c r="S1864" s="80"/>
      <c r="T1864" s="80"/>
      <c r="U1864" s="80"/>
      <c r="V1864" s="80"/>
      <c r="W1864" s="80"/>
      <c r="X1864" s="80"/>
      <c r="Y1864" s="80"/>
      <c r="Z1864" s="80"/>
      <c r="AA1864" s="80"/>
      <c r="AB1864" s="80"/>
      <c r="AC1864" s="80"/>
      <c r="AD1864" s="80"/>
      <c r="AE1864" s="69"/>
      <c r="AF1864" s="69"/>
      <c r="AG1864" s="69"/>
      <c r="AH1864" s="80"/>
      <c r="AI1864" s="80"/>
      <c r="AJ1864" s="69"/>
      <c r="AK1864" s="69"/>
      <c r="AL1864" s="80"/>
      <c r="AM1864" s="80"/>
      <c r="AN1864" s="69"/>
      <c r="AO1864" s="69"/>
      <c r="AP1864" s="80"/>
      <c r="AQ1864" s="80"/>
      <c r="AR1864" s="69"/>
      <c r="AS1864" s="69"/>
      <c r="AT1864" s="80"/>
      <c r="AU1864" s="80"/>
      <c r="AV1864" s="69"/>
      <c r="AW1864" s="69"/>
      <c r="AX1864" s="80"/>
      <c r="AY1864" s="80"/>
      <c r="AZ1864" s="69"/>
      <c r="BA1864" s="69"/>
      <c r="BB1864" s="80"/>
      <c r="BC1864" s="80"/>
      <c r="BD1864" s="69"/>
      <c r="BE1864" s="69"/>
      <c r="BF1864" s="80"/>
      <c r="BG1864" s="80"/>
      <c r="BH1864" s="69"/>
      <c r="BI1864" s="69"/>
      <c r="BJ1864" s="80"/>
      <c r="BK1864" s="80"/>
      <c r="BL1864" s="69"/>
      <c r="BM1864" s="69"/>
      <c r="BN1864" s="80"/>
      <c r="BO1864" s="80"/>
      <c r="BP1864" s="69"/>
      <c r="BQ1864" s="69"/>
      <c r="BR1864" s="80"/>
      <c r="BS1864" s="80"/>
      <c r="BT1864" s="69"/>
      <c r="BU1864" s="69"/>
      <c r="BV1864" s="80"/>
      <c r="BW1864" s="80"/>
      <c r="BX1864" s="69"/>
      <c r="BY1864" s="69"/>
      <c r="BZ1864" s="80"/>
      <c r="CA1864" s="80"/>
      <c r="CB1864" s="69"/>
      <c r="CC1864" s="69"/>
      <c r="CD1864" s="80"/>
      <c r="CE1864" s="80"/>
      <c r="CF1864" s="69"/>
      <c r="CG1864" s="69"/>
      <c r="CH1864" s="69"/>
      <c r="CI1864" s="69"/>
      <c r="CJ1864" s="69"/>
      <c r="CK1864" s="69"/>
      <c r="CL1864" s="68"/>
      <c r="CM1864" s="67"/>
      <c r="CN1864" s="67"/>
      <c r="CO1864" s="68"/>
      <c r="CP1864" s="68"/>
      <c r="CQ1864" s="67"/>
      <c r="CR1864" s="67"/>
      <c r="CS1864" s="69"/>
      <c r="CT1864" s="81"/>
      <c r="CU1864" s="69"/>
      <c r="CV1864" s="69"/>
      <c r="CW1864" s="69"/>
      <c r="CX1864" s="69"/>
      <c r="CY1864" s="69"/>
      <c r="CZ1864" s="69"/>
    </row>
    <row r="1865" spans="2:104">
      <c r="B1865" s="69"/>
      <c r="C1865" s="69"/>
      <c r="D1865" s="67"/>
      <c r="E1865" s="69"/>
      <c r="F1865" s="68"/>
      <c r="G1865" s="67"/>
      <c r="H1865" s="69"/>
      <c r="I1865" s="69"/>
      <c r="J1865" s="69"/>
      <c r="K1865" s="69"/>
      <c r="L1865" s="69"/>
      <c r="M1865" s="69"/>
      <c r="N1865" s="69"/>
      <c r="O1865" s="69"/>
      <c r="P1865" s="69"/>
      <c r="Q1865" s="69"/>
      <c r="R1865" s="69"/>
      <c r="S1865" s="80"/>
      <c r="T1865" s="80"/>
      <c r="U1865" s="80"/>
      <c r="V1865" s="80"/>
      <c r="W1865" s="80"/>
      <c r="X1865" s="80"/>
      <c r="Y1865" s="80"/>
      <c r="Z1865" s="80"/>
      <c r="AA1865" s="80"/>
      <c r="AB1865" s="80"/>
      <c r="AC1865" s="80"/>
      <c r="AD1865" s="80"/>
      <c r="AE1865" s="69"/>
      <c r="AF1865" s="69"/>
      <c r="AG1865" s="69"/>
      <c r="AH1865" s="80"/>
      <c r="AI1865" s="80"/>
      <c r="AJ1865" s="69"/>
      <c r="AK1865" s="69"/>
      <c r="AL1865" s="80"/>
      <c r="AM1865" s="80"/>
      <c r="AN1865" s="69"/>
      <c r="AO1865" s="69"/>
      <c r="AP1865" s="80"/>
      <c r="AQ1865" s="80"/>
      <c r="AR1865" s="69"/>
      <c r="AS1865" s="69"/>
      <c r="AT1865" s="80"/>
      <c r="AU1865" s="80"/>
      <c r="AV1865" s="69"/>
      <c r="AW1865" s="69"/>
      <c r="AX1865" s="80"/>
      <c r="AY1865" s="80"/>
      <c r="AZ1865" s="69"/>
      <c r="BA1865" s="69"/>
      <c r="BB1865" s="80"/>
      <c r="BC1865" s="80"/>
      <c r="BD1865" s="69"/>
      <c r="BE1865" s="69"/>
      <c r="BF1865" s="80"/>
      <c r="BG1865" s="80"/>
      <c r="BH1865" s="69"/>
      <c r="BI1865" s="69"/>
      <c r="BJ1865" s="80"/>
      <c r="BK1865" s="80"/>
      <c r="BL1865" s="69"/>
      <c r="BM1865" s="69"/>
      <c r="BN1865" s="80"/>
      <c r="BO1865" s="80"/>
      <c r="BP1865" s="69"/>
      <c r="BQ1865" s="69"/>
      <c r="BR1865" s="80"/>
      <c r="BS1865" s="80"/>
      <c r="BT1865" s="69"/>
      <c r="BU1865" s="69"/>
      <c r="BV1865" s="80"/>
      <c r="BW1865" s="80"/>
      <c r="BX1865" s="69"/>
      <c r="BY1865" s="69"/>
      <c r="BZ1865" s="80"/>
      <c r="CA1865" s="80"/>
      <c r="CB1865" s="69"/>
      <c r="CC1865" s="69"/>
      <c r="CD1865" s="80"/>
      <c r="CE1865" s="80"/>
      <c r="CF1865" s="69"/>
      <c r="CG1865" s="69"/>
      <c r="CH1865" s="69"/>
      <c r="CI1865" s="69"/>
      <c r="CJ1865" s="69"/>
      <c r="CK1865" s="69"/>
      <c r="CL1865" s="68"/>
      <c r="CM1865" s="67"/>
      <c r="CN1865" s="67"/>
      <c r="CO1865" s="68"/>
      <c r="CP1865" s="68"/>
      <c r="CQ1865" s="67"/>
      <c r="CR1865" s="67"/>
      <c r="CS1865" s="69"/>
      <c r="CT1865" s="81"/>
      <c r="CU1865" s="69"/>
      <c r="CV1865" s="69"/>
      <c r="CW1865" s="69"/>
      <c r="CX1865" s="69"/>
      <c r="CY1865" s="69"/>
      <c r="CZ1865" s="69"/>
    </row>
    <row r="1866" spans="2:104">
      <c r="B1866" s="69"/>
      <c r="C1866" s="69"/>
      <c r="D1866" s="67"/>
      <c r="E1866" s="69"/>
      <c r="F1866" s="68"/>
      <c r="G1866" s="67"/>
      <c r="H1866" s="69"/>
      <c r="I1866" s="69"/>
      <c r="J1866" s="69"/>
      <c r="K1866" s="69"/>
      <c r="L1866" s="69"/>
      <c r="M1866" s="69"/>
      <c r="N1866" s="69"/>
      <c r="O1866" s="69"/>
      <c r="P1866" s="69"/>
      <c r="Q1866" s="69"/>
      <c r="R1866" s="69"/>
      <c r="S1866" s="80"/>
      <c r="T1866" s="80"/>
      <c r="U1866" s="80"/>
      <c r="V1866" s="80"/>
      <c r="W1866" s="80"/>
      <c r="X1866" s="80"/>
      <c r="Y1866" s="80"/>
      <c r="Z1866" s="80"/>
      <c r="AA1866" s="80"/>
      <c r="AB1866" s="80"/>
      <c r="AC1866" s="80"/>
      <c r="AD1866" s="80"/>
      <c r="AE1866" s="69"/>
      <c r="AF1866" s="69"/>
      <c r="AG1866" s="69"/>
      <c r="AH1866" s="80"/>
      <c r="AI1866" s="80"/>
      <c r="AJ1866" s="69"/>
      <c r="AK1866" s="69"/>
      <c r="AL1866" s="80"/>
      <c r="AM1866" s="80"/>
      <c r="AN1866" s="69"/>
      <c r="AO1866" s="69"/>
      <c r="AP1866" s="80"/>
      <c r="AQ1866" s="80"/>
      <c r="AR1866" s="69"/>
      <c r="AS1866" s="69"/>
      <c r="AT1866" s="80"/>
      <c r="AU1866" s="80"/>
      <c r="AV1866" s="69"/>
      <c r="AW1866" s="69"/>
      <c r="AX1866" s="80"/>
      <c r="AY1866" s="80"/>
      <c r="AZ1866" s="69"/>
      <c r="BA1866" s="69"/>
      <c r="BB1866" s="80"/>
      <c r="BC1866" s="80"/>
      <c r="BD1866" s="69"/>
      <c r="BE1866" s="69"/>
      <c r="BF1866" s="80"/>
      <c r="BG1866" s="80"/>
      <c r="BH1866" s="69"/>
      <c r="BI1866" s="69"/>
      <c r="BJ1866" s="80"/>
      <c r="BK1866" s="80"/>
      <c r="BL1866" s="69"/>
      <c r="BM1866" s="69"/>
      <c r="BN1866" s="80"/>
      <c r="BO1866" s="80"/>
      <c r="BP1866" s="69"/>
      <c r="BQ1866" s="69"/>
      <c r="BR1866" s="80"/>
      <c r="BS1866" s="80"/>
      <c r="BT1866" s="69"/>
      <c r="BU1866" s="69"/>
      <c r="BV1866" s="80"/>
      <c r="BW1866" s="80"/>
      <c r="BX1866" s="69"/>
      <c r="BY1866" s="69"/>
      <c r="BZ1866" s="80"/>
      <c r="CA1866" s="80"/>
      <c r="CB1866" s="69"/>
      <c r="CC1866" s="69"/>
      <c r="CD1866" s="80"/>
      <c r="CE1866" s="80"/>
      <c r="CF1866" s="69"/>
      <c r="CG1866" s="69"/>
      <c r="CH1866" s="69"/>
      <c r="CI1866" s="69"/>
      <c r="CJ1866" s="69"/>
      <c r="CK1866" s="69"/>
      <c r="CL1866" s="68"/>
      <c r="CM1866" s="67"/>
      <c r="CN1866" s="67"/>
      <c r="CO1866" s="68"/>
      <c r="CP1866" s="68"/>
      <c r="CQ1866" s="67"/>
      <c r="CR1866" s="67"/>
      <c r="CS1866" s="69"/>
      <c r="CT1866" s="81"/>
      <c r="CU1866" s="69"/>
      <c r="CV1866" s="69"/>
      <c r="CW1866" s="69"/>
      <c r="CX1866" s="69"/>
      <c r="CY1866" s="69"/>
      <c r="CZ1866" s="69"/>
    </row>
    <row r="1867" spans="2:104">
      <c r="B1867" s="69"/>
      <c r="C1867" s="69"/>
      <c r="D1867" s="67"/>
      <c r="E1867" s="69"/>
      <c r="F1867" s="68"/>
      <c r="G1867" s="67"/>
      <c r="H1867" s="69"/>
      <c r="I1867" s="69"/>
      <c r="J1867" s="69"/>
      <c r="K1867" s="69"/>
      <c r="L1867" s="69"/>
      <c r="M1867" s="69"/>
      <c r="N1867" s="69"/>
      <c r="O1867" s="69"/>
      <c r="P1867" s="69"/>
      <c r="Q1867" s="69"/>
      <c r="R1867" s="69"/>
      <c r="S1867" s="80"/>
      <c r="T1867" s="80"/>
      <c r="U1867" s="80"/>
      <c r="V1867" s="80"/>
      <c r="W1867" s="80"/>
      <c r="X1867" s="80"/>
      <c r="Y1867" s="80"/>
      <c r="Z1867" s="80"/>
      <c r="AA1867" s="80"/>
      <c r="AB1867" s="80"/>
      <c r="AC1867" s="80"/>
      <c r="AD1867" s="80"/>
      <c r="AE1867" s="69"/>
      <c r="AF1867" s="69"/>
      <c r="AG1867" s="69"/>
      <c r="AH1867" s="80"/>
      <c r="AI1867" s="80"/>
      <c r="AJ1867" s="69"/>
      <c r="AK1867" s="69"/>
      <c r="AL1867" s="80"/>
      <c r="AM1867" s="80"/>
      <c r="AN1867" s="69"/>
      <c r="AO1867" s="69"/>
      <c r="AP1867" s="80"/>
      <c r="AQ1867" s="80"/>
      <c r="AR1867" s="69"/>
      <c r="AS1867" s="69"/>
      <c r="AT1867" s="80"/>
      <c r="AU1867" s="80"/>
      <c r="AV1867" s="69"/>
      <c r="AW1867" s="69"/>
      <c r="AX1867" s="80"/>
      <c r="AY1867" s="80"/>
      <c r="AZ1867" s="69"/>
      <c r="BA1867" s="69"/>
      <c r="BB1867" s="80"/>
      <c r="BC1867" s="80"/>
      <c r="BD1867" s="69"/>
      <c r="BE1867" s="69"/>
      <c r="BF1867" s="80"/>
      <c r="BG1867" s="80"/>
      <c r="BH1867" s="69"/>
      <c r="BI1867" s="69"/>
      <c r="BJ1867" s="80"/>
      <c r="BK1867" s="80"/>
      <c r="BL1867" s="69"/>
      <c r="BM1867" s="69"/>
      <c r="BN1867" s="80"/>
      <c r="BO1867" s="80"/>
      <c r="BP1867" s="69"/>
      <c r="BQ1867" s="69"/>
      <c r="BR1867" s="80"/>
      <c r="BS1867" s="80"/>
      <c r="BT1867" s="69"/>
      <c r="BU1867" s="69"/>
      <c r="BV1867" s="80"/>
      <c r="BW1867" s="80"/>
      <c r="BX1867" s="69"/>
      <c r="BY1867" s="69"/>
      <c r="BZ1867" s="80"/>
      <c r="CA1867" s="80"/>
      <c r="CB1867" s="69"/>
      <c r="CC1867" s="69"/>
      <c r="CD1867" s="80"/>
      <c r="CE1867" s="80"/>
      <c r="CF1867" s="69"/>
      <c r="CG1867" s="69"/>
      <c r="CH1867" s="69"/>
      <c r="CI1867" s="69"/>
      <c r="CJ1867" s="69"/>
      <c r="CK1867" s="69"/>
      <c r="CL1867" s="68"/>
      <c r="CM1867" s="67"/>
      <c r="CN1867" s="67"/>
      <c r="CO1867" s="68"/>
      <c r="CP1867" s="68"/>
      <c r="CQ1867" s="67"/>
      <c r="CR1867" s="67"/>
      <c r="CS1867" s="69"/>
      <c r="CT1867" s="81"/>
      <c r="CU1867" s="69"/>
      <c r="CV1867" s="69"/>
      <c r="CW1867" s="69"/>
      <c r="CX1867" s="69"/>
      <c r="CY1867" s="69"/>
      <c r="CZ1867" s="69"/>
    </row>
    <row r="1868" spans="2:104">
      <c r="B1868" s="69"/>
      <c r="C1868" s="69"/>
      <c r="D1868" s="67"/>
      <c r="E1868" s="69"/>
      <c r="F1868" s="68"/>
      <c r="G1868" s="67"/>
      <c r="H1868" s="69"/>
      <c r="I1868" s="69"/>
      <c r="J1868" s="69"/>
      <c r="K1868" s="69"/>
      <c r="L1868" s="69"/>
      <c r="M1868" s="69"/>
      <c r="N1868" s="69"/>
      <c r="O1868" s="69"/>
      <c r="P1868" s="69"/>
      <c r="Q1868" s="69"/>
      <c r="R1868" s="69"/>
      <c r="S1868" s="80"/>
      <c r="T1868" s="80"/>
      <c r="U1868" s="80"/>
      <c r="V1868" s="80"/>
      <c r="W1868" s="80"/>
      <c r="X1868" s="80"/>
      <c r="Y1868" s="80"/>
      <c r="Z1868" s="80"/>
      <c r="AA1868" s="80"/>
      <c r="AB1868" s="80"/>
      <c r="AC1868" s="80"/>
      <c r="AD1868" s="80"/>
      <c r="AE1868" s="69"/>
      <c r="AF1868" s="69"/>
      <c r="AG1868" s="69"/>
      <c r="AH1868" s="80"/>
      <c r="AI1868" s="80"/>
      <c r="AJ1868" s="69"/>
      <c r="AK1868" s="69"/>
      <c r="AL1868" s="80"/>
      <c r="AM1868" s="80"/>
      <c r="AN1868" s="69"/>
      <c r="AO1868" s="69"/>
      <c r="AP1868" s="80"/>
      <c r="AQ1868" s="80"/>
      <c r="AR1868" s="69"/>
      <c r="AS1868" s="69"/>
      <c r="AT1868" s="80"/>
      <c r="AU1868" s="80"/>
      <c r="AV1868" s="69"/>
      <c r="AW1868" s="69"/>
      <c r="AX1868" s="80"/>
      <c r="AY1868" s="80"/>
      <c r="AZ1868" s="69"/>
      <c r="BA1868" s="69"/>
      <c r="BB1868" s="80"/>
      <c r="BC1868" s="80"/>
      <c r="BD1868" s="69"/>
      <c r="BE1868" s="69"/>
      <c r="BF1868" s="80"/>
      <c r="BG1868" s="80"/>
      <c r="BH1868" s="69"/>
      <c r="BI1868" s="69"/>
      <c r="BJ1868" s="80"/>
      <c r="BK1868" s="80"/>
      <c r="BL1868" s="69"/>
      <c r="BM1868" s="69"/>
      <c r="BN1868" s="80"/>
      <c r="BO1868" s="80"/>
      <c r="BP1868" s="69"/>
      <c r="BQ1868" s="69"/>
      <c r="BR1868" s="80"/>
      <c r="BS1868" s="80"/>
      <c r="BT1868" s="69"/>
      <c r="BU1868" s="69"/>
      <c r="BV1868" s="80"/>
      <c r="BW1868" s="80"/>
      <c r="BX1868" s="69"/>
      <c r="BY1868" s="69"/>
      <c r="BZ1868" s="80"/>
      <c r="CA1868" s="80"/>
      <c r="CB1868" s="69"/>
      <c r="CC1868" s="69"/>
      <c r="CD1868" s="80"/>
      <c r="CE1868" s="80"/>
      <c r="CF1868" s="69"/>
      <c r="CG1868" s="69"/>
      <c r="CH1868" s="69"/>
      <c r="CI1868" s="69"/>
      <c r="CJ1868" s="69"/>
      <c r="CK1868" s="69"/>
      <c r="CL1868" s="68"/>
      <c r="CM1868" s="67"/>
      <c r="CN1868" s="67"/>
      <c r="CO1868" s="68"/>
      <c r="CP1868" s="68"/>
      <c r="CQ1868" s="67"/>
      <c r="CR1868" s="67"/>
      <c r="CS1868" s="69"/>
      <c r="CT1868" s="81"/>
      <c r="CU1868" s="69"/>
      <c r="CV1868" s="69"/>
      <c r="CW1868" s="69"/>
      <c r="CX1868" s="69"/>
      <c r="CY1868" s="69"/>
      <c r="CZ1868" s="69"/>
    </row>
    <row r="1869" spans="2:104">
      <c r="B1869" s="69"/>
      <c r="C1869" s="69"/>
      <c r="D1869" s="67"/>
      <c r="E1869" s="69"/>
      <c r="F1869" s="68"/>
      <c r="G1869" s="67"/>
      <c r="H1869" s="69"/>
      <c r="I1869" s="69"/>
      <c r="J1869" s="69"/>
      <c r="K1869" s="69"/>
      <c r="L1869" s="69"/>
      <c r="M1869" s="69"/>
      <c r="N1869" s="69"/>
      <c r="O1869" s="69"/>
      <c r="P1869" s="69"/>
      <c r="Q1869" s="69"/>
      <c r="R1869" s="69"/>
      <c r="S1869" s="80"/>
      <c r="T1869" s="80"/>
      <c r="U1869" s="80"/>
      <c r="V1869" s="80"/>
      <c r="W1869" s="80"/>
      <c r="X1869" s="80"/>
      <c r="Y1869" s="80"/>
      <c r="Z1869" s="80"/>
      <c r="AA1869" s="80"/>
      <c r="AB1869" s="80"/>
      <c r="AC1869" s="80"/>
      <c r="AD1869" s="80"/>
      <c r="AE1869" s="69"/>
      <c r="AF1869" s="69"/>
      <c r="AG1869" s="69"/>
      <c r="AH1869" s="80"/>
      <c r="AI1869" s="80"/>
      <c r="AJ1869" s="69"/>
      <c r="AK1869" s="69"/>
      <c r="AL1869" s="80"/>
      <c r="AM1869" s="80"/>
      <c r="AN1869" s="69"/>
      <c r="AO1869" s="69"/>
      <c r="AP1869" s="80"/>
      <c r="AQ1869" s="80"/>
      <c r="AR1869" s="69"/>
      <c r="AS1869" s="69"/>
      <c r="AT1869" s="80"/>
      <c r="AU1869" s="80"/>
      <c r="AV1869" s="69"/>
      <c r="AW1869" s="69"/>
      <c r="AX1869" s="80"/>
      <c r="AY1869" s="80"/>
      <c r="AZ1869" s="69"/>
      <c r="BA1869" s="69"/>
      <c r="BB1869" s="80"/>
      <c r="BC1869" s="80"/>
      <c r="BD1869" s="69"/>
      <c r="BE1869" s="69"/>
      <c r="BF1869" s="80"/>
      <c r="BG1869" s="80"/>
      <c r="BH1869" s="69"/>
      <c r="BI1869" s="69"/>
      <c r="BJ1869" s="80"/>
      <c r="BK1869" s="80"/>
      <c r="BL1869" s="69"/>
      <c r="BM1869" s="69"/>
      <c r="BN1869" s="80"/>
      <c r="BO1869" s="80"/>
      <c r="BP1869" s="69"/>
      <c r="BQ1869" s="69"/>
      <c r="BR1869" s="80"/>
      <c r="BS1869" s="80"/>
      <c r="BT1869" s="69"/>
      <c r="BU1869" s="69"/>
      <c r="BV1869" s="80"/>
      <c r="BW1869" s="80"/>
      <c r="BX1869" s="69"/>
      <c r="BY1869" s="69"/>
      <c r="BZ1869" s="80"/>
      <c r="CA1869" s="80"/>
      <c r="CB1869" s="69"/>
      <c r="CC1869" s="69"/>
      <c r="CD1869" s="80"/>
      <c r="CE1869" s="80"/>
      <c r="CF1869" s="69"/>
      <c r="CG1869" s="69"/>
      <c r="CH1869" s="69"/>
      <c r="CI1869" s="69"/>
      <c r="CJ1869" s="69"/>
      <c r="CK1869" s="69"/>
      <c r="CL1869" s="68"/>
      <c r="CM1869" s="67"/>
      <c r="CN1869" s="67"/>
      <c r="CO1869" s="68"/>
      <c r="CP1869" s="68"/>
      <c r="CQ1869" s="67"/>
      <c r="CR1869" s="67"/>
      <c r="CS1869" s="69"/>
      <c r="CT1869" s="81"/>
      <c r="CU1869" s="69"/>
      <c r="CV1869" s="69"/>
      <c r="CW1869" s="69"/>
      <c r="CX1869" s="69"/>
      <c r="CY1869" s="69"/>
      <c r="CZ1869" s="69"/>
    </row>
    <row r="1870" spans="2:104">
      <c r="B1870" s="69"/>
      <c r="C1870" s="69"/>
      <c r="D1870" s="67"/>
      <c r="E1870" s="69"/>
      <c r="F1870" s="68"/>
      <c r="G1870" s="67"/>
      <c r="H1870" s="69"/>
      <c r="I1870" s="69"/>
      <c r="J1870" s="69"/>
      <c r="K1870" s="69"/>
      <c r="L1870" s="69"/>
      <c r="M1870" s="69"/>
      <c r="N1870" s="69"/>
      <c r="O1870" s="69"/>
      <c r="P1870" s="69"/>
      <c r="Q1870" s="69"/>
      <c r="R1870" s="69"/>
      <c r="S1870" s="80"/>
      <c r="T1870" s="80"/>
      <c r="U1870" s="80"/>
      <c r="V1870" s="80"/>
      <c r="W1870" s="80"/>
      <c r="X1870" s="80"/>
      <c r="Y1870" s="80"/>
      <c r="Z1870" s="80"/>
      <c r="AA1870" s="80"/>
      <c r="AB1870" s="80"/>
      <c r="AC1870" s="80"/>
      <c r="AD1870" s="80"/>
      <c r="AE1870" s="69"/>
      <c r="AF1870" s="69"/>
      <c r="AG1870" s="69"/>
      <c r="AH1870" s="80"/>
      <c r="AI1870" s="80"/>
      <c r="AJ1870" s="69"/>
      <c r="AK1870" s="69"/>
      <c r="AL1870" s="80"/>
      <c r="AM1870" s="80"/>
      <c r="AN1870" s="69"/>
      <c r="AO1870" s="69"/>
      <c r="AP1870" s="80"/>
      <c r="AQ1870" s="80"/>
      <c r="AR1870" s="69"/>
      <c r="AS1870" s="69"/>
      <c r="AT1870" s="80"/>
      <c r="AU1870" s="80"/>
      <c r="AV1870" s="69"/>
      <c r="AW1870" s="69"/>
      <c r="AX1870" s="80"/>
      <c r="AY1870" s="80"/>
      <c r="AZ1870" s="69"/>
      <c r="BA1870" s="69"/>
      <c r="BB1870" s="80"/>
      <c r="BC1870" s="80"/>
      <c r="BD1870" s="69"/>
      <c r="BE1870" s="69"/>
      <c r="BF1870" s="80"/>
      <c r="BG1870" s="80"/>
      <c r="BH1870" s="69"/>
      <c r="BI1870" s="69"/>
      <c r="BJ1870" s="80"/>
      <c r="BK1870" s="80"/>
      <c r="BL1870" s="69"/>
      <c r="BM1870" s="69"/>
      <c r="BN1870" s="80"/>
      <c r="BO1870" s="80"/>
      <c r="BP1870" s="69"/>
      <c r="BQ1870" s="69"/>
      <c r="BR1870" s="80"/>
      <c r="BS1870" s="80"/>
      <c r="BT1870" s="69"/>
      <c r="BU1870" s="69"/>
      <c r="BV1870" s="80"/>
      <c r="BW1870" s="80"/>
      <c r="BX1870" s="69"/>
      <c r="BY1870" s="69"/>
      <c r="BZ1870" s="80"/>
      <c r="CA1870" s="80"/>
      <c r="CB1870" s="69"/>
      <c r="CC1870" s="69"/>
      <c r="CD1870" s="80"/>
      <c r="CE1870" s="80"/>
      <c r="CF1870" s="69"/>
      <c r="CG1870" s="69"/>
      <c r="CH1870" s="69"/>
      <c r="CI1870" s="69"/>
      <c r="CJ1870" s="69"/>
      <c r="CK1870" s="69"/>
      <c r="CL1870" s="68"/>
      <c r="CM1870" s="67"/>
      <c r="CN1870" s="67"/>
      <c r="CO1870" s="68"/>
      <c r="CP1870" s="68"/>
      <c r="CQ1870" s="67"/>
      <c r="CR1870" s="67"/>
      <c r="CS1870" s="69"/>
      <c r="CT1870" s="81"/>
      <c r="CU1870" s="69"/>
      <c r="CV1870" s="69"/>
      <c r="CW1870" s="69"/>
      <c r="CX1870" s="69"/>
      <c r="CY1870" s="69"/>
      <c r="CZ1870" s="69"/>
    </row>
    <row r="1871" spans="2:104">
      <c r="B1871" s="69"/>
      <c r="C1871" s="69"/>
      <c r="D1871" s="67"/>
      <c r="E1871" s="69"/>
      <c r="F1871" s="68"/>
      <c r="G1871" s="67"/>
      <c r="H1871" s="69"/>
      <c r="I1871" s="69"/>
      <c r="J1871" s="69"/>
      <c r="K1871" s="69"/>
      <c r="L1871" s="69"/>
      <c r="M1871" s="69"/>
      <c r="N1871" s="69"/>
      <c r="O1871" s="69"/>
      <c r="P1871" s="69"/>
      <c r="Q1871" s="69"/>
      <c r="R1871" s="69"/>
      <c r="S1871" s="80"/>
      <c r="T1871" s="80"/>
      <c r="U1871" s="80"/>
      <c r="V1871" s="80"/>
      <c r="W1871" s="80"/>
      <c r="X1871" s="80"/>
      <c r="Y1871" s="80"/>
      <c r="Z1871" s="80"/>
      <c r="AA1871" s="80"/>
      <c r="AB1871" s="80"/>
      <c r="AC1871" s="80"/>
      <c r="AD1871" s="80"/>
      <c r="AE1871" s="69"/>
      <c r="AF1871" s="69"/>
      <c r="AG1871" s="69"/>
      <c r="AH1871" s="80"/>
      <c r="AI1871" s="80"/>
      <c r="AJ1871" s="69"/>
      <c r="AK1871" s="69"/>
      <c r="AL1871" s="80"/>
      <c r="AM1871" s="80"/>
      <c r="AN1871" s="69"/>
      <c r="AO1871" s="69"/>
      <c r="AP1871" s="80"/>
      <c r="AQ1871" s="80"/>
      <c r="AR1871" s="69"/>
      <c r="AS1871" s="69"/>
      <c r="AT1871" s="80"/>
      <c r="AU1871" s="80"/>
      <c r="AV1871" s="69"/>
      <c r="AW1871" s="69"/>
      <c r="AX1871" s="80"/>
      <c r="AY1871" s="80"/>
      <c r="AZ1871" s="69"/>
      <c r="BA1871" s="69"/>
      <c r="BB1871" s="80"/>
      <c r="BC1871" s="80"/>
      <c r="BD1871" s="69"/>
      <c r="BE1871" s="69"/>
      <c r="BF1871" s="80"/>
      <c r="BG1871" s="80"/>
      <c r="BH1871" s="69"/>
      <c r="BI1871" s="69"/>
      <c r="BJ1871" s="80"/>
      <c r="BK1871" s="80"/>
      <c r="BL1871" s="69"/>
      <c r="BM1871" s="69"/>
      <c r="BN1871" s="80"/>
      <c r="BO1871" s="80"/>
      <c r="BP1871" s="69"/>
      <c r="BQ1871" s="69"/>
      <c r="BR1871" s="80"/>
      <c r="BS1871" s="80"/>
      <c r="BT1871" s="69"/>
      <c r="BU1871" s="69"/>
      <c r="BV1871" s="80"/>
      <c r="BW1871" s="80"/>
      <c r="BX1871" s="69"/>
      <c r="BY1871" s="69"/>
      <c r="BZ1871" s="80"/>
      <c r="CA1871" s="80"/>
      <c r="CB1871" s="69"/>
      <c r="CC1871" s="69"/>
      <c r="CD1871" s="80"/>
      <c r="CE1871" s="80"/>
      <c r="CF1871" s="69"/>
      <c r="CG1871" s="69"/>
      <c r="CH1871" s="69"/>
      <c r="CI1871" s="69"/>
      <c r="CJ1871" s="69"/>
      <c r="CK1871" s="69"/>
      <c r="CL1871" s="68"/>
      <c r="CM1871" s="67"/>
      <c r="CN1871" s="67"/>
      <c r="CO1871" s="68"/>
      <c r="CP1871" s="68"/>
      <c r="CQ1871" s="67"/>
      <c r="CR1871" s="67"/>
      <c r="CS1871" s="69"/>
      <c r="CT1871" s="81"/>
      <c r="CU1871" s="69"/>
      <c r="CV1871" s="69"/>
      <c r="CW1871" s="69"/>
      <c r="CX1871" s="69"/>
      <c r="CY1871" s="69"/>
      <c r="CZ1871" s="69"/>
    </row>
    <row r="1872" spans="2:104">
      <c r="B1872" s="69"/>
      <c r="C1872" s="69"/>
      <c r="D1872" s="67"/>
      <c r="E1872" s="69"/>
      <c r="F1872" s="68"/>
      <c r="G1872" s="67"/>
      <c r="H1872" s="69"/>
      <c r="I1872" s="69"/>
      <c r="J1872" s="69"/>
      <c r="K1872" s="69"/>
      <c r="L1872" s="69"/>
      <c r="M1872" s="69"/>
      <c r="N1872" s="69"/>
      <c r="O1872" s="69"/>
      <c r="P1872" s="69"/>
      <c r="Q1872" s="69"/>
      <c r="R1872" s="69"/>
      <c r="S1872" s="80"/>
      <c r="T1872" s="80"/>
      <c r="U1872" s="80"/>
      <c r="V1872" s="80"/>
      <c r="W1872" s="80"/>
      <c r="X1872" s="80"/>
      <c r="Y1872" s="80"/>
      <c r="Z1872" s="80"/>
      <c r="AA1872" s="80"/>
      <c r="AB1872" s="80"/>
      <c r="AC1872" s="80"/>
      <c r="AD1872" s="80"/>
      <c r="AE1872" s="69"/>
      <c r="AF1872" s="69"/>
      <c r="AG1872" s="69"/>
      <c r="AH1872" s="80"/>
      <c r="AI1872" s="80"/>
      <c r="AJ1872" s="69"/>
      <c r="AK1872" s="69"/>
      <c r="AL1872" s="80"/>
      <c r="AM1872" s="80"/>
      <c r="AN1872" s="69"/>
      <c r="AO1872" s="69"/>
      <c r="AP1872" s="80"/>
      <c r="AQ1872" s="80"/>
      <c r="AR1872" s="69"/>
      <c r="AS1872" s="69"/>
      <c r="AT1872" s="80"/>
      <c r="AU1872" s="80"/>
      <c r="AV1872" s="69"/>
      <c r="AW1872" s="69"/>
      <c r="AX1872" s="80"/>
      <c r="AY1872" s="80"/>
      <c r="AZ1872" s="69"/>
      <c r="BA1872" s="69"/>
      <c r="BB1872" s="80"/>
      <c r="BC1872" s="80"/>
      <c r="BD1872" s="69"/>
      <c r="BE1872" s="69"/>
      <c r="BF1872" s="80"/>
      <c r="BG1872" s="80"/>
      <c r="BH1872" s="69"/>
      <c r="BI1872" s="69"/>
      <c r="BJ1872" s="80"/>
      <c r="BK1872" s="80"/>
      <c r="BL1872" s="69"/>
      <c r="BM1872" s="69"/>
      <c r="BN1872" s="80"/>
      <c r="BO1872" s="80"/>
      <c r="BP1872" s="69"/>
      <c r="BQ1872" s="69"/>
      <c r="BR1872" s="80"/>
      <c r="BS1872" s="80"/>
      <c r="BT1872" s="69"/>
      <c r="BU1872" s="69"/>
      <c r="BV1872" s="80"/>
      <c r="BW1872" s="80"/>
      <c r="BX1872" s="69"/>
      <c r="BY1872" s="69"/>
      <c r="BZ1872" s="80"/>
      <c r="CA1872" s="80"/>
      <c r="CB1872" s="69"/>
      <c r="CC1872" s="69"/>
      <c r="CD1872" s="80"/>
      <c r="CE1872" s="80"/>
      <c r="CF1872" s="69"/>
      <c r="CG1872" s="69"/>
      <c r="CH1872" s="69"/>
      <c r="CI1872" s="69"/>
      <c r="CJ1872" s="69"/>
      <c r="CK1872" s="69"/>
      <c r="CL1872" s="68"/>
      <c r="CM1872" s="67"/>
      <c r="CN1872" s="67"/>
      <c r="CO1872" s="68"/>
      <c r="CP1872" s="68"/>
      <c r="CQ1872" s="67"/>
      <c r="CR1872" s="67"/>
      <c r="CS1872" s="69"/>
      <c r="CT1872" s="81"/>
      <c r="CU1872" s="69"/>
      <c r="CV1872" s="69"/>
      <c r="CW1872" s="69"/>
      <c r="CX1872" s="69"/>
      <c r="CY1872" s="69"/>
      <c r="CZ1872" s="69"/>
    </row>
    <row r="1873" spans="2:104">
      <c r="B1873" s="69"/>
      <c r="C1873" s="69"/>
      <c r="D1873" s="67"/>
      <c r="E1873" s="69"/>
      <c r="F1873" s="68"/>
      <c r="G1873" s="67"/>
      <c r="H1873" s="69"/>
      <c r="I1873" s="69"/>
      <c r="J1873" s="69"/>
      <c r="K1873" s="69"/>
      <c r="L1873" s="69"/>
      <c r="M1873" s="69"/>
      <c r="N1873" s="69"/>
      <c r="O1873" s="69"/>
      <c r="P1873" s="69"/>
      <c r="Q1873" s="69"/>
      <c r="R1873" s="69"/>
      <c r="S1873" s="80"/>
      <c r="T1873" s="80"/>
      <c r="U1873" s="80"/>
      <c r="V1873" s="80"/>
      <c r="W1873" s="80"/>
      <c r="X1873" s="80"/>
      <c r="Y1873" s="80"/>
      <c r="Z1873" s="80"/>
      <c r="AA1873" s="80"/>
      <c r="AB1873" s="80"/>
      <c r="AC1873" s="80"/>
      <c r="AD1873" s="80"/>
      <c r="AE1873" s="69"/>
      <c r="AF1873" s="69"/>
      <c r="AG1873" s="69"/>
      <c r="AH1873" s="80"/>
      <c r="AI1873" s="80"/>
      <c r="AJ1873" s="69"/>
      <c r="AK1873" s="69"/>
      <c r="AL1873" s="80"/>
      <c r="AM1873" s="80"/>
      <c r="AN1873" s="69"/>
      <c r="AO1873" s="69"/>
      <c r="AP1873" s="80"/>
      <c r="AQ1873" s="80"/>
      <c r="AR1873" s="69"/>
      <c r="AS1873" s="69"/>
      <c r="AT1873" s="80"/>
      <c r="AU1873" s="80"/>
      <c r="AV1873" s="69"/>
      <c r="AW1873" s="69"/>
      <c r="AX1873" s="80"/>
      <c r="AY1873" s="80"/>
      <c r="AZ1873" s="69"/>
      <c r="BA1873" s="69"/>
      <c r="BB1873" s="80"/>
      <c r="BC1873" s="80"/>
      <c r="BD1873" s="69"/>
      <c r="BE1873" s="69"/>
      <c r="BF1873" s="80"/>
      <c r="BG1873" s="80"/>
      <c r="BH1873" s="69"/>
      <c r="BI1873" s="69"/>
      <c r="BJ1873" s="80"/>
      <c r="BK1873" s="80"/>
      <c r="BL1873" s="69"/>
      <c r="BM1873" s="69"/>
      <c r="BN1873" s="80"/>
      <c r="BO1873" s="80"/>
      <c r="BP1873" s="69"/>
      <c r="BQ1873" s="69"/>
      <c r="BR1873" s="80"/>
      <c r="BS1873" s="80"/>
      <c r="BT1873" s="69"/>
      <c r="BU1873" s="69"/>
      <c r="BV1873" s="80"/>
      <c r="BW1873" s="80"/>
      <c r="BX1873" s="69"/>
      <c r="BY1873" s="69"/>
      <c r="BZ1873" s="80"/>
      <c r="CA1873" s="80"/>
      <c r="CB1873" s="69"/>
      <c r="CC1873" s="69"/>
      <c r="CD1873" s="80"/>
      <c r="CE1873" s="80"/>
      <c r="CF1873" s="69"/>
      <c r="CG1873" s="69"/>
      <c r="CH1873" s="69"/>
      <c r="CI1873" s="69"/>
      <c r="CJ1873" s="69"/>
      <c r="CK1873" s="69"/>
      <c r="CL1873" s="68"/>
      <c r="CM1873" s="67"/>
      <c r="CN1873" s="67"/>
      <c r="CO1873" s="68"/>
      <c r="CP1873" s="68"/>
      <c r="CQ1873" s="67"/>
      <c r="CR1873" s="67"/>
      <c r="CS1873" s="69"/>
      <c r="CT1873" s="81"/>
      <c r="CU1873" s="69"/>
      <c r="CV1873" s="69"/>
      <c r="CW1873" s="69"/>
      <c r="CX1873" s="69"/>
      <c r="CY1873" s="69"/>
      <c r="CZ1873" s="69"/>
    </row>
    <row r="1874" spans="2:104">
      <c r="B1874" s="69"/>
      <c r="C1874" s="69"/>
      <c r="D1874" s="67"/>
      <c r="E1874" s="69"/>
      <c r="F1874" s="68"/>
      <c r="G1874" s="67"/>
      <c r="H1874" s="69"/>
      <c r="I1874" s="69"/>
      <c r="J1874" s="69"/>
      <c r="K1874" s="69"/>
      <c r="L1874" s="69"/>
      <c r="M1874" s="69"/>
      <c r="N1874" s="69"/>
      <c r="O1874" s="69"/>
      <c r="P1874" s="69"/>
      <c r="Q1874" s="69"/>
      <c r="R1874" s="69"/>
      <c r="S1874" s="80"/>
      <c r="T1874" s="80"/>
      <c r="U1874" s="80"/>
      <c r="V1874" s="80"/>
      <c r="W1874" s="80"/>
      <c r="X1874" s="80"/>
      <c r="Y1874" s="80"/>
      <c r="Z1874" s="80"/>
      <c r="AA1874" s="80"/>
      <c r="AB1874" s="80"/>
      <c r="AC1874" s="80"/>
      <c r="AD1874" s="80"/>
      <c r="AE1874" s="69"/>
      <c r="AF1874" s="69"/>
      <c r="AG1874" s="69"/>
      <c r="AH1874" s="80"/>
      <c r="AI1874" s="80"/>
      <c r="AJ1874" s="69"/>
      <c r="AK1874" s="69"/>
      <c r="AL1874" s="80"/>
      <c r="AM1874" s="80"/>
      <c r="AN1874" s="69"/>
      <c r="AO1874" s="69"/>
      <c r="AP1874" s="80"/>
      <c r="AQ1874" s="80"/>
      <c r="AR1874" s="69"/>
      <c r="AS1874" s="69"/>
      <c r="AT1874" s="80"/>
      <c r="AU1874" s="80"/>
      <c r="AV1874" s="69"/>
      <c r="AW1874" s="69"/>
      <c r="AX1874" s="80"/>
      <c r="AY1874" s="80"/>
      <c r="AZ1874" s="69"/>
      <c r="BA1874" s="69"/>
      <c r="BB1874" s="80"/>
      <c r="BC1874" s="80"/>
      <c r="BD1874" s="69"/>
      <c r="BE1874" s="69"/>
      <c r="BF1874" s="80"/>
      <c r="BG1874" s="80"/>
      <c r="BH1874" s="69"/>
      <c r="BI1874" s="69"/>
      <c r="BJ1874" s="80"/>
      <c r="BK1874" s="80"/>
      <c r="BL1874" s="69"/>
      <c r="BM1874" s="69"/>
      <c r="BN1874" s="80"/>
      <c r="BO1874" s="80"/>
      <c r="BP1874" s="69"/>
      <c r="BQ1874" s="69"/>
      <c r="BR1874" s="80"/>
      <c r="BS1874" s="80"/>
      <c r="BT1874" s="69"/>
      <c r="BU1874" s="69"/>
      <c r="BV1874" s="80"/>
      <c r="BW1874" s="80"/>
      <c r="BX1874" s="69"/>
      <c r="BY1874" s="69"/>
      <c r="BZ1874" s="80"/>
      <c r="CA1874" s="80"/>
      <c r="CB1874" s="69"/>
      <c r="CC1874" s="69"/>
      <c r="CD1874" s="80"/>
      <c r="CE1874" s="80"/>
      <c r="CF1874" s="69"/>
      <c r="CG1874" s="69"/>
      <c r="CH1874" s="69"/>
      <c r="CI1874" s="69"/>
      <c r="CJ1874" s="69"/>
      <c r="CK1874" s="69"/>
      <c r="CL1874" s="68"/>
      <c r="CM1874" s="67"/>
      <c r="CN1874" s="67"/>
      <c r="CO1874" s="68"/>
      <c r="CP1874" s="68"/>
      <c r="CQ1874" s="67"/>
      <c r="CR1874" s="67"/>
      <c r="CS1874" s="69"/>
      <c r="CT1874" s="81"/>
      <c r="CU1874" s="69"/>
      <c r="CV1874" s="69"/>
      <c r="CW1874" s="69"/>
      <c r="CX1874" s="69"/>
      <c r="CY1874" s="69"/>
      <c r="CZ1874" s="69"/>
    </row>
    <row r="1875" spans="2:104">
      <c r="B1875" s="69"/>
      <c r="C1875" s="69"/>
      <c r="D1875" s="67"/>
      <c r="E1875" s="69"/>
      <c r="F1875" s="68"/>
      <c r="G1875" s="67"/>
      <c r="H1875" s="69"/>
      <c r="I1875" s="69"/>
      <c r="J1875" s="69"/>
      <c r="K1875" s="69"/>
      <c r="L1875" s="69"/>
      <c r="M1875" s="69"/>
      <c r="N1875" s="69"/>
      <c r="O1875" s="69"/>
      <c r="P1875" s="69"/>
      <c r="Q1875" s="69"/>
      <c r="R1875" s="69"/>
      <c r="S1875" s="80"/>
      <c r="T1875" s="80"/>
      <c r="U1875" s="80"/>
      <c r="V1875" s="80"/>
      <c r="W1875" s="80"/>
      <c r="X1875" s="80"/>
      <c r="Y1875" s="80"/>
      <c r="Z1875" s="80"/>
      <c r="AA1875" s="80"/>
      <c r="AB1875" s="80"/>
      <c r="AC1875" s="80"/>
      <c r="AD1875" s="80"/>
      <c r="AE1875" s="69"/>
      <c r="AF1875" s="69"/>
      <c r="AG1875" s="69"/>
      <c r="AH1875" s="80"/>
      <c r="AI1875" s="80"/>
      <c r="AJ1875" s="69"/>
      <c r="AK1875" s="69"/>
      <c r="AL1875" s="80"/>
      <c r="AM1875" s="80"/>
      <c r="AN1875" s="69"/>
      <c r="AO1875" s="69"/>
      <c r="AP1875" s="80"/>
      <c r="AQ1875" s="80"/>
      <c r="AR1875" s="69"/>
      <c r="AS1875" s="69"/>
      <c r="AT1875" s="80"/>
      <c r="AU1875" s="80"/>
      <c r="AV1875" s="69"/>
      <c r="AW1875" s="69"/>
      <c r="AX1875" s="80"/>
      <c r="AY1875" s="80"/>
      <c r="AZ1875" s="69"/>
      <c r="BA1875" s="69"/>
      <c r="BB1875" s="80"/>
      <c r="BC1875" s="80"/>
      <c r="BD1875" s="69"/>
      <c r="BE1875" s="69"/>
      <c r="BF1875" s="80"/>
      <c r="BG1875" s="80"/>
      <c r="BH1875" s="69"/>
      <c r="BI1875" s="69"/>
      <c r="BJ1875" s="80"/>
      <c r="BK1875" s="80"/>
      <c r="BL1875" s="69"/>
      <c r="BM1875" s="69"/>
      <c r="BN1875" s="80"/>
      <c r="BO1875" s="80"/>
      <c r="BP1875" s="69"/>
      <c r="BQ1875" s="69"/>
      <c r="BR1875" s="80"/>
      <c r="BS1875" s="80"/>
      <c r="BT1875" s="69"/>
      <c r="BU1875" s="69"/>
      <c r="BV1875" s="80"/>
      <c r="BW1875" s="80"/>
      <c r="BX1875" s="69"/>
      <c r="BY1875" s="69"/>
      <c r="BZ1875" s="80"/>
      <c r="CA1875" s="80"/>
      <c r="CB1875" s="69"/>
      <c r="CC1875" s="69"/>
      <c r="CD1875" s="80"/>
      <c r="CE1875" s="80"/>
      <c r="CF1875" s="69"/>
      <c r="CG1875" s="69"/>
      <c r="CH1875" s="69"/>
      <c r="CI1875" s="69"/>
      <c r="CJ1875" s="69"/>
      <c r="CK1875" s="69"/>
      <c r="CL1875" s="68"/>
      <c r="CM1875" s="67"/>
      <c r="CN1875" s="67"/>
      <c r="CO1875" s="68"/>
      <c r="CP1875" s="68"/>
      <c r="CQ1875" s="67"/>
      <c r="CR1875" s="67"/>
      <c r="CS1875" s="69"/>
      <c r="CT1875" s="81"/>
      <c r="CU1875" s="69"/>
      <c r="CV1875" s="69"/>
      <c r="CW1875" s="69"/>
      <c r="CX1875" s="69"/>
      <c r="CY1875" s="69"/>
      <c r="CZ1875" s="69"/>
    </row>
    <row r="1876" spans="2:104">
      <c r="B1876" s="69"/>
      <c r="C1876" s="69"/>
      <c r="D1876" s="67"/>
      <c r="E1876" s="69"/>
      <c r="F1876" s="68"/>
      <c r="G1876" s="67"/>
      <c r="H1876" s="69"/>
      <c r="I1876" s="69"/>
      <c r="J1876" s="69"/>
      <c r="K1876" s="69"/>
      <c r="L1876" s="69"/>
      <c r="M1876" s="69"/>
      <c r="N1876" s="69"/>
      <c r="O1876" s="69"/>
      <c r="P1876" s="69"/>
      <c r="Q1876" s="69"/>
      <c r="R1876" s="69"/>
      <c r="S1876" s="80"/>
      <c r="T1876" s="80"/>
      <c r="U1876" s="80"/>
      <c r="V1876" s="80"/>
      <c r="W1876" s="80"/>
      <c r="X1876" s="80"/>
      <c r="Y1876" s="80"/>
      <c r="Z1876" s="80"/>
      <c r="AA1876" s="80"/>
      <c r="AB1876" s="80"/>
      <c r="AC1876" s="80"/>
      <c r="AD1876" s="80"/>
      <c r="AE1876" s="69"/>
      <c r="AF1876" s="69"/>
      <c r="AG1876" s="69"/>
      <c r="AH1876" s="80"/>
      <c r="AI1876" s="80"/>
      <c r="AJ1876" s="69"/>
      <c r="AK1876" s="69"/>
      <c r="AL1876" s="80"/>
      <c r="AM1876" s="80"/>
      <c r="AN1876" s="69"/>
      <c r="AO1876" s="69"/>
      <c r="AP1876" s="80"/>
      <c r="AQ1876" s="80"/>
      <c r="AR1876" s="69"/>
      <c r="AS1876" s="69"/>
      <c r="AT1876" s="80"/>
      <c r="AU1876" s="80"/>
      <c r="AV1876" s="69"/>
      <c r="AW1876" s="69"/>
      <c r="AX1876" s="80"/>
      <c r="AY1876" s="80"/>
      <c r="AZ1876" s="69"/>
      <c r="BA1876" s="69"/>
      <c r="BB1876" s="80"/>
      <c r="BC1876" s="80"/>
      <c r="BD1876" s="69"/>
      <c r="BE1876" s="69"/>
      <c r="BF1876" s="80"/>
      <c r="BG1876" s="80"/>
      <c r="BH1876" s="69"/>
      <c r="BI1876" s="69"/>
      <c r="BJ1876" s="80"/>
      <c r="BK1876" s="80"/>
      <c r="BL1876" s="69"/>
      <c r="BM1876" s="69"/>
      <c r="BN1876" s="80"/>
      <c r="BO1876" s="80"/>
      <c r="BP1876" s="69"/>
      <c r="BQ1876" s="69"/>
      <c r="BR1876" s="80"/>
      <c r="BS1876" s="80"/>
      <c r="BT1876" s="69"/>
      <c r="BU1876" s="69"/>
      <c r="BV1876" s="80"/>
      <c r="BW1876" s="80"/>
      <c r="BX1876" s="69"/>
      <c r="BY1876" s="69"/>
      <c r="BZ1876" s="80"/>
      <c r="CA1876" s="80"/>
      <c r="CB1876" s="69"/>
      <c r="CC1876" s="69"/>
      <c r="CD1876" s="80"/>
      <c r="CE1876" s="80"/>
      <c r="CF1876" s="69"/>
      <c r="CG1876" s="69"/>
      <c r="CH1876" s="69"/>
      <c r="CI1876" s="69"/>
      <c r="CJ1876" s="69"/>
      <c r="CK1876" s="69"/>
      <c r="CL1876" s="68"/>
      <c r="CM1876" s="67"/>
      <c r="CN1876" s="67"/>
      <c r="CO1876" s="68"/>
      <c r="CP1876" s="68"/>
      <c r="CQ1876" s="67"/>
      <c r="CR1876" s="67"/>
      <c r="CS1876" s="69"/>
      <c r="CT1876" s="81"/>
      <c r="CU1876" s="69"/>
      <c r="CV1876" s="69"/>
      <c r="CW1876" s="69"/>
      <c r="CX1876" s="69"/>
      <c r="CY1876" s="69"/>
      <c r="CZ1876" s="69"/>
    </row>
    <row r="1877" spans="2:104">
      <c r="B1877" s="69"/>
      <c r="C1877" s="69"/>
      <c r="D1877" s="67"/>
      <c r="E1877" s="69"/>
      <c r="F1877" s="68"/>
      <c r="G1877" s="67"/>
      <c r="H1877" s="69"/>
      <c r="I1877" s="69"/>
      <c r="J1877" s="69"/>
      <c r="K1877" s="69"/>
      <c r="L1877" s="69"/>
      <c r="M1877" s="69"/>
      <c r="N1877" s="69"/>
      <c r="O1877" s="69"/>
      <c r="P1877" s="69"/>
      <c r="Q1877" s="69"/>
      <c r="R1877" s="69"/>
      <c r="S1877" s="80"/>
      <c r="T1877" s="80"/>
      <c r="U1877" s="80"/>
      <c r="V1877" s="80"/>
      <c r="W1877" s="80"/>
      <c r="X1877" s="80"/>
      <c r="Y1877" s="80"/>
      <c r="Z1877" s="80"/>
      <c r="AA1877" s="80"/>
      <c r="AB1877" s="80"/>
      <c r="AC1877" s="80"/>
      <c r="AD1877" s="80"/>
      <c r="AE1877" s="69"/>
      <c r="AF1877" s="69"/>
      <c r="AG1877" s="69"/>
      <c r="AH1877" s="80"/>
      <c r="AI1877" s="80"/>
      <c r="AJ1877" s="69"/>
      <c r="AK1877" s="69"/>
      <c r="AL1877" s="80"/>
      <c r="AM1877" s="80"/>
      <c r="AN1877" s="69"/>
      <c r="AO1877" s="69"/>
      <c r="AP1877" s="80"/>
      <c r="AQ1877" s="80"/>
      <c r="AR1877" s="69"/>
      <c r="AS1877" s="69"/>
      <c r="AT1877" s="80"/>
      <c r="AU1877" s="80"/>
      <c r="AV1877" s="69"/>
      <c r="AW1877" s="69"/>
      <c r="AX1877" s="80"/>
      <c r="AY1877" s="80"/>
      <c r="AZ1877" s="69"/>
      <c r="BA1877" s="69"/>
      <c r="BB1877" s="80"/>
      <c r="BC1877" s="80"/>
      <c r="BD1877" s="69"/>
      <c r="BE1877" s="69"/>
      <c r="BF1877" s="80"/>
      <c r="BG1877" s="80"/>
      <c r="BH1877" s="69"/>
      <c r="BI1877" s="69"/>
      <c r="BJ1877" s="80"/>
      <c r="BK1877" s="80"/>
      <c r="BL1877" s="69"/>
      <c r="BM1877" s="69"/>
      <c r="BN1877" s="80"/>
      <c r="BO1877" s="80"/>
      <c r="BP1877" s="69"/>
      <c r="BQ1877" s="69"/>
      <c r="BR1877" s="80"/>
      <c r="BS1877" s="80"/>
      <c r="BT1877" s="69"/>
      <c r="BU1877" s="69"/>
      <c r="BV1877" s="80"/>
      <c r="BW1877" s="80"/>
      <c r="BX1877" s="69"/>
      <c r="BY1877" s="69"/>
      <c r="BZ1877" s="80"/>
      <c r="CA1877" s="80"/>
      <c r="CB1877" s="69"/>
      <c r="CC1877" s="69"/>
      <c r="CD1877" s="80"/>
      <c r="CE1877" s="80"/>
      <c r="CF1877" s="69"/>
      <c r="CG1877" s="69"/>
      <c r="CH1877" s="69"/>
      <c r="CI1877" s="69"/>
      <c r="CJ1877" s="69"/>
      <c r="CK1877" s="69"/>
      <c r="CL1877" s="68"/>
      <c r="CM1877" s="67"/>
      <c r="CN1877" s="67"/>
      <c r="CO1877" s="68"/>
      <c r="CP1877" s="68"/>
      <c r="CQ1877" s="67"/>
      <c r="CR1877" s="67"/>
      <c r="CS1877" s="69"/>
      <c r="CT1877" s="81"/>
      <c r="CU1877" s="69"/>
      <c r="CV1877" s="69"/>
      <c r="CW1877" s="69"/>
      <c r="CX1877" s="69"/>
      <c r="CY1877" s="69"/>
      <c r="CZ1877" s="69"/>
    </row>
    <row r="1878" spans="2:104">
      <c r="B1878" s="69"/>
      <c r="C1878" s="69"/>
      <c r="D1878" s="67"/>
      <c r="E1878" s="69"/>
      <c r="F1878" s="68"/>
      <c r="G1878" s="67"/>
      <c r="H1878" s="69"/>
      <c r="I1878" s="69"/>
      <c r="J1878" s="69"/>
      <c r="K1878" s="69"/>
      <c r="L1878" s="69"/>
      <c r="M1878" s="69"/>
      <c r="N1878" s="69"/>
      <c r="O1878" s="69"/>
      <c r="P1878" s="69"/>
      <c r="Q1878" s="69"/>
      <c r="R1878" s="69"/>
      <c r="S1878" s="80"/>
      <c r="T1878" s="80"/>
      <c r="U1878" s="80"/>
      <c r="V1878" s="80"/>
      <c r="W1878" s="80"/>
      <c r="X1878" s="80"/>
      <c r="Y1878" s="80"/>
      <c r="Z1878" s="80"/>
      <c r="AA1878" s="80"/>
      <c r="AB1878" s="80"/>
      <c r="AC1878" s="80"/>
      <c r="AD1878" s="80"/>
      <c r="AE1878" s="69"/>
      <c r="AF1878" s="69"/>
      <c r="AG1878" s="69"/>
      <c r="AH1878" s="80"/>
      <c r="AI1878" s="80"/>
      <c r="AJ1878" s="69"/>
      <c r="AK1878" s="69"/>
      <c r="AL1878" s="80"/>
      <c r="AM1878" s="80"/>
      <c r="AN1878" s="69"/>
      <c r="AO1878" s="69"/>
      <c r="AP1878" s="80"/>
      <c r="AQ1878" s="80"/>
      <c r="AR1878" s="69"/>
      <c r="AS1878" s="69"/>
      <c r="AT1878" s="80"/>
      <c r="AU1878" s="80"/>
      <c r="AV1878" s="69"/>
      <c r="AW1878" s="69"/>
      <c r="AX1878" s="80"/>
      <c r="AY1878" s="80"/>
      <c r="AZ1878" s="69"/>
      <c r="BA1878" s="69"/>
      <c r="BB1878" s="80"/>
      <c r="BC1878" s="80"/>
      <c r="BD1878" s="69"/>
      <c r="BE1878" s="69"/>
      <c r="BF1878" s="80"/>
      <c r="BG1878" s="80"/>
      <c r="BH1878" s="69"/>
      <c r="BI1878" s="69"/>
      <c r="BJ1878" s="80"/>
      <c r="BK1878" s="80"/>
      <c r="BL1878" s="69"/>
      <c r="BM1878" s="69"/>
      <c r="BN1878" s="80"/>
      <c r="BO1878" s="80"/>
      <c r="BP1878" s="69"/>
      <c r="BQ1878" s="69"/>
      <c r="BR1878" s="80"/>
      <c r="BS1878" s="80"/>
      <c r="BT1878" s="69"/>
      <c r="BU1878" s="69"/>
      <c r="BV1878" s="80"/>
      <c r="BW1878" s="80"/>
      <c r="BX1878" s="69"/>
      <c r="BY1878" s="69"/>
      <c r="BZ1878" s="80"/>
      <c r="CA1878" s="80"/>
      <c r="CB1878" s="69"/>
      <c r="CC1878" s="69"/>
      <c r="CD1878" s="80"/>
      <c r="CE1878" s="80"/>
      <c r="CF1878" s="69"/>
      <c r="CG1878" s="69"/>
      <c r="CH1878" s="69"/>
      <c r="CI1878" s="69"/>
      <c r="CJ1878" s="69"/>
      <c r="CK1878" s="69"/>
      <c r="CL1878" s="68"/>
      <c r="CM1878" s="67"/>
      <c r="CN1878" s="67"/>
      <c r="CO1878" s="68"/>
      <c r="CP1878" s="68"/>
      <c r="CQ1878" s="67"/>
      <c r="CR1878" s="67"/>
      <c r="CS1878" s="69"/>
      <c r="CT1878" s="81"/>
      <c r="CU1878" s="69"/>
      <c r="CV1878" s="69"/>
      <c r="CW1878" s="69"/>
      <c r="CX1878" s="69"/>
      <c r="CY1878" s="69"/>
      <c r="CZ1878" s="69"/>
    </row>
    <row r="1879" spans="2:104">
      <c r="B1879" s="69"/>
      <c r="C1879" s="69"/>
      <c r="D1879" s="67"/>
      <c r="E1879" s="69"/>
      <c r="F1879" s="68"/>
      <c r="G1879" s="67"/>
      <c r="H1879" s="69"/>
      <c r="I1879" s="69"/>
      <c r="J1879" s="69"/>
      <c r="K1879" s="69"/>
      <c r="L1879" s="69"/>
      <c r="M1879" s="69"/>
      <c r="N1879" s="69"/>
      <c r="O1879" s="69"/>
      <c r="P1879" s="69"/>
      <c r="Q1879" s="69"/>
      <c r="R1879" s="69"/>
      <c r="S1879" s="80"/>
      <c r="T1879" s="80"/>
      <c r="U1879" s="80"/>
      <c r="V1879" s="80"/>
      <c r="W1879" s="80"/>
      <c r="X1879" s="80"/>
      <c r="Y1879" s="80"/>
      <c r="Z1879" s="80"/>
      <c r="AA1879" s="80"/>
      <c r="AB1879" s="80"/>
      <c r="AC1879" s="80"/>
      <c r="AD1879" s="80"/>
      <c r="AE1879" s="69"/>
      <c r="AF1879" s="69"/>
      <c r="AG1879" s="69"/>
      <c r="AH1879" s="80"/>
      <c r="AI1879" s="80"/>
      <c r="AJ1879" s="69"/>
      <c r="AK1879" s="69"/>
      <c r="AL1879" s="80"/>
      <c r="AM1879" s="80"/>
      <c r="AN1879" s="69"/>
      <c r="AO1879" s="69"/>
      <c r="AP1879" s="80"/>
      <c r="AQ1879" s="80"/>
      <c r="AR1879" s="69"/>
      <c r="AS1879" s="69"/>
      <c r="AT1879" s="80"/>
      <c r="AU1879" s="80"/>
      <c r="AV1879" s="69"/>
      <c r="AW1879" s="69"/>
      <c r="AX1879" s="80"/>
      <c r="AY1879" s="80"/>
      <c r="AZ1879" s="69"/>
      <c r="BA1879" s="69"/>
      <c r="BB1879" s="80"/>
      <c r="BC1879" s="80"/>
      <c r="BD1879" s="69"/>
      <c r="BE1879" s="69"/>
      <c r="BF1879" s="80"/>
      <c r="BG1879" s="80"/>
      <c r="BH1879" s="69"/>
      <c r="BI1879" s="69"/>
      <c r="BJ1879" s="80"/>
      <c r="BK1879" s="80"/>
      <c r="BL1879" s="69"/>
      <c r="BM1879" s="69"/>
      <c r="BN1879" s="80"/>
      <c r="BO1879" s="80"/>
      <c r="BP1879" s="69"/>
      <c r="BQ1879" s="69"/>
      <c r="BR1879" s="80"/>
      <c r="BS1879" s="80"/>
      <c r="BT1879" s="69"/>
      <c r="BU1879" s="69"/>
      <c r="BV1879" s="80"/>
      <c r="BW1879" s="80"/>
      <c r="BX1879" s="69"/>
      <c r="BY1879" s="69"/>
      <c r="BZ1879" s="80"/>
      <c r="CA1879" s="80"/>
      <c r="CB1879" s="69"/>
      <c r="CC1879" s="69"/>
      <c r="CD1879" s="80"/>
      <c r="CE1879" s="80"/>
      <c r="CF1879" s="69"/>
      <c r="CG1879" s="69"/>
      <c r="CH1879" s="69"/>
      <c r="CI1879" s="69"/>
      <c r="CJ1879" s="69"/>
      <c r="CK1879" s="69"/>
      <c r="CL1879" s="68"/>
      <c r="CM1879" s="67"/>
      <c r="CN1879" s="67"/>
      <c r="CO1879" s="68"/>
      <c r="CP1879" s="68"/>
      <c r="CQ1879" s="67"/>
      <c r="CR1879" s="67"/>
      <c r="CS1879" s="69"/>
      <c r="CT1879" s="81"/>
      <c r="CU1879" s="69"/>
      <c r="CV1879" s="69"/>
      <c r="CW1879" s="69"/>
      <c r="CX1879" s="69"/>
      <c r="CY1879" s="69"/>
      <c r="CZ1879" s="69"/>
    </row>
    <row r="1880" spans="2:104">
      <c r="B1880" s="69"/>
      <c r="C1880" s="69"/>
      <c r="D1880" s="67"/>
      <c r="E1880" s="69"/>
      <c r="F1880" s="68"/>
      <c r="G1880" s="67"/>
      <c r="H1880" s="69"/>
      <c r="I1880" s="69"/>
      <c r="J1880" s="69"/>
      <c r="K1880" s="69"/>
      <c r="L1880" s="69"/>
      <c r="M1880" s="69"/>
      <c r="N1880" s="69"/>
      <c r="O1880" s="69"/>
      <c r="P1880" s="69"/>
      <c r="Q1880" s="69"/>
      <c r="R1880" s="69"/>
      <c r="S1880" s="80"/>
      <c r="T1880" s="80"/>
      <c r="U1880" s="80"/>
      <c r="V1880" s="80"/>
      <c r="W1880" s="80"/>
      <c r="X1880" s="80"/>
      <c r="Y1880" s="80"/>
      <c r="Z1880" s="80"/>
      <c r="AA1880" s="80"/>
      <c r="AB1880" s="80"/>
      <c r="AC1880" s="80"/>
      <c r="AD1880" s="80"/>
      <c r="AE1880" s="69"/>
      <c r="AF1880" s="69"/>
      <c r="AG1880" s="69"/>
      <c r="AH1880" s="80"/>
      <c r="AI1880" s="80"/>
      <c r="AJ1880" s="69"/>
      <c r="AK1880" s="69"/>
      <c r="AL1880" s="80"/>
      <c r="AM1880" s="80"/>
      <c r="AN1880" s="69"/>
      <c r="AO1880" s="69"/>
      <c r="AP1880" s="80"/>
      <c r="AQ1880" s="80"/>
      <c r="AR1880" s="69"/>
      <c r="AS1880" s="69"/>
      <c r="AT1880" s="80"/>
      <c r="AU1880" s="80"/>
      <c r="AV1880" s="69"/>
      <c r="AW1880" s="69"/>
      <c r="AX1880" s="80"/>
      <c r="AY1880" s="80"/>
      <c r="AZ1880" s="69"/>
      <c r="BA1880" s="69"/>
      <c r="BB1880" s="80"/>
      <c r="BC1880" s="80"/>
      <c r="BD1880" s="69"/>
      <c r="BE1880" s="69"/>
      <c r="BF1880" s="80"/>
      <c r="BG1880" s="80"/>
      <c r="BH1880" s="69"/>
      <c r="BI1880" s="69"/>
      <c r="BJ1880" s="80"/>
      <c r="BK1880" s="80"/>
      <c r="BL1880" s="69"/>
      <c r="BM1880" s="69"/>
      <c r="BN1880" s="80"/>
      <c r="BO1880" s="80"/>
      <c r="BP1880" s="69"/>
      <c r="BQ1880" s="69"/>
      <c r="BR1880" s="80"/>
      <c r="BS1880" s="80"/>
      <c r="BT1880" s="69"/>
      <c r="BU1880" s="69"/>
      <c r="BV1880" s="80"/>
      <c r="BW1880" s="80"/>
      <c r="BX1880" s="69"/>
      <c r="BY1880" s="69"/>
      <c r="BZ1880" s="80"/>
      <c r="CA1880" s="80"/>
      <c r="CB1880" s="69"/>
      <c r="CC1880" s="69"/>
      <c r="CD1880" s="80"/>
      <c r="CE1880" s="80"/>
      <c r="CF1880" s="69"/>
      <c r="CG1880" s="69"/>
      <c r="CH1880" s="69"/>
      <c r="CI1880" s="69"/>
      <c r="CJ1880" s="69"/>
      <c r="CK1880" s="69"/>
      <c r="CL1880" s="68"/>
      <c r="CM1880" s="67"/>
      <c r="CN1880" s="67"/>
      <c r="CO1880" s="68"/>
      <c r="CP1880" s="68"/>
      <c r="CQ1880" s="67"/>
      <c r="CR1880" s="67"/>
      <c r="CS1880" s="69"/>
      <c r="CT1880" s="81"/>
      <c r="CU1880" s="69"/>
      <c r="CV1880" s="69"/>
      <c r="CW1880" s="69"/>
      <c r="CX1880" s="69"/>
      <c r="CY1880" s="69"/>
      <c r="CZ1880" s="69"/>
    </row>
    <row r="1881" spans="2:104">
      <c r="B1881" s="69"/>
      <c r="C1881" s="69"/>
      <c r="D1881" s="67"/>
      <c r="E1881" s="69"/>
      <c r="F1881" s="68"/>
      <c r="G1881" s="67"/>
      <c r="H1881" s="69"/>
      <c r="I1881" s="69"/>
      <c r="J1881" s="69"/>
      <c r="K1881" s="69"/>
      <c r="L1881" s="69"/>
      <c r="M1881" s="69"/>
      <c r="N1881" s="69"/>
      <c r="O1881" s="69"/>
      <c r="P1881" s="69"/>
      <c r="Q1881" s="69"/>
      <c r="R1881" s="69"/>
      <c r="S1881" s="80"/>
      <c r="T1881" s="80"/>
      <c r="U1881" s="80"/>
      <c r="V1881" s="80"/>
      <c r="W1881" s="80"/>
      <c r="X1881" s="80"/>
      <c r="Y1881" s="80"/>
      <c r="Z1881" s="80"/>
      <c r="AA1881" s="80"/>
      <c r="AB1881" s="80"/>
      <c r="AC1881" s="80"/>
      <c r="AD1881" s="80"/>
      <c r="AE1881" s="69"/>
      <c r="AF1881" s="69"/>
      <c r="AG1881" s="69"/>
      <c r="AH1881" s="80"/>
      <c r="AI1881" s="80"/>
      <c r="AJ1881" s="69"/>
      <c r="AK1881" s="69"/>
      <c r="AL1881" s="80"/>
      <c r="AM1881" s="80"/>
      <c r="AN1881" s="69"/>
      <c r="AO1881" s="69"/>
      <c r="AP1881" s="80"/>
      <c r="AQ1881" s="80"/>
      <c r="AR1881" s="69"/>
      <c r="AS1881" s="69"/>
      <c r="AT1881" s="80"/>
      <c r="AU1881" s="80"/>
      <c r="AV1881" s="69"/>
      <c r="AW1881" s="69"/>
      <c r="AX1881" s="80"/>
      <c r="AY1881" s="80"/>
      <c r="AZ1881" s="69"/>
      <c r="BA1881" s="69"/>
      <c r="BB1881" s="80"/>
      <c r="BC1881" s="80"/>
      <c r="BD1881" s="69"/>
      <c r="BE1881" s="69"/>
      <c r="BF1881" s="80"/>
      <c r="BG1881" s="80"/>
      <c r="BH1881" s="69"/>
      <c r="BI1881" s="69"/>
      <c r="BJ1881" s="80"/>
      <c r="BK1881" s="80"/>
      <c r="BL1881" s="69"/>
      <c r="BM1881" s="69"/>
      <c r="BN1881" s="80"/>
      <c r="BO1881" s="80"/>
      <c r="BP1881" s="69"/>
      <c r="BQ1881" s="69"/>
      <c r="BR1881" s="80"/>
      <c r="BS1881" s="80"/>
      <c r="BT1881" s="69"/>
      <c r="BU1881" s="69"/>
      <c r="BV1881" s="80"/>
      <c r="BW1881" s="80"/>
      <c r="BX1881" s="69"/>
      <c r="BY1881" s="69"/>
      <c r="BZ1881" s="80"/>
      <c r="CA1881" s="80"/>
      <c r="CB1881" s="69"/>
      <c r="CC1881" s="69"/>
      <c r="CD1881" s="80"/>
      <c r="CE1881" s="80"/>
      <c r="CF1881" s="69"/>
      <c r="CG1881" s="69"/>
      <c r="CH1881" s="69"/>
      <c r="CI1881" s="69"/>
      <c r="CJ1881" s="69"/>
      <c r="CK1881" s="69"/>
      <c r="CL1881" s="68"/>
      <c r="CM1881" s="67"/>
      <c r="CN1881" s="67"/>
      <c r="CO1881" s="68"/>
      <c r="CP1881" s="68"/>
      <c r="CQ1881" s="67"/>
      <c r="CR1881" s="67"/>
      <c r="CS1881" s="69"/>
      <c r="CT1881" s="81"/>
      <c r="CU1881" s="69"/>
      <c r="CV1881" s="69"/>
      <c r="CW1881" s="69"/>
      <c r="CX1881" s="69"/>
      <c r="CY1881" s="69"/>
      <c r="CZ1881" s="69"/>
    </row>
    <row r="1882" spans="2:104">
      <c r="B1882" s="69"/>
      <c r="C1882" s="69"/>
      <c r="D1882" s="67"/>
      <c r="E1882" s="69"/>
      <c r="F1882" s="68"/>
      <c r="G1882" s="67"/>
      <c r="H1882" s="69"/>
      <c r="I1882" s="69"/>
      <c r="J1882" s="69"/>
      <c r="K1882" s="69"/>
      <c r="L1882" s="69"/>
      <c r="M1882" s="69"/>
      <c r="N1882" s="69"/>
      <c r="O1882" s="69"/>
      <c r="P1882" s="69"/>
      <c r="Q1882" s="69"/>
      <c r="R1882" s="69"/>
      <c r="S1882" s="80"/>
      <c r="T1882" s="80"/>
      <c r="U1882" s="80"/>
      <c r="V1882" s="80"/>
      <c r="W1882" s="80"/>
      <c r="X1882" s="80"/>
      <c r="Y1882" s="80"/>
      <c r="Z1882" s="80"/>
      <c r="AA1882" s="80"/>
      <c r="AB1882" s="80"/>
      <c r="AC1882" s="80"/>
      <c r="AD1882" s="80"/>
      <c r="AE1882" s="69"/>
      <c r="AF1882" s="69"/>
      <c r="AG1882" s="69"/>
      <c r="AH1882" s="80"/>
      <c r="AI1882" s="80"/>
      <c r="AJ1882" s="69"/>
      <c r="AK1882" s="69"/>
      <c r="AL1882" s="80"/>
      <c r="AM1882" s="80"/>
      <c r="AN1882" s="69"/>
      <c r="AO1882" s="69"/>
      <c r="AP1882" s="80"/>
      <c r="AQ1882" s="80"/>
      <c r="AR1882" s="69"/>
      <c r="AS1882" s="69"/>
      <c r="AT1882" s="80"/>
      <c r="AU1882" s="80"/>
      <c r="AV1882" s="69"/>
      <c r="AW1882" s="69"/>
      <c r="AX1882" s="80"/>
      <c r="AY1882" s="80"/>
      <c r="AZ1882" s="69"/>
      <c r="BA1882" s="69"/>
      <c r="BB1882" s="80"/>
      <c r="BC1882" s="80"/>
      <c r="BD1882" s="69"/>
      <c r="BE1882" s="69"/>
      <c r="BF1882" s="80"/>
      <c r="BG1882" s="80"/>
      <c r="BH1882" s="69"/>
      <c r="BI1882" s="69"/>
      <c r="BJ1882" s="80"/>
      <c r="BK1882" s="80"/>
      <c r="BL1882" s="69"/>
      <c r="BM1882" s="69"/>
      <c r="BN1882" s="80"/>
      <c r="BO1882" s="80"/>
      <c r="BP1882" s="69"/>
      <c r="BQ1882" s="69"/>
      <c r="BR1882" s="80"/>
      <c r="BS1882" s="80"/>
      <c r="BT1882" s="69"/>
      <c r="BU1882" s="69"/>
      <c r="BV1882" s="80"/>
      <c r="BW1882" s="80"/>
      <c r="BX1882" s="69"/>
      <c r="BY1882" s="69"/>
      <c r="BZ1882" s="80"/>
      <c r="CA1882" s="80"/>
      <c r="CB1882" s="69"/>
      <c r="CC1882" s="69"/>
      <c r="CD1882" s="80"/>
      <c r="CE1882" s="80"/>
      <c r="CF1882" s="69"/>
      <c r="CG1882" s="69"/>
      <c r="CH1882" s="69"/>
      <c r="CI1882" s="69"/>
      <c r="CJ1882" s="69"/>
      <c r="CK1882" s="69"/>
      <c r="CL1882" s="68"/>
      <c r="CM1882" s="67"/>
      <c r="CN1882" s="67"/>
      <c r="CO1882" s="68"/>
      <c r="CP1882" s="68"/>
      <c r="CQ1882" s="67"/>
      <c r="CR1882" s="67"/>
      <c r="CS1882" s="69"/>
      <c r="CT1882" s="81"/>
      <c r="CU1882" s="69"/>
      <c r="CV1882" s="69"/>
      <c r="CW1882" s="69"/>
      <c r="CX1882" s="69"/>
      <c r="CY1882" s="69"/>
      <c r="CZ1882" s="69"/>
    </row>
    <row r="1883" spans="2:104">
      <c r="B1883" s="69"/>
      <c r="C1883" s="69"/>
      <c r="D1883" s="67"/>
      <c r="E1883" s="69"/>
      <c r="F1883" s="68"/>
      <c r="G1883" s="67"/>
      <c r="H1883" s="69"/>
      <c r="I1883" s="69"/>
      <c r="J1883" s="69"/>
      <c r="K1883" s="69"/>
      <c r="L1883" s="69"/>
      <c r="M1883" s="69"/>
      <c r="N1883" s="69"/>
      <c r="O1883" s="69"/>
      <c r="P1883" s="69"/>
      <c r="Q1883" s="69"/>
      <c r="R1883" s="69"/>
      <c r="S1883" s="80"/>
      <c r="T1883" s="80"/>
      <c r="U1883" s="80"/>
      <c r="V1883" s="80"/>
      <c r="W1883" s="80"/>
      <c r="X1883" s="80"/>
      <c r="Y1883" s="80"/>
      <c r="Z1883" s="80"/>
      <c r="AA1883" s="80"/>
      <c r="AB1883" s="80"/>
      <c r="AC1883" s="80"/>
      <c r="AD1883" s="80"/>
      <c r="AE1883" s="69"/>
      <c r="AF1883" s="69"/>
      <c r="AG1883" s="69"/>
      <c r="AH1883" s="80"/>
      <c r="AI1883" s="80"/>
      <c r="AJ1883" s="69"/>
      <c r="AK1883" s="69"/>
      <c r="AL1883" s="80"/>
      <c r="AM1883" s="80"/>
      <c r="AN1883" s="69"/>
      <c r="AO1883" s="69"/>
      <c r="AP1883" s="80"/>
      <c r="AQ1883" s="80"/>
      <c r="AR1883" s="69"/>
      <c r="AS1883" s="69"/>
      <c r="AT1883" s="80"/>
      <c r="AU1883" s="80"/>
      <c r="AV1883" s="69"/>
      <c r="AW1883" s="69"/>
      <c r="AX1883" s="80"/>
      <c r="AY1883" s="80"/>
      <c r="AZ1883" s="69"/>
      <c r="BA1883" s="69"/>
      <c r="BB1883" s="80"/>
      <c r="BC1883" s="80"/>
      <c r="BD1883" s="69"/>
      <c r="BE1883" s="69"/>
      <c r="BF1883" s="80"/>
      <c r="BG1883" s="80"/>
      <c r="BH1883" s="69"/>
      <c r="BI1883" s="69"/>
      <c r="BJ1883" s="80"/>
      <c r="BK1883" s="80"/>
      <c r="BL1883" s="69"/>
      <c r="BM1883" s="69"/>
      <c r="BN1883" s="80"/>
      <c r="BO1883" s="80"/>
      <c r="BP1883" s="69"/>
      <c r="BQ1883" s="69"/>
      <c r="BR1883" s="80"/>
      <c r="BS1883" s="80"/>
      <c r="BT1883" s="69"/>
      <c r="BU1883" s="69"/>
      <c r="BV1883" s="80"/>
      <c r="BW1883" s="80"/>
      <c r="BX1883" s="69"/>
      <c r="BY1883" s="69"/>
      <c r="BZ1883" s="80"/>
      <c r="CA1883" s="80"/>
      <c r="CB1883" s="69"/>
      <c r="CC1883" s="69"/>
      <c r="CD1883" s="80"/>
      <c r="CE1883" s="80"/>
      <c r="CF1883" s="69"/>
      <c r="CG1883" s="69"/>
      <c r="CH1883" s="69"/>
      <c r="CI1883" s="69"/>
      <c r="CJ1883" s="69"/>
      <c r="CK1883" s="69"/>
      <c r="CL1883" s="68"/>
      <c r="CM1883" s="67"/>
      <c r="CN1883" s="67"/>
      <c r="CO1883" s="68"/>
      <c r="CP1883" s="68"/>
      <c r="CQ1883" s="67"/>
      <c r="CR1883" s="67"/>
      <c r="CS1883" s="69"/>
      <c r="CT1883" s="81"/>
      <c r="CU1883" s="69"/>
      <c r="CV1883" s="69"/>
      <c r="CW1883" s="69"/>
      <c r="CX1883" s="69"/>
      <c r="CY1883" s="69"/>
      <c r="CZ1883" s="69"/>
    </row>
    <row r="1884" spans="2:104">
      <c r="B1884" s="69"/>
      <c r="C1884" s="69"/>
      <c r="D1884" s="67"/>
      <c r="E1884" s="69"/>
      <c r="F1884" s="68"/>
      <c r="G1884" s="67"/>
      <c r="H1884" s="69"/>
      <c r="I1884" s="69"/>
      <c r="J1884" s="69"/>
      <c r="K1884" s="69"/>
      <c r="L1884" s="69"/>
      <c r="M1884" s="69"/>
      <c r="N1884" s="69"/>
      <c r="O1884" s="69"/>
      <c r="P1884" s="69"/>
      <c r="Q1884" s="69"/>
      <c r="R1884" s="69"/>
      <c r="S1884" s="80"/>
      <c r="T1884" s="80"/>
      <c r="U1884" s="80"/>
      <c r="V1884" s="80"/>
      <c r="W1884" s="80"/>
      <c r="X1884" s="80"/>
      <c r="Y1884" s="80"/>
      <c r="Z1884" s="80"/>
      <c r="AA1884" s="80"/>
      <c r="AB1884" s="80"/>
      <c r="AC1884" s="80"/>
      <c r="AD1884" s="80"/>
      <c r="AE1884" s="69"/>
      <c r="AF1884" s="69"/>
      <c r="AG1884" s="69"/>
      <c r="AH1884" s="80"/>
      <c r="AI1884" s="80"/>
      <c r="AJ1884" s="69"/>
      <c r="AK1884" s="69"/>
      <c r="AL1884" s="80"/>
      <c r="AM1884" s="80"/>
      <c r="AN1884" s="69"/>
      <c r="AO1884" s="69"/>
      <c r="AP1884" s="80"/>
      <c r="AQ1884" s="80"/>
      <c r="AR1884" s="69"/>
      <c r="AS1884" s="69"/>
      <c r="AT1884" s="80"/>
      <c r="AU1884" s="80"/>
      <c r="AV1884" s="69"/>
      <c r="AW1884" s="69"/>
      <c r="AX1884" s="80"/>
      <c r="AY1884" s="80"/>
      <c r="AZ1884" s="69"/>
      <c r="BA1884" s="69"/>
      <c r="BB1884" s="80"/>
      <c r="BC1884" s="80"/>
      <c r="BD1884" s="69"/>
      <c r="BE1884" s="69"/>
      <c r="BF1884" s="80"/>
      <c r="BG1884" s="80"/>
      <c r="BH1884" s="69"/>
      <c r="BI1884" s="69"/>
      <c r="BJ1884" s="80"/>
      <c r="BK1884" s="80"/>
      <c r="BL1884" s="69"/>
      <c r="BM1884" s="69"/>
      <c r="BN1884" s="80"/>
      <c r="BO1884" s="80"/>
      <c r="BP1884" s="69"/>
      <c r="BQ1884" s="69"/>
      <c r="BR1884" s="80"/>
      <c r="BS1884" s="80"/>
      <c r="BT1884" s="69"/>
      <c r="BU1884" s="69"/>
      <c r="BV1884" s="80"/>
      <c r="BW1884" s="80"/>
      <c r="BX1884" s="69"/>
      <c r="BY1884" s="69"/>
      <c r="BZ1884" s="80"/>
      <c r="CA1884" s="80"/>
      <c r="CB1884" s="69"/>
      <c r="CC1884" s="69"/>
      <c r="CD1884" s="80"/>
      <c r="CE1884" s="80"/>
      <c r="CF1884" s="69"/>
      <c r="CG1884" s="69"/>
      <c r="CH1884" s="69"/>
      <c r="CI1884" s="69"/>
      <c r="CJ1884" s="69"/>
      <c r="CK1884" s="69"/>
      <c r="CL1884" s="68"/>
      <c r="CM1884" s="67"/>
      <c r="CN1884" s="67"/>
      <c r="CO1884" s="68"/>
      <c r="CP1884" s="68"/>
      <c r="CQ1884" s="67"/>
      <c r="CR1884" s="67"/>
      <c r="CS1884" s="69"/>
      <c r="CT1884" s="81"/>
      <c r="CU1884" s="69"/>
      <c r="CV1884" s="69"/>
      <c r="CW1884" s="69"/>
      <c r="CX1884" s="69"/>
      <c r="CY1884" s="69"/>
      <c r="CZ1884" s="69"/>
    </row>
    <row r="1885" spans="2:104">
      <c r="B1885" s="69"/>
      <c r="C1885" s="69"/>
      <c r="D1885" s="67"/>
      <c r="E1885" s="69"/>
      <c r="F1885" s="68"/>
      <c r="G1885" s="67"/>
      <c r="H1885" s="69"/>
      <c r="I1885" s="69"/>
      <c r="J1885" s="69"/>
      <c r="K1885" s="69"/>
      <c r="L1885" s="69"/>
      <c r="M1885" s="69"/>
      <c r="N1885" s="69"/>
      <c r="O1885" s="69"/>
      <c r="P1885" s="69"/>
      <c r="Q1885" s="69"/>
      <c r="R1885" s="69"/>
      <c r="S1885" s="80"/>
      <c r="T1885" s="80"/>
      <c r="U1885" s="80"/>
      <c r="V1885" s="80"/>
      <c r="W1885" s="80"/>
      <c r="X1885" s="80"/>
      <c r="Y1885" s="80"/>
      <c r="Z1885" s="80"/>
      <c r="AA1885" s="80"/>
      <c r="AB1885" s="80"/>
      <c r="AC1885" s="80"/>
      <c r="AD1885" s="80"/>
      <c r="AE1885" s="69"/>
      <c r="AF1885" s="69"/>
      <c r="AG1885" s="69"/>
      <c r="AH1885" s="80"/>
      <c r="AI1885" s="80"/>
      <c r="AJ1885" s="69"/>
      <c r="AK1885" s="69"/>
      <c r="AL1885" s="80"/>
      <c r="AM1885" s="80"/>
      <c r="AN1885" s="69"/>
      <c r="AO1885" s="69"/>
      <c r="AP1885" s="80"/>
      <c r="AQ1885" s="80"/>
      <c r="AR1885" s="69"/>
      <c r="AS1885" s="69"/>
      <c r="AT1885" s="80"/>
      <c r="AU1885" s="80"/>
      <c r="AV1885" s="69"/>
      <c r="AW1885" s="69"/>
      <c r="AX1885" s="80"/>
      <c r="AY1885" s="80"/>
      <c r="AZ1885" s="69"/>
      <c r="BA1885" s="69"/>
      <c r="BB1885" s="80"/>
      <c r="BC1885" s="80"/>
      <c r="BD1885" s="69"/>
      <c r="BE1885" s="69"/>
      <c r="BF1885" s="80"/>
      <c r="BG1885" s="80"/>
      <c r="BH1885" s="69"/>
      <c r="BI1885" s="69"/>
      <c r="BJ1885" s="80"/>
      <c r="BK1885" s="80"/>
      <c r="BL1885" s="69"/>
      <c r="BM1885" s="69"/>
      <c r="BN1885" s="80"/>
      <c r="BO1885" s="80"/>
      <c r="BP1885" s="69"/>
      <c r="BQ1885" s="69"/>
      <c r="BR1885" s="80"/>
      <c r="BS1885" s="80"/>
      <c r="BT1885" s="69"/>
      <c r="BU1885" s="69"/>
      <c r="BV1885" s="80"/>
      <c r="BW1885" s="80"/>
      <c r="BX1885" s="69"/>
      <c r="BY1885" s="69"/>
      <c r="BZ1885" s="80"/>
      <c r="CA1885" s="80"/>
      <c r="CB1885" s="69"/>
      <c r="CC1885" s="69"/>
      <c r="CD1885" s="80"/>
      <c r="CE1885" s="80"/>
      <c r="CF1885" s="69"/>
      <c r="CG1885" s="69"/>
      <c r="CH1885" s="69"/>
      <c r="CI1885" s="69"/>
      <c r="CJ1885" s="69"/>
      <c r="CK1885" s="69"/>
      <c r="CL1885" s="68"/>
      <c r="CM1885" s="67"/>
      <c r="CN1885" s="67"/>
      <c r="CO1885" s="68"/>
      <c r="CP1885" s="68"/>
      <c r="CQ1885" s="67"/>
      <c r="CR1885" s="67"/>
      <c r="CS1885" s="69"/>
      <c r="CT1885" s="81"/>
      <c r="CU1885" s="69"/>
      <c r="CV1885" s="69"/>
      <c r="CW1885" s="69"/>
      <c r="CX1885" s="69"/>
      <c r="CY1885" s="69"/>
      <c r="CZ1885" s="69"/>
    </row>
    <row r="1886" spans="2:104">
      <c r="B1886" s="69"/>
      <c r="C1886" s="69"/>
      <c r="D1886" s="67"/>
      <c r="E1886" s="69"/>
      <c r="F1886" s="68"/>
      <c r="G1886" s="67"/>
      <c r="H1886" s="69"/>
      <c r="I1886" s="69"/>
      <c r="J1886" s="69"/>
      <c r="K1886" s="69"/>
      <c r="L1886" s="69"/>
      <c r="M1886" s="69"/>
      <c r="N1886" s="69"/>
      <c r="O1886" s="69"/>
      <c r="P1886" s="69"/>
      <c r="Q1886" s="69"/>
      <c r="R1886" s="69"/>
      <c r="S1886" s="80"/>
      <c r="T1886" s="80"/>
      <c r="U1886" s="80"/>
      <c r="V1886" s="80"/>
      <c r="W1886" s="80"/>
      <c r="X1886" s="80"/>
      <c r="Y1886" s="80"/>
      <c r="Z1886" s="80"/>
      <c r="AA1886" s="80"/>
      <c r="AB1886" s="80"/>
      <c r="AC1886" s="80"/>
      <c r="AD1886" s="80"/>
      <c r="AE1886" s="69"/>
      <c r="AF1886" s="69"/>
      <c r="AG1886" s="69"/>
      <c r="AH1886" s="80"/>
      <c r="AI1886" s="80"/>
      <c r="AJ1886" s="69"/>
      <c r="AK1886" s="69"/>
      <c r="AL1886" s="80"/>
      <c r="AM1886" s="80"/>
      <c r="AN1886" s="69"/>
      <c r="AO1886" s="69"/>
      <c r="AP1886" s="80"/>
      <c r="AQ1886" s="80"/>
      <c r="AR1886" s="69"/>
      <c r="AS1886" s="69"/>
      <c r="AT1886" s="80"/>
      <c r="AU1886" s="80"/>
      <c r="AV1886" s="69"/>
      <c r="AW1886" s="69"/>
      <c r="AX1886" s="80"/>
      <c r="AY1886" s="80"/>
      <c r="AZ1886" s="69"/>
      <c r="BA1886" s="69"/>
      <c r="BB1886" s="80"/>
      <c r="BC1886" s="80"/>
      <c r="BD1886" s="69"/>
      <c r="BE1886" s="69"/>
      <c r="BF1886" s="80"/>
      <c r="BG1886" s="80"/>
      <c r="BH1886" s="69"/>
      <c r="BI1886" s="69"/>
      <c r="BJ1886" s="80"/>
      <c r="BK1886" s="80"/>
      <c r="BL1886" s="69"/>
      <c r="BM1886" s="69"/>
      <c r="BN1886" s="80"/>
      <c r="BO1886" s="80"/>
      <c r="BP1886" s="69"/>
      <c r="BQ1886" s="69"/>
      <c r="BR1886" s="80"/>
      <c r="BS1886" s="80"/>
      <c r="BT1886" s="69"/>
      <c r="BU1886" s="69"/>
      <c r="BV1886" s="80"/>
      <c r="BW1886" s="80"/>
      <c r="BX1886" s="69"/>
      <c r="BY1886" s="69"/>
      <c r="BZ1886" s="80"/>
      <c r="CA1886" s="80"/>
      <c r="CB1886" s="69"/>
      <c r="CC1886" s="69"/>
      <c r="CD1886" s="80"/>
      <c r="CE1886" s="80"/>
      <c r="CF1886" s="69"/>
      <c r="CG1886" s="69"/>
      <c r="CH1886" s="69"/>
      <c r="CI1886" s="69"/>
      <c r="CJ1886" s="69"/>
      <c r="CK1886" s="69"/>
      <c r="CL1886" s="68"/>
      <c r="CM1886" s="67"/>
      <c r="CN1886" s="67"/>
      <c r="CO1886" s="68"/>
      <c r="CP1886" s="68"/>
      <c r="CQ1886" s="67"/>
      <c r="CR1886" s="67"/>
      <c r="CS1886" s="69"/>
      <c r="CT1886" s="81"/>
      <c r="CU1886" s="69"/>
      <c r="CV1886" s="69"/>
      <c r="CW1886" s="69"/>
      <c r="CX1886" s="69"/>
      <c r="CY1886" s="69"/>
      <c r="CZ1886" s="69"/>
    </row>
    <row r="1887" spans="2:104">
      <c r="B1887" s="69"/>
      <c r="C1887" s="69"/>
      <c r="D1887" s="67"/>
      <c r="E1887" s="69"/>
      <c r="F1887" s="68"/>
      <c r="G1887" s="67"/>
      <c r="H1887" s="69"/>
      <c r="I1887" s="69"/>
      <c r="J1887" s="69"/>
      <c r="K1887" s="69"/>
      <c r="L1887" s="69"/>
      <c r="M1887" s="69"/>
      <c r="N1887" s="69"/>
      <c r="O1887" s="69"/>
      <c r="P1887" s="69"/>
      <c r="Q1887" s="69"/>
      <c r="R1887" s="69"/>
      <c r="S1887" s="80"/>
      <c r="T1887" s="80"/>
      <c r="U1887" s="80"/>
      <c r="V1887" s="80"/>
      <c r="W1887" s="80"/>
      <c r="X1887" s="80"/>
      <c r="Y1887" s="80"/>
      <c r="Z1887" s="80"/>
      <c r="AA1887" s="80"/>
      <c r="AB1887" s="80"/>
      <c r="AC1887" s="80"/>
      <c r="AD1887" s="80"/>
      <c r="AE1887" s="69"/>
      <c r="AF1887" s="69"/>
      <c r="AG1887" s="69"/>
      <c r="AH1887" s="80"/>
      <c r="AI1887" s="80"/>
      <c r="AJ1887" s="69"/>
      <c r="AK1887" s="69"/>
      <c r="AL1887" s="80"/>
      <c r="AM1887" s="80"/>
      <c r="AN1887" s="69"/>
      <c r="AO1887" s="69"/>
      <c r="AP1887" s="80"/>
      <c r="AQ1887" s="80"/>
      <c r="AR1887" s="69"/>
      <c r="AS1887" s="69"/>
      <c r="AT1887" s="80"/>
      <c r="AU1887" s="80"/>
      <c r="AV1887" s="69"/>
      <c r="AW1887" s="69"/>
      <c r="AX1887" s="80"/>
      <c r="AY1887" s="80"/>
      <c r="AZ1887" s="69"/>
      <c r="BA1887" s="69"/>
      <c r="BB1887" s="80"/>
      <c r="BC1887" s="80"/>
      <c r="BD1887" s="69"/>
      <c r="BE1887" s="69"/>
      <c r="BF1887" s="80"/>
      <c r="BG1887" s="80"/>
      <c r="BH1887" s="69"/>
      <c r="BI1887" s="69"/>
      <c r="BJ1887" s="80"/>
      <c r="BK1887" s="80"/>
      <c r="BL1887" s="69"/>
      <c r="BM1887" s="69"/>
      <c r="BN1887" s="80"/>
      <c r="BO1887" s="80"/>
      <c r="BP1887" s="69"/>
      <c r="BQ1887" s="69"/>
      <c r="BR1887" s="80"/>
      <c r="BS1887" s="80"/>
      <c r="BT1887" s="69"/>
      <c r="BU1887" s="69"/>
      <c r="BV1887" s="80"/>
      <c r="BW1887" s="80"/>
      <c r="BX1887" s="69"/>
      <c r="BY1887" s="69"/>
      <c r="BZ1887" s="80"/>
      <c r="CA1887" s="80"/>
      <c r="CB1887" s="69"/>
      <c r="CC1887" s="69"/>
      <c r="CD1887" s="80"/>
      <c r="CE1887" s="80"/>
      <c r="CF1887" s="69"/>
      <c r="CG1887" s="69"/>
      <c r="CH1887" s="69"/>
      <c r="CI1887" s="69"/>
      <c r="CJ1887" s="69"/>
      <c r="CK1887" s="69"/>
      <c r="CL1887" s="68"/>
      <c r="CM1887" s="67"/>
      <c r="CN1887" s="67"/>
      <c r="CO1887" s="68"/>
      <c r="CP1887" s="68"/>
      <c r="CQ1887" s="67"/>
      <c r="CR1887" s="67"/>
      <c r="CS1887" s="69"/>
      <c r="CT1887" s="81"/>
      <c r="CU1887" s="69"/>
      <c r="CV1887" s="69"/>
      <c r="CW1887" s="69"/>
      <c r="CX1887" s="69"/>
      <c r="CY1887" s="69"/>
      <c r="CZ1887" s="69"/>
    </row>
    <row r="1888" spans="2:104">
      <c r="B1888" s="69"/>
      <c r="C1888" s="69"/>
      <c r="D1888" s="67"/>
      <c r="E1888" s="69"/>
      <c r="F1888" s="68"/>
      <c r="G1888" s="67"/>
      <c r="H1888" s="69"/>
      <c r="I1888" s="69"/>
      <c r="J1888" s="69"/>
      <c r="K1888" s="69"/>
      <c r="L1888" s="69"/>
      <c r="M1888" s="69"/>
      <c r="N1888" s="69"/>
      <c r="O1888" s="69"/>
      <c r="P1888" s="69"/>
      <c r="Q1888" s="69"/>
      <c r="R1888" s="69"/>
      <c r="S1888" s="80"/>
      <c r="T1888" s="80"/>
      <c r="U1888" s="80"/>
      <c r="V1888" s="80"/>
      <c r="W1888" s="80"/>
      <c r="X1888" s="80"/>
      <c r="Y1888" s="80"/>
      <c r="Z1888" s="80"/>
      <c r="AA1888" s="80"/>
      <c r="AB1888" s="80"/>
      <c r="AC1888" s="80"/>
      <c r="AD1888" s="80"/>
      <c r="AE1888" s="69"/>
      <c r="AF1888" s="69"/>
      <c r="AG1888" s="69"/>
      <c r="AH1888" s="80"/>
      <c r="AI1888" s="80"/>
      <c r="AJ1888" s="69"/>
      <c r="AK1888" s="69"/>
      <c r="AL1888" s="80"/>
      <c r="AM1888" s="80"/>
      <c r="AN1888" s="69"/>
      <c r="AO1888" s="69"/>
      <c r="AP1888" s="80"/>
      <c r="AQ1888" s="80"/>
      <c r="AR1888" s="69"/>
      <c r="AS1888" s="69"/>
      <c r="AT1888" s="80"/>
      <c r="AU1888" s="80"/>
      <c r="AV1888" s="69"/>
      <c r="AW1888" s="69"/>
      <c r="AX1888" s="80"/>
      <c r="AY1888" s="80"/>
      <c r="AZ1888" s="69"/>
      <c r="BA1888" s="69"/>
      <c r="BB1888" s="80"/>
      <c r="BC1888" s="80"/>
      <c r="BD1888" s="69"/>
      <c r="BE1888" s="69"/>
      <c r="BF1888" s="80"/>
      <c r="BG1888" s="80"/>
      <c r="BH1888" s="69"/>
      <c r="BI1888" s="69"/>
      <c r="BJ1888" s="80"/>
      <c r="BK1888" s="80"/>
      <c r="BL1888" s="69"/>
      <c r="BM1888" s="69"/>
      <c r="BN1888" s="80"/>
      <c r="BO1888" s="80"/>
      <c r="BP1888" s="69"/>
      <c r="BQ1888" s="69"/>
      <c r="BR1888" s="80"/>
      <c r="BS1888" s="80"/>
      <c r="BT1888" s="69"/>
      <c r="BU1888" s="69"/>
      <c r="BV1888" s="80"/>
      <c r="BW1888" s="80"/>
      <c r="BX1888" s="69"/>
      <c r="BY1888" s="69"/>
      <c r="BZ1888" s="80"/>
      <c r="CA1888" s="80"/>
      <c r="CB1888" s="69"/>
      <c r="CC1888" s="69"/>
      <c r="CD1888" s="80"/>
      <c r="CE1888" s="80"/>
      <c r="CF1888" s="69"/>
      <c r="CG1888" s="69"/>
      <c r="CH1888" s="69"/>
      <c r="CI1888" s="69"/>
      <c r="CJ1888" s="69"/>
      <c r="CK1888" s="69"/>
      <c r="CL1888" s="68"/>
      <c r="CM1888" s="67"/>
      <c r="CN1888" s="67"/>
      <c r="CO1888" s="68"/>
      <c r="CP1888" s="68"/>
      <c r="CQ1888" s="67"/>
      <c r="CR1888" s="67"/>
      <c r="CS1888" s="69"/>
      <c r="CT1888" s="81"/>
      <c r="CU1888" s="69"/>
      <c r="CV1888" s="69"/>
      <c r="CW1888" s="69"/>
      <c r="CX1888" s="69"/>
      <c r="CY1888" s="69"/>
      <c r="CZ1888" s="69"/>
    </row>
    <row r="1889" spans="2:104">
      <c r="B1889" s="69"/>
      <c r="C1889" s="69"/>
      <c r="D1889" s="67"/>
      <c r="E1889" s="69"/>
      <c r="F1889" s="68"/>
      <c r="G1889" s="67"/>
      <c r="H1889" s="69"/>
      <c r="I1889" s="69"/>
      <c r="J1889" s="69"/>
      <c r="K1889" s="69"/>
      <c r="L1889" s="69"/>
      <c r="M1889" s="69"/>
      <c r="N1889" s="69"/>
      <c r="O1889" s="69"/>
      <c r="P1889" s="69"/>
      <c r="Q1889" s="69"/>
      <c r="R1889" s="69"/>
      <c r="S1889" s="80"/>
      <c r="T1889" s="80"/>
      <c r="U1889" s="80"/>
      <c r="V1889" s="80"/>
      <c r="W1889" s="80"/>
      <c r="X1889" s="80"/>
      <c r="Y1889" s="80"/>
      <c r="Z1889" s="80"/>
      <c r="AA1889" s="80"/>
      <c r="AB1889" s="80"/>
      <c r="AC1889" s="80"/>
      <c r="AD1889" s="80"/>
      <c r="AE1889" s="69"/>
      <c r="AF1889" s="69"/>
      <c r="AG1889" s="69"/>
      <c r="AH1889" s="80"/>
      <c r="AI1889" s="80"/>
      <c r="AJ1889" s="69"/>
      <c r="AK1889" s="69"/>
      <c r="AL1889" s="80"/>
      <c r="AM1889" s="80"/>
      <c r="AN1889" s="69"/>
      <c r="AO1889" s="69"/>
      <c r="AP1889" s="80"/>
      <c r="AQ1889" s="80"/>
      <c r="AR1889" s="69"/>
      <c r="AS1889" s="69"/>
      <c r="AT1889" s="80"/>
      <c r="AU1889" s="80"/>
      <c r="AV1889" s="69"/>
      <c r="AW1889" s="69"/>
      <c r="AX1889" s="80"/>
      <c r="AY1889" s="80"/>
      <c r="AZ1889" s="69"/>
      <c r="BA1889" s="69"/>
      <c r="BB1889" s="80"/>
      <c r="BC1889" s="80"/>
      <c r="BD1889" s="69"/>
      <c r="BE1889" s="69"/>
      <c r="BF1889" s="80"/>
      <c r="BG1889" s="80"/>
      <c r="BH1889" s="69"/>
      <c r="BI1889" s="69"/>
      <c r="BJ1889" s="80"/>
      <c r="BK1889" s="80"/>
      <c r="BL1889" s="69"/>
      <c r="BM1889" s="69"/>
      <c r="BN1889" s="80"/>
      <c r="BO1889" s="80"/>
      <c r="BP1889" s="69"/>
      <c r="BQ1889" s="69"/>
      <c r="BR1889" s="80"/>
      <c r="BS1889" s="80"/>
      <c r="BT1889" s="69"/>
      <c r="BU1889" s="69"/>
      <c r="BV1889" s="80"/>
      <c r="BW1889" s="80"/>
      <c r="BX1889" s="69"/>
      <c r="BY1889" s="69"/>
      <c r="BZ1889" s="80"/>
      <c r="CA1889" s="80"/>
      <c r="CB1889" s="69"/>
      <c r="CC1889" s="69"/>
      <c r="CD1889" s="80"/>
      <c r="CE1889" s="80"/>
      <c r="CF1889" s="69"/>
      <c r="CG1889" s="69"/>
      <c r="CH1889" s="69"/>
      <c r="CI1889" s="69"/>
      <c r="CJ1889" s="69"/>
      <c r="CK1889" s="69"/>
      <c r="CL1889" s="68"/>
      <c r="CM1889" s="67"/>
      <c r="CN1889" s="67"/>
      <c r="CO1889" s="68"/>
      <c r="CP1889" s="68"/>
      <c r="CQ1889" s="67"/>
      <c r="CR1889" s="67"/>
      <c r="CS1889" s="69"/>
      <c r="CT1889" s="81"/>
      <c r="CU1889" s="69"/>
      <c r="CV1889" s="69"/>
      <c r="CW1889" s="69"/>
      <c r="CX1889" s="69"/>
      <c r="CY1889" s="69"/>
      <c r="CZ1889" s="69"/>
    </row>
    <row r="1890" spans="2:104">
      <c r="B1890" s="69"/>
      <c r="C1890" s="69"/>
      <c r="D1890" s="67"/>
      <c r="E1890" s="69"/>
      <c r="F1890" s="68"/>
      <c r="G1890" s="67"/>
      <c r="H1890" s="69"/>
      <c r="I1890" s="69"/>
      <c r="J1890" s="69"/>
      <c r="K1890" s="69"/>
      <c r="L1890" s="69"/>
      <c r="M1890" s="69"/>
      <c r="N1890" s="69"/>
      <c r="O1890" s="69"/>
      <c r="P1890" s="69"/>
      <c r="Q1890" s="69"/>
      <c r="R1890" s="69"/>
      <c r="S1890" s="80"/>
      <c r="T1890" s="80"/>
      <c r="U1890" s="80"/>
      <c r="V1890" s="80"/>
      <c r="W1890" s="80"/>
      <c r="X1890" s="80"/>
      <c r="Y1890" s="80"/>
      <c r="Z1890" s="80"/>
      <c r="AA1890" s="80"/>
      <c r="AB1890" s="80"/>
      <c r="AC1890" s="80"/>
      <c r="AD1890" s="80"/>
      <c r="AE1890" s="69"/>
      <c r="AF1890" s="69"/>
      <c r="AG1890" s="69"/>
      <c r="AH1890" s="80"/>
      <c r="AI1890" s="80"/>
      <c r="AJ1890" s="69"/>
      <c r="AK1890" s="69"/>
      <c r="AL1890" s="80"/>
      <c r="AM1890" s="80"/>
      <c r="AN1890" s="69"/>
      <c r="AO1890" s="69"/>
      <c r="AP1890" s="80"/>
      <c r="AQ1890" s="80"/>
      <c r="AR1890" s="69"/>
      <c r="AS1890" s="69"/>
      <c r="AT1890" s="80"/>
      <c r="AU1890" s="80"/>
      <c r="AV1890" s="69"/>
      <c r="AW1890" s="69"/>
      <c r="AX1890" s="80"/>
      <c r="AY1890" s="80"/>
      <c r="AZ1890" s="69"/>
      <c r="BA1890" s="69"/>
      <c r="BB1890" s="80"/>
      <c r="BC1890" s="80"/>
      <c r="BD1890" s="69"/>
      <c r="BE1890" s="69"/>
      <c r="BF1890" s="80"/>
      <c r="BG1890" s="80"/>
      <c r="BH1890" s="69"/>
      <c r="BI1890" s="69"/>
      <c r="BJ1890" s="80"/>
      <c r="BK1890" s="80"/>
      <c r="BL1890" s="69"/>
      <c r="BM1890" s="69"/>
      <c r="BN1890" s="80"/>
      <c r="BO1890" s="80"/>
      <c r="BP1890" s="69"/>
      <c r="BQ1890" s="69"/>
      <c r="BR1890" s="80"/>
      <c r="BS1890" s="80"/>
      <c r="BT1890" s="69"/>
      <c r="BU1890" s="69"/>
      <c r="BV1890" s="80"/>
      <c r="BW1890" s="80"/>
      <c r="BX1890" s="69"/>
      <c r="BY1890" s="69"/>
      <c r="BZ1890" s="80"/>
      <c r="CA1890" s="80"/>
      <c r="CB1890" s="69"/>
      <c r="CC1890" s="69"/>
      <c r="CD1890" s="80"/>
      <c r="CE1890" s="80"/>
      <c r="CF1890" s="69"/>
      <c r="CG1890" s="69"/>
      <c r="CH1890" s="69"/>
      <c r="CI1890" s="69"/>
      <c r="CJ1890" s="69"/>
      <c r="CK1890" s="69"/>
      <c r="CL1890" s="68"/>
      <c r="CM1890" s="67"/>
      <c r="CN1890" s="67"/>
      <c r="CO1890" s="68"/>
      <c r="CP1890" s="68"/>
      <c r="CQ1890" s="67"/>
      <c r="CR1890" s="67"/>
      <c r="CS1890" s="69"/>
      <c r="CT1890" s="81"/>
      <c r="CU1890" s="69"/>
      <c r="CV1890" s="69"/>
      <c r="CW1890" s="69"/>
      <c r="CX1890" s="69"/>
      <c r="CY1890" s="69"/>
      <c r="CZ1890" s="69"/>
    </row>
    <row r="1891" spans="2:104">
      <c r="B1891" s="69"/>
      <c r="C1891" s="69"/>
      <c r="D1891" s="67"/>
      <c r="E1891" s="69"/>
      <c r="F1891" s="68"/>
      <c r="G1891" s="67"/>
      <c r="H1891" s="69"/>
      <c r="I1891" s="69"/>
      <c r="J1891" s="69"/>
      <c r="K1891" s="69"/>
      <c r="L1891" s="69"/>
      <c r="M1891" s="69"/>
      <c r="N1891" s="69"/>
      <c r="O1891" s="69"/>
      <c r="P1891" s="69"/>
      <c r="Q1891" s="69"/>
      <c r="R1891" s="69"/>
      <c r="S1891" s="80"/>
      <c r="T1891" s="80"/>
      <c r="U1891" s="80"/>
      <c r="V1891" s="80"/>
      <c r="W1891" s="80"/>
      <c r="X1891" s="80"/>
      <c r="Y1891" s="80"/>
      <c r="Z1891" s="80"/>
      <c r="AA1891" s="80"/>
      <c r="AB1891" s="80"/>
      <c r="AC1891" s="80"/>
      <c r="AD1891" s="80"/>
      <c r="AE1891" s="69"/>
      <c r="AF1891" s="69"/>
      <c r="AG1891" s="69"/>
      <c r="AH1891" s="80"/>
      <c r="AI1891" s="80"/>
      <c r="AJ1891" s="69"/>
      <c r="AK1891" s="69"/>
      <c r="AL1891" s="80"/>
      <c r="AM1891" s="80"/>
      <c r="AN1891" s="69"/>
      <c r="AO1891" s="69"/>
      <c r="AP1891" s="80"/>
      <c r="AQ1891" s="80"/>
      <c r="AR1891" s="69"/>
      <c r="AS1891" s="69"/>
      <c r="AT1891" s="80"/>
      <c r="AU1891" s="80"/>
      <c r="AV1891" s="69"/>
      <c r="AW1891" s="69"/>
      <c r="AX1891" s="80"/>
      <c r="AY1891" s="80"/>
      <c r="AZ1891" s="69"/>
      <c r="BA1891" s="69"/>
      <c r="BB1891" s="80"/>
      <c r="BC1891" s="80"/>
      <c r="BD1891" s="69"/>
      <c r="BE1891" s="69"/>
      <c r="BF1891" s="80"/>
      <c r="BG1891" s="80"/>
      <c r="BH1891" s="69"/>
      <c r="BI1891" s="69"/>
      <c r="BJ1891" s="80"/>
      <c r="BK1891" s="80"/>
      <c r="BL1891" s="69"/>
      <c r="BM1891" s="69"/>
      <c r="BN1891" s="80"/>
      <c r="BO1891" s="80"/>
      <c r="BP1891" s="69"/>
      <c r="BQ1891" s="69"/>
      <c r="BR1891" s="80"/>
      <c r="BS1891" s="80"/>
      <c r="BT1891" s="69"/>
      <c r="BU1891" s="69"/>
      <c r="BV1891" s="80"/>
      <c r="BW1891" s="80"/>
      <c r="BX1891" s="69"/>
      <c r="BY1891" s="69"/>
      <c r="BZ1891" s="80"/>
      <c r="CA1891" s="80"/>
      <c r="CB1891" s="69"/>
      <c r="CC1891" s="69"/>
      <c r="CD1891" s="80"/>
      <c r="CE1891" s="80"/>
      <c r="CF1891" s="69"/>
      <c r="CG1891" s="69"/>
      <c r="CH1891" s="69"/>
      <c r="CI1891" s="69"/>
      <c r="CJ1891" s="69"/>
      <c r="CK1891" s="69"/>
      <c r="CL1891" s="68"/>
      <c r="CM1891" s="67"/>
      <c r="CN1891" s="67"/>
      <c r="CO1891" s="68"/>
      <c r="CP1891" s="68"/>
      <c r="CQ1891" s="67"/>
      <c r="CR1891" s="67"/>
      <c r="CS1891" s="69"/>
      <c r="CT1891" s="81"/>
      <c r="CU1891" s="69"/>
      <c r="CV1891" s="69"/>
      <c r="CW1891" s="69"/>
      <c r="CX1891" s="69"/>
      <c r="CY1891" s="69"/>
      <c r="CZ1891" s="69"/>
    </row>
    <row r="1892" spans="2:104">
      <c r="B1892" s="69"/>
      <c r="C1892" s="69"/>
      <c r="D1892" s="67"/>
      <c r="E1892" s="69"/>
      <c r="F1892" s="68"/>
      <c r="G1892" s="67"/>
      <c r="H1892" s="69"/>
      <c r="I1892" s="69"/>
      <c r="J1892" s="69"/>
      <c r="K1892" s="69"/>
      <c r="L1892" s="69"/>
      <c r="M1892" s="69"/>
      <c r="N1892" s="69"/>
      <c r="O1892" s="69"/>
      <c r="P1892" s="69"/>
      <c r="Q1892" s="69"/>
      <c r="R1892" s="69"/>
      <c r="S1892" s="80"/>
      <c r="T1892" s="80"/>
      <c r="U1892" s="80"/>
      <c r="V1892" s="80"/>
      <c r="W1892" s="80"/>
      <c r="X1892" s="80"/>
      <c r="Y1892" s="80"/>
      <c r="Z1892" s="80"/>
      <c r="AA1892" s="80"/>
      <c r="AB1892" s="80"/>
      <c r="AC1892" s="80"/>
      <c r="AD1892" s="80"/>
      <c r="AE1892" s="69"/>
      <c r="AF1892" s="69"/>
      <c r="AG1892" s="69"/>
      <c r="AH1892" s="80"/>
      <c r="AI1892" s="80"/>
      <c r="AJ1892" s="69"/>
      <c r="AK1892" s="69"/>
      <c r="AL1892" s="80"/>
      <c r="AM1892" s="80"/>
      <c r="AN1892" s="69"/>
      <c r="AO1892" s="69"/>
      <c r="AP1892" s="80"/>
      <c r="AQ1892" s="80"/>
      <c r="AR1892" s="69"/>
      <c r="AS1892" s="69"/>
      <c r="AT1892" s="80"/>
      <c r="AU1892" s="80"/>
      <c r="AV1892" s="69"/>
      <c r="AW1892" s="69"/>
      <c r="AX1892" s="80"/>
      <c r="AY1892" s="80"/>
      <c r="AZ1892" s="69"/>
      <c r="BA1892" s="69"/>
      <c r="BB1892" s="80"/>
      <c r="BC1892" s="80"/>
      <c r="BD1892" s="69"/>
      <c r="BE1892" s="69"/>
      <c r="BF1892" s="80"/>
      <c r="BG1892" s="80"/>
      <c r="BH1892" s="69"/>
      <c r="BI1892" s="69"/>
      <c r="BJ1892" s="80"/>
      <c r="BK1892" s="80"/>
      <c r="BL1892" s="69"/>
      <c r="BM1892" s="69"/>
      <c r="BN1892" s="80"/>
      <c r="BO1892" s="80"/>
      <c r="BP1892" s="69"/>
      <c r="BQ1892" s="69"/>
      <c r="BR1892" s="80"/>
      <c r="BS1892" s="80"/>
      <c r="BT1892" s="69"/>
      <c r="BU1892" s="69"/>
      <c r="BV1892" s="80"/>
      <c r="BW1892" s="80"/>
      <c r="BX1892" s="69"/>
      <c r="BY1892" s="69"/>
      <c r="BZ1892" s="80"/>
      <c r="CA1892" s="80"/>
      <c r="CB1892" s="69"/>
      <c r="CC1892" s="69"/>
      <c r="CD1892" s="80"/>
      <c r="CE1892" s="80"/>
      <c r="CF1892" s="69"/>
      <c r="CG1892" s="69"/>
      <c r="CH1892" s="69"/>
      <c r="CI1892" s="69"/>
      <c r="CJ1892" s="69"/>
      <c r="CK1892" s="69"/>
      <c r="CL1892" s="68"/>
      <c r="CM1892" s="67"/>
      <c r="CN1892" s="67"/>
      <c r="CO1892" s="68"/>
      <c r="CP1892" s="68"/>
      <c r="CQ1892" s="67"/>
      <c r="CR1892" s="67"/>
      <c r="CS1892" s="69"/>
      <c r="CT1892" s="81"/>
      <c r="CU1892" s="69"/>
      <c r="CV1892" s="69"/>
      <c r="CW1892" s="69"/>
      <c r="CX1892" s="69"/>
      <c r="CY1892" s="69"/>
      <c r="CZ1892" s="69"/>
    </row>
    <row r="1893" spans="2:104">
      <c r="B1893" s="69"/>
      <c r="C1893" s="69"/>
      <c r="D1893" s="67"/>
      <c r="E1893" s="69"/>
      <c r="F1893" s="68"/>
      <c r="G1893" s="67"/>
      <c r="H1893" s="69"/>
      <c r="I1893" s="69"/>
      <c r="J1893" s="69"/>
      <c r="K1893" s="69"/>
      <c r="L1893" s="69"/>
      <c r="M1893" s="69"/>
      <c r="N1893" s="69"/>
      <c r="O1893" s="69"/>
      <c r="P1893" s="69"/>
      <c r="Q1893" s="69"/>
      <c r="R1893" s="69"/>
      <c r="S1893" s="80"/>
      <c r="T1893" s="80"/>
      <c r="U1893" s="80"/>
      <c r="V1893" s="80"/>
      <c r="W1893" s="80"/>
      <c r="X1893" s="80"/>
      <c r="Y1893" s="80"/>
      <c r="Z1893" s="80"/>
      <c r="AA1893" s="80"/>
      <c r="AB1893" s="80"/>
      <c r="AC1893" s="80"/>
      <c r="AD1893" s="80"/>
      <c r="AE1893" s="69"/>
      <c r="AF1893" s="69"/>
      <c r="AG1893" s="69"/>
      <c r="AH1893" s="80"/>
      <c r="AI1893" s="80"/>
      <c r="AJ1893" s="69"/>
      <c r="AK1893" s="69"/>
      <c r="AL1893" s="80"/>
      <c r="AM1893" s="80"/>
      <c r="AN1893" s="69"/>
      <c r="AO1893" s="69"/>
      <c r="AP1893" s="80"/>
      <c r="AQ1893" s="80"/>
      <c r="AR1893" s="69"/>
      <c r="AS1893" s="69"/>
      <c r="AT1893" s="80"/>
      <c r="AU1893" s="80"/>
      <c r="AV1893" s="69"/>
      <c r="AW1893" s="69"/>
      <c r="AX1893" s="80"/>
      <c r="AY1893" s="80"/>
      <c r="AZ1893" s="69"/>
      <c r="BA1893" s="69"/>
      <c r="BB1893" s="80"/>
      <c r="BC1893" s="80"/>
      <c r="BD1893" s="69"/>
      <c r="BE1893" s="69"/>
      <c r="BF1893" s="80"/>
      <c r="BG1893" s="80"/>
      <c r="BH1893" s="69"/>
      <c r="BI1893" s="69"/>
      <c r="BJ1893" s="80"/>
      <c r="BK1893" s="80"/>
      <c r="BL1893" s="69"/>
      <c r="BM1893" s="69"/>
      <c r="BN1893" s="80"/>
      <c r="BO1893" s="80"/>
      <c r="BP1893" s="69"/>
      <c r="BQ1893" s="69"/>
      <c r="BR1893" s="80"/>
      <c r="BS1893" s="80"/>
      <c r="BT1893" s="69"/>
      <c r="BU1893" s="69"/>
      <c r="BV1893" s="80"/>
      <c r="BW1893" s="80"/>
      <c r="BX1893" s="69"/>
      <c r="BY1893" s="69"/>
      <c r="BZ1893" s="80"/>
      <c r="CA1893" s="80"/>
      <c r="CB1893" s="69"/>
      <c r="CC1893" s="69"/>
      <c r="CD1893" s="80"/>
      <c r="CE1893" s="80"/>
      <c r="CF1893" s="69"/>
      <c r="CG1893" s="69"/>
      <c r="CH1893" s="69"/>
      <c r="CI1893" s="69"/>
      <c r="CJ1893" s="69"/>
      <c r="CK1893" s="69"/>
      <c r="CL1893" s="68"/>
      <c r="CM1893" s="67"/>
      <c r="CN1893" s="67"/>
      <c r="CO1893" s="68"/>
      <c r="CP1893" s="68"/>
      <c r="CQ1893" s="67"/>
      <c r="CR1893" s="67"/>
      <c r="CS1893" s="69"/>
      <c r="CT1893" s="81"/>
      <c r="CU1893" s="69"/>
      <c r="CV1893" s="69"/>
      <c r="CW1893" s="69"/>
      <c r="CX1893" s="69"/>
      <c r="CY1893" s="69"/>
      <c r="CZ1893" s="69"/>
    </row>
    <row r="1894" spans="2:104">
      <c r="B1894" s="69"/>
      <c r="C1894" s="69"/>
      <c r="D1894" s="67"/>
      <c r="E1894" s="69"/>
      <c r="F1894" s="68"/>
      <c r="G1894" s="67"/>
      <c r="H1894" s="69"/>
      <c r="I1894" s="69"/>
      <c r="J1894" s="69"/>
      <c r="K1894" s="69"/>
      <c r="L1894" s="69"/>
      <c r="M1894" s="69"/>
      <c r="N1894" s="69"/>
      <c r="O1894" s="69"/>
      <c r="P1894" s="69"/>
      <c r="Q1894" s="69"/>
      <c r="R1894" s="69"/>
      <c r="S1894" s="80"/>
      <c r="T1894" s="80"/>
      <c r="U1894" s="80"/>
      <c r="V1894" s="80"/>
      <c r="W1894" s="80"/>
      <c r="X1894" s="80"/>
      <c r="Y1894" s="80"/>
      <c r="Z1894" s="80"/>
      <c r="AA1894" s="80"/>
      <c r="AB1894" s="80"/>
      <c r="AC1894" s="80"/>
      <c r="AD1894" s="80"/>
      <c r="AE1894" s="69"/>
      <c r="AF1894" s="69"/>
      <c r="AG1894" s="69"/>
      <c r="AH1894" s="80"/>
      <c r="AI1894" s="80"/>
      <c r="AJ1894" s="69"/>
      <c r="AK1894" s="69"/>
      <c r="AL1894" s="80"/>
      <c r="AM1894" s="80"/>
      <c r="AN1894" s="69"/>
      <c r="AO1894" s="69"/>
      <c r="AP1894" s="80"/>
      <c r="AQ1894" s="80"/>
      <c r="AR1894" s="69"/>
      <c r="AS1894" s="69"/>
      <c r="AT1894" s="80"/>
      <c r="AU1894" s="80"/>
      <c r="AV1894" s="69"/>
      <c r="AW1894" s="69"/>
      <c r="AX1894" s="80"/>
      <c r="AY1894" s="80"/>
      <c r="AZ1894" s="69"/>
      <c r="BA1894" s="69"/>
      <c r="BB1894" s="80"/>
      <c r="BC1894" s="80"/>
      <c r="BD1894" s="69"/>
      <c r="BE1894" s="69"/>
      <c r="BF1894" s="80"/>
      <c r="BG1894" s="80"/>
      <c r="BH1894" s="69"/>
      <c r="BI1894" s="69"/>
      <c r="BJ1894" s="80"/>
      <c r="BK1894" s="80"/>
      <c r="BL1894" s="69"/>
      <c r="BM1894" s="69"/>
      <c r="BN1894" s="80"/>
      <c r="BO1894" s="80"/>
      <c r="BP1894" s="69"/>
      <c r="BQ1894" s="69"/>
      <c r="BR1894" s="80"/>
      <c r="BS1894" s="80"/>
      <c r="BT1894" s="69"/>
      <c r="BU1894" s="69"/>
      <c r="BV1894" s="80"/>
      <c r="BW1894" s="80"/>
      <c r="BX1894" s="69"/>
      <c r="BY1894" s="69"/>
      <c r="BZ1894" s="80"/>
      <c r="CA1894" s="80"/>
      <c r="CB1894" s="69"/>
      <c r="CC1894" s="69"/>
      <c r="CD1894" s="80"/>
      <c r="CE1894" s="80"/>
      <c r="CF1894" s="69"/>
      <c r="CG1894" s="69"/>
      <c r="CH1894" s="69"/>
      <c r="CI1894" s="69"/>
      <c r="CJ1894" s="69"/>
      <c r="CK1894" s="69"/>
      <c r="CL1894" s="68"/>
      <c r="CM1894" s="67"/>
      <c r="CN1894" s="67"/>
      <c r="CO1894" s="68"/>
      <c r="CP1894" s="68"/>
      <c r="CQ1894" s="67"/>
      <c r="CR1894" s="67"/>
      <c r="CS1894" s="69"/>
      <c r="CT1894" s="81"/>
      <c r="CU1894" s="69"/>
      <c r="CV1894" s="69"/>
      <c r="CW1894" s="69"/>
      <c r="CX1894" s="69"/>
      <c r="CY1894" s="69"/>
      <c r="CZ1894" s="69"/>
    </row>
    <row r="1895" spans="2:104">
      <c r="B1895" s="69"/>
      <c r="C1895" s="69"/>
      <c r="D1895" s="67"/>
      <c r="E1895" s="69"/>
      <c r="F1895" s="68"/>
      <c r="G1895" s="67"/>
      <c r="H1895" s="69"/>
      <c r="I1895" s="69"/>
      <c r="J1895" s="69"/>
      <c r="K1895" s="69"/>
      <c r="L1895" s="69"/>
      <c r="M1895" s="69"/>
      <c r="N1895" s="69"/>
      <c r="O1895" s="69"/>
      <c r="P1895" s="69"/>
      <c r="Q1895" s="69"/>
      <c r="R1895" s="69"/>
      <c r="S1895" s="80"/>
      <c r="T1895" s="80"/>
      <c r="U1895" s="80"/>
      <c r="V1895" s="80"/>
      <c r="W1895" s="80"/>
      <c r="X1895" s="80"/>
      <c r="Y1895" s="80"/>
      <c r="Z1895" s="80"/>
      <c r="AA1895" s="80"/>
      <c r="AB1895" s="80"/>
      <c r="AC1895" s="80"/>
      <c r="AD1895" s="80"/>
      <c r="AE1895" s="69"/>
      <c r="AF1895" s="69"/>
      <c r="AG1895" s="69"/>
      <c r="AH1895" s="80"/>
      <c r="AI1895" s="80"/>
      <c r="AJ1895" s="69"/>
      <c r="AK1895" s="69"/>
      <c r="AL1895" s="80"/>
      <c r="AM1895" s="80"/>
      <c r="AN1895" s="69"/>
      <c r="AO1895" s="69"/>
      <c r="AP1895" s="80"/>
      <c r="AQ1895" s="80"/>
      <c r="AR1895" s="69"/>
      <c r="AS1895" s="69"/>
      <c r="AT1895" s="80"/>
      <c r="AU1895" s="80"/>
      <c r="AV1895" s="69"/>
      <c r="AW1895" s="69"/>
      <c r="AX1895" s="80"/>
      <c r="AY1895" s="80"/>
      <c r="AZ1895" s="69"/>
      <c r="BA1895" s="69"/>
      <c r="BB1895" s="80"/>
      <c r="BC1895" s="80"/>
      <c r="BD1895" s="69"/>
      <c r="BE1895" s="69"/>
      <c r="BF1895" s="80"/>
      <c r="BG1895" s="80"/>
      <c r="BH1895" s="69"/>
      <c r="BI1895" s="69"/>
      <c r="BJ1895" s="80"/>
      <c r="BK1895" s="80"/>
      <c r="BL1895" s="69"/>
      <c r="BM1895" s="69"/>
      <c r="BN1895" s="80"/>
      <c r="BO1895" s="80"/>
      <c r="BP1895" s="69"/>
      <c r="BQ1895" s="69"/>
      <c r="BR1895" s="80"/>
      <c r="BS1895" s="80"/>
      <c r="BT1895" s="69"/>
      <c r="BU1895" s="69"/>
      <c r="BV1895" s="80"/>
      <c r="BW1895" s="80"/>
      <c r="BX1895" s="69"/>
      <c r="BY1895" s="69"/>
      <c r="BZ1895" s="80"/>
      <c r="CA1895" s="80"/>
      <c r="CB1895" s="69"/>
      <c r="CC1895" s="69"/>
      <c r="CD1895" s="80"/>
      <c r="CE1895" s="80"/>
      <c r="CF1895" s="69"/>
      <c r="CG1895" s="69"/>
      <c r="CH1895" s="69"/>
      <c r="CI1895" s="69"/>
      <c r="CJ1895" s="69"/>
      <c r="CK1895" s="69"/>
      <c r="CL1895" s="68"/>
      <c r="CM1895" s="67"/>
      <c r="CN1895" s="67"/>
      <c r="CO1895" s="68"/>
      <c r="CP1895" s="68"/>
      <c r="CQ1895" s="67"/>
      <c r="CR1895" s="67"/>
      <c r="CS1895" s="69"/>
      <c r="CT1895" s="81"/>
      <c r="CU1895" s="69"/>
      <c r="CV1895" s="69"/>
      <c r="CW1895" s="69"/>
      <c r="CX1895" s="69"/>
      <c r="CY1895" s="69"/>
      <c r="CZ1895" s="69"/>
    </row>
    <row r="1896" spans="2:104">
      <c r="B1896" s="69"/>
      <c r="C1896" s="69"/>
      <c r="D1896" s="67"/>
      <c r="E1896" s="69"/>
      <c r="F1896" s="68"/>
      <c r="G1896" s="67"/>
      <c r="H1896" s="69"/>
      <c r="I1896" s="69"/>
      <c r="J1896" s="69"/>
      <c r="K1896" s="69"/>
      <c r="L1896" s="69"/>
      <c r="M1896" s="69"/>
      <c r="N1896" s="69"/>
      <c r="O1896" s="69"/>
      <c r="P1896" s="69"/>
      <c r="Q1896" s="69"/>
      <c r="R1896" s="69"/>
      <c r="S1896" s="80"/>
      <c r="T1896" s="80"/>
      <c r="U1896" s="80"/>
      <c r="V1896" s="80"/>
      <c r="W1896" s="80"/>
      <c r="X1896" s="80"/>
      <c r="Y1896" s="80"/>
      <c r="Z1896" s="80"/>
      <c r="AA1896" s="80"/>
      <c r="AB1896" s="80"/>
      <c r="AC1896" s="80"/>
      <c r="AD1896" s="80"/>
      <c r="AE1896" s="69"/>
      <c r="AF1896" s="69"/>
      <c r="AG1896" s="69"/>
      <c r="AH1896" s="80"/>
      <c r="AI1896" s="80"/>
      <c r="AJ1896" s="69"/>
      <c r="AK1896" s="69"/>
      <c r="AL1896" s="80"/>
      <c r="AM1896" s="80"/>
      <c r="AN1896" s="69"/>
      <c r="AO1896" s="69"/>
      <c r="AP1896" s="80"/>
      <c r="AQ1896" s="80"/>
      <c r="AR1896" s="69"/>
      <c r="AS1896" s="69"/>
      <c r="AT1896" s="80"/>
      <c r="AU1896" s="80"/>
      <c r="AV1896" s="69"/>
      <c r="AW1896" s="69"/>
      <c r="AX1896" s="80"/>
      <c r="AY1896" s="80"/>
      <c r="AZ1896" s="69"/>
      <c r="BA1896" s="69"/>
      <c r="BB1896" s="80"/>
      <c r="BC1896" s="80"/>
      <c r="BD1896" s="69"/>
      <c r="BE1896" s="69"/>
      <c r="BF1896" s="80"/>
      <c r="BG1896" s="80"/>
      <c r="BH1896" s="69"/>
      <c r="BI1896" s="69"/>
      <c r="BJ1896" s="80"/>
      <c r="BK1896" s="80"/>
      <c r="BL1896" s="69"/>
      <c r="BM1896" s="69"/>
      <c r="BN1896" s="80"/>
      <c r="BO1896" s="80"/>
      <c r="BP1896" s="69"/>
      <c r="BQ1896" s="69"/>
      <c r="BR1896" s="80"/>
      <c r="BS1896" s="80"/>
      <c r="BT1896" s="69"/>
      <c r="BU1896" s="69"/>
      <c r="BV1896" s="80"/>
      <c r="BW1896" s="80"/>
      <c r="BX1896" s="69"/>
      <c r="BY1896" s="69"/>
      <c r="BZ1896" s="80"/>
      <c r="CA1896" s="80"/>
      <c r="CB1896" s="69"/>
      <c r="CC1896" s="69"/>
      <c r="CD1896" s="80"/>
      <c r="CE1896" s="80"/>
      <c r="CF1896" s="69"/>
      <c r="CG1896" s="69"/>
      <c r="CH1896" s="69"/>
      <c r="CI1896" s="69"/>
      <c r="CJ1896" s="69"/>
      <c r="CK1896" s="69"/>
      <c r="CL1896" s="68"/>
      <c r="CM1896" s="67"/>
      <c r="CN1896" s="67"/>
      <c r="CO1896" s="68"/>
      <c r="CP1896" s="68"/>
      <c r="CQ1896" s="67"/>
      <c r="CR1896" s="67"/>
      <c r="CS1896" s="69"/>
      <c r="CT1896" s="81"/>
      <c r="CU1896" s="69"/>
      <c r="CV1896" s="69"/>
      <c r="CW1896" s="69"/>
      <c r="CX1896" s="69"/>
      <c r="CY1896" s="69"/>
      <c r="CZ1896" s="69"/>
    </row>
    <row r="1897" spans="2:104">
      <c r="B1897" s="69"/>
      <c r="C1897" s="69"/>
      <c r="D1897" s="67"/>
      <c r="E1897" s="69"/>
      <c r="F1897" s="68"/>
      <c r="G1897" s="67"/>
      <c r="H1897" s="69"/>
      <c r="I1897" s="69"/>
      <c r="J1897" s="69"/>
      <c r="K1897" s="69"/>
      <c r="L1897" s="69"/>
      <c r="M1897" s="69"/>
      <c r="N1897" s="69"/>
      <c r="O1897" s="69"/>
      <c r="P1897" s="69"/>
      <c r="Q1897" s="69"/>
      <c r="R1897" s="69"/>
      <c r="S1897" s="80"/>
      <c r="T1897" s="80"/>
      <c r="U1897" s="80"/>
      <c r="V1897" s="80"/>
      <c r="W1897" s="80"/>
      <c r="X1897" s="80"/>
      <c r="Y1897" s="80"/>
      <c r="Z1897" s="80"/>
      <c r="AA1897" s="80"/>
      <c r="AB1897" s="80"/>
      <c r="AC1897" s="80"/>
      <c r="AD1897" s="80"/>
      <c r="AE1897" s="69"/>
      <c r="AF1897" s="69"/>
      <c r="AG1897" s="69"/>
      <c r="AH1897" s="80"/>
      <c r="AI1897" s="80"/>
      <c r="AJ1897" s="69"/>
      <c r="AK1897" s="69"/>
      <c r="AL1897" s="80"/>
      <c r="AM1897" s="80"/>
      <c r="AN1897" s="69"/>
      <c r="AO1897" s="69"/>
      <c r="AP1897" s="80"/>
      <c r="AQ1897" s="80"/>
      <c r="AR1897" s="69"/>
      <c r="AS1897" s="69"/>
      <c r="AT1897" s="80"/>
      <c r="AU1897" s="80"/>
      <c r="AV1897" s="69"/>
      <c r="AW1897" s="69"/>
      <c r="AX1897" s="80"/>
      <c r="AY1897" s="80"/>
      <c r="AZ1897" s="69"/>
      <c r="BA1897" s="69"/>
      <c r="BB1897" s="80"/>
      <c r="BC1897" s="80"/>
      <c r="BD1897" s="69"/>
      <c r="BE1897" s="69"/>
      <c r="BF1897" s="80"/>
      <c r="BG1897" s="80"/>
      <c r="BH1897" s="69"/>
      <c r="BI1897" s="69"/>
      <c r="BJ1897" s="80"/>
      <c r="BK1897" s="80"/>
      <c r="BL1897" s="69"/>
      <c r="BM1897" s="69"/>
      <c r="BN1897" s="80"/>
      <c r="BO1897" s="80"/>
      <c r="BP1897" s="69"/>
      <c r="BQ1897" s="69"/>
      <c r="BR1897" s="80"/>
      <c r="BS1897" s="80"/>
      <c r="BT1897" s="69"/>
      <c r="BU1897" s="69"/>
      <c r="BV1897" s="80"/>
      <c r="BW1897" s="80"/>
      <c r="BX1897" s="69"/>
      <c r="BY1897" s="69"/>
      <c r="BZ1897" s="80"/>
      <c r="CA1897" s="80"/>
      <c r="CB1897" s="69"/>
      <c r="CC1897" s="69"/>
      <c r="CD1897" s="80"/>
      <c r="CE1897" s="80"/>
      <c r="CF1897" s="69"/>
      <c r="CG1897" s="69"/>
      <c r="CH1897" s="69"/>
      <c r="CI1897" s="69"/>
      <c r="CJ1897" s="69"/>
      <c r="CK1897" s="69"/>
      <c r="CL1897" s="68"/>
      <c r="CM1897" s="67"/>
      <c r="CN1897" s="67"/>
      <c r="CO1897" s="68"/>
      <c r="CP1897" s="68"/>
      <c r="CQ1897" s="67"/>
      <c r="CR1897" s="67"/>
      <c r="CS1897" s="69"/>
      <c r="CT1897" s="81"/>
      <c r="CU1897" s="69"/>
      <c r="CV1897" s="69"/>
      <c r="CW1897" s="69"/>
      <c r="CX1897" s="69"/>
      <c r="CY1897" s="69"/>
      <c r="CZ1897" s="69"/>
    </row>
    <row r="1898" spans="2:104">
      <c r="B1898" s="69"/>
      <c r="C1898" s="69"/>
      <c r="D1898" s="67"/>
      <c r="E1898" s="69"/>
      <c r="F1898" s="68"/>
      <c r="G1898" s="67"/>
      <c r="H1898" s="69"/>
      <c r="I1898" s="69"/>
      <c r="J1898" s="69"/>
      <c r="K1898" s="69"/>
      <c r="L1898" s="69"/>
      <c r="M1898" s="69"/>
      <c r="N1898" s="69"/>
      <c r="O1898" s="69"/>
      <c r="P1898" s="69"/>
      <c r="Q1898" s="69"/>
      <c r="R1898" s="69"/>
      <c r="S1898" s="80"/>
      <c r="T1898" s="80"/>
      <c r="U1898" s="80"/>
      <c r="V1898" s="80"/>
      <c r="W1898" s="80"/>
      <c r="X1898" s="80"/>
      <c r="Y1898" s="80"/>
      <c r="Z1898" s="80"/>
      <c r="AA1898" s="80"/>
      <c r="AB1898" s="80"/>
      <c r="AC1898" s="80"/>
      <c r="AD1898" s="80"/>
      <c r="AE1898" s="69"/>
      <c r="AF1898" s="69"/>
      <c r="AG1898" s="69"/>
      <c r="AH1898" s="80"/>
      <c r="AI1898" s="80"/>
      <c r="AJ1898" s="69"/>
      <c r="AK1898" s="69"/>
      <c r="AL1898" s="80"/>
      <c r="AM1898" s="80"/>
      <c r="AN1898" s="69"/>
      <c r="AO1898" s="69"/>
      <c r="AP1898" s="80"/>
      <c r="AQ1898" s="80"/>
      <c r="AR1898" s="69"/>
      <c r="AS1898" s="69"/>
      <c r="AT1898" s="80"/>
      <c r="AU1898" s="80"/>
      <c r="AV1898" s="69"/>
      <c r="AW1898" s="69"/>
      <c r="AX1898" s="80"/>
      <c r="AY1898" s="80"/>
      <c r="AZ1898" s="69"/>
      <c r="BA1898" s="69"/>
      <c r="BB1898" s="80"/>
      <c r="BC1898" s="80"/>
      <c r="BD1898" s="69"/>
      <c r="BE1898" s="69"/>
      <c r="BF1898" s="80"/>
      <c r="BG1898" s="80"/>
      <c r="BH1898" s="69"/>
      <c r="BI1898" s="69"/>
      <c r="BJ1898" s="80"/>
      <c r="BK1898" s="80"/>
      <c r="BL1898" s="69"/>
      <c r="BM1898" s="69"/>
      <c r="BN1898" s="80"/>
      <c r="BO1898" s="80"/>
      <c r="BP1898" s="69"/>
      <c r="BQ1898" s="69"/>
      <c r="BR1898" s="80"/>
      <c r="BS1898" s="80"/>
      <c r="BT1898" s="69"/>
      <c r="BU1898" s="69"/>
      <c r="BV1898" s="80"/>
      <c r="BW1898" s="80"/>
      <c r="BX1898" s="69"/>
      <c r="BY1898" s="69"/>
      <c r="BZ1898" s="80"/>
      <c r="CA1898" s="80"/>
      <c r="CB1898" s="69"/>
      <c r="CC1898" s="69"/>
      <c r="CD1898" s="80"/>
      <c r="CE1898" s="80"/>
      <c r="CF1898" s="69"/>
      <c r="CG1898" s="69"/>
      <c r="CH1898" s="69"/>
      <c r="CI1898" s="69"/>
      <c r="CJ1898" s="69"/>
      <c r="CK1898" s="69"/>
      <c r="CL1898" s="68"/>
      <c r="CM1898" s="67"/>
      <c r="CN1898" s="67"/>
      <c r="CO1898" s="68"/>
      <c r="CP1898" s="68"/>
      <c r="CQ1898" s="67"/>
      <c r="CR1898" s="67"/>
      <c r="CS1898" s="69"/>
      <c r="CT1898" s="81"/>
      <c r="CU1898" s="69"/>
      <c r="CV1898" s="69"/>
      <c r="CW1898" s="69"/>
      <c r="CX1898" s="69"/>
      <c r="CY1898" s="69"/>
      <c r="CZ1898" s="69"/>
    </row>
    <row r="1899" spans="2:104">
      <c r="B1899" s="69"/>
      <c r="C1899" s="69"/>
      <c r="D1899" s="67"/>
      <c r="E1899" s="69"/>
      <c r="F1899" s="68"/>
      <c r="G1899" s="67"/>
      <c r="H1899" s="69"/>
      <c r="I1899" s="69"/>
      <c r="J1899" s="69"/>
      <c r="K1899" s="69"/>
      <c r="L1899" s="69"/>
      <c r="M1899" s="69"/>
      <c r="N1899" s="69"/>
      <c r="O1899" s="69"/>
      <c r="P1899" s="69"/>
      <c r="Q1899" s="69"/>
      <c r="R1899" s="69"/>
      <c r="S1899" s="80"/>
      <c r="T1899" s="80"/>
      <c r="U1899" s="80"/>
      <c r="V1899" s="80"/>
      <c r="W1899" s="80"/>
      <c r="X1899" s="80"/>
      <c r="Y1899" s="80"/>
      <c r="Z1899" s="80"/>
      <c r="AA1899" s="80"/>
      <c r="AB1899" s="80"/>
      <c r="AC1899" s="80"/>
      <c r="AD1899" s="80"/>
      <c r="AE1899" s="69"/>
      <c r="AF1899" s="69"/>
      <c r="AG1899" s="69"/>
      <c r="AH1899" s="80"/>
      <c r="AI1899" s="80"/>
      <c r="AJ1899" s="69"/>
      <c r="AK1899" s="69"/>
      <c r="AL1899" s="80"/>
      <c r="AM1899" s="80"/>
      <c r="AN1899" s="69"/>
      <c r="AO1899" s="69"/>
      <c r="AP1899" s="80"/>
      <c r="AQ1899" s="80"/>
      <c r="AR1899" s="69"/>
      <c r="AS1899" s="69"/>
      <c r="AT1899" s="80"/>
      <c r="AU1899" s="80"/>
      <c r="AV1899" s="69"/>
      <c r="AW1899" s="69"/>
      <c r="AX1899" s="80"/>
      <c r="AY1899" s="80"/>
      <c r="AZ1899" s="69"/>
      <c r="BA1899" s="69"/>
      <c r="BB1899" s="80"/>
      <c r="BC1899" s="80"/>
      <c r="BD1899" s="69"/>
      <c r="BE1899" s="69"/>
      <c r="BF1899" s="80"/>
      <c r="BG1899" s="80"/>
      <c r="BH1899" s="69"/>
      <c r="BI1899" s="69"/>
      <c r="BJ1899" s="80"/>
      <c r="BK1899" s="80"/>
      <c r="BL1899" s="69"/>
      <c r="BM1899" s="69"/>
      <c r="BN1899" s="80"/>
      <c r="BO1899" s="80"/>
      <c r="BP1899" s="69"/>
      <c r="BQ1899" s="69"/>
      <c r="BR1899" s="80"/>
      <c r="BS1899" s="80"/>
      <c r="BT1899" s="69"/>
      <c r="BU1899" s="69"/>
      <c r="BV1899" s="80"/>
      <c r="BW1899" s="80"/>
      <c r="BX1899" s="69"/>
      <c r="BY1899" s="69"/>
      <c r="BZ1899" s="80"/>
      <c r="CA1899" s="80"/>
      <c r="CB1899" s="69"/>
      <c r="CC1899" s="69"/>
      <c r="CD1899" s="80"/>
      <c r="CE1899" s="80"/>
      <c r="CF1899" s="69"/>
      <c r="CG1899" s="69"/>
      <c r="CH1899" s="69"/>
      <c r="CI1899" s="69"/>
      <c r="CJ1899" s="69"/>
      <c r="CK1899" s="69"/>
      <c r="CL1899" s="68"/>
      <c r="CM1899" s="67"/>
      <c r="CN1899" s="67"/>
      <c r="CO1899" s="68"/>
      <c r="CP1899" s="68"/>
      <c r="CQ1899" s="67"/>
      <c r="CR1899" s="67"/>
      <c r="CS1899" s="69"/>
      <c r="CT1899" s="81"/>
      <c r="CU1899" s="69"/>
      <c r="CV1899" s="69"/>
      <c r="CW1899" s="69"/>
      <c r="CX1899" s="69"/>
      <c r="CY1899" s="69"/>
      <c r="CZ1899" s="69"/>
    </row>
    <row r="1900" spans="2:104">
      <c r="B1900" s="69"/>
      <c r="C1900" s="69"/>
      <c r="D1900" s="67"/>
      <c r="E1900" s="69"/>
      <c r="F1900" s="68"/>
      <c r="G1900" s="67"/>
      <c r="H1900" s="69"/>
      <c r="I1900" s="69"/>
      <c r="J1900" s="69"/>
      <c r="K1900" s="69"/>
      <c r="L1900" s="69"/>
      <c r="M1900" s="69"/>
      <c r="N1900" s="69"/>
      <c r="O1900" s="69"/>
      <c r="P1900" s="69"/>
      <c r="Q1900" s="69"/>
      <c r="R1900" s="69"/>
      <c r="S1900" s="80"/>
      <c r="T1900" s="80"/>
      <c r="U1900" s="80"/>
      <c r="V1900" s="80"/>
      <c r="W1900" s="80"/>
      <c r="X1900" s="80"/>
      <c r="Y1900" s="80"/>
      <c r="Z1900" s="80"/>
      <c r="AA1900" s="80"/>
      <c r="AB1900" s="80"/>
      <c r="AC1900" s="80"/>
      <c r="AD1900" s="80"/>
      <c r="AE1900" s="69"/>
      <c r="AF1900" s="69"/>
      <c r="AG1900" s="69"/>
      <c r="AH1900" s="80"/>
      <c r="AI1900" s="80"/>
      <c r="AJ1900" s="69"/>
      <c r="AK1900" s="69"/>
      <c r="AL1900" s="80"/>
      <c r="AM1900" s="80"/>
      <c r="AN1900" s="69"/>
      <c r="AO1900" s="69"/>
      <c r="AP1900" s="80"/>
      <c r="AQ1900" s="80"/>
      <c r="AR1900" s="69"/>
      <c r="AS1900" s="69"/>
      <c r="AT1900" s="80"/>
      <c r="AU1900" s="80"/>
      <c r="AV1900" s="69"/>
      <c r="AW1900" s="69"/>
      <c r="AX1900" s="80"/>
      <c r="AY1900" s="80"/>
      <c r="AZ1900" s="69"/>
      <c r="BA1900" s="69"/>
      <c r="BB1900" s="80"/>
      <c r="BC1900" s="80"/>
      <c r="BD1900" s="69"/>
      <c r="BE1900" s="69"/>
      <c r="BF1900" s="80"/>
      <c r="BG1900" s="80"/>
      <c r="BH1900" s="69"/>
      <c r="BI1900" s="69"/>
      <c r="BJ1900" s="80"/>
      <c r="BK1900" s="80"/>
      <c r="BL1900" s="69"/>
      <c r="BM1900" s="69"/>
      <c r="BN1900" s="80"/>
      <c r="BO1900" s="80"/>
      <c r="BP1900" s="69"/>
      <c r="BQ1900" s="69"/>
      <c r="BR1900" s="80"/>
      <c r="BS1900" s="80"/>
      <c r="BT1900" s="69"/>
      <c r="BU1900" s="69"/>
      <c r="BV1900" s="80"/>
      <c r="BW1900" s="80"/>
      <c r="BX1900" s="69"/>
      <c r="BY1900" s="69"/>
      <c r="BZ1900" s="80"/>
      <c r="CA1900" s="80"/>
      <c r="CB1900" s="69"/>
      <c r="CC1900" s="69"/>
      <c r="CD1900" s="80"/>
      <c r="CE1900" s="80"/>
      <c r="CF1900" s="69"/>
      <c r="CG1900" s="69"/>
      <c r="CH1900" s="69"/>
      <c r="CI1900" s="69"/>
      <c r="CJ1900" s="69"/>
      <c r="CK1900" s="69"/>
      <c r="CL1900" s="68"/>
      <c r="CM1900" s="67"/>
      <c r="CN1900" s="67"/>
      <c r="CO1900" s="68"/>
      <c r="CP1900" s="68"/>
      <c r="CQ1900" s="67"/>
      <c r="CR1900" s="67"/>
      <c r="CS1900" s="69"/>
      <c r="CT1900" s="81"/>
      <c r="CU1900" s="69"/>
      <c r="CV1900" s="69"/>
      <c r="CW1900" s="69"/>
      <c r="CX1900" s="69"/>
      <c r="CY1900" s="69"/>
      <c r="CZ1900" s="69"/>
    </row>
    <row r="1901" spans="2:104">
      <c r="B1901" s="69"/>
      <c r="C1901" s="69"/>
      <c r="D1901" s="67"/>
      <c r="E1901" s="69"/>
      <c r="F1901" s="68"/>
      <c r="G1901" s="67"/>
      <c r="H1901" s="69"/>
      <c r="I1901" s="69"/>
      <c r="J1901" s="69"/>
      <c r="K1901" s="69"/>
      <c r="L1901" s="69"/>
      <c r="M1901" s="69"/>
      <c r="N1901" s="69"/>
      <c r="O1901" s="69"/>
      <c r="P1901" s="69"/>
      <c r="Q1901" s="69"/>
      <c r="R1901" s="69"/>
      <c r="S1901" s="80"/>
      <c r="T1901" s="80"/>
      <c r="U1901" s="80"/>
      <c r="V1901" s="80"/>
      <c r="W1901" s="80"/>
      <c r="X1901" s="80"/>
      <c r="Y1901" s="80"/>
      <c r="Z1901" s="80"/>
      <c r="AA1901" s="80"/>
      <c r="AB1901" s="80"/>
      <c r="AC1901" s="80"/>
      <c r="AD1901" s="80"/>
      <c r="AE1901" s="69"/>
      <c r="AF1901" s="69"/>
      <c r="AG1901" s="69"/>
      <c r="AH1901" s="80"/>
      <c r="AI1901" s="80"/>
      <c r="AJ1901" s="69"/>
      <c r="AK1901" s="69"/>
      <c r="AL1901" s="80"/>
      <c r="AM1901" s="80"/>
      <c r="AN1901" s="69"/>
      <c r="AO1901" s="69"/>
      <c r="AP1901" s="80"/>
      <c r="AQ1901" s="80"/>
      <c r="AR1901" s="69"/>
      <c r="AS1901" s="69"/>
      <c r="AT1901" s="80"/>
      <c r="AU1901" s="80"/>
      <c r="AV1901" s="69"/>
      <c r="AW1901" s="69"/>
      <c r="AX1901" s="80"/>
      <c r="AY1901" s="80"/>
      <c r="AZ1901" s="69"/>
      <c r="BA1901" s="69"/>
      <c r="BB1901" s="80"/>
      <c r="BC1901" s="80"/>
      <c r="BD1901" s="69"/>
      <c r="BE1901" s="69"/>
      <c r="BF1901" s="80"/>
      <c r="BG1901" s="80"/>
      <c r="BH1901" s="69"/>
      <c r="BI1901" s="69"/>
      <c r="BJ1901" s="80"/>
      <c r="BK1901" s="80"/>
      <c r="BL1901" s="69"/>
      <c r="BM1901" s="69"/>
      <c r="BN1901" s="80"/>
      <c r="BO1901" s="80"/>
      <c r="BP1901" s="69"/>
      <c r="BQ1901" s="69"/>
      <c r="BR1901" s="80"/>
      <c r="BS1901" s="80"/>
      <c r="BT1901" s="69"/>
      <c r="BU1901" s="69"/>
      <c r="BV1901" s="80"/>
      <c r="BW1901" s="80"/>
      <c r="BX1901" s="69"/>
      <c r="BY1901" s="69"/>
      <c r="BZ1901" s="80"/>
      <c r="CA1901" s="80"/>
      <c r="CB1901" s="69"/>
      <c r="CC1901" s="69"/>
      <c r="CD1901" s="80"/>
      <c r="CE1901" s="80"/>
      <c r="CF1901" s="69"/>
      <c r="CG1901" s="69"/>
      <c r="CH1901" s="69"/>
      <c r="CI1901" s="69"/>
      <c r="CJ1901" s="69"/>
      <c r="CK1901" s="69"/>
      <c r="CL1901" s="68"/>
      <c r="CM1901" s="67"/>
      <c r="CN1901" s="67"/>
      <c r="CO1901" s="68"/>
      <c r="CP1901" s="68"/>
      <c r="CQ1901" s="67"/>
      <c r="CR1901" s="67"/>
      <c r="CS1901" s="69"/>
      <c r="CT1901" s="81"/>
      <c r="CU1901" s="69"/>
      <c r="CV1901" s="69"/>
      <c r="CW1901" s="69"/>
      <c r="CX1901" s="69"/>
      <c r="CY1901" s="69"/>
      <c r="CZ1901" s="69"/>
    </row>
    <row r="1902" spans="2:104">
      <c r="B1902" s="69"/>
      <c r="C1902" s="69"/>
      <c r="D1902" s="67"/>
      <c r="E1902" s="69"/>
      <c r="F1902" s="68"/>
      <c r="G1902" s="67"/>
      <c r="H1902" s="69"/>
      <c r="I1902" s="69"/>
      <c r="J1902" s="69"/>
      <c r="K1902" s="69"/>
      <c r="L1902" s="69"/>
      <c r="M1902" s="69"/>
      <c r="N1902" s="69"/>
      <c r="O1902" s="69"/>
      <c r="P1902" s="69"/>
      <c r="Q1902" s="69"/>
      <c r="R1902" s="69"/>
      <c r="S1902" s="80"/>
      <c r="T1902" s="80"/>
      <c r="U1902" s="80"/>
      <c r="V1902" s="80"/>
      <c r="W1902" s="80"/>
      <c r="X1902" s="80"/>
      <c r="Y1902" s="80"/>
      <c r="Z1902" s="80"/>
      <c r="AA1902" s="80"/>
      <c r="AB1902" s="80"/>
      <c r="AC1902" s="80"/>
      <c r="AD1902" s="80"/>
      <c r="AE1902" s="69"/>
      <c r="AF1902" s="69"/>
      <c r="AG1902" s="69"/>
      <c r="AH1902" s="80"/>
      <c r="AI1902" s="80"/>
      <c r="AJ1902" s="69"/>
      <c r="AK1902" s="69"/>
      <c r="AL1902" s="80"/>
      <c r="AM1902" s="80"/>
      <c r="AN1902" s="69"/>
      <c r="AO1902" s="69"/>
      <c r="AP1902" s="80"/>
      <c r="AQ1902" s="80"/>
      <c r="AR1902" s="69"/>
      <c r="AS1902" s="69"/>
      <c r="AT1902" s="80"/>
      <c r="AU1902" s="80"/>
      <c r="AV1902" s="69"/>
      <c r="AW1902" s="69"/>
      <c r="AX1902" s="80"/>
      <c r="AY1902" s="80"/>
      <c r="AZ1902" s="69"/>
      <c r="BA1902" s="69"/>
      <c r="BB1902" s="80"/>
      <c r="BC1902" s="80"/>
      <c r="BD1902" s="69"/>
      <c r="BE1902" s="69"/>
      <c r="BF1902" s="80"/>
      <c r="BG1902" s="80"/>
      <c r="BH1902" s="69"/>
      <c r="BI1902" s="69"/>
      <c r="BJ1902" s="80"/>
      <c r="BK1902" s="80"/>
      <c r="BL1902" s="69"/>
      <c r="BM1902" s="69"/>
      <c r="BN1902" s="80"/>
      <c r="BO1902" s="80"/>
      <c r="BP1902" s="69"/>
      <c r="BQ1902" s="69"/>
      <c r="BR1902" s="80"/>
      <c r="BS1902" s="80"/>
      <c r="BT1902" s="69"/>
      <c r="BU1902" s="69"/>
      <c r="BV1902" s="80"/>
      <c r="BW1902" s="80"/>
      <c r="BX1902" s="69"/>
      <c r="BY1902" s="69"/>
      <c r="BZ1902" s="80"/>
      <c r="CA1902" s="80"/>
      <c r="CB1902" s="69"/>
      <c r="CC1902" s="69"/>
      <c r="CD1902" s="80"/>
      <c r="CE1902" s="80"/>
      <c r="CF1902" s="69"/>
      <c r="CG1902" s="69"/>
      <c r="CH1902" s="69"/>
      <c r="CI1902" s="69"/>
      <c r="CJ1902" s="69"/>
      <c r="CK1902" s="69"/>
      <c r="CL1902" s="68"/>
      <c r="CM1902" s="67"/>
      <c r="CN1902" s="67"/>
      <c r="CO1902" s="68"/>
      <c r="CP1902" s="68"/>
      <c r="CQ1902" s="67"/>
      <c r="CR1902" s="67"/>
      <c r="CS1902" s="69"/>
      <c r="CT1902" s="81"/>
      <c r="CU1902" s="69"/>
      <c r="CV1902" s="69"/>
      <c r="CW1902" s="69"/>
      <c r="CX1902" s="69"/>
      <c r="CY1902" s="69"/>
      <c r="CZ1902" s="69"/>
    </row>
    <row r="1903" spans="2:104">
      <c r="B1903" s="69"/>
      <c r="C1903" s="69"/>
      <c r="D1903" s="67"/>
      <c r="E1903" s="69"/>
      <c r="F1903" s="68"/>
      <c r="G1903" s="67"/>
      <c r="H1903" s="69"/>
      <c r="I1903" s="69"/>
      <c r="J1903" s="69"/>
      <c r="K1903" s="69"/>
      <c r="L1903" s="69"/>
      <c r="M1903" s="69"/>
      <c r="N1903" s="69"/>
      <c r="O1903" s="69"/>
      <c r="P1903" s="69"/>
      <c r="Q1903" s="69"/>
      <c r="R1903" s="69"/>
      <c r="S1903" s="80"/>
      <c r="T1903" s="80"/>
      <c r="U1903" s="80"/>
      <c r="V1903" s="80"/>
      <c r="W1903" s="80"/>
      <c r="X1903" s="80"/>
      <c r="Y1903" s="80"/>
      <c r="Z1903" s="80"/>
      <c r="AA1903" s="80"/>
      <c r="AB1903" s="80"/>
      <c r="AC1903" s="80"/>
      <c r="AD1903" s="80"/>
      <c r="AE1903" s="69"/>
      <c r="AF1903" s="69"/>
      <c r="AG1903" s="69"/>
      <c r="AH1903" s="80"/>
      <c r="AI1903" s="80"/>
      <c r="AJ1903" s="69"/>
      <c r="AK1903" s="69"/>
      <c r="AL1903" s="80"/>
      <c r="AM1903" s="80"/>
      <c r="AN1903" s="69"/>
      <c r="AO1903" s="69"/>
      <c r="AP1903" s="80"/>
      <c r="AQ1903" s="80"/>
      <c r="AR1903" s="69"/>
      <c r="AS1903" s="69"/>
      <c r="AT1903" s="80"/>
      <c r="AU1903" s="80"/>
      <c r="AV1903" s="69"/>
      <c r="AW1903" s="69"/>
      <c r="AX1903" s="80"/>
      <c r="AY1903" s="80"/>
      <c r="AZ1903" s="69"/>
      <c r="BA1903" s="69"/>
      <c r="BB1903" s="80"/>
      <c r="BC1903" s="80"/>
      <c r="BD1903" s="69"/>
      <c r="BE1903" s="69"/>
      <c r="BF1903" s="80"/>
      <c r="BG1903" s="80"/>
      <c r="BH1903" s="69"/>
      <c r="BI1903" s="69"/>
      <c r="BJ1903" s="80"/>
      <c r="BK1903" s="80"/>
      <c r="BL1903" s="69"/>
      <c r="BM1903" s="69"/>
      <c r="BN1903" s="80"/>
      <c r="BO1903" s="80"/>
      <c r="BP1903" s="69"/>
      <c r="BQ1903" s="69"/>
      <c r="BR1903" s="80"/>
      <c r="BS1903" s="80"/>
      <c r="BT1903" s="69"/>
      <c r="BU1903" s="69"/>
      <c r="BV1903" s="80"/>
      <c r="BW1903" s="80"/>
      <c r="BX1903" s="69"/>
      <c r="BY1903" s="69"/>
      <c r="BZ1903" s="80"/>
      <c r="CA1903" s="80"/>
      <c r="CB1903" s="69"/>
      <c r="CC1903" s="69"/>
      <c r="CD1903" s="80"/>
      <c r="CE1903" s="80"/>
      <c r="CF1903" s="69"/>
      <c r="CG1903" s="69"/>
      <c r="CH1903" s="69"/>
      <c r="CI1903" s="69"/>
      <c r="CJ1903" s="69"/>
      <c r="CK1903" s="69"/>
      <c r="CL1903" s="68"/>
      <c r="CM1903" s="67"/>
      <c r="CN1903" s="67"/>
      <c r="CO1903" s="68"/>
      <c r="CP1903" s="68"/>
      <c r="CQ1903" s="67"/>
      <c r="CR1903" s="67"/>
      <c r="CS1903" s="69"/>
      <c r="CT1903" s="81"/>
      <c r="CU1903" s="69"/>
      <c r="CV1903" s="69"/>
      <c r="CW1903" s="69"/>
      <c r="CX1903" s="69"/>
      <c r="CY1903" s="69"/>
      <c r="CZ1903" s="69"/>
    </row>
    <row r="1904" spans="2:104">
      <c r="B1904" s="69"/>
      <c r="C1904" s="69"/>
      <c r="D1904" s="67"/>
      <c r="E1904" s="69"/>
      <c r="F1904" s="68"/>
      <c r="G1904" s="67"/>
      <c r="H1904" s="69"/>
      <c r="I1904" s="69"/>
      <c r="J1904" s="69"/>
      <c r="K1904" s="69"/>
      <c r="L1904" s="69"/>
      <c r="M1904" s="69"/>
      <c r="N1904" s="69"/>
      <c r="O1904" s="69"/>
      <c r="P1904" s="69"/>
      <c r="Q1904" s="69"/>
      <c r="R1904" s="69"/>
      <c r="S1904" s="80"/>
      <c r="T1904" s="80"/>
      <c r="U1904" s="80"/>
      <c r="V1904" s="80"/>
      <c r="W1904" s="80"/>
      <c r="X1904" s="80"/>
      <c r="Y1904" s="80"/>
      <c r="Z1904" s="80"/>
      <c r="AA1904" s="80"/>
      <c r="AB1904" s="80"/>
      <c r="AC1904" s="80"/>
      <c r="AD1904" s="80"/>
      <c r="AE1904" s="69"/>
      <c r="AF1904" s="69"/>
      <c r="AG1904" s="69"/>
      <c r="AH1904" s="80"/>
      <c r="AI1904" s="80"/>
      <c r="AJ1904" s="69"/>
      <c r="AK1904" s="69"/>
      <c r="AL1904" s="80"/>
      <c r="AM1904" s="80"/>
      <c r="AN1904" s="69"/>
      <c r="AO1904" s="69"/>
      <c r="AP1904" s="80"/>
      <c r="AQ1904" s="80"/>
      <c r="AR1904" s="69"/>
      <c r="AS1904" s="69"/>
      <c r="AT1904" s="80"/>
      <c r="AU1904" s="80"/>
      <c r="AV1904" s="69"/>
      <c r="AW1904" s="69"/>
      <c r="AX1904" s="80"/>
      <c r="AY1904" s="80"/>
      <c r="AZ1904" s="69"/>
      <c r="BA1904" s="69"/>
      <c r="BB1904" s="80"/>
      <c r="BC1904" s="80"/>
      <c r="BD1904" s="69"/>
      <c r="BE1904" s="69"/>
      <c r="BF1904" s="80"/>
      <c r="BG1904" s="80"/>
      <c r="BH1904" s="69"/>
      <c r="BI1904" s="69"/>
      <c r="BJ1904" s="80"/>
      <c r="BK1904" s="80"/>
      <c r="BL1904" s="69"/>
      <c r="BM1904" s="69"/>
      <c r="BN1904" s="80"/>
      <c r="BO1904" s="80"/>
      <c r="BP1904" s="69"/>
      <c r="BQ1904" s="69"/>
      <c r="BR1904" s="80"/>
      <c r="BS1904" s="80"/>
      <c r="BT1904" s="69"/>
      <c r="BU1904" s="69"/>
      <c r="BV1904" s="80"/>
      <c r="BW1904" s="80"/>
      <c r="BX1904" s="69"/>
      <c r="BY1904" s="69"/>
      <c r="BZ1904" s="80"/>
      <c r="CA1904" s="80"/>
      <c r="CB1904" s="69"/>
      <c r="CC1904" s="69"/>
      <c r="CD1904" s="80"/>
      <c r="CE1904" s="80"/>
      <c r="CF1904" s="69"/>
      <c r="CG1904" s="69"/>
      <c r="CH1904" s="69"/>
      <c r="CI1904" s="69"/>
      <c r="CJ1904" s="69"/>
      <c r="CK1904" s="69"/>
      <c r="CL1904" s="68"/>
      <c r="CM1904" s="67"/>
      <c r="CN1904" s="67"/>
      <c r="CO1904" s="68"/>
      <c r="CP1904" s="68"/>
      <c r="CQ1904" s="67"/>
      <c r="CR1904" s="67"/>
      <c r="CS1904" s="69"/>
      <c r="CT1904" s="81"/>
      <c r="CU1904" s="69"/>
      <c r="CV1904" s="69"/>
      <c r="CW1904" s="69"/>
      <c r="CX1904" s="69"/>
      <c r="CY1904" s="69"/>
      <c r="CZ1904" s="69"/>
    </row>
    <row r="1905" spans="2:104">
      <c r="B1905" s="69"/>
      <c r="C1905" s="69"/>
      <c r="D1905" s="67"/>
      <c r="E1905" s="69"/>
      <c r="F1905" s="68"/>
      <c r="G1905" s="67"/>
      <c r="H1905" s="69"/>
      <c r="I1905" s="69"/>
      <c r="J1905" s="69"/>
      <c r="K1905" s="69"/>
      <c r="L1905" s="69"/>
      <c r="M1905" s="69"/>
      <c r="N1905" s="69"/>
      <c r="O1905" s="69"/>
      <c r="P1905" s="69"/>
      <c r="Q1905" s="69"/>
      <c r="R1905" s="69"/>
      <c r="S1905" s="80"/>
      <c r="T1905" s="80"/>
      <c r="U1905" s="80"/>
      <c r="V1905" s="80"/>
      <c r="W1905" s="80"/>
      <c r="X1905" s="80"/>
      <c r="Y1905" s="80"/>
      <c r="Z1905" s="80"/>
      <c r="AA1905" s="80"/>
      <c r="AB1905" s="80"/>
      <c r="AC1905" s="80"/>
      <c r="AD1905" s="80"/>
      <c r="AE1905" s="69"/>
      <c r="AF1905" s="69"/>
      <c r="AG1905" s="69"/>
      <c r="AH1905" s="80"/>
      <c r="AI1905" s="80"/>
      <c r="AJ1905" s="69"/>
      <c r="AK1905" s="69"/>
      <c r="AL1905" s="80"/>
      <c r="AM1905" s="80"/>
      <c r="AN1905" s="69"/>
      <c r="AO1905" s="69"/>
      <c r="AP1905" s="80"/>
      <c r="AQ1905" s="80"/>
      <c r="AR1905" s="69"/>
      <c r="AS1905" s="69"/>
      <c r="AT1905" s="80"/>
      <c r="AU1905" s="80"/>
      <c r="AV1905" s="69"/>
      <c r="AW1905" s="69"/>
      <c r="AX1905" s="80"/>
      <c r="AY1905" s="80"/>
      <c r="AZ1905" s="69"/>
      <c r="BA1905" s="69"/>
      <c r="BB1905" s="80"/>
      <c r="BC1905" s="80"/>
      <c r="BD1905" s="69"/>
      <c r="BE1905" s="69"/>
      <c r="BF1905" s="80"/>
      <c r="BG1905" s="80"/>
      <c r="BH1905" s="69"/>
      <c r="BI1905" s="69"/>
      <c r="BJ1905" s="80"/>
      <c r="BK1905" s="80"/>
      <c r="BL1905" s="69"/>
      <c r="BM1905" s="69"/>
      <c r="BN1905" s="80"/>
      <c r="BO1905" s="80"/>
      <c r="BP1905" s="69"/>
      <c r="BQ1905" s="69"/>
      <c r="BR1905" s="80"/>
      <c r="BS1905" s="80"/>
      <c r="BT1905" s="69"/>
      <c r="BU1905" s="69"/>
      <c r="BV1905" s="80"/>
      <c r="BW1905" s="80"/>
      <c r="BX1905" s="69"/>
      <c r="BY1905" s="69"/>
      <c r="BZ1905" s="80"/>
      <c r="CA1905" s="80"/>
      <c r="CB1905" s="69"/>
      <c r="CC1905" s="69"/>
      <c r="CD1905" s="80"/>
      <c r="CE1905" s="80"/>
      <c r="CF1905" s="69"/>
      <c r="CG1905" s="69"/>
      <c r="CH1905" s="69"/>
      <c r="CI1905" s="69"/>
      <c r="CJ1905" s="69"/>
      <c r="CK1905" s="69"/>
      <c r="CL1905" s="68"/>
      <c r="CM1905" s="67"/>
      <c r="CN1905" s="67"/>
      <c r="CO1905" s="68"/>
      <c r="CP1905" s="68"/>
      <c r="CQ1905" s="67"/>
      <c r="CR1905" s="67"/>
      <c r="CS1905" s="69"/>
      <c r="CT1905" s="81"/>
      <c r="CU1905" s="69"/>
      <c r="CV1905" s="69"/>
      <c r="CW1905" s="69"/>
      <c r="CX1905" s="69"/>
      <c r="CY1905" s="69"/>
      <c r="CZ1905" s="69"/>
    </row>
    <row r="1906" spans="2:104">
      <c r="B1906" s="69"/>
      <c r="C1906" s="69"/>
      <c r="D1906" s="67"/>
      <c r="E1906" s="69"/>
      <c r="F1906" s="68"/>
      <c r="G1906" s="67"/>
      <c r="H1906" s="69"/>
      <c r="I1906" s="69"/>
      <c r="J1906" s="69"/>
      <c r="K1906" s="69"/>
      <c r="L1906" s="69"/>
      <c r="M1906" s="69"/>
      <c r="N1906" s="69"/>
      <c r="O1906" s="69"/>
      <c r="P1906" s="69"/>
      <c r="Q1906" s="69"/>
      <c r="R1906" s="69"/>
      <c r="S1906" s="80"/>
      <c r="T1906" s="80"/>
      <c r="U1906" s="80"/>
      <c r="V1906" s="80"/>
      <c r="W1906" s="80"/>
      <c r="X1906" s="80"/>
      <c r="Y1906" s="80"/>
      <c r="Z1906" s="80"/>
      <c r="AA1906" s="80"/>
      <c r="AB1906" s="80"/>
      <c r="AC1906" s="80"/>
      <c r="AD1906" s="80"/>
      <c r="AE1906" s="69"/>
      <c r="AF1906" s="69"/>
      <c r="AG1906" s="69"/>
      <c r="AH1906" s="80"/>
      <c r="AI1906" s="80"/>
      <c r="AJ1906" s="69"/>
      <c r="AK1906" s="69"/>
      <c r="AL1906" s="80"/>
      <c r="AM1906" s="80"/>
      <c r="AN1906" s="69"/>
      <c r="AO1906" s="69"/>
      <c r="AP1906" s="80"/>
      <c r="AQ1906" s="80"/>
      <c r="AR1906" s="69"/>
      <c r="AS1906" s="69"/>
      <c r="AT1906" s="80"/>
      <c r="AU1906" s="80"/>
      <c r="AV1906" s="69"/>
      <c r="AW1906" s="69"/>
      <c r="AX1906" s="80"/>
      <c r="AY1906" s="80"/>
      <c r="AZ1906" s="69"/>
      <c r="BA1906" s="69"/>
      <c r="BB1906" s="80"/>
      <c r="BC1906" s="80"/>
      <c r="BD1906" s="69"/>
      <c r="BE1906" s="69"/>
      <c r="BF1906" s="80"/>
      <c r="BG1906" s="80"/>
      <c r="BH1906" s="69"/>
      <c r="BI1906" s="69"/>
      <c r="BJ1906" s="80"/>
      <c r="BK1906" s="80"/>
      <c r="BL1906" s="69"/>
      <c r="BM1906" s="69"/>
      <c r="BN1906" s="80"/>
      <c r="BO1906" s="80"/>
      <c r="BP1906" s="69"/>
      <c r="BQ1906" s="69"/>
      <c r="BR1906" s="80"/>
      <c r="BS1906" s="80"/>
      <c r="BT1906" s="69"/>
      <c r="BU1906" s="69"/>
      <c r="BV1906" s="80"/>
      <c r="BW1906" s="80"/>
      <c r="BX1906" s="69"/>
      <c r="BY1906" s="69"/>
      <c r="BZ1906" s="80"/>
      <c r="CA1906" s="80"/>
      <c r="CB1906" s="69"/>
      <c r="CC1906" s="69"/>
      <c r="CD1906" s="80"/>
      <c r="CE1906" s="80"/>
      <c r="CF1906" s="69"/>
      <c r="CG1906" s="69"/>
      <c r="CH1906" s="69"/>
      <c r="CI1906" s="69"/>
      <c r="CJ1906" s="69"/>
      <c r="CK1906" s="69"/>
      <c r="CL1906" s="68"/>
      <c r="CM1906" s="67"/>
      <c r="CN1906" s="67"/>
      <c r="CO1906" s="68"/>
      <c r="CP1906" s="68"/>
      <c r="CQ1906" s="67"/>
      <c r="CR1906" s="67"/>
      <c r="CS1906" s="69"/>
      <c r="CT1906" s="81"/>
      <c r="CU1906" s="69"/>
      <c r="CV1906" s="69"/>
      <c r="CW1906" s="69"/>
      <c r="CX1906" s="69"/>
      <c r="CY1906" s="69"/>
      <c r="CZ1906" s="69"/>
    </row>
    <row r="1907" spans="2:104">
      <c r="B1907" s="69"/>
      <c r="C1907" s="69"/>
      <c r="D1907" s="67"/>
      <c r="E1907" s="69"/>
      <c r="F1907" s="68"/>
      <c r="G1907" s="67"/>
      <c r="H1907" s="69"/>
      <c r="I1907" s="69"/>
      <c r="J1907" s="69"/>
      <c r="K1907" s="69"/>
      <c r="L1907" s="69"/>
      <c r="M1907" s="69"/>
      <c r="N1907" s="69"/>
      <c r="O1907" s="69"/>
      <c r="P1907" s="69"/>
      <c r="Q1907" s="69"/>
      <c r="R1907" s="69"/>
      <c r="S1907" s="80"/>
      <c r="T1907" s="80"/>
      <c r="U1907" s="80"/>
      <c r="V1907" s="80"/>
      <c r="W1907" s="80"/>
      <c r="X1907" s="80"/>
      <c r="Y1907" s="80"/>
      <c r="Z1907" s="80"/>
      <c r="AA1907" s="80"/>
      <c r="AB1907" s="80"/>
      <c r="AC1907" s="80"/>
      <c r="AD1907" s="80"/>
      <c r="AE1907" s="69"/>
      <c r="AF1907" s="69"/>
      <c r="AG1907" s="69"/>
      <c r="AH1907" s="80"/>
      <c r="AI1907" s="80"/>
      <c r="AJ1907" s="69"/>
      <c r="AK1907" s="69"/>
      <c r="AL1907" s="80"/>
      <c r="AM1907" s="80"/>
      <c r="AN1907" s="69"/>
      <c r="AO1907" s="69"/>
      <c r="AP1907" s="80"/>
      <c r="AQ1907" s="80"/>
      <c r="AR1907" s="69"/>
      <c r="AS1907" s="69"/>
      <c r="AT1907" s="80"/>
      <c r="AU1907" s="80"/>
      <c r="AV1907" s="69"/>
      <c r="AW1907" s="69"/>
      <c r="AX1907" s="80"/>
      <c r="AY1907" s="80"/>
      <c r="AZ1907" s="69"/>
      <c r="BA1907" s="69"/>
      <c r="BB1907" s="80"/>
      <c r="BC1907" s="80"/>
      <c r="BD1907" s="69"/>
      <c r="BE1907" s="69"/>
      <c r="BF1907" s="80"/>
      <c r="BG1907" s="80"/>
      <c r="BH1907" s="69"/>
      <c r="BI1907" s="69"/>
      <c r="BJ1907" s="80"/>
      <c r="BK1907" s="80"/>
      <c r="BL1907" s="69"/>
      <c r="BM1907" s="69"/>
      <c r="BN1907" s="80"/>
      <c r="BO1907" s="80"/>
      <c r="BP1907" s="69"/>
      <c r="BQ1907" s="69"/>
      <c r="BR1907" s="80"/>
      <c r="BS1907" s="80"/>
      <c r="BT1907" s="69"/>
      <c r="BU1907" s="69"/>
      <c r="BV1907" s="80"/>
      <c r="BW1907" s="80"/>
      <c r="BX1907" s="69"/>
      <c r="BY1907" s="69"/>
      <c r="BZ1907" s="80"/>
      <c r="CA1907" s="80"/>
      <c r="CB1907" s="69"/>
      <c r="CC1907" s="69"/>
      <c r="CD1907" s="80"/>
      <c r="CE1907" s="80"/>
      <c r="CF1907" s="69"/>
      <c r="CG1907" s="69"/>
      <c r="CH1907" s="69"/>
      <c r="CI1907" s="69"/>
      <c r="CJ1907" s="69"/>
      <c r="CK1907" s="69"/>
      <c r="CL1907" s="68"/>
      <c r="CM1907" s="67"/>
      <c r="CN1907" s="67"/>
      <c r="CO1907" s="68"/>
      <c r="CP1907" s="68"/>
      <c r="CQ1907" s="67"/>
      <c r="CR1907" s="67"/>
      <c r="CS1907" s="69"/>
      <c r="CT1907" s="81"/>
      <c r="CU1907" s="69"/>
      <c r="CV1907" s="69"/>
      <c r="CW1907" s="69"/>
      <c r="CX1907" s="69"/>
      <c r="CY1907" s="69"/>
      <c r="CZ1907" s="69"/>
    </row>
    <row r="1908" spans="2:104">
      <c r="B1908" s="69"/>
      <c r="C1908" s="69"/>
      <c r="D1908" s="67"/>
      <c r="E1908" s="69"/>
      <c r="F1908" s="68"/>
      <c r="G1908" s="67"/>
      <c r="H1908" s="69"/>
      <c r="I1908" s="69"/>
      <c r="J1908" s="69"/>
      <c r="K1908" s="69"/>
      <c r="L1908" s="69"/>
      <c r="M1908" s="69"/>
      <c r="N1908" s="69"/>
      <c r="O1908" s="69"/>
      <c r="P1908" s="69"/>
      <c r="Q1908" s="69"/>
      <c r="R1908" s="69"/>
      <c r="S1908" s="80"/>
      <c r="T1908" s="80"/>
      <c r="U1908" s="80"/>
      <c r="V1908" s="80"/>
      <c r="W1908" s="80"/>
      <c r="X1908" s="80"/>
      <c r="Y1908" s="80"/>
      <c r="Z1908" s="80"/>
      <c r="AA1908" s="80"/>
      <c r="AB1908" s="80"/>
      <c r="AC1908" s="80"/>
      <c r="AD1908" s="80"/>
      <c r="AE1908" s="69"/>
      <c r="AF1908" s="69"/>
      <c r="AG1908" s="69"/>
      <c r="AH1908" s="80"/>
      <c r="AI1908" s="80"/>
      <c r="AJ1908" s="69"/>
      <c r="AK1908" s="69"/>
      <c r="AL1908" s="80"/>
      <c r="AM1908" s="80"/>
      <c r="AN1908" s="69"/>
      <c r="AO1908" s="69"/>
      <c r="AP1908" s="80"/>
      <c r="AQ1908" s="80"/>
      <c r="AR1908" s="69"/>
      <c r="AS1908" s="69"/>
      <c r="AT1908" s="80"/>
      <c r="AU1908" s="80"/>
      <c r="AV1908" s="69"/>
      <c r="AW1908" s="69"/>
      <c r="AX1908" s="80"/>
      <c r="AY1908" s="80"/>
      <c r="AZ1908" s="69"/>
      <c r="BA1908" s="69"/>
      <c r="BB1908" s="80"/>
      <c r="BC1908" s="80"/>
      <c r="BD1908" s="69"/>
      <c r="BE1908" s="69"/>
      <c r="BF1908" s="80"/>
      <c r="BG1908" s="80"/>
      <c r="BH1908" s="69"/>
      <c r="BI1908" s="69"/>
      <c r="BJ1908" s="80"/>
      <c r="BK1908" s="80"/>
      <c r="BL1908" s="69"/>
      <c r="BM1908" s="69"/>
      <c r="BN1908" s="80"/>
      <c r="BO1908" s="80"/>
      <c r="BP1908" s="69"/>
      <c r="BQ1908" s="69"/>
      <c r="BR1908" s="80"/>
      <c r="BS1908" s="80"/>
      <c r="BT1908" s="69"/>
      <c r="BU1908" s="69"/>
      <c r="BV1908" s="80"/>
      <c r="BW1908" s="80"/>
      <c r="BX1908" s="69"/>
      <c r="BY1908" s="69"/>
      <c r="BZ1908" s="80"/>
      <c r="CA1908" s="80"/>
      <c r="CB1908" s="69"/>
      <c r="CC1908" s="69"/>
      <c r="CD1908" s="80"/>
      <c r="CE1908" s="80"/>
      <c r="CF1908" s="69"/>
      <c r="CG1908" s="69"/>
      <c r="CH1908" s="69"/>
      <c r="CI1908" s="69"/>
      <c r="CJ1908" s="69"/>
      <c r="CK1908" s="69"/>
      <c r="CL1908" s="68"/>
      <c r="CM1908" s="67"/>
      <c r="CN1908" s="67"/>
      <c r="CO1908" s="68"/>
      <c r="CP1908" s="68"/>
      <c r="CQ1908" s="67"/>
      <c r="CR1908" s="67"/>
      <c r="CS1908" s="69"/>
      <c r="CT1908" s="81"/>
      <c r="CU1908" s="69"/>
      <c r="CV1908" s="69"/>
      <c r="CW1908" s="69"/>
      <c r="CX1908" s="69"/>
      <c r="CY1908" s="69"/>
      <c r="CZ1908" s="69"/>
    </row>
    <row r="1909" spans="2:104">
      <c r="B1909" s="69"/>
      <c r="C1909" s="69"/>
      <c r="D1909" s="67"/>
      <c r="E1909" s="69"/>
      <c r="F1909" s="68"/>
      <c r="G1909" s="67"/>
      <c r="H1909" s="69"/>
      <c r="I1909" s="69"/>
      <c r="J1909" s="69"/>
      <c r="K1909" s="69"/>
      <c r="L1909" s="69"/>
      <c r="M1909" s="69"/>
      <c r="N1909" s="69"/>
      <c r="O1909" s="69"/>
      <c r="P1909" s="69"/>
      <c r="Q1909" s="69"/>
      <c r="R1909" s="69"/>
      <c r="S1909" s="80"/>
      <c r="T1909" s="80"/>
      <c r="U1909" s="80"/>
      <c r="V1909" s="80"/>
      <c r="W1909" s="80"/>
      <c r="X1909" s="80"/>
      <c r="Y1909" s="80"/>
      <c r="Z1909" s="80"/>
      <c r="AA1909" s="80"/>
      <c r="AB1909" s="80"/>
      <c r="AC1909" s="80"/>
      <c r="AD1909" s="80"/>
      <c r="AE1909" s="69"/>
      <c r="AF1909" s="69"/>
      <c r="AG1909" s="69"/>
      <c r="AH1909" s="80"/>
      <c r="AI1909" s="80"/>
      <c r="AJ1909" s="69"/>
      <c r="AK1909" s="69"/>
      <c r="AL1909" s="80"/>
      <c r="AM1909" s="80"/>
      <c r="AN1909" s="69"/>
      <c r="AO1909" s="69"/>
      <c r="AP1909" s="80"/>
      <c r="AQ1909" s="80"/>
      <c r="AR1909" s="69"/>
      <c r="AS1909" s="69"/>
      <c r="AT1909" s="80"/>
      <c r="AU1909" s="80"/>
      <c r="AV1909" s="69"/>
      <c r="AW1909" s="69"/>
      <c r="AX1909" s="80"/>
      <c r="AY1909" s="80"/>
      <c r="AZ1909" s="69"/>
      <c r="BA1909" s="69"/>
      <c r="BB1909" s="80"/>
      <c r="BC1909" s="80"/>
      <c r="BD1909" s="69"/>
      <c r="BE1909" s="69"/>
      <c r="BF1909" s="80"/>
      <c r="BG1909" s="80"/>
      <c r="BH1909" s="69"/>
      <c r="BI1909" s="69"/>
      <c r="BJ1909" s="80"/>
      <c r="BK1909" s="80"/>
      <c r="BL1909" s="69"/>
      <c r="BM1909" s="69"/>
      <c r="BN1909" s="80"/>
      <c r="BO1909" s="80"/>
      <c r="BP1909" s="69"/>
      <c r="BQ1909" s="69"/>
      <c r="BR1909" s="80"/>
      <c r="BS1909" s="80"/>
      <c r="BT1909" s="69"/>
      <c r="BU1909" s="69"/>
      <c r="BV1909" s="80"/>
      <c r="BW1909" s="80"/>
      <c r="BX1909" s="69"/>
      <c r="BY1909" s="69"/>
      <c r="BZ1909" s="80"/>
      <c r="CA1909" s="80"/>
      <c r="CB1909" s="69"/>
      <c r="CC1909" s="69"/>
      <c r="CD1909" s="80"/>
      <c r="CE1909" s="80"/>
      <c r="CF1909" s="69"/>
      <c r="CG1909" s="69"/>
      <c r="CH1909" s="69"/>
      <c r="CI1909" s="69"/>
      <c r="CJ1909" s="69"/>
      <c r="CK1909" s="69"/>
      <c r="CL1909" s="68"/>
      <c r="CM1909" s="67"/>
      <c r="CN1909" s="67"/>
      <c r="CO1909" s="68"/>
      <c r="CP1909" s="68"/>
      <c r="CQ1909" s="67"/>
      <c r="CR1909" s="67"/>
      <c r="CS1909" s="69"/>
      <c r="CT1909" s="81"/>
      <c r="CU1909" s="69"/>
      <c r="CV1909" s="69"/>
      <c r="CW1909" s="69"/>
      <c r="CX1909" s="69"/>
      <c r="CY1909" s="69"/>
      <c r="CZ1909" s="69"/>
    </row>
    <row r="1910" spans="2:104">
      <c r="B1910" s="69"/>
      <c r="C1910" s="69"/>
      <c r="D1910" s="67"/>
      <c r="E1910" s="69"/>
      <c r="F1910" s="68"/>
      <c r="G1910" s="67"/>
      <c r="H1910" s="69"/>
      <c r="I1910" s="69"/>
      <c r="J1910" s="69"/>
      <c r="K1910" s="69"/>
      <c r="L1910" s="69"/>
      <c r="M1910" s="69"/>
      <c r="N1910" s="69"/>
      <c r="O1910" s="69"/>
      <c r="P1910" s="69"/>
      <c r="Q1910" s="69"/>
      <c r="R1910" s="69"/>
      <c r="S1910" s="80"/>
      <c r="T1910" s="80"/>
      <c r="U1910" s="80"/>
      <c r="V1910" s="80"/>
      <c r="W1910" s="80"/>
      <c r="X1910" s="80"/>
      <c r="Y1910" s="80"/>
      <c r="Z1910" s="80"/>
      <c r="AA1910" s="80"/>
      <c r="AB1910" s="80"/>
      <c r="AC1910" s="80"/>
      <c r="AD1910" s="80"/>
      <c r="AE1910" s="69"/>
      <c r="AF1910" s="69"/>
      <c r="AG1910" s="69"/>
      <c r="AH1910" s="80"/>
      <c r="AI1910" s="80"/>
      <c r="AJ1910" s="69"/>
      <c r="AK1910" s="69"/>
      <c r="AL1910" s="80"/>
      <c r="AM1910" s="80"/>
      <c r="AN1910" s="69"/>
      <c r="AO1910" s="69"/>
      <c r="AP1910" s="80"/>
      <c r="AQ1910" s="80"/>
      <c r="AR1910" s="69"/>
      <c r="AS1910" s="69"/>
      <c r="AT1910" s="80"/>
      <c r="AU1910" s="80"/>
      <c r="AV1910" s="69"/>
      <c r="AW1910" s="69"/>
      <c r="AX1910" s="80"/>
      <c r="AY1910" s="80"/>
      <c r="AZ1910" s="69"/>
      <c r="BA1910" s="69"/>
      <c r="BB1910" s="80"/>
      <c r="BC1910" s="80"/>
      <c r="BD1910" s="69"/>
      <c r="BE1910" s="69"/>
      <c r="BF1910" s="80"/>
      <c r="BG1910" s="80"/>
      <c r="BH1910" s="69"/>
      <c r="BI1910" s="69"/>
      <c r="BJ1910" s="80"/>
      <c r="BK1910" s="80"/>
      <c r="BL1910" s="69"/>
      <c r="BM1910" s="69"/>
      <c r="BN1910" s="80"/>
      <c r="BO1910" s="80"/>
      <c r="BP1910" s="69"/>
      <c r="BQ1910" s="69"/>
      <c r="BR1910" s="80"/>
      <c r="BS1910" s="80"/>
      <c r="BT1910" s="69"/>
      <c r="BU1910" s="69"/>
      <c r="BV1910" s="80"/>
      <c r="BW1910" s="80"/>
      <c r="BX1910" s="69"/>
      <c r="BY1910" s="69"/>
      <c r="BZ1910" s="80"/>
      <c r="CA1910" s="80"/>
      <c r="CB1910" s="69"/>
      <c r="CC1910" s="69"/>
      <c r="CD1910" s="80"/>
      <c r="CE1910" s="80"/>
      <c r="CF1910" s="69"/>
      <c r="CG1910" s="69"/>
      <c r="CH1910" s="69"/>
      <c r="CI1910" s="69"/>
      <c r="CJ1910" s="69"/>
      <c r="CK1910" s="69"/>
      <c r="CL1910" s="68"/>
      <c r="CM1910" s="67"/>
      <c r="CN1910" s="67"/>
      <c r="CO1910" s="68"/>
      <c r="CP1910" s="68"/>
      <c r="CQ1910" s="67"/>
      <c r="CR1910" s="67"/>
      <c r="CS1910" s="69"/>
      <c r="CT1910" s="81"/>
      <c r="CU1910" s="69"/>
      <c r="CV1910" s="69"/>
      <c r="CW1910" s="69"/>
      <c r="CX1910" s="69"/>
      <c r="CY1910" s="69"/>
      <c r="CZ1910" s="69"/>
    </row>
    <row r="1911" spans="2:104">
      <c r="B1911" s="69"/>
      <c r="C1911" s="69"/>
      <c r="D1911" s="67"/>
      <c r="E1911" s="69"/>
      <c r="F1911" s="68"/>
      <c r="G1911" s="67"/>
      <c r="H1911" s="69"/>
      <c r="I1911" s="69"/>
      <c r="J1911" s="69"/>
      <c r="K1911" s="69"/>
      <c r="L1911" s="69"/>
      <c r="M1911" s="69"/>
      <c r="N1911" s="69"/>
      <c r="O1911" s="69"/>
      <c r="P1911" s="69"/>
      <c r="Q1911" s="69"/>
      <c r="R1911" s="69"/>
      <c r="S1911" s="80"/>
      <c r="T1911" s="80"/>
      <c r="U1911" s="80"/>
      <c r="V1911" s="80"/>
      <c r="W1911" s="80"/>
      <c r="X1911" s="80"/>
      <c r="Y1911" s="80"/>
      <c r="Z1911" s="80"/>
      <c r="AA1911" s="80"/>
      <c r="AB1911" s="80"/>
      <c r="AC1911" s="80"/>
      <c r="AD1911" s="80"/>
      <c r="AE1911" s="69"/>
      <c r="AF1911" s="69"/>
      <c r="AG1911" s="69"/>
      <c r="AH1911" s="80"/>
      <c r="AI1911" s="80"/>
      <c r="AJ1911" s="69"/>
      <c r="AK1911" s="69"/>
      <c r="AL1911" s="80"/>
      <c r="AM1911" s="80"/>
      <c r="AN1911" s="69"/>
      <c r="AO1911" s="69"/>
      <c r="AP1911" s="80"/>
      <c r="AQ1911" s="80"/>
      <c r="AR1911" s="69"/>
      <c r="AS1911" s="69"/>
      <c r="AT1911" s="80"/>
      <c r="AU1911" s="80"/>
      <c r="AV1911" s="69"/>
      <c r="AW1911" s="69"/>
      <c r="AX1911" s="80"/>
      <c r="AY1911" s="80"/>
      <c r="AZ1911" s="69"/>
      <c r="BA1911" s="69"/>
      <c r="BB1911" s="80"/>
      <c r="BC1911" s="80"/>
      <c r="BD1911" s="69"/>
      <c r="BE1911" s="69"/>
      <c r="BF1911" s="80"/>
      <c r="BG1911" s="80"/>
      <c r="BH1911" s="69"/>
      <c r="BI1911" s="69"/>
      <c r="BJ1911" s="80"/>
      <c r="BK1911" s="80"/>
      <c r="BL1911" s="69"/>
      <c r="BM1911" s="69"/>
      <c r="BN1911" s="80"/>
      <c r="BO1911" s="80"/>
      <c r="BP1911" s="69"/>
      <c r="BQ1911" s="69"/>
      <c r="BR1911" s="80"/>
      <c r="BS1911" s="80"/>
      <c r="BT1911" s="69"/>
      <c r="BU1911" s="69"/>
      <c r="BV1911" s="80"/>
      <c r="BW1911" s="80"/>
      <c r="BX1911" s="69"/>
      <c r="BY1911" s="69"/>
      <c r="BZ1911" s="80"/>
      <c r="CA1911" s="80"/>
      <c r="CB1911" s="69"/>
      <c r="CC1911" s="69"/>
      <c r="CD1911" s="80"/>
      <c r="CE1911" s="80"/>
      <c r="CF1911" s="69"/>
      <c r="CG1911" s="69"/>
      <c r="CH1911" s="69"/>
      <c r="CI1911" s="69"/>
      <c r="CJ1911" s="69"/>
      <c r="CK1911" s="69"/>
      <c r="CL1911" s="68"/>
      <c r="CM1911" s="67"/>
      <c r="CN1911" s="67"/>
      <c r="CO1911" s="68"/>
      <c r="CP1911" s="68"/>
      <c r="CQ1911" s="67"/>
      <c r="CR1911" s="67"/>
      <c r="CS1911" s="69"/>
      <c r="CT1911" s="81"/>
      <c r="CU1911" s="69"/>
      <c r="CV1911" s="69"/>
      <c r="CW1911" s="69"/>
      <c r="CX1911" s="69"/>
      <c r="CY1911" s="69"/>
      <c r="CZ1911" s="69"/>
    </row>
    <row r="1912" spans="2:104">
      <c r="B1912" s="69"/>
      <c r="C1912" s="69"/>
      <c r="D1912" s="67"/>
      <c r="E1912" s="69"/>
      <c r="F1912" s="68"/>
      <c r="G1912" s="67"/>
      <c r="H1912" s="69"/>
      <c r="I1912" s="69"/>
      <c r="J1912" s="69"/>
      <c r="K1912" s="69"/>
      <c r="L1912" s="69"/>
      <c r="M1912" s="69"/>
      <c r="N1912" s="69"/>
      <c r="O1912" s="69"/>
      <c r="P1912" s="69"/>
      <c r="Q1912" s="69"/>
      <c r="R1912" s="69"/>
      <c r="S1912" s="80"/>
      <c r="T1912" s="80"/>
      <c r="U1912" s="80"/>
      <c r="V1912" s="80"/>
      <c r="W1912" s="80"/>
      <c r="X1912" s="80"/>
      <c r="Y1912" s="80"/>
      <c r="Z1912" s="80"/>
      <c r="AA1912" s="80"/>
      <c r="AB1912" s="80"/>
      <c r="AC1912" s="80"/>
      <c r="AD1912" s="80"/>
      <c r="AE1912" s="69"/>
      <c r="AF1912" s="69"/>
      <c r="AG1912" s="69"/>
      <c r="AH1912" s="80"/>
      <c r="AI1912" s="80"/>
      <c r="AJ1912" s="69"/>
      <c r="AK1912" s="69"/>
      <c r="AL1912" s="80"/>
      <c r="AM1912" s="80"/>
      <c r="AN1912" s="69"/>
      <c r="AO1912" s="69"/>
      <c r="AP1912" s="80"/>
      <c r="AQ1912" s="80"/>
      <c r="AR1912" s="69"/>
      <c r="AS1912" s="69"/>
      <c r="AT1912" s="80"/>
      <c r="AU1912" s="80"/>
      <c r="AV1912" s="69"/>
      <c r="AW1912" s="69"/>
      <c r="AX1912" s="80"/>
      <c r="AY1912" s="80"/>
      <c r="AZ1912" s="69"/>
      <c r="BA1912" s="69"/>
      <c r="BB1912" s="80"/>
      <c r="BC1912" s="80"/>
      <c r="BD1912" s="69"/>
      <c r="BE1912" s="69"/>
      <c r="BF1912" s="80"/>
      <c r="BG1912" s="80"/>
      <c r="BH1912" s="69"/>
      <c r="BI1912" s="69"/>
      <c r="BJ1912" s="80"/>
      <c r="BK1912" s="80"/>
      <c r="BL1912" s="69"/>
      <c r="BM1912" s="69"/>
      <c r="BN1912" s="80"/>
      <c r="BO1912" s="80"/>
      <c r="BP1912" s="69"/>
      <c r="BQ1912" s="69"/>
      <c r="BR1912" s="80"/>
      <c r="BS1912" s="80"/>
      <c r="BT1912" s="69"/>
      <c r="BU1912" s="69"/>
      <c r="BV1912" s="80"/>
      <c r="BW1912" s="80"/>
      <c r="BX1912" s="69"/>
      <c r="BY1912" s="69"/>
      <c r="BZ1912" s="80"/>
      <c r="CA1912" s="80"/>
      <c r="CB1912" s="69"/>
      <c r="CC1912" s="69"/>
      <c r="CD1912" s="80"/>
      <c r="CE1912" s="80"/>
      <c r="CF1912" s="69"/>
      <c r="CG1912" s="69"/>
      <c r="CH1912" s="69"/>
      <c r="CI1912" s="69"/>
      <c r="CJ1912" s="69"/>
      <c r="CK1912" s="69"/>
      <c r="CL1912" s="68"/>
      <c r="CM1912" s="67"/>
      <c r="CN1912" s="67"/>
      <c r="CO1912" s="68"/>
      <c r="CP1912" s="68"/>
      <c r="CQ1912" s="67"/>
      <c r="CR1912" s="67"/>
      <c r="CS1912" s="69"/>
      <c r="CT1912" s="81"/>
      <c r="CU1912" s="69"/>
      <c r="CV1912" s="69"/>
      <c r="CW1912" s="69"/>
      <c r="CX1912" s="69"/>
      <c r="CY1912" s="69"/>
      <c r="CZ1912" s="69"/>
    </row>
    <row r="1913" spans="2:104">
      <c r="B1913" s="69"/>
      <c r="C1913" s="69"/>
      <c r="D1913" s="67"/>
      <c r="E1913" s="69"/>
      <c r="F1913" s="68"/>
      <c r="G1913" s="67"/>
      <c r="H1913" s="69"/>
      <c r="I1913" s="69"/>
      <c r="J1913" s="69"/>
      <c r="K1913" s="69"/>
      <c r="L1913" s="69"/>
      <c r="M1913" s="69"/>
      <c r="N1913" s="69"/>
      <c r="O1913" s="69"/>
      <c r="P1913" s="69"/>
      <c r="Q1913" s="69"/>
      <c r="R1913" s="69"/>
      <c r="S1913" s="80"/>
      <c r="T1913" s="80"/>
      <c r="U1913" s="80"/>
      <c r="V1913" s="80"/>
      <c r="W1913" s="80"/>
      <c r="X1913" s="80"/>
      <c r="Y1913" s="80"/>
      <c r="Z1913" s="80"/>
      <c r="AA1913" s="80"/>
      <c r="AB1913" s="80"/>
      <c r="AC1913" s="80"/>
      <c r="AD1913" s="80"/>
      <c r="AE1913" s="69"/>
      <c r="AF1913" s="69"/>
      <c r="AG1913" s="69"/>
      <c r="AH1913" s="80"/>
      <c r="AI1913" s="80"/>
      <c r="AJ1913" s="69"/>
      <c r="AK1913" s="69"/>
      <c r="AL1913" s="80"/>
      <c r="AM1913" s="80"/>
      <c r="AN1913" s="69"/>
      <c r="AO1913" s="69"/>
      <c r="AP1913" s="80"/>
      <c r="AQ1913" s="80"/>
      <c r="AR1913" s="69"/>
      <c r="AS1913" s="69"/>
      <c r="AT1913" s="80"/>
      <c r="AU1913" s="80"/>
      <c r="AV1913" s="69"/>
      <c r="AW1913" s="69"/>
      <c r="AX1913" s="80"/>
      <c r="AY1913" s="80"/>
      <c r="AZ1913" s="69"/>
      <c r="BA1913" s="69"/>
      <c r="BB1913" s="80"/>
      <c r="BC1913" s="80"/>
      <c r="BD1913" s="69"/>
      <c r="BE1913" s="69"/>
      <c r="BF1913" s="80"/>
      <c r="BG1913" s="80"/>
      <c r="BH1913" s="69"/>
      <c r="BI1913" s="69"/>
      <c r="BJ1913" s="80"/>
      <c r="BK1913" s="80"/>
      <c r="BL1913" s="69"/>
      <c r="BM1913" s="69"/>
      <c r="BN1913" s="80"/>
      <c r="BO1913" s="80"/>
      <c r="BP1913" s="69"/>
      <c r="BQ1913" s="69"/>
      <c r="BR1913" s="80"/>
      <c r="BS1913" s="80"/>
      <c r="BT1913" s="69"/>
      <c r="BU1913" s="69"/>
      <c r="BV1913" s="80"/>
      <c r="BW1913" s="80"/>
      <c r="BX1913" s="69"/>
      <c r="BY1913" s="69"/>
      <c r="BZ1913" s="80"/>
      <c r="CA1913" s="80"/>
      <c r="CB1913" s="69"/>
      <c r="CC1913" s="69"/>
      <c r="CD1913" s="80"/>
      <c r="CE1913" s="80"/>
      <c r="CF1913" s="69"/>
      <c r="CG1913" s="69"/>
      <c r="CH1913" s="69"/>
      <c r="CI1913" s="69"/>
      <c r="CJ1913" s="69"/>
      <c r="CK1913" s="69"/>
      <c r="CL1913" s="68"/>
      <c r="CM1913" s="67"/>
      <c r="CN1913" s="67"/>
      <c r="CO1913" s="68"/>
      <c r="CP1913" s="68"/>
      <c r="CQ1913" s="67"/>
      <c r="CR1913" s="67"/>
      <c r="CS1913" s="69"/>
      <c r="CT1913" s="81"/>
      <c r="CU1913" s="69"/>
      <c r="CV1913" s="69"/>
      <c r="CW1913" s="69"/>
      <c r="CX1913" s="69"/>
      <c r="CY1913" s="69"/>
      <c r="CZ1913" s="69"/>
    </row>
    <row r="1914" spans="2:104">
      <c r="B1914" s="69"/>
      <c r="C1914" s="69"/>
      <c r="D1914" s="67"/>
      <c r="E1914" s="69"/>
      <c r="F1914" s="68"/>
      <c r="G1914" s="67"/>
      <c r="H1914" s="69"/>
      <c r="I1914" s="69"/>
      <c r="J1914" s="69"/>
      <c r="K1914" s="69"/>
      <c r="L1914" s="69"/>
      <c r="M1914" s="69"/>
      <c r="N1914" s="69"/>
      <c r="O1914" s="69"/>
      <c r="P1914" s="69"/>
      <c r="Q1914" s="69"/>
      <c r="R1914" s="69"/>
      <c r="S1914" s="80"/>
      <c r="T1914" s="80"/>
      <c r="U1914" s="80"/>
      <c r="V1914" s="80"/>
      <c r="W1914" s="80"/>
      <c r="X1914" s="80"/>
      <c r="Y1914" s="80"/>
      <c r="Z1914" s="80"/>
      <c r="AA1914" s="80"/>
      <c r="AB1914" s="80"/>
      <c r="AC1914" s="80"/>
      <c r="AD1914" s="80"/>
      <c r="AE1914" s="69"/>
      <c r="AF1914" s="69"/>
      <c r="AG1914" s="69"/>
      <c r="AH1914" s="80"/>
      <c r="AI1914" s="80"/>
      <c r="AJ1914" s="69"/>
      <c r="AK1914" s="69"/>
      <c r="AL1914" s="80"/>
      <c r="AM1914" s="80"/>
      <c r="AN1914" s="69"/>
      <c r="AO1914" s="69"/>
      <c r="AP1914" s="80"/>
      <c r="AQ1914" s="80"/>
      <c r="AR1914" s="69"/>
      <c r="AS1914" s="69"/>
      <c r="AT1914" s="80"/>
      <c r="AU1914" s="80"/>
      <c r="AV1914" s="69"/>
      <c r="AW1914" s="69"/>
      <c r="AX1914" s="80"/>
      <c r="AY1914" s="80"/>
      <c r="AZ1914" s="69"/>
      <c r="BA1914" s="69"/>
      <c r="BB1914" s="80"/>
      <c r="BC1914" s="80"/>
      <c r="BD1914" s="69"/>
      <c r="BE1914" s="69"/>
      <c r="BF1914" s="80"/>
      <c r="BG1914" s="80"/>
      <c r="BH1914" s="69"/>
      <c r="BI1914" s="69"/>
      <c r="BJ1914" s="80"/>
      <c r="BK1914" s="80"/>
      <c r="BL1914" s="69"/>
      <c r="BM1914" s="69"/>
      <c r="BN1914" s="80"/>
      <c r="BO1914" s="80"/>
      <c r="BP1914" s="69"/>
      <c r="BQ1914" s="69"/>
      <c r="BR1914" s="80"/>
      <c r="BS1914" s="80"/>
      <c r="BT1914" s="69"/>
      <c r="BU1914" s="69"/>
      <c r="BV1914" s="80"/>
      <c r="BW1914" s="80"/>
      <c r="BX1914" s="69"/>
      <c r="BY1914" s="69"/>
      <c r="BZ1914" s="80"/>
      <c r="CA1914" s="80"/>
      <c r="CB1914" s="69"/>
      <c r="CC1914" s="69"/>
      <c r="CD1914" s="80"/>
      <c r="CE1914" s="80"/>
      <c r="CF1914" s="69"/>
      <c r="CG1914" s="69"/>
      <c r="CH1914" s="69"/>
      <c r="CI1914" s="69"/>
      <c r="CJ1914" s="69"/>
      <c r="CK1914" s="69"/>
      <c r="CL1914" s="68"/>
      <c r="CM1914" s="67"/>
      <c r="CN1914" s="67"/>
      <c r="CO1914" s="68"/>
      <c r="CP1914" s="68"/>
      <c r="CQ1914" s="67"/>
      <c r="CR1914" s="67"/>
      <c r="CS1914" s="69"/>
      <c r="CT1914" s="81"/>
      <c r="CU1914" s="69"/>
      <c r="CV1914" s="69"/>
      <c r="CW1914" s="69"/>
      <c r="CX1914" s="69"/>
      <c r="CY1914" s="69"/>
      <c r="CZ1914" s="69"/>
    </row>
    <row r="1915" spans="2:104">
      <c r="B1915" s="69"/>
      <c r="C1915" s="69"/>
      <c r="D1915" s="67"/>
      <c r="E1915" s="69"/>
      <c r="F1915" s="68"/>
      <c r="G1915" s="67"/>
      <c r="H1915" s="69"/>
      <c r="I1915" s="69"/>
      <c r="J1915" s="69"/>
      <c r="K1915" s="69"/>
      <c r="L1915" s="69"/>
      <c r="M1915" s="69"/>
      <c r="N1915" s="69"/>
      <c r="O1915" s="69"/>
      <c r="P1915" s="69"/>
      <c r="Q1915" s="69"/>
      <c r="R1915" s="69"/>
      <c r="S1915" s="80"/>
      <c r="T1915" s="80"/>
      <c r="U1915" s="80"/>
      <c r="V1915" s="80"/>
      <c r="W1915" s="80"/>
      <c r="X1915" s="80"/>
      <c r="Y1915" s="80"/>
      <c r="Z1915" s="80"/>
      <c r="AA1915" s="80"/>
      <c r="AB1915" s="80"/>
      <c r="AC1915" s="80"/>
      <c r="AD1915" s="80"/>
      <c r="AE1915" s="69"/>
      <c r="AF1915" s="69"/>
      <c r="AG1915" s="69"/>
      <c r="AH1915" s="80"/>
      <c r="AI1915" s="80"/>
      <c r="AJ1915" s="69"/>
      <c r="AK1915" s="69"/>
      <c r="AL1915" s="80"/>
      <c r="AM1915" s="80"/>
      <c r="AN1915" s="69"/>
      <c r="AO1915" s="69"/>
      <c r="AP1915" s="80"/>
      <c r="AQ1915" s="80"/>
      <c r="AR1915" s="69"/>
      <c r="AS1915" s="69"/>
      <c r="AT1915" s="80"/>
      <c r="AU1915" s="80"/>
      <c r="AV1915" s="69"/>
      <c r="AW1915" s="69"/>
      <c r="AX1915" s="80"/>
      <c r="AY1915" s="80"/>
      <c r="AZ1915" s="69"/>
      <c r="BA1915" s="69"/>
      <c r="BB1915" s="80"/>
      <c r="BC1915" s="80"/>
      <c r="BD1915" s="69"/>
      <c r="BE1915" s="69"/>
      <c r="BF1915" s="80"/>
      <c r="BG1915" s="80"/>
      <c r="BH1915" s="69"/>
      <c r="BI1915" s="69"/>
      <c r="BJ1915" s="80"/>
      <c r="BK1915" s="80"/>
      <c r="BL1915" s="69"/>
      <c r="BM1915" s="69"/>
      <c r="BN1915" s="80"/>
      <c r="BO1915" s="80"/>
      <c r="BP1915" s="69"/>
      <c r="BQ1915" s="69"/>
      <c r="BR1915" s="80"/>
      <c r="BS1915" s="80"/>
      <c r="BT1915" s="69"/>
      <c r="BU1915" s="69"/>
      <c r="BV1915" s="80"/>
      <c r="BW1915" s="80"/>
      <c r="BX1915" s="69"/>
      <c r="BY1915" s="69"/>
      <c r="BZ1915" s="80"/>
      <c r="CA1915" s="80"/>
      <c r="CB1915" s="69"/>
      <c r="CC1915" s="69"/>
      <c r="CD1915" s="80"/>
      <c r="CE1915" s="80"/>
      <c r="CF1915" s="69"/>
      <c r="CG1915" s="69"/>
      <c r="CH1915" s="69"/>
      <c r="CI1915" s="69"/>
      <c r="CJ1915" s="69"/>
      <c r="CK1915" s="69"/>
      <c r="CL1915" s="68"/>
      <c r="CM1915" s="67"/>
      <c r="CN1915" s="67"/>
      <c r="CO1915" s="68"/>
      <c r="CP1915" s="68"/>
      <c r="CQ1915" s="67"/>
      <c r="CR1915" s="67"/>
      <c r="CS1915" s="69"/>
      <c r="CT1915" s="81"/>
      <c r="CU1915" s="69"/>
      <c r="CV1915" s="69"/>
      <c r="CW1915" s="69"/>
      <c r="CX1915" s="69"/>
      <c r="CY1915" s="69"/>
      <c r="CZ1915" s="69"/>
    </row>
    <row r="1916" spans="2:104">
      <c r="B1916" s="69"/>
      <c r="C1916" s="69"/>
      <c r="D1916" s="67"/>
      <c r="E1916" s="69"/>
      <c r="F1916" s="68"/>
      <c r="G1916" s="67"/>
      <c r="H1916" s="69"/>
      <c r="I1916" s="69"/>
      <c r="J1916" s="69"/>
      <c r="K1916" s="69"/>
      <c r="L1916" s="69"/>
      <c r="M1916" s="69"/>
      <c r="N1916" s="69"/>
      <c r="O1916" s="69"/>
      <c r="P1916" s="69"/>
      <c r="Q1916" s="69"/>
      <c r="R1916" s="69"/>
      <c r="S1916" s="80"/>
      <c r="T1916" s="80"/>
      <c r="U1916" s="80"/>
      <c r="V1916" s="80"/>
      <c r="W1916" s="80"/>
      <c r="X1916" s="80"/>
      <c r="Y1916" s="80"/>
      <c r="Z1916" s="80"/>
      <c r="AA1916" s="80"/>
      <c r="AB1916" s="80"/>
      <c r="AC1916" s="80"/>
      <c r="AD1916" s="80"/>
      <c r="AE1916" s="69"/>
      <c r="AF1916" s="69"/>
      <c r="AG1916" s="69"/>
      <c r="AH1916" s="80"/>
      <c r="AI1916" s="80"/>
      <c r="AJ1916" s="69"/>
      <c r="AK1916" s="69"/>
      <c r="AL1916" s="80"/>
      <c r="AM1916" s="80"/>
      <c r="AN1916" s="69"/>
      <c r="AO1916" s="69"/>
      <c r="AP1916" s="80"/>
      <c r="AQ1916" s="80"/>
      <c r="AR1916" s="69"/>
      <c r="AS1916" s="69"/>
      <c r="AT1916" s="80"/>
      <c r="AU1916" s="80"/>
      <c r="AV1916" s="69"/>
      <c r="AW1916" s="69"/>
      <c r="AX1916" s="80"/>
      <c r="AY1916" s="80"/>
      <c r="AZ1916" s="69"/>
      <c r="BA1916" s="69"/>
      <c r="BB1916" s="80"/>
      <c r="BC1916" s="80"/>
      <c r="BD1916" s="69"/>
      <c r="BE1916" s="69"/>
      <c r="BF1916" s="80"/>
      <c r="BG1916" s="80"/>
      <c r="BH1916" s="69"/>
      <c r="BI1916" s="69"/>
      <c r="BJ1916" s="80"/>
      <c r="BK1916" s="80"/>
      <c r="BL1916" s="69"/>
      <c r="BM1916" s="69"/>
      <c r="BN1916" s="80"/>
      <c r="BO1916" s="80"/>
      <c r="BP1916" s="69"/>
      <c r="BQ1916" s="69"/>
      <c r="BR1916" s="80"/>
      <c r="BS1916" s="80"/>
      <c r="BT1916" s="69"/>
      <c r="BU1916" s="69"/>
      <c r="BV1916" s="80"/>
      <c r="BW1916" s="80"/>
      <c r="BX1916" s="69"/>
      <c r="BY1916" s="69"/>
      <c r="BZ1916" s="80"/>
      <c r="CA1916" s="80"/>
      <c r="CB1916" s="69"/>
      <c r="CC1916" s="69"/>
      <c r="CD1916" s="80"/>
      <c r="CE1916" s="80"/>
      <c r="CF1916" s="69"/>
      <c r="CG1916" s="69"/>
      <c r="CH1916" s="69"/>
      <c r="CI1916" s="69"/>
      <c r="CJ1916" s="69"/>
      <c r="CK1916" s="69"/>
      <c r="CL1916" s="68"/>
      <c r="CM1916" s="67"/>
      <c r="CN1916" s="67"/>
      <c r="CO1916" s="68"/>
      <c r="CP1916" s="68"/>
      <c r="CQ1916" s="67"/>
      <c r="CR1916" s="67"/>
      <c r="CS1916" s="69"/>
      <c r="CT1916" s="81"/>
      <c r="CU1916" s="69"/>
      <c r="CV1916" s="69"/>
      <c r="CW1916" s="69"/>
      <c r="CX1916" s="69"/>
      <c r="CY1916" s="69"/>
      <c r="CZ1916" s="69"/>
    </row>
    <row r="1917" spans="2:104">
      <c r="B1917" s="69"/>
      <c r="C1917" s="69"/>
      <c r="D1917" s="67"/>
      <c r="E1917" s="69"/>
      <c r="F1917" s="68"/>
      <c r="G1917" s="67"/>
      <c r="H1917" s="69"/>
      <c r="I1917" s="69"/>
      <c r="J1917" s="69"/>
      <c r="K1917" s="69"/>
      <c r="L1917" s="69"/>
      <c r="M1917" s="69"/>
      <c r="N1917" s="69"/>
      <c r="O1917" s="69"/>
      <c r="P1917" s="69"/>
      <c r="Q1917" s="69"/>
      <c r="R1917" s="69"/>
      <c r="S1917" s="80"/>
      <c r="T1917" s="80"/>
      <c r="U1917" s="80"/>
      <c r="V1917" s="80"/>
      <c r="W1917" s="80"/>
      <c r="X1917" s="80"/>
      <c r="Y1917" s="80"/>
      <c r="Z1917" s="80"/>
      <c r="AA1917" s="80"/>
      <c r="AB1917" s="80"/>
      <c r="AC1917" s="80"/>
      <c r="AD1917" s="80"/>
      <c r="AE1917" s="69"/>
      <c r="AF1917" s="69"/>
      <c r="AG1917" s="69"/>
      <c r="AH1917" s="80"/>
      <c r="AI1917" s="80"/>
      <c r="AJ1917" s="69"/>
      <c r="AK1917" s="69"/>
      <c r="AL1917" s="80"/>
      <c r="AM1917" s="80"/>
      <c r="AN1917" s="69"/>
      <c r="AO1917" s="69"/>
      <c r="AP1917" s="80"/>
      <c r="AQ1917" s="80"/>
      <c r="AR1917" s="69"/>
      <c r="AS1917" s="69"/>
      <c r="AT1917" s="80"/>
      <c r="AU1917" s="80"/>
      <c r="AV1917" s="69"/>
      <c r="AW1917" s="69"/>
      <c r="AX1917" s="80"/>
      <c r="AY1917" s="80"/>
      <c r="AZ1917" s="69"/>
      <c r="BA1917" s="69"/>
      <c r="BB1917" s="80"/>
      <c r="BC1917" s="80"/>
      <c r="BD1917" s="69"/>
      <c r="BE1917" s="69"/>
      <c r="BF1917" s="80"/>
      <c r="BG1917" s="80"/>
      <c r="BH1917" s="69"/>
      <c r="BI1917" s="69"/>
      <c r="BJ1917" s="80"/>
      <c r="BK1917" s="80"/>
      <c r="BL1917" s="69"/>
      <c r="BM1917" s="69"/>
      <c r="BN1917" s="80"/>
      <c r="BO1917" s="80"/>
      <c r="BP1917" s="69"/>
      <c r="BQ1917" s="69"/>
      <c r="BR1917" s="80"/>
      <c r="BS1917" s="80"/>
      <c r="BT1917" s="69"/>
      <c r="BU1917" s="69"/>
      <c r="BV1917" s="80"/>
      <c r="BW1917" s="80"/>
      <c r="BX1917" s="69"/>
      <c r="BY1917" s="69"/>
      <c r="BZ1917" s="80"/>
      <c r="CA1917" s="80"/>
      <c r="CB1917" s="69"/>
      <c r="CC1917" s="69"/>
      <c r="CD1917" s="80"/>
      <c r="CE1917" s="80"/>
      <c r="CF1917" s="69"/>
      <c r="CG1917" s="69"/>
      <c r="CH1917" s="69"/>
      <c r="CI1917" s="69"/>
      <c r="CJ1917" s="69"/>
      <c r="CK1917" s="69"/>
      <c r="CL1917" s="68"/>
      <c r="CM1917" s="67"/>
      <c r="CN1917" s="67"/>
      <c r="CO1917" s="68"/>
      <c r="CP1917" s="68"/>
      <c r="CQ1917" s="67"/>
      <c r="CR1917" s="67"/>
      <c r="CS1917" s="69"/>
      <c r="CT1917" s="81"/>
      <c r="CU1917" s="69"/>
      <c r="CV1917" s="69"/>
      <c r="CW1917" s="69"/>
      <c r="CX1917" s="69"/>
      <c r="CY1917" s="69"/>
      <c r="CZ1917" s="69"/>
    </row>
    <row r="1918" spans="2:104">
      <c r="B1918" s="69"/>
      <c r="C1918" s="69"/>
      <c r="D1918" s="67"/>
      <c r="E1918" s="69"/>
      <c r="F1918" s="68"/>
      <c r="G1918" s="67"/>
      <c r="H1918" s="69"/>
      <c r="I1918" s="69"/>
      <c r="J1918" s="69"/>
      <c r="K1918" s="69"/>
      <c r="L1918" s="69"/>
      <c r="M1918" s="69"/>
      <c r="N1918" s="69"/>
      <c r="O1918" s="69"/>
      <c r="P1918" s="69"/>
      <c r="Q1918" s="69"/>
      <c r="R1918" s="69"/>
      <c r="S1918" s="80"/>
      <c r="T1918" s="80"/>
      <c r="U1918" s="80"/>
      <c r="V1918" s="80"/>
      <c r="W1918" s="80"/>
      <c r="X1918" s="80"/>
      <c r="Y1918" s="80"/>
      <c r="Z1918" s="80"/>
      <c r="AA1918" s="80"/>
      <c r="AB1918" s="80"/>
      <c r="AC1918" s="80"/>
      <c r="AD1918" s="80"/>
      <c r="AE1918" s="69"/>
      <c r="AF1918" s="69"/>
      <c r="AG1918" s="69"/>
      <c r="AH1918" s="80"/>
      <c r="AI1918" s="80"/>
      <c r="AJ1918" s="69"/>
      <c r="AK1918" s="69"/>
      <c r="AL1918" s="80"/>
      <c r="AM1918" s="80"/>
      <c r="AN1918" s="69"/>
      <c r="AO1918" s="69"/>
      <c r="AP1918" s="80"/>
      <c r="AQ1918" s="80"/>
      <c r="AR1918" s="69"/>
      <c r="AS1918" s="69"/>
      <c r="AT1918" s="80"/>
      <c r="AU1918" s="80"/>
      <c r="AV1918" s="69"/>
      <c r="AW1918" s="69"/>
      <c r="AX1918" s="80"/>
      <c r="AY1918" s="80"/>
      <c r="AZ1918" s="69"/>
      <c r="BA1918" s="69"/>
      <c r="BB1918" s="80"/>
      <c r="BC1918" s="80"/>
      <c r="BD1918" s="69"/>
      <c r="BE1918" s="69"/>
      <c r="BF1918" s="80"/>
      <c r="BG1918" s="80"/>
      <c r="BH1918" s="69"/>
      <c r="BI1918" s="69"/>
      <c r="BJ1918" s="80"/>
      <c r="BK1918" s="80"/>
      <c r="BL1918" s="69"/>
      <c r="BM1918" s="69"/>
      <c r="BN1918" s="80"/>
      <c r="BO1918" s="80"/>
      <c r="BP1918" s="69"/>
      <c r="BQ1918" s="69"/>
      <c r="BR1918" s="80"/>
      <c r="BS1918" s="80"/>
      <c r="BT1918" s="69"/>
      <c r="BU1918" s="69"/>
      <c r="BV1918" s="80"/>
      <c r="BW1918" s="80"/>
      <c r="BX1918" s="69"/>
      <c r="BY1918" s="69"/>
      <c r="BZ1918" s="80"/>
      <c r="CA1918" s="80"/>
      <c r="CB1918" s="69"/>
      <c r="CC1918" s="69"/>
      <c r="CD1918" s="80"/>
      <c r="CE1918" s="80"/>
      <c r="CF1918" s="69"/>
      <c r="CG1918" s="69"/>
      <c r="CH1918" s="69"/>
      <c r="CI1918" s="69"/>
      <c r="CJ1918" s="69"/>
      <c r="CK1918" s="69"/>
      <c r="CL1918" s="68"/>
      <c r="CM1918" s="67"/>
      <c r="CN1918" s="67"/>
      <c r="CO1918" s="68"/>
      <c r="CP1918" s="68"/>
      <c r="CQ1918" s="67"/>
      <c r="CR1918" s="67"/>
      <c r="CS1918" s="69"/>
      <c r="CT1918" s="81"/>
      <c r="CU1918" s="69"/>
      <c r="CV1918" s="69"/>
      <c r="CW1918" s="69"/>
      <c r="CX1918" s="69"/>
      <c r="CY1918" s="69"/>
      <c r="CZ1918" s="69"/>
    </row>
    <row r="1919" spans="2:104">
      <c r="B1919" s="69"/>
      <c r="C1919" s="69"/>
      <c r="D1919" s="67"/>
      <c r="E1919" s="69"/>
      <c r="F1919" s="68"/>
      <c r="G1919" s="67"/>
      <c r="H1919" s="69"/>
      <c r="I1919" s="69"/>
      <c r="J1919" s="69"/>
      <c r="K1919" s="69"/>
      <c r="L1919" s="69"/>
      <c r="M1919" s="69"/>
      <c r="N1919" s="69"/>
      <c r="O1919" s="69"/>
      <c r="P1919" s="69"/>
      <c r="Q1919" s="69"/>
      <c r="R1919" s="69"/>
      <c r="S1919" s="80"/>
      <c r="T1919" s="80"/>
      <c r="U1919" s="80"/>
      <c r="V1919" s="80"/>
      <c r="W1919" s="80"/>
      <c r="X1919" s="80"/>
      <c r="Y1919" s="80"/>
      <c r="Z1919" s="80"/>
      <c r="AA1919" s="80"/>
      <c r="AB1919" s="80"/>
      <c r="AC1919" s="80"/>
      <c r="AD1919" s="80"/>
      <c r="AE1919" s="69"/>
      <c r="AF1919" s="69"/>
      <c r="AG1919" s="69"/>
      <c r="AH1919" s="80"/>
      <c r="AI1919" s="80"/>
      <c r="AJ1919" s="69"/>
      <c r="AK1919" s="69"/>
      <c r="AL1919" s="80"/>
      <c r="AM1919" s="80"/>
      <c r="AN1919" s="69"/>
      <c r="AO1919" s="69"/>
      <c r="AP1919" s="80"/>
      <c r="AQ1919" s="80"/>
      <c r="AR1919" s="69"/>
      <c r="AS1919" s="69"/>
      <c r="AT1919" s="80"/>
      <c r="AU1919" s="80"/>
      <c r="AV1919" s="69"/>
      <c r="AW1919" s="69"/>
      <c r="AX1919" s="80"/>
      <c r="AY1919" s="80"/>
      <c r="AZ1919" s="69"/>
      <c r="BA1919" s="69"/>
      <c r="BB1919" s="80"/>
      <c r="BC1919" s="80"/>
      <c r="BD1919" s="69"/>
      <c r="BE1919" s="69"/>
      <c r="BF1919" s="80"/>
      <c r="BG1919" s="80"/>
      <c r="BH1919" s="69"/>
      <c r="BI1919" s="69"/>
      <c r="BJ1919" s="80"/>
      <c r="BK1919" s="80"/>
      <c r="BL1919" s="69"/>
      <c r="BM1919" s="69"/>
      <c r="BN1919" s="80"/>
      <c r="BO1919" s="80"/>
      <c r="BP1919" s="69"/>
      <c r="BQ1919" s="69"/>
      <c r="BR1919" s="80"/>
      <c r="BS1919" s="80"/>
      <c r="BT1919" s="69"/>
      <c r="BU1919" s="69"/>
      <c r="BV1919" s="80"/>
      <c r="BW1919" s="80"/>
      <c r="BX1919" s="69"/>
      <c r="BY1919" s="69"/>
      <c r="BZ1919" s="80"/>
      <c r="CA1919" s="80"/>
      <c r="CB1919" s="69"/>
      <c r="CC1919" s="69"/>
      <c r="CD1919" s="80"/>
      <c r="CE1919" s="80"/>
      <c r="CF1919" s="69"/>
      <c r="CG1919" s="69"/>
      <c r="CH1919" s="69"/>
      <c r="CI1919" s="69"/>
      <c r="CJ1919" s="69"/>
      <c r="CK1919" s="69"/>
      <c r="CL1919" s="68"/>
      <c r="CM1919" s="67"/>
      <c r="CN1919" s="67"/>
      <c r="CO1919" s="68"/>
      <c r="CP1919" s="68"/>
      <c r="CQ1919" s="67"/>
      <c r="CR1919" s="67"/>
      <c r="CS1919" s="69"/>
      <c r="CT1919" s="81"/>
      <c r="CU1919" s="69"/>
      <c r="CV1919" s="69"/>
      <c r="CW1919" s="69"/>
      <c r="CX1919" s="69"/>
      <c r="CY1919" s="69"/>
      <c r="CZ1919" s="69"/>
    </row>
    <row r="1920" spans="2:104">
      <c r="B1920" s="69"/>
      <c r="C1920" s="69"/>
      <c r="D1920" s="67"/>
      <c r="E1920" s="69"/>
      <c r="F1920" s="68"/>
      <c r="G1920" s="67"/>
      <c r="H1920" s="69"/>
      <c r="I1920" s="69"/>
      <c r="J1920" s="69"/>
      <c r="K1920" s="69"/>
      <c r="L1920" s="69"/>
      <c r="M1920" s="69"/>
      <c r="N1920" s="69"/>
      <c r="O1920" s="69"/>
      <c r="P1920" s="69"/>
      <c r="Q1920" s="69"/>
      <c r="R1920" s="69"/>
      <c r="S1920" s="80"/>
      <c r="T1920" s="80"/>
      <c r="U1920" s="80"/>
      <c r="V1920" s="80"/>
      <c r="W1920" s="80"/>
      <c r="X1920" s="80"/>
      <c r="Y1920" s="80"/>
      <c r="Z1920" s="80"/>
      <c r="AA1920" s="80"/>
      <c r="AB1920" s="80"/>
      <c r="AC1920" s="80"/>
      <c r="AD1920" s="80"/>
      <c r="AE1920" s="69"/>
      <c r="AF1920" s="69"/>
      <c r="AG1920" s="69"/>
      <c r="AH1920" s="80"/>
      <c r="AI1920" s="80"/>
      <c r="AJ1920" s="69"/>
      <c r="AK1920" s="69"/>
      <c r="AL1920" s="80"/>
      <c r="AM1920" s="80"/>
      <c r="AN1920" s="69"/>
      <c r="AO1920" s="69"/>
      <c r="AP1920" s="80"/>
      <c r="AQ1920" s="80"/>
      <c r="AR1920" s="69"/>
      <c r="AS1920" s="69"/>
      <c r="AT1920" s="80"/>
      <c r="AU1920" s="80"/>
      <c r="AV1920" s="69"/>
      <c r="AW1920" s="69"/>
      <c r="AX1920" s="80"/>
      <c r="AY1920" s="80"/>
      <c r="AZ1920" s="69"/>
      <c r="BA1920" s="69"/>
      <c r="BB1920" s="80"/>
      <c r="BC1920" s="80"/>
      <c r="BD1920" s="69"/>
      <c r="BE1920" s="69"/>
      <c r="BF1920" s="80"/>
      <c r="BG1920" s="80"/>
      <c r="BH1920" s="69"/>
      <c r="BI1920" s="69"/>
      <c r="BJ1920" s="80"/>
      <c r="BK1920" s="80"/>
      <c r="BL1920" s="69"/>
      <c r="BM1920" s="69"/>
      <c r="BN1920" s="80"/>
      <c r="BO1920" s="80"/>
      <c r="BP1920" s="69"/>
      <c r="BQ1920" s="69"/>
      <c r="BR1920" s="80"/>
      <c r="BS1920" s="80"/>
      <c r="BT1920" s="69"/>
      <c r="BU1920" s="69"/>
      <c r="BV1920" s="80"/>
      <c r="BW1920" s="80"/>
      <c r="BX1920" s="69"/>
      <c r="BY1920" s="69"/>
      <c r="BZ1920" s="80"/>
      <c r="CA1920" s="80"/>
      <c r="CB1920" s="69"/>
      <c r="CC1920" s="69"/>
      <c r="CD1920" s="80"/>
      <c r="CE1920" s="80"/>
      <c r="CF1920" s="69"/>
      <c r="CG1920" s="69"/>
      <c r="CH1920" s="69"/>
      <c r="CI1920" s="69"/>
      <c r="CJ1920" s="69"/>
      <c r="CK1920" s="69"/>
      <c r="CL1920" s="68"/>
      <c r="CM1920" s="67"/>
      <c r="CN1920" s="67"/>
      <c r="CO1920" s="68"/>
      <c r="CP1920" s="68"/>
      <c r="CQ1920" s="67"/>
      <c r="CR1920" s="67"/>
      <c r="CS1920" s="69"/>
      <c r="CT1920" s="81"/>
      <c r="CU1920" s="69"/>
      <c r="CV1920" s="69"/>
      <c r="CW1920" s="69"/>
      <c r="CX1920" s="69"/>
      <c r="CY1920" s="69"/>
      <c r="CZ1920" s="69"/>
    </row>
    <row r="1921" spans="2:104">
      <c r="B1921" s="69"/>
      <c r="C1921" s="69"/>
      <c r="D1921" s="67"/>
      <c r="E1921" s="69"/>
      <c r="F1921" s="68"/>
      <c r="G1921" s="67"/>
      <c r="H1921" s="69"/>
      <c r="I1921" s="69"/>
      <c r="J1921" s="69"/>
      <c r="K1921" s="69"/>
      <c r="L1921" s="69"/>
      <c r="M1921" s="69"/>
      <c r="N1921" s="69"/>
      <c r="O1921" s="69"/>
      <c r="P1921" s="69"/>
      <c r="Q1921" s="69"/>
      <c r="R1921" s="69"/>
      <c r="S1921" s="80"/>
      <c r="T1921" s="80"/>
      <c r="U1921" s="80"/>
      <c r="V1921" s="80"/>
      <c r="W1921" s="80"/>
      <c r="X1921" s="80"/>
      <c r="Y1921" s="80"/>
      <c r="Z1921" s="80"/>
      <c r="AA1921" s="80"/>
      <c r="AB1921" s="80"/>
      <c r="AC1921" s="80"/>
      <c r="AD1921" s="80"/>
      <c r="AE1921" s="69"/>
      <c r="AF1921" s="69"/>
      <c r="AG1921" s="69"/>
      <c r="AH1921" s="80"/>
      <c r="AI1921" s="80"/>
      <c r="AJ1921" s="69"/>
      <c r="AK1921" s="69"/>
      <c r="AL1921" s="80"/>
      <c r="AM1921" s="80"/>
      <c r="AN1921" s="69"/>
      <c r="AO1921" s="69"/>
      <c r="AP1921" s="80"/>
      <c r="AQ1921" s="80"/>
      <c r="AR1921" s="69"/>
      <c r="AS1921" s="69"/>
      <c r="AT1921" s="80"/>
      <c r="AU1921" s="80"/>
      <c r="AV1921" s="69"/>
      <c r="AW1921" s="69"/>
      <c r="AX1921" s="80"/>
      <c r="AY1921" s="80"/>
      <c r="AZ1921" s="69"/>
      <c r="BA1921" s="69"/>
      <c r="BB1921" s="80"/>
      <c r="BC1921" s="80"/>
      <c r="BD1921" s="69"/>
      <c r="BE1921" s="69"/>
      <c r="BF1921" s="80"/>
      <c r="BG1921" s="80"/>
      <c r="BH1921" s="69"/>
      <c r="BI1921" s="69"/>
      <c r="BJ1921" s="80"/>
      <c r="BK1921" s="80"/>
      <c r="BL1921" s="69"/>
      <c r="BM1921" s="69"/>
      <c r="BN1921" s="80"/>
      <c r="BO1921" s="80"/>
      <c r="BP1921" s="69"/>
      <c r="BQ1921" s="69"/>
      <c r="BR1921" s="80"/>
      <c r="BS1921" s="80"/>
      <c r="BT1921" s="69"/>
      <c r="BU1921" s="69"/>
      <c r="BV1921" s="80"/>
      <c r="BW1921" s="80"/>
      <c r="BX1921" s="69"/>
      <c r="BY1921" s="69"/>
      <c r="BZ1921" s="80"/>
      <c r="CA1921" s="80"/>
      <c r="CB1921" s="69"/>
      <c r="CC1921" s="69"/>
      <c r="CD1921" s="80"/>
      <c r="CE1921" s="80"/>
      <c r="CF1921" s="69"/>
      <c r="CG1921" s="69"/>
      <c r="CH1921" s="69"/>
      <c r="CI1921" s="69"/>
      <c r="CJ1921" s="69"/>
      <c r="CK1921" s="69"/>
      <c r="CL1921" s="68"/>
      <c r="CM1921" s="67"/>
      <c r="CN1921" s="67"/>
      <c r="CO1921" s="68"/>
      <c r="CP1921" s="68"/>
      <c r="CQ1921" s="67"/>
      <c r="CR1921" s="67"/>
      <c r="CS1921" s="69"/>
      <c r="CT1921" s="81"/>
      <c r="CU1921" s="69"/>
      <c r="CV1921" s="69"/>
      <c r="CW1921" s="69"/>
      <c r="CX1921" s="69"/>
      <c r="CY1921" s="69"/>
      <c r="CZ1921" s="69"/>
    </row>
    <row r="1922" spans="2:104">
      <c r="B1922" s="69"/>
      <c r="C1922" s="69"/>
      <c r="D1922" s="67"/>
      <c r="E1922" s="69"/>
      <c r="F1922" s="68"/>
      <c r="G1922" s="67"/>
      <c r="H1922" s="69"/>
      <c r="I1922" s="69"/>
      <c r="J1922" s="69"/>
      <c r="K1922" s="69"/>
      <c r="L1922" s="69"/>
      <c r="M1922" s="69"/>
      <c r="N1922" s="69"/>
      <c r="O1922" s="69"/>
      <c r="P1922" s="69"/>
      <c r="Q1922" s="69"/>
      <c r="R1922" s="69"/>
      <c r="S1922" s="80"/>
      <c r="T1922" s="80"/>
      <c r="U1922" s="80"/>
      <c r="V1922" s="80"/>
      <c r="W1922" s="80"/>
      <c r="X1922" s="80"/>
      <c r="Y1922" s="80"/>
      <c r="Z1922" s="80"/>
      <c r="AA1922" s="80"/>
      <c r="AB1922" s="80"/>
      <c r="AC1922" s="80"/>
      <c r="AD1922" s="80"/>
      <c r="AE1922" s="69"/>
      <c r="AF1922" s="69"/>
      <c r="AG1922" s="69"/>
      <c r="AH1922" s="80"/>
      <c r="AI1922" s="80"/>
      <c r="AJ1922" s="69"/>
      <c r="AK1922" s="69"/>
      <c r="AL1922" s="80"/>
      <c r="AM1922" s="80"/>
      <c r="AN1922" s="69"/>
      <c r="AO1922" s="69"/>
      <c r="AP1922" s="80"/>
      <c r="AQ1922" s="80"/>
      <c r="AR1922" s="69"/>
      <c r="AS1922" s="69"/>
      <c r="AT1922" s="80"/>
      <c r="AU1922" s="80"/>
      <c r="AV1922" s="69"/>
      <c r="AW1922" s="69"/>
      <c r="AX1922" s="80"/>
      <c r="AY1922" s="80"/>
      <c r="AZ1922" s="69"/>
      <c r="BA1922" s="69"/>
      <c r="BB1922" s="80"/>
      <c r="BC1922" s="80"/>
      <c r="BD1922" s="69"/>
      <c r="BE1922" s="69"/>
      <c r="BF1922" s="80"/>
      <c r="BG1922" s="80"/>
      <c r="BH1922" s="69"/>
      <c r="BI1922" s="69"/>
      <c r="BJ1922" s="80"/>
      <c r="BK1922" s="80"/>
      <c r="BL1922" s="69"/>
      <c r="BM1922" s="69"/>
      <c r="BN1922" s="80"/>
      <c r="BO1922" s="80"/>
      <c r="BP1922" s="69"/>
      <c r="BQ1922" s="69"/>
      <c r="BR1922" s="80"/>
      <c r="BS1922" s="80"/>
      <c r="BT1922" s="69"/>
      <c r="BU1922" s="69"/>
      <c r="BV1922" s="80"/>
      <c r="BW1922" s="80"/>
      <c r="BX1922" s="69"/>
      <c r="BY1922" s="69"/>
      <c r="BZ1922" s="80"/>
      <c r="CA1922" s="80"/>
      <c r="CB1922" s="69"/>
      <c r="CC1922" s="69"/>
      <c r="CD1922" s="80"/>
      <c r="CE1922" s="80"/>
      <c r="CF1922" s="69"/>
      <c r="CG1922" s="69"/>
      <c r="CH1922" s="69"/>
      <c r="CI1922" s="69"/>
      <c r="CJ1922" s="69"/>
      <c r="CK1922" s="69"/>
      <c r="CL1922" s="68"/>
      <c r="CM1922" s="67"/>
      <c r="CN1922" s="67"/>
      <c r="CO1922" s="68"/>
      <c r="CP1922" s="68"/>
      <c r="CQ1922" s="67"/>
      <c r="CR1922" s="67"/>
      <c r="CS1922" s="69"/>
      <c r="CT1922" s="81"/>
      <c r="CU1922" s="69"/>
      <c r="CV1922" s="69"/>
      <c r="CW1922" s="69"/>
      <c r="CX1922" s="69"/>
      <c r="CY1922" s="69"/>
      <c r="CZ1922" s="69"/>
    </row>
    <row r="1923" spans="2:104">
      <c r="B1923" s="69"/>
      <c r="C1923" s="69"/>
      <c r="D1923" s="67"/>
      <c r="E1923" s="69"/>
      <c r="F1923" s="68"/>
      <c r="G1923" s="67"/>
      <c r="H1923" s="69"/>
      <c r="I1923" s="69"/>
      <c r="J1923" s="69"/>
      <c r="K1923" s="69"/>
      <c r="L1923" s="69"/>
      <c r="M1923" s="69"/>
      <c r="N1923" s="69"/>
      <c r="O1923" s="69"/>
      <c r="P1923" s="69"/>
      <c r="Q1923" s="69"/>
      <c r="R1923" s="69"/>
      <c r="S1923" s="80"/>
      <c r="T1923" s="80"/>
      <c r="U1923" s="80"/>
      <c r="V1923" s="80"/>
      <c r="W1923" s="80"/>
      <c r="X1923" s="80"/>
      <c r="Y1923" s="80"/>
      <c r="Z1923" s="80"/>
      <c r="AA1923" s="80"/>
      <c r="AB1923" s="80"/>
      <c r="AC1923" s="80"/>
      <c r="AD1923" s="80"/>
      <c r="AE1923" s="69"/>
      <c r="AF1923" s="69"/>
      <c r="AG1923" s="69"/>
      <c r="AH1923" s="80"/>
      <c r="AI1923" s="80"/>
      <c r="AJ1923" s="69"/>
      <c r="AK1923" s="69"/>
      <c r="AL1923" s="80"/>
      <c r="AM1923" s="80"/>
      <c r="AN1923" s="69"/>
      <c r="AO1923" s="69"/>
      <c r="AP1923" s="80"/>
      <c r="AQ1923" s="80"/>
      <c r="AR1923" s="69"/>
      <c r="AS1923" s="69"/>
      <c r="AT1923" s="80"/>
      <c r="AU1923" s="80"/>
      <c r="AV1923" s="69"/>
      <c r="AW1923" s="69"/>
      <c r="AX1923" s="80"/>
      <c r="AY1923" s="80"/>
      <c r="AZ1923" s="69"/>
      <c r="BA1923" s="69"/>
      <c r="BB1923" s="80"/>
      <c r="BC1923" s="80"/>
      <c r="BD1923" s="69"/>
      <c r="BE1923" s="69"/>
      <c r="BF1923" s="80"/>
      <c r="BG1923" s="80"/>
      <c r="BH1923" s="69"/>
      <c r="BI1923" s="69"/>
      <c r="BJ1923" s="80"/>
      <c r="BK1923" s="80"/>
      <c r="BL1923" s="69"/>
      <c r="BM1923" s="69"/>
      <c r="BN1923" s="80"/>
      <c r="BO1923" s="80"/>
      <c r="BP1923" s="69"/>
      <c r="BQ1923" s="69"/>
      <c r="BR1923" s="80"/>
      <c r="BS1923" s="80"/>
      <c r="BT1923" s="69"/>
      <c r="BU1923" s="69"/>
      <c r="BV1923" s="80"/>
      <c r="BW1923" s="80"/>
      <c r="BX1923" s="69"/>
      <c r="BY1923" s="69"/>
      <c r="BZ1923" s="80"/>
      <c r="CA1923" s="80"/>
      <c r="CB1923" s="69"/>
      <c r="CC1923" s="69"/>
      <c r="CD1923" s="80"/>
      <c r="CE1923" s="80"/>
      <c r="CF1923" s="69"/>
      <c r="CG1923" s="69"/>
      <c r="CH1923" s="69"/>
      <c r="CI1923" s="69"/>
      <c r="CJ1923" s="69"/>
      <c r="CK1923" s="69"/>
      <c r="CL1923" s="68"/>
      <c r="CM1923" s="67"/>
      <c r="CN1923" s="67"/>
      <c r="CO1923" s="68"/>
      <c r="CP1923" s="68"/>
      <c r="CQ1923" s="67"/>
      <c r="CR1923" s="67"/>
      <c r="CS1923" s="69"/>
      <c r="CT1923" s="81"/>
      <c r="CU1923" s="69"/>
      <c r="CV1923" s="69"/>
      <c r="CW1923" s="69"/>
      <c r="CX1923" s="69"/>
      <c r="CY1923" s="69"/>
      <c r="CZ1923" s="69"/>
    </row>
    <row r="1924" spans="2:104">
      <c r="B1924" s="69"/>
      <c r="C1924" s="69"/>
      <c r="D1924" s="67"/>
      <c r="E1924" s="69"/>
      <c r="F1924" s="68"/>
      <c r="G1924" s="67"/>
      <c r="H1924" s="69"/>
      <c r="I1924" s="69"/>
      <c r="J1924" s="69"/>
      <c r="K1924" s="69"/>
      <c r="L1924" s="69"/>
      <c r="M1924" s="69"/>
      <c r="N1924" s="69"/>
      <c r="O1924" s="69"/>
      <c r="P1924" s="69"/>
      <c r="Q1924" s="69"/>
      <c r="R1924" s="69"/>
      <c r="S1924" s="80"/>
      <c r="T1924" s="80"/>
      <c r="U1924" s="80"/>
      <c r="V1924" s="80"/>
      <c r="W1924" s="80"/>
      <c r="X1924" s="80"/>
      <c r="Y1924" s="80"/>
      <c r="Z1924" s="80"/>
      <c r="AA1924" s="80"/>
      <c r="AB1924" s="80"/>
      <c r="AC1924" s="80"/>
      <c r="AD1924" s="80"/>
      <c r="AE1924" s="69"/>
      <c r="AF1924" s="69"/>
      <c r="AG1924" s="69"/>
      <c r="AH1924" s="80"/>
      <c r="AI1924" s="80"/>
      <c r="AJ1924" s="69"/>
      <c r="AK1924" s="69"/>
      <c r="AL1924" s="80"/>
      <c r="AM1924" s="80"/>
      <c r="AN1924" s="69"/>
      <c r="AO1924" s="69"/>
      <c r="AP1924" s="80"/>
      <c r="AQ1924" s="80"/>
      <c r="AR1924" s="69"/>
      <c r="AS1924" s="69"/>
      <c r="AT1924" s="80"/>
      <c r="AU1924" s="80"/>
      <c r="AV1924" s="69"/>
      <c r="AW1924" s="69"/>
      <c r="AX1924" s="80"/>
      <c r="AY1924" s="80"/>
      <c r="AZ1924" s="69"/>
      <c r="BA1924" s="69"/>
      <c r="BB1924" s="80"/>
      <c r="BC1924" s="80"/>
      <c r="BD1924" s="69"/>
      <c r="BE1924" s="69"/>
      <c r="BF1924" s="80"/>
      <c r="BG1924" s="80"/>
      <c r="BH1924" s="69"/>
      <c r="BI1924" s="69"/>
      <c r="BJ1924" s="80"/>
      <c r="BK1924" s="80"/>
      <c r="BL1924" s="69"/>
      <c r="BM1924" s="69"/>
      <c r="BN1924" s="80"/>
      <c r="BO1924" s="80"/>
      <c r="BP1924" s="69"/>
      <c r="BQ1924" s="69"/>
      <c r="BR1924" s="80"/>
      <c r="BS1924" s="80"/>
      <c r="BT1924" s="69"/>
      <c r="BU1924" s="69"/>
      <c r="BV1924" s="80"/>
      <c r="BW1924" s="80"/>
      <c r="BX1924" s="69"/>
      <c r="BY1924" s="69"/>
      <c r="BZ1924" s="80"/>
      <c r="CA1924" s="80"/>
      <c r="CB1924" s="69"/>
      <c r="CC1924" s="69"/>
      <c r="CD1924" s="80"/>
      <c r="CE1924" s="80"/>
      <c r="CF1924" s="69"/>
      <c r="CG1924" s="69"/>
      <c r="CH1924" s="69"/>
      <c r="CI1924" s="69"/>
      <c r="CJ1924" s="69"/>
      <c r="CK1924" s="69"/>
      <c r="CL1924" s="68"/>
      <c r="CM1924" s="67"/>
      <c r="CN1924" s="67"/>
      <c r="CO1924" s="68"/>
      <c r="CP1924" s="68"/>
      <c r="CQ1924" s="67"/>
      <c r="CR1924" s="67"/>
      <c r="CS1924" s="69"/>
      <c r="CT1924" s="81"/>
      <c r="CU1924" s="69"/>
      <c r="CV1924" s="69"/>
      <c r="CW1924" s="69"/>
      <c r="CX1924" s="69"/>
      <c r="CY1924" s="69"/>
      <c r="CZ1924" s="69"/>
    </row>
    <row r="1925" spans="2:104">
      <c r="B1925" s="69"/>
      <c r="C1925" s="69"/>
      <c r="D1925" s="67"/>
      <c r="E1925" s="69"/>
      <c r="F1925" s="68"/>
      <c r="G1925" s="67"/>
      <c r="H1925" s="69"/>
      <c r="I1925" s="69"/>
      <c r="J1925" s="69"/>
      <c r="K1925" s="69"/>
      <c r="L1925" s="69"/>
      <c r="M1925" s="69"/>
      <c r="N1925" s="69"/>
      <c r="O1925" s="69"/>
      <c r="P1925" s="69"/>
      <c r="Q1925" s="69"/>
      <c r="R1925" s="69"/>
      <c r="S1925" s="80"/>
      <c r="T1925" s="80"/>
      <c r="U1925" s="80"/>
      <c r="V1925" s="80"/>
      <c r="W1925" s="80"/>
      <c r="X1925" s="80"/>
      <c r="Y1925" s="80"/>
      <c r="Z1925" s="80"/>
      <c r="AA1925" s="80"/>
      <c r="AB1925" s="80"/>
      <c r="AC1925" s="80"/>
      <c r="AD1925" s="80"/>
      <c r="AE1925" s="69"/>
      <c r="AF1925" s="69"/>
      <c r="AG1925" s="69"/>
      <c r="AH1925" s="80"/>
      <c r="AI1925" s="80"/>
      <c r="AJ1925" s="69"/>
      <c r="AK1925" s="69"/>
      <c r="AL1925" s="80"/>
      <c r="AM1925" s="80"/>
      <c r="AN1925" s="69"/>
      <c r="AO1925" s="69"/>
      <c r="AP1925" s="80"/>
      <c r="AQ1925" s="80"/>
      <c r="AR1925" s="69"/>
      <c r="AS1925" s="69"/>
      <c r="AT1925" s="80"/>
      <c r="AU1925" s="80"/>
      <c r="AV1925" s="69"/>
      <c r="AW1925" s="69"/>
      <c r="AX1925" s="80"/>
      <c r="AY1925" s="80"/>
      <c r="AZ1925" s="69"/>
      <c r="BA1925" s="69"/>
      <c r="BB1925" s="80"/>
      <c r="BC1925" s="80"/>
      <c r="BD1925" s="69"/>
      <c r="BE1925" s="69"/>
      <c r="BF1925" s="80"/>
      <c r="BG1925" s="80"/>
      <c r="BH1925" s="69"/>
      <c r="BI1925" s="69"/>
      <c r="BJ1925" s="80"/>
      <c r="BK1925" s="80"/>
      <c r="BL1925" s="69"/>
      <c r="BM1925" s="69"/>
      <c r="BN1925" s="80"/>
      <c r="BO1925" s="80"/>
      <c r="BP1925" s="69"/>
      <c r="BQ1925" s="69"/>
      <c r="BR1925" s="80"/>
      <c r="BS1925" s="80"/>
      <c r="BT1925" s="69"/>
      <c r="BU1925" s="69"/>
      <c r="BV1925" s="80"/>
      <c r="BW1925" s="80"/>
      <c r="BX1925" s="69"/>
      <c r="BY1925" s="69"/>
      <c r="BZ1925" s="80"/>
      <c r="CA1925" s="80"/>
      <c r="CB1925" s="69"/>
      <c r="CC1925" s="69"/>
      <c r="CD1925" s="80"/>
      <c r="CE1925" s="80"/>
      <c r="CF1925" s="69"/>
      <c r="CG1925" s="69"/>
      <c r="CH1925" s="69"/>
      <c r="CI1925" s="69"/>
      <c r="CJ1925" s="69"/>
      <c r="CK1925" s="69"/>
      <c r="CL1925" s="68"/>
      <c r="CM1925" s="67"/>
      <c r="CN1925" s="67"/>
      <c r="CO1925" s="68"/>
      <c r="CP1925" s="68"/>
      <c r="CQ1925" s="67"/>
      <c r="CR1925" s="67"/>
      <c r="CS1925" s="69"/>
      <c r="CT1925" s="81"/>
      <c r="CU1925" s="69"/>
      <c r="CV1925" s="69"/>
      <c r="CW1925" s="69"/>
      <c r="CX1925" s="69"/>
      <c r="CY1925" s="69"/>
      <c r="CZ1925" s="69"/>
    </row>
    <row r="1926" spans="2:104">
      <c r="B1926" s="69"/>
      <c r="C1926" s="69"/>
      <c r="D1926" s="67"/>
      <c r="E1926" s="69"/>
      <c r="F1926" s="68"/>
      <c r="G1926" s="67"/>
      <c r="H1926" s="69"/>
      <c r="I1926" s="69"/>
      <c r="J1926" s="69"/>
      <c r="K1926" s="69"/>
      <c r="L1926" s="69"/>
      <c r="M1926" s="69"/>
      <c r="N1926" s="69"/>
      <c r="O1926" s="69"/>
      <c r="P1926" s="69"/>
      <c r="Q1926" s="69"/>
      <c r="R1926" s="69"/>
      <c r="S1926" s="80"/>
      <c r="T1926" s="80"/>
      <c r="U1926" s="80"/>
      <c r="V1926" s="80"/>
      <c r="W1926" s="80"/>
      <c r="X1926" s="80"/>
      <c r="Y1926" s="80"/>
      <c r="Z1926" s="80"/>
      <c r="AA1926" s="80"/>
      <c r="AB1926" s="80"/>
      <c r="AC1926" s="80"/>
      <c r="AD1926" s="80"/>
      <c r="AE1926" s="69"/>
      <c r="AF1926" s="69"/>
      <c r="AG1926" s="69"/>
      <c r="AH1926" s="80"/>
      <c r="AI1926" s="80"/>
      <c r="AJ1926" s="69"/>
      <c r="AK1926" s="69"/>
      <c r="AL1926" s="80"/>
      <c r="AM1926" s="80"/>
      <c r="AN1926" s="69"/>
      <c r="AO1926" s="69"/>
      <c r="AP1926" s="80"/>
      <c r="AQ1926" s="80"/>
      <c r="AR1926" s="69"/>
      <c r="AS1926" s="69"/>
      <c r="AT1926" s="80"/>
      <c r="AU1926" s="80"/>
      <c r="AV1926" s="69"/>
      <c r="AW1926" s="69"/>
      <c r="AX1926" s="80"/>
      <c r="AY1926" s="80"/>
      <c r="AZ1926" s="69"/>
      <c r="BA1926" s="69"/>
      <c r="BB1926" s="80"/>
      <c r="BC1926" s="80"/>
      <c r="BD1926" s="69"/>
      <c r="BE1926" s="69"/>
      <c r="BF1926" s="80"/>
      <c r="BG1926" s="80"/>
      <c r="BH1926" s="69"/>
      <c r="BI1926" s="69"/>
      <c r="BJ1926" s="80"/>
      <c r="BK1926" s="80"/>
      <c r="BL1926" s="69"/>
      <c r="BM1926" s="69"/>
      <c r="BN1926" s="80"/>
      <c r="BO1926" s="80"/>
      <c r="BP1926" s="69"/>
      <c r="BQ1926" s="69"/>
      <c r="BR1926" s="80"/>
      <c r="BS1926" s="80"/>
      <c r="BT1926" s="69"/>
      <c r="BU1926" s="69"/>
      <c r="BV1926" s="80"/>
      <c r="BW1926" s="80"/>
      <c r="BX1926" s="69"/>
      <c r="BY1926" s="69"/>
      <c r="BZ1926" s="80"/>
      <c r="CA1926" s="80"/>
      <c r="CB1926" s="69"/>
      <c r="CC1926" s="69"/>
      <c r="CD1926" s="80"/>
      <c r="CE1926" s="80"/>
      <c r="CF1926" s="69"/>
      <c r="CG1926" s="69"/>
      <c r="CH1926" s="69"/>
      <c r="CI1926" s="69"/>
      <c r="CJ1926" s="69"/>
      <c r="CK1926" s="69"/>
      <c r="CL1926" s="68"/>
      <c r="CM1926" s="67"/>
      <c r="CN1926" s="67"/>
      <c r="CO1926" s="68"/>
      <c r="CP1926" s="68"/>
      <c r="CQ1926" s="67"/>
      <c r="CR1926" s="67"/>
      <c r="CS1926" s="69"/>
      <c r="CT1926" s="81"/>
      <c r="CU1926" s="69"/>
      <c r="CV1926" s="69"/>
      <c r="CW1926" s="69"/>
      <c r="CX1926" s="69"/>
      <c r="CY1926" s="69"/>
      <c r="CZ1926" s="69"/>
    </row>
    <row r="1927" spans="2:104">
      <c r="B1927" s="69"/>
      <c r="C1927" s="69"/>
      <c r="D1927" s="67"/>
      <c r="E1927" s="69"/>
      <c r="F1927" s="68"/>
      <c r="G1927" s="67"/>
      <c r="H1927" s="69"/>
      <c r="I1927" s="69"/>
      <c r="J1927" s="69"/>
      <c r="K1927" s="69"/>
      <c r="L1927" s="69"/>
      <c r="M1927" s="69"/>
      <c r="N1927" s="69"/>
      <c r="O1927" s="69"/>
      <c r="P1927" s="69"/>
      <c r="Q1927" s="69"/>
      <c r="R1927" s="69"/>
      <c r="S1927" s="80"/>
      <c r="T1927" s="80"/>
      <c r="U1927" s="80"/>
      <c r="V1927" s="80"/>
      <c r="W1927" s="80"/>
      <c r="X1927" s="80"/>
      <c r="Y1927" s="80"/>
      <c r="Z1927" s="80"/>
      <c r="AA1927" s="80"/>
      <c r="AB1927" s="80"/>
      <c r="AC1927" s="80"/>
      <c r="AD1927" s="80"/>
      <c r="AE1927" s="69"/>
      <c r="AF1927" s="69"/>
      <c r="AG1927" s="69"/>
      <c r="AH1927" s="80"/>
      <c r="AI1927" s="80"/>
      <c r="AJ1927" s="69"/>
      <c r="AK1927" s="69"/>
      <c r="AL1927" s="80"/>
      <c r="AM1927" s="80"/>
      <c r="AN1927" s="69"/>
      <c r="AO1927" s="69"/>
      <c r="AP1927" s="80"/>
      <c r="AQ1927" s="80"/>
      <c r="AR1927" s="69"/>
      <c r="AS1927" s="69"/>
      <c r="AT1927" s="80"/>
      <c r="AU1927" s="80"/>
      <c r="AV1927" s="69"/>
      <c r="AW1927" s="69"/>
      <c r="AX1927" s="80"/>
      <c r="AY1927" s="80"/>
      <c r="AZ1927" s="69"/>
      <c r="BA1927" s="69"/>
      <c r="BB1927" s="80"/>
      <c r="BC1927" s="80"/>
      <c r="BD1927" s="69"/>
      <c r="BE1927" s="69"/>
      <c r="BF1927" s="80"/>
      <c r="BG1927" s="80"/>
      <c r="BH1927" s="69"/>
      <c r="BI1927" s="69"/>
      <c r="BJ1927" s="80"/>
      <c r="BK1927" s="80"/>
      <c r="BL1927" s="69"/>
      <c r="BM1927" s="69"/>
      <c r="BN1927" s="80"/>
      <c r="BO1927" s="80"/>
      <c r="BP1927" s="69"/>
      <c r="BQ1927" s="69"/>
      <c r="BR1927" s="80"/>
      <c r="BS1927" s="80"/>
      <c r="BT1927" s="69"/>
      <c r="BU1927" s="69"/>
      <c r="BV1927" s="80"/>
      <c r="BW1927" s="80"/>
      <c r="BX1927" s="69"/>
      <c r="BY1927" s="69"/>
      <c r="BZ1927" s="80"/>
      <c r="CA1927" s="80"/>
      <c r="CB1927" s="69"/>
      <c r="CC1927" s="69"/>
      <c r="CD1927" s="80"/>
      <c r="CE1927" s="80"/>
      <c r="CF1927" s="69"/>
      <c r="CG1927" s="69"/>
      <c r="CH1927" s="69"/>
      <c r="CI1927" s="69"/>
      <c r="CJ1927" s="69"/>
      <c r="CK1927" s="69"/>
      <c r="CL1927" s="68"/>
      <c r="CM1927" s="67"/>
      <c r="CN1927" s="67"/>
      <c r="CO1927" s="68"/>
      <c r="CP1927" s="68"/>
      <c r="CQ1927" s="67"/>
      <c r="CR1927" s="67"/>
      <c r="CS1927" s="69"/>
      <c r="CT1927" s="81"/>
      <c r="CU1927" s="69"/>
      <c r="CV1927" s="69"/>
      <c r="CW1927" s="69"/>
      <c r="CX1927" s="69"/>
      <c r="CY1927" s="69"/>
      <c r="CZ1927" s="69"/>
    </row>
    <row r="1928" spans="2:104">
      <c r="B1928" s="69"/>
      <c r="C1928" s="69"/>
      <c r="D1928" s="67"/>
      <c r="E1928" s="69"/>
      <c r="F1928" s="68"/>
      <c r="G1928" s="67"/>
      <c r="H1928" s="69"/>
      <c r="I1928" s="69"/>
      <c r="J1928" s="69"/>
      <c r="K1928" s="69"/>
      <c r="L1928" s="69"/>
      <c r="M1928" s="69"/>
      <c r="N1928" s="69"/>
      <c r="O1928" s="69"/>
      <c r="P1928" s="69"/>
      <c r="Q1928" s="69"/>
      <c r="R1928" s="69"/>
      <c r="S1928" s="80"/>
      <c r="T1928" s="80"/>
      <c r="U1928" s="80"/>
      <c r="V1928" s="80"/>
      <c r="W1928" s="80"/>
      <c r="X1928" s="80"/>
      <c r="Y1928" s="80"/>
      <c r="Z1928" s="80"/>
      <c r="AA1928" s="80"/>
      <c r="AB1928" s="80"/>
      <c r="AC1928" s="80"/>
      <c r="AD1928" s="80"/>
      <c r="AE1928" s="69"/>
      <c r="AF1928" s="69"/>
      <c r="AG1928" s="69"/>
      <c r="AH1928" s="80"/>
      <c r="AI1928" s="80"/>
      <c r="AJ1928" s="69"/>
      <c r="AK1928" s="69"/>
      <c r="AL1928" s="80"/>
      <c r="AM1928" s="80"/>
      <c r="AN1928" s="69"/>
      <c r="AO1928" s="69"/>
      <c r="AP1928" s="80"/>
      <c r="AQ1928" s="80"/>
      <c r="AR1928" s="69"/>
      <c r="AS1928" s="69"/>
      <c r="AT1928" s="80"/>
      <c r="AU1928" s="80"/>
      <c r="AV1928" s="69"/>
      <c r="AW1928" s="69"/>
      <c r="AX1928" s="80"/>
      <c r="AY1928" s="80"/>
      <c r="AZ1928" s="69"/>
      <c r="BA1928" s="69"/>
      <c r="BB1928" s="80"/>
      <c r="BC1928" s="80"/>
      <c r="BD1928" s="69"/>
      <c r="BE1928" s="69"/>
      <c r="BF1928" s="80"/>
      <c r="BG1928" s="80"/>
      <c r="BH1928" s="69"/>
      <c r="BI1928" s="69"/>
      <c r="BJ1928" s="80"/>
      <c r="BK1928" s="80"/>
      <c r="BL1928" s="69"/>
      <c r="BM1928" s="69"/>
      <c r="BN1928" s="80"/>
      <c r="BO1928" s="80"/>
      <c r="BP1928" s="69"/>
      <c r="BQ1928" s="69"/>
      <c r="BR1928" s="80"/>
      <c r="BS1928" s="80"/>
      <c r="BT1928" s="69"/>
      <c r="BU1928" s="69"/>
      <c r="BV1928" s="80"/>
      <c r="BW1928" s="80"/>
      <c r="BX1928" s="69"/>
      <c r="BY1928" s="69"/>
      <c r="BZ1928" s="80"/>
      <c r="CA1928" s="80"/>
      <c r="CB1928" s="69"/>
      <c r="CC1928" s="69"/>
      <c r="CD1928" s="80"/>
      <c r="CE1928" s="80"/>
      <c r="CF1928" s="69"/>
      <c r="CG1928" s="69"/>
      <c r="CH1928" s="69"/>
      <c r="CI1928" s="69"/>
      <c r="CJ1928" s="69"/>
      <c r="CK1928" s="69"/>
      <c r="CL1928" s="68"/>
      <c r="CM1928" s="67"/>
      <c r="CN1928" s="67"/>
      <c r="CO1928" s="68"/>
      <c r="CP1928" s="68"/>
      <c r="CQ1928" s="67"/>
      <c r="CR1928" s="67"/>
      <c r="CS1928" s="69"/>
      <c r="CT1928" s="81"/>
      <c r="CU1928" s="69"/>
      <c r="CV1928" s="69"/>
      <c r="CW1928" s="69"/>
      <c r="CX1928" s="69"/>
      <c r="CY1928" s="69"/>
      <c r="CZ1928" s="69"/>
    </row>
    <row r="1929" spans="2:104">
      <c r="B1929" s="69"/>
      <c r="C1929" s="69"/>
      <c r="D1929" s="67"/>
      <c r="E1929" s="69"/>
      <c r="F1929" s="68"/>
      <c r="G1929" s="67"/>
      <c r="H1929" s="69"/>
      <c r="I1929" s="69"/>
      <c r="J1929" s="69"/>
      <c r="K1929" s="69"/>
      <c r="L1929" s="69"/>
      <c r="M1929" s="69"/>
      <c r="N1929" s="69"/>
      <c r="O1929" s="69"/>
      <c r="P1929" s="69"/>
      <c r="Q1929" s="69"/>
      <c r="R1929" s="69"/>
      <c r="S1929" s="80"/>
      <c r="T1929" s="80"/>
      <c r="U1929" s="80"/>
      <c r="V1929" s="80"/>
      <c r="W1929" s="80"/>
      <c r="X1929" s="80"/>
      <c r="Y1929" s="80"/>
      <c r="Z1929" s="80"/>
      <c r="AA1929" s="80"/>
      <c r="AB1929" s="80"/>
      <c r="AC1929" s="80"/>
      <c r="AD1929" s="80"/>
      <c r="AE1929" s="69"/>
      <c r="AF1929" s="69"/>
      <c r="AG1929" s="69"/>
      <c r="AH1929" s="80"/>
      <c r="AI1929" s="80"/>
      <c r="AJ1929" s="69"/>
      <c r="AK1929" s="69"/>
      <c r="AL1929" s="80"/>
      <c r="AM1929" s="80"/>
      <c r="AN1929" s="69"/>
      <c r="AO1929" s="69"/>
      <c r="AP1929" s="80"/>
      <c r="AQ1929" s="80"/>
      <c r="AR1929" s="69"/>
      <c r="AS1929" s="69"/>
      <c r="AT1929" s="80"/>
      <c r="AU1929" s="80"/>
      <c r="AV1929" s="69"/>
      <c r="AW1929" s="69"/>
      <c r="AX1929" s="80"/>
      <c r="AY1929" s="80"/>
      <c r="AZ1929" s="69"/>
      <c r="BA1929" s="69"/>
      <c r="BB1929" s="80"/>
      <c r="BC1929" s="80"/>
      <c r="BD1929" s="69"/>
      <c r="BE1929" s="69"/>
      <c r="BF1929" s="80"/>
      <c r="BG1929" s="80"/>
      <c r="BH1929" s="69"/>
      <c r="BI1929" s="69"/>
      <c r="BJ1929" s="80"/>
      <c r="BK1929" s="80"/>
      <c r="BL1929" s="69"/>
      <c r="BM1929" s="69"/>
      <c r="BN1929" s="80"/>
      <c r="BO1929" s="80"/>
      <c r="BP1929" s="69"/>
      <c r="BQ1929" s="69"/>
      <c r="BR1929" s="80"/>
      <c r="BS1929" s="80"/>
      <c r="BT1929" s="69"/>
      <c r="BU1929" s="69"/>
      <c r="BV1929" s="80"/>
      <c r="BW1929" s="80"/>
      <c r="BX1929" s="69"/>
      <c r="BY1929" s="69"/>
      <c r="BZ1929" s="80"/>
      <c r="CA1929" s="80"/>
      <c r="CB1929" s="69"/>
      <c r="CC1929" s="69"/>
      <c r="CD1929" s="80"/>
      <c r="CE1929" s="80"/>
      <c r="CF1929" s="69"/>
      <c r="CG1929" s="69"/>
      <c r="CH1929" s="69"/>
      <c r="CI1929" s="69"/>
      <c r="CJ1929" s="69"/>
      <c r="CK1929" s="69"/>
      <c r="CL1929" s="68"/>
      <c r="CM1929" s="67"/>
      <c r="CN1929" s="67"/>
      <c r="CO1929" s="68"/>
      <c r="CP1929" s="68"/>
      <c r="CQ1929" s="67"/>
      <c r="CR1929" s="67"/>
      <c r="CS1929" s="69"/>
      <c r="CT1929" s="81"/>
      <c r="CU1929" s="69"/>
      <c r="CV1929" s="69"/>
      <c r="CW1929" s="69"/>
      <c r="CX1929" s="69"/>
      <c r="CY1929" s="69"/>
      <c r="CZ1929" s="69"/>
    </row>
    <row r="1930" spans="2:104">
      <c r="B1930" s="69"/>
      <c r="C1930" s="69"/>
      <c r="D1930" s="67"/>
      <c r="E1930" s="69"/>
      <c r="F1930" s="68"/>
      <c r="G1930" s="67"/>
      <c r="H1930" s="69"/>
      <c r="I1930" s="69"/>
      <c r="J1930" s="69"/>
      <c r="K1930" s="69"/>
      <c r="L1930" s="69"/>
      <c r="M1930" s="69"/>
      <c r="N1930" s="69"/>
      <c r="O1930" s="69"/>
      <c r="P1930" s="69"/>
      <c r="Q1930" s="69"/>
      <c r="R1930" s="69"/>
      <c r="S1930" s="80"/>
      <c r="T1930" s="80"/>
      <c r="U1930" s="80"/>
      <c r="V1930" s="80"/>
      <c r="W1930" s="80"/>
      <c r="X1930" s="80"/>
      <c r="Y1930" s="80"/>
      <c r="Z1930" s="80"/>
      <c r="AA1930" s="80"/>
      <c r="AB1930" s="80"/>
      <c r="AC1930" s="80"/>
      <c r="AD1930" s="80"/>
      <c r="AE1930" s="69"/>
      <c r="AF1930" s="69"/>
      <c r="AG1930" s="69"/>
      <c r="AH1930" s="80"/>
      <c r="AI1930" s="80"/>
      <c r="AJ1930" s="69"/>
      <c r="AK1930" s="69"/>
      <c r="AL1930" s="80"/>
      <c r="AM1930" s="80"/>
      <c r="AN1930" s="69"/>
      <c r="AO1930" s="69"/>
      <c r="AP1930" s="80"/>
      <c r="AQ1930" s="80"/>
      <c r="AR1930" s="69"/>
      <c r="AS1930" s="69"/>
      <c r="AT1930" s="80"/>
      <c r="AU1930" s="80"/>
      <c r="AV1930" s="69"/>
      <c r="AW1930" s="69"/>
      <c r="AX1930" s="80"/>
      <c r="AY1930" s="80"/>
      <c r="AZ1930" s="69"/>
      <c r="BA1930" s="69"/>
      <c r="BB1930" s="80"/>
      <c r="BC1930" s="80"/>
      <c r="BD1930" s="69"/>
      <c r="BE1930" s="69"/>
      <c r="BF1930" s="80"/>
      <c r="BG1930" s="80"/>
      <c r="BH1930" s="69"/>
      <c r="BI1930" s="69"/>
      <c r="BJ1930" s="80"/>
      <c r="BK1930" s="80"/>
      <c r="BL1930" s="69"/>
      <c r="BM1930" s="69"/>
      <c r="BN1930" s="80"/>
      <c r="BO1930" s="80"/>
      <c r="BP1930" s="69"/>
      <c r="BQ1930" s="69"/>
      <c r="BR1930" s="80"/>
      <c r="BS1930" s="80"/>
      <c r="BT1930" s="69"/>
      <c r="BU1930" s="69"/>
      <c r="BV1930" s="80"/>
      <c r="BW1930" s="80"/>
      <c r="BX1930" s="69"/>
      <c r="BY1930" s="69"/>
      <c r="BZ1930" s="80"/>
      <c r="CA1930" s="80"/>
      <c r="CB1930" s="69"/>
      <c r="CC1930" s="69"/>
      <c r="CD1930" s="80"/>
      <c r="CE1930" s="80"/>
      <c r="CF1930" s="69"/>
      <c r="CG1930" s="69"/>
      <c r="CH1930" s="69"/>
      <c r="CI1930" s="69"/>
      <c r="CJ1930" s="69"/>
      <c r="CK1930" s="69"/>
      <c r="CL1930" s="68"/>
      <c r="CM1930" s="67"/>
      <c r="CN1930" s="67"/>
      <c r="CO1930" s="68"/>
      <c r="CP1930" s="68"/>
      <c r="CQ1930" s="67"/>
      <c r="CR1930" s="67"/>
      <c r="CS1930" s="69"/>
      <c r="CT1930" s="81"/>
      <c r="CU1930" s="69"/>
      <c r="CV1930" s="69"/>
      <c r="CW1930" s="69"/>
      <c r="CX1930" s="69"/>
      <c r="CY1930" s="69"/>
      <c r="CZ1930" s="69"/>
    </row>
    <row r="1931" spans="2:104">
      <c r="B1931" s="69"/>
      <c r="C1931" s="69"/>
      <c r="D1931" s="67"/>
      <c r="E1931" s="69"/>
      <c r="F1931" s="68"/>
      <c r="G1931" s="67"/>
      <c r="H1931" s="69"/>
      <c r="I1931" s="69"/>
      <c r="J1931" s="69"/>
      <c r="K1931" s="69"/>
      <c r="L1931" s="69"/>
      <c r="M1931" s="69"/>
      <c r="N1931" s="69"/>
      <c r="O1931" s="69"/>
      <c r="P1931" s="69"/>
      <c r="Q1931" s="69"/>
      <c r="R1931" s="69"/>
      <c r="S1931" s="80"/>
      <c r="T1931" s="80"/>
      <c r="U1931" s="80"/>
      <c r="V1931" s="80"/>
      <c r="W1931" s="80"/>
      <c r="X1931" s="80"/>
      <c r="Y1931" s="80"/>
      <c r="Z1931" s="80"/>
      <c r="AA1931" s="80"/>
      <c r="AB1931" s="80"/>
      <c r="AC1931" s="80"/>
      <c r="AD1931" s="80"/>
      <c r="AE1931" s="69"/>
      <c r="AF1931" s="69"/>
      <c r="AG1931" s="69"/>
      <c r="AH1931" s="80"/>
      <c r="AI1931" s="80"/>
      <c r="AJ1931" s="69"/>
      <c r="AK1931" s="69"/>
      <c r="AL1931" s="80"/>
      <c r="AM1931" s="80"/>
      <c r="AN1931" s="69"/>
      <c r="AO1931" s="69"/>
      <c r="AP1931" s="80"/>
      <c r="AQ1931" s="80"/>
      <c r="AR1931" s="69"/>
      <c r="AS1931" s="69"/>
      <c r="AT1931" s="80"/>
      <c r="AU1931" s="80"/>
      <c r="AV1931" s="69"/>
      <c r="AW1931" s="69"/>
      <c r="AX1931" s="80"/>
      <c r="AY1931" s="80"/>
      <c r="AZ1931" s="69"/>
      <c r="BA1931" s="69"/>
      <c r="BB1931" s="80"/>
      <c r="BC1931" s="80"/>
      <c r="BD1931" s="69"/>
      <c r="BE1931" s="69"/>
      <c r="BF1931" s="80"/>
      <c r="BG1931" s="80"/>
      <c r="BH1931" s="69"/>
      <c r="BI1931" s="69"/>
      <c r="BJ1931" s="80"/>
      <c r="BK1931" s="80"/>
      <c r="BL1931" s="69"/>
      <c r="BM1931" s="69"/>
      <c r="BN1931" s="80"/>
      <c r="BO1931" s="80"/>
      <c r="BP1931" s="69"/>
      <c r="BQ1931" s="69"/>
      <c r="BR1931" s="80"/>
      <c r="BS1931" s="80"/>
      <c r="BT1931" s="69"/>
      <c r="BU1931" s="69"/>
      <c r="BV1931" s="80"/>
      <c r="BW1931" s="80"/>
      <c r="BX1931" s="69"/>
      <c r="BY1931" s="69"/>
      <c r="BZ1931" s="80"/>
      <c r="CA1931" s="80"/>
      <c r="CB1931" s="69"/>
      <c r="CC1931" s="69"/>
      <c r="CD1931" s="80"/>
      <c r="CE1931" s="80"/>
      <c r="CF1931" s="69"/>
      <c r="CG1931" s="69"/>
      <c r="CH1931" s="69"/>
      <c r="CI1931" s="69"/>
      <c r="CJ1931" s="69"/>
      <c r="CK1931" s="69"/>
      <c r="CL1931" s="68"/>
      <c r="CM1931" s="67"/>
      <c r="CN1931" s="67"/>
      <c r="CO1931" s="68"/>
      <c r="CP1931" s="68"/>
      <c r="CQ1931" s="67"/>
      <c r="CR1931" s="67"/>
      <c r="CS1931" s="69"/>
      <c r="CT1931" s="81"/>
      <c r="CU1931" s="69"/>
      <c r="CV1931" s="69"/>
      <c r="CW1931" s="69"/>
      <c r="CX1931" s="69"/>
      <c r="CY1931" s="69"/>
      <c r="CZ1931" s="69"/>
    </row>
    <row r="1932" spans="2:104">
      <c r="B1932" s="69"/>
      <c r="C1932" s="69"/>
      <c r="D1932" s="67"/>
      <c r="E1932" s="69"/>
      <c r="F1932" s="68"/>
      <c r="G1932" s="67"/>
      <c r="H1932" s="69"/>
      <c r="I1932" s="69"/>
      <c r="J1932" s="69"/>
      <c r="K1932" s="69"/>
      <c r="L1932" s="69"/>
      <c r="M1932" s="69"/>
      <c r="N1932" s="69"/>
      <c r="O1932" s="69"/>
      <c r="P1932" s="69"/>
      <c r="Q1932" s="69"/>
      <c r="R1932" s="69"/>
      <c r="S1932" s="80"/>
      <c r="T1932" s="80"/>
      <c r="U1932" s="80"/>
      <c r="V1932" s="80"/>
      <c r="W1932" s="80"/>
      <c r="X1932" s="80"/>
      <c r="Y1932" s="80"/>
      <c r="Z1932" s="80"/>
      <c r="AA1932" s="80"/>
      <c r="AB1932" s="80"/>
      <c r="AC1932" s="80"/>
      <c r="AD1932" s="80"/>
      <c r="AE1932" s="69"/>
      <c r="AF1932" s="69"/>
      <c r="AG1932" s="69"/>
      <c r="AH1932" s="80"/>
      <c r="AI1932" s="80"/>
      <c r="AJ1932" s="69"/>
      <c r="AK1932" s="69"/>
      <c r="AL1932" s="80"/>
      <c r="AM1932" s="80"/>
      <c r="AN1932" s="69"/>
      <c r="AO1932" s="69"/>
      <c r="AP1932" s="80"/>
      <c r="AQ1932" s="80"/>
      <c r="AR1932" s="69"/>
      <c r="AS1932" s="69"/>
      <c r="AT1932" s="80"/>
      <c r="AU1932" s="80"/>
      <c r="AV1932" s="69"/>
      <c r="AW1932" s="69"/>
      <c r="AX1932" s="80"/>
      <c r="AY1932" s="80"/>
      <c r="AZ1932" s="69"/>
      <c r="BA1932" s="69"/>
      <c r="BB1932" s="80"/>
      <c r="BC1932" s="80"/>
      <c r="BD1932" s="69"/>
      <c r="BE1932" s="69"/>
      <c r="BF1932" s="80"/>
      <c r="BG1932" s="80"/>
      <c r="BH1932" s="69"/>
      <c r="BI1932" s="69"/>
      <c r="BJ1932" s="80"/>
      <c r="BK1932" s="80"/>
      <c r="BL1932" s="69"/>
      <c r="BM1932" s="69"/>
      <c r="BN1932" s="80"/>
      <c r="BO1932" s="80"/>
      <c r="BP1932" s="69"/>
      <c r="BQ1932" s="69"/>
      <c r="BR1932" s="80"/>
      <c r="BS1932" s="80"/>
      <c r="BT1932" s="69"/>
      <c r="BU1932" s="69"/>
      <c r="BV1932" s="80"/>
      <c r="BW1932" s="80"/>
      <c r="BX1932" s="69"/>
      <c r="BY1932" s="69"/>
      <c r="BZ1932" s="80"/>
      <c r="CA1932" s="80"/>
      <c r="CB1932" s="69"/>
      <c r="CC1932" s="69"/>
      <c r="CD1932" s="80"/>
      <c r="CE1932" s="80"/>
      <c r="CF1932" s="69"/>
      <c r="CG1932" s="69"/>
      <c r="CH1932" s="69"/>
      <c r="CI1932" s="69"/>
      <c r="CJ1932" s="69"/>
      <c r="CK1932" s="69"/>
      <c r="CL1932" s="68"/>
      <c r="CM1932" s="67"/>
      <c r="CN1932" s="67"/>
      <c r="CO1932" s="68"/>
      <c r="CP1932" s="68"/>
      <c r="CQ1932" s="67"/>
      <c r="CR1932" s="67"/>
      <c r="CS1932" s="69"/>
      <c r="CT1932" s="81"/>
      <c r="CU1932" s="69"/>
      <c r="CV1932" s="69"/>
      <c r="CW1932" s="69"/>
      <c r="CX1932" s="69"/>
      <c r="CY1932" s="69"/>
      <c r="CZ1932" s="69"/>
    </row>
    <row r="1933" spans="2:104">
      <c r="B1933" s="69"/>
      <c r="C1933" s="69"/>
      <c r="D1933" s="67"/>
      <c r="E1933" s="69"/>
      <c r="F1933" s="68"/>
      <c r="G1933" s="67"/>
      <c r="H1933" s="69"/>
      <c r="I1933" s="69"/>
      <c r="J1933" s="69"/>
      <c r="K1933" s="69"/>
      <c r="L1933" s="69"/>
      <c r="M1933" s="69"/>
      <c r="N1933" s="69"/>
      <c r="O1933" s="69"/>
      <c r="P1933" s="69"/>
      <c r="Q1933" s="69"/>
      <c r="R1933" s="69"/>
      <c r="S1933" s="80"/>
      <c r="T1933" s="80"/>
      <c r="U1933" s="80"/>
      <c r="V1933" s="80"/>
      <c r="W1933" s="80"/>
      <c r="X1933" s="80"/>
      <c r="Y1933" s="80"/>
      <c r="Z1933" s="80"/>
      <c r="AA1933" s="80"/>
      <c r="AB1933" s="80"/>
      <c r="AC1933" s="80"/>
      <c r="AD1933" s="80"/>
      <c r="AE1933" s="69"/>
      <c r="AF1933" s="69"/>
      <c r="AG1933" s="69"/>
      <c r="AH1933" s="80"/>
      <c r="AI1933" s="80"/>
      <c r="AJ1933" s="69"/>
      <c r="AK1933" s="69"/>
      <c r="AL1933" s="80"/>
      <c r="AM1933" s="80"/>
      <c r="AN1933" s="69"/>
      <c r="AO1933" s="69"/>
      <c r="AP1933" s="80"/>
      <c r="AQ1933" s="80"/>
      <c r="AR1933" s="69"/>
      <c r="AS1933" s="69"/>
      <c r="AT1933" s="80"/>
      <c r="AU1933" s="80"/>
      <c r="AV1933" s="69"/>
      <c r="AW1933" s="69"/>
      <c r="AX1933" s="80"/>
      <c r="AY1933" s="80"/>
      <c r="AZ1933" s="69"/>
      <c r="BA1933" s="69"/>
      <c r="BB1933" s="80"/>
      <c r="BC1933" s="80"/>
      <c r="BD1933" s="69"/>
      <c r="BE1933" s="69"/>
      <c r="BF1933" s="80"/>
      <c r="BG1933" s="80"/>
      <c r="BH1933" s="69"/>
      <c r="BI1933" s="69"/>
      <c r="BJ1933" s="80"/>
      <c r="BK1933" s="80"/>
      <c r="BL1933" s="69"/>
      <c r="BM1933" s="69"/>
      <c r="BN1933" s="80"/>
      <c r="BO1933" s="80"/>
      <c r="BP1933" s="69"/>
      <c r="BQ1933" s="69"/>
      <c r="BR1933" s="80"/>
      <c r="BS1933" s="80"/>
      <c r="BT1933" s="69"/>
      <c r="BU1933" s="69"/>
      <c r="BV1933" s="80"/>
      <c r="BW1933" s="80"/>
      <c r="BX1933" s="69"/>
      <c r="BY1933" s="69"/>
      <c r="BZ1933" s="80"/>
      <c r="CA1933" s="80"/>
      <c r="CB1933" s="69"/>
      <c r="CC1933" s="69"/>
      <c r="CD1933" s="80"/>
      <c r="CE1933" s="80"/>
      <c r="CF1933" s="69"/>
      <c r="CG1933" s="69"/>
      <c r="CH1933" s="69"/>
      <c r="CI1933" s="69"/>
      <c r="CJ1933" s="69"/>
      <c r="CK1933" s="69"/>
      <c r="CL1933" s="68"/>
      <c r="CM1933" s="67"/>
      <c r="CN1933" s="67"/>
      <c r="CO1933" s="68"/>
      <c r="CP1933" s="68"/>
      <c r="CQ1933" s="67"/>
      <c r="CR1933" s="67"/>
      <c r="CS1933" s="69"/>
      <c r="CT1933" s="81"/>
      <c r="CU1933" s="69"/>
      <c r="CV1933" s="69"/>
      <c r="CW1933" s="69"/>
      <c r="CX1933" s="69"/>
      <c r="CY1933" s="69"/>
      <c r="CZ1933" s="69"/>
    </row>
    <row r="1934" spans="2:104">
      <c r="B1934" s="69"/>
      <c r="C1934" s="69"/>
      <c r="D1934" s="67"/>
      <c r="E1934" s="69"/>
      <c r="F1934" s="68"/>
      <c r="G1934" s="67"/>
      <c r="H1934" s="69"/>
      <c r="I1934" s="69"/>
      <c r="J1934" s="69"/>
      <c r="K1934" s="69"/>
      <c r="L1934" s="69"/>
      <c r="M1934" s="69"/>
      <c r="N1934" s="69"/>
      <c r="O1934" s="69"/>
      <c r="P1934" s="69"/>
      <c r="Q1934" s="69"/>
      <c r="R1934" s="69"/>
      <c r="S1934" s="80"/>
      <c r="T1934" s="80"/>
      <c r="U1934" s="80"/>
      <c r="V1934" s="80"/>
      <c r="W1934" s="80"/>
      <c r="X1934" s="80"/>
      <c r="Y1934" s="80"/>
      <c r="Z1934" s="80"/>
      <c r="AA1934" s="80"/>
      <c r="AB1934" s="80"/>
      <c r="AC1934" s="80"/>
      <c r="AD1934" s="80"/>
      <c r="AE1934" s="69"/>
      <c r="AF1934" s="69"/>
      <c r="AG1934" s="69"/>
      <c r="AH1934" s="80"/>
      <c r="AI1934" s="80"/>
      <c r="AJ1934" s="69"/>
      <c r="AK1934" s="69"/>
      <c r="AL1934" s="80"/>
      <c r="AM1934" s="80"/>
      <c r="AN1934" s="69"/>
      <c r="AO1934" s="69"/>
      <c r="AP1934" s="80"/>
      <c r="AQ1934" s="80"/>
      <c r="AR1934" s="69"/>
      <c r="AS1934" s="69"/>
      <c r="AT1934" s="80"/>
      <c r="AU1934" s="80"/>
      <c r="AV1934" s="69"/>
      <c r="AW1934" s="69"/>
      <c r="AX1934" s="80"/>
      <c r="AY1934" s="80"/>
      <c r="AZ1934" s="69"/>
      <c r="BA1934" s="69"/>
      <c r="BB1934" s="80"/>
      <c r="BC1934" s="80"/>
      <c r="BD1934" s="69"/>
      <c r="BE1934" s="69"/>
      <c r="BF1934" s="80"/>
      <c r="BG1934" s="80"/>
      <c r="BH1934" s="69"/>
      <c r="BI1934" s="69"/>
      <c r="BJ1934" s="80"/>
      <c r="BK1934" s="80"/>
      <c r="BL1934" s="69"/>
      <c r="BM1934" s="69"/>
      <c r="BN1934" s="80"/>
      <c r="BO1934" s="80"/>
      <c r="BP1934" s="69"/>
      <c r="BQ1934" s="69"/>
      <c r="BR1934" s="80"/>
      <c r="BS1934" s="80"/>
      <c r="BT1934" s="69"/>
      <c r="BU1934" s="69"/>
      <c r="BV1934" s="80"/>
      <c r="BW1934" s="80"/>
      <c r="BX1934" s="69"/>
      <c r="BY1934" s="69"/>
      <c r="BZ1934" s="80"/>
      <c r="CA1934" s="80"/>
      <c r="CB1934" s="69"/>
      <c r="CC1934" s="69"/>
      <c r="CD1934" s="80"/>
      <c r="CE1934" s="80"/>
      <c r="CF1934" s="69"/>
      <c r="CG1934" s="69"/>
      <c r="CH1934" s="69"/>
      <c r="CI1934" s="69"/>
      <c r="CJ1934" s="69"/>
      <c r="CK1934" s="69"/>
      <c r="CL1934" s="68"/>
      <c r="CM1934" s="67"/>
      <c r="CN1934" s="67"/>
      <c r="CO1934" s="68"/>
      <c r="CP1934" s="68"/>
      <c r="CQ1934" s="67"/>
      <c r="CR1934" s="67"/>
      <c r="CS1934" s="69"/>
      <c r="CT1934" s="81"/>
      <c r="CU1934" s="69"/>
      <c r="CV1934" s="69"/>
      <c r="CW1934" s="69"/>
      <c r="CX1934" s="69"/>
      <c r="CY1934" s="69"/>
      <c r="CZ1934" s="69"/>
    </row>
    <row r="1935" spans="2:104">
      <c r="B1935" s="69"/>
      <c r="C1935" s="69"/>
      <c r="D1935" s="67"/>
      <c r="E1935" s="69"/>
      <c r="F1935" s="68"/>
      <c r="G1935" s="67"/>
      <c r="H1935" s="69"/>
      <c r="I1935" s="69"/>
      <c r="J1935" s="69"/>
      <c r="K1935" s="69"/>
      <c r="L1935" s="69"/>
      <c r="M1935" s="69"/>
      <c r="N1935" s="69"/>
      <c r="O1935" s="69"/>
      <c r="P1935" s="69"/>
      <c r="Q1935" s="69"/>
      <c r="R1935" s="69"/>
      <c r="S1935" s="80"/>
      <c r="T1935" s="80"/>
      <c r="U1935" s="80"/>
      <c r="V1935" s="80"/>
      <c r="W1935" s="80"/>
      <c r="X1935" s="80"/>
      <c r="Y1935" s="80"/>
      <c r="Z1935" s="80"/>
      <c r="AA1935" s="80"/>
      <c r="AB1935" s="80"/>
      <c r="AC1935" s="80"/>
      <c r="AD1935" s="80"/>
      <c r="AE1935" s="69"/>
      <c r="AF1935" s="69"/>
      <c r="AG1935" s="69"/>
      <c r="AH1935" s="80"/>
      <c r="AI1935" s="80"/>
      <c r="AJ1935" s="69"/>
      <c r="AK1935" s="69"/>
      <c r="AL1935" s="80"/>
      <c r="AM1935" s="80"/>
      <c r="AN1935" s="69"/>
      <c r="AO1935" s="69"/>
      <c r="AP1935" s="80"/>
      <c r="AQ1935" s="80"/>
      <c r="AR1935" s="69"/>
      <c r="AS1935" s="69"/>
      <c r="AT1935" s="80"/>
      <c r="AU1935" s="80"/>
      <c r="AV1935" s="69"/>
      <c r="AW1935" s="69"/>
      <c r="AX1935" s="80"/>
      <c r="AY1935" s="80"/>
      <c r="AZ1935" s="69"/>
      <c r="BA1935" s="69"/>
      <c r="BB1935" s="80"/>
      <c r="BC1935" s="80"/>
      <c r="BD1935" s="69"/>
      <c r="BE1935" s="69"/>
      <c r="BF1935" s="80"/>
      <c r="BG1935" s="80"/>
      <c r="BH1935" s="69"/>
      <c r="BI1935" s="69"/>
      <c r="BJ1935" s="80"/>
      <c r="BK1935" s="80"/>
      <c r="BL1935" s="69"/>
      <c r="BM1935" s="69"/>
      <c r="BN1935" s="80"/>
      <c r="BO1935" s="80"/>
      <c r="BP1935" s="69"/>
      <c r="BQ1935" s="69"/>
      <c r="BR1935" s="80"/>
      <c r="BS1935" s="80"/>
      <c r="BT1935" s="69"/>
      <c r="BU1935" s="69"/>
      <c r="BV1935" s="80"/>
      <c r="BW1935" s="80"/>
      <c r="BX1935" s="69"/>
      <c r="BY1935" s="69"/>
      <c r="BZ1935" s="80"/>
      <c r="CA1935" s="80"/>
      <c r="CB1935" s="69"/>
      <c r="CC1935" s="69"/>
      <c r="CD1935" s="80"/>
      <c r="CE1935" s="80"/>
      <c r="CF1935" s="69"/>
      <c r="CG1935" s="69"/>
      <c r="CH1935" s="69"/>
      <c r="CI1935" s="69"/>
      <c r="CJ1935" s="69"/>
      <c r="CK1935" s="69"/>
      <c r="CL1935" s="68"/>
      <c r="CM1935" s="67"/>
      <c r="CN1935" s="67"/>
      <c r="CO1935" s="68"/>
      <c r="CP1935" s="68"/>
      <c r="CQ1935" s="67"/>
      <c r="CR1935" s="67"/>
      <c r="CS1935" s="69"/>
      <c r="CT1935" s="81"/>
      <c r="CU1935" s="69"/>
      <c r="CV1935" s="69"/>
      <c r="CW1935" s="69"/>
      <c r="CX1935" s="69"/>
      <c r="CY1935" s="69"/>
      <c r="CZ1935" s="69"/>
    </row>
    <row r="1936" spans="2:104">
      <c r="B1936" s="69"/>
      <c r="C1936" s="69"/>
      <c r="D1936" s="67"/>
      <c r="E1936" s="69"/>
      <c r="F1936" s="68"/>
      <c r="G1936" s="67"/>
      <c r="H1936" s="69"/>
      <c r="I1936" s="69"/>
      <c r="J1936" s="69"/>
      <c r="K1936" s="69"/>
      <c r="L1936" s="69"/>
      <c r="M1936" s="69"/>
      <c r="N1936" s="69"/>
      <c r="O1936" s="69"/>
      <c r="P1936" s="69"/>
      <c r="Q1936" s="69"/>
      <c r="R1936" s="69"/>
      <c r="S1936" s="80"/>
      <c r="T1936" s="80"/>
      <c r="U1936" s="80"/>
      <c r="V1936" s="80"/>
      <c r="W1936" s="80"/>
      <c r="X1936" s="80"/>
      <c r="Y1936" s="80"/>
      <c r="Z1936" s="80"/>
      <c r="AA1936" s="80"/>
      <c r="AB1936" s="80"/>
      <c r="AC1936" s="80"/>
      <c r="AD1936" s="80"/>
      <c r="AE1936" s="69"/>
      <c r="AF1936" s="69"/>
      <c r="AG1936" s="69"/>
      <c r="AH1936" s="80"/>
      <c r="AI1936" s="80"/>
      <c r="AJ1936" s="69"/>
      <c r="AK1936" s="69"/>
      <c r="AL1936" s="80"/>
      <c r="AM1936" s="80"/>
      <c r="AN1936" s="69"/>
      <c r="AO1936" s="69"/>
      <c r="AP1936" s="80"/>
      <c r="AQ1936" s="80"/>
      <c r="AR1936" s="69"/>
      <c r="AS1936" s="69"/>
      <c r="AT1936" s="80"/>
      <c r="AU1936" s="80"/>
      <c r="AV1936" s="69"/>
      <c r="AW1936" s="69"/>
      <c r="AX1936" s="80"/>
      <c r="AY1936" s="80"/>
      <c r="AZ1936" s="69"/>
      <c r="BA1936" s="69"/>
      <c r="BB1936" s="80"/>
      <c r="BC1936" s="80"/>
      <c r="BD1936" s="69"/>
      <c r="BE1936" s="69"/>
      <c r="BF1936" s="80"/>
      <c r="BG1936" s="80"/>
      <c r="BH1936" s="69"/>
      <c r="BI1936" s="69"/>
      <c r="BJ1936" s="80"/>
      <c r="BK1936" s="80"/>
      <c r="BL1936" s="69"/>
      <c r="BM1936" s="69"/>
      <c r="BN1936" s="80"/>
      <c r="BO1936" s="80"/>
      <c r="BP1936" s="69"/>
      <c r="BQ1936" s="69"/>
      <c r="BR1936" s="80"/>
      <c r="BS1936" s="80"/>
      <c r="BT1936" s="69"/>
      <c r="BU1936" s="69"/>
      <c r="BV1936" s="80"/>
      <c r="BW1936" s="80"/>
      <c r="BX1936" s="69"/>
      <c r="BY1936" s="69"/>
      <c r="BZ1936" s="80"/>
      <c r="CA1936" s="80"/>
      <c r="CB1936" s="69"/>
      <c r="CC1936" s="69"/>
      <c r="CD1936" s="80"/>
      <c r="CE1936" s="80"/>
      <c r="CF1936" s="69"/>
      <c r="CG1936" s="69"/>
      <c r="CH1936" s="69"/>
      <c r="CI1936" s="69"/>
      <c r="CJ1936" s="69"/>
      <c r="CK1936" s="69"/>
      <c r="CL1936" s="68"/>
      <c r="CM1936" s="67"/>
      <c r="CN1936" s="67"/>
      <c r="CO1936" s="68"/>
      <c r="CP1936" s="68"/>
      <c r="CQ1936" s="67"/>
      <c r="CR1936" s="67"/>
      <c r="CS1936" s="69"/>
      <c r="CT1936" s="81"/>
      <c r="CU1936" s="69"/>
      <c r="CV1936" s="69"/>
      <c r="CW1936" s="69"/>
      <c r="CX1936" s="69"/>
      <c r="CY1936" s="69"/>
      <c r="CZ1936" s="69"/>
    </row>
    <row r="1937" spans="2:104">
      <c r="B1937" s="69"/>
      <c r="C1937" s="69"/>
      <c r="D1937" s="67"/>
      <c r="E1937" s="69"/>
      <c r="F1937" s="68"/>
      <c r="G1937" s="67"/>
      <c r="H1937" s="69"/>
      <c r="I1937" s="69"/>
      <c r="J1937" s="69"/>
      <c r="K1937" s="69"/>
      <c r="L1937" s="69"/>
      <c r="M1937" s="69"/>
      <c r="N1937" s="69"/>
      <c r="O1937" s="69"/>
      <c r="P1937" s="69"/>
      <c r="Q1937" s="69"/>
      <c r="R1937" s="69"/>
      <c r="S1937" s="80"/>
      <c r="T1937" s="80"/>
      <c r="U1937" s="80"/>
      <c r="V1937" s="80"/>
      <c r="W1937" s="80"/>
      <c r="X1937" s="80"/>
      <c r="Y1937" s="80"/>
      <c r="Z1937" s="80"/>
      <c r="AA1937" s="80"/>
      <c r="AB1937" s="80"/>
      <c r="AC1937" s="80"/>
      <c r="AD1937" s="80"/>
      <c r="AE1937" s="69"/>
      <c r="AF1937" s="69"/>
      <c r="AG1937" s="69"/>
      <c r="AH1937" s="80"/>
      <c r="AI1937" s="80"/>
      <c r="AJ1937" s="69"/>
      <c r="AK1937" s="69"/>
      <c r="AL1937" s="80"/>
      <c r="AM1937" s="80"/>
      <c r="AN1937" s="69"/>
      <c r="AO1937" s="69"/>
      <c r="AP1937" s="80"/>
      <c r="AQ1937" s="80"/>
      <c r="AR1937" s="69"/>
      <c r="AS1937" s="69"/>
      <c r="AT1937" s="80"/>
      <c r="AU1937" s="80"/>
      <c r="AV1937" s="69"/>
      <c r="AW1937" s="69"/>
      <c r="AX1937" s="80"/>
      <c r="AY1937" s="80"/>
      <c r="AZ1937" s="69"/>
      <c r="BA1937" s="69"/>
      <c r="BB1937" s="80"/>
      <c r="BC1937" s="80"/>
      <c r="BD1937" s="69"/>
      <c r="BE1937" s="69"/>
      <c r="BF1937" s="80"/>
      <c r="BG1937" s="80"/>
      <c r="BH1937" s="69"/>
      <c r="BI1937" s="69"/>
      <c r="BJ1937" s="80"/>
      <c r="BK1937" s="80"/>
      <c r="BL1937" s="69"/>
      <c r="BM1937" s="69"/>
      <c r="BN1937" s="80"/>
      <c r="BO1937" s="80"/>
      <c r="BP1937" s="69"/>
      <c r="BQ1937" s="69"/>
      <c r="BR1937" s="80"/>
      <c r="BS1937" s="80"/>
      <c r="BT1937" s="69"/>
      <c r="BU1937" s="69"/>
      <c r="BV1937" s="80"/>
      <c r="BW1937" s="80"/>
      <c r="BX1937" s="69"/>
      <c r="BY1937" s="69"/>
      <c r="BZ1937" s="80"/>
      <c r="CA1937" s="80"/>
      <c r="CB1937" s="69"/>
      <c r="CC1937" s="69"/>
      <c r="CD1937" s="80"/>
      <c r="CE1937" s="80"/>
      <c r="CF1937" s="69"/>
      <c r="CG1937" s="69"/>
      <c r="CH1937" s="69"/>
      <c r="CI1937" s="69"/>
      <c r="CJ1937" s="69"/>
      <c r="CK1937" s="69"/>
      <c r="CL1937" s="68"/>
      <c r="CM1937" s="67"/>
      <c r="CN1937" s="67"/>
      <c r="CO1937" s="68"/>
      <c r="CP1937" s="68"/>
      <c r="CQ1937" s="67"/>
      <c r="CR1937" s="67"/>
      <c r="CS1937" s="69"/>
      <c r="CT1937" s="81"/>
      <c r="CU1937" s="69"/>
      <c r="CV1937" s="69"/>
      <c r="CW1937" s="69"/>
      <c r="CX1937" s="69"/>
      <c r="CY1937" s="69"/>
      <c r="CZ1937" s="69"/>
    </row>
    <row r="1938" spans="2:104">
      <c r="B1938" s="69"/>
      <c r="C1938" s="69"/>
      <c r="D1938" s="67"/>
      <c r="E1938" s="69"/>
      <c r="F1938" s="68"/>
      <c r="G1938" s="67"/>
      <c r="H1938" s="69"/>
      <c r="I1938" s="69"/>
      <c r="J1938" s="69"/>
      <c r="K1938" s="69"/>
      <c r="L1938" s="69"/>
      <c r="M1938" s="69"/>
      <c r="N1938" s="69"/>
      <c r="O1938" s="69"/>
      <c r="P1938" s="69"/>
      <c r="Q1938" s="69"/>
      <c r="R1938" s="69"/>
      <c r="S1938" s="80"/>
      <c r="T1938" s="80"/>
      <c r="U1938" s="80"/>
      <c r="V1938" s="80"/>
      <c r="W1938" s="80"/>
      <c r="X1938" s="80"/>
      <c r="Y1938" s="80"/>
      <c r="Z1938" s="80"/>
      <c r="AA1938" s="80"/>
      <c r="AB1938" s="80"/>
      <c r="AC1938" s="80"/>
      <c r="AD1938" s="80"/>
      <c r="AE1938" s="69"/>
      <c r="AF1938" s="69"/>
      <c r="AG1938" s="69"/>
      <c r="AH1938" s="80"/>
      <c r="AI1938" s="80"/>
      <c r="AJ1938" s="69"/>
      <c r="AK1938" s="69"/>
      <c r="AL1938" s="80"/>
      <c r="AM1938" s="80"/>
      <c r="AN1938" s="69"/>
      <c r="AO1938" s="69"/>
      <c r="AP1938" s="80"/>
      <c r="AQ1938" s="80"/>
      <c r="AR1938" s="69"/>
      <c r="AS1938" s="69"/>
      <c r="AT1938" s="80"/>
      <c r="AU1938" s="80"/>
      <c r="AV1938" s="69"/>
      <c r="AW1938" s="69"/>
      <c r="AX1938" s="80"/>
      <c r="AY1938" s="80"/>
      <c r="AZ1938" s="69"/>
      <c r="BA1938" s="69"/>
      <c r="BB1938" s="80"/>
      <c r="BC1938" s="80"/>
      <c r="BD1938" s="69"/>
      <c r="BE1938" s="69"/>
      <c r="BF1938" s="80"/>
      <c r="BG1938" s="80"/>
      <c r="BH1938" s="69"/>
      <c r="BI1938" s="69"/>
      <c r="BJ1938" s="80"/>
      <c r="BK1938" s="80"/>
      <c r="BL1938" s="69"/>
      <c r="BM1938" s="69"/>
      <c r="BN1938" s="80"/>
      <c r="BO1938" s="80"/>
      <c r="BP1938" s="69"/>
      <c r="BQ1938" s="69"/>
      <c r="BR1938" s="80"/>
      <c r="BS1938" s="80"/>
      <c r="BT1938" s="69"/>
      <c r="BU1938" s="69"/>
      <c r="BV1938" s="80"/>
      <c r="BW1938" s="80"/>
      <c r="BX1938" s="69"/>
      <c r="BY1938" s="69"/>
      <c r="BZ1938" s="80"/>
      <c r="CA1938" s="80"/>
      <c r="CB1938" s="69"/>
      <c r="CC1938" s="69"/>
      <c r="CD1938" s="80"/>
      <c r="CE1938" s="80"/>
      <c r="CF1938" s="69"/>
      <c r="CG1938" s="69"/>
      <c r="CH1938" s="69"/>
      <c r="CI1938" s="69"/>
      <c r="CJ1938" s="69"/>
      <c r="CK1938" s="69"/>
      <c r="CL1938" s="68"/>
      <c r="CM1938" s="67"/>
      <c r="CN1938" s="67"/>
      <c r="CO1938" s="68"/>
      <c r="CP1938" s="68"/>
      <c r="CQ1938" s="67"/>
      <c r="CR1938" s="67"/>
      <c r="CS1938" s="69"/>
      <c r="CT1938" s="81"/>
      <c r="CU1938" s="69"/>
      <c r="CV1938" s="69"/>
      <c r="CW1938" s="69"/>
      <c r="CX1938" s="69"/>
      <c r="CY1938" s="69"/>
      <c r="CZ1938" s="69"/>
    </row>
    <row r="1939" spans="2:104">
      <c r="B1939" s="69"/>
      <c r="C1939" s="69"/>
      <c r="D1939" s="67"/>
      <c r="E1939" s="69"/>
      <c r="F1939" s="68"/>
      <c r="G1939" s="67"/>
      <c r="H1939" s="69"/>
      <c r="I1939" s="69"/>
      <c r="J1939" s="69"/>
      <c r="K1939" s="69"/>
      <c r="L1939" s="69"/>
      <c r="M1939" s="69"/>
      <c r="N1939" s="69"/>
      <c r="O1939" s="69"/>
      <c r="P1939" s="69"/>
      <c r="Q1939" s="69"/>
      <c r="R1939" s="69"/>
      <c r="S1939" s="80"/>
      <c r="T1939" s="80"/>
      <c r="U1939" s="80"/>
      <c r="V1939" s="80"/>
      <c r="W1939" s="80"/>
      <c r="X1939" s="80"/>
      <c r="Y1939" s="80"/>
      <c r="Z1939" s="80"/>
      <c r="AA1939" s="80"/>
      <c r="AB1939" s="80"/>
      <c r="AC1939" s="80"/>
      <c r="AD1939" s="80"/>
      <c r="AE1939" s="69"/>
      <c r="AF1939" s="69"/>
      <c r="AG1939" s="69"/>
      <c r="AH1939" s="80"/>
      <c r="AI1939" s="80"/>
      <c r="AJ1939" s="69"/>
      <c r="AK1939" s="69"/>
      <c r="AL1939" s="80"/>
      <c r="AM1939" s="80"/>
      <c r="AN1939" s="69"/>
      <c r="AO1939" s="69"/>
      <c r="AP1939" s="80"/>
      <c r="AQ1939" s="80"/>
      <c r="AR1939" s="69"/>
      <c r="AS1939" s="69"/>
      <c r="AT1939" s="80"/>
      <c r="AU1939" s="80"/>
      <c r="AV1939" s="69"/>
      <c r="AW1939" s="69"/>
      <c r="AX1939" s="80"/>
      <c r="AY1939" s="80"/>
      <c r="AZ1939" s="69"/>
      <c r="BA1939" s="69"/>
      <c r="BB1939" s="80"/>
      <c r="BC1939" s="80"/>
      <c r="BD1939" s="69"/>
      <c r="BE1939" s="69"/>
      <c r="BF1939" s="80"/>
      <c r="BG1939" s="80"/>
      <c r="BH1939" s="69"/>
      <c r="BI1939" s="69"/>
      <c r="BJ1939" s="80"/>
      <c r="BK1939" s="80"/>
      <c r="BL1939" s="69"/>
      <c r="BM1939" s="69"/>
      <c r="BN1939" s="80"/>
      <c r="BO1939" s="80"/>
      <c r="BP1939" s="69"/>
      <c r="BQ1939" s="69"/>
      <c r="BR1939" s="80"/>
      <c r="BS1939" s="80"/>
      <c r="BT1939" s="69"/>
      <c r="BU1939" s="69"/>
      <c r="BV1939" s="80"/>
      <c r="BW1939" s="80"/>
      <c r="BX1939" s="69"/>
      <c r="BY1939" s="69"/>
      <c r="BZ1939" s="80"/>
      <c r="CA1939" s="80"/>
      <c r="CB1939" s="69"/>
      <c r="CC1939" s="69"/>
      <c r="CD1939" s="80"/>
      <c r="CE1939" s="80"/>
      <c r="CF1939" s="69"/>
      <c r="CG1939" s="69"/>
      <c r="CH1939" s="69"/>
      <c r="CI1939" s="69"/>
      <c r="CJ1939" s="69"/>
      <c r="CK1939" s="69"/>
      <c r="CL1939" s="68"/>
      <c r="CM1939" s="67"/>
      <c r="CN1939" s="67"/>
      <c r="CO1939" s="68"/>
      <c r="CP1939" s="68"/>
      <c r="CQ1939" s="67"/>
      <c r="CR1939" s="67"/>
      <c r="CS1939" s="69"/>
      <c r="CT1939" s="81"/>
      <c r="CU1939" s="69"/>
      <c r="CV1939" s="69"/>
      <c r="CW1939" s="69"/>
      <c r="CX1939" s="69"/>
      <c r="CY1939" s="69"/>
      <c r="CZ1939" s="69"/>
    </row>
    <row r="1940" spans="2:104">
      <c r="B1940" s="69"/>
      <c r="C1940" s="69"/>
      <c r="D1940" s="67"/>
      <c r="E1940" s="69"/>
      <c r="F1940" s="68"/>
      <c r="G1940" s="67"/>
      <c r="H1940" s="69"/>
      <c r="I1940" s="69"/>
      <c r="J1940" s="69"/>
      <c r="K1940" s="69"/>
      <c r="L1940" s="69"/>
      <c r="M1940" s="69"/>
      <c r="N1940" s="69"/>
      <c r="O1940" s="69"/>
      <c r="P1940" s="69"/>
      <c r="Q1940" s="69"/>
      <c r="R1940" s="69"/>
      <c r="S1940" s="80"/>
      <c r="T1940" s="80"/>
      <c r="U1940" s="80"/>
      <c r="V1940" s="80"/>
      <c r="W1940" s="80"/>
      <c r="X1940" s="80"/>
      <c r="Y1940" s="80"/>
      <c r="Z1940" s="80"/>
      <c r="AA1940" s="80"/>
      <c r="AB1940" s="80"/>
      <c r="AC1940" s="80"/>
      <c r="AD1940" s="80"/>
      <c r="AE1940" s="69"/>
      <c r="AF1940" s="69"/>
      <c r="AG1940" s="69"/>
      <c r="AH1940" s="80"/>
      <c r="AI1940" s="80"/>
      <c r="AJ1940" s="69"/>
      <c r="AK1940" s="69"/>
      <c r="AL1940" s="80"/>
      <c r="AM1940" s="80"/>
      <c r="AN1940" s="69"/>
      <c r="AO1940" s="69"/>
      <c r="AP1940" s="80"/>
      <c r="AQ1940" s="80"/>
      <c r="AR1940" s="69"/>
      <c r="AS1940" s="69"/>
      <c r="AT1940" s="80"/>
      <c r="AU1940" s="80"/>
      <c r="AV1940" s="69"/>
      <c r="AW1940" s="69"/>
      <c r="AX1940" s="80"/>
      <c r="AY1940" s="80"/>
      <c r="AZ1940" s="69"/>
      <c r="BA1940" s="69"/>
      <c r="BB1940" s="80"/>
      <c r="BC1940" s="80"/>
      <c r="BD1940" s="69"/>
      <c r="BE1940" s="69"/>
      <c r="BF1940" s="80"/>
      <c r="BG1940" s="80"/>
      <c r="BH1940" s="69"/>
      <c r="BI1940" s="69"/>
      <c r="BJ1940" s="80"/>
      <c r="BK1940" s="80"/>
      <c r="BL1940" s="69"/>
      <c r="BM1940" s="69"/>
      <c r="BN1940" s="80"/>
      <c r="BO1940" s="80"/>
      <c r="BP1940" s="69"/>
      <c r="BQ1940" s="69"/>
      <c r="BR1940" s="80"/>
      <c r="BS1940" s="80"/>
      <c r="BT1940" s="69"/>
      <c r="BU1940" s="69"/>
      <c r="BV1940" s="80"/>
      <c r="BW1940" s="80"/>
      <c r="BX1940" s="69"/>
      <c r="BY1940" s="69"/>
      <c r="BZ1940" s="80"/>
      <c r="CA1940" s="80"/>
      <c r="CB1940" s="69"/>
      <c r="CC1940" s="69"/>
      <c r="CD1940" s="80"/>
      <c r="CE1940" s="80"/>
      <c r="CF1940" s="69"/>
      <c r="CG1940" s="69"/>
      <c r="CH1940" s="69"/>
      <c r="CI1940" s="69"/>
      <c r="CJ1940" s="69"/>
      <c r="CK1940" s="69"/>
      <c r="CL1940" s="68"/>
      <c r="CM1940" s="67"/>
      <c r="CN1940" s="67"/>
      <c r="CO1940" s="68"/>
      <c r="CP1940" s="68"/>
      <c r="CQ1940" s="67"/>
      <c r="CR1940" s="67"/>
      <c r="CS1940" s="69"/>
      <c r="CT1940" s="81"/>
      <c r="CU1940" s="69"/>
      <c r="CV1940" s="69"/>
      <c r="CW1940" s="69"/>
      <c r="CX1940" s="69"/>
      <c r="CY1940" s="69"/>
      <c r="CZ1940" s="69"/>
    </row>
    <row r="1941" spans="2:104">
      <c r="B1941" s="69"/>
      <c r="C1941" s="69"/>
      <c r="D1941" s="67"/>
      <c r="E1941" s="69"/>
      <c r="F1941" s="68"/>
      <c r="G1941" s="67"/>
      <c r="H1941" s="69"/>
      <c r="I1941" s="69"/>
      <c r="J1941" s="69"/>
      <c r="K1941" s="69"/>
      <c r="L1941" s="69"/>
      <c r="M1941" s="69"/>
      <c r="N1941" s="69"/>
      <c r="O1941" s="69"/>
      <c r="P1941" s="69"/>
      <c r="Q1941" s="69"/>
      <c r="R1941" s="69"/>
      <c r="S1941" s="80"/>
      <c r="T1941" s="80"/>
      <c r="U1941" s="80"/>
      <c r="V1941" s="80"/>
      <c r="W1941" s="80"/>
      <c r="X1941" s="80"/>
      <c r="Y1941" s="80"/>
      <c r="Z1941" s="80"/>
      <c r="AA1941" s="80"/>
      <c r="AB1941" s="80"/>
      <c r="AC1941" s="80"/>
      <c r="AD1941" s="80"/>
      <c r="AE1941" s="69"/>
      <c r="AF1941" s="69"/>
      <c r="AG1941" s="69"/>
      <c r="AH1941" s="80"/>
      <c r="AI1941" s="80"/>
      <c r="AJ1941" s="69"/>
      <c r="AK1941" s="69"/>
      <c r="AL1941" s="80"/>
      <c r="AM1941" s="80"/>
      <c r="AN1941" s="69"/>
      <c r="AO1941" s="69"/>
      <c r="AP1941" s="80"/>
      <c r="AQ1941" s="80"/>
      <c r="AR1941" s="69"/>
      <c r="AS1941" s="69"/>
      <c r="AT1941" s="80"/>
      <c r="AU1941" s="80"/>
      <c r="AV1941" s="69"/>
      <c r="AW1941" s="69"/>
      <c r="AX1941" s="80"/>
      <c r="AY1941" s="80"/>
      <c r="AZ1941" s="69"/>
      <c r="BA1941" s="69"/>
      <c r="BB1941" s="80"/>
      <c r="BC1941" s="80"/>
      <c r="BD1941" s="69"/>
      <c r="BE1941" s="69"/>
      <c r="BF1941" s="80"/>
      <c r="BG1941" s="80"/>
      <c r="BH1941" s="69"/>
      <c r="BI1941" s="69"/>
      <c r="BJ1941" s="80"/>
      <c r="BK1941" s="80"/>
      <c r="BL1941" s="69"/>
      <c r="BM1941" s="69"/>
      <c r="BN1941" s="80"/>
      <c r="BO1941" s="80"/>
      <c r="BP1941" s="69"/>
      <c r="BQ1941" s="69"/>
      <c r="BR1941" s="80"/>
      <c r="BS1941" s="80"/>
      <c r="BT1941" s="69"/>
      <c r="BU1941" s="69"/>
      <c r="BV1941" s="80"/>
      <c r="BW1941" s="80"/>
      <c r="BX1941" s="69"/>
      <c r="BY1941" s="69"/>
      <c r="BZ1941" s="80"/>
      <c r="CA1941" s="80"/>
      <c r="CB1941" s="69"/>
      <c r="CC1941" s="69"/>
      <c r="CD1941" s="80"/>
      <c r="CE1941" s="80"/>
      <c r="CF1941" s="69"/>
      <c r="CG1941" s="69"/>
      <c r="CH1941" s="69"/>
      <c r="CI1941" s="69"/>
      <c r="CJ1941" s="69"/>
      <c r="CK1941" s="69"/>
      <c r="CL1941" s="68"/>
      <c r="CM1941" s="67"/>
      <c r="CN1941" s="67"/>
      <c r="CO1941" s="68"/>
      <c r="CP1941" s="68"/>
      <c r="CQ1941" s="67"/>
      <c r="CR1941" s="67"/>
      <c r="CS1941" s="69"/>
      <c r="CT1941" s="81"/>
      <c r="CU1941" s="69"/>
      <c r="CV1941" s="69"/>
      <c r="CW1941" s="69"/>
      <c r="CX1941" s="69"/>
      <c r="CY1941" s="69"/>
      <c r="CZ1941" s="69"/>
    </row>
    <row r="1942" spans="2:104">
      <c r="B1942" s="69"/>
      <c r="C1942" s="69"/>
      <c r="D1942" s="67"/>
      <c r="E1942" s="69"/>
      <c r="F1942" s="68"/>
      <c r="G1942" s="67"/>
      <c r="H1942" s="69"/>
      <c r="I1942" s="69"/>
      <c r="J1942" s="69"/>
      <c r="K1942" s="69"/>
      <c r="L1942" s="69"/>
      <c r="M1942" s="69"/>
      <c r="N1942" s="69"/>
      <c r="O1942" s="69"/>
      <c r="P1942" s="69"/>
      <c r="Q1942" s="69"/>
      <c r="R1942" s="69"/>
      <c r="S1942" s="80"/>
      <c r="T1942" s="80"/>
      <c r="U1942" s="80"/>
      <c r="V1942" s="80"/>
      <c r="W1942" s="80"/>
      <c r="X1942" s="80"/>
      <c r="Y1942" s="80"/>
      <c r="Z1942" s="80"/>
      <c r="AA1942" s="80"/>
      <c r="AB1942" s="80"/>
      <c r="AC1942" s="80"/>
      <c r="AD1942" s="80"/>
      <c r="AE1942" s="69"/>
      <c r="AF1942" s="69"/>
      <c r="AG1942" s="69"/>
      <c r="AH1942" s="80"/>
      <c r="AI1942" s="80"/>
      <c r="AJ1942" s="69"/>
      <c r="AK1942" s="69"/>
      <c r="AL1942" s="80"/>
      <c r="AM1942" s="80"/>
      <c r="AN1942" s="69"/>
      <c r="AO1942" s="69"/>
      <c r="AP1942" s="80"/>
      <c r="AQ1942" s="80"/>
      <c r="AR1942" s="69"/>
      <c r="AS1942" s="69"/>
      <c r="AT1942" s="80"/>
      <c r="AU1942" s="80"/>
      <c r="AV1942" s="69"/>
      <c r="AW1942" s="69"/>
      <c r="AX1942" s="80"/>
      <c r="AY1942" s="80"/>
      <c r="AZ1942" s="69"/>
      <c r="BA1942" s="69"/>
      <c r="BB1942" s="80"/>
      <c r="BC1942" s="80"/>
      <c r="BD1942" s="69"/>
      <c r="BE1942" s="69"/>
      <c r="BF1942" s="80"/>
      <c r="BG1942" s="80"/>
      <c r="BH1942" s="69"/>
      <c r="BI1942" s="69"/>
      <c r="BJ1942" s="80"/>
      <c r="BK1942" s="80"/>
      <c r="BL1942" s="69"/>
      <c r="BM1942" s="69"/>
      <c r="BN1942" s="80"/>
      <c r="BO1942" s="80"/>
      <c r="BP1942" s="69"/>
      <c r="BQ1942" s="69"/>
      <c r="BR1942" s="80"/>
      <c r="BS1942" s="80"/>
      <c r="BT1942" s="69"/>
      <c r="BU1942" s="69"/>
      <c r="BV1942" s="80"/>
      <c r="BW1942" s="80"/>
      <c r="BX1942" s="69"/>
      <c r="BY1942" s="69"/>
      <c r="BZ1942" s="80"/>
      <c r="CA1942" s="80"/>
      <c r="CB1942" s="69"/>
      <c r="CC1942" s="69"/>
      <c r="CD1942" s="80"/>
      <c r="CE1942" s="80"/>
      <c r="CF1942" s="69"/>
      <c r="CG1942" s="69"/>
      <c r="CH1942" s="69"/>
      <c r="CI1942" s="69"/>
      <c r="CJ1942" s="69"/>
      <c r="CK1942" s="69"/>
      <c r="CL1942" s="68"/>
      <c r="CM1942" s="67"/>
      <c r="CN1942" s="67"/>
      <c r="CO1942" s="68"/>
      <c r="CP1942" s="68"/>
      <c r="CQ1942" s="67"/>
      <c r="CR1942" s="67"/>
      <c r="CS1942" s="69"/>
      <c r="CT1942" s="81"/>
      <c r="CU1942" s="69"/>
      <c r="CV1942" s="69"/>
      <c r="CW1942" s="69"/>
      <c r="CX1942" s="69"/>
      <c r="CY1942" s="69"/>
      <c r="CZ1942" s="69"/>
    </row>
    <row r="1943" spans="2:104">
      <c r="B1943" s="69"/>
      <c r="C1943" s="69"/>
      <c r="D1943" s="67"/>
      <c r="E1943" s="69"/>
      <c r="F1943" s="68"/>
      <c r="G1943" s="67"/>
      <c r="H1943" s="69"/>
      <c r="I1943" s="69"/>
      <c r="J1943" s="69"/>
      <c r="K1943" s="69"/>
      <c r="L1943" s="69"/>
      <c r="M1943" s="69"/>
      <c r="N1943" s="69"/>
      <c r="O1943" s="69"/>
      <c r="P1943" s="69"/>
      <c r="Q1943" s="69"/>
      <c r="R1943" s="69"/>
      <c r="S1943" s="80"/>
      <c r="T1943" s="80"/>
      <c r="U1943" s="80"/>
      <c r="V1943" s="80"/>
      <c r="W1943" s="80"/>
      <c r="X1943" s="80"/>
      <c r="Y1943" s="80"/>
      <c r="Z1943" s="80"/>
      <c r="AA1943" s="80"/>
      <c r="AB1943" s="80"/>
      <c r="AC1943" s="80"/>
      <c r="AD1943" s="80"/>
      <c r="AE1943" s="69"/>
      <c r="AF1943" s="69"/>
      <c r="AG1943" s="69"/>
      <c r="AH1943" s="80"/>
      <c r="AI1943" s="80"/>
      <c r="AJ1943" s="69"/>
      <c r="AK1943" s="69"/>
      <c r="AL1943" s="80"/>
      <c r="AM1943" s="80"/>
      <c r="AN1943" s="69"/>
      <c r="AO1943" s="69"/>
      <c r="AP1943" s="80"/>
      <c r="AQ1943" s="80"/>
      <c r="AR1943" s="69"/>
      <c r="AS1943" s="69"/>
      <c r="AT1943" s="80"/>
      <c r="AU1943" s="80"/>
      <c r="AV1943" s="69"/>
      <c r="AW1943" s="69"/>
      <c r="AX1943" s="80"/>
      <c r="AY1943" s="80"/>
      <c r="AZ1943" s="69"/>
      <c r="BA1943" s="69"/>
      <c r="BB1943" s="80"/>
      <c r="BC1943" s="80"/>
      <c r="BD1943" s="69"/>
      <c r="BE1943" s="69"/>
      <c r="BF1943" s="80"/>
      <c r="BG1943" s="80"/>
      <c r="BH1943" s="69"/>
      <c r="BI1943" s="69"/>
      <c r="BJ1943" s="80"/>
      <c r="BK1943" s="80"/>
      <c r="BL1943" s="69"/>
      <c r="BM1943" s="69"/>
      <c r="BN1943" s="80"/>
      <c r="BO1943" s="80"/>
      <c r="BP1943" s="69"/>
      <c r="BQ1943" s="69"/>
      <c r="BR1943" s="80"/>
      <c r="BS1943" s="80"/>
      <c r="BT1943" s="69"/>
      <c r="BU1943" s="69"/>
      <c r="BV1943" s="80"/>
      <c r="BW1943" s="80"/>
      <c r="BX1943" s="69"/>
      <c r="BY1943" s="69"/>
      <c r="BZ1943" s="80"/>
      <c r="CA1943" s="80"/>
      <c r="CB1943" s="69"/>
      <c r="CC1943" s="69"/>
      <c r="CD1943" s="80"/>
      <c r="CE1943" s="80"/>
      <c r="CF1943" s="69"/>
      <c r="CG1943" s="69"/>
      <c r="CH1943" s="69"/>
      <c r="CI1943" s="69"/>
      <c r="CJ1943" s="69"/>
      <c r="CK1943" s="69"/>
      <c r="CL1943" s="68"/>
      <c r="CM1943" s="67"/>
      <c r="CN1943" s="67"/>
      <c r="CO1943" s="68"/>
      <c r="CP1943" s="68"/>
      <c r="CQ1943" s="67"/>
      <c r="CR1943" s="67"/>
      <c r="CS1943" s="69"/>
      <c r="CT1943" s="81"/>
      <c r="CU1943" s="69"/>
      <c r="CV1943" s="69"/>
      <c r="CW1943" s="69"/>
      <c r="CX1943" s="69"/>
      <c r="CY1943" s="69"/>
      <c r="CZ1943" s="69"/>
    </row>
    <row r="1944" spans="2:104">
      <c r="B1944" s="69"/>
      <c r="C1944" s="69"/>
      <c r="D1944" s="67"/>
      <c r="E1944" s="69"/>
      <c r="F1944" s="68"/>
      <c r="G1944" s="67"/>
      <c r="H1944" s="69"/>
      <c r="I1944" s="69"/>
      <c r="J1944" s="69"/>
      <c r="K1944" s="69"/>
      <c r="L1944" s="69"/>
      <c r="M1944" s="69"/>
      <c r="N1944" s="69"/>
      <c r="O1944" s="69"/>
      <c r="P1944" s="69"/>
      <c r="Q1944" s="69"/>
      <c r="R1944" s="69"/>
      <c r="S1944" s="80"/>
      <c r="T1944" s="80"/>
      <c r="U1944" s="80"/>
      <c r="V1944" s="80"/>
      <c r="W1944" s="80"/>
      <c r="X1944" s="80"/>
      <c r="Y1944" s="80"/>
      <c r="Z1944" s="80"/>
      <c r="AA1944" s="80"/>
      <c r="AB1944" s="80"/>
      <c r="AC1944" s="80"/>
      <c r="AD1944" s="80"/>
      <c r="AE1944" s="69"/>
      <c r="AF1944" s="69"/>
      <c r="AG1944" s="69"/>
      <c r="AH1944" s="80"/>
      <c r="AI1944" s="80"/>
      <c r="AJ1944" s="69"/>
      <c r="AK1944" s="69"/>
      <c r="AL1944" s="80"/>
      <c r="AM1944" s="80"/>
      <c r="AN1944" s="69"/>
      <c r="AO1944" s="69"/>
      <c r="AP1944" s="80"/>
      <c r="AQ1944" s="80"/>
      <c r="AR1944" s="69"/>
      <c r="AS1944" s="69"/>
      <c r="AT1944" s="80"/>
      <c r="AU1944" s="80"/>
      <c r="AV1944" s="69"/>
      <c r="AW1944" s="69"/>
      <c r="AX1944" s="80"/>
      <c r="AY1944" s="80"/>
      <c r="AZ1944" s="69"/>
      <c r="BA1944" s="69"/>
      <c r="BB1944" s="80"/>
      <c r="BC1944" s="80"/>
      <c r="BD1944" s="69"/>
      <c r="BE1944" s="69"/>
      <c r="BF1944" s="80"/>
      <c r="BG1944" s="80"/>
      <c r="BH1944" s="69"/>
      <c r="BI1944" s="69"/>
      <c r="BJ1944" s="80"/>
      <c r="BK1944" s="80"/>
      <c r="BL1944" s="69"/>
      <c r="BM1944" s="69"/>
      <c r="BN1944" s="80"/>
      <c r="BO1944" s="80"/>
      <c r="BP1944" s="69"/>
      <c r="BQ1944" s="69"/>
      <c r="BR1944" s="80"/>
      <c r="BS1944" s="80"/>
      <c r="BT1944" s="69"/>
      <c r="BU1944" s="69"/>
      <c r="BV1944" s="80"/>
      <c r="BW1944" s="80"/>
      <c r="BX1944" s="69"/>
      <c r="BY1944" s="69"/>
      <c r="BZ1944" s="80"/>
      <c r="CA1944" s="80"/>
      <c r="CB1944" s="69"/>
      <c r="CC1944" s="69"/>
      <c r="CD1944" s="80"/>
      <c r="CE1944" s="80"/>
      <c r="CF1944" s="69"/>
      <c r="CG1944" s="69"/>
      <c r="CH1944" s="69"/>
      <c r="CI1944" s="69"/>
      <c r="CJ1944" s="69"/>
      <c r="CK1944" s="69"/>
      <c r="CL1944" s="68"/>
      <c r="CM1944" s="67"/>
      <c r="CN1944" s="67"/>
      <c r="CO1944" s="68"/>
      <c r="CP1944" s="68"/>
      <c r="CQ1944" s="67"/>
      <c r="CR1944" s="67"/>
      <c r="CS1944" s="69"/>
      <c r="CT1944" s="81"/>
      <c r="CU1944" s="69"/>
      <c r="CV1944" s="69"/>
      <c r="CW1944" s="69"/>
      <c r="CX1944" s="69"/>
      <c r="CY1944" s="69"/>
      <c r="CZ1944" s="69"/>
    </row>
    <row r="1945" spans="2:104">
      <c r="B1945" s="69"/>
      <c r="C1945" s="69"/>
      <c r="D1945" s="67"/>
      <c r="E1945" s="69"/>
      <c r="F1945" s="68"/>
      <c r="G1945" s="67"/>
      <c r="H1945" s="69"/>
      <c r="I1945" s="69"/>
      <c r="J1945" s="69"/>
      <c r="K1945" s="69"/>
      <c r="L1945" s="69"/>
      <c r="M1945" s="69"/>
      <c r="N1945" s="69"/>
      <c r="O1945" s="69"/>
      <c r="P1945" s="69"/>
      <c r="Q1945" s="69"/>
      <c r="R1945" s="69"/>
      <c r="S1945" s="80"/>
      <c r="T1945" s="80"/>
      <c r="U1945" s="80"/>
      <c r="V1945" s="80"/>
      <c r="W1945" s="80"/>
      <c r="X1945" s="80"/>
      <c r="Y1945" s="80"/>
      <c r="Z1945" s="80"/>
      <c r="AA1945" s="80"/>
      <c r="AB1945" s="80"/>
      <c r="AC1945" s="80"/>
      <c r="AD1945" s="80"/>
      <c r="AE1945" s="69"/>
      <c r="AF1945" s="69"/>
      <c r="AG1945" s="69"/>
      <c r="AH1945" s="80"/>
      <c r="AI1945" s="80"/>
      <c r="AJ1945" s="69"/>
      <c r="AK1945" s="69"/>
      <c r="AL1945" s="80"/>
      <c r="AM1945" s="80"/>
      <c r="AN1945" s="69"/>
      <c r="AO1945" s="69"/>
      <c r="AP1945" s="80"/>
      <c r="AQ1945" s="80"/>
      <c r="AR1945" s="69"/>
      <c r="AS1945" s="69"/>
      <c r="AT1945" s="80"/>
      <c r="AU1945" s="80"/>
      <c r="AV1945" s="69"/>
      <c r="AW1945" s="69"/>
      <c r="AX1945" s="80"/>
      <c r="AY1945" s="80"/>
      <c r="AZ1945" s="69"/>
      <c r="BA1945" s="69"/>
      <c r="BB1945" s="80"/>
      <c r="BC1945" s="80"/>
      <c r="BD1945" s="69"/>
      <c r="BE1945" s="69"/>
      <c r="BF1945" s="80"/>
      <c r="BG1945" s="80"/>
      <c r="BH1945" s="69"/>
      <c r="BI1945" s="69"/>
      <c r="BJ1945" s="80"/>
      <c r="BK1945" s="80"/>
      <c r="BL1945" s="69"/>
      <c r="BM1945" s="69"/>
      <c r="BN1945" s="80"/>
      <c r="BO1945" s="80"/>
      <c r="BP1945" s="69"/>
      <c r="BQ1945" s="69"/>
      <c r="BR1945" s="80"/>
      <c r="BS1945" s="80"/>
      <c r="BT1945" s="69"/>
      <c r="BU1945" s="69"/>
      <c r="BV1945" s="80"/>
      <c r="BW1945" s="80"/>
      <c r="BX1945" s="69"/>
      <c r="BY1945" s="69"/>
      <c r="BZ1945" s="80"/>
      <c r="CA1945" s="80"/>
      <c r="CB1945" s="69"/>
      <c r="CC1945" s="69"/>
      <c r="CD1945" s="80"/>
      <c r="CE1945" s="80"/>
      <c r="CF1945" s="69"/>
      <c r="CG1945" s="69"/>
      <c r="CH1945" s="69"/>
      <c r="CI1945" s="69"/>
      <c r="CJ1945" s="69"/>
      <c r="CK1945" s="69"/>
      <c r="CL1945" s="68"/>
      <c r="CM1945" s="67"/>
      <c r="CN1945" s="67"/>
      <c r="CO1945" s="68"/>
      <c r="CP1945" s="68"/>
      <c r="CQ1945" s="67"/>
      <c r="CR1945" s="67"/>
      <c r="CS1945" s="69"/>
      <c r="CT1945" s="81"/>
      <c r="CU1945" s="69"/>
      <c r="CV1945" s="69"/>
      <c r="CW1945" s="69"/>
      <c r="CX1945" s="69"/>
      <c r="CY1945" s="69"/>
      <c r="CZ1945" s="69"/>
    </row>
    <row r="1946" spans="2:104">
      <c r="B1946" s="69"/>
      <c r="C1946" s="69"/>
      <c r="D1946" s="67"/>
      <c r="E1946" s="69"/>
      <c r="F1946" s="68"/>
      <c r="G1946" s="67"/>
      <c r="H1946" s="69"/>
      <c r="I1946" s="69"/>
      <c r="J1946" s="69"/>
      <c r="K1946" s="69"/>
      <c r="L1946" s="69"/>
      <c r="M1946" s="69"/>
      <c r="N1946" s="69"/>
      <c r="O1946" s="69"/>
      <c r="P1946" s="69"/>
      <c r="Q1946" s="69"/>
      <c r="R1946" s="69"/>
      <c r="S1946" s="80"/>
      <c r="T1946" s="80"/>
      <c r="U1946" s="80"/>
      <c r="V1946" s="80"/>
      <c r="W1946" s="80"/>
      <c r="X1946" s="80"/>
      <c r="Y1946" s="80"/>
      <c r="Z1946" s="80"/>
      <c r="AA1946" s="80"/>
      <c r="AB1946" s="80"/>
      <c r="AC1946" s="80"/>
      <c r="AD1946" s="80"/>
      <c r="AE1946" s="69"/>
      <c r="AF1946" s="69"/>
      <c r="AG1946" s="69"/>
      <c r="AH1946" s="80"/>
      <c r="AI1946" s="80"/>
      <c r="AJ1946" s="69"/>
      <c r="AK1946" s="69"/>
      <c r="AL1946" s="80"/>
      <c r="AM1946" s="80"/>
      <c r="AN1946" s="69"/>
      <c r="AO1946" s="69"/>
      <c r="AP1946" s="80"/>
      <c r="AQ1946" s="80"/>
      <c r="AR1946" s="69"/>
      <c r="AS1946" s="69"/>
      <c r="AT1946" s="80"/>
      <c r="AU1946" s="80"/>
      <c r="AV1946" s="69"/>
      <c r="AW1946" s="69"/>
      <c r="AX1946" s="80"/>
      <c r="AY1946" s="80"/>
      <c r="AZ1946" s="69"/>
      <c r="BA1946" s="69"/>
      <c r="BB1946" s="80"/>
      <c r="BC1946" s="80"/>
      <c r="BD1946" s="69"/>
      <c r="BE1946" s="69"/>
      <c r="BF1946" s="80"/>
      <c r="BG1946" s="80"/>
      <c r="BH1946" s="69"/>
      <c r="BI1946" s="69"/>
      <c r="BJ1946" s="80"/>
      <c r="BK1946" s="80"/>
      <c r="BL1946" s="69"/>
      <c r="BM1946" s="69"/>
      <c r="BN1946" s="80"/>
      <c r="BO1946" s="80"/>
      <c r="BP1946" s="69"/>
      <c r="BQ1946" s="69"/>
      <c r="BR1946" s="80"/>
      <c r="BS1946" s="80"/>
      <c r="BT1946" s="69"/>
      <c r="BU1946" s="69"/>
      <c r="BV1946" s="80"/>
      <c r="BW1946" s="80"/>
      <c r="BX1946" s="69"/>
      <c r="BY1946" s="69"/>
      <c r="BZ1946" s="80"/>
      <c r="CA1946" s="80"/>
      <c r="CB1946" s="69"/>
      <c r="CC1946" s="69"/>
      <c r="CD1946" s="80"/>
      <c r="CE1946" s="80"/>
      <c r="CF1946" s="69"/>
      <c r="CG1946" s="69"/>
      <c r="CH1946" s="69"/>
      <c r="CI1946" s="69"/>
      <c r="CJ1946" s="69"/>
      <c r="CK1946" s="69"/>
      <c r="CL1946" s="68"/>
      <c r="CM1946" s="67"/>
      <c r="CN1946" s="67"/>
      <c r="CO1946" s="68"/>
      <c r="CP1946" s="68"/>
      <c r="CQ1946" s="67"/>
      <c r="CR1946" s="67"/>
      <c r="CS1946" s="69"/>
      <c r="CT1946" s="81"/>
      <c r="CU1946" s="69"/>
      <c r="CV1946" s="69"/>
      <c r="CW1946" s="69"/>
      <c r="CX1946" s="69"/>
      <c r="CY1946" s="69"/>
      <c r="CZ1946" s="69"/>
    </row>
    <row r="1947" spans="2:104">
      <c r="B1947" s="69"/>
      <c r="C1947" s="69"/>
      <c r="D1947" s="67"/>
      <c r="E1947" s="69"/>
      <c r="F1947" s="68"/>
      <c r="G1947" s="67"/>
      <c r="H1947" s="69"/>
      <c r="I1947" s="69"/>
      <c r="J1947" s="69"/>
      <c r="K1947" s="69"/>
      <c r="L1947" s="69"/>
      <c r="M1947" s="69"/>
      <c r="N1947" s="69"/>
      <c r="O1947" s="69"/>
      <c r="P1947" s="69"/>
      <c r="Q1947" s="69"/>
      <c r="R1947" s="69"/>
      <c r="S1947" s="80"/>
      <c r="T1947" s="80"/>
      <c r="U1947" s="80"/>
      <c r="V1947" s="80"/>
      <c r="W1947" s="80"/>
      <c r="X1947" s="80"/>
      <c r="Y1947" s="80"/>
      <c r="Z1947" s="80"/>
      <c r="AA1947" s="80"/>
      <c r="AB1947" s="80"/>
      <c r="AC1947" s="80"/>
      <c r="AD1947" s="80"/>
      <c r="AE1947" s="69"/>
      <c r="AF1947" s="69"/>
      <c r="AG1947" s="69"/>
      <c r="AH1947" s="80"/>
      <c r="AI1947" s="80"/>
      <c r="AJ1947" s="69"/>
      <c r="AK1947" s="69"/>
      <c r="AL1947" s="80"/>
      <c r="AM1947" s="80"/>
      <c r="AN1947" s="69"/>
      <c r="AO1947" s="69"/>
      <c r="AP1947" s="80"/>
      <c r="AQ1947" s="80"/>
      <c r="AR1947" s="69"/>
      <c r="AS1947" s="69"/>
      <c r="AT1947" s="80"/>
      <c r="AU1947" s="80"/>
      <c r="AV1947" s="69"/>
      <c r="AW1947" s="69"/>
      <c r="AX1947" s="80"/>
      <c r="AY1947" s="80"/>
      <c r="AZ1947" s="69"/>
      <c r="BA1947" s="69"/>
      <c r="BB1947" s="80"/>
      <c r="BC1947" s="80"/>
      <c r="BD1947" s="69"/>
      <c r="BE1947" s="69"/>
      <c r="BF1947" s="80"/>
      <c r="BG1947" s="80"/>
      <c r="BH1947" s="69"/>
      <c r="BI1947" s="69"/>
      <c r="BJ1947" s="80"/>
      <c r="BK1947" s="80"/>
      <c r="BL1947" s="69"/>
      <c r="BM1947" s="69"/>
      <c r="BN1947" s="80"/>
      <c r="BO1947" s="80"/>
      <c r="BP1947" s="69"/>
      <c r="BQ1947" s="69"/>
      <c r="BR1947" s="80"/>
      <c r="BS1947" s="80"/>
      <c r="BT1947" s="69"/>
      <c r="BU1947" s="69"/>
      <c r="BV1947" s="80"/>
      <c r="BW1947" s="80"/>
      <c r="BX1947" s="69"/>
      <c r="BY1947" s="69"/>
      <c r="BZ1947" s="80"/>
      <c r="CA1947" s="80"/>
      <c r="CB1947" s="69"/>
      <c r="CC1947" s="69"/>
      <c r="CD1947" s="80"/>
      <c r="CE1947" s="80"/>
      <c r="CF1947" s="69"/>
      <c r="CG1947" s="69"/>
      <c r="CH1947" s="69"/>
      <c r="CI1947" s="69"/>
      <c r="CJ1947" s="69"/>
      <c r="CK1947" s="69"/>
      <c r="CL1947" s="68"/>
      <c r="CM1947" s="67"/>
      <c r="CN1947" s="67"/>
      <c r="CO1947" s="68"/>
      <c r="CP1947" s="68"/>
      <c r="CQ1947" s="67"/>
      <c r="CR1947" s="67"/>
      <c r="CS1947" s="69"/>
      <c r="CT1947" s="81"/>
      <c r="CU1947" s="69"/>
      <c r="CV1947" s="69"/>
      <c r="CW1947" s="69"/>
      <c r="CX1947" s="69"/>
      <c r="CY1947" s="69"/>
      <c r="CZ1947" s="69"/>
    </row>
    <row r="1948" spans="2:104">
      <c r="B1948" s="69"/>
      <c r="C1948" s="69"/>
      <c r="D1948" s="67"/>
      <c r="E1948" s="69"/>
      <c r="F1948" s="68"/>
      <c r="G1948" s="67"/>
      <c r="H1948" s="69"/>
      <c r="I1948" s="69"/>
      <c r="J1948" s="69"/>
      <c r="K1948" s="69"/>
      <c r="L1948" s="69"/>
      <c r="M1948" s="69"/>
      <c r="N1948" s="69"/>
      <c r="O1948" s="69"/>
      <c r="P1948" s="69"/>
      <c r="Q1948" s="69"/>
      <c r="R1948" s="69"/>
      <c r="S1948" s="80"/>
      <c r="T1948" s="80"/>
      <c r="U1948" s="80"/>
      <c r="V1948" s="80"/>
      <c r="W1948" s="80"/>
      <c r="X1948" s="80"/>
      <c r="Y1948" s="80"/>
      <c r="Z1948" s="80"/>
      <c r="AA1948" s="80"/>
      <c r="AB1948" s="80"/>
      <c r="AC1948" s="80"/>
      <c r="AD1948" s="80"/>
      <c r="AE1948" s="69"/>
      <c r="AF1948" s="69"/>
      <c r="AG1948" s="69"/>
      <c r="AH1948" s="80"/>
      <c r="AI1948" s="80"/>
      <c r="AJ1948" s="69"/>
      <c r="AK1948" s="69"/>
      <c r="AL1948" s="80"/>
      <c r="AM1948" s="80"/>
      <c r="AN1948" s="69"/>
      <c r="AO1948" s="69"/>
      <c r="AP1948" s="80"/>
      <c r="AQ1948" s="80"/>
      <c r="AR1948" s="69"/>
      <c r="AS1948" s="69"/>
      <c r="AT1948" s="80"/>
      <c r="AU1948" s="80"/>
      <c r="AV1948" s="69"/>
      <c r="AW1948" s="69"/>
      <c r="AX1948" s="80"/>
      <c r="AY1948" s="80"/>
      <c r="AZ1948" s="69"/>
      <c r="BA1948" s="69"/>
      <c r="BB1948" s="80"/>
      <c r="BC1948" s="80"/>
      <c r="BD1948" s="69"/>
      <c r="BE1948" s="69"/>
      <c r="BF1948" s="80"/>
      <c r="BG1948" s="80"/>
      <c r="BH1948" s="69"/>
      <c r="BI1948" s="69"/>
      <c r="BJ1948" s="80"/>
      <c r="BK1948" s="80"/>
      <c r="BL1948" s="69"/>
      <c r="BM1948" s="69"/>
      <c r="BN1948" s="80"/>
      <c r="BO1948" s="80"/>
      <c r="BP1948" s="69"/>
      <c r="BQ1948" s="69"/>
      <c r="BR1948" s="80"/>
      <c r="BS1948" s="80"/>
      <c r="BT1948" s="69"/>
      <c r="BU1948" s="69"/>
      <c r="BV1948" s="80"/>
      <c r="BW1948" s="80"/>
      <c r="BX1948" s="69"/>
      <c r="BY1948" s="69"/>
      <c r="BZ1948" s="80"/>
      <c r="CA1948" s="80"/>
      <c r="CB1948" s="69"/>
      <c r="CC1948" s="69"/>
      <c r="CD1948" s="80"/>
      <c r="CE1948" s="80"/>
      <c r="CF1948" s="69"/>
      <c r="CG1948" s="69"/>
      <c r="CH1948" s="69"/>
      <c r="CI1948" s="69"/>
      <c r="CJ1948" s="69"/>
      <c r="CK1948" s="69"/>
      <c r="CL1948" s="68"/>
      <c r="CM1948" s="67"/>
      <c r="CN1948" s="67"/>
      <c r="CO1948" s="68"/>
      <c r="CP1948" s="68"/>
      <c r="CQ1948" s="67"/>
      <c r="CR1948" s="67"/>
      <c r="CS1948" s="69"/>
      <c r="CT1948" s="81"/>
      <c r="CU1948" s="69"/>
      <c r="CV1948" s="69"/>
      <c r="CW1948" s="69"/>
      <c r="CX1948" s="69"/>
      <c r="CY1948" s="69"/>
      <c r="CZ1948" s="69"/>
    </row>
    <row r="1949" spans="2:104">
      <c r="B1949" s="69"/>
      <c r="C1949" s="69"/>
      <c r="D1949" s="67"/>
      <c r="E1949" s="69"/>
      <c r="F1949" s="68"/>
      <c r="G1949" s="67"/>
      <c r="H1949" s="69"/>
      <c r="I1949" s="69"/>
      <c r="J1949" s="69"/>
      <c r="K1949" s="69"/>
      <c r="L1949" s="69"/>
      <c r="M1949" s="69"/>
      <c r="N1949" s="69"/>
      <c r="O1949" s="69"/>
      <c r="P1949" s="69"/>
      <c r="Q1949" s="69"/>
      <c r="R1949" s="69"/>
      <c r="S1949" s="80"/>
      <c r="T1949" s="80"/>
      <c r="U1949" s="80"/>
      <c r="V1949" s="80"/>
      <c r="W1949" s="80"/>
      <c r="X1949" s="80"/>
      <c r="Y1949" s="80"/>
      <c r="Z1949" s="80"/>
      <c r="AA1949" s="80"/>
      <c r="AB1949" s="80"/>
      <c r="AC1949" s="80"/>
      <c r="AD1949" s="80"/>
      <c r="AE1949" s="69"/>
      <c r="AF1949" s="69"/>
      <c r="AG1949" s="69"/>
      <c r="AH1949" s="80"/>
      <c r="AI1949" s="80"/>
      <c r="AJ1949" s="69"/>
      <c r="AK1949" s="69"/>
      <c r="AL1949" s="80"/>
      <c r="AM1949" s="80"/>
      <c r="AN1949" s="69"/>
      <c r="AO1949" s="69"/>
      <c r="AP1949" s="80"/>
      <c r="AQ1949" s="80"/>
      <c r="AR1949" s="69"/>
      <c r="AS1949" s="69"/>
      <c r="AT1949" s="80"/>
      <c r="AU1949" s="80"/>
      <c r="AV1949" s="69"/>
      <c r="AW1949" s="69"/>
      <c r="AX1949" s="80"/>
      <c r="AY1949" s="80"/>
      <c r="AZ1949" s="69"/>
      <c r="BA1949" s="69"/>
      <c r="BB1949" s="80"/>
      <c r="BC1949" s="80"/>
      <c r="BD1949" s="69"/>
      <c r="BE1949" s="69"/>
      <c r="BF1949" s="80"/>
      <c r="BG1949" s="80"/>
      <c r="BH1949" s="69"/>
      <c r="BI1949" s="69"/>
      <c r="BJ1949" s="80"/>
      <c r="BK1949" s="80"/>
      <c r="BL1949" s="69"/>
      <c r="BM1949" s="69"/>
      <c r="BN1949" s="80"/>
      <c r="BO1949" s="80"/>
      <c r="BP1949" s="69"/>
      <c r="BQ1949" s="69"/>
      <c r="BR1949" s="80"/>
      <c r="BS1949" s="80"/>
      <c r="BT1949" s="69"/>
      <c r="BU1949" s="69"/>
      <c r="BV1949" s="80"/>
      <c r="BW1949" s="80"/>
      <c r="BX1949" s="69"/>
      <c r="BY1949" s="69"/>
      <c r="BZ1949" s="80"/>
      <c r="CA1949" s="80"/>
      <c r="CB1949" s="69"/>
      <c r="CC1949" s="69"/>
      <c r="CD1949" s="80"/>
      <c r="CE1949" s="80"/>
      <c r="CF1949" s="69"/>
      <c r="CG1949" s="69"/>
      <c r="CH1949" s="69"/>
      <c r="CI1949" s="69"/>
      <c r="CJ1949" s="69"/>
      <c r="CK1949" s="69"/>
      <c r="CL1949" s="68"/>
      <c r="CM1949" s="67"/>
      <c r="CN1949" s="67"/>
      <c r="CO1949" s="68"/>
      <c r="CP1949" s="68"/>
      <c r="CQ1949" s="67"/>
      <c r="CR1949" s="67"/>
      <c r="CS1949" s="69"/>
      <c r="CT1949" s="81"/>
      <c r="CU1949" s="69"/>
      <c r="CV1949" s="69"/>
      <c r="CW1949" s="69"/>
      <c r="CX1949" s="69"/>
      <c r="CY1949" s="69"/>
      <c r="CZ1949" s="69"/>
    </row>
    <row r="1950" spans="2:104">
      <c r="B1950" s="69"/>
      <c r="C1950" s="69"/>
      <c r="D1950" s="67"/>
      <c r="E1950" s="69"/>
      <c r="F1950" s="68"/>
      <c r="G1950" s="67"/>
      <c r="H1950" s="69"/>
      <c r="I1950" s="69"/>
      <c r="J1950" s="69"/>
      <c r="K1950" s="69"/>
      <c r="L1950" s="69"/>
      <c r="M1950" s="69"/>
      <c r="N1950" s="69"/>
      <c r="O1950" s="69"/>
      <c r="P1950" s="69"/>
      <c r="Q1950" s="69"/>
      <c r="R1950" s="69"/>
      <c r="S1950" s="80"/>
      <c r="T1950" s="80"/>
      <c r="U1950" s="80"/>
      <c r="V1950" s="80"/>
      <c r="W1950" s="80"/>
      <c r="X1950" s="80"/>
      <c r="Y1950" s="80"/>
      <c r="Z1950" s="80"/>
      <c r="AA1950" s="80"/>
      <c r="AB1950" s="80"/>
      <c r="AC1950" s="80"/>
      <c r="AD1950" s="80"/>
      <c r="AE1950" s="69"/>
      <c r="AF1950" s="69"/>
      <c r="AG1950" s="69"/>
      <c r="AH1950" s="80"/>
      <c r="AI1950" s="80"/>
      <c r="AJ1950" s="69"/>
      <c r="AK1950" s="69"/>
      <c r="AL1950" s="80"/>
      <c r="AM1950" s="80"/>
      <c r="AN1950" s="69"/>
      <c r="AO1950" s="69"/>
      <c r="AP1950" s="80"/>
      <c r="AQ1950" s="80"/>
      <c r="AR1950" s="69"/>
      <c r="AS1950" s="69"/>
      <c r="AT1950" s="80"/>
      <c r="AU1950" s="80"/>
      <c r="AV1950" s="69"/>
      <c r="AW1950" s="69"/>
      <c r="AX1950" s="80"/>
      <c r="AY1950" s="80"/>
      <c r="AZ1950" s="69"/>
      <c r="BA1950" s="69"/>
      <c r="BB1950" s="80"/>
      <c r="BC1950" s="80"/>
      <c r="BD1950" s="69"/>
      <c r="BE1950" s="69"/>
      <c r="BF1950" s="80"/>
      <c r="BG1950" s="80"/>
      <c r="BH1950" s="69"/>
      <c r="BI1950" s="69"/>
      <c r="BJ1950" s="80"/>
      <c r="BK1950" s="80"/>
      <c r="BL1950" s="69"/>
      <c r="BM1950" s="69"/>
      <c r="BN1950" s="80"/>
      <c r="BO1950" s="80"/>
      <c r="BP1950" s="69"/>
      <c r="BQ1950" s="69"/>
      <c r="BR1950" s="80"/>
      <c r="BS1950" s="80"/>
      <c r="BT1950" s="69"/>
      <c r="BU1950" s="69"/>
      <c r="BV1950" s="80"/>
      <c r="BW1950" s="80"/>
      <c r="BX1950" s="69"/>
      <c r="BY1950" s="69"/>
      <c r="BZ1950" s="80"/>
      <c r="CA1950" s="80"/>
      <c r="CB1950" s="69"/>
      <c r="CC1950" s="69"/>
      <c r="CD1950" s="80"/>
      <c r="CE1950" s="80"/>
      <c r="CF1950" s="69"/>
      <c r="CG1950" s="69"/>
      <c r="CH1950" s="69"/>
      <c r="CI1950" s="69"/>
      <c r="CJ1950" s="69"/>
      <c r="CK1950" s="69"/>
      <c r="CL1950" s="68"/>
      <c r="CM1950" s="67"/>
      <c r="CN1950" s="67"/>
      <c r="CO1950" s="68"/>
      <c r="CP1950" s="68"/>
      <c r="CQ1950" s="67"/>
      <c r="CR1950" s="67"/>
      <c r="CS1950" s="69"/>
      <c r="CT1950" s="81"/>
      <c r="CU1950" s="69"/>
      <c r="CV1950" s="69"/>
      <c r="CW1950" s="69"/>
      <c r="CX1950" s="69"/>
      <c r="CY1950" s="69"/>
      <c r="CZ1950" s="69"/>
    </row>
    <row r="1951" spans="2:104">
      <c r="B1951" s="69"/>
      <c r="C1951" s="69"/>
      <c r="D1951" s="67"/>
      <c r="E1951" s="69"/>
      <c r="F1951" s="68"/>
      <c r="G1951" s="67"/>
      <c r="H1951" s="69"/>
      <c r="I1951" s="69"/>
      <c r="J1951" s="69"/>
      <c r="K1951" s="69"/>
      <c r="L1951" s="69"/>
      <c r="M1951" s="69"/>
      <c r="N1951" s="69"/>
      <c r="O1951" s="69"/>
      <c r="P1951" s="69"/>
      <c r="Q1951" s="69"/>
      <c r="R1951" s="69"/>
      <c r="S1951" s="80"/>
      <c r="T1951" s="80"/>
      <c r="U1951" s="80"/>
      <c r="V1951" s="80"/>
      <c r="W1951" s="80"/>
      <c r="X1951" s="80"/>
      <c r="Y1951" s="80"/>
      <c r="Z1951" s="80"/>
      <c r="AA1951" s="80"/>
      <c r="AB1951" s="80"/>
      <c r="AC1951" s="80"/>
      <c r="AD1951" s="80"/>
      <c r="AE1951" s="69"/>
      <c r="AF1951" s="69"/>
      <c r="AG1951" s="69"/>
      <c r="AH1951" s="80"/>
      <c r="AI1951" s="80"/>
      <c r="AJ1951" s="69"/>
      <c r="AK1951" s="69"/>
      <c r="AL1951" s="80"/>
      <c r="AM1951" s="80"/>
      <c r="AN1951" s="69"/>
      <c r="AO1951" s="69"/>
      <c r="AP1951" s="80"/>
      <c r="AQ1951" s="80"/>
      <c r="AR1951" s="69"/>
      <c r="AS1951" s="69"/>
      <c r="AT1951" s="80"/>
      <c r="AU1951" s="80"/>
      <c r="AV1951" s="69"/>
      <c r="AW1951" s="69"/>
      <c r="AX1951" s="80"/>
      <c r="AY1951" s="80"/>
      <c r="AZ1951" s="69"/>
      <c r="BA1951" s="69"/>
      <c r="BB1951" s="80"/>
      <c r="BC1951" s="80"/>
      <c r="BD1951" s="69"/>
      <c r="BE1951" s="69"/>
      <c r="BF1951" s="80"/>
      <c r="BG1951" s="80"/>
      <c r="BH1951" s="69"/>
      <c r="BI1951" s="69"/>
      <c r="BJ1951" s="80"/>
      <c r="BK1951" s="80"/>
      <c r="BL1951" s="69"/>
      <c r="BM1951" s="69"/>
      <c r="BN1951" s="80"/>
      <c r="BO1951" s="80"/>
      <c r="BP1951" s="69"/>
      <c r="BQ1951" s="69"/>
      <c r="BR1951" s="80"/>
      <c r="BS1951" s="80"/>
      <c r="BT1951" s="69"/>
      <c r="BU1951" s="69"/>
      <c r="BV1951" s="80"/>
      <c r="BW1951" s="80"/>
      <c r="BX1951" s="69"/>
      <c r="BY1951" s="69"/>
      <c r="BZ1951" s="80"/>
      <c r="CA1951" s="80"/>
      <c r="CB1951" s="69"/>
      <c r="CC1951" s="69"/>
      <c r="CD1951" s="80"/>
      <c r="CE1951" s="80"/>
      <c r="CF1951" s="69"/>
      <c r="CG1951" s="69"/>
      <c r="CH1951" s="69"/>
      <c r="CI1951" s="69"/>
      <c r="CJ1951" s="69"/>
      <c r="CK1951" s="69"/>
      <c r="CL1951" s="68"/>
      <c r="CM1951" s="67"/>
      <c r="CN1951" s="67"/>
      <c r="CO1951" s="68"/>
      <c r="CP1951" s="68"/>
      <c r="CQ1951" s="67"/>
      <c r="CR1951" s="67"/>
      <c r="CS1951" s="69"/>
      <c r="CT1951" s="81"/>
      <c r="CU1951" s="69"/>
      <c r="CV1951" s="69"/>
      <c r="CW1951" s="69"/>
      <c r="CX1951" s="69"/>
      <c r="CY1951" s="69"/>
      <c r="CZ1951" s="69"/>
    </row>
    <row r="1952" spans="2:104">
      <c r="B1952" s="69"/>
      <c r="C1952" s="69"/>
      <c r="D1952" s="67"/>
      <c r="E1952" s="69"/>
      <c r="F1952" s="68"/>
      <c r="G1952" s="67"/>
      <c r="H1952" s="69"/>
      <c r="I1952" s="69"/>
      <c r="J1952" s="69"/>
      <c r="K1952" s="69"/>
      <c r="L1952" s="69"/>
      <c r="M1952" s="69"/>
      <c r="N1952" s="69"/>
      <c r="O1952" s="69"/>
      <c r="P1952" s="69"/>
      <c r="Q1952" s="69"/>
      <c r="R1952" s="69"/>
      <c r="S1952" s="80"/>
      <c r="T1952" s="80"/>
      <c r="U1952" s="80"/>
      <c r="V1952" s="80"/>
      <c r="W1952" s="80"/>
      <c r="X1952" s="80"/>
      <c r="Y1952" s="80"/>
      <c r="Z1952" s="80"/>
      <c r="AA1952" s="80"/>
      <c r="AB1952" s="80"/>
      <c r="AC1952" s="80"/>
      <c r="AD1952" s="80"/>
      <c r="AE1952" s="69"/>
      <c r="AF1952" s="69"/>
      <c r="AG1952" s="69"/>
      <c r="AH1952" s="80"/>
      <c r="AI1952" s="80"/>
      <c r="AJ1952" s="69"/>
      <c r="AK1952" s="69"/>
      <c r="AL1952" s="80"/>
      <c r="AM1952" s="80"/>
      <c r="AN1952" s="69"/>
      <c r="AO1952" s="69"/>
      <c r="AP1952" s="80"/>
      <c r="AQ1952" s="80"/>
      <c r="AR1952" s="69"/>
      <c r="AS1952" s="69"/>
      <c r="AT1952" s="80"/>
      <c r="AU1952" s="80"/>
      <c r="AV1952" s="69"/>
      <c r="AW1952" s="69"/>
      <c r="AX1952" s="80"/>
      <c r="AY1952" s="80"/>
      <c r="AZ1952" s="69"/>
      <c r="BA1952" s="69"/>
      <c r="BB1952" s="80"/>
      <c r="BC1952" s="80"/>
      <c r="BD1952" s="69"/>
      <c r="BE1952" s="69"/>
      <c r="BF1952" s="80"/>
      <c r="BG1952" s="80"/>
      <c r="BH1952" s="69"/>
      <c r="BI1952" s="69"/>
      <c r="BJ1952" s="80"/>
      <c r="BK1952" s="80"/>
      <c r="BL1952" s="69"/>
      <c r="BM1952" s="69"/>
      <c r="BN1952" s="80"/>
      <c r="BO1952" s="80"/>
      <c r="BP1952" s="69"/>
      <c r="BQ1952" s="69"/>
      <c r="BR1952" s="80"/>
      <c r="BS1952" s="80"/>
      <c r="BT1952" s="69"/>
      <c r="BU1952" s="69"/>
      <c r="BV1952" s="80"/>
      <c r="BW1952" s="80"/>
      <c r="BX1952" s="69"/>
      <c r="BY1952" s="69"/>
      <c r="BZ1952" s="80"/>
      <c r="CA1952" s="80"/>
      <c r="CB1952" s="69"/>
      <c r="CC1952" s="69"/>
      <c r="CD1952" s="80"/>
      <c r="CE1952" s="80"/>
      <c r="CF1952" s="69"/>
      <c r="CG1952" s="69"/>
      <c r="CH1952" s="69"/>
      <c r="CI1952" s="69"/>
      <c r="CJ1952" s="69"/>
      <c r="CK1952" s="69"/>
      <c r="CL1952" s="68"/>
      <c r="CM1952" s="67"/>
      <c r="CN1952" s="67"/>
      <c r="CO1952" s="68"/>
      <c r="CP1952" s="68"/>
      <c r="CQ1952" s="67"/>
      <c r="CR1952" s="67"/>
      <c r="CS1952" s="69"/>
      <c r="CT1952" s="81"/>
      <c r="CU1952" s="69"/>
      <c r="CV1952" s="69"/>
      <c r="CW1952" s="69"/>
      <c r="CX1952" s="69"/>
      <c r="CY1952" s="69"/>
      <c r="CZ1952" s="69"/>
    </row>
    <row r="1953" spans="2:104">
      <c r="B1953" s="69"/>
      <c r="C1953" s="69"/>
      <c r="D1953" s="67"/>
      <c r="E1953" s="69"/>
      <c r="F1953" s="68"/>
      <c r="G1953" s="67"/>
      <c r="H1953" s="69"/>
      <c r="I1953" s="69"/>
      <c r="J1953" s="69"/>
      <c r="K1953" s="69"/>
      <c r="L1953" s="69"/>
      <c r="M1953" s="69"/>
      <c r="N1953" s="69"/>
      <c r="O1953" s="69"/>
      <c r="P1953" s="69"/>
      <c r="Q1953" s="69"/>
      <c r="R1953" s="69"/>
      <c r="S1953" s="80"/>
      <c r="T1953" s="80"/>
      <c r="U1953" s="80"/>
      <c r="V1953" s="80"/>
      <c r="W1953" s="80"/>
      <c r="X1953" s="80"/>
      <c r="Y1953" s="80"/>
      <c r="Z1953" s="80"/>
      <c r="AA1953" s="80"/>
      <c r="AB1953" s="80"/>
      <c r="AC1953" s="80"/>
      <c r="AD1953" s="80"/>
      <c r="AE1953" s="69"/>
      <c r="AF1953" s="69"/>
      <c r="AG1953" s="69"/>
      <c r="AH1953" s="80"/>
      <c r="AI1953" s="80"/>
      <c r="AJ1953" s="69"/>
      <c r="AK1953" s="69"/>
      <c r="AL1953" s="80"/>
      <c r="AM1953" s="80"/>
      <c r="AN1953" s="69"/>
      <c r="AO1953" s="69"/>
      <c r="AP1953" s="80"/>
      <c r="AQ1953" s="80"/>
      <c r="AR1953" s="69"/>
      <c r="AS1953" s="69"/>
      <c r="AT1953" s="80"/>
      <c r="AU1953" s="80"/>
      <c r="AV1953" s="69"/>
      <c r="AW1953" s="69"/>
      <c r="AX1953" s="80"/>
      <c r="AY1953" s="80"/>
      <c r="AZ1953" s="69"/>
      <c r="BA1953" s="69"/>
      <c r="BB1953" s="80"/>
      <c r="BC1953" s="80"/>
      <c r="BD1953" s="69"/>
      <c r="BE1953" s="69"/>
      <c r="BF1953" s="80"/>
      <c r="BG1953" s="80"/>
      <c r="BH1953" s="69"/>
      <c r="BI1953" s="69"/>
      <c r="BJ1953" s="80"/>
      <c r="BK1953" s="80"/>
      <c r="BL1953" s="69"/>
      <c r="BM1953" s="69"/>
      <c r="BN1953" s="80"/>
      <c r="BO1953" s="80"/>
      <c r="BP1953" s="69"/>
      <c r="BQ1953" s="69"/>
      <c r="BR1953" s="80"/>
      <c r="BS1953" s="80"/>
      <c r="BT1953" s="69"/>
      <c r="BU1953" s="69"/>
      <c r="BV1953" s="80"/>
      <c r="BW1953" s="80"/>
      <c r="BX1953" s="69"/>
      <c r="BY1953" s="69"/>
      <c r="BZ1953" s="80"/>
      <c r="CA1953" s="80"/>
      <c r="CB1953" s="69"/>
      <c r="CC1953" s="69"/>
      <c r="CD1953" s="80"/>
      <c r="CE1953" s="80"/>
      <c r="CF1953" s="69"/>
      <c r="CG1953" s="69"/>
      <c r="CH1953" s="69"/>
      <c r="CI1953" s="69"/>
      <c r="CJ1953" s="69"/>
      <c r="CK1953" s="69"/>
      <c r="CL1953" s="68"/>
      <c r="CM1953" s="67"/>
      <c r="CN1953" s="67"/>
      <c r="CO1953" s="68"/>
      <c r="CP1953" s="68"/>
      <c r="CQ1953" s="67"/>
      <c r="CR1953" s="67"/>
      <c r="CS1953" s="69"/>
      <c r="CT1953" s="81"/>
      <c r="CU1953" s="69"/>
      <c r="CV1953" s="69"/>
      <c r="CW1953" s="69"/>
      <c r="CX1953" s="69"/>
      <c r="CY1953" s="69"/>
      <c r="CZ1953" s="69"/>
    </row>
    <row r="1954" spans="2:104">
      <c r="B1954" s="69"/>
      <c r="C1954" s="69"/>
      <c r="D1954" s="67"/>
      <c r="E1954" s="69"/>
      <c r="F1954" s="68"/>
      <c r="G1954" s="67"/>
      <c r="H1954" s="69"/>
      <c r="I1954" s="69"/>
      <c r="J1954" s="69"/>
      <c r="K1954" s="69"/>
      <c r="L1954" s="69"/>
      <c r="M1954" s="69"/>
      <c r="N1954" s="69"/>
      <c r="O1954" s="69"/>
      <c r="P1954" s="69"/>
      <c r="Q1954" s="69"/>
      <c r="R1954" s="69"/>
      <c r="S1954" s="80"/>
      <c r="T1954" s="80"/>
      <c r="U1954" s="80"/>
      <c r="V1954" s="80"/>
      <c r="W1954" s="80"/>
      <c r="X1954" s="80"/>
      <c r="Y1954" s="80"/>
      <c r="Z1954" s="80"/>
      <c r="AA1954" s="80"/>
      <c r="AB1954" s="80"/>
      <c r="AC1954" s="80"/>
      <c r="AD1954" s="80"/>
      <c r="AE1954" s="69"/>
      <c r="AF1954" s="69"/>
      <c r="AG1954" s="69"/>
      <c r="AH1954" s="80"/>
      <c r="AI1954" s="80"/>
      <c r="AJ1954" s="69"/>
      <c r="AK1954" s="69"/>
      <c r="AL1954" s="80"/>
      <c r="AM1954" s="80"/>
      <c r="AN1954" s="69"/>
      <c r="AO1954" s="69"/>
      <c r="AP1954" s="80"/>
      <c r="AQ1954" s="80"/>
      <c r="AR1954" s="69"/>
      <c r="AS1954" s="69"/>
      <c r="AT1954" s="80"/>
      <c r="AU1954" s="80"/>
      <c r="AV1954" s="69"/>
      <c r="AW1954" s="69"/>
      <c r="AX1954" s="80"/>
      <c r="AY1954" s="80"/>
      <c r="AZ1954" s="69"/>
      <c r="BA1954" s="69"/>
      <c r="BB1954" s="80"/>
      <c r="BC1954" s="80"/>
      <c r="BD1954" s="69"/>
      <c r="BE1954" s="69"/>
      <c r="BF1954" s="80"/>
      <c r="BG1954" s="80"/>
      <c r="BH1954" s="69"/>
      <c r="BI1954" s="69"/>
      <c r="BJ1954" s="80"/>
      <c r="BK1954" s="80"/>
      <c r="BL1954" s="69"/>
      <c r="BM1954" s="69"/>
      <c r="BN1954" s="80"/>
      <c r="BO1954" s="80"/>
      <c r="BP1954" s="69"/>
      <c r="BQ1954" s="69"/>
      <c r="BR1954" s="80"/>
      <c r="BS1954" s="80"/>
      <c r="BT1954" s="69"/>
      <c r="BU1954" s="69"/>
      <c r="BV1954" s="80"/>
      <c r="BW1954" s="80"/>
      <c r="BX1954" s="69"/>
      <c r="BY1954" s="69"/>
      <c r="BZ1954" s="80"/>
      <c r="CA1954" s="80"/>
      <c r="CB1954" s="69"/>
      <c r="CC1954" s="69"/>
      <c r="CD1954" s="80"/>
      <c r="CE1954" s="80"/>
      <c r="CF1954" s="69"/>
      <c r="CG1954" s="69"/>
      <c r="CH1954" s="69"/>
      <c r="CI1954" s="69"/>
      <c r="CJ1954" s="69"/>
      <c r="CK1954" s="69"/>
      <c r="CL1954" s="68"/>
      <c r="CM1954" s="67"/>
      <c r="CN1954" s="67"/>
      <c r="CO1954" s="68"/>
      <c r="CP1954" s="68"/>
      <c r="CQ1954" s="67"/>
      <c r="CR1954" s="67"/>
      <c r="CS1954" s="69"/>
      <c r="CT1954" s="81"/>
      <c r="CU1954" s="69"/>
      <c r="CV1954" s="69"/>
      <c r="CW1954" s="69"/>
      <c r="CX1954" s="69"/>
      <c r="CY1954" s="69"/>
      <c r="CZ1954" s="69"/>
    </row>
    <row r="1955" spans="2:104">
      <c r="B1955" s="69"/>
      <c r="C1955" s="69"/>
      <c r="D1955" s="67"/>
      <c r="E1955" s="69"/>
      <c r="F1955" s="68"/>
      <c r="G1955" s="67"/>
      <c r="H1955" s="69"/>
      <c r="I1955" s="69"/>
      <c r="J1955" s="69"/>
      <c r="K1955" s="69"/>
      <c r="L1955" s="69"/>
      <c r="M1955" s="69"/>
      <c r="N1955" s="69"/>
      <c r="O1955" s="69"/>
      <c r="P1955" s="69"/>
      <c r="Q1955" s="69"/>
      <c r="R1955" s="69"/>
      <c r="S1955" s="80"/>
      <c r="T1955" s="80"/>
      <c r="U1955" s="80"/>
      <c r="V1955" s="80"/>
      <c r="W1955" s="80"/>
      <c r="X1955" s="80"/>
      <c r="Y1955" s="80"/>
      <c r="Z1955" s="80"/>
      <c r="AA1955" s="80"/>
      <c r="AB1955" s="80"/>
      <c r="AC1955" s="80"/>
      <c r="AD1955" s="80"/>
      <c r="AE1955" s="69"/>
      <c r="AF1955" s="69"/>
      <c r="AG1955" s="69"/>
      <c r="AH1955" s="80"/>
      <c r="AI1955" s="80"/>
      <c r="AJ1955" s="69"/>
      <c r="AK1955" s="69"/>
      <c r="AL1955" s="80"/>
      <c r="AM1955" s="80"/>
      <c r="AN1955" s="69"/>
      <c r="AO1955" s="69"/>
      <c r="AP1955" s="80"/>
      <c r="AQ1955" s="80"/>
      <c r="AR1955" s="69"/>
      <c r="AS1955" s="69"/>
      <c r="AT1955" s="80"/>
      <c r="AU1955" s="80"/>
      <c r="AV1955" s="69"/>
      <c r="AW1955" s="69"/>
      <c r="AX1955" s="80"/>
      <c r="AY1955" s="80"/>
      <c r="AZ1955" s="69"/>
      <c r="BA1955" s="69"/>
      <c r="BB1955" s="80"/>
      <c r="BC1955" s="80"/>
      <c r="BD1955" s="69"/>
      <c r="BE1955" s="69"/>
      <c r="BF1955" s="80"/>
      <c r="BG1955" s="80"/>
      <c r="BH1955" s="69"/>
      <c r="BI1955" s="69"/>
      <c r="BJ1955" s="80"/>
      <c r="BK1955" s="80"/>
      <c r="BL1955" s="69"/>
      <c r="BM1955" s="69"/>
      <c r="BN1955" s="80"/>
      <c r="BO1955" s="80"/>
      <c r="BP1955" s="69"/>
      <c r="BQ1955" s="69"/>
      <c r="BR1955" s="80"/>
      <c r="BS1955" s="80"/>
      <c r="BT1955" s="69"/>
      <c r="BU1955" s="69"/>
      <c r="BV1955" s="80"/>
      <c r="BW1955" s="80"/>
      <c r="BX1955" s="69"/>
      <c r="BY1955" s="69"/>
      <c r="BZ1955" s="80"/>
      <c r="CA1955" s="80"/>
      <c r="CB1955" s="69"/>
      <c r="CC1955" s="69"/>
      <c r="CD1955" s="80"/>
      <c r="CE1955" s="80"/>
      <c r="CF1955" s="69"/>
      <c r="CG1955" s="69"/>
      <c r="CH1955" s="69"/>
      <c r="CI1955" s="69"/>
      <c r="CJ1955" s="69"/>
      <c r="CK1955" s="69"/>
      <c r="CL1955" s="68"/>
      <c r="CM1955" s="67"/>
      <c r="CN1955" s="67"/>
      <c r="CO1955" s="68"/>
      <c r="CP1955" s="68"/>
      <c r="CQ1955" s="67"/>
      <c r="CR1955" s="67"/>
      <c r="CS1955" s="69"/>
      <c r="CT1955" s="81"/>
      <c r="CU1955" s="69"/>
      <c r="CV1955" s="69"/>
      <c r="CW1955" s="69"/>
      <c r="CX1955" s="69"/>
      <c r="CY1955" s="69"/>
      <c r="CZ1955" s="69"/>
    </row>
    <row r="1956" spans="2:104">
      <c r="B1956" s="69"/>
      <c r="C1956" s="69"/>
      <c r="D1956" s="67"/>
      <c r="E1956" s="69"/>
      <c r="F1956" s="68"/>
      <c r="G1956" s="67"/>
      <c r="H1956" s="69"/>
      <c r="I1956" s="69"/>
      <c r="J1956" s="69"/>
      <c r="K1956" s="69"/>
      <c r="L1956" s="69"/>
      <c r="M1956" s="69"/>
      <c r="N1956" s="69"/>
      <c r="O1956" s="69"/>
      <c r="P1956" s="69"/>
      <c r="Q1956" s="69"/>
      <c r="R1956" s="69"/>
      <c r="S1956" s="80"/>
      <c r="T1956" s="80"/>
      <c r="U1956" s="80"/>
      <c r="V1956" s="80"/>
      <c r="W1956" s="80"/>
      <c r="X1956" s="80"/>
      <c r="Y1956" s="80"/>
      <c r="Z1956" s="80"/>
      <c r="AA1956" s="80"/>
      <c r="AB1956" s="80"/>
      <c r="AC1956" s="80"/>
      <c r="AD1956" s="80"/>
      <c r="AE1956" s="69"/>
      <c r="AF1956" s="69"/>
      <c r="AG1956" s="69"/>
      <c r="AH1956" s="80"/>
      <c r="AI1956" s="80"/>
      <c r="AJ1956" s="69"/>
      <c r="AK1956" s="69"/>
      <c r="AL1956" s="80"/>
      <c r="AM1956" s="80"/>
      <c r="AN1956" s="69"/>
      <c r="AO1956" s="69"/>
      <c r="AP1956" s="80"/>
      <c r="AQ1956" s="80"/>
      <c r="AR1956" s="69"/>
      <c r="AS1956" s="69"/>
      <c r="AT1956" s="80"/>
      <c r="AU1956" s="80"/>
      <c r="AV1956" s="69"/>
      <c r="AW1956" s="69"/>
      <c r="AX1956" s="80"/>
      <c r="AY1956" s="80"/>
      <c r="AZ1956" s="69"/>
      <c r="BA1956" s="69"/>
      <c r="BB1956" s="80"/>
      <c r="BC1956" s="80"/>
      <c r="BD1956" s="69"/>
      <c r="BE1956" s="69"/>
      <c r="BF1956" s="80"/>
      <c r="BG1956" s="80"/>
      <c r="BH1956" s="69"/>
      <c r="BI1956" s="69"/>
      <c r="BJ1956" s="80"/>
      <c r="BK1956" s="80"/>
      <c r="BL1956" s="69"/>
      <c r="BM1956" s="69"/>
      <c r="BN1956" s="80"/>
      <c r="BO1956" s="80"/>
      <c r="BP1956" s="69"/>
      <c r="BQ1956" s="69"/>
      <c r="BR1956" s="80"/>
      <c r="BS1956" s="80"/>
      <c r="BT1956" s="69"/>
      <c r="BU1956" s="69"/>
      <c r="BV1956" s="80"/>
      <c r="BW1956" s="80"/>
      <c r="BX1956" s="69"/>
      <c r="BY1956" s="69"/>
      <c r="BZ1956" s="80"/>
      <c r="CA1956" s="80"/>
      <c r="CB1956" s="69"/>
      <c r="CC1956" s="69"/>
      <c r="CD1956" s="80"/>
      <c r="CE1956" s="80"/>
      <c r="CF1956" s="69"/>
      <c r="CG1956" s="69"/>
      <c r="CH1956" s="69"/>
      <c r="CI1956" s="69"/>
      <c r="CJ1956" s="69"/>
      <c r="CK1956" s="69"/>
      <c r="CL1956" s="68"/>
      <c r="CM1956" s="67"/>
      <c r="CN1956" s="67"/>
      <c r="CO1956" s="68"/>
      <c r="CP1956" s="68"/>
      <c r="CQ1956" s="67"/>
      <c r="CR1956" s="67"/>
      <c r="CS1956" s="69"/>
      <c r="CT1956" s="81"/>
      <c r="CU1956" s="69"/>
      <c r="CV1956" s="69"/>
      <c r="CW1956" s="69"/>
      <c r="CX1956" s="69"/>
      <c r="CY1956" s="69"/>
      <c r="CZ1956" s="69"/>
    </row>
    <row r="1957" spans="2:104">
      <c r="B1957" s="69"/>
      <c r="C1957" s="69"/>
      <c r="D1957" s="67"/>
      <c r="E1957" s="69"/>
      <c r="F1957" s="68"/>
      <c r="G1957" s="67"/>
      <c r="H1957" s="69"/>
      <c r="I1957" s="69"/>
      <c r="J1957" s="69"/>
      <c r="K1957" s="69"/>
      <c r="L1957" s="69"/>
      <c r="M1957" s="69"/>
      <c r="N1957" s="69"/>
      <c r="O1957" s="69"/>
      <c r="P1957" s="69"/>
      <c r="Q1957" s="69"/>
      <c r="R1957" s="69"/>
      <c r="S1957" s="80"/>
      <c r="T1957" s="80"/>
      <c r="U1957" s="80"/>
      <c r="V1957" s="80"/>
      <c r="W1957" s="80"/>
      <c r="X1957" s="80"/>
      <c r="Y1957" s="80"/>
      <c r="Z1957" s="80"/>
      <c r="AA1957" s="80"/>
      <c r="AB1957" s="80"/>
      <c r="AC1957" s="80"/>
      <c r="AD1957" s="80"/>
      <c r="AE1957" s="69"/>
      <c r="AF1957" s="69"/>
      <c r="AG1957" s="69"/>
      <c r="AH1957" s="80"/>
      <c r="AI1957" s="80"/>
      <c r="AJ1957" s="69"/>
      <c r="AK1957" s="69"/>
      <c r="AL1957" s="80"/>
      <c r="AM1957" s="80"/>
      <c r="AN1957" s="69"/>
      <c r="AO1957" s="69"/>
      <c r="AP1957" s="80"/>
      <c r="AQ1957" s="80"/>
      <c r="AR1957" s="69"/>
      <c r="AS1957" s="69"/>
      <c r="AT1957" s="80"/>
      <c r="AU1957" s="80"/>
      <c r="AV1957" s="69"/>
      <c r="AW1957" s="69"/>
      <c r="AX1957" s="80"/>
      <c r="AY1957" s="80"/>
      <c r="AZ1957" s="69"/>
      <c r="BA1957" s="69"/>
      <c r="BB1957" s="80"/>
      <c r="BC1957" s="80"/>
      <c r="BD1957" s="69"/>
      <c r="BE1957" s="69"/>
      <c r="BF1957" s="80"/>
      <c r="BG1957" s="80"/>
      <c r="BH1957" s="69"/>
      <c r="BI1957" s="69"/>
      <c r="BJ1957" s="80"/>
      <c r="BK1957" s="80"/>
      <c r="BL1957" s="69"/>
      <c r="BM1957" s="69"/>
      <c r="BN1957" s="80"/>
      <c r="BO1957" s="80"/>
      <c r="BP1957" s="69"/>
      <c r="BQ1957" s="69"/>
      <c r="BR1957" s="80"/>
      <c r="BS1957" s="80"/>
      <c r="BT1957" s="69"/>
      <c r="BU1957" s="69"/>
      <c r="BV1957" s="80"/>
      <c r="BW1957" s="80"/>
      <c r="BX1957" s="69"/>
      <c r="BY1957" s="69"/>
      <c r="BZ1957" s="80"/>
      <c r="CA1957" s="80"/>
      <c r="CB1957" s="69"/>
      <c r="CC1957" s="69"/>
      <c r="CD1957" s="80"/>
      <c r="CE1957" s="80"/>
      <c r="CF1957" s="69"/>
      <c r="CG1957" s="69"/>
      <c r="CH1957" s="69"/>
      <c r="CI1957" s="69"/>
      <c r="CJ1957" s="69"/>
      <c r="CK1957" s="69"/>
      <c r="CL1957" s="68"/>
      <c r="CM1957" s="67"/>
      <c r="CN1957" s="67"/>
      <c r="CO1957" s="68"/>
      <c r="CP1957" s="68"/>
      <c r="CQ1957" s="67"/>
      <c r="CR1957" s="67"/>
      <c r="CS1957" s="69"/>
      <c r="CT1957" s="81"/>
      <c r="CU1957" s="69"/>
      <c r="CV1957" s="69"/>
      <c r="CW1957" s="69"/>
      <c r="CX1957" s="69"/>
      <c r="CY1957" s="69"/>
      <c r="CZ1957" s="69"/>
    </row>
    <row r="1958" spans="2:104">
      <c r="B1958" s="69"/>
      <c r="C1958" s="69"/>
      <c r="D1958" s="67"/>
      <c r="E1958" s="69"/>
      <c r="F1958" s="68"/>
      <c r="G1958" s="67"/>
      <c r="H1958" s="69"/>
      <c r="I1958" s="69"/>
      <c r="J1958" s="69"/>
      <c r="K1958" s="69"/>
      <c r="L1958" s="69"/>
      <c r="M1958" s="69"/>
      <c r="N1958" s="69"/>
      <c r="O1958" s="69"/>
      <c r="P1958" s="69"/>
      <c r="Q1958" s="69"/>
      <c r="R1958" s="69"/>
      <c r="S1958" s="80"/>
      <c r="T1958" s="80"/>
      <c r="U1958" s="80"/>
      <c r="V1958" s="80"/>
      <c r="W1958" s="80"/>
      <c r="X1958" s="80"/>
      <c r="Y1958" s="80"/>
      <c r="Z1958" s="80"/>
      <c r="AA1958" s="80"/>
      <c r="AB1958" s="80"/>
      <c r="AC1958" s="80"/>
      <c r="AD1958" s="80"/>
      <c r="AE1958" s="69"/>
      <c r="AF1958" s="69"/>
      <c r="AG1958" s="69"/>
      <c r="AH1958" s="80"/>
      <c r="AI1958" s="80"/>
      <c r="AJ1958" s="69"/>
      <c r="AK1958" s="69"/>
      <c r="AL1958" s="80"/>
      <c r="AM1958" s="80"/>
      <c r="AN1958" s="69"/>
      <c r="AO1958" s="69"/>
      <c r="AP1958" s="80"/>
      <c r="AQ1958" s="80"/>
      <c r="AR1958" s="69"/>
      <c r="AS1958" s="69"/>
      <c r="AT1958" s="80"/>
      <c r="AU1958" s="80"/>
      <c r="AV1958" s="69"/>
      <c r="AW1958" s="69"/>
      <c r="AX1958" s="80"/>
      <c r="AY1958" s="80"/>
      <c r="AZ1958" s="69"/>
      <c r="BA1958" s="69"/>
      <c r="BB1958" s="80"/>
      <c r="BC1958" s="80"/>
      <c r="BD1958" s="69"/>
      <c r="BE1958" s="69"/>
      <c r="BF1958" s="80"/>
      <c r="BG1958" s="80"/>
      <c r="BH1958" s="69"/>
      <c r="BI1958" s="69"/>
      <c r="BJ1958" s="80"/>
      <c r="BK1958" s="80"/>
      <c r="BL1958" s="69"/>
      <c r="BM1958" s="69"/>
      <c r="BN1958" s="80"/>
      <c r="BO1958" s="80"/>
      <c r="BP1958" s="69"/>
      <c r="BQ1958" s="69"/>
      <c r="BR1958" s="80"/>
      <c r="BS1958" s="80"/>
      <c r="BT1958" s="69"/>
      <c r="BU1958" s="69"/>
      <c r="BV1958" s="80"/>
      <c r="BW1958" s="80"/>
      <c r="BX1958" s="69"/>
      <c r="BY1958" s="69"/>
      <c r="BZ1958" s="80"/>
      <c r="CA1958" s="80"/>
      <c r="CB1958" s="69"/>
      <c r="CC1958" s="69"/>
      <c r="CD1958" s="80"/>
      <c r="CE1958" s="80"/>
      <c r="CF1958" s="69"/>
      <c r="CG1958" s="69"/>
      <c r="CH1958" s="69"/>
      <c r="CI1958" s="69"/>
      <c r="CJ1958" s="69"/>
      <c r="CK1958" s="69"/>
      <c r="CL1958" s="68"/>
      <c r="CM1958" s="67"/>
      <c r="CN1958" s="67"/>
      <c r="CO1958" s="68"/>
      <c r="CP1958" s="68"/>
      <c r="CQ1958" s="67"/>
      <c r="CR1958" s="67"/>
      <c r="CS1958" s="69"/>
      <c r="CT1958" s="81"/>
      <c r="CU1958" s="69"/>
      <c r="CV1958" s="69"/>
      <c r="CW1958" s="69"/>
      <c r="CX1958" s="69"/>
      <c r="CY1958" s="69"/>
      <c r="CZ1958" s="69"/>
    </row>
    <row r="1959" spans="2:104">
      <c r="B1959" s="69"/>
      <c r="C1959" s="69"/>
      <c r="D1959" s="67"/>
      <c r="E1959" s="69"/>
      <c r="F1959" s="68"/>
      <c r="G1959" s="67"/>
      <c r="H1959" s="69"/>
      <c r="I1959" s="69"/>
      <c r="J1959" s="69"/>
      <c r="K1959" s="69"/>
      <c r="L1959" s="69"/>
      <c r="M1959" s="69"/>
      <c r="N1959" s="69"/>
      <c r="O1959" s="69"/>
      <c r="P1959" s="69"/>
      <c r="Q1959" s="69"/>
      <c r="R1959" s="69"/>
      <c r="S1959" s="80"/>
      <c r="T1959" s="80"/>
      <c r="U1959" s="80"/>
      <c r="V1959" s="80"/>
      <c r="W1959" s="80"/>
      <c r="X1959" s="80"/>
      <c r="Y1959" s="80"/>
      <c r="Z1959" s="80"/>
      <c r="AA1959" s="80"/>
      <c r="AB1959" s="80"/>
      <c r="AC1959" s="80"/>
      <c r="AD1959" s="80"/>
      <c r="AE1959" s="69"/>
      <c r="AF1959" s="69"/>
      <c r="AG1959" s="69"/>
      <c r="AH1959" s="80"/>
      <c r="AI1959" s="80"/>
      <c r="AJ1959" s="69"/>
      <c r="AK1959" s="69"/>
      <c r="AL1959" s="80"/>
      <c r="AM1959" s="80"/>
      <c r="AN1959" s="69"/>
      <c r="AO1959" s="69"/>
      <c r="AP1959" s="80"/>
      <c r="AQ1959" s="80"/>
      <c r="AR1959" s="69"/>
      <c r="AS1959" s="69"/>
      <c r="AT1959" s="80"/>
      <c r="AU1959" s="80"/>
      <c r="AV1959" s="69"/>
      <c r="AW1959" s="69"/>
      <c r="AX1959" s="80"/>
      <c r="AY1959" s="80"/>
      <c r="AZ1959" s="69"/>
      <c r="BA1959" s="69"/>
      <c r="BB1959" s="80"/>
      <c r="BC1959" s="80"/>
      <c r="BD1959" s="69"/>
      <c r="BE1959" s="69"/>
      <c r="BF1959" s="80"/>
      <c r="BG1959" s="80"/>
      <c r="BH1959" s="69"/>
      <c r="BI1959" s="69"/>
      <c r="BJ1959" s="80"/>
      <c r="BK1959" s="80"/>
      <c r="BL1959" s="69"/>
      <c r="BM1959" s="69"/>
      <c r="BN1959" s="80"/>
      <c r="BO1959" s="80"/>
      <c r="BP1959" s="69"/>
      <c r="BQ1959" s="69"/>
      <c r="BR1959" s="80"/>
      <c r="BS1959" s="80"/>
      <c r="BT1959" s="69"/>
      <c r="BU1959" s="69"/>
      <c r="BV1959" s="80"/>
      <c r="BW1959" s="80"/>
      <c r="BX1959" s="69"/>
      <c r="BY1959" s="69"/>
      <c r="BZ1959" s="80"/>
      <c r="CA1959" s="80"/>
      <c r="CB1959" s="69"/>
      <c r="CC1959" s="69"/>
      <c r="CD1959" s="80"/>
      <c r="CE1959" s="80"/>
      <c r="CF1959" s="69"/>
      <c r="CG1959" s="69"/>
      <c r="CH1959" s="69"/>
      <c r="CI1959" s="69"/>
      <c r="CJ1959" s="69"/>
      <c r="CK1959" s="69"/>
      <c r="CL1959" s="68"/>
      <c r="CM1959" s="67"/>
      <c r="CN1959" s="67"/>
      <c r="CO1959" s="68"/>
      <c r="CP1959" s="68"/>
      <c r="CQ1959" s="67"/>
      <c r="CR1959" s="67"/>
      <c r="CS1959" s="69"/>
      <c r="CT1959" s="81"/>
      <c r="CU1959" s="69"/>
      <c r="CV1959" s="69"/>
      <c r="CW1959" s="69"/>
      <c r="CX1959" s="69"/>
      <c r="CY1959" s="69"/>
      <c r="CZ1959" s="69"/>
    </row>
    <row r="1960" spans="2:104">
      <c r="B1960" s="69"/>
      <c r="C1960" s="69"/>
      <c r="D1960" s="67"/>
      <c r="E1960" s="69"/>
      <c r="F1960" s="68"/>
      <c r="G1960" s="67"/>
      <c r="H1960" s="69"/>
      <c r="I1960" s="69"/>
      <c r="J1960" s="69"/>
      <c r="K1960" s="69"/>
      <c r="L1960" s="69"/>
      <c r="M1960" s="69"/>
      <c r="N1960" s="69"/>
      <c r="O1960" s="69"/>
      <c r="P1960" s="69"/>
      <c r="Q1960" s="69"/>
      <c r="R1960" s="69"/>
      <c r="S1960" s="80"/>
      <c r="T1960" s="80"/>
      <c r="U1960" s="80"/>
      <c r="V1960" s="80"/>
      <c r="W1960" s="80"/>
      <c r="X1960" s="80"/>
      <c r="Y1960" s="80"/>
      <c r="Z1960" s="80"/>
      <c r="AA1960" s="80"/>
      <c r="AB1960" s="80"/>
      <c r="AC1960" s="80"/>
      <c r="AD1960" s="80"/>
      <c r="AE1960" s="69"/>
      <c r="AF1960" s="69"/>
      <c r="AG1960" s="69"/>
      <c r="AH1960" s="80"/>
      <c r="AI1960" s="80"/>
      <c r="AJ1960" s="69"/>
      <c r="AK1960" s="69"/>
      <c r="AL1960" s="80"/>
      <c r="AM1960" s="80"/>
      <c r="AN1960" s="69"/>
      <c r="AO1960" s="69"/>
      <c r="AP1960" s="80"/>
      <c r="AQ1960" s="80"/>
      <c r="AR1960" s="69"/>
      <c r="AS1960" s="69"/>
      <c r="AT1960" s="80"/>
      <c r="AU1960" s="80"/>
      <c r="AV1960" s="69"/>
      <c r="AW1960" s="69"/>
      <c r="AX1960" s="80"/>
      <c r="AY1960" s="80"/>
      <c r="AZ1960" s="69"/>
      <c r="BA1960" s="69"/>
      <c r="BB1960" s="80"/>
      <c r="BC1960" s="80"/>
      <c r="BD1960" s="69"/>
      <c r="BE1960" s="69"/>
      <c r="BF1960" s="80"/>
      <c r="BG1960" s="80"/>
      <c r="BH1960" s="69"/>
      <c r="BI1960" s="69"/>
      <c r="BJ1960" s="80"/>
      <c r="BK1960" s="80"/>
      <c r="BL1960" s="69"/>
      <c r="BM1960" s="69"/>
      <c r="BN1960" s="80"/>
      <c r="BO1960" s="80"/>
      <c r="BP1960" s="69"/>
      <c r="BQ1960" s="69"/>
      <c r="BR1960" s="80"/>
      <c r="BS1960" s="80"/>
      <c r="BT1960" s="69"/>
      <c r="BU1960" s="69"/>
      <c r="BV1960" s="80"/>
      <c r="BW1960" s="80"/>
      <c r="BX1960" s="69"/>
      <c r="BY1960" s="69"/>
      <c r="BZ1960" s="80"/>
      <c r="CA1960" s="80"/>
      <c r="CB1960" s="69"/>
      <c r="CC1960" s="69"/>
      <c r="CD1960" s="80"/>
      <c r="CE1960" s="80"/>
      <c r="CF1960" s="69"/>
      <c r="CG1960" s="69"/>
      <c r="CH1960" s="69"/>
      <c r="CI1960" s="69"/>
      <c r="CJ1960" s="69"/>
      <c r="CK1960" s="69"/>
      <c r="CL1960" s="68"/>
      <c r="CM1960" s="67"/>
      <c r="CN1960" s="67"/>
      <c r="CO1960" s="68"/>
      <c r="CP1960" s="68"/>
      <c r="CQ1960" s="67"/>
      <c r="CR1960" s="67"/>
      <c r="CS1960" s="69"/>
      <c r="CT1960" s="81"/>
      <c r="CU1960" s="69"/>
      <c r="CV1960" s="69"/>
      <c r="CW1960" s="69"/>
      <c r="CX1960" s="69"/>
      <c r="CY1960" s="69"/>
      <c r="CZ1960" s="69"/>
    </row>
    <row r="1961" spans="2:104">
      <c r="B1961" s="69"/>
      <c r="C1961" s="69"/>
      <c r="D1961" s="67"/>
      <c r="E1961" s="69"/>
      <c r="F1961" s="68"/>
      <c r="G1961" s="67"/>
      <c r="H1961" s="69"/>
      <c r="I1961" s="69"/>
      <c r="J1961" s="69"/>
      <c r="K1961" s="69"/>
      <c r="L1961" s="69"/>
      <c r="M1961" s="69"/>
      <c r="N1961" s="69"/>
      <c r="O1961" s="69"/>
      <c r="P1961" s="69"/>
      <c r="Q1961" s="69"/>
      <c r="R1961" s="69"/>
      <c r="S1961" s="80"/>
      <c r="T1961" s="80"/>
      <c r="U1961" s="80"/>
      <c r="V1961" s="80"/>
      <c r="W1961" s="80"/>
      <c r="X1961" s="80"/>
      <c r="Y1961" s="80"/>
      <c r="Z1961" s="80"/>
      <c r="AA1961" s="80"/>
      <c r="AB1961" s="80"/>
      <c r="AC1961" s="80"/>
      <c r="AD1961" s="80"/>
      <c r="AE1961" s="69"/>
      <c r="AF1961" s="69"/>
      <c r="AG1961" s="69"/>
      <c r="AH1961" s="80"/>
      <c r="AI1961" s="80"/>
      <c r="AJ1961" s="69"/>
      <c r="AK1961" s="69"/>
      <c r="AL1961" s="80"/>
      <c r="AM1961" s="80"/>
      <c r="AN1961" s="69"/>
      <c r="AO1961" s="69"/>
      <c r="AP1961" s="80"/>
      <c r="AQ1961" s="80"/>
      <c r="AR1961" s="69"/>
      <c r="AS1961" s="69"/>
      <c r="AT1961" s="80"/>
      <c r="AU1961" s="80"/>
      <c r="AV1961" s="69"/>
      <c r="AW1961" s="69"/>
      <c r="AX1961" s="80"/>
      <c r="AY1961" s="80"/>
      <c r="AZ1961" s="69"/>
      <c r="BA1961" s="69"/>
      <c r="BB1961" s="80"/>
      <c r="BC1961" s="80"/>
      <c r="BD1961" s="69"/>
      <c r="BE1961" s="69"/>
      <c r="BF1961" s="80"/>
      <c r="BG1961" s="80"/>
      <c r="BH1961" s="69"/>
      <c r="BI1961" s="69"/>
      <c r="BJ1961" s="80"/>
      <c r="BK1961" s="80"/>
      <c r="BL1961" s="69"/>
      <c r="BM1961" s="69"/>
      <c r="BN1961" s="80"/>
      <c r="BO1961" s="80"/>
      <c r="BP1961" s="69"/>
      <c r="BQ1961" s="69"/>
      <c r="BR1961" s="80"/>
      <c r="BS1961" s="80"/>
      <c r="BT1961" s="69"/>
      <c r="BU1961" s="69"/>
      <c r="BV1961" s="80"/>
      <c r="BW1961" s="80"/>
      <c r="BX1961" s="69"/>
      <c r="BY1961" s="69"/>
      <c r="BZ1961" s="80"/>
      <c r="CA1961" s="80"/>
      <c r="CB1961" s="69"/>
      <c r="CC1961" s="69"/>
      <c r="CD1961" s="80"/>
      <c r="CE1961" s="80"/>
      <c r="CF1961" s="69"/>
      <c r="CG1961" s="69"/>
      <c r="CH1961" s="69"/>
      <c r="CI1961" s="69"/>
      <c r="CJ1961" s="69"/>
      <c r="CK1961" s="69"/>
      <c r="CL1961" s="68"/>
      <c r="CM1961" s="67"/>
      <c r="CN1961" s="67"/>
      <c r="CO1961" s="68"/>
      <c r="CP1961" s="68"/>
      <c r="CQ1961" s="67"/>
      <c r="CR1961" s="67"/>
      <c r="CS1961" s="69"/>
      <c r="CT1961" s="81"/>
      <c r="CU1961" s="69"/>
      <c r="CV1961" s="69"/>
      <c r="CW1961" s="69"/>
      <c r="CX1961" s="69"/>
      <c r="CY1961" s="69"/>
      <c r="CZ1961" s="69"/>
    </row>
    <row r="1962" spans="2:104">
      <c r="B1962" s="69"/>
      <c r="C1962" s="69"/>
      <c r="D1962" s="67"/>
      <c r="E1962" s="69"/>
      <c r="F1962" s="68"/>
      <c r="G1962" s="67"/>
      <c r="H1962" s="69"/>
      <c r="I1962" s="69"/>
      <c r="J1962" s="69"/>
      <c r="K1962" s="69"/>
      <c r="L1962" s="69"/>
      <c r="M1962" s="69"/>
      <c r="N1962" s="69"/>
      <c r="O1962" s="69"/>
      <c r="P1962" s="69"/>
      <c r="Q1962" s="69"/>
      <c r="R1962" s="69"/>
      <c r="S1962" s="80"/>
      <c r="T1962" s="80"/>
      <c r="U1962" s="80"/>
      <c r="V1962" s="80"/>
      <c r="W1962" s="80"/>
      <c r="X1962" s="80"/>
      <c r="Y1962" s="80"/>
      <c r="Z1962" s="80"/>
      <c r="AA1962" s="80"/>
      <c r="AB1962" s="80"/>
      <c r="AC1962" s="80"/>
      <c r="AD1962" s="80"/>
      <c r="AE1962" s="69"/>
      <c r="AF1962" s="69"/>
      <c r="AG1962" s="69"/>
      <c r="AH1962" s="80"/>
      <c r="AI1962" s="80"/>
      <c r="AJ1962" s="69"/>
      <c r="AK1962" s="69"/>
      <c r="AL1962" s="80"/>
      <c r="AM1962" s="80"/>
      <c r="AN1962" s="69"/>
      <c r="AO1962" s="69"/>
      <c r="AP1962" s="80"/>
      <c r="AQ1962" s="80"/>
      <c r="AR1962" s="69"/>
      <c r="AS1962" s="69"/>
      <c r="AT1962" s="80"/>
      <c r="AU1962" s="80"/>
      <c r="AV1962" s="69"/>
      <c r="AW1962" s="69"/>
      <c r="AX1962" s="80"/>
      <c r="AY1962" s="80"/>
      <c r="AZ1962" s="69"/>
      <c r="BA1962" s="69"/>
      <c r="BB1962" s="80"/>
      <c r="BC1962" s="80"/>
      <c r="BD1962" s="69"/>
      <c r="BE1962" s="69"/>
      <c r="BF1962" s="80"/>
      <c r="BG1962" s="80"/>
      <c r="BH1962" s="69"/>
      <c r="BI1962" s="69"/>
      <c r="BJ1962" s="80"/>
      <c r="BK1962" s="80"/>
      <c r="BL1962" s="69"/>
      <c r="BM1962" s="69"/>
      <c r="BN1962" s="80"/>
      <c r="BO1962" s="80"/>
      <c r="BP1962" s="69"/>
      <c r="BQ1962" s="69"/>
      <c r="BR1962" s="80"/>
      <c r="BS1962" s="80"/>
      <c r="BT1962" s="69"/>
      <c r="BU1962" s="69"/>
      <c r="BV1962" s="80"/>
      <c r="BW1962" s="80"/>
      <c r="BX1962" s="69"/>
      <c r="BY1962" s="69"/>
      <c r="BZ1962" s="80"/>
      <c r="CA1962" s="80"/>
      <c r="CB1962" s="69"/>
      <c r="CC1962" s="69"/>
      <c r="CD1962" s="80"/>
      <c r="CE1962" s="80"/>
      <c r="CF1962" s="69"/>
      <c r="CG1962" s="69"/>
      <c r="CH1962" s="69"/>
      <c r="CI1962" s="69"/>
      <c r="CJ1962" s="69"/>
      <c r="CK1962" s="69"/>
      <c r="CL1962" s="68"/>
      <c r="CM1962" s="67"/>
      <c r="CN1962" s="67"/>
      <c r="CO1962" s="68"/>
      <c r="CP1962" s="68"/>
      <c r="CQ1962" s="67"/>
      <c r="CR1962" s="67"/>
      <c r="CS1962" s="69"/>
      <c r="CT1962" s="81"/>
      <c r="CU1962" s="69"/>
      <c r="CV1962" s="69"/>
      <c r="CW1962" s="69"/>
      <c r="CX1962" s="69"/>
      <c r="CY1962" s="69"/>
      <c r="CZ1962" s="69"/>
    </row>
    <row r="1963" spans="2:104">
      <c r="B1963" s="69"/>
      <c r="C1963" s="69"/>
      <c r="D1963" s="67"/>
      <c r="E1963" s="69"/>
      <c r="F1963" s="68"/>
      <c r="G1963" s="67"/>
      <c r="H1963" s="69"/>
      <c r="I1963" s="69"/>
      <c r="J1963" s="69"/>
      <c r="K1963" s="69"/>
      <c r="L1963" s="69"/>
      <c r="M1963" s="69"/>
      <c r="N1963" s="69"/>
      <c r="O1963" s="69"/>
      <c r="P1963" s="69"/>
      <c r="Q1963" s="69"/>
      <c r="R1963" s="69"/>
      <c r="S1963" s="80"/>
      <c r="T1963" s="80"/>
      <c r="U1963" s="80"/>
      <c r="V1963" s="80"/>
      <c r="W1963" s="80"/>
      <c r="X1963" s="80"/>
      <c r="Y1963" s="80"/>
      <c r="Z1963" s="80"/>
      <c r="AA1963" s="80"/>
      <c r="AB1963" s="80"/>
      <c r="AC1963" s="80"/>
      <c r="AD1963" s="80"/>
      <c r="AE1963" s="69"/>
      <c r="AF1963" s="69"/>
      <c r="AG1963" s="69"/>
      <c r="AH1963" s="80"/>
      <c r="AI1963" s="80"/>
      <c r="AJ1963" s="69"/>
      <c r="AK1963" s="69"/>
      <c r="AL1963" s="80"/>
      <c r="AM1963" s="80"/>
      <c r="AN1963" s="69"/>
      <c r="AO1963" s="69"/>
      <c r="AP1963" s="80"/>
      <c r="AQ1963" s="80"/>
      <c r="AR1963" s="69"/>
      <c r="AS1963" s="69"/>
      <c r="AT1963" s="80"/>
      <c r="AU1963" s="80"/>
      <c r="AV1963" s="69"/>
      <c r="AW1963" s="69"/>
      <c r="AX1963" s="80"/>
      <c r="AY1963" s="80"/>
      <c r="AZ1963" s="69"/>
      <c r="BA1963" s="69"/>
      <c r="BB1963" s="80"/>
      <c r="BC1963" s="80"/>
      <c r="BD1963" s="69"/>
      <c r="BE1963" s="69"/>
      <c r="BF1963" s="80"/>
      <c r="BG1963" s="80"/>
      <c r="BH1963" s="69"/>
      <c r="BI1963" s="69"/>
      <c r="BJ1963" s="80"/>
      <c r="BK1963" s="80"/>
      <c r="BL1963" s="69"/>
      <c r="BM1963" s="69"/>
      <c r="BN1963" s="80"/>
      <c r="BO1963" s="80"/>
      <c r="BP1963" s="69"/>
      <c r="BQ1963" s="69"/>
      <c r="BR1963" s="80"/>
      <c r="BS1963" s="80"/>
      <c r="BT1963" s="69"/>
      <c r="BU1963" s="69"/>
      <c r="BV1963" s="80"/>
      <c r="BW1963" s="80"/>
      <c r="BX1963" s="69"/>
      <c r="BY1963" s="69"/>
      <c r="BZ1963" s="80"/>
      <c r="CA1963" s="80"/>
      <c r="CB1963" s="69"/>
      <c r="CC1963" s="69"/>
      <c r="CD1963" s="80"/>
      <c r="CE1963" s="80"/>
      <c r="CF1963" s="69"/>
      <c r="CG1963" s="69"/>
      <c r="CH1963" s="69"/>
      <c r="CI1963" s="69"/>
      <c r="CJ1963" s="69"/>
      <c r="CK1963" s="69"/>
      <c r="CL1963" s="68"/>
      <c r="CM1963" s="67"/>
      <c r="CN1963" s="67"/>
      <c r="CO1963" s="68"/>
      <c r="CP1963" s="68"/>
      <c r="CQ1963" s="67"/>
      <c r="CR1963" s="67"/>
      <c r="CS1963" s="69"/>
      <c r="CT1963" s="81"/>
      <c r="CU1963" s="69"/>
      <c r="CV1963" s="69"/>
      <c r="CW1963" s="69"/>
      <c r="CX1963" s="69"/>
      <c r="CY1963" s="69"/>
      <c r="CZ1963" s="69"/>
    </row>
    <row r="1964" spans="2:104">
      <c r="B1964" s="69"/>
      <c r="C1964" s="69"/>
      <c r="D1964" s="67"/>
      <c r="E1964" s="69"/>
      <c r="F1964" s="68"/>
      <c r="G1964" s="67"/>
      <c r="H1964" s="69"/>
      <c r="I1964" s="69"/>
      <c r="J1964" s="69"/>
      <c r="K1964" s="69"/>
      <c r="L1964" s="69"/>
      <c r="M1964" s="69"/>
      <c r="N1964" s="69"/>
      <c r="O1964" s="69"/>
      <c r="P1964" s="69"/>
      <c r="Q1964" s="69"/>
      <c r="R1964" s="69"/>
      <c r="S1964" s="80"/>
      <c r="T1964" s="80"/>
      <c r="U1964" s="80"/>
      <c r="V1964" s="80"/>
      <c r="W1964" s="80"/>
      <c r="X1964" s="80"/>
      <c r="Y1964" s="80"/>
      <c r="Z1964" s="80"/>
      <c r="AA1964" s="80"/>
      <c r="AB1964" s="80"/>
      <c r="AC1964" s="80"/>
      <c r="AD1964" s="80"/>
      <c r="AE1964" s="69"/>
      <c r="AF1964" s="69"/>
      <c r="AG1964" s="69"/>
      <c r="AH1964" s="80"/>
      <c r="AI1964" s="80"/>
      <c r="AJ1964" s="69"/>
      <c r="AK1964" s="69"/>
      <c r="AL1964" s="80"/>
      <c r="AM1964" s="80"/>
      <c r="AN1964" s="69"/>
      <c r="AO1964" s="69"/>
      <c r="AP1964" s="80"/>
      <c r="AQ1964" s="80"/>
      <c r="AR1964" s="69"/>
      <c r="AS1964" s="69"/>
      <c r="AT1964" s="80"/>
      <c r="AU1964" s="80"/>
      <c r="AV1964" s="69"/>
      <c r="AW1964" s="69"/>
      <c r="AX1964" s="80"/>
      <c r="AY1964" s="80"/>
      <c r="AZ1964" s="69"/>
      <c r="BA1964" s="69"/>
      <c r="BB1964" s="80"/>
      <c r="BC1964" s="80"/>
      <c r="BD1964" s="69"/>
      <c r="BE1964" s="69"/>
      <c r="BF1964" s="80"/>
      <c r="BG1964" s="80"/>
      <c r="BH1964" s="69"/>
      <c r="BI1964" s="69"/>
      <c r="BJ1964" s="80"/>
      <c r="BK1964" s="80"/>
      <c r="BL1964" s="69"/>
      <c r="BM1964" s="69"/>
      <c r="BN1964" s="80"/>
      <c r="BO1964" s="80"/>
      <c r="BP1964" s="69"/>
      <c r="BQ1964" s="69"/>
      <c r="BR1964" s="80"/>
      <c r="BS1964" s="80"/>
      <c r="BT1964" s="69"/>
      <c r="BU1964" s="69"/>
      <c r="BV1964" s="80"/>
      <c r="BW1964" s="80"/>
      <c r="BX1964" s="69"/>
      <c r="BY1964" s="69"/>
      <c r="BZ1964" s="80"/>
      <c r="CA1964" s="80"/>
      <c r="CB1964" s="69"/>
      <c r="CC1964" s="69"/>
      <c r="CD1964" s="80"/>
      <c r="CE1964" s="80"/>
      <c r="CF1964" s="69"/>
      <c r="CG1964" s="69"/>
      <c r="CH1964" s="69"/>
      <c r="CI1964" s="69"/>
      <c r="CJ1964" s="69"/>
      <c r="CK1964" s="69"/>
      <c r="CL1964" s="68"/>
      <c r="CM1964" s="67"/>
      <c r="CN1964" s="67"/>
      <c r="CO1964" s="68"/>
      <c r="CP1964" s="68"/>
      <c r="CQ1964" s="67"/>
      <c r="CR1964" s="67"/>
      <c r="CS1964" s="69"/>
      <c r="CT1964" s="81"/>
      <c r="CU1964" s="69"/>
      <c r="CV1964" s="69"/>
      <c r="CW1964" s="69"/>
      <c r="CX1964" s="69"/>
      <c r="CY1964" s="69"/>
      <c r="CZ1964" s="69"/>
    </row>
    <row r="1965" spans="2:104">
      <c r="B1965" s="69"/>
      <c r="C1965" s="69"/>
      <c r="D1965" s="67"/>
      <c r="E1965" s="69"/>
      <c r="F1965" s="68"/>
      <c r="G1965" s="67"/>
      <c r="H1965" s="69"/>
      <c r="I1965" s="69"/>
      <c r="J1965" s="69"/>
      <c r="K1965" s="69"/>
      <c r="L1965" s="69"/>
      <c r="M1965" s="69"/>
      <c r="N1965" s="69"/>
      <c r="O1965" s="69"/>
      <c r="P1965" s="69"/>
      <c r="Q1965" s="69"/>
      <c r="R1965" s="69"/>
      <c r="S1965" s="80"/>
      <c r="T1965" s="80"/>
      <c r="U1965" s="80"/>
      <c r="V1965" s="80"/>
      <c r="W1965" s="80"/>
      <c r="X1965" s="80"/>
      <c r="Y1965" s="80"/>
      <c r="Z1965" s="80"/>
      <c r="AA1965" s="80"/>
      <c r="AB1965" s="80"/>
      <c r="AC1965" s="80"/>
      <c r="AD1965" s="80"/>
      <c r="AE1965" s="69"/>
      <c r="AF1965" s="69"/>
      <c r="AG1965" s="69"/>
      <c r="AH1965" s="80"/>
      <c r="AI1965" s="80"/>
      <c r="AJ1965" s="69"/>
      <c r="AK1965" s="69"/>
      <c r="AL1965" s="80"/>
      <c r="AM1965" s="80"/>
      <c r="AN1965" s="69"/>
      <c r="AO1965" s="69"/>
      <c r="AP1965" s="80"/>
      <c r="AQ1965" s="80"/>
      <c r="AR1965" s="69"/>
      <c r="AS1965" s="69"/>
      <c r="AT1965" s="80"/>
      <c r="AU1965" s="80"/>
      <c r="AV1965" s="69"/>
      <c r="AW1965" s="69"/>
      <c r="AX1965" s="80"/>
      <c r="AY1965" s="80"/>
      <c r="AZ1965" s="69"/>
      <c r="BA1965" s="69"/>
      <c r="BB1965" s="80"/>
      <c r="BC1965" s="80"/>
      <c r="BD1965" s="69"/>
      <c r="BE1965" s="69"/>
      <c r="BF1965" s="80"/>
      <c r="BG1965" s="80"/>
      <c r="BH1965" s="69"/>
      <c r="BI1965" s="69"/>
      <c r="BJ1965" s="80"/>
      <c r="BK1965" s="80"/>
      <c r="BL1965" s="69"/>
      <c r="BM1965" s="69"/>
      <c r="BN1965" s="80"/>
      <c r="BO1965" s="80"/>
      <c r="BP1965" s="69"/>
      <c r="BQ1965" s="69"/>
      <c r="BR1965" s="80"/>
      <c r="BS1965" s="80"/>
      <c r="BT1965" s="69"/>
      <c r="BU1965" s="69"/>
      <c r="BV1965" s="80"/>
      <c r="BW1965" s="80"/>
      <c r="BX1965" s="69"/>
      <c r="BY1965" s="69"/>
      <c r="BZ1965" s="80"/>
      <c r="CA1965" s="80"/>
      <c r="CB1965" s="69"/>
      <c r="CC1965" s="69"/>
      <c r="CD1965" s="80"/>
      <c r="CE1965" s="80"/>
      <c r="CF1965" s="69"/>
      <c r="CG1965" s="69"/>
      <c r="CH1965" s="69"/>
      <c r="CI1965" s="69"/>
      <c r="CJ1965" s="69"/>
      <c r="CK1965" s="69"/>
      <c r="CL1965" s="68"/>
      <c r="CM1965" s="67"/>
      <c r="CN1965" s="67"/>
      <c r="CO1965" s="68"/>
      <c r="CP1965" s="68"/>
      <c r="CQ1965" s="67"/>
      <c r="CR1965" s="67"/>
      <c r="CS1965" s="69"/>
      <c r="CT1965" s="81"/>
      <c r="CU1965" s="69"/>
      <c r="CV1965" s="69"/>
      <c r="CW1965" s="69"/>
      <c r="CX1965" s="69"/>
      <c r="CY1965" s="69"/>
      <c r="CZ1965" s="69"/>
    </row>
    <row r="1966" spans="2:104">
      <c r="B1966" s="69"/>
      <c r="C1966" s="69"/>
      <c r="D1966" s="67"/>
      <c r="E1966" s="69"/>
      <c r="F1966" s="68"/>
      <c r="G1966" s="67"/>
      <c r="H1966" s="69"/>
      <c r="I1966" s="69"/>
      <c r="J1966" s="69"/>
      <c r="K1966" s="69"/>
      <c r="L1966" s="69"/>
      <c r="M1966" s="69"/>
      <c r="N1966" s="69"/>
      <c r="O1966" s="69"/>
      <c r="P1966" s="69"/>
      <c r="Q1966" s="69"/>
      <c r="R1966" s="69"/>
      <c r="S1966" s="80"/>
      <c r="T1966" s="80"/>
      <c r="U1966" s="80"/>
      <c r="V1966" s="80"/>
      <c r="W1966" s="80"/>
      <c r="X1966" s="80"/>
      <c r="Y1966" s="80"/>
      <c r="Z1966" s="80"/>
      <c r="AA1966" s="80"/>
      <c r="AB1966" s="80"/>
      <c r="AC1966" s="80"/>
      <c r="AD1966" s="80"/>
      <c r="AE1966" s="69"/>
      <c r="AF1966" s="69"/>
      <c r="AG1966" s="69"/>
      <c r="AH1966" s="80"/>
      <c r="AI1966" s="80"/>
      <c r="AJ1966" s="69"/>
      <c r="AK1966" s="69"/>
      <c r="AL1966" s="80"/>
      <c r="AM1966" s="80"/>
      <c r="AN1966" s="69"/>
      <c r="AO1966" s="69"/>
      <c r="AP1966" s="80"/>
      <c r="AQ1966" s="80"/>
      <c r="AR1966" s="69"/>
      <c r="AS1966" s="69"/>
      <c r="AT1966" s="80"/>
      <c r="AU1966" s="80"/>
      <c r="AV1966" s="69"/>
      <c r="AW1966" s="69"/>
      <c r="AX1966" s="80"/>
      <c r="AY1966" s="80"/>
      <c r="AZ1966" s="69"/>
      <c r="BA1966" s="69"/>
      <c r="BB1966" s="80"/>
      <c r="BC1966" s="80"/>
      <c r="BD1966" s="69"/>
      <c r="BE1966" s="69"/>
      <c r="BF1966" s="80"/>
      <c r="BG1966" s="80"/>
      <c r="BH1966" s="69"/>
      <c r="BI1966" s="69"/>
      <c r="BJ1966" s="80"/>
      <c r="BK1966" s="80"/>
      <c r="BL1966" s="69"/>
      <c r="BM1966" s="69"/>
      <c r="BN1966" s="80"/>
      <c r="BO1966" s="80"/>
      <c r="BP1966" s="69"/>
      <c r="BQ1966" s="69"/>
      <c r="BR1966" s="80"/>
      <c r="BS1966" s="80"/>
      <c r="BT1966" s="69"/>
      <c r="BU1966" s="69"/>
      <c r="BV1966" s="80"/>
      <c r="BW1966" s="80"/>
      <c r="BX1966" s="69"/>
      <c r="BY1966" s="69"/>
      <c r="BZ1966" s="80"/>
      <c r="CA1966" s="80"/>
      <c r="CB1966" s="69"/>
      <c r="CC1966" s="69"/>
      <c r="CD1966" s="80"/>
      <c r="CE1966" s="80"/>
      <c r="CF1966" s="69"/>
      <c r="CG1966" s="69"/>
      <c r="CH1966" s="69"/>
      <c r="CI1966" s="69"/>
      <c r="CJ1966" s="69"/>
      <c r="CK1966" s="69"/>
      <c r="CL1966" s="68"/>
      <c r="CM1966" s="67"/>
      <c r="CN1966" s="67"/>
      <c r="CO1966" s="68"/>
      <c r="CP1966" s="68"/>
      <c r="CQ1966" s="67"/>
      <c r="CR1966" s="67"/>
      <c r="CS1966" s="69"/>
      <c r="CT1966" s="81"/>
      <c r="CU1966" s="69"/>
      <c r="CV1966" s="69"/>
      <c r="CW1966" s="69"/>
      <c r="CX1966" s="69"/>
      <c r="CY1966" s="69"/>
      <c r="CZ1966" s="69"/>
    </row>
    <row r="1967" spans="2:104">
      <c r="B1967" s="69"/>
      <c r="C1967" s="69"/>
      <c r="D1967" s="67"/>
      <c r="E1967" s="69"/>
      <c r="F1967" s="68"/>
      <c r="G1967" s="67"/>
      <c r="H1967" s="69"/>
      <c r="I1967" s="69"/>
      <c r="J1967" s="69"/>
      <c r="K1967" s="69"/>
      <c r="L1967" s="69"/>
      <c r="M1967" s="69"/>
      <c r="N1967" s="69"/>
      <c r="O1967" s="69"/>
      <c r="P1967" s="69"/>
      <c r="Q1967" s="69"/>
      <c r="R1967" s="69"/>
      <c r="S1967" s="80"/>
      <c r="T1967" s="80"/>
      <c r="U1967" s="80"/>
      <c r="V1967" s="80"/>
      <c r="W1967" s="80"/>
      <c r="X1967" s="80"/>
      <c r="Y1967" s="80"/>
      <c r="Z1967" s="80"/>
      <c r="AA1967" s="80"/>
      <c r="AB1967" s="80"/>
      <c r="AC1967" s="80"/>
      <c r="AD1967" s="80"/>
      <c r="AE1967" s="69"/>
      <c r="AF1967" s="69"/>
      <c r="AG1967" s="69"/>
      <c r="AH1967" s="80"/>
      <c r="AI1967" s="80"/>
      <c r="AJ1967" s="69"/>
      <c r="AK1967" s="69"/>
      <c r="AL1967" s="80"/>
      <c r="AM1967" s="80"/>
      <c r="AN1967" s="69"/>
      <c r="AO1967" s="69"/>
      <c r="AP1967" s="80"/>
      <c r="AQ1967" s="80"/>
      <c r="AR1967" s="69"/>
      <c r="AS1967" s="69"/>
      <c r="AT1967" s="80"/>
      <c r="AU1967" s="80"/>
      <c r="AV1967" s="69"/>
      <c r="AW1967" s="69"/>
      <c r="AX1967" s="80"/>
      <c r="AY1967" s="80"/>
      <c r="AZ1967" s="69"/>
      <c r="BA1967" s="69"/>
      <c r="BB1967" s="80"/>
      <c r="BC1967" s="80"/>
      <c r="BD1967" s="69"/>
      <c r="BE1967" s="69"/>
      <c r="BF1967" s="80"/>
      <c r="BG1967" s="80"/>
      <c r="BH1967" s="69"/>
      <c r="BI1967" s="69"/>
      <c r="BJ1967" s="80"/>
      <c r="BK1967" s="80"/>
      <c r="BL1967" s="69"/>
      <c r="BM1967" s="69"/>
      <c r="BN1967" s="80"/>
      <c r="BO1967" s="80"/>
      <c r="BP1967" s="69"/>
      <c r="BQ1967" s="69"/>
      <c r="BR1967" s="80"/>
      <c r="BS1967" s="80"/>
      <c r="BT1967" s="69"/>
      <c r="BU1967" s="69"/>
      <c r="BV1967" s="80"/>
      <c r="BW1967" s="80"/>
      <c r="BX1967" s="69"/>
      <c r="BY1967" s="69"/>
      <c r="BZ1967" s="80"/>
      <c r="CA1967" s="80"/>
      <c r="CB1967" s="69"/>
      <c r="CC1967" s="69"/>
      <c r="CD1967" s="80"/>
      <c r="CE1967" s="80"/>
      <c r="CF1967" s="69"/>
      <c r="CG1967" s="69"/>
      <c r="CH1967" s="69"/>
      <c r="CI1967" s="69"/>
      <c r="CJ1967" s="69"/>
      <c r="CK1967" s="69"/>
      <c r="CL1967" s="68"/>
      <c r="CM1967" s="67"/>
      <c r="CN1967" s="67"/>
      <c r="CO1967" s="68"/>
      <c r="CP1967" s="68"/>
      <c r="CQ1967" s="67"/>
      <c r="CR1967" s="67"/>
      <c r="CS1967" s="69"/>
      <c r="CT1967" s="81"/>
      <c r="CU1967" s="69"/>
      <c r="CV1967" s="69"/>
      <c r="CW1967" s="69"/>
      <c r="CX1967" s="69"/>
      <c r="CY1967" s="69"/>
      <c r="CZ1967" s="69"/>
    </row>
    <row r="1968" spans="2:104">
      <c r="B1968" s="69"/>
      <c r="C1968" s="69"/>
      <c r="D1968" s="67"/>
      <c r="E1968" s="69"/>
      <c r="F1968" s="68"/>
      <c r="G1968" s="67"/>
      <c r="H1968" s="69"/>
      <c r="I1968" s="69"/>
      <c r="J1968" s="69"/>
      <c r="K1968" s="69"/>
      <c r="L1968" s="69"/>
      <c r="M1968" s="69"/>
      <c r="N1968" s="69"/>
      <c r="O1968" s="69"/>
      <c r="P1968" s="69"/>
      <c r="Q1968" s="69"/>
      <c r="R1968" s="69"/>
      <c r="S1968" s="80"/>
      <c r="T1968" s="80"/>
      <c r="U1968" s="80"/>
      <c r="V1968" s="80"/>
      <c r="W1968" s="80"/>
      <c r="X1968" s="80"/>
      <c r="Y1968" s="80"/>
      <c r="Z1968" s="80"/>
      <c r="AA1968" s="80"/>
      <c r="AB1968" s="80"/>
      <c r="AC1968" s="80"/>
      <c r="AD1968" s="80"/>
      <c r="AE1968" s="69"/>
      <c r="AF1968" s="69"/>
      <c r="AG1968" s="69"/>
      <c r="AH1968" s="80"/>
      <c r="AI1968" s="80"/>
      <c r="AJ1968" s="69"/>
      <c r="AK1968" s="69"/>
      <c r="AL1968" s="80"/>
      <c r="AM1968" s="80"/>
      <c r="AN1968" s="69"/>
      <c r="AO1968" s="69"/>
      <c r="AP1968" s="80"/>
      <c r="AQ1968" s="80"/>
      <c r="AR1968" s="69"/>
      <c r="AS1968" s="69"/>
      <c r="AT1968" s="80"/>
      <c r="AU1968" s="80"/>
      <c r="AV1968" s="69"/>
      <c r="AW1968" s="69"/>
      <c r="AX1968" s="80"/>
      <c r="AY1968" s="80"/>
      <c r="AZ1968" s="69"/>
      <c r="BA1968" s="69"/>
      <c r="BB1968" s="80"/>
      <c r="BC1968" s="80"/>
      <c r="BD1968" s="69"/>
      <c r="BE1968" s="69"/>
      <c r="BF1968" s="80"/>
      <c r="BG1968" s="80"/>
      <c r="BH1968" s="69"/>
      <c r="BI1968" s="69"/>
      <c r="BJ1968" s="80"/>
      <c r="BK1968" s="80"/>
      <c r="BL1968" s="69"/>
      <c r="BM1968" s="69"/>
      <c r="BN1968" s="80"/>
      <c r="BO1968" s="80"/>
      <c r="BP1968" s="69"/>
      <c r="BQ1968" s="69"/>
      <c r="BR1968" s="80"/>
      <c r="BS1968" s="80"/>
      <c r="BT1968" s="69"/>
      <c r="BU1968" s="69"/>
      <c r="BV1968" s="80"/>
      <c r="BW1968" s="80"/>
      <c r="BX1968" s="69"/>
      <c r="BY1968" s="69"/>
      <c r="BZ1968" s="80"/>
      <c r="CA1968" s="80"/>
      <c r="CB1968" s="69"/>
      <c r="CC1968" s="69"/>
      <c r="CD1968" s="80"/>
      <c r="CE1968" s="80"/>
      <c r="CF1968" s="69"/>
      <c r="CG1968" s="69"/>
      <c r="CH1968" s="69"/>
      <c r="CI1968" s="69"/>
      <c r="CJ1968" s="69"/>
      <c r="CK1968" s="69"/>
      <c r="CL1968" s="68"/>
      <c r="CM1968" s="67"/>
      <c r="CN1968" s="67"/>
      <c r="CO1968" s="68"/>
      <c r="CP1968" s="68"/>
      <c r="CQ1968" s="67"/>
      <c r="CR1968" s="67"/>
      <c r="CS1968" s="69"/>
      <c r="CT1968" s="81"/>
      <c r="CU1968" s="69"/>
      <c r="CV1968" s="69"/>
      <c r="CW1968" s="69"/>
      <c r="CX1968" s="69"/>
      <c r="CY1968" s="69"/>
      <c r="CZ1968" s="69"/>
    </row>
    <row r="1969" spans="2:105">
      <c r="B1969" s="69"/>
      <c r="C1969" s="69"/>
      <c r="D1969" s="67"/>
      <c r="E1969" s="69"/>
      <c r="F1969" s="68"/>
      <c r="G1969" s="67"/>
      <c r="H1969" s="69"/>
      <c r="I1969" s="69"/>
      <c r="J1969" s="69"/>
      <c r="K1969" s="69"/>
      <c r="L1969" s="69"/>
      <c r="M1969" s="69"/>
      <c r="N1969" s="69"/>
      <c r="O1969" s="69"/>
      <c r="P1969" s="69"/>
      <c r="Q1969" s="69"/>
      <c r="R1969" s="69"/>
      <c r="S1969" s="80"/>
      <c r="T1969" s="80"/>
      <c r="U1969" s="80"/>
      <c r="V1969" s="80"/>
      <c r="W1969" s="80"/>
      <c r="X1969" s="80"/>
      <c r="Y1969" s="80"/>
      <c r="Z1969" s="80"/>
      <c r="AA1969" s="80"/>
      <c r="AB1969" s="80"/>
      <c r="AC1969" s="80"/>
      <c r="AD1969" s="80"/>
      <c r="AE1969" s="69"/>
      <c r="AF1969" s="69"/>
      <c r="AG1969" s="69"/>
      <c r="AH1969" s="80"/>
      <c r="AI1969" s="80"/>
      <c r="AJ1969" s="69"/>
      <c r="AK1969" s="69"/>
      <c r="AL1969" s="80"/>
      <c r="AM1969" s="80"/>
      <c r="AN1969" s="69"/>
      <c r="AO1969" s="69"/>
      <c r="AP1969" s="80"/>
      <c r="AQ1969" s="80"/>
      <c r="AR1969" s="69"/>
      <c r="AS1969" s="69"/>
      <c r="AT1969" s="80"/>
      <c r="AU1969" s="80"/>
      <c r="AV1969" s="69"/>
      <c r="AW1969" s="69"/>
      <c r="AX1969" s="80"/>
      <c r="AY1969" s="80"/>
      <c r="AZ1969" s="69"/>
      <c r="BA1969" s="69"/>
      <c r="BB1969" s="80"/>
      <c r="BC1969" s="80"/>
      <c r="BD1969" s="69"/>
      <c r="BE1969" s="69"/>
      <c r="BF1969" s="80"/>
      <c r="BG1969" s="80"/>
      <c r="BH1969" s="69"/>
      <c r="BI1969" s="69"/>
      <c r="BJ1969" s="80"/>
      <c r="BK1969" s="80"/>
      <c r="BL1969" s="69"/>
      <c r="BM1969" s="69"/>
      <c r="BN1969" s="80"/>
      <c r="BO1969" s="80"/>
      <c r="BP1969" s="69"/>
      <c r="BQ1969" s="69"/>
      <c r="BR1969" s="80"/>
      <c r="BS1969" s="80"/>
      <c r="BT1969" s="69"/>
      <c r="BU1969" s="69"/>
      <c r="BV1969" s="80"/>
      <c r="BW1969" s="80"/>
      <c r="BX1969" s="69"/>
      <c r="BY1969" s="69"/>
      <c r="BZ1969" s="80"/>
      <c r="CA1969" s="80"/>
      <c r="CB1969" s="69"/>
      <c r="CC1969" s="69"/>
      <c r="CD1969" s="80"/>
      <c r="CE1969" s="80"/>
      <c r="CF1969" s="69"/>
      <c r="CG1969" s="69"/>
      <c r="CH1969" s="69"/>
      <c r="CI1969" s="69"/>
      <c r="CJ1969" s="69"/>
      <c r="CK1969" s="69"/>
      <c r="CL1969" s="68"/>
      <c r="CM1969" s="67"/>
      <c r="CN1969" s="67"/>
      <c r="CO1969" s="68"/>
      <c r="CP1969" s="68"/>
      <c r="CQ1969" s="67"/>
      <c r="CR1969" s="67"/>
      <c r="CS1969" s="69"/>
      <c r="CT1969" s="81"/>
      <c r="CU1969" s="69"/>
      <c r="CV1969" s="69"/>
      <c r="CW1969" s="69"/>
      <c r="CX1969" s="69"/>
      <c r="CY1969" s="69"/>
      <c r="CZ1969" s="69"/>
    </row>
    <row r="1970" spans="2:105">
      <c r="B1970" s="69"/>
      <c r="C1970" s="69"/>
      <c r="D1970" s="67"/>
      <c r="E1970" s="69"/>
      <c r="F1970" s="68"/>
      <c r="G1970" s="67"/>
      <c r="H1970" s="69"/>
      <c r="I1970" s="69"/>
      <c r="J1970" s="69"/>
      <c r="K1970" s="69"/>
      <c r="L1970" s="69"/>
      <c r="M1970" s="69"/>
      <c r="N1970" s="69"/>
      <c r="O1970" s="69"/>
      <c r="P1970" s="69"/>
      <c r="Q1970" s="69"/>
      <c r="R1970" s="69"/>
      <c r="S1970" s="80"/>
      <c r="T1970" s="80"/>
      <c r="U1970" s="80"/>
      <c r="V1970" s="80"/>
      <c r="W1970" s="80"/>
      <c r="X1970" s="80"/>
      <c r="Y1970" s="80"/>
      <c r="Z1970" s="80"/>
      <c r="AA1970" s="80"/>
      <c r="AB1970" s="80"/>
      <c r="AC1970" s="80"/>
      <c r="AD1970" s="80"/>
      <c r="AE1970" s="69"/>
      <c r="AF1970" s="69"/>
      <c r="AG1970" s="69"/>
      <c r="AH1970" s="80"/>
      <c r="AI1970" s="80"/>
      <c r="AJ1970" s="69"/>
      <c r="AK1970" s="69"/>
      <c r="AL1970" s="80"/>
      <c r="AM1970" s="80"/>
      <c r="AN1970" s="69"/>
      <c r="AO1970" s="69"/>
      <c r="AP1970" s="80"/>
      <c r="AQ1970" s="80"/>
      <c r="AR1970" s="69"/>
      <c r="AS1970" s="69"/>
      <c r="AT1970" s="80"/>
      <c r="AU1970" s="80"/>
      <c r="AV1970" s="69"/>
      <c r="AW1970" s="69"/>
      <c r="AX1970" s="80"/>
      <c r="AY1970" s="80"/>
      <c r="AZ1970" s="69"/>
      <c r="BA1970" s="69"/>
      <c r="BB1970" s="80"/>
      <c r="BC1970" s="80"/>
      <c r="BD1970" s="69"/>
      <c r="BE1970" s="69"/>
      <c r="BF1970" s="80"/>
      <c r="BG1970" s="80"/>
      <c r="BH1970" s="69"/>
      <c r="BI1970" s="69"/>
      <c r="BJ1970" s="80"/>
      <c r="BK1970" s="80"/>
      <c r="BL1970" s="69"/>
      <c r="BM1970" s="69"/>
      <c r="BN1970" s="80"/>
      <c r="BO1970" s="80"/>
      <c r="BP1970" s="69"/>
      <c r="BQ1970" s="69"/>
      <c r="BR1970" s="80"/>
      <c r="BS1970" s="80"/>
      <c r="BT1970" s="69"/>
      <c r="BU1970" s="69"/>
      <c r="BV1970" s="80"/>
      <c r="BW1970" s="80"/>
      <c r="BX1970" s="69"/>
      <c r="BY1970" s="69"/>
      <c r="BZ1970" s="80"/>
      <c r="CA1970" s="80"/>
      <c r="CB1970" s="69"/>
      <c r="CC1970" s="69"/>
      <c r="CD1970" s="80"/>
      <c r="CE1970" s="80"/>
      <c r="CF1970" s="69"/>
      <c r="CG1970" s="69"/>
      <c r="CH1970" s="69"/>
      <c r="CI1970" s="69"/>
      <c r="CJ1970" s="69"/>
      <c r="CK1970" s="69"/>
      <c r="CL1970" s="68"/>
      <c r="CM1970" s="67"/>
      <c r="CN1970" s="67"/>
      <c r="CO1970" s="68"/>
      <c r="CP1970" s="68"/>
      <c r="CQ1970" s="67"/>
      <c r="CR1970" s="67"/>
      <c r="CS1970" s="69"/>
      <c r="CT1970" s="81"/>
      <c r="CU1970" s="69"/>
      <c r="CV1970" s="69"/>
      <c r="CW1970" s="69"/>
      <c r="CX1970" s="69"/>
      <c r="CY1970" s="69"/>
      <c r="CZ1970" s="69"/>
      <c r="DA1970" s="69"/>
    </row>
    <row r="1971" spans="2:105">
      <c r="B1971" s="67"/>
      <c r="C1971" s="67"/>
      <c r="D1971" s="67"/>
      <c r="E1971" s="67"/>
      <c r="F1971" s="68"/>
      <c r="G1971" s="67"/>
      <c r="H1971" s="69"/>
      <c r="I1971" s="69"/>
      <c r="J1971" s="69"/>
      <c r="K1971" s="69"/>
      <c r="L1971" s="69"/>
      <c r="M1971" s="69"/>
      <c r="N1971" s="140"/>
      <c r="O1971" s="69"/>
      <c r="P1971" s="69"/>
      <c r="Q1971" s="69"/>
      <c r="R1971" s="69"/>
      <c r="S1971" s="69"/>
      <c r="T1971" s="69"/>
      <c r="U1971" s="80"/>
      <c r="V1971" s="80"/>
      <c r="W1971" s="80"/>
      <c r="X1971" s="80"/>
      <c r="Y1971" s="80"/>
      <c r="Z1971" s="80"/>
      <c r="AA1971" s="80"/>
      <c r="AB1971" s="80"/>
      <c r="AC1971" s="80"/>
      <c r="AD1971" s="80"/>
      <c r="AE1971" s="140"/>
      <c r="AF1971" s="69"/>
      <c r="AG1971" s="80"/>
      <c r="AH1971" s="80"/>
      <c r="AI1971" s="69"/>
      <c r="AJ1971" s="69"/>
      <c r="AK1971" s="69"/>
      <c r="AL1971" s="69"/>
      <c r="AM1971" s="80"/>
      <c r="AN1971" s="80"/>
      <c r="AO1971" s="69"/>
      <c r="AP1971" s="69"/>
      <c r="AQ1971" s="80"/>
      <c r="AR1971" s="80"/>
      <c r="AS1971" s="69"/>
      <c r="AT1971" s="69"/>
      <c r="AU1971" s="80"/>
      <c r="AV1971" s="80"/>
      <c r="AW1971" s="69"/>
      <c r="AX1971" s="69"/>
      <c r="AY1971" s="80"/>
      <c r="AZ1971" s="80"/>
      <c r="BA1971" s="69"/>
      <c r="BB1971" s="69"/>
      <c r="BC1971" s="80"/>
      <c r="BD1971" s="80"/>
      <c r="BE1971" s="69"/>
      <c r="BF1971" s="69"/>
      <c r="BG1971" s="80"/>
      <c r="BH1971" s="80"/>
      <c r="BI1971" s="69"/>
      <c r="BJ1971" s="69"/>
      <c r="BK1971" s="80"/>
      <c r="BL1971" s="80"/>
      <c r="BM1971" s="69"/>
      <c r="BN1971" s="69"/>
      <c r="BO1971" s="80"/>
      <c r="BP1971" s="80"/>
      <c r="BQ1971" s="69"/>
      <c r="BR1971" s="69"/>
      <c r="BS1971" s="80"/>
      <c r="BT1971" s="80"/>
      <c r="BU1971" s="69"/>
      <c r="BV1971" s="69"/>
      <c r="BW1971" s="80"/>
      <c r="BX1971" s="80"/>
      <c r="BY1971" s="69"/>
      <c r="BZ1971" s="69"/>
      <c r="CA1971" s="80"/>
      <c r="CB1971" s="80"/>
      <c r="CC1971" s="69"/>
      <c r="CD1971" s="69"/>
      <c r="CE1971" s="80"/>
      <c r="CF1971" s="80"/>
      <c r="CG1971" s="69"/>
      <c r="CH1971" s="69"/>
      <c r="CI1971" s="80"/>
      <c r="CJ1971" s="80"/>
      <c r="CK1971" s="67"/>
      <c r="CL1971" s="67"/>
      <c r="CM1971" s="67"/>
      <c r="CN1971" s="67"/>
      <c r="CO1971" s="67"/>
      <c r="CP1971" s="67"/>
      <c r="CQ1971" s="67"/>
      <c r="CR1971" s="67"/>
      <c r="CS1971" s="67"/>
      <c r="CT1971" s="69"/>
      <c r="CU1971" s="68"/>
      <c r="CV1971" s="67"/>
      <c r="CW1971" s="67"/>
      <c r="CX1971" s="67"/>
      <c r="CY1971" s="81"/>
      <c r="CZ1971" s="67"/>
      <c r="DA1971" s="67"/>
    </row>
    <row r="1972" spans="2:105">
      <c r="B1972" s="67"/>
      <c r="C1972" s="67"/>
      <c r="D1972" s="67"/>
      <c r="E1972" s="67"/>
      <c r="F1972" s="68"/>
      <c r="G1972" s="67"/>
      <c r="H1972" s="69"/>
      <c r="I1972" s="69"/>
      <c r="J1972" s="69"/>
      <c r="K1972" s="69"/>
      <c r="L1972" s="69"/>
      <c r="M1972" s="69"/>
      <c r="N1972" s="140"/>
      <c r="O1972" s="69"/>
      <c r="P1972" s="69"/>
      <c r="Q1972" s="69"/>
      <c r="R1972" s="69"/>
      <c r="S1972" s="69"/>
      <c r="T1972" s="69"/>
      <c r="U1972" s="80"/>
      <c r="V1972" s="80"/>
      <c r="W1972" s="80"/>
      <c r="X1972" s="80"/>
      <c r="Y1972" s="80"/>
      <c r="Z1972" s="80"/>
      <c r="AA1972" s="80"/>
      <c r="AB1972" s="80"/>
      <c r="AC1972" s="80"/>
      <c r="AD1972" s="80"/>
      <c r="AE1972" s="140"/>
      <c r="AF1972" s="69"/>
      <c r="AG1972" s="80"/>
      <c r="AH1972" s="80"/>
      <c r="AI1972" s="69"/>
      <c r="AJ1972" s="69"/>
      <c r="AK1972" s="69"/>
      <c r="AL1972" s="69"/>
      <c r="AM1972" s="80"/>
      <c r="AN1972" s="80"/>
      <c r="AO1972" s="69"/>
      <c r="AP1972" s="69"/>
      <c r="AQ1972" s="80"/>
      <c r="AR1972" s="80"/>
      <c r="AS1972" s="69"/>
      <c r="AT1972" s="69"/>
      <c r="AU1972" s="80"/>
      <c r="AV1972" s="80"/>
      <c r="AW1972" s="69"/>
      <c r="AX1972" s="69"/>
      <c r="AY1972" s="80"/>
      <c r="AZ1972" s="80"/>
      <c r="BA1972" s="69"/>
      <c r="BB1972" s="69"/>
      <c r="BC1972" s="80"/>
      <c r="BD1972" s="80"/>
      <c r="BE1972" s="69"/>
      <c r="BF1972" s="69"/>
      <c r="BG1972" s="80"/>
      <c r="BH1972" s="80"/>
      <c r="BI1972" s="69"/>
      <c r="BJ1972" s="69"/>
      <c r="BK1972" s="80"/>
      <c r="BL1972" s="80"/>
      <c r="BM1972" s="69"/>
      <c r="BN1972" s="69"/>
      <c r="BO1972" s="80"/>
      <c r="BP1972" s="80"/>
      <c r="BQ1972" s="69"/>
      <c r="BR1972" s="69"/>
      <c r="BS1972" s="80"/>
      <c r="BT1972" s="80"/>
      <c r="BU1972" s="69"/>
      <c r="BV1972" s="69"/>
      <c r="BW1972" s="80"/>
      <c r="BX1972" s="80"/>
      <c r="BY1972" s="69"/>
      <c r="BZ1972" s="69"/>
      <c r="CA1972" s="80"/>
      <c r="CB1972" s="80"/>
      <c r="CC1972" s="69"/>
      <c r="CD1972" s="69"/>
      <c r="CE1972" s="80"/>
      <c r="CF1972" s="80"/>
      <c r="CG1972" s="69"/>
      <c r="CH1972" s="69"/>
      <c r="CI1972" s="80"/>
      <c r="CJ1972" s="80"/>
      <c r="CK1972" s="67"/>
      <c r="CL1972" s="67"/>
      <c r="CM1972" s="67"/>
      <c r="CN1972" s="67"/>
      <c r="CO1972" s="67"/>
      <c r="CP1972" s="67"/>
      <c r="CQ1972" s="67"/>
      <c r="CR1972" s="67"/>
      <c r="CS1972" s="67"/>
      <c r="CT1972" s="69"/>
      <c r="CU1972" s="68"/>
      <c r="CV1972" s="67"/>
      <c r="CW1972" s="67"/>
      <c r="CX1972" s="67"/>
      <c r="CY1972" s="81"/>
      <c r="CZ1972" s="67"/>
      <c r="DA1972" s="67"/>
    </row>
    <row r="1973" spans="2:105">
      <c r="F1973" s="183"/>
      <c r="S1973" s="184"/>
      <c r="T1973" s="184"/>
      <c r="U1973" s="184"/>
      <c r="V1973" s="184"/>
      <c r="W1973" s="184"/>
      <c r="X1973" s="184"/>
      <c r="Y1973" s="184"/>
      <c r="Z1973" s="184"/>
      <c r="AA1973" s="184"/>
      <c r="AB1973" s="184"/>
      <c r="AC1973" s="184"/>
      <c r="AD1973" s="184"/>
      <c r="AH1973" s="184"/>
      <c r="AI1973" s="184"/>
      <c r="AL1973" s="184"/>
      <c r="AM1973" s="184"/>
      <c r="AP1973" s="184"/>
      <c r="AQ1973" s="184"/>
      <c r="AT1973" s="184"/>
      <c r="AU1973" s="184"/>
      <c r="AX1973" s="184"/>
      <c r="AY1973" s="184"/>
      <c r="BB1973" s="184"/>
      <c r="BC1973" s="184"/>
      <c r="BF1973" s="184"/>
      <c r="BG1973" s="184"/>
      <c r="BJ1973" s="184"/>
      <c r="BK1973" s="184"/>
      <c r="BN1973" s="184"/>
      <c r="BO1973" s="184"/>
      <c r="BR1973" s="184"/>
      <c r="BS1973" s="184"/>
      <c r="BV1973" s="184"/>
      <c r="BW1973" s="184"/>
      <c r="BZ1973" s="184"/>
      <c r="CA1973" s="184"/>
      <c r="CD1973" s="184"/>
      <c r="CE1973" s="184"/>
      <c r="CL1973" s="183"/>
      <c r="CP1973" s="183"/>
      <c r="CT1973" s="71"/>
    </row>
    <row r="1974" spans="2:105">
      <c r="F1974" s="183"/>
      <c r="S1974" s="184"/>
      <c r="T1974" s="184"/>
      <c r="U1974" s="184"/>
      <c r="V1974" s="184"/>
      <c r="W1974" s="184"/>
      <c r="X1974" s="184"/>
      <c r="Y1974" s="184"/>
      <c r="Z1974" s="184"/>
      <c r="AA1974" s="184"/>
      <c r="AB1974" s="184"/>
      <c r="AC1974" s="184"/>
      <c r="AD1974" s="184"/>
      <c r="AH1974" s="184"/>
      <c r="AI1974" s="184"/>
      <c r="AL1974" s="184"/>
      <c r="AM1974" s="184"/>
      <c r="AP1974" s="184"/>
      <c r="AQ1974" s="184"/>
      <c r="AT1974" s="184"/>
      <c r="AU1974" s="184"/>
      <c r="AX1974" s="184"/>
      <c r="AY1974" s="184"/>
      <c r="BB1974" s="184"/>
      <c r="BC1974" s="184"/>
      <c r="BF1974" s="184"/>
      <c r="BG1974" s="184"/>
      <c r="BJ1974" s="184"/>
      <c r="BK1974" s="184"/>
      <c r="BN1974" s="184"/>
      <c r="BO1974" s="184"/>
      <c r="BR1974" s="184"/>
      <c r="BS1974" s="184"/>
      <c r="BV1974" s="184"/>
      <c r="BW1974" s="184"/>
      <c r="BZ1974" s="184"/>
      <c r="CA1974" s="184"/>
      <c r="CD1974" s="184"/>
      <c r="CE1974" s="184"/>
      <c r="CL1974" s="183"/>
      <c r="CP1974" s="183"/>
      <c r="CT1974" s="71"/>
    </row>
    <row r="1975" spans="2:105">
      <c r="F1975" s="183"/>
      <c r="S1975" s="184"/>
      <c r="T1975" s="184"/>
      <c r="U1975" s="184"/>
      <c r="V1975" s="184"/>
      <c r="W1975" s="184"/>
      <c r="X1975" s="184"/>
      <c r="Y1975" s="184"/>
      <c r="Z1975" s="184"/>
      <c r="AA1975" s="184"/>
      <c r="AB1975" s="184"/>
      <c r="AC1975" s="184"/>
      <c r="AD1975" s="184"/>
      <c r="AH1975" s="184"/>
      <c r="AI1975" s="184"/>
      <c r="AL1975" s="184"/>
      <c r="AM1975" s="184"/>
      <c r="AP1975" s="184"/>
      <c r="AQ1975" s="184"/>
      <c r="AT1975" s="184"/>
      <c r="AU1975" s="184"/>
      <c r="AX1975" s="184"/>
      <c r="AY1975" s="184"/>
      <c r="BB1975" s="184"/>
      <c r="BC1975" s="184"/>
      <c r="BF1975" s="184"/>
      <c r="BG1975" s="184"/>
      <c r="BJ1975" s="184"/>
      <c r="BK1975" s="184"/>
      <c r="BN1975" s="184"/>
      <c r="BO1975" s="184"/>
      <c r="BR1975" s="184"/>
      <c r="BS1975" s="184"/>
      <c r="BV1975" s="184"/>
      <c r="BW1975" s="184"/>
      <c r="BZ1975" s="184"/>
      <c r="CA1975" s="184"/>
      <c r="CD1975" s="184"/>
      <c r="CE1975" s="184"/>
      <c r="CL1975" s="183"/>
      <c r="CP1975" s="183"/>
      <c r="CT1975" s="71"/>
    </row>
    <row r="1976" spans="2:105">
      <c r="F1976" s="183"/>
      <c r="S1976" s="184"/>
      <c r="T1976" s="184"/>
      <c r="U1976" s="184"/>
      <c r="V1976" s="184"/>
      <c r="W1976" s="184"/>
      <c r="X1976" s="184"/>
      <c r="Y1976" s="184"/>
      <c r="Z1976" s="184"/>
      <c r="AA1976" s="184"/>
      <c r="AB1976" s="184"/>
      <c r="AC1976" s="184"/>
      <c r="AD1976" s="184"/>
      <c r="AH1976" s="184"/>
      <c r="AI1976" s="184"/>
      <c r="AL1976" s="184"/>
      <c r="AM1976" s="184"/>
      <c r="AP1976" s="184"/>
      <c r="AQ1976" s="184"/>
      <c r="AT1976" s="184"/>
      <c r="AU1976" s="184"/>
      <c r="AX1976" s="184"/>
      <c r="AY1976" s="184"/>
      <c r="BB1976" s="184"/>
      <c r="BC1976" s="184"/>
      <c r="BF1976" s="184"/>
      <c r="BG1976" s="184"/>
      <c r="BJ1976" s="184"/>
      <c r="BK1976" s="184"/>
      <c r="BN1976" s="184"/>
      <c r="BO1976" s="184"/>
      <c r="BR1976" s="184"/>
      <c r="BS1976" s="184"/>
      <c r="BV1976" s="184"/>
      <c r="BW1976" s="184"/>
      <c r="BZ1976" s="184"/>
      <c r="CA1976" s="184"/>
      <c r="CD1976" s="184"/>
      <c r="CE1976" s="184"/>
      <c r="CL1976" s="183"/>
      <c r="CP1976" s="183"/>
      <c r="CT1976" s="71"/>
    </row>
    <row r="1977" spans="2:105">
      <c r="F1977" s="183"/>
      <c r="S1977" s="184"/>
      <c r="T1977" s="184"/>
      <c r="U1977" s="184"/>
      <c r="V1977" s="184"/>
      <c r="W1977" s="184"/>
      <c r="X1977" s="184"/>
      <c r="Y1977" s="184"/>
      <c r="Z1977" s="184"/>
      <c r="AA1977" s="184"/>
      <c r="AB1977" s="184"/>
      <c r="AC1977" s="184"/>
      <c r="AD1977" s="184"/>
      <c r="AH1977" s="184"/>
      <c r="AI1977" s="184"/>
      <c r="AL1977" s="184"/>
      <c r="AM1977" s="184"/>
      <c r="AP1977" s="184"/>
      <c r="AQ1977" s="184"/>
      <c r="AT1977" s="184"/>
      <c r="AU1977" s="184"/>
      <c r="AX1977" s="184"/>
      <c r="AY1977" s="184"/>
      <c r="BB1977" s="184"/>
      <c r="BC1977" s="184"/>
      <c r="BF1977" s="184"/>
      <c r="BG1977" s="184"/>
      <c r="BJ1977" s="184"/>
      <c r="BK1977" s="184"/>
      <c r="BN1977" s="184"/>
      <c r="BO1977" s="184"/>
      <c r="BR1977" s="184"/>
      <c r="BS1977" s="184"/>
      <c r="BV1977" s="184"/>
      <c r="BW1977" s="184"/>
      <c r="BZ1977" s="184"/>
      <c r="CA1977" s="184"/>
      <c r="CD1977" s="184"/>
      <c r="CE1977" s="184"/>
      <c r="CL1977" s="183"/>
      <c r="CP1977" s="183"/>
      <c r="CT1977" s="71"/>
    </row>
    <row r="1978" spans="2:105">
      <c r="F1978" s="183"/>
      <c r="S1978" s="184"/>
      <c r="T1978" s="184"/>
      <c r="U1978" s="184"/>
      <c r="V1978" s="184"/>
      <c r="W1978" s="184"/>
      <c r="X1978" s="184"/>
      <c r="Y1978" s="184"/>
      <c r="Z1978" s="184"/>
      <c r="AA1978" s="184"/>
      <c r="AB1978" s="184"/>
      <c r="AC1978" s="184"/>
      <c r="AD1978" s="184"/>
      <c r="AH1978" s="184"/>
      <c r="AI1978" s="184"/>
      <c r="AL1978" s="184"/>
      <c r="AM1978" s="184"/>
      <c r="AP1978" s="184"/>
      <c r="AQ1978" s="184"/>
      <c r="AT1978" s="184"/>
      <c r="AU1978" s="184"/>
      <c r="AX1978" s="184"/>
      <c r="AY1978" s="184"/>
      <c r="BB1978" s="184"/>
      <c r="BC1978" s="184"/>
      <c r="BF1978" s="184"/>
      <c r="BG1978" s="184"/>
      <c r="BJ1978" s="184"/>
      <c r="BK1978" s="184"/>
      <c r="BN1978" s="184"/>
      <c r="BO1978" s="184"/>
      <c r="BR1978" s="184"/>
      <c r="BS1978" s="184"/>
      <c r="BV1978" s="184"/>
      <c r="BW1978" s="184"/>
      <c r="BZ1978" s="184"/>
      <c r="CA1978" s="184"/>
      <c r="CD1978" s="184"/>
      <c r="CE1978" s="184"/>
      <c r="CL1978" s="183"/>
      <c r="CP1978" s="183"/>
      <c r="CT1978" s="71"/>
    </row>
    <row r="1979" spans="2:105">
      <c r="F1979" s="183"/>
      <c r="S1979" s="184"/>
      <c r="T1979" s="184"/>
      <c r="U1979" s="184"/>
      <c r="V1979" s="184"/>
      <c r="W1979" s="184"/>
      <c r="X1979" s="184"/>
      <c r="Y1979" s="184"/>
      <c r="Z1979" s="184"/>
      <c r="AA1979" s="184"/>
      <c r="AB1979" s="184"/>
      <c r="AC1979" s="184"/>
      <c r="AD1979" s="184"/>
      <c r="AH1979" s="184"/>
      <c r="AI1979" s="184"/>
      <c r="AL1979" s="184"/>
      <c r="AM1979" s="184"/>
      <c r="AP1979" s="184"/>
      <c r="AQ1979" s="184"/>
      <c r="AT1979" s="184"/>
      <c r="AU1979" s="184"/>
      <c r="AX1979" s="184"/>
      <c r="AY1979" s="184"/>
      <c r="BB1979" s="184"/>
      <c r="BC1979" s="184"/>
      <c r="BF1979" s="184"/>
      <c r="BG1979" s="184"/>
      <c r="BJ1979" s="184"/>
      <c r="BK1979" s="184"/>
      <c r="BN1979" s="184"/>
      <c r="BO1979" s="184"/>
      <c r="BR1979" s="184"/>
      <c r="BS1979" s="184"/>
      <c r="BV1979" s="184"/>
      <c r="BW1979" s="184"/>
      <c r="BZ1979" s="184"/>
      <c r="CA1979" s="184"/>
      <c r="CD1979" s="184"/>
      <c r="CE1979" s="184"/>
      <c r="CL1979" s="183"/>
      <c r="CP1979" s="183"/>
      <c r="CT1979" s="71"/>
    </row>
    <row r="1980" spans="2:105">
      <c r="F1980" s="183"/>
      <c r="S1980" s="184"/>
      <c r="T1980" s="184"/>
      <c r="U1980" s="184"/>
      <c r="V1980" s="184"/>
      <c r="W1980" s="184"/>
      <c r="X1980" s="184"/>
      <c r="Y1980" s="184"/>
      <c r="Z1980" s="184"/>
      <c r="AA1980" s="184"/>
      <c r="AB1980" s="184"/>
      <c r="AC1980" s="184"/>
      <c r="AD1980" s="184"/>
      <c r="AH1980" s="184"/>
      <c r="AI1980" s="184"/>
      <c r="AL1980" s="184"/>
      <c r="AM1980" s="184"/>
      <c r="AP1980" s="184"/>
      <c r="AQ1980" s="184"/>
      <c r="AT1980" s="184"/>
      <c r="AU1980" s="184"/>
      <c r="AX1980" s="184"/>
      <c r="AY1980" s="184"/>
      <c r="BB1980" s="184"/>
      <c r="BC1980" s="184"/>
      <c r="BF1980" s="184"/>
      <c r="BG1980" s="184"/>
      <c r="BJ1980" s="184"/>
      <c r="BK1980" s="184"/>
      <c r="BN1980" s="184"/>
      <c r="BO1980" s="184"/>
      <c r="BR1980" s="184"/>
      <c r="BS1980" s="184"/>
      <c r="BV1980" s="184"/>
      <c r="BW1980" s="184"/>
      <c r="BZ1980" s="184"/>
      <c r="CA1980" s="184"/>
      <c r="CD1980" s="184"/>
      <c r="CE1980" s="184"/>
      <c r="CL1980" s="183"/>
      <c r="CP1980" s="183"/>
      <c r="CT1980" s="71"/>
    </row>
    <row r="1981" spans="2:105">
      <c r="F1981" s="183"/>
      <c r="S1981" s="184"/>
      <c r="T1981" s="184"/>
      <c r="U1981" s="184"/>
      <c r="V1981" s="184"/>
      <c r="W1981" s="184"/>
      <c r="X1981" s="184"/>
      <c r="Y1981" s="184"/>
      <c r="Z1981" s="184"/>
      <c r="AA1981" s="184"/>
      <c r="AB1981" s="184"/>
      <c r="AC1981" s="184"/>
      <c r="AD1981" s="184"/>
      <c r="AH1981" s="184"/>
      <c r="AI1981" s="184"/>
      <c r="AL1981" s="184"/>
      <c r="AM1981" s="184"/>
      <c r="AP1981" s="184"/>
      <c r="AQ1981" s="184"/>
      <c r="AT1981" s="184"/>
      <c r="AU1981" s="184"/>
      <c r="AX1981" s="184"/>
      <c r="AY1981" s="184"/>
      <c r="BB1981" s="184"/>
      <c r="BC1981" s="184"/>
      <c r="BF1981" s="184"/>
      <c r="BG1981" s="184"/>
      <c r="BJ1981" s="184"/>
      <c r="BK1981" s="184"/>
      <c r="BN1981" s="184"/>
      <c r="BO1981" s="184"/>
      <c r="BR1981" s="184"/>
      <c r="BS1981" s="184"/>
      <c r="BV1981" s="184"/>
      <c r="BW1981" s="184"/>
      <c r="BZ1981" s="184"/>
      <c r="CA1981" s="184"/>
      <c r="CD1981" s="184"/>
      <c r="CE1981" s="184"/>
      <c r="CL1981" s="183"/>
      <c r="CP1981" s="183"/>
      <c r="CT1981" s="71"/>
    </row>
    <row r="1982" spans="2:105">
      <c r="F1982" s="183"/>
      <c r="S1982" s="184"/>
      <c r="T1982" s="184"/>
      <c r="U1982" s="184"/>
      <c r="V1982" s="184"/>
      <c r="W1982" s="184"/>
      <c r="X1982" s="184"/>
      <c r="Y1982" s="184"/>
      <c r="Z1982" s="184"/>
      <c r="AA1982" s="184"/>
      <c r="AB1982" s="184"/>
      <c r="AC1982" s="184"/>
      <c r="AD1982" s="184"/>
      <c r="AH1982" s="184"/>
      <c r="AI1982" s="184"/>
      <c r="AL1982" s="184"/>
      <c r="AM1982" s="184"/>
      <c r="AP1982" s="184"/>
      <c r="AQ1982" s="184"/>
      <c r="AT1982" s="184"/>
      <c r="AU1982" s="184"/>
      <c r="AX1982" s="184"/>
      <c r="AY1982" s="184"/>
      <c r="BB1982" s="184"/>
      <c r="BC1982" s="184"/>
      <c r="BF1982" s="184"/>
      <c r="BG1982" s="184"/>
      <c r="BJ1982" s="184"/>
      <c r="BK1982" s="184"/>
      <c r="BN1982" s="184"/>
      <c r="BO1982" s="184"/>
      <c r="BR1982" s="184"/>
      <c r="BS1982" s="184"/>
      <c r="BV1982" s="184"/>
      <c r="BW1982" s="184"/>
      <c r="BZ1982" s="184"/>
      <c r="CA1982" s="184"/>
      <c r="CD1982" s="184"/>
      <c r="CE1982" s="184"/>
      <c r="CL1982" s="183"/>
      <c r="CP1982" s="183"/>
      <c r="CT1982" s="71"/>
    </row>
    <row r="1983" spans="2:105">
      <c r="F1983" s="183"/>
      <c r="S1983" s="184"/>
      <c r="T1983" s="184"/>
      <c r="U1983" s="184"/>
      <c r="V1983" s="184"/>
      <c r="W1983" s="184"/>
      <c r="X1983" s="184"/>
      <c r="Y1983" s="184"/>
      <c r="Z1983" s="184"/>
      <c r="AA1983" s="184"/>
      <c r="AB1983" s="184"/>
      <c r="AC1983" s="184"/>
      <c r="AD1983" s="184"/>
      <c r="AH1983" s="184"/>
      <c r="AI1983" s="184"/>
      <c r="AL1983" s="184"/>
      <c r="AM1983" s="184"/>
      <c r="AP1983" s="184"/>
      <c r="AQ1983" s="184"/>
      <c r="AT1983" s="184"/>
      <c r="AU1983" s="184"/>
      <c r="AX1983" s="184"/>
      <c r="AY1983" s="184"/>
      <c r="BB1983" s="184"/>
      <c r="BC1983" s="184"/>
      <c r="BF1983" s="184"/>
      <c r="BG1983" s="184"/>
      <c r="BJ1983" s="184"/>
      <c r="BK1983" s="184"/>
      <c r="BN1983" s="184"/>
      <c r="BO1983" s="184"/>
      <c r="BR1983" s="184"/>
      <c r="BS1983" s="184"/>
      <c r="BV1983" s="184"/>
      <c r="BW1983" s="184"/>
      <c r="BZ1983" s="184"/>
      <c r="CA1983" s="184"/>
      <c r="CD1983" s="184"/>
      <c r="CE1983" s="184"/>
      <c r="CL1983" s="183"/>
      <c r="CP1983" s="183"/>
      <c r="CT1983" s="71"/>
    </row>
    <row r="1984" spans="2:105">
      <c r="F1984" s="183"/>
      <c r="S1984" s="184"/>
      <c r="T1984" s="184"/>
      <c r="U1984" s="184"/>
      <c r="V1984" s="184"/>
      <c r="W1984" s="184"/>
      <c r="X1984" s="184"/>
      <c r="Y1984" s="184"/>
      <c r="Z1984" s="184"/>
      <c r="AA1984" s="184"/>
      <c r="AB1984" s="184"/>
      <c r="AC1984" s="184"/>
      <c r="AD1984" s="184"/>
      <c r="AH1984" s="184"/>
      <c r="AI1984" s="184"/>
      <c r="AL1984" s="184"/>
      <c r="AM1984" s="184"/>
      <c r="AP1984" s="184"/>
      <c r="AQ1984" s="184"/>
      <c r="AT1984" s="184"/>
      <c r="AU1984" s="184"/>
      <c r="AX1984" s="184"/>
      <c r="AY1984" s="184"/>
      <c r="BB1984" s="184"/>
      <c r="BC1984" s="184"/>
      <c r="BF1984" s="184"/>
      <c r="BG1984" s="184"/>
      <c r="BJ1984" s="184"/>
      <c r="BK1984" s="184"/>
      <c r="BN1984" s="184"/>
      <c r="BO1984" s="184"/>
      <c r="BR1984" s="184"/>
      <c r="BS1984" s="184"/>
      <c r="BV1984" s="184"/>
      <c r="BW1984" s="184"/>
      <c r="BZ1984" s="184"/>
      <c r="CA1984" s="184"/>
      <c r="CD1984" s="184"/>
      <c r="CE1984" s="184"/>
      <c r="CL1984" s="183"/>
      <c r="CP1984" s="183"/>
      <c r="CT1984" s="71"/>
    </row>
    <row r="1985" spans="6:98">
      <c r="F1985" s="183"/>
      <c r="S1985" s="184"/>
      <c r="T1985" s="184"/>
      <c r="U1985" s="184"/>
      <c r="V1985" s="184"/>
      <c r="W1985" s="184"/>
      <c r="X1985" s="184"/>
      <c r="Y1985" s="184"/>
      <c r="Z1985" s="184"/>
      <c r="AA1985" s="184"/>
      <c r="AB1985" s="184"/>
      <c r="AC1985" s="184"/>
      <c r="AD1985" s="184"/>
      <c r="AH1985" s="184"/>
      <c r="AI1985" s="184"/>
      <c r="AL1985" s="184"/>
      <c r="AM1985" s="184"/>
      <c r="AP1985" s="184"/>
      <c r="AQ1985" s="184"/>
      <c r="AT1985" s="184"/>
      <c r="AU1985" s="184"/>
      <c r="AX1985" s="184"/>
      <c r="AY1985" s="184"/>
      <c r="BB1985" s="184"/>
      <c r="BC1985" s="184"/>
      <c r="BF1985" s="184"/>
      <c r="BG1985" s="184"/>
      <c r="BJ1985" s="184"/>
      <c r="BK1985" s="184"/>
      <c r="BN1985" s="184"/>
      <c r="BO1985" s="184"/>
      <c r="BR1985" s="184"/>
      <c r="BS1985" s="184"/>
      <c r="BV1985" s="184"/>
      <c r="BW1985" s="184"/>
      <c r="BZ1985" s="184"/>
      <c r="CA1985" s="184"/>
      <c r="CD1985" s="184"/>
      <c r="CE1985" s="184"/>
      <c r="CL1985" s="183"/>
      <c r="CP1985" s="183"/>
      <c r="CT1985" s="71"/>
    </row>
    <row r="1986" spans="6:98">
      <c r="F1986" s="183"/>
      <c r="S1986" s="184"/>
      <c r="T1986" s="184"/>
      <c r="U1986" s="184"/>
      <c r="V1986" s="184"/>
      <c r="W1986" s="184"/>
      <c r="X1986" s="184"/>
      <c r="Y1986" s="184"/>
      <c r="Z1986" s="184"/>
      <c r="AA1986" s="184"/>
      <c r="AB1986" s="184"/>
      <c r="AC1986" s="184"/>
      <c r="AD1986" s="184"/>
      <c r="AH1986" s="184"/>
      <c r="AI1986" s="184"/>
      <c r="AL1986" s="184"/>
      <c r="AM1986" s="184"/>
      <c r="AP1986" s="184"/>
      <c r="AQ1986" s="184"/>
      <c r="AT1986" s="184"/>
      <c r="AU1986" s="184"/>
      <c r="AX1986" s="184"/>
      <c r="AY1986" s="184"/>
      <c r="BB1986" s="184"/>
      <c r="BC1986" s="184"/>
      <c r="BF1986" s="184"/>
      <c r="BG1986" s="184"/>
      <c r="BJ1986" s="184"/>
      <c r="BK1986" s="184"/>
      <c r="BN1986" s="184"/>
      <c r="BO1986" s="184"/>
      <c r="BR1986" s="184"/>
      <c r="BS1986" s="184"/>
      <c r="BV1986" s="184"/>
      <c r="BW1986" s="184"/>
      <c r="BZ1986" s="184"/>
      <c r="CA1986" s="184"/>
      <c r="CD1986" s="184"/>
      <c r="CE1986" s="184"/>
      <c r="CL1986" s="183"/>
      <c r="CP1986" s="183"/>
      <c r="CT1986" s="71"/>
    </row>
    <row r="1987" spans="6:98">
      <c r="F1987" s="183"/>
      <c r="S1987" s="184"/>
      <c r="T1987" s="184"/>
      <c r="U1987" s="184"/>
      <c r="V1987" s="184"/>
      <c r="W1987" s="184"/>
      <c r="X1987" s="184"/>
      <c r="Y1987" s="184"/>
      <c r="Z1987" s="184"/>
      <c r="AA1987" s="184"/>
      <c r="AB1987" s="184"/>
      <c r="AC1987" s="184"/>
      <c r="AD1987" s="184"/>
      <c r="AH1987" s="184"/>
      <c r="AI1987" s="184"/>
      <c r="AL1987" s="184"/>
      <c r="AM1987" s="184"/>
      <c r="AP1987" s="184"/>
      <c r="AQ1987" s="184"/>
      <c r="AT1987" s="184"/>
      <c r="AU1987" s="184"/>
      <c r="AX1987" s="184"/>
      <c r="AY1987" s="184"/>
      <c r="BB1987" s="184"/>
      <c r="BC1987" s="184"/>
      <c r="BF1987" s="184"/>
      <c r="BG1987" s="184"/>
      <c r="BJ1987" s="184"/>
      <c r="BK1987" s="184"/>
      <c r="BN1987" s="184"/>
      <c r="BO1987" s="184"/>
      <c r="BR1987" s="184"/>
      <c r="BS1987" s="184"/>
      <c r="BV1987" s="184"/>
      <c r="BW1987" s="184"/>
      <c r="BZ1987" s="184"/>
      <c r="CA1987" s="184"/>
      <c r="CD1987" s="184"/>
      <c r="CE1987" s="184"/>
      <c r="CL1987" s="183"/>
      <c r="CP1987" s="183"/>
      <c r="CT1987" s="71"/>
    </row>
    <row r="1988" spans="6:98">
      <c r="F1988" s="183"/>
      <c r="S1988" s="184"/>
      <c r="T1988" s="184"/>
      <c r="U1988" s="184"/>
      <c r="V1988" s="184"/>
      <c r="W1988" s="184"/>
      <c r="X1988" s="184"/>
      <c r="Y1988" s="184"/>
      <c r="Z1988" s="184"/>
      <c r="AA1988" s="184"/>
      <c r="AB1988" s="184"/>
      <c r="AC1988" s="184"/>
      <c r="AD1988" s="184"/>
      <c r="AH1988" s="184"/>
      <c r="AI1988" s="184"/>
      <c r="AL1988" s="184"/>
      <c r="AM1988" s="184"/>
      <c r="AP1988" s="184"/>
      <c r="AQ1988" s="184"/>
      <c r="AT1988" s="184"/>
      <c r="AU1988" s="184"/>
      <c r="AX1988" s="184"/>
      <c r="AY1988" s="184"/>
      <c r="BB1988" s="184"/>
      <c r="BC1988" s="184"/>
      <c r="BF1988" s="184"/>
      <c r="BG1988" s="184"/>
      <c r="BJ1988" s="184"/>
      <c r="BK1988" s="184"/>
      <c r="BN1988" s="184"/>
      <c r="BO1988" s="184"/>
      <c r="BR1988" s="184"/>
      <c r="BS1988" s="184"/>
      <c r="BV1988" s="184"/>
      <c r="BW1988" s="184"/>
      <c r="BZ1988" s="184"/>
      <c r="CA1988" s="184"/>
      <c r="CD1988" s="184"/>
      <c r="CE1988" s="184"/>
      <c r="CL1988" s="183"/>
      <c r="CP1988" s="183"/>
      <c r="CT1988" s="71"/>
    </row>
    <row r="1989" spans="6:98">
      <c r="F1989" s="183"/>
      <c r="S1989" s="184"/>
      <c r="T1989" s="184"/>
      <c r="U1989" s="184"/>
      <c r="V1989" s="184"/>
      <c r="W1989" s="184"/>
      <c r="X1989" s="184"/>
      <c r="Y1989" s="184"/>
      <c r="Z1989" s="184"/>
      <c r="AA1989" s="184"/>
      <c r="AB1989" s="184"/>
      <c r="AC1989" s="184"/>
      <c r="AD1989" s="184"/>
      <c r="AH1989" s="184"/>
      <c r="AI1989" s="184"/>
      <c r="AL1989" s="184"/>
      <c r="AM1989" s="184"/>
      <c r="AP1989" s="184"/>
      <c r="AQ1989" s="184"/>
      <c r="AT1989" s="184"/>
      <c r="AU1989" s="184"/>
      <c r="AX1989" s="184"/>
      <c r="AY1989" s="184"/>
      <c r="BB1989" s="184"/>
      <c r="BC1989" s="184"/>
      <c r="BF1989" s="184"/>
      <c r="BG1989" s="184"/>
      <c r="BJ1989" s="184"/>
      <c r="BK1989" s="184"/>
      <c r="BN1989" s="184"/>
      <c r="BO1989" s="184"/>
      <c r="BR1989" s="184"/>
      <c r="BS1989" s="184"/>
      <c r="BV1989" s="184"/>
      <c r="BW1989" s="184"/>
      <c r="BZ1989" s="184"/>
      <c r="CA1989" s="184"/>
      <c r="CD1989" s="184"/>
      <c r="CE1989" s="184"/>
      <c r="CL1989" s="183"/>
      <c r="CP1989" s="183"/>
      <c r="CT1989" s="71"/>
    </row>
    <row r="1990" spans="6:98">
      <c r="F1990" s="183"/>
      <c r="S1990" s="184"/>
      <c r="T1990" s="184"/>
      <c r="U1990" s="184"/>
      <c r="V1990" s="184"/>
      <c r="W1990" s="184"/>
      <c r="X1990" s="184"/>
      <c r="Y1990" s="184"/>
      <c r="Z1990" s="184"/>
      <c r="AA1990" s="184"/>
      <c r="AB1990" s="184"/>
      <c r="AC1990" s="184"/>
      <c r="AD1990" s="184"/>
      <c r="AH1990" s="184"/>
      <c r="AI1990" s="184"/>
      <c r="AL1990" s="184"/>
      <c r="AM1990" s="184"/>
      <c r="AP1990" s="184"/>
      <c r="AQ1990" s="184"/>
      <c r="AT1990" s="184"/>
      <c r="AU1990" s="184"/>
      <c r="AX1990" s="184"/>
      <c r="AY1990" s="184"/>
      <c r="BB1990" s="184"/>
      <c r="BC1990" s="184"/>
      <c r="BF1990" s="184"/>
      <c r="BG1990" s="184"/>
      <c r="BJ1990" s="184"/>
      <c r="BK1990" s="184"/>
      <c r="BN1990" s="184"/>
      <c r="BO1990" s="184"/>
      <c r="BR1990" s="184"/>
      <c r="BS1990" s="184"/>
      <c r="BV1990" s="184"/>
      <c r="BW1990" s="184"/>
      <c r="BZ1990" s="184"/>
      <c r="CA1990" s="184"/>
      <c r="CD1990" s="184"/>
      <c r="CE1990" s="184"/>
      <c r="CL1990" s="183"/>
      <c r="CP1990" s="183"/>
      <c r="CT1990" s="71"/>
    </row>
    <row r="1991" spans="6:98">
      <c r="F1991" s="183"/>
      <c r="S1991" s="184"/>
      <c r="T1991" s="184"/>
      <c r="U1991" s="184"/>
      <c r="V1991" s="184"/>
      <c r="W1991" s="184"/>
      <c r="X1991" s="184"/>
      <c r="Y1991" s="184"/>
      <c r="Z1991" s="184"/>
      <c r="AA1991" s="184"/>
      <c r="AB1991" s="184"/>
      <c r="AC1991" s="184"/>
      <c r="AD1991" s="184"/>
      <c r="AH1991" s="184"/>
      <c r="AI1991" s="184"/>
      <c r="AL1991" s="184"/>
      <c r="AM1991" s="184"/>
      <c r="AP1991" s="184"/>
      <c r="AQ1991" s="184"/>
      <c r="AT1991" s="184"/>
      <c r="AU1991" s="184"/>
      <c r="AX1991" s="184"/>
      <c r="AY1991" s="184"/>
      <c r="BB1991" s="184"/>
      <c r="BC1991" s="184"/>
      <c r="BF1991" s="184"/>
      <c r="BG1991" s="184"/>
      <c r="BJ1991" s="184"/>
      <c r="BK1991" s="184"/>
      <c r="BN1991" s="184"/>
      <c r="BO1991" s="184"/>
      <c r="BR1991" s="184"/>
      <c r="BS1991" s="184"/>
      <c r="BV1991" s="184"/>
      <c r="BW1991" s="184"/>
      <c r="BZ1991" s="184"/>
      <c r="CA1991" s="184"/>
      <c r="CD1991" s="184"/>
      <c r="CE1991" s="184"/>
      <c r="CL1991" s="183"/>
      <c r="CP1991" s="183"/>
      <c r="CT1991" s="71"/>
    </row>
    <row r="1992" spans="6:98">
      <c r="F1992" s="183"/>
      <c r="S1992" s="184"/>
      <c r="T1992" s="184"/>
      <c r="U1992" s="184"/>
      <c r="V1992" s="184"/>
      <c r="W1992" s="184"/>
      <c r="X1992" s="184"/>
      <c r="Y1992" s="184"/>
      <c r="Z1992" s="184"/>
      <c r="AA1992" s="184"/>
      <c r="AB1992" s="184"/>
      <c r="AC1992" s="184"/>
      <c r="AD1992" s="184"/>
      <c r="AH1992" s="184"/>
      <c r="AI1992" s="184"/>
      <c r="AL1992" s="184"/>
      <c r="AM1992" s="184"/>
      <c r="AP1992" s="184"/>
      <c r="AQ1992" s="184"/>
      <c r="AT1992" s="184"/>
      <c r="AU1992" s="184"/>
      <c r="AX1992" s="184"/>
      <c r="AY1992" s="184"/>
      <c r="BB1992" s="184"/>
      <c r="BC1992" s="184"/>
      <c r="BF1992" s="184"/>
      <c r="BG1992" s="184"/>
      <c r="BJ1992" s="184"/>
      <c r="BK1992" s="184"/>
      <c r="BN1992" s="184"/>
      <c r="BO1992" s="184"/>
      <c r="BR1992" s="184"/>
      <c r="BS1992" s="184"/>
      <c r="BV1992" s="184"/>
      <c r="BW1992" s="184"/>
      <c r="BZ1992" s="184"/>
      <c r="CA1992" s="184"/>
      <c r="CD1992" s="184"/>
      <c r="CE1992" s="184"/>
      <c r="CL1992" s="183"/>
      <c r="CP1992" s="183"/>
      <c r="CT1992" s="71"/>
    </row>
    <row r="1993" spans="6:98">
      <c r="F1993" s="183"/>
      <c r="S1993" s="184"/>
      <c r="T1993" s="184"/>
      <c r="U1993" s="184"/>
      <c r="V1993" s="184"/>
      <c r="W1993" s="184"/>
      <c r="X1993" s="184"/>
      <c r="Y1993" s="184"/>
      <c r="Z1993" s="184"/>
      <c r="AA1993" s="184"/>
      <c r="AB1993" s="184"/>
      <c r="AC1993" s="184"/>
      <c r="AD1993" s="184"/>
      <c r="AH1993" s="184"/>
      <c r="AI1993" s="184"/>
      <c r="AL1993" s="184"/>
      <c r="AM1993" s="184"/>
      <c r="AP1993" s="184"/>
      <c r="AQ1993" s="184"/>
      <c r="AT1993" s="184"/>
      <c r="AU1993" s="184"/>
      <c r="AX1993" s="184"/>
      <c r="AY1993" s="184"/>
      <c r="BB1993" s="184"/>
      <c r="BC1993" s="184"/>
      <c r="BF1993" s="184"/>
      <c r="BG1993" s="184"/>
      <c r="BJ1993" s="184"/>
      <c r="BK1993" s="184"/>
      <c r="BN1993" s="184"/>
      <c r="BO1993" s="184"/>
      <c r="BR1993" s="184"/>
      <c r="BS1993" s="184"/>
      <c r="BV1993" s="184"/>
      <c r="BW1993" s="184"/>
      <c r="BZ1993" s="184"/>
      <c r="CA1993" s="184"/>
      <c r="CD1993" s="184"/>
      <c r="CE1993" s="184"/>
      <c r="CL1993" s="183"/>
      <c r="CP1993" s="183"/>
      <c r="CT1993" s="71"/>
    </row>
    <row r="1994" spans="6:98">
      <c r="F1994" s="183"/>
      <c r="S1994" s="184"/>
      <c r="T1994" s="184"/>
      <c r="U1994" s="184"/>
      <c r="V1994" s="184"/>
      <c r="W1994" s="184"/>
      <c r="X1994" s="184"/>
      <c r="Y1994" s="184"/>
      <c r="Z1994" s="184"/>
      <c r="AA1994" s="184"/>
      <c r="AB1994" s="184"/>
      <c r="AC1994" s="184"/>
      <c r="AD1994" s="184"/>
      <c r="AH1994" s="184"/>
      <c r="AI1994" s="184"/>
      <c r="AL1994" s="184"/>
      <c r="AM1994" s="184"/>
      <c r="AP1994" s="184"/>
      <c r="AQ1994" s="184"/>
      <c r="AT1994" s="184"/>
      <c r="AU1994" s="184"/>
      <c r="AX1994" s="184"/>
      <c r="AY1994" s="184"/>
      <c r="BB1994" s="184"/>
      <c r="BC1994" s="184"/>
      <c r="BF1994" s="184"/>
      <c r="BG1994" s="184"/>
      <c r="BJ1994" s="184"/>
      <c r="BK1994" s="184"/>
      <c r="BN1994" s="184"/>
      <c r="BO1994" s="184"/>
      <c r="BR1994" s="184"/>
      <c r="BS1994" s="184"/>
      <c r="BV1994" s="184"/>
      <c r="BW1994" s="184"/>
      <c r="BZ1994" s="184"/>
      <c r="CA1994" s="184"/>
      <c r="CD1994" s="184"/>
      <c r="CE1994" s="184"/>
      <c r="CL1994" s="183"/>
      <c r="CP1994" s="183"/>
      <c r="CT1994" s="71"/>
    </row>
    <row r="1995" spans="6:98">
      <c r="F1995" s="183"/>
      <c r="S1995" s="184"/>
      <c r="T1995" s="184"/>
      <c r="U1995" s="184"/>
      <c r="V1995" s="184"/>
      <c r="W1995" s="184"/>
      <c r="X1995" s="184"/>
      <c r="Y1995" s="184"/>
      <c r="Z1995" s="184"/>
      <c r="AA1995" s="184"/>
      <c r="AB1995" s="184"/>
      <c r="AC1995" s="184"/>
      <c r="AD1995" s="184"/>
      <c r="AH1995" s="184"/>
      <c r="AI1995" s="184"/>
      <c r="AL1995" s="184"/>
      <c r="AM1995" s="184"/>
      <c r="AP1995" s="184"/>
      <c r="AQ1995" s="184"/>
      <c r="AT1995" s="184"/>
      <c r="AU1995" s="184"/>
      <c r="AX1995" s="184"/>
      <c r="AY1995" s="184"/>
      <c r="BB1995" s="184"/>
      <c r="BC1995" s="184"/>
      <c r="BF1995" s="184"/>
      <c r="BG1995" s="184"/>
      <c r="BJ1995" s="184"/>
      <c r="BK1995" s="184"/>
      <c r="BN1995" s="184"/>
      <c r="BO1995" s="184"/>
      <c r="BR1995" s="184"/>
      <c r="BS1995" s="184"/>
      <c r="BV1995" s="184"/>
      <c r="BW1995" s="184"/>
      <c r="BZ1995" s="184"/>
      <c r="CA1995" s="184"/>
      <c r="CD1995" s="184"/>
      <c r="CE1995" s="184"/>
      <c r="CL1995" s="183"/>
      <c r="CP1995" s="183"/>
      <c r="CT1995" s="71"/>
    </row>
    <row r="1996" spans="6:98">
      <c r="F1996" s="183"/>
      <c r="S1996" s="184"/>
      <c r="T1996" s="184"/>
      <c r="U1996" s="184"/>
      <c r="V1996" s="184"/>
      <c r="W1996" s="184"/>
      <c r="X1996" s="184"/>
      <c r="Y1996" s="184"/>
      <c r="Z1996" s="184"/>
      <c r="AA1996" s="184"/>
      <c r="AB1996" s="184"/>
      <c r="AC1996" s="184"/>
      <c r="AD1996" s="184"/>
      <c r="AH1996" s="184"/>
      <c r="AI1996" s="184"/>
      <c r="AL1996" s="184"/>
      <c r="AM1996" s="184"/>
      <c r="AP1996" s="184"/>
      <c r="AQ1996" s="184"/>
      <c r="AT1996" s="184"/>
      <c r="AU1996" s="184"/>
      <c r="AX1996" s="184"/>
      <c r="AY1996" s="184"/>
      <c r="BB1996" s="184"/>
      <c r="BC1996" s="184"/>
      <c r="BF1996" s="184"/>
      <c r="BG1996" s="184"/>
      <c r="BJ1996" s="184"/>
      <c r="BK1996" s="184"/>
      <c r="BN1996" s="184"/>
      <c r="BO1996" s="184"/>
      <c r="BR1996" s="184"/>
      <c r="BS1996" s="184"/>
      <c r="BV1996" s="184"/>
      <c r="BW1996" s="184"/>
      <c r="BZ1996" s="184"/>
      <c r="CA1996" s="184"/>
      <c r="CD1996" s="184"/>
      <c r="CE1996" s="184"/>
      <c r="CL1996" s="183"/>
      <c r="CP1996" s="183"/>
      <c r="CT1996" s="71"/>
    </row>
    <row r="1997" spans="6:98">
      <c r="F1997" s="183"/>
      <c r="S1997" s="184"/>
      <c r="T1997" s="184"/>
      <c r="U1997" s="184"/>
      <c r="V1997" s="184"/>
      <c r="W1997" s="184"/>
      <c r="X1997" s="184"/>
      <c r="Y1997" s="184"/>
      <c r="Z1997" s="184"/>
      <c r="AA1997" s="184"/>
      <c r="AB1997" s="184"/>
      <c r="AC1997" s="184"/>
      <c r="AD1997" s="184"/>
      <c r="AH1997" s="184"/>
      <c r="AI1997" s="184"/>
      <c r="AL1997" s="184"/>
      <c r="AM1997" s="184"/>
      <c r="AP1997" s="184"/>
      <c r="AQ1997" s="184"/>
      <c r="AT1997" s="184"/>
      <c r="AU1997" s="184"/>
      <c r="AX1997" s="184"/>
      <c r="AY1997" s="184"/>
      <c r="BB1997" s="184"/>
      <c r="BC1997" s="184"/>
      <c r="BF1997" s="184"/>
      <c r="BG1997" s="184"/>
      <c r="BJ1997" s="184"/>
      <c r="BK1997" s="184"/>
      <c r="BN1997" s="184"/>
      <c r="BO1997" s="184"/>
      <c r="BR1997" s="184"/>
      <c r="BS1997" s="184"/>
      <c r="BV1997" s="184"/>
      <c r="BW1997" s="184"/>
      <c r="BZ1997" s="184"/>
      <c r="CA1997" s="184"/>
      <c r="CD1997" s="184"/>
      <c r="CE1997" s="184"/>
      <c r="CL1997" s="183"/>
      <c r="CP1997" s="183"/>
      <c r="CT1997" s="71"/>
    </row>
    <row r="1998" spans="6:98">
      <c r="F1998" s="183"/>
      <c r="S1998" s="184"/>
      <c r="T1998" s="184"/>
      <c r="U1998" s="184"/>
      <c r="V1998" s="184"/>
      <c r="W1998" s="184"/>
      <c r="X1998" s="184"/>
      <c r="Y1998" s="184"/>
      <c r="Z1998" s="184"/>
      <c r="AA1998" s="184"/>
      <c r="AB1998" s="184"/>
      <c r="AC1998" s="184"/>
      <c r="AD1998" s="184"/>
      <c r="AH1998" s="184"/>
      <c r="AI1998" s="184"/>
      <c r="AL1998" s="184"/>
      <c r="AM1998" s="184"/>
      <c r="AP1998" s="184"/>
      <c r="AQ1998" s="184"/>
      <c r="AT1998" s="184"/>
      <c r="AU1998" s="184"/>
      <c r="AX1998" s="184"/>
      <c r="AY1998" s="184"/>
      <c r="BB1998" s="184"/>
      <c r="BC1998" s="184"/>
      <c r="BF1998" s="184"/>
      <c r="BG1998" s="184"/>
      <c r="BJ1998" s="184"/>
      <c r="BK1998" s="184"/>
      <c r="BN1998" s="184"/>
      <c r="BO1998" s="184"/>
      <c r="BR1998" s="184"/>
      <c r="BS1998" s="184"/>
      <c r="BV1998" s="184"/>
      <c r="BW1998" s="184"/>
      <c r="BZ1998" s="184"/>
      <c r="CA1998" s="184"/>
      <c r="CD1998" s="184"/>
      <c r="CE1998" s="184"/>
      <c r="CL1998" s="183"/>
      <c r="CP1998" s="183"/>
      <c r="CT1998" s="71"/>
    </row>
    <row r="1999" spans="6:98">
      <c r="F1999" s="183"/>
      <c r="S1999" s="184"/>
      <c r="T1999" s="184"/>
      <c r="U1999" s="184"/>
      <c r="V1999" s="184"/>
      <c r="W1999" s="184"/>
      <c r="X1999" s="184"/>
      <c r="Y1999" s="184"/>
      <c r="Z1999" s="184"/>
      <c r="AA1999" s="184"/>
      <c r="AB1999" s="184"/>
      <c r="AC1999" s="184"/>
      <c r="AD1999" s="184"/>
      <c r="AH1999" s="184"/>
      <c r="AI1999" s="184"/>
      <c r="AL1999" s="184"/>
      <c r="AM1999" s="184"/>
      <c r="AP1999" s="184"/>
      <c r="AQ1999" s="184"/>
      <c r="AT1999" s="184"/>
      <c r="AU1999" s="184"/>
      <c r="AX1999" s="184"/>
      <c r="AY1999" s="184"/>
      <c r="BB1999" s="184"/>
      <c r="BC1999" s="184"/>
      <c r="BF1999" s="184"/>
      <c r="BG1999" s="184"/>
      <c r="BJ1999" s="184"/>
      <c r="BK1999" s="184"/>
      <c r="BN1999" s="184"/>
      <c r="BO1999" s="184"/>
      <c r="BR1999" s="184"/>
      <c r="BS1999" s="184"/>
      <c r="BV1999" s="184"/>
      <c r="BW1999" s="184"/>
      <c r="BZ1999" s="184"/>
      <c r="CA1999" s="184"/>
      <c r="CD1999" s="184"/>
      <c r="CE1999" s="184"/>
      <c r="CL1999" s="183"/>
      <c r="CP1999" s="183"/>
      <c r="CT1999" s="71"/>
    </row>
    <row r="2000" spans="6:98">
      <c r="F2000" s="183"/>
      <c r="S2000" s="184"/>
      <c r="T2000" s="184"/>
      <c r="U2000" s="184"/>
      <c r="V2000" s="184"/>
      <c r="W2000" s="184"/>
      <c r="X2000" s="184"/>
      <c r="Y2000" s="184"/>
      <c r="Z2000" s="184"/>
      <c r="AA2000" s="184"/>
      <c r="AB2000" s="184"/>
      <c r="AC2000" s="184"/>
      <c r="AD2000" s="184"/>
      <c r="AH2000" s="184"/>
      <c r="AI2000" s="184"/>
      <c r="AL2000" s="184"/>
      <c r="AM2000" s="184"/>
      <c r="AP2000" s="184"/>
      <c r="AQ2000" s="184"/>
      <c r="AT2000" s="184"/>
      <c r="AU2000" s="184"/>
      <c r="AX2000" s="184"/>
      <c r="AY2000" s="184"/>
      <c r="BB2000" s="184"/>
      <c r="BC2000" s="184"/>
      <c r="BF2000" s="184"/>
      <c r="BG2000" s="184"/>
      <c r="BJ2000" s="184"/>
      <c r="BK2000" s="184"/>
      <c r="BN2000" s="184"/>
      <c r="BO2000" s="184"/>
      <c r="BR2000" s="184"/>
      <c r="BS2000" s="184"/>
      <c r="BV2000" s="184"/>
      <c r="BW2000" s="184"/>
      <c r="BZ2000" s="184"/>
      <c r="CA2000" s="184"/>
      <c r="CD2000" s="184"/>
      <c r="CE2000" s="184"/>
      <c r="CL2000" s="183"/>
      <c r="CP2000" s="183"/>
      <c r="CT2000" s="71"/>
    </row>
    <row r="2001" spans="6:98">
      <c r="F2001" s="183"/>
      <c r="S2001" s="184"/>
      <c r="T2001" s="184"/>
      <c r="U2001" s="184"/>
      <c r="V2001" s="184"/>
      <c r="W2001" s="184"/>
      <c r="X2001" s="184"/>
      <c r="Y2001" s="184"/>
      <c r="Z2001" s="184"/>
      <c r="AA2001" s="184"/>
      <c r="AB2001" s="184"/>
      <c r="AC2001" s="184"/>
      <c r="AD2001" s="184"/>
      <c r="AH2001" s="184"/>
      <c r="AI2001" s="184"/>
      <c r="AL2001" s="184"/>
      <c r="AM2001" s="184"/>
      <c r="AP2001" s="184"/>
      <c r="AQ2001" s="184"/>
      <c r="AT2001" s="184"/>
      <c r="AU2001" s="184"/>
      <c r="AX2001" s="184"/>
      <c r="AY2001" s="184"/>
      <c r="BB2001" s="184"/>
      <c r="BC2001" s="184"/>
      <c r="BF2001" s="184"/>
      <c r="BG2001" s="184"/>
      <c r="BJ2001" s="184"/>
      <c r="BK2001" s="184"/>
      <c r="BN2001" s="184"/>
      <c r="BO2001" s="184"/>
      <c r="BR2001" s="184"/>
      <c r="BS2001" s="184"/>
      <c r="BV2001" s="184"/>
      <c r="BW2001" s="184"/>
      <c r="BZ2001" s="184"/>
      <c r="CA2001" s="184"/>
      <c r="CD2001" s="184"/>
      <c r="CE2001" s="184"/>
      <c r="CL2001" s="183"/>
      <c r="CP2001" s="183"/>
      <c r="CT2001" s="71"/>
    </row>
    <row r="2002" spans="6:98">
      <c r="F2002" s="183"/>
      <c r="S2002" s="184"/>
      <c r="T2002" s="184"/>
      <c r="U2002" s="184"/>
      <c r="V2002" s="184"/>
      <c r="W2002" s="184"/>
      <c r="X2002" s="184"/>
      <c r="Y2002" s="184"/>
      <c r="Z2002" s="184"/>
      <c r="AA2002" s="184"/>
      <c r="AB2002" s="184"/>
      <c r="AC2002" s="184"/>
      <c r="AD2002" s="184"/>
      <c r="AH2002" s="184"/>
      <c r="AI2002" s="184"/>
      <c r="AL2002" s="184"/>
      <c r="AM2002" s="184"/>
      <c r="AP2002" s="184"/>
      <c r="AQ2002" s="184"/>
      <c r="AT2002" s="184"/>
      <c r="AU2002" s="184"/>
      <c r="AX2002" s="184"/>
      <c r="AY2002" s="184"/>
      <c r="BB2002" s="184"/>
      <c r="BC2002" s="184"/>
      <c r="BF2002" s="184"/>
      <c r="BG2002" s="184"/>
      <c r="BJ2002" s="184"/>
      <c r="BK2002" s="184"/>
      <c r="BN2002" s="184"/>
      <c r="BO2002" s="184"/>
      <c r="BR2002" s="184"/>
      <c r="BS2002" s="184"/>
      <c r="BV2002" s="184"/>
      <c r="BW2002" s="184"/>
      <c r="BZ2002" s="184"/>
      <c r="CA2002" s="184"/>
      <c r="CD2002" s="184"/>
      <c r="CE2002" s="184"/>
      <c r="CL2002" s="183"/>
      <c r="CP2002" s="183"/>
      <c r="CT2002" s="71"/>
    </row>
    <row r="2003" spans="6:98">
      <c r="F2003" s="183"/>
      <c r="S2003" s="184"/>
      <c r="T2003" s="184"/>
      <c r="U2003" s="184"/>
      <c r="V2003" s="184"/>
      <c r="W2003" s="184"/>
      <c r="X2003" s="184"/>
      <c r="Y2003" s="184"/>
      <c r="Z2003" s="184"/>
      <c r="AA2003" s="184"/>
      <c r="AB2003" s="184"/>
      <c r="AC2003" s="184"/>
      <c r="AD2003" s="184"/>
      <c r="AH2003" s="184"/>
      <c r="AI2003" s="184"/>
      <c r="AL2003" s="184"/>
      <c r="AM2003" s="184"/>
      <c r="AP2003" s="184"/>
      <c r="AQ2003" s="184"/>
      <c r="AT2003" s="184"/>
      <c r="AU2003" s="184"/>
      <c r="AX2003" s="184"/>
      <c r="AY2003" s="184"/>
      <c r="BB2003" s="184"/>
      <c r="BC2003" s="184"/>
      <c r="BF2003" s="184"/>
      <c r="BG2003" s="184"/>
      <c r="BJ2003" s="184"/>
      <c r="BK2003" s="184"/>
      <c r="BN2003" s="184"/>
      <c r="BO2003" s="184"/>
      <c r="BR2003" s="184"/>
      <c r="BS2003" s="184"/>
      <c r="BV2003" s="184"/>
      <c r="BW2003" s="184"/>
      <c r="BZ2003" s="184"/>
      <c r="CA2003" s="184"/>
      <c r="CD2003" s="184"/>
      <c r="CE2003" s="184"/>
      <c r="CL2003" s="183"/>
      <c r="CP2003" s="183"/>
      <c r="CT2003" s="71"/>
    </row>
    <row r="2004" spans="6:98">
      <c r="F2004" s="183"/>
      <c r="S2004" s="184"/>
      <c r="T2004" s="184"/>
      <c r="U2004" s="184"/>
      <c r="V2004" s="184"/>
      <c r="W2004" s="184"/>
      <c r="X2004" s="184"/>
      <c r="Y2004" s="184"/>
      <c r="Z2004" s="184"/>
      <c r="AA2004" s="184"/>
      <c r="AB2004" s="184"/>
      <c r="AC2004" s="184"/>
      <c r="AD2004" s="184"/>
      <c r="AH2004" s="184"/>
      <c r="AI2004" s="184"/>
      <c r="AL2004" s="184"/>
      <c r="AM2004" s="184"/>
      <c r="AP2004" s="184"/>
      <c r="AQ2004" s="184"/>
      <c r="AT2004" s="184"/>
      <c r="AU2004" s="184"/>
      <c r="AX2004" s="184"/>
      <c r="AY2004" s="184"/>
      <c r="BB2004" s="184"/>
      <c r="BC2004" s="184"/>
      <c r="BF2004" s="184"/>
      <c r="BG2004" s="184"/>
      <c r="BJ2004" s="184"/>
      <c r="BK2004" s="184"/>
      <c r="BN2004" s="184"/>
      <c r="BO2004" s="184"/>
      <c r="BR2004" s="184"/>
      <c r="BS2004" s="184"/>
      <c r="BV2004" s="184"/>
      <c r="BW2004" s="184"/>
      <c r="BZ2004" s="184"/>
      <c r="CA2004" s="184"/>
      <c r="CD2004" s="184"/>
      <c r="CE2004" s="184"/>
      <c r="CL2004" s="183"/>
      <c r="CP2004" s="183"/>
      <c r="CT2004" s="71"/>
    </row>
    <row r="2005" spans="6:98">
      <c r="F2005" s="183"/>
      <c r="S2005" s="184"/>
      <c r="T2005" s="184"/>
      <c r="U2005" s="184"/>
      <c r="V2005" s="184"/>
      <c r="W2005" s="184"/>
      <c r="X2005" s="184"/>
      <c r="Y2005" s="184"/>
      <c r="Z2005" s="184"/>
      <c r="AA2005" s="184"/>
      <c r="AB2005" s="184"/>
      <c r="AC2005" s="184"/>
      <c r="AD2005" s="184"/>
      <c r="AH2005" s="184"/>
      <c r="AI2005" s="184"/>
      <c r="AL2005" s="184"/>
      <c r="AM2005" s="184"/>
      <c r="AP2005" s="184"/>
      <c r="AQ2005" s="184"/>
      <c r="AT2005" s="184"/>
      <c r="AU2005" s="184"/>
      <c r="AX2005" s="184"/>
      <c r="AY2005" s="184"/>
      <c r="BB2005" s="184"/>
      <c r="BC2005" s="184"/>
      <c r="BF2005" s="184"/>
      <c r="BG2005" s="184"/>
      <c r="BJ2005" s="184"/>
      <c r="BK2005" s="184"/>
      <c r="BN2005" s="184"/>
      <c r="BO2005" s="184"/>
      <c r="BR2005" s="184"/>
      <c r="BS2005" s="184"/>
      <c r="BV2005" s="184"/>
      <c r="BW2005" s="184"/>
      <c r="BZ2005" s="184"/>
      <c r="CA2005" s="184"/>
      <c r="CD2005" s="184"/>
      <c r="CE2005" s="184"/>
      <c r="CL2005" s="183"/>
      <c r="CP2005" s="183"/>
      <c r="CT2005" s="71"/>
    </row>
    <row r="2006" spans="6:98">
      <c r="F2006" s="183"/>
      <c r="S2006" s="184"/>
      <c r="T2006" s="184"/>
      <c r="U2006" s="184"/>
      <c r="V2006" s="184"/>
      <c r="W2006" s="184"/>
      <c r="X2006" s="184"/>
      <c r="Y2006" s="184"/>
      <c r="Z2006" s="184"/>
      <c r="AA2006" s="184"/>
      <c r="AB2006" s="184"/>
      <c r="AC2006" s="184"/>
      <c r="AD2006" s="184"/>
      <c r="AH2006" s="184"/>
      <c r="AI2006" s="184"/>
      <c r="AL2006" s="184"/>
      <c r="AM2006" s="184"/>
      <c r="AP2006" s="184"/>
      <c r="AQ2006" s="184"/>
      <c r="AT2006" s="184"/>
      <c r="AU2006" s="184"/>
      <c r="AX2006" s="184"/>
      <c r="AY2006" s="184"/>
      <c r="BB2006" s="184"/>
      <c r="BC2006" s="184"/>
      <c r="BF2006" s="184"/>
      <c r="BG2006" s="184"/>
      <c r="BJ2006" s="184"/>
      <c r="BK2006" s="184"/>
      <c r="BN2006" s="184"/>
      <c r="BO2006" s="184"/>
      <c r="BR2006" s="184"/>
      <c r="BS2006" s="184"/>
      <c r="BV2006" s="184"/>
      <c r="BW2006" s="184"/>
      <c r="BZ2006" s="184"/>
      <c r="CA2006" s="184"/>
      <c r="CD2006" s="184"/>
      <c r="CE2006" s="184"/>
      <c r="CL2006" s="183"/>
      <c r="CP2006" s="183"/>
      <c r="CT2006" s="71"/>
    </row>
    <row r="2007" spans="6:98">
      <c r="F2007" s="183"/>
      <c r="S2007" s="184"/>
      <c r="T2007" s="184"/>
      <c r="U2007" s="184"/>
      <c r="V2007" s="184"/>
      <c r="W2007" s="184"/>
      <c r="X2007" s="184"/>
      <c r="Y2007" s="184"/>
      <c r="Z2007" s="184"/>
      <c r="AA2007" s="184"/>
      <c r="AB2007" s="184"/>
      <c r="AC2007" s="184"/>
      <c r="AD2007" s="184"/>
      <c r="AH2007" s="184"/>
      <c r="AI2007" s="184"/>
      <c r="AL2007" s="184"/>
      <c r="AM2007" s="184"/>
      <c r="AP2007" s="184"/>
      <c r="AQ2007" s="184"/>
      <c r="AT2007" s="184"/>
      <c r="AU2007" s="184"/>
      <c r="AX2007" s="184"/>
      <c r="AY2007" s="184"/>
      <c r="BB2007" s="184"/>
      <c r="BC2007" s="184"/>
      <c r="BF2007" s="184"/>
      <c r="BG2007" s="184"/>
      <c r="BJ2007" s="184"/>
      <c r="BK2007" s="184"/>
      <c r="BN2007" s="184"/>
      <c r="BO2007" s="184"/>
      <c r="BR2007" s="184"/>
      <c r="BS2007" s="184"/>
      <c r="BV2007" s="184"/>
      <c r="BW2007" s="184"/>
      <c r="BZ2007" s="184"/>
      <c r="CA2007" s="184"/>
      <c r="CD2007" s="184"/>
      <c r="CE2007" s="184"/>
      <c r="CL2007" s="183"/>
      <c r="CP2007" s="183"/>
      <c r="CT2007" s="71"/>
    </row>
    <row r="2008" spans="6:98">
      <c r="F2008" s="183"/>
      <c r="S2008" s="184"/>
      <c r="T2008" s="184"/>
      <c r="U2008" s="184"/>
      <c r="V2008" s="184"/>
      <c r="W2008" s="184"/>
      <c r="X2008" s="184"/>
      <c r="Y2008" s="184"/>
      <c r="Z2008" s="184"/>
      <c r="AA2008" s="184"/>
      <c r="AB2008" s="184"/>
      <c r="AC2008" s="184"/>
      <c r="AD2008" s="184"/>
      <c r="AH2008" s="184"/>
      <c r="AI2008" s="184"/>
      <c r="AL2008" s="184"/>
      <c r="AM2008" s="184"/>
      <c r="AP2008" s="184"/>
      <c r="AQ2008" s="184"/>
      <c r="AT2008" s="184"/>
      <c r="AU2008" s="184"/>
      <c r="AX2008" s="184"/>
      <c r="AY2008" s="184"/>
      <c r="BB2008" s="184"/>
      <c r="BC2008" s="184"/>
      <c r="BF2008" s="184"/>
      <c r="BG2008" s="184"/>
      <c r="BJ2008" s="184"/>
      <c r="BK2008" s="184"/>
      <c r="BN2008" s="184"/>
      <c r="BO2008" s="184"/>
      <c r="BR2008" s="184"/>
      <c r="BS2008" s="184"/>
      <c r="BV2008" s="184"/>
      <c r="BW2008" s="184"/>
      <c r="BZ2008" s="184"/>
      <c r="CA2008" s="184"/>
      <c r="CD2008" s="184"/>
      <c r="CE2008" s="184"/>
      <c r="CL2008" s="183"/>
      <c r="CP2008" s="183"/>
      <c r="CT2008" s="71"/>
    </row>
    <row r="2009" spans="6:98">
      <c r="F2009" s="183"/>
      <c r="S2009" s="184"/>
      <c r="T2009" s="184"/>
      <c r="U2009" s="184"/>
      <c r="V2009" s="184"/>
      <c r="W2009" s="184"/>
      <c r="X2009" s="184"/>
      <c r="Y2009" s="184"/>
      <c r="Z2009" s="184"/>
      <c r="AA2009" s="184"/>
      <c r="AB2009" s="184"/>
      <c r="AC2009" s="184"/>
      <c r="AD2009" s="184"/>
      <c r="AH2009" s="184"/>
      <c r="AI2009" s="184"/>
      <c r="AL2009" s="184"/>
      <c r="AM2009" s="184"/>
      <c r="AP2009" s="184"/>
      <c r="AQ2009" s="184"/>
      <c r="AT2009" s="184"/>
      <c r="AU2009" s="184"/>
      <c r="AX2009" s="184"/>
      <c r="AY2009" s="184"/>
      <c r="BB2009" s="184"/>
      <c r="BC2009" s="184"/>
      <c r="BF2009" s="184"/>
      <c r="BG2009" s="184"/>
      <c r="BJ2009" s="184"/>
      <c r="BK2009" s="184"/>
      <c r="BN2009" s="184"/>
      <c r="BO2009" s="184"/>
      <c r="BR2009" s="184"/>
      <c r="BS2009" s="184"/>
      <c r="BV2009" s="184"/>
      <c r="BW2009" s="184"/>
      <c r="BZ2009" s="184"/>
      <c r="CA2009" s="184"/>
      <c r="CD2009" s="184"/>
      <c r="CE2009" s="184"/>
      <c r="CL2009" s="183"/>
      <c r="CP2009" s="183"/>
      <c r="CT2009" s="71"/>
    </row>
    <row r="2010" spans="6:98">
      <c r="F2010" s="183"/>
      <c r="S2010" s="184"/>
      <c r="T2010" s="184"/>
      <c r="U2010" s="184"/>
      <c r="V2010" s="184"/>
      <c r="W2010" s="184"/>
      <c r="X2010" s="184"/>
      <c r="Y2010" s="184"/>
      <c r="Z2010" s="184"/>
      <c r="AA2010" s="184"/>
      <c r="AB2010" s="184"/>
      <c r="AC2010" s="184"/>
      <c r="AD2010" s="184"/>
      <c r="AH2010" s="184"/>
      <c r="AI2010" s="184"/>
      <c r="AL2010" s="184"/>
      <c r="AM2010" s="184"/>
      <c r="AP2010" s="184"/>
      <c r="AQ2010" s="184"/>
      <c r="AT2010" s="184"/>
      <c r="AU2010" s="184"/>
      <c r="AX2010" s="184"/>
      <c r="AY2010" s="184"/>
      <c r="BB2010" s="184"/>
      <c r="BC2010" s="184"/>
      <c r="BF2010" s="184"/>
      <c r="BG2010" s="184"/>
      <c r="BJ2010" s="184"/>
      <c r="BK2010" s="184"/>
      <c r="BN2010" s="184"/>
      <c r="BO2010" s="184"/>
      <c r="BR2010" s="184"/>
      <c r="BS2010" s="184"/>
      <c r="BV2010" s="184"/>
      <c r="BW2010" s="184"/>
      <c r="BZ2010" s="184"/>
      <c r="CA2010" s="184"/>
      <c r="CD2010" s="184"/>
      <c r="CE2010" s="184"/>
      <c r="CL2010" s="183"/>
      <c r="CP2010" s="183"/>
      <c r="CT2010" s="71"/>
    </row>
    <row r="2011" spans="6:98">
      <c r="F2011" s="183"/>
      <c r="S2011" s="184"/>
      <c r="T2011" s="184"/>
      <c r="U2011" s="184"/>
      <c r="V2011" s="184"/>
      <c r="W2011" s="184"/>
      <c r="X2011" s="184"/>
      <c r="Y2011" s="184"/>
      <c r="Z2011" s="184"/>
      <c r="AA2011" s="184"/>
      <c r="AB2011" s="184"/>
      <c r="AC2011" s="184"/>
      <c r="AD2011" s="184"/>
      <c r="AH2011" s="184"/>
      <c r="AI2011" s="184"/>
      <c r="AL2011" s="184"/>
      <c r="AM2011" s="184"/>
      <c r="AP2011" s="184"/>
      <c r="AQ2011" s="184"/>
      <c r="AT2011" s="184"/>
      <c r="AU2011" s="184"/>
      <c r="AX2011" s="184"/>
      <c r="AY2011" s="184"/>
      <c r="BB2011" s="184"/>
      <c r="BC2011" s="184"/>
      <c r="BF2011" s="184"/>
      <c r="BG2011" s="184"/>
      <c r="BJ2011" s="184"/>
      <c r="BK2011" s="184"/>
      <c r="BN2011" s="184"/>
      <c r="BO2011" s="184"/>
      <c r="BR2011" s="184"/>
      <c r="BS2011" s="184"/>
      <c r="BV2011" s="184"/>
      <c r="BW2011" s="184"/>
      <c r="BZ2011" s="184"/>
      <c r="CA2011" s="184"/>
      <c r="CD2011" s="184"/>
      <c r="CE2011" s="184"/>
      <c r="CL2011" s="183"/>
      <c r="CP2011" s="183"/>
      <c r="CT2011" s="71"/>
    </row>
    <row r="2012" spans="6:98">
      <c r="F2012" s="183"/>
      <c r="S2012" s="184"/>
      <c r="T2012" s="184"/>
      <c r="U2012" s="184"/>
      <c r="V2012" s="184"/>
      <c r="W2012" s="184"/>
      <c r="X2012" s="184"/>
      <c r="Y2012" s="184"/>
      <c r="Z2012" s="184"/>
      <c r="AA2012" s="184"/>
      <c r="AB2012" s="184"/>
      <c r="AC2012" s="184"/>
      <c r="AD2012" s="184"/>
      <c r="AH2012" s="184"/>
      <c r="AI2012" s="184"/>
      <c r="AL2012" s="184"/>
      <c r="AM2012" s="184"/>
      <c r="AP2012" s="184"/>
      <c r="AQ2012" s="184"/>
      <c r="AT2012" s="184"/>
      <c r="AU2012" s="184"/>
      <c r="AX2012" s="184"/>
      <c r="AY2012" s="184"/>
      <c r="BB2012" s="184"/>
      <c r="BC2012" s="184"/>
      <c r="BF2012" s="184"/>
      <c r="BG2012" s="184"/>
      <c r="BJ2012" s="184"/>
      <c r="BK2012" s="184"/>
      <c r="BN2012" s="184"/>
      <c r="BO2012" s="184"/>
      <c r="BR2012" s="184"/>
      <c r="BS2012" s="184"/>
      <c r="BV2012" s="184"/>
      <c r="BW2012" s="184"/>
      <c r="BZ2012" s="184"/>
      <c r="CA2012" s="184"/>
      <c r="CD2012" s="184"/>
      <c r="CE2012" s="184"/>
      <c r="CL2012" s="183"/>
      <c r="CP2012" s="183"/>
      <c r="CT2012" s="71"/>
    </row>
    <row r="2013" spans="6:98">
      <c r="F2013" s="183"/>
      <c r="S2013" s="184"/>
      <c r="T2013" s="184"/>
      <c r="U2013" s="184"/>
      <c r="V2013" s="184"/>
      <c r="W2013" s="184"/>
      <c r="X2013" s="184"/>
      <c r="Y2013" s="184"/>
      <c r="Z2013" s="184"/>
      <c r="AA2013" s="184"/>
      <c r="AB2013" s="184"/>
      <c r="AC2013" s="184"/>
      <c r="AD2013" s="184"/>
      <c r="AH2013" s="184"/>
      <c r="AI2013" s="184"/>
      <c r="AL2013" s="184"/>
      <c r="AM2013" s="184"/>
      <c r="AP2013" s="184"/>
      <c r="AQ2013" s="184"/>
      <c r="AT2013" s="184"/>
      <c r="AU2013" s="184"/>
      <c r="AX2013" s="184"/>
      <c r="AY2013" s="184"/>
      <c r="BB2013" s="184"/>
      <c r="BC2013" s="184"/>
      <c r="BF2013" s="184"/>
      <c r="BG2013" s="184"/>
      <c r="BJ2013" s="184"/>
      <c r="BK2013" s="184"/>
      <c r="BN2013" s="184"/>
      <c r="BO2013" s="184"/>
      <c r="BR2013" s="184"/>
      <c r="BS2013" s="184"/>
      <c r="BV2013" s="184"/>
      <c r="BW2013" s="184"/>
      <c r="BZ2013" s="184"/>
      <c r="CA2013" s="184"/>
      <c r="CD2013" s="184"/>
      <c r="CE2013" s="184"/>
      <c r="CL2013" s="183"/>
      <c r="CP2013" s="183"/>
      <c r="CT2013" s="71"/>
    </row>
    <row r="2014" spans="6:98">
      <c r="F2014" s="183"/>
      <c r="S2014" s="184"/>
      <c r="T2014" s="184"/>
      <c r="U2014" s="184"/>
      <c r="V2014" s="184"/>
      <c r="W2014" s="184"/>
      <c r="X2014" s="184"/>
      <c r="Y2014" s="184"/>
      <c r="Z2014" s="184"/>
      <c r="AA2014" s="184"/>
      <c r="AB2014" s="184"/>
      <c r="AC2014" s="184"/>
      <c r="AD2014" s="184"/>
      <c r="AH2014" s="184"/>
      <c r="AI2014" s="184"/>
      <c r="AL2014" s="184"/>
      <c r="AM2014" s="184"/>
      <c r="AP2014" s="184"/>
      <c r="AQ2014" s="184"/>
      <c r="AT2014" s="184"/>
      <c r="AU2014" s="184"/>
      <c r="AX2014" s="184"/>
      <c r="AY2014" s="184"/>
      <c r="BB2014" s="184"/>
      <c r="BC2014" s="184"/>
      <c r="BF2014" s="184"/>
      <c r="BG2014" s="184"/>
      <c r="BJ2014" s="184"/>
      <c r="BK2014" s="184"/>
      <c r="BN2014" s="184"/>
      <c r="BO2014" s="184"/>
      <c r="BR2014" s="184"/>
      <c r="BS2014" s="184"/>
      <c r="BV2014" s="184"/>
      <c r="BW2014" s="184"/>
      <c r="BZ2014" s="184"/>
      <c r="CA2014" s="184"/>
      <c r="CD2014" s="184"/>
      <c r="CE2014" s="184"/>
      <c r="CL2014" s="183"/>
      <c r="CP2014" s="183"/>
      <c r="CT2014" s="71"/>
    </row>
    <row r="2015" spans="6:98">
      <c r="F2015" s="183"/>
      <c r="S2015" s="184"/>
      <c r="T2015" s="184"/>
      <c r="U2015" s="184"/>
      <c r="V2015" s="184"/>
      <c r="W2015" s="184"/>
      <c r="X2015" s="184"/>
      <c r="Y2015" s="184"/>
      <c r="Z2015" s="184"/>
      <c r="AA2015" s="184"/>
      <c r="AB2015" s="184"/>
      <c r="AC2015" s="184"/>
      <c r="AD2015" s="184"/>
      <c r="AH2015" s="184"/>
      <c r="AI2015" s="184"/>
      <c r="AL2015" s="184"/>
      <c r="AM2015" s="184"/>
      <c r="AP2015" s="184"/>
      <c r="AQ2015" s="184"/>
      <c r="AT2015" s="184"/>
      <c r="AU2015" s="184"/>
      <c r="AX2015" s="184"/>
      <c r="AY2015" s="184"/>
      <c r="BB2015" s="184"/>
      <c r="BC2015" s="184"/>
      <c r="BF2015" s="184"/>
      <c r="BG2015" s="184"/>
      <c r="BJ2015" s="184"/>
      <c r="BK2015" s="184"/>
      <c r="BN2015" s="184"/>
      <c r="BO2015" s="184"/>
      <c r="BR2015" s="184"/>
      <c r="BS2015" s="184"/>
      <c r="BV2015" s="184"/>
      <c r="BW2015" s="184"/>
      <c r="BZ2015" s="184"/>
      <c r="CA2015" s="184"/>
      <c r="CD2015" s="184"/>
      <c r="CE2015" s="184"/>
      <c r="CL2015" s="183"/>
      <c r="CP2015" s="183"/>
      <c r="CT2015" s="71"/>
    </row>
    <row r="2016" spans="6:98">
      <c r="F2016" s="183"/>
      <c r="S2016" s="184"/>
      <c r="T2016" s="184"/>
      <c r="U2016" s="184"/>
      <c r="V2016" s="184"/>
      <c r="W2016" s="184"/>
      <c r="X2016" s="184"/>
      <c r="Y2016" s="184"/>
      <c r="Z2016" s="184"/>
      <c r="AA2016" s="184"/>
      <c r="AB2016" s="184"/>
      <c r="AC2016" s="184"/>
      <c r="AD2016" s="184"/>
      <c r="AH2016" s="184"/>
      <c r="AI2016" s="184"/>
      <c r="AL2016" s="184"/>
      <c r="AM2016" s="184"/>
      <c r="AP2016" s="184"/>
      <c r="AQ2016" s="184"/>
      <c r="AT2016" s="184"/>
      <c r="AU2016" s="184"/>
      <c r="AX2016" s="184"/>
      <c r="AY2016" s="184"/>
      <c r="BB2016" s="184"/>
      <c r="BC2016" s="184"/>
      <c r="BF2016" s="184"/>
      <c r="BG2016" s="184"/>
      <c r="BJ2016" s="184"/>
      <c r="BK2016" s="184"/>
      <c r="BN2016" s="184"/>
      <c r="BO2016" s="184"/>
      <c r="BR2016" s="184"/>
      <c r="BS2016" s="184"/>
      <c r="BV2016" s="184"/>
      <c r="BW2016" s="184"/>
      <c r="BZ2016" s="184"/>
      <c r="CA2016" s="184"/>
      <c r="CD2016" s="184"/>
      <c r="CE2016" s="184"/>
      <c r="CL2016" s="183"/>
      <c r="CP2016" s="183"/>
      <c r="CT2016" s="71"/>
    </row>
    <row r="2017" spans="6:98">
      <c r="F2017" s="183"/>
      <c r="S2017" s="184"/>
      <c r="T2017" s="184"/>
      <c r="U2017" s="184"/>
      <c r="V2017" s="184"/>
      <c r="W2017" s="184"/>
      <c r="X2017" s="184"/>
      <c r="Y2017" s="184"/>
      <c r="Z2017" s="184"/>
      <c r="AA2017" s="184"/>
      <c r="AB2017" s="184"/>
      <c r="AC2017" s="184"/>
      <c r="AD2017" s="184"/>
      <c r="AH2017" s="184"/>
      <c r="AI2017" s="184"/>
      <c r="AL2017" s="184"/>
      <c r="AM2017" s="184"/>
      <c r="AP2017" s="184"/>
      <c r="AQ2017" s="184"/>
      <c r="AT2017" s="184"/>
      <c r="AU2017" s="184"/>
      <c r="AX2017" s="184"/>
      <c r="AY2017" s="184"/>
      <c r="BB2017" s="184"/>
      <c r="BC2017" s="184"/>
      <c r="BF2017" s="184"/>
      <c r="BG2017" s="184"/>
      <c r="BJ2017" s="184"/>
      <c r="BK2017" s="184"/>
      <c r="BN2017" s="184"/>
      <c r="BO2017" s="184"/>
      <c r="BR2017" s="184"/>
      <c r="BS2017" s="184"/>
      <c r="BV2017" s="184"/>
      <c r="BW2017" s="184"/>
      <c r="BZ2017" s="184"/>
      <c r="CA2017" s="184"/>
      <c r="CD2017" s="184"/>
      <c r="CE2017" s="184"/>
      <c r="CL2017" s="183"/>
      <c r="CP2017" s="183"/>
      <c r="CT2017" s="71"/>
    </row>
    <row r="2018" spans="6:98">
      <c r="F2018" s="183"/>
      <c r="S2018" s="184"/>
      <c r="T2018" s="184"/>
      <c r="U2018" s="184"/>
      <c r="V2018" s="184"/>
      <c r="W2018" s="184"/>
      <c r="X2018" s="184"/>
      <c r="Y2018" s="184"/>
      <c r="Z2018" s="184"/>
      <c r="AA2018" s="184"/>
      <c r="AB2018" s="184"/>
      <c r="AC2018" s="184"/>
      <c r="AD2018" s="184"/>
      <c r="AH2018" s="184"/>
      <c r="AI2018" s="184"/>
      <c r="AL2018" s="184"/>
      <c r="AM2018" s="184"/>
      <c r="AP2018" s="184"/>
      <c r="AQ2018" s="184"/>
      <c r="AT2018" s="184"/>
      <c r="AU2018" s="184"/>
      <c r="AX2018" s="184"/>
      <c r="AY2018" s="184"/>
      <c r="BB2018" s="184"/>
      <c r="BC2018" s="184"/>
      <c r="BF2018" s="184"/>
      <c r="BG2018" s="184"/>
      <c r="BJ2018" s="184"/>
      <c r="BK2018" s="184"/>
      <c r="BN2018" s="184"/>
      <c r="BO2018" s="184"/>
      <c r="BR2018" s="184"/>
      <c r="BS2018" s="184"/>
      <c r="BV2018" s="184"/>
      <c r="BW2018" s="184"/>
      <c r="BZ2018" s="184"/>
      <c r="CA2018" s="184"/>
      <c r="CD2018" s="184"/>
      <c r="CE2018" s="184"/>
      <c r="CL2018" s="183"/>
      <c r="CP2018" s="183"/>
      <c r="CT2018" s="71"/>
    </row>
    <row r="2019" spans="6:98">
      <c r="F2019" s="183"/>
      <c r="S2019" s="184"/>
      <c r="T2019" s="184"/>
      <c r="U2019" s="184"/>
      <c r="V2019" s="184"/>
      <c r="W2019" s="184"/>
      <c r="X2019" s="184"/>
      <c r="Y2019" s="184"/>
      <c r="Z2019" s="184"/>
      <c r="AA2019" s="184"/>
      <c r="AB2019" s="184"/>
      <c r="AC2019" s="184"/>
      <c r="AD2019" s="184"/>
      <c r="AH2019" s="184"/>
      <c r="AI2019" s="184"/>
      <c r="AL2019" s="184"/>
      <c r="AM2019" s="184"/>
      <c r="AP2019" s="184"/>
      <c r="AQ2019" s="184"/>
      <c r="AT2019" s="184"/>
      <c r="AU2019" s="184"/>
      <c r="AX2019" s="184"/>
      <c r="AY2019" s="184"/>
      <c r="BB2019" s="184"/>
      <c r="BC2019" s="184"/>
      <c r="BF2019" s="184"/>
      <c r="BG2019" s="184"/>
      <c r="BJ2019" s="184"/>
      <c r="BK2019" s="184"/>
      <c r="BN2019" s="184"/>
      <c r="BO2019" s="184"/>
      <c r="BR2019" s="184"/>
      <c r="BS2019" s="184"/>
      <c r="BV2019" s="184"/>
      <c r="BW2019" s="184"/>
      <c r="BZ2019" s="184"/>
      <c r="CA2019" s="184"/>
      <c r="CD2019" s="184"/>
      <c r="CE2019" s="184"/>
      <c r="CL2019" s="183"/>
      <c r="CP2019" s="183"/>
      <c r="CT2019" s="71"/>
    </row>
    <row r="2020" spans="6:98">
      <c r="F2020" s="183"/>
      <c r="S2020" s="184"/>
      <c r="T2020" s="184"/>
      <c r="U2020" s="184"/>
      <c r="V2020" s="184"/>
      <c r="W2020" s="184"/>
      <c r="X2020" s="184"/>
      <c r="Y2020" s="184"/>
      <c r="Z2020" s="184"/>
      <c r="AA2020" s="184"/>
      <c r="AB2020" s="184"/>
      <c r="AC2020" s="184"/>
      <c r="AD2020" s="184"/>
      <c r="AH2020" s="184"/>
      <c r="AI2020" s="184"/>
      <c r="AL2020" s="184"/>
      <c r="AM2020" s="184"/>
      <c r="AP2020" s="184"/>
      <c r="AQ2020" s="184"/>
      <c r="AT2020" s="184"/>
      <c r="AU2020" s="184"/>
      <c r="AX2020" s="184"/>
      <c r="AY2020" s="184"/>
      <c r="BB2020" s="184"/>
      <c r="BC2020" s="184"/>
      <c r="BF2020" s="184"/>
      <c r="BG2020" s="184"/>
      <c r="BJ2020" s="184"/>
      <c r="BK2020" s="184"/>
      <c r="BN2020" s="184"/>
      <c r="BO2020" s="184"/>
      <c r="BR2020" s="184"/>
      <c r="BS2020" s="184"/>
      <c r="BV2020" s="184"/>
      <c r="BW2020" s="184"/>
      <c r="BZ2020" s="184"/>
      <c r="CA2020" s="184"/>
      <c r="CD2020" s="184"/>
      <c r="CE2020" s="184"/>
      <c r="CL2020" s="183"/>
      <c r="CP2020" s="183"/>
      <c r="CT2020" s="71"/>
    </row>
    <row r="2021" spans="6:98">
      <c r="F2021" s="183"/>
      <c r="S2021" s="184"/>
      <c r="T2021" s="184"/>
      <c r="U2021" s="184"/>
      <c r="V2021" s="184"/>
      <c r="W2021" s="184"/>
      <c r="X2021" s="184"/>
      <c r="Y2021" s="184"/>
      <c r="Z2021" s="184"/>
      <c r="AA2021" s="184"/>
      <c r="AB2021" s="184"/>
      <c r="AC2021" s="184"/>
      <c r="AD2021" s="184"/>
      <c r="AH2021" s="184"/>
      <c r="AI2021" s="184"/>
      <c r="AL2021" s="184"/>
      <c r="AM2021" s="184"/>
      <c r="AP2021" s="184"/>
      <c r="AQ2021" s="184"/>
      <c r="AT2021" s="184"/>
      <c r="AU2021" s="184"/>
      <c r="AX2021" s="184"/>
      <c r="AY2021" s="184"/>
      <c r="BB2021" s="184"/>
      <c r="BC2021" s="184"/>
      <c r="BF2021" s="184"/>
      <c r="BG2021" s="184"/>
      <c r="BJ2021" s="184"/>
      <c r="BK2021" s="184"/>
      <c r="BN2021" s="184"/>
      <c r="BO2021" s="184"/>
      <c r="BR2021" s="184"/>
      <c r="BS2021" s="184"/>
      <c r="BV2021" s="184"/>
      <c r="BW2021" s="184"/>
      <c r="BZ2021" s="184"/>
      <c r="CA2021" s="184"/>
      <c r="CD2021" s="184"/>
      <c r="CE2021" s="184"/>
      <c r="CL2021" s="183"/>
      <c r="CP2021" s="183"/>
      <c r="CT2021" s="71"/>
    </row>
    <row r="2022" spans="6:98">
      <c r="F2022" s="183"/>
      <c r="S2022" s="184"/>
      <c r="T2022" s="184"/>
      <c r="U2022" s="184"/>
      <c r="V2022" s="184"/>
      <c r="W2022" s="184"/>
      <c r="X2022" s="184"/>
      <c r="Y2022" s="184"/>
      <c r="Z2022" s="184"/>
      <c r="AA2022" s="184"/>
      <c r="AB2022" s="184"/>
      <c r="AC2022" s="184"/>
      <c r="AD2022" s="184"/>
      <c r="AH2022" s="184"/>
      <c r="AI2022" s="184"/>
      <c r="AL2022" s="184"/>
      <c r="AM2022" s="184"/>
      <c r="AP2022" s="184"/>
      <c r="AQ2022" s="184"/>
      <c r="AT2022" s="184"/>
      <c r="AU2022" s="184"/>
      <c r="AX2022" s="184"/>
      <c r="AY2022" s="184"/>
      <c r="BB2022" s="184"/>
      <c r="BC2022" s="184"/>
      <c r="BF2022" s="184"/>
      <c r="BG2022" s="184"/>
      <c r="BJ2022" s="184"/>
      <c r="BK2022" s="184"/>
      <c r="BN2022" s="184"/>
      <c r="BO2022" s="184"/>
      <c r="BR2022" s="184"/>
      <c r="BS2022" s="184"/>
      <c r="BV2022" s="184"/>
      <c r="BW2022" s="184"/>
      <c r="BZ2022" s="184"/>
      <c r="CA2022" s="184"/>
      <c r="CD2022" s="184"/>
      <c r="CE2022" s="184"/>
      <c r="CL2022" s="183"/>
      <c r="CP2022" s="183"/>
      <c r="CT2022" s="71"/>
    </row>
    <row r="2023" spans="6:98">
      <c r="F2023" s="183"/>
      <c r="S2023" s="184"/>
      <c r="T2023" s="184"/>
      <c r="U2023" s="184"/>
      <c r="V2023" s="184"/>
      <c r="W2023" s="184"/>
      <c r="X2023" s="184"/>
      <c r="Y2023" s="184"/>
      <c r="Z2023" s="184"/>
      <c r="AA2023" s="184"/>
      <c r="AB2023" s="184"/>
      <c r="AC2023" s="184"/>
      <c r="AD2023" s="184"/>
      <c r="AH2023" s="184"/>
      <c r="AI2023" s="184"/>
      <c r="AL2023" s="184"/>
      <c r="AM2023" s="184"/>
      <c r="AP2023" s="184"/>
      <c r="AQ2023" s="184"/>
      <c r="AT2023" s="184"/>
      <c r="AU2023" s="184"/>
      <c r="AX2023" s="184"/>
      <c r="AY2023" s="184"/>
      <c r="BB2023" s="184"/>
      <c r="BC2023" s="184"/>
      <c r="BF2023" s="184"/>
      <c r="BG2023" s="184"/>
      <c r="BJ2023" s="184"/>
      <c r="BK2023" s="184"/>
      <c r="BN2023" s="184"/>
      <c r="BO2023" s="184"/>
      <c r="BR2023" s="184"/>
      <c r="BS2023" s="184"/>
      <c r="BV2023" s="184"/>
      <c r="BW2023" s="184"/>
      <c r="BZ2023" s="184"/>
      <c r="CA2023" s="184"/>
      <c r="CD2023" s="184"/>
      <c r="CE2023" s="184"/>
      <c r="CL2023" s="183"/>
      <c r="CP2023" s="183"/>
      <c r="CT2023" s="71"/>
    </row>
    <row r="2024" spans="6:98">
      <c r="F2024" s="183"/>
      <c r="S2024" s="184"/>
      <c r="T2024" s="184"/>
      <c r="U2024" s="184"/>
      <c r="V2024" s="184"/>
      <c r="W2024" s="184"/>
      <c r="X2024" s="184"/>
      <c r="Y2024" s="184"/>
      <c r="Z2024" s="184"/>
      <c r="AA2024" s="184"/>
      <c r="AB2024" s="184"/>
      <c r="AC2024" s="184"/>
      <c r="AD2024" s="184"/>
      <c r="AH2024" s="184"/>
      <c r="AI2024" s="184"/>
      <c r="AL2024" s="184"/>
      <c r="AM2024" s="184"/>
      <c r="AP2024" s="184"/>
      <c r="AQ2024" s="184"/>
      <c r="AT2024" s="184"/>
      <c r="AU2024" s="184"/>
      <c r="AX2024" s="184"/>
      <c r="AY2024" s="184"/>
      <c r="BB2024" s="184"/>
      <c r="BC2024" s="184"/>
      <c r="BF2024" s="184"/>
      <c r="BG2024" s="184"/>
      <c r="BJ2024" s="184"/>
      <c r="BK2024" s="184"/>
      <c r="BN2024" s="184"/>
      <c r="BO2024" s="184"/>
      <c r="BR2024" s="184"/>
      <c r="BS2024" s="184"/>
      <c r="BV2024" s="184"/>
      <c r="BW2024" s="184"/>
      <c r="BZ2024" s="184"/>
      <c r="CA2024" s="184"/>
      <c r="CD2024" s="184"/>
      <c r="CE2024" s="184"/>
      <c r="CL2024" s="183"/>
      <c r="CP2024" s="183"/>
      <c r="CT2024" s="71"/>
    </row>
    <row r="2025" spans="6:98">
      <c r="F2025" s="183"/>
      <c r="S2025" s="184"/>
      <c r="T2025" s="184"/>
      <c r="U2025" s="184"/>
      <c r="V2025" s="184"/>
      <c r="W2025" s="184"/>
      <c r="X2025" s="184"/>
      <c r="Y2025" s="184"/>
      <c r="Z2025" s="184"/>
      <c r="AA2025" s="184"/>
      <c r="AB2025" s="184"/>
      <c r="AC2025" s="184"/>
      <c r="AD2025" s="184"/>
      <c r="AH2025" s="184"/>
      <c r="AI2025" s="184"/>
      <c r="AL2025" s="184"/>
      <c r="AM2025" s="184"/>
      <c r="AP2025" s="184"/>
      <c r="AQ2025" s="184"/>
      <c r="AT2025" s="184"/>
      <c r="AU2025" s="184"/>
      <c r="AX2025" s="184"/>
      <c r="AY2025" s="184"/>
      <c r="BB2025" s="184"/>
      <c r="BC2025" s="184"/>
      <c r="BF2025" s="184"/>
      <c r="BG2025" s="184"/>
      <c r="BJ2025" s="184"/>
      <c r="BK2025" s="184"/>
      <c r="BN2025" s="184"/>
      <c r="BO2025" s="184"/>
      <c r="BR2025" s="184"/>
      <c r="BS2025" s="184"/>
      <c r="BV2025" s="184"/>
      <c r="BW2025" s="184"/>
      <c r="BZ2025" s="184"/>
      <c r="CA2025" s="184"/>
      <c r="CD2025" s="184"/>
      <c r="CE2025" s="184"/>
      <c r="CL2025" s="183"/>
      <c r="CP2025" s="183"/>
      <c r="CT2025" s="71"/>
    </row>
    <row r="2026" spans="6:98">
      <c r="F2026" s="183"/>
      <c r="S2026" s="184"/>
      <c r="T2026" s="184"/>
      <c r="U2026" s="184"/>
      <c r="V2026" s="184"/>
      <c r="W2026" s="184"/>
      <c r="X2026" s="184"/>
      <c r="Y2026" s="184"/>
      <c r="Z2026" s="184"/>
      <c r="AA2026" s="184"/>
      <c r="AB2026" s="184"/>
      <c r="AC2026" s="184"/>
      <c r="AD2026" s="184"/>
      <c r="AH2026" s="184"/>
      <c r="AI2026" s="184"/>
      <c r="AL2026" s="184"/>
      <c r="AM2026" s="184"/>
      <c r="AP2026" s="184"/>
      <c r="AQ2026" s="184"/>
      <c r="AT2026" s="184"/>
      <c r="AU2026" s="184"/>
      <c r="AX2026" s="184"/>
      <c r="AY2026" s="184"/>
      <c r="BB2026" s="184"/>
      <c r="BC2026" s="184"/>
      <c r="BF2026" s="184"/>
      <c r="BG2026" s="184"/>
      <c r="BJ2026" s="184"/>
      <c r="BK2026" s="184"/>
      <c r="BN2026" s="184"/>
      <c r="BO2026" s="184"/>
      <c r="BR2026" s="184"/>
      <c r="BS2026" s="184"/>
      <c r="BV2026" s="184"/>
      <c r="BW2026" s="184"/>
      <c r="BZ2026" s="184"/>
      <c r="CA2026" s="184"/>
      <c r="CD2026" s="184"/>
      <c r="CE2026" s="184"/>
      <c r="CL2026" s="183"/>
      <c r="CP2026" s="183"/>
      <c r="CT2026" s="71"/>
    </row>
    <row r="2027" spans="6:98">
      <c r="F2027" s="183"/>
      <c r="S2027" s="184"/>
      <c r="T2027" s="184"/>
      <c r="U2027" s="184"/>
      <c r="V2027" s="184"/>
      <c r="W2027" s="184"/>
      <c r="X2027" s="184"/>
      <c r="Y2027" s="184"/>
      <c r="Z2027" s="184"/>
      <c r="AA2027" s="184"/>
      <c r="AB2027" s="184"/>
      <c r="AC2027" s="184"/>
      <c r="AD2027" s="184"/>
      <c r="AH2027" s="184"/>
      <c r="AI2027" s="184"/>
      <c r="AL2027" s="184"/>
      <c r="AM2027" s="184"/>
      <c r="AP2027" s="184"/>
      <c r="AQ2027" s="184"/>
      <c r="AT2027" s="184"/>
      <c r="AU2027" s="184"/>
      <c r="AX2027" s="184"/>
      <c r="AY2027" s="184"/>
      <c r="BB2027" s="184"/>
      <c r="BC2027" s="184"/>
      <c r="BF2027" s="184"/>
      <c r="BG2027" s="184"/>
      <c r="BJ2027" s="184"/>
      <c r="BK2027" s="184"/>
      <c r="BN2027" s="184"/>
      <c r="BO2027" s="184"/>
      <c r="BR2027" s="184"/>
      <c r="BS2027" s="184"/>
      <c r="BV2027" s="184"/>
      <c r="BW2027" s="184"/>
      <c r="BZ2027" s="184"/>
      <c r="CA2027" s="184"/>
      <c r="CD2027" s="184"/>
      <c r="CE2027" s="184"/>
      <c r="CL2027" s="183"/>
      <c r="CP2027" s="183"/>
      <c r="CT2027" s="71"/>
    </row>
    <row r="2028" spans="6:98">
      <c r="F2028" s="183"/>
      <c r="S2028" s="184"/>
      <c r="T2028" s="184"/>
      <c r="U2028" s="184"/>
      <c r="V2028" s="184"/>
      <c r="W2028" s="184"/>
      <c r="X2028" s="184"/>
      <c r="Y2028" s="184"/>
      <c r="Z2028" s="184"/>
      <c r="AA2028" s="184"/>
      <c r="AB2028" s="184"/>
      <c r="AC2028" s="184"/>
      <c r="AD2028" s="184"/>
      <c r="AH2028" s="184"/>
      <c r="AI2028" s="184"/>
      <c r="AL2028" s="184"/>
      <c r="AM2028" s="184"/>
      <c r="AP2028" s="184"/>
      <c r="AQ2028" s="184"/>
      <c r="AT2028" s="184"/>
      <c r="AU2028" s="184"/>
      <c r="AX2028" s="184"/>
      <c r="AY2028" s="184"/>
      <c r="BB2028" s="184"/>
      <c r="BC2028" s="184"/>
      <c r="BF2028" s="184"/>
      <c r="BG2028" s="184"/>
      <c r="BJ2028" s="184"/>
      <c r="BK2028" s="184"/>
      <c r="BN2028" s="184"/>
      <c r="BO2028" s="184"/>
      <c r="BR2028" s="184"/>
      <c r="BS2028" s="184"/>
      <c r="BV2028" s="184"/>
      <c r="BW2028" s="184"/>
      <c r="BZ2028" s="184"/>
      <c r="CA2028" s="184"/>
      <c r="CD2028" s="184"/>
      <c r="CE2028" s="184"/>
      <c r="CL2028" s="183"/>
      <c r="CP2028" s="183"/>
      <c r="CT2028" s="71"/>
    </row>
    <row r="2029" spans="6:98">
      <c r="F2029" s="183"/>
      <c r="S2029" s="184"/>
      <c r="T2029" s="184"/>
      <c r="U2029" s="184"/>
      <c r="V2029" s="184"/>
      <c r="W2029" s="184"/>
      <c r="X2029" s="184"/>
      <c r="Y2029" s="184"/>
      <c r="Z2029" s="184"/>
      <c r="AA2029" s="184"/>
      <c r="AB2029" s="184"/>
      <c r="AC2029" s="184"/>
      <c r="AD2029" s="184"/>
      <c r="AH2029" s="184"/>
      <c r="AI2029" s="184"/>
      <c r="AL2029" s="184"/>
      <c r="AM2029" s="184"/>
      <c r="AP2029" s="184"/>
      <c r="AQ2029" s="184"/>
      <c r="AT2029" s="184"/>
      <c r="AU2029" s="184"/>
      <c r="AX2029" s="184"/>
      <c r="AY2029" s="184"/>
      <c r="BB2029" s="184"/>
      <c r="BC2029" s="184"/>
      <c r="BF2029" s="184"/>
      <c r="BG2029" s="184"/>
      <c r="BJ2029" s="184"/>
      <c r="BK2029" s="184"/>
      <c r="BN2029" s="184"/>
      <c r="BO2029" s="184"/>
      <c r="BR2029" s="184"/>
      <c r="BS2029" s="184"/>
      <c r="BV2029" s="184"/>
      <c r="BW2029" s="184"/>
      <c r="BZ2029" s="184"/>
      <c r="CA2029" s="184"/>
      <c r="CD2029" s="184"/>
      <c r="CE2029" s="184"/>
      <c r="CL2029" s="183"/>
      <c r="CP2029" s="183"/>
      <c r="CT2029" s="71"/>
    </row>
    <row r="2030" spans="6:98">
      <c r="F2030" s="183"/>
      <c r="S2030" s="184"/>
      <c r="T2030" s="184"/>
      <c r="U2030" s="184"/>
      <c r="V2030" s="184"/>
      <c r="W2030" s="184"/>
      <c r="X2030" s="184"/>
      <c r="Y2030" s="184"/>
      <c r="Z2030" s="184"/>
      <c r="AA2030" s="184"/>
      <c r="AB2030" s="184"/>
      <c r="AC2030" s="184"/>
      <c r="AD2030" s="184"/>
      <c r="AH2030" s="184"/>
      <c r="AI2030" s="184"/>
      <c r="AL2030" s="184"/>
      <c r="AM2030" s="184"/>
      <c r="AP2030" s="184"/>
      <c r="AQ2030" s="184"/>
      <c r="AT2030" s="184"/>
      <c r="AU2030" s="184"/>
      <c r="AX2030" s="184"/>
      <c r="AY2030" s="184"/>
      <c r="BB2030" s="184"/>
      <c r="BC2030" s="184"/>
      <c r="BF2030" s="184"/>
      <c r="BG2030" s="184"/>
      <c r="BJ2030" s="184"/>
      <c r="BK2030" s="184"/>
      <c r="BN2030" s="184"/>
      <c r="BO2030" s="184"/>
      <c r="BR2030" s="184"/>
      <c r="BS2030" s="184"/>
      <c r="BV2030" s="184"/>
      <c r="BW2030" s="184"/>
      <c r="BZ2030" s="184"/>
      <c r="CA2030" s="184"/>
      <c r="CD2030" s="184"/>
      <c r="CE2030" s="184"/>
      <c r="CL2030" s="183"/>
      <c r="CP2030" s="183"/>
      <c r="CT2030" s="71"/>
    </row>
    <row r="2031" spans="6:98">
      <c r="F2031" s="183"/>
      <c r="S2031" s="184"/>
      <c r="T2031" s="184"/>
      <c r="U2031" s="184"/>
      <c r="V2031" s="184"/>
      <c r="W2031" s="184"/>
      <c r="X2031" s="184"/>
      <c r="Y2031" s="184"/>
      <c r="Z2031" s="184"/>
      <c r="AA2031" s="184"/>
      <c r="AB2031" s="184"/>
      <c r="AC2031" s="184"/>
      <c r="AD2031" s="184"/>
      <c r="AH2031" s="184"/>
      <c r="AI2031" s="184"/>
      <c r="AL2031" s="184"/>
      <c r="AM2031" s="184"/>
      <c r="AP2031" s="184"/>
      <c r="AQ2031" s="184"/>
      <c r="AT2031" s="184"/>
      <c r="AU2031" s="184"/>
      <c r="AX2031" s="184"/>
      <c r="AY2031" s="184"/>
      <c r="BB2031" s="184"/>
      <c r="BC2031" s="184"/>
      <c r="BF2031" s="184"/>
      <c r="BG2031" s="184"/>
      <c r="BJ2031" s="184"/>
      <c r="BK2031" s="184"/>
      <c r="BN2031" s="184"/>
      <c r="BO2031" s="184"/>
      <c r="BR2031" s="184"/>
      <c r="BS2031" s="184"/>
      <c r="BV2031" s="184"/>
      <c r="BW2031" s="184"/>
      <c r="BZ2031" s="184"/>
      <c r="CA2031" s="184"/>
      <c r="CD2031" s="184"/>
      <c r="CE2031" s="184"/>
      <c r="CL2031" s="183"/>
      <c r="CP2031" s="183"/>
      <c r="CT2031" s="71"/>
    </row>
    <row r="2032" spans="6:98">
      <c r="F2032" s="183"/>
      <c r="S2032" s="184"/>
      <c r="T2032" s="184"/>
      <c r="U2032" s="184"/>
      <c r="V2032" s="184"/>
      <c r="W2032" s="184"/>
      <c r="X2032" s="184"/>
      <c r="Y2032" s="184"/>
      <c r="Z2032" s="184"/>
      <c r="AA2032" s="184"/>
      <c r="AB2032" s="184"/>
      <c r="AC2032" s="184"/>
      <c r="AD2032" s="184"/>
      <c r="AH2032" s="184"/>
      <c r="AI2032" s="184"/>
      <c r="AL2032" s="184"/>
      <c r="AM2032" s="184"/>
      <c r="AP2032" s="184"/>
      <c r="AQ2032" s="184"/>
      <c r="AT2032" s="184"/>
      <c r="AU2032" s="184"/>
      <c r="AX2032" s="184"/>
      <c r="AY2032" s="184"/>
      <c r="BB2032" s="184"/>
      <c r="BC2032" s="184"/>
      <c r="BF2032" s="184"/>
      <c r="BG2032" s="184"/>
      <c r="BJ2032" s="184"/>
      <c r="BK2032" s="184"/>
      <c r="BN2032" s="184"/>
      <c r="BO2032" s="184"/>
      <c r="BR2032" s="184"/>
      <c r="BS2032" s="184"/>
      <c r="BV2032" s="184"/>
      <c r="BW2032" s="184"/>
      <c r="BZ2032" s="184"/>
      <c r="CA2032" s="184"/>
      <c r="CD2032" s="184"/>
      <c r="CE2032" s="184"/>
      <c r="CL2032" s="183"/>
      <c r="CP2032" s="183"/>
      <c r="CT2032" s="71"/>
    </row>
    <row r="2033" spans="6:98">
      <c r="F2033" s="183"/>
      <c r="S2033" s="184"/>
      <c r="T2033" s="184"/>
      <c r="U2033" s="184"/>
      <c r="V2033" s="184"/>
      <c r="W2033" s="184"/>
      <c r="X2033" s="184"/>
      <c r="Y2033" s="184"/>
      <c r="Z2033" s="184"/>
      <c r="AA2033" s="184"/>
      <c r="AB2033" s="184"/>
      <c r="AC2033" s="184"/>
      <c r="AD2033" s="184"/>
      <c r="AH2033" s="184"/>
      <c r="AI2033" s="184"/>
      <c r="AL2033" s="184"/>
      <c r="AM2033" s="184"/>
      <c r="AP2033" s="184"/>
      <c r="AQ2033" s="184"/>
      <c r="AT2033" s="184"/>
      <c r="AU2033" s="184"/>
      <c r="AX2033" s="184"/>
      <c r="AY2033" s="184"/>
      <c r="BB2033" s="184"/>
      <c r="BC2033" s="184"/>
      <c r="BF2033" s="184"/>
      <c r="BG2033" s="184"/>
      <c r="BJ2033" s="184"/>
      <c r="BK2033" s="184"/>
      <c r="BN2033" s="184"/>
      <c r="BO2033" s="184"/>
      <c r="BR2033" s="184"/>
      <c r="BS2033" s="184"/>
      <c r="BV2033" s="184"/>
      <c r="BW2033" s="184"/>
      <c r="BZ2033" s="184"/>
      <c r="CA2033" s="184"/>
      <c r="CD2033" s="184"/>
      <c r="CE2033" s="184"/>
      <c r="CL2033" s="183"/>
      <c r="CP2033" s="183"/>
      <c r="CT2033" s="71"/>
    </row>
    <row r="2034" spans="6:98">
      <c r="F2034" s="183"/>
      <c r="S2034" s="184"/>
      <c r="T2034" s="184"/>
      <c r="U2034" s="184"/>
      <c r="V2034" s="184"/>
      <c r="W2034" s="184"/>
      <c r="X2034" s="184"/>
      <c r="Y2034" s="184"/>
      <c r="Z2034" s="184"/>
      <c r="AA2034" s="184"/>
      <c r="AB2034" s="184"/>
      <c r="AC2034" s="184"/>
      <c r="AD2034" s="184"/>
      <c r="AH2034" s="184"/>
      <c r="AI2034" s="184"/>
      <c r="AL2034" s="184"/>
      <c r="AM2034" s="184"/>
      <c r="AP2034" s="184"/>
      <c r="AQ2034" s="184"/>
      <c r="AT2034" s="184"/>
      <c r="AU2034" s="184"/>
      <c r="AX2034" s="184"/>
      <c r="AY2034" s="184"/>
      <c r="BB2034" s="184"/>
      <c r="BC2034" s="184"/>
      <c r="BF2034" s="184"/>
      <c r="BG2034" s="184"/>
      <c r="BJ2034" s="184"/>
      <c r="BK2034" s="184"/>
      <c r="BN2034" s="184"/>
      <c r="BO2034" s="184"/>
      <c r="BR2034" s="184"/>
      <c r="BS2034" s="184"/>
      <c r="BV2034" s="184"/>
      <c r="BW2034" s="184"/>
      <c r="BZ2034" s="184"/>
      <c r="CA2034" s="184"/>
      <c r="CD2034" s="184"/>
      <c r="CE2034" s="184"/>
      <c r="CL2034" s="183"/>
      <c r="CP2034" s="183"/>
      <c r="CT2034" s="71"/>
    </row>
    <row r="2035" spans="6:98">
      <c r="F2035" s="183"/>
      <c r="S2035" s="184"/>
      <c r="T2035" s="184"/>
      <c r="U2035" s="184"/>
      <c r="V2035" s="184"/>
      <c r="W2035" s="184"/>
      <c r="X2035" s="184"/>
      <c r="Y2035" s="184"/>
      <c r="Z2035" s="184"/>
      <c r="AA2035" s="184"/>
      <c r="AB2035" s="184"/>
      <c r="AC2035" s="184"/>
      <c r="AD2035" s="184"/>
      <c r="AH2035" s="184"/>
      <c r="AI2035" s="184"/>
      <c r="AL2035" s="184"/>
      <c r="AM2035" s="184"/>
      <c r="AP2035" s="184"/>
      <c r="AQ2035" s="184"/>
      <c r="AT2035" s="184"/>
      <c r="AU2035" s="184"/>
      <c r="AX2035" s="184"/>
      <c r="AY2035" s="184"/>
      <c r="BB2035" s="184"/>
      <c r="BC2035" s="184"/>
      <c r="BF2035" s="184"/>
      <c r="BG2035" s="184"/>
      <c r="BJ2035" s="184"/>
      <c r="BK2035" s="184"/>
      <c r="BN2035" s="184"/>
      <c r="BO2035" s="184"/>
      <c r="BR2035" s="184"/>
      <c r="BS2035" s="184"/>
      <c r="BV2035" s="184"/>
      <c r="BW2035" s="184"/>
      <c r="BZ2035" s="184"/>
      <c r="CA2035" s="184"/>
      <c r="CD2035" s="184"/>
      <c r="CE2035" s="184"/>
      <c r="CL2035" s="183"/>
      <c r="CP2035" s="183"/>
      <c r="CT2035" s="71"/>
    </row>
    <row r="2036" spans="6:98">
      <c r="F2036" s="183"/>
      <c r="S2036" s="184"/>
      <c r="T2036" s="184"/>
      <c r="U2036" s="184"/>
      <c r="V2036" s="184"/>
      <c r="W2036" s="184"/>
      <c r="X2036" s="184"/>
      <c r="Y2036" s="184"/>
      <c r="Z2036" s="184"/>
      <c r="AA2036" s="184"/>
      <c r="AB2036" s="184"/>
      <c r="AC2036" s="184"/>
      <c r="AD2036" s="184"/>
      <c r="AH2036" s="184"/>
      <c r="AI2036" s="184"/>
      <c r="AL2036" s="184"/>
      <c r="AM2036" s="184"/>
      <c r="AP2036" s="184"/>
      <c r="AQ2036" s="184"/>
      <c r="AT2036" s="184"/>
      <c r="AU2036" s="184"/>
      <c r="AX2036" s="184"/>
      <c r="AY2036" s="184"/>
      <c r="BB2036" s="184"/>
      <c r="BC2036" s="184"/>
      <c r="BF2036" s="184"/>
      <c r="BG2036" s="184"/>
      <c r="BJ2036" s="184"/>
      <c r="BK2036" s="184"/>
      <c r="BN2036" s="184"/>
      <c r="BO2036" s="184"/>
      <c r="BR2036" s="184"/>
      <c r="BS2036" s="184"/>
      <c r="BV2036" s="184"/>
      <c r="BW2036" s="184"/>
      <c r="BZ2036" s="184"/>
      <c r="CA2036" s="184"/>
      <c r="CD2036" s="184"/>
      <c r="CE2036" s="184"/>
      <c r="CL2036" s="183"/>
      <c r="CP2036" s="183"/>
      <c r="CT2036" s="71"/>
    </row>
    <row r="2037" spans="6:98">
      <c r="F2037" s="183"/>
      <c r="S2037" s="184"/>
      <c r="T2037" s="184"/>
      <c r="U2037" s="184"/>
      <c r="V2037" s="184"/>
      <c r="W2037" s="184"/>
      <c r="X2037" s="184"/>
      <c r="Y2037" s="184"/>
      <c r="Z2037" s="184"/>
      <c r="AA2037" s="184"/>
      <c r="AB2037" s="184"/>
      <c r="AC2037" s="184"/>
      <c r="AD2037" s="184"/>
      <c r="AH2037" s="184"/>
      <c r="AI2037" s="184"/>
      <c r="AL2037" s="184"/>
      <c r="AM2037" s="184"/>
      <c r="AP2037" s="184"/>
      <c r="AQ2037" s="184"/>
      <c r="AT2037" s="184"/>
      <c r="AU2037" s="184"/>
      <c r="AX2037" s="184"/>
      <c r="AY2037" s="184"/>
      <c r="BB2037" s="184"/>
      <c r="BC2037" s="184"/>
      <c r="BF2037" s="184"/>
      <c r="BG2037" s="184"/>
      <c r="BJ2037" s="184"/>
      <c r="BK2037" s="184"/>
      <c r="BN2037" s="184"/>
      <c r="BO2037" s="184"/>
      <c r="BR2037" s="184"/>
      <c r="BS2037" s="184"/>
      <c r="BV2037" s="184"/>
      <c r="BW2037" s="184"/>
      <c r="BZ2037" s="184"/>
      <c r="CA2037" s="184"/>
      <c r="CD2037" s="184"/>
      <c r="CE2037" s="184"/>
      <c r="CL2037" s="183"/>
      <c r="CP2037" s="183"/>
      <c r="CT2037" s="71"/>
    </row>
    <row r="2038" spans="6:98">
      <c r="F2038" s="183"/>
      <c r="S2038" s="184"/>
      <c r="T2038" s="184"/>
      <c r="U2038" s="184"/>
      <c r="V2038" s="184"/>
      <c r="W2038" s="184"/>
      <c r="X2038" s="184"/>
      <c r="Y2038" s="184"/>
      <c r="Z2038" s="184"/>
      <c r="AA2038" s="184"/>
      <c r="AB2038" s="184"/>
      <c r="AC2038" s="184"/>
      <c r="AD2038" s="184"/>
      <c r="AH2038" s="184"/>
      <c r="AI2038" s="184"/>
      <c r="AL2038" s="184"/>
      <c r="AM2038" s="184"/>
      <c r="AP2038" s="184"/>
      <c r="AQ2038" s="184"/>
      <c r="AT2038" s="184"/>
      <c r="AU2038" s="184"/>
      <c r="AX2038" s="184"/>
      <c r="AY2038" s="184"/>
      <c r="BB2038" s="184"/>
      <c r="BC2038" s="184"/>
      <c r="BF2038" s="184"/>
      <c r="BG2038" s="184"/>
      <c r="BJ2038" s="184"/>
      <c r="BK2038" s="184"/>
      <c r="BN2038" s="184"/>
      <c r="BO2038" s="184"/>
      <c r="BR2038" s="184"/>
      <c r="BS2038" s="184"/>
      <c r="BV2038" s="184"/>
      <c r="BW2038" s="184"/>
      <c r="BZ2038" s="184"/>
      <c r="CA2038" s="184"/>
      <c r="CD2038" s="184"/>
      <c r="CE2038" s="184"/>
      <c r="CL2038" s="183"/>
      <c r="CP2038" s="183"/>
      <c r="CT2038" s="71"/>
    </row>
    <row r="2039" spans="6:98">
      <c r="F2039" s="183"/>
      <c r="S2039" s="184"/>
      <c r="T2039" s="184"/>
      <c r="U2039" s="184"/>
      <c r="V2039" s="184"/>
      <c r="W2039" s="184"/>
      <c r="X2039" s="184"/>
      <c r="Y2039" s="184"/>
      <c r="Z2039" s="184"/>
      <c r="AA2039" s="184"/>
      <c r="AB2039" s="184"/>
      <c r="AC2039" s="184"/>
      <c r="AD2039" s="184"/>
      <c r="AH2039" s="184"/>
      <c r="AI2039" s="184"/>
      <c r="AL2039" s="184"/>
      <c r="AM2039" s="184"/>
      <c r="AP2039" s="184"/>
      <c r="AQ2039" s="184"/>
      <c r="AT2039" s="184"/>
      <c r="AU2039" s="184"/>
      <c r="AX2039" s="184"/>
      <c r="AY2039" s="184"/>
      <c r="BB2039" s="184"/>
      <c r="BC2039" s="184"/>
      <c r="BF2039" s="184"/>
      <c r="BG2039" s="184"/>
      <c r="BJ2039" s="184"/>
      <c r="BK2039" s="184"/>
      <c r="BN2039" s="184"/>
      <c r="BO2039" s="184"/>
      <c r="BR2039" s="184"/>
      <c r="BS2039" s="184"/>
      <c r="BV2039" s="184"/>
      <c r="BW2039" s="184"/>
      <c r="BZ2039" s="184"/>
      <c r="CA2039" s="184"/>
      <c r="CD2039" s="184"/>
      <c r="CE2039" s="184"/>
      <c r="CL2039" s="183"/>
      <c r="CP2039" s="183"/>
      <c r="CT2039" s="71"/>
    </row>
    <row r="2040" spans="6:98">
      <c r="F2040" s="183"/>
      <c r="S2040" s="184"/>
      <c r="T2040" s="184"/>
      <c r="U2040" s="184"/>
      <c r="V2040" s="184"/>
      <c r="W2040" s="184"/>
      <c r="X2040" s="184"/>
      <c r="Y2040" s="184"/>
      <c r="Z2040" s="184"/>
      <c r="AA2040" s="184"/>
      <c r="AB2040" s="184"/>
      <c r="AC2040" s="184"/>
      <c r="AD2040" s="184"/>
      <c r="AH2040" s="184"/>
      <c r="AI2040" s="184"/>
      <c r="AL2040" s="184"/>
      <c r="AM2040" s="184"/>
      <c r="AP2040" s="184"/>
      <c r="AQ2040" s="184"/>
      <c r="AT2040" s="184"/>
      <c r="AU2040" s="184"/>
      <c r="AX2040" s="184"/>
      <c r="AY2040" s="184"/>
      <c r="BB2040" s="184"/>
      <c r="BC2040" s="184"/>
      <c r="BF2040" s="184"/>
      <c r="BG2040" s="184"/>
      <c r="BJ2040" s="184"/>
      <c r="BK2040" s="184"/>
      <c r="BN2040" s="184"/>
      <c r="BO2040" s="184"/>
      <c r="BR2040" s="184"/>
      <c r="BS2040" s="184"/>
      <c r="BV2040" s="184"/>
      <c r="BW2040" s="184"/>
      <c r="BZ2040" s="184"/>
      <c r="CA2040" s="184"/>
      <c r="CD2040" s="184"/>
      <c r="CE2040" s="184"/>
      <c r="CL2040" s="183"/>
      <c r="CP2040" s="183"/>
      <c r="CT2040" s="71"/>
    </row>
    <row r="2041" spans="6:98">
      <c r="F2041" s="183"/>
      <c r="S2041" s="184"/>
      <c r="T2041" s="184"/>
      <c r="U2041" s="184"/>
      <c r="V2041" s="184"/>
      <c r="W2041" s="184"/>
      <c r="X2041" s="184"/>
      <c r="Y2041" s="184"/>
      <c r="Z2041" s="184"/>
      <c r="AA2041" s="184"/>
      <c r="AB2041" s="184"/>
      <c r="AC2041" s="184"/>
      <c r="AD2041" s="184"/>
      <c r="AH2041" s="184"/>
      <c r="AI2041" s="184"/>
      <c r="AL2041" s="184"/>
      <c r="AM2041" s="184"/>
      <c r="AP2041" s="184"/>
      <c r="AQ2041" s="184"/>
      <c r="AT2041" s="184"/>
      <c r="AU2041" s="184"/>
      <c r="AX2041" s="184"/>
      <c r="AY2041" s="184"/>
      <c r="BB2041" s="184"/>
      <c r="BC2041" s="184"/>
      <c r="BF2041" s="184"/>
      <c r="BG2041" s="184"/>
      <c r="BJ2041" s="184"/>
      <c r="BK2041" s="184"/>
      <c r="BN2041" s="184"/>
      <c r="BO2041" s="184"/>
      <c r="BR2041" s="184"/>
      <c r="BS2041" s="184"/>
      <c r="BV2041" s="184"/>
      <c r="BW2041" s="184"/>
      <c r="BZ2041" s="184"/>
      <c r="CA2041" s="184"/>
      <c r="CD2041" s="184"/>
      <c r="CE2041" s="184"/>
      <c r="CL2041" s="183"/>
      <c r="CP2041" s="183"/>
      <c r="CT2041" s="71"/>
    </row>
    <row r="2042" spans="6:98">
      <c r="F2042" s="183"/>
      <c r="S2042" s="184"/>
      <c r="T2042" s="184"/>
      <c r="U2042" s="184"/>
      <c r="V2042" s="184"/>
      <c r="W2042" s="184"/>
      <c r="X2042" s="184"/>
      <c r="Y2042" s="184"/>
      <c r="Z2042" s="184"/>
      <c r="AA2042" s="184"/>
      <c r="AB2042" s="184"/>
      <c r="AC2042" s="184"/>
      <c r="AD2042" s="184"/>
      <c r="AH2042" s="184"/>
      <c r="AI2042" s="184"/>
      <c r="AL2042" s="184"/>
      <c r="AM2042" s="184"/>
      <c r="AP2042" s="184"/>
      <c r="AQ2042" s="184"/>
      <c r="AT2042" s="184"/>
      <c r="AU2042" s="184"/>
      <c r="AX2042" s="184"/>
      <c r="AY2042" s="184"/>
      <c r="BB2042" s="184"/>
      <c r="BC2042" s="184"/>
      <c r="BF2042" s="184"/>
      <c r="BG2042" s="184"/>
      <c r="BJ2042" s="184"/>
      <c r="BK2042" s="184"/>
      <c r="BN2042" s="184"/>
      <c r="BO2042" s="184"/>
      <c r="BR2042" s="184"/>
      <c r="BS2042" s="184"/>
      <c r="BV2042" s="184"/>
      <c r="BW2042" s="184"/>
      <c r="BZ2042" s="184"/>
      <c r="CA2042" s="184"/>
      <c r="CD2042" s="184"/>
      <c r="CE2042" s="184"/>
      <c r="CL2042" s="183"/>
      <c r="CP2042" s="183"/>
      <c r="CT2042" s="71"/>
    </row>
    <row r="2043" spans="6:98">
      <c r="F2043" s="183"/>
      <c r="S2043" s="184"/>
      <c r="T2043" s="184"/>
      <c r="U2043" s="184"/>
      <c r="V2043" s="184"/>
      <c r="W2043" s="184"/>
      <c r="X2043" s="184"/>
      <c r="Y2043" s="184"/>
      <c r="Z2043" s="184"/>
      <c r="AA2043" s="184"/>
      <c r="AB2043" s="184"/>
      <c r="AC2043" s="184"/>
      <c r="AD2043" s="184"/>
      <c r="AH2043" s="184"/>
      <c r="AI2043" s="184"/>
      <c r="AL2043" s="184"/>
      <c r="AM2043" s="184"/>
      <c r="AP2043" s="184"/>
      <c r="AQ2043" s="184"/>
      <c r="AT2043" s="184"/>
      <c r="AU2043" s="184"/>
      <c r="AX2043" s="184"/>
      <c r="AY2043" s="184"/>
      <c r="BB2043" s="184"/>
      <c r="BC2043" s="184"/>
      <c r="BF2043" s="184"/>
      <c r="BG2043" s="184"/>
      <c r="BJ2043" s="184"/>
      <c r="BK2043" s="184"/>
      <c r="BN2043" s="184"/>
      <c r="BO2043" s="184"/>
      <c r="BR2043" s="184"/>
      <c r="BS2043" s="184"/>
      <c r="BV2043" s="184"/>
      <c r="BW2043" s="184"/>
      <c r="BZ2043" s="184"/>
      <c r="CA2043" s="184"/>
      <c r="CD2043" s="184"/>
      <c r="CE2043" s="184"/>
      <c r="CL2043" s="183"/>
      <c r="CP2043" s="183"/>
      <c r="CT2043" s="71"/>
    </row>
    <row r="2044" spans="6:98">
      <c r="F2044" s="183"/>
      <c r="S2044" s="184"/>
      <c r="T2044" s="184"/>
      <c r="U2044" s="184"/>
      <c r="V2044" s="184"/>
      <c r="W2044" s="184"/>
      <c r="X2044" s="184"/>
      <c r="Y2044" s="184"/>
      <c r="Z2044" s="184"/>
      <c r="AA2044" s="184"/>
      <c r="AB2044" s="184"/>
      <c r="AC2044" s="184"/>
      <c r="AD2044" s="184"/>
      <c r="AH2044" s="184"/>
      <c r="AI2044" s="184"/>
      <c r="AL2044" s="184"/>
      <c r="AM2044" s="184"/>
      <c r="AP2044" s="184"/>
      <c r="AQ2044" s="184"/>
      <c r="AT2044" s="184"/>
      <c r="AU2044" s="184"/>
      <c r="AX2044" s="184"/>
      <c r="AY2044" s="184"/>
      <c r="BB2044" s="184"/>
      <c r="BC2044" s="184"/>
      <c r="BF2044" s="184"/>
      <c r="BG2044" s="184"/>
      <c r="BJ2044" s="184"/>
      <c r="BK2044" s="184"/>
      <c r="BN2044" s="184"/>
      <c r="BO2044" s="184"/>
      <c r="BR2044" s="184"/>
      <c r="BS2044" s="184"/>
      <c r="BV2044" s="184"/>
      <c r="BW2044" s="184"/>
      <c r="BZ2044" s="184"/>
      <c r="CA2044" s="184"/>
      <c r="CD2044" s="184"/>
      <c r="CE2044" s="184"/>
      <c r="CL2044" s="183"/>
      <c r="CP2044" s="183"/>
      <c r="CT2044" s="71"/>
    </row>
    <row r="2045" spans="6:98">
      <c r="F2045" s="183"/>
      <c r="S2045" s="184"/>
      <c r="T2045" s="184"/>
      <c r="U2045" s="184"/>
      <c r="V2045" s="184"/>
      <c r="W2045" s="184"/>
      <c r="X2045" s="184"/>
      <c r="Y2045" s="184"/>
      <c r="Z2045" s="184"/>
      <c r="AA2045" s="184"/>
      <c r="AB2045" s="184"/>
      <c r="AC2045" s="184"/>
      <c r="AD2045" s="184"/>
      <c r="AH2045" s="184"/>
      <c r="AI2045" s="184"/>
      <c r="AL2045" s="184"/>
      <c r="AM2045" s="184"/>
      <c r="AP2045" s="184"/>
      <c r="AQ2045" s="184"/>
      <c r="AT2045" s="184"/>
      <c r="AU2045" s="184"/>
      <c r="AX2045" s="184"/>
      <c r="AY2045" s="184"/>
      <c r="BB2045" s="184"/>
      <c r="BC2045" s="184"/>
      <c r="BF2045" s="184"/>
      <c r="BG2045" s="184"/>
      <c r="BJ2045" s="184"/>
      <c r="BK2045" s="184"/>
      <c r="BN2045" s="184"/>
      <c r="BO2045" s="184"/>
      <c r="BR2045" s="184"/>
      <c r="BS2045" s="184"/>
      <c r="BV2045" s="184"/>
      <c r="BW2045" s="184"/>
      <c r="BZ2045" s="184"/>
      <c r="CA2045" s="184"/>
      <c r="CD2045" s="184"/>
      <c r="CE2045" s="184"/>
      <c r="CL2045" s="183"/>
      <c r="CP2045" s="183"/>
      <c r="CT2045" s="71"/>
    </row>
    <row r="2046" spans="6:98">
      <c r="F2046" s="183"/>
      <c r="S2046" s="184"/>
      <c r="T2046" s="184"/>
      <c r="U2046" s="184"/>
      <c r="V2046" s="184"/>
      <c r="W2046" s="184"/>
      <c r="X2046" s="184"/>
      <c r="Y2046" s="184"/>
      <c r="Z2046" s="184"/>
      <c r="AA2046" s="184"/>
      <c r="AB2046" s="184"/>
      <c r="AC2046" s="184"/>
      <c r="AD2046" s="184"/>
      <c r="AH2046" s="184"/>
      <c r="AI2046" s="184"/>
      <c r="AL2046" s="184"/>
      <c r="AM2046" s="184"/>
      <c r="AP2046" s="184"/>
      <c r="AQ2046" s="184"/>
      <c r="AT2046" s="184"/>
      <c r="AU2046" s="184"/>
      <c r="AX2046" s="184"/>
      <c r="AY2046" s="184"/>
      <c r="BB2046" s="184"/>
      <c r="BC2046" s="184"/>
      <c r="BF2046" s="184"/>
      <c r="BG2046" s="184"/>
      <c r="BJ2046" s="184"/>
      <c r="BK2046" s="184"/>
      <c r="BN2046" s="184"/>
      <c r="BO2046" s="184"/>
      <c r="BR2046" s="184"/>
      <c r="BS2046" s="184"/>
      <c r="BV2046" s="184"/>
      <c r="BW2046" s="184"/>
      <c r="BZ2046" s="184"/>
      <c r="CA2046" s="184"/>
      <c r="CD2046" s="184"/>
      <c r="CE2046" s="184"/>
      <c r="CL2046" s="183"/>
      <c r="CP2046" s="183"/>
      <c r="CT2046" s="71"/>
    </row>
    <row r="2047" spans="6:98">
      <c r="F2047" s="183"/>
      <c r="S2047" s="184"/>
      <c r="T2047" s="184"/>
      <c r="U2047" s="184"/>
      <c r="V2047" s="184"/>
      <c r="W2047" s="184"/>
      <c r="X2047" s="184"/>
      <c r="Y2047" s="184"/>
      <c r="Z2047" s="184"/>
      <c r="AA2047" s="184"/>
      <c r="AB2047" s="184"/>
      <c r="AC2047" s="184"/>
      <c r="AD2047" s="184"/>
      <c r="AH2047" s="184"/>
      <c r="AI2047" s="184"/>
      <c r="AL2047" s="184"/>
      <c r="AM2047" s="184"/>
      <c r="AP2047" s="184"/>
      <c r="AQ2047" s="184"/>
      <c r="AT2047" s="184"/>
      <c r="AU2047" s="184"/>
      <c r="AX2047" s="184"/>
      <c r="AY2047" s="184"/>
      <c r="BB2047" s="184"/>
      <c r="BC2047" s="184"/>
      <c r="BF2047" s="184"/>
      <c r="BG2047" s="184"/>
      <c r="BJ2047" s="184"/>
      <c r="BK2047" s="184"/>
      <c r="BN2047" s="184"/>
      <c r="BO2047" s="184"/>
      <c r="BR2047" s="184"/>
      <c r="BS2047" s="184"/>
      <c r="BV2047" s="184"/>
      <c r="BW2047" s="184"/>
      <c r="BZ2047" s="184"/>
      <c r="CA2047" s="184"/>
      <c r="CD2047" s="184"/>
      <c r="CE2047" s="184"/>
      <c r="CL2047" s="183"/>
      <c r="CP2047" s="183"/>
      <c r="CT2047" s="71"/>
    </row>
    <row r="2048" spans="6:98">
      <c r="F2048" s="183"/>
      <c r="S2048" s="184"/>
      <c r="T2048" s="184"/>
      <c r="U2048" s="184"/>
      <c r="V2048" s="184"/>
      <c r="W2048" s="184"/>
      <c r="X2048" s="184"/>
      <c r="Y2048" s="184"/>
      <c r="Z2048" s="184"/>
      <c r="AA2048" s="184"/>
      <c r="AB2048" s="184"/>
      <c r="AC2048" s="184"/>
      <c r="AD2048" s="184"/>
      <c r="AH2048" s="184"/>
      <c r="AI2048" s="184"/>
      <c r="AL2048" s="184"/>
      <c r="AM2048" s="184"/>
      <c r="AP2048" s="184"/>
      <c r="AQ2048" s="184"/>
      <c r="AT2048" s="184"/>
      <c r="AU2048" s="184"/>
      <c r="AX2048" s="184"/>
      <c r="AY2048" s="184"/>
      <c r="BB2048" s="184"/>
      <c r="BC2048" s="184"/>
      <c r="BF2048" s="184"/>
      <c r="BG2048" s="184"/>
      <c r="BJ2048" s="184"/>
      <c r="BK2048" s="184"/>
      <c r="BN2048" s="184"/>
      <c r="BO2048" s="184"/>
      <c r="BR2048" s="184"/>
      <c r="BS2048" s="184"/>
      <c r="BV2048" s="184"/>
      <c r="BW2048" s="184"/>
      <c r="BZ2048" s="184"/>
      <c r="CA2048" s="184"/>
      <c r="CD2048" s="184"/>
      <c r="CE2048" s="184"/>
      <c r="CL2048" s="183"/>
      <c r="CP2048" s="183"/>
      <c r="CT2048" s="71"/>
    </row>
    <row r="2049" spans="6:98">
      <c r="F2049" s="183"/>
      <c r="S2049" s="184"/>
      <c r="T2049" s="184"/>
      <c r="U2049" s="184"/>
      <c r="V2049" s="184"/>
      <c r="W2049" s="184"/>
      <c r="X2049" s="184"/>
      <c r="Y2049" s="184"/>
      <c r="Z2049" s="184"/>
      <c r="AA2049" s="184"/>
      <c r="AB2049" s="184"/>
      <c r="AC2049" s="184"/>
      <c r="AD2049" s="184"/>
      <c r="AH2049" s="184"/>
      <c r="AI2049" s="184"/>
      <c r="AL2049" s="184"/>
      <c r="AM2049" s="184"/>
      <c r="AP2049" s="184"/>
      <c r="AQ2049" s="184"/>
      <c r="AT2049" s="184"/>
      <c r="AU2049" s="184"/>
      <c r="AX2049" s="184"/>
      <c r="AY2049" s="184"/>
      <c r="BB2049" s="184"/>
      <c r="BC2049" s="184"/>
      <c r="BF2049" s="184"/>
      <c r="BG2049" s="184"/>
      <c r="BJ2049" s="184"/>
      <c r="BK2049" s="184"/>
      <c r="BN2049" s="184"/>
      <c r="BO2049" s="184"/>
      <c r="BR2049" s="184"/>
      <c r="BS2049" s="184"/>
      <c r="BV2049" s="184"/>
      <c r="BW2049" s="184"/>
      <c r="BZ2049" s="184"/>
      <c r="CA2049" s="184"/>
      <c r="CD2049" s="184"/>
      <c r="CE2049" s="184"/>
      <c r="CL2049" s="183"/>
      <c r="CP2049" s="183"/>
      <c r="CT2049" s="71"/>
    </row>
    <row r="2050" spans="6:98">
      <c r="F2050" s="183"/>
      <c r="S2050" s="184"/>
      <c r="T2050" s="184"/>
      <c r="U2050" s="184"/>
      <c r="V2050" s="184"/>
      <c r="W2050" s="184"/>
      <c r="X2050" s="184"/>
      <c r="Y2050" s="184"/>
      <c r="Z2050" s="184"/>
      <c r="AA2050" s="184"/>
      <c r="AB2050" s="184"/>
      <c r="AC2050" s="184"/>
      <c r="AD2050" s="184"/>
      <c r="AH2050" s="184"/>
      <c r="AI2050" s="184"/>
      <c r="AL2050" s="184"/>
      <c r="AM2050" s="184"/>
      <c r="AP2050" s="184"/>
      <c r="AQ2050" s="184"/>
      <c r="AT2050" s="184"/>
      <c r="AU2050" s="184"/>
      <c r="AX2050" s="184"/>
      <c r="AY2050" s="184"/>
      <c r="BB2050" s="184"/>
      <c r="BC2050" s="184"/>
      <c r="BF2050" s="184"/>
      <c r="BG2050" s="184"/>
      <c r="BJ2050" s="184"/>
      <c r="BK2050" s="184"/>
      <c r="BN2050" s="184"/>
      <c r="BO2050" s="184"/>
      <c r="BR2050" s="184"/>
      <c r="BS2050" s="184"/>
      <c r="BV2050" s="184"/>
      <c r="BW2050" s="184"/>
      <c r="BZ2050" s="184"/>
      <c r="CA2050" s="184"/>
      <c r="CD2050" s="184"/>
      <c r="CE2050" s="184"/>
      <c r="CL2050" s="183"/>
      <c r="CP2050" s="183"/>
      <c r="CT2050" s="71"/>
    </row>
    <row r="2051" spans="6:98">
      <c r="F2051" s="183"/>
      <c r="S2051" s="184"/>
      <c r="T2051" s="184"/>
      <c r="U2051" s="184"/>
      <c r="V2051" s="184"/>
      <c r="W2051" s="184"/>
      <c r="X2051" s="184"/>
      <c r="Y2051" s="184"/>
      <c r="Z2051" s="184"/>
      <c r="AA2051" s="184"/>
      <c r="AB2051" s="184"/>
      <c r="AC2051" s="184"/>
      <c r="AD2051" s="184"/>
      <c r="AH2051" s="184"/>
      <c r="AI2051" s="184"/>
      <c r="AL2051" s="184"/>
      <c r="AM2051" s="184"/>
      <c r="AP2051" s="184"/>
      <c r="AQ2051" s="184"/>
      <c r="AT2051" s="184"/>
      <c r="AU2051" s="184"/>
      <c r="AX2051" s="184"/>
      <c r="AY2051" s="184"/>
      <c r="BB2051" s="184"/>
      <c r="BC2051" s="184"/>
      <c r="BF2051" s="184"/>
      <c r="BG2051" s="184"/>
      <c r="BJ2051" s="184"/>
      <c r="BK2051" s="184"/>
      <c r="BN2051" s="184"/>
      <c r="BO2051" s="184"/>
      <c r="BR2051" s="184"/>
      <c r="BS2051" s="184"/>
      <c r="BV2051" s="184"/>
      <c r="BW2051" s="184"/>
      <c r="BZ2051" s="184"/>
      <c r="CA2051" s="184"/>
      <c r="CD2051" s="184"/>
      <c r="CE2051" s="184"/>
      <c r="CL2051" s="183"/>
      <c r="CP2051" s="183"/>
      <c r="CT2051" s="71"/>
    </row>
    <row r="2052" spans="6:98">
      <c r="F2052" s="183"/>
      <c r="S2052" s="184"/>
      <c r="T2052" s="184"/>
      <c r="U2052" s="184"/>
      <c r="V2052" s="184"/>
      <c r="W2052" s="184"/>
      <c r="X2052" s="184"/>
      <c r="Y2052" s="184"/>
      <c r="Z2052" s="184"/>
      <c r="AA2052" s="184"/>
      <c r="AB2052" s="184"/>
      <c r="AC2052" s="184"/>
      <c r="AD2052" s="184"/>
      <c r="AH2052" s="184"/>
      <c r="AI2052" s="184"/>
      <c r="AL2052" s="184"/>
      <c r="AM2052" s="184"/>
      <c r="AP2052" s="184"/>
      <c r="AQ2052" s="184"/>
      <c r="AT2052" s="184"/>
      <c r="AU2052" s="184"/>
      <c r="AX2052" s="184"/>
      <c r="AY2052" s="184"/>
      <c r="BB2052" s="184"/>
      <c r="BC2052" s="184"/>
      <c r="BF2052" s="184"/>
      <c r="BG2052" s="184"/>
      <c r="BJ2052" s="184"/>
      <c r="BK2052" s="184"/>
      <c r="BN2052" s="184"/>
      <c r="BO2052" s="184"/>
      <c r="BR2052" s="184"/>
      <c r="BS2052" s="184"/>
      <c r="BV2052" s="184"/>
      <c r="BW2052" s="184"/>
      <c r="BZ2052" s="184"/>
      <c r="CA2052" s="184"/>
      <c r="CD2052" s="184"/>
      <c r="CE2052" s="184"/>
      <c r="CL2052" s="183"/>
      <c r="CP2052" s="183"/>
      <c r="CT2052" s="71"/>
    </row>
    <row r="2053" spans="6:98">
      <c r="F2053" s="183"/>
      <c r="S2053" s="184"/>
      <c r="T2053" s="184"/>
      <c r="U2053" s="184"/>
      <c r="V2053" s="184"/>
      <c r="W2053" s="184"/>
      <c r="X2053" s="184"/>
      <c r="Y2053" s="184"/>
      <c r="Z2053" s="184"/>
      <c r="AA2053" s="184"/>
      <c r="AB2053" s="184"/>
      <c r="AC2053" s="184"/>
      <c r="AD2053" s="184"/>
      <c r="AH2053" s="184"/>
      <c r="AI2053" s="184"/>
      <c r="AL2053" s="184"/>
      <c r="AM2053" s="184"/>
      <c r="AP2053" s="184"/>
      <c r="AQ2053" s="184"/>
      <c r="AT2053" s="184"/>
      <c r="AU2053" s="184"/>
      <c r="AX2053" s="184"/>
      <c r="AY2053" s="184"/>
      <c r="BB2053" s="184"/>
      <c r="BC2053" s="184"/>
      <c r="BF2053" s="184"/>
      <c r="BG2053" s="184"/>
      <c r="BJ2053" s="184"/>
      <c r="BK2053" s="184"/>
      <c r="BN2053" s="184"/>
      <c r="BO2053" s="184"/>
      <c r="BR2053" s="184"/>
      <c r="BS2053" s="184"/>
      <c r="BV2053" s="184"/>
      <c r="BW2053" s="184"/>
      <c r="BZ2053" s="184"/>
      <c r="CA2053" s="184"/>
      <c r="CD2053" s="184"/>
      <c r="CE2053" s="184"/>
      <c r="CL2053" s="183"/>
      <c r="CP2053" s="183"/>
      <c r="CT2053" s="71"/>
    </row>
    <row r="2054" spans="6:98">
      <c r="F2054" s="183"/>
      <c r="S2054" s="184"/>
      <c r="T2054" s="184"/>
      <c r="U2054" s="184"/>
      <c r="V2054" s="184"/>
      <c r="W2054" s="184"/>
      <c r="X2054" s="184"/>
      <c r="Y2054" s="184"/>
      <c r="Z2054" s="184"/>
      <c r="AA2054" s="184"/>
      <c r="AB2054" s="184"/>
      <c r="AC2054" s="184"/>
      <c r="AD2054" s="184"/>
      <c r="AH2054" s="184"/>
      <c r="AI2054" s="184"/>
      <c r="AL2054" s="184"/>
      <c r="AM2054" s="184"/>
      <c r="AP2054" s="184"/>
      <c r="AQ2054" s="184"/>
      <c r="AT2054" s="184"/>
      <c r="AU2054" s="184"/>
      <c r="AX2054" s="184"/>
      <c r="AY2054" s="184"/>
      <c r="BB2054" s="184"/>
      <c r="BC2054" s="184"/>
      <c r="BF2054" s="184"/>
      <c r="BG2054" s="184"/>
      <c r="BJ2054" s="184"/>
      <c r="BK2054" s="184"/>
      <c r="BN2054" s="184"/>
      <c r="BO2054" s="184"/>
      <c r="BR2054" s="184"/>
      <c r="BS2054" s="184"/>
      <c r="BV2054" s="184"/>
      <c r="BW2054" s="184"/>
      <c r="BZ2054" s="184"/>
      <c r="CA2054" s="184"/>
      <c r="CD2054" s="184"/>
      <c r="CE2054" s="184"/>
      <c r="CL2054" s="183"/>
      <c r="CP2054" s="183"/>
      <c r="CT2054" s="71"/>
    </row>
    <row r="2055" spans="6:98">
      <c r="F2055" s="183"/>
      <c r="S2055" s="184"/>
      <c r="T2055" s="184"/>
      <c r="U2055" s="184"/>
      <c r="V2055" s="184"/>
      <c r="W2055" s="184"/>
      <c r="X2055" s="184"/>
      <c r="Y2055" s="184"/>
      <c r="Z2055" s="184"/>
      <c r="AA2055" s="184"/>
      <c r="AB2055" s="184"/>
      <c r="AC2055" s="184"/>
      <c r="AD2055" s="184"/>
      <c r="AH2055" s="184"/>
      <c r="AI2055" s="184"/>
      <c r="AL2055" s="184"/>
      <c r="AM2055" s="184"/>
      <c r="AP2055" s="184"/>
      <c r="AQ2055" s="184"/>
      <c r="AT2055" s="184"/>
      <c r="AU2055" s="184"/>
      <c r="AX2055" s="184"/>
      <c r="AY2055" s="184"/>
      <c r="BB2055" s="184"/>
      <c r="BC2055" s="184"/>
      <c r="BF2055" s="184"/>
      <c r="BG2055" s="184"/>
      <c r="BJ2055" s="184"/>
      <c r="BK2055" s="184"/>
      <c r="BN2055" s="184"/>
      <c r="BO2055" s="184"/>
      <c r="BR2055" s="184"/>
      <c r="BS2055" s="184"/>
      <c r="BV2055" s="184"/>
      <c r="BW2055" s="184"/>
      <c r="BZ2055" s="184"/>
      <c r="CA2055" s="184"/>
      <c r="CD2055" s="184"/>
      <c r="CE2055" s="184"/>
      <c r="CL2055" s="183"/>
      <c r="CP2055" s="183"/>
      <c r="CT2055" s="71"/>
    </row>
    <row r="2056" spans="6:98">
      <c r="F2056" s="183"/>
      <c r="S2056" s="184"/>
      <c r="T2056" s="184"/>
      <c r="U2056" s="184"/>
      <c r="V2056" s="184"/>
      <c r="W2056" s="184"/>
      <c r="X2056" s="184"/>
      <c r="Y2056" s="184"/>
      <c r="Z2056" s="184"/>
      <c r="AA2056" s="184"/>
      <c r="AB2056" s="184"/>
      <c r="AC2056" s="184"/>
      <c r="AD2056" s="184"/>
      <c r="AH2056" s="184"/>
      <c r="AI2056" s="184"/>
      <c r="AL2056" s="184"/>
      <c r="AM2056" s="184"/>
      <c r="AP2056" s="184"/>
      <c r="AQ2056" s="184"/>
      <c r="AT2056" s="184"/>
      <c r="AU2056" s="184"/>
      <c r="AX2056" s="184"/>
      <c r="AY2056" s="184"/>
      <c r="BB2056" s="184"/>
      <c r="BC2056" s="184"/>
      <c r="BF2056" s="184"/>
      <c r="BG2056" s="184"/>
      <c r="BJ2056" s="184"/>
      <c r="BK2056" s="184"/>
      <c r="BN2056" s="184"/>
      <c r="BO2056" s="184"/>
      <c r="BR2056" s="184"/>
      <c r="BS2056" s="184"/>
      <c r="BV2056" s="184"/>
      <c r="BW2056" s="184"/>
      <c r="BZ2056" s="184"/>
      <c r="CA2056" s="184"/>
      <c r="CD2056" s="184"/>
      <c r="CE2056" s="184"/>
      <c r="CL2056" s="183"/>
      <c r="CP2056" s="183"/>
      <c r="CT2056" s="71"/>
    </row>
    <row r="2057" spans="6:98">
      <c r="F2057" s="183"/>
      <c r="S2057" s="184"/>
      <c r="T2057" s="184"/>
      <c r="U2057" s="184"/>
      <c r="V2057" s="184"/>
      <c r="W2057" s="184"/>
      <c r="X2057" s="184"/>
      <c r="Y2057" s="184"/>
      <c r="Z2057" s="184"/>
      <c r="AA2057" s="184"/>
      <c r="AB2057" s="184"/>
      <c r="AC2057" s="184"/>
      <c r="AD2057" s="184"/>
      <c r="AH2057" s="184"/>
      <c r="AI2057" s="184"/>
      <c r="AL2057" s="184"/>
      <c r="AM2057" s="184"/>
      <c r="AP2057" s="184"/>
      <c r="AQ2057" s="184"/>
      <c r="AT2057" s="184"/>
      <c r="AU2057" s="184"/>
      <c r="AX2057" s="184"/>
      <c r="AY2057" s="184"/>
      <c r="BB2057" s="184"/>
      <c r="BC2057" s="184"/>
      <c r="BF2057" s="184"/>
      <c r="BG2057" s="184"/>
      <c r="BJ2057" s="184"/>
      <c r="BK2057" s="184"/>
      <c r="BN2057" s="184"/>
      <c r="BO2057" s="184"/>
      <c r="BR2057" s="184"/>
      <c r="BS2057" s="184"/>
      <c r="BV2057" s="184"/>
      <c r="BW2057" s="184"/>
      <c r="BZ2057" s="184"/>
      <c r="CA2057" s="184"/>
      <c r="CD2057" s="184"/>
      <c r="CE2057" s="184"/>
      <c r="CL2057" s="183"/>
      <c r="CP2057" s="183"/>
      <c r="CT2057" s="71"/>
    </row>
    <row r="2058" spans="6:98">
      <c r="F2058" s="183"/>
      <c r="S2058" s="184"/>
      <c r="T2058" s="184"/>
      <c r="U2058" s="184"/>
      <c r="V2058" s="184"/>
      <c r="W2058" s="184"/>
      <c r="X2058" s="184"/>
      <c r="Y2058" s="184"/>
      <c r="Z2058" s="184"/>
      <c r="AA2058" s="184"/>
      <c r="AB2058" s="184"/>
      <c r="AC2058" s="184"/>
      <c r="AD2058" s="184"/>
      <c r="AH2058" s="184"/>
      <c r="AI2058" s="184"/>
      <c r="AL2058" s="184"/>
      <c r="AM2058" s="184"/>
      <c r="AP2058" s="184"/>
      <c r="AQ2058" s="184"/>
      <c r="AT2058" s="184"/>
      <c r="AU2058" s="184"/>
      <c r="AX2058" s="184"/>
      <c r="AY2058" s="184"/>
      <c r="BB2058" s="184"/>
      <c r="BC2058" s="184"/>
      <c r="BF2058" s="184"/>
      <c r="BG2058" s="184"/>
      <c r="BJ2058" s="184"/>
      <c r="BK2058" s="184"/>
      <c r="BN2058" s="184"/>
      <c r="BO2058" s="184"/>
      <c r="BR2058" s="184"/>
      <c r="BS2058" s="184"/>
      <c r="BV2058" s="184"/>
      <c r="BW2058" s="184"/>
      <c r="BZ2058" s="184"/>
      <c r="CA2058" s="184"/>
      <c r="CD2058" s="184"/>
      <c r="CE2058" s="184"/>
      <c r="CL2058" s="183"/>
      <c r="CP2058" s="183"/>
      <c r="CT2058" s="71"/>
    </row>
    <row r="2059" spans="6:98">
      <c r="F2059" s="183"/>
      <c r="S2059" s="184"/>
      <c r="T2059" s="184"/>
      <c r="U2059" s="184"/>
      <c r="V2059" s="184"/>
      <c r="W2059" s="184"/>
      <c r="X2059" s="184"/>
      <c r="Y2059" s="184"/>
      <c r="Z2059" s="184"/>
      <c r="AA2059" s="184"/>
      <c r="AB2059" s="184"/>
      <c r="AC2059" s="184"/>
      <c r="AD2059" s="184"/>
      <c r="AH2059" s="184"/>
      <c r="AI2059" s="184"/>
      <c r="AL2059" s="184"/>
      <c r="AM2059" s="184"/>
      <c r="AP2059" s="184"/>
      <c r="AQ2059" s="184"/>
      <c r="AT2059" s="184"/>
      <c r="AU2059" s="184"/>
      <c r="AX2059" s="184"/>
      <c r="AY2059" s="184"/>
      <c r="BB2059" s="184"/>
      <c r="BC2059" s="184"/>
      <c r="BF2059" s="184"/>
      <c r="BG2059" s="184"/>
      <c r="BJ2059" s="184"/>
      <c r="BK2059" s="184"/>
      <c r="BN2059" s="184"/>
      <c r="BO2059" s="184"/>
      <c r="BR2059" s="184"/>
      <c r="BS2059" s="184"/>
      <c r="BV2059" s="184"/>
      <c r="BW2059" s="184"/>
      <c r="BZ2059" s="184"/>
      <c r="CA2059" s="184"/>
      <c r="CD2059" s="184"/>
      <c r="CE2059" s="184"/>
      <c r="CL2059" s="183"/>
      <c r="CP2059" s="183"/>
      <c r="CT2059" s="71"/>
    </row>
    <row r="2060" spans="6:98">
      <c r="F2060" s="183"/>
      <c r="S2060" s="184"/>
      <c r="T2060" s="184"/>
      <c r="U2060" s="184"/>
      <c r="V2060" s="184"/>
      <c r="W2060" s="184"/>
      <c r="X2060" s="184"/>
      <c r="Y2060" s="184"/>
      <c r="Z2060" s="184"/>
      <c r="AA2060" s="184"/>
      <c r="AB2060" s="184"/>
      <c r="AC2060" s="184"/>
      <c r="AD2060" s="184"/>
      <c r="AH2060" s="184"/>
      <c r="AI2060" s="184"/>
      <c r="AL2060" s="184"/>
      <c r="AM2060" s="184"/>
      <c r="AP2060" s="184"/>
      <c r="AQ2060" s="184"/>
      <c r="AT2060" s="184"/>
      <c r="AU2060" s="184"/>
      <c r="AX2060" s="184"/>
      <c r="AY2060" s="184"/>
      <c r="BB2060" s="184"/>
      <c r="BC2060" s="184"/>
      <c r="BF2060" s="184"/>
      <c r="BG2060" s="184"/>
      <c r="BJ2060" s="184"/>
      <c r="BK2060" s="184"/>
      <c r="BN2060" s="184"/>
      <c r="BO2060" s="184"/>
      <c r="BR2060" s="184"/>
      <c r="BS2060" s="184"/>
      <c r="BV2060" s="184"/>
      <c r="BW2060" s="184"/>
      <c r="BZ2060" s="184"/>
      <c r="CA2060" s="184"/>
      <c r="CD2060" s="184"/>
      <c r="CE2060" s="184"/>
      <c r="CL2060" s="183"/>
      <c r="CP2060" s="183"/>
      <c r="CT2060" s="71"/>
    </row>
    <row r="2061" spans="6:98">
      <c r="F2061" s="183"/>
      <c r="S2061" s="184"/>
      <c r="T2061" s="184"/>
      <c r="U2061" s="184"/>
      <c r="V2061" s="184"/>
      <c r="W2061" s="184"/>
      <c r="X2061" s="184"/>
      <c r="Y2061" s="184"/>
      <c r="Z2061" s="184"/>
      <c r="AA2061" s="184"/>
      <c r="AB2061" s="184"/>
      <c r="AC2061" s="184"/>
      <c r="AD2061" s="184"/>
      <c r="AH2061" s="184"/>
      <c r="AI2061" s="184"/>
      <c r="AL2061" s="184"/>
      <c r="AM2061" s="184"/>
      <c r="AP2061" s="184"/>
      <c r="AQ2061" s="184"/>
      <c r="AT2061" s="184"/>
      <c r="AU2061" s="184"/>
      <c r="AX2061" s="184"/>
      <c r="AY2061" s="184"/>
      <c r="BB2061" s="184"/>
      <c r="BC2061" s="184"/>
      <c r="BF2061" s="184"/>
      <c r="BG2061" s="184"/>
      <c r="BJ2061" s="184"/>
      <c r="BK2061" s="184"/>
      <c r="BN2061" s="184"/>
      <c r="BO2061" s="184"/>
      <c r="BR2061" s="184"/>
      <c r="BS2061" s="184"/>
      <c r="BV2061" s="184"/>
      <c r="BW2061" s="184"/>
      <c r="BZ2061" s="184"/>
      <c r="CA2061" s="184"/>
      <c r="CD2061" s="184"/>
      <c r="CE2061" s="184"/>
      <c r="CL2061" s="183"/>
      <c r="CP2061" s="183"/>
      <c r="CT2061" s="71"/>
    </row>
    <row r="2062" spans="6:98">
      <c r="F2062" s="183"/>
      <c r="S2062" s="184"/>
      <c r="T2062" s="184"/>
      <c r="U2062" s="184"/>
      <c r="V2062" s="184"/>
      <c r="W2062" s="184"/>
      <c r="X2062" s="184"/>
      <c r="Y2062" s="184"/>
      <c r="Z2062" s="184"/>
      <c r="AA2062" s="184"/>
      <c r="AB2062" s="184"/>
      <c r="AC2062" s="184"/>
      <c r="AD2062" s="184"/>
      <c r="AH2062" s="184"/>
      <c r="AI2062" s="184"/>
      <c r="AL2062" s="184"/>
      <c r="AM2062" s="184"/>
      <c r="AP2062" s="184"/>
      <c r="AQ2062" s="184"/>
      <c r="AT2062" s="184"/>
      <c r="AU2062" s="184"/>
      <c r="AX2062" s="184"/>
      <c r="AY2062" s="184"/>
      <c r="BB2062" s="184"/>
      <c r="BC2062" s="184"/>
      <c r="BF2062" s="184"/>
      <c r="BG2062" s="184"/>
      <c r="BJ2062" s="184"/>
      <c r="BK2062" s="184"/>
      <c r="BN2062" s="184"/>
      <c r="BO2062" s="184"/>
      <c r="BR2062" s="184"/>
      <c r="BS2062" s="184"/>
      <c r="BV2062" s="184"/>
      <c r="BW2062" s="184"/>
      <c r="BZ2062" s="184"/>
      <c r="CA2062" s="184"/>
      <c r="CD2062" s="184"/>
      <c r="CE2062" s="184"/>
      <c r="CL2062" s="183"/>
      <c r="CP2062" s="183"/>
      <c r="CT2062" s="71"/>
    </row>
    <row r="2063" spans="6:98">
      <c r="F2063" s="183"/>
      <c r="S2063" s="184"/>
      <c r="T2063" s="184"/>
      <c r="U2063" s="184"/>
      <c r="V2063" s="184"/>
      <c r="W2063" s="184"/>
      <c r="X2063" s="184"/>
      <c r="Y2063" s="184"/>
      <c r="Z2063" s="184"/>
      <c r="AA2063" s="184"/>
      <c r="AB2063" s="184"/>
      <c r="AC2063" s="184"/>
      <c r="AD2063" s="184"/>
      <c r="AH2063" s="184"/>
      <c r="AI2063" s="184"/>
      <c r="AL2063" s="184"/>
      <c r="AM2063" s="184"/>
      <c r="AP2063" s="184"/>
      <c r="AQ2063" s="184"/>
      <c r="AT2063" s="184"/>
      <c r="AU2063" s="184"/>
      <c r="AX2063" s="184"/>
      <c r="AY2063" s="184"/>
      <c r="BB2063" s="184"/>
      <c r="BC2063" s="184"/>
      <c r="BF2063" s="184"/>
      <c r="BG2063" s="184"/>
      <c r="BJ2063" s="184"/>
      <c r="BK2063" s="184"/>
      <c r="BN2063" s="184"/>
      <c r="BO2063" s="184"/>
      <c r="BR2063" s="184"/>
      <c r="BS2063" s="184"/>
      <c r="BV2063" s="184"/>
      <c r="BW2063" s="184"/>
      <c r="BZ2063" s="184"/>
      <c r="CA2063" s="184"/>
      <c r="CD2063" s="184"/>
      <c r="CE2063" s="184"/>
      <c r="CL2063" s="183"/>
      <c r="CP2063" s="183"/>
      <c r="CT2063" s="71"/>
    </row>
    <row r="2064" spans="6:98">
      <c r="F2064" s="183"/>
      <c r="S2064" s="184"/>
      <c r="T2064" s="184"/>
      <c r="U2064" s="184"/>
      <c r="V2064" s="184"/>
      <c r="W2064" s="184"/>
      <c r="X2064" s="184"/>
      <c r="Y2064" s="184"/>
      <c r="Z2064" s="184"/>
      <c r="AA2064" s="184"/>
      <c r="AB2064" s="184"/>
      <c r="AC2064" s="184"/>
      <c r="AD2064" s="184"/>
      <c r="AH2064" s="184"/>
      <c r="AI2064" s="184"/>
      <c r="AL2064" s="184"/>
      <c r="AM2064" s="184"/>
      <c r="AP2064" s="184"/>
      <c r="AQ2064" s="184"/>
      <c r="AT2064" s="184"/>
      <c r="AU2064" s="184"/>
      <c r="AX2064" s="184"/>
      <c r="AY2064" s="184"/>
      <c r="BB2064" s="184"/>
      <c r="BC2064" s="184"/>
      <c r="BF2064" s="184"/>
      <c r="BG2064" s="184"/>
      <c r="BJ2064" s="184"/>
      <c r="BK2064" s="184"/>
      <c r="BN2064" s="184"/>
      <c r="BO2064" s="184"/>
      <c r="BR2064" s="184"/>
      <c r="BS2064" s="184"/>
      <c r="BV2064" s="184"/>
      <c r="BW2064" s="184"/>
      <c r="BZ2064" s="184"/>
      <c r="CA2064" s="184"/>
      <c r="CD2064" s="184"/>
      <c r="CE2064" s="184"/>
      <c r="CL2064" s="183"/>
      <c r="CP2064" s="183"/>
      <c r="CT2064" s="71"/>
    </row>
    <row r="2065" spans="6:98">
      <c r="F2065" s="183"/>
      <c r="S2065" s="184"/>
      <c r="T2065" s="184"/>
      <c r="U2065" s="184"/>
      <c r="V2065" s="184"/>
      <c r="W2065" s="184"/>
      <c r="X2065" s="184"/>
      <c r="Y2065" s="184"/>
      <c r="Z2065" s="184"/>
      <c r="AA2065" s="184"/>
      <c r="AB2065" s="184"/>
      <c r="AC2065" s="184"/>
      <c r="AD2065" s="184"/>
      <c r="AH2065" s="184"/>
      <c r="AI2065" s="184"/>
      <c r="AL2065" s="184"/>
      <c r="AM2065" s="184"/>
      <c r="AP2065" s="184"/>
      <c r="AQ2065" s="184"/>
      <c r="AT2065" s="184"/>
      <c r="AU2065" s="184"/>
      <c r="AX2065" s="184"/>
      <c r="AY2065" s="184"/>
      <c r="BB2065" s="184"/>
      <c r="BC2065" s="184"/>
      <c r="BF2065" s="184"/>
      <c r="BG2065" s="184"/>
      <c r="BJ2065" s="184"/>
      <c r="BK2065" s="184"/>
      <c r="BN2065" s="184"/>
      <c r="BO2065" s="184"/>
      <c r="BR2065" s="184"/>
      <c r="BS2065" s="184"/>
      <c r="BV2065" s="184"/>
      <c r="BW2065" s="184"/>
      <c r="BZ2065" s="184"/>
      <c r="CA2065" s="184"/>
      <c r="CD2065" s="184"/>
      <c r="CE2065" s="184"/>
      <c r="CL2065" s="183"/>
      <c r="CP2065" s="183"/>
      <c r="CT2065" s="71"/>
    </row>
    <row r="2066" spans="6:98">
      <c r="F2066" s="183"/>
      <c r="S2066" s="184"/>
      <c r="T2066" s="184"/>
      <c r="U2066" s="184"/>
      <c r="V2066" s="184"/>
      <c r="W2066" s="184"/>
      <c r="X2066" s="184"/>
      <c r="Y2066" s="184"/>
      <c r="Z2066" s="184"/>
      <c r="AA2066" s="184"/>
      <c r="AB2066" s="184"/>
      <c r="AC2066" s="184"/>
      <c r="AD2066" s="184"/>
      <c r="AH2066" s="184"/>
      <c r="AI2066" s="184"/>
      <c r="AL2066" s="184"/>
      <c r="AM2066" s="184"/>
      <c r="AP2066" s="184"/>
      <c r="AQ2066" s="184"/>
      <c r="AT2066" s="184"/>
      <c r="AU2066" s="184"/>
      <c r="AX2066" s="184"/>
      <c r="AY2066" s="184"/>
      <c r="BB2066" s="184"/>
      <c r="BC2066" s="184"/>
      <c r="BF2066" s="184"/>
      <c r="BG2066" s="184"/>
      <c r="BJ2066" s="184"/>
      <c r="BK2066" s="184"/>
      <c r="BN2066" s="184"/>
      <c r="BO2066" s="184"/>
      <c r="BR2066" s="184"/>
      <c r="BS2066" s="184"/>
      <c r="BV2066" s="184"/>
      <c r="BW2066" s="184"/>
      <c r="BZ2066" s="184"/>
      <c r="CA2066" s="184"/>
      <c r="CD2066" s="184"/>
      <c r="CE2066" s="184"/>
      <c r="CL2066" s="183"/>
      <c r="CP2066" s="183"/>
      <c r="CT2066" s="71"/>
    </row>
    <row r="2067" spans="6:98">
      <c r="F2067" s="183"/>
      <c r="S2067" s="184"/>
      <c r="T2067" s="184"/>
      <c r="U2067" s="184"/>
      <c r="V2067" s="184"/>
      <c r="W2067" s="184"/>
      <c r="X2067" s="184"/>
      <c r="Y2067" s="184"/>
      <c r="Z2067" s="184"/>
      <c r="AA2067" s="184"/>
      <c r="AB2067" s="184"/>
      <c r="AC2067" s="184"/>
      <c r="AD2067" s="184"/>
      <c r="AH2067" s="184"/>
      <c r="AI2067" s="184"/>
      <c r="AL2067" s="184"/>
      <c r="AM2067" s="184"/>
      <c r="AP2067" s="184"/>
      <c r="AQ2067" s="184"/>
      <c r="AT2067" s="184"/>
      <c r="AU2067" s="184"/>
      <c r="AX2067" s="184"/>
      <c r="AY2067" s="184"/>
      <c r="BB2067" s="184"/>
      <c r="BC2067" s="184"/>
      <c r="BF2067" s="184"/>
      <c r="BG2067" s="184"/>
      <c r="BJ2067" s="184"/>
      <c r="BK2067" s="184"/>
      <c r="BN2067" s="184"/>
      <c r="BO2067" s="184"/>
      <c r="BR2067" s="184"/>
      <c r="BS2067" s="184"/>
      <c r="BV2067" s="184"/>
      <c r="BW2067" s="184"/>
      <c r="BZ2067" s="184"/>
      <c r="CA2067" s="184"/>
      <c r="CD2067" s="184"/>
      <c r="CE2067" s="184"/>
      <c r="CL2067" s="183"/>
      <c r="CP2067" s="183"/>
      <c r="CT2067" s="71"/>
    </row>
    <row r="2068" spans="6:98">
      <c r="F2068" s="183"/>
      <c r="S2068" s="184"/>
      <c r="T2068" s="184"/>
      <c r="U2068" s="184"/>
      <c r="V2068" s="184"/>
      <c r="W2068" s="184"/>
      <c r="X2068" s="184"/>
      <c r="Y2068" s="184"/>
      <c r="Z2068" s="184"/>
      <c r="AA2068" s="184"/>
      <c r="AB2068" s="184"/>
      <c r="AC2068" s="184"/>
      <c r="AD2068" s="184"/>
      <c r="AH2068" s="184"/>
      <c r="AI2068" s="184"/>
      <c r="AL2068" s="184"/>
      <c r="AM2068" s="184"/>
      <c r="AP2068" s="184"/>
      <c r="AQ2068" s="184"/>
      <c r="AT2068" s="184"/>
      <c r="AU2068" s="184"/>
      <c r="AX2068" s="184"/>
      <c r="AY2068" s="184"/>
      <c r="BB2068" s="184"/>
      <c r="BC2068" s="184"/>
      <c r="BF2068" s="184"/>
      <c r="BG2068" s="184"/>
      <c r="BJ2068" s="184"/>
      <c r="BK2068" s="184"/>
      <c r="BN2068" s="184"/>
      <c r="BO2068" s="184"/>
      <c r="BR2068" s="184"/>
      <c r="BS2068" s="184"/>
      <c r="BV2068" s="184"/>
      <c r="BW2068" s="184"/>
      <c r="BZ2068" s="184"/>
      <c r="CA2068" s="184"/>
      <c r="CD2068" s="184"/>
      <c r="CE2068" s="184"/>
      <c r="CL2068" s="183"/>
      <c r="CP2068" s="183"/>
      <c r="CT2068" s="71"/>
    </row>
    <row r="2069" spans="6:98">
      <c r="F2069" s="183"/>
      <c r="S2069" s="184"/>
      <c r="T2069" s="184"/>
      <c r="U2069" s="184"/>
      <c r="V2069" s="184"/>
      <c r="W2069" s="184"/>
      <c r="X2069" s="184"/>
      <c r="Y2069" s="184"/>
      <c r="Z2069" s="184"/>
      <c r="AA2069" s="184"/>
      <c r="AB2069" s="184"/>
      <c r="AC2069" s="184"/>
      <c r="AD2069" s="184"/>
      <c r="AH2069" s="184"/>
      <c r="AI2069" s="184"/>
      <c r="AL2069" s="184"/>
      <c r="AM2069" s="184"/>
      <c r="AP2069" s="184"/>
      <c r="AQ2069" s="184"/>
      <c r="AT2069" s="184"/>
      <c r="AU2069" s="184"/>
      <c r="AX2069" s="184"/>
      <c r="AY2069" s="184"/>
      <c r="BB2069" s="184"/>
      <c r="BC2069" s="184"/>
      <c r="BF2069" s="184"/>
      <c r="BG2069" s="184"/>
      <c r="BJ2069" s="184"/>
      <c r="BK2069" s="184"/>
      <c r="BN2069" s="184"/>
      <c r="BO2069" s="184"/>
      <c r="BR2069" s="184"/>
      <c r="BS2069" s="184"/>
      <c r="BV2069" s="184"/>
      <c r="BW2069" s="184"/>
      <c r="BZ2069" s="184"/>
      <c r="CA2069" s="184"/>
      <c r="CD2069" s="184"/>
      <c r="CE2069" s="184"/>
      <c r="CL2069" s="183"/>
      <c r="CP2069" s="183"/>
      <c r="CT2069" s="71"/>
    </row>
    <row r="2070" spans="6:98">
      <c r="F2070" s="183"/>
      <c r="S2070" s="184"/>
      <c r="T2070" s="184"/>
      <c r="U2070" s="184"/>
      <c r="V2070" s="184"/>
      <c r="W2070" s="184"/>
      <c r="X2070" s="184"/>
      <c r="Y2070" s="184"/>
      <c r="Z2070" s="184"/>
      <c r="AA2070" s="184"/>
      <c r="AB2070" s="184"/>
      <c r="AC2070" s="184"/>
      <c r="AD2070" s="184"/>
      <c r="AH2070" s="184"/>
      <c r="AI2070" s="184"/>
      <c r="AL2070" s="184"/>
      <c r="AM2070" s="184"/>
      <c r="AP2070" s="184"/>
      <c r="AQ2070" s="184"/>
      <c r="AT2070" s="184"/>
      <c r="AU2070" s="184"/>
      <c r="AX2070" s="184"/>
      <c r="AY2070" s="184"/>
      <c r="BB2070" s="184"/>
      <c r="BC2070" s="184"/>
      <c r="BF2070" s="184"/>
      <c r="BG2070" s="184"/>
      <c r="BJ2070" s="184"/>
      <c r="BK2070" s="184"/>
      <c r="BN2070" s="184"/>
      <c r="BO2070" s="184"/>
      <c r="BR2070" s="184"/>
      <c r="BS2070" s="184"/>
      <c r="BV2070" s="184"/>
      <c r="BW2070" s="184"/>
      <c r="BZ2070" s="184"/>
      <c r="CA2070" s="184"/>
      <c r="CD2070" s="184"/>
      <c r="CE2070" s="184"/>
      <c r="CL2070" s="183"/>
      <c r="CP2070" s="183"/>
      <c r="CT2070" s="71"/>
    </row>
    <row r="2071" spans="6:98">
      <c r="F2071" s="183"/>
      <c r="S2071" s="184"/>
      <c r="T2071" s="184"/>
      <c r="U2071" s="184"/>
      <c r="V2071" s="184"/>
      <c r="W2071" s="184"/>
      <c r="X2071" s="184"/>
      <c r="Y2071" s="184"/>
      <c r="Z2071" s="184"/>
      <c r="AA2071" s="184"/>
      <c r="AB2071" s="184"/>
      <c r="AC2071" s="184"/>
      <c r="AD2071" s="184"/>
      <c r="AH2071" s="184"/>
      <c r="AI2071" s="184"/>
      <c r="AL2071" s="184"/>
      <c r="AM2071" s="184"/>
      <c r="AP2071" s="184"/>
      <c r="AQ2071" s="184"/>
      <c r="AT2071" s="184"/>
      <c r="AU2071" s="184"/>
      <c r="AX2071" s="184"/>
      <c r="AY2071" s="184"/>
      <c r="BB2071" s="184"/>
      <c r="BC2071" s="184"/>
      <c r="BF2071" s="184"/>
      <c r="BG2071" s="184"/>
      <c r="BJ2071" s="184"/>
      <c r="BK2071" s="184"/>
      <c r="BN2071" s="184"/>
      <c r="BO2071" s="184"/>
      <c r="BR2071" s="184"/>
      <c r="BS2071" s="184"/>
      <c r="BV2071" s="184"/>
      <c r="BW2071" s="184"/>
      <c r="BZ2071" s="184"/>
      <c r="CA2071" s="184"/>
      <c r="CD2071" s="184"/>
      <c r="CE2071" s="184"/>
      <c r="CL2071" s="183"/>
      <c r="CP2071" s="183"/>
      <c r="CT2071" s="71"/>
    </row>
    <row r="2072" spans="6:98">
      <c r="F2072" s="183"/>
      <c r="S2072" s="184"/>
      <c r="T2072" s="184"/>
      <c r="U2072" s="184"/>
      <c r="V2072" s="184"/>
      <c r="W2072" s="184"/>
      <c r="X2072" s="184"/>
      <c r="Y2072" s="184"/>
      <c r="Z2072" s="184"/>
      <c r="AA2072" s="184"/>
      <c r="AB2072" s="184"/>
      <c r="AC2072" s="184"/>
      <c r="AD2072" s="184"/>
      <c r="AH2072" s="184"/>
      <c r="AI2072" s="184"/>
      <c r="AL2072" s="184"/>
      <c r="AM2072" s="184"/>
      <c r="AP2072" s="184"/>
      <c r="AQ2072" s="184"/>
      <c r="AT2072" s="184"/>
      <c r="AU2072" s="184"/>
      <c r="AX2072" s="184"/>
      <c r="AY2072" s="184"/>
      <c r="BB2072" s="184"/>
      <c r="BC2072" s="184"/>
      <c r="BF2072" s="184"/>
      <c r="BG2072" s="184"/>
      <c r="BJ2072" s="184"/>
      <c r="BK2072" s="184"/>
      <c r="BN2072" s="184"/>
      <c r="BO2072" s="184"/>
      <c r="BR2072" s="184"/>
      <c r="BS2072" s="184"/>
      <c r="BV2072" s="184"/>
      <c r="BW2072" s="184"/>
      <c r="BZ2072" s="184"/>
      <c r="CA2072" s="184"/>
      <c r="CD2072" s="184"/>
      <c r="CE2072" s="184"/>
      <c r="CL2072" s="183"/>
      <c r="CP2072" s="183"/>
      <c r="CT2072" s="71"/>
    </row>
    <row r="2073" spans="6:98">
      <c r="F2073" s="183"/>
      <c r="S2073" s="184"/>
      <c r="T2073" s="184"/>
      <c r="U2073" s="184"/>
      <c r="V2073" s="184"/>
      <c r="W2073" s="184"/>
      <c r="X2073" s="184"/>
      <c r="Y2073" s="184"/>
      <c r="Z2073" s="184"/>
      <c r="AA2073" s="184"/>
      <c r="AB2073" s="184"/>
      <c r="AC2073" s="184"/>
      <c r="AD2073" s="184"/>
      <c r="AH2073" s="184"/>
      <c r="AI2073" s="184"/>
      <c r="AL2073" s="184"/>
      <c r="AM2073" s="184"/>
      <c r="AP2073" s="184"/>
      <c r="AQ2073" s="184"/>
      <c r="AT2073" s="184"/>
      <c r="AU2073" s="184"/>
      <c r="AX2073" s="184"/>
      <c r="AY2073" s="184"/>
      <c r="BB2073" s="184"/>
      <c r="BC2073" s="184"/>
      <c r="BF2073" s="184"/>
      <c r="BG2073" s="184"/>
      <c r="BJ2073" s="184"/>
      <c r="BK2073" s="184"/>
      <c r="BN2073" s="184"/>
      <c r="BO2073" s="184"/>
      <c r="BR2073" s="184"/>
      <c r="BS2073" s="184"/>
      <c r="BV2073" s="184"/>
      <c r="BW2073" s="184"/>
      <c r="BZ2073" s="184"/>
      <c r="CA2073" s="184"/>
      <c r="CD2073" s="184"/>
      <c r="CE2073" s="184"/>
      <c r="CL2073" s="183"/>
      <c r="CP2073" s="183"/>
      <c r="CT2073" s="71"/>
    </row>
    <row r="2074" spans="6:98">
      <c r="F2074" s="183"/>
      <c r="S2074" s="184"/>
      <c r="T2074" s="184"/>
      <c r="U2074" s="184"/>
      <c r="V2074" s="184"/>
      <c r="W2074" s="184"/>
      <c r="X2074" s="184"/>
      <c r="Y2074" s="184"/>
      <c r="Z2074" s="184"/>
      <c r="AA2074" s="184"/>
      <c r="AB2074" s="184"/>
      <c r="AC2074" s="184"/>
      <c r="AD2074" s="184"/>
      <c r="AH2074" s="184"/>
      <c r="AI2074" s="184"/>
      <c r="AL2074" s="184"/>
      <c r="AM2074" s="184"/>
      <c r="AP2074" s="184"/>
      <c r="AQ2074" s="184"/>
      <c r="AT2074" s="184"/>
      <c r="AU2074" s="184"/>
      <c r="AX2074" s="184"/>
      <c r="AY2074" s="184"/>
      <c r="BB2074" s="184"/>
      <c r="BC2074" s="184"/>
      <c r="BF2074" s="184"/>
      <c r="BG2074" s="184"/>
      <c r="BJ2074" s="184"/>
      <c r="BK2074" s="184"/>
      <c r="BN2074" s="184"/>
      <c r="BO2074" s="184"/>
      <c r="BR2074" s="184"/>
      <c r="BS2074" s="184"/>
      <c r="BV2074" s="184"/>
      <c r="BW2074" s="184"/>
      <c r="BZ2074" s="184"/>
      <c r="CA2074" s="184"/>
      <c r="CD2074" s="184"/>
      <c r="CE2074" s="184"/>
      <c r="CL2074" s="183"/>
      <c r="CP2074" s="183"/>
      <c r="CT2074" s="71"/>
    </row>
    <row r="2075" spans="6:98">
      <c r="F2075" s="183"/>
      <c r="S2075" s="184"/>
      <c r="T2075" s="184"/>
      <c r="U2075" s="184"/>
      <c r="V2075" s="184"/>
      <c r="W2075" s="184"/>
      <c r="X2075" s="184"/>
      <c r="Y2075" s="184"/>
      <c r="Z2075" s="184"/>
      <c r="AA2075" s="184"/>
      <c r="AB2075" s="184"/>
      <c r="AC2075" s="184"/>
      <c r="AD2075" s="184"/>
      <c r="AH2075" s="184"/>
      <c r="AI2075" s="184"/>
      <c r="AL2075" s="184"/>
      <c r="AM2075" s="184"/>
      <c r="AP2075" s="184"/>
      <c r="AQ2075" s="184"/>
      <c r="AT2075" s="184"/>
      <c r="AU2075" s="184"/>
      <c r="AX2075" s="184"/>
      <c r="AY2075" s="184"/>
      <c r="BB2075" s="184"/>
      <c r="BC2075" s="184"/>
      <c r="BF2075" s="184"/>
      <c r="BG2075" s="184"/>
      <c r="BJ2075" s="184"/>
      <c r="BK2075" s="184"/>
      <c r="BN2075" s="184"/>
      <c r="BO2075" s="184"/>
      <c r="BR2075" s="184"/>
      <c r="BS2075" s="184"/>
      <c r="BV2075" s="184"/>
      <c r="BW2075" s="184"/>
      <c r="BZ2075" s="184"/>
      <c r="CA2075" s="184"/>
      <c r="CD2075" s="184"/>
      <c r="CE2075" s="184"/>
      <c r="CL2075" s="183"/>
      <c r="CP2075" s="183"/>
      <c r="CT2075" s="71"/>
    </row>
    <row r="2076" spans="6:98">
      <c r="F2076" s="183"/>
      <c r="S2076" s="184"/>
      <c r="T2076" s="184"/>
      <c r="U2076" s="184"/>
      <c r="V2076" s="184"/>
      <c r="W2076" s="184"/>
      <c r="X2076" s="184"/>
      <c r="Y2076" s="184"/>
      <c r="Z2076" s="184"/>
      <c r="AA2076" s="184"/>
      <c r="AB2076" s="184"/>
      <c r="AC2076" s="184"/>
      <c r="AD2076" s="184"/>
      <c r="AH2076" s="184"/>
      <c r="AI2076" s="184"/>
      <c r="AL2076" s="184"/>
      <c r="AM2076" s="184"/>
      <c r="AP2076" s="184"/>
      <c r="AQ2076" s="184"/>
      <c r="AT2076" s="184"/>
      <c r="AU2076" s="184"/>
      <c r="AX2076" s="184"/>
      <c r="AY2076" s="184"/>
      <c r="BB2076" s="184"/>
      <c r="BC2076" s="184"/>
      <c r="BF2076" s="184"/>
      <c r="BG2076" s="184"/>
      <c r="BJ2076" s="184"/>
      <c r="BK2076" s="184"/>
      <c r="BN2076" s="184"/>
      <c r="BO2076" s="184"/>
      <c r="BR2076" s="184"/>
      <c r="BS2076" s="184"/>
      <c r="BV2076" s="184"/>
      <c r="BW2076" s="184"/>
      <c r="BZ2076" s="184"/>
      <c r="CA2076" s="184"/>
      <c r="CD2076" s="184"/>
      <c r="CE2076" s="184"/>
      <c r="CL2076" s="183"/>
      <c r="CP2076" s="183"/>
      <c r="CT2076" s="71"/>
    </row>
    <row r="2077" spans="6:98">
      <c r="F2077" s="183"/>
      <c r="S2077" s="184"/>
      <c r="T2077" s="184"/>
      <c r="U2077" s="184"/>
      <c r="V2077" s="184"/>
      <c r="W2077" s="184"/>
      <c r="X2077" s="184"/>
      <c r="Y2077" s="184"/>
      <c r="Z2077" s="184"/>
      <c r="AA2077" s="184"/>
      <c r="AB2077" s="184"/>
      <c r="AC2077" s="184"/>
      <c r="AD2077" s="184"/>
      <c r="AH2077" s="184"/>
      <c r="AI2077" s="184"/>
      <c r="AL2077" s="184"/>
      <c r="AM2077" s="184"/>
      <c r="AP2077" s="184"/>
      <c r="AQ2077" s="184"/>
      <c r="AT2077" s="184"/>
      <c r="AU2077" s="184"/>
      <c r="AX2077" s="184"/>
      <c r="AY2077" s="184"/>
      <c r="BB2077" s="184"/>
      <c r="BC2077" s="184"/>
      <c r="BF2077" s="184"/>
      <c r="BG2077" s="184"/>
      <c r="BJ2077" s="184"/>
      <c r="BK2077" s="184"/>
      <c r="BN2077" s="184"/>
      <c r="BO2077" s="184"/>
      <c r="BR2077" s="184"/>
      <c r="BS2077" s="184"/>
      <c r="BV2077" s="184"/>
      <c r="BW2077" s="184"/>
      <c r="BZ2077" s="184"/>
      <c r="CA2077" s="184"/>
      <c r="CD2077" s="184"/>
      <c r="CE2077" s="184"/>
      <c r="CL2077" s="183"/>
      <c r="CP2077" s="183"/>
      <c r="CT2077" s="71"/>
    </row>
    <row r="2078" spans="6:98">
      <c r="F2078" s="183"/>
      <c r="S2078" s="184"/>
      <c r="T2078" s="184"/>
      <c r="U2078" s="184"/>
      <c r="V2078" s="184"/>
      <c r="W2078" s="184"/>
      <c r="X2078" s="184"/>
      <c r="Y2078" s="184"/>
      <c r="Z2078" s="184"/>
      <c r="AA2078" s="184"/>
      <c r="AB2078" s="184"/>
      <c r="AC2078" s="184"/>
      <c r="AD2078" s="184"/>
      <c r="AH2078" s="184"/>
      <c r="AI2078" s="184"/>
      <c r="AL2078" s="184"/>
      <c r="AM2078" s="184"/>
      <c r="AP2078" s="184"/>
      <c r="AQ2078" s="184"/>
      <c r="AT2078" s="184"/>
      <c r="AU2078" s="184"/>
      <c r="AX2078" s="184"/>
      <c r="AY2078" s="184"/>
      <c r="BB2078" s="184"/>
      <c r="BC2078" s="184"/>
      <c r="BF2078" s="184"/>
      <c r="BG2078" s="184"/>
      <c r="BJ2078" s="184"/>
      <c r="BK2078" s="184"/>
      <c r="BN2078" s="184"/>
      <c r="BO2078" s="184"/>
      <c r="BR2078" s="184"/>
      <c r="BS2078" s="184"/>
      <c r="BV2078" s="184"/>
      <c r="BW2078" s="184"/>
      <c r="BZ2078" s="184"/>
      <c r="CA2078" s="184"/>
      <c r="CD2078" s="184"/>
      <c r="CE2078" s="184"/>
      <c r="CL2078" s="183"/>
      <c r="CP2078" s="183"/>
      <c r="CT2078" s="71"/>
    </row>
    <row r="2079" spans="6:98">
      <c r="F2079" s="183"/>
      <c r="S2079" s="184"/>
      <c r="T2079" s="184"/>
      <c r="U2079" s="184"/>
      <c r="V2079" s="184"/>
      <c r="W2079" s="184"/>
      <c r="X2079" s="184"/>
      <c r="Y2079" s="184"/>
      <c r="Z2079" s="184"/>
      <c r="AA2079" s="184"/>
      <c r="AB2079" s="184"/>
      <c r="AC2079" s="184"/>
      <c r="AD2079" s="184"/>
      <c r="AH2079" s="184"/>
      <c r="AI2079" s="184"/>
      <c r="AL2079" s="184"/>
      <c r="AM2079" s="184"/>
      <c r="AP2079" s="184"/>
      <c r="AQ2079" s="184"/>
      <c r="AT2079" s="184"/>
      <c r="AU2079" s="184"/>
      <c r="AX2079" s="184"/>
      <c r="AY2079" s="184"/>
      <c r="BB2079" s="184"/>
      <c r="BC2079" s="184"/>
      <c r="BF2079" s="184"/>
      <c r="BG2079" s="184"/>
      <c r="BJ2079" s="184"/>
      <c r="BK2079" s="184"/>
      <c r="BN2079" s="184"/>
      <c r="BO2079" s="184"/>
      <c r="BR2079" s="184"/>
      <c r="BS2079" s="184"/>
      <c r="BV2079" s="184"/>
      <c r="BW2079" s="184"/>
      <c r="BZ2079" s="184"/>
      <c r="CA2079" s="184"/>
      <c r="CD2079" s="184"/>
      <c r="CE2079" s="184"/>
      <c r="CL2079" s="183"/>
      <c r="CP2079" s="183"/>
      <c r="CT2079" s="71"/>
    </row>
    <row r="2080" spans="6:98">
      <c r="F2080" s="183"/>
      <c r="S2080" s="184"/>
      <c r="T2080" s="184"/>
      <c r="U2080" s="184"/>
      <c r="V2080" s="184"/>
      <c r="W2080" s="184"/>
      <c r="X2080" s="184"/>
      <c r="Y2080" s="184"/>
      <c r="Z2080" s="184"/>
      <c r="AA2080" s="184"/>
      <c r="AB2080" s="184"/>
      <c r="AC2080" s="184"/>
      <c r="AD2080" s="184"/>
      <c r="AH2080" s="184"/>
      <c r="AI2080" s="184"/>
      <c r="AL2080" s="184"/>
      <c r="AM2080" s="184"/>
      <c r="AP2080" s="184"/>
      <c r="AQ2080" s="184"/>
      <c r="AT2080" s="184"/>
      <c r="AU2080" s="184"/>
      <c r="AX2080" s="184"/>
      <c r="AY2080" s="184"/>
      <c r="BB2080" s="184"/>
      <c r="BC2080" s="184"/>
      <c r="BF2080" s="184"/>
      <c r="BG2080" s="184"/>
      <c r="BJ2080" s="184"/>
      <c r="BK2080" s="184"/>
      <c r="BN2080" s="184"/>
      <c r="BO2080" s="184"/>
      <c r="BR2080" s="184"/>
      <c r="BS2080" s="184"/>
      <c r="BV2080" s="184"/>
      <c r="BW2080" s="184"/>
      <c r="BZ2080" s="184"/>
      <c r="CA2080" s="184"/>
      <c r="CD2080" s="184"/>
      <c r="CE2080" s="184"/>
      <c r="CL2080" s="183"/>
      <c r="CP2080" s="183"/>
      <c r="CT2080" s="71"/>
    </row>
    <row r="2081" spans="6:98">
      <c r="F2081" s="183"/>
      <c r="S2081" s="184"/>
      <c r="T2081" s="184"/>
      <c r="U2081" s="184"/>
      <c r="V2081" s="184"/>
      <c r="W2081" s="184"/>
      <c r="X2081" s="184"/>
      <c r="Y2081" s="184"/>
      <c r="Z2081" s="184"/>
      <c r="AA2081" s="184"/>
      <c r="AB2081" s="184"/>
      <c r="AC2081" s="184"/>
      <c r="AD2081" s="184"/>
      <c r="AH2081" s="184"/>
      <c r="AI2081" s="184"/>
      <c r="AL2081" s="184"/>
      <c r="AM2081" s="184"/>
      <c r="AP2081" s="184"/>
      <c r="AQ2081" s="184"/>
      <c r="AT2081" s="184"/>
      <c r="AU2081" s="184"/>
      <c r="AX2081" s="184"/>
      <c r="AY2081" s="184"/>
      <c r="BB2081" s="184"/>
      <c r="BC2081" s="184"/>
      <c r="BF2081" s="184"/>
      <c r="BG2081" s="184"/>
      <c r="BJ2081" s="184"/>
      <c r="BK2081" s="184"/>
      <c r="BN2081" s="184"/>
      <c r="BO2081" s="184"/>
      <c r="BR2081" s="184"/>
      <c r="BS2081" s="184"/>
      <c r="BV2081" s="184"/>
      <c r="BW2081" s="184"/>
      <c r="BZ2081" s="184"/>
      <c r="CA2081" s="184"/>
      <c r="CD2081" s="184"/>
      <c r="CE2081" s="184"/>
      <c r="CL2081" s="183"/>
      <c r="CP2081" s="183"/>
      <c r="CT2081" s="71"/>
    </row>
    <row r="2082" spans="6:98">
      <c r="F2082" s="183"/>
      <c r="S2082" s="184"/>
      <c r="T2082" s="184"/>
      <c r="U2082" s="184"/>
      <c r="V2082" s="184"/>
      <c r="W2082" s="184"/>
      <c r="X2082" s="184"/>
      <c r="Y2082" s="184"/>
      <c r="Z2082" s="184"/>
      <c r="AA2082" s="184"/>
      <c r="AB2082" s="184"/>
      <c r="AC2082" s="184"/>
      <c r="AD2082" s="184"/>
      <c r="AH2082" s="184"/>
      <c r="AI2082" s="184"/>
      <c r="AL2082" s="184"/>
      <c r="AM2082" s="184"/>
      <c r="AP2082" s="184"/>
      <c r="AQ2082" s="184"/>
      <c r="AT2082" s="184"/>
      <c r="AU2082" s="184"/>
      <c r="AX2082" s="184"/>
      <c r="AY2082" s="184"/>
      <c r="BB2082" s="184"/>
      <c r="BC2082" s="184"/>
      <c r="BF2082" s="184"/>
      <c r="BG2082" s="184"/>
      <c r="BJ2082" s="184"/>
      <c r="BK2082" s="184"/>
      <c r="BN2082" s="184"/>
      <c r="BO2082" s="184"/>
      <c r="BR2082" s="184"/>
      <c r="BS2082" s="184"/>
      <c r="BV2082" s="184"/>
      <c r="BW2082" s="184"/>
      <c r="BZ2082" s="184"/>
      <c r="CA2082" s="184"/>
      <c r="CD2082" s="184"/>
      <c r="CE2082" s="184"/>
      <c r="CL2082" s="183"/>
      <c r="CP2082" s="183"/>
      <c r="CT2082" s="71"/>
    </row>
    <row r="2083" spans="6:98">
      <c r="F2083" s="183"/>
      <c r="S2083" s="184"/>
      <c r="T2083" s="184"/>
      <c r="U2083" s="184"/>
      <c r="V2083" s="184"/>
      <c r="W2083" s="184"/>
      <c r="X2083" s="184"/>
      <c r="Y2083" s="184"/>
      <c r="Z2083" s="184"/>
      <c r="AA2083" s="184"/>
      <c r="AB2083" s="184"/>
      <c r="AC2083" s="184"/>
      <c r="AD2083" s="184"/>
      <c r="AH2083" s="184"/>
      <c r="AI2083" s="184"/>
      <c r="AL2083" s="184"/>
      <c r="AM2083" s="184"/>
      <c r="AP2083" s="184"/>
      <c r="AQ2083" s="184"/>
      <c r="AT2083" s="184"/>
      <c r="AU2083" s="184"/>
      <c r="AX2083" s="184"/>
      <c r="AY2083" s="184"/>
      <c r="BB2083" s="184"/>
      <c r="BC2083" s="184"/>
      <c r="BF2083" s="184"/>
      <c r="BG2083" s="184"/>
      <c r="BJ2083" s="184"/>
      <c r="BK2083" s="184"/>
      <c r="BN2083" s="184"/>
      <c r="BO2083" s="184"/>
      <c r="BR2083" s="184"/>
      <c r="BS2083" s="184"/>
      <c r="BV2083" s="184"/>
      <c r="BW2083" s="184"/>
      <c r="BZ2083" s="184"/>
      <c r="CA2083" s="184"/>
      <c r="CD2083" s="184"/>
      <c r="CE2083" s="184"/>
      <c r="CL2083" s="183"/>
      <c r="CP2083" s="183"/>
      <c r="CT2083" s="71"/>
    </row>
    <row r="2084" spans="6:98">
      <c r="F2084" s="183"/>
      <c r="S2084" s="184"/>
      <c r="T2084" s="184"/>
      <c r="U2084" s="184"/>
      <c r="V2084" s="184"/>
      <c r="W2084" s="184"/>
      <c r="X2084" s="184"/>
      <c r="Y2084" s="184"/>
      <c r="Z2084" s="184"/>
      <c r="AA2084" s="184"/>
      <c r="AB2084" s="184"/>
      <c r="AC2084" s="184"/>
      <c r="AD2084" s="184"/>
      <c r="AH2084" s="184"/>
      <c r="AI2084" s="184"/>
      <c r="AL2084" s="184"/>
      <c r="AM2084" s="184"/>
      <c r="AP2084" s="184"/>
      <c r="AQ2084" s="184"/>
      <c r="AT2084" s="184"/>
      <c r="AU2084" s="184"/>
      <c r="AX2084" s="184"/>
      <c r="AY2084" s="184"/>
      <c r="BB2084" s="184"/>
      <c r="BC2084" s="184"/>
      <c r="BF2084" s="184"/>
      <c r="BG2084" s="184"/>
      <c r="BJ2084" s="184"/>
      <c r="BK2084" s="184"/>
      <c r="BN2084" s="184"/>
      <c r="BO2084" s="184"/>
      <c r="BR2084" s="184"/>
      <c r="BS2084" s="184"/>
      <c r="BV2084" s="184"/>
      <c r="BW2084" s="184"/>
      <c r="BZ2084" s="184"/>
      <c r="CA2084" s="184"/>
      <c r="CD2084" s="184"/>
      <c r="CE2084" s="184"/>
      <c r="CL2084" s="183"/>
      <c r="CP2084" s="183"/>
      <c r="CT2084" s="71"/>
    </row>
    <row r="2085" spans="6:98">
      <c r="F2085" s="183"/>
      <c r="S2085" s="184"/>
      <c r="T2085" s="184"/>
      <c r="U2085" s="184"/>
      <c r="V2085" s="184"/>
      <c r="W2085" s="184"/>
      <c r="X2085" s="184"/>
      <c r="Y2085" s="184"/>
      <c r="Z2085" s="184"/>
      <c r="AA2085" s="184"/>
      <c r="AB2085" s="184"/>
      <c r="AC2085" s="184"/>
      <c r="AD2085" s="184"/>
      <c r="AH2085" s="184"/>
      <c r="AI2085" s="184"/>
      <c r="AL2085" s="184"/>
      <c r="AM2085" s="184"/>
      <c r="AP2085" s="184"/>
      <c r="AQ2085" s="184"/>
      <c r="AT2085" s="184"/>
      <c r="AU2085" s="184"/>
      <c r="AX2085" s="184"/>
      <c r="AY2085" s="184"/>
      <c r="BB2085" s="184"/>
      <c r="BC2085" s="184"/>
      <c r="BF2085" s="184"/>
      <c r="BG2085" s="184"/>
      <c r="BJ2085" s="184"/>
      <c r="BK2085" s="184"/>
      <c r="BN2085" s="184"/>
      <c r="BO2085" s="184"/>
      <c r="BR2085" s="184"/>
      <c r="BS2085" s="184"/>
      <c r="BV2085" s="184"/>
      <c r="BW2085" s="184"/>
      <c r="BZ2085" s="184"/>
      <c r="CA2085" s="184"/>
      <c r="CD2085" s="184"/>
      <c r="CE2085" s="184"/>
      <c r="CL2085" s="183"/>
      <c r="CP2085" s="183"/>
      <c r="CT2085" s="71"/>
    </row>
    <row r="2086" spans="6:98">
      <c r="F2086" s="183"/>
      <c r="S2086" s="184"/>
      <c r="T2086" s="184"/>
      <c r="U2086" s="184"/>
      <c r="V2086" s="184"/>
      <c r="W2086" s="184"/>
      <c r="X2086" s="184"/>
      <c r="Y2086" s="184"/>
      <c r="Z2086" s="184"/>
      <c r="AA2086" s="184"/>
      <c r="AB2086" s="184"/>
      <c r="AC2086" s="184"/>
      <c r="AD2086" s="184"/>
      <c r="AH2086" s="184"/>
      <c r="AI2086" s="184"/>
      <c r="AL2086" s="184"/>
      <c r="AM2086" s="184"/>
      <c r="AP2086" s="184"/>
      <c r="AQ2086" s="184"/>
      <c r="AT2086" s="184"/>
      <c r="AU2086" s="184"/>
      <c r="AX2086" s="184"/>
      <c r="AY2086" s="184"/>
      <c r="BB2086" s="184"/>
      <c r="BC2086" s="184"/>
      <c r="BF2086" s="184"/>
      <c r="BG2086" s="184"/>
      <c r="BJ2086" s="184"/>
      <c r="BK2086" s="184"/>
      <c r="BN2086" s="184"/>
      <c r="BO2086" s="184"/>
      <c r="BR2086" s="184"/>
      <c r="BS2086" s="184"/>
      <c r="BV2086" s="184"/>
      <c r="BW2086" s="184"/>
      <c r="BZ2086" s="184"/>
      <c r="CA2086" s="184"/>
      <c r="CD2086" s="184"/>
      <c r="CE2086" s="184"/>
      <c r="CL2086" s="183"/>
      <c r="CP2086" s="183"/>
      <c r="CT2086" s="71"/>
    </row>
    <row r="2087" spans="6:98">
      <c r="F2087" s="183"/>
      <c r="S2087" s="184"/>
      <c r="T2087" s="184"/>
      <c r="U2087" s="184"/>
      <c r="V2087" s="184"/>
      <c r="W2087" s="184"/>
      <c r="X2087" s="184"/>
      <c r="Y2087" s="184"/>
      <c r="Z2087" s="184"/>
      <c r="AA2087" s="184"/>
      <c r="AB2087" s="184"/>
      <c r="AC2087" s="184"/>
      <c r="AD2087" s="184"/>
      <c r="AH2087" s="184"/>
      <c r="AI2087" s="184"/>
      <c r="AL2087" s="184"/>
      <c r="AM2087" s="184"/>
      <c r="AP2087" s="184"/>
      <c r="AQ2087" s="184"/>
      <c r="AT2087" s="184"/>
      <c r="AU2087" s="184"/>
      <c r="AX2087" s="184"/>
      <c r="AY2087" s="184"/>
      <c r="BB2087" s="184"/>
      <c r="BC2087" s="184"/>
      <c r="BF2087" s="184"/>
      <c r="BG2087" s="184"/>
      <c r="BJ2087" s="184"/>
      <c r="BK2087" s="184"/>
      <c r="BN2087" s="184"/>
      <c r="BO2087" s="184"/>
      <c r="BR2087" s="184"/>
      <c r="BS2087" s="184"/>
      <c r="BV2087" s="184"/>
      <c r="BW2087" s="184"/>
      <c r="BZ2087" s="184"/>
      <c r="CA2087" s="184"/>
      <c r="CD2087" s="184"/>
      <c r="CE2087" s="184"/>
      <c r="CL2087" s="183"/>
      <c r="CP2087" s="183"/>
      <c r="CT2087" s="71"/>
    </row>
    <row r="2088" spans="6:98">
      <c r="F2088" s="183"/>
      <c r="S2088" s="184"/>
      <c r="T2088" s="184"/>
      <c r="U2088" s="184"/>
      <c r="V2088" s="184"/>
      <c r="W2088" s="184"/>
      <c r="X2088" s="184"/>
      <c r="Y2088" s="184"/>
      <c r="Z2088" s="184"/>
      <c r="AA2088" s="184"/>
      <c r="AB2088" s="184"/>
      <c r="AC2088" s="184"/>
      <c r="AD2088" s="184"/>
      <c r="AH2088" s="184"/>
      <c r="AI2088" s="184"/>
      <c r="AL2088" s="184"/>
      <c r="AM2088" s="184"/>
      <c r="AP2088" s="184"/>
      <c r="AQ2088" s="184"/>
      <c r="AT2088" s="184"/>
      <c r="AU2088" s="184"/>
      <c r="AX2088" s="184"/>
      <c r="AY2088" s="184"/>
      <c r="BB2088" s="184"/>
      <c r="BC2088" s="184"/>
      <c r="BF2088" s="184"/>
      <c r="BG2088" s="184"/>
      <c r="BJ2088" s="184"/>
      <c r="BK2088" s="184"/>
      <c r="BN2088" s="184"/>
      <c r="BO2088" s="184"/>
      <c r="BR2088" s="184"/>
      <c r="BS2088" s="184"/>
      <c r="BV2088" s="184"/>
      <c r="BW2088" s="184"/>
      <c r="BZ2088" s="184"/>
      <c r="CA2088" s="184"/>
      <c r="CD2088" s="184"/>
      <c r="CE2088" s="184"/>
      <c r="CL2088" s="183"/>
      <c r="CP2088" s="183"/>
      <c r="CT2088" s="71"/>
    </row>
    <row r="2089" spans="6:98">
      <c r="F2089" s="183"/>
      <c r="S2089" s="184"/>
      <c r="T2089" s="184"/>
      <c r="U2089" s="184"/>
      <c r="V2089" s="184"/>
      <c r="W2089" s="184"/>
      <c r="X2089" s="184"/>
      <c r="Y2089" s="184"/>
      <c r="Z2089" s="184"/>
      <c r="AA2089" s="184"/>
      <c r="AB2089" s="184"/>
      <c r="AC2089" s="184"/>
      <c r="AD2089" s="184"/>
      <c r="AH2089" s="184"/>
      <c r="AI2089" s="184"/>
      <c r="AL2089" s="184"/>
      <c r="AM2089" s="184"/>
      <c r="AP2089" s="184"/>
      <c r="AQ2089" s="184"/>
      <c r="AT2089" s="184"/>
      <c r="AU2089" s="184"/>
      <c r="AX2089" s="184"/>
      <c r="AY2089" s="184"/>
      <c r="BB2089" s="184"/>
      <c r="BC2089" s="184"/>
      <c r="BF2089" s="184"/>
      <c r="BG2089" s="184"/>
      <c r="BJ2089" s="184"/>
      <c r="BK2089" s="184"/>
      <c r="BN2089" s="184"/>
      <c r="BO2089" s="184"/>
      <c r="BR2089" s="184"/>
      <c r="BS2089" s="184"/>
      <c r="BV2089" s="184"/>
      <c r="BW2089" s="184"/>
      <c r="BZ2089" s="184"/>
      <c r="CA2089" s="184"/>
      <c r="CD2089" s="184"/>
      <c r="CE2089" s="184"/>
      <c r="CL2089" s="183"/>
      <c r="CP2089" s="183"/>
      <c r="CT2089" s="71"/>
    </row>
    <row r="2090" spans="6:98">
      <c r="F2090" s="183"/>
      <c r="S2090" s="184"/>
      <c r="T2090" s="184"/>
      <c r="U2090" s="184"/>
      <c r="V2090" s="184"/>
      <c r="W2090" s="184"/>
      <c r="X2090" s="184"/>
      <c r="Y2090" s="184"/>
      <c r="Z2090" s="184"/>
      <c r="AA2090" s="184"/>
      <c r="AB2090" s="184"/>
      <c r="AC2090" s="184"/>
      <c r="AD2090" s="184"/>
      <c r="AH2090" s="184"/>
      <c r="AI2090" s="184"/>
      <c r="AL2090" s="184"/>
      <c r="AM2090" s="184"/>
      <c r="AP2090" s="184"/>
      <c r="AQ2090" s="184"/>
      <c r="AT2090" s="184"/>
      <c r="AU2090" s="184"/>
      <c r="AX2090" s="184"/>
      <c r="AY2090" s="184"/>
      <c r="BB2090" s="184"/>
      <c r="BC2090" s="184"/>
      <c r="BF2090" s="184"/>
      <c r="BG2090" s="184"/>
      <c r="BJ2090" s="184"/>
      <c r="BK2090" s="184"/>
      <c r="BN2090" s="184"/>
      <c r="BO2090" s="184"/>
      <c r="BR2090" s="184"/>
      <c r="BS2090" s="184"/>
      <c r="BV2090" s="184"/>
      <c r="BW2090" s="184"/>
      <c r="BZ2090" s="184"/>
      <c r="CA2090" s="184"/>
      <c r="CD2090" s="184"/>
      <c r="CE2090" s="184"/>
      <c r="CL2090" s="183"/>
      <c r="CP2090" s="183"/>
      <c r="CT2090" s="71"/>
    </row>
    <row r="2091" spans="6:98">
      <c r="F2091" s="183"/>
      <c r="S2091" s="184"/>
      <c r="T2091" s="184"/>
      <c r="U2091" s="184"/>
      <c r="V2091" s="184"/>
      <c r="W2091" s="184"/>
      <c r="X2091" s="184"/>
      <c r="Y2091" s="184"/>
      <c r="Z2091" s="184"/>
      <c r="AA2091" s="184"/>
      <c r="AB2091" s="184"/>
      <c r="AC2091" s="184"/>
      <c r="AD2091" s="184"/>
      <c r="AH2091" s="184"/>
      <c r="AI2091" s="184"/>
      <c r="AL2091" s="184"/>
      <c r="AM2091" s="184"/>
      <c r="AP2091" s="184"/>
      <c r="AQ2091" s="184"/>
      <c r="AT2091" s="184"/>
      <c r="AU2091" s="184"/>
      <c r="AX2091" s="184"/>
      <c r="AY2091" s="184"/>
      <c r="BB2091" s="184"/>
      <c r="BC2091" s="184"/>
      <c r="BF2091" s="184"/>
      <c r="BG2091" s="184"/>
      <c r="BJ2091" s="184"/>
      <c r="BK2091" s="184"/>
      <c r="BN2091" s="184"/>
      <c r="BO2091" s="184"/>
      <c r="BR2091" s="184"/>
      <c r="BS2091" s="184"/>
      <c r="BV2091" s="184"/>
      <c r="BW2091" s="184"/>
      <c r="BZ2091" s="184"/>
      <c r="CA2091" s="184"/>
      <c r="CD2091" s="184"/>
      <c r="CE2091" s="184"/>
      <c r="CL2091" s="183"/>
      <c r="CP2091" s="183"/>
      <c r="CT2091" s="71"/>
    </row>
    <row r="2092" spans="6:98">
      <c r="F2092" s="183"/>
      <c r="S2092" s="184"/>
      <c r="T2092" s="184"/>
      <c r="U2092" s="184"/>
      <c r="V2092" s="184"/>
      <c r="W2092" s="184"/>
      <c r="X2092" s="184"/>
      <c r="Y2092" s="184"/>
      <c r="Z2092" s="184"/>
      <c r="AA2092" s="184"/>
      <c r="AB2092" s="184"/>
      <c r="AC2092" s="184"/>
      <c r="AD2092" s="184"/>
      <c r="AH2092" s="184"/>
      <c r="AI2092" s="184"/>
      <c r="AL2092" s="184"/>
      <c r="AM2092" s="184"/>
      <c r="AP2092" s="184"/>
      <c r="AQ2092" s="184"/>
      <c r="AT2092" s="184"/>
      <c r="AU2092" s="184"/>
      <c r="AX2092" s="184"/>
      <c r="AY2092" s="184"/>
      <c r="BB2092" s="184"/>
      <c r="BC2092" s="184"/>
      <c r="BF2092" s="184"/>
      <c r="BG2092" s="184"/>
      <c r="BJ2092" s="184"/>
      <c r="BK2092" s="184"/>
      <c r="BN2092" s="184"/>
      <c r="BO2092" s="184"/>
      <c r="BR2092" s="184"/>
      <c r="BS2092" s="184"/>
      <c r="BV2092" s="184"/>
      <c r="BW2092" s="184"/>
      <c r="BZ2092" s="184"/>
      <c r="CA2092" s="184"/>
      <c r="CD2092" s="184"/>
      <c r="CE2092" s="184"/>
      <c r="CL2092" s="183"/>
      <c r="CP2092" s="183"/>
      <c r="CT2092" s="71"/>
    </row>
    <row r="2093" spans="6:98">
      <c r="F2093" s="183"/>
      <c r="S2093" s="184"/>
      <c r="T2093" s="184"/>
      <c r="U2093" s="184"/>
      <c r="V2093" s="184"/>
      <c r="W2093" s="184"/>
      <c r="X2093" s="184"/>
      <c r="Y2093" s="184"/>
      <c r="Z2093" s="184"/>
      <c r="AA2093" s="184"/>
      <c r="AB2093" s="184"/>
      <c r="AC2093" s="184"/>
      <c r="AD2093" s="184"/>
      <c r="AH2093" s="184"/>
      <c r="AI2093" s="184"/>
      <c r="AL2093" s="184"/>
      <c r="AM2093" s="184"/>
      <c r="AP2093" s="184"/>
      <c r="AQ2093" s="184"/>
      <c r="AT2093" s="184"/>
      <c r="AU2093" s="184"/>
      <c r="AX2093" s="184"/>
      <c r="AY2093" s="184"/>
      <c r="BB2093" s="184"/>
      <c r="BC2093" s="184"/>
      <c r="BF2093" s="184"/>
      <c r="BG2093" s="184"/>
      <c r="BJ2093" s="184"/>
      <c r="BK2093" s="184"/>
      <c r="BN2093" s="184"/>
      <c r="BO2093" s="184"/>
      <c r="BR2093" s="184"/>
      <c r="BS2093" s="184"/>
      <c r="BV2093" s="184"/>
      <c r="BW2093" s="184"/>
      <c r="BZ2093" s="184"/>
      <c r="CA2093" s="184"/>
      <c r="CD2093" s="184"/>
      <c r="CE2093" s="184"/>
      <c r="CL2093" s="183"/>
      <c r="CP2093" s="183"/>
      <c r="CT2093" s="71"/>
    </row>
    <row r="2094" spans="6:98">
      <c r="F2094" s="183"/>
      <c r="S2094" s="184"/>
      <c r="T2094" s="184"/>
      <c r="U2094" s="184"/>
      <c r="V2094" s="184"/>
      <c r="W2094" s="184"/>
      <c r="X2094" s="184"/>
      <c r="Y2094" s="184"/>
      <c r="Z2094" s="184"/>
      <c r="AA2094" s="184"/>
      <c r="AB2094" s="184"/>
      <c r="AC2094" s="184"/>
      <c r="AD2094" s="184"/>
      <c r="AH2094" s="184"/>
      <c r="AI2094" s="184"/>
      <c r="AL2094" s="184"/>
      <c r="AM2094" s="184"/>
      <c r="AP2094" s="184"/>
      <c r="AQ2094" s="184"/>
      <c r="AT2094" s="184"/>
      <c r="AU2094" s="184"/>
      <c r="AX2094" s="184"/>
      <c r="AY2094" s="184"/>
      <c r="BB2094" s="184"/>
      <c r="BC2094" s="184"/>
      <c r="BF2094" s="184"/>
      <c r="BG2094" s="184"/>
      <c r="BJ2094" s="184"/>
      <c r="BK2094" s="184"/>
      <c r="BN2094" s="184"/>
      <c r="BO2094" s="184"/>
      <c r="BR2094" s="184"/>
      <c r="BS2094" s="184"/>
      <c r="BV2094" s="184"/>
      <c r="BW2094" s="184"/>
      <c r="BZ2094" s="184"/>
      <c r="CA2094" s="184"/>
      <c r="CD2094" s="184"/>
      <c r="CE2094" s="184"/>
      <c r="CL2094" s="183"/>
      <c r="CP2094" s="183"/>
      <c r="CT2094" s="71"/>
    </row>
    <row r="2095" spans="6:98">
      <c r="F2095" s="183"/>
      <c r="S2095" s="184"/>
      <c r="T2095" s="184"/>
      <c r="U2095" s="184"/>
      <c r="V2095" s="184"/>
      <c r="W2095" s="184"/>
      <c r="X2095" s="184"/>
      <c r="Y2095" s="184"/>
      <c r="Z2095" s="184"/>
      <c r="AA2095" s="184"/>
      <c r="AB2095" s="184"/>
      <c r="AC2095" s="184"/>
      <c r="AD2095" s="184"/>
      <c r="AH2095" s="184"/>
      <c r="AI2095" s="184"/>
      <c r="AL2095" s="184"/>
      <c r="AM2095" s="184"/>
      <c r="AP2095" s="184"/>
      <c r="AQ2095" s="184"/>
      <c r="AT2095" s="184"/>
      <c r="AU2095" s="184"/>
      <c r="AX2095" s="184"/>
      <c r="AY2095" s="184"/>
      <c r="BB2095" s="184"/>
      <c r="BC2095" s="184"/>
      <c r="BF2095" s="184"/>
      <c r="BG2095" s="184"/>
      <c r="BJ2095" s="184"/>
      <c r="BK2095" s="184"/>
      <c r="BN2095" s="184"/>
      <c r="BO2095" s="184"/>
      <c r="BR2095" s="184"/>
      <c r="BS2095" s="184"/>
      <c r="BV2095" s="184"/>
      <c r="BW2095" s="184"/>
      <c r="BZ2095" s="184"/>
      <c r="CA2095" s="184"/>
      <c r="CD2095" s="184"/>
      <c r="CE2095" s="184"/>
      <c r="CL2095" s="183"/>
      <c r="CP2095" s="183"/>
      <c r="CT2095" s="71"/>
    </row>
    <row r="2096" spans="6:98">
      <c r="F2096" s="183"/>
      <c r="S2096" s="184"/>
      <c r="T2096" s="184"/>
      <c r="U2096" s="184"/>
      <c r="V2096" s="184"/>
      <c r="W2096" s="184"/>
      <c r="X2096" s="184"/>
      <c r="Y2096" s="184"/>
      <c r="Z2096" s="184"/>
      <c r="AA2096" s="184"/>
      <c r="AB2096" s="184"/>
      <c r="AC2096" s="184"/>
      <c r="AD2096" s="184"/>
      <c r="AH2096" s="184"/>
      <c r="AI2096" s="184"/>
      <c r="AL2096" s="184"/>
      <c r="AM2096" s="184"/>
      <c r="AP2096" s="184"/>
      <c r="AQ2096" s="184"/>
      <c r="AT2096" s="184"/>
      <c r="AU2096" s="184"/>
      <c r="AX2096" s="184"/>
      <c r="AY2096" s="184"/>
      <c r="BB2096" s="184"/>
      <c r="BC2096" s="184"/>
      <c r="BF2096" s="184"/>
      <c r="BG2096" s="184"/>
      <c r="BJ2096" s="184"/>
      <c r="BK2096" s="184"/>
      <c r="BN2096" s="184"/>
      <c r="BO2096" s="184"/>
      <c r="BR2096" s="184"/>
      <c r="BS2096" s="184"/>
      <c r="BV2096" s="184"/>
      <c r="BW2096" s="184"/>
      <c r="BZ2096" s="184"/>
      <c r="CA2096" s="184"/>
      <c r="CD2096" s="184"/>
      <c r="CE2096" s="184"/>
      <c r="CL2096" s="183"/>
      <c r="CP2096" s="183"/>
      <c r="CT2096" s="71"/>
    </row>
    <row r="2097" spans="6:98">
      <c r="F2097" s="183"/>
      <c r="S2097" s="184"/>
      <c r="T2097" s="184"/>
      <c r="U2097" s="184"/>
      <c r="V2097" s="184"/>
      <c r="W2097" s="184"/>
      <c r="X2097" s="184"/>
      <c r="Y2097" s="184"/>
      <c r="Z2097" s="184"/>
      <c r="AA2097" s="184"/>
      <c r="AB2097" s="184"/>
      <c r="AC2097" s="184"/>
      <c r="AD2097" s="184"/>
      <c r="AH2097" s="184"/>
      <c r="AI2097" s="184"/>
      <c r="AL2097" s="184"/>
      <c r="AM2097" s="184"/>
      <c r="AP2097" s="184"/>
      <c r="AQ2097" s="184"/>
      <c r="AT2097" s="184"/>
      <c r="AU2097" s="184"/>
      <c r="AX2097" s="184"/>
      <c r="AY2097" s="184"/>
      <c r="BB2097" s="184"/>
      <c r="BC2097" s="184"/>
      <c r="BF2097" s="184"/>
      <c r="BG2097" s="184"/>
      <c r="BJ2097" s="184"/>
      <c r="BK2097" s="184"/>
      <c r="BN2097" s="184"/>
      <c r="BO2097" s="184"/>
      <c r="BR2097" s="184"/>
      <c r="BS2097" s="184"/>
      <c r="BV2097" s="184"/>
      <c r="BW2097" s="184"/>
      <c r="BZ2097" s="184"/>
      <c r="CA2097" s="184"/>
      <c r="CD2097" s="184"/>
      <c r="CE2097" s="184"/>
      <c r="CL2097" s="183"/>
      <c r="CP2097" s="183"/>
      <c r="CT2097" s="71"/>
    </row>
    <row r="2098" spans="6:98">
      <c r="F2098" s="183"/>
      <c r="S2098" s="184"/>
      <c r="T2098" s="184"/>
      <c r="U2098" s="184"/>
      <c r="V2098" s="184"/>
      <c r="W2098" s="184"/>
      <c r="X2098" s="184"/>
      <c r="Y2098" s="184"/>
      <c r="Z2098" s="184"/>
      <c r="AA2098" s="184"/>
      <c r="AB2098" s="184"/>
      <c r="AC2098" s="184"/>
      <c r="AD2098" s="184"/>
      <c r="AH2098" s="184"/>
      <c r="AI2098" s="184"/>
      <c r="AL2098" s="184"/>
      <c r="AM2098" s="184"/>
      <c r="AP2098" s="184"/>
      <c r="AQ2098" s="184"/>
      <c r="AT2098" s="184"/>
      <c r="AU2098" s="184"/>
      <c r="AX2098" s="184"/>
      <c r="AY2098" s="184"/>
      <c r="BB2098" s="184"/>
      <c r="BC2098" s="184"/>
      <c r="BF2098" s="184"/>
      <c r="BG2098" s="184"/>
      <c r="BJ2098" s="184"/>
      <c r="BK2098" s="184"/>
      <c r="BN2098" s="184"/>
      <c r="BO2098" s="184"/>
      <c r="BR2098" s="184"/>
      <c r="BS2098" s="184"/>
      <c r="BV2098" s="184"/>
      <c r="BW2098" s="184"/>
      <c r="BZ2098" s="184"/>
      <c r="CA2098" s="184"/>
      <c r="CD2098" s="184"/>
      <c r="CE2098" s="184"/>
      <c r="CL2098" s="183"/>
      <c r="CP2098" s="183"/>
      <c r="CT2098" s="71"/>
    </row>
    <row r="2099" spans="6:98">
      <c r="F2099" s="183"/>
      <c r="S2099" s="184"/>
      <c r="T2099" s="184"/>
      <c r="U2099" s="184"/>
      <c r="V2099" s="184"/>
      <c r="W2099" s="184"/>
      <c r="X2099" s="184"/>
      <c r="Y2099" s="184"/>
      <c r="Z2099" s="184"/>
      <c r="AA2099" s="184"/>
      <c r="AB2099" s="184"/>
      <c r="AC2099" s="184"/>
      <c r="AD2099" s="184"/>
      <c r="AH2099" s="184"/>
      <c r="AI2099" s="184"/>
      <c r="AL2099" s="184"/>
      <c r="AM2099" s="184"/>
      <c r="AP2099" s="184"/>
      <c r="AQ2099" s="184"/>
      <c r="AT2099" s="184"/>
      <c r="AU2099" s="184"/>
      <c r="AX2099" s="184"/>
      <c r="AY2099" s="184"/>
      <c r="BB2099" s="184"/>
      <c r="BC2099" s="184"/>
      <c r="BF2099" s="184"/>
      <c r="BG2099" s="184"/>
      <c r="BJ2099" s="184"/>
      <c r="BK2099" s="184"/>
      <c r="BN2099" s="184"/>
      <c r="BO2099" s="184"/>
      <c r="BR2099" s="184"/>
      <c r="BS2099" s="184"/>
      <c r="BV2099" s="184"/>
      <c r="BW2099" s="184"/>
      <c r="BZ2099" s="184"/>
      <c r="CA2099" s="184"/>
      <c r="CD2099" s="184"/>
      <c r="CE2099" s="184"/>
      <c r="CL2099" s="183"/>
      <c r="CP2099" s="183"/>
      <c r="CT2099" s="71"/>
    </row>
    <row r="2100" spans="6:98">
      <c r="F2100" s="183"/>
      <c r="S2100" s="184"/>
      <c r="T2100" s="184"/>
      <c r="U2100" s="184"/>
      <c r="V2100" s="184"/>
      <c r="W2100" s="184"/>
      <c r="X2100" s="184"/>
      <c r="Y2100" s="184"/>
      <c r="Z2100" s="184"/>
      <c r="AA2100" s="184"/>
      <c r="AB2100" s="184"/>
      <c r="AC2100" s="184"/>
      <c r="AD2100" s="184"/>
      <c r="AH2100" s="184"/>
      <c r="AI2100" s="184"/>
      <c r="AL2100" s="184"/>
      <c r="AM2100" s="184"/>
      <c r="AP2100" s="184"/>
      <c r="AQ2100" s="184"/>
      <c r="AT2100" s="184"/>
      <c r="AU2100" s="184"/>
      <c r="AX2100" s="184"/>
      <c r="AY2100" s="184"/>
      <c r="BB2100" s="184"/>
      <c r="BC2100" s="184"/>
      <c r="BF2100" s="184"/>
      <c r="BG2100" s="184"/>
      <c r="BJ2100" s="184"/>
      <c r="BK2100" s="184"/>
      <c r="BN2100" s="184"/>
      <c r="BO2100" s="184"/>
      <c r="BR2100" s="184"/>
      <c r="BS2100" s="184"/>
      <c r="BV2100" s="184"/>
      <c r="BW2100" s="184"/>
      <c r="BZ2100" s="184"/>
      <c r="CA2100" s="184"/>
      <c r="CD2100" s="184"/>
      <c r="CE2100" s="184"/>
      <c r="CL2100" s="183"/>
      <c r="CP2100" s="183"/>
      <c r="CT2100" s="71"/>
    </row>
    <row r="2101" spans="6:98">
      <c r="F2101" s="183"/>
      <c r="S2101" s="184"/>
      <c r="T2101" s="184"/>
      <c r="U2101" s="184"/>
      <c r="V2101" s="184"/>
      <c r="W2101" s="184"/>
      <c r="X2101" s="184"/>
      <c r="Y2101" s="184"/>
      <c r="Z2101" s="184"/>
      <c r="AA2101" s="184"/>
      <c r="AB2101" s="184"/>
      <c r="AC2101" s="184"/>
      <c r="AD2101" s="184"/>
      <c r="AH2101" s="184"/>
      <c r="AI2101" s="184"/>
      <c r="AL2101" s="184"/>
      <c r="AM2101" s="184"/>
      <c r="AP2101" s="184"/>
      <c r="AQ2101" s="184"/>
      <c r="AT2101" s="184"/>
      <c r="AU2101" s="184"/>
      <c r="AX2101" s="184"/>
      <c r="AY2101" s="184"/>
      <c r="BB2101" s="184"/>
      <c r="BC2101" s="184"/>
      <c r="BF2101" s="184"/>
      <c r="BG2101" s="184"/>
      <c r="BJ2101" s="184"/>
      <c r="BK2101" s="184"/>
      <c r="BN2101" s="184"/>
      <c r="BO2101" s="184"/>
      <c r="BR2101" s="184"/>
      <c r="BS2101" s="184"/>
      <c r="BV2101" s="184"/>
      <c r="BW2101" s="184"/>
      <c r="BZ2101" s="184"/>
      <c r="CA2101" s="184"/>
      <c r="CD2101" s="184"/>
      <c r="CE2101" s="184"/>
      <c r="CL2101" s="183"/>
      <c r="CP2101" s="183"/>
      <c r="CT2101" s="71"/>
    </row>
    <row r="2102" spans="6:98">
      <c r="F2102" s="183"/>
      <c r="S2102" s="184"/>
      <c r="T2102" s="184"/>
      <c r="U2102" s="184"/>
      <c r="V2102" s="184"/>
      <c r="W2102" s="184"/>
      <c r="X2102" s="184"/>
      <c r="Y2102" s="184"/>
      <c r="Z2102" s="184"/>
      <c r="AA2102" s="184"/>
      <c r="AB2102" s="184"/>
      <c r="AC2102" s="184"/>
      <c r="AD2102" s="184"/>
      <c r="AH2102" s="184"/>
      <c r="AI2102" s="184"/>
      <c r="AL2102" s="184"/>
      <c r="AM2102" s="184"/>
      <c r="AP2102" s="184"/>
      <c r="AQ2102" s="184"/>
      <c r="AT2102" s="184"/>
      <c r="AU2102" s="184"/>
      <c r="AX2102" s="184"/>
      <c r="AY2102" s="184"/>
      <c r="BB2102" s="184"/>
      <c r="BC2102" s="184"/>
      <c r="BF2102" s="184"/>
      <c r="BG2102" s="184"/>
      <c r="BJ2102" s="184"/>
      <c r="BK2102" s="184"/>
      <c r="BN2102" s="184"/>
      <c r="BO2102" s="184"/>
      <c r="BR2102" s="184"/>
      <c r="BS2102" s="184"/>
      <c r="BV2102" s="184"/>
      <c r="BW2102" s="184"/>
      <c r="BZ2102" s="184"/>
      <c r="CA2102" s="184"/>
      <c r="CD2102" s="184"/>
      <c r="CE2102" s="184"/>
      <c r="CL2102" s="183"/>
      <c r="CP2102" s="183"/>
      <c r="CT2102" s="71"/>
    </row>
    <row r="2103" spans="6:98">
      <c r="F2103" s="183"/>
      <c r="S2103" s="184"/>
      <c r="T2103" s="184"/>
      <c r="U2103" s="184"/>
      <c r="V2103" s="184"/>
      <c r="W2103" s="184"/>
      <c r="X2103" s="184"/>
      <c r="Y2103" s="184"/>
      <c r="Z2103" s="184"/>
      <c r="AA2103" s="184"/>
      <c r="AB2103" s="184"/>
      <c r="AC2103" s="184"/>
      <c r="AD2103" s="184"/>
      <c r="AH2103" s="184"/>
      <c r="AI2103" s="184"/>
      <c r="AL2103" s="184"/>
      <c r="AM2103" s="184"/>
      <c r="AP2103" s="184"/>
      <c r="AQ2103" s="184"/>
      <c r="AT2103" s="184"/>
      <c r="AU2103" s="184"/>
      <c r="AX2103" s="184"/>
      <c r="AY2103" s="184"/>
      <c r="BB2103" s="184"/>
      <c r="BC2103" s="184"/>
      <c r="BF2103" s="184"/>
      <c r="BG2103" s="184"/>
      <c r="BJ2103" s="184"/>
      <c r="BK2103" s="184"/>
      <c r="BN2103" s="184"/>
      <c r="BO2103" s="184"/>
      <c r="BR2103" s="184"/>
      <c r="BS2103" s="184"/>
      <c r="BV2103" s="184"/>
      <c r="BW2103" s="184"/>
      <c r="BZ2103" s="184"/>
      <c r="CA2103" s="184"/>
      <c r="CD2103" s="184"/>
      <c r="CE2103" s="184"/>
      <c r="CL2103" s="183"/>
      <c r="CP2103" s="183"/>
      <c r="CT2103" s="71"/>
    </row>
    <row r="2104" spans="6:98">
      <c r="F2104" s="183"/>
      <c r="S2104" s="184"/>
      <c r="T2104" s="184"/>
      <c r="U2104" s="184"/>
      <c r="V2104" s="184"/>
      <c r="W2104" s="184"/>
      <c r="X2104" s="184"/>
      <c r="Y2104" s="184"/>
      <c r="Z2104" s="184"/>
      <c r="AA2104" s="184"/>
      <c r="AB2104" s="184"/>
      <c r="AC2104" s="184"/>
      <c r="AD2104" s="184"/>
      <c r="AH2104" s="184"/>
      <c r="AI2104" s="184"/>
      <c r="AL2104" s="184"/>
      <c r="AM2104" s="184"/>
      <c r="AP2104" s="184"/>
      <c r="AQ2104" s="184"/>
      <c r="AT2104" s="184"/>
      <c r="AU2104" s="184"/>
      <c r="AX2104" s="184"/>
      <c r="AY2104" s="184"/>
      <c r="BB2104" s="184"/>
      <c r="BC2104" s="184"/>
      <c r="BF2104" s="184"/>
      <c r="BG2104" s="184"/>
      <c r="BJ2104" s="184"/>
      <c r="BK2104" s="184"/>
      <c r="BN2104" s="184"/>
      <c r="BO2104" s="184"/>
      <c r="BR2104" s="184"/>
      <c r="BS2104" s="184"/>
      <c r="BV2104" s="184"/>
      <c r="BW2104" s="184"/>
      <c r="BZ2104" s="184"/>
      <c r="CA2104" s="184"/>
      <c r="CD2104" s="184"/>
      <c r="CE2104" s="184"/>
      <c r="CL2104" s="183"/>
      <c r="CP2104" s="183"/>
      <c r="CT2104" s="71"/>
    </row>
    <row r="2105" spans="6:98">
      <c r="F2105" s="183"/>
      <c r="S2105" s="184"/>
      <c r="T2105" s="184"/>
      <c r="U2105" s="184"/>
      <c r="V2105" s="184"/>
      <c r="W2105" s="184"/>
      <c r="X2105" s="184"/>
      <c r="Y2105" s="184"/>
      <c r="Z2105" s="184"/>
      <c r="AA2105" s="184"/>
      <c r="AB2105" s="184"/>
      <c r="AC2105" s="184"/>
      <c r="AD2105" s="184"/>
      <c r="AH2105" s="184"/>
      <c r="AI2105" s="184"/>
      <c r="AL2105" s="184"/>
      <c r="AM2105" s="184"/>
      <c r="AP2105" s="184"/>
      <c r="AQ2105" s="184"/>
      <c r="AT2105" s="184"/>
      <c r="AU2105" s="184"/>
      <c r="AX2105" s="184"/>
      <c r="AY2105" s="184"/>
      <c r="BB2105" s="184"/>
      <c r="BC2105" s="184"/>
      <c r="BF2105" s="184"/>
      <c r="BG2105" s="184"/>
      <c r="BJ2105" s="184"/>
      <c r="BK2105" s="184"/>
      <c r="BN2105" s="184"/>
      <c r="BO2105" s="184"/>
      <c r="BR2105" s="184"/>
      <c r="BS2105" s="184"/>
      <c r="BV2105" s="184"/>
      <c r="BW2105" s="184"/>
      <c r="BZ2105" s="184"/>
      <c r="CA2105" s="184"/>
      <c r="CD2105" s="184"/>
      <c r="CE2105" s="184"/>
      <c r="CL2105" s="183"/>
      <c r="CP2105" s="183"/>
      <c r="CT2105" s="71"/>
    </row>
    <row r="2106" spans="6:98">
      <c r="F2106" s="183"/>
      <c r="S2106" s="184"/>
      <c r="T2106" s="184"/>
      <c r="U2106" s="184"/>
      <c r="V2106" s="184"/>
      <c r="W2106" s="184"/>
      <c r="X2106" s="184"/>
      <c r="Y2106" s="184"/>
      <c r="Z2106" s="184"/>
      <c r="AA2106" s="184"/>
      <c r="AB2106" s="184"/>
      <c r="AC2106" s="184"/>
      <c r="AD2106" s="184"/>
      <c r="AH2106" s="184"/>
      <c r="AI2106" s="184"/>
      <c r="AL2106" s="184"/>
      <c r="AM2106" s="184"/>
      <c r="AP2106" s="184"/>
      <c r="AQ2106" s="184"/>
      <c r="AT2106" s="184"/>
      <c r="AU2106" s="184"/>
      <c r="AX2106" s="184"/>
      <c r="AY2106" s="184"/>
      <c r="BB2106" s="184"/>
      <c r="BC2106" s="184"/>
      <c r="BF2106" s="184"/>
      <c r="BG2106" s="184"/>
      <c r="BJ2106" s="184"/>
      <c r="BK2106" s="184"/>
      <c r="BN2106" s="184"/>
      <c r="BO2106" s="184"/>
      <c r="BR2106" s="184"/>
      <c r="BS2106" s="184"/>
      <c r="BV2106" s="184"/>
      <c r="BW2106" s="184"/>
      <c r="BZ2106" s="184"/>
      <c r="CA2106" s="184"/>
      <c r="CD2106" s="184"/>
      <c r="CE2106" s="184"/>
      <c r="CL2106" s="183"/>
      <c r="CP2106" s="183"/>
      <c r="CT2106" s="71"/>
    </row>
    <row r="2107" spans="6:98">
      <c r="F2107" s="183"/>
      <c r="S2107" s="184"/>
      <c r="T2107" s="184"/>
      <c r="U2107" s="184"/>
      <c r="V2107" s="184"/>
      <c r="W2107" s="184"/>
      <c r="X2107" s="184"/>
      <c r="Y2107" s="184"/>
      <c r="Z2107" s="184"/>
      <c r="AA2107" s="184"/>
      <c r="AB2107" s="184"/>
      <c r="AC2107" s="184"/>
      <c r="AD2107" s="184"/>
      <c r="AH2107" s="184"/>
      <c r="AI2107" s="184"/>
      <c r="AL2107" s="184"/>
      <c r="AM2107" s="184"/>
      <c r="AP2107" s="184"/>
      <c r="AQ2107" s="184"/>
      <c r="AT2107" s="184"/>
      <c r="AU2107" s="184"/>
      <c r="AX2107" s="184"/>
      <c r="AY2107" s="184"/>
      <c r="BB2107" s="184"/>
      <c r="BC2107" s="184"/>
      <c r="BF2107" s="184"/>
      <c r="BG2107" s="184"/>
      <c r="BJ2107" s="184"/>
      <c r="BK2107" s="184"/>
      <c r="BN2107" s="184"/>
      <c r="BO2107" s="184"/>
      <c r="BR2107" s="184"/>
      <c r="BS2107" s="184"/>
      <c r="BV2107" s="184"/>
      <c r="BW2107" s="184"/>
      <c r="BZ2107" s="184"/>
      <c r="CA2107" s="184"/>
      <c r="CD2107" s="184"/>
      <c r="CE2107" s="184"/>
      <c r="CL2107" s="183"/>
      <c r="CP2107" s="183"/>
      <c r="CT2107" s="71"/>
    </row>
    <row r="2108" spans="6:98">
      <c r="F2108" s="183"/>
      <c r="S2108" s="184"/>
      <c r="T2108" s="184"/>
      <c r="U2108" s="184"/>
      <c r="V2108" s="184"/>
      <c r="W2108" s="184"/>
      <c r="X2108" s="184"/>
      <c r="Y2108" s="184"/>
      <c r="Z2108" s="184"/>
      <c r="AA2108" s="184"/>
      <c r="AB2108" s="184"/>
      <c r="AC2108" s="184"/>
      <c r="AD2108" s="184"/>
      <c r="AH2108" s="184"/>
      <c r="AI2108" s="184"/>
      <c r="AL2108" s="184"/>
      <c r="AM2108" s="184"/>
      <c r="AP2108" s="184"/>
      <c r="AQ2108" s="184"/>
      <c r="AT2108" s="184"/>
      <c r="AU2108" s="184"/>
      <c r="AX2108" s="184"/>
      <c r="AY2108" s="184"/>
      <c r="BB2108" s="184"/>
      <c r="BC2108" s="184"/>
      <c r="BF2108" s="184"/>
      <c r="BG2108" s="184"/>
      <c r="BJ2108" s="184"/>
      <c r="BK2108" s="184"/>
      <c r="BN2108" s="184"/>
      <c r="BO2108" s="184"/>
      <c r="BR2108" s="184"/>
      <c r="BS2108" s="184"/>
      <c r="BV2108" s="184"/>
      <c r="BW2108" s="184"/>
      <c r="BZ2108" s="184"/>
      <c r="CA2108" s="184"/>
      <c r="CD2108" s="184"/>
      <c r="CE2108" s="184"/>
      <c r="CL2108" s="183"/>
      <c r="CP2108" s="183"/>
      <c r="CT2108" s="71"/>
    </row>
    <row r="2109" spans="6:98">
      <c r="F2109" s="183"/>
      <c r="S2109" s="184"/>
      <c r="T2109" s="184"/>
      <c r="U2109" s="184"/>
      <c r="V2109" s="184"/>
      <c r="W2109" s="184"/>
      <c r="X2109" s="184"/>
      <c r="Y2109" s="184"/>
      <c r="Z2109" s="184"/>
      <c r="AA2109" s="184"/>
      <c r="AB2109" s="184"/>
      <c r="AC2109" s="184"/>
      <c r="AD2109" s="184"/>
      <c r="AH2109" s="184"/>
      <c r="AI2109" s="184"/>
      <c r="AL2109" s="184"/>
      <c r="AM2109" s="184"/>
      <c r="AP2109" s="184"/>
      <c r="AQ2109" s="184"/>
      <c r="AT2109" s="184"/>
      <c r="AU2109" s="184"/>
      <c r="AX2109" s="184"/>
      <c r="AY2109" s="184"/>
      <c r="BB2109" s="184"/>
      <c r="BC2109" s="184"/>
      <c r="BF2109" s="184"/>
      <c r="BG2109" s="184"/>
      <c r="BJ2109" s="184"/>
      <c r="BK2109" s="184"/>
      <c r="BN2109" s="184"/>
      <c r="BO2109" s="184"/>
      <c r="BR2109" s="184"/>
      <c r="BS2109" s="184"/>
      <c r="BV2109" s="184"/>
      <c r="BW2109" s="184"/>
      <c r="BZ2109" s="184"/>
      <c r="CA2109" s="184"/>
      <c r="CD2109" s="184"/>
      <c r="CE2109" s="184"/>
      <c r="CL2109" s="183"/>
      <c r="CP2109" s="183"/>
      <c r="CT2109" s="71"/>
    </row>
    <row r="2110" spans="6:98">
      <c r="F2110" s="183"/>
      <c r="S2110" s="184"/>
      <c r="T2110" s="184"/>
      <c r="U2110" s="184"/>
      <c r="V2110" s="184"/>
      <c r="W2110" s="184"/>
      <c r="X2110" s="184"/>
      <c r="Y2110" s="184"/>
      <c r="Z2110" s="184"/>
      <c r="AA2110" s="184"/>
      <c r="AB2110" s="184"/>
      <c r="AC2110" s="184"/>
      <c r="AD2110" s="184"/>
      <c r="AH2110" s="184"/>
      <c r="AI2110" s="184"/>
      <c r="AL2110" s="184"/>
      <c r="AM2110" s="184"/>
      <c r="AP2110" s="184"/>
      <c r="AQ2110" s="184"/>
      <c r="AT2110" s="184"/>
      <c r="AU2110" s="184"/>
      <c r="AX2110" s="184"/>
      <c r="AY2110" s="184"/>
      <c r="BB2110" s="184"/>
      <c r="BC2110" s="184"/>
      <c r="BF2110" s="184"/>
      <c r="BG2110" s="184"/>
      <c r="BJ2110" s="184"/>
      <c r="BK2110" s="184"/>
      <c r="BN2110" s="184"/>
      <c r="BO2110" s="184"/>
      <c r="BR2110" s="184"/>
      <c r="BS2110" s="184"/>
      <c r="BV2110" s="184"/>
      <c r="BW2110" s="184"/>
      <c r="BZ2110" s="184"/>
      <c r="CA2110" s="184"/>
      <c r="CD2110" s="184"/>
      <c r="CE2110" s="184"/>
      <c r="CL2110" s="183"/>
      <c r="CP2110" s="183"/>
      <c r="CT2110" s="71"/>
    </row>
    <row r="2111" spans="6:98">
      <c r="F2111" s="183"/>
      <c r="S2111" s="184"/>
      <c r="T2111" s="184"/>
      <c r="U2111" s="184"/>
      <c r="V2111" s="184"/>
      <c r="W2111" s="184"/>
      <c r="X2111" s="184"/>
      <c r="Y2111" s="184"/>
      <c r="Z2111" s="184"/>
      <c r="AA2111" s="184"/>
      <c r="AB2111" s="184"/>
      <c r="AC2111" s="184"/>
      <c r="AD2111" s="184"/>
      <c r="AH2111" s="184"/>
      <c r="AI2111" s="184"/>
      <c r="AL2111" s="184"/>
      <c r="AM2111" s="184"/>
      <c r="AP2111" s="184"/>
      <c r="AQ2111" s="184"/>
      <c r="AT2111" s="184"/>
      <c r="AU2111" s="184"/>
      <c r="AX2111" s="184"/>
      <c r="AY2111" s="184"/>
      <c r="BB2111" s="184"/>
      <c r="BC2111" s="184"/>
      <c r="BF2111" s="184"/>
      <c r="BG2111" s="184"/>
      <c r="BJ2111" s="184"/>
      <c r="BK2111" s="184"/>
      <c r="BN2111" s="184"/>
      <c r="BO2111" s="184"/>
      <c r="BR2111" s="184"/>
      <c r="BS2111" s="184"/>
      <c r="BV2111" s="184"/>
      <c r="BW2111" s="184"/>
      <c r="BZ2111" s="184"/>
      <c r="CA2111" s="184"/>
      <c r="CD2111" s="184"/>
      <c r="CE2111" s="184"/>
      <c r="CL2111" s="183"/>
      <c r="CP2111" s="183"/>
      <c r="CT2111" s="71"/>
    </row>
    <row r="2112" spans="6:98">
      <c r="F2112" s="183"/>
      <c r="S2112" s="184"/>
      <c r="T2112" s="184"/>
      <c r="U2112" s="184"/>
      <c r="V2112" s="184"/>
      <c r="W2112" s="184"/>
      <c r="X2112" s="184"/>
      <c r="Y2112" s="184"/>
      <c r="Z2112" s="184"/>
      <c r="AA2112" s="184"/>
      <c r="AB2112" s="184"/>
      <c r="AC2112" s="184"/>
      <c r="AD2112" s="184"/>
      <c r="AH2112" s="184"/>
      <c r="AI2112" s="184"/>
      <c r="AL2112" s="184"/>
      <c r="AM2112" s="184"/>
      <c r="AP2112" s="184"/>
      <c r="AQ2112" s="184"/>
      <c r="AT2112" s="184"/>
      <c r="AU2112" s="184"/>
      <c r="AX2112" s="184"/>
      <c r="AY2112" s="184"/>
      <c r="BB2112" s="184"/>
      <c r="BC2112" s="184"/>
      <c r="BF2112" s="184"/>
      <c r="BG2112" s="184"/>
      <c r="BJ2112" s="184"/>
      <c r="BK2112" s="184"/>
      <c r="BN2112" s="184"/>
      <c r="BO2112" s="184"/>
      <c r="BR2112" s="184"/>
      <c r="BS2112" s="184"/>
      <c r="BV2112" s="184"/>
      <c r="BW2112" s="184"/>
      <c r="BZ2112" s="184"/>
      <c r="CA2112" s="184"/>
      <c r="CD2112" s="184"/>
      <c r="CE2112" s="184"/>
      <c r="CL2112" s="183"/>
      <c r="CP2112" s="183"/>
      <c r="CT2112" s="71"/>
    </row>
    <row r="2113" spans="6:98">
      <c r="F2113" s="183"/>
      <c r="S2113" s="184"/>
      <c r="T2113" s="184"/>
      <c r="U2113" s="184"/>
      <c r="V2113" s="184"/>
      <c r="W2113" s="184"/>
      <c r="X2113" s="184"/>
      <c r="Y2113" s="184"/>
      <c r="Z2113" s="184"/>
      <c r="AA2113" s="184"/>
      <c r="AB2113" s="184"/>
      <c r="AC2113" s="184"/>
      <c r="AD2113" s="184"/>
      <c r="AH2113" s="184"/>
      <c r="AI2113" s="184"/>
      <c r="AL2113" s="184"/>
      <c r="AM2113" s="184"/>
      <c r="AP2113" s="184"/>
      <c r="AQ2113" s="184"/>
      <c r="AT2113" s="184"/>
      <c r="AU2113" s="184"/>
      <c r="AX2113" s="184"/>
      <c r="AY2113" s="184"/>
      <c r="BB2113" s="184"/>
      <c r="BC2113" s="184"/>
      <c r="BF2113" s="184"/>
      <c r="BG2113" s="184"/>
      <c r="BJ2113" s="184"/>
      <c r="BK2113" s="184"/>
      <c r="BN2113" s="184"/>
      <c r="BO2113" s="184"/>
      <c r="BR2113" s="184"/>
      <c r="BS2113" s="184"/>
      <c r="BV2113" s="184"/>
      <c r="BW2113" s="184"/>
      <c r="BZ2113" s="184"/>
      <c r="CA2113" s="184"/>
      <c r="CD2113" s="184"/>
      <c r="CE2113" s="184"/>
      <c r="CL2113" s="183"/>
      <c r="CP2113" s="183"/>
      <c r="CT2113" s="71"/>
    </row>
    <row r="2114" spans="6:98">
      <c r="F2114" s="183"/>
      <c r="S2114" s="184"/>
      <c r="T2114" s="184"/>
      <c r="U2114" s="184"/>
      <c r="V2114" s="184"/>
      <c r="W2114" s="184"/>
      <c r="X2114" s="184"/>
      <c r="Y2114" s="184"/>
      <c r="Z2114" s="184"/>
      <c r="AA2114" s="184"/>
      <c r="AB2114" s="184"/>
      <c r="AC2114" s="184"/>
      <c r="AD2114" s="184"/>
      <c r="AH2114" s="184"/>
      <c r="AI2114" s="184"/>
      <c r="AL2114" s="184"/>
      <c r="AM2114" s="184"/>
      <c r="AP2114" s="184"/>
      <c r="AQ2114" s="184"/>
      <c r="AT2114" s="184"/>
      <c r="AU2114" s="184"/>
      <c r="AX2114" s="184"/>
      <c r="AY2114" s="184"/>
      <c r="BB2114" s="184"/>
      <c r="BC2114" s="184"/>
      <c r="BF2114" s="184"/>
      <c r="BG2114" s="184"/>
      <c r="BJ2114" s="184"/>
      <c r="BK2114" s="184"/>
      <c r="BN2114" s="184"/>
      <c r="BO2114" s="184"/>
      <c r="BR2114" s="184"/>
      <c r="BS2114" s="184"/>
      <c r="BV2114" s="184"/>
      <c r="BW2114" s="184"/>
      <c r="BZ2114" s="184"/>
      <c r="CA2114" s="184"/>
      <c r="CD2114" s="184"/>
      <c r="CE2114" s="184"/>
      <c r="CL2114" s="183"/>
      <c r="CP2114" s="183"/>
      <c r="CT2114" s="71"/>
    </row>
    <row r="2115" spans="6:98">
      <c r="F2115" s="183"/>
      <c r="S2115" s="184"/>
      <c r="T2115" s="184"/>
      <c r="U2115" s="184"/>
      <c r="V2115" s="184"/>
      <c r="W2115" s="184"/>
      <c r="X2115" s="184"/>
      <c r="Y2115" s="184"/>
      <c r="Z2115" s="184"/>
      <c r="AA2115" s="184"/>
      <c r="AB2115" s="184"/>
      <c r="AC2115" s="184"/>
      <c r="AD2115" s="184"/>
      <c r="AH2115" s="184"/>
      <c r="AI2115" s="184"/>
      <c r="AL2115" s="184"/>
      <c r="AM2115" s="184"/>
      <c r="AP2115" s="184"/>
      <c r="AQ2115" s="184"/>
      <c r="AT2115" s="184"/>
      <c r="AU2115" s="184"/>
      <c r="AX2115" s="184"/>
      <c r="AY2115" s="184"/>
      <c r="BB2115" s="184"/>
      <c r="BC2115" s="184"/>
      <c r="BF2115" s="184"/>
      <c r="BG2115" s="184"/>
      <c r="BJ2115" s="184"/>
      <c r="BK2115" s="184"/>
      <c r="BN2115" s="184"/>
      <c r="BO2115" s="184"/>
      <c r="BR2115" s="184"/>
      <c r="BS2115" s="184"/>
      <c r="BV2115" s="184"/>
      <c r="BW2115" s="184"/>
      <c r="BZ2115" s="184"/>
      <c r="CA2115" s="184"/>
      <c r="CD2115" s="184"/>
      <c r="CE2115" s="184"/>
      <c r="CL2115" s="183"/>
      <c r="CP2115" s="183"/>
      <c r="CT2115" s="71"/>
    </row>
    <row r="2116" spans="6:98">
      <c r="F2116" s="183"/>
      <c r="S2116" s="184"/>
      <c r="T2116" s="184"/>
      <c r="U2116" s="184"/>
      <c r="V2116" s="184"/>
      <c r="W2116" s="184"/>
      <c r="X2116" s="184"/>
      <c r="Y2116" s="184"/>
      <c r="Z2116" s="184"/>
      <c r="AA2116" s="184"/>
      <c r="AB2116" s="184"/>
      <c r="AC2116" s="184"/>
      <c r="AD2116" s="184"/>
      <c r="AH2116" s="184"/>
      <c r="AI2116" s="184"/>
      <c r="AL2116" s="184"/>
      <c r="AM2116" s="184"/>
      <c r="AP2116" s="184"/>
      <c r="AQ2116" s="184"/>
      <c r="AT2116" s="184"/>
      <c r="AU2116" s="184"/>
      <c r="AX2116" s="184"/>
      <c r="AY2116" s="184"/>
      <c r="BB2116" s="184"/>
      <c r="BC2116" s="184"/>
      <c r="BF2116" s="184"/>
      <c r="BG2116" s="184"/>
      <c r="BJ2116" s="184"/>
      <c r="BK2116" s="184"/>
      <c r="BN2116" s="184"/>
      <c r="BO2116" s="184"/>
      <c r="BR2116" s="184"/>
      <c r="BS2116" s="184"/>
      <c r="BV2116" s="184"/>
      <c r="BW2116" s="184"/>
      <c r="BZ2116" s="184"/>
      <c r="CA2116" s="184"/>
      <c r="CD2116" s="184"/>
      <c r="CE2116" s="184"/>
      <c r="CL2116" s="183"/>
      <c r="CP2116" s="183"/>
      <c r="CT2116" s="71"/>
    </row>
    <row r="2117" spans="6:98">
      <c r="F2117" s="183"/>
      <c r="S2117" s="184"/>
      <c r="T2117" s="184"/>
      <c r="U2117" s="184"/>
      <c r="V2117" s="184"/>
      <c r="W2117" s="184"/>
      <c r="X2117" s="184"/>
      <c r="Y2117" s="184"/>
      <c r="Z2117" s="184"/>
      <c r="AA2117" s="184"/>
      <c r="AB2117" s="184"/>
      <c r="AC2117" s="184"/>
      <c r="AD2117" s="184"/>
      <c r="AH2117" s="184"/>
      <c r="AI2117" s="184"/>
      <c r="AL2117" s="184"/>
      <c r="AM2117" s="184"/>
      <c r="AP2117" s="184"/>
      <c r="AQ2117" s="184"/>
      <c r="AT2117" s="184"/>
      <c r="AU2117" s="184"/>
      <c r="AX2117" s="184"/>
      <c r="AY2117" s="184"/>
      <c r="BB2117" s="184"/>
      <c r="BC2117" s="184"/>
      <c r="BF2117" s="184"/>
      <c r="BG2117" s="184"/>
      <c r="BJ2117" s="184"/>
      <c r="BK2117" s="184"/>
      <c r="BN2117" s="184"/>
      <c r="BO2117" s="184"/>
      <c r="BR2117" s="184"/>
      <c r="BS2117" s="184"/>
      <c r="BV2117" s="184"/>
      <c r="BW2117" s="184"/>
      <c r="BZ2117" s="184"/>
      <c r="CA2117" s="184"/>
      <c r="CD2117" s="184"/>
      <c r="CE2117" s="184"/>
      <c r="CL2117" s="183"/>
      <c r="CP2117" s="183"/>
      <c r="CT2117" s="71"/>
    </row>
    <row r="2118" spans="6:98">
      <c r="F2118" s="183"/>
      <c r="S2118" s="184"/>
      <c r="T2118" s="184"/>
      <c r="U2118" s="184"/>
      <c r="V2118" s="184"/>
      <c r="W2118" s="184"/>
      <c r="X2118" s="184"/>
      <c r="Y2118" s="184"/>
      <c r="Z2118" s="184"/>
      <c r="AA2118" s="184"/>
      <c r="AB2118" s="184"/>
      <c r="AC2118" s="184"/>
      <c r="AD2118" s="184"/>
      <c r="AH2118" s="184"/>
      <c r="AI2118" s="184"/>
      <c r="AL2118" s="184"/>
      <c r="AM2118" s="184"/>
      <c r="AP2118" s="184"/>
      <c r="AQ2118" s="184"/>
      <c r="AT2118" s="184"/>
      <c r="AU2118" s="184"/>
      <c r="AX2118" s="184"/>
      <c r="AY2118" s="184"/>
      <c r="BB2118" s="184"/>
      <c r="BC2118" s="184"/>
      <c r="BF2118" s="184"/>
      <c r="BG2118" s="184"/>
      <c r="BJ2118" s="184"/>
      <c r="BK2118" s="184"/>
      <c r="BN2118" s="184"/>
      <c r="BO2118" s="184"/>
      <c r="BR2118" s="184"/>
      <c r="BS2118" s="184"/>
      <c r="BV2118" s="184"/>
      <c r="BW2118" s="184"/>
      <c r="BZ2118" s="184"/>
      <c r="CA2118" s="184"/>
      <c r="CD2118" s="184"/>
      <c r="CE2118" s="184"/>
      <c r="CL2118" s="183"/>
      <c r="CP2118" s="183"/>
      <c r="CT2118" s="71"/>
    </row>
    <row r="2119" spans="6:98">
      <c r="F2119" s="183"/>
      <c r="S2119" s="184"/>
      <c r="T2119" s="184"/>
      <c r="U2119" s="184"/>
      <c r="V2119" s="184"/>
      <c r="W2119" s="184"/>
      <c r="X2119" s="184"/>
      <c r="Y2119" s="184"/>
      <c r="Z2119" s="184"/>
      <c r="AA2119" s="184"/>
      <c r="AB2119" s="184"/>
      <c r="AC2119" s="184"/>
      <c r="AD2119" s="184"/>
      <c r="AH2119" s="184"/>
      <c r="AI2119" s="184"/>
      <c r="AL2119" s="184"/>
      <c r="AM2119" s="184"/>
      <c r="AP2119" s="184"/>
      <c r="AQ2119" s="184"/>
      <c r="AT2119" s="184"/>
      <c r="AU2119" s="184"/>
      <c r="AX2119" s="184"/>
      <c r="AY2119" s="184"/>
      <c r="BB2119" s="184"/>
      <c r="BC2119" s="184"/>
      <c r="BF2119" s="184"/>
      <c r="BG2119" s="184"/>
      <c r="BJ2119" s="184"/>
      <c r="BK2119" s="184"/>
      <c r="BN2119" s="184"/>
      <c r="BO2119" s="184"/>
      <c r="BR2119" s="184"/>
      <c r="BS2119" s="184"/>
      <c r="BV2119" s="184"/>
      <c r="BW2119" s="184"/>
      <c r="BZ2119" s="184"/>
      <c r="CA2119" s="184"/>
      <c r="CD2119" s="184"/>
      <c r="CE2119" s="184"/>
      <c r="CL2119" s="183"/>
      <c r="CP2119" s="183"/>
      <c r="CT2119" s="71"/>
    </row>
    <row r="2120" spans="6:98">
      <c r="F2120" s="183"/>
      <c r="S2120" s="184"/>
      <c r="T2120" s="184"/>
      <c r="U2120" s="184"/>
      <c r="V2120" s="184"/>
      <c r="W2120" s="184"/>
      <c r="X2120" s="184"/>
      <c r="Y2120" s="184"/>
      <c r="Z2120" s="184"/>
      <c r="AA2120" s="184"/>
      <c r="AB2120" s="184"/>
      <c r="AC2120" s="184"/>
      <c r="AD2120" s="184"/>
      <c r="AH2120" s="184"/>
      <c r="AI2120" s="184"/>
      <c r="AL2120" s="184"/>
      <c r="AM2120" s="184"/>
      <c r="AP2120" s="184"/>
      <c r="AQ2120" s="184"/>
      <c r="AT2120" s="184"/>
      <c r="AU2120" s="184"/>
      <c r="AX2120" s="184"/>
      <c r="AY2120" s="184"/>
      <c r="BB2120" s="184"/>
      <c r="BC2120" s="184"/>
      <c r="BF2120" s="184"/>
      <c r="BG2120" s="184"/>
      <c r="BJ2120" s="184"/>
      <c r="BK2120" s="184"/>
      <c r="BN2120" s="184"/>
      <c r="BO2120" s="184"/>
      <c r="BR2120" s="184"/>
      <c r="BS2120" s="184"/>
      <c r="BV2120" s="184"/>
      <c r="BW2120" s="184"/>
      <c r="BZ2120" s="184"/>
      <c r="CA2120" s="184"/>
      <c r="CD2120" s="184"/>
      <c r="CE2120" s="184"/>
      <c r="CL2120" s="183"/>
      <c r="CP2120" s="183"/>
      <c r="CT2120" s="71"/>
    </row>
    <row r="2121" spans="6:98">
      <c r="F2121" s="183"/>
      <c r="S2121" s="184"/>
      <c r="T2121" s="184"/>
      <c r="U2121" s="184"/>
      <c r="V2121" s="184"/>
      <c r="W2121" s="184"/>
      <c r="X2121" s="184"/>
      <c r="Y2121" s="184"/>
      <c r="Z2121" s="184"/>
      <c r="AA2121" s="184"/>
      <c r="AB2121" s="184"/>
      <c r="AC2121" s="184"/>
      <c r="AD2121" s="184"/>
      <c r="AH2121" s="184"/>
      <c r="AI2121" s="184"/>
      <c r="AL2121" s="184"/>
      <c r="AM2121" s="184"/>
      <c r="AP2121" s="184"/>
      <c r="AQ2121" s="184"/>
      <c r="AT2121" s="184"/>
      <c r="AU2121" s="184"/>
      <c r="AX2121" s="184"/>
      <c r="AY2121" s="184"/>
      <c r="BB2121" s="184"/>
      <c r="BC2121" s="184"/>
      <c r="BF2121" s="184"/>
      <c r="BG2121" s="184"/>
      <c r="BJ2121" s="184"/>
      <c r="BK2121" s="184"/>
      <c r="BN2121" s="184"/>
      <c r="BO2121" s="184"/>
      <c r="BR2121" s="184"/>
      <c r="BS2121" s="184"/>
      <c r="BV2121" s="184"/>
      <c r="BW2121" s="184"/>
      <c r="BZ2121" s="184"/>
      <c r="CA2121" s="184"/>
      <c r="CD2121" s="184"/>
      <c r="CE2121" s="184"/>
      <c r="CL2121" s="183"/>
      <c r="CP2121" s="183"/>
      <c r="CT2121" s="71"/>
    </row>
    <row r="2122" spans="6:98">
      <c r="F2122" s="183"/>
      <c r="S2122" s="184"/>
      <c r="T2122" s="184"/>
      <c r="U2122" s="184"/>
      <c r="V2122" s="184"/>
      <c r="W2122" s="184"/>
      <c r="X2122" s="184"/>
      <c r="Y2122" s="184"/>
      <c r="Z2122" s="184"/>
      <c r="AA2122" s="184"/>
      <c r="AB2122" s="184"/>
      <c r="AC2122" s="184"/>
      <c r="AD2122" s="184"/>
      <c r="AH2122" s="184"/>
      <c r="AI2122" s="184"/>
      <c r="AL2122" s="184"/>
      <c r="AM2122" s="184"/>
      <c r="AP2122" s="184"/>
      <c r="AQ2122" s="184"/>
      <c r="AT2122" s="184"/>
      <c r="AU2122" s="184"/>
      <c r="AX2122" s="184"/>
      <c r="AY2122" s="184"/>
      <c r="BB2122" s="184"/>
      <c r="BC2122" s="184"/>
      <c r="BF2122" s="184"/>
      <c r="BG2122" s="184"/>
      <c r="BJ2122" s="184"/>
      <c r="BK2122" s="184"/>
      <c r="BN2122" s="184"/>
      <c r="BO2122" s="184"/>
      <c r="BR2122" s="184"/>
      <c r="BS2122" s="184"/>
      <c r="BV2122" s="184"/>
      <c r="BW2122" s="184"/>
      <c r="BZ2122" s="184"/>
      <c r="CA2122" s="184"/>
      <c r="CD2122" s="184"/>
      <c r="CE2122" s="184"/>
      <c r="CL2122" s="183"/>
      <c r="CP2122" s="183"/>
      <c r="CT2122" s="71"/>
    </row>
    <row r="2123" spans="6:98">
      <c r="F2123" s="183"/>
      <c r="S2123" s="184"/>
      <c r="T2123" s="184"/>
      <c r="U2123" s="184"/>
      <c r="V2123" s="184"/>
      <c r="W2123" s="184"/>
      <c r="X2123" s="184"/>
      <c r="Y2123" s="184"/>
      <c r="Z2123" s="184"/>
      <c r="AA2123" s="184"/>
      <c r="AB2123" s="184"/>
      <c r="AC2123" s="184"/>
      <c r="AD2123" s="184"/>
      <c r="AH2123" s="184"/>
      <c r="AI2123" s="184"/>
      <c r="AL2123" s="184"/>
      <c r="AM2123" s="184"/>
      <c r="AP2123" s="184"/>
      <c r="AQ2123" s="184"/>
      <c r="AT2123" s="184"/>
      <c r="AU2123" s="184"/>
      <c r="AX2123" s="184"/>
      <c r="AY2123" s="184"/>
      <c r="BB2123" s="184"/>
      <c r="BC2123" s="184"/>
      <c r="BF2123" s="184"/>
      <c r="BG2123" s="184"/>
      <c r="BJ2123" s="184"/>
      <c r="BK2123" s="184"/>
      <c r="BN2123" s="184"/>
      <c r="BO2123" s="184"/>
      <c r="BR2123" s="184"/>
      <c r="BS2123" s="184"/>
      <c r="BV2123" s="184"/>
      <c r="BW2123" s="184"/>
      <c r="BZ2123" s="184"/>
      <c r="CA2123" s="184"/>
      <c r="CD2123" s="184"/>
      <c r="CE2123" s="184"/>
      <c r="CL2123" s="183"/>
      <c r="CP2123" s="183"/>
      <c r="CT2123" s="71"/>
    </row>
    <row r="2124" spans="6:98">
      <c r="F2124" s="183"/>
      <c r="S2124" s="184"/>
      <c r="T2124" s="184"/>
      <c r="U2124" s="184"/>
      <c r="V2124" s="184"/>
      <c r="W2124" s="184"/>
      <c r="X2124" s="184"/>
      <c r="Y2124" s="184"/>
      <c r="Z2124" s="184"/>
      <c r="AA2124" s="184"/>
      <c r="AB2124" s="184"/>
      <c r="AC2124" s="184"/>
      <c r="AD2124" s="184"/>
      <c r="AH2124" s="184"/>
      <c r="AI2124" s="184"/>
      <c r="AL2124" s="184"/>
      <c r="AM2124" s="184"/>
      <c r="AP2124" s="184"/>
      <c r="AQ2124" s="184"/>
      <c r="AT2124" s="184"/>
      <c r="AU2124" s="184"/>
      <c r="AX2124" s="184"/>
      <c r="AY2124" s="184"/>
      <c r="BB2124" s="184"/>
      <c r="BC2124" s="184"/>
      <c r="BF2124" s="184"/>
      <c r="BG2124" s="184"/>
      <c r="BJ2124" s="184"/>
      <c r="BK2124" s="184"/>
      <c r="BN2124" s="184"/>
      <c r="BO2124" s="184"/>
      <c r="BR2124" s="184"/>
      <c r="BS2124" s="184"/>
      <c r="BV2124" s="184"/>
      <c r="BW2124" s="184"/>
      <c r="BZ2124" s="184"/>
      <c r="CA2124" s="184"/>
      <c r="CD2124" s="184"/>
      <c r="CE2124" s="184"/>
      <c r="CL2124" s="183"/>
      <c r="CP2124" s="183"/>
      <c r="CT2124" s="71"/>
    </row>
    <row r="2125" spans="6:98">
      <c r="F2125" s="183"/>
      <c r="S2125" s="184"/>
      <c r="T2125" s="184"/>
      <c r="U2125" s="184"/>
      <c r="V2125" s="184"/>
      <c r="W2125" s="184"/>
      <c r="X2125" s="184"/>
      <c r="Y2125" s="184"/>
      <c r="Z2125" s="184"/>
      <c r="AA2125" s="184"/>
      <c r="AB2125" s="184"/>
      <c r="AC2125" s="184"/>
      <c r="AD2125" s="184"/>
      <c r="AH2125" s="184"/>
      <c r="AI2125" s="184"/>
      <c r="AL2125" s="184"/>
      <c r="AM2125" s="184"/>
      <c r="AP2125" s="184"/>
      <c r="AQ2125" s="184"/>
      <c r="AT2125" s="184"/>
      <c r="AU2125" s="184"/>
      <c r="AX2125" s="184"/>
      <c r="AY2125" s="184"/>
      <c r="BB2125" s="184"/>
      <c r="BC2125" s="184"/>
      <c r="BF2125" s="184"/>
      <c r="BG2125" s="184"/>
      <c r="BJ2125" s="184"/>
      <c r="BK2125" s="184"/>
      <c r="BN2125" s="184"/>
      <c r="BO2125" s="184"/>
      <c r="BR2125" s="184"/>
      <c r="BS2125" s="184"/>
      <c r="BV2125" s="184"/>
      <c r="BW2125" s="184"/>
      <c r="BZ2125" s="184"/>
      <c r="CA2125" s="184"/>
      <c r="CD2125" s="184"/>
      <c r="CE2125" s="184"/>
      <c r="CL2125" s="183"/>
      <c r="CP2125" s="183"/>
      <c r="CT2125" s="71"/>
    </row>
    <row r="2126" spans="6:98">
      <c r="F2126" s="183"/>
      <c r="S2126" s="184"/>
      <c r="T2126" s="184"/>
      <c r="U2126" s="184"/>
      <c r="V2126" s="184"/>
      <c r="W2126" s="184"/>
      <c r="X2126" s="184"/>
      <c r="Y2126" s="184"/>
      <c r="Z2126" s="184"/>
      <c r="AA2126" s="184"/>
      <c r="AB2126" s="184"/>
      <c r="AC2126" s="184"/>
      <c r="AD2126" s="184"/>
      <c r="AH2126" s="184"/>
      <c r="AI2126" s="184"/>
      <c r="AL2126" s="184"/>
      <c r="AM2126" s="184"/>
      <c r="AP2126" s="184"/>
      <c r="AQ2126" s="184"/>
      <c r="AT2126" s="184"/>
      <c r="AU2126" s="184"/>
      <c r="AX2126" s="184"/>
      <c r="AY2126" s="184"/>
      <c r="BB2126" s="184"/>
      <c r="BC2126" s="184"/>
      <c r="BF2126" s="184"/>
      <c r="BG2126" s="184"/>
      <c r="BJ2126" s="184"/>
      <c r="BK2126" s="184"/>
      <c r="BN2126" s="184"/>
      <c r="BO2126" s="184"/>
      <c r="BR2126" s="184"/>
      <c r="BS2126" s="184"/>
      <c r="BV2126" s="184"/>
      <c r="BW2126" s="184"/>
      <c r="BZ2126" s="184"/>
      <c r="CA2126" s="184"/>
      <c r="CD2126" s="184"/>
      <c r="CE2126" s="184"/>
      <c r="CL2126" s="183"/>
      <c r="CP2126" s="183"/>
      <c r="CT2126" s="71"/>
    </row>
    <row r="2127" spans="6:98">
      <c r="F2127" s="183"/>
      <c r="S2127" s="184"/>
      <c r="T2127" s="184"/>
      <c r="U2127" s="184"/>
      <c r="V2127" s="184"/>
      <c r="W2127" s="184"/>
      <c r="X2127" s="184"/>
      <c r="Y2127" s="184"/>
      <c r="Z2127" s="184"/>
      <c r="AA2127" s="184"/>
      <c r="AB2127" s="184"/>
      <c r="AC2127" s="184"/>
      <c r="AD2127" s="184"/>
      <c r="AH2127" s="184"/>
      <c r="AI2127" s="184"/>
      <c r="AL2127" s="184"/>
      <c r="AM2127" s="184"/>
      <c r="AP2127" s="184"/>
      <c r="AQ2127" s="184"/>
      <c r="AT2127" s="184"/>
      <c r="AU2127" s="184"/>
      <c r="AX2127" s="184"/>
      <c r="AY2127" s="184"/>
      <c r="BB2127" s="184"/>
      <c r="BC2127" s="184"/>
      <c r="BF2127" s="184"/>
      <c r="BG2127" s="184"/>
      <c r="BJ2127" s="184"/>
      <c r="BK2127" s="184"/>
      <c r="BN2127" s="184"/>
      <c r="BO2127" s="184"/>
      <c r="BR2127" s="184"/>
      <c r="BS2127" s="184"/>
      <c r="BV2127" s="184"/>
      <c r="BW2127" s="184"/>
      <c r="BZ2127" s="184"/>
      <c r="CA2127" s="184"/>
      <c r="CD2127" s="184"/>
      <c r="CE2127" s="184"/>
      <c r="CL2127" s="183"/>
      <c r="CP2127" s="183"/>
      <c r="CT2127" s="71"/>
    </row>
    <row r="2128" spans="6:98">
      <c r="F2128" s="183"/>
      <c r="S2128" s="184"/>
      <c r="T2128" s="184"/>
      <c r="U2128" s="184"/>
      <c r="V2128" s="184"/>
      <c r="W2128" s="184"/>
      <c r="X2128" s="184"/>
      <c r="Y2128" s="184"/>
      <c r="Z2128" s="184"/>
      <c r="AA2128" s="184"/>
      <c r="AB2128" s="184"/>
      <c r="AC2128" s="184"/>
      <c r="AD2128" s="184"/>
      <c r="AH2128" s="184"/>
      <c r="AI2128" s="184"/>
      <c r="AL2128" s="184"/>
      <c r="AM2128" s="184"/>
      <c r="AP2128" s="184"/>
      <c r="AQ2128" s="184"/>
      <c r="AT2128" s="184"/>
      <c r="AU2128" s="184"/>
      <c r="AX2128" s="184"/>
      <c r="AY2128" s="184"/>
      <c r="BB2128" s="184"/>
      <c r="BC2128" s="184"/>
      <c r="BF2128" s="184"/>
      <c r="BG2128" s="184"/>
      <c r="BJ2128" s="184"/>
      <c r="BK2128" s="184"/>
      <c r="BN2128" s="184"/>
      <c r="BO2128" s="184"/>
      <c r="BR2128" s="184"/>
      <c r="BS2128" s="184"/>
      <c r="BV2128" s="184"/>
      <c r="BW2128" s="184"/>
      <c r="BZ2128" s="184"/>
      <c r="CA2128" s="184"/>
      <c r="CD2128" s="184"/>
      <c r="CE2128" s="184"/>
      <c r="CL2128" s="183"/>
      <c r="CP2128" s="183"/>
      <c r="CT2128" s="71"/>
    </row>
    <row r="2129" spans="6:98">
      <c r="F2129" s="183"/>
      <c r="S2129" s="184"/>
      <c r="T2129" s="184"/>
      <c r="U2129" s="184"/>
      <c r="V2129" s="184"/>
      <c r="W2129" s="184"/>
      <c r="X2129" s="184"/>
      <c r="Y2129" s="184"/>
      <c r="Z2129" s="184"/>
      <c r="AA2129" s="184"/>
      <c r="AB2129" s="184"/>
      <c r="AC2129" s="184"/>
      <c r="AD2129" s="184"/>
      <c r="AH2129" s="184"/>
      <c r="AI2129" s="184"/>
      <c r="AL2129" s="184"/>
      <c r="AM2129" s="184"/>
      <c r="AP2129" s="184"/>
      <c r="AQ2129" s="184"/>
      <c r="AT2129" s="184"/>
      <c r="AU2129" s="184"/>
      <c r="AX2129" s="184"/>
      <c r="AY2129" s="184"/>
      <c r="BB2129" s="184"/>
      <c r="BC2129" s="184"/>
      <c r="BF2129" s="184"/>
      <c r="BG2129" s="184"/>
      <c r="BJ2129" s="184"/>
      <c r="BK2129" s="184"/>
      <c r="BN2129" s="184"/>
      <c r="BO2129" s="184"/>
      <c r="BR2129" s="184"/>
      <c r="BS2129" s="184"/>
      <c r="BV2129" s="184"/>
      <c r="BW2129" s="184"/>
      <c r="BZ2129" s="184"/>
      <c r="CA2129" s="184"/>
      <c r="CD2129" s="184"/>
      <c r="CE2129" s="184"/>
      <c r="CL2129" s="183"/>
      <c r="CP2129" s="183"/>
      <c r="CT2129" s="71"/>
    </row>
    <row r="2130" spans="6:98">
      <c r="F2130" s="183"/>
      <c r="S2130" s="184"/>
      <c r="T2130" s="184"/>
      <c r="U2130" s="184"/>
      <c r="V2130" s="184"/>
      <c r="W2130" s="184"/>
      <c r="X2130" s="184"/>
      <c r="Y2130" s="184"/>
      <c r="Z2130" s="184"/>
      <c r="AA2130" s="184"/>
      <c r="AB2130" s="184"/>
      <c r="AC2130" s="184"/>
      <c r="AD2130" s="184"/>
      <c r="AH2130" s="184"/>
      <c r="AI2130" s="184"/>
      <c r="AL2130" s="184"/>
      <c r="AM2130" s="184"/>
      <c r="AP2130" s="184"/>
      <c r="AQ2130" s="184"/>
      <c r="AT2130" s="184"/>
      <c r="AU2130" s="184"/>
      <c r="AX2130" s="184"/>
      <c r="AY2130" s="184"/>
      <c r="BB2130" s="184"/>
      <c r="BC2130" s="184"/>
      <c r="BF2130" s="184"/>
      <c r="BG2130" s="184"/>
      <c r="BJ2130" s="184"/>
      <c r="BK2130" s="184"/>
      <c r="BN2130" s="184"/>
      <c r="BO2130" s="184"/>
      <c r="BR2130" s="184"/>
      <c r="BS2130" s="184"/>
      <c r="BV2130" s="184"/>
      <c r="BW2130" s="184"/>
      <c r="BZ2130" s="184"/>
      <c r="CA2130" s="184"/>
      <c r="CD2130" s="184"/>
      <c r="CE2130" s="184"/>
      <c r="CL2130" s="183"/>
      <c r="CP2130" s="183"/>
      <c r="CT2130" s="71"/>
    </row>
    <row r="2131" spans="6:98">
      <c r="F2131" s="183"/>
      <c r="S2131" s="184"/>
      <c r="T2131" s="184"/>
      <c r="U2131" s="184"/>
      <c r="V2131" s="184"/>
      <c r="W2131" s="184"/>
      <c r="X2131" s="184"/>
      <c r="Y2131" s="184"/>
      <c r="Z2131" s="184"/>
      <c r="AA2131" s="184"/>
      <c r="AB2131" s="184"/>
      <c r="AC2131" s="184"/>
      <c r="AD2131" s="184"/>
      <c r="AH2131" s="184"/>
      <c r="AI2131" s="184"/>
      <c r="AL2131" s="184"/>
      <c r="AM2131" s="184"/>
      <c r="AP2131" s="184"/>
      <c r="AQ2131" s="184"/>
      <c r="AT2131" s="184"/>
      <c r="AU2131" s="184"/>
      <c r="AX2131" s="184"/>
      <c r="AY2131" s="184"/>
      <c r="BB2131" s="184"/>
      <c r="BC2131" s="184"/>
      <c r="BF2131" s="184"/>
      <c r="BG2131" s="184"/>
      <c r="BJ2131" s="184"/>
      <c r="BK2131" s="184"/>
      <c r="BN2131" s="184"/>
      <c r="BO2131" s="184"/>
      <c r="BR2131" s="184"/>
      <c r="BS2131" s="184"/>
      <c r="BV2131" s="184"/>
      <c r="BW2131" s="184"/>
      <c r="BZ2131" s="184"/>
      <c r="CA2131" s="184"/>
      <c r="CD2131" s="184"/>
      <c r="CE2131" s="184"/>
      <c r="CL2131" s="183"/>
      <c r="CP2131" s="183"/>
      <c r="CT2131" s="71"/>
    </row>
    <row r="2132" spans="6:98">
      <c r="F2132" s="183"/>
      <c r="S2132" s="184"/>
      <c r="T2132" s="184"/>
      <c r="U2132" s="184"/>
      <c r="V2132" s="184"/>
      <c r="W2132" s="184"/>
      <c r="X2132" s="184"/>
      <c r="Y2132" s="184"/>
      <c r="Z2132" s="184"/>
      <c r="AA2132" s="184"/>
      <c r="AB2132" s="184"/>
      <c r="AC2132" s="184"/>
      <c r="AD2132" s="184"/>
      <c r="AH2132" s="184"/>
      <c r="AI2132" s="184"/>
      <c r="AL2132" s="184"/>
      <c r="AM2132" s="184"/>
      <c r="AP2132" s="184"/>
      <c r="AQ2132" s="184"/>
      <c r="AT2132" s="184"/>
      <c r="AU2132" s="184"/>
      <c r="AX2132" s="184"/>
      <c r="AY2132" s="184"/>
      <c r="BB2132" s="184"/>
      <c r="BC2132" s="184"/>
      <c r="BF2132" s="184"/>
      <c r="BG2132" s="184"/>
      <c r="BJ2132" s="184"/>
      <c r="BK2132" s="184"/>
      <c r="BN2132" s="184"/>
      <c r="BO2132" s="184"/>
      <c r="BR2132" s="184"/>
      <c r="BS2132" s="184"/>
      <c r="BV2132" s="184"/>
      <c r="BW2132" s="184"/>
      <c r="BZ2132" s="184"/>
      <c r="CA2132" s="184"/>
      <c r="CD2132" s="184"/>
      <c r="CE2132" s="184"/>
      <c r="CL2132" s="183"/>
      <c r="CP2132" s="183"/>
      <c r="CT2132" s="71"/>
    </row>
    <row r="2133" spans="6:98">
      <c r="F2133" s="183"/>
      <c r="S2133" s="184"/>
      <c r="T2133" s="184"/>
      <c r="U2133" s="184"/>
      <c r="V2133" s="184"/>
      <c r="W2133" s="184"/>
      <c r="X2133" s="184"/>
      <c r="Y2133" s="184"/>
      <c r="Z2133" s="184"/>
      <c r="AA2133" s="184"/>
      <c r="AB2133" s="184"/>
      <c r="AC2133" s="184"/>
      <c r="AD2133" s="184"/>
      <c r="AH2133" s="184"/>
      <c r="AI2133" s="184"/>
      <c r="AL2133" s="184"/>
      <c r="AM2133" s="184"/>
      <c r="AP2133" s="184"/>
      <c r="AQ2133" s="184"/>
      <c r="AT2133" s="184"/>
      <c r="AU2133" s="184"/>
      <c r="AX2133" s="184"/>
      <c r="AY2133" s="184"/>
      <c r="BB2133" s="184"/>
      <c r="BC2133" s="184"/>
      <c r="BF2133" s="184"/>
      <c r="BG2133" s="184"/>
      <c r="BJ2133" s="184"/>
      <c r="BK2133" s="184"/>
      <c r="BN2133" s="184"/>
      <c r="BO2133" s="184"/>
      <c r="BR2133" s="184"/>
      <c r="BS2133" s="184"/>
      <c r="BV2133" s="184"/>
      <c r="BW2133" s="184"/>
      <c r="BZ2133" s="184"/>
      <c r="CA2133" s="184"/>
      <c r="CD2133" s="184"/>
      <c r="CE2133" s="184"/>
      <c r="CL2133" s="183"/>
      <c r="CP2133" s="183"/>
      <c r="CT2133" s="71"/>
    </row>
    <row r="2134" spans="6:98">
      <c r="F2134" s="183"/>
      <c r="S2134" s="184"/>
      <c r="T2134" s="184"/>
      <c r="U2134" s="184"/>
      <c r="V2134" s="184"/>
      <c r="W2134" s="184"/>
      <c r="X2134" s="184"/>
      <c r="Y2134" s="184"/>
      <c r="Z2134" s="184"/>
      <c r="AA2134" s="184"/>
      <c r="AB2134" s="184"/>
      <c r="AC2134" s="184"/>
      <c r="AD2134" s="184"/>
      <c r="AH2134" s="184"/>
      <c r="AI2134" s="184"/>
      <c r="AL2134" s="184"/>
      <c r="AM2134" s="184"/>
      <c r="AP2134" s="184"/>
      <c r="AQ2134" s="184"/>
      <c r="AT2134" s="184"/>
      <c r="AU2134" s="184"/>
      <c r="AX2134" s="184"/>
      <c r="AY2134" s="184"/>
      <c r="BB2134" s="184"/>
      <c r="BC2134" s="184"/>
      <c r="BF2134" s="184"/>
      <c r="BG2134" s="184"/>
      <c r="BJ2134" s="184"/>
      <c r="BK2134" s="184"/>
      <c r="BN2134" s="184"/>
      <c r="BO2134" s="184"/>
      <c r="BR2134" s="184"/>
      <c r="BS2134" s="184"/>
      <c r="BV2134" s="184"/>
      <c r="BW2134" s="184"/>
      <c r="BZ2134" s="184"/>
      <c r="CA2134" s="184"/>
      <c r="CD2134" s="184"/>
      <c r="CE2134" s="184"/>
      <c r="CL2134" s="183"/>
      <c r="CP2134" s="183"/>
      <c r="CT2134" s="71"/>
    </row>
    <row r="2135" spans="6:98">
      <c r="F2135" s="183"/>
      <c r="S2135" s="184"/>
      <c r="T2135" s="184"/>
      <c r="U2135" s="184"/>
      <c r="V2135" s="184"/>
      <c r="W2135" s="184"/>
      <c r="X2135" s="184"/>
      <c r="Y2135" s="184"/>
      <c r="Z2135" s="184"/>
      <c r="AA2135" s="184"/>
      <c r="AB2135" s="184"/>
      <c r="AC2135" s="184"/>
      <c r="AD2135" s="184"/>
      <c r="AH2135" s="184"/>
      <c r="AI2135" s="184"/>
      <c r="AL2135" s="184"/>
      <c r="AM2135" s="184"/>
      <c r="AP2135" s="184"/>
      <c r="AQ2135" s="184"/>
      <c r="AT2135" s="184"/>
      <c r="AU2135" s="184"/>
      <c r="AX2135" s="184"/>
      <c r="AY2135" s="184"/>
      <c r="BB2135" s="184"/>
      <c r="BC2135" s="184"/>
      <c r="BF2135" s="184"/>
      <c r="BG2135" s="184"/>
      <c r="BJ2135" s="184"/>
      <c r="BK2135" s="184"/>
      <c r="BN2135" s="184"/>
      <c r="BO2135" s="184"/>
      <c r="BR2135" s="184"/>
      <c r="BS2135" s="184"/>
      <c r="BV2135" s="184"/>
      <c r="BW2135" s="184"/>
      <c r="BZ2135" s="184"/>
      <c r="CA2135" s="184"/>
      <c r="CD2135" s="184"/>
      <c r="CE2135" s="184"/>
      <c r="CL2135" s="183"/>
      <c r="CP2135" s="183"/>
      <c r="CT2135" s="71"/>
    </row>
    <row r="2136" spans="6:98">
      <c r="F2136" s="183"/>
      <c r="S2136" s="184"/>
      <c r="T2136" s="184"/>
      <c r="U2136" s="184"/>
      <c r="V2136" s="184"/>
      <c r="W2136" s="184"/>
      <c r="X2136" s="184"/>
      <c r="Y2136" s="184"/>
      <c r="Z2136" s="184"/>
      <c r="AA2136" s="184"/>
      <c r="AB2136" s="184"/>
      <c r="AC2136" s="184"/>
      <c r="AD2136" s="184"/>
      <c r="AH2136" s="184"/>
      <c r="AI2136" s="184"/>
      <c r="AL2136" s="184"/>
      <c r="AM2136" s="184"/>
      <c r="AP2136" s="184"/>
      <c r="AQ2136" s="184"/>
      <c r="AT2136" s="184"/>
      <c r="AU2136" s="184"/>
      <c r="AX2136" s="184"/>
      <c r="AY2136" s="184"/>
      <c r="BB2136" s="184"/>
      <c r="BC2136" s="184"/>
      <c r="BF2136" s="184"/>
      <c r="BG2136" s="184"/>
      <c r="BJ2136" s="184"/>
      <c r="BK2136" s="184"/>
      <c r="BN2136" s="184"/>
      <c r="BO2136" s="184"/>
      <c r="BR2136" s="184"/>
      <c r="BS2136" s="184"/>
      <c r="BV2136" s="184"/>
      <c r="BW2136" s="184"/>
      <c r="BZ2136" s="184"/>
      <c r="CA2136" s="184"/>
      <c r="CD2136" s="184"/>
      <c r="CE2136" s="184"/>
      <c r="CL2136" s="183"/>
      <c r="CP2136" s="183"/>
      <c r="CT2136" s="71"/>
    </row>
    <row r="2137" spans="6:98">
      <c r="F2137" s="183"/>
      <c r="S2137" s="184"/>
      <c r="T2137" s="184"/>
      <c r="U2137" s="184"/>
      <c r="V2137" s="184"/>
      <c r="W2137" s="184"/>
      <c r="X2137" s="184"/>
      <c r="Y2137" s="184"/>
      <c r="Z2137" s="184"/>
      <c r="AA2137" s="184"/>
      <c r="AB2137" s="184"/>
      <c r="AC2137" s="184"/>
      <c r="AD2137" s="184"/>
      <c r="AH2137" s="184"/>
      <c r="AI2137" s="184"/>
      <c r="AL2137" s="184"/>
      <c r="AM2137" s="184"/>
      <c r="AP2137" s="184"/>
      <c r="AQ2137" s="184"/>
      <c r="AT2137" s="184"/>
      <c r="AU2137" s="184"/>
      <c r="AX2137" s="184"/>
      <c r="AY2137" s="184"/>
      <c r="BB2137" s="184"/>
      <c r="BC2137" s="184"/>
      <c r="BF2137" s="184"/>
      <c r="BG2137" s="184"/>
      <c r="BJ2137" s="184"/>
      <c r="BK2137" s="184"/>
      <c r="BN2137" s="184"/>
      <c r="BO2137" s="184"/>
      <c r="BR2137" s="184"/>
      <c r="BS2137" s="184"/>
      <c r="BV2137" s="184"/>
      <c r="BW2137" s="184"/>
      <c r="BZ2137" s="184"/>
      <c r="CA2137" s="184"/>
      <c r="CD2137" s="184"/>
      <c r="CE2137" s="184"/>
      <c r="CL2137" s="183"/>
      <c r="CP2137" s="183"/>
      <c r="CT2137" s="71"/>
    </row>
    <row r="2138" spans="6:98">
      <c r="F2138" s="183"/>
      <c r="S2138" s="184"/>
      <c r="T2138" s="184"/>
      <c r="U2138" s="184"/>
      <c r="V2138" s="184"/>
      <c r="W2138" s="184"/>
      <c r="X2138" s="184"/>
      <c r="Y2138" s="184"/>
      <c r="Z2138" s="184"/>
      <c r="AA2138" s="184"/>
      <c r="AB2138" s="184"/>
      <c r="AC2138" s="184"/>
      <c r="AD2138" s="184"/>
      <c r="AH2138" s="184"/>
      <c r="AI2138" s="184"/>
      <c r="AL2138" s="184"/>
      <c r="AM2138" s="184"/>
      <c r="AP2138" s="184"/>
      <c r="AQ2138" s="184"/>
      <c r="AT2138" s="184"/>
      <c r="AU2138" s="184"/>
      <c r="AX2138" s="184"/>
      <c r="AY2138" s="184"/>
      <c r="BB2138" s="184"/>
      <c r="BC2138" s="184"/>
      <c r="BF2138" s="184"/>
      <c r="BG2138" s="184"/>
      <c r="BJ2138" s="184"/>
      <c r="BK2138" s="184"/>
      <c r="BN2138" s="184"/>
      <c r="BO2138" s="184"/>
      <c r="BR2138" s="184"/>
      <c r="BS2138" s="184"/>
      <c r="BV2138" s="184"/>
      <c r="BW2138" s="184"/>
      <c r="BZ2138" s="184"/>
      <c r="CA2138" s="184"/>
      <c r="CD2138" s="184"/>
      <c r="CE2138" s="184"/>
      <c r="CL2138" s="183"/>
      <c r="CP2138" s="183"/>
      <c r="CT2138" s="71"/>
    </row>
    <row r="2139" spans="6:98">
      <c r="F2139" s="183"/>
      <c r="S2139" s="184"/>
      <c r="T2139" s="184"/>
      <c r="U2139" s="184"/>
      <c r="V2139" s="184"/>
      <c r="W2139" s="184"/>
      <c r="X2139" s="184"/>
      <c r="Y2139" s="184"/>
      <c r="Z2139" s="184"/>
      <c r="AA2139" s="184"/>
      <c r="AB2139" s="184"/>
      <c r="AC2139" s="184"/>
      <c r="AD2139" s="184"/>
      <c r="AH2139" s="184"/>
      <c r="AI2139" s="184"/>
      <c r="AL2139" s="184"/>
      <c r="AM2139" s="184"/>
      <c r="AP2139" s="184"/>
      <c r="AQ2139" s="184"/>
      <c r="AT2139" s="184"/>
      <c r="AU2139" s="184"/>
      <c r="AX2139" s="184"/>
      <c r="AY2139" s="184"/>
      <c r="BB2139" s="184"/>
      <c r="BC2139" s="184"/>
      <c r="BF2139" s="184"/>
      <c r="BG2139" s="184"/>
      <c r="BJ2139" s="184"/>
      <c r="BK2139" s="184"/>
      <c r="BN2139" s="184"/>
      <c r="BO2139" s="184"/>
      <c r="BR2139" s="184"/>
      <c r="BS2139" s="184"/>
      <c r="BV2139" s="184"/>
      <c r="BW2139" s="184"/>
      <c r="BZ2139" s="184"/>
      <c r="CA2139" s="184"/>
      <c r="CD2139" s="184"/>
      <c r="CE2139" s="184"/>
      <c r="CL2139" s="183"/>
      <c r="CP2139" s="183"/>
      <c r="CT2139" s="71"/>
    </row>
    <row r="2140" spans="6:98">
      <c r="F2140" s="183"/>
      <c r="S2140" s="184"/>
      <c r="T2140" s="184"/>
      <c r="U2140" s="184"/>
      <c r="V2140" s="184"/>
      <c r="W2140" s="184"/>
      <c r="X2140" s="184"/>
      <c r="Y2140" s="184"/>
      <c r="Z2140" s="184"/>
      <c r="AA2140" s="184"/>
      <c r="AB2140" s="184"/>
      <c r="AC2140" s="184"/>
      <c r="AD2140" s="184"/>
      <c r="AH2140" s="184"/>
      <c r="AI2140" s="184"/>
      <c r="AL2140" s="184"/>
      <c r="AM2140" s="184"/>
      <c r="AP2140" s="184"/>
      <c r="AQ2140" s="184"/>
      <c r="AT2140" s="184"/>
      <c r="AU2140" s="184"/>
      <c r="AX2140" s="184"/>
      <c r="AY2140" s="184"/>
      <c r="BB2140" s="184"/>
      <c r="BC2140" s="184"/>
      <c r="BF2140" s="184"/>
      <c r="BG2140" s="184"/>
      <c r="BJ2140" s="184"/>
      <c r="BK2140" s="184"/>
      <c r="BN2140" s="184"/>
      <c r="BO2140" s="184"/>
      <c r="BR2140" s="184"/>
      <c r="BS2140" s="184"/>
      <c r="BV2140" s="184"/>
      <c r="BW2140" s="184"/>
      <c r="BZ2140" s="184"/>
      <c r="CA2140" s="184"/>
      <c r="CD2140" s="184"/>
      <c r="CE2140" s="184"/>
      <c r="CL2140" s="183"/>
      <c r="CP2140" s="183"/>
      <c r="CT2140" s="71"/>
    </row>
    <row r="2141" spans="6:98">
      <c r="F2141" s="183"/>
      <c r="S2141" s="184"/>
      <c r="T2141" s="184"/>
      <c r="U2141" s="184"/>
      <c r="V2141" s="184"/>
      <c r="W2141" s="184"/>
      <c r="X2141" s="184"/>
      <c r="Y2141" s="184"/>
      <c r="Z2141" s="184"/>
      <c r="AA2141" s="184"/>
      <c r="AB2141" s="184"/>
      <c r="AC2141" s="184"/>
      <c r="AD2141" s="184"/>
      <c r="AH2141" s="184"/>
      <c r="AI2141" s="184"/>
      <c r="AL2141" s="184"/>
      <c r="AM2141" s="184"/>
      <c r="AP2141" s="184"/>
      <c r="AQ2141" s="184"/>
      <c r="AT2141" s="184"/>
      <c r="AU2141" s="184"/>
      <c r="AX2141" s="184"/>
      <c r="AY2141" s="184"/>
      <c r="BB2141" s="184"/>
      <c r="BC2141" s="184"/>
      <c r="BF2141" s="184"/>
      <c r="BG2141" s="184"/>
      <c r="BJ2141" s="184"/>
      <c r="BK2141" s="184"/>
      <c r="BN2141" s="184"/>
      <c r="BO2141" s="184"/>
      <c r="BR2141" s="184"/>
      <c r="BS2141" s="184"/>
      <c r="BV2141" s="184"/>
      <c r="BW2141" s="184"/>
      <c r="BZ2141" s="184"/>
      <c r="CA2141" s="184"/>
      <c r="CD2141" s="184"/>
      <c r="CE2141" s="184"/>
      <c r="CL2141" s="183"/>
      <c r="CP2141" s="183"/>
      <c r="CT2141" s="71"/>
    </row>
    <row r="2142" spans="6:98">
      <c r="F2142" s="183"/>
      <c r="S2142" s="184"/>
      <c r="T2142" s="184"/>
      <c r="U2142" s="184"/>
      <c r="V2142" s="184"/>
      <c r="W2142" s="184"/>
      <c r="X2142" s="184"/>
      <c r="Y2142" s="184"/>
      <c r="Z2142" s="184"/>
      <c r="AA2142" s="184"/>
      <c r="AB2142" s="184"/>
      <c r="AC2142" s="184"/>
      <c r="AD2142" s="184"/>
      <c r="AH2142" s="184"/>
      <c r="AI2142" s="184"/>
      <c r="AL2142" s="184"/>
      <c r="AM2142" s="184"/>
      <c r="AP2142" s="184"/>
      <c r="AQ2142" s="184"/>
      <c r="AT2142" s="184"/>
      <c r="AU2142" s="184"/>
      <c r="AX2142" s="184"/>
      <c r="AY2142" s="184"/>
      <c r="BB2142" s="184"/>
      <c r="BC2142" s="184"/>
      <c r="BF2142" s="184"/>
      <c r="BG2142" s="184"/>
      <c r="BJ2142" s="184"/>
      <c r="BK2142" s="184"/>
      <c r="BN2142" s="184"/>
      <c r="BO2142" s="184"/>
      <c r="BR2142" s="184"/>
      <c r="BS2142" s="184"/>
      <c r="BV2142" s="184"/>
      <c r="BW2142" s="184"/>
      <c r="BZ2142" s="184"/>
      <c r="CA2142" s="184"/>
      <c r="CD2142" s="184"/>
      <c r="CE2142" s="184"/>
      <c r="CL2142" s="183"/>
      <c r="CP2142" s="183"/>
      <c r="CT2142" s="71"/>
    </row>
    <row r="2143" spans="6:98">
      <c r="F2143" s="183"/>
      <c r="S2143" s="184"/>
      <c r="T2143" s="184"/>
      <c r="U2143" s="184"/>
      <c r="V2143" s="184"/>
      <c r="W2143" s="184"/>
      <c r="X2143" s="184"/>
      <c r="Y2143" s="184"/>
      <c r="Z2143" s="184"/>
      <c r="AA2143" s="184"/>
      <c r="AB2143" s="184"/>
      <c r="AC2143" s="184"/>
      <c r="AD2143" s="184"/>
      <c r="AH2143" s="184"/>
      <c r="AI2143" s="184"/>
      <c r="AL2143" s="184"/>
      <c r="AM2143" s="184"/>
      <c r="AP2143" s="184"/>
      <c r="AQ2143" s="184"/>
      <c r="AT2143" s="184"/>
      <c r="AU2143" s="184"/>
      <c r="AX2143" s="184"/>
      <c r="AY2143" s="184"/>
      <c r="BB2143" s="184"/>
      <c r="BC2143" s="184"/>
      <c r="BF2143" s="184"/>
      <c r="BG2143" s="184"/>
      <c r="BJ2143" s="184"/>
      <c r="BK2143" s="184"/>
      <c r="BN2143" s="184"/>
      <c r="BO2143" s="184"/>
      <c r="BR2143" s="184"/>
      <c r="BS2143" s="184"/>
      <c r="BV2143" s="184"/>
      <c r="BW2143" s="184"/>
      <c r="BZ2143" s="184"/>
      <c r="CA2143" s="184"/>
      <c r="CD2143" s="184"/>
      <c r="CE2143" s="184"/>
      <c r="CL2143" s="183"/>
      <c r="CP2143" s="183"/>
      <c r="CT2143" s="71"/>
    </row>
    <row r="2144" spans="6:98">
      <c r="F2144" s="183"/>
      <c r="S2144" s="184"/>
      <c r="T2144" s="184"/>
      <c r="U2144" s="184"/>
      <c r="V2144" s="184"/>
      <c r="W2144" s="184"/>
      <c r="X2144" s="184"/>
      <c r="Y2144" s="184"/>
      <c r="Z2144" s="184"/>
      <c r="AA2144" s="184"/>
      <c r="AB2144" s="184"/>
      <c r="AC2144" s="184"/>
      <c r="AD2144" s="184"/>
      <c r="AH2144" s="184"/>
      <c r="AI2144" s="184"/>
      <c r="AL2144" s="184"/>
      <c r="AM2144" s="184"/>
      <c r="AP2144" s="184"/>
      <c r="AQ2144" s="184"/>
      <c r="AT2144" s="184"/>
      <c r="AU2144" s="184"/>
      <c r="AX2144" s="184"/>
      <c r="AY2144" s="184"/>
      <c r="BB2144" s="184"/>
      <c r="BC2144" s="184"/>
      <c r="BF2144" s="184"/>
      <c r="BG2144" s="184"/>
      <c r="BJ2144" s="184"/>
      <c r="BK2144" s="184"/>
      <c r="BN2144" s="184"/>
      <c r="BO2144" s="184"/>
      <c r="BR2144" s="184"/>
      <c r="BS2144" s="184"/>
      <c r="BV2144" s="184"/>
      <c r="BW2144" s="184"/>
      <c r="BZ2144" s="184"/>
      <c r="CA2144" s="184"/>
      <c r="CD2144" s="184"/>
      <c r="CE2144" s="184"/>
      <c r="CL2144" s="183"/>
      <c r="CP2144" s="183"/>
      <c r="CT2144" s="71"/>
    </row>
    <row r="2145" spans="6:98">
      <c r="F2145" s="183"/>
      <c r="S2145" s="184"/>
      <c r="T2145" s="184"/>
      <c r="U2145" s="184"/>
      <c r="V2145" s="184"/>
      <c r="W2145" s="184"/>
      <c r="X2145" s="184"/>
      <c r="Y2145" s="184"/>
      <c r="Z2145" s="184"/>
      <c r="AA2145" s="184"/>
      <c r="AB2145" s="184"/>
      <c r="AC2145" s="184"/>
      <c r="AD2145" s="184"/>
      <c r="AH2145" s="184"/>
      <c r="AI2145" s="184"/>
      <c r="AL2145" s="184"/>
      <c r="AM2145" s="184"/>
      <c r="AP2145" s="184"/>
      <c r="AQ2145" s="184"/>
      <c r="AT2145" s="184"/>
      <c r="AU2145" s="184"/>
      <c r="AX2145" s="184"/>
      <c r="AY2145" s="184"/>
      <c r="BB2145" s="184"/>
      <c r="BC2145" s="184"/>
      <c r="BF2145" s="184"/>
      <c r="BG2145" s="184"/>
      <c r="BJ2145" s="184"/>
      <c r="BK2145" s="184"/>
      <c r="BN2145" s="184"/>
      <c r="BO2145" s="184"/>
      <c r="BR2145" s="184"/>
      <c r="BS2145" s="184"/>
      <c r="BV2145" s="184"/>
      <c r="BW2145" s="184"/>
      <c r="BZ2145" s="184"/>
      <c r="CA2145" s="184"/>
      <c r="CD2145" s="184"/>
      <c r="CE2145" s="184"/>
      <c r="CL2145" s="183"/>
      <c r="CP2145" s="183"/>
      <c r="CT2145" s="71"/>
    </row>
    <row r="2146" spans="6:98">
      <c r="F2146" s="183"/>
      <c r="S2146" s="184"/>
      <c r="T2146" s="184"/>
      <c r="U2146" s="184"/>
      <c r="V2146" s="184"/>
      <c r="W2146" s="184"/>
      <c r="X2146" s="184"/>
      <c r="Y2146" s="184"/>
      <c r="Z2146" s="184"/>
      <c r="AA2146" s="184"/>
      <c r="AB2146" s="184"/>
      <c r="AC2146" s="184"/>
      <c r="AD2146" s="184"/>
      <c r="AH2146" s="184"/>
      <c r="AI2146" s="184"/>
      <c r="AL2146" s="184"/>
      <c r="AM2146" s="184"/>
      <c r="AP2146" s="184"/>
      <c r="AQ2146" s="184"/>
      <c r="AT2146" s="184"/>
      <c r="AU2146" s="184"/>
      <c r="AX2146" s="184"/>
      <c r="AY2146" s="184"/>
      <c r="BB2146" s="184"/>
      <c r="BC2146" s="184"/>
      <c r="BF2146" s="184"/>
      <c r="BG2146" s="184"/>
      <c r="BJ2146" s="184"/>
      <c r="BK2146" s="184"/>
      <c r="BN2146" s="184"/>
      <c r="BO2146" s="184"/>
      <c r="BR2146" s="184"/>
      <c r="BS2146" s="184"/>
      <c r="BV2146" s="184"/>
      <c r="BW2146" s="184"/>
      <c r="BZ2146" s="184"/>
      <c r="CA2146" s="184"/>
      <c r="CD2146" s="184"/>
      <c r="CE2146" s="184"/>
      <c r="CL2146" s="183"/>
      <c r="CP2146" s="183"/>
      <c r="CT2146" s="71"/>
    </row>
    <row r="2147" spans="6:98">
      <c r="F2147" s="183"/>
      <c r="S2147" s="184"/>
      <c r="T2147" s="184"/>
      <c r="U2147" s="184"/>
      <c r="V2147" s="184"/>
      <c r="W2147" s="184"/>
      <c r="X2147" s="184"/>
      <c r="Y2147" s="184"/>
      <c r="Z2147" s="184"/>
      <c r="AA2147" s="184"/>
      <c r="AB2147" s="184"/>
      <c r="AC2147" s="184"/>
      <c r="AD2147" s="184"/>
      <c r="AH2147" s="184"/>
      <c r="AI2147" s="184"/>
      <c r="AL2147" s="184"/>
      <c r="AM2147" s="184"/>
      <c r="AP2147" s="184"/>
      <c r="AQ2147" s="184"/>
      <c r="AT2147" s="184"/>
      <c r="AU2147" s="184"/>
      <c r="AX2147" s="184"/>
      <c r="AY2147" s="184"/>
      <c r="BB2147" s="184"/>
      <c r="BC2147" s="184"/>
      <c r="BF2147" s="184"/>
      <c r="BG2147" s="184"/>
      <c r="BJ2147" s="184"/>
      <c r="BK2147" s="184"/>
      <c r="BN2147" s="184"/>
      <c r="BO2147" s="184"/>
      <c r="BR2147" s="184"/>
      <c r="BS2147" s="184"/>
      <c r="BV2147" s="184"/>
      <c r="BW2147" s="184"/>
      <c r="BZ2147" s="184"/>
      <c r="CA2147" s="184"/>
      <c r="CD2147" s="184"/>
      <c r="CE2147" s="184"/>
      <c r="CL2147" s="183"/>
      <c r="CO2147" s="183"/>
      <c r="CP2147" s="183"/>
      <c r="CT2147" s="71"/>
    </row>
    <row r="2148" spans="6:98">
      <c r="F2148" s="183"/>
      <c r="S2148" s="184"/>
      <c r="T2148" s="184"/>
      <c r="U2148" s="184"/>
      <c r="V2148" s="184"/>
      <c r="W2148" s="184"/>
      <c r="X2148" s="184"/>
      <c r="Y2148" s="184"/>
      <c r="Z2148" s="184"/>
      <c r="AA2148" s="184"/>
      <c r="AB2148" s="184"/>
      <c r="AC2148" s="184"/>
      <c r="AD2148" s="184"/>
      <c r="AH2148" s="184"/>
      <c r="AI2148" s="184"/>
      <c r="AL2148" s="184"/>
      <c r="AM2148" s="184"/>
      <c r="AP2148" s="184"/>
      <c r="AQ2148" s="184"/>
      <c r="AT2148" s="184"/>
      <c r="AU2148" s="184"/>
      <c r="AX2148" s="184"/>
      <c r="AY2148" s="184"/>
      <c r="BB2148" s="184"/>
      <c r="BC2148" s="184"/>
      <c r="BF2148" s="184"/>
      <c r="BG2148" s="184"/>
      <c r="BJ2148" s="184"/>
      <c r="BK2148" s="184"/>
      <c r="BN2148" s="184"/>
      <c r="BO2148" s="184"/>
      <c r="BR2148" s="184"/>
      <c r="BS2148" s="184"/>
      <c r="BV2148" s="184"/>
      <c r="BW2148" s="184"/>
      <c r="BZ2148" s="184"/>
      <c r="CA2148" s="184"/>
      <c r="CD2148" s="184"/>
      <c r="CE2148" s="184"/>
      <c r="CL2148" s="183"/>
      <c r="CO2148" s="183"/>
      <c r="CP2148" s="183"/>
      <c r="CT2148" s="71"/>
    </row>
    <row r="2149" spans="6:98">
      <c r="F2149" s="183"/>
      <c r="S2149" s="184"/>
      <c r="T2149" s="184"/>
      <c r="U2149" s="184"/>
      <c r="V2149" s="184"/>
      <c r="W2149" s="184"/>
      <c r="X2149" s="184"/>
      <c r="Y2149" s="184"/>
      <c r="Z2149" s="184"/>
      <c r="AA2149" s="184"/>
      <c r="AB2149" s="184"/>
      <c r="AC2149" s="184"/>
      <c r="AD2149" s="184"/>
      <c r="AH2149" s="184"/>
      <c r="AI2149" s="184"/>
      <c r="AL2149" s="184"/>
      <c r="AM2149" s="184"/>
      <c r="AP2149" s="184"/>
      <c r="AQ2149" s="184"/>
      <c r="AT2149" s="184"/>
      <c r="AU2149" s="184"/>
      <c r="AX2149" s="184"/>
      <c r="AY2149" s="184"/>
      <c r="BB2149" s="184"/>
      <c r="BC2149" s="184"/>
      <c r="BF2149" s="184"/>
      <c r="BG2149" s="184"/>
      <c r="BJ2149" s="184"/>
      <c r="BK2149" s="184"/>
      <c r="BN2149" s="184"/>
      <c r="BO2149" s="184"/>
      <c r="BR2149" s="184"/>
      <c r="BS2149" s="184"/>
      <c r="BV2149" s="184"/>
      <c r="BW2149" s="184"/>
      <c r="BZ2149" s="184"/>
      <c r="CA2149" s="184"/>
      <c r="CD2149" s="184"/>
      <c r="CE2149" s="184"/>
      <c r="CL2149" s="183"/>
      <c r="CO2149" s="183"/>
      <c r="CP2149" s="183"/>
      <c r="CT2149" s="71"/>
    </row>
    <row r="2150" spans="6:98">
      <c r="F2150" s="183"/>
      <c r="S2150" s="184"/>
      <c r="T2150" s="184"/>
      <c r="U2150" s="184"/>
      <c r="V2150" s="184"/>
      <c r="W2150" s="184"/>
      <c r="X2150" s="184"/>
      <c r="Y2150" s="184"/>
      <c r="Z2150" s="184"/>
      <c r="AA2150" s="184"/>
      <c r="AB2150" s="184"/>
      <c r="AC2150" s="184"/>
      <c r="AD2150" s="184"/>
      <c r="AH2150" s="184"/>
      <c r="AI2150" s="184"/>
      <c r="AL2150" s="184"/>
      <c r="AM2150" s="184"/>
      <c r="AP2150" s="184"/>
      <c r="AQ2150" s="184"/>
      <c r="AT2150" s="184"/>
      <c r="AU2150" s="184"/>
      <c r="AX2150" s="184"/>
      <c r="AY2150" s="184"/>
      <c r="BB2150" s="184"/>
      <c r="BC2150" s="184"/>
      <c r="BF2150" s="184"/>
      <c r="BG2150" s="184"/>
      <c r="BJ2150" s="184"/>
      <c r="BK2150" s="184"/>
      <c r="BN2150" s="184"/>
      <c r="BO2150" s="184"/>
      <c r="BR2150" s="184"/>
      <c r="BS2150" s="184"/>
      <c r="BV2150" s="184"/>
      <c r="BW2150" s="184"/>
      <c r="BZ2150" s="184"/>
      <c r="CA2150" s="184"/>
      <c r="CD2150" s="184"/>
      <c r="CE2150" s="184"/>
      <c r="CL2150" s="183"/>
      <c r="CO2150" s="183"/>
      <c r="CP2150" s="183"/>
      <c r="CT2150" s="71"/>
    </row>
    <row r="2151" spans="6:98">
      <c r="F2151" s="183"/>
      <c r="S2151" s="184"/>
      <c r="T2151" s="184"/>
      <c r="U2151" s="184"/>
      <c r="V2151" s="184"/>
      <c r="W2151" s="184"/>
      <c r="X2151" s="184"/>
      <c r="Y2151" s="184"/>
      <c r="Z2151" s="184"/>
      <c r="AA2151" s="184"/>
      <c r="AB2151" s="184"/>
      <c r="AC2151" s="184"/>
      <c r="AD2151" s="184"/>
      <c r="AH2151" s="184"/>
      <c r="AI2151" s="184"/>
      <c r="AL2151" s="184"/>
      <c r="AM2151" s="184"/>
      <c r="AP2151" s="184"/>
      <c r="AQ2151" s="184"/>
      <c r="AT2151" s="184"/>
      <c r="AU2151" s="184"/>
      <c r="AX2151" s="184"/>
      <c r="AY2151" s="184"/>
      <c r="BB2151" s="184"/>
      <c r="BC2151" s="184"/>
      <c r="BF2151" s="184"/>
      <c r="BG2151" s="184"/>
      <c r="BJ2151" s="184"/>
      <c r="BK2151" s="184"/>
      <c r="BN2151" s="184"/>
      <c r="BO2151" s="184"/>
      <c r="BR2151" s="184"/>
      <c r="BS2151" s="184"/>
      <c r="BV2151" s="184"/>
      <c r="BW2151" s="184"/>
      <c r="BZ2151" s="184"/>
      <c r="CA2151" s="184"/>
      <c r="CD2151" s="184"/>
      <c r="CE2151" s="184"/>
      <c r="CL2151" s="183"/>
      <c r="CO2151" s="183"/>
      <c r="CP2151" s="183"/>
      <c r="CT2151" s="71"/>
    </row>
    <row r="2152" spans="6:98">
      <c r="F2152" s="183"/>
      <c r="S2152" s="184"/>
      <c r="T2152" s="184"/>
      <c r="U2152" s="184"/>
      <c r="V2152" s="184"/>
      <c r="W2152" s="184"/>
      <c r="X2152" s="184"/>
      <c r="Y2152" s="184"/>
      <c r="Z2152" s="184"/>
      <c r="AA2152" s="184"/>
      <c r="AB2152" s="184"/>
      <c r="AC2152" s="184"/>
      <c r="AD2152" s="184"/>
      <c r="AH2152" s="184"/>
      <c r="AI2152" s="184"/>
      <c r="AL2152" s="184"/>
      <c r="AM2152" s="184"/>
      <c r="AP2152" s="184"/>
      <c r="AQ2152" s="184"/>
      <c r="AT2152" s="184"/>
      <c r="AU2152" s="184"/>
      <c r="AX2152" s="184"/>
      <c r="AY2152" s="184"/>
      <c r="BB2152" s="184"/>
      <c r="BC2152" s="184"/>
      <c r="BF2152" s="184"/>
      <c r="BG2152" s="184"/>
      <c r="BJ2152" s="184"/>
      <c r="BK2152" s="184"/>
      <c r="BN2152" s="184"/>
      <c r="BO2152" s="184"/>
      <c r="BR2152" s="184"/>
      <c r="BS2152" s="184"/>
      <c r="BV2152" s="184"/>
      <c r="BW2152" s="184"/>
      <c r="BZ2152" s="184"/>
      <c r="CA2152" s="184"/>
      <c r="CD2152" s="184"/>
      <c r="CE2152" s="184"/>
      <c r="CL2152" s="183"/>
      <c r="CO2152" s="183"/>
      <c r="CP2152" s="183"/>
      <c r="CT2152" s="71"/>
    </row>
    <row r="2153" spans="6:98">
      <c r="F2153" s="183"/>
      <c r="S2153" s="184"/>
      <c r="T2153" s="184"/>
      <c r="U2153" s="184"/>
      <c r="V2153" s="184"/>
      <c r="W2153" s="184"/>
      <c r="X2153" s="184"/>
      <c r="Y2153" s="184"/>
      <c r="Z2153" s="184"/>
      <c r="AA2153" s="184"/>
      <c r="AB2153" s="184"/>
      <c r="AC2153" s="184"/>
      <c r="AD2153" s="184"/>
      <c r="AH2153" s="184"/>
      <c r="AI2153" s="184"/>
      <c r="AL2153" s="184"/>
      <c r="AM2153" s="184"/>
      <c r="AP2153" s="184"/>
      <c r="AQ2153" s="184"/>
      <c r="AT2153" s="184"/>
      <c r="AU2153" s="184"/>
      <c r="AX2153" s="184"/>
      <c r="AY2153" s="184"/>
      <c r="BB2153" s="184"/>
      <c r="BC2153" s="184"/>
      <c r="BF2153" s="184"/>
      <c r="BG2153" s="184"/>
      <c r="BJ2153" s="184"/>
      <c r="BK2153" s="184"/>
      <c r="BN2153" s="184"/>
      <c r="BO2153" s="184"/>
      <c r="BR2153" s="184"/>
      <c r="BS2153" s="184"/>
      <c r="BV2153" s="184"/>
      <c r="BW2153" s="184"/>
      <c r="BZ2153" s="184"/>
      <c r="CA2153" s="184"/>
      <c r="CD2153" s="184"/>
      <c r="CE2153" s="184"/>
      <c r="CL2153" s="183"/>
      <c r="CO2153" s="183"/>
      <c r="CP2153" s="183"/>
      <c r="CT2153" s="71"/>
    </row>
    <row r="2154" spans="6:98">
      <c r="F2154" s="183"/>
      <c r="S2154" s="184"/>
      <c r="T2154" s="184"/>
      <c r="U2154" s="184"/>
      <c r="V2154" s="184"/>
      <c r="W2154" s="184"/>
      <c r="X2154" s="184"/>
      <c r="Y2154" s="184"/>
      <c r="Z2154" s="184"/>
      <c r="AA2154" s="184"/>
      <c r="AB2154" s="184"/>
      <c r="AC2154" s="184"/>
      <c r="AD2154" s="184"/>
      <c r="AH2154" s="184"/>
      <c r="AI2154" s="184"/>
      <c r="AL2154" s="184"/>
      <c r="AM2154" s="184"/>
      <c r="AP2154" s="184"/>
      <c r="AQ2154" s="184"/>
      <c r="AT2154" s="184"/>
      <c r="AU2154" s="184"/>
      <c r="AX2154" s="184"/>
      <c r="AY2154" s="184"/>
      <c r="BB2154" s="184"/>
      <c r="BC2154" s="184"/>
      <c r="BF2154" s="184"/>
      <c r="BG2154" s="184"/>
      <c r="BJ2154" s="184"/>
      <c r="BK2154" s="184"/>
      <c r="BN2154" s="184"/>
      <c r="BO2154" s="184"/>
      <c r="BR2154" s="184"/>
      <c r="BS2154" s="184"/>
      <c r="BV2154" s="184"/>
      <c r="BW2154" s="184"/>
      <c r="BZ2154" s="184"/>
      <c r="CA2154" s="184"/>
      <c r="CD2154" s="184"/>
      <c r="CE2154" s="184"/>
      <c r="CL2154" s="183"/>
      <c r="CO2154" s="183"/>
      <c r="CP2154" s="183"/>
      <c r="CT2154" s="71"/>
    </row>
    <row r="2155" spans="6:98">
      <c r="F2155" s="183"/>
      <c r="S2155" s="184"/>
      <c r="T2155" s="184"/>
      <c r="U2155" s="184"/>
      <c r="V2155" s="184"/>
      <c r="W2155" s="184"/>
      <c r="X2155" s="184"/>
      <c r="Y2155" s="184"/>
      <c r="Z2155" s="184"/>
      <c r="AA2155" s="184"/>
      <c r="AB2155" s="184"/>
      <c r="AC2155" s="184"/>
      <c r="AD2155" s="184"/>
      <c r="AH2155" s="184"/>
      <c r="AI2155" s="184"/>
      <c r="AL2155" s="184"/>
      <c r="AM2155" s="184"/>
      <c r="AP2155" s="184"/>
      <c r="AQ2155" s="184"/>
      <c r="AT2155" s="184"/>
      <c r="AU2155" s="184"/>
      <c r="AX2155" s="184"/>
      <c r="AY2155" s="184"/>
      <c r="BB2155" s="184"/>
      <c r="BC2155" s="184"/>
      <c r="BF2155" s="184"/>
      <c r="BG2155" s="184"/>
      <c r="BJ2155" s="184"/>
      <c r="BK2155" s="184"/>
      <c r="BN2155" s="184"/>
      <c r="BO2155" s="184"/>
      <c r="BR2155" s="184"/>
      <c r="BS2155" s="184"/>
      <c r="BV2155" s="184"/>
      <c r="BW2155" s="184"/>
      <c r="BZ2155" s="184"/>
      <c r="CA2155" s="184"/>
      <c r="CD2155" s="184"/>
      <c r="CE2155" s="184"/>
      <c r="CL2155" s="183"/>
      <c r="CO2155" s="183"/>
      <c r="CP2155" s="183"/>
      <c r="CT2155" s="71"/>
    </row>
    <row r="2156" spans="6:98">
      <c r="F2156" s="183"/>
      <c r="S2156" s="184"/>
      <c r="T2156" s="184"/>
      <c r="U2156" s="184"/>
      <c r="V2156" s="184"/>
      <c r="W2156" s="184"/>
      <c r="X2156" s="184"/>
      <c r="Y2156" s="184"/>
      <c r="Z2156" s="184"/>
      <c r="AA2156" s="184"/>
      <c r="AB2156" s="184"/>
      <c r="AC2156" s="184"/>
      <c r="AD2156" s="184"/>
      <c r="AH2156" s="184"/>
      <c r="AI2156" s="184"/>
      <c r="AL2156" s="184"/>
      <c r="AM2156" s="184"/>
      <c r="AP2156" s="184"/>
      <c r="AQ2156" s="184"/>
      <c r="AT2156" s="184"/>
      <c r="AU2156" s="184"/>
      <c r="AX2156" s="184"/>
      <c r="AY2156" s="184"/>
      <c r="BB2156" s="184"/>
      <c r="BC2156" s="184"/>
      <c r="BF2156" s="184"/>
      <c r="BG2156" s="184"/>
      <c r="BJ2156" s="184"/>
      <c r="BK2156" s="184"/>
      <c r="BN2156" s="184"/>
      <c r="BO2156" s="184"/>
      <c r="BR2156" s="184"/>
      <c r="BS2156" s="184"/>
      <c r="BV2156" s="184"/>
      <c r="BW2156" s="184"/>
      <c r="BZ2156" s="184"/>
      <c r="CA2156" s="184"/>
      <c r="CD2156" s="184"/>
      <c r="CE2156" s="184"/>
      <c r="CL2156" s="183"/>
      <c r="CO2156" s="183"/>
      <c r="CP2156" s="183"/>
      <c r="CT2156" s="71"/>
    </row>
    <row r="2157" spans="6:98">
      <c r="F2157" s="183"/>
      <c r="S2157" s="184"/>
      <c r="T2157" s="184"/>
      <c r="U2157" s="184"/>
      <c r="V2157" s="184"/>
      <c r="W2157" s="184"/>
      <c r="X2157" s="184"/>
      <c r="Y2157" s="184"/>
      <c r="Z2157" s="184"/>
      <c r="AA2157" s="184"/>
      <c r="AB2157" s="184"/>
      <c r="AC2157" s="184"/>
      <c r="AD2157" s="184"/>
      <c r="AH2157" s="184"/>
      <c r="AI2157" s="184"/>
      <c r="AL2157" s="184"/>
      <c r="AM2157" s="184"/>
      <c r="AP2157" s="184"/>
      <c r="AQ2157" s="184"/>
      <c r="AT2157" s="184"/>
      <c r="AU2157" s="184"/>
      <c r="AX2157" s="184"/>
      <c r="AY2157" s="184"/>
      <c r="BB2157" s="184"/>
      <c r="BC2157" s="184"/>
      <c r="BF2157" s="184"/>
      <c r="BG2157" s="184"/>
      <c r="BJ2157" s="184"/>
      <c r="BK2157" s="184"/>
      <c r="BN2157" s="184"/>
      <c r="BO2157" s="184"/>
      <c r="BR2157" s="184"/>
      <c r="BS2157" s="184"/>
      <c r="BV2157" s="184"/>
      <c r="BW2157" s="184"/>
      <c r="BZ2157" s="184"/>
      <c r="CA2157" s="184"/>
      <c r="CD2157" s="184"/>
      <c r="CE2157" s="184"/>
      <c r="CL2157" s="183"/>
      <c r="CO2157" s="183"/>
      <c r="CP2157" s="183"/>
      <c r="CT2157" s="71"/>
    </row>
    <row r="2158" spans="6:98">
      <c r="F2158" s="183"/>
      <c r="S2158" s="184"/>
      <c r="T2158" s="184"/>
      <c r="U2158" s="184"/>
      <c r="V2158" s="184"/>
      <c r="W2158" s="184"/>
      <c r="X2158" s="184"/>
      <c r="Y2158" s="184"/>
      <c r="Z2158" s="184"/>
      <c r="AA2158" s="184"/>
      <c r="AB2158" s="184"/>
      <c r="AC2158" s="184"/>
      <c r="AD2158" s="184"/>
      <c r="AH2158" s="184"/>
      <c r="AI2158" s="184"/>
      <c r="AL2158" s="184"/>
      <c r="AM2158" s="184"/>
      <c r="AP2158" s="184"/>
      <c r="AQ2158" s="184"/>
      <c r="AT2158" s="184"/>
      <c r="AU2158" s="184"/>
      <c r="AX2158" s="184"/>
      <c r="AY2158" s="184"/>
      <c r="BB2158" s="184"/>
      <c r="BC2158" s="184"/>
      <c r="BF2158" s="184"/>
      <c r="BG2158" s="184"/>
      <c r="BJ2158" s="184"/>
      <c r="BK2158" s="184"/>
      <c r="BN2158" s="184"/>
      <c r="BO2158" s="184"/>
      <c r="BR2158" s="184"/>
      <c r="BS2158" s="184"/>
      <c r="BV2158" s="184"/>
      <c r="BW2158" s="184"/>
      <c r="BZ2158" s="184"/>
      <c r="CA2158" s="184"/>
      <c r="CD2158" s="184"/>
      <c r="CE2158" s="184"/>
      <c r="CL2158" s="183"/>
      <c r="CO2158" s="183"/>
      <c r="CP2158" s="183"/>
      <c r="CT2158" s="71"/>
    </row>
    <row r="2159" spans="6:98">
      <c r="F2159" s="183"/>
      <c r="S2159" s="184"/>
      <c r="T2159" s="184"/>
      <c r="U2159" s="184"/>
      <c r="V2159" s="184"/>
      <c r="W2159" s="184"/>
      <c r="X2159" s="184"/>
      <c r="Y2159" s="184"/>
      <c r="Z2159" s="184"/>
      <c r="AA2159" s="184"/>
      <c r="AB2159" s="184"/>
      <c r="AC2159" s="184"/>
      <c r="AD2159" s="184"/>
      <c r="AH2159" s="184"/>
      <c r="AI2159" s="184"/>
      <c r="AL2159" s="184"/>
      <c r="AM2159" s="184"/>
      <c r="AP2159" s="184"/>
      <c r="AQ2159" s="184"/>
      <c r="AT2159" s="184"/>
      <c r="AU2159" s="184"/>
      <c r="AX2159" s="184"/>
      <c r="AY2159" s="184"/>
      <c r="BB2159" s="184"/>
      <c r="BC2159" s="184"/>
      <c r="BF2159" s="184"/>
      <c r="BG2159" s="184"/>
      <c r="BJ2159" s="184"/>
      <c r="BK2159" s="184"/>
      <c r="BN2159" s="184"/>
      <c r="BO2159" s="184"/>
      <c r="BR2159" s="184"/>
      <c r="BS2159" s="184"/>
      <c r="BV2159" s="184"/>
      <c r="BW2159" s="184"/>
      <c r="BZ2159" s="184"/>
      <c r="CA2159" s="184"/>
      <c r="CD2159" s="184"/>
      <c r="CE2159" s="184"/>
      <c r="CL2159" s="183"/>
      <c r="CO2159" s="183"/>
      <c r="CP2159" s="183"/>
      <c r="CT2159" s="71"/>
    </row>
    <row r="2160" spans="6:98">
      <c r="F2160" s="183"/>
      <c r="S2160" s="184"/>
      <c r="T2160" s="184"/>
      <c r="U2160" s="184"/>
      <c r="V2160" s="184"/>
      <c r="W2160" s="184"/>
      <c r="X2160" s="184"/>
      <c r="Y2160" s="184"/>
      <c r="Z2160" s="184"/>
      <c r="AA2160" s="184"/>
      <c r="AB2160" s="184"/>
      <c r="AC2160" s="184"/>
      <c r="AD2160" s="184"/>
      <c r="AH2160" s="184"/>
      <c r="AI2160" s="184"/>
      <c r="AL2160" s="184"/>
      <c r="AM2160" s="184"/>
      <c r="AP2160" s="184"/>
      <c r="AQ2160" s="184"/>
      <c r="AT2160" s="184"/>
      <c r="AU2160" s="184"/>
      <c r="AX2160" s="184"/>
      <c r="AY2160" s="184"/>
      <c r="BB2160" s="184"/>
      <c r="BC2160" s="184"/>
      <c r="BF2160" s="184"/>
      <c r="BG2160" s="184"/>
      <c r="BJ2160" s="184"/>
      <c r="BK2160" s="184"/>
      <c r="BN2160" s="184"/>
      <c r="BO2160" s="184"/>
      <c r="BR2160" s="184"/>
      <c r="BS2160" s="184"/>
      <c r="BV2160" s="184"/>
      <c r="BW2160" s="184"/>
      <c r="BZ2160" s="184"/>
      <c r="CA2160" s="184"/>
      <c r="CD2160" s="184"/>
      <c r="CE2160" s="184"/>
      <c r="CL2160" s="183"/>
      <c r="CO2160" s="183"/>
      <c r="CP2160" s="183"/>
      <c r="CT2160" s="71"/>
    </row>
    <row r="2161" spans="6:98">
      <c r="F2161" s="183"/>
      <c r="S2161" s="184"/>
      <c r="T2161" s="184"/>
      <c r="U2161" s="184"/>
      <c r="V2161" s="184"/>
      <c r="W2161" s="184"/>
      <c r="X2161" s="184"/>
      <c r="Y2161" s="184"/>
      <c r="Z2161" s="184"/>
      <c r="AA2161" s="184"/>
      <c r="AB2161" s="184"/>
      <c r="AC2161" s="184"/>
      <c r="AD2161" s="184"/>
      <c r="AH2161" s="184"/>
      <c r="AI2161" s="184"/>
      <c r="AL2161" s="184"/>
      <c r="AM2161" s="184"/>
      <c r="AP2161" s="184"/>
      <c r="AQ2161" s="184"/>
      <c r="AT2161" s="184"/>
      <c r="AU2161" s="184"/>
      <c r="AX2161" s="184"/>
      <c r="AY2161" s="184"/>
      <c r="BB2161" s="184"/>
      <c r="BC2161" s="184"/>
      <c r="BF2161" s="184"/>
      <c r="BG2161" s="184"/>
      <c r="BJ2161" s="184"/>
      <c r="BK2161" s="184"/>
      <c r="BN2161" s="184"/>
      <c r="BO2161" s="184"/>
      <c r="BR2161" s="184"/>
      <c r="BS2161" s="184"/>
      <c r="BV2161" s="184"/>
      <c r="BW2161" s="184"/>
      <c r="BZ2161" s="184"/>
      <c r="CA2161" s="184"/>
      <c r="CD2161" s="184"/>
      <c r="CE2161" s="184"/>
      <c r="CL2161" s="183"/>
      <c r="CO2161" s="183"/>
      <c r="CP2161" s="183"/>
      <c r="CT2161" s="71"/>
    </row>
    <row r="2162" spans="6:98">
      <c r="F2162" s="183"/>
      <c r="S2162" s="184"/>
      <c r="T2162" s="184"/>
      <c r="U2162" s="184"/>
      <c r="V2162" s="184"/>
      <c r="W2162" s="184"/>
      <c r="X2162" s="184"/>
      <c r="Y2162" s="184"/>
      <c r="Z2162" s="184"/>
      <c r="AA2162" s="184"/>
      <c r="AB2162" s="184"/>
      <c r="AC2162" s="184"/>
      <c r="AD2162" s="184"/>
      <c r="AH2162" s="184"/>
      <c r="AI2162" s="184"/>
      <c r="AL2162" s="184"/>
      <c r="AM2162" s="184"/>
      <c r="AP2162" s="184"/>
      <c r="AQ2162" s="184"/>
      <c r="AT2162" s="184"/>
      <c r="AU2162" s="184"/>
      <c r="AX2162" s="184"/>
      <c r="AY2162" s="184"/>
      <c r="BB2162" s="184"/>
      <c r="BC2162" s="184"/>
      <c r="BF2162" s="184"/>
      <c r="BG2162" s="184"/>
      <c r="BJ2162" s="184"/>
      <c r="BK2162" s="184"/>
      <c r="BN2162" s="184"/>
      <c r="BO2162" s="184"/>
      <c r="BR2162" s="184"/>
      <c r="BS2162" s="184"/>
      <c r="BV2162" s="184"/>
      <c r="BW2162" s="184"/>
      <c r="BZ2162" s="184"/>
      <c r="CA2162" s="184"/>
      <c r="CD2162" s="184"/>
      <c r="CE2162" s="184"/>
      <c r="CL2162" s="183"/>
      <c r="CO2162" s="183"/>
      <c r="CP2162" s="183"/>
      <c r="CT2162" s="71"/>
    </row>
    <row r="2163" spans="6:98">
      <c r="F2163" s="183"/>
      <c r="S2163" s="184"/>
      <c r="T2163" s="184"/>
      <c r="U2163" s="184"/>
      <c r="V2163" s="184"/>
      <c r="W2163" s="184"/>
      <c r="X2163" s="184"/>
      <c r="Y2163" s="184"/>
      <c r="Z2163" s="184"/>
      <c r="AA2163" s="184"/>
      <c r="AB2163" s="184"/>
      <c r="AC2163" s="184"/>
      <c r="AD2163" s="184"/>
      <c r="AH2163" s="184"/>
      <c r="AI2163" s="184"/>
      <c r="AL2163" s="184"/>
      <c r="AM2163" s="184"/>
      <c r="AP2163" s="184"/>
      <c r="AQ2163" s="184"/>
      <c r="AT2163" s="184"/>
      <c r="AU2163" s="184"/>
      <c r="AX2163" s="184"/>
      <c r="AY2163" s="184"/>
      <c r="BB2163" s="184"/>
      <c r="BC2163" s="184"/>
      <c r="BF2163" s="184"/>
      <c r="BG2163" s="184"/>
      <c r="BJ2163" s="184"/>
      <c r="BK2163" s="184"/>
      <c r="BN2163" s="184"/>
      <c r="BO2163" s="184"/>
      <c r="BR2163" s="184"/>
      <c r="BS2163" s="184"/>
      <c r="BV2163" s="184"/>
      <c r="BW2163" s="184"/>
      <c r="BZ2163" s="184"/>
      <c r="CA2163" s="184"/>
      <c r="CD2163" s="184"/>
      <c r="CE2163" s="184"/>
      <c r="CL2163" s="183"/>
      <c r="CO2163" s="183"/>
      <c r="CP2163" s="183"/>
      <c r="CT2163" s="71"/>
    </row>
    <row r="2164" spans="6:98">
      <c r="F2164" s="183"/>
      <c r="S2164" s="184"/>
      <c r="T2164" s="184"/>
      <c r="U2164" s="184"/>
      <c r="V2164" s="184"/>
      <c r="W2164" s="184"/>
      <c r="X2164" s="184"/>
      <c r="Y2164" s="184"/>
      <c r="Z2164" s="184"/>
      <c r="AA2164" s="184"/>
      <c r="AB2164" s="184"/>
      <c r="AC2164" s="184"/>
      <c r="AD2164" s="184"/>
      <c r="AH2164" s="184"/>
      <c r="AI2164" s="184"/>
      <c r="AL2164" s="184"/>
      <c r="AM2164" s="184"/>
      <c r="AP2164" s="184"/>
      <c r="AQ2164" s="184"/>
      <c r="AT2164" s="184"/>
      <c r="AU2164" s="184"/>
      <c r="AX2164" s="184"/>
      <c r="AY2164" s="184"/>
      <c r="BB2164" s="184"/>
      <c r="BC2164" s="184"/>
      <c r="BF2164" s="184"/>
      <c r="BG2164" s="184"/>
      <c r="BJ2164" s="184"/>
      <c r="BK2164" s="184"/>
      <c r="BN2164" s="184"/>
      <c r="BO2164" s="184"/>
      <c r="BR2164" s="184"/>
      <c r="BS2164" s="184"/>
      <c r="BV2164" s="184"/>
      <c r="BW2164" s="184"/>
      <c r="BZ2164" s="184"/>
      <c r="CA2164" s="184"/>
      <c r="CD2164" s="184"/>
      <c r="CE2164" s="184"/>
      <c r="CL2164" s="183"/>
      <c r="CO2164" s="183"/>
      <c r="CP2164" s="183"/>
      <c r="CT2164" s="71"/>
    </row>
    <row r="2165" spans="6:98">
      <c r="F2165" s="183"/>
      <c r="S2165" s="184"/>
      <c r="T2165" s="184"/>
      <c r="U2165" s="184"/>
      <c r="V2165" s="184"/>
      <c r="W2165" s="184"/>
      <c r="X2165" s="184"/>
      <c r="Y2165" s="184"/>
      <c r="Z2165" s="184"/>
      <c r="AA2165" s="184"/>
      <c r="AB2165" s="184"/>
      <c r="AC2165" s="184"/>
      <c r="AD2165" s="184"/>
      <c r="AH2165" s="184"/>
      <c r="AI2165" s="184"/>
      <c r="AL2165" s="184"/>
      <c r="AM2165" s="184"/>
      <c r="AP2165" s="184"/>
      <c r="AQ2165" s="184"/>
      <c r="AT2165" s="184"/>
      <c r="AU2165" s="184"/>
      <c r="AX2165" s="184"/>
      <c r="AY2165" s="184"/>
      <c r="BB2165" s="184"/>
      <c r="BC2165" s="184"/>
      <c r="BF2165" s="184"/>
      <c r="BG2165" s="184"/>
      <c r="BJ2165" s="184"/>
      <c r="BK2165" s="184"/>
      <c r="BN2165" s="184"/>
      <c r="BO2165" s="184"/>
      <c r="BR2165" s="184"/>
      <c r="BS2165" s="184"/>
      <c r="BV2165" s="184"/>
      <c r="BW2165" s="184"/>
      <c r="BZ2165" s="184"/>
      <c r="CA2165" s="184"/>
      <c r="CD2165" s="184"/>
      <c r="CE2165" s="184"/>
      <c r="CL2165" s="183"/>
      <c r="CO2165" s="183"/>
      <c r="CP2165" s="183"/>
      <c r="CT2165" s="71"/>
    </row>
    <row r="2166" spans="6:98">
      <c r="F2166" s="183"/>
      <c r="S2166" s="184"/>
      <c r="T2166" s="184"/>
      <c r="U2166" s="184"/>
      <c r="V2166" s="184"/>
      <c r="W2166" s="184"/>
      <c r="X2166" s="184"/>
      <c r="Y2166" s="184"/>
      <c r="Z2166" s="184"/>
      <c r="AA2166" s="184"/>
      <c r="AB2166" s="184"/>
      <c r="AC2166" s="184"/>
      <c r="AD2166" s="184"/>
      <c r="AH2166" s="184"/>
      <c r="AI2166" s="184"/>
      <c r="AL2166" s="184"/>
      <c r="AM2166" s="184"/>
      <c r="AP2166" s="184"/>
      <c r="AQ2166" s="184"/>
      <c r="AT2166" s="184"/>
      <c r="AU2166" s="184"/>
      <c r="AX2166" s="184"/>
      <c r="AY2166" s="184"/>
      <c r="BB2166" s="184"/>
      <c r="BC2166" s="184"/>
      <c r="BF2166" s="184"/>
      <c r="BG2166" s="184"/>
      <c r="BJ2166" s="184"/>
      <c r="BK2166" s="184"/>
      <c r="BN2166" s="184"/>
      <c r="BO2166" s="184"/>
      <c r="BR2166" s="184"/>
      <c r="BS2166" s="184"/>
      <c r="BV2166" s="184"/>
      <c r="BW2166" s="184"/>
      <c r="BZ2166" s="184"/>
      <c r="CA2166" s="184"/>
      <c r="CD2166" s="184"/>
      <c r="CE2166" s="184"/>
      <c r="CL2166" s="183"/>
      <c r="CO2166" s="183"/>
      <c r="CP2166" s="183"/>
      <c r="CT2166" s="71"/>
    </row>
    <row r="2167" spans="6:98">
      <c r="F2167" s="183"/>
      <c r="S2167" s="184"/>
      <c r="T2167" s="184"/>
      <c r="U2167" s="184"/>
      <c r="V2167" s="184"/>
      <c r="W2167" s="184"/>
      <c r="X2167" s="184"/>
      <c r="Y2167" s="184"/>
      <c r="Z2167" s="184"/>
      <c r="AA2167" s="184"/>
      <c r="AB2167" s="184"/>
      <c r="AC2167" s="184"/>
      <c r="AD2167" s="184"/>
      <c r="AH2167" s="184"/>
      <c r="AI2167" s="184"/>
      <c r="AL2167" s="184"/>
      <c r="AM2167" s="184"/>
      <c r="AP2167" s="184"/>
      <c r="AQ2167" s="184"/>
      <c r="AT2167" s="184"/>
      <c r="AU2167" s="184"/>
      <c r="AX2167" s="184"/>
      <c r="AY2167" s="184"/>
      <c r="BB2167" s="184"/>
      <c r="BC2167" s="184"/>
      <c r="BF2167" s="184"/>
      <c r="BG2167" s="184"/>
      <c r="BJ2167" s="184"/>
      <c r="BK2167" s="184"/>
      <c r="BN2167" s="184"/>
      <c r="BO2167" s="184"/>
      <c r="BR2167" s="184"/>
      <c r="BS2167" s="184"/>
      <c r="BV2167" s="184"/>
      <c r="BW2167" s="184"/>
      <c r="BZ2167" s="184"/>
      <c r="CA2167" s="184"/>
      <c r="CD2167" s="184"/>
      <c r="CE2167" s="184"/>
      <c r="CL2167" s="183"/>
      <c r="CO2167" s="183"/>
      <c r="CP2167" s="183"/>
      <c r="CT2167" s="71"/>
    </row>
    <row r="2168" spans="6:98">
      <c r="F2168" s="183"/>
      <c r="S2168" s="184"/>
      <c r="T2168" s="184"/>
      <c r="U2168" s="184"/>
      <c r="V2168" s="184"/>
      <c r="W2168" s="184"/>
      <c r="X2168" s="184"/>
      <c r="Y2168" s="184"/>
      <c r="Z2168" s="184"/>
      <c r="AA2168" s="184"/>
      <c r="AB2168" s="184"/>
      <c r="AC2168" s="184"/>
      <c r="AD2168" s="184"/>
      <c r="AH2168" s="184"/>
      <c r="AI2168" s="184"/>
      <c r="AL2168" s="184"/>
      <c r="AM2168" s="184"/>
      <c r="AP2168" s="184"/>
      <c r="AQ2168" s="184"/>
      <c r="AT2168" s="184"/>
      <c r="AU2168" s="184"/>
      <c r="AX2168" s="184"/>
      <c r="AY2168" s="184"/>
      <c r="BB2168" s="184"/>
      <c r="BC2168" s="184"/>
      <c r="BF2168" s="184"/>
      <c r="BG2168" s="184"/>
      <c r="BJ2168" s="184"/>
      <c r="BK2168" s="184"/>
      <c r="BN2168" s="184"/>
      <c r="BO2168" s="184"/>
      <c r="BR2168" s="184"/>
      <c r="BS2168" s="184"/>
      <c r="BV2168" s="184"/>
      <c r="BW2168" s="184"/>
      <c r="BZ2168" s="184"/>
      <c r="CA2168" s="184"/>
      <c r="CD2168" s="184"/>
      <c r="CE2168" s="184"/>
      <c r="CL2168" s="183"/>
      <c r="CO2168" s="183"/>
      <c r="CP2168" s="183"/>
      <c r="CT2168" s="71"/>
    </row>
    <row r="2169" spans="6:98">
      <c r="F2169" s="183"/>
      <c r="S2169" s="184"/>
      <c r="T2169" s="184"/>
      <c r="U2169" s="184"/>
      <c r="V2169" s="184"/>
      <c r="W2169" s="184"/>
      <c r="X2169" s="184"/>
      <c r="Y2169" s="184"/>
      <c r="Z2169" s="184"/>
      <c r="AA2169" s="184"/>
      <c r="AB2169" s="184"/>
      <c r="AC2169" s="184"/>
      <c r="AD2169" s="184"/>
      <c r="AH2169" s="184"/>
      <c r="AI2169" s="184"/>
      <c r="AL2169" s="184"/>
      <c r="AM2169" s="184"/>
      <c r="AP2169" s="184"/>
      <c r="AQ2169" s="184"/>
      <c r="AT2169" s="184"/>
      <c r="AU2169" s="184"/>
      <c r="AX2169" s="184"/>
      <c r="AY2169" s="184"/>
      <c r="BB2169" s="184"/>
      <c r="BC2169" s="184"/>
      <c r="BF2169" s="184"/>
      <c r="BG2169" s="184"/>
      <c r="BJ2169" s="184"/>
      <c r="BK2169" s="184"/>
      <c r="BN2169" s="184"/>
      <c r="BO2169" s="184"/>
      <c r="BR2169" s="184"/>
      <c r="BS2169" s="184"/>
      <c r="BV2169" s="184"/>
      <c r="BW2169" s="184"/>
      <c r="BZ2169" s="184"/>
      <c r="CA2169" s="184"/>
      <c r="CD2169" s="184"/>
      <c r="CE2169" s="184"/>
      <c r="CL2169" s="183"/>
      <c r="CO2169" s="183"/>
      <c r="CP2169" s="183"/>
      <c r="CT2169" s="71"/>
    </row>
    <row r="2170" spans="6:98">
      <c r="F2170" s="183"/>
      <c r="S2170" s="184"/>
      <c r="T2170" s="184"/>
      <c r="U2170" s="184"/>
      <c r="V2170" s="184"/>
      <c r="W2170" s="184"/>
      <c r="X2170" s="184"/>
      <c r="Y2170" s="184"/>
      <c r="Z2170" s="184"/>
      <c r="AA2170" s="184"/>
      <c r="AB2170" s="184"/>
      <c r="AC2170" s="184"/>
      <c r="AD2170" s="184"/>
      <c r="AH2170" s="184"/>
      <c r="AI2170" s="184"/>
      <c r="AL2170" s="184"/>
      <c r="AM2170" s="184"/>
      <c r="AP2170" s="184"/>
      <c r="AQ2170" s="184"/>
      <c r="AT2170" s="184"/>
      <c r="AU2170" s="184"/>
      <c r="AX2170" s="184"/>
      <c r="AY2170" s="184"/>
      <c r="BB2170" s="184"/>
      <c r="BC2170" s="184"/>
      <c r="BF2170" s="184"/>
      <c r="BG2170" s="184"/>
      <c r="BJ2170" s="184"/>
      <c r="BK2170" s="184"/>
      <c r="BN2170" s="184"/>
      <c r="BO2170" s="184"/>
      <c r="BR2170" s="184"/>
      <c r="BS2170" s="184"/>
      <c r="BV2170" s="184"/>
      <c r="BW2170" s="184"/>
      <c r="BZ2170" s="184"/>
      <c r="CA2170" s="184"/>
      <c r="CD2170" s="184"/>
      <c r="CE2170" s="184"/>
      <c r="CL2170" s="183"/>
      <c r="CO2170" s="183"/>
      <c r="CP2170" s="183"/>
      <c r="CT2170" s="71"/>
    </row>
    <row r="2171" spans="6:98">
      <c r="F2171" s="183"/>
      <c r="S2171" s="184"/>
      <c r="T2171" s="184"/>
      <c r="U2171" s="184"/>
      <c r="V2171" s="184"/>
      <c r="W2171" s="184"/>
      <c r="X2171" s="184"/>
      <c r="Y2171" s="184"/>
      <c r="Z2171" s="184"/>
      <c r="AA2171" s="184"/>
      <c r="AB2171" s="184"/>
      <c r="AC2171" s="184"/>
      <c r="AD2171" s="184"/>
      <c r="AH2171" s="184"/>
      <c r="AI2171" s="184"/>
      <c r="AL2171" s="184"/>
      <c r="AM2171" s="184"/>
      <c r="AP2171" s="184"/>
      <c r="AQ2171" s="184"/>
      <c r="AT2171" s="184"/>
      <c r="AU2171" s="184"/>
      <c r="AX2171" s="184"/>
      <c r="AY2171" s="184"/>
      <c r="BB2171" s="184"/>
      <c r="BC2171" s="184"/>
      <c r="BF2171" s="184"/>
      <c r="BG2171" s="184"/>
      <c r="BJ2171" s="184"/>
      <c r="BK2171" s="184"/>
      <c r="BN2171" s="184"/>
      <c r="BO2171" s="184"/>
      <c r="BR2171" s="184"/>
      <c r="BS2171" s="184"/>
      <c r="BV2171" s="184"/>
      <c r="BW2171" s="184"/>
      <c r="BZ2171" s="184"/>
      <c r="CA2171" s="184"/>
      <c r="CD2171" s="184"/>
      <c r="CE2171" s="184"/>
      <c r="CL2171" s="183"/>
      <c r="CO2171" s="183"/>
      <c r="CP2171" s="183"/>
      <c r="CT2171" s="71"/>
    </row>
    <row r="2172" spans="6:98">
      <c r="F2172" s="183"/>
      <c r="S2172" s="184"/>
      <c r="T2172" s="184"/>
      <c r="U2172" s="184"/>
      <c r="V2172" s="184"/>
      <c r="W2172" s="184"/>
      <c r="X2172" s="184"/>
      <c r="Y2172" s="184"/>
      <c r="Z2172" s="184"/>
      <c r="AA2172" s="184"/>
      <c r="AB2172" s="184"/>
      <c r="AC2172" s="184"/>
      <c r="AD2172" s="184"/>
      <c r="AH2172" s="184"/>
      <c r="AI2172" s="184"/>
      <c r="AL2172" s="184"/>
      <c r="AM2172" s="184"/>
      <c r="AP2172" s="184"/>
      <c r="AQ2172" s="184"/>
      <c r="AT2172" s="184"/>
      <c r="AU2172" s="184"/>
      <c r="AX2172" s="184"/>
      <c r="AY2172" s="184"/>
      <c r="BB2172" s="184"/>
      <c r="BC2172" s="184"/>
      <c r="BF2172" s="184"/>
      <c r="BG2172" s="184"/>
      <c r="BJ2172" s="184"/>
      <c r="BK2172" s="184"/>
      <c r="BN2172" s="184"/>
      <c r="BO2172" s="184"/>
      <c r="BR2172" s="184"/>
      <c r="BS2172" s="184"/>
      <c r="BV2172" s="184"/>
      <c r="BW2172" s="184"/>
      <c r="BZ2172" s="184"/>
      <c r="CA2172" s="184"/>
      <c r="CD2172" s="184"/>
      <c r="CE2172" s="184"/>
      <c r="CL2172" s="183"/>
      <c r="CO2172" s="183"/>
      <c r="CP2172" s="183"/>
      <c r="CT2172" s="71"/>
    </row>
    <row r="2173" spans="6:98">
      <c r="F2173" s="183"/>
      <c r="S2173" s="184"/>
      <c r="T2173" s="184"/>
      <c r="U2173" s="184"/>
      <c r="V2173" s="184"/>
      <c r="W2173" s="184"/>
      <c r="X2173" s="184"/>
      <c r="Y2173" s="184"/>
      <c r="Z2173" s="184"/>
      <c r="AA2173" s="184"/>
      <c r="AB2173" s="184"/>
      <c r="AC2173" s="184"/>
      <c r="AD2173" s="184"/>
      <c r="AH2173" s="184"/>
      <c r="AI2173" s="184"/>
      <c r="AL2173" s="184"/>
      <c r="AM2173" s="184"/>
      <c r="AP2173" s="184"/>
      <c r="AQ2173" s="184"/>
      <c r="AT2173" s="184"/>
      <c r="AU2173" s="184"/>
      <c r="AX2173" s="184"/>
      <c r="AY2173" s="184"/>
      <c r="BB2173" s="184"/>
      <c r="BC2173" s="184"/>
      <c r="BF2173" s="184"/>
      <c r="BG2173" s="184"/>
      <c r="BJ2173" s="184"/>
      <c r="BK2173" s="184"/>
      <c r="BN2173" s="184"/>
      <c r="BO2173" s="184"/>
      <c r="BR2173" s="184"/>
      <c r="BS2173" s="184"/>
      <c r="BV2173" s="184"/>
      <c r="BW2173" s="184"/>
      <c r="BZ2173" s="184"/>
      <c r="CA2173" s="184"/>
      <c r="CD2173" s="184"/>
      <c r="CE2173" s="184"/>
      <c r="CL2173" s="183"/>
      <c r="CO2173" s="183"/>
      <c r="CP2173" s="183"/>
      <c r="CT2173" s="71"/>
    </row>
    <row r="2174" spans="6:98">
      <c r="F2174" s="183"/>
      <c r="S2174" s="184"/>
      <c r="T2174" s="184"/>
      <c r="U2174" s="184"/>
      <c r="V2174" s="184"/>
      <c r="W2174" s="184"/>
      <c r="X2174" s="184"/>
      <c r="Y2174" s="184"/>
      <c r="Z2174" s="184"/>
      <c r="AA2174" s="184"/>
      <c r="AB2174" s="184"/>
      <c r="AC2174" s="184"/>
      <c r="AD2174" s="184"/>
      <c r="AH2174" s="184"/>
      <c r="AI2174" s="184"/>
      <c r="AL2174" s="184"/>
      <c r="AM2174" s="184"/>
      <c r="AP2174" s="184"/>
      <c r="AQ2174" s="184"/>
      <c r="AT2174" s="184"/>
      <c r="AU2174" s="184"/>
      <c r="AX2174" s="184"/>
      <c r="AY2174" s="184"/>
      <c r="BB2174" s="184"/>
      <c r="BC2174" s="184"/>
      <c r="BF2174" s="184"/>
      <c r="BG2174" s="184"/>
      <c r="BJ2174" s="184"/>
      <c r="BK2174" s="184"/>
      <c r="BN2174" s="184"/>
      <c r="BO2174" s="184"/>
      <c r="BR2174" s="184"/>
      <c r="BS2174" s="184"/>
      <c r="BV2174" s="184"/>
      <c r="BW2174" s="184"/>
      <c r="BZ2174" s="184"/>
      <c r="CA2174" s="184"/>
      <c r="CD2174" s="184"/>
      <c r="CE2174" s="184"/>
      <c r="CL2174" s="183"/>
      <c r="CO2174" s="183"/>
      <c r="CP2174" s="183"/>
      <c r="CT2174" s="71"/>
    </row>
    <row r="2175" spans="6:98">
      <c r="F2175" s="183"/>
      <c r="S2175" s="184"/>
      <c r="T2175" s="184"/>
      <c r="U2175" s="184"/>
      <c r="V2175" s="184"/>
      <c r="W2175" s="184"/>
      <c r="X2175" s="184"/>
      <c r="Y2175" s="184"/>
      <c r="Z2175" s="184"/>
      <c r="AA2175" s="184"/>
      <c r="AB2175" s="184"/>
      <c r="AC2175" s="184"/>
      <c r="AD2175" s="184"/>
      <c r="AH2175" s="184"/>
      <c r="AI2175" s="184"/>
      <c r="AL2175" s="184"/>
      <c r="AM2175" s="184"/>
      <c r="AP2175" s="184"/>
      <c r="AQ2175" s="184"/>
      <c r="AT2175" s="184"/>
      <c r="AU2175" s="184"/>
      <c r="AX2175" s="184"/>
      <c r="AY2175" s="184"/>
      <c r="BB2175" s="184"/>
      <c r="BC2175" s="184"/>
      <c r="BF2175" s="184"/>
      <c r="BG2175" s="184"/>
      <c r="BJ2175" s="184"/>
      <c r="BK2175" s="184"/>
      <c r="BN2175" s="184"/>
      <c r="BO2175" s="184"/>
      <c r="BR2175" s="184"/>
      <c r="BS2175" s="184"/>
      <c r="BV2175" s="184"/>
      <c r="BW2175" s="184"/>
      <c r="BZ2175" s="184"/>
      <c r="CA2175" s="184"/>
      <c r="CD2175" s="184"/>
      <c r="CE2175" s="184"/>
      <c r="CL2175" s="183"/>
      <c r="CO2175" s="183"/>
      <c r="CP2175" s="183"/>
      <c r="CT2175" s="71"/>
    </row>
    <row r="2176" spans="6:98">
      <c r="F2176" s="183"/>
      <c r="S2176" s="184"/>
      <c r="T2176" s="184"/>
      <c r="U2176" s="184"/>
      <c r="V2176" s="184"/>
      <c r="W2176" s="184"/>
      <c r="X2176" s="184"/>
      <c r="Y2176" s="184"/>
      <c r="Z2176" s="184"/>
      <c r="AA2176" s="184"/>
      <c r="AB2176" s="184"/>
      <c r="AC2176" s="184"/>
      <c r="AD2176" s="184"/>
      <c r="AH2176" s="184"/>
      <c r="AI2176" s="184"/>
      <c r="AL2176" s="184"/>
      <c r="AM2176" s="184"/>
      <c r="AP2176" s="184"/>
      <c r="AQ2176" s="184"/>
      <c r="AT2176" s="184"/>
      <c r="AU2176" s="184"/>
      <c r="AX2176" s="184"/>
      <c r="AY2176" s="184"/>
      <c r="BB2176" s="184"/>
      <c r="BC2176" s="184"/>
      <c r="BF2176" s="184"/>
      <c r="BG2176" s="184"/>
      <c r="BJ2176" s="184"/>
      <c r="BK2176" s="184"/>
      <c r="BN2176" s="184"/>
      <c r="BO2176" s="184"/>
      <c r="BR2176" s="184"/>
      <c r="BS2176" s="184"/>
      <c r="BV2176" s="184"/>
      <c r="BW2176" s="184"/>
      <c r="BZ2176" s="184"/>
      <c r="CA2176" s="184"/>
      <c r="CD2176" s="184"/>
      <c r="CE2176" s="184"/>
      <c r="CL2176" s="183"/>
      <c r="CO2176" s="183"/>
      <c r="CP2176" s="183"/>
      <c r="CT2176" s="71"/>
    </row>
    <row r="2177" spans="6:98">
      <c r="F2177" s="183"/>
      <c r="S2177" s="184"/>
      <c r="T2177" s="184"/>
      <c r="U2177" s="184"/>
      <c r="V2177" s="184"/>
      <c r="W2177" s="184"/>
      <c r="X2177" s="184"/>
      <c r="Y2177" s="184"/>
      <c r="Z2177" s="184"/>
      <c r="AA2177" s="184"/>
      <c r="AB2177" s="184"/>
      <c r="AC2177" s="184"/>
      <c r="AD2177" s="184"/>
      <c r="AH2177" s="184"/>
      <c r="AI2177" s="184"/>
      <c r="AL2177" s="184"/>
      <c r="AM2177" s="184"/>
      <c r="AP2177" s="184"/>
      <c r="AQ2177" s="184"/>
      <c r="AT2177" s="184"/>
      <c r="AU2177" s="184"/>
      <c r="AX2177" s="184"/>
      <c r="AY2177" s="184"/>
      <c r="BB2177" s="184"/>
      <c r="BC2177" s="184"/>
      <c r="BF2177" s="184"/>
      <c r="BG2177" s="184"/>
      <c r="BJ2177" s="184"/>
      <c r="BK2177" s="184"/>
      <c r="BN2177" s="184"/>
      <c r="BO2177" s="184"/>
      <c r="BR2177" s="184"/>
      <c r="BS2177" s="184"/>
      <c r="BV2177" s="184"/>
      <c r="BW2177" s="184"/>
      <c r="BZ2177" s="184"/>
      <c r="CA2177" s="184"/>
      <c r="CD2177" s="184"/>
      <c r="CE2177" s="184"/>
      <c r="CL2177" s="183"/>
      <c r="CO2177" s="183"/>
      <c r="CP2177" s="183"/>
      <c r="CT2177" s="71"/>
    </row>
    <row r="2178" spans="6:98">
      <c r="F2178" s="183"/>
      <c r="S2178" s="184"/>
      <c r="T2178" s="184"/>
      <c r="U2178" s="184"/>
      <c r="V2178" s="184"/>
      <c r="W2178" s="184"/>
      <c r="X2178" s="184"/>
      <c r="Y2178" s="184"/>
      <c r="Z2178" s="184"/>
      <c r="AA2178" s="184"/>
      <c r="AB2178" s="184"/>
      <c r="AC2178" s="184"/>
      <c r="AD2178" s="184"/>
      <c r="AH2178" s="184"/>
      <c r="AI2178" s="184"/>
      <c r="AL2178" s="184"/>
      <c r="AM2178" s="184"/>
      <c r="AP2178" s="184"/>
      <c r="AQ2178" s="184"/>
      <c r="AT2178" s="184"/>
      <c r="AU2178" s="184"/>
      <c r="AX2178" s="184"/>
      <c r="AY2178" s="184"/>
      <c r="BB2178" s="184"/>
      <c r="BC2178" s="184"/>
      <c r="BF2178" s="184"/>
      <c r="BG2178" s="184"/>
      <c r="BJ2178" s="184"/>
      <c r="BK2178" s="184"/>
      <c r="BN2178" s="184"/>
      <c r="BO2178" s="184"/>
      <c r="BR2178" s="184"/>
      <c r="BS2178" s="184"/>
      <c r="BV2178" s="184"/>
      <c r="BW2178" s="184"/>
      <c r="BZ2178" s="184"/>
      <c r="CA2178" s="184"/>
      <c r="CD2178" s="184"/>
      <c r="CE2178" s="184"/>
      <c r="CL2178" s="183"/>
      <c r="CO2178" s="183"/>
      <c r="CP2178" s="183"/>
      <c r="CT2178" s="71"/>
    </row>
    <row r="2179" spans="6:98">
      <c r="F2179" s="183"/>
      <c r="S2179" s="184"/>
      <c r="T2179" s="184"/>
      <c r="U2179" s="184"/>
      <c r="V2179" s="184"/>
      <c r="W2179" s="184"/>
      <c r="X2179" s="184"/>
      <c r="Y2179" s="184"/>
      <c r="Z2179" s="184"/>
      <c r="AA2179" s="184"/>
      <c r="AB2179" s="184"/>
      <c r="AC2179" s="184"/>
      <c r="AD2179" s="184"/>
      <c r="AH2179" s="184"/>
      <c r="AI2179" s="184"/>
      <c r="AL2179" s="184"/>
      <c r="AM2179" s="184"/>
      <c r="AP2179" s="184"/>
      <c r="AQ2179" s="184"/>
      <c r="AT2179" s="184"/>
      <c r="AU2179" s="184"/>
      <c r="AX2179" s="184"/>
      <c r="AY2179" s="184"/>
      <c r="BB2179" s="184"/>
      <c r="BC2179" s="184"/>
      <c r="BF2179" s="184"/>
      <c r="BG2179" s="184"/>
      <c r="BJ2179" s="184"/>
      <c r="BK2179" s="184"/>
      <c r="BN2179" s="184"/>
      <c r="BO2179" s="184"/>
      <c r="BR2179" s="184"/>
      <c r="BS2179" s="184"/>
      <c r="BV2179" s="184"/>
      <c r="BW2179" s="184"/>
      <c r="BZ2179" s="184"/>
      <c r="CA2179" s="184"/>
      <c r="CD2179" s="184"/>
      <c r="CE2179" s="184"/>
      <c r="CL2179" s="183"/>
      <c r="CO2179" s="183"/>
      <c r="CP2179" s="183"/>
      <c r="CT2179" s="71"/>
    </row>
    <row r="2180" spans="6:98">
      <c r="F2180" s="183"/>
      <c r="S2180" s="184"/>
      <c r="T2180" s="184"/>
      <c r="U2180" s="184"/>
      <c r="V2180" s="184"/>
      <c r="W2180" s="184"/>
      <c r="X2180" s="184"/>
      <c r="Y2180" s="184"/>
      <c r="Z2180" s="184"/>
      <c r="AA2180" s="184"/>
      <c r="AB2180" s="184"/>
      <c r="AC2180" s="184"/>
      <c r="AD2180" s="184"/>
      <c r="AH2180" s="184"/>
      <c r="AI2180" s="184"/>
      <c r="AL2180" s="184"/>
      <c r="AM2180" s="184"/>
      <c r="AP2180" s="184"/>
      <c r="AQ2180" s="184"/>
      <c r="AT2180" s="184"/>
      <c r="AU2180" s="184"/>
      <c r="AX2180" s="184"/>
      <c r="AY2180" s="184"/>
      <c r="BB2180" s="184"/>
      <c r="BC2180" s="184"/>
      <c r="BF2180" s="184"/>
      <c r="BG2180" s="184"/>
      <c r="BJ2180" s="184"/>
      <c r="BK2180" s="184"/>
      <c r="BN2180" s="184"/>
      <c r="BO2180" s="184"/>
      <c r="BR2180" s="184"/>
      <c r="BS2180" s="184"/>
      <c r="BV2180" s="184"/>
      <c r="BW2180" s="184"/>
      <c r="BZ2180" s="184"/>
      <c r="CA2180" s="184"/>
      <c r="CD2180" s="184"/>
      <c r="CE2180" s="184"/>
      <c r="CL2180" s="183"/>
      <c r="CO2180" s="183"/>
      <c r="CP2180" s="183"/>
      <c r="CT2180" s="71"/>
    </row>
    <row r="2181" spans="6:98">
      <c r="F2181" s="183"/>
      <c r="S2181" s="184"/>
      <c r="T2181" s="184"/>
      <c r="U2181" s="184"/>
      <c r="V2181" s="184"/>
      <c r="W2181" s="184"/>
      <c r="X2181" s="184"/>
      <c r="Y2181" s="184"/>
      <c r="Z2181" s="184"/>
      <c r="AA2181" s="184"/>
      <c r="AB2181" s="184"/>
      <c r="AC2181" s="184"/>
      <c r="AD2181" s="184"/>
      <c r="AH2181" s="184"/>
      <c r="AI2181" s="184"/>
      <c r="AL2181" s="184"/>
      <c r="AM2181" s="184"/>
      <c r="AP2181" s="184"/>
      <c r="AQ2181" s="184"/>
      <c r="AT2181" s="184"/>
      <c r="AU2181" s="184"/>
      <c r="AX2181" s="184"/>
      <c r="AY2181" s="184"/>
      <c r="BB2181" s="184"/>
      <c r="BC2181" s="184"/>
      <c r="BF2181" s="184"/>
      <c r="BG2181" s="184"/>
      <c r="BJ2181" s="184"/>
      <c r="BK2181" s="184"/>
      <c r="BN2181" s="184"/>
      <c r="BO2181" s="184"/>
      <c r="BR2181" s="184"/>
      <c r="BS2181" s="184"/>
      <c r="BV2181" s="184"/>
      <c r="BW2181" s="184"/>
      <c r="BZ2181" s="184"/>
      <c r="CA2181" s="184"/>
      <c r="CD2181" s="184"/>
      <c r="CE2181" s="184"/>
      <c r="CL2181" s="183"/>
      <c r="CO2181" s="183"/>
      <c r="CP2181" s="183"/>
      <c r="CT2181" s="71"/>
    </row>
    <row r="2182" spans="6:98">
      <c r="F2182" s="183"/>
      <c r="S2182" s="184"/>
      <c r="T2182" s="184"/>
      <c r="U2182" s="184"/>
      <c r="V2182" s="184"/>
      <c r="W2182" s="184"/>
      <c r="X2182" s="184"/>
      <c r="Y2182" s="184"/>
      <c r="Z2182" s="184"/>
      <c r="AA2182" s="184"/>
      <c r="AB2182" s="184"/>
      <c r="AC2182" s="184"/>
      <c r="AD2182" s="184"/>
      <c r="AH2182" s="184"/>
      <c r="AI2182" s="184"/>
      <c r="AL2182" s="184"/>
      <c r="AM2182" s="184"/>
      <c r="AP2182" s="184"/>
      <c r="AQ2182" s="184"/>
      <c r="AT2182" s="184"/>
      <c r="AU2182" s="184"/>
      <c r="AX2182" s="184"/>
      <c r="AY2182" s="184"/>
      <c r="BB2182" s="184"/>
      <c r="BC2182" s="184"/>
      <c r="BF2182" s="184"/>
      <c r="BG2182" s="184"/>
      <c r="BJ2182" s="184"/>
      <c r="BK2182" s="184"/>
      <c r="BN2182" s="184"/>
      <c r="BO2182" s="184"/>
      <c r="BR2182" s="184"/>
      <c r="BS2182" s="184"/>
      <c r="BV2182" s="184"/>
      <c r="BW2182" s="184"/>
      <c r="BZ2182" s="184"/>
      <c r="CA2182" s="184"/>
      <c r="CD2182" s="184"/>
      <c r="CE2182" s="184"/>
      <c r="CL2182" s="183"/>
      <c r="CO2182" s="183"/>
      <c r="CP2182" s="183"/>
      <c r="CT2182" s="71"/>
    </row>
    <row r="2183" spans="6:98">
      <c r="F2183" s="183"/>
      <c r="S2183" s="184"/>
      <c r="T2183" s="184"/>
      <c r="U2183" s="184"/>
      <c r="V2183" s="184"/>
      <c r="W2183" s="184"/>
      <c r="X2183" s="184"/>
      <c r="Y2183" s="184"/>
      <c r="Z2183" s="184"/>
      <c r="AA2183" s="184"/>
      <c r="AB2183" s="184"/>
      <c r="AC2183" s="184"/>
      <c r="AD2183" s="184"/>
      <c r="AH2183" s="184"/>
      <c r="AI2183" s="184"/>
      <c r="AL2183" s="184"/>
      <c r="AM2183" s="184"/>
      <c r="AP2183" s="184"/>
      <c r="AQ2183" s="184"/>
      <c r="AT2183" s="184"/>
      <c r="AU2183" s="184"/>
      <c r="AX2183" s="184"/>
      <c r="AY2183" s="184"/>
      <c r="BB2183" s="184"/>
      <c r="BC2183" s="184"/>
      <c r="BF2183" s="184"/>
      <c r="BG2183" s="184"/>
      <c r="BJ2183" s="184"/>
      <c r="BK2183" s="184"/>
      <c r="BN2183" s="184"/>
      <c r="BO2183" s="184"/>
      <c r="BR2183" s="184"/>
      <c r="BS2183" s="184"/>
      <c r="BV2183" s="184"/>
      <c r="BW2183" s="184"/>
      <c r="BZ2183" s="184"/>
      <c r="CA2183" s="184"/>
      <c r="CD2183" s="184"/>
      <c r="CE2183" s="184"/>
      <c r="CL2183" s="183"/>
      <c r="CO2183" s="183"/>
      <c r="CP2183" s="183"/>
      <c r="CT2183" s="71"/>
    </row>
    <row r="2184" spans="6:98">
      <c r="F2184" s="183"/>
      <c r="S2184" s="184"/>
      <c r="T2184" s="184"/>
      <c r="U2184" s="184"/>
      <c r="V2184" s="184"/>
      <c r="W2184" s="184"/>
      <c r="X2184" s="184"/>
      <c r="Y2184" s="184"/>
      <c r="Z2184" s="184"/>
      <c r="AA2184" s="184"/>
      <c r="AB2184" s="184"/>
      <c r="AC2184" s="184"/>
      <c r="AD2184" s="184"/>
      <c r="AH2184" s="184"/>
      <c r="AI2184" s="184"/>
      <c r="AL2184" s="184"/>
      <c r="AM2184" s="184"/>
      <c r="AP2184" s="184"/>
      <c r="AQ2184" s="184"/>
      <c r="AT2184" s="184"/>
      <c r="AU2184" s="184"/>
      <c r="AX2184" s="184"/>
      <c r="AY2184" s="184"/>
      <c r="BB2184" s="184"/>
      <c r="BC2184" s="184"/>
      <c r="BF2184" s="184"/>
      <c r="BG2184" s="184"/>
      <c r="BJ2184" s="184"/>
      <c r="BK2184" s="184"/>
      <c r="BN2184" s="184"/>
      <c r="BO2184" s="184"/>
      <c r="BR2184" s="184"/>
      <c r="BS2184" s="184"/>
      <c r="BV2184" s="184"/>
      <c r="BW2184" s="184"/>
      <c r="BZ2184" s="184"/>
      <c r="CA2184" s="184"/>
      <c r="CD2184" s="184"/>
      <c r="CE2184" s="184"/>
      <c r="CL2184" s="183"/>
      <c r="CO2184" s="183"/>
      <c r="CP2184" s="183"/>
      <c r="CT2184" s="71"/>
    </row>
    <row r="2185" spans="6:98">
      <c r="F2185" s="183"/>
      <c r="S2185" s="184"/>
      <c r="T2185" s="184"/>
      <c r="U2185" s="184"/>
      <c r="V2185" s="184"/>
      <c r="W2185" s="184"/>
      <c r="X2185" s="184"/>
      <c r="Y2185" s="184"/>
      <c r="Z2185" s="184"/>
      <c r="AA2185" s="184"/>
      <c r="AB2185" s="184"/>
      <c r="AC2185" s="184"/>
      <c r="AD2185" s="184"/>
      <c r="AH2185" s="184"/>
      <c r="AI2185" s="184"/>
      <c r="AL2185" s="184"/>
      <c r="AM2185" s="184"/>
      <c r="AP2185" s="184"/>
      <c r="AQ2185" s="184"/>
      <c r="AT2185" s="184"/>
      <c r="AU2185" s="184"/>
      <c r="AX2185" s="184"/>
      <c r="AY2185" s="184"/>
      <c r="BB2185" s="184"/>
      <c r="BC2185" s="184"/>
      <c r="BF2185" s="184"/>
      <c r="BG2185" s="184"/>
      <c r="BJ2185" s="184"/>
      <c r="BK2185" s="184"/>
      <c r="BN2185" s="184"/>
      <c r="BO2185" s="184"/>
      <c r="BR2185" s="184"/>
      <c r="BS2185" s="184"/>
      <c r="BV2185" s="184"/>
      <c r="BW2185" s="184"/>
      <c r="BZ2185" s="184"/>
      <c r="CA2185" s="184"/>
      <c r="CD2185" s="184"/>
      <c r="CE2185" s="184"/>
      <c r="CL2185" s="183"/>
      <c r="CO2185" s="183"/>
      <c r="CP2185" s="183"/>
      <c r="CT2185" s="71"/>
    </row>
    <row r="2186" spans="6:98">
      <c r="F2186" s="183"/>
      <c r="S2186" s="184"/>
      <c r="T2186" s="184"/>
      <c r="U2186" s="184"/>
      <c r="V2186" s="184"/>
      <c r="W2186" s="184"/>
      <c r="X2186" s="184"/>
      <c r="Y2186" s="184"/>
      <c r="Z2186" s="184"/>
      <c r="AA2186" s="184"/>
      <c r="AB2186" s="184"/>
      <c r="AC2186" s="184"/>
      <c r="AD2186" s="184"/>
      <c r="AH2186" s="184"/>
      <c r="AI2186" s="184"/>
      <c r="AL2186" s="184"/>
      <c r="AM2186" s="184"/>
      <c r="AP2186" s="184"/>
      <c r="AQ2186" s="184"/>
      <c r="AT2186" s="184"/>
      <c r="AU2186" s="184"/>
      <c r="AX2186" s="184"/>
      <c r="AY2186" s="184"/>
      <c r="BB2186" s="184"/>
      <c r="BC2186" s="184"/>
      <c r="BF2186" s="184"/>
      <c r="BG2186" s="184"/>
      <c r="BJ2186" s="184"/>
      <c r="BK2186" s="184"/>
      <c r="BN2186" s="184"/>
      <c r="BO2186" s="184"/>
      <c r="BR2186" s="184"/>
      <c r="BS2186" s="184"/>
      <c r="BV2186" s="184"/>
      <c r="BW2186" s="184"/>
      <c r="BZ2186" s="184"/>
      <c r="CA2186" s="184"/>
      <c r="CD2186" s="184"/>
      <c r="CE2186" s="184"/>
      <c r="CL2186" s="183"/>
      <c r="CO2186" s="183"/>
      <c r="CP2186" s="183"/>
      <c r="CT2186" s="71"/>
    </row>
    <row r="2187" spans="6:98">
      <c r="F2187" s="183"/>
      <c r="S2187" s="184"/>
      <c r="T2187" s="184"/>
      <c r="U2187" s="184"/>
      <c r="V2187" s="184"/>
      <c r="W2187" s="184"/>
      <c r="X2187" s="184"/>
      <c r="Y2187" s="184"/>
      <c r="Z2187" s="184"/>
      <c r="AA2187" s="184"/>
      <c r="AB2187" s="184"/>
      <c r="AC2187" s="184"/>
      <c r="AD2187" s="184"/>
      <c r="AH2187" s="184"/>
      <c r="AI2187" s="184"/>
      <c r="AL2187" s="184"/>
      <c r="AM2187" s="184"/>
      <c r="AP2187" s="184"/>
      <c r="AQ2187" s="184"/>
      <c r="AT2187" s="184"/>
      <c r="AU2187" s="184"/>
      <c r="AX2187" s="184"/>
      <c r="AY2187" s="184"/>
      <c r="BB2187" s="184"/>
      <c r="BC2187" s="184"/>
      <c r="BF2187" s="184"/>
      <c r="BG2187" s="184"/>
      <c r="BJ2187" s="184"/>
      <c r="BK2187" s="184"/>
      <c r="BN2187" s="184"/>
      <c r="BO2187" s="184"/>
      <c r="BR2187" s="184"/>
      <c r="BS2187" s="184"/>
      <c r="BV2187" s="184"/>
      <c r="BW2187" s="184"/>
      <c r="BZ2187" s="184"/>
      <c r="CA2187" s="184"/>
      <c r="CD2187" s="184"/>
      <c r="CE2187" s="184"/>
      <c r="CL2187" s="183"/>
      <c r="CO2187" s="183"/>
      <c r="CP2187" s="183"/>
      <c r="CT2187" s="71"/>
    </row>
    <row r="2188" spans="6:98">
      <c r="F2188" s="183"/>
      <c r="S2188" s="184"/>
      <c r="T2188" s="184"/>
      <c r="U2188" s="184"/>
      <c r="V2188" s="184"/>
      <c r="W2188" s="184"/>
      <c r="X2188" s="184"/>
      <c r="Y2188" s="184"/>
      <c r="Z2188" s="184"/>
      <c r="AA2188" s="184"/>
      <c r="AB2188" s="184"/>
      <c r="AC2188" s="184"/>
      <c r="AD2188" s="184"/>
      <c r="AH2188" s="184"/>
      <c r="AI2188" s="184"/>
      <c r="AL2188" s="184"/>
      <c r="AM2188" s="184"/>
      <c r="AP2188" s="184"/>
      <c r="AQ2188" s="184"/>
      <c r="AT2188" s="184"/>
      <c r="AU2188" s="184"/>
      <c r="AX2188" s="184"/>
      <c r="AY2188" s="184"/>
      <c r="BB2188" s="184"/>
      <c r="BC2188" s="184"/>
      <c r="BF2188" s="184"/>
      <c r="BG2188" s="184"/>
      <c r="BJ2188" s="184"/>
      <c r="BK2188" s="184"/>
      <c r="BN2188" s="184"/>
      <c r="BO2188" s="184"/>
      <c r="BR2188" s="184"/>
      <c r="BS2188" s="184"/>
      <c r="BV2188" s="184"/>
      <c r="BW2188" s="184"/>
      <c r="BZ2188" s="184"/>
      <c r="CA2188" s="184"/>
      <c r="CD2188" s="184"/>
      <c r="CE2188" s="184"/>
      <c r="CL2188" s="183"/>
      <c r="CO2188" s="183"/>
      <c r="CP2188" s="183"/>
      <c r="CT2188" s="71"/>
    </row>
    <row r="2189" spans="6:98">
      <c r="F2189" s="183"/>
      <c r="S2189" s="184"/>
      <c r="T2189" s="184"/>
      <c r="U2189" s="184"/>
      <c r="V2189" s="184"/>
      <c r="W2189" s="184"/>
      <c r="X2189" s="184"/>
      <c r="Y2189" s="184"/>
      <c r="Z2189" s="184"/>
      <c r="AA2189" s="184"/>
      <c r="AB2189" s="184"/>
      <c r="AC2189" s="184"/>
      <c r="AD2189" s="184"/>
      <c r="AH2189" s="184"/>
      <c r="AI2189" s="184"/>
      <c r="AL2189" s="184"/>
      <c r="AM2189" s="184"/>
      <c r="AP2189" s="184"/>
      <c r="AQ2189" s="184"/>
      <c r="AT2189" s="184"/>
      <c r="AU2189" s="184"/>
      <c r="AX2189" s="184"/>
      <c r="AY2189" s="184"/>
      <c r="BB2189" s="184"/>
      <c r="BC2189" s="184"/>
      <c r="BF2189" s="184"/>
      <c r="BG2189" s="184"/>
      <c r="BJ2189" s="184"/>
      <c r="BK2189" s="184"/>
      <c r="BN2189" s="184"/>
      <c r="BO2189" s="184"/>
      <c r="BR2189" s="184"/>
      <c r="BS2189" s="184"/>
      <c r="BV2189" s="184"/>
      <c r="BW2189" s="184"/>
      <c r="BZ2189" s="184"/>
      <c r="CA2189" s="184"/>
      <c r="CD2189" s="184"/>
      <c r="CE2189" s="184"/>
      <c r="CL2189" s="183"/>
      <c r="CO2189" s="183"/>
      <c r="CP2189" s="183"/>
      <c r="CT2189" s="71"/>
    </row>
    <row r="2190" spans="6:98">
      <c r="F2190" s="183"/>
      <c r="S2190" s="184"/>
      <c r="T2190" s="184"/>
      <c r="U2190" s="184"/>
      <c r="V2190" s="184"/>
      <c r="W2190" s="184"/>
      <c r="X2190" s="184"/>
      <c r="Y2190" s="184"/>
      <c r="Z2190" s="184"/>
      <c r="AA2190" s="184"/>
      <c r="AB2190" s="184"/>
      <c r="AC2190" s="184"/>
      <c r="AD2190" s="184"/>
      <c r="AH2190" s="184"/>
      <c r="AI2190" s="184"/>
      <c r="AL2190" s="184"/>
      <c r="AM2190" s="184"/>
      <c r="AP2190" s="184"/>
      <c r="AQ2190" s="184"/>
      <c r="AT2190" s="184"/>
      <c r="AU2190" s="184"/>
      <c r="AX2190" s="184"/>
      <c r="AY2190" s="184"/>
      <c r="BB2190" s="184"/>
      <c r="BC2190" s="184"/>
      <c r="BF2190" s="184"/>
      <c r="BG2190" s="184"/>
      <c r="BJ2190" s="184"/>
      <c r="BK2190" s="184"/>
      <c r="BN2190" s="184"/>
      <c r="BO2190" s="184"/>
      <c r="BR2190" s="184"/>
      <c r="BS2190" s="184"/>
      <c r="BV2190" s="184"/>
      <c r="BW2190" s="184"/>
      <c r="BZ2190" s="184"/>
      <c r="CA2190" s="184"/>
      <c r="CD2190" s="184"/>
      <c r="CE2190" s="184"/>
      <c r="CL2190" s="183"/>
      <c r="CO2190" s="183"/>
      <c r="CP2190" s="183"/>
      <c r="CT2190" s="71"/>
    </row>
    <row r="2191" spans="6:98">
      <c r="F2191" s="183"/>
      <c r="S2191" s="184"/>
      <c r="T2191" s="184"/>
      <c r="U2191" s="184"/>
      <c r="V2191" s="184"/>
      <c r="W2191" s="184"/>
      <c r="X2191" s="184"/>
      <c r="Y2191" s="184"/>
      <c r="Z2191" s="184"/>
      <c r="AA2191" s="184"/>
      <c r="AB2191" s="184"/>
      <c r="AC2191" s="184"/>
      <c r="AD2191" s="184"/>
      <c r="AH2191" s="184"/>
      <c r="AI2191" s="184"/>
      <c r="AL2191" s="184"/>
      <c r="AM2191" s="184"/>
      <c r="AP2191" s="184"/>
      <c r="AQ2191" s="184"/>
      <c r="AT2191" s="184"/>
      <c r="AU2191" s="184"/>
      <c r="AX2191" s="184"/>
      <c r="AY2191" s="184"/>
      <c r="BB2191" s="184"/>
      <c r="BC2191" s="184"/>
      <c r="BF2191" s="184"/>
      <c r="BG2191" s="184"/>
      <c r="BJ2191" s="184"/>
      <c r="BK2191" s="184"/>
      <c r="BN2191" s="184"/>
      <c r="BO2191" s="184"/>
      <c r="BR2191" s="184"/>
      <c r="BS2191" s="184"/>
      <c r="BV2191" s="184"/>
      <c r="BW2191" s="184"/>
      <c r="BZ2191" s="184"/>
      <c r="CA2191" s="184"/>
      <c r="CD2191" s="184"/>
      <c r="CE2191" s="184"/>
      <c r="CL2191" s="183"/>
      <c r="CO2191" s="183"/>
      <c r="CP2191" s="183"/>
      <c r="CT2191" s="71"/>
    </row>
    <row r="2192" spans="6:98">
      <c r="F2192" s="183"/>
      <c r="S2192" s="184"/>
      <c r="T2192" s="184"/>
      <c r="U2192" s="184"/>
      <c r="V2192" s="184"/>
      <c r="W2192" s="184"/>
      <c r="X2192" s="184"/>
      <c r="Y2192" s="184"/>
      <c r="Z2192" s="184"/>
      <c r="AA2192" s="184"/>
      <c r="AB2192" s="184"/>
      <c r="AC2192" s="184"/>
      <c r="AD2192" s="184"/>
      <c r="AH2192" s="184"/>
      <c r="AI2192" s="184"/>
      <c r="AL2192" s="184"/>
      <c r="AM2192" s="184"/>
      <c r="AP2192" s="184"/>
      <c r="AQ2192" s="184"/>
      <c r="AT2192" s="184"/>
      <c r="AU2192" s="184"/>
      <c r="AX2192" s="184"/>
      <c r="AY2192" s="184"/>
      <c r="BB2192" s="184"/>
      <c r="BC2192" s="184"/>
      <c r="BF2192" s="184"/>
      <c r="BG2192" s="184"/>
      <c r="BJ2192" s="184"/>
      <c r="BK2192" s="184"/>
      <c r="BN2192" s="184"/>
      <c r="BO2192" s="184"/>
      <c r="BR2192" s="184"/>
      <c r="BS2192" s="184"/>
      <c r="BV2192" s="184"/>
      <c r="BW2192" s="184"/>
      <c r="BZ2192" s="184"/>
      <c r="CA2192" s="184"/>
      <c r="CD2192" s="184"/>
      <c r="CE2192" s="184"/>
      <c r="CL2192" s="183"/>
      <c r="CO2192" s="183"/>
      <c r="CP2192" s="183"/>
      <c r="CT2192" s="71"/>
    </row>
    <row r="2193" spans="6:98">
      <c r="F2193" s="183"/>
      <c r="S2193" s="184"/>
      <c r="T2193" s="184"/>
      <c r="U2193" s="184"/>
      <c r="V2193" s="184"/>
      <c r="W2193" s="184"/>
      <c r="X2193" s="184"/>
      <c r="Y2193" s="184"/>
      <c r="Z2193" s="184"/>
      <c r="AA2193" s="184"/>
      <c r="AB2193" s="184"/>
      <c r="AC2193" s="184"/>
      <c r="AD2193" s="184"/>
      <c r="AH2193" s="184"/>
      <c r="AI2193" s="184"/>
      <c r="AL2193" s="184"/>
      <c r="AM2193" s="184"/>
      <c r="AP2193" s="184"/>
      <c r="AQ2193" s="184"/>
      <c r="AT2193" s="184"/>
      <c r="AU2193" s="184"/>
      <c r="AX2193" s="184"/>
      <c r="AY2193" s="184"/>
      <c r="BB2193" s="184"/>
      <c r="BC2193" s="184"/>
      <c r="BF2193" s="184"/>
      <c r="BG2193" s="184"/>
      <c r="BJ2193" s="184"/>
      <c r="BK2193" s="184"/>
      <c r="BN2193" s="184"/>
      <c r="BO2193" s="184"/>
      <c r="BR2193" s="184"/>
      <c r="BS2193" s="184"/>
      <c r="BV2193" s="184"/>
      <c r="BW2193" s="184"/>
      <c r="BZ2193" s="184"/>
      <c r="CA2193" s="184"/>
      <c r="CD2193" s="184"/>
      <c r="CE2193" s="184"/>
      <c r="CL2193" s="183"/>
      <c r="CO2193" s="183"/>
      <c r="CP2193" s="183"/>
      <c r="CT2193" s="71"/>
    </row>
    <row r="2194" spans="6:98">
      <c r="F2194" s="183"/>
      <c r="S2194" s="184"/>
      <c r="T2194" s="184"/>
      <c r="U2194" s="184"/>
      <c r="V2194" s="184"/>
      <c r="W2194" s="184"/>
      <c r="X2194" s="184"/>
      <c r="Y2194" s="184"/>
      <c r="Z2194" s="184"/>
      <c r="AA2194" s="184"/>
      <c r="AB2194" s="184"/>
      <c r="AC2194" s="184"/>
      <c r="AD2194" s="184"/>
      <c r="AH2194" s="184"/>
      <c r="AI2194" s="184"/>
      <c r="AL2194" s="184"/>
      <c r="AM2194" s="184"/>
      <c r="AP2194" s="184"/>
      <c r="AQ2194" s="184"/>
      <c r="AT2194" s="184"/>
      <c r="AU2194" s="184"/>
      <c r="AX2194" s="184"/>
      <c r="AY2194" s="184"/>
      <c r="BB2194" s="184"/>
      <c r="BC2194" s="184"/>
      <c r="BF2194" s="184"/>
      <c r="BG2194" s="184"/>
      <c r="BJ2194" s="184"/>
      <c r="BK2194" s="184"/>
      <c r="BN2194" s="184"/>
      <c r="BO2194" s="184"/>
      <c r="BR2194" s="184"/>
      <c r="BS2194" s="184"/>
      <c r="BV2194" s="184"/>
      <c r="BW2194" s="184"/>
      <c r="BZ2194" s="184"/>
      <c r="CA2194" s="184"/>
      <c r="CD2194" s="184"/>
      <c r="CE2194" s="184"/>
      <c r="CL2194" s="183"/>
      <c r="CO2194" s="183"/>
      <c r="CP2194" s="183"/>
      <c r="CT2194" s="71"/>
    </row>
    <row r="2195" spans="6:98">
      <c r="F2195" s="183"/>
      <c r="S2195" s="184"/>
      <c r="T2195" s="184"/>
      <c r="U2195" s="184"/>
      <c r="V2195" s="184"/>
      <c r="W2195" s="184"/>
      <c r="X2195" s="184"/>
      <c r="Y2195" s="184"/>
      <c r="Z2195" s="184"/>
      <c r="AA2195" s="184"/>
      <c r="AB2195" s="184"/>
      <c r="AC2195" s="184"/>
      <c r="AD2195" s="184"/>
      <c r="AH2195" s="184"/>
      <c r="AI2195" s="184"/>
      <c r="AL2195" s="184"/>
      <c r="AM2195" s="184"/>
      <c r="AP2195" s="184"/>
      <c r="AQ2195" s="184"/>
      <c r="AT2195" s="184"/>
      <c r="AU2195" s="184"/>
      <c r="AX2195" s="184"/>
      <c r="AY2195" s="184"/>
      <c r="BB2195" s="184"/>
      <c r="BC2195" s="184"/>
      <c r="BF2195" s="184"/>
      <c r="BG2195" s="184"/>
      <c r="BJ2195" s="184"/>
      <c r="BK2195" s="184"/>
      <c r="BN2195" s="184"/>
      <c r="BO2195" s="184"/>
      <c r="BR2195" s="184"/>
      <c r="BS2195" s="184"/>
      <c r="BV2195" s="184"/>
      <c r="BW2195" s="184"/>
      <c r="BZ2195" s="184"/>
      <c r="CA2195" s="184"/>
      <c r="CD2195" s="184"/>
      <c r="CE2195" s="184"/>
      <c r="CL2195" s="183"/>
      <c r="CO2195" s="183"/>
      <c r="CP2195" s="183"/>
      <c r="CT2195" s="71"/>
    </row>
    <row r="2196" spans="6:98">
      <c r="F2196" s="183"/>
      <c r="S2196" s="184"/>
      <c r="T2196" s="184"/>
      <c r="U2196" s="184"/>
      <c r="V2196" s="184"/>
      <c r="W2196" s="184"/>
      <c r="X2196" s="184"/>
      <c r="Y2196" s="184"/>
      <c r="Z2196" s="184"/>
      <c r="AA2196" s="184"/>
      <c r="AB2196" s="184"/>
      <c r="AC2196" s="184"/>
      <c r="AD2196" s="184"/>
      <c r="AH2196" s="184"/>
      <c r="AI2196" s="184"/>
      <c r="AL2196" s="184"/>
      <c r="AM2196" s="184"/>
      <c r="AP2196" s="184"/>
      <c r="AQ2196" s="184"/>
      <c r="AT2196" s="184"/>
      <c r="AU2196" s="184"/>
      <c r="AX2196" s="184"/>
      <c r="AY2196" s="184"/>
      <c r="BB2196" s="184"/>
      <c r="BC2196" s="184"/>
      <c r="BF2196" s="184"/>
      <c r="BG2196" s="184"/>
      <c r="BJ2196" s="184"/>
      <c r="BK2196" s="184"/>
      <c r="BN2196" s="184"/>
      <c r="BO2196" s="184"/>
      <c r="BR2196" s="184"/>
      <c r="BS2196" s="184"/>
      <c r="BV2196" s="184"/>
      <c r="BW2196" s="184"/>
      <c r="BZ2196" s="184"/>
      <c r="CA2196" s="184"/>
      <c r="CD2196" s="184"/>
      <c r="CE2196" s="184"/>
      <c r="CL2196" s="183"/>
      <c r="CO2196" s="183"/>
      <c r="CP2196" s="183"/>
      <c r="CT2196" s="71"/>
    </row>
    <row r="2197" spans="6:98">
      <c r="F2197" s="183"/>
      <c r="S2197" s="184"/>
      <c r="T2197" s="184"/>
      <c r="U2197" s="184"/>
      <c r="V2197" s="184"/>
      <c r="W2197" s="184"/>
      <c r="X2197" s="184"/>
      <c r="Y2197" s="184"/>
      <c r="Z2197" s="184"/>
      <c r="AA2197" s="184"/>
      <c r="AB2197" s="184"/>
      <c r="AC2197" s="184"/>
      <c r="AD2197" s="184"/>
      <c r="AH2197" s="184"/>
      <c r="AI2197" s="184"/>
      <c r="AL2197" s="184"/>
      <c r="AM2197" s="184"/>
      <c r="AP2197" s="184"/>
      <c r="AQ2197" s="184"/>
      <c r="AT2197" s="184"/>
      <c r="AU2197" s="184"/>
      <c r="AX2197" s="184"/>
      <c r="AY2197" s="184"/>
      <c r="BB2197" s="184"/>
      <c r="BC2197" s="184"/>
      <c r="BF2197" s="184"/>
      <c r="BG2197" s="184"/>
      <c r="BJ2197" s="184"/>
      <c r="BK2197" s="184"/>
      <c r="BN2197" s="184"/>
      <c r="BO2197" s="184"/>
      <c r="BR2197" s="184"/>
      <c r="BS2197" s="184"/>
      <c r="BV2197" s="184"/>
      <c r="BW2197" s="184"/>
      <c r="BZ2197" s="184"/>
      <c r="CA2197" s="184"/>
      <c r="CD2197" s="184"/>
      <c r="CE2197" s="184"/>
      <c r="CL2197" s="183"/>
      <c r="CO2197" s="183"/>
      <c r="CP2197" s="183"/>
      <c r="CT2197" s="71"/>
    </row>
    <row r="2198" spans="6:98">
      <c r="F2198" s="183"/>
      <c r="S2198" s="184"/>
      <c r="T2198" s="184"/>
      <c r="U2198" s="184"/>
      <c r="V2198" s="184"/>
      <c r="W2198" s="184"/>
      <c r="X2198" s="184"/>
      <c r="Y2198" s="184"/>
      <c r="Z2198" s="184"/>
      <c r="AA2198" s="184"/>
      <c r="AB2198" s="184"/>
      <c r="AC2198" s="184"/>
      <c r="AD2198" s="184"/>
      <c r="AH2198" s="184"/>
      <c r="AI2198" s="184"/>
      <c r="AL2198" s="184"/>
      <c r="AM2198" s="184"/>
      <c r="AP2198" s="184"/>
      <c r="AQ2198" s="184"/>
      <c r="AT2198" s="184"/>
      <c r="AU2198" s="184"/>
      <c r="AX2198" s="184"/>
      <c r="AY2198" s="184"/>
      <c r="BB2198" s="184"/>
      <c r="BC2198" s="184"/>
      <c r="BF2198" s="184"/>
      <c r="BG2198" s="184"/>
      <c r="BJ2198" s="184"/>
      <c r="BK2198" s="184"/>
      <c r="BN2198" s="184"/>
      <c r="BO2198" s="184"/>
      <c r="BR2198" s="184"/>
      <c r="BS2198" s="184"/>
      <c r="BV2198" s="184"/>
      <c r="BW2198" s="184"/>
      <c r="BZ2198" s="184"/>
      <c r="CA2198" s="184"/>
      <c r="CD2198" s="184"/>
      <c r="CE2198" s="184"/>
      <c r="CL2198" s="183"/>
      <c r="CO2198" s="183"/>
      <c r="CP2198" s="183"/>
      <c r="CT2198" s="71"/>
    </row>
    <row r="2199" spans="6:98">
      <c r="F2199" s="183"/>
      <c r="S2199" s="184"/>
      <c r="T2199" s="184"/>
      <c r="U2199" s="184"/>
      <c r="V2199" s="184"/>
      <c r="W2199" s="184"/>
      <c r="X2199" s="184"/>
      <c r="Y2199" s="184"/>
      <c r="Z2199" s="184"/>
      <c r="AA2199" s="184"/>
      <c r="AB2199" s="184"/>
      <c r="AC2199" s="184"/>
      <c r="AD2199" s="184"/>
      <c r="AH2199" s="184"/>
      <c r="AI2199" s="184"/>
      <c r="AL2199" s="184"/>
      <c r="AM2199" s="184"/>
      <c r="AP2199" s="184"/>
      <c r="AQ2199" s="184"/>
      <c r="AT2199" s="184"/>
      <c r="AU2199" s="184"/>
      <c r="AX2199" s="184"/>
      <c r="AY2199" s="184"/>
      <c r="BB2199" s="184"/>
      <c r="BC2199" s="184"/>
      <c r="BF2199" s="184"/>
      <c r="BG2199" s="184"/>
      <c r="BJ2199" s="184"/>
      <c r="BK2199" s="184"/>
      <c r="BN2199" s="184"/>
      <c r="BO2199" s="184"/>
      <c r="BR2199" s="184"/>
      <c r="BS2199" s="184"/>
      <c r="BV2199" s="184"/>
      <c r="BW2199" s="184"/>
      <c r="BZ2199" s="184"/>
      <c r="CA2199" s="184"/>
      <c r="CD2199" s="184"/>
      <c r="CE2199" s="184"/>
      <c r="CL2199" s="183"/>
      <c r="CO2199" s="183"/>
      <c r="CP2199" s="183"/>
      <c r="CT2199" s="71"/>
    </row>
    <row r="2200" spans="6:98">
      <c r="F2200" s="183"/>
      <c r="S2200" s="184"/>
      <c r="T2200" s="184"/>
      <c r="U2200" s="184"/>
      <c r="V2200" s="184"/>
      <c r="W2200" s="184"/>
      <c r="X2200" s="184"/>
      <c r="Y2200" s="184"/>
      <c r="Z2200" s="184"/>
      <c r="AA2200" s="184"/>
      <c r="AB2200" s="184"/>
      <c r="AC2200" s="184"/>
      <c r="AD2200" s="184"/>
      <c r="AH2200" s="184"/>
      <c r="AI2200" s="184"/>
      <c r="AL2200" s="184"/>
      <c r="AM2200" s="184"/>
      <c r="AP2200" s="184"/>
      <c r="AQ2200" s="184"/>
      <c r="AT2200" s="184"/>
      <c r="AU2200" s="184"/>
      <c r="AX2200" s="184"/>
      <c r="AY2200" s="184"/>
      <c r="BB2200" s="184"/>
      <c r="BC2200" s="184"/>
      <c r="BF2200" s="184"/>
      <c r="BG2200" s="184"/>
      <c r="BJ2200" s="184"/>
      <c r="BK2200" s="184"/>
      <c r="BN2200" s="184"/>
      <c r="BO2200" s="184"/>
      <c r="BR2200" s="184"/>
      <c r="BS2200" s="184"/>
      <c r="BV2200" s="184"/>
      <c r="BW2200" s="184"/>
      <c r="BZ2200" s="184"/>
      <c r="CA2200" s="184"/>
      <c r="CD2200" s="184"/>
      <c r="CE2200" s="184"/>
      <c r="CL2200" s="183"/>
      <c r="CO2200" s="183"/>
      <c r="CP2200" s="183"/>
      <c r="CT2200" s="71"/>
    </row>
    <row r="2201" spans="6:98">
      <c r="F2201" s="183"/>
      <c r="S2201" s="184"/>
      <c r="T2201" s="184"/>
      <c r="U2201" s="184"/>
      <c r="V2201" s="184"/>
      <c r="W2201" s="184"/>
      <c r="X2201" s="184"/>
      <c r="Y2201" s="184"/>
      <c r="Z2201" s="184"/>
      <c r="AA2201" s="184"/>
      <c r="AB2201" s="184"/>
      <c r="AC2201" s="184"/>
      <c r="AD2201" s="184"/>
      <c r="AH2201" s="184"/>
      <c r="AI2201" s="184"/>
      <c r="AL2201" s="184"/>
      <c r="AM2201" s="184"/>
      <c r="AP2201" s="184"/>
      <c r="AQ2201" s="184"/>
      <c r="AT2201" s="184"/>
      <c r="AU2201" s="184"/>
      <c r="AX2201" s="184"/>
      <c r="AY2201" s="184"/>
      <c r="BB2201" s="184"/>
      <c r="BC2201" s="184"/>
      <c r="BF2201" s="184"/>
      <c r="BG2201" s="184"/>
      <c r="BJ2201" s="184"/>
      <c r="BK2201" s="184"/>
      <c r="BN2201" s="184"/>
      <c r="BO2201" s="184"/>
      <c r="BR2201" s="184"/>
      <c r="BS2201" s="184"/>
      <c r="BV2201" s="184"/>
      <c r="BW2201" s="184"/>
      <c r="BZ2201" s="184"/>
      <c r="CA2201" s="184"/>
      <c r="CD2201" s="184"/>
      <c r="CE2201" s="184"/>
      <c r="CL2201" s="183"/>
      <c r="CO2201" s="183"/>
      <c r="CP2201" s="183"/>
      <c r="CT2201" s="71"/>
    </row>
    <row r="2202" spans="6:98">
      <c r="F2202" s="183"/>
      <c r="S2202" s="184"/>
      <c r="T2202" s="184"/>
      <c r="U2202" s="184"/>
      <c r="V2202" s="184"/>
      <c r="W2202" s="184"/>
      <c r="X2202" s="184"/>
      <c r="Y2202" s="184"/>
      <c r="Z2202" s="184"/>
      <c r="AA2202" s="184"/>
      <c r="AB2202" s="184"/>
      <c r="AC2202" s="184"/>
      <c r="AD2202" s="184"/>
      <c r="AH2202" s="184"/>
      <c r="AI2202" s="184"/>
      <c r="AL2202" s="184"/>
      <c r="AM2202" s="184"/>
      <c r="AP2202" s="184"/>
      <c r="AQ2202" s="184"/>
      <c r="AT2202" s="184"/>
      <c r="AU2202" s="184"/>
      <c r="AX2202" s="184"/>
      <c r="AY2202" s="184"/>
      <c r="BB2202" s="184"/>
      <c r="BC2202" s="184"/>
      <c r="BF2202" s="184"/>
      <c r="BG2202" s="184"/>
      <c r="BJ2202" s="184"/>
      <c r="BK2202" s="184"/>
      <c r="BN2202" s="184"/>
      <c r="BO2202" s="184"/>
      <c r="BR2202" s="184"/>
      <c r="BS2202" s="184"/>
      <c r="BV2202" s="184"/>
      <c r="BW2202" s="184"/>
      <c r="BZ2202" s="184"/>
      <c r="CA2202" s="184"/>
      <c r="CD2202" s="184"/>
      <c r="CE2202" s="184"/>
      <c r="CL2202" s="183"/>
      <c r="CO2202" s="183"/>
      <c r="CP2202" s="183"/>
      <c r="CT2202" s="71"/>
    </row>
    <row r="2203" spans="6:98">
      <c r="F2203" s="183"/>
      <c r="S2203" s="184"/>
      <c r="T2203" s="184"/>
      <c r="U2203" s="184"/>
      <c r="V2203" s="184"/>
      <c r="W2203" s="184"/>
      <c r="X2203" s="184"/>
      <c r="Y2203" s="184"/>
      <c r="Z2203" s="184"/>
      <c r="AA2203" s="184"/>
      <c r="AB2203" s="184"/>
      <c r="AC2203" s="184"/>
      <c r="AD2203" s="184"/>
      <c r="AH2203" s="184"/>
      <c r="AI2203" s="184"/>
      <c r="AL2203" s="184"/>
      <c r="AM2203" s="184"/>
      <c r="AP2203" s="184"/>
      <c r="AQ2203" s="184"/>
      <c r="AT2203" s="184"/>
      <c r="AU2203" s="184"/>
      <c r="AX2203" s="184"/>
      <c r="AY2203" s="184"/>
      <c r="BB2203" s="184"/>
      <c r="BC2203" s="184"/>
      <c r="BF2203" s="184"/>
      <c r="BG2203" s="184"/>
      <c r="BJ2203" s="184"/>
      <c r="BK2203" s="184"/>
      <c r="BN2203" s="184"/>
      <c r="BO2203" s="184"/>
      <c r="BR2203" s="184"/>
      <c r="BS2203" s="184"/>
      <c r="BV2203" s="184"/>
      <c r="BW2203" s="184"/>
      <c r="BZ2203" s="184"/>
      <c r="CA2203" s="184"/>
      <c r="CD2203" s="184"/>
      <c r="CE2203" s="184"/>
      <c r="CL2203" s="183"/>
      <c r="CO2203" s="183"/>
      <c r="CP2203" s="183"/>
      <c r="CT2203" s="71"/>
    </row>
    <row r="2204" spans="6:98">
      <c r="F2204" s="183"/>
      <c r="S2204" s="184"/>
      <c r="T2204" s="184"/>
      <c r="U2204" s="184"/>
      <c r="V2204" s="184"/>
      <c r="W2204" s="184"/>
      <c r="X2204" s="184"/>
      <c r="Y2204" s="184"/>
      <c r="Z2204" s="184"/>
      <c r="AA2204" s="184"/>
      <c r="AB2204" s="184"/>
      <c r="AC2204" s="184"/>
      <c r="AD2204" s="184"/>
      <c r="AH2204" s="184"/>
      <c r="AI2204" s="184"/>
      <c r="AL2204" s="184"/>
      <c r="AM2204" s="184"/>
      <c r="AP2204" s="184"/>
      <c r="AQ2204" s="184"/>
      <c r="AT2204" s="184"/>
      <c r="AU2204" s="184"/>
      <c r="AX2204" s="184"/>
      <c r="AY2204" s="184"/>
      <c r="BB2204" s="184"/>
      <c r="BC2204" s="184"/>
      <c r="BF2204" s="184"/>
      <c r="BG2204" s="184"/>
      <c r="BJ2204" s="184"/>
      <c r="BK2204" s="184"/>
      <c r="BN2204" s="184"/>
      <c r="BO2204" s="184"/>
      <c r="BR2204" s="184"/>
      <c r="BS2204" s="184"/>
      <c r="BV2204" s="184"/>
      <c r="BW2204" s="184"/>
      <c r="BZ2204" s="184"/>
      <c r="CA2204" s="184"/>
      <c r="CD2204" s="184"/>
      <c r="CE2204" s="184"/>
      <c r="CL2204" s="183"/>
      <c r="CO2204" s="183"/>
      <c r="CP2204" s="183"/>
      <c r="CT2204" s="71"/>
    </row>
    <row r="2205" spans="6:98">
      <c r="F2205" s="183"/>
      <c r="S2205" s="184"/>
      <c r="T2205" s="184"/>
      <c r="U2205" s="184"/>
      <c r="V2205" s="184"/>
      <c r="W2205" s="184"/>
      <c r="X2205" s="184"/>
      <c r="Y2205" s="184"/>
      <c r="Z2205" s="184"/>
      <c r="AA2205" s="184"/>
      <c r="AB2205" s="184"/>
      <c r="AC2205" s="184"/>
      <c r="AD2205" s="184"/>
      <c r="AH2205" s="184"/>
      <c r="AI2205" s="184"/>
      <c r="AL2205" s="184"/>
      <c r="AM2205" s="184"/>
      <c r="AP2205" s="184"/>
      <c r="AQ2205" s="184"/>
      <c r="AT2205" s="184"/>
      <c r="AU2205" s="184"/>
      <c r="AX2205" s="184"/>
      <c r="AY2205" s="184"/>
      <c r="BB2205" s="184"/>
      <c r="BC2205" s="184"/>
      <c r="BF2205" s="184"/>
      <c r="BG2205" s="184"/>
      <c r="BJ2205" s="184"/>
      <c r="BK2205" s="184"/>
      <c r="BN2205" s="184"/>
      <c r="BO2205" s="184"/>
      <c r="BR2205" s="184"/>
      <c r="BS2205" s="184"/>
      <c r="BV2205" s="184"/>
      <c r="BW2205" s="184"/>
      <c r="BZ2205" s="184"/>
      <c r="CA2205" s="184"/>
      <c r="CD2205" s="184"/>
      <c r="CE2205" s="184"/>
      <c r="CL2205" s="183"/>
      <c r="CO2205" s="183"/>
      <c r="CP2205" s="183"/>
      <c r="CT2205" s="71"/>
    </row>
    <row r="2206" spans="6:98">
      <c r="F2206" s="183"/>
      <c r="S2206" s="184"/>
      <c r="T2206" s="184"/>
      <c r="U2206" s="184"/>
      <c r="V2206" s="184"/>
      <c r="W2206" s="184"/>
      <c r="X2206" s="184"/>
      <c r="Y2206" s="184"/>
      <c r="Z2206" s="184"/>
      <c r="AA2206" s="184"/>
      <c r="AB2206" s="184"/>
      <c r="AC2206" s="184"/>
      <c r="AD2206" s="184"/>
      <c r="AH2206" s="184"/>
      <c r="AI2206" s="184"/>
      <c r="AL2206" s="184"/>
      <c r="AM2206" s="184"/>
      <c r="AP2206" s="184"/>
      <c r="AQ2206" s="184"/>
      <c r="AT2206" s="184"/>
      <c r="AU2206" s="184"/>
      <c r="AX2206" s="184"/>
      <c r="AY2206" s="184"/>
      <c r="BB2206" s="184"/>
      <c r="BC2206" s="184"/>
      <c r="BF2206" s="184"/>
      <c r="BG2206" s="184"/>
      <c r="BJ2206" s="184"/>
      <c r="BK2206" s="184"/>
      <c r="BN2206" s="184"/>
      <c r="BO2206" s="184"/>
      <c r="BR2206" s="184"/>
      <c r="BS2206" s="184"/>
      <c r="BV2206" s="184"/>
      <c r="BW2206" s="184"/>
      <c r="BZ2206" s="184"/>
      <c r="CA2206" s="184"/>
      <c r="CD2206" s="184"/>
      <c r="CE2206" s="184"/>
      <c r="CL2206" s="183"/>
      <c r="CO2206" s="183"/>
      <c r="CP2206" s="183"/>
      <c r="CT2206" s="71"/>
    </row>
    <row r="2207" spans="6:98">
      <c r="F2207" s="183"/>
      <c r="S2207" s="184"/>
      <c r="T2207" s="184"/>
      <c r="U2207" s="184"/>
      <c r="V2207" s="184"/>
      <c r="W2207" s="184"/>
      <c r="X2207" s="184"/>
      <c r="Y2207" s="184"/>
      <c r="Z2207" s="184"/>
      <c r="AA2207" s="184"/>
      <c r="AB2207" s="184"/>
      <c r="AC2207" s="184"/>
      <c r="AD2207" s="184"/>
      <c r="AH2207" s="184"/>
      <c r="AI2207" s="184"/>
      <c r="AL2207" s="184"/>
      <c r="AM2207" s="184"/>
      <c r="AP2207" s="184"/>
      <c r="AQ2207" s="184"/>
      <c r="AT2207" s="184"/>
      <c r="AU2207" s="184"/>
      <c r="AX2207" s="184"/>
      <c r="AY2207" s="184"/>
      <c r="BB2207" s="184"/>
      <c r="BC2207" s="184"/>
      <c r="BF2207" s="184"/>
      <c r="BG2207" s="184"/>
      <c r="BJ2207" s="184"/>
      <c r="BK2207" s="184"/>
      <c r="BN2207" s="184"/>
      <c r="BO2207" s="184"/>
      <c r="BR2207" s="184"/>
      <c r="BS2207" s="184"/>
      <c r="BV2207" s="184"/>
      <c r="BW2207" s="184"/>
      <c r="BZ2207" s="184"/>
      <c r="CA2207" s="184"/>
      <c r="CD2207" s="184"/>
      <c r="CE2207" s="184"/>
      <c r="CL2207" s="183"/>
      <c r="CO2207" s="183"/>
      <c r="CP2207" s="183"/>
      <c r="CT2207" s="71"/>
    </row>
    <row r="2208" spans="6:98">
      <c r="F2208" s="183"/>
      <c r="S2208" s="184"/>
      <c r="T2208" s="184"/>
      <c r="U2208" s="184"/>
      <c r="V2208" s="184"/>
      <c r="W2208" s="184"/>
      <c r="X2208" s="184"/>
      <c r="Y2208" s="184"/>
      <c r="Z2208" s="184"/>
      <c r="AA2208" s="184"/>
      <c r="AB2208" s="184"/>
      <c r="AC2208" s="184"/>
      <c r="AD2208" s="184"/>
      <c r="AH2208" s="184"/>
      <c r="AI2208" s="184"/>
      <c r="AL2208" s="184"/>
      <c r="AM2208" s="184"/>
      <c r="AP2208" s="184"/>
      <c r="AQ2208" s="184"/>
      <c r="AT2208" s="184"/>
      <c r="AU2208" s="184"/>
      <c r="AX2208" s="184"/>
      <c r="AY2208" s="184"/>
      <c r="BB2208" s="184"/>
      <c r="BC2208" s="184"/>
      <c r="BF2208" s="184"/>
      <c r="BG2208" s="184"/>
      <c r="BJ2208" s="184"/>
      <c r="BK2208" s="184"/>
      <c r="BN2208" s="184"/>
      <c r="BO2208" s="184"/>
      <c r="BR2208" s="184"/>
      <c r="BS2208" s="184"/>
      <c r="BV2208" s="184"/>
      <c r="BW2208" s="184"/>
      <c r="BZ2208" s="184"/>
      <c r="CA2208" s="184"/>
      <c r="CD2208" s="184"/>
      <c r="CE2208" s="184"/>
      <c r="CL2208" s="183"/>
      <c r="CO2208" s="183"/>
      <c r="CP2208" s="183"/>
      <c r="CT2208" s="71"/>
    </row>
    <row r="2209" spans="6:98">
      <c r="F2209" s="183"/>
      <c r="S2209" s="184"/>
      <c r="T2209" s="184"/>
      <c r="U2209" s="184"/>
      <c r="V2209" s="184"/>
      <c r="W2209" s="184"/>
      <c r="X2209" s="184"/>
      <c r="Y2209" s="184"/>
      <c r="Z2209" s="184"/>
      <c r="AA2209" s="184"/>
      <c r="AB2209" s="184"/>
      <c r="AC2209" s="184"/>
      <c r="AD2209" s="184"/>
      <c r="AH2209" s="184"/>
      <c r="AI2209" s="184"/>
      <c r="AL2209" s="184"/>
      <c r="AM2209" s="184"/>
      <c r="AP2209" s="184"/>
      <c r="AQ2209" s="184"/>
      <c r="AT2209" s="184"/>
      <c r="AU2209" s="184"/>
      <c r="AX2209" s="184"/>
      <c r="AY2209" s="184"/>
      <c r="BB2209" s="184"/>
      <c r="BC2209" s="184"/>
      <c r="BF2209" s="184"/>
      <c r="BG2209" s="184"/>
      <c r="BJ2209" s="184"/>
      <c r="BK2209" s="184"/>
      <c r="BN2209" s="184"/>
      <c r="BO2209" s="184"/>
      <c r="BR2209" s="184"/>
      <c r="BS2209" s="184"/>
      <c r="BV2209" s="184"/>
      <c r="BW2209" s="184"/>
      <c r="BZ2209" s="184"/>
      <c r="CA2209" s="184"/>
      <c r="CD2209" s="184"/>
      <c r="CE2209" s="184"/>
      <c r="CL2209" s="183"/>
      <c r="CO2209" s="183"/>
      <c r="CP2209" s="183"/>
      <c r="CT2209" s="71"/>
    </row>
    <row r="2210" spans="6:98">
      <c r="F2210" s="183"/>
      <c r="S2210" s="184"/>
      <c r="T2210" s="184"/>
      <c r="U2210" s="184"/>
      <c r="V2210" s="184"/>
      <c r="W2210" s="184"/>
      <c r="X2210" s="184"/>
      <c r="Y2210" s="184"/>
      <c r="Z2210" s="184"/>
      <c r="AA2210" s="184"/>
      <c r="AB2210" s="184"/>
      <c r="AC2210" s="184"/>
      <c r="AD2210" s="184"/>
      <c r="AH2210" s="184"/>
      <c r="AI2210" s="184"/>
      <c r="AL2210" s="184"/>
      <c r="AM2210" s="184"/>
      <c r="AP2210" s="184"/>
      <c r="AQ2210" s="184"/>
      <c r="AT2210" s="184"/>
      <c r="AU2210" s="184"/>
      <c r="AX2210" s="184"/>
      <c r="AY2210" s="184"/>
      <c r="BB2210" s="184"/>
      <c r="BC2210" s="184"/>
      <c r="BF2210" s="184"/>
      <c r="BG2210" s="184"/>
      <c r="BJ2210" s="184"/>
      <c r="BK2210" s="184"/>
      <c r="BN2210" s="184"/>
      <c r="BO2210" s="184"/>
      <c r="BR2210" s="184"/>
      <c r="BS2210" s="184"/>
      <c r="BV2210" s="184"/>
      <c r="BW2210" s="184"/>
      <c r="BZ2210" s="184"/>
      <c r="CA2210" s="184"/>
      <c r="CD2210" s="184"/>
      <c r="CE2210" s="184"/>
      <c r="CL2210" s="183"/>
      <c r="CO2210" s="183"/>
      <c r="CP2210" s="183"/>
      <c r="CT2210" s="71"/>
    </row>
    <row r="2211" spans="6:98">
      <c r="F2211" s="183"/>
      <c r="S2211" s="184"/>
      <c r="T2211" s="184"/>
      <c r="U2211" s="184"/>
      <c r="V2211" s="184"/>
      <c r="W2211" s="184"/>
      <c r="X2211" s="184"/>
      <c r="Y2211" s="184"/>
      <c r="Z2211" s="184"/>
      <c r="AA2211" s="184"/>
      <c r="AB2211" s="184"/>
      <c r="AC2211" s="184"/>
      <c r="AD2211" s="184"/>
      <c r="AH2211" s="184"/>
      <c r="AI2211" s="184"/>
      <c r="AL2211" s="184"/>
      <c r="AM2211" s="184"/>
      <c r="AP2211" s="184"/>
      <c r="AQ2211" s="184"/>
      <c r="AT2211" s="184"/>
      <c r="AU2211" s="184"/>
      <c r="AX2211" s="184"/>
      <c r="AY2211" s="184"/>
      <c r="BB2211" s="184"/>
      <c r="BC2211" s="184"/>
      <c r="BF2211" s="184"/>
      <c r="BG2211" s="184"/>
      <c r="BJ2211" s="184"/>
      <c r="BK2211" s="184"/>
      <c r="BN2211" s="184"/>
      <c r="BO2211" s="184"/>
      <c r="BR2211" s="184"/>
      <c r="BS2211" s="184"/>
      <c r="BV2211" s="184"/>
      <c r="BW2211" s="184"/>
      <c r="BZ2211" s="184"/>
      <c r="CA2211" s="184"/>
      <c r="CD2211" s="184"/>
      <c r="CE2211" s="184"/>
      <c r="CL2211" s="183"/>
      <c r="CO2211" s="183"/>
      <c r="CP2211" s="183"/>
      <c r="CT2211" s="71"/>
    </row>
    <row r="2212" spans="6:98">
      <c r="F2212" s="183"/>
      <c r="S2212" s="184"/>
      <c r="T2212" s="184"/>
      <c r="U2212" s="184"/>
      <c r="V2212" s="184"/>
      <c r="W2212" s="184"/>
      <c r="X2212" s="184"/>
      <c r="Y2212" s="184"/>
      <c r="Z2212" s="184"/>
      <c r="AA2212" s="184"/>
      <c r="AB2212" s="184"/>
      <c r="AC2212" s="184"/>
      <c r="AD2212" s="184"/>
      <c r="AH2212" s="184"/>
      <c r="AI2212" s="184"/>
      <c r="AL2212" s="184"/>
      <c r="AM2212" s="184"/>
      <c r="AP2212" s="184"/>
      <c r="AQ2212" s="184"/>
      <c r="AT2212" s="184"/>
      <c r="AU2212" s="184"/>
      <c r="AX2212" s="184"/>
      <c r="AY2212" s="184"/>
      <c r="BB2212" s="184"/>
      <c r="BC2212" s="184"/>
      <c r="BF2212" s="184"/>
      <c r="BG2212" s="184"/>
      <c r="BJ2212" s="184"/>
      <c r="BK2212" s="184"/>
      <c r="BN2212" s="184"/>
      <c r="BO2212" s="184"/>
      <c r="BR2212" s="184"/>
      <c r="BS2212" s="184"/>
      <c r="BV2212" s="184"/>
      <c r="BW2212" s="184"/>
      <c r="BZ2212" s="184"/>
      <c r="CA2212" s="184"/>
      <c r="CD2212" s="184"/>
      <c r="CE2212" s="184"/>
      <c r="CL2212" s="183"/>
      <c r="CO2212" s="183"/>
      <c r="CP2212" s="183"/>
      <c r="CT2212" s="71"/>
    </row>
    <row r="2213" spans="6:98">
      <c r="F2213" s="183"/>
      <c r="S2213" s="184"/>
      <c r="T2213" s="184"/>
      <c r="U2213" s="184"/>
      <c r="V2213" s="184"/>
      <c r="W2213" s="184"/>
      <c r="X2213" s="184"/>
      <c r="Y2213" s="184"/>
      <c r="Z2213" s="184"/>
      <c r="AA2213" s="184"/>
      <c r="AB2213" s="184"/>
      <c r="AC2213" s="184"/>
      <c r="AD2213" s="184"/>
      <c r="AH2213" s="184"/>
      <c r="AI2213" s="184"/>
      <c r="AL2213" s="184"/>
      <c r="AM2213" s="184"/>
      <c r="AP2213" s="184"/>
      <c r="AQ2213" s="184"/>
      <c r="AT2213" s="184"/>
      <c r="AU2213" s="184"/>
      <c r="AX2213" s="184"/>
      <c r="AY2213" s="184"/>
      <c r="BB2213" s="184"/>
      <c r="BC2213" s="184"/>
      <c r="BF2213" s="184"/>
      <c r="BG2213" s="184"/>
      <c r="BJ2213" s="184"/>
      <c r="BK2213" s="184"/>
      <c r="BN2213" s="184"/>
      <c r="BO2213" s="184"/>
      <c r="BR2213" s="184"/>
      <c r="BS2213" s="184"/>
      <c r="BV2213" s="184"/>
      <c r="BW2213" s="184"/>
      <c r="BZ2213" s="184"/>
      <c r="CA2213" s="184"/>
      <c r="CD2213" s="184"/>
      <c r="CE2213" s="184"/>
      <c r="CL2213" s="183"/>
      <c r="CO2213" s="183"/>
      <c r="CP2213" s="183"/>
      <c r="CT2213" s="71"/>
    </row>
    <row r="2214" spans="6:98">
      <c r="F2214" s="183"/>
      <c r="S2214" s="184"/>
      <c r="T2214" s="184"/>
      <c r="U2214" s="184"/>
      <c r="V2214" s="184"/>
      <c r="W2214" s="184"/>
      <c r="X2214" s="184"/>
      <c r="Y2214" s="184"/>
      <c r="Z2214" s="184"/>
      <c r="AA2214" s="184"/>
      <c r="AB2214" s="184"/>
      <c r="AC2214" s="184"/>
      <c r="AD2214" s="184"/>
      <c r="AH2214" s="184"/>
      <c r="AI2214" s="184"/>
      <c r="AL2214" s="184"/>
      <c r="AM2214" s="184"/>
      <c r="AP2214" s="184"/>
      <c r="AQ2214" s="184"/>
      <c r="AT2214" s="184"/>
      <c r="AU2214" s="184"/>
      <c r="AX2214" s="184"/>
      <c r="AY2214" s="184"/>
      <c r="BB2214" s="184"/>
      <c r="BC2214" s="184"/>
      <c r="BF2214" s="184"/>
      <c r="BG2214" s="184"/>
      <c r="BJ2214" s="184"/>
      <c r="BK2214" s="184"/>
      <c r="BN2214" s="184"/>
      <c r="BO2214" s="184"/>
      <c r="BR2214" s="184"/>
      <c r="BS2214" s="184"/>
      <c r="BV2214" s="184"/>
      <c r="BW2214" s="184"/>
      <c r="BZ2214" s="184"/>
      <c r="CA2214" s="184"/>
      <c r="CD2214" s="184"/>
      <c r="CE2214" s="184"/>
      <c r="CL2214" s="183"/>
      <c r="CO2214" s="183"/>
      <c r="CP2214" s="183"/>
      <c r="CT2214" s="71"/>
    </row>
    <row r="2215" spans="6:98">
      <c r="F2215" s="183"/>
      <c r="S2215" s="184"/>
      <c r="T2215" s="184"/>
      <c r="U2215" s="184"/>
      <c r="V2215" s="184"/>
      <c r="W2215" s="184"/>
      <c r="X2215" s="184"/>
      <c r="Y2215" s="184"/>
      <c r="Z2215" s="184"/>
      <c r="AA2215" s="184"/>
      <c r="AB2215" s="184"/>
      <c r="AC2215" s="184"/>
      <c r="AD2215" s="184"/>
      <c r="AH2215" s="184"/>
      <c r="AI2215" s="184"/>
      <c r="AL2215" s="184"/>
      <c r="AM2215" s="184"/>
      <c r="AP2215" s="184"/>
      <c r="AQ2215" s="184"/>
      <c r="AT2215" s="184"/>
      <c r="AU2215" s="184"/>
      <c r="AX2215" s="184"/>
      <c r="AY2215" s="184"/>
      <c r="BB2215" s="184"/>
      <c r="BC2215" s="184"/>
      <c r="BF2215" s="184"/>
      <c r="BG2215" s="184"/>
      <c r="BJ2215" s="184"/>
      <c r="BK2215" s="184"/>
      <c r="BN2215" s="184"/>
      <c r="BO2215" s="184"/>
      <c r="BR2215" s="184"/>
      <c r="BS2215" s="184"/>
      <c r="BV2215" s="184"/>
      <c r="BW2215" s="184"/>
      <c r="BZ2215" s="184"/>
      <c r="CA2215" s="184"/>
      <c r="CD2215" s="184"/>
      <c r="CE2215" s="184"/>
      <c r="CL2215" s="183"/>
      <c r="CO2215" s="183"/>
      <c r="CP2215" s="183"/>
      <c r="CT2215" s="71"/>
    </row>
    <row r="2216" spans="6:98">
      <c r="F2216" s="183"/>
      <c r="S2216" s="184"/>
      <c r="T2216" s="184"/>
      <c r="U2216" s="184"/>
      <c r="V2216" s="184"/>
      <c r="W2216" s="184"/>
      <c r="X2216" s="184"/>
      <c r="Y2216" s="184"/>
      <c r="Z2216" s="184"/>
      <c r="AA2216" s="184"/>
      <c r="AB2216" s="184"/>
      <c r="AC2216" s="184"/>
      <c r="AD2216" s="184"/>
      <c r="AH2216" s="184"/>
      <c r="AI2216" s="184"/>
      <c r="AL2216" s="184"/>
      <c r="AM2216" s="184"/>
      <c r="AP2216" s="184"/>
      <c r="AQ2216" s="184"/>
      <c r="AT2216" s="184"/>
      <c r="AU2216" s="184"/>
      <c r="AX2216" s="184"/>
      <c r="AY2216" s="184"/>
      <c r="BB2216" s="184"/>
      <c r="BC2216" s="184"/>
      <c r="BF2216" s="184"/>
      <c r="BG2216" s="184"/>
      <c r="BJ2216" s="184"/>
      <c r="BK2216" s="184"/>
      <c r="BN2216" s="184"/>
      <c r="BO2216" s="184"/>
      <c r="BR2216" s="184"/>
      <c r="BS2216" s="184"/>
      <c r="BV2216" s="184"/>
      <c r="BW2216" s="184"/>
      <c r="BZ2216" s="184"/>
      <c r="CA2216" s="184"/>
      <c r="CD2216" s="184"/>
      <c r="CE2216" s="184"/>
      <c r="CL2216" s="183"/>
      <c r="CO2216" s="183"/>
      <c r="CP2216" s="183"/>
      <c r="CT2216" s="71"/>
    </row>
    <row r="2217" spans="6:98">
      <c r="F2217" s="183"/>
      <c r="S2217" s="184"/>
      <c r="T2217" s="184"/>
      <c r="U2217" s="184"/>
      <c r="V2217" s="184"/>
      <c r="W2217" s="184"/>
      <c r="X2217" s="184"/>
      <c r="Y2217" s="184"/>
      <c r="Z2217" s="184"/>
      <c r="AA2217" s="184"/>
      <c r="AB2217" s="184"/>
      <c r="AC2217" s="184"/>
      <c r="AD2217" s="184"/>
      <c r="AH2217" s="184"/>
      <c r="AI2217" s="184"/>
      <c r="AL2217" s="184"/>
      <c r="AM2217" s="184"/>
      <c r="AP2217" s="184"/>
      <c r="AQ2217" s="184"/>
      <c r="AT2217" s="184"/>
      <c r="AU2217" s="184"/>
      <c r="AX2217" s="184"/>
      <c r="AY2217" s="184"/>
      <c r="BB2217" s="184"/>
      <c r="BC2217" s="184"/>
      <c r="BF2217" s="184"/>
      <c r="BG2217" s="184"/>
      <c r="BJ2217" s="184"/>
      <c r="BK2217" s="184"/>
      <c r="BN2217" s="184"/>
      <c r="BO2217" s="184"/>
      <c r="BR2217" s="184"/>
      <c r="BS2217" s="184"/>
      <c r="BV2217" s="184"/>
      <c r="BW2217" s="184"/>
      <c r="BZ2217" s="184"/>
      <c r="CA2217" s="184"/>
      <c r="CD2217" s="184"/>
      <c r="CE2217" s="184"/>
      <c r="CL2217" s="183"/>
      <c r="CO2217" s="183"/>
      <c r="CP2217" s="183"/>
      <c r="CT2217" s="71"/>
    </row>
    <row r="2218" spans="6:98">
      <c r="F2218" s="183"/>
      <c r="S2218" s="184"/>
      <c r="T2218" s="184"/>
      <c r="U2218" s="184"/>
      <c r="V2218" s="184"/>
      <c r="W2218" s="184"/>
      <c r="X2218" s="184"/>
      <c r="Y2218" s="184"/>
      <c r="Z2218" s="184"/>
      <c r="AA2218" s="184"/>
      <c r="AB2218" s="184"/>
      <c r="AC2218" s="184"/>
      <c r="AD2218" s="184"/>
      <c r="AH2218" s="184"/>
      <c r="AI2218" s="184"/>
      <c r="AL2218" s="184"/>
      <c r="AM2218" s="184"/>
      <c r="AP2218" s="184"/>
      <c r="AQ2218" s="184"/>
      <c r="AT2218" s="184"/>
      <c r="AU2218" s="184"/>
      <c r="AX2218" s="184"/>
      <c r="AY2218" s="184"/>
      <c r="BB2218" s="184"/>
      <c r="BC2218" s="184"/>
      <c r="BF2218" s="184"/>
      <c r="BG2218" s="184"/>
      <c r="BJ2218" s="184"/>
      <c r="BK2218" s="184"/>
      <c r="BN2218" s="184"/>
      <c r="BO2218" s="184"/>
      <c r="BR2218" s="184"/>
      <c r="BS2218" s="184"/>
      <c r="BV2218" s="184"/>
      <c r="BW2218" s="184"/>
      <c r="BZ2218" s="184"/>
      <c r="CA2218" s="184"/>
      <c r="CD2218" s="184"/>
      <c r="CE2218" s="184"/>
      <c r="CL2218" s="183"/>
      <c r="CO2218" s="183"/>
      <c r="CP2218" s="183"/>
      <c r="CT2218" s="71"/>
    </row>
    <row r="2219" spans="6:98">
      <c r="F2219" s="183"/>
      <c r="S2219" s="184"/>
      <c r="T2219" s="184"/>
      <c r="U2219" s="184"/>
      <c r="V2219" s="184"/>
      <c r="W2219" s="184"/>
      <c r="X2219" s="184"/>
      <c r="Y2219" s="184"/>
      <c r="Z2219" s="184"/>
      <c r="AA2219" s="184"/>
      <c r="AB2219" s="184"/>
      <c r="AC2219" s="184"/>
      <c r="AD2219" s="184"/>
      <c r="AH2219" s="184"/>
      <c r="AI2219" s="184"/>
      <c r="AL2219" s="184"/>
      <c r="AM2219" s="184"/>
      <c r="AP2219" s="184"/>
      <c r="AQ2219" s="184"/>
      <c r="AT2219" s="184"/>
      <c r="AU2219" s="184"/>
      <c r="AX2219" s="184"/>
      <c r="AY2219" s="184"/>
      <c r="BB2219" s="184"/>
      <c r="BC2219" s="184"/>
      <c r="BF2219" s="184"/>
      <c r="BG2219" s="184"/>
      <c r="BJ2219" s="184"/>
      <c r="BK2219" s="184"/>
      <c r="BN2219" s="184"/>
      <c r="BO2219" s="184"/>
      <c r="BR2219" s="184"/>
      <c r="BS2219" s="184"/>
      <c r="BV2219" s="184"/>
      <c r="BW2219" s="184"/>
      <c r="BZ2219" s="184"/>
      <c r="CA2219" s="184"/>
      <c r="CD2219" s="184"/>
      <c r="CE2219" s="184"/>
      <c r="CL2219" s="183"/>
      <c r="CO2219" s="183"/>
      <c r="CP2219" s="183"/>
      <c r="CT2219" s="71"/>
    </row>
    <row r="2220" spans="6:98">
      <c r="F2220" s="183"/>
      <c r="S2220" s="184"/>
      <c r="T2220" s="184"/>
      <c r="U2220" s="184"/>
      <c r="V2220" s="184"/>
      <c r="W2220" s="184"/>
      <c r="X2220" s="184"/>
      <c r="Y2220" s="184"/>
      <c r="Z2220" s="184"/>
      <c r="AA2220" s="184"/>
      <c r="AB2220" s="184"/>
      <c r="AC2220" s="184"/>
      <c r="AD2220" s="184"/>
      <c r="AH2220" s="184"/>
      <c r="AI2220" s="184"/>
      <c r="AL2220" s="184"/>
      <c r="AM2220" s="184"/>
      <c r="AP2220" s="184"/>
      <c r="AQ2220" s="184"/>
      <c r="AT2220" s="184"/>
      <c r="AU2220" s="184"/>
      <c r="AX2220" s="184"/>
      <c r="AY2220" s="184"/>
      <c r="BB2220" s="184"/>
      <c r="BC2220" s="184"/>
      <c r="BF2220" s="184"/>
      <c r="BG2220" s="184"/>
      <c r="BJ2220" s="184"/>
      <c r="BK2220" s="184"/>
      <c r="BN2220" s="184"/>
      <c r="BO2220" s="184"/>
      <c r="BR2220" s="184"/>
      <c r="BS2220" s="184"/>
      <c r="BV2220" s="184"/>
      <c r="BW2220" s="184"/>
      <c r="BZ2220" s="184"/>
      <c r="CA2220" s="184"/>
      <c r="CD2220" s="184"/>
      <c r="CE2220" s="184"/>
      <c r="CL2220" s="183"/>
      <c r="CO2220" s="183"/>
      <c r="CP2220" s="183"/>
      <c r="CT2220" s="71"/>
    </row>
    <row r="2221" spans="6:98">
      <c r="F2221" s="183"/>
      <c r="S2221" s="184"/>
      <c r="T2221" s="184"/>
      <c r="U2221" s="184"/>
      <c r="V2221" s="184"/>
      <c r="W2221" s="184"/>
      <c r="X2221" s="184"/>
      <c r="Y2221" s="184"/>
      <c r="Z2221" s="184"/>
      <c r="AA2221" s="184"/>
      <c r="AB2221" s="184"/>
      <c r="AC2221" s="184"/>
      <c r="AD2221" s="184"/>
      <c r="AH2221" s="184"/>
      <c r="AI2221" s="184"/>
      <c r="AL2221" s="184"/>
      <c r="AM2221" s="184"/>
      <c r="AP2221" s="184"/>
      <c r="AQ2221" s="184"/>
      <c r="AT2221" s="184"/>
      <c r="AU2221" s="184"/>
      <c r="AX2221" s="184"/>
      <c r="AY2221" s="184"/>
      <c r="BB2221" s="184"/>
      <c r="BC2221" s="184"/>
      <c r="BF2221" s="184"/>
      <c r="BG2221" s="184"/>
      <c r="BJ2221" s="184"/>
      <c r="BK2221" s="184"/>
      <c r="BN2221" s="184"/>
      <c r="BO2221" s="184"/>
      <c r="BR2221" s="184"/>
      <c r="BS2221" s="184"/>
      <c r="BV2221" s="184"/>
      <c r="BW2221" s="184"/>
      <c r="BZ2221" s="184"/>
      <c r="CA2221" s="184"/>
      <c r="CD2221" s="184"/>
      <c r="CE2221" s="184"/>
      <c r="CL2221" s="183"/>
      <c r="CO2221" s="183"/>
      <c r="CP2221" s="183"/>
      <c r="CT2221" s="71"/>
    </row>
    <row r="2222" spans="6:98">
      <c r="F2222" s="183"/>
      <c r="S2222" s="184"/>
      <c r="T2222" s="184"/>
      <c r="U2222" s="184"/>
      <c r="V2222" s="184"/>
      <c r="W2222" s="184"/>
      <c r="X2222" s="184"/>
      <c r="Y2222" s="184"/>
      <c r="Z2222" s="184"/>
      <c r="AA2222" s="184"/>
      <c r="AB2222" s="184"/>
      <c r="AC2222" s="184"/>
      <c r="AD2222" s="184"/>
      <c r="AH2222" s="184"/>
      <c r="AI2222" s="184"/>
      <c r="AL2222" s="184"/>
      <c r="AM2222" s="184"/>
      <c r="AP2222" s="184"/>
      <c r="AQ2222" s="184"/>
      <c r="AT2222" s="184"/>
      <c r="AU2222" s="184"/>
      <c r="AX2222" s="184"/>
      <c r="AY2222" s="184"/>
      <c r="BB2222" s="184"/>
      <c r="BC2222" s="184"/>
      <c r="BF2222" s="184"/>
      <c r="BG2222" s="184"/>
      <c r="BJ2222" s="184"/>
      <c r="BK2222" s="184"/>
      <c r="BN2222" s="184"/>
      <c r="BO2222" s="184"/>
      <c r="BR2222" s="184"/>
      <c r="BS2222" s="184"/>
      <c r="BV2222" s="184"/>
      <c r="BW2222" s="184"/>
      <c r="BZ2222" s="184"/>
      <c r="CA2222" s="184"/>
      <c r="CD2222" s="184"/>
      <c r="CE2222" s="184"/>
      <c r="CL2222" s="183"/>
      <c r="CO2222" s="183"/>
      <c r="CP2222" s="183"/>
      <c r="CT2222" s="71"/>
    </row>
    <row r="2223" spans="6:98">
      <c r="F2223" s="183"/>
      <c r="S2223" s="184"/>
      <c r="T2223" s="184"/>
      <c r="U2223" s="184"/>
      <c r="V2223" s="184"/>
      <c r="W2223" s="184"/>
      <c r="X2223" s="184"/>
      <c r="Y2223" s="184"/>
      <c r="Z2223" s="184"/>
      <c r="AA2223" s="184"/>
      <c r="AB2223" s="184"/>
      <c r="AC2223" s="184"/>
      <c r="AD2223" s="184"/>
      <c r="AH2223" s="184"/>
      <c r="AI2223" s="184"/>
      <c r="AL2223" s="184"/>
      <c r="AM2223" s="184"/>
      <c r="AP2223" s="184"/>
      <c r="AQ2223" s="184"/>
      <c r="AT2223" s="184"/>
      <c r="AU2223" s="184"/>
      <c r="AX2223" s="184"/>
      <c r="AY2223" s="184"/>
      <c r="BB2223" s="184"/>
      <c r="BC2223" s="184"/>
      <c r="BF2223" s="184"/>
      <c r="BG2223" s="184"/>
      <c r="BJ2223" s="184"/>
      <c r="BK2223" s="184"/>
      <c r="BN2223" s="184"/>
      <c r="BO2223" s="184"/>
      <c r="BR2223" s="184"/>
      <c r="BS2223" s="184"/>
      <c r="BV2223" s="184"/>
      <c r="BW2223" s="184"/>
      <c r="BZ2223" s="184"/>
      <c r="CA2223" s="184"/>
      <c r="CD2223" s="184"/>
      <c r="CE2223" s="184"/>
      <c r="CL2223" s="183"/>
      <c r="CO2223" s="183"/>
      <c r="CP2223" s="183"/>
      <c r="CT2223" s="71"/>
    </row>
    <row r="2224" spans="6:98">
      <c r="F2224" s="183"/>
      <c r="S2224" s="184"/>
      <c r="T2224" s="184"/>
      <c r="U2224" s="184"/>
      <c r="V2224" s="184"/>
      <c r="W2224" s="184"/>
      <c r="X2224" s="184"/>
      <c r="Y2224" s="184"/>
      <c r="Z2224" s="184"/>
      <c r="AA2224" s="184"/>
      <c r="AB2224" s="184"/>
      <c r="AC2224" s="184"/>
      <c r="AD2224" s="184"/>
      <c r="AH2224" s="184"/>
      <c r="AI2224" s="184"/>
      <c r="AL2224" s="184"/>
      <c r="AM2224" s="184"/>
      <c r="AP2224" s="184"/>
      <c r="AQ2224" s="184"/>
      <c r="AT2224" s="184"/>
      <c r="AU2224" s="184"/>
      <c r="AX2224" s="184"/>
      <c r="AY2224" s="184"/>
      <c r="BB2224" s="184"/>
      <c r="BC2224" s="184"/>
      <c r="BF2224" s="184"/>
      <c r="BG2224" s="184"/>
      <c r="BJ2224" s="184"/>
      <c r="BK2224" s="184"/>
      <c r="BN2224" s="184"/>
      <c r="BO2224" s="184"/>
      <c r="BR2224" s="184"/>
      <c r="BS2224" s="184"/>
      <c r="BV2224" s="184"/>
      <c r="BW2224" s="184"/>
      <c r="BZ2224" s="184"/>
      <c r="CA2224" s="184"/>
      <c r="CD2224" s="184"/>
      <c r="CE2224" s="184"/>
      <c r="CL2224" s="183"/>
      <c r="CO2224" s="183"/>
      <c r="CP2224" s="183"/>
      <c r="CT2224" s="71"/>
    </row>
    <row r="2225" spans="6:98">
      <c r="F2225" s="183"/>
      <c r="S2225" s="184"/>
      <c r="T2225" s="184"/>
      <c r="U2225" s="184"/>
      <c r="V2225" s="184"/>
      <c r="W2225" s="184"/>
      <c r="X2225" s="184"/>
      <c r="Y2225" s="184"/>
      <c r="Z2225" s="184"/>
      <c r="AA2225" s="184"/>
      <c r="AB2225" s="184"/>
      <c r="AC2225" s="184"/>
      <c r="AD2225" s="184"/>
      <c r="AH2225" s="184"/>
      <c r="AI2225" s="184"/>
      <c r="AL2225" s="184"/>
      <c r="AM2225" s="184"/>
      <c r="AP2225" s="184"/>
      <c r="AQ2225" s="184"/>
      <c r="AT2225" s="184"/>
      <c r="AU2225" s="184"/>
      <c r="AX2225" s="184"/>
      <c r="AY2225" s="184"/>
      <c r="BB2225" s="184"/>
      <c r="BC2225" s="184"/>
      <c r="BF2225" s="184"/>
      <c r="BG2225" s="184"/>
      <c r="BJ2225" s="184"/>
      <c r="BK2225" s="184"/>
      <c r="BN2225" s="184"/>
      <c r="BO2225" s="184"/>
      <c r="BR2225" s="184"/>
      <c r="BS2225" s="184"/>
      <c r="BV2225" s="184"/>
      <c r="BW2225" s="184"/>
      <c r="BZ2225" s="184"/>
      <c r="CA2225" s="184"/>
      <c r="CD2225" s="184"/>
      <c r="CE2225" s="184"/>
      <c r="CL2225" s="183"/>
      <c r="CO2225" s="183"/>
      <c r="CP2225" s="183"/>
      <c r="CT2225" s="71"/>
    </row>
    <row r="2226" spans="6:98">
      <c r="F2226" s="183"/>
      <c r="S2226" s="184"/>
      <c r="T2226" s="184"/>
      <c r="U2226" s="184"/>
      <c r="V2226" s="184"/>
      <c r="W2226" s="184"/>
      <c r="X2226" s="184"/>
      <c r="Y2226" s="184"/>
      <c r="Z2226" s="184"/>
      <c r="AA2226" s="184"/>
      <c r="AB2226" s="184"/>
      <c r="AC2226" s="184"/>
      <c r="AD2226" s="184"/>
      <c r="AH2226" s="184"/>
      <c r="AI2226" s="184"/>
      <c r="AL2226" s="184"/>
      <c r="AM2226" s="184"/>
      <c r="AP2226" s="184"/>
      <c r="AQ2226" s="184"/>
      <c r="AT2226" s="184"/>
      <c r="AU2226" s="184"/>
      <c r="AX2226" s="184"/>
      <c r="AY2226" s="184"/>
      <c r="BB2226" s="184"/>
      <c r="BC2226" s="184"/>
      <c r="BF2226" s="184"/>
      <c r="BG2226" s="184"/>
      <c r="BJ2226" s="184"/>
      <c r="BK2226" s="184"/>
      <c r="BN2226" s="184"/>
      <c r="BO2226" s="184"/>
      <c r="BR2226" s="184"/>
      <c r="BS2226" s="184"/>
      <c r="BV2226" s="184"/>
      <c r="BW2226" s="184"/>
      <c r="BZ2226" s="184"/>
      <c r="CA2226" s="184"/>
      <c r="CD2226" s="184"/>
      <c r="CE2226" s="184"/>
      <c r="CL2226" s="183"/>
      <c r="CO2226" s="183"/>
      <c r="CP2226" s="183"/>
      <c r="CT2226" s="71"/>
    </row>
    <row r="2227" spans="6:98">
      <c r="F2227" s="183"/>
      <c r="S2227" s="184"/>
      <c r="T2227" s="184"/>
      <c r="U2227" s="184"/>
      <c r="V2227" s="184"/>
      <c r="W2227" s="184"/>
      <c r="X2227" s="184"/>
      <c r="Y2227" s="184"/>
      <c r="Z2227" s="184"/>
      <c r="AA2227" s="184"/>
      <c r="AB2227" s="184"/>
      <c r="AC2227" s="184"/>
      <c r="AD2227" s="184"/>
      <c r="AH2227" s="184"/>
      <c r="AI2227" s="184"/>
      <c r="AL2227" s="184"/>
      <c r="AM2227" s="184"/>
      <c r="AP2227" s="184"/>
      <c r="AQ2227" s="184"/>
      <c r="AT2227" s="184"/>
      <c r="AU2227" s="184"/>
      <c r="AX2227" s="184"/>
      <c r="AY2227" s="184"/>
      <c r="BB2227" s="184"/>
      <c r="BC2227" s="184"/>
      <c r="BF2227" s="184"/>
      <c r="BG2227" s="184"/>
      <c r="BJ2227" s="184"/>
      <c r="BK2227" s="184"/>
      <c r="BN2227" s="184"/>
      <c r="BO2227" s="184"/>
      <c r="BR2227" s="184"/>
      <c r="BS2227" s="184"/>
      <c r="BV2227" s="184"/>
      <c r="BW2227" s="184"/>
      <c r="BZ2227" s="184"/>
      <c r="CA2227" s="184"/>
      <c r="CD2227" s="184"/>
      <c r="CE2227" s="184"/>
      <c r="CL2227" s="183"/>
      <c r="CO2227" s="183"/>
      <c r="CP2227" s="183"/>
      <c r="CT2227" s="71"/>
    </row>
    <row r="2228" spans="6:98">
      <c r="F2228" s="183"/>
      <c r="S2228" s="184"/>
      <c r="T2228" s="184"/>
      <c r="U2228" s="184"/>
      <c r="V2228" s="184"/>
      <c r="W2228" s="184"/>
      <c r="X2228" s="184"/>
      <c r="Y2228" s="184"/>
      <c r="Z2228" s="184"/>
      <c r="AA2228" s="184"/>
      <c r="AB2228" s="184"/>
      <c r="AC2228" s="184"/>
      <c r="AD2228" s="184"/>
      <c r="AH2228" s="184"/>
      <c r="AI2228" s="184"/>
      <c r="AL2228" s="184"/>
      <c r="AM2228" s="184"/>
      <c r="AP2228" s="184"/>
      <c r="AQ2228" s="184"/>
      <c r="AT2228" s="184"/>
      <c r="AU2228" s="184"/>
      <c r="AX2228" s="184"/>
      <c r="AY2228" s="184"/>
      <c r="BB2228" s="184"/>
      <c r="BC2228" s="184"/>
      <c r="BF2228" s="184"/>
      <c r="BG2228" s="184"/>
      <c r="BJ2228" s="184"/>
      <c r="BK2228" s="184"/>
      <c r="BN2228" s="184"/>
      <c r="BO2228" s="184"/>
      <c r="BR2228" s="184"/>
      <c r="BS2228" s="184"/>
      <c r="BV2228" s="184"/>
      <c r="BW2228" s="184"/>
      <c r="BZ2228" s="184"/>
      <c r="CA2228" s="184"/>
      <c r="CD2228" s="184"/>
      <c r="CE2228" s="184"/>
      <c r="CL2228" s="183"/>
      <c r="CO2228" s="183"/>
      <c r="CP2228" s="183"/>
      <c r="CT2228" s="71"/>
    </row>
    <row r="2229" spans="6:98">
      <c r="F2229" s="183"/>
      <c r="S2229" s="184"/>
      <c r="T2229" s="184"/>
      <c r="U2229" s="184"/>
      <c r="V2229" s="184"/>
      <c r="W2229" s="184"/>
      <c r="X2229" s="184"/>
      <c r="Y2229" s="184"/>
      <c r="Z2229" s="184"/>
      <c r="AA2229" s="184"/>
      <c r="AB2229" s="184"/>
      <c r="AC2229" s="184"/>
      <c r="AD2229" s="184"/>
      <c r="AH2229" s="184"/>
      <c r="AI2229" s="184"/>
      <c r="AL2229" s="184"/>
      <c r="AM2229" s="184"/>
      <c r="AP2229" s="184"/>
      <c r="AQ2229" s="184"/>
      <c r="AT2229" s="184"/>
      <c r="AU2229" s="184"/>
      <c r="AX2229" s="184"/>
      <c r="AY2229" s="184"/>
      <c r="BB2229" s="184"/>
      <c r="BC2229" s="184"/>
      <c r="BF2229" s="184"/>
      <c r="BG2229" s="184"/>
      <c r="BJ2229" s="184"/>
      <c r="BK2229" s="184"/>
      <c r="BN2229" s="184"/>
      <c r="BO2229" s="184"/>
      <c r="BR2229" s="184"/>
      <c r="BS2229" s="184"/>
      <c r="BV2229" s="184"/>
      <c r="BW2229" s="184"/>
      <c r="BZ2229" s="184"/>
      <c r="CA2229" s="184"/>
      <c r="CD2229" s="184"/>
      <c r="CE2229" s="184"/>
      <c r="CL2229" s="183"/>
      <c r="CO2229" s="183"/>
      <c r="CP2229" s="183"/>
      <c r="CT2229" s="71"/>
    </row>
    <row r="2230" spans="6:98">
      <c r="F2230" s="183"/>
      <c r="S2230" s="184"/>
      <c r="T2230" s="184"/>
      <c r="U2230" s="184"/>
      <c r="V2230" s="184"/>
      <c r="W2230" s="184"/>
      <c r="X2230" s="184"/>
      <c r="Y2230" s="184"/>
      <c r="Z2230" s="184"/>
      <c r="AA2230" s="184"/>
      <c r="AB2230" s="184"/>
      <c r="AC2230" s="184"/>
      <c r="AD2230" s="184"/>
      <c r="AH2230" s="184"/>
      <c r="AI2230" s="184"/>
      <c r="AL2230" s="184"/>
      <c r="AM2230" s="184"/>
      <c r="AP2230" s="184"/>
      <c r="AQ2230" s="184"/>
      <c r="AT2230" s="184"/>
      <c r="AU2230" s="184"/>
      <c r="AX2230" s="184"/>
      <c r="AY2230" s="184"/>
      <c r="BB2230" s="184"/>
      <c r="BC2230" s="184"/>
      <c r="BF2230" s="184"/>
      <c r="BG2230" s="184"/>
      <c r="BJ2230" s="184"/>
      <c r="BK2230" s="184"/>
      <c r="BN2230" s="184"/>
      <c r="BO2230" s="184"/>
      <c r="BR2230" s="184"/>
      <c r="BS2230" s="184"/>
      <c r="BV2230" s="184"/>
      <c r="BW2230" s="184"/>
      <c r="BZ2230" s="184"/>
      <c r="CA2230" s="184"/>
      <c r="CD2230" s="184"/>
      <c r="CE2230" s="184"/>
      <c r="CL2230" s="183"/>
      <c r="CO2230" s="183"/>
      <c r="CP2230" s="183"/>
      <c r="CT2230" s="71"/>
    </row>
    <row r="2231" spans="6:98">
      <c r="F2231" s="183"/>
      <c r="S2231" s="184"/>
      <c r="T2231" s="184"/>
      <c r="U2231" s="184"/>
      <c r="V2231" s="184"/>
      <c r="W2231" s="184"/>
      <c r="X2231" s="184"/>
      <c r="Y2231" s="184"/>
      <c r="Z2231" s="184"/>
      <c r="AA2231" s="184"/>
      <c r="AB2231" s="184"/>
      <c r="AC2231" s="184"/>
      <c r="AD2231" s="184"/>
      <c r="AH2231" s="184"/>
      <c r="AI2231" s="184"/>
      <c r="AL2231" s="184"/>
      <c r="AM2231" s="184"/>
      <c r="AP2231" s="184"/>
      <c r="AQ2231" s="184"/>
      <c r="AT2231" s="184"/>
      <c r="AU2231" s="184"/>
      <c r="AX2231" s="184"/>
      <c r="AY2231" s="184"/>
      <c r="BB2231" s="184"/>
      <c r="BC2231" s="184"/>
      <c r="BF2231" s="184"/>
      <c r="BG2231" s="184"/>
      <c r="BJ2231" s="184"/>
      <c r="BK2231" s="184"/>
      <c r="BN2231" s="184"/>
      <c r="BO2231" s="184"/>
      <c r="BR2231" s="184"/>
      <c r="BS2231" s="184"/>
      <c r="BV2231" s="184"/>
      <c r="BW2231" s="184"/>
      <c r="BZ2231" s="184"/>
      <c r="CA2231" s="184"/>
      <c r="CD2231" s="184"/>
      <c r="CE2231" s="184"/>
      <c r="CL2231" s="183"/>
      <c r="CO2231" s="183"/>
      <c r="CP2231" s="183"/>
      <c r="CT2231" s="71"/>
    </row>
    <row r="2232" spans="6:98">
      <c r="F2232" s="183"/>
      <c r="S2232" s="184"/>
      <c r="T2232" s="184"/>
      <c r="U2232" s="184"/>
      <c r="V2232" s="184"/>
      <c r="W2232" s="184"/>
      <c r="X2232" s="184"/>
      <c r="Y2232" s="184"/>
      <c r="Z2232" s="184"/>
      <c r="AA2232" s="184"/>
      <c r="AB2232" s="184"/>
      <c r="AC2232" s="184"/>
      <c r="AD2232" s="184"/>
      <c r="AH2232" s="184"/>
      <c r="AI2232" s="184"/>
      <c r="AL2232" s="184"/>
      <c r="AM2232" s="184"/>
      <c r="AP2232" s="184"/>
      <c r="AQ2232" s="184"/>
      <c r="AT2232" s="184"/>
      <c r="AU2232" s="184"/>
      <c r="AX2232" s="184"/>
      <c r="AY2232" s="184"/>
      <c r="BB2232" s="184"/>
      <c r="BC2232" s="184"/>
      <c r="BF2232" s="184"/>
      <c r="BG2232" s="184"/>
      <c r="BJ2232" s="184"/>
      <c r="BK2232" s="184"/>
      <c r="BN2232" s="184"/>
      <c r="BO2232" s="184"/>
      <c r="BR2232" s="184"/>
      <c r="BS2232" s="184"/>
      <c r="BV2232" s="184"/>
      <c r="BW2232" s="184"/>
      <c r="BZ2232" s="184"/>
      <c r="CA2232" s="184"/>
      <c r="CD2232" s="184"/>
      <c r="CE2232" s="184"/>
      <c r="CL2232" s="183"/>
      <c r="CO2232" s="183"/>
      <c r="CP2232" s="183"/>
      <c r="CT2232" s="71"/>
    </row>
    <row r="2233" spans="6:98">
      <c r="F2233" s="183"/>
      <c r="S2233" s="184"/>
      <c r="T2233" s="184"/>
      <c r="U2233" s="184"/>
      <c r="V2233" s="184"/>
      <c r="W2233" s="184"/>
      <c r="X2233" s="184"/>
      <c r="Y2233" s="184"/>
      <c r="Z2233" s="184"/>
      <c r="AA2233" s="184"/>
      <c r="AB2233" s="184"/>
      <c r="AC2233" s="184"/>
      <c r="AD2233" s="184"/>
      <c r="AH2233" s="184"/>
      <c r="AI2233" s="184"/>
      <c r="AL2233" s="184"/>
      <c r="AM2233" s="184"/>
      <c r="AP2233" s="184"/>
      <c r="AQ2233" s="184"/>
      <c r="AT2233" s="184"/>
      <c r="AU2233" s="184"/>
      <c r="AX2233" s="184"/>
      <c r="AY2233" s="184"/>
      <c r="BB2233" s="184"/>
      <c r="BC2233" s="184"/>
      <c r="BF2233" s="184"/>
      <c r="BG2233" s="184"/>
      <c r="BJ2233" s="184"/>
      <c r="BK2233" s="184"/>
      <c r="BN2233" s="184"/>
      <c r="BO2233" s="184"/>
      <c r="BR2233" s="184"/>
      <c r="BS2233" s="184"/>
      <c r="BV2233" s="184"/>
      <c r="BW2233" s="184"/>
      <c r="BZ2233" s="184"/>
      <c r="CA2233" s="184"/>
      <c r="CD2233" s="184"/>
      <c r="CE2233" s="184"/>
      <c r="CL2233" s="183"/>
      <c r="CO2233" s="183"/>
      <c r="CP2233" s="183"/>
      <c r="CT2233" s="71"/>
    </row>
    <row r="2234" spans="6:98">
      <c r="F2234" s="183"/>
      <c r="S2234" s="184"/>
      <c r="T2234" s="184"/>
      <c r="U2234" s="184"/>
      <c r="V2234" s="184"/>
      <c r="W2234" s="184"/>
      <c r="X2234" s="184"/>
      <c r="Y2234" s="184"/>
      <c r="Z2234" s="184"/>
      <c r="AA2234" s="184"/>
      <c r="AB2234" s="184"/>
      <c r="AC2234" s="184"/>
      <c r="AD2234" s="184"/>
      <c r="AH2234" s="184"/>
      <c r="AI2234" s="184"/>
      <c r="AL2234" s="184"/>
      <c r="AM2234" s="184"/>
      <c r="AP2234" s="184"/>
      <c r="AQ2234" s="184"/>
      <c r="AT2234" s="184"/>
      <c r="AU2234" s="184"/>
      <c r="AX2234" s="184"/>
      <c r="AY2234" s="184"/>
      <c r="BB2234" s="184"/>
      <c r="BC2234" s="184"/>
      <c r="BF2234" s="184"/>
      <c r="BG2234" s="184"/>
      <c r="BJ2234" s="184"/>
      <c r="BK2234" s="184"/>
      <c r="BN2234" s="184"/>
      <c r="BO2234" s="184"/>
      <c r="BR2234" s="184"/>
      <c r="BS2234" s="184"/>
      <c r="BV2234" s="184"/>
      <c r="BW2234" s="184"/>
      <c r="BZ2234" s="184"/>
      <c r="CA2234" s="184"/>
      <c r="CD2234" s="184"/>
      <c r="CE2234" s="184"/>
      <c r="CL2234" s="183"/>
      <c r="CO2234" s="183"/>
      <c r="CP2234" s="183"/>
      <c r="CT2234" s="71"/>
    </row>
    <row r="2235" spans="6:98">
      <c r="F2235" s="183"/>
      <c r="S2235" s="184"/>
      <c r="T2235" s="184"/>
      <c r="U2235" s="184"/>
      <c r="V2235" s="184"/>
      <c r="W2235" s="184"/>
      <c r="X2235" s="184"/>
      <c r="Y2235" s="184"/>
      <c r="Z2235" s="184"/>
      <c r="AA2235" s="184"/>
      <c r="AB2235" s="184"/>
      <c r="AC2235" s="184"/>
      <c r="AD2235" s="184"/>
      <c r="AH2235" s="184"/>
      <c r="AI2235" s="184"/>
      <c r="AL2235" s="184"/>
      <c r="AM2235" s="184"/>
      <c r="AP2235" s="184"/>
      <c r="AQ2235" s="184"/>
      <c r="AT2235" s="184"/>
      <c r="AU2235" s="184"/>
      <c r="AX2235" s="184"/>
      <c r="AY2235" s="184"/>
      <c r="BB2235" s="184"/>
      <c r="BC2235" s="184"/>
      <c r="BF2235" s="184"/>
      <c r="BG2235" s="184"/>
      <c r="BJ2235" s="184"/>
      <c r="BK2235" s="184"/>
      <c r="BN2235" s="184"/>
      <c r="BO2235" s="184"/>
      <c r="BR2235" s="184"/>
      <c r="BS2235" s="184"/>
      <c r="BV2235" s="184"/>
      <c r="BW2235" s="184"/>
      <c r="BZ2235" s="184"/>
      <c r="CA2235" s="184"/>
      <c r="CD2235" s="184"/>
      <c r="CE2235" s="184"/>
      <c r="CL2235" s="183"/>
      <c r="CO2235" s="183"/>
      <c r="CP2235" s="183"/>
      <c r="CT2235" s="71"/>
    </row>
    <row r="2236" spans="6:98">
      <c r="F2236" s="183"/>
      <c r="S2236" s="184"/>
      <c r="T2236" s="184"/>
      <c r="U2236" s="184"/>
      <c r="V2236" s="184"/>
      <c r="W2236" s="184"/>
      <c r="X2236" s="184"/>
      <c r="Y2236" s="184"/>
      <c r="Z2236" s="184"/>
      <c r="AA2236" s="184"/>
      <c r="AB2236" s="184"/>
      <c r="AC2236" s="184"/>
      <c r="AD2236" s="184"/>
      <c r="AH2236" s="184"/>
      <c r="AI2236" s="184"/>
      <c r="AL2236" s="184"/>
      <c r="AM2236" s="184"/>
      <c r="AP2236" s="184"/>
      <c r="AQ2236" s="184"/>
      <c r="AT2236" s="184"/>
      <c r="AU2236" s="184"/>
      <c r="AX2236" s="184"/>
      <c r="AY2236" s="184"/>
      <c r="BB2236" s="184"/>
      <c r="BC2236" s="184"/>
      <c r="BF2236" s="184"/>
      <c r="BG2236" s="184"/>
      <c r="BJ2236" s="184"/>
      <c r="BK2236" s="184"/>
      <c r="BN2236" s="184"/>
      <c r="BO2236" s="184"/>
      <c r="BR2236" s="184"/>
      <c r="BS2236" s="184"/>
      <c r="BV2236" s="184"/>
      <c r="BW2236" s="184"/>
      <c r="BZ2236" s="184"/>
      <c r="CA2236" s="184"/>
      <c r="CD2236" s="184"/>
      <c r="CE2236" s="184"/>
      <c r="CL2236" s="183"/>
      <c r="CO2236" s="183"/>
      <c r="CP2236" s="183"/>
      <c r="CT2236" s="71"/>
    </row>
    <row r="2237" spans="6:98">
      <c r="F2237" s="183"/>
      <c r="S2237" s="184"/>
      <c r="T2237" s="184"/>
      <c r="U2237" s="184"/>
      <c r="V2237" s="184"/>
      <c r="W2237" s="184"/>
      <c r="X2237" s="184"/>
      <c r="Y2237" s="184"/>
      <c r="Z2237" s="184"/>
      <c r="AA2237" s="184"/>
      <c r="AB2237" s="184"/>
      <c r="AC2237" s="184"/>
      <c r="AD2237" s="184"/>
      <c r="AH2237" s="184"/>
      <c r="AI2237" s="184"/>
      <c r="AL2237" s="184"/>
      <c r="AM2237" s="184"/>
      <c r="AP2237" s="184"/>
      <c r="AQ2237" s="184"/>
      <c r="AT2237" s="184"/>
      <c r="AU2237" s="184"/>
      <c r="AX2237" s="184"/>
      <c r="AY2237" s="184"/>
      <c r="BB2237" s="184"/>
      <c r="BC2237" s="184"/>
      <c r="BF2237" s="184"/>
      <c r="BG2237" s="184"/>
      <c r="BJ2237" s="184"/>
      <c r="BK2237" s="184"/>
      <c r="BN2237" s="184"/>
      <c r="BO2237" s="184"/>
      <c r="BR2237" s="184"/>
      <c r="BS2237" s="184"/>
      <c r="BV2237" s="184"/>
      <c r="BW2237" s="184"/>
      <c r="BZ2237" s="184"/>
      <c r="CA2237" s="184"/>
      <c r="CD2237" s="184"/>
      <c r="CE2237" s="184"/>
      <c r="CL2237" s="183"/>
      <c r="CO2237" s="183"/>
      <c r="CP2237" s="183"/>
      <c r="CT2237" s="71"/>
    </row>
    <row r="2238" spans="6:98">
      <c r="F2238" s="183"/>
      <c r="S2238" s="184"/>
      <c r="T2238" s="184"/>
      <c r="U2238" s="184"/>
      <c r="V2238" s="184"/>
      <c r="W2238" s="184"/>
      <c r="X2238" s="184"/>
      <c r="Y2238" s="184"/>
      <c r="Z2238" s="184"/>
      <c r="AA2238" s="184"/>
      <c r="AB2238" s="184"/>
      <c r="AC2238" s="184"/>
      <c r="AD2238" s="184"/>
      <c r="AH2238" s="184"/>
      <c r="AI2238" s="184"/>
      <c r="AL2238" s="184"/>
      <c r="AM2238" s="184"/>
      <c r="AP2238" s="184"/>
      <c r="AQ2238" s="184"/>
      <c r="AT2238" s="184"/>
      <c r="AU2238" s="184"/>
      <c r="AX2238" s="184"/>
      <c r="AY2238" s="184"/>
      <c r="BB2238" s="184"/>
      <c r="BC2238" s="184"/>
      <c r="BF2238" s="184"/>
      <c r="BG2238" s="184"/>
      <c r="BJ2238" s="184"/>
      <c r="BK2238" s="184"/>
      <c r="BN2238" s="184"/>
      <c r="BO2238" s="184"/>
      <c r="BR2238" s="184"/>
      <c r="BS2238" s="184"/>
      <c r="BV2238" s="184"/>
      <c r="BW2238" s="184"/>
      <c r="BZ2238" s="184"/>
      <c r="CA2238" s="184"/>
      <c r="CD2238" s="184"/>
      <c r="CE2238" s="184"/>
      <c r="CL2238" s="183"/>
      <c r="CO2238" s="183"/>
      <c r="CP2238" s="183"/>
      <c r="CT2238" s="71"/>
    </row>
    <row r="2239" spans="6:98">
      <c r="F2239" s="183"/>
      <c r="S2239" s="184"/>
      <c r="T2239" s="184"/>
      <c r="U2239" s="184"/>
      <c r="V2239" s="184"/>
      <c r="W2239" s="184"/>
      <c r="X2239" s="184"/>
      <c r="Y2239" s="184"/>
      <c r="Z2239" s="184"/>
      <c r="AA2239" s="184"/>
      <c r="AB2239" s="184"/>
      <c r="AC2239" s="184"/>
      <c r="AD2239" s="184"/>
      <c r="AH2239" s="184"/>
      <c r="AI2239" s="184"/>
      <c r="AL2239" s="184"/>
      <c r="AM2239" s="184"/>
      <c r="AP2239" s="184"/>
      <c r="AQ2239" s="184"/>
      <c r="AT2239" s="184"/>
      <c r="AU2239" s="184"/>
      <c r="AX2239" s="184"/>
      <c r="AY2239" s="184"/>
      <c r="BB2239" s="184"/>
      <c r="BC2239" s="184"/>
      <c r="BF2239" s="184"/>
      <c r="BG2239" s="184"/>
      <c r="BJ2239" s="184"/>
      <c r="BK2239" s="184"/>
      <c r="BN2239" s="184"/>
      <c r="BO2239" s="184"/>
      <c r="BR2239" s="184"/>
      <c r="BS2239" s="184"/>
      <c r="BV2239" s="184"/>
      <c r="BW2239" s="184"/>
      <c r="BZ2239" s="184"/>
      <c r="CA2239" s="184"/>
      <c r="CD2239" s="184"/>
      <c r="CE2239" s="184"/>
      <c r="CL2239" s="183"/>
      <c r="CO2239" s="183"/>
      <c r="CP2239" s="183"/>
      <c r="CT2239" s="71"/>
    </row>
    <row r="2240" spans="6:98">
      <c r="F2240" s="183"/>
      <c r="S2240" s="184"/>
      <c r="T2240" s="184"/>
      <c r="U2240" s="184"/>
      <c r="V2240" s="184"/>
      <c r="W2240" s="184"/>
      <c r="X2240" s="184"/>
      <c r="Y2240" s="184"/>
      <c r="Z2240" s="184"/>
      <c r="AA2240" s="184"/>
      <c r="AB2240" s="184"/>
      <c r="AC2240" s="184"/>
      <c r="AD2240" s="184"/>
      <c r="AH2240" s="184"/>
      <c r="AI2240" s="184"/>
      <c r="AL2240" s="184"/>
      <c r="AM2240" s="184"/>
      <c r="AP2240" s="184"/>
      <c r="AQ2240" s="184"/>
      <c r="AT2240" s="184"/>
      <c r="AU2240" s="184"/>
      <c r="AX2240" s="184"/>
      <c r="AY2240" s="184"/>
      <c r="BB2240" s="184"/>
      <c r="BC2240" s="184"/>
      <c r="BF2240" s="184"/>
      <c r="BG2240" s="184"/>
      <c r="BJ2240" s="184"/>
      <c r="BK2240" s="184"/>
      <c r="BN2240" s="184"/>
      <c r="BO2240" s="184"/>
      <c r="BR2240" s="184"/>
      <c r="BS2240" s="184"/>
      <c r="BV2240" s="184"/>
      <c r="BW2240" s="184"/>
      <c r="BZ2240" s="184"/>
      <c r="CA2240" s="184"/>
      <c r="CD2240" s="184"/>
      <c r="CE2240" s="184"/>
      <c r="CL2240" s="183"/>
      <c r="CO2240" s="183"/>
      <c r="CP2240" s="183"/>
      <c r="CT2240" s="71"/>
    </row>
    <row r="2241" spans="6:98">
      <c r="F2241" s="183"/>
      <c r="S2241" s="184"/>
      <c r="T2241" s="184"/>
      <c r="U2241" s="184"/>
      <c r="V2241" s="184"/>
      <c r="W2241" s="184"/>
      <c r="X2241" s="184"/>
      <c r="Y2241" s="184"/>
      <c r="Z2241" s="184"/>
      <c r="AA2241" s="184"/>
      <c r="AB2241" s="184"/>
      <c r="AC2241" s="184"/>
      <c r="AD2241" s="184"/>
      <c r="AH2241" s="184"/>
      <c r="AI2241" s="184"/>
      <c r="AL2241" s="184"/>
      <c r="AM2241" s="184"/>
      <c r="AP2241" s="184"/>
      <c r="AQ2241" s="184"/>
      <c r="AT2241" s="184"/>
      <c r="AU2241" s="184"/>
      <c r="AX2241" s="184"/>
      <c r="AY2241" s="184"/>
      <c r="BB2241" s="184"/>
      <c r="BC2241" s="184"/>
      <c r="BF2241" s="184"/>
      <c r="BG2241" s="184"/>
      <c r="BJ2241" s="184"/>
      <c r="BK2241" s="184"/>
      <c r="BN2241" s="184"/>
      <c r="BO2241" s="184"/>
      <c r="BR2241" s="184"/>
      <c r="BS2241" s="184"/>
      <c r="BV2241" s="184"/>
      <c r="BW2241" s="184"/>
      <c r="BZ2241" s="184"/>
      <c r="CA2241" s="184"/>
      <c r="CD2241" s="184"/>
      <c r="CE2241" s="184"/>
      <c r="CL2241" s="183"/>
      <c r="CO2241" s="183"/>
      <c r="CP2241" s="183"/>
      <c r="CT2241" s="71"/>
    </row>
    <row r="2242" spans="6:98">
      <c r="F2242" s="183"/>
      <c r="S2242" s="184"/>
      <c r="T2242" s="184"/>
      <c r="U2242" s="184"/>
      <c r="V2242" s="184"/>
      <c r="W2242" s="184"/>
      <c r="X2242" s="184"/>
      <c r="Y2242" s="184"/>
      <c r="Z2242" s="184"/>
      <c r="AA2242" s="184"/>
      <c r="AB2242" s="184"/>
      <c r="AC2242" s="184"/>
      <c r="AD2242" s="184"/>
      <c r="AH2242" s="184"/>
      <c r="AI2242" s="184"/>
      <c r="AL2242" s="184"/>
      <c r="AM2242" s="184"/>
      <c r="AP2242" s="184"/>
      <c r="AQ2242" s="184"/>
      <c r="AT2242" s="184"/>
      <c r="AU2242" s="184"/>
      <c r="AX2242" s="184"/>
      <c r="AY2242" s="184"/>
      <c r="BB2242" s="184"/>
      <c r="BC2242" s="184"/>
      <c r="BF2242" s="184"/>
      <c r="BG2242" s="184"/>
      <c r="BJ2242" s="184"/>
      <c r="BK2242" s="184"/>
      <c r="BN2242" s="184"/>
      <c r="BO2242" s="184"/>
      <c r="BR2242" s="184"/>
      <c r="BS2242" s="184"/>
      <c r="BV2242" s="184"/>
      <c r="BW2242" s="184"/>
      <c r="BZ2242" s="184"/>
      <c r="CA2242" s="184"/>
      <c r="CD2242" s="184"/>
      <c r="CE2242" s="184"/>
      <c r="CL2242" s="183"/>
      <c r="CO2242" s="183"/>
      <c r="CP2242" s="183"/>
      <c r="CT2242" s="71"/>
    </row>
    <row r="2243" spans="6:98">
      <c r="F2243" s="183"/>
      <c r="S2243" s="184"/>
      <c r="T2243" s="184"/>
      <c r="U2243" s="184"/>
      <c r="V2243" s="184"/>
      <c r="W2243" s="184"/>
      <c r="X2243" s="184"/>
      <c r="Y2243" s="184"/>
      <c r="Z2243" s="184"/>
      <c r="AA2243" s="184"/>
      <c r="AB2243" s="184"/>
      <c r="AC2243" s="184"/>
      <c r="AD2243" s="184"/>
      <c r="AH2243" s="184"/>
      <c r="AI2243" s="184"/>
      <c r="AL2243" s="184"/>
      <c r="AM2243" s="184"/>
      <c r="AP2243" s="184"/>
      <c r="AQ2243" s="184"/>
      <c r="AT2243" s="184"/>
      <c r="AU2243" s="184"/>
      <c r="AX2243" s="184"/>
      <c r="AY2243" s="184"/>
      <c r="BB2243" s="184"/>
      <c r="BC2243" s="184"/>
      <c r="BF2243" s="184"/>
      <c r="BG2243" s="184"/>
      <c r="BJ2243" s="184"/>
      <c r="BK2243" s="184"/>
      <c r="BN2243" s="184"/>
      <c r="BO2243" s="184"/>
      <c r="BR2243" s="184"/>
      <c r="BS2243" s="184"/>
      <c r="BV2243" s="184"/>
      <c r="BW2243" s="184"/>
      <c r="BZ2243" s="184"/>
      <c r="CA2243" s="184"/>
      <c r="CD2243" s="184"/>
      <c r="CE2243" s="184"/>
      <c r="CL2243" s="183"/>
      <c r="CO2243" s="183"/>
      <c r="CP2243" s="183"/>
      <c r="CT2243" s="71"/>
    </row>
    <row r="2244" spans="6:98">
      <c r="F2244" s="183"/>
      <c r="S2244" s="184"/>
      <c r="T2244" s="184"/>
      <c r="U2244" s="184"/>
      <c r="V2244" s="184"/>
      <c r="W2244" s="184"/>
      <c r="X2244" s="184"/>
      <c r="Y2244" s="184"/>
      <c r="Z2244" s="184"/>
      <c r="AA2244" s="184"/>
      <c r="AB2244" s="184"/>
      <c r="AC2244" s="184"/>
      <c r="AD2244" s="184"/>
      <c r="AH2244" s="184"/>
      <c r="AI2244" s="184"/>
      <c r="AL2244" s="184"/>
      <c r="AM2244" s="184"/>
      <c r="AP2244" s="184"/>
      <c r="AQ2244" s="184"/>
      <c r="AT2244" s="184"/>
      <c r="AU2244" s="184"/>
      <c r="AX2244" s="184"/>
      <c r="AY2244" s="184"/>
      <c r="BB2244" s="184"/>
      <c r="BC2244" s="184"/>
      <c r="BF2244" s="184"/>
      <c r="BG2244" s="184"/>
      <c r="BJ2244" s="184"/>
      <c r="BK2244" s="184"/>
      <c r="BN2244" s="184"/>
      <c r="BO2244" s="184"/>
      <c r="BR2244" s="184"/>
      <c r="BS2244" s="184"/>
      <c r="BV2244" s="184"/>
      <c r="BW2244" s="184"/>
      <c r="BZ2244" s="184"/>
      <c r="CA2244" s="184"/>
      <c r="CD2244" s="184"/>
      <c r="CE2244" s="184"/>
      <c r="CL2244" s="183"/>
      <c r="CO2244" s="183"/>
      <c r="CP2244" s="183"/>
      <c r="CT2244" s="71"/>
    </row>
    <row r="2245" spans="6:98">
      <c r="F2245" s="183"/>
      <c r="S2245" s="184"/>
      <c r="T2245" s="184"/>
      <c r="U2245" s="184"/>
      <c r="V2245" s="184"/>
      <c r="W2245" s="184"/>
      <c r="X2245" s="184"/>
      <c r="Y2245" s="184"/>
      <c r="Z2245" s="184"/>
      <c r="AA2245" s="184"/>
      <c r="AB2245" s="184"/>
      <c r="AC2245" s="184"/>
      <c r="AD2245" s="184"/>
      <c r="AH2245" s="184"/>
      <c r="AI2245" s="184"/>
      <c r="AL2245" s="184"/>
      <c r="AM2245" s="184"/>
      <c r="AP2245" s="184"/>
      <c r="AQ2245" s="184"/>
      <c r="AT2245" s="184"/>
      <c r="AU2245" s="184"/>
      <c r="AX2245" s="184"/>
      <c r="AY2245" s="184"/>
      <c r="BB2245" s="184"/>
      <c r="BC2245" s="184"/>
      <c r="BF2245" s="184"/>
      <c r="BG2245" s="184"/>
      <c r="BJ2245" s="184"/>
      <c r="BK2245" s="184"/>
      <c r="BN2245" s="184"/>
      <c r="BO2245" s="184"/>
      <c r="BR2245" s="184"/>
      <c r="BS2245" s="184"/>
      <c r="BV2245" s="184"/>
      <c r="BW2245" s="184"/>
      <c r="BZ2245" s="184"/>
      <c r="CA2245" s="184"/>
      <c r="CD2245" s="184"/>
      <c r="CE2245" s="184"/>
      <c r="CL2245" s="183"/>
      <c r="CO2245" s="183"/>
      <c r="CP2245" s="183"/>
      <c r="CT2245" s="71"/>
    </row>
    <row r="2246" spans="6:98">
      <c r="F2246" s="183"/>
      <c r="S2246" s="184"/>
      <c r="T2246" s="184"/>
      <c r="U2246" s="184"/>
      <c r="V2246" s="184"/>
      <c r="W2246" s="184"/>
      <c r="X2246" s="184"/>
      <c r="Y2246" s="184"/>
      <c r="Z2246" s="184"/>
      <c r="AA2246" s="184"/>
      <c r="AB2246" s="184"/>
      <c r="AC2246" s="184"/>
      <c r="AD2246" s="184"/>
      <c r="AH2246" s="184"/>
      <c r="AI2246" s="184"/>
      <c r="AL2246" s="184"/>
      <c r="AM2246" s="184"/>
      <c r="AP2246" s="184"/>
      <c r="AQ2246" s="184"/>
      <c r="AT2246" s="184"/>
      <c r="AU2246" s="184"/>
      <c r="AX2246" s="184"/>
      <c r="AY2246" s="184"/>
      <c r="BB2246" s="184"/>
      <c r="BC2246" s="184"/>
      <c r="BF2246" s="184"/>
      <c r="BG2246" s="184"/>
      <c r="BJ2246" s="184"/>
      <c r="BK2246" s="184"/>
      <c r="BN2246" s="184"/>
      <c r="BO2246" s="184"/>
      <c r="BR2246" s="184"/>
      <c r="BS2246" s="184"/>
      <c r="BV2246" s="184"/>
      <c r="BW2246" s="184"/>
      <c r="BZ2246" s="184"/>
      <c r="CA2246" s="184"/>
      <c r="CD2246" s="184"/>
      <c r="CE2246" s="184"/>
      <c r="CL2246" s="183"/>
      <c r="CO2246" s="183"/>
      <c r="CP2246" s="183"/>
      <c r="CT2246" s="71"/>
    </row>
    <row r="2247" spans="6:98">
      <c r="F2247" s="183"/>
      <c r="S2247" s="184"/>
      <c r="T2247" s="184"/>
      <c r="U2247" s="184"/>
      <c r="V2247" s="184"/>
      <c r="W2247" s="184"/>
      <c r="X2247" s="184"/>
      <c r="Y2247" s="184"/>
      <c r="Z2247" s="184"/>
      <c r="AA2247" s="184"/>
      <c r="AB2247" s="184"/>
      <c r="AC2247" s="184"/>
      <c r="AD2247" s="184"/>
      <c r="AH2247" s="184"/>
      <c r="AI2247" s="184"/>
      <c r="AL2247" s="184"/>
      <c r="AM2247" s="184"/>
      <c r="AP2247" s="184"/>
      <c r="AQ2247" s="184"/>
      <c r="AT2247" s="184"/>
      <c r="AU2247" s="184"/>
      <c r="AX2247" s="184"/>
      <c r="AY2247" s="184"/>
      <c r="BB2247" s="184"/>
      <c r="BC2247" s="184"/>
      <c r="BF2247" s="184"/>
      <c r="BG2247" s="184"/>
      <c r="BJ2247" s="184"/>
      <c r="BK2247" s="184"/>
      <c r="BN2247" s="184"/>
      <c r="BO2247" s="184"/>
      <c r="BR2247" s="184"/>
      <c r="BS2247" s="184"/>
      <c r="BV2247" s="184"/>
      <c r="BW2247" s="184"/>
      <c r="BZ2247" s="184"/>
      <c r="CA2247" s="184"/>
      <c r="CD2247" s="184"/>
      <c r="CE2247" s="184"/>
      <c r="CL2247" s="183"/>
      <c r="CO2247" s="183"/>
      <c r="CP2247" s="183"/>
      <c r="CT2247" s="71"/>
    </row>
    <row r="2248" spans="6:98">
      <c r="F2248" s="183"/>
      <c r="S2248" s="184"/>
      <c r="T2248" s="184"/>
      <c r="U2248" s="184"/>
      <c r="V2248" s="184"/>
      <c r="W2248" s="184"/>
      <c r="X2248" s="184"/>
      <c r="Y2248" s="184"/>
      <c r="Z2248" s="184"/>
      <c r="AA2248" s="184"/>
      <c r="AB2248" s="184"/>
      <c r="AC2248" s="184"/>
      <c r="AD2248" s="184"/>
      <c r="AH2248" s="184"/>
      <c r="AI2248" s="184"/>
      <c r="AL2248" s="184"/>
      <c r="AM2248" s="184"/>
      <c r="AP2248" s="184"/>
      <c r="AQ2248" s="184"/>
      <c r="AT2248" s="184"/>
      <c r="AU2248" s="184"/>
      <c r="AX2248" s="184"/>
      <c r="AY2248" s="184"/>
      <c r="BB2248" s="184"/>
      <c r="BC2248" s="184"/>
      <c r="BF2248" s="184"/>
      <c r="BG2248" s="184"/>
      <c r="BJ2248" s="184"/>
      <c r="BK2248" s="184"/>
      <c r="BN2248" s="184"/>
      <c r="BO2248" s="184"/>
      <c r="BR2248" s="184"/>
      <c r="BS2248" s="184"/>
      <c r="BV2248" s="184"/>
      <c r="BW2248" s="184"/>
      <c r="BZ2248" s="184"/>
      <c r="CA2248" s="184"/>
      <c r="CD2248" s="184"/>
      <c r="CE2248" s="184"/>
      <c r="CL2248" s="183"/>
      <c r="CO2248" s="183"/>
      <c r="CP2248" s="183"/>
      <c r="CT2248" s="71"/>
    </row>
    <row r="2249" spans="6:98">
      <c r="F2249" s="183"/>
      <c r="S2249" s="184"/>
      <c r="T2249" s="184"/>
      <c r="U2249" s="184"/>
      <c r="V2249" s="184"/>
      <c r="W2249" s="184"/>
      <c r="X2249" s="184"/>
      <c r="Y2249" s="184"/>
      <c r="Z2249" s="184"/>
      <c r="AA2249" s="184"/>
      <c r="AB2249" s="184"/>
      <c r="AC2249" s="184"/>
      <c r="AD2249" s="184"/>
      <c r="AH2249" s="184"/>
      <c r="AI2249" s="184"/>
      <c r="AL2249" s="184"/>
      <c r="AM2249" s="184"/>
      <c r="AP2249" s="184"/>
      <c r="AQ2249" s="184"/>
      <c r="AT2249" s="184"/>
      <c r="AU2249" s="184"/>
      <c r="AX2249" s="184"/>
      <c r="AY2249" s="184"/>
      <c r="BB2249" s="184"/>
      <c r="BC2249" s="184"/>
      <c r="BF2249" s="184"/>
      <c r="BG2249" s="184"/>
      <c r="BJ2249" s="184"/>
      <c r="BK2249" s="184"/>
      <c r="BN2249" s="184"/>
      <c r="BO2249" s="184"/>
      <c r="BR2249" s="184"/>
      <c r="BS2249" s="184"/>
      <c r="BV2249" s="184"/>
      <c r="BW2249" s="184"/>
      <c r="BZ2249" s="184"/>
      <c r="CA2249" s="184"/>
      <c r="CD2249" s="184"/>
      <c r="CE2249" s="184"/>
      <c r="CL2249" s="183"/>
      <c r="CO2249" s="183"/>
      <c r="CP2249" s="183"/>
      <c r="CT2249" s="71"/>
    </row>
    <row r="2250" spans="6:98">
      <c r="F2250" s="183"/>
      <c r="S2250" s="184"/>
      <c r="T2250" s="184"/>
      <c r="U2250" s="184"/>
      <c r="V2250" s="184"/>
      <c r="W2250" s="184"/>
      <c r="X2250" s="184"/>
      <c r="Y2250" s="184"/>
      <c r="Z2250" s="184"/>
      <c r="AA2250" s="184"/>
      <c r="AB2250" s="184"/>
      <c r="AC2250" s="184"/>
      <c r="AD2250" s="184"/>
      <c r="AH2250" s="184"/>
      <c r="AI2250" s="184"/>
      <c r="AL2250" s="184"/>
      <c r="AM2250" s="184"/>
      <c r="AP2250" s="184"/>
      <c r="AQ2250" s="184"/>
      <c r="AT2250" s="184"/>
      <c r="AU2250" s="184"/>
      <c r="AX2250" s="184"/>
      <c r="AY2250" s="184"/>
      <c r="BB2250" s="184"/>
      <c r="BC2250" s="184"/>
      <c r="BF2250" s="184"/>
      <c r="BG2250" s="184"/>
      <c r="BJ2250" s="184"/>
      <c r="BK2250" s="184"/>
      <c r="BN2250" s="184"/>
      <c r="BO2250" s="184"/>
      <c r="BR2250" s="184"/>
      <c r="BS2250" s="184"/>
      <c r="BV2250" s="184"/>
      <c r="BW2250" s="184"/>
      <c r="BZ2250" s="184"/>
      <c r="CA2250" s="184"/>
      <c r="CD2250" s="184"/>
      <c r="CE2250" s="184"/>
      <c r="CL2250" s="183"/>
      <c r="CO2250" s="183"/>
      <c r="CP2250" s="183"/>
      <c r="CT2250" s="71"/>
    </row>
    <row r="2251" spans="6:98">
      <c r="F2251" s="183"/>
      <c r="S2251" s="184"/>
      <c r="T2251" s="184"/>
      <c r="U2251" s="184"/>
      <c r="V2251" s="184"/>
      <c r="W2251" s="184"/>
      <c r="X2251" s="184"/>
      <c r="Y2251" s="184"/>
      <c r="Z2251" s="184"/>
      <c r="AA2251" s="184"/>
      <c r="AB2251" s="184"/>
      <c r="AC2251" s="184"/>
      <c r="AD2251" s="184"/>
      <c r="AH2251" s="184"/>
      <c r="AI2251" s="184"/>
      <c r="AL2251" s="184"/>
      <c r="AM2251" s="184"/>
      <c r="AP2251" s="184"/>
      <c r="AQ2251" s="184"/>
      <c r="AT2251" s="184"/>
      <c r="AU2251" s="184"/>
      <c r="AX2251" s="184"/>
      <c r="AY2251" s="184"/>
      <c r="BB2251" s="184"/>
      <c r="BC2251" s="184"/>
      <c r="BF2251" s="184"/>
      <c r="BG2251" s="184"/>
      <c r="BJ2251" s="184"/>
      <c r="BK2251" s="184"/>
      <c r="BN2251" s="184"/>
      <c r="BO2251" s="184"/>
      <c r="BR2251" s="184"/>
      <c r="BS2251" s="184"/>
      <c r="BV2251" s="184"/>
      <c r="BW2251" s="184"/>
      <c r="BZ2251" s="184"/>
      <c r="CA2251" s="184"/>
      <c r="CD2251" s="184"/>
      <c r="CE2251" s="184"/>
      <c r="CL2251" s="183"/>
      <c r="CO2251" s="183"/>
      <c r="CP2251" s="183"/>
      <c r="CT2251" s="71"/>
    </row>
    <row r="2252" spans="6:98">
      <c r="F2252" s="183"/>
      <c r="S2252" s="184"/>
      <c r="T2252" s="184"/>
      <c r="U2252" s="184"/>
      <c r="V2252" s="184"/>
      <c r="W2252" s="184"/>
      <c r="X2252" s="184"/>
      <c r="Y2252" s="184"/>
      <c r="Z2252" s="184"/>
      <c r="AA2252" s="184"/>
      <c r="AB2252" s="184"/>
      <c r="AC2252" s="184"/>
      <c r="AD2252" s="184"/>
      <c r="AH2252" s="184"/>
      <c r="AI2252" s="184"/>
      <c r="AL2252" s="184"/>
      <c r="AM2252" s="184"/>
      <c r="AP2252" s="184"/>
      <c r="AQ2252" s="184"/>
      <c r="AT2252" s="184"/>
      <c r="AU2252" s="184"/>
      <c r="AX2252" s="184"/>
      <c r="AY2252" s="184"/>
      <c r="BB2252" s="184"/>
      <c r="BC2252" s="184"/>
      <c r="BF2252" s="184"/>
      <c r="BG2252" s="184"/>
      <c r="BJ2252" s="184"/>
      <c r="BK2252" s="184"/>
      <c r="BN2252" s="184"/>
      <c r="BO2252" s="184"/>
      <c r="BR2252" s="184"/>
      <c r="BS2252" s="184"/>
      <c r="BV2252" s="184"/>
      <c r="BW2252" s="184"/>
      <c r="BZ2252" s="184"/>
      <c r="CA2252" s="184"/>
      <c r="CD2252" s="184"/>
      <c r="CE2252" s="184"/>
      <c r="CL2252" s="183"/>
      <c r="CO2252" s="183"/>
      <c r="CP2252" s="183"/>
      <c r="CT2252" s="71"/>
    </row>
    <row r="2253" spans="6:98">
      <c r="F2253" s="183"/>
      <c r="S2253" s="184"/>
      <c r="T2253" s="184"/>
      <c r="U2253" s="184"/>
      <c r="V2253" s="184"/>
      <c r="W2253" s="184"/>
      <c r="X2253" s="184"/>
      <c r="Y2253" s="184"/>
      <c r="Z2253" s="184"/>
      <c r="AA2253" s="184"/>
      <c r="AB2253" s="184"/>
      <c r="AC2253" s="184"/>
      <c r="AD2253" s="184"/>
      <c r="AH2253" s="184"/>
      <c r="AI2253" s="184"/>
      <c r="AL2253" s="184"/>
      <c r="AM2253" s="184"/>
      <c r="AP2253" s="184"/>
      <c r="AQ2253" s="184"/>
      <c r="AT2253" s="184"/>
      <c r="AU2253" s="184"/>
      <c r="AX2253" s="184"/>
      <c r="AY2253" s="184"/>
      <c r="BB2253" s="184"/>
      <c r="BC2253" s="184"/>
      <c r="BF2253" s="184"/>
      <c r="BG2253" s="184"/>
      <c r="BJ2253" s="184"/>
      <c r="BK2253" s="184"/>
      <c r="BN2253" s="184"/>
      <c r="BO2253" s="184"/>
      <c r="BR2253" s="184"/>
      <c r="BS2253" s="184"/>
      <c r="BV2253" s="184"/>
      <c r="BW2253" s="184"/>
      <c r="BZ2253" s="184"/>
      <c r="CA2253" s="184"/>
      <c r="CD2253" s="184"/>
      <c r="CE2253" s="184"/>
      <c r="CL2253" s="183"/>
      <c r="CO2253" s="183"/>
      <c r="CP2253" s="183"/>
      <c r="CT2253" s="71"/>
    </row>
    <row r="2254" spans="6:98">
      <c r="F2254" s="183"/>
      <c r="S2254" s="184"/>
      <c r="T2254" s="184"/>
      <c r="U2254" s="184"/>
      <c r="V2254" s="184"/>
      <c r="W2254" s="184"/>
      <c r="X2254" s="184"/>
      <c r="Y2254" s="184"/>
      <c r="Z2254" s="184"/>
      <c r="AA2254" s="184"/>
      <c r="AB2254" s="184"/>
      <c r="AC2254" s="184"/>
      <c r="AD2254" s="184"/>
      <c r="AH2254" s="184"/>
      <c r="AI2254" s="184"/>
      <c r="AL2254" s="184"/>
      <c r="AM2254" s="184"/>
      <c r="AP2254" s="184"/>
      <c r="AQ2254" s="184"/>
      <c r="AT2254" s="184"/>
      <c r="AU2254" s="184"/>
      <c r="AX2254" s="184"/>
      <c r="AY2254" s="184"/>
      <c r="BB2254" s="184"/>
      <c r="BC2254" s="184"/>
      <c r="BF2254" s="184"/>
      <c r="BG2254" s="184"/>
      <c r="BJ2254" s="184"/>
      <c r="BK2254" s="184"/>
      <c r="BN2254" s="184"/>
      <c r="BO2254" s="184"/>
      <c r="BR2254" s="184"/>
      <c r="BS2254" s="184"/>
      <c r="BV2254" s="184"/>
      <c r="BW2254" s="184"/>
      <c r="BZ2254" s="184"/>
      <c r="CA2254" s="184"/>
      <c r="CD2254" s="184"/>
      <c r="CE2254" s="184"/>
      <c r="CL2254" s="183"/>
      <c r="CO2254" s="183"/>
      <c r="CP2254" s="183"/>
      <c r="CT2254" s="71"/>
    </row>
    <row r="2255" spans="6:98">
      <c r="F2255" s="183"/>
      <c r="S2255" s="184"/>
      <c r="T2255" s="184"/>
      <c r="U2255" s="184"/>
      <c r="V2255" s="184"/>
      <c r="W2255" s="184"/>
      <c r="X2255" s="184"/>
      <c r="Y2255" s="184"/>
      <c r="Z2255" s="184"/>
      <c r="AA2255" s="184"/>
      <c r="AB2255" s="184"/>
      <c r="AC2255" s="184"/>
      <c r="AD2255" s="184"/>
      <c r="AH2255" s="184"/>
      <c r="AI2255" s="184"/>
      <c r="AL2255" s="184"/>
      <c r="AM2255" s="184"/>
      <c r="AP2255" s="184"/>
      <c r="AQ2255" s="184"/>
      <c r="AT2255" s="184"/>
      <c r="AU2255" s="184"/>
      <c r="AX2255" s="184"/>
      <c r="AY2255" s="184"/>
      <c r="BB2255" s="184"/>
      <c r="BC2255" s="184"/>
      <c r="BF2255" s="184"/>
      <c r="BG2255" s="184"/>
      <c r="BJ2255" s="184"/>
      <c r="BK2255" s="184"/>
      <c r="BN2255" s="184"/>
      <c r="BO2255" s="184"/>
      <c r="BR2255" s="184"/>
      <c r="BS2255" s="184"/>
      <c r="BV2255" s="184"/>
      <c r="BW2255" s="184"/>
      <c r="BZ2255" s="184"/>
      <c r="CA2255" s="184"/>
      <c r="CD2255" s="184"/>
      <c r="CE2255" s="184"/>
      <c r="CL2255" s="183"/>
      <c r="CO2255" s="183"/>
      <c r="CP2255" s="183"/>
      <c r="CT2255" s="71"/>
    </row>
    <row r="2256" spans="6:98">
      <c r="F2256" s="183"/>
      <c r="S2256" s="184"/>
      <c r="T2256" s="184"/>
      <c r="U2256" s="184"/>
      <c r="V2256" s="184"/>
      <c r="W2256" s="184"/>
      <c r="X2256" s="184"/>
      <c r="Y2256" s="184"/>
      <c r="Z2256" s="184"/>
      <c r="AA2256" s="184"/>
      <c r="AB2256" s="184"/>
      <c r="AC2256" s="184"/>
      <c r="AD2256" s="184"/>
      <c r="AH2256" s="184"/>
      <c r="AI2256" s="184"/>
      <c r="AL2256" s="184"/>
      <c r="AM2256" s="184"/>
      <c r="AP2256" s="184"/>
      <c r="AQ2256" s="184"/>
      <c r="AT2256" s="184"/>
      <c r="AU2256" s="184"/>
      <c r="AX2256" s="184"/>
      <c r="AY2256" s="184"/>
      <c r="BB2256" s="184"/>
      <c r="BC2256" s="184"/>
      <c r="BF2256" s="184"/>
      <c r="BG2256" s="184"/>
      <c r="BJ2256" s="184"/>
      <c r="BK2256" s="184"/>
      <c r="BN2256" s="184"/>
      <c r="BO2256" s="184"/>
      <c r="BR2256" s="184"/>
      <c r="BS2256" s="184"/>
      <c r="BV2256" s="184"/>
      <c r="BW2256" s="184"/>
      <c r="BZ2256" s="184"/>
      <c r="CA2256" s="184"/>
      <c r="CD2256" s="184"/>
      <c r="CE2256" s="184"/>
      <c r="CL2256" s="183"/>
      <c r="CO2256" s="183"/>
      <c r="CP2256" s="183"/>
      <c r="CT2256" s="71"/>
    </row>
    <row r="2257" spans="6:98">
      <c r="F2257" s="183"/>
      <c r="S2257" s="184"/>
      <c r="T2257" s="184"/>
      <c r="U2257" s="184"/>
      <c r="V2257" s="184"/>
      <c r="W2257" s="184"/>
      <c r="X2257" s="184"/>
      <c r="Y2257" s="184"/>
      <c r="Z2257" s="184"/>
      <c r="AA2257" s="184"/>
      <c r="AB2257" s="184"/>
      <c r="AC2257" s="184"/>
      <c r="AD2257" s="184"/>
      <c r="AH2257" s="184"/>
      <c r="AI2257" s="184"/>
      <c r="AL2257" s="184"/>
      <c r="AM2257" s="184"/>
      <c r="AP2257" s="184"/>
      <c r="AQ2257" s="184"/>
      <c r="AT2257" s="184"/>
      <c r="AU2257" s="184"/>
      <c r="AX2257" s="184"/>
      <c r="AY2257" s="184"/>
      <c r="BB2257" s="184"/>
      <c r="BC2257" s="184"/>
      <c r="BF2257" s="184"/>
      <c r="BG2257" s="184"/>
      <c r="BJ2257" s="184"/>
      <c r="BK2257" s="184"/>
      <c r="BN2257" s="184"/>
      <c r="BO2257" s="184"/>
      <c r="BR2257" s="184"/>
      <c r="BS2257" s="184"/>
      <c r="BV2257" s="184"/>
      <c r="BW2257" s="184"/>
      <c r="BZ2257" s="184"/>
      <c r="CA2257" s="184"/>
      <c r="CD2257" s="184"/>
      <c r="CE2257" s="184"/>
      <c r="CL2257" s="183"/>
      <c r="CO2257" s="183"/>
      <c r="CP2257" s="183"/>
      <c r="CT2257" s="71"/>
    </row>
    <row r="2258" spans="6:98">
      <c r="F2258" s="183"/>
      <c r="S2258" s="184"/>
      <c r="T2258" s="184"/>
      <c r="U2258" s="184"/>
      <c r="V2258" s="184"/>
      <c r="W2258" s="184"/>
      <c r="X2258" s="184"/>
      <c r="Y2258" s="184"/>
      <c r="Z2258" s="184"/>
      <c r="AA2258" s="184"/>
      <c r="AB2258" s="184"/>
      <c r="AC2258" s="184"/>
      <c r="AD2258" s="184"/>
      <c r="AH2258" s="184"/>
      <c r="AI2258" s="184"/>
      <c r="AL2258" s="184"/>
      <c r="AM2258" s="184"/>
      <c r="AP2258" s="184"/>
      <c r="AQ2258" s="184"/>
      <c r="AT2258" s="184"/>
      <c r="AU2258" s="184"/>
      <c r="AX2258" s="184"/>
      <c r="AY2258" s="184"/>
      <c r="BB2258" s="184"/>
      <c r="BC2258" s="184"/>
      <c r="BF2258" s="184"/>
      <c r="BG2258" s="184"/>
      <c r="BJ2258" s="184"/>
      <c r="BK2258" s="184"/>
      <c r="BN2258" s="184"/>
      <c r="BO2258" s="184"/>
      <c r="BR2258" s="184"/>
      <c r="BS2258" s="184"/>
      <c r="BV2258" s="184"/>
      <c r="BW2258" s="184"/>
      <c r="BZ2258" s="184"/>
      <c r="CA2258" s="184"/>
      <c r="CD2258" s="184"/>
      <c r="CE2258" s="184"/>
      <c r="CL2258" s="183"/>
      <c r="CO2258" s="183"/>
      <c r="CP2258" s="183"/>
      <c r="CT2258" s="71"/>
    </row>
    <row r="2259" spans="6:98">
      <c r="F2259" s="183"/>
      <c r="S2259" s="184"/>
      <c r="T2259" s="184"/>
      <c r="U2259" s="184"/>
      <c r="V2259" s="184"/>
      <c r="W2259" s="184"/>
      <c r="X2259" s="184"/>
      <c r="Y2259" s="184"/>
      <c r="Z2259" s="184"/>
      <c r="AA2259" s="184"/>
      <c r="AB2259" s="184"/>
      <c r="AC2259" s="184"/>
      <c r="AD2259" s="184"/>
      <c r="AH2259" s="184"/>
      <c r="AI2259" s="184"/>
      <c r="AL2259" s="184"/>
      <c r="AM2259" s="184"/>
      <c r="AP2259" s="184"/>
      <c r="AQ2259" s="184"/>
      <c r="AT2259" s="184"/>
      <c r="AU2259" s="184"/>
      <c r="AX2259" s="184"/>
      <c r="AY2259" s="184"/>
      <c r="BB2259" s="184"/>
      <c r="BC2259" s="184"/>
      <c r="BF2259" s="184"/>
      <c r="BG2259" s="184"/>
      <c r="BJ2259" s="184"/>
      <c r="BK2259" s="184"/>
      <c r="BN2259" s="184"/>
      <c r="BO2259" s="184"/>
      <c r="BR2259" s="184"/>
      <c r="BS2259" s="184"/>
      <c r="BV2259" s="184"/>
      <c r="BW2259" s="184"/>
      <c r="BZ2259" s="184"/>
      <c r="CA2259" s="184"/>
      <c r="CD2259" s="184"/>
      <c r="CE2259" s="184"/>
      <c r="CL2259" s="183"/>
      <c r="CO2259" s="183"/>
      <c r="CP2259" s="183"/>
      <c r="CT2259" s="71"/>
    </row>
    <row r="2260" spans="6:98">
      <c r="F2260" s="183"/>
      <c r="S2260" s="184"/>
      <c r="T2260" s="184"/>
      <c r="U2260" s="184"/>
      <c r="V2260" s="184"/>
      <c r="W2260" s="184"/>
      <c r="X2260" s="184"/>
      <c r="Y2260" s="184"/>
      <c r="Z2260" s="184"/>
      <c r="AA2260" s="184"/>
      <c r="AB2260" s="184"/>
      <c r="AC2260" s="184"/>
      <c r="AD2260" s="184"/>
      <c r="AH2260" s="184"/>
      <c r="AI2260" s="184"/>
      <c r="AL2260" s="184"/>
      <c r="AM2260" s="184"/>
      <c r="AP2260" s="184"/>
      <c r="AQ2260" s="184"/>
      <c r="AT2260" s="184"/>
      <c r="AU2260" s="184"/>
      <c r="AX2260" s="184"/>
      <c r="AY2260" s="184"/>
      <c r="BB2260" s="184"/>
      <c r="BC2260" s="184"/>
      <c r="BF2260" s="184"/>
      <c r="BG2260" s="184"/>
      <c r="BJ2260" s="184"/>
      <c r="BK2260" s="184"/>
      <c r="BN2260" s="184"/>
      <c r="BO2260" s="184"/>
      <c r="BR2260" s="184"/>
      <c r="BS2260" s="184"/>
      <c r="BV2260" s="184"/>
      <c r="BW2260" s="184"/>
      <c r="BZ2260" s="184"/>
      <c r="CA2260" s="184"/>
      <c r="CD2260" s="184"/>
      <c r="CE2260" s="184"/>
      <c r="CL2260" s="183"/>
      <c r="CO2260" s="183"/>
      <c r="CP2260" s="183"/>
      <c r="CT2260" s="71"/>
    </row>
    <row r="2261" spans="6:98">
      <c r="F2261" s="183"/>
      <c r="S2261" s="184"/>
      <c r="T2261" s="184"/>
      <c r="U2261" s="184"/>
      <c r="V2261" s="184"/>
      <c r="W2261" s="184"/>
      <c r="X2261" s="184"/>
      <c r="Y2261" s="184"/>
      <c r="Z2261" s="184"/>
      <c r="AA2261" s="184"/>
      <c r="AB2261" s="184"/>
      <c r="AC2261" s="184"/>
      <c r="AD2261" s="184"/>
      <c r="AH2261" s="184"/>
      <c r="AI2261" s="184"/>
      <c r="AL2261" s="184"/>
      <c r="AM2261" s="184"/>
      <c r="AP2261" s="184"/>
      <c r="AQ2261" s="184"/>
      <c r="AT2261" s="184"/>
      <c r="AU2261" s="184"/>
      <c r="AX2261" s="184"/>
      <c r="AY2261" s="184"/>
      <c r="BB2261" s="184"/>
      <c r="BC2261" s="184"/>
      <c r="BF2261" s="184"/>
      <c r="BG2261" s="184"/>
      <c r="BJ2261" s="184"/>
      <c r="BK2261" s="184"/>
      <c r="BN2261" s="184"/>
      <c r="BO2261" s="184"/>
      <c r="BR2261" s="184"/>
      <c r="BS2261" s="184"/>
      <c r="BV2261" s="184"/>
      <c r="BW2261" s="184"/>
      <c r="BZ2261" s="184"/>
      <c r="CA2261" s="184"/>
      <c r="CD2261" s="184"/>
      <c r="CE2261" s="184"/>
      <c r="CL2261" s="183"/>
      <c r="CO2261" s="183"/>
      <c r="CP2261" s="183"/>
      <c r="CT2261" s="71"/>
    </row>
    <row r="2262" spans="6:98">
      <c r="F2262" s="183"/>
      <c r="S2262" s="184"/>
      <c r="T2262" s="184"/>
      <c r="U2262" s="184"/>
      <c r="V2262" s="184"/>
      <c r="W2262" s="184"/>
      <c r="X2262" s="184"/>
      <c r="Y2262" s="184"/>
      <c r="Z2262" s="184"/>
      <c r="AA2262" s="184"/>
      <c r="AB2262" s="184"/>
      <c r="AC2262" s="184"/>
      <c r="AD2262" s="184"/>
      <c r="AH2262" s="184"/>
      <c r="AI2262" s="184"/>
      <c r="AL2262" s="184"/>
      <c r="AM2262" s="184"/>
      <c r="AP2262" s="184"/>
      <c r="AQ2262" s="184"/>
      <c r="AT2262" s="184"/>
      <c r="AU2262" s="184"/>
      <c r="AX2262" s="184"/>
      <c r="AY2262" s="184"/>
      <c r="BB2262" s="184"/>
      <c r="BC2262" s="184"/>
      <c r="BF2262" s="184"/>
      <c r="BG2262" s="184"/>
      <c r="BJ2262" s="184"/>
      <c r="BK2262" s="184"/>
      <c r="BN2262" s="184"/>
      <c r="BO2262" s="184"/>
      <c r="BR2262" s="184"/>
      <c r="BS2262" s="184"/>
      <c r="BV2262" s="184"/>
      <c r="BW2262" s="184"/>
      <c r="BZ2262" s="184"/>
      <c r="CA2262" s="184"/>
      <c r="CD2262" s="184"/>
      <c r="CE2262" s="184"/>
      <c r="CL2262" s="183"/>
      <c r="CO2262" s="183"/>
      <c r="CP2262" s="183"/>
      <c r="CT2262" s="71"/>
    </row>
    <row r="2263" spans="6:98">
      <c r="F2263" s="183"/>
      <c r="S2263" s="184"/>
      <c r="T2263" s="184"/>
      <c r="U2263" s="184"/>
      <c r="V2263" s="184"/>
      <c r="W2263" s="184"/>
      <c r="X2263" s="184"/>
      <c r="Y2263" s="184"/>
      <c r="Z2263" s="184"/>
      <c r="AA2263" s="184"/>
      <c r="AB2263" s="184"/>
      <c r="AC2263" s="184"/>
      <c r="AD2263" s="184"/>
      <c r="AH2263" s="184"/>
      <c r="AI2263" s="184"/>
      <c r="AL2263" s="184"/>
      <c r="AM2263" s="184"/>
      <c r="AP2263" s="184"/>
      <c r="AQ2263" s="184"/>
      <c r="AT2263" s="184"/>
      <c r="AU2263" s="184"/>
      <c r="AX2263" s="184"/>
      <c r="AY2263" s="184"/>
      <c r="BB2263" s="184"/>
      <c r="BC2263" s="184"/>
      <c r="BF2263" s="184"/>
      <c r="BG2263" s="184"/>
      <c r="BJ2263" s="184"/>
      <c r="BK2263" s="184"/>
      <c r="BN2263" s="184"/>
      <c r="BO2263" s="184"/>
      <c r="BR2263" s="184"/>
      <c r="BS2263" s="184"/>
      <c r="BV2263" s="184"/>
      <c r="BW2263" s="184"/>
      <c r="BZ2263" s="184"/>
      <c r="CA2263" s="184"/>
      <c r="CD2263" s="184"/>
      <c r="CE2263" s="184"/>
      <c r="CL2263" s="183"/>
      <c r="CO2263" s="183"/>
      <c r="CP2263" s="183"/>
      <c r="CT2263" s="71"/>
    </row>
    <row r="2264" spans="6:98">
      <c r="F2264" s="183"/>
      <c r="S2264" s="184"/>
      <c r="T2264" s="184"/>
      <c r="U2264" s="184"/>
      <c r="V2264" s="184"/>
      <c r="W2264" s="184"/>
      <c r="X2264" s="184"/>
      <c r="Y2264" s="184"/>
      <c r="Z2264" s="184"/>
      <c r="AA2264" s="184"/>
      <c r="AB2264" s="184"/>
      <c r="AC2264" s="184"/>
      <c r="AD2264" s="184"/>
      <c r="AH2264" s="184"/>
      <c r="AI2264" s="184"/>
      <c r="AL2264" s="184"/>
      <c r="AM2264" s="184"/>
      <c r="AP2264" s="184"/>
      <c r="AQ2264" s="184"/>
      <c r="AT2264" s="184"/>
      <c r="AU2264" s="184"/>
      <c r="AX2264" s="184"/>
      <c r="AY2264" s="184"/>
      <c r="BB2264" s="184"/>
      <c r="BC2264" s="184"/>
      <c r="BF2264" s="184"/>
      <c r="BG2264" s="184"/>
      <c r="BJ2264" s="184"/>
      <c r="BK2264" s="184"/>
      <c r="BN2264" s="184"/>
      <c r="BO2264" s="184"/>
      <c r="BR2264" s="184"/>
      <c r="BS2264" s="184"/>
      <c r="BV2264" s="184"/>
      <c r="BW2264" s="184"/>
      <c r="BZ2264" s="184"/>
      <c r="CA2264" s="184"/>
      <c r="CD2264" s="184"/>
      <c r="CE2264" s="184"/>
      <c r="CL2264" s="183"/>
      <c r="CO2264" s="183"/>
      <c r="CP2264" s="183"/>
      <c r="CT2264" s="71"/>
    </row>
    <row r="2265" spans="6:98">
      <c r="F2265" s="183"/>
      <c r="S2265" s="184"/>
      <c r="T2265" s="184"/>
      <c r="U2265" s="184"/>
      <c r="V2265" s="184"/>
      <c r="W2265" s="184"/>
      <c r="X2265" s="184"/>
      <c r="Y2265" s="184"/>
      <c r="Z2265" s="184"/>
      <c r="AA2265" s="184"/>
      <c r="AB2265" s="184"/>
      <c r="AC2265" s="184"/>
      <c r="AD2265" s="184"/>
      <c r="AH2265" s="184"/>
      <c r="AI2265" s="184"/>
      <c r="AL2265" s="184"/>
      <c r="AM2265" s="184"/>
      <c r="AP2265" s="184"/>
      <c r="AQ2265" s="184"/>
      <c r="AT2265" s="184"/>
      <c r="AU2265" s="184"/>
      <c r="AX2265" s="184"/>
      <c r="AY2265" s="184"/>
      <c r="BB2265" s="184"/>
      <c r="BC2265" s="184"/>
      <c r="BF2265" s="184"/>
      <c r="BG2265" s="184"/>
      <c r="BJ2265" s="184"/>
      <c r="BK2265" s="184"/>
      <c r="BN2265" s="184"/>
      <c r="BO2265" s="184"/>
      <c r="BR2265" s="184"/>
      <c r="BS2265" s="184"/>
      <c r="BV2265" s="184"/>
      <c r="BW2265" s="184"/>
      <c r="BZ2265" s="184"/>
      <c r="CA2265" s="184"/>
      <c r="CD2265" s="184"/>
      <c r="CE2265" s="184"/>
      <c r="CL2265" s="183"/>
      <c r="CO2265" s="183"/>
      <c r="CP2265" s="183"/>
      <c r="CT2265" s="71"/>
    </row>
    <row r="2266" spans="6:98">
      <c r="F2266" s="183"/>
      <c r="S2266" s="184"/>
      <c r="T2266" s="184"/>
      <c r="U2266" s="184"/>
      <c r="V2266" s="184"/>
      <c r="W2266" s="184"/>
      <c r="X2266" s="184"/>
      <c r="Y2266" s="184"/>
      <c r="Z2266" s="184"/>
      <c r="AA2266" s="184"/>
      <c r="AB2266" s="184"/>
      <c r="AC2266" s="184"/>
      <c r="AD2266" s="184"/>
      <c r="AH2266" s="184"/>
      <c r="AI2266" s="184"/>
      <c r="AL2266" s="184"/>
      <c r="AM2266" s="184"/>
      <c r="AP2266" s="184"/>
      <c r="AQ2266" s="184"/>
      <c r="AT2266" s="184"/>
      <c r="AU2266" s="184"/>
      <c r="AX2266" s="184"/>
      <c r="AY2266" s="184"/>
      <c r="BB2266" s="184"/>
      <c r="BC2266" s="184"/>
      <c r="BF2266" s="184"/>
      <c r="BG2266" s="184"/>
      <c r="BJ2266" s="184"/>
      <c r="BK2266" s="184"/>
      <c r="BN2266" s="184"/>
      <c r="BO2266" s="184"/>
      <c r="BR2266" s="184"/>
      <c r="BS2266" s="184"/>
      <c r="BV2266" s="184"/>
      <c r="BW2266" s="184"/>
      <c r="BZ2266" s="184"/>
      <c r="CA2266" s="184"/>
      <c r="CD2266" s="184"/>
      <c r="CE2266" s="184"/>
      <c r="CL2266" s="183"/>
      <c r="CO2266" s="183"/>
      <c r="CP2266" s="183"/>
      <c r="CT2266" s="71"/>
    </row>
    <row r="2267" spans="6:98">
      <c r="F2267" s="183"/>
      <c r="S2267" s="184"/>
      <c r="T2267" s="184"/>
      <c r="U2267" s="184"/>
      <c r="V2267" s="184"/>
      <c r="W2267" s="184"/>
      <c r="X2267" s="184"/>
      <c r="Y2267" s="184"/>
      <c r="Z2267" s="184"/>
      <c r="AA2267" s="184"/>
      <c r="AB2267" s="184"/>
      <c r="AC2267" s="184"/>
      <c r="AD2267" s="184"/>
      <c r="AH2267" s="184"/>
      <c r="AI2267" s="184"/>
      <c r="AL2267" s="184"/>
      <c r="AM2267" s="184"/>
      <c r="AP2267" s="184"/>
      <c r="AQ2267" s="184"/>
      <c r="AT2267" s="184"/>
      <c r="AU2267" s="184"/>
      <c r="AX2267" s="184"/>
      <c r="AY2267" s="184"/>
      <c r="BB2267" s="184"/>
      <c r="BC2267" s="184"/>
      <c r="BF2267" s="184"/>
      <c r="BG2267" s="184"/>
      <c r="BJ2267" s="184"/>
      <c r="BK2267" s="184"/>
      <c r="BN2267" s="184"/>
      <c r="BO2267" s="184"/>
      <c r="BR2267" s="184"/>
      <c r="BS2267" s="184"/>
      <c r="BV2267" s="184"/>
      <c r="BW2267" s="184"/>
      <c r="BZ2267" s="184"/>
      <c r="CA2267" s="184"/>
      <c r="CD2267" s="184"/>
      <c r="CE2267" s="184"/>
      <c r="CL2267" s="183"/>
      <c r="CO2267" s="183"/>
      <c r="CP2267" s="183"/>
      <c r="CT2267" s="71"/>
    </row>
    <row r="2268" spans="6:98">
      <c r="F2268" s="183"/>
      <c r="S2268" s="184"/>
      <c r="T2268" s="184"/>
      <c r="U2268" s="184"/>
      <c r="V2268" s="184"/>
      <c r="W2268" s="184"/>
      <c r="X2268" s="184"/>
      <c r="Y2268" s="184"/>
      <c r="Z2268" s="184"/>
      <c r="AA2268" s="184"/>
      <c r="AB2268" s="184"/>
      <c r="AC2268" s="184"/>
      <c r="AD2268" s="184"/>
      <c r="AH2268" s="184"/>
      <c r="AI2268" s="184"/>
      <c r="AL2268" s="184"/>
      <c r="AM2268" s="184"/>
      <c r="AP2268" s="184"/>
      <c r="AQ2268" s="184"/>
      <c r="AT2268" s="184"/>
      <c r="AU2268" s="184"/>
      <c r="AX2268" s="184"/>
      <c r="AY2268" s="184"/>
      <c r="BB2268" s="184"/>
      <c r="BC2268" s="184"/>
      <c r="BF2268" s="184"/>
      <c r="BG2268" s="184"/>
      <c r="BJ2268" s="184"/>
      <c r="BK2268" s="184"/>
      <c r="BN2268" s="184"/>
      <c r="BO2268" s="184"/>
      <c r="BR2268" s="184"/>
      <c r="BS2268" s="184"/>
      <c r="BV2268" s="184"/>
      <c r="BW2268" s="184"/>
      <c r="BZ2268" s="184"/>
      <c r="CA2268" s="184"/>
      <c r="CD2268" s="184"/>
      <c r="CE2268" s="184"/>
      <c r="CL2268" s="183"/>
      <c r="CO2268" s="183"/>
      <c r="CP2268" s="183"/>
      <c r="CT2268" s="71"/>
    </row>
    <row r="2269" spans="6:98">
      <c r="F2269" s="183"/>
      <c r="S2269" s="184"/>
      <c r="T2269" s="184"/>
      <c r="U2269" s="184"/>
      <c r="V2269" s="184"/>
      <c r="W2269" s="184"/>
      <c r="X2269" s="184"/>
      <c r="Y2269" s="184"/>
      <c r="Z2269" s="184"/>
      <c r="AA2269" s="184"/>
      <c r="AB2269" s="184"/>
      <c r="AC2269" s="184"/>
      <c r="AD2269" s="184"/>
      <c r="AH2269" s="184"/>
      <c r="AI2269" s="184"/>
      <c r="AL2269" s="184"/>
      <c r="AM2269" s="184"/>
      <c r="AP2269" s="184"/>
      <c r="AQ2269" s="184"/>
      <c r="AT2269" s="184"/>
      <c r="AU2269" s="184"/>
      <c r="AX2269" s="184"/>
      <c r="AY2269" s="184"/>
      <c r="BB2269" s="184"/>
      <c r="BC2269" s="184"/>
      <c r="BF2269" s="184"/>
      <c r="BG2269" s="184"/>
      <c r="BJ2269" s="184"/>
      <c r="BK2269" s="184"/>
      <c r="BN2269" s="184"/>
      <c r="BO2269" s="184"/>
      <c r="BR2269" s="184"/>
      <c r="BS2269" s="184"/>
      <c r="BV2269" s="184"/>
      <c r="BW2269" s="184"/>
      <c r="BZ2269" s="184"/>
      <c r="CA2269" s="184"/>
      <c r="CD2269" s="184"/>
      <c r="CE2269" s="184"/>
      <c r="CL2269" s="183"/>
      <c r="CO2269" s="183"/>
      <c r="CP2269" s="183"/>
      <c r="CT2269" s="71"/>
    </row>
    <row r="2270" spans="6:98">
      <c r="F2270" s="183"/>
      <c r="S2270" s="184"/>
      <c r="T2270" s="184"/>
      <c r="U2270" s="184"/>
      <c r="V2270" s="184"/>
      <c r="W2270" s="184"/>
      <c r="X2270" s="184"/>
      <c r="Y2270" s="184"/>
      <c r="Z2270" s="184"/>
      <c r="AA2270" s="184"/>
      <c r="AB2270" s="184"/>
      <c r="AC2270" s="184"/>
      <c r="AD2270" s="184"/>
      <c r="AH2270" s="184"/>
      <c r="AI2270" s="184"/>
      <c r="AL2270" s="184"/>
      <c r="AM2270" s="184"/>
      <c r="AP2270" s="184"/>
      <c r="AQ2270" s="184"/>
      <c r="AT2270" s="184"/>
      <c r="AU2270" s="184"/>
      <c r="AX2270" s="184"/>
      <c r="AY2270" s="184"/>
      <c r="BB2270" s="184"/>
      <c r="BC2270" s="184"/>
      <c r="BF2270" s="184"/>
      <c r="BG2270" s="184"/>
      <c r="BJ2270" s="184"/>
      <c r="BK2270" s="184"/>
      <c r="BN2270" s="184"/>
      <c r="BO2270" s="184"/>
      <c r="BR2270" s="184"/>
      <c r="BS2270" s="184"/>
      <c r="BV2270" s="184"/>
      <c r="BW2270" s="184"/>
      <c r="BZ2270" s="184"/>
      <c r="CA2270" s="184"/>
      <c r="CD2270" s="184"/>
      <c r="CE2270" s="184"/>
      <c r="CL2270" s="183"/>
      <c r="CO2270" s="183"/>
      <c r="CP2270" s="183"/>
      <c r="CT2270" s="71"/>
    </row>
    <row r="2271" spans="6:98">
      <c r="F2271" s="183"/>
      <c r="S2271" s="184"/>
      <c r="T2271" s="184"/>
      <c r="U2271" s="184"/>
      <c r="V2271" s="184"/>
      <c r="W2271" s="184"/>
      <c r="X2271" s="184"/>
      <c r="Y2271" s="184"/>
      <c r="Z2271" s="184"/>
      <c r="AA2271" s="184"/>
      <c r="AB2271" s="184"/>
      <c r="AC2271" s="184"/>
      <c r="AD2271" s="184"/>
      <c r="AH2271" s="184"/>
      <c r="AI2271" s="184"/>
      <c r="AL2271" s="184"/>
      <c r="AM2271" s="184"/>
      <c r="AP2271" s="184"/>
      <c r="AQ2271" s="184"/>
      <c r="AT2271" s="184"/>
      <c r="AU2271" s="184"/>
      <c r="AX2271" s="184"/>
      <c r="AY2271" s="184"/>
      <c r="BB2271" s="184"/>
      <c r="BC2271" s="184"/>
      <c r="BF2271" s="184"/>
      <c r="BG2271" s="184"/>
      <c r="BJ2271" s="184"/>
      <c r="BK2271" s="184"/>
      <c r="BN2271" s="184"/>
      <c r="BO2271" s="184"/>
      <c r="BR2271" s="184"/>
      <c r="BS2271" s="184"/>
      <c r="BV2271" s="184"/>
      <c r="BW2271" s="184"/>
      <c r="BZ2271" s="184"/>
      <c r="CA2271" s="184"/>
      <c r="CD2271" s="184"/>
      <c r="CE2271" s="184"/>
      <c r="CL2271" s="183"/>
      <c r="CO2271" s="183"/>
      <c r="CP2271" s="183"/>
      <c r="CT2271" s="71"/>
    </row>
    <row r="2272" spans="6:98">
      <c r="F2272" s="183"/>
      <c r="S2272" s="184"/>
      <c r="T2272" s="184"/>
      <c r="U2272" s="184"/>
      <c r="V2272" s="184"/>
      <c r="W2272" s="184"/>
      <c r="X2272" s="184"/>
      <c r="Y2272" s="184"/>
      <c r="Z2272" s="184"/>
      <c r="AA2272" s="184"/>
      <c r="AB2272" s="184"/>
      <c r="AC2272" s="184"/>
      <c r="AD2272" s="184"/>
      <c r="AH2272" s="184"/>
      <c r="AI2272" s="184"/>
      <c r="AL2272" s="184"/>
      <c r="AM2272" s="184"/>
      <c r="AP2272" s="184"/>
      <c r="AQ2272" s="184"/>
      <c r="AT2272" s="184"/>
      <c r="AU2272" s="184"/>
      <c r="AX2272" s="184"/>
      <c r="AY2272" s="184"/>
      <c r="BB2272" s="184"/>
      <c r="BC2272" s="184"/>
      <c r="BF2272" s="184"/>
      <c r="BG2272" s="184"/>
      <c r="BJ2272" s="184"/>
      <c r="BK2272" s="184"/>
      <c r="BN2272" s="184"/>
      <c r="BO2272" s="184"/>
      <c r="BR2272" s="184"/>
      <c r="BS2272" s="184"/>
      <c r="BV2272" s="184"/>
      <c r="BW2272" s="184"/>
      <c r="BZ2272" s="184"/>
      <c r="CA2272" s="184"/>
      <c r="CD2272" s="184"/>
      <c r="CE2272" s="184"/>
      <c r="CL2272" s="183"/>
      <c r="CO2272" s="183"/>
      <c r="CP2272" s="183"/>
      <c r="CT2272" s="71"/>
    </row>
    <row r="2273" spans="6:98">
      <c r="F2273" s="183"/>
      <c r="S2273" s="184"/>
      <c r="T2273" s="184"/>
      <c r="U2273" s="184"/>
      <c r="V2273" s="184"/>
      <c r="W2273" s="184"/>
      <c r="X2273" s="184"/>
      <c r="Y2273" s="184"/>
      <c r="Z2273" s="184"/>
      <c r="AA2273" s="184"/>
      <c r="AB2273" s="184"/>
      <c r="AC2273" s="184"/>
      <c r="AD2273" s="184"/>
      <c r="AH2273" s="184"/>
      <c r="AI2273" s="184"/>
      <c r="AL2273" s="184"/>
      <c r="AM2273" s="184"/>
      <c r="AP2273" s="184"/>
      <c r="AQ2273" s="184"/>
      <c r="AT2273" s="184"/>
      <c r="AU2273" s="184"/>
      <c r="AX2273" s="184"/>
      <c r="AY2273" s="184"/>
      <c r="BB2273" s="184"/>
      <c r="BC2273" s="184"/>
      <c r="BF2273" s="184"/>
      <c r="BG2273" s="184"/>
      <c r="BJ2273" s="184"/>
      <c r="BK2273" s="184"/>
      <c r="BN2273" s="184"/>
      <c r="BO2273" s="184"/>
      <c r="BR2273" s="184"/>
      <c r="BS2273" s="184"/>
      <c r="BV2273" s="184"/>
      <c r="BW2273" s="184"/>
      <c r="BZ2273" s="184"/>
      <c r="CA2273" s="184"/>
      <c r="CD2273" s="184"/>
      <c r="CE2273" s="184"/>
      <c r="CL2273" s="183"/>
      <c r="CO2273" s="183"/>
      <c r="CP2273" s="183"/>
      <c r="CT2273" s="71"/>
    </row>
    <row r="2274" spans="6:98">
      <c r="F2274" s="183"/>
      <c r="S2274" s="184"/>
      <c r="T2274" s="184"/>
      <c r="U2274" s="184"/>
      <c r="V2274" s="184"/>
      <c r="W2274" s="184"/>
      <c r="X2274" s="184"/>
      <c r="Y2274" s="184"/>
      <c r="Z2274" s="184"/>
      <c r="AA2274" s="184"/>
      <c r="AB2274" s="184"/>
      <c r="AC2274" s="184"/>
      <c r="AD2274" s="184"/>
      <c r="AH2274" s="184"/>
      <c r="AI2274" s="184"/>
      <c r="AL2274" s="184"/>
      <c r="AM2274" s="184"/>
      <c r="AP2274" s="184"/>
      <c r="AQ2274" s="184"/>
      <c r="AT2274" s="184"/>
      <c r="AU2274" s="184"/>
      <c r="AX2274" s="184"/>
      <c r="AY2274" s="184"/>
      <c r="BB2274" s="184"/>
      <c r="BC2274" s="184"/>
      <c r="BF2274" s="184"/>
      <c r="BG2274" s="184"/>
      <c r="BJ2274" s="184"/>
      <c r="BK2274" s="184"/>
      <c r="BN2274" s="184"/>
      <c r="BO2274" s="184"/>
      <c r="BR2274" s="184"/>
      <c r="BS2274" s="184"/>
      <c r="BV2274" s="184"/>
      <c r="BW2274" s="184"/>
      <c r="BZ2274" s="184"/>
      <c r="CA2274" s="184"/>
      <c r="CD2274" s="184"/>
      <c r="CE2274" s="184"/>
      <c r="CL2274" s="183"/>
      <c r="CO2274" s="183"/>
      <c r="CP2274" s="183"/>
      <c r="CT2274" s="71"/>
    </row>
    <row r="2275" spans="6:98">
      <c r="F2275" s="183"/>
      <c r="S2275" s="184"/>
      <c r="T2275" s="184"/>
      <c r="U2275" s="184"/>
      <c r="V2275" s="184"/>
      <c r="W2275" s="184"/>
      <c r="X2275" s="184"/>
      <c r="Y2275" s="184"/>
      <c r="Z2275" s="184"/>
      <c r="AA2275" s="184"/>
      <c r="AB2275" s="184"/>
      <c r="AC2275" s="184"/>
      <c r="AD2275" s="184"/>
      <c r="AH2275" s="184"/>
      <c r="AI2275" s="184"/>
      <c r="AL2275" s="184"/>
      <c r="AM2275" s="184"/>
      <c r="AP2275" s="184"/>
      <c r="AQ2275" s="184"/>
      <c r="AT2275" s="184"/>
      <c r="AU2275" s="184"/>
      <c r="AX2275" s="184"/>
      <c r="AY2275" s="184"/>
      <c r="BB2275" s="184"/>
      <c r="BC2275" s="184"/>
      <c r="BF2275" s="184"/>
      <c r="BG2275" s="184"/>
      <c r="BJ2275" s="184"/>
      <c r="BK2275" s="184"/>
      <c r="BN2275" s="184"/>
      <c r="BO2275" s="184"/>
      <c r="BR2275" s="184"/>
      <c r="BS2275" s="184"/>
      <c r="BV2275" s="184"/>
      <c r="BW2275" s="184"/>
      <c r="BZ2275" s="184"/>
      <c r="CA2275" s="184"/>
      <c r="CD2275" s="184"/>
      <c r="CE2275" s="184"/>
      <c r="CL2275" s="183"/>
      <c r="CO2275" s="183"/>
      <c r="CP2275" s="183"/>
      <c r="CT2275" s="71"/>
    </row>
    <row r="2276" spans="6:98">
      <c r="F2276" s="183"/>
      <c r="S2276" s="184"/>
      <c r="T2276" s="184"/>
      <c r="U2276" s="184"/>
      <c r="V2276" s="184"/>
      <c r="W2276" s="184"/>
      <c r="X2276" s="184"/>
      <c r="Y2276" s="184"/>
      <c r="Z2276" s="184"/>
      <c r="AA2276" s="184"/>
      <c r="AB2276" s="184"/>
      <c r="AC2276" s="184"/>
      <c r="AD2276" s="184"/>
      <c r="AH2276" s="184"/>
      <c r="AI2276" s="184"/>
      <c r="AL2276" s="184"/>
      <c r="AM2276" s="184"/>
      <c r="AP2276" s="184"/>
      <c r="AQ2276" s="184"/>
      <c r="AT2276" s="184"/>
      <c r="AU2276" s="184"/>
      <c r="AX2276" s="184"/>
      <c r="AY2276" s="184"/>
      <c r="BB2276" s="184"/>
      <c r="BC2276" s="184"/>
      <c r="BF2276" s="184"/>
      <c r="BG2276" s="184"/>
      <c r="BJ2276" s="184"/>
      <c r="BK2276" s="184"/>
      <c r="BN2276" s="184"/>
      <c r="BO2276" s="184"/>
      <c r="BR2276" s="184"/>
      <c r="BS2276" s="184"/>
      <c r="BV2276" s="184"/>
      <c r="BW2276" s="184"/>
      <c r="BZ2276" s="184"/>
      <c r="CA2276" s="184"/>
      <c r="CD2276" s="184"/>
      <c r="CE2276" s="184"/>
      <c r="CL2276" s="183"/>
      <c r="CO2276" s="183"/>
      <c r="CP2276" s="183"/>
      <c r="CT2276" s="71"/>
    </row>
    <row r="2277" spans="6:98">
      <c r="F2277" s="183"/>
      <c r="S2277" s="184"/>
      <c r="T2277" s="184"/>
      <c r="U2277" s="184"/>
      <c r="V2277" s="184"/>
      <c r="W2277" s="184"/>
      <c r="X2277" s="184"/>
      <c r="Y2277" s="184"/>
      <c r="Z2277" s="184"/>
      <c r="AA2277" s="184"/>
      <c r="AB2277" s="184"/>
      <c r="AC2277" s="184"/>
      <c r="AD2277" s="184"/>
      <c r="AH2277" s="184"/>
      <c r="AI2277" s="184"/>
      <c r="AL2277" s="184"/>
      <c r="AM2277" s="184"/>
      <c r="AP2277" s="184"/>
      <c r="AQ2277" s="184"/>
      <c r="AT2277" s="184"/>
      <c r="AU2277" s="184"/>
      <c r="AX2277" s="184"/>
      <c r="AY2277" s="184"/>
      <c r="BB2277" s="184"/>
      <c r="BC2277" s="184"/>
      <c r="BF2277" s="184"/>
      <c r="BG2277" s="184"/>
      <c r="BJ2277" s="184"/>
      <c r="BK2277" s="184"/>
      <c r="BN2277" s="184"/>
      <c r="BO2277" s="184"/>
      <c r="BR2277" s="184"/>
      <c r="BS2277" s="184"/>
      <c r="BV2277" s="184"/>
      <c r="BW2277" s="184"/>
      <c r="BZ2277" s="184"/>
      <c r="CA2277" s="184"/>
      <c r="CD2277" s="184"/>
      <c r="CE2277" s="184"/>
      <c r="CL2277" s="183"/>
      <c r="CO2277" s="183"/>
      <c r="CP2277" s="183"/>
      <c r="CT2277" s="71"/>
    </row>
    <row r="2278" spans="6:98">
      <c r="F2278" s="183"/>
      <c r="S2278" s="184"/>
      <c r="T2278" s="184"/>
      <c r="U2278" s="184"/>
      <c r="V2278" s="184"/>
      <c r="W2278" s="184"/>
      <c r="X2278" s="184"/>
      <c r="Y2278" s="184"/>
      <c r="Z2278" s="184"/>
      <c r="AA2278" s="184"/>
      <c r="AB2278" s="184"/>
      <c r="AC2278" s="184"/>
      <c r="AD2278" s="184"/>
      <c r="AH2278" s="184"/>
      <c r="AI2278" s="184"/>
      <c r="AL2278" s="184"/>
      <c r="AM2278" s="184"/>
      <c r="AP2278" s="184"/>
      <c r="AQ2278" s="184"/>
      <c r="AT2278" s="184"/>
      <c r="AU2278" s="184"/>
      <c r="AX2278" s="184"/>
      <c r="AY2278" s="184"/>
      <c r="BB2278" s="184"/>
      <c r="BC2278" s="184"/>
      <c r="BF2278" s="184"/>
      <c r="BG2278" s="184"/>
      <c r="BJ2278" s="184"/>
      <c r="BK2278" s="184"/>
      <c r="BN2278" s="184"/>
      <c r="BO2278" s="184"/>
      <c r="BR2278" s="184"/>
      <c r="BS2278" s="184"/>
      <c r="BV2278" s="184"/>
      <c r="BW2278" s="184"/>
      <c r="BZ2278" s="184"/>
      <c r="CA2278" s="184"/>
      <c r="CD2278" s="184"/>
      <c r="CE2278" s="184"/>
      <c r="CL2278" s="183"/>
      <c r="CO2278" s="183"/>
      <c r="CP2278" s="183"/>
      <c r="CT2278" s="71"/>
    </row>
    <row r="2279" spans="6:98">
      <c r="F2279" s="183"/>
      <c r="S2279" s="184"/>
      <c r="T2279" s="184"/>
      <c r="U2279" s="184"/>
      <c r="V2279" s="184"/>
      <c r="W2279" s="184"/>
      <c r="X2279" s="184"/>
      <c r="Y2279" s="184"/>
      <c r="Z2279" s="184"/>
      <c r="AA2279" s="184"/>
      <c r="AB2279" s="184"/>
      <c r="AC2279" s="184"/>
      <c r="AD2279" s="184"/>
      <c r="AH2279" s="184"/>
      <c r="AI2279" s="184"/>
      <c r="AL2279" s="184"/>
      <c r="AM2279" s="184"/>
      <c r="AP2279" s="184"/>
      <c r="AQ2279" s="184"/>
      <c r="AT2279" s="184"/>
      <c r="AU2279" s="184"/>
      <c r="AX2279" s="184"/>
      <c r="AY2279" s="184"/>
      <c r="BB2279" s="184"/>
      <c r="BC2279" s="184"/>
      <c r="BF2279" s="184"/>
      <c r="BG2279" s="184"/>
      <c r="BJ2279" s="184"/>
      <c r="BK2279" s="184"/>
      <c r="BN2279" s="184"/>
      <c r="BO2279" s="184"/>
      <c r="BR2279" s="184"/>
      <c r="BS2279" s="184"/>
      <c r="BV2279" s="184"/>
      <c r="BW2279" s="184"/>
      <c r="BZ2279" s="184"/>
      <c r="CA2279" s="184"/>
      <c r="CD2279" s="184"/>
      <c r="CE2279" s="184"/>
      <c r="CL2279" s="183"/>
      <c r="CO2279" s="183"/>
      <c r="CP2279" s="183"/>
      <c r="CT2279" s="71"/>
    </row>
    <row r="2280" spans="6:98">
      <c r="F2280" s="183"/>
      <c r="S2280" s="184"/>
      <c r="T2280" s="184"/>
      <c r="U2280" s="184"/>
      <c r="V2280" s="184"/>
      <c r="W2280" s="184"/>
      <c r="X2280" s="184"/>
      <c r="Y2280" s="184"/>
      <c r="Z2280" s="184"/>
      <c r="AA2280" s="184"/>
      <c r="AB2280" s="184"/>
      <c r="AC2280" s="184"/>
      <c r="AD2280" s="184"/>
      <c r="AH2280" s="184"/>
      <c r="AI2280" s="184"/>
      <c r="AL2280" s="184"/>
      <c r="AM2280" s="184"/>
      <c r="AP2280" s="184"/>
      <c r="AQ2280" s="184"/>
      <c r="AT2280" s="184"/>
      <c r="AU2280" s="184"/>
      <c r="AX2280" s="184"/>
      <c r="AY2280" s="184"/>
      <c r="BB2280" s="184"/>
      <c r="BC2280" s="184"/>
      <c r="BF2280" s="184"/>
      <c r="BG2280" s="184"/>
      <c r="BJ2280" s="184"/>
      <c r="BK2280" s="184"/>
      <c r="BN2280" s="184"/>
      <c r="BO2280" s="184"/>
      <c r="BR2280" s="184"/>
      <c r="BS2280" s="184"/>
      <c r="BV2280" s="184"/>
      <c r="BW2280" s="184"/>
      <c r="BZ2280" s="184"/>
      <c r="CA2280" s="184"/>
      <c r="CD2280" s="184"/>
      <c r="CE2280" s="184"/>
      <c r="CL2280" s="183"/>
      <c r="CO2280" s="183"/>
      <c r="CP2280" s="183"/>
      <c r="CT2280" s="71"/>
    </row>
    <row r="2281" spans="6:98">
      <c r="F2281" s="183"/>
      <c r="S2281" s="184"/>
      <c r="T2281" s="184"/>
      <c r="U2281" s="184"/>
      <c r="V2281" s="184"/>
      <c r="W2281" s="184"/>
      <c r="X2281" s="184"/>
      <c r="Y2281" s="184"/>
      <c r="Z2281" s="184"/>
      <c r="AA2281" s="184"/>
      <c r="AB2281" s="184"/>
      <c r="AC2281" s="184"/>
      <c r="AD2281" s="184"/>
      <c r="AH2281" s="184"/>
      <c r="AI2281" s="184"/>
      <c r="AL2281" s="184"/>
      <c r="AM2281" s="184"/>
      <c r="AP2281" s="184"/>
      <c r="AQ2281" s="184"/>
      <c r="AT2281" s="184"/>
      <c r="AU2281" s="184"/>
      <c r="AX2281" s="184"/>
      <c r="AY2281" s="184"/>
      <c r="BB2281" s="184"/>
      <c r="BC2281" s="184"/>
      <c r="BF2281" s="184"/>
      <c r="BG2281" s="184"/>
      <c r="BJ2281" s="184"/>
      <c r="BK2281" s="184"/>
      <c r="BN2281" s="184"/>
      <c r="BO2281" s="184"/>
      <c r="BR2281" s="184"/>
      <c r="BS2281" s="184"/>
      <c r="BV2281" s="184"/>
      <c r="BW2281" s="184"/>
      <c r="BZ2281" s="184"/>
      <c r="CA2281" s="184"/>
      <c r="CD2281" s="184"/>
      <c r="CE2281" s="184"/>
      <c r="CL2281" s="183"/>
      <c r="CO2281" s="183"/>
      <c r="CP2281" s="183"/>
      <c r="CT2281" s="71"/>
    </row>
    <row r="2282" spans="6:98">
      <c r="F2282" s="183"/>
      <c r="S2282" s="184"/>
      <c r="T2282" s="184"/>
      <c r="U2282" s="184"/>
      <c r="V2282" s="184"/>
      <c r="W2282" s="184"/>
      <c r="X2282" s="184"/>
      <c r="Y2282" s="184"/>
      <c r="Z2282" s="184"/>
      <c r="AA2282" s="184"/>
      <c r="AB2282" s="184"/>
      <c r="AC2282" s="184"/>
      <c r="AD2282" s="184"/>
      <c r="AH2282" s="184"/>
      <c r="AI2282" s="184"/>
      <c r="AL2282" s="184"/>
      <c r="AM2282" s="184"/>
      <c r="AP2282" s="184"/>
      <c r="AQ2282" s="184"/>
      <c r="AT2282" s="184"/>
      <c r="AU2282" s="184"/>
      <c r="AX2282" s="184"/>
      <c r="AY2282" s="184"/>
      <c r="BB2282" s="184"/>
      <c r="BC2282" s="184"/>
      <c r="BF2282" s="184"/>
      <c r="BG2282" s="184"/>
      <c r="BJ2282" s="184"/>
      <c r="BK2282" s="184"/>
      <c r="BN2282" s="184"/>
      <c r="BO2282" s="184"/>
      <c r="BR2282" s="184"/>
      <c r="BS2282" s="184"/>
      <c r="BV2282" s="184"/>
      <c r="BW2282" s="184"/>
      <c r="BZ2282" s="184"/>
      <c r="CA2282" s="184"/>
      <c r="CD2282" s="184"/>
      <c r="CE2282" s="184"/>
      <c r="CL2282" s="183"/>
      <c r="CO2282" s="183"/>
      <c r="CP2282" s="183"/>
      <c r="CT2282" s="71"/>
    </row>
    <row r="2283" spans="6:98">
      <c r="F2283" s="183"/>
      <c r="S2283" s="184"/>
      <c r="T2283" s="184"/>
      <c r="U2283" s="184"/>
      <c r="V2283" s="184"/>
      <c r="W2283" s="184"/>
      <c r="X2283" s="184"/>
      <c r="Y2283" s="184"/>
      <c r="Z2283" s="184"/>
      <c r="AA2283" s="184"/>
      <c r="AB2283" s="184"/>
      <c r="AC2283" s="184"/>
      <c r="AD2283" s="184"/>
      <c r="AH2283" s="184"/>
      <c r="AI2283" s="184"/>
      <c r="AL2283" s="184"/>
      <c r="AM2283" s="184"/>
      <c r="AP2283" s="184"/>
      <c r="AQ2283" s="184"/>
      <c r="AT2283" s="184"/>
      <c r="AU2283" s="184"/>
      <c r="AX2283" s="184"/>
      <c r="AY2283" s="184"/>
      <c r="BB2283" s="184"/>
      <c r="BC2283" s="184"/>
      <c r="BF2283" s="184"/>
      <c r="BG2283" s="184"/>
      <c r="BJ2283" s="184"/>
      <c r="BK2283" s="184"/>
      <c r="BN2283" s="184"/>
      <c r="BO2283" s="184"/>
      <c r="BR2283" s="184"/>
      <c r="BS2283" s="184"/>
      <c r="BV2283" s="184"/>
      <c r="BW2283" s="184"/>
      <c r="BZ2283" s="184"/>
      <c r="CA2283" s="184"/>
      <c r="CD2283" s="184"/>
      <c r="CE2283" s="184"/>
      <c r="CL2283" s="183"/>
      <c r="CO2283" s="183"/>
      <c r="CP2283" s="183"/>
      <c r="CT2283" s="71"/>
    </row>
    <row r="2284" spans="6:98">
      <c r="F2284" s="183"/>
      <c r="S2284" s="184"/>
      <c r="T2284" s="184"/>
      <c r="U2284" s="184"/>
      <c r="V2284" s="184"/>
      <c r="W2284" s="184"/>
      <c r="X2284" s="184"/>
      <c r="Y2284" s="184"/>
      <c r="Z2284" s="184"/>
      <c r="AA2284" s="184"/>
      <c r="AB2284" s="184"/>
      <c r="AC2284" s="184"/>
      <c r="AD2284" s="184"/>
      <c r="AH2284" s="184"/>
      <c r="AI2284" s="184"/>
      <c r="AL2284" s="184"/>
      <c r="AM2284" s="184"/>
      <c r="AP2284" s="184"/>
      <c r="AQ2284" s="184"/>
      <c r="AT2284" s="184"/>
      <c r="AU2284" s="184"/>
      <c r="AX2284" s="184"/>
      <c r="AY2284" s="184"/>
      <c r="BB2284" s="184"/>
      <c r="BC2284" s="184"/>
      <c r="BF2284" s="184"/>
      <c r="BG2284" s="184"/>
      <c r="BJ2284" s="184"/>
      <c r="BK2284" s="184"/>
      <c r="BN2284" s="184"/>
      <c r="BO2284" s="184"/>
      <c r="BR2284" s="184"/>
      <c r="BS2284" s="184"/>
      <c r="BV2284" s="184"/>
      <c r="BW2284" s="184"/>
      <c r="BZ2284" s="184"/>
      <c r="CA2284" s="184"/>
      <c r="CD2284" s="184"/>
      <c r="CE2284" s="184"/>
      <c r="CL2284" s="183"/>
      <c r="CO2284" s="183"/>
      <c r="CP2284" s="183"/>
      <c r="CT2284" s="71"/>
    </row>
    <row r="2285" spans="6:98">
      <c r="F2285" s="183"/>
      <c r="S2285" s="184"/>
      <c r="T2285" s="184"/>
      <c r="U2285" s="184"/>
      <c r="V2285" s="184"/>
      <c r="W2285" s="184"/>
      <c r="X2285" s="184"/>
      <c r="Y2285" s="184"/>
      <c r="Z2285" s="184"/>
      <c r="AA2285" s="184"/>
      <c r="AB2285" s="184"/>
      <c r="AC2285" s="184"/>
      <c r="AD2285" s="184"/>
      <c r="AH2285" s="184"/>
      <c r="AI2285" s="184"/>
      <c r="AL2285" s="184"/>
      <c r="AM2285" s="184"/>
      <c r="AP2285" s="184"/>
      <c r="AQ2285" s="184"/>
      <c r="AT2285" s="184"/>
      <c r="AU2285" s="184"/>
      <c r="AX2285" s="184"/>
      <c r="AY2285" s="184"/>
      <c r="BB2285" s="184"/>
      <c r="BC2285" s="184"/>
      <c r="BF2285" s="184"/>
      <c r="BG2285" s="184"/>
      <c r="BJ2285" s="184"/>
      <c r="BK2285" s="184"/>
      <c r="BN2285" s="184"/>
      <c r="BO2285" s="184"/>
      <c r="BR2285" s="184"/>
      <c r="BS2285" s="184"/>
      <c r="BV2285" s="184"/>
      <c r="BW2285" s="184"/>
      <c r="BZ2285" s="184"/>
      <c r="CA2285" s="184"/>
      <c r="CD2285" s="184"/>
      <c r="CE2285" s="184"/>
      <c r="CL2285" s="183"/>
      <c r="CO2285" s="183"/>
      <c r="CP2285" s="183"/>
      <c r="CT2285" s="71"/>
    </row>
    <row r="2286" spans="6:98">
      <c r="F2286" s="183"/>
      <c r="S2286" s="184"/>
      <c r="T2286" s="184"/>
      <c r="U2286" s="184"/>
      <c r="V2286" s="184"/>
      <c r="W2286" s="184"/>
      <c r="X2286" s="184"/>
      <c r="Y2286" s="184"/>
      <c r="Z2286" s="184"/>
      <c r="AA2286" s="184"/>
      <c r="AB2286" s="184"/>
      <c r="AC2286" s="184"/>
      <c r="AD2286" s="184"/>
      <c r="AH2286" s="184"/>
      <c r="AI2286" s="184"/>
      <c r="AL2286" s="184"/>
      <c r="AM2286" s="184"/>
      <c r="AP2286" s="184"/>
      <c r="AQ2286" s="184"/>
      <c r="AT2286" s="184"/>
      <c r="AU2286" s="184"/>
      <c r="AX2286" s="184"/>
      <c r="AY2286" s="184"/>
      <c r="BB2286" s="184"/>
      <c r="BC2286" s="184"/>
      <c r="BF2286" s="184"/>
      <c r="BG2286" s="184"/>
      <c r="BJ2286" s="184"/>
      <c r="BK2286" s="184"/>
      <c r="BN2286" s="184"/>
      <c r="BO2286" s="184"/>
      <c r="BR2286" s="184"/>
      <c r="BS2286" s="184"/>
      <c r="BV2286" s="184"/>
      <c r="BW2286" s="184"/>
      <c r="BZ2286" s="184"/>
      <c r="CA2286" s="184"/>
      <c r="CD2286" s="184"/>
      <c r="CE2286" s="184"/>
      <c r="CL2286" s="183"/>
      <c r="CO2286" s="183"/>
      <c r="CP2286" s="183"/>
      <c r="CT2286" s="71"/>
    </row>
    <row r="2287" spans="6:98">
      <c r="F2287" s="183"/>
      <c r="S2287" s="184"/>
      <c r="T2287" s="184"/>
      <c r="U2287" s="184"/>
      <c r="V2287" s="184"/>
      <c r="W2287" s="184"/>
      <c r="X2287" s="184"/>
      <c r="Y2287" s="184"/>
      <c r="Z2287" s="184"/>
      <c r="AA2287" s="184"/>
      <c r="AB2287" s="184"/>
      <c r="AC2287" s="184"/>
      <c r="AD2287" s="184"/>
      <c r="AH2287" s="184"/>
      <c r="AI2287" s="184"/>
      <c r="AL2287" s="184"/>
      <c r="AM2287" s="184"/>
      <c r="AP2287" s="184"/>
      <c r="AQ2287" s="184"/>
      <c r="AT2287" s="184"/>
      <c r="AU2287" s="184"/>
      <c r="AX2287" s="184"/>
      <c r="AY2287" s="184"/>
      <c r="BB2287" s="184"/>
      <c r="BC2287" s="184"/>
      <c r="BF2287" s="184"/>
      <c r="BG2287" s="184"/>
      <c r="BJ2287" s="184"/>
      <c r="BK2287" s="184"/>
      <c r="BN2287" s="184"/>
      <c r="BO2287" s="184"/>
      <c r="BR2287" s="184"/>
      <c r="BS2287" s="184"/>
      <c r="BV2287" s="184"/>
      <c r="BW2287" s="184"/>
      <c r="BZ2287" s="184"/>
      <c r="CA2287" s="184"/>
      <c r="CD2287" s="184"/>
      <c r="CE2287" s="184"/>
      <c r="CL2287" s="183"/>
      <c r="CO2287" s="183"/>
      <c r="CP2287" s="183"/>
      <c r="CT2287" s="71"/>
    </row>
    <row r="2288" spans="6:98">
      <c r="F2288" s="183"/>
      <c r="S2288" s="184"/>
      <c r="T2288" s="184"/>
      <c r="U2288" s="184"/>
      <c r="V2288" s="184"/>
      <c r="W2288" s="184"/>
      <c r="X2288" s="184"/>
      <c r="Y2288" s="184"/>
      <c r="Z2288" s="184"/>
      <c r="AA2288" s="184"/>
      <c r="AB2288" s="184"/>
      <c r="AC2288" s="184"/>
      <c r="AD2288" s="184"/>
      <c r="AH2288" s="184"/>
      <c r="AI2288" s="184"/>
      <c r="AL2288" s="184"/>
      <c r="AM2288" s="184"/>
      <c r="AP2288" s="184"/>
      <c r="AQ2288" s="184"/>
      <c r="AT2288" s="184"/>
      <c r="AU2288" s="184"/>
      <c r="AX2288" s="184"/>
      <c r="AY2288" s="184"/>
      <c r="BB2288" s="184"/>
      <c r="BC2288" s="184"/>
      <c r="BF2288" s="184"/>
      <c r="BG2288" s="184"/>
      <c r="BJ2288" s="184"/>
      <c r="BK2288" s="184"/>
      <c r="BN2288" s="184"/>
      <c r="BO2288" s="184"/>
      <c r="BR2288" s="184"/>
      <c r="BS2288" s="184"/>
      <c r="BV2288" s="184"/>
      <c r="BW2288" s="184"/>
      <c r="BZ2288" s="184"/>
      <c r="CA2288" s="184"/>
      <c r="CD2288" s="184"/>
      <c r="CE2288" s="184"/>
      <c r="CL2288" s="183"/>
      <c r="CO2288" s="183"/>
      <c r="CP2288" s="183"/>
      <c r="CT2288" s="71"/>
    </row>
    <row r="2289" spans="6:98">
      <c r="F2289" s="183"/>
      <c r="S2289" s="184"/>
      <c r="T2289" s="184"/>
      <c r="U2289" s="184"/>
      <c r="V2289" s="184"/>
      <c r="W2289" s="184"/>
      <c r="X2289" s="184"/>
      <c r="Y2289" s="184"/>
      <c r="Z2289" s="184"/>
      <c r="AA2289" s="184"/>
      <c r="AB2289" s="184"/>
      <c r="AC2289" s="184"/>
      <c r="AD2289" s="184"/>
      <c r="AH2289" s="184"/>
      <c r="AI2289" s="184"/>
      <c r="AL2289" s="184"/>
      <c r="AM2289" s="184"/>
      <c r="AP2289" s="184"/>
      <c r="AQ2289" s="184"/>
      <c r="AT2289" s="184"/>
      <c r="AU2289" s="184"/>
      <c r="AX2289" s="184"/>
      <c r="AY2289" s="184"/>
      <c r="BB2289" s="184"/>
      <c r="BC2289" s="184"/>
      <c r="BF2289" s="184"/>
      <c r="BG2289" s="184"/>
      <c r="BJ2289" s="184"/>
      <c r="BK2289" s="184"/>
      <c r="BN2289" s="184"/>
      <c r="BO2289" s="184"/>
      <c r="BR2289" s="184"/>
      <c r="BS2289" s="184"/>
      <c r="BV2289" s="184"/>
      <c r="BW2289" s="184"/>
      <c r="BZ2289" s="184"/>
      <c r="CA2289" s="184"/>
      <c r="CD2289" s="184"/>
      <c r="CE2289" s="184"/>
      <c r="CL2289" s="183"/>
      <c r="CO2289" s="183"/>
      <c r="CP2289" s="183"/>
      <c r="CT2289" s="71"/>
    </row>
    <row r="2290" spans="6:98">
      <c r="F2290" s="183"/>
      <c r="S2290" s="184"/>
      <c r="T2290" s="184"/>
      <c r="U2290" s="184"/>
      <c r="V2290" s="184"/>
      <c r="W2290" s="184"/>
      <c r="X2290" s="184"/>
      <c r="Y2290" s="184"/>
      <c r="Z2290" s="184"/>
      <c r="AA2290" s="184"/>
      <c r="AB2290" s="184"/>
      <c r="AC2290" s="184"/>
      <c r="AD2290" s="184"/>
      <c r="AH2290" s="184"/>
      <c r="AI2290" s="184"/>
      <c r="AL2290" s="184"/>
      <c r="AM2290" s="184"/>
      <c r="AP2290" s="184"/>
      <c r="AQ2290" s="184"/>
      <c r="AT2290" s="184"/>
      <c r="AU2290" s="184"/>
      <c r="AX2290" s="184"/>
      <c r="AY2290" s="184"/>
      <c r="BB2290" s="184"/>
      <c r="BC2290" s="184"/>
      <c r="BF2290" s="184"/>
      <c r="BG2290" s="184"/>
      <c r="BJ2290" s="184"/>
      <c r="BK2290" s="184"/>
      <c r="BN2290" s="184"/>
      <c r="BO2290" s="184"/>
      <c r="BR2290" s="184"/>
      <c r="BS2290" s="184"/>
      <c r="BV2290" s="184"/>
      <c r="BW2290" s="184"/>
      <c r="BZ2290" s="184"/>
      <c r="CA2290" s="184"/>
      <c r="CD2290" s="184"/>
      <c r="CE2290" s="184"/>
      <c r="CL2290" s="183"/>
      <c r="CO2290" s="183"/>
      <c r="CP2290" s="183"/>
      <c r="CT2290" s="71"/>
    </row>
    <row r="2291" spans="6:98">
      <c r="F2291" s="183"/>
      <c r="S2291" s="184"/>
      <c r="T2291" s="184"/>
      <c r="U2291" s="184"/>
      <c r="V2291" s="184"/>
      <c r="W2291" s="184"/>
      <c r="X2291" s="184"/>
      <c r="Y2291" s="184"/>
      <c r="Z2291" s="184"/>
      <c r="AA2291" s="184"/>
      <c r="AB2291" s="184"/>
      <c r="AC2291" s="184"/>
      <c r="AD2291" s="184"/>
      <c r="AH2291" s="184"/>
      <c r="AI2291" s="184"/>
      <c r="AL2291" s="184"/>
      <c r="AM2291" s="184"/>
      <c r="AP2291" s="184"/>
      <c r="AQ2291" s="184"/>
      <c r="AT2291" s="184"/>
      <c r="AU2291" s="184"/>
      <c r="AX2291" s="184"/>
      <c r="AY2291" s="184"/>
      <c r="BB2291" s="184"/>
      <c r="BC2291" s="184"/>
      <c r="BF2291" s="184"/>
      <c r="BG2291" s="184"/>
      <c r="BJ2291" s="184"/>
      <c r="BK2291" s="184"/>
      <c r="BN2291" s="184"/>
      <c r="BO2291" s="184"/>
      <c r="BR2291" s="184"/>
      <c r="BS2291" s="184"/>
      <c r="BV2291" s="184"/>
      <c r="BW2291" s="184"/>
      <c r="BZ2291" s="184"/>
      <c r="CA2291" s="184"/>
      <c r="CD2291" s="184"/>
      <c r="CE2291" s="184"/>
      <c r="CL2291" s="183"/>
      <c r="CO2291" s="183"/>
      <c r="CP2291" s="183"/>
      <c r="CT2291" s="71"/>
    </row>
    <row r="2292" spans="6:98">
      <c r="F2292" s="183"/>
      <c r="S2292" s="184"/>
      <c r="T2292" s="184"/>
      <c r="U2292" s="184"/>
      <c r="V2292" s="184"/>
      <c r="W2292" s="184"/>
      <c r="X2292" s="184"/>
      <c r="Y2292" s="184"/>
      <c r="Z2292" s="184"/>
      <c r="AA2292" s="184"/>
      <c r="AB2292" s="184"/>
      <c r="AC2292" s="184"/>
      <c r="AD2292" s="184"/>
      <c r="AH2292" s="184"/>
      <c r="AI2292" s="184"/>
      <c r="AL2292" s="184"/>
      <c r="AM2292" s="184"/>
      <c r="AP2292" s="184"/>
      <c r="AQ2292" s="184"/>
      <c r="AT2292" s="184"/>
      <c r="AU2292" s="184"/>
      <c r="AX2292" s="184"/>
      <c r="AY2292" s="184"/>
      <c r="BB2292" s="184"/>
      <c r="BC2292" s="184"/>
      <c r="BF2292" s="184"/>
      <c r="BG2292" s="184"/>
      <c r="BJ2292" s="184"/>
      <c r="BK2292" s="184"/>
      <c r="BN2292" s="184"/>
      <c r="BO2292" s="184"/>
      <c r="BR2292" s="184"/>
      <c r="BS2292" s="184"/>
      <c r="BV2292" s="184"/>
      <c r="BW2292" s="184"/>
      <c r="BZ2292" s="184"/>
      <c r="CA2292" s="184"/>
      <c r="CD2292" s="184"/>
      <c r="CE2292" s="184"/>
      <c r="CL2292" s="183"/>
      <c r="CO2292" s="183"/>
      <c r="CP2292" s="183"/>
      <c r="CT2292" s="71"/>
    </row>
    <row r="2293" spans="6:98">
      <c r="F2293" s="183"/>
      <c r="S2293" s="184"/>
      <c r="T2293" s="184"/>
      <c r="U2293" s="184"/>
      <c r="V2293" s="184"/>
      <c r="W2293" s="184"/>
      <c r="X2293" s="184"/>
      <c r="Y2293" s="184"/>
      <c r="Z2293" s="184"/>
      <c r="AA2293" s="184"/>
      <c r="AB2293" s="184"/>
      <c r="AC2293" s="184"/>
      <c r="AD2293" s="184"/>
      <c r="AH2293" s="184"/>
      <c r="AI2293" s="184"/>
      <c r="AL2293" s="184"/>
      <c r="AM2293" s="184"/>
      <c r="AP2293" s="184"/>
      <c r="AQ2293" s="184"/>
      <c r="AT2293" s="184"/>
      <c r="AU2293" s="184"/>
      <c r="AX2293" s="184"/>
      <c r="AY2293" s="184"/>
      <c r="BB2293" s="184"/>
      <c r="BC2293" s="184"/>
      <c r="BF2293" s="184"/>
      <c r="BG2293" s="184"/>
      <c r="BJ2293" s="184"/>
      <c r="BK2293" s="184"/>
      <c r="BN2293" s="184"/>
      <c r="BO2293" s="184"/>
      <c r="BR2293" s="184"/>
      <c r="BS2293" s="184"/>
      <c r="BV2293" s="184"/>
      <c r="BW2293" s="184"/>
      <c r="BZ2293" s="184"/>
      <c r="CA2293" s="184"/>
      <c r="CD2293" s="184"/>
      <c r="CE2293" s="184"/>
      <c r="CL2293" s="183"/>
      <c r="CO2293" s="183"/>
      <c r="CP2293" s="183"/>
      <c r="CT2293" s="71"/>
    </row>
    <row r="2294" spans="6:98">
      <c r="F2294" s="183"/>
      <c r="S2294" s="184"/>
      <c r="T2294" s="184"/>
      <c r="U2294" s="184"/>
      <c r="V2294" s="184"/>
      <c r="W2294" s="184"/>
      <c r="X2294" s="184"/>
      <c r="Y2294" s="184"/>
      <c r="Z2294" s="184"/>
      <c r="AA2294" s="184"/>
      <c r="AB2294" s="184"/>
      <c r="AC2294" s="184"/>
      <c r="AD2294" s="184"/>
      <c r="AH2294" s="184"/>
      <c r="AI2294" s="184"/>
      <c r="AL2294" s="184"/>
      <c r="AM2294" s="184"/>
      <c r="AP2294" s="184"/>
      <c r="AQ2294" s="184"/>
      <c r="AT2294" s="184"/>
      <c r="AU2294" s="184"/>
      <c r="AX2294" s="184"/>
      <c r="AY2294" s="184"/>
      <c r="BB2294" s="184"/>
      <c r="BC2294" s="184"/>
      <c r="BF2294" s="184"/>
      <c r="BG2294" s="184"/>
      <c r="BJ2294" s="184"/>
      <c r="BK2294" s="184"/>
      <c r="BN2294" s="184"/>
      <c r="BO2294" s="184"/>
      <c r="BR2294" s="184"/>
      <c r="BS2294" s="184"/>
      <c r="BV2294" s="184"/>
      <c r="BW2294" s="184"/>
      <c r="BZ2294" s="184"/>
      <c r="CA2294" s="184"/>
      <c r="CD2294" s="184"/>
      <c r="CE2294" s="184"/>
      <c r="CL2294" s="183"/>
      <c r="CO2294" s="183"/>
      <c r="CP2294" s="183"/>
      <c r="CT2294" s="71"/>
    </row>
    <row r="2295" spans="6:98">
      <c r="F2295" s="183"/>
      <c r="S2295" s="184"/>
      <c r="T2295" s="184"/>
      <c r="U2295" s="184"/>
      <c r="V2295" s="184"/>
      <c r="W2295" s="184"/>
      <c r="X2295" s="184"/>
      <c r="Y2295" s="184"/>
      <c r="Z2295" s="184"/>
      <c r="AA2295" s="184"/>
      <c r="AB2295" s="184"/>
      <c r="AC2295" s="184"/>
      <c r="AD2295" s="184"/>
      <c r="AH2295" s="184"/>
      <c r="AI2295" s="184"/>
      <c r="AL2295" s="184"/>
      <c r="AM2295" s="184"/>
      <c r="AP2295" s="184"/>
      <c r="AQ2295" s="184"/>
      <c r="AT2295" s="184"/>
      <c r="AU2295" s="184"/>
      <c r="AX2295" s="184"/>
      <c r="AY2295" s="184"/>
      <c r="BB2295" s="184"/>
      <c r="BC2295" s="184"/>
      <c r="BF2295" s="184"/>
      <c r="BG2295" s="184"/>
      <c r="BJ2295" s="184"/>
      <c r="BK2295" s="184"/>
      <c r="BN2295" s="184"/>
      <c r="BO2295" s="184"/>
      <c r="BR2295" s="184"/>
      <c r="BS2295" s="184"/>
      <c r="BV2295" s="184"/>
      <c r="BW2295" s="184"/>
      <c r="BZ2295" s="184"/>
      <c r="CA2295" s="184"/>
      <c r="CD2295" s="184"/>
      <c r="CE2295" s="184"/>
      <c r="CL2295" s="183"/>
      <c r="CO2295" s="183"/>
      <c r="CP2295" s="183"/>
      <c r="CT2295" s="71"/>
    </row>
    <row r="2296" spans="6:98">
      <c r="F2296" s="183"/>
      <c r="S2296" s="184"/>
      <c r="T2296" s="184"/>
      <c r="U2296" s="184"/>
      <c r="V2296" s="184"/>
      <c r="W2296" s="184"/>
      <c r="X2296" s="184"/>
      <c r="Y2296" s="184"/>
      <c r="Z2296" s="184"/>
      <c r="AA2296" s="184"/>
      <c r="AB2296" s="184"/>
      <c r="AC2296" s="184"/>
      <c r="AD2296" s="184"/>
      <c r="AH2296" s="184"/>
      <c r="AI2296" s="184"/>
      <c r="AL2296" s="184"/>
      <c r="AM2296" s="184"/>
      <c r="AP2296" s="184"/>
      <c r="AQ2296" s="184"/>
      <c r="AT2296" s="184"/>
      <c r="AU2296" s="184"/>
      <c r="AX2296" s="184"/>
      <c r="AY2296" s="184"/>
      <c r="BB2296" s="184"/>
      <c r="BC2296" s="184"/>
      <c r="BF2296" s="184"/>
      <c r="BG2296" s="184"/>
      <c r="BJ2296" s="184"/>
      <c r="BK2296" s="184"/>
      <c r="BN2296" s="184"/>
      <c r="BO2296" s="184"/>
      <c r="BR2296" s="184"/>
      <c r="BS2296" s="184"/>
      <c r="BV2296" s="184"/>
      <c r="BW2296" s="184"/>
      <c r="BZ2296" s="184"/>
      <c r="CA2296" s="184"/>
      <c r="CD2296" s="184"/>
      <c r="CE2296" s="184"/>
      <c r="CL2296" s="183"/>
      <c r="CO2296" s="183"/>
      <c r="CP2296" s="183"/>
      <c r="CT2296" s="71"/>
    </row>
    <row r="2297" spans="6:98">
      <c r="F2297" s="183"/>
      <c r="S2297" s="184"/>
      <c r="T2297" s="184"/>
      <c r="U2297" s="184"/>
      <c r="V2297" s="184"/>
      <c r="W2297" s="184"/>
      <c r="X2297" s="184"/>
      <c r="Y2297" s="184"/>
      <c r="Z2297" s="184"/>
      <c r="AA2297" s="184"/>
      <c r="AB2297" s="184"/>
      <c r="AC2297" s="184"/>
      <c r="AD2297" s="184"/>
      <c r="AH2297" s="184"/>
      <c r="AI2297" s="184"/>
      <c r="AL2297" s="184"/>
      <c r="AM2297" s="184"/>
      <c r="AP2297" s="184"/>
      <c r="AQ2297" s="184"/>
      <c r="AT2297" s="184"/>
      <c r="AU2297" s="184"/>
      <c r="AX2297" s="184"/>
      <c r="AY2297" s="184"/>
      <c r="BB2297" s="184"/>
      <c r="BC2297" s="184"/>
      <c r="BF2297" s="184"/>
      <c r="BG2297" s="184"/>
      <c r="BJ2297" s="184"/>
      <c r="BK2297" s="184"/>
      <c r="BN2297" s="184"/>
      <c r="BO2297" s="184"/>
      <c r="BR2297" s="184"/>
      <c r="BS2297" s="184"/>
      <c r="BV2297" s="184"/>
      <c r="BW2297" s="184"/>
      <c r="BZ2297" s="184"/>
      <c r="CA2297" s="184"/>
      <c r="CD2297" s="184"/>
      <c r="CE2297" s="184"/>
      <c r="CL2297" s="183"/>
      <c r="CO2297" s="183"/>
      <c r="CP2297" s="183"/>
      <c r="CT2297" s="71"/>
    </row>
    <row r="2298" spans="6:98">
      <c r="F2298" s="183"/>
      <c r="S2298" s="184"/>
      <c r="T2298" s="184"/>
      <c r="U2298" s="184"/>
      <c r="V2298" s="184"/>
      <c r="W2298" s="184"/>
      <c r="X2298" s="184"/>
      <c r="Y2298" s="184"/>
      <c r="Z2298" s="184"/>
      <c r="AA2298" s="184"/>
      <c r="AB2298" s="184"/>
      <c r="AC2298" s="184"/>
      <c r="AD2298" s="184"/>
      <c r="AH2298" s="184"/>
      <c r="AI2298" s="184"/>
      <c r="AL2298" s="184"/>
      <c r="AM2298" s="184"/>
      <c r="AP2298" s="184"/>
      <c r="AQ2298" s="184"/>
      <c r="AT2298" s="184"/>
      <c r="AU2298" s="184"/>
      <c r="AX2298" s="184"/>
      <c r="AY2298" s="184"/>
      <c r="BB2298" s="184"/>
      <c r="BC2298" s="184"/>
      <c r="BF2298" s="184"/>
      <c r="BG2298" s="184"/>
      <c r="BJ2298" s="184"/>
      <c r="BK2298" s="184"/>
      <c r="BN2298" s="184"/>
      <c r="BO2298" s="184"/>
      <c r="BR2298" s="184"/>
      <c r="BS2298" s="184"/>
      <c r="BV2298" s="184"/>
      <c r="BW2298" s="184"/>
      <c r="BZ2298" s="184"/>
      <c r="CA2298" s="184"/>
      <c r="CD2298" s="184"/>
      <c r="CE2298" s="184"/>
      <c r="CL2298" s="183"/>
      <c r="CO2298" s="183"/>
      <c r="CP2298" s="183"/>
      <c r="CT2298" s="71"/>
    </row>
    <row r="2299" spans="6:98">
      <c r="F2299" s="183"/>
      <c r="S2299" s="184"/>
      <c r="T2299" s="184"/>
      <c r="U2299" s="184"/>
      <c r="V2299" s="184"/>
      <c r="W2299" s="184"/>
      <c r="X2299" s="184"/>
      <c r="Y2299" s="184"/>
      <c r="Z2299" s="184"/>
      <c r="AA2299" s="184"/>
      <c r="AB2299" s="184"/>
      <c r="AC2299" s="184"/>
      <c r="AD2299" s="184"/>
      <c r="AH2299" s="184"/>
      <c r="AI2299" s="184"/>
      <c r="AL2299" s="184"/>
      <c r="AM2299" s="184"/>
      <c r="AP2299" s="184"/>
      <c r="AQ2299" s="184"/>
      <c r="AT2299" s="184"/>
      <c r="AU2299" s="184"/>
      <c r="AX2299" s="184"/>
      <c r="AY2299" s="184"/>
      <c r="BB2299" s="184"/>
      <c r="BC2299" s="184"/>
      <c r="BF2299" s="184"/>
      <c r="BG2299" s="184"/>
      <c r="BJ2299" s="184"/>
      <c r="BK2299" s="184"/>
      <c r="BN2299" s="184"/>
      <c r="BO2299" s="184"/>
      <c r="BR2299" s="184"/>
      <c r="BS2299" s="184"/>
      <c r="BV2299" s="184"/>
      <c r="BW2299" s="184"/>
      <c r="BZ2299" s="184"/>
      <c r="CA2299" s="184"/>
      <c r="CD2299" s="184"/>
      <c r="CE2299" s="184"/>
      <c r="CL2299" s="183"/>
      <c r="CO2299" s="183"/>
      <c r="CP2299" s="183"/>
      <c r="CT2299" s="71"/>
    </row>
    <row r="2300" spans="6:98">
      <c r="F2300" s="183"/>
      <c r="S2300" s="184"/>
      <c r="T2300" s="184"/>
      <c r="U2300" s="184"/>
      <c r="V2300" s="184"/>
      <c r="W2300" s="184"/>
      <c r="X2300" s="184"/>
      <c r="Y2300" s="184"/>
      <c r="Z2300" s="184"/>
      <c r="AA2300" s="184"/>
      <c r="AB2300" s="184"/>
      <c r="AC2300" s="184"/>
      <c r="AD2300" s="184"/>
      <c r="AH2300" s="184"/>
      <c r="AI2300" s="184"/>
      <c r="AL2300" s="184"/>
      <c r="AM2300" s="184"/>
      <c r="AP2300" s="184"/>
      <c r="AQ2300" s="184"/>
      <c r="AT2300" s="184"/>
      <c r="AU2300" s="184"/>
      <c r="AX2300" s="184"/>
      <c r="AY2300" s="184"/>
      <c r="BB2300" s="184"/>
      <c r="BC2300" s="184"/>
      <c r="BF2300" s="184"/>
      <c r="BG2300" s="184"/>
      <c r="BJ2300" s="184"/>
      <c r="BK2300" s="184"/>
      <c r="BN2300" s="184"/>
      <c r="BO2300" s="184"/>
      <c r="BR2300" s="184"/>
      <c r="BS2300" s="184"/>
      <c r="BV2300" s="184"/>
      <c r="BW2300" s="184"/>
      <c r="BZ2300" s="184"/>
      <c r="CA2300" s="184"/>
      <c r="CD2300" s="184"/>
      <c r="CE2300" s="184"/>
      <c r="CL2300" s="183"/>
      <c r="CO2300" s="183"/>
      <c r="CP2300" s="183"/>
      <c r="CT2300" s="71"/>
    </row>
    <row r="2301" spans="6:98">
      <c r="F2301" s="183"/>
      <c r="S2301" s="184"/>
      <c r="T2301" s="184"/>
      <c r="U2301" s="184"/>
      <c r="V2301" s="184"/>
      <c r="W2301" s="184"/>
      <c r="X2301" s="184"/>
      <c r="Y2301" s="184"/>
      <c r="Z2301" s="184"/>
      <c r="AA2301" s="184"/>
      <c r="AB2301" s="184"/>
      <c r="AC2301" s="184"/>
      <c r="AD2301" s="184"/>
      <c r="AH2301" s="184"/>
      <c r="AI2301" s="184"/>
      <c r="AL2301" s="184"/>
      <c r="AM2301" s="184"/>
      <c r="AP2301" s="184"/>
      <c r="AQ2301" s="184"/>
      <c r="AT2301" s="184"/>
      <c r="AU2301" s="184"/>
      <c r="AX2301" s="184"/>
      <c r="AY2301" s="184"/>
      <c r="BB2301" s="184"/>
      <c r="BC2301" s="184"/>
      <c r="BF2301" s="184"/>
      <c r="BG2301" s="184"/>
      <c r="BJ2301" s="184"/>
      <c r="BK2301" s="184"/>
      <c r="BN2301" s="184"/>
      <c r="BO2301" s="184"/>
      <c r="BR2301" s="184"/>
      <c r="BS2301" s="184"/>
      <c r="BV2301" s="184"/>
      <c r="BW2301" s="184"/>
      <c r="BZ2301" s="184"/>
      <c r="CA2301" s="184"/>
      <c r="CD2301" s="184"/>
      <c r="CE2301" s="184"/>
      <c r="CL2301" s="183"/>
      <c r="CO2301" s="183"/>
      <c r="CP2301" s="183"/>
      <c r="CT2301" s="71"/>
    </row>
    <row r="2302" spans="6:98">
      <c r="F2302" s="183"/>
      <c r="S2302" s="184"/>
      <c r="T2302" s="184"/>
      <c r="U2302" s="184"/>
      <c r="V2302" s="184"/>
      <c r="W2302" s="184"/>
      <c r="X2302" s="184"/>
      <c r="Y2302" s="184"/>
      <c r="Z2302" s="184"/>
      <c r="AA2302" s="184"/>
      <c r="AB2302" s="184"/>
      <c r="AC2302" s="184"/>
      <c r="AD2302" s="184"/>
      <c r="AH2302" s="184"/>
      <c r="AI2302" s="184"/>
      <c r="AL2302" s="184"/>
      <c r="AM2302" s="184"/>
      <c r="AP2302" s="184"/>
      <c r="AQ2302" s="184"/>
      <c r="AT2302" s="184"/>
      <c r="AU2302" s="184"/>
      <c r="AX2302" s="184"/>
      <c r="AY2302" s="184"/>
      <c r="BB2302" s="184"/>
      <c r="BC2302" s="184"/>
      <c r="BF2302" s="184"/>
      <c r="BG2302" s="184"/>
      <c r="BJ2302" s="184"/>
      <c r="BK2302" s="184"/>
      <c r="BN2302" s="184"/>
      <c r="BO2302" s="184"/>
      <c r="BR2302" s="184"/>
      <c r="BS2302" s="184"/>
      <c r="BV2302" s="184"/>
      <c r="BW2302" s="184"/>
      <c r="BZ2302" s="184"/>
      <c r="CA2302" s="184"/>
      <c r="CD2302" s="184"/>
      <c r="CE2302" s="184"/>
      <c r="CL2302" s="183"/>
      <c r="CO2302" s="183"/>
      <c r="CP2302" s="183"/>
      <c r="CT2302" s="71"/>
    </row>
    <row r="2303" spans="6:98">
      <c r="F2303" s="183"/>
      <c r="S2303" s="184"/>
      <c r="T2303" s="184"/>
      <c r="U2303" s="184"/>
      <c r="V2303" s="184"/>
      <c r="W2303" s="184"/>
      <c r="X2303" s="184"/>
      <c r="Y2303" s="184"/>
      <c r="Z2303" s="184"/>
      <c r="AA2303" s="184"/>
      <c r="AB2303" s="184"/>
      <c r="AC2303" s="184"/>
      <c r="AD2303" s="184"/>
      <c r="AH2303" s="184"/>
      <c r="AI2303" s="184"/>
      <c r="AL2303" s="184"/>
      <c r="AM2303" s="184"/>
      <c r="AP2303" s="184"/>
      <c r="AQ2303" s="184"/>
      <c r="AT2303" s="184"/>
      <c r="AU2303" s="184"/>
      <c r="AX2303" s="184"/>
      <c r="AY2303" s="184"/>
      <c r="BB2303" s="184"/>
      <c r="BC2303" s="184"/>
      <c r="BF2303" s="184"/>
      <c r="BG2303" s="184"/>
      <c r="BJ2303" s="184"/>
      <c r="BK2303" s="184"/>
      <c r="BN2303" s="184"/>
      <c r="BO2303" s="184"/>
      <c r="BR2303" s="184"/>
      <c r="BS2303" s="184"/>
      <c r="BV2303" s="184"/>
      <c r="BW2303" s="184"/>
      <c r="BZ2303" s="184"/>
      <c r="CA2303" s="184"/>
      <c r="CD2303" s="184"/>
      <c r="CE2303" s="184"/>
      <c r="CL2303" s="183"/>
      <c r="CO2303" s="183"/>
      <c r="CP2303" s="183"/>
      <c r="CT2303" s="71"/>
    </row>
    <row r="2304" spans="6:98">
      <c r="F2304" s="183"/>
      <c r="S2304" s="184"/>
      <c r="T2304" s="184"/>
      <c r="U2304" s="184"/>
      <c r="V2304" s="184"/>
      <c r="W2304" s="184"/>
      <c r="X2304" s="184"/>
      <c r="Y2304" s="184"/>
      <c r="Z2304" s="184"/>
      <c r="AA2304" s="184"/>
      <c r="AB2304" s="184"/>
      <c r="AC2304" s="184"/>
      <c r="AD2304" s="184"/>
      <c r="AH2304" s="184"/>
      <c r="AI2304" s="184"/>
      <c r="AL2304" s="184"/>
      <c r="AM2304" s="184"/>
      <c r="AP2304" s="184"/>
      <c r="AQ2304" s="184"/>
      <c r="AT2304" s="184"/>
      <c r="AU2304" s="184"/>
      <c r="AX2304" s="184"/>
      <c r="AY2304" s="184"/>
      <c r="BB2304" s="184"/>
      <c r="BC2304" s="184"/>
      <c r="BF2304" s="184"/>
      <c r="BG2304" s="184"/>
      <c r="BJ2304" s="184"/>
      <c r="BK2304" s="184"/>
      <c r="BN2304" s="184"/>
      <c r="BO2304" s="184"/>
      <c r="BR2304" s="184"/>
      <c r="BS2304" s="184"/>
      <c r="BV2304" s="184"/>
      <c r="BW2304" s="184"/>
      <c r="BZ2304" s="184"/>
      <c r="CA2304" s="184"/>
      <c r="CD2304" s="184"/>
      <c r="CE2304" s="184"/>
      <c r="CL2304" s="183"/>
      <c r="CO2304" s="183"/>
      <c r="CP2304" s="183"/>
      <c r="CT2304" s="71"/>
    </row>
    <row r="2305" spans="6:98">
      <c r="F2305" s="183"/>
      <c r="S2305" s="184"/>
      <c r="T2305" s="184"/>
      <c r="U2305" s="184"/>
      <c r="V2305" s="184"/>
      <c r="W2305" s="184"/>
      <c r="X2305" s="184"/>
      <c r="Y2305" s="184"/>
      <c r="Z2305" s="184"/>
      <c r="AA2305" s="184"/>
      <c r="AB2305" s="184"/>
      <c r="AC2305" s="184"/>
      <c r="AD2305" s="184"/>
      <c r="AH2305" s="184"/>
      <c r="AI2305" s="184"/>
      <c r="AL2305" s="184"/>
      <c r="AM2305" s="184"/>
      <c r="AP2305" s="184"/>
      <c r="AQ2305" s="184"/>
      <c r="AT2305" s="184"/>
      <c r="AU2305" s="184"/>
      <c r="AX2305" s="184"/>
      <c r="AY2305" s="184"/>
      <c r="BB2305" s="184"/>
      <c r="BC2305" s="184"/>
      <c r="BF2305" s="184"/>
      <c r="BG2305" s="184"/>
      <c r="BJ2305" s="184"/>
      <c r="BK2305" s="184"/>
      <c r="BN2305" s="184"/>
      <c r="BO2305" s="184"/>
      <c r="BR2305" s="184"/>
      <c r="BS2305" s="184"/>
      <c r="BV2305" s="184"/>
      <c r="BW2305" s="184"/>
      <c r="BZ2305" s="184"/>
      <c r="CA2305" s="184"/>
      <c r="CD2305" s="184"/>
      <c r="CE2305" s="184"/>
      <c r="CL2305" s="183"/>
      <c r="CO2305" s="183"/>
      <c r="CP2305" s="183"/>
      <c r="CT2305" s="71"/>
    </row>
    <row r="2306" spans="6:98">
      <c r="F2306" s="183"/>
      <c r="S2306" s="184"/>
      <c r="T2306" s="184"/>
      <c r="U2306" s="184"/>
      <c r="V2306" s="184"/>
      <c r="W2306" s="184"/>
      <c r="X2306" s="184"/>
      <c r="Y2306" s="184"/>
      <c r="Z2306" s="184"/>
      <c r="AA2306" s="184"/>
      <c r="AB2306" s="184"/>
      <c r="AC2306" s="184"/>
      <c r="AD2306" s="184"/>
      <c r="AH2306" s="184"/>
      <c r="AI2306" s="184"/>
      <c r="AL2306" s="184"/>
      <c r="AM2306" s="184"/>
      <c r="AP2306" s="184"/>
      <c r="AQ2306" s="184"/>
      <c r="AT2306" s="184"/>
      <c r="AU2306" s="184"/>
      <c r="AX2306" s="184"/>
      <c r="AY2306" s="184"/>
      <c r="BB2306" s="184"/>
      <c r="BC2306" s="184"/>
      <c r="BF2306" s="184"/>
      <c r="BG2306" s="184"/>
      <c r="BJ2306" s="184"/>
      <c r="BK2306" s="184"/>
      <c r="BN2306" s="184"/>
      <c r="BO2306" s="184"/>
      <c r="BR2306" s="184"/>
      <c r="BS2306" s="184"/>
      <c r="BV2306" s="184"/>
      <c r="BW2306" s="184"/>
      <c r="BZ2306" s="184"/>
      <c r="CA2306" s="184"/>
      <c r="CD2306" s="184"/>
      <c r="CE2306" s="184"/>
      <c r="CL2306" s="183"/>
      <c r="CO2306" s="183"/>
      <c r="CP2306" s="183"/>
      <c r="CT2306" s="71"/>
    </row>
    <row r="2307" spans="6:98">
      <c r="F2307" s="183"/>
      <c r="S2307" s="184"/>
      <c r="T2307" s="184"/>
      <c r="U2307" s="184"/>
      <c r="V2307" s="184"/>
      <c r="W2307" s="184"/>
      <c r="X2307" s="184"/>
      <c r="Y2307" s="184"/>
      <c r="Z2307" s="184"/>
      <c r="AA2307" s="184"/>
      <c r="AB2307" s="184"/>
      <c r="AC2307" s="184"/>
      <c r="AD2307" s="184"/>
      <c r="AH2307" s="184"/>
      <c r="AI2307" s="184"/>
      <c r="AL2307" s="184"/>
      <c r="AM2307" s="184"/>
      <c r="AP2307" s="184"/>
      <c r="AQ2307" s="184"/>
      <c r="AT2307" s="184"/>
      <c r="AU2307" s="184"/>
      <c r="AX2307" s="184"/>
      <c r="AY2307" s="184"/>
      <c r="BB2307" s="184"/>
      <c r="BC2307" s="184"/>
      <c r="BF2307" s="184"/>
      <c r="BG2307" s="184"/>
      <c r="BJ2307" s="184"/>
      <c r="BK2307" s="184"/>
      <c r="BN2307" s="184"/>
      <c r="BO2307" s="184"/>
      <c r="BR2307" s="184"/>
      <c r="BS2307" s="184"/>
      <c r="BV2307" s="184"/>
      <c r="BW2307" s="184"/>
      <c r="BZ2307" s="184"/>
      <c r="CA2307" s="184"/>
      <c r="CD2307" s="184"/>
      <c r="CE2307" s="184"/>
      <c r="CL2307" s="183"/>
      <c r="CO2307" s="183"/>
      <c r="CP2307" s="183"/>
      <c r="CT2307" s="71"/>
    </row>
    <row r="2308" spans="6:98">
      <c r="F2308" s="183"/>
      <c r="S2308" s="184"/>
      <c r="T2308" s="184"/>
      <c r="U2308" s="184"/>
      <c r="V2308" s="184"/>
      <c r="W2308" s="184"/>
      <c r="X2308" s="184"/>
      <c r="Y2308" s="184"/>
      <c r="Z2308" s="184"/>
      <c r="AA2308" s="184"/>
      <c r="AB2308" s="184"/>
      <c r="AC2308" s="184"/>
      <c r="AD2308" s="184"/>
      <c r="AH2308" s="184"/>
      <c r="AI2308" s="184"/>
      <c r="AL2308" s="184"/>
      <c r="AM2308" s="184"/>
      <c r="AP2308" s="184"/>
      <c r="AQ2308" s="184"/>
      <c r="AT2308" s="184"/>
      <c r="AU2308" s="184"/>
      <c r="AX2308" s="184"/>
      <c r="AY2308" s="184"/>
      <c r="BB2308" s="184"/>
      <c r="BC2308" s="184"/>
      <c r="BF2308" s="184"/>
      <c r="BG2308" s="184"/>
      <c r="BJ2308" s="184"/>
      <c r="BK2308" s="184"/>
      <c r="BN2308" s="184"/>
      <c r="BO2308" s="184"/>
      <c r="BR2308" s="184"/>
      <c r="BS2308" s="184"/>
      <c r="BV2308" s="184"/>
      <c r="BW2308" s="184"/>
      <c r="BZ2308" s="184"/>
      <c r="CA2308" s="184"/>
      <c r="CD2308" s="184"/>
      <c r="CE2308" s="184"/>
      <c r="CL2308" s="183"/>
      <c r="CO2308" s="183"/>
      <c r="CP2308" s="183"/>
      <c r="CT2308" s="71"/>
    </row>
    <row r="2309" spans="6:98">
      <c r="F2309" s="183"/>
      <c r="S2309" s="184"/>
      <c r="T2309" s="184"/>
      <c r="U2309" s="184"/>
      <c r="V2309" s="184"/>
      <c r="W2309" s="184"/>
      <c r="X2309" s="184"/>
      <c r="Y2309" s="184"/>
      <c r="Z2309" s="184"/>
      <c r="AA2309" s="184"/>
      <c r="AB2309" s="184"/>
      <c r="AC2309" s="184"/>
      <c r="AD2309" s="184"/>
      <c r="AH2309" s="184"/>
      <c r="AI2309" s="184"/>
      <c r="AL2309" s="184"/>
      <c r="AM2309" s="184"/>
      <c r="AP2309" s="184"/>
      <c r="AQ2309" s="184"/>
      <c r="AT2309" s="184"/>
      <c r="AU2309" s="184"/>
      <c r="AX2309" s="184"/>
      <c r="AY2309" s="184"/>
      <c r="BB2309" s="184"/>
      <c r="BC2309" s="184"/>
      <c r="BF2309" s="184"/>
      <c r="BG2309" s="184"/>
      <c r="BJ2309" s="184"/>
      <c r="BK2309" s="184"/>
      <c r="BN2309" s="184"/>
      <c r="BO2309" s="184"/>
      <c r="BR2309" s="184"/>
      <c r="BS2309" s="184"/>
      <c r="BV2309" s="184"/>
      <c r="BW2309" s="184"/>
      <c r="BZ2309" s="184"/>
      <c r="CA2309" s="184"/>
      <c r="CD2309" s="184"/>
      <c r="CE2309" s="184"/>
      <c r="CL2309" s="183"/>
      <c r="CO2309" s="183"/>
      <c r="CP2309" s="183"/>
      <c r="CT2309" s="71"/>
    </row>
    <row r="2310" spans="6:98">
      <c r="F2310" s="183"/>
      <c r="S2310" s="184"/>
      <c r="T2310" s="184"/>
      <c r="U2310" s="184"/>
      <c r="V2310" s="184"/>
      <c r="W2310" s="184"/>
      <c r="X2310" s="184"/>
      <c r="Y2310" s="184"/>
      <c r="Z2310" s="184"/>
      <c r="AA2310" s="184"/>
      <c r="AB2310" s="184"/>
      <c r="AC2310" s="184"/>
      <c r="AD2310" s="184"/>
      <c r="AH2310" s="184"/>
      <c r="AI2310" s="184"/>
      <c r="AL2310" s="184"/>
      <c r="AM2310" s="184"/>
      <c r="AP2310" s="184"/>
      <c r="AQ2310" s="184"/>
      <c r="AT2310" s="184"/>
      <c r="AU2310" s="184"/>
      <c r="AX2310" s="184"/>
      <c r="AY2310" s="184"/>
      <c r="BB2310" s="184"/>
      <c r="BC2310" s="184"/>
      <c r="BF2310" s="184"/>
      <c r="BG2310" s="184"/>
      <c r="BJ2310" s="184"/>
      <c r="BK2310" s="184"/>
      <c r="BN2310" s="184"/>
      <c r="BO2310" s="184"/>
      <c r="BR2310" s="184"/>
      <c r="BS2310" s="184"/>
      <c r="BV2310" s="184"/>
      <c r="BW2310" s="184"/>
      <c r="BZ2310" s="184"/>
      <c r="CA2310" s="184"/>
      <c r="CD2310" s="184"/>
      <c r="CE2310" s="184"/>
      <c r="CL2310" s="183"/>
      <c r="CO2310" s="183"/>
      <c r="CP2310" s="183"/>
      <c r="CT2310" s="71"/>
    </row>
    <row r="2311" spans="6:98">
      <c r="F2311" s="183"/>
      <c r="S2311" s="184"/>
      <c r="T2311" s="184"/>
      <c r="U2311" s="184"/>
      <c r="V2311" s="184"/>
      <c r="W2311" s="184"/>
      <c r="X2311" s="184"/>
      <c r="Y2311" s="184"/>
      <c r="Z2311" s="184"/>
      <c r="AA2311" s="184"/>
      <c r="AB2311" s="184"/>
      <c r="AC2311" s="184"/>
      <c r="AD2311" s="184"/>
      <c r="AH2311" s="184"/>
      <c r="AI2311" s="184"/>
      <c r="AL2311" s="184"/>
      <c r="AM2311" s="184"/>
      <c r="AP2311" s="184"/>
      <c r="AQ2311" s="184"/>
      <c r="AT2311" s="184"/>
      <c r="AU2311" s="184"/>
      <c r="AX2311" s="184"/>
      <c r="AY2311" s="184"/>
      <c r="BB2311" s="184"/>
      <c r="BC2311" s="184"/>
      <c r="BF2311" s="184"/>
      <c r="BG2311" s="184"/>
      <c r="BJ2311" s="184"/>
      <c r="BK2311" s="184"/>
      <c r="BN2311" s="184"/>
      <c r="BO2311" s="184"/>
      <c r="BR2311" s="184"/>
      <c r="BS2311" s="184"/>
      <c r="BV2311" s="184"/>
      <c r="BW2311" s="184"/>
      <c r="BZ2311" s="184"/>
      <c r="CA2311" s="184"/>
      <c r="CD2311" s="184"/>
      <c r="CE2311" s="184"/>
      <c r="CL2311" s="183"/>
      <c r="CO2311" s="183"/>
      <c r="CP2311" s="183"/>
      <c r="CT2311" s="71"/>
    </row>
    <row r="2312" spans="6:98">
      <c r="F2312" s="183"/>
      <c r="S2312" s="184"/>
      <c r="T2312" s="184"/>
      <c r="U2312" s="184"/>
      <c r="V2312" s="184"/>
      <c r="W2312" s="184"/>
      <c r="X2312" s="184"/>
      <c r="Y2312" s="184"/>
      <c r="Z2312" s="184"/>
      <c r="AA2312" s="184"/>
      <c r="AB2312" s="184"/>
      <c r="AC2312" s="184"/>
      <c r="AD2312" s="184"/>
      <c r="AH2312" s="184"/>
      <c r="AI2312" s="184"/>
      <c r="AL2312" s="184"/>
      <c r="AM2312" s="184"/>
      <c r="AP2312" s="184"/>
      <c r="AQ2312" s="184"/>
      <c r="AT2312" s="184"/>
      <c r="AU2312" s="184"/>
      <c r="AX2312" s="184"/>
      <c r="AY2312" s="184"/>
      <c r="BB2312" s="184"/>
      <c r="BC2312" s="184"/>
      <c r="BF2312" s="184"/>
      <c r="BG2312" s="184"/>
      <c r="BJ2312" s="184"/>
      <c r="BK2312" s="184"/>
      <c r="BN2312" s="184"/>
      <c r="BO2312" s="184"/>
      <c r="BR2312" s="184"/>
      <c r="BS2312" s="184"/>
      <c r="BV2312" s="184"/>
      <c r="BW2312" s="184"/>
      <c r="BZ2312" s="184"/>
      <c r="CA2312" s="184"/>
      <c r="CD2312" s="184"/>
      <c r="CE2312" s="184"/>
      <c r="CL2312" s="183"/>
      <c r="CO2312" s="183"/>
      <c r="CP2312" s="183"/>
      <c r="CT2312" s="71"/>
    </row>
    <row r="2313" spans="6:98">
      <c r="F2313" s="183"/>
      <c r="S2313" s="184"/>
      <c r="T2313" s="184"/>
      <c r="U2313" s="184"/>
      <c r="V2313" s="184"/>
      <c r="W2313" s="184"/>
      <c r="X2313" s="184"/>
      <c r="Y2313" s="184"/>
      <c r="Z2313" s="184"/>
      <c r="AA2313" s="184"/>
      <c r="AB2313" s="184"/>
      <c r="AC2313" s="184"/>
      <c r="AD2313" s="184"/>
      <c r="AH2313" s="184"/>
      <c r="AI2313" s="184"/>
      <c r="AL2313" s="184"/>
      <c r="AM2313" s="184"/>
      <c r="AP2313" s="184"/>
      <c r="AQ2313" s="184"/>
      <c r="AT2313" s="184"/>
      <c r="AU2313" s="184"/>
      <c r="AX2313" s="184"/>
      <c r="AY2313" s="184"/>
      <c r="BB2313" s="184"/>
      <c r="BC2313" s="184"/>
      <c r="BF2313" s="184"/>
      <c r="BG2313" s="184"/>
      <c r="BJ2313" s="184"/>
      <c r="BK2313" s="184"/>
      <c r="BN2313" s="184"/>
      <c r="BO2313" s="184"/>
      <c r="BR2313" s="184"/>
      <c r="BS2313" s="184"/>
      <c r="BV2313" s="184"/>
      <c r="BW2313" s="184"/>
      <c r="BZ2313" s="184"/>
      <c r="CA2313" s="184"/>
      <c r="CD2313" s="184"/>
      <c r="CE2313" s="184"/>
      <c r="CL2313" s="183"/>
      <c r="CO2313" s="183"/>
      <c r="CP2313" s="183"/>
      <c r="CT2313" s="71"/>
    </row>
    <row r="2314" spans="6:98">
      <c r="F2314" s="183"/>
      <c r="S2314" s="184"/>
      <c r="T2314" s="184"/>
      <c r="U2314" s="184"/>
      <c r="V2314" s="184"/>
      <c r="W2314" s="184"/>
      <c r="X2314" s="184"/>
      <c r="Y2314" s="184"/>
      <c r="Z2314" s="184"/>
      <c r="AA2314" s="184"/>
      <c r="AB2314" s="184"/>
      <c r="AC2314" s="184"/>
      <c r="AD2314" s="184"/>
      <c r="AH2314" s="184"/>
      <c r="AI2314" s="184"/>
      <c r="AL2314" s="184"/>
      <c r="AM2314" s="184"/>
      <c r="AP2314" s="184"/>
      <c r="AQ2314" s="184"/>
      <c r="AT2314" s="184"/>
      <c r="AU2314" s="184"/>
      <c r="AX2314" s="184"/>
      <c r="AY2314" s="184"/>
      <c r="BB2314" s="184"/>
      <c r="BC2314" s="184"/>
      <c r="BF2314" s="184"/>
      <c r="BG2314" s="184"/>
      <c r="BJ2314" s="184"/>
      <c r="BK2314" s="184"/>
      <c r="BN2314" s="184"/>
      <c r="BO2314" s="184"/>
      <c r="BR2314" s="184"/>
      <c r="BS2314" s="184"/>
      <c r="BV2314" s="184"/>
      <c r="BW2314" s="184"/>
      <c r="BZ2314" s="184"/>
      <c r="CA2314" s="184"/>
      <c r="CD2314" s="184"/>
      <c r="CE2314" s="184"/>
      <c r="CL2314" s="183"/>
      <c r="CO2314" s="183"/>
      <c r="CP2314" s="183"/>
      <c r="CT2314" s="71"/>
    </row>
    <row r="2315" spans="6:98">
      <c r="F2315" s="183"/>
      <c r="S2315" s="184"/>
      <c r="T2315" s="184"/>
      <c r="U2315" s="184"/>
      <c r="V2315" s="184"/>
      <c r="W2315" s="184"/>
      <c r="X2315" s="184"/>
      <c r="Y2315" s="184"/>
      <c r="Z2315" s="184"/>
      <c r="AA2315" s="184"/>
      <c r="AB2315" s="184"/>
      <c r="AC2315" s="184"/>
      <c r="AD2315" s="184"/>
      <c r="AH2315" s="184"/>
      <c r="AI2315" s="184"/>
      <c r="AL2315" s="184"/>
      <c r="AM2315" s="184"/>
      <c r="AP2315" s="184"/>
      <c r="AQ2315" s="184"/>
      <c r="AT2315" s="184"/>
      <c r="AU2315" s="184"/>
      <c r="AX2315" s="184"/>
      <c r="AY2315" s="184"/>
      <c r="BB2315" s="184"/>
      <c r="BC2315" s="184"/>
      <c r="BF2315" s="184"/>
      <c r="BG2315" s="184"/>
      <c r="BJ2315" s="184"/>
      <c r="BK2315" s="184"/>
      <c r="BN2315" s="184"/>
      <c r="BO2315" s="184"/>
      <c r="BR2315" s="184"/>
      <c r="BS2315" s="184"/>
      <c r="BV2315" s="184"/>
      <c r="BW2315" s="184"/>
      <c r="BZ2315" s="184"/>
      <c r="CA2315" s="184"/>
      <c r="CD2315" s="184"/>
      <c r="CE2315" s="184"/>
      <c r="CL2315" s="183"/>
      <c r="CO2315" s="183"/>
      <c r="CP2315" s="183"/>
      <c r="CT2315" s="71"/>
    </row>
    <row r="2316" spans="6:98">
      <c r="F2316" s="183"/>
      <c r="S2316" s="184"/>
      <c r="T2316" s="184"/>
      <c r="U2316" s="184"/>
      <c r="V2316" s="184"/>
      <c r="W2316" s="184"/>
      <c r="X2316" s="184"/>
      <c r="Y2316" s="184"/>
      <c r="Z2316" s="184"/>
      <c r="AA2316" s="184"/>
      <c r="AB2316" s="184"/>
      <c r="AC2316" s="184"/>
      <c r="AD2316" s="184"/>
      <c r="AH2316" s="184"/>
      <c r="AI2316" s="184"/>
      <c r="AL2316" s="184"/>
      <c r="AM2316" s="184"/>
      <c r="AP2316" s="184"/>
      <c r="AQ2316" s="184"/>
      <c r="AT2316" s="184"/>
      <c r="AU2316" s="184"/>
      <c r="AX2316" s="184"/>
      <c r="AY2316" s="184"/>
      <c r="BB2316" s="184"/>
      <c r="BC2316" s="184"/>
      <c r="BF2316" s="184"/>
      <c r="BG2316" s="184"/>
      <c r="BJ2316" s="184"/>
      <c r="BK2316" s="184"/>
      <c r="BN2316" s="184"/>
      <c r="BO2316" s="184"/>
      <c r="BR2316" s="184"/>
      <c r="BS2316" s="184"/>
      <c r="BV2316" s="184"/>
      <c r="BW2316" s="184"/>
      <c r="BZ2316" s="184"/>
      <c r="CA2316" s="184"/>
      <c r="CD2316" s="184"/>
      <c r="CE2316" s="184"/>
      <c r="CL2316" s="183"/>
      <c r="CO2316" s="183"/>
      <c r="CP2316" s="183"/>
      <c r="CT2316" s="71"/>
    </row>
    <row r="2317" spans="6:98">
      <c r="F2317" s="183"/>
      <c r="S2317" s="184"/>
      <c r="T2317" s="184"/>
      <c r="U2317" s="184"/>
      <c r="V2317" s="184"/>
      <c r="W2317" s="184"/>
      <c r="X2317" s="184"/>
      <c r="Y2317" s="184"/>
      <c r="Z2317" s="184"/>
      <c r="AA2317" s="184"/>
      <c r="AB2317" s="184"/>
      <c r="AC2317" s="184"/>
      <c r="AD2317" s="184"/>
      <c r="AH2317" s="184"/>
      <c r="AI2317" s="184"/>
      <c r="AL2317" s="184"/>
      <c r="AM2317" s="184"/>
      <c r="AP2317" s="184"/>
      <c r="AQ2317" s="184"/>
      <c r="AT2317" s="184"/>
      <c r="AU2317" s="184"/>
      <c r="AX2317" s="184"/>
      <c r="AY2317" s="184"/>
      <c r="BB2317" s="184"/>
      <c r="BC2317" s="184"/>
      <c r="BF2317" s="184"/>
      <c r="BG2317" s="184"/>
      <c r="BJ2317" s="184"/>
      <c r="BK2317" s="184"/>
      <c r="BN2317" s="184"/>
      <c r="BO2317" s="184"/>
      <c r="BR2317" s="184"/>
      <c r="BS2317" s="184"/>
      <c r="BV2317" s="184"/>
      <c r="BW2317" s="184"/>
      <c r="BZ2317" s="184"/>
      <c r="CA2317" s="184"/>
      <c r="CD2317" s="184"/>
      <c r="CE2317" s="184"/>
      <c r="CL2317" s="183"/>
      <c r="CO2317" s="183"/>
      <c r="CP2317" s="183"/>
      <c r="CT2317" s="71"/>
    </row>
    <row r="2318" spans="6:98">
      <c r="F2318" s="183"/>
      <c r="S2318" s="184"/>
      <c r="T2318" s="184"/>
      <c r="U2318" s="184"/>
      <c r="V2318" s="184"/>
      <c r="W2318" s="184"/>
      <c r="X2318" s="184"/>
      <c r="Y2318" s="184"/>
      <c r="Z2318" s="184"/>
      <c r="AA2318" s="184"/>
      <c r="AB2318" s="184"/>
      <c r="AC2318" s="184"/>
      <c r="AD2318" s="184"/>
      <c r="AH2318" s="184"/>
      <c r="AI2318" s="184"/>
      <c r="AL2318" s="184"/>
      <c r="AM2318" s="184"/>
      <c r="AP2318" s="184"/>
      <c r="AQ2318" s="184"/>
      <c r="AT2318" s="184"/>
      <c r="AU2318" s="184"/>
      <c r="AX2318" s="184"/>
      <c r="AY2318" s="184"/>
      <c r="BB2318" s="184"/>
      <c r="BC2318" s="184"/>
      <c r="BF2318" s="184"/>
      <c r="BG2318" s="184"/>
      <c r="BJ2318" s="184"/>
      <c r="BK2318" s="184"/>
      <c r="BN2318" s="184"/>
      <c r="BO2318" s="184"/>
      <c r="BR2318" s="184"/>
      <c r="BS2318" s="184"/>
      <c r="BV2318" s="184"/>
      <c r="BW2318" s="184"/>
      <c r="BZ2318" s="184"/>
      <c r="CA2318" s="184"/>
      <c r="CD2318" s="184"/>
      <c r="CE2318" s="184"/>
      <c r="CL2318" s="183"/>
      <c r="CO2318" s="183"/>
      <c r="CP2318" s="183"/>
      <c r="CT2318" s="71"/>
    </row>
    <row r="2319" spans="6:98">
      <c r="F2319" s="183"/>
      <c r="S2319" s="184"/>
      <c r="T2319" s="184"/>
      <c r="U2319" s="184"/>
      <c r="V2319" s="184"/>
      <c r="W2319" s="184"/>
      <c r="X2319" s="184"/>
      <c r="Y2319" s="184"/>
      <c r="Z2319" s="184"/>
      <c r="AA2319" s="184"/>
      <c r="AB2319" s="184"/>
      <c r="AC2319" s="184"/>
      <c r="AD2319" s="184"/>
      <c r="AH2319" s="184"/>
      <c r="AI2319" s="184"/>
      <c r="AL2319" s="184"/>
      <c r="AM2319" s="184"/>
      <c r="AP2319" s="184"/>
      <c r="AQ2319" s="184"/>
      <c r="AT2319" s="184"/>
      <c r="AU2319" s="184"/>
      <c r="AX2319" s="184"/>
      <c r="AY2319" s="184"/>
      <c r="BB2319" s="184"/>
      <c r="BC2319" s="184"/>
      <c r="BF2319" s="184"/>
      <c r="BG2319" s="184"/>
      <c r="BJ2319" s="184"/>
      <c r="BK2319" s="184"/>
      <c r="BN2319" s="184"/>
      <c r="BO2319" s="184"/>
      <c r="BR2319" s="184"/>
      <c r="BS2319" s="184"/>
      <c r="BV2319" s="184"/>
      <c r="BW2319" s="184"/>
      <c r="BZ2319" s="184"/>
      <c r="CA2319" s="184"/>
      <c r="CD2319" s="184"/>
      <c r="CE2319" s="184"/>
      <c r="CL2319" s="183"/>
      <c r="CO2319" s="183"/>
      <c r="CP2319" s="183"/>
      <c r="CT2319" s="71"/>
    </row>
    <row r="2320" spans="6:98">
      <c r="F2320" s="183"/>
      <c r="S2320" s="184"/>
      <c r="T2320" s="184"/>
      <c r="U2320" s="184"/>
      <c r="V2320" s="184"/>
      <c r="W2320" s="184"/>
      <c r="X2320" s="184"/>
      <c r="Y2320" s="184"/>
      <c r="Z2320" s="184"/>
      <c r="AA2320" s="184"/>
      <c r="AB2320" s="184"/>
      <c r="AC2320" s="184"/>
      <c r="AD2320" s="184"/>
      <c r="AH2320" s="184"/>
      <c r="AI2320" s="184"/>
      <c r="AL2320" s="184"/>
      <c r="AM2320" s="184"/>
      <c r="AP2320" s="184"/>
      <c r="AQ2320" s="184"/>
      <c r="AT2320" s="184"/>
      <c r="AU2320" s="184"/>
      <c r="AX2320" s="184"/>
      <c r="AY2320" s="184"/>
      <c r="BB2320" s="184"/>
      <c r="BC2320" s="184"/>
      <c r="BF2320" s="184"/>
      <c r="BG2320" s="184"/>
      <c r="BJ2320" s="184"/>
      <c r="BK2320" s="184"/>
      <c r="BN2320" s="184"/>
      <c r="BO2320" s="184"/>
      <c r="BR2320" s="184"/>
      <c r="BS2320" s="184"/>
      <c r="BV2320" s="184"/>
      <c r="BW2320" s="184"/>
      <c r="BZ2320" s="184"/>
      <c r="CA2320" s="184"/>
      <c r="CD2320" s="184"/>
      <c r="CE2320" s="184"/>
      <c r="CL2320" s="183"/>
      <c r="CO2320" s="183"/>
      <c r="CP2320" s="183"/>
      <c r="CT2320" s="71"/>
    </row>
    <row r="2321" spans="6:98">
      <c r="F2321" s="183"/>
      <c r="S2321" s="184"/>
      <c r="T2321" s="184"/>
      <c r="U2321" s="184"/>
      <c r="V2321" s="184"/>
      <c r="W2321" s="184"/>
      <c r="X2321" s="184"/>
      <c r="Y2321" s="184"/>
      <c r="Z2321" s="184"/>
      <c r="AA2321" s="184"/>
      <c r="AB2321" s="184"/>
      <c r="AC2321" s="184"/>
      <c r="AD2321" s="184"/>
      <c r="AH2321" s="184"/>
      <c r="AI2321" s="184"/>
      <c r="AL2321" s="184"/>
      <c r="AM2321" s="184"/>
      <c r="AP2321" s="184"/>
      <c r="AQ2321" s="184"/>
      <c r="AT2321" s="184"/>
      <c r="AU2321" s="184"/>
      <c r="AX2321" s="184"/>
      <c r="AY2321" s="184"/>
      <c r="BB2321" s="184"/>
      <c r="BC2321" s="184"/>
      <c r="BF2321" s="184"/>
      <c r="BG2321" s="184"/>
      <c r="BJ2321" s="184"/>
      <c r="BK2321" s="184"/>
      <c r="BN2321" s="184"/>
      <c r="BO2321" s="184"/>
      <c r="BR2321" s="184"/>
      <c r="BS2321" s="184"/>
      <c r="BV2321" s="184"/>
      <c r="BW2321" s="184"/>
      <c r="BZ2321" s="184"/>
      <c r="CA2321" s="184"/>
      <c r="CD2321" s="184"/>
      <c r="CE2321" s="184"/>
      <c r="CL2321" s="183"/>
      <c r="CO2321" s="183"/>
      <c r="CP2321" s="183"/>
      <c r="CT2321" s="71"/>
    </row>
    <row r="2322" spans="6:98">
      <c r="F2322" s="183"/>
      <c r="S2322" s="184"/>
      <c r="T2322" s="184"/>
      <c r="U2322" s="184"/>
      <c r="V2322" s="184"/>
      <c r="W2322" s="184"/>
      <c r="X2322" s="184"/>
      <c r="Y2322" s="184"/>
      <c r="Z2322" s="184"/>
      <c r="AA2322" s="184"/>
      <c r="AB2322" s="184"/>
      <c r="AC2322" s="184"/>
      <c r="AD2322" s="184"/>
      <c r="AH2322" s="184"/>
      <c r="AI2322" s="184"/>
      <c r="AL2322" s="184"/>
      <c r="AM2322" s="184"/>
      <c r="AP2322" s="184"/>
      <c r="AQ2322" s="184"/>
      <c r="AT2322" s="184"/>
      <c r="AU2322" s="184"/>
      <c r="AX2322" s="184"/>
      <c r="AY2322" s="184"/>
      <c r="BB2322" s="184"/>
      <c r="BC2322" s="184"/>
      <c r="BF2322" s="184"/>
      <c r="BG2322" s="184"/>
      <c r="BJ2322" s="184"/>
      <c r="BK2322" s="184"/>
      <c r="BN2322" s="184"/>
      <c r="BO2322" s="184"/>
      <c r="BR2322" s="184"/>
      <c r="BS2322" s="184"/>
      <c r="BV2322" s="184"/>
      <c r="BW2322" s="184"/>
      <c r="BZ2322" s="184"/>
      <c r="CA2322" s="184"/>
      <c r="CD2322" s="184"/>
      <c r="CE2322" s="184"/>
      <c r="CL2322" s="183"/>
      <c r="CO2322" s="183"/>
      <c r="CP2322" s="183"/>
      <c r="CT2322" s="71"/>
    </row>
    <row r="2323" spans="6:98">
      <c r="F2323" s="183"/>
      <c r="S2323" s="184"/>
      <c r="T2323" s="184"/>
      <c r="U2323" s="184"/>
      <c r="V2323" s="184"/>
      <c r="W2323" s="184"/>
      <c r="X2323" s="184"/>
      <c r="Y2323" s="184"/>
      <c r="Z2323" s="184"/>
      <c r="AA2323" s="184"/>
      <c r="AB2323" s="184"/>
      <c r="AC2323" s="184"/>
      <c r="AD2323" s="184"/>
      <c r="AH2323" s="184"/>
      <c r="AI2323" s="184"/>
      <c r="AL2323" s="184"/>
      <c r="AM2323" s="184"/>
      <c r="AP2323" s="184"/>
      <c r="AQ2323" s="184"/>
      <c r="AT2323" s="184"/>
      <c r="AU2323" s="184"/>
      <c r="AX2323" s="184"/>
      <c r="AY2323" s="184"/>
      <c r="BB2323" s="184"/>
      <c r="BC2323" s="184"/>
      <c r="BF2323" s="184"/>
      <c r="BG2323" s="184"/>
      <c r="BJ2323" s="184"/>
      <c r="BK2323" s="184"/>
      <c r="BN2323" s="184"/>
      <c r="BO2323" s="184"/>
      <c r="BR2323" s="184"/>
      <c r="BS2323" s="184"/>
      <c r="BV2323" s="184"/>
      <c r="BW2323" s="184"/>
      <c r="BZ2323" s="184"/>
      <c r="CA2323" s="184"/>
      <c r="CD2323" s="184"/>
      <c r="CE2323" s="184"/>
      <c r="CL2323" s="183"/>
      <c r="CO2323" s="183"/>
      <c r="CP2323" s="183"/>
      <c r="CT2323" s="71"/>
    </row>
    <row r="2324" spans="6:98">
      <c r="F2324" s="183"/>
      <c r="S2324" s="184"/>
      <c r="T2324" s="184"/>
      <c r="U2324" s="184"/>
      <c r="V2324" s="184"/>
      <c r="W2324" s="184"/>
      <c r="X2324" s="184"/>
      <c r="Y2324" s="184"/>
      <c r="Z2324" s="184"/>
      <c r="AA2324" s="184"/>
      <c r="AB2324" s="184"/>
      <c r="AC2324" s="184"/>
      <c r="AD2324" s="184"/>
      <c r="AH2324" s="184"/>
      <c r="AI2324" s="184"/>
      <c r="AL2324" s="184"/>
      <c r="AM2324" s="184"/>
      <c r="AP2324" s="184"/>
      <c r="AQ2324" s="184"/>
      <c r="AT2324" s="184"/>
      <c r="AU2324" s="184"/>
      <c r="AX2324" s="184"/>
      <c r="AY2324" s="184"/>
      <c r="BB2324" s="184"/>
      <c r="BC2324" s="184"/>
      <c r="BF2324" s="184"/>
      <c r="BG2324" s="184"/>
      <c r="BJ2324" s="184"/>
      <c r="BK2324" s="184"/>
      <c r="BN2324" s="184"/>
      <c r="BO2324" s="184"/>
      <c r="BR2324" s="184"/>
      <c r="BS2324" s="184"/>
      <c r="BV2324" s="184"/>
      <c r="BW2324" s="184"/>
      <c r="BZ2324" s="184"/>
      <c r="CA2324" s="184"/>
      <c r="CD2324" s="184"/>
      <c r="CE2324" s="184"/>
      <c r="CL2324" s="183"/>
      <c r="CO2324" s="183"/>
      <c r="CP2324" s="183"/>
      <c r="CT2324" s="71"/>
    </row>
    <row r="2325" spans="6:98">
      <c r="F2325" s="183"/>
      <c r="S2325" s="184"/>
      <c r="T2325" s="184"/>
      <c r="U2325" s="184"/>
      <c r="V2325" s="184"/>
      <c r="W2325" s="184"/>
      <c r="X2325" s="184"/>
      <c r="Y2325" s="184"/>
      <c r="Z2325" s="184"/>
      <c r="AA2325" s="184"/>
      <c r="AB2325" s="184"/>
      <c r="AC2325" s="184"/>
      <c r="AD2325" s="184"/>
      <c r="AH2325" s="184"/>
      <c r="AI2325" s="184"/>
      <c r="AL2325" s="184"/>
      <c r="AM2325" s="184"/>
      <c r="AP2325" s="184"/>
      <c r="AQ2325" s="184"/>
      <c r="AT2325" s="184"/>
      <c r="AU2325" s="184"/>
      <c r="AX2325" s="184"/>
      <c r="AY2325" s="184"/>
      <c r="BB2325" s="184"/>
      <c r="BC2325" s="184"/>
      <c r="BF2325" s="184"/>
      <c r="BG2325" s="184"/>
      <c r="BJ2325" s="184"/>
      <c r="BK2325" s="184"/>
      <c r="BN2325" s="184"/>
      <c r="BO2325" s="184"/>
      <c r="BR2325" s="184"/>
      <c r="BS2325" s="184"/>
      <c r="BV2325" s="184"/>
      <c r="BW2325" s="184"/>
      <c r="BZ2325" s="184"/>
      <c r="CA2325" s="184"/>
      <c r="CD2325" s="184"/>
      <c r="CE2325" s="184"/>
      <c r="CL2325" s="183"/>
      <c r="CO2325" s="183"/>
      <c r="CP2325" s="183"/>
      <c r="CT2325" s="71"/>
    </row>
    <row r="2326" spans="6:98">
      <c r="F2326" s="183"/>
      <c r="S2326" s="184"/>
      <c r="T2326" s="184"/>
      <c r="U2326" s="184"/>
      <c r="V2326" s="184"/>
      <c r="W2326" s="184"/>
      <c r="X2326" s="184"/>
      <c r="Y2326" s="184"/>
      <c r="Z2326" s="184"/>
      <c r="AA2326" s="184"/>
      <c r="AB2326" s="184"/>
      <c r="AC2326" s="184"/>
      <c r="AD2326" s="184"/>
      <c r="AH2326" s="184"/>
      <c r="AI2326" s="184"/>
      <c r="AL2326" s="184"/>
      <c r="AM2326" s="184"/>
      <c r="AP2326" s="184"/>
      <c r="AQ2326" s="184"/>
      <c r="AT2326" s="184"/>
      <c r="AU2326" s="184"/>
      <c r="AX2326" s="184"/>
      <c r="AY2326" s="184"/>
      <c r="BB2326" s="184"/>
      <c r="BC2326" s="184"/>
      <c r="BF2326" s="184"/>
      <c r="BG2326" s="184"/>
      <c r="BJ2326" s="184"/>
      <c r="BK2326" s="184"/>
      <c r="BN2326" s="184"/>
      <c r="BO2326" s="184"/>
      <c r="BR2326" s="184"/>
      <c r="BS2326" s="184"/>
      <c r="BV2326" s="184"/>
      <c r="BW2326" s="184"/>
      <c r="BZ2326" s="184"/>
      <c r="CA2326" s="184"/>
      <c r="CD2326" s="184"/>
      <c r="CE2326" s="184"/>
      <c r="CL2326" s="183"/>
      <c r="CO2326" s="183"/>
      <c r="CP2326" s="183"/>
      <c r="CT2326" s="71"/>
    </row>
    <row r="2327" spans="6:98">
      <c r="F2327" s="183"/>
      <c r="S2327" s="184"/>
      <c r="T2327" s="184"/>
      <c r="U2327" s="184"/>
      <c r="V2327" s="184"/>
      <c r="W2327" s="184"/>
      <c r="X2327" s="184"/>
      <c r="Y2327" s="184"/>
      <c r="Z2327" s="184"/>
      <c r="AA2327" s="184"/>
      <c r="AB2327" s="184"/>
      <c r="AC2327" s="184"/>
      <c r="AD2327" s="184"/>
      <c r="AH2327" s="184"/>
      <c r="AI2327" s="184"/>
      <c r="AL2327" s="184"/>
      <c r="AM2327" s="184"/>
      <c r="AP2327" s="184"/>
      <c r="AQ2327" s="184"/>
      <c r="AT2327" s="184"/>
      <c r="AU2327" s="184"/>
      <c r="AX2327" s="184"/>
      <c r="AY2327" s="184"/>
      <c r="BB2327" s="184"/>
      <c r="BC2327" s="184"/>
      <c r="BF2327" s="184"/>
      <c r="BG2327" s="184"/>
      <c r="BJ2327" s="184"/>
      <c r="BK2327" s="184"/>
      <c r="BN2327" s="184"/>
      <c r="BO2327" s="184"/>
      <c r="BR2327" s="184"/>
      <c r="BS2327" s="184"/>
      <c r="BV2327" s="184"/>
      <c r="BW2327" s="184"/>
      <c r="BZ2327" s="184"/>
      <c r="CA2327" s="184"/>
      <c r="CD2327" s="184"/>
      <c r="CE2327" s="184"/>
      <c r="CL2327" s="183"/>
      <c r="CO2327" s="183"/>
      <c r="CP2327" s="183"/>
      <c r="CT2327" s="71"/>
    </row>
    <row r="2328" spans="6:98">
      <c r="F2328" s="183"/>
      <c r="S2328" s="184"/>
      <c r="T2328" s="184"/>
      <c r="U2328" s="184"/>
      <c r="V2328" s="184"/>
      <c r="W2328" s="184"/>
      <c r="X2328" s="184"/>
      <c r="Y2328" s="184"/>
      <c r="Z2328" s="184"/>
      <c r="AA2328" s="184"/>
      <c r="AB2328" s="184"/>
      <c r="AC2328" s="184"/>
      <c r="AD2328" s="184"/>
      <c r="AH2328" s="184"/>
      <c r="AI2328" s="184"/>
      <c r="AL2328" s="184"/>
      <c r="AM2328" s="184"/>
      <c r="AP2328" s="184"/>
      <c r="AQ2328" s="184"/>
      <c r="AT2328" s="184"/>
      <c r="AU2328" s="184"/>
      <c r="AX2328" s="184"/>
      <c r="AY2328" s="184"/>
      <c r="BB2328" s="184"/>
      <c r="BC2328" s="184"/>
      <c r="BF2328" s="184"/>
      <c r="BG2328" s="184"/>
      <c r="BJ2328" s="184"/>
      <c r="BK2328" s="184"/>
      <c r="BN2328" s="184"/>
      <c r="BO2328" s="184"/>
      <c r="BR2328" s="184"/>
      <c r="BS2328" s="184"/>
      <c r="BV2328" s="184"/>
      <c r="BW2328" s="184"/>
      <c r="BZ2328" s="184"/>
      <c r="CA2328" s="184"/>
      <c r="CD2328" s="184"/>
      <c r="CE2328" s="184"/>
      <c r="CL2328" s="183"/>
      <c r="CO2328" s="183"/>
      <c r="CP2328" s="183"/>
      <c r="CT2328" s="71"/>
    </row>
    <row r="2329" spans="6:98">
      <c r="F2329" s="183"/>
      <c r="S2329" s="184"/>
      <c r="T2329" s="184"/>
      <c r="U2329" s="184"/>
      <c r="V2329" s="184"/>
      <c r="W2329" s="184"/>
      <c r="X2329" s="184"/>
      <c r="Y2329" s="184"/>
      <c r="Z2329" s="184"/>
      <c r="AA2329" s="184"/>
      <c r="AB2329" s="184"/>
      <c r="AC2329" s="184"/>
      <c r="AD2329" s="184"/>
      <c r="AH2329" s="184"/>
      <c r="AI2329" s="184"/>
      <c r="AL2329" s="184"/>
      <c r="AM2329" s="184"/>
      <c r="AP2329" s="184"/>
      <c r="AQ2329" s="184"/>
      <c r="AT2329" s="184"/>
      <c r="AU2329" s="184"/>
      <c r="AX2329" s="184"/>
      <c r="AY2329" s="184"/>
      <c r="BB2329" s="184"/>
      <c r="BC2329" s="184"/>
      <c r="BF2329" s="184"/>
      <c r="BG2329" s="184"/>
      <c r="BJ2329" s="184"/>
      <c r="BK2329" s="184"/>
      <c r="BN2329" s="184"/>
      <c r="BO2329" s="184"/>
      <c r="BR2329" s="184"/>
      <c r="BS2329" s="184"/>
      <c r="BV2329" s="184"/>
      <c r="BW2329" s="184"/>
      <c r="BZ2329" s="184"/>
      <c r="CA2329" s="184"/>
      <c r="CD2329" s="184"/>
      <c r="CE2329" s="184"/>
      <c r="CL2329" s="183"/>
      <c r="CO2329" s="183"/>
      <c r="CP2329" s="183"/>
      <c r="CT2329" s="71"/>
    </row>
    <row r="2330" spans="6:98">
      <c r="F2330" s="183"/>
      <c r="S2330" s="184"/>
      <c r="T2330" s="184"/>
      <c r="U2330" s="184"/>
      <c r="V2330" s="184"/>
      <c r="W2330" s="184"/>
      <c r="X2330" s="184"/>
      <c r="Y2330" s="184"/>
      <c r="Z2330" s="184"/>
      <c r="AA2330" s="184"/>
      <c r="AB2330" s="184"/>
      <c r="AC2330" s="184"/>
      <c r="AD2330" s="184"/>
      <c r="AH2330" s="184"/>
      <c r="AI2330" s="184"/>
      <c r="AL2330" s="184"/>
      <c r="AM2330" s="184"/>
      <c r="AP2330" s="184"/>
      <c r="AQ2330" s="184"/>
      <c r="AT2330" s="184"/>
      <c r="AU2330" s="184"/>
      <c r="AX2330" s="184"/>
      <c r="AY2330" s="184"/>
      <c r="BB2330" s="184"/>
      <c r="BC2330" s="184"/>
      <c r="BF2330" s="184"/>
      <c r="BG2330" s="184"/>
      <c r="BJ2330" s="184"/>
      <c r="BK2330" s="184"/>
      <c r="BN2330" s="184"/>
      <c r="BO2330" s="184"/>
      <c r="BR2330" s="184"/>
      <c r="BS2330" s="184"/>
      <c r="BV2330" s="184"/>
      <c r="BW2330" s="184"/>
      <c r="BZ2330" s="184"/>
      <c r="CA2330" s="184"/>
      <c r="CD2330" s="184"/>
      <c r="CE2330" s="184"/>
      <c r="CL2330" s="183"/>
      <c r="CO2330" s="183"/>
      <c r="CP2330" s="183"/>
      <c r="CT2330" s="71"/>
    </row>
    <row r="2331" spans="6:98">
      <c r="F2331" s="183"/>
      <c r="S2331" s="184"/>
      <c r="T2331" s="184"/>
      <c r="U2331" s="184"/>
      <c r="V2331" s="184"/>
      <c r="W2331" s="184"/>
      <c r="X2331" s="184"/>
      <c r="Y2331" s="184"/>
      <c r="Z2331" s="184"/>
      <c r="AA2331" s="184"/>
      <c r="AB2331" s="184"/>
      <c r="AC2331" s="184"/>
      <c r="AD2331" s="184"/>
      <c r="AH2331" s="184"/>
      <c r="AI2331" s="184"/>
      <c r="AL2331" s="184"/>
      <c r="AM2331" s="184"/>
      <c r="AP2331" s="184"/>
      <c r="AQ2331" s="184"/>
      <c r="AT2331" s="184"/>
      <c r="AU2331" s="184"/>
      <c r="AX2331" s="184"/>
      <c r="AY2331" s="184"/>
      <c r="BB2331" s="184"/>
      <c r="BC2331" s="184"/>
      <c r="BF2331" s="184"/>
      <c r="BG2331" s="184"/>
      <c r="BJ2331" s="184"/>
      <c r="BK2331" s="184"/>
      <c r="BN2331" s="184"/>
      <c r="BO2331" s="184"/>
      <c r="BR2331" s="184"/>
      <c r="BS2331" s="184"/>
      <c r="BV2331" s="184"/>
      <c r="BW2331" s="184"/>
      <c r="BZ2331" s="184"/>
      <c r="CA2331" s="184"/>
      <c r="CD2331" s="184"/>
      <c r="CE2331" s="184"/>
      <c r="CL2331" s="183"/>
      <c r="CO2331" s="183"/>
      <c r="CP2331" s="183"/>
      <c r="CT2331" s="71"/>
    </row>
    <row r="2332" spans="6:98">
      <c r="F2332" s="183"/>
      <c r="S2332" s="184"/>
      <c r="T2332" s="184"/>
      <c r="U2332" s="184"/>
      <c r="V2332" s="184"/>
      <c r="W2332" s="184"/>
      <c r="X2332" s="184"/>
      <c r="Y2332" s="184"/>
      <c r="Z2332" s="184"/>
      <c r="AA2332" s="184"/>
      <c r="AB2332" s="184"/>
      <c r="AC2332" s="184"/>
      <c r="AD2332" s="184"/>
      <c r="AH2332" s="184"/>
      <c r="AI2332" s="184"/>
      <c r="AL2332" s="184"/>
      <c r="AM2332" s="184"/>
      <c r="AP2332" s="184"/>
      <c r="AQ2332" s="184"/>
      <c r="AT2332" s="184"/>
      <c r="AU2332" s="184"/>
      <c r="AX2332" s="184"/>
      <c r="AY2332" s="184"/>
      <c r="BB2332" s="184"/>
      <c r="BC2332" s="184"/>
      <c r="BF2332" s="184"/>
      <c r="BG2332" s="184"/>
      <c r="BJ2332" s="184"/>
      <c r="BK2332" s="184"/>
      <c r="BN2332" s="184"/>
      <c r="BO2332" s="184"/>
      <c r="BR2332" s="184"/>
      <c r="BS2332" s="184"/>
      <c r="BV2332" s="184"/>
      <c r="BW2332" s="184"/>
      <c r="BZ2332" s="184"/>
      <c r="CA2332" s="184"/>
      <c r="CD2332" s="184"/>
      <c r="CE2332" s="184"/>
      <c r="CL2332" s="183"/>
      <c r="CO2332" s="183"/>
      <c r="CP2332" s="183"/>
      <c r="CT2332" s="71"/>
    </row>
    <row r="2333" spans="6:98">
      <c r="F2333" s="183"/>
      <c r="S2333" s="184"/>
      <c r="T2333" s="184"/>
      <c r="U2333" s="184"/>
      <c r="V2333" s="184"/>
      <c r="W2333" s="184"/>
      <c r="X2333" s="184"/>
      <c r="Y2333" s="184"/>
      <c r="Z2333" s="184"/>
      <c r="AA2333" s="184"/>
      <c r="AB2333" s="184"/>
      <c r="AC2333" s="184"/>
      <c r="AD2333" s="184"/>
      <c r="AH2333" s="184"/>
      <c r="AI2333" s="184"/>
      <c r="AL2333" s="184"/>
      <c r="AM2333" s="184"/>
      <c r="AP2333" s="184"/>
      <c r="AQ2333" s="184"/>
      <c r="AT2333" s="184"/>
      <c r="AU2333" s="184"/>
      <c r="AX2333" s="184"/>
      <c r="AY2333" s="184"/>
      <c r="BB2333" s="184"/>
      <c r="BC2333" s="184"/>
      <c r="BF2333" s="184"/>
      <c r="BG2333" s="184"/>
      <c r="BJ2333" s="184"/>
      <c r="BK2333" s="184"/>
      <c r="BN2333" s="184"/>
      <c r="BO2333" s="184"/>
      <c r="BR2333" s="184"/>
      <c r="BS2333" s="184"/>
      <c r="BV2333" s="184"/>
      <c r="BW2333" s="184"/>
      <c r="BZ2333" s="184"/>
      <c r="CA2333" s="184"/>
      <c r="CD2333" s="184"/>
      <c r="CE2333" s="184"/>
      <c r="CL2333" s="183"/>
      <c r="CO2333" s="183"/>
      <c r="CP2333" s="183"/>
      <c r="CT2333" s="71"/>
    </row>
    <row r="2334" spans="6:98">
      <c r="F2334" s="183"/>
      <c r="S2334" s="184"/>
      <c r="T2334" s="184"/>
      <c r="U2334" s="184"/>
      <c r="V2334" s="184"/>
      <c r="W2334" s="184"/>
      <c r="X2334" s="184"/>
      <c r="Y2334" s="184"/>
      <c r="Z2334" s="184"/>
      <c r="AA2334" s="184"/>
      <c r="AB2334" s="184"/>
      <c r="AC2334" s="184"/>
      <c r="AD2334" s="184"/>
      <c r="AH2334" s="184"/>
      <c r="AI2334" s="184"/>
      <c r="AL2334" s="184"/>
      <c r="AM2334" s="184"/>
      <c r="AP2334" s="184"/>
      <c r="AQ2334" s="184"/>
      <c r="AT2334" s="184"/>
      <c r="AU2334" s="184"/>
      <c r="AX2334" s="184"/>
      <c r="AY2334" s="184"/>
      <c r="BB2334" s="184"/>
      <c r="BC2334" s="184"/>
      <c r="BF2334" s="184"/>
      <c r="BG2334" s="184"/>
      <c r="BJ2334" s="184"/>
      <c r="BK2334" s="184"/>
      <c r="BN2334" s="184"/>
      <c r="BO2334" s="184"/>
      <c r="BR2334" s="184"/>
      <c r="BS2334" s="184"/>
      <c r="BV2334" s="184"/>
      <c r="BW2334" s="184"/>
      <c r="BZ2334" s="184"/>
      <c r="CA2334" s="184"/>
      <c r="CD2334" s="184"/>
      <c r="CE2334" s="184"/>
      <c r="CL2334" s="183"/>
      <c r="CO2334" s="183"/>
      <c r="CP2334" s="183"/>
      <c r="CT2334" s="71"/>
    </row>
    <row r="2335" spans="6:98">
      <c r="F2335" s="183"/>
      <c r="S2335" s="184"/>
      <c r="T2335" s="184"/>
      <c r="U2335" s="184"/>
      <c r="V2335" s="184"/>
      <c r="W2335" s="184"/>
      <c r="X2335" s="184"/>
      <c r="Y2335" s="184"/>
      <c r="Z2335" s="184"/>
      <c r="AA2335" s="184"/>
      <c r="AB2335" s="184"/>
      <c r="AC2335" s="184"/>
      <c r="AD2335" s="184"/>
      <c r="AH2335" s="184"/>
      <c r="AI2335" s="184"/>
      <c r="AL2335" s="184"/>
      <c r="AM2335" s="184"/>
      <c r="AP2335" s="184"/>
      <c r="AQ2335" s="184"/>
      <c r="AT2335" s="184"/>
      <c r="AU2335" s="184"/>
      <c r="AX2335" s="184"/>
      <c r="AY2335" s="184"/>
      <c r="BB2335" s="184"/>
      <c r="BC2335" s="184"/>
      <c r="BF2335" s="184"/>
      <c r="BG2335" s="184"/>
      <c r="BJ2335" s="184"/>
      <c r="BK2335" s="184"/>
      <c r="BN2335" s="184"/>
      <c r="BO2335" s="184"/>
      <c r="BR2335" s="184"/>
      <c r="BS2335" s="184"/>
      <c r="BV2335" s="184"/>
      <c r="BW2335" s="184"/>
      <c r="BZ2335" s="184"/>
      <c r="CA2335" s="184"/>
      <c r="CD2335" s="184"/>
      <c r="CE2335" s="184"/>
      <c r="CL2335" s="183"/>
      <c r="CO2335" s="183"/>
      <c r="CP2335" s="183"/>
      <c r="CT2335" s="71"/>
    </row>
    <row r="2336" spans="6:98">
      <c r="F2336" s="183"/>
      <c r="S2336" s="184"/>
      <c r="T2336" s="184"/>
      <c r="U2336" s="184"/>
      <c r="V2336" s="184"/>
      <c r="W2336" s="184"/>
      <c r="X2336" s="184"/>
      <c r="Y2336" s="184"/>
      <c r="Z2336" s="184"/>
      <c r="AA2336" s="184"/>
      <c r="AB2336" s="184"/>
      <c r="AC2336" s="184"/>
      <c r="AD2336" s="184"/>
      <c r="AH2336" s="184"/>
      <c r="AI2336" s="184"/>
      <c r="AL2336" s="184"/>
      <c r="AM2336" s="184"/>
      <c r="AP2336" s="184"/>
      <c r="AQ2336" s="184"/>
      <c r="AT2336" s="184"/>
      <c r="AU2336" s="184"/>
      <c r="AX2336" s="184"/>
      <c r="AY2336" s="184"/>
      <c r="BB2336" s="184"/>
      <c r="BC2336" s="184"/>
      <c r="BF2336" s="184"/>
      <c r="BG2336" s="184"/>
      <c r="BJ2336" s="184"/>
      <c r="BK2336" s="184"/>
      <c r="BN2336" s="184"/>
      <c r="BO2336" s="184"/>
      <c r="BR2336" s="184"/>
      <c r="BS2336" s="184"/>
      <c r="BV2336" s="184"/>
      <c r="BW2336" s="184"/>
      <c r="BZ2336" s="184"/>
      <c r="CA2336" s="184"/>
      <c r="CD2336" s="184"/>
      <c r="CE2336" s="184"/>
      <c r="CL2336" s="183"/>
      <c r="CO2336" s="183"/>
      <c r="CP2336" s="183"/>
      <c r="CT2336" s="71"/>
    </row>
    <row r="2337" spans="6:98">
      <c r="F2337" s="183"/>
      <c r="S2337" s="184"/>
      <c r="T2337" s="184"/>
      <c r="U2337" s="184"/>
      <c r="V2337" s="184"/>
      <c r="W2337" s="184"/>
      <c r="X2337" s="184"/>
      <c r="Y2337" s="184"/>
      <c r="Z2337" s="184"/>
      <c r="AA2337" s="184"/>
      <c r="AB2337" s="184"/>
      <c r="AC2337" s="184"/>
      <c r="AD2337" s="184"/>
      <c r="AH2337" s="184"/>
      <c r="AI2337" s="184"/>
      <c r="AL2337" s="184"/>
      <c r="AM2337" s="184"/>
      <c r="AP2337" s="184"/>
      <c r="AQ2337" s="184"/>
      <c r="AT2337" s="184"/>
      <c r="AU2337" s="184"/>
      <c r="AX2337" s="184"/>
      <c r="AY2337" s="184"/>
      <c r="BB2337" s="184"/>
      <c r="BC2337" s="184"/>
      <c r="BF2337" s="184"/>
      <c r="BG2337" s="184"/>
      <c r="BJ2337" s="184"/>
      <c r="BK2337" s="184"/>
      <c r="BN2337" s="184"/>
      <c r="BO2337" s="184"/>
      <c r="BR2337" s="184"/>
      <c r="BS2337" s="184"/>
      <c r="BV2337" s="184"/>
      <c r="BW2337" s="184"/>
      <c r="BZ2337" s="184"/>
      <c r="CA2337" s="184"/>
      <c r="CD2337" s="184"/>
      <c r="CE2337" s="184"/>
      <c r="CL2337" s="183"/>
      <c r="CO2337" s="183"/>
      <c r="CP2337" s="183"/>
      <c r="CT2337" s="71"/>
    </row>
    <row r="2338" spans="6:98">
      <c r="F2338" s="183"/>
      <c r="S2338" s="184"/>
      <c r="T2338" s="184"/>
      <c r="U2338" s="184"/>
      <c r="V2338" s="184"/>
      <c r="W2338" s="184"/>
      <c r="X2338" s="184"/>
      <c r="Y2338" s="184"/>
      <c r="Z2338" s="184"/>
      <c r="AA2338" s="184"/>
      <c r="AB2338" s="184"/>
      <c r="AC2338" s="184"/>
      <c r="AD2338" s="184"/>
      <c r="AH2338" s="184"/>
      <c r="AI2338" s="184"/>
      <c r="AL2338" s="184"/>
      <c r="AM2338" s="184"/>
      <c r="AP2338" s="184"/>
      <c r="AQ2338" s="184"/>
      <c r="AT2338" s="184"/>
      <c r="AU2338" s="184"/>
      <c r="AX2338" s="184"/>
      <c r="AY2338" s="184"/>
      <c r="BB2338" s="184"/>
      <c r="BC2338" s="184"/>
      <c r="BF2338" s="184"/>
      <c r="BG2338" s="184"/>
      <c r="BJ2338" s="184"/>
      <c r="BK2338" s="184"/>
      <c r="BN2338" s="184"/>
      <c r="BO2338" s="184"/>
      <c r="BR2338" s="184"/>
      <c r="BS2338" s="184"/>
      <c r="BV2338" s="184"/>
      <c r="BW2338" s="184"/>
      <c r="BZ2338" s="184"/>
      <c r="CA2338" s="184"/>
      <c r="CD2338" s="184"/>
      <c r="CE2338" s="184"/>
      <c r="CL2338" s="183"/>
      <c r="CO2338" s="183"/>
      <c r="CP2338" s="183"/>
      <c r="CT2338" s="71"/>
    </row>
    <row r="2339" spans="6:98">
      <c r="F2339" s="183"/>
      <c r="S2339" s="184"/>
      <c r="T2339" s="184"/>
      <c r="U2339" s="184"/>
      <c r="V2339" s="184"/>
      <c r="W2339" s="184"/>
      <c r="X2339" s="184"/>
      <c r="Y2339" s="184"/>
      <c r="Z2339" s="184"/>
      <c r="AA2339" s="184"/>
      <c r="AB2339" s="184"/>
      <c r="AC2339" s="184"/>
      <c r="AD2339" s="184"/>
      <c r="AH2339" s="184"/>
      <c r="AI2339" s="184"/>
      <c r="AL2339" s="184"/>
      <c r="AM2339" s="184"/>
      <c r="AP2339" s="184"/>
      <c r="AQ2339" s="184"/>
      <c r="AT2339" s="184"/>
      <c r="AU2339" s="184"/>
      <c r="AX2339" s="184"/>
      <c r="AY2339" s="184"/>
      <c r="BB2339" s="184"/>
      <c r="BC2339" s="184"/>
      <c r="BF2339" s="184"/>
      <c r="BG2339" s="184"/>
      <c r="BJ2339" s="184"/>
      <c r="BK2339" s="184"/>
      <c r="BN2339" s="184"/>
      <c r="BO2339" s="184"/>
      <c r="BR2339" s="184"/>
      <c r="BS2339" s="184"/>
      <c r="BV2339" s="184"/>
      <c r="BW2339" s="184"/>
      <c r="BZ2339" s="184"/>
      <c r="CA2339" s="184"/>
      <c r="CD2339" s="184"/>
      <c r="CE2339" s="184"/>
      <c r="CL2339" s="183"/>
      <c r="CO2339" s="183"/>
      <c r="CP2339" s="183"/>
      <c r="CT2339" s="71"/>
    </row>
    <row r="2340" spans="6:98">
      <c r="F2340" s="183"/>
      <c r="S2340" s="184"/>
      <c r="T2340" s="184"/>
      <c r="U2340" s="184"/>
      <c r="V2340" s="184"/>
      <c r="W2340" s="184"/>
      <c r="X2340" s="184"/>
      <c r="Y2340" s="184"/>
      <c r="Z2340" s="184"/>
      <c r="AA2340" s="184"/>
      <c r="AB2340" s="184"/>
      <c r="AC2340" s="184"/>
      <c r="AD2340" s="184"/>
      <c r="AH2340" s="184"/>
      <c r="AI2340" s="184"/>
      <c r="AL2340" s="184"/>
      <c r="AM2340" s="184"/>
      <c r="AP2340" s="184"/>
      <c r="AQ2340" s="184"/>
      <c r="AT2340" s="184"/>
      <c r="AU2340" s="184"/>
      <c r="AX2340" s="184"/>
      <c r="AY2340" s="184"/>
      <c r="BB2340" s="184"/>
      <c r="BC2340" s="184"/>
      <c r="BF2340" s="184"/>
      <c r="BG2340" s="184"/>
      <c r="BJ2340" s="184"/>
      <c r="BK2340" s="184"/>
      <c r="BN2340" s="184"/>
      <c r="BO2340" s="184"/>
      <c r="BR2340" s="184"/>
      <c r="BS2340" s="184"/>
      <c r="BV2340" s="184"/>
      <c r="BW2340" s="184"/>
      <c r="BZ2340" s="184"/>
      <c r="CA2340" s="184"/>
      <c r="CD2340" s="184"/>
      <c r="CE2340" s="184"/>
      <c r="CL2340" s="183"/>
      <c r="CO2340" s="183"/>
      <c r="CP2340" s="183"/>
      <c r="CT2340" s="71"/>
    </row>
    <row r="2341" spans="6:98">
      <c r="F2341" s="183"/>
      <c r="S2341" s="184"/>
      <c r="T2341" s="184"/>
      <c r="U2341" s="184"/>
      <c r="V2341" s="184"/>
      <c r="W2341" s="184"/>
      <c r="X2341" s="184"/>
      <c r="Y2341" s="184"/>
      <c r="Z2341" s="184"/>
      <c r="AA2341" s="184"/>
      <c r="AB2341" s="184"/>
      <c r="AC2341" s="184"/>
      <c r="AD2341" s="184"/>
      <c r="AH2341" s="184"/>
      <c r="AI2341" s="184"/>
      <c r="AL2341" s="184"/>
      <c r="AM2341" s="184"/>
      <c r="AP2341" s="184"/>
      <c r="AQ2341" s="184"/>
      <c r="AT2341" s="184"/>
      <c r="AU2341" s="184"/>
      <c r="AX2341" s="184"/>
      <c r="AY2341" s="184"/>
      <c r="BB2341" s="184"/>
      <c r="BC2341" s="184"/>
      <c r="BF2341" s="184"/>
      <c r="BG2341" s="184"/>
      <c r="BJ2341" s="184"/>
      <c r="BK2341" s="184"/>
      <c r="BN2341" s="184"/>
      <c r="BO2341" s="184"/>
      <c r="BR2341" s="184"/>
      <c r="BS2341" s="184"/>
      <c r="BV2341" s="184"/>
      <c r="BW2341" s="184"/>
      <c r="BZ2341" s="184"/>
      <c r="CA2341" s="184"/>
      <c r="CD2341" s="184"/>
      <c r="CE2341" s="184"/>
      <c r="CL2341" s="183"/>
      <c r="CO2341" s="183"/>
      <c r="CP2341" s="183"/>
      <c r="CT2341" s="71"/>
    </row>
    <row r="2342" spans="6:98">
      <c r="F2342" s="183"/>
      <c r="S2342" s="184"/>
      <c r="T2342" s="184"/>
      <c r="U2342" s="184"/>
      <c r="V2342" s="184"/>
      <c r="W2342" s="184"/>
      <c r="X2342" s="184"/>
      <c r="Y2342" s="184"/>
      <c r="Z2342" s="184"/>
      <c r="AA2342" s="184"/>
      <c r="AB2342" s="184"/>
      <c r="AC2342" s="184"/>
      <c r="AD2342" s="184"/>
      <c r="AH2342" s="184"/>
      <c r="AI2342" s="184"/>
      <c r="AL2342" s="184"/>
      <c r="AM2342" s="184"/>
      <c r="AP2342" s="184"/>
      <c r="AQ2342" s="184"/>
      <c r="AT2342" s="184"/>
      <c r="AU2342" s="184"/>
      <c r="AX2342" s="184"/>
      <c r="AY2342" s="184"/>
      <c r="BB2342" s="184"/>
      <c r="BC2342" s="184"/>
      <c r="BF2342" s="184"/>
      <c r="BG2342" s="184"/>
      <c r="BJ2342" s="184"/>
      <c r="BK2342" s="184"/>
      <c r="BN2342" s="184"/>
      <c r="BO2342" s="184"/>
      <c r="BR2342" s="184"/>
      <c r="BS2342" s="184"/>
      <c r="BV2342" s="184"/>
      <c r="BW2342" s="184"/>
      <c r="BZ2342" s="184"/>
      <c r="CA2342" s="184"/>
      <c r="CD2342" s="184"/>
      <c r="CE2342" s="184"/>
      <c r="CL2342" s="183"/>
      <c r="CO2342" s="183"/>
      <c r="CP2342" s="183"/>
      <c r="CT2342" s="71"/>
    </row>
    <row r="2343" spans="6:98">
      <c r="F2343" s="183"/>
      <c r="S2343" s="184"/>
      <c r="T2343" s="184"/>
      <c r="U2343" s="184"/>
      <c r="V2343" s="184"/>
      <c r="W2343" s="184"/>
      <c r="X2343" s="184"/>
      <c r="Y2343" s="184"/>
      <c r="Z2343" s="184"/>
      <c r="AA2343" s="184"/>
      <c r="AB2343" s="184"/>
      <c r="AC2343" s="184"/>
      <c r="AD2343" s="184"/>
      <c r="AH2343" s="184"/>
      <c r="AI2343" s="184"/>
      <c r="AL2343" s="184"/>
      <c r="AM2343" s="184"/>
      <c r="AP2343" s="184"/>
      <c r="AQ2343" s="184"/>
      <c r="AT2343" s="184"/>
      <c r="AU2343" s="184"/>
      <c r="AX2343" s="184"/>
      <c r="AY2343" s="184"/>
      <c r="BB2343" s="184"/>
      <c r="BC2343" s="184"/>
      <c r="BF2343" s="184"/>
      <c r="BG2343" s="184"/>
      <c r="BJ2343" s="184"/>
      <c r="BK2343" s="184"/>
      <c r="BN2343" s="184"/>
      <c r="BO2343" s="184"/>
      <c r="BR2343" s="184"/>
      <c r="BS2343" s="184"/>
      <c r="BV2343" s="184"/>
      <c r="BW2343" s="184"/>
      <c r="BZ2343" s="184"/>
      <c r="CA2343" s="184"/>
      <c r="CD2343" s="184"/>
      <c r="CE2343" s="184"/>
      <c r="CL2343" s="183"/>
      <c r="CO2343" s="183"/>
      <c r="CP2343" s="183"/>
      <c r="CT2343" s="71"/>
    </row>
    <row r="2344" spans="6:98">
      <c r="F2344" s="183"/>
      <c r="S2344" s="184"/>
      <c r="T2344" s="184"/>
      <c r="U2344" s="184"/>
      <c r="V2344" s="184"/>
      <c r="W2344" s="184"/>
      <c r="X2344" s="184"/>
      <c r="Y2344" s="184"/>
      <c r="Z2344" s="184"/>
      <c r="AA2344" s="184"/>
      <c r="AB2344" s="184"/>
      <c r="AC2344" s="184"/>
      <c r="AD2344" s="184"/>
      <c r="AH2344" s="184"/>
      <c r="AI2344" s="184"/>
      <c r="AL2344" s="184"/>
      <c r="AM2344" s="184"/>
      <c r="AP2344" s="184"/>
      <c r="AQ2344" s="184"/>
      <c r="AT2344" s="184"/>
      <c r="AU2344" s="184"/>
      <c r="AX2344" s="184"/>
      <c r="AY2344" s="184"/>
      <c r="BB2344" s="184"/>
      <c r="BC2344" s="184"/>
      <c r="BF2344" s="184"/>
      <c r="BG2344" s="184"/>
      <c r="BJ2344" s="184"/>
      <c r="BK2344" s="184"/>
      <c r="BN2344" s="184"/>
      <c r="BO2344" s="184"/>
      <c r="BR2344" s="184"/>
      <c r="BS2344" s="184"/>
      <c r="BV2344" s="184"/>
      <c r="BW2344" s="184"/>
      <c r="BZ2344" s="184"/>
      <c r="CA2344" s="184"/>
      <c r="CD2344" s="184"/>
      <c r="CE2344" s="184"/>
      <c r="CL2344" s="183"/>
      <c r="CO2344" s="183"/>
      <c r="CP2344" s="183"/>
      <c r="CT2344" s="71"/>
    </row>
    <row r="2345" spans="6:98">
      <c r="F2345" s="183"/>
      <c r="S2345" s="184"/>
      <c r="T2345" s="184"/>
      <c r="U2345" s="184"/>
      <c r="V2345" s="184"/>
      <c r="W2345" s="184"/>
      <c r="X2345" s="184"/>
      <c r="Y2345" s="184"/>
      <c r="Z2345" s="184"/>
      <c r="AA2345" s="184"/>
      <c r="AB2345" s="184"/>
      <c r="AC2345" s="184"/>
      <c r="AD2345" s="184"/>
      <c r="AH2345" s="184"/>
      <c r="AI2345" s="184"/>
      <c r="AL2345" s="184"/>
      <c r="AM2345" s="184"/>
      <c r="AP2345" s="184"/>
      <c r="AQ2345" s="184"/>
      <c r="AT2345" s="184"/>
      <c r="AU2345" s="184"/>
      <c r="AX2345" s="184"/>
      <c r="AY2345" s="184"/>
      <c r="BB2345" s="184"/>
      <c r="BC2345" s="184"/>
      <c r="BF2345" s="184"/>
      <c r="BG2345" s="184"/>
      <c r="BJ2345" s="184"/>
      <c r="BK2345" s="184"/>
      <c r="BN2345" s="184"/>
      <c r="BO2345" s="184"/>
      <c r="BR2345" s="184"/>
      <c r="BS2345" s="184"/>
      <c r="BV2345" s="184"/>
      <c r="BW2345" s="184"/>
      <c r="BZ2345" s="184"/>
      <c r="CA2345" s="184"/>
      <c r="CD2345" s="184"/>
      <c r="CE2345" s="184"/>
      <c r="CL2345" s="183"/>
      <c r="CO2345" s="183"/>
      <c r="CP2345" s="183"/>
      <c r="CT2345" s="71"/>
    </row>
    <row r="2346" spans="6:98">
      <c r="F2346" s="183"/>
      <c r="S2346" s="184"/>
      <c r="T2346" s="184"/>
      <c r="U2346" s="184"/>
      <c r="V2346" s="184"/>
      <c r="W2346" s="184"/>
      <c r="X2346" s="184"/>
      <c r="Y2346" s="184"/>
      <c r="Z2346" s="184"/>
      <c r="AA2346" s="184"/>
      <c r="AB2346" s="184"/>
      <c r="AC2346" s="184"/>
      <c r="AD2346" s="184"/>
      <c r="AH2346" s="184"/>
      <c r="AI2346" s="184"/>
      <c r="AL2346" s="184"/>
      <c r="AM2346" s="184"/>
      <c r="AP2346" s="184"/>
      <c r="AQ2346" s="184"/>
      <c r="AT2346" s="184"/>
      <c r="AU2346" s="184"/>
      <c r="AX2346" s="184"/>
      <c r="AY2346" s="184"/>
      <c r="BB2346" s="184"/>
      <c r="BC2346" s="184"/>
      <c r="BF2346" s="184"/>
      <c r="BG2346" s="184"/>
      <c r="BJ2346" s="184"/>
      <c r="BK2346" s="184"/>
      <c r="BN2346" s="184"/>
      <c r="BO2346" s="184"/>
      <c r="BR2346" s="184"/>
      <c r="BS2346" s="184"/>
      <c r="BV2346" s="184"/>
      <c r="BW2346" s="184"/>
      <c r="BZ2346" s="184"/>
      <c r="CA2346" s="184"/>
      <c r="CD2346" s="184"/>
      <c r="CE2346" s="184"/>
      <c r="CL2346" s="183"/>
      <c r="CO2346" s="183"/>
      <c r="CP2346" s="183"/>
      <c r="CT2346" s="71"/>
    </row>
    <row r="2347" spans="6:98">
      <c r="F2347" s="183"/>
      <c r="S2347" s="184"/>
      <c r="T2347" s="184"/>
      <c r="U2347" s="184"/>
      <c r="V2347" s="184"/>
      <c r="W2347" s="184"/>
      <c r="X2347" s="184"/>
      <c r="Y2347" s="184"/>
      <c r="Z2347" s="184"/>
      <c r="AA2347" s="184"/>
      <c r="AB2347" s="184"/>
      <c r="AC2347" s="184"/>
      <c r="AD2347" s="184"/>
      <c r="AH2347" s="184"/>
      <c r="AI2347" s="184"/>
      <c r="AL2347" s="184"/>
      <c r="AM2347" s="184"/>
      <c r="AP2347" s="184"/>
      <c r="AQ2347" s="184"/>
      <c r="AT2347" s="184"/>
      <c r="AU2347" s="184"/>
      <c r="AX2347" s="184"/>
      <c r="AY2347" s="184"/>
      <c r="BB2347" s="184"/>
      <c r="BC2347" s="184"/>
      <c r="BF2347" s="184"/>
      <c r="BG2347" s="184"/>
      <c r="BJ2347" s="184"/>
      <c r="BK2347" s="184"/>
      <c r="BN2347" s="184"/>
      <c r="BO2347" s="184"/>
      <c r="BR2347" s="184"/>
      <c r="BS2347" s="184"/>
      <c r="BV2347" s="184"/>
      <c r="BW2347" s="184"/>
      <c r="BZ2347" s="184"/>
      <c r="CA2347" s="184"/>
      <c r="CD2347" s="184"/>
      <c r="CE2347" s="184"/>
      <c r="CL2347" s="183"/>
      <c r="CO2347" s="183"/>
      <c r="CP2347" s="183"/>
      <c r="CT2347" s="71"/>
    </row>
    <row r="2348" spans="6:98">
      <c r="F2348" s="183"/>
      <c r="S2348" s="184"/>
      <c r="T2348" s="184"/>
      <c r="U2348" s="184"/>
      <c r="V2348" s="184"/>
      <c r="W2348" s="184"/>
      <c r="X2348" s="184"/>
      <c r="Y2348" s="184"/>
      <c r="Z2348" s="184"/>
      <c r="AA2348" s="184"/>
      <c r="AB2348" s="184"/>
      <c r="AC2348" s="184"/>
      <c r="AD2348" s="184"/>
      <c r="AH2348" s="184"/>
      <c r="AI2348" s="184"/>
      <c r="AL2348" s="184"/>
      <c r="AM2348" s="184"/>
      <c r="AP2348" s="184"/>
      <c r="AQ2348" s="184"/>
      <c r="AT2348" s="184"/>
      <c r="AU2348" s="184"/>
      <c r="AX2348" s="184"/>
      <c r="AY2348" s="184"/>
      <c r="BB2348" s="184"/>
      <c r="BC2348" s="184"/>
      <c r="BF2348" s="184"/>
      <c r="BG2348" s="184"/>
      <c r="BJ2348" s="184"/>
      <c r="BK2348" s="184"/>
      <c r="BN2348" s="184"/>
      <c r="BO2348" s="184"/>
      <c r="BR2348" s="184"/>
      <c r="BS2348" s="184"/>
      <c r="BV2348" s="184"/>
      <c r="BW2348" s="184"/>
      <c r="BZ2348" s="184"/>
      <c r="CA2348" s="184"/>
      <c r="CD2348" s="184"/>
      <c r="CE2348" s="184"/>
      <c r="CL2348" s="183"/>
      <c r="CO2348" s="183"/>
      <c r="CP2348" s="183"/>
      <c r="CT2348" s="71"/>
    </row>
    <row r="2349" spans="6:98">
      <c r="F2349" s="183"/>
      <c r="S2349" s="184"/>
      <c r="T2349" s="184"/>
      <c r="U2349" s="184"/>
      <c r="V2349" s="184"/>
      <c r="W2349" s="184"/>
      <c r="X2349" s="184"/>
      <c r="Y2349" s="184"/>
      <c r="Z2349" s="184"/>
      <c r="AA2349" s="184"/>
      <c r="AB2349" s="184"/>
      <c r="AC2349" s="184"/>
      <c r="AD2349" s="184"/>
      <c r="AH2349" s="184"/>
      <c r="AI2349" s="184"/>
      <c r="AL2349" s="184"/>
      <c r="AM2349" s="184"/>
      <c r="AP2349" s="184"/>
      <c r="AQ2349" s="184"/>
      <c r="AT2349" s="184"/>
      <c r="AU2349" s="184"/>
      <c r="AX2349" s="184"/>
      <c r="AY2349" s="184"/>
      <c r="BB2349" s="184"/>
      <c r="BC2349" s="184"/>
      <c r="BF2349" s="184"/>
      <c r="BG2349" s="184"/>
      <c r="BJ2349" s="184"/>
      <c r="BK2349" s="184"/>
      <c r="BN2349" s="184"/>
      <c r="BO2349" s="184"/>
      <c r="BR2349" s="184"/>
      <c r="BS2349" s="184"/>
      <c r="BV2349" s="184"/>
      <c r="BW2349" s="184"/>
      <c r="BZ2349" s="184"/>
      <c r="CA2349" s="184"/>
      <c r="CD2349" s="184"/>
      <c r="CE2349" s="184"/>
      <c r="CL2349" s="183"/>
      <c r="CO2349" s="183"/>
      <c r="CP2349" s="183"/>
      <c r="CT2349" s="71"/>
    </row>
    <row r="2350" spans="6:98">
      <c r="F2350" s="183"/>
      <c r="S2350" s="184"/>
      <c r="T2350" s="184"/>
      <c r="U2350" s="184"/>
      <c r="V2350" s="184"/>
      <c r="W2350" s="184"/>
      <c r="X2350" s="184"/>
      <c r="Y2350" s="184"/>
      <c r="Z2350" s="184"/>
      <c r="AA2350" s="184"/>
      <c r="AB2350" s="184"/>
      <c r="AC2350" s="184"/>
      <c r="AD2350" s="184"/>
      <c r="AH2350" s="184"/>
      <c r="AI2350" s="184"/>
      <c r="AL2350" s="184"/>
      <c r="AM2350" s="184"/>
      <c r="AP2350" s="184"/>
      <c r="AQ2350" s="184"/>
      <c r="AT2350" s="184"/>
      <c r="AU2350" s="184"/>
      <c r="AX2350" s="184"/>
      <c r="AY2350" s="184"/>
      <c r="BB2350" s="184"/>
      <c r="BC2350" s="184"/>
      <c r="BF2350" s="184"/>
      <c r="BG2350" s="184"/>
      <c r="BJ2350" s="184"/>
      <c r="BK2350" s="184"/>
      <c r="BN2350" s="184"/>
      <c r="BO2350" s="184"/>
      <c r="BR2350" s="184"/>
      <c r="BS2350" s="184"/>
      <c r="BV2350" s="184"/>
      <c r="BW2350" s="184"/>
      <c r="BZ2350" s="184"/>
      <c r="CA2350" s="184"/>
      <c r="CD2350" s="184"/>
      <c r="CE2350" s="184"/>
      <c r="CL2350" s="183"/>
      <c r="CO2350" s="183"/>
      <c r="CP2350" s="183"/>
      <c r="CT2350" s="71"/>
    </row>
    <row r="2351" spans="6:98">
      <c r="F2351" s="183"/>
      <c r="S2351" s="184"/>
      <c r="T2351" s="184"/>
      <c r="U2351" s="184"/>
      <c r="V2351" s="184"/>
      <c r="W2351" s="184"/>
      <c r="X2351" s="184"/>
      <c r="Y2351" s="184"/>
      <c r="Z2351" s="184"/>
      <c r="AA2351" s="184"/>
      <c r="AB2351" s="184"/>
      <c r="AC2351" s="184"/>
      <c r="AD2351" s="184"/>
      <c r="AH2351" s="184"/>
      <c r="AI2351" s="184"/>
      <c r="AL2351" s="184"/>
      <c r="AM2351" s="184"/>
      <c r="AP2351" s="184"/>
      <c r="AQ2351" s="184"/>
      <c r="AT2351" s="184"/>
      <c r="AU2351" s="184"/>
      <c r="AX2351" s="184"/>
      <c r="AY2351" s="184"/>
      <c r="BB2351" s="184"/>
      <c r="BC2351" s="184"/>
      <c r="BF2351" s="184"/>
      <c r="BG2351" s="184"/>
      <c r="BJ2351" s="184"/>
      <c r="BK2351" s="184"/>
      <c r="BN2351" s="184"/>
      <c r="BO2351" s="184"/>
      <c r="BR2351" s="184"/>
      <c r="BS2351" s="184"/>
      <c r="BV2351" s="184"/>
      <c r="BW2351" s="184"/>
      <c r="BZ2351" s="184"/>
      <c r="CA2351" s="184"/>
      <c r="CD2351" s="184"/>
      <c r="CE2351" s="184"/>
      <c r="CL2351" s="183"/>
      <c r="CO2351" s="183"/>
      <c r="CP2351" s="183"/>
      <c r="CT2351" s="71"/>
    </row>
    <row r="2352" spans="6:98">
      <c r="F2352" s="183"/>
      <c r="S2352" s="184"/>
      <c r="T2352" s="184"/>
      <c r="U2352" s="184"/>
      <c r="V2352" s="184"/>
      <c r="W2352" s="184"/>
      <c r="X2352" s="184"/>
      <c r="Y2352" s="184"/>
      <c r="Z2352" s="184"/>
      <c r="AA2352" s="184"/>
      <c r="AB2352" s="184"/>
      <c r="AC2352" s="184"/>
      <c r="AD2352" s="184"/>
      <c r="AH2352" s="184"/>
      <c r="AI2352" s="184"/>
      <c r="AL2352" s="184"/>
      <c r="AM2352" s="184"/>
      <c r="AP2352" s="184"/>
      <c r="AQ2352" s="184"/>
      <c r="AT2352" s="184"/>
      <c r="AU2352" s="184"/>
      <c r="AX2352" s="184"/>
      <c r="AY2352" s="184"/>
      <c r="BB2352" s="184"/>
      <c r="BC2352" s="184"/>
      <c r="BF2352" s="184"/>
      <c r="BG2352" s="184"/>
      <c r="BJ2352" s="184"/>
      <c r="BK2352" s="184"/>
      <c r="BN2352" s="184"/>
      <c r="BO2352" s="184"/>
      <c r="BR2352" s="184"/>
      <c r="BS2352" s="184"/>
      <c r="BV2352" s="184"/>
      <c r="BW2352" s="184"/>
      <c r="BZ2352" s="184"/>
      <c r="CA2352" s="184"/>
      <c r="CD2352" s="184"/>
      <c r="CE2352" s="184"/>
      <c r="CL2352" s="183"/>
      <c r="CO2352" s="183"/>
      <c r="CP2352" s="183"/>
      <c r="CT2352" s="71"/>
    </row>
    <row r="2353" spans="2:105">
      <c r="F2353" s="183"/>
      <c r="S2353" s="184"/>
      <c r="T2353" s="184"/>
      <c r="U2353" s="184"/>
      <c r="V2353" s="184"/>
      <c r="W2353" s="184"/>
      <c r="X2353" s="184"/>
      <c r="Y2353" s="184"/>
      <c r="Z2353" s="184"/>
      <c r="AA2353" s="184"/>
      <c r="AB2353" s="184"/>
      <c r="AC2353" s="184"/>
      <c r="AD2353" s="184"/>
      <c r="AH2353" s="184"/>
      <c r="AI2353" s="184"/>
      <c r="AL2353" s="184"/>
      <c r="AM2353" s="184"/>
      <c r="AP2353" s="184"/>
      <c r="AQ2353" s="184"/>
      <c r="AT2353" s="184"/>
      <c r="AU2353" s="184"/>
      <c r="AX2353" s="184"/>
      <c r="AY2353" s="184"/>
      <c r="BB2353" s="184"/>
      <c r="BC2353" s="184"/>
      <c r="BF2353" s="184"/>
      <c r="BG2353" s="184"/>
      <c r="BJ2353" s="184"/>
      <c r="BK2353" s="184"/>
      <c r="BN2353" s="184"/>
      <c r="BO2353" s="184"/>
      <c r="BR2353" s="184"/>
      <c r="BS2353" s="184"/>
      <c r="BV2353" s="184"/>
      <c r="BW2353" s="184"/>
      <c r="BZ2353" s="184"/>
      <c r="CA2353" s="184"/>
      <c r="CD2353" s="184"/>
      <c r="CE2353" s="184"/>
      <c r="CL2353" s="183"/>
      <c r="CO2353" s="183"/>
      <c r="CP2353" s="183"/>
      <c r="CT2353" s="71"/>
    </row>
    <row r="2354" spans="2:105">
      <c r="F2354" s="183"/>
      <c r="S2354" s="184"/>
      <c r="T2354" s="184"/>
      <c r="U2354" s="184"/>
      <c r="V2354" s="184"/>
      <c r="W2354" s="184"/>
      <c r="X2354" s="184"/>
      <c r="Y2354" s="184"/>
      <c r="Z2354" s="184"/>
      <c r="AA2354" s="184"/>
      <c r="AB2354" s="184"/>
      <c r="AC2354" s="184"/>
      <c r="AD2354" s="184"/>
      <c r="AH2354" s="184"/>
      <c r="AI2354" s="184"/>
      <c r="AL2354" s="184"/>
      <c r="AM2354" s="184"/>
      <c r="AP2354" s="184"/>
      <c r="AQ2354" s="184"/>
      <c r="AT2354" s="184"/>
      <c r="AU2354" s="184"/>
      <c r="AX2354" s="184"/>
      <c r="AY2354" s="184"/>
      <c r="BB2354" s="184"/>
      <c r="BC2354" s="184"/>
      <c r="BF2354" s="184"/>
      <c r="BG2354" s="184"/>
      <c r="BJ2354" s="184"/>
      <c r="BK2354" s="184"/>
      <c r="BN2354" s="184"/>
      <c r="BO2354" s="184"/>
      <c r="BR2354" s="184"/>
      <c r="BS2354" s="184"/>
      <c r="BV2354" s="184"/>
      <c r="BW2354" s="184"/>
      <c r="BZ2354" s="184"/>
      <c r="CA2354" s="184"/>
      <c r="CD2354" s="184"/>
      <c r="CE2354" s="184"/>
      <c r="CL2354" s="183"/>
      <c r="CO2354" s="183"/>
      <c r="CP2354" s="183"/>
      <c r="CT2354" s="71"/>
    </row>
    <row r="2355" spans="2:105">
      <c r="F2355" s="183"/>
      <c r="S2355" s="184"/>
      <c r="T2355" s="184"/>
      <c r="U2355" s="184"/>
      <c r="V2355" s="184"/>
      <c r="W2355" s="184"/>
      <c r="X2355" s="184"/>
      <c r="Y2355" s="184"/>
      <c r="Z2355" s="184"/>
      <c r="AA2355" s="184"/>
      <c r="AB2355" s="184"/>
      <c r="AC2355" s="184"/>
      <c r="AD2355" s="184"/>
      <c r="AH2355" s="184"/>
      <c r="AI2355" s="184"/>
      <c r="AL2355" s="184"/>
      <c r="AM2355" s="184"/>
      <c r="AP2355" s="184"/>
      <c r="AQ2355" s="184"/>
      <c r="AT2355" s="184"/>
      <c r="AU2355" s="184"/>
      <c r="AX2355" s="184"/>
      <c r="AY2355" s="184"/>
      <c r="BB2355" s="184"/>
      <c r="BC2355" s="184"/>
      <c r="BF2355" s="184"/>
      <c r="BG2355" s="184"/>
      <c r="BJ2355" s="184"/>
      <c r="BK2355" s="184"/>
      <c r="BN2355" s="184"/>
      <c r="BO2355" s="184"/>
      <c r="BR2355" s="184"/>
      <c r="BS2355" s="184"/>
      <c r="BV2355" s="184"/>
      <c r="BW2355" s="184"/>
      <c r="BZ2355" s="184"/>
      <c r="CA2355" s="184"/>
      <c r="CD2355" s="184"/>
      <c r="CE2355" s="184"/>
      <c r="CL2355" s="183"/>
      <c r="CO2355" s="183"/>
      <c r="CP2355" s="183"/>
      <c r="CT2355" s="71"/>
    </row>
    <row r="2356" spans="2:105">
      <c r="F2356" s="183"/>
      <c r="S2356" s="184"/>
      <c r="T2356" s="184"/>
      <c r="U2356" s="184"/>
      <c r="V2356" s="184"/>
      <c r="W2356" s="184"/>
      <c r="X2356" s="184"/>
      <c r="Y2356" s="184"/>
      <c r="Z2356" s="184"/>
      <c r="AA2356" s="184"/>
      <c r="AB2356" s="184"/>
      <c r="AC2356" s="184"/>
      <c r="AD2356" s="184"/>
      <c r="AH2356" s="184"/>
      <c r="AI2356" s="184"/>
      <c r="AL2356" s="184"/>
      <c r="AM2356" s="184"/>
      <c r="AP2356" s="184"/>
      <c r="AQ2356" s="184"/>
      <c r="AT2356" s="184"/>
      <c r="AU2356" s="184"/>
      <c r="AX2356" s="184"/>
      <c r="AY2356" s="184"/>
      <c r="BB2356" s="184"/>
      <c r="BC2356" s="184"/>
      <c r="BF2356" s="184"/>
      <c r="BG2356" s="184"/>
      <c r="BJ2356" s="184"/>
      <c r="BK2356" s="184"/>
      <c r="BN2356" s="184"/>
      <c r="BO2356" s="184"/>
      <c r="BR2356" s="184"/>
      <c r="BS2356" s="184"/>
      <c r="BV2356" s="184"/>
      <c r="BW2356" s="184"/>
      <c r="BZ2356" s="184"/>
      <c r="CA2356" s="184"/>
      <c r="CD2356" s="184"/>
      <c r="CE2356" s="184"/>
      <c r="CL2356" s="183"/>
      <c r="CO2356" s="183"/>
      <c r="CP2356" s="183"/>
      <c r="CT2356" s="71"/>
    </row>
    <row r="2357" spans="2:105">
      <c r="F2357" s="183"/>
      <c r="S2357" s="184"/>
      <c r="T2357" s="184"/>
      <c r="U2357" s="184"/>
      <c r="V2357" s="184"/>
      <c r="W2357" s="184"/>
      <c r="X2357" s="184"/>
      <c r="Y2357" s="184"/>
      <c r="Z2357" s="184"/>
      <c r="AA2357" s="184"/>
      <c r="AB2357" s="184"/>
      <c r="AC2357" s="184"/>
      <c r="AD2357" s="184"/>
      <c r="AH2357" s="184"/>
      <c r="AI2357" s="184"/>
      <c r="AL2357" s="184"/>
      <c r="AM2357" s="184"/>
      <c r="AP2357" s="184"/>
      <c r="AQ2357" s="184"/>
      <c r="AT2357" s="184"/>
      <c r="AU2357" s="184"/>
      <c r="AX2357" s="184"/>
      <c r="AY2357" s="184"/>
      <c r="BB2357" s="184"/>
      <c r="BC2357" s="184"/>
      <c r="BF2357" s="184"/>
      <c r="BG2357" s="184"/>
      <c r="BJ2357" s="184"/>
      <c r="BK2357" s="184"/>
      <c r="BN2357" s="184"/>
      <c r="BO2357" s="184"/>
      <c r="BR2357" s="184"/>
      <c r="BS2357" s="184"/>
      <c r="BV2357" s="184"/>
      <c r="BW2357" s="184"/>
      <c r="BZ2357" s="184"/>
      <c r="CA2357" s="184"/>
      <c r="CD2357" s="184"/>
      <c r="CE2357" s="184"/>
      <c r="CL2357" s="183"/>
      <c r="CO2357" s="183"/>
      <c r="CP2357" s="183"/>
      <c r="CT2357" s="71"/>
    </row>
    <row r="2358" spans="2:105">
      <c r="F2358" s="183"/>
      <c r="S2358" s="184"/>
      <c r="T2358" s="184"/>
      <c r="U2358" s="184"/>
      <c r="V2358" s="184"/>
      <c r="W2358" s="184"/>
      <c r="X2358" s="184"/>
      <c r="Y2358" s="184"/>
      <c r="Z2358" s="184"/>
      <c r="AA2358" s="184"/>
      <c r="AB2358" s="184"/>
      <c r="AC2358" s="184"/>
      <c r="AD2358" s="184"/>
      <c r="AH2358" s="184"/>
      <c r="AI2358" s="184"/>
      <c r="AL2358" s="184"/>
      <c r="AM2358" s="184"/>
      <c r="AP2358" s="184"/>
      <c r="AQ2358" s="184"/>
      <c r="AT2358" s="184"/>
      <c r="AU2358" s="184"/>
      <c r="AX2358" s="184"/>
      <c r="AY2358" s="184"/>
      <c r="BB2358" s="184"/>
      <c r="BC2358" s="184"/>
      <c r="BF2358" s="184"/>
      <c r="BG2358" s="184"/>
      <c r="BJ2358" s="184"/>
      <c r="BK2358" s="184"/>
      <c r="BN2358" s="184"/>
      <c r="BO2358" s="184"/>
      <c r="BR2358" s="184"/>
      <c r="BS2358" s="184"/>
      <c r="BV2358" s="184"/>
      <c r="BW2358" s="184"/>
      <c r="BZ2358" s="184"/>
      <c r="CA2358" s="184"/>
      <c r="CD2358" s="184"/>
      <c r="CE2358" s="184"/>
      <c r="CL2358" s="183"/>
      <c r="CO2358" s="183"/>
      <c r="CP2358" s="183"/>
      <c r="CT2358" s="71"/>
    </row>
    <row r="2359" spans="2:105">
      <c r="F2359" s="183"/>
      <c r="S2359" s="184"/>
      <c r="T2359" s="184"/>
      <c r="U2359" s="184"/>
      <c r="V2359" s="184"/>
      <c r="W2359" s="184"/>
      <c r="X2359" s="184"/>
      <c r="Y2359" s="184"/>
      <c r="Z2359" s="184"/>
      <c r="AA2359" s="184"/>
      <c r="AB2359" s="184"/>
      <c r="AC2359" s="184"/>
      <c r="AD2359" s="184"/>
      <c r="AH2359" s="184"/>
      <c r="AI2359" s="184"/>
      <c r="AL2359" s="184"/>
      <c r="AM2359" s="184"/>
      <c r="AP2359" s="184"/>
      <c r="AQ2359" s="184"/>
      <c r="AT2359" s="184"/>
      <c r="AU2359" s="184"/>
      <c r="AX2359" s="184"/>
      <c r="AY2359" s="184"/>
      <c r="BB2359" s="184"/>
      <c r="BC2359" s="184"/>
      <c r="BF2359" s="184"/>
      <c r="BG2359" s="184"/>
      <c r="BJ2359" s="184"/>
      <c r="BK2359" s="184"/>
      <c r="BN2359" s="184"/>
      <c r="BO2359" s="184"/>
      <c r="BR2359" s="184"/>
      <c r="BS2359" s="184"/>
      <c r="BV2359" s="184"/>
      <c r="BW2359" s="184"/>
      <c r="BZ2359" s="184"/>
      <c r="CA2359" s="184"/>
      <c r="CD2359" s="184"/>
      <c r="CE2359" s="184"/>
      <c r="CL2359" s="183"/>
      <c r="CO2359" s="183"/>
      <c r="CP2359" s="183"/>
      <c r="CT2359" s="71"/>
    </row>
    <row r="2360" spans="2:105">
      <c r="F2360" s="183"/>
      <c r="S2360" s="184"/>
      <c r="T2360" s="184"/>
      <c r="U2360" s="184"/>
      <c r="V2360" s="184"/>
      <c r="W2360" s="184"/>
      <c r="X2360" s="184"/>
      <c r="Y2360" s="184"/>
      <c r="Z2360" s="184"/>
      <c r="AA2360" s="184"/>
      <c r="AB2360" s="184"/>
      <c r="AC2360" s="184"/>
      <c r="AD2360" s="184"/>
      <c r="AH2360" s="184"/>
      <c r="AI2360" s="184"/>
      <c r="AL2360" s="184"/>
      <c r="AM2360" s="184"/>
      <c r="AP2360" s="184"/>
      <c r="AQ2360" s="184"/>
      <c r="AT2360" s="184"/>
      <c r="AU2360" s="184"/>
      <c r="AX2360" s="184"/>
      <c r="AY2360" s="184"/>
      <c r="BB2360" s="184"/>
      <c r="BC2360" s="184"/>
      <c r="BF2360" s="184"/>
      <c r="BG2360" s="184"/>
      <c r="BJ2360" s="184"/>
      <c r="BK2360" s="184"/>
      <c r="BN2360" s="184"/>
      <c r="BO2360" s="184"/>
      <c r="BR2360" s="184"/>
      <c r="BS2360" s="184"/>
      <c r="BV2360" s="184"/>
      <c r="BW2360" s="184"/>
      <c r="BZ2360" s="184"/>
      <c r="CA2360" s="184"/>
      <c r="CD2360" s="184"/>
      <c r="CE2360" s="184"/>
      <c r="CL2360" s="183"/>
      <c r="CO2360" s="183"/>
      <c r="CP2360" s="183"/>
      <c r="CT2360" s="71"/>
    </row>
    <row r="2361" spans="2:105">
      <c r="F2361" s="183"/>
      <c r="S2361" s="184"/>
      <c r="T2361" s="184"/>
      <c r="U2361" s="184"/>
      <c r="V2361" s="184"/>
      <c r="W2361" s="184"/>
      <c r="X2361" s="184"/>
      <c r="Y2361" s="184"/>
      <c r="Z2361" s="184"/>
      <c r="AA2361" s="184"/>
      <c r="AB2361" s="184"/>
      <c r="AC2361" s="184"/>
      <c r="AD2361" s="184"/>
      <c r="AH2361" s="184"/>
      <c r="AI2361" s="184"/>
      <c r="AL2361" s="184"/>
      <c r="AM2361" s="184"/>
      <c r="AP2361" s="184"/>
      <c r="AQ2361" s="184"/>
      <c r="AT2361" s="184"/>
      <c r="AU2361" s="184"/>
      <c r="AX2361" s="184"/>
      <c r="AY2361" s="184"/>
      <c r="BB2361" s="184"/>
      <c r="BC2361" s="184"/>
      <c r="BF2361" s="184"/>
      <c r="BG2361" s="184"/>
      <c r="BJ2361" s="184"/>
      <c r="BK2361" s="184"/>
      <c r="BN2361" s="184"/>
      <c r="BO2361" s="184"/>
      <c r="BR2361" s="184"/>
      <c r="BS2361" s="184"/>
      <c r="BV2361" s="184"/>
      <c r="BW2361" s="184"/>
      <c r="BZ2361" s="184"/>
      <c r="CA2361" s="184"/>
      <c r="CD2361" s="184"/>
      <c r="CE2361" s="184"/>
      <c r="CL2361" s="183"/>
      <c r="CO2361" s="183"/>
      <c r="CP2361" s="183"/>
      <c r="CT2361" s="71"/>
    </row>
    <row r="2362" spans="2:105">
      <c r="F2362" s="183"/>
      <c r="S2362" s="184"/>
      <c r="T2362" s="184"/>
      <c r="U2362" s="184"/>
      <c r="V2362" s="184"/>
      <c r="W2362" s="184"/>
      <c r="X2362" s="184"/>
      <c r="Y2362" s="184"/>
      <c r="Z2362" s="184"/>
      <c r="AA2362" s="184"/>
      <c r="AB2362" s="184"/>
      <c r="AC2362" s="184"/>
      <c r="AD2362" s="184"/>
      <c r="AH2362" s="184"/>
      <c r="AI2362" s="184"/>
      <c r="AL2362" s="184"/>
      <c r="AM2362" s="184"/>
      <c r="AP2362" s="184"/>
      <c r="AQ2362" s="184"/>
      <c r="AT2362" s="184"/>
      <c r="AU2362" s="184"/>
      <c r="AX2362" s="184"/>
      <c r="AY2362" s="184"/>
      <c r="BB2362" s="184"/>
      <c r="BC2362" s="184"/>
      <c r="BF2362" s="184"/>
      <c r="BG2362" s="184"/>
      <c r="BJ2362" s="184"/>
      <c r="BK2362" s="184"/>
      <c r="BN2362" s="184"/>
      <c r="BO2362" s="184"/>
      <c r="BR2362" s="184"/>
      <c r="BS2362" s="184"/>
      <c r="BV2362" s="184"/>
      <c r="BW2362" s="184"/>
      <c r="BZ2362" s="184"/>
      <c r="CA2362" s="184"/>
      <c r="CD2362" s="184"/>
      <c r="CE2362" s="184"/>
      <c r="CL2362" s="183"/>
      <c r="CO2362" s="183"/>
      <c r="CP2362" s="183"/>
      <c r="CT2362" s="71"/>
    </row>
    <row r="2363" spans="2:105">
      <c r="F2363" s="183"/>
      <c r="S2363" s="184"/>
      <c r="T2363" s="184"/>
      <c r="U2363" s="184"/>
      <c r="V2363" s="184"/>
      <c r="W2363" s="184"/>
      <c r="X2363" s="184"/>
      <c r="Y2363" s="184"/>
      <c r="Z2363" s="184"/>
      <c r="AA2363" s="184"/>
      <c r="AB2363" s="184"/>
      <c r="AC2363" s="184"/>
      <c r="AD2363" s="184"/>
      <c r="AH2363" s="184"/>
      <c r="AI2363" s="184"/>
      <c r="AL2363" s="184"/>
      <c r="AM2363" s="184"/>
      <c r="AP2363" s="184"/>
      <c r="AQ2363" s="184"/>
      <c r="AT2363" s="184"/>
      <c r="AU2363" s="184"/>
      <c r="AX2363" s="184"/>
      <c r="AY2363" s="184"/>
      <c r="BB2363" s="184"/>
      <c r="BC2363" s="184"/>
      <c r="BF2363" s="184"/>
      <c r="BG2363" s="184"/>
      <c r="BJ2363" s="184"/>
      <c r="BK2363" s="184"/>
      <c r="BN2363" s="184"/>
      <c r="BO2363" s="184"/>
      <c r="BR2363" s="184"/>
      <c r="BS2363" s="184"/>
      <c r="BV2363" s="184"/>
      <c r="BW2363" s="184"/>
      <c r="BZ2363" s="184"/>
      <c r="CA2363" s="184"/>
      <c r="CD2363" s="184"/>
      <c r="CE2363" s="184"/>
      <c r="CL2363" s="183"/>
      <c r="CO2363" s="183"/>
      <c r="CP2363" s="183"/>
      <c r="CT2363" s="71"/>
    </row>
    <row r="2364" spans="2:105">
      <c r="B2364" s="69"/>
      <c r="C2364" s="69"/>
      <c r="D2364" s="67"/>
      <c r="E2364" s="69"/>
      <c r="F2364" s="69"/>
      <c r="G2364" s="67"/>
      <c r="H2364" s="69"/>
      <c r="I2364" s="69"/>
      <c r="J2364" s="69"/>
      <c r="K2364" s="69"/>
      <c r="L2364" s="69"/>
      <c r="M2364" s="69"/>
      <c r="N2364" s="69"/>
      <c r="O2364" s="69"/>
      <c r="P2364" s="69"/>
      <c r="Q2364" s="69"/>
      <c r="R2364" s="69"/>
      <c r="S2364" s="69"/>
      <c r="T2364" s="69"/>
      <c r="U2364" s="69"/>
      <c r="V2364" s="69"/>
      <c r="W2364" s="69"/>
      <c r="X2364" s="69"/>
      <c r="Y2364" s="69"/>
      <c r="Z2364" s="69"/>
      <c r="AA2364" s="69"/>
      <c r="AB2364" s="69"/>
      <c r="AC2364" s="69"/>
      <c r="AD2364" s="69"/>
      <c r="AE2364" s="69"/>
      <c r="AF2364" s="69"/>
      <c r="AG2364" s="69"/>
      <c r="AH2364" s="69"/>
      <c r="AI2364" s="69"/>
      <c r="AJ2364" s="69"/>
      <c r="AK2364" s="69"/>
      <c r="AL2364" s="69"/>
      <c r="AM2364" s="69"/>
      <c r="AN2364" s="69"/>
      <c r="AO2364" s="69"/>
      <c r="AP2364" s="69"/>
      <c r="AQ2364" s="69"/>
      <c r="AR2364" s="69"/>
      <c r="AS2364" s="69"/>
      <c r="AT2364" s="69"/>
      <c r="AU2364" s="69"/>
      <c r="AV2364" s="69"/>
      <c r="AW2364" s="69"/>
      <c r="AX2364" s="69"/>
      <c r="AY2364" s="69"/>
      <c r="AZ2364" s="69"/>
      <c r="BA2364" s="69"/>
      <c r="BB2364" s="69"/>
      <c r="BC2364" s="69"/>
      <c r="BD2364" s="69"/>
      <c r="BE2364" s="69"/>
      <c r="BF2364" s="69"/>
      <c r="BG2364" s="69"/>
      <c r="BH2364" s="69"/>
      <c r="BI2364" s="69"/>
      <c r="BJ2364" s="69"/>
      <c r="BK2364" s="69"/>
      <c r="BL2364" s="69"/>
      <c r="BM2364" s="69"/>
      <c r="BN2364" s="69"/>
      <c r="BO2364" s="69"/>
      <c r="BP2364" s="69"/>
      <c r="BQ2364" s="69"/>
      <c r="BR2364" s="69"/>
      <c r="BS2364" s="69"/>
      <c r="BT2364" s="69"/>
      <c r="BU2364" s="69"/>
      <c r="BV2364" s="69"/>
      <c r="BW2364" s="69"/>
      <c r="BX2364" s="69"/>
      <c r="BY2364" s="69"/>
      <c r="BZ2364" s="69"/>
      <c r="CA2364" s="69"/>
      <c r="CB2364" s="69"/>
      <c r="CC2364" s="69"/>
      <c r="CD2364" s="69"/>
      <c r="CE2364" s="69"/>
      <c r="CF2364" s="69"/>
      <c r="CG2364" s="69"/>
      <c r="CH2364" s="69"/>
      <c r="CI2364" s="69"/>
      <c r="CJ2364" s="69"/>
      <c r="CK2364" s="69"/>
      <c r="CL2364" s="69"/>
      <c r="CM2364" s="67"/>
      <c r="CN2364" s="67"/>
      <c r="CO2364" s="69"/>
      <c r="CP2364" s="69"/>
      <c r="CQ2364" s="67"/>
      <c r="CR2364" s="67"/>
      <c r="CS2364" s="69"/>
      <c r="CT2364" s="69"/>
      <c r="CU2364" s="69"/>
      <c r="CV2364" s="69"/>
      <c r="CW2364" s="69"/>
      <c r="CX2364" s="69"/>
      <c r="CY2364" s="69"/>
      <c r="CZ2364" s="69"/>
      <c r="DA2364" s="69"/>
    </row>
    <row r="2365" spans="2:105">
      <c r="B2365" s="67"/>
      <c r="C2365" s="67"/>
      <c r="D2365" s="67"/>
      <c r="E2365" s="67"/>
      <c r="F2365" s="68"/>
      <c r="G2365" s="67"/>
      <c r="H2365" s="69"/>
      <c r="I2365" s="69"/>
      <c r="J2365" s="69"/>
      <c r="K2365" s="69"/>
      <c r="L2365" s="69"/>
      <c r="M2365" s="69"/>
      <c r="N2365" s="140"/>
      <c r="O2365" s="69"/>
      <c r="P2365" s="69"/>
      <c r="Q2365" s="69"/>
      <c r="R2365" s="69"/>
      <c r="S2365" s="69"/>
      <c r="T2365" s="69"/>
      <c r="U2365" s="80"/>
      <c r="V2365" s="80"/>
      <c r="W2365" s="80"/>
      <c r="X2365" s="80"/>
      <c r="Y2365" s="80"/>
      <c r="Z2365" s="80"/>
      <c r="AA2365" s="80"/>
      <c r="AB2365" s="80"/>
      <c r="AC2365" s="80"/>
      <c r="AD2365" s="80"/>
      <c r="AE2365" s="140"/>
      <c r="AF2365" s="69"/>
      <c r="AG2365" s="80"/>
      <c r="AH2365" s="80"/>
      <c r="AI2365" s="69"/>
      <c r="AJ2365" s="69"/>
      <c r="AK2365" s="69"/>
      <c r="AL2365" s="69"/>
      <c r="AM2365" s="80"/>
      <c r="AN2365" s="80"/>
      <c r="AO2365" s="69"/>
      <c r="AP2365" s="69"/>
      <c r="AQ2365" s="80"/>
      <c r="AR2365" s="80"/>
      <c r="AS2365" s="69"/>
      <c r="AT2365" s="69"/>
      <c r="AU2365" s="80"/>
      <c r="AV2365" s="80"/>
      <c r="AW2365" s="69"/>
      <c r="AX2365" s="69"/>
      <c r="AY2365" s="80"/>
      <c r="AZ2365" s="80"/>
      <c r="BA2365" s="69"/>
      <c r="BB2365" s="69"/>
      <c r="BC2365" s="80"/>
      <c r="BD2365" s="80"/>
      <c r="BE2365" s="69"/>
      <c r="BF2365" s="69"/>
      <c r="BG2365" s="80"/>
      <c r="BH2365" s="80"/>
      <c r="BI2365" s="69"/>
      <c r="BJ2365" s="69"/>
      <c r="BK2365" s="80"/>
      <c r="BL2365" s="80"/>
      <c r="BM2365" s="69"/>
      <c r="BN2365" s="69"/>
      <c r="BO2365" s="80"/>
      <c r="BP2365" s="80"/>
      <c r="BQ2365" s="69"/>
      <c r="BR2365" s="69"/>
      <c r="BS2365" s="80"/>
      <c r="BT2365" s="80"/>
      <c r="BU2365" s="69"/>
      <c r="BV2365" s="69"/>
      <c r="BW2365" s="80"/>
      <c r="BX2365" s="80"/>
      <c r="BY2365" s="69"/>
      <c r="BZ2365" s="69"/>
      <c r="CA2365" s="80"/>
      <c r="CB2365" s="80"/>
      <c r="CC2365" s="69"/>
      <c r="CD2365" s="69"/>
      <c r="CE2365" s="80"/>
      <c r="CF2365" s="80"/>
      <c r="CG2365" s="69"/>
      <c r="CH2365" s="69"/>
      <c r="CI2365" s="80"/>
      <c r="CJ2365" s="80"/>
      <c r="CK2365" s="67"/>
      <c r="CL2365" s="67"/>
      <c r="CM2365" s="67"/>
      <c r="CN2365" s="67"/>
      <c r="CO2365" s="67"/>
      <c r="CP2365" s="67"/>
      <c r="CQ2365" s="67"/>
      <c r="CR2365" s="67"/>
      <c r="CS2365" s="67"/>
      <c r="CT2365" s="69"/>
      <c r="CU2365" s="68"/>
      <c r="CV2365" s="67"/>
      <c r="CW2365" s="67"/>
      <c r="CX2365" s="67"/>
      <c r="CY2365" s="81"/>
      <c r="CZ2365" s="67"/>
    </row>
    <row r="2366" spans="2:105">
      <c r="B2366" s="67"/>
      <c r="C2366" s="67"/>
      <c r="D2366" s="67"/>
      <c r="E2366" s="67"/>
      <c r="F2366" s="68"/>
      <c r="G2366" s="67"/>
      <c r="H2366" s="69"/>
      <c r="I2366" s="69"/>
      <c r="J2366" s="69"/>
      <c r="K2366" s="69"/>
      <c r="L2366" s="69"/>
      <c r="M2366" s="69"/>
      <c r="N2366" s="140"/>
      <c r="O2366" s="69"/>
      <c r="P2366" s="69"/>
      <c r="Q2366" s="69"/>
      <c r="R2366" s="69"/>
      <c r="S2366" s="69"/>
      <c r="T2366" s="69"/>
      <c r="U2366" s="80"/>
      <c r="V2366" s="80"/>
      <c r="W2366" s="80"/>
      <c r="X2366" s="80"/>
      <c r="Y2366" s="80"/>
      <c r="Z2366" s="80"/>
      <c r="AA2366" s="80"/>
      <c r="AB2366" s="80"/>
      <c r="AC2366" s="80"/>
      <c r="AD2366" s="80"/>
      <c r="AE2366" s="140"/>
      <c r="AF2366" s="69"/>
      <c r="AG2366" s="80"/>
      <c r="AH2366" s="80"/>
      <c r="AI2366" s="69"/>
      <c r="AJ2366" s="69"/>
      <c r="AK2366" s="69"/>
      <c r="AL2366" s="69"/>
      <c r="AM2366" s="80"/>
      <c r="AN2366" s="80"/>
      <c r="AO2366" s="69"/>
      <c r="AP2366" s="69"/>
      <c r="AQ2366" s="80"/>
      <c r="AR2366" s="80"/>
      <c r="AS2366" s="69"/>
      <c r="AT2366" s="69"/>
      <c r="AU2366" s="80"/>
      <c r="AV2366" s="80"/>
      <c r="AW2366" s="69"/>
      <c r="AX2366" s="69"/>
      <c r="AY2366" s="80"/>
      <c r="AZ2366" s="80"/>
      <c r="BA2366" s="69"/>
      <c r="BB2366" s="69"/>
      <c r="BC2366" s="80"/>
      <c r="BD2366" s="80"/>
      <c r="BE2366" s="69"/>
      <c r="BF2366" s="69"/>
      <c r="BG2366" s="80"/>
      <c r="BH2366" s="80"/>
      <c r="BI2366" s="69"/>
      <c r="BJ2366" s="69"/>
      <c r="BK2366" s="80"/>
      <c r="BL2366" s="80"/>
      <c r="BM2366" s="69"/>
      <c r="BN2366" s="69"/>
      <c r="BO2366" s="80"/>
      <c r="BP2366" s="80"/>
      <c r="BQ2366" s="69"/>
      <c r="BR2366" s="69"/>
      <c r="BS2366" s="80"/>
      <c r="BT2366" s="80"/>
      <c r="BU2366" s="69"/>
      <c r="BV2366" s="69"/>
      <c r="BW2366" s="80"/>
      <c r="BX2366" s="80"/>
      <c r="BY2366" s="69"/>
      <c r="BZ2366" s="69"/>
      <c r="CA2366" s="80"/>
      <c r="CB2366" s="80"/>
      <c r="CC2366" s="69"/>
      <c r="CD2366" s="69"/>
      <c r="CE2366" s="80"/>
      <c r="CF2366" s="80"/>
      <c r="CG2366" s="69"/>
      <c r="CH2366" s="69"/>
      <c r="CI2366" s="80"/>
      <c r="CJ2366" s="80"/>
      <c r="CK2366" s="67"/>
      <c r="CL2366" s="67"/>
      <c r="CM2366" s="67"/>
      <c r="CN2366" s="67"/>
      <c r="CO2366" s="67"/>
      <c r="CP2366" s="67"/>
      <c r="CQ2366" s="67"/>
      <c r="CR2366" s="67"/>
      <c r="CS2366" s="67"/>
      <c r="CT2366" s="69"/>
      <c r="CU2366" s="68"/>
      <c r="CV2366" s="67"/>
      <c r="CW2366" s="67"/>
      <c r="CX2366" s="67"/>
      <c r="CY2366" s="81"/>
      <c r="CZ2366" s="67"/>
    </row>
    <row r="2367" spans="2:105">
      <c r="F2367" s="183"/>
      <c r="S2367" s="184"/>
      <c r="T2367" s="184"/>
      <c r="U2367" s="184"/>
      <c r="V2367" s="184"/>
      <c r="W2367" s="184"/>
      <c r="X2367" s="184"/>
      <c r="Y2367" s="184"/>
      <c r="Z2367" s="184"/>
      <c r="AA2367" s="184"/>
      <c r="AB2367" s="184"/>
      <c r="AC2367" s="184"/>
      <c r="AD2367" s="184"/>
      <c r="AH2367" s="184"/>
      <c r="AI2367" s="184"/>
      <c r="AL2367" s="184"/>
      <c r="AM2367" s="184"/>
      <c r="AP2367" s="184"/>
      <c r="AQ2367" s="184"/>
      <c r="AT2367" s="184"/>
      <c r="AU2367" s="184"/>
      <c r="AX2367" s="184"/>
      <c r="AY2367" s="184"/>
      <c r="BB2367" s="184"/>
      <c r="BC2367" s="184"/>
      <c r="BF2367" s="184"/>
      <c r="BG2367" s="184"/>
      <c r="BJ2367" s="184"/>
      <c r="BK2367" s="184"/>
      <c r="BN2367" s="184"/>
      <c r="BO2367" s="184"/>
      <c r="BR2367" s="184"/>
      <c r="BS2367" s="184"/>
      <c r="BV2367" s="184"/>
      <c r="BW2367" s="184"/>
      <c r="BZ2367" s="184"/>
      <c r="CA2367" s="184"/>
      <c r="CD2367" s="184"/>
      <c r="CE2367" s="184"/>
      <c r="CL2367" s="183"/>
      <c r="CP2367" s="183"/>
      <c r="CT2367" s="71"/>
    </row>
    <row r="2368" spans="2:105">
      <c r="F2368" s="183"/>
      <c r="S2368" s="184"/>
      <c r="T2368" s="184"/>
      <c r="U2368" s="184"/>
      <c r="V2368" s="184"/>
      <c r="W2368" s="184"/>
      <c r="X2368" s="184"/>
      <c r="Y2368" s="184"/>
      <c r="Z2368" s="184"/>
      <c r="AA2368" s="184"/>
      <c r="AB2368" s="184"/>
      <c r="AC2368" s="184"/>
      <c r="AD2368" s="184"/>
      <c r="AH2368" s="184"/>
      <c r="AI2368" s="184"/>
      <c r="AL2368" s="184"/>
      <c r="AM2368" s="184"/>
      <c r="AP2368" s="184"/>
      <c r="AQ2368" s="184"/>
      <c r="AT2368" s="184"/>
      <c r="AU2368" s="184"/>
      <c r="AX2368" s="184"/>
      <c r="AY2368" s="184"/>
      <c r="BB2368" s="184"/>
      <c r="BC2368" s="184"/>
      <c r="BF2368" s="184"/>
      <c r="BG2368" s="184"/>
      <c r="BJ2368" s="184"/>
      <c r="BK2368" s="184"/>
      <c r="BN2368" s="184"/>
      <c r="BO2368" s="184"/>
      <c r="BR2368" s="184"/>
      <c r="BS2368" s="184"/>
      <c r="BV2368" s="184"/>
      <c r="BW2368" s="184"/>
      <c r="BZ2368" s="184"/>
      <c r="CA2368" s="184"/>
      <c r="CD2368" s="184"/>
      <c r="CE2368" s="184"/>
      <c r="CL2368" s="183"/>
      <c r="CP2368" s="183"/>
      <c r="CT2368" s="71"/>
    </row>
    <row r="2369" spans="6:98">
      <c r="F2369" s="183"/>
      <c r="S2369" s="184"/>
      <c r="T2369" s="184"/>
      <c r="U2369" s="184"/>
      <c r="V2369" s="184"/>
      <c r="W2369" s="184"/>
      <c r="X2369" s="184"/>
      <c r="Y2369" s="184"/>
      <c r="Z2369" s="184"/>
      <c r="AA2369" s="184"/>
      <c r="AB2369" s="184"/>
      <c r="AC2369" s="184"/>
      <c r="AD2369" s="184"/>
      <c r="AH2369" s="184"/>
      <c r="AI2369" s="184"/>
      <c r="AL2369" s="184"/>
      <c r="AM2369" s="184"/>
      <c r="AP2369" s="184"/>
      <c r="AQ2369" s="184"/>
      <c r="AT2369" s="184"/>
      <c r="AU2369" s="184"/>
      <c r="AX2369" s="184"/>
      <c r="AY2369" s="184"/>
      <c r="BB2369" s="184"/>
      <c r="BC2369" s="184"/>
      <c r="BF2369" s="184"/>
      <c r="BG2369" s="184"/>
      <c r="BJ2369" s="184"/>
      <c r="BK2369" s="184"/>
      <c r="BN2369" s="184"/>
      <c r="BO2369" s="184"/>
      <c r="BR2369" s="184"/>
      <c r="BS2369" s="184"/>
      <c r="BV2369" s="184"/>
      <c r="BW2369" s="184"/>
      <c r="BZ2369" s="184"/>
      <c r="CA2369" s="184"/>
      <c r="CD2369" s="184"/>
      <c r="CE2369" s="184"/>
      <c r="CL2369" s="183"/>
      <c r="CP2369" s="183"/>
      <c r="CT2369" s="71"/>
    </row>
    <row r="2370" spans="6:98">
      <c r="F2370" s="183"/>
      <c r="S2370" s="184"/>
      <c r="T2370" s="184"/>
      <c r="U2370" s="184"/>
      <c r="V2370" s="184"/>
      <c r="W2370" s="184"/>
      <c r="X2370" s="184"/>
      <c r="Y2370" s="184"/>
      <c r="Z2370" s="184"/>
      <c r="AA2370" s="184"/>
      <c r="AB2370" s="184"/>
      <c r="AC2370" s="184"/>
      <c r="AD2370" s="184"/>
      <c r="AH2370" s="184"/>
      <c r="AI2370" s="184"/>
      <c r="AL2370" s="184"/>
      <c r="AM2370" s="184"/>
      <c r="AP2370" s="184"/>
      <c r="AQ2370" s="184"/>
      <c r="AT2370" s="184"/>
      <c r="AU2370" s="184"/>
      <c r="AX2370" s="184"/>
      <c r="AY2370" s="184"/>
      <c r="BB2370" s="184"/>
      <c r="BC2370" s="184"/>
      <c r="BF2370" s="184"/>
      <c r="BG2370" s="184"/>
      <c r="BJ2370" s="184"/>
      <c r="BK2370" s="184"/>
      <c r="BN2370" s="184"/>
      <c r="BO2370" s="184"/>
      <c r="BR2370" s="184"/>
      <c r="BS2370" s="184"/>
      <c r="BV2370" s="184"/>
      <c r="BW2370" s="184"/>
      <c r="BZ2370" s="184"/>
      <c r="CA2370" s="184"/>
      <c r="CD2370" s="184"/>
      <c r="CE2370" s="184"/>
      <c r="CL2370" s="183"/>
      <c r="CP2370" s="183"/>
      <c r="CT2370" s="71"/>
    </row>
    <row r="2371" spans="6:98">
      <c r="F2371" s="183"/>
      <c r="S2371" s="184"/>
      <c r="T2371" s="184"/>
      <c r="U2371" s="184"/>
      <c r="V2371" s="184"/>
      <c r="W2371" s="184"/>
      <c r="X2371" s="184"/>
      <c r="Y2371" s="184"/>
      <c r="Z2371" s="184"/>
      <c r="AA2371" s="184"/>
      <c r="AB2371" s="184"/>
      <c r="AC2371" s="184"/>
      <c r="AD2371" s="184"/>
      <c r="AH2371" s="184"/>
      <c r="AI2371" s="184"/>
      <c r="AL2371" s="184"/>
      <c r="AM2371" s="184"/>
      <c r="AP2371" s="184"/>
      <c r="AQ2371" s="184"/>
      <c r="AT2371" s="184"/>
      <c r="AU2371" s="184"/>
      <c r="AX2371" s="184"/>
      <c r="AY2371" s="184"/>
      <c r="BB2371" s="184"/>
      <c r="BC2371" s="184"/>
      <c r="BF2371" s="184"/>
      <c r="BG2371" s="184"/>
      <c r="BJ2371" s="184"/>
      <c r="BK2371" s="184"/>
      <c r="BN2371" s="184"/>
      <c r="BO2371" s="184"/>
      <c r="BR2371" s="184"/>
      <c r="BS2371" s="184"/>
      <c r="BV2371" s="184"/>
      <c r="BW2371" s="184"/>
      <c r="BZ2371" s="184"/>
      <c r="CA2371" s="184"/>
      <c r="CD2371" s="184"/>
      <c r="CE2371" s="184"/>
      <c r="CL2371" s="183"/>
      <c r="CP2371" s="183"/>
      <c r="CT2371" s="71"/>
    </row>
    <row r="2372" spans="6:98">
      <c r="F2372" s="183"/>
      <c r="S2372" s="184"/>
      <c r="T2372" s="184"/>
      <c r="U2372" s="184"/>
      <c r="V2372" s="184"/>
      <c r="W2372" s="184"/>
      <c r="X2372" s="184"/>
      <c r="Y2372" s="184"/>
      <c r="Z2372" s="184"/>
      <c r="AA2372" s="184"/>
      <c r="AB2372" s="184"/>
      <c r="AC2372" s="184"/>
      <c r="AD2372" s="184"/>
      <c r="AH2372" s="184"/>
      <c r="AI2372" s="184"/>
      <c r="AL2372" s="184"/>
      <c r="AM2372" s="184"/>
      <c r="AP2372" s="184"/>
      <c r="AQ2372" s="184"/>
      <c r="AT2372" s="184"/>
      <c r="AU2372" s="184"/>
      <c r="AX2372" s="184"/>
      <c r="AY2372" s="184"/>
      <c r="BB2372" s="184"/>
      <c r="BC2372" s="184"/>
      <c r="BF2372" s="184"/>
      <c r="BG2372" s="184"/>
      <c r="BJ2372" s="184"/>
      <c r="BK2372" s="184"/>
      <c r="BN2372" s="184"/>
      <c r="BO2372" s="184"/>
      <c r="BR2372" s="184"/>
      <c r="BS2372" s="184"/>
      <c r="BV2372" s="184"/>
      <c r="BW2372" s="184"/>
      <c r="BZ2372" s="184"/>
      <c r="CA2372" s="184"/>
      <c r="CD2372" s="184"/>
      <c r="CE2372" s="184"/>
      <c r="CL2372" s="183"/>
      <c r="CP2372" s="183"/>
      <c r="CT2372" s="71"/>
    </row>
    <row r="2373" spans="6:98">
      <c r="F2373" s="183"/>
      <c r="S2373" s="184"/>
      <c r="T2373" s="184"/>
      <c r="U2373" s="184"/>
      <c r="V2373" s="184"/>
      <c r="W2373" s="184"/>
      <c r="X2373" s="184"/>
      <c r="Y2373" s="184"/>
      <c r="Z2373" s="184"/>
      <c r="AA2373" s="184"/>
      <c r="AB2373" s="184"/>
      <c r="AC2373" s="184"/>
      <c r="AD2373" s="184"/>
      <c r="AH2373" s="184"/>
      <c r="AI2373" s="184"/>
      <c r="AL2373" s="184"/>
      <c r="AM2373" s="184"/>
      <c r="AP2373" s="184"/>
      <c r="AQ2373" s="184"/>
      <c r="AT2373" s="184"/>
      <c r="AU2373" s="184"/>
      <c r="AX2373" s="184"/>
      <c r="AY2373" s="184"/>
      <c r="BB2373" s="184"/>
      <c r="BC2373" s="184"/>
      <c r="BF2373" s="184"/>
      <c r="BG2373" s="184"/>
      <c r="BJ2373" s="184"/>
      <c r="BK2373" s="184"/>
      <c r="BN2373" s="184"/>
      <c r="BO2373" s="184"/>
      <c r="BR2373" s="184"/>
      <c r="BS2373" s="184"/>
      <c r="BV2373" s="184"/>
      <c r="BW2373" s="184"/>
      <c r="BZ2373" s="184"/>
      <c r="CA2373" s="184"/>
      <c r="CD2373" s="184"/>
      <c r="CE2373" s="184"/>
      <c r="CL2373" s="183"/>
      <c r="CP2373" s="183"/>
      <c r="CT2373" s="71"/>
    </row>
    <row r="2374" spans="6:98">
      <c r="F2374" s="183"/>
      <c r="S2374" s="184"/>
      <c r="T2374" s="184"/>
      <c r="U2374" s="184"/>
      <c r="V2374" s="184"/>
      <c r="W2374" s="184"/>
      <c r="X2374" s="184"/>
      <c r="Y2374" s="184"/>
      <c r="Z2374" s="184"/>
      <c r="AA2374" s="184"/>
      <c r="AB2374" s="184"/>
      <c r="AC2374" s="184"/>
      <c r="AD2374" s="184"/>
      <c r="AH2374" s="184"/>
      <c r="AI2374" s="184"/>
      <c r="AL2374" s="184"/>
      <c r="AM2374" s="184"/>
      <c r="AP2374" s="184"/>
      <c r="AQ2374" s="184"/>
      <c r="AT2374" s="184"/>
      <c r="AU2374" s="184"/>
      <c r="AX2374" s="184"/>
      <c r="AY2374" s="184"/>
      <c r="BB2374" s="184"/>
      <c r="BC2374" s="184"/>
      <c r="BF2374" s="184"/>
      <c r="BG2374" s="184"/>
      <c r="BJ2374" s="184"/>
      <c r="BK2374" s="184"/>
      <c r="BN2374" s="184"/>
      <c r="BO2374" s="184"/>
      <c r="BR2374" s="184"/>
      <c r="BS2374" s="184"/>
      <c r="BV2374" s="184"/>
      <c r="BW2374" s="184"/>
      <c r="BZ2374" s="184"/>
      <c r="CA2374" s="184"/>
      <c r="CD2374" s="184"/>
      <c r="CE2374" s="184"/>
      <c r="CL2374" s="183"/>
      <c r="CP2374" s="183"/>
      <c r="CT2374" s="71"/>
    </row>
    <row r="2375" spans="6:98">
      <c r="F2375" s="183"/>
      <c r="S2375" s="184"/>
      <c r="T2375" s="184"/>
      <c r="U2375" s="184"/>
      <c r="V2375" s="184"/>
      <c r="W2375" s="184"/>
      <c r="X2375" s="184"/>
      <c r="Y2375" s="184"/>
      <c r="Z2375" s="184"/>
      <c r="AA2375" s="184"/>
      <c r="AB2375" s="184"/>
      <c r="AC2375" s="184"/>
      <c r="AD2375" s="184"/>
      <c r="AH2375" s="184"/>
      <c r="AI2375" s="184"/>
      <c r="AL2375" s="184"/>
      <c r="AM2375" s="184"/>
      <c r="AP2375" s="184"/>
      <c r="AQ2375" s="184"/>
      <c r="AT2375" s="184"/>
      <c r="AU2375" s="184"/>
      <c r="AX2375" s="184"/>
      <c r="AY2375" s="184"/>
      <c r="BB2375" s="184"/>
      <c r="BC2375" s="184"/>
      <c r="BF2375" s="184"/>
      <c r="BG2375" s="184"/>
      <c r="BJ2375" s="184"/>
      <c r="BK2375" s="184"/>
      <c r="BN2375" s="184"/>
      <c r="BO2375" s="184"/>
      <c r="BR2375" s="184"/>
      <c r="BS2375" s="184"/>
      <c r="BV2375" s="184"/>
      <c r="BW2375" s="184"/>
      <c r="BZ2375" s="184"/>
      <c r="CA2375" s="184"/>
      <c r="CD2375" s="184"/>
      <c r="CE2375" s="184"/>
      <c r="CL2375" s="183"/>
      <c r="CP2375" s="183"/>
      <c r="CT2375" s="71"/>
    </row>
    <row r="2376" spans="6:98">
      <c r="F2376" s="183"/>
      <c r="S2376" s="184"/>
      <c r="T2376" s="184"/>
      <c r="U2376" s="184"/>
      <c r="V2376" s="184"/>
      <c r="W2376" s="184"/>
      <c r="X2376" s="184"/>
      <c r="Y2376" s="184"/>
      <c r="Z2376" s="184"/>
      <c r="AA2376" s="184"/>
      <c r="AB2376" s="184"/>
      <c r="AC2376" s="184"/>
      <c r="AD2376" s="184"/>
      <c r="AH2376" s="184"/>
      <c r="AI2376" s="184"/>
      <c r="AL2376" s="184"/>
      <c r="AM2376" s="184"/>
      <c r="AP2376" s="184"/>
      <c r="AQ2376" s="184"/>
      <c r="AT2376" s="184"/>
      <c r="AU2376" s="184"/>
      <c r="AX2376" s="184"/>
      <c r="AY2376" s="184"/>
      <c r="BB2376" s="184"/>
      <c r="BC2376" s="184"/>
      <c r="BF2376" s="184"/>
      <c r="BG2376" s="184"/>
      <c r="BJ2376" s="184"/>
      <c r="BK2376" s="184"/>
      <c r="BN2376" s="184"/>
      <c r="BO2376" s="184"/>
      <c r="BR2376" s="184"/>
      <c r="BS2376" s="184"/>
      <c r="BV2376" s="184"/>
      <c r="BW2376" s="184"/>
      <c r="BZ2376" s="184"/>
      <c r="CA2376" s="184"/>
      <c r="CD2376" s="184"/>
      <c r="CE2376" s="184"/>
      <c r="CL2376" s="183"/>
      <c r="CP2376" s="183"/>
      <c r="CT2376" s="71"/>
    </row>
    <row r="2377" spans="6:98">
      <c r="F2377" s="183"/>
      <c r="S2377" s="184"/>
      <c r="T2377" s="184"/>
      <c r="U2377" s="184"/>
      <c r="V2377" s="184"/>
      <c r="W2377" s="184"/>
      <c r="X2377" s="184"/>
      <c r="Y2377" s="184"/>
      <c r="Z2377" s="184"/>
      <c r="AA2377" s="184"/>
      <c r="AB2377" s="184"/>
      <c r="AC2377" s="184"/>
      <c r="AD2377" s="184"/>
      <c r="AH2377" s="184"/>
      <c r="AI2377" s="184"/>
      <c r="AL2377" s="184"/>
      <c r="AM2377" s="184"/>
      <c r="AP2377" s="184"/>
      <c r="AQ2377" s="184"/>
      <c r="AT2377" s="184"/>
      <c r="AU2377" s="184"/>
      <c r="AX2377" s="184"/>
      <c r="AY2377" s="184"/>
      <c r="BB2377" s="184"/>
      <c r="BC2377" s="184"/>
      <c r="BF2377" s="184"/>
      <c r="BG2377" s="184"/>
      <c r="BJ2377" s="184"/>
      <c r="BK2377" s="184"/>
      <c r="BN2377" s="184"/>
      <c r="BO2377" s="184"/>
      <c r="BR2377" s="184"/>
      <c r="BS2377" s="184"/>
      <c r="BV2377" s="184"/>
      <c r="BW2377" s="184"/>
      <c r="BZ2377" s="184"/>
      <c r="CA2377" s="184"/>
      <c r="CD2377" s="184"/>
      <c r="CE2377" s="184"/>
      <c r="CL2377" s="183"/>
      <c r="CP2377" s="183"/>
      <c r="CT2377" s="71"/>
    </row>
    <row r="2378" spans="6:98">
      <c r="F2378" s="183"/>
      <c r="S2378" s="184"/>
      <c r="T2378" s="184"/>
      <c r="U2378" s="184"/>
      <c r="V2378" s="184"/>
      <c r="W2378" s="184"/>
      <c r="X2378" s="184"/>
      <c r="Y2378" s="184"/>
      <c r="Z2378" s="184"/>
      <c r="AA2378" s="184"/>
      <c r="AB2378" s="184"/>
      <c r="AC2378" s="184"/>
      <c r="AD2378" s="184"/>
      <c r="AH2378" s="184"/>
      <c r="AI2378" s="184"/>
      <c r="AL2378" s="184"/>
      <c r="AM2378" s="184"/>
      <c r="AP2378" s="184"/>
      <c r="AQ2378" s="184"/>
      <c r="AT2378" s="184"/>
      <c r="AU2378" s="184"/>
      <c r="AX2378" s="184"/>
      <c r="AY2378" s="184"/>
      <c r="BB2378" s="184"/>
      <c r="BC2378" s="184"/>
      <c r="BF2378" s="184"/>
      <c r="BG2378" s="184"/>
      <c r="BJ2378" s="184"/>
      <c r="BK2378" s="184"/>
      <c r="BN2378" s="184"/>
      <c r="BO2378" s="184"/>
      <c r="BR2378" s="184"/>
      <c r="BS2378" s="184"/>
      <c r="BV2378" s="184"/>
      <c r="BW2378" s="184"/>
      <c r="BZ2378" s="184"/>
      <c r="CA2378" s="184"/>
      <c r="CD2378" s="184"/>
      <c r="CE2378" s="184"/>
      <c r="CL2378" s="183"/>
      <c r="CP2378" s="183"/>
      <c r="CT2378" s="71"/>
    </row>
    <row r="2379" spans="6:98">
      <c r="F2379" s="183"/>
      <c r="S2379" s="184"/>
      <c r="T2379" s="184"/>
      <c r="U2379" s="184"/>
      <c r="V2379" s="184"/>
      <c r="W2379" s="184"/>
      <c r="X2379" s="184"/>
      <c r="Y2379" s="184"/>
      <c r="Z2379" s="184"/>
      <c r="AA2379" s="184"/>
      <c r="AB2379" s="184"/>
      <c r="AC2379" s="184"/>
      <c r="AD2379" s="184"/>
      <c r="AH2379" s="184"/>
      <c r="AI2379" s="184"/>
      <c r="AL2379" s="184"/>
      <c r="AM2379" s="184"/>
      <c r="AP2379" s="184"/>
      <c r="AQ2379" s="184"/>
      <c r="AT2379" s="184"/>
      <c r="AU2379" s="184"/>
      <c r="AX2379" s="184"/>
      <c r="AY2379" s="184"/>
      <c r="BB2379" s="184"/>
      <c r="BC2379" s="184"/>
      <c r="BF2379" s="184"/>
      <c r="BG2379" s="184"/>
      <c r="BJ2379" s="184"/>
      <c r="BK2379" s="184"/>
      <c r="BN2379" s="184"/>
      <c r="BO2379" s="184"/>
      <c r="BR2379" s="184"/>
      <c r="BS2379" s="184"/>
      <c r="BV2379" s="184"/>
      <c r="BW2379" s="184"/>
      <c r="BZ2379" s="184"/>
      <c r="CA2379" s="184"/>
      <c r="CD2379" s="184"/>
      <c r="CE2379" s="184"/>
      <c r="CL2379" s="183"/>
      <c r="CP2379" s="183"/>
      <c r="CT2379" s="71"/>
    </row>
    <row r="2380" spans="6:98">
      <c r="F2380" s="183"/>
      <c r="S2380" s="184"/>
      <c r="T2380" s="184"/>
      <c r="U2380" s="184"/>
      <c r="V2380" s="184"/>
      <c r="W2380" s="184"/>
      <c r="X2380" s="184"/>
      <c r="Y2380" s="184"/>
      <c r="Z2380" s="184"/>
      <c r="AA2380" s="184"/>
      <c r="AB2380" s="184"/>
      <c r="AC2380" s="184"/>
      <c r="AD2380" s="184"/>
      <c r="AH2380" s="184"/>
      <c r="AI2380" s="184"/>
      <c r="AL2380" s="184"/>
      <c r="AM2380" s="184"/>
      <c r="AP2380" s="184"/>
      <c r="AQ2380" s="184"/>
      <c r="AT2380" s="184"/>
      <c r="AU2380" s="184"/>
      <c r="AX2380" s="184"/>
      <c r="AY2380" s="184"/>
      <c r="BB2380" s="184"/>
      <c r="BC2380" s="184"/>
      <c r="BF2380" s="184"/>
      <c r="BG2380" s="184"/>
      <c r="BJ2380" s="184"/>
      <c r="BK2380" s="184"/>
      <c r="BN2380" s="184"/>
      <c r="BO2380" s="184"/>
      <c r="BR2380" s="184"/>
      <c r="BS2380" s="184"/>
      <c r="BV2380" s="184"/>
      <c r="BW2380" s="184"/>
      <c r="BZ2380" s="184"/>
      <c r="CA2380" s="184"/>
      <c r="CD2380" s="184"/>
      <c r="CE2380" s="184"/>
      <c r="CL2380" s="183"/>
      <c r="CP2380" s="183"/>
      <c r="CT2380" s="71"/>
    </row>
    <row r="2381" spans="6:98">
      <c r="F2381" s="183"/>
      <c r="S2381" s="184"/>
      <c r="T2381" s="184"/>
      <c r="U2381" s="184"/>
      <c r="V2381" s="184"/>
      <c r="W2381" s="184"/>
      <c r="X2381" s="184"/>
      <c r="Y2381" s="184"/>
      <c r="Z2381" s="184"/>
      <c r="AA2381" s="184"/>
      <c r="AB2381" s="184"/>
      <c r="AC2381" s="184"/>
      <c r="AD2381" s="184"/>
      <c r="AH2381" s="184"/>
      <c r="AI2381" s="184"/>
      <c r="AL2381" s="184"/>
      <c r="AM2381" s="184"/>
      <c r="AP2381" s="184"/>
      <c r="AQ2381" s="184"/>
      <c r="AT2381" s="184"/>
      <c r="AU2381" s="184"/>
      <c r="AX2381" s="184"/>
      <c r="AY2381" s="184"/>
      <c r="BB2381" s="184"/>
      <c r="BC2381" s="184"/>
      <c r="BF2381" s="184"/>
      <c r="BG2381" s="184"/>
      <c r="BJ2381" s="184"/>
      <c r="BK2381" s="184"/>
      <c r="BN2381" s="184"/>
      <c r="BO2381" s="184"/>
      <c r="BR2381" s="184"/>
      <c r="BS2381" s="184"/>
      <c r="BV2381" s="184"/>
      <c r="BW2381" s="184"/>
      <c r="BZ2381" s="184"/>
      <c r="CA2381" s="184"/>
      <c r="CD2381" s="184"/>
      <c r="CE2381" s="184"/>
      <c r="CL2381" s="183"/>
      <c r="CP2381" s="183"/>
      <c r="CT2381" s="71"/>
    </row>
    <row r="2382" spans="6:98">
      <c r="F2382" s="183"/>
      <c r="S2382" s="184"/>
      <c r="T2382" s="184"/>
      <c r="U2382" s="184"/>
      <c r="V2382" s="184"/>
      <c r="W2382" s="184"/>
      <c r="X2382" s="184"/>
      <c r="Y2382" s="184"/>
      <c r="Z2382" s="184"/>
      <c r="AA2382" s="184"/>
      <c r="AB2382" s="184"/>
      <c r="AC2382" s="184"/>
      <c r="AD2382" s="184"/>
      <c r="AH2382" s="184"/>
      <c r="AI2382" s="184"/>
      <c r="AL2382" s="184"/>
      <c r="AM2382" s="184"/>
      <c r="AP2382" s="184"/>
      <c r="AQ2382" s="184"/>
      <c r="AT2382" s="184"/>
      <c r="AU2382" s="184"/>
      <c r="AX2382" s="184"/>
      <c r="AY2382" s="184"/>
      <c r="BB2382" s="184"/>
      <c r="BC2382" s="184"/>
      <c r="BF2382" s="184"/>
      <c r="BG2382" s="184"/>
      <c r="BJ2382" s="184"/>
      <c r="BK2382" s="184"/>
      <c r="BN2382" s="184"/>
      <c r="BO2382" s="184"/>
      <c r="BR2382" s="184"/>
      <c r="BS2382" s="184"/>
      <c r="BV2382" s="184"/>
      <c r="BW2382" s="184"/>
      <c r="BZ2382" s="184"/>
      <c r="CA2382" s="184"/>
      <c r="CD2382" s="184"/>
      <c r="CE2382" s="184"/>
      <c r="CL2382" s="183"/>
      <c r="CP2382" s="183"/>
      <c r="CT2382" s="71"/>
    </row>
    <row r="2383" spans="6:98">
      <c r="F2383" s="183"/>
      <c r="S2383" s="184"/>
      <c r="T2383" s="184"/>
      <c r="U2383" s="184"/>
      <c r="V2383" s="184"/>
      <c r="W2383" s="184"/>
      <c r="X2383" s="184"/>
      <c r="Y2383" s="184"/>
      <c r="Z2383" s="184"/>
      <c r="AA2383" s="184"/>
      <c r="AB2383" s="184"/>
      <c r="AC2383" s="184"/>
      <c r="AD2383" s="184"/>
      <c r="AH2383" s="184"/>
      <c r="AI2383" s="184"/>
      <c r="AL2383" s="184"/>
      <c r="AM2383" s="184"/>
      <c r="AP2383" s="184"/>
      <c r="AQ2383" s="184"/>
      <c r="AT2383" s="184"/>
      <c r="AU2383" s="184"/>
      <c r="AX2383" s="184"/>
      <c r="AY2383" s="184"/>
      <c r="BB2383" s="184"/>
      <c r="BC2383" s="184"/>
      <c r="BF2383" s="184"/>
      <c r="BG2383" s="184"/>
      <c r="BJ2383" s="184"/>
      <c r="BK2383" s="184"/>
      <c r="BN2383" s="184"/>
      <c r="BO2383" s="184"/>
      <c r="BR2383" s="184"/>
      <c r="BS2383" s="184"/>
      <c r="BV2383" s="184"/>
      <c r="BW2383" s="184"/>
      <c r="BZ2383" s="184"/>
      <c r="CA2383" s="184"/>
      <c r="CD2383" s="184"/>
      <c r="CE2383" s="184"/>
      <c r="CL2383" s="183"/>
      <c r="CP2383" s="183"/>
      <c r="CT2383" s="71"/>
    </row>
    <row r="2384" spans="6:98">
      <c r="F2384" s="183"/>
      <c r="S2384" s="184"/>
      <c r="T2384" s="184"/>
      <c r="U2384" s="184"/>
      <c r="V2384" s="184"/>
      <c r="W2384" s="184"/>
      <c r="X2384" s="184"/>
      <c r="Y2384" s="184"/>
      <c r="Z2384" s="184"/>
      <c r="AA2384" s="184"/>
      <c r="AB2384" s="184"/>
      <c r="AC2384" s="184"/>
      <c r="AD2384" s="184"/>
      <c r="AH2384" s="184"/>
      <c r="AI2384" s="184"/>
      <c r="AL2384" s="184"/>
      <c r="AM2384" s="184"/>
      <c r="AP2384" s="184"/>
      <c r="AQ2384" s="184"/>
      <c r="AT2384" s="184"/>
      <c r="AU2384" s="184"/>
      <c r="AX2384" s="184"/>
      <c r="AY2384" s="184"/>
      <c r="BB2384" s="184"/>
      <c r="BC2384" s="184"/>
      <c r="BF2384" s="184"/>
      <c r="BG2384" s="184"/>
      <c r="BJ2384" s="184"/>
      <c r="BK2384" s="184"/>
      <c r="BN2384" s="184"/>
      <c r="BO2384" s="184"/>
      <c r="BR2384" s="184"/>
      <c r="BS2384" s="184"/>
      <c r="BV2384" s="184"/>
      <c r="BW2384" s="184"/>
      <c r="BZ2384" s="184"/>
      <c r="CA2384" s="184"/>
      <c r="CD2384" s="184"/>
      <c r="CE2384" s="184"/>
      <c r="CL2384" s="183"/>
      <c r="CP2384" s="183"/>
      <c r="CT2384" s="71"/>
    </row>
    <row r="2385" spans="6:98">
      <c r="F2385" s="183"/>
      <c r="S2385" s="184"/>
      <c r="T2385" s="184"/>
      <c r="U2385" s="184"/>
      <c r="V2385" s="184"/>
      <c r="W2385" s="184"/>
      <c r="X2385" s="184"/>
      <c r="Y2385" s="184"/>
      <c r="Z2385" s="184"/>
      <c r="AA2385" s="184"/>
      <c r="AB2385" s="184"/>
      <c r="AC2385" s="184"/>
      <c r="AD2385" s="184"/>
      <c r="AH2385" s="184"/>
      <c r="AI2385" s="184"/>
      <c r="AL2385" s="184"/>
      <c r="AM2385" s="184"/>
      <c r="AP2385" s="184"/>
      <c r="AQ2385" s="184"/>
      <c r="AT2385" s="184"/>
      <c r="AU2385" s="184"/>
      <c r="AX2385" s="184"/>
      <c r="AY2385" s="184"/>
      <c r="BB2385" s="184"/>
      <c r="BC2385" s="184"/>
      <c r="BF2385" s="184"/>
      <c r="BG2385" s="184"/>
      <c r="BJ2385" s="184"/>
      <c r="BK2385" s="184"/>
      <c r="BN2385" s="184"/>
      <c r="BO2385" s="184"/>
      <c r="BR2385" s="184"/>
      <c r="BS2385" s="184"/>
      <c r="BV2385" s="184"/>
      <c r="BW2385" s="184"/>
      <c r="BZ2385" s="184"/>
      <c r="CA2385" s="184"/>
      <c r="CD2385" s="184"/>
      <c r="CE2385" s="184"/>
      <c r="CL2385" s="183"/>
      <c r="CP2385" s="183"/>
      <c r="CT2385" s="71"/>
    </row>
    <row r="2386" spans="6:98">
      <c r="F2386" s="183"/>
      <c r="S2386" s="184"/>
      <c r="T2386" s="184"/>
      <c r="U2386" s="184"/>
      <c r="V2386" s="184"/>
      <c r="W2386" s="184"/>
      <c r="X2386" s="184"/>
      <c r="Y2386" s="184"/>
      <c r="Z2386" s="184"/>
      <c r="AA2386" s="184"/>
      <c r="AB2386" s="184"/>
      <c r="AC2386" s="184"/>
      <c r="AD2386" s="184"/>
      <c r="AH2386" s="184"/>
      <c r="AI2386" s="184"/>
      <c r="AL2386" s="184"/>
      <c r="AM2386" s="184"/>
      <c r="AP2386" s="184"/>
      <c r="AQ2386" s="184"/>
      <c r="AT2386" s="184"/>
      <c r="AU2386" s="184"/>
      <c r="AX2386" s="184"/>
      <c r="AY2386" s="184"/>
      <c r="BB2386" s="184"/>
      <c r="BC2386" s="184"/>
      <c r="BF2386" s="184"/>
      <c r="BG2386" s="184"/>
      <c r="BJ2386" s="184"/>
      <c r="BK2386" s="184"/>
      <c r="BN2386" s="184"/>
      <c r="BO2386" s="184"/>
      <c r="BR2386" s="184"/>
      <c r="BS2386" s="184"/>
      <c r="BV2386" s="184"/>
      <c r="BW2386" s="184"/>
      <c r="BZ2386" s="184"/>
      <c r="CA2386" s="184"/>
      <c r="CD2386" s="184"/>
      <c r="CE2386" s="184"/>
      <c r="CL2386" s="183"/>
      <c r="CP2386" s="183"/>
      <c r="CT2386" s="71"/>
    </row>
    <row r="2387" spans="6:98">
      <c r="F2387" s="183"/>
      <c r="S2387" s="184"/>
      <c r="T2387" s="184"/>
      <c r="U2387" s="184"/>
      <c r="V2387" s="184"/>
      <c r="W2387" s="184"/>
      <c r="X2387" s="184"/>
      <c r="Y2387" s="184"/>
      <c r="Z2387" s="184"/>
      <c r="AA2387" s="184"/>
      <c r="AB2387" s="184"/>
      <c r="AC2387" s="184"/>
      <c r="AD2387" s="184"/>
      <c r="AH2387" s="184"/>
      <c r="AI2387" s="184"/>
      <c r="AL2387" s="184"/>
      <c r="AM2387" s="184"/>
      <c r="AP2387" s="184"/>
      <c r="AQ2387" s="184"/>
      <c r="AT2387" s="184"/>
      <c r="AU2387" s="184"/>
      <c r="AX2387" s="184"/>
      <c r="AY2387" s="184"/>
      <c r="BB2387" s="184"/>
      <c r="BC2387" s="184"/>
      <c r="BF2387" s="184"/>
      <c r="BG2387" s="184"/>
      <c r="BJ2387" s="184"/>
      <c r="BK2387" s="184"/>
      <c r="BN2387" s="184"/>
      <c r="BO2387" s="184"/>
      <c r="BR2387" s="184"/>
      <c r="BS2387" s="184"/>
      <c r="BV2387" s="184"/>
      <c r="BW2387" s="184"/>
      <c r="BZ2387" s="184"/>
      <c r="CA2387" s="184"/>
      <c r="CD2387" s="184"/>
      <c r="CE2387" s="184"/>
      <c r="CL2387" s="183"/>
      <c r="CP2387" s="183"/>
      <c r="CT2387" s="71"/>
    </row>
    <row r="2388" spans="6:98">
      <c r="F2388" s="183"/>
      <c r="S2388" s="184"/>
      <c r="T2388" s="184"/>
      <c r="U2388" s="184"/>
      <c r="V2388" s="184"/>
      <c r="W2388" s="184"/>
      <c r="X2388" s="184"/>
      <c r="Y2388" s="184"/>
      <c r="Z2388" s="184"/>
      <c r="AA2388" s="184"/>
      <c r="AB2388" s="184"/>
      <c r="AC2388" s="184"/>
      <c r="AD2388" s="184"/>
      <c r="AH2388" s="184"/>
      <c r="AI2388" s="184"/>
      <c r="AL2388" s="184"/>
      <c r="AM2388" s="184"/>
      <c r="AP2388" s="184"/>
      <c r="AQ2388" s="184"/>
      <c r="AT2388" s="184"/>
      <c r="AU2388" s="184"/>
      <c r="AX2388" s="184"/>
      <c r="AY2388" s="184"/>
      <c r="BB2388" s="184"/>
      <c r="BC2388" s="184"/>
      <c r="BF2388" s="184"/>
      <c r="BG2388" s="184"/>
      <c r="BJ2388" s="184"/>
      <c r="BK2388" s="184"/>
      <c r="BN2388" s="184"/>
      <c r="BO2388" s="184"/>
      <c r="BR2388" s="184"/>
      <c r="BS2388" s="184"/>
      <c r="BV2388" s="184"/>
      <c r="BW2388" s="184"/>
      <c r="BZ2388" s="184"/>
      <c r="CA2388" s="184"/>
      <c r="CD2388" s="184"/>
      <c r="CE2388" s="184"/>
      <c r="CL2388" s="183"/>
      <c r="CP2388" s="183"/>
      <c r="CT2388" s="71"/>
    </row>
    <row r="2389" spans="6:98">
      <c r="F2389" s="183"/>
      <c r="S2389" s="184"/>
      <c r="T2389" s="184"/>
      <c r="U2389" s="184"/>
      <c r="V2389" s="184"/>
      <c r="W2389" s="184"/>
      <c r="X2389" s="184"/>
      <c r="Y2389" s="184"/>
      <c r="Z2389" s="184"/>
      <c r="AA2389" s="184"/>
      <c r="AB2389" s="184"/>
      <c r="AC2389" s="184"/>
      <c r="AD2389" s="184"/>
      <c r="AH2389" s="184"/>
      <c r="AI2389" s="184"/>
      <c r="AL2389" s="184"/>
      <c r="AM2389" s="184"/>
      <c r="AP2389" s="184"/>
      <c r="AQ2389" s="184"/>
      <c r="AT2389" s="184"/>
      <c r="AU2389" s="184"/>
      <c r="AX2389" s="184"/>
      <c r="AY2389" s="184"/>
      <c r="BB2389" s="184"/>
      <c r="BC2389" s="184"/>
      <c r="BF2389" s="184"/>
      <c r="BG2389" s="184"/>
      <c r="BJ2389" s="184"/>
      <c r="BK2389" s="184"/>
      <c r="BN2389" s="184"/>
      <c r="BO2389" s="184"/>
      <c r="BR2389" s="184"/>
      <c r="BS2389" s="184"/>
      <c r="BV2389" s="184"/>
      <c r="BW2389" s="184"/>
      <c r="BZ2389" s="184"/>
      <c r="CA2389" s="184"/>
      <c r="CD2389" s="184"/>
      <c r="CE2389" s="184"/>
      <c r="CL2389" s="183"/>
      <c r="CP2389" s="183"/>
      <c r="CT2389" s="71"/>
    </row>
    <row r="2390" spans="6:98">
      <c r="F2390" s="183"/>
      <c r="S2390" s="184"/>
      <c r="T2390" s="184"/>
      <c r="U2390" s="184"/>
      <c r="V2390" s="184"/>
      <c r="W2390" s="184"/>
      <c r="X2390" s="184"/>
      <c r="Y2390" s="184"/>
      <c r="Z2390" s="184"/>
      <c r="AA2390" s="184"/>
      <c r="AB2390" s="184"/>
      <c r="AC2390" s="184"/>
      <c r="AD2390" s="184"/>
      <c r="AH2390" s="184"/>
      <c r="AI2390" s="184"/>
      <c r="AL2390" s="184"/>
      <c r="AM2390" s="184"/>
      <c r="AP2390" s="184"/>
      <c r="AQ2390" s="184"/>
      <c r="AT2390" s="184"/>
      <c r="AU2390" s="184"/>
      <c r="AX2390" s="184"/>
      <c r="AY2390" s="184"/>
      <c r="BB2390" s="184"/>
      <c r="BC2390" s="184"/>
      <c r="BF2390" s="184"/>
      <c r="BG2390" s="184"/>
      <c r="BJ2390" s="184"/>
      <c r="BK2390" s="184"/>
      <c r="BN2390" s="184"/>
      <c r="BO2390" s="184"/>
      <c r="BR2390" s="184"/>
      <c r="BS2390" s="184"/>
      <c r="BV2390" s="184"/>
      <c r="BW2390" s="184"/>
      <c r="BZ2390" s="184"/>
      <c r="CA2390" s="184"/>
      <c r="CD2390" s="184"/>
      <c r="CE2390" s="184"/>
      <c r="CL2390" s="183"/>
      <c r="CP2390" s="183"/>
      <c r="CT2390" s="71"/>
    </row>
    <row r="2391" spans="6:98">
      <c r="F2391" s="183"/>
      <c r="S2391" s="184"/>
      <c r="T2391" s="184"/>
      <c r="U2391" s="184"/>
      <c r="V2391" s="184"/>
      <c r="W2391" s="184"/>
      <c r="X2391" s="184"/>
      <c r="Y2391" s="184"/>
      <c r="Z2391" s="184"/>
      <c r="AA2391" s="184"/>
      <c r="AB2391" s="184"/>
      <c r="AC2391" s="184"/>
      <c r="AD2391" s="184"/>
      <c r="AH2391" s="184"/>
      <c r="AI2391" s="184"/>
      <c r="AL2391" s="184"/>
      <c r="AM2391" s="184"/>
      <c r="AP2391" s="184"/>
      <c r="AQ2391" s="184"/>
      <c r="AT2391" s="184"/>
      <c r="AU2391" s="184"/>
      <c r="AX2391" s="184"/>
      <c r="AY2391" s="184"/>
      <c r="BB2391" s="184"/>
      <c r="BC2391" s="184"/>
      <c r="BF2391" s="184"/>
      <c r="BG2391" s="184"/>
      <c r="BJ2391" s="184"/>
      <c r="BK2391" s="184"/>
      <c r="BN2391" s="184"/>
      <c r="BO2391" s="184"/>
      <c r="BR2391" s="184"/>
      <c r="BS2391" s="184"/>
      <c r="BV2391" s="184"/>
      <c r="BW2391" s="184"/>
      <c r="BZ2391" s="184"/>
      <c r="CA2391" s="184"/>
      <c r="CD2391" s="184"/>
      <c r="CE2391" s="184"/>
      <c r="CL2391" s="183"/>
      <c r="CP2391" s="183"/>
      <c r="CT2391" s="71"/>
    </row>
    <row r="2392" spans="6:98">
      <c r="F2392" s="183"/>
      <c r="S2392" s="184"/>
      <c r="T2392" s="184"/>
      <c r="U2392" s="184"/>
      <c r="V2392" s="184"/>
      <c r="W2392" s="184"/>
      <c r="X2392" s="184"/>
      <c r="Y2392" s="184"/>
      <c r="Z2392" s="184"/>
      <c r="AA2392" s="184"/>
      <c r="AB2392" s="184"/>
      <c r="AC2392" s="184"/>
      <c r="AD2392" s="184"/>
      <c r="AH2392" s="184"/>
      <c r="AI2392" s="184"/>
      <c r="AL2392" s="184"/>
      <c r="AM2392" s="184"/>
      <c r="AP2392" s="184"/>
      <c r="AQ2392" s="184"/>
      <c r="AT2392" s="184"/>
      <c r="AU2392" s="184"/>
      <c r="AX2392" s="184"/>
      <c r="AY2392" s="184"/>
      <c r="BB2392" s="184"/>
      <c r="BC2392" s="184"/>
      <c r="BF2392" s="184"/>
      <c r="BG2392" s="184"/>
      <c r="BJ2392" s="184"/>
      <c r="BK2392" s="184"/>
      <c r="BN2392" s="184"/>
      <c r="BO2392" s="184"/>
      <c r="BR2392" s="184"/>
      <c r="BS2392" s="184"/>
      <c r="BV2392" s="184"/>
      <c r="BW2392" s="184"/>
      <c r="BZ2392" s="184"/>
      <c r="CA2392" s="184"/>
      <c r="CD2392" s="184"/>
      <c r="CE2392" s="184"/>
      <c r="CL2392" s="183"/>
      <c r="CP2392" s="183"/>
      <c r="CT2392" s="71"/>
    </row>
    <row r="2393" spans="6:98">
      <c r="F2393" s="183"/>
      <c r="S2393" s="184"/>
      <c r="T2393" s="184"/>
      <c r="U2393" s="184"/>
      <c r="V2393" s="184"/>
      <c r="W2393" s="184"/>
      <c r="X2393" s="184"/>
      <c r="Y2393" s="184"/>
      <c r="Z2393" s="184"/>
      <c r="AA2393" s="184"/>
      <c r="AB2393" s="184"/>
      <c r="AC2393" s="184"/>
      <c r="AD2393" s="184"/>
      <c r="AH2393" s="184"/>
      <c r="AI2393" s="184"/>
      <c r="AL2393" s="184"/>
      <c r="AM2393" s="184"/>
      <c r="AP2393" s="184"/>
      <c r="AQ2393" s="184"/>
      <c r="AT2393" s="184"/>
      <c r="AU2393" s="184"/>
      <c r="AX2393" s="184"/>
      <c r="AY2393" s="184"/>
      <c r="BB2393" s="184"/>
      <c r="BC2393" s="184"/>
      <c r="BF2393" s="184"/>
      <c r="BG2393" s="184"/>
      <c r="BJ2393" s="184"/>
      <c r="BK2393" s="184"/>
      <c r="BN2393" s="184"/>
      <c r="BO2393" s="184"/>
      <c r="BR2393" s="184"/>
      <c r="BS2393" s="184"/>
      <c r="BV2393" s="184"/>
      <c r="BW2393" s="184"/>
      <c r="BZ2393" s="184"/>
      <c r="CA2393" s="184"/>
      <c r="CD2393" s="184"/>
      <c r="CE2393" s="184"/>
      <c r="CL2393" s="183"/>
      <c r="CP2393" s="183"/>
      <c r="CT2393" s="71"/>
    </row>
    <row r="2394" spans="6:98">
      <c r="F2394" s="183"/>
      <c r="S2394" s="184"/>
      <c r="T2394" s="184"/>
      <c r="U2394" s="184"/>
      <c r="V2394" s="184"/>
      <c r="W2394" s="184"/>
      <c r="X2394" s="184"/>
      <c r="Y2394" s="184"/>
      <c r="Z2394" s="184"/>
      <c r="AA2394" s="184"/>
      <c r="AB2394" s="184"/>
      <c r="AC2394" s="184"/>
      <c r="AD2394" s="184"/>
      <c r="AH2394" s="184"/>
      <c r="AI2394" s="184"/>
      <c r="AL2394" s="184"/>
      <c r="AM2394" s="184"/>
      <c r="AP2394" s="184"/>
      <c r="AQ2394" s="184"/>
      <c r="AT2394" s="184"/>
      <c r="AU2394" s="184"/>
      <c r="AX2394" s="184"/>
      <c r="AY2394" s="184"/>
      <c r="BB2394" s="184"/>
      <c r="BC2394" s="184"/>
      <c r="BF2394" s="184"/>
      <c r="BG2394" s="184"/>
      <c r="BJ2394" s="184"/>
      <c r="BK2394" s="184"/>
      <c r="BN2394" s="184"/>
      <c r="BO2394" s="184"/>
      <c r="BR2394" s="184"/>
      <c r="BS2394" s="184"/>
      <c r="BV2394" s="184"/>
      <c r="BW2394" s="184"/>
      <c r="BZ2394" s="184"/>
      <c r="CA2394" s="184"/>
      <c r="CD2394" s="184"/>
      <c r="CE2394" s="184"/>
      <c r="CL2394" s="183"/>
      <c r="CP2394" s="183"/>
      <c r="CT2394" s="71"/>
    </row>
    <row r="2395" spans="6:98">
      <c r="F2395" s="183"/>
      <c r="S2395" s="184"/>
      <c r="T2395" s="184"/>
      <c r="U2395" s="184"/>
      <c r="V2395" s="184"/>
      <c r="W2395" s="184"/>
      <c r="X2395" s="184"/>
      <c r="Y2395" s="184"/>
      <c r="Z2395" s="184"/>
      <c r="AA2395" s="184"/>
      <c r="AB2395" s="184"/>
      <c r="AC2395" s="184"/>
      <c r="AD2395" s="184"/>
      <c r="AH2395" s="184"/>
      <c r="AI2395" s="184"/>
      <c r="AL2395" s="184"/>
      <c r="AM2395" s="184"/>
      <c r="AP2395" s="184"/>
      <c r="AQ2395" s="184"/>
      <c r="AT2395" s="184"/>
      <c r="AU2395" s="184"/>
      <c r="AX2395" s="184"/>
      <c r="AY2395" s="184"/>
      <c r="BB2395" s="184"/>
      <c r="BC2395" s="184"/>
      <c r="BF2395" s="184"/>
      <c r="BG2395" s="184"/>
      <c r="BJ2395" s="184"/>
      <c r="BK2395" s="184"/>
      <c r="BN2395" s="184"/>
      <c r="BO2395" s="184"/>
      <c r="BR2395" s="184"/>
      <c r="BS2395" s="184"/>
      <c r="BV2395" s="184"/>
      <c r="BW2395" s="184"/>
      <c r="BZ2395" s="184"/>
      <c r="CA2395" s="184"/>
      <c r="CD2395" s="184"/>
      <c r="CE2395" s="184"/>
      <c r="CL2395" s="183"/>
      <c r="CP2395" s="183"/>
      <c r="CT2395" s="71"/>
    </row>
    <row r="2396" spans="6:98">
      <c r="F2396" s="183"/>
      <c r="S2396" s="184"/>
      <c r="T2396" s="184"/>
      <c r="U2396" s="184"/>
      <c r="V2396" s="184"/>
      <c r="W2396" s="184"/>
      <c r="X2396" s="184"/>
      <c r="Y2396" s="184"/>
      <c r="Z2396" s="184"/>
      <c r="AA2396" s="184"/>
      <c r="AB2396" s="184"/>
      <c r="AC2396" s="184"/>
      <c r="AD2396" s="184"/>
      <c r="AH2396" s="184"/>
      <c r="AI2396" s="184"/>
      <c r="AL2396" s="184"/>
      <c r="AM2396" s="184"/>
      <c r="AP2396" s="184"/>
      <c r="AQ2396" s="184"/>
      <c r="AT2396" s="184"/>
      <c r="AU2396" s="184"/>
      <c r="AX2396" s="184"/>
      <c r="AY2396" s="184"/>
      <c r="BB2396" s="184"/>
      <c r="BC2396" s="184"/>
      <c r="BF2396" s="184"/>
      <c r="BG2396" s="184"/>
      <c r="BJ2396" s="184"/>
      <c r="BK2396" s="184"/>
      <c r="BN2396" s="184"/>
      <c r="BO2396" s="184"/>
      <c r="BR2396" s="184"/>
      <c r="BS2396" s="184"/>
      <c r="BV2396" s="184"/>
      <c r="BW2396" s="184"/>
      <c r="BZ2396" s="184"/>
      <c r="CA2396" s="184"/>
      <c r="CD2396" s="184"/>
      <c r="CE2396" s="184"/>
      <c r="CL2396" s="183"/>
      <c r="CP2396" s="183"/>
      <c r="CT2396" s="71"/>
    </row>
    <row r="2397" spans="6:98">
      <c r="F2397" s="183"/>
      <c r="S2397" s="184"/>
      <c r="T2397" s="184"/>
      <c r="U2397" s="184"/>
      <c r="V2397" s="184"/>
      <c r="W2397" s="184"/>
      <c r="X2397" s="184"/>
      <c r="Y2397" s="184"/>
      <c r="Z2397" s="184"/>
      <c r="AA2397" s="184"/>
      <c r="AB2397" s="184"/>
      <c r="AC2397" s="184"/>
      <c r="AD2397" s="184"/>
      <c r="AH2397" s="184"/>
      <c r="AI2397" s="184"/>
      <c r="AL2397" s="184"/>
      <c r="AM2397" s="184"/>
      <c r="AP2397" s="184"/>
      <c r="AQ2397" s="184"/>
      <c r="AT2397" s="184"/>
      <c r="AU2397" s="184"/>
      <c r="AX2397" s="184"/>
      <c r="AY2397" s="184"/>
      <c r="BB2397" s="184"/>
      <c r="BC2397" s="184"/>
      <c r="BF2397" s="184"/>
      <c r="BG2397" s="184"/>
      <c r="BJ2397" s="184"/>
      <c r="BK2397" s="184"/>
      <c r="BN2397" s="184"/>
      <c r="BO2397" s="184"/>
      <c r="BR2397" s="184"/>
      <c r="BS2397" s="184"/>
      <c r="BV2397" s="184"/>
      <c r="BW2397" s="184"/>
      <c r="BZ2397" s="184"/>
      <c r="CA2397" s="184"/>
      <c r="CD2397" s="184"/>
      <c r="CE2397" s="184"/>
      <c r="CL2397" s="183"/>
      <c r="CP2397" s="183"/>
      <c r="CT2397" s="71"/>
    </row>
    <row r="2398" spans="6:98">
      <c r="F2398" s="183"/>
      <c r="S2398" s="184"/>
      <c r="T2398" s="184"/>
      <c r="U2398" s="184"/>
      <c r="V2398" s="184"/>
      <c r="W2398" s="184"/>
      <c r="X2398" s="184"/>
      <c r="Y2398" s="184"/>
      <c r="Z2398" s="184"/>
      <c r="AA2398" s="184"/>
      <c r="AB2398" s="184"/>
      <c r="AC2398" s="184"/>
      <c r="AD2398" s="184"/>
      <c r="AH2398" s="184"/>
      <c r="AI2398" s="184"/>
      <c r="AL2398" s="184"/>
      <c r="AM2398" s="184"/>
      <c r="AP2398" s="184"/>
      <c r="AQ2398" s="184"/>
      <c r="AT2398" s="184"/>
      <c r="AU2398" s="184"/>
      <c r="AX2398" s="184"/>
      <c r="AY2398" s="184"/>
      <c r="BB2398" s="184"/>
      <c r="BC2398" s="184"/>
      <c r="BF2398" s="184"/>
      <c r="BG2398" s="184"/>
      <c r="BJ2398" s="184"/>
      <c r="BK2398" s="184"/>
      <c r="BN2398" s="184"/>
      <c r="BO2398" s="184"/>
      <c r="BR2398" s="184"/>
      <c r="BS2398" s="184"/>
      <c r="BV2398" s="184"/>
      <c r="BW2398" s="184"/>
      <c r="BZ2398" s="184"/>
      <c r="CA2398" s="184"/>
      <c r="CD2398" s="184"/>
      <c r="CE2398" s="184"/>
      <c r="CL2398" s="183"/>
      <c r="CP2398" s="183"/>
      <c r="CT2398" s="71"/>
    </row>
    <row r="2399" spans="6:98">
      <c r="F2399" s="183"/>
      <c r="S2399" s="184"/>
      <c r="T2399" s="184"/>
      <c r="U2399" s="184"/>
      <c r="V2399" s="184"/>
      <c r="W2399" s="184"/>
      <c r="X2399" s="184"/>
      <c r="Y2399" s="184"/>
      <c r="Z2399" s="184"/>
      <c r="AA2399" s="184"/>
      <c r="AB2399" s="184"/>
      <c r="AC2399" s="184"/>
      <c r="AD2399" s="184"/>
      <c r="AH2399" s="184"/>
      <c r="AI2399" s="184"/>
      <c r="AL2399" s="184"/>
      <c r="AM2399" s="184"/>
      <c r="AP2399" s="184"/>
      <c r="AQ2399" s="184"/>
      <c r="AT2399" s="184"/>
      <c r="AU2399" s="184"/>
      <c r="AX2399" s="184"/>
      <c r="AY2399" s="184"/>
      <c r="BB2399" s="184"/>
      <c r="BC2399" s="184"/>
      <c r="BF2399" s="184"/>
      <c r="BG2399" s="184"/>
      <c r="BJ2399" s="184"/>
      <c r="BK2399" s="184"/>
      <c r="BN2399" s="184"/>
      <c r="BO2399" s="184"/>
      <c r="BR2399" s="184"/>
      <c r="BS2399" s="184"/>
      <c r="BV2399" s="184"/>
      <c r="BW2399" s="184"/>
      <c r="BZ2399" s="184"/>
      <c r="CA2399" s="184"/>
      <c r="CD2399" s="184"/>
      <c r="CE2399" s="184"/>
      <c r="CL2399" s="183"/>
      <c r="CP2399" s="183"/>
      <c r="CT2399" s="71"/>
    </row>
    <row r="2400" spans="6:98">
      <c r="F2400" s="183"/>
      <c r="S2400" s="184"/>
      <c r="T2400" s="184"/>
      <c r="U2400" s="184"/>
      <c r="V2400" s="184"/>
      <c r="W2400" s="184"/>
      <c r="X2400" s="184"/>
      <c r="Y2400" s="184"/>
      <c r="Z2400" s="184"/>
      <c r="AA2400" s="184"/>
      <c r="AB2400" s="184"/>
      <c r="AC2400" s="184"/>
      <c r="AD2400" s="184"/>
      <c r="AH2400" s="184"/>
      <c r="AI2400" s="184"/>
      <c r="AL2400" s="184"/>
      <c r="AM2400" s="184"/>
      <c r="AP2400" s="184"/>
      <c r="AQ2400" s="184"/>
      <c r="AT2400" s="184"/>
      <c r="AU2400" s="184"/>
      <c r="AX2400" s="184"/>
      <c r="AY2400" s="184"/>
      <c r="BB2400" s="184"/>
      <c r="BC2400" s="184"/>
      <c r="BF2400" s="184"/>
      <c r="BG2400" s="184"/>
      <c r="BJ2400" s="184"/>
      <c r="BK2400" s="184"/>
      <c r="BN2400" s="184"/>
      <c r="BO2400" s="184"/>
      <c r="BR2400" s="184"/>
      <c r="BS2400" s="184"/>
      <c r="BV2400" s="184"/>
      <c r="BW2400" s="184"/>
      <c r="BZ2400" s="184"/>
      <c r="CA2400" s="184"/>
      <c r="CD2400" s="184"/>
      <c r="CE2400" s="184"/>
      <c r="CL2400" s="183"/>
      <c r="CP2400" s="183"/>
      <c r="CT2400" s="71"/>
    </row>
    <row r="2401" spans="6:98">
      <c r="F2401" s="183"/>
      <c r="S2401" s="184"/>
      <c r="T2401" s="184"/>
      <c r="U2401" s="184"/>
      <c r="V2401" s="184"/>
      <c r="W2401" s="184"/>
      <c r="X2401" s="184"/>
      <c r="Y2401" s="184"/>
      <c r="Z2401" s="184"/>
      <c r="AA2401" s="184"/>
      <c r="AB2401" s="184"/>
      <c r="AC2401" s="184"/>
      <c r="AD2401" s="184"/>
      <c r="AH2401" s="184"/>
      <c r="AI2401" s="184"/>
      <c r="AL2401" s="184"/>
      <c r="AM2401" s="184"/>
      <c r="AP2401" s="184"/>
      <c r="AQ2401" s="184"/>
      <c r="AT2401" s="184"/>
      <c r="AU2401" s="184"/>
      <c r="AX2401" s="184"/>
      <c r="AY2401" s="184"/>
      <c r="BB2401" s="184"/>
      <c r="BC2401" s="184"/>
      <c r="BF2401" s="184"/>
      <c r="BG2401" s="184"/>
      <c r="BJ2401" s="184"/>
      <c r="BK2401" s="184"/>
      <c r="BN2401" s="184"/>
      <c r="BO2401" s="184"/>
      <c r="BR2401" s="184"/>
      <c r="BS2401" s="184"/>
      <c r="BV2401" s="184"/>
      <c r="BW2401" s="184"/>
      <c r="BZ2401" s="184"/>
      <c r="CA2401" s="184"/>
      <c r="CD2401" s="184"/>
      <c r="CE2401" s="184"/>
      <c r="CL2401" s="183"/>
      <c r="CP2401" s="183"/>
      <c r="CT2401" s="71"/>
    </row>
    <row r="2402" spans="6:98">
      <c r="F2402" s="183"/>
      <c r="S2402" s="184"/>
      <c r="T2402" s="184"/>
      <c r="U2402" s="184"/>
      <c r="V2402" s="184"/>
      <c r="W2402" s="184"/>
      <c r="X2402" s="184"/>
      <c r="Y2402" s="184"/>
      <c r="Z2402" s="184"/>
      <c r="AA2402" s="184"/>
      <c r="AB2402" s="184"/>
      <c r="AC2402" s="184"/>
      <c r="AD2402" s="184"/>
      <c r="AH2402" s="184"/>
      <c r="AI2402" s="184"/>
      <c r="AL2402" s="184"/>
      <c r="AM2402" s="184"/>
      <c r="AP2402" s="184"/>
      <c r="AQ2402" s="184"/>
      <c r="AT2402" s="184"/>
      <c r="AU2402" s="184"/>
      <c r="AX2402" s="184"/>
      <c r="AY2402" s="184"/>
      <c r="BB2402" s="184"/>
      <c r="BC2402" s="184"/>
      <c r="BF2402" s="184"/>
      <c r="BG2402" s="184"/>
      <c r="BJ2402" s="184"/>
      <c r="BK2402" s="184"/>
      <c r="BN2402" s="184"/>
      <c r="BO2402" s="184"/>
      <c r="BR2402" s="184"/>
      <c r="BS2402" s="184"/>
      <c r="BV2402" s="184"/>
      <c r="BW2402" s="184"/>
      <c r="BZ2402" s="184"/>
      <c r="CA2402" s="184"/>
      <c r="CD2402" s="184"/>
      <c r="CE2402" s="184"/>
      <c r="CL2402" s="183"/>
      <c r="CP2402" s="183"/>
      <c r="CT2402" s="71"/>
    </row>
    <row r="2403" spans="6:98">
      <c r="F2403" s="183"/>
      <c r="S2403" s="184"/>
      <c r="T2403" s="184"/>
      <c r="U2403" s="184"/>
      <c r="V2403" s="184"/>
      <c r="W2403" s="184"/>
      <c r="X2403" s="184"/>
      <c r="Y2403" s="184"/>
      <c r="Z2403" s="184"/>
      <c r="AA2403" s="184"/>
      <c r="AB2403" s="184"/>
      <c r="AC2403" s="184"/>
      <c r="AD2403" s="184"/>
      <c r="AH2403" s="184"/>
      <c r="AI2403" s="184"/>
      <c r="AL2403" s="184"/>
      <c r="AM2403" s="184"/>
      <c r="AP2403" s="184"/>
      <c r="AQ2403" s="184"/>
      <c r="AT2403" s="184"/>
      <c r="AU2403" s="184"/>
      <c r="AX2403" s="184"/>
      <c r="AY2403" s="184"/>
      <c r="BB2403" s="184"/>
      <c r="BC2403" s="184"/>
      <c r="BF2403" s="184"/>
      <c r="BG2403" s="184"/>
      <c r="BJ2403" s="184"/>
      <c r="BK2403" s="184"/>
      <c r="BN2403" s="184"/>
      <c r="BO2403" s="184"/>
      <c r="BR2403" s="184"/>
      <c r="BS2403" s="184"/>
      <c r="BV2403" s="184"/>
      <c r="BW2403" s="184"/>
      <c r="BZ2403" s="184"/>
      <c r="CA2403" s="184"/>
      <c r="CD2403" s="184"/>
      <c r="CE2403" s="184"/>
      <c r="CL2403" s="183"/>
      <c r="CP2403" s="183"/>
      <c r="CT2403" s="71"/>
    </row>
    <row r="2404" spans="6:98">
      <c r="F2404" s="183"/>
      <c r="S2404" s="184"/>
      <c r="T2404" s="184"/>
      <c r="U2404" s="184"/>
      <c r="V2404" s="184"/>
      <c r="W2404" s="184"/>
      <c r="X2404" s="184"/>
      <c r="Y2404" s="184"/>
      <c r="Z2404" s="184"/>
      <c r="AA2404" s="184"/>
      <c r="AB2404" s="184"/>
      <c r="AC2404" s="184"/>
      <c r="AD2404" s="184"/>
      <c r="AH2404" s="184"/>
      <c r="AI2404" s="184"/>
      <c r="AL2404" s="184"/>
      <c r="AM2404" s="184"/>
      <c r="AP2404" s="184"/>
      <c r="AQ2404" s="184"/>
      <c r="AT2404" s="184"/>
      <c r="AU2404" s="184"/>
      <c r="AX2404" s="184"/>
      <c r="AY2404" s="184"/>
      <c r="BB2404" s="184"/>
      <c r="BC2404" s="184"/>
      <c r="BF2404" s="184"/>
      <c r="BG2404" s="184"/>
      <c r="BJ2404" s="184"/>
      <c r="BK2404" s="184"/>
      <c r="BN2404" s="184"/>
      <c r="BO2404" s="184"/>
      <c r="BR2404" s="184"/>
      <c r="BS2404" s="184"/>
      <c r="BV2404" s="184"/>
      <c r="BW2404" s="184"/>
      <c r="BZ2404" s="184"/>
      <c r="CA2404" s="184"/>
      <c r="CD2404" s="184"/>
      <c r="CE2404" s="184"/>
      <c r="CL2404" s="183"/>
      <c r="CP2404" s="183"/>
      <c r="CT2404" s="71"/>
    </row>
    <row r="2405" spans="6:98">
      <c r="F2405" s="183"/>
      <c r="S2405" s="184"/>
      <c r="T2405" s="184"/>
      <c r="U2405" s="184"/>
      <c r="V2405" s="184"/>
      <c r="W2405" s="184"/>
      <c r="X2405" s="184"/>
      <c r="Y2405" s="184"/>
      <c r="Z2405" s="184"/>
      <c r="AA2405" s="184"/>
      <c r="AB2405" s="184"/>
      <c r="AC2405" s="184"/>
      <c r="AD2405" s="184"/>
      <c r="AH2405" s="184"/>
      <c r="AI2405" s="184"/>
      <c r="AL2405" s="184"/>
      <c r="AM2405" s="184"/>
      <c r="AP2405" s="184"/>
      <c r="AQ2405" s="184"/>
      <c r="AT2405" s="184"/>
      <c r="AU2405" s="184"/>
      <c r="AX2405" s="184"/>
      <c r="AY2405" s="184"/>
      <c r="BB2405" s="184"/>
      <c r="BC2405" s="184"/>
      <c r="BF2405" s="184"/>
      <c r="BG2405" s="184"/>
      <c r="BJ2405" s="184"/>
      <c r="BK2405" s="184"/>
      <c r="BN2405" s="184"/>
      <c r="BO2405" s="184"/>
      <c r="BR2405" s="184"/>
      <c r="BS2405" s="184"/>
      <c r="BV2405" s="184"/>
      <c r="BW2405" s="184"/>
      <c r="BZ2405" s="184"/>
      <c r="CA2405" s="184"/>
      <c r="CD2405" s="184"/>
      <c r="CE2405" s="184"/>
      <c r="CL2405" s="183"/>
      <c r="CP2405" s="183"/>
      <c r="CT2405" s="71"/>
    </row>
    <row r="2406" spans="6:98">
      <c r="F2406" s="183"/>
      <c r="S2406" s="184"/>
      <c r="T2406" s="184"/>
      <c r="U2406" s="184"/>
      <c r="V2406" s="184"/>
      <c r="W2406" s="184"/>
      <c r="X2406" s="184"/>
      <c r="Y2406" s="184"/>
      <c r="Z2406" s="184"/>
      <c r="AA2406" s="184"/>
      <c r="AB2406" s="184"/>
      <c r="AC2406" s="184"/>
      <c r="AD2406" s="184"/>
      <c r="AH2406" s="184"/>
      <c r="AI2406" s="184"/>
      <c r="AL2406" s="184"/>
      <c r="AM2406" s="184"/>
      <c r="AP2406" s="184"/>
      <c r="AQ2406" s="184"/>
      <c r="AT2406" s="184"/>
      <c r="AU2406" s="184"/>
      <c r="AX2406" s="184"/>
      <c r="AY2406" s="184"/>
      <c r="BB2406" s="184"/>
      <c r="BC2406" s="184"/>
      <c r="BF2406" s="184"/>
      <c r="BG2406" s="184"/>
      <c r="BJ2406" s="184"/>
      <c r="BK2406" s="184"/>
      <c r="BN2406" s="184"/>
      <c r="BO2406" s="184"/>
      <c r="BR2406" s="184"/>
      <c r="BS2406" s="184"/>
      <c r="BV2406" s="184"/>
      <c r="BW2406" s="184"/>
      <c r="BZ2406" s="184"/>
      <c r="CA2406" s="184"/>
      <c r="CD2406" s="184"/>
      <c r="CE2406" s="184"/>
      <c r="CL2406" s="183"/>
      <c r="CP2406" s="183"/>
      <c r="CT2406" s="71"/>
    </row>
    <row r="2407" spans="6:98">
      <c r="F2407" s="183"/>
      <c r="S2407" s="184"/>
      <c r="T2407" s="184"/>
      <c r="U2407" s="184"/>
      <c r="V2407" s="184"/>
      <c r="W2407" s="184"/>
      <c r="X2407" s="184"/>
      <c r="Y2407" s="184"/>
      <c r="Z2407" s="184"/>
      <c r="AA2407" s="184"/>
      <c r="AB2407" s="184"/>
      <c r="AC2407" s="184"/>
      <c r="AD2407" s="184"/>
      <c r="AH2407" s="184"/>
      <c r="AI2407" s="184"/>
      <c r="AL2407" s="184"/>
      <c r="AM2407" s="184"/>
      <c r="AP2407" s="184"/>
      <c r="AQ2407" s="184"/>
      <c r="AT2407" s="184"/>
      <c r="AU2407" s="184"/>
      <c r="AX2407" s="184"/>
      <c r="AY2407" s="184"/>
      <c r="BB2407" s="184"/>
      <c r="BC2407" s="184"/>
      <c r="BF2407" s="184"/>
      <c r="BG2407" s="184"/>
      <c r="BJ2407" s="184"/>
      <c r="BK2407" s="184"/>
      <c r="BN2407" s="184"/>
      <c r="BO2407" s="184"/>
      <c r="BR2407" s="184"/>
      <c r="BS2407" s="184"/>
      <c r="BV2407" s="184"/>
      <c r="BW2407" s="184"/>
      <c r="BZ2407" s="184"/>
      <c r="CA2407" s="184"/>
      <c r="CD2407" s="184"/>
      <c r="CE2407" s="184"/>
      <c r="CL2407" s="183"/>
      <c r="CP2407" s="183"/>
      <c r="CT2407" s="71"/>
    </row>
    <row r="2408" spans="6:98">
      <c r="F2408" s="183"/>
      <c r="S2408" s="184"/>
      <c r="T2408" s="184"/>
      <c r="U2408" s="184"/>
      <c r="V2408" s="184"/>
      <c r="W2408" s="184"/>
      <c r="X2408" s="184"/>
      <c r="Y2408" s="184"/>
      <c r="Z2408" s="184"/>
      <c r="AA2408" s="184"/>
      <c r="AB2408" s="184"/>
      <c r="AC2408" s="184"/>
      <c r="AD2408" s="184"/>
      <c r="AH2408" s="184"/>
      <c r="AI2408" s="184"/>
      <c r="AL2408" s="184"/>
      <c r="AM2408" s="184"/>
      <c r="AP2408" s="184"/>
      <c r="AQ2408" s="184"/>
      <c r="AT2408" s="184"/>
      <c r="AU2408" s="184"/>
      <c r="AX2408" s="184"/>
      <c r="AY2408" s="184"/>
      <c r="BB2408" s="184"/>
      <c r="BC2408" s="184"/>
      <c r="BF2408" s="184"/>
      <c r="BG2408" s="184"/>
      <c r="BJ2408" s="184"/>
      <c r="BK2408" s="184"/>
      <c r="BN2408" s="184"/>
      <c r="BO2408" s="184"/>
      <c r="BR2408" s="184"/>
      <c r="BS2408" s="184"/>
      <c r="BV2408" s="184"/>
      <c r="BW2408" s="184"/>
      <c r="BZ2408" s="184"/>
      <c r="CA2408" s="184"/>
      <c r="CD2408" s="184"/>
      <c r="CE2408" s="184"/>
      <c r="CL2408" s="183"/>
      <c r="CP2408" s="183"/>
      <c r="CT2408" s="71"/>
    </row>
    <row r="2409" spans="6:98">
      <c r="F2409" s="183"/>
      <c r="S2409" s="184"/>
      <c r="T2409" s="184"/>
      <c r="U2409" s="184"/>
      <c r="V2409" s="184"/>
      <c r="W2409" s="184"/>
      <c r="X2409" s="184"/>
      <c r="Y2409" s="184"/>
      <c r="Z2409" s="184"/>
      <c r="AA2409" s="184"/>
      <c r="AB2409" s="184"/>
      <c r="AC2409" s="184"/>
      <c r="AD2409" s="184"/>
      <c r="AH2409" s="184"/>
      <c r="AI2409" s="184"/>
      <c r="AL2409" s="184"/>
      <c r="AM2409" s="184"/>
      <c r="AP2409" s="184"/>
      <c r="AQ2409" s="184"/>
      <c r="AT2409" s="184"/>
      <c r="AU2409" s="184"/>
      <c r="AX2409" s="184"/>
      <c r="AY2409" s="184"/>
      <c r="BB2409" s="184"/>
      <c r="BC2409" s="184"/>
      <c r="BF2409" s="184"/>
      <c r="BG2409" s="184"/>
      <c r="BJ2409" s="184"/>
      <c r="BK2409" s="184"/>
      <c r="BN2409" s="184"/>
      <c r="BO2409" s="184"/>
      <c r="BR2409" s="184"/>
      <c r="BS2409" s="184"/>
      <c r="BV2409" s="184"/>
      <c r="BW2409" s="184"/>
      <c r="BZ2409" s="184"/>
      <c r="CA2409" s="184"/>
      <c r="CD2409" s="184"/>
      <c r="CE2409" s="184"/>
      <c r="CL2409" s="183"/>
      <c r="CP2409" s="183"/>
      <c r="CT2409" s="71"/>
    </row>
    <row r="2410" spans="6:98">
      <c r="F2410" s="183"/>
      <c r="S2410" s="184"/>
      <c r="T2410" s="184"/>
      <c r="U2410" s="184"/>
      <c r="V2410" s="184"/>
      <c r="W2410" s="184"/>
      <c r="X2410" s="184"/>
      <c r="Y2410" s="184"/>
      <c r="Z2410" s="184"/>
      <c r="AA2410" s="184"/>
      <c r="AB2410" s="184"/>
      <c r="AC2410" s="184"/>
      <c r="AD2410" s="184"/>
      <c r="AH2410" s="184"/>
      <c r="AI2410" s="184"/>
      <c r="AL2410" s="184"/>
      <c r="AM2410" s="184"/>
      <c r="AP2410" s="184"/>
      <c r="AQ2410" s="184"/>
      <c r="AT2410" s="184"/>
      <c r="AU2410" s="184"/>
      <c r="AX2410" s="184"/>
      <c r="AY2410" s="184"/>
      <c r="BB2410" s="184"/>
      <c r="BC2410" s="184"/>
      <c r="BF2410" s="184"/>
      <c r="BG2410" s="184"/>
      <c r="BJ2410" s="184"/>
      <c r="BK2410" s="184"/>
      <c r="BN2410" s="184"/>
      <c r="BO2410" s="184"/>
      <c r="BR2410" s="184"/>
      <c r="BS2410" s="184"/>
      <c r="BV2410" s="184"/>
      <c r="BW2410" s="184"/>
      <c r="BZ2410" s="184"/>
      <c r="CA2410" s="184"/>
      <c r="CD2410" s="184"/>
      <c r="CE2410" s="184"/>
      <c r="CL2410" s="183"/>
      <c r="CP2410" s="183"/>
      <c r="CT2410" s="71"/>
    </row>
    <row r="2411" spans="6:98">
      <c r="F2411" s="183"/>
      <c r="S2411" s="184"/>
      <c r="T2411" s="184"/>
      <c r="U2411" s="184"/>
      <c r="V2411" s="184"/>
      <c r="W2411" s="184"/>
      <c r="X2411" s="184"/>
      <c r="Y2411" s="184"/>
      <c r="Z2411" s="184"/>
      <c r="AA2411" s="184"/>
      <c r="AB2411" s="184"/>
      <c r="AC2411" s="184"/>
      <c r="AD2411" s="184"/>
      <c r="AH2411" s="184"/>
      <c r="AI2411" s="184"/>
      <c r="AL2411" s="184"/>
      <c r="AM2411" s="184"/>
      <c r="AP2411" s="184"/>
      <c r="AQ2411" s="184"/>
      <c r="AT2411" s="184"/>
      <c r="AU2411" s="184"/>
      <c r="AX2411" s="184"/>
      <c r="AY2411" s="184"/>
      <c r="BB2411" s="184"/>
      <c r="BC2411" s="184"/>
      <c r="BF2411" s="184"/>
      <c r="BG2411" s="184"/>
      <c r="BJ2411" s="184"/>
      <c r="BK2411" s="184"/>
      <c r="BN2411" s="184"/>
      <c r="BO2411" s="184"/>
      <c r="BR2411" s="184"/>
      <c r="BS2411" s="184"/>
      <c r="BV2411" s="184"/>
      <c r="BW2411" s="184"/>
      <c r="BZ2411" s="184"/>
      <c r="CA2411" s="184"/>
      <c r="CD2411" s="184"/>
      <c r="CE2411" s="184"/>
      <c r="CL2411" s="183"/>
      <c r="CP2411" s="183"/>
      <c r="CT2411" s="71"/>
    </row>
    <row r="2412" spans="6:98">
      <c r="F2412" s="183"/>
      <c r="S2412" s="184"/>
      <c r="T2412" s="184"/>
      <c r="U2412" s="184"/>
      <c r="V2412" s="184"/>
      <c r="W2412" s="184"/>
      <c r="X2412" s="184"/>
      <c r="Y2412" s="184"/>
      <c r="Z2412" s="184"/>
      <c r="AA2412" s="184"/>
      <c r="AB2412" s="184"/>
      <c r="AC2412" s="184"/>
      <c r="AD2412" s="184"/>
      <c r="AH2412" s="184"/>
      <c r="AI2412" s="184"/>
      <c r="AL2412" s="184"/>
      <c r="AM2412" s="184"/>
      <c r="AP2412" s="184"/>
      <c r="AQ2412" s="184"/>
      <c r="AT2412" s="184"/>
      <c r="AU2412" s="184"/>
      <c r="AX2412" s="184"/>
      <c r="AY2412" s="184"/>
      <c r="BB2412" s="184"/>
      <c r="BC2412" s="184"/>
      <c r="BF2412" s="184"/>
      <c r="BG2412" s="184"/>
      <c r="BJ2412" s="184"/>
      <c r="BK2412" s="184"/>
      <c r="BN2412" s="184"/>
      <c r="BO2412" s="184"/>
      <c r="BR2412" s="184"/>
      <c r="BS2412" s="184"/>
      <c r="BV2412" s="184"/>
      <c r="BW2412" s="184"/>
      <c r="BZ2412" s="184"/>
      <c r="CA2412" s="184"/>
      <c r="CD2412" s="184"/>
      <c r="CE2412" s="184"/>
      <c r="CL2412" s="183"/>
      <c r="CP2412" s="183"/>
      <c r="CT2412" s="71"/>
    </row>
    <row r="2413" spans="6:98">
      <c r="F2413" s="183"/>
      <c r="S2413" s="184"/>
      <c r="T2413" s="184"/>
      <c r="U2413" s="184"/>
      <c r="V2413" s="184"/>
      <c r="W2413" s="184"/>
      <c r="X2413" s="184"/>
      <c r="Y2413" s="184"/>
      <c r="Z2413" s="184"/>
      <c r="AA2413" s="184"/>
      <c r="AB2413" s="184"/>
      <c r="AC2413" s="184"/>
      <c r="AD2413" s="184"/>
      <c r="AH2413" s="184"/>
      <c r="AI2413" s="184"/>
      <c r="AL2413" s="184"/>
      <c r="AM2413" s="184"/>
      <c r="AP2413" s="184"/>
      <c r="AQ2413" s="184"/>
      <c r="AT2413" s="184"/>
      <c r="AU2413" s="184"/>
      <c r="AX2413" s="184"/>
      <c r="AY2413" s="184"/>
      <c r="BB2413" s="184"/>
      <c r="BC2413" s="184"/>
      <c r="BF2413" s="184"/>
      <c r="BG2413" s="184"/>
      <c r="BJ2413" s="184"/>
      <c r="BK2413" s="184"/>
      <c r="BN2413" s="184"/>
      <c r="BO2413" s="184"/>
      <c r="BR2413" s="184"/>
      <c r="BS2413" s="184"/>
      <c r="BV2413" s="184"/>
      <c r="BW2413" s="184"/>
      <c r="BZ2413" s="184"/>
      <c r="CA2413" s="184"/>
      <c r="CD2413" s="184"/>
      <c r="CE2413" s="184"/>
      <c r="CL2413" s="183"/>
      <c r="CP2413" s="183"/>
      <c r="CT2413" s="71"/>
    </row>
    <row r="2414" spans="6:98">
      <c r="F2414" s="183"/>
      <c r="S2414" s="184"/>
      <c r="T2414" s="184"/>
      <c r="U2414" s="184"/>
      <c r="V2414" s="184"/>
      <c r="W2414" s="184"/>
      <c r="X2414" s="184"/>
      <c r="Y2414" s="184"/>
      <c r="Z2414" s="184"/>
      <c r="AA2414" s="184"/>
      <c r="AB2414" s="184"/>
      <c r="AC2414" s="184"/>
      <c r="AD2414" s="184"/>
      <c r="AH2414" s="184"/>
      <c r="AI2414" s="184"/>
      <c r="AL2414" s="184"/>
      <c r="AM2414" s="184"/>
      <c r="AP2414" s="184"/>
      <c r="AQ2414" s="184"/>
      <c r="AT2414" s="184"/>
      <c r="AU2414" s="184"/>
      <c r="AX2414" s="184"/>
      <c r="AY2414" s="184"/>
      <c r="BB2414" s="184"/>
      <c r="BC2414" s="184"/>
      <c r="BF2414" s="184"/>
      <c r="BG2414" s="184"/>
      <c r="BJ2414" s="184"/>
      <c r="BK2414" s="184"/>
      <c r="BN2414" s="184"/>
      <c r="BO2414" s="184"/>
      <c r="BR2414" s="184"/>
      <c r="BS2414" s="184"/>
      <c r="BV2414" s="184"/>
      <c r="BW2414" s="184"/>
      <c r="BZ2414" s="184"/>
      <c r="CA2414" s="184"/>
      <c r="CD2414" s="184"/>
      <c r="CE2414" s="184"/>
      <c r="CL2414" s="183"/>
      <c r="CP2414" s="183"/>
      <c r="CT2414" s="71"/>
    </row>
    <row r="2415" spans="6:98">
      <c r="F2415" s="183"/>
      <c r="S2415" s="184"/>
      <c r="T2415" s="184"/>
      <c r="U2415" s="184"/>
      <c r="V2415" s="184"/>
      <c r="W2415" s="184"/>
      <c r="X2415" s="184"/>
      <c r="Y2415" s="184"/>
      <c r="Z2415" s="184"/>
      <c r="AA2415" s="184"/>
      <c r="AB2415" s="184"/>
      <c r="AC2415" s="184"/>
      <c r="AD2415" s="184"/>
      <c r="AH2415" s="184"/>
      <c r="AI2415" s="184"/>
      <c r="AL2415" s="184"/>
      <c r="AM2415" s="184"/>
      <c r="AP2415" s="184"/>
      <c r="AQ2415" s="184"/>
      <c r="AT2415" s="184"/>
      <c r="AU2415" s="184"/>
      <c r="AX2415" s="184"/>
      <c r="AY2415" s="184"/>
      <c r="BB2415" s="184"/>
      <c r="BC2415" s="184"/>
      <c r="BF2415" s="184"/>
      <c r="BG2415" s="184"/>
      <c r="BJ2415" s="184"/>
      <c r="BK2415" s="184"/>
      <c r="BN2415" s="184"/>
      <c r="BO2415" s="184"/>
      <c r="BR2415" s="184"/>
      <c r="BS2415" s="184"/>
      <c r="BV2415" s="184"/>
      <c r="BW2415" s="184"/>
      <c r="BZ2415" s="184"/>
      <c r="CA2415" s="184"/>
      <c r="CD2415" s="184"/>
      <c r="CE2415" s="184"/>
      <c r="CL2415" s="183"/>
      <c r="CP2415" s="183"/>
      <c r="CT2415" s="71"/>
    </row>
    <row r="2416" spans="6:98">
      <c r="F2416" s="183"/>
      <c r="S2416" s="184"/>
      <c r="T2416" s="184"/>
      <c r="U2416" s="184"/>
      <c r="V2416" s="184"/>
      <c r="W2416" s="184"/>
      <c r="X2416" s="184"/>
      <c r="Y2416" s="184"/>
      <c r="Z2416" s="184"/>
      <c r="AA2416" s="184"/>
      <c r="AB2416" s="184"/>
      <c r="AC2416" s="184"/>
      <c r="AD2416" s="184"/>
      <c r="AH2416" s="184"/>
      <c r="AI2416" s="184"/>
      <c r="AL2416" s="184"/>
      <c r="AM2416" s="184"/>
      <c r="AP2416" s="184"/>
      <c r="AQ2416" s="184"/>
      <c r="AT2416" s="184"/>
      <c r="AU2416" s="184"/>
      <c r="AX2416" s="184"/>
      <c r="AY2416" s="184"/>
      <c r="BB2416" s="184"/>
      <c r="BC2416" s="184"/>
      <c r="BF2416" s="184"/>
      <c r="BG2416" s="184"/>
      <c r="BJ2416" s="184"/>
      <c r="BK2416" s="184"/>
      <c r="BN2416" s="184"/>
      <c r="BO2416" s="184"/>
      <c r="BR2416" s="184"/>
      <c r="BS2416" s="184"/>
      <c r="BV2416" s="184"/>
      <c r="BW2416" s="184"/>
      <c r="BZ2416" s="184"/>
      <c r="CA2416" s="184"/>
      <c r="CD2416" s="184"/>
      <c r="CE2416" s="184"/>
      <c r="CL2416" s="183"/>
      <c r="CP2416" s="183"/>
      <c r="CT2416" s="71"/>
    </row>
    <row r="2417" spans="6:98">
      <c r="F2417" s="183"/>
      <c r="S2417" s="184"/>
      <c r="T2417" s="184"/>
      <c r="U2417" s="184"/>
      <c r="V2417" s="184"/>
      <c r="W2417" s="184"/>
      <c r="X2417" s="184"/>
      <c r="Y2417" s="184"/>
      <c r="Z2417" s="184"/>
      <c r="AA2417" s="184"/>
      <c r="AB2417" s="184"/>
      <c r="AC2417" s="184"/>
      <c r="AD2417" s="184"/>
      <c r="AH2417" s="184"/>
      <c r="AI2417" s="184"/>
      <c r="AL2417" s="184"/>
      <c r="AM2417" s="184"/>
      <c r="AP2417" s="184"/>
      <c r="AQ2417" s="184"/>
      <c r="AT2417" s="184"/>
      <c r="AU2417" s="184"/>
      <c r="AX2417" s="184"/>
      <c r="AY2417" s="184"/>
      <c r="BB2417" s="184"/>
      <c r="BC2417" s="184"/>
      <c r="BF2417" s="184"/>
      <c r="BG2417" s="184"/>
      <c r="BJ2417" s="184"/>
      <c r="BK2417" s="184"/>
      <c r="BN2417" s="184"/>
      <c r="BO2417" s="184"/>
      <c r="BR2417" s="184"/>
      <c r="BS2417" s="184"/>
      <c r="BV2417" s="184"/>
      <c r="BW2417" s="184"/>
      <c r="BZ2417" s="184"/>
      <c r="CA2417" s="184"/>
      <c r="CD2417" s="184"/>
      <c r="CE2417" s="184"/>
      <c r="CL2417" s="183"/>
      <c r="CP2417" s="183"/>
      <c r="CT2417" s="71"/>
    </row>
    <row r="2418" spans="6:98">
      <c r="F2418" s="183"/>
      <c r="S2418" s="184"/>
      <c r="T2418" s="184"/>
      <c r="U2418" s="184"/>
      <c r="V2418" s="184"/>
      <c r="W2418" s="184"/>
      <c r="X2418" s="184"/>
      <c r="Y2418" s="184"/>
      <c r="Z2418" s="184"/>
      <c r="AA2418" s="184"/>
      <c r="AB2418" s="184"/>
      <c r="AC2418" s="184"/>
      <c r="AD2418" s="184"/>
      <c r="AH2418" s="184"/>
      <c r="AI2418" s="184"/>
      <c r="AL2418" s="184"/>
      <c r="AM2418" s="184"/>
      <c r="AP2418" s="184"/>
      <c r="AQ2418" s="184"/>
      <c r="AT2418" s="184"/>
      <c r="AU2418" s="184"/>
      <c r="AX2418" s="184"/>
      <c r="AY2418" s="184"/>
      <c r="BB2418" s="184"/>
      <c r="BC2418" s="184"/>
      <c r="BF2418" s="184"/>
      <c r="BG2418" s="184"/>
      <c r="BJ2418" s="184"/>
      <c r="BK2418" s="184"/>
      <c r="BN2418" s="184"/>
      <c r="BO2418" s="184"/>
      <c r="BR2418" s="184"/>
      <c r="BS2418" s="184"/>
      <c r="BV2418" s="184"/>
      <c r="BW2418" s="184"/>
      <c r="BZ2418" s="184"/>
      <c r="CA2418" s="184"/>
      <c r="CD2418" s="184"/>
      <c r="CE2418" s="184"/>
      <c r="CL2418" s="183"/>
      <c r="CP2418" s="183"/>
      <c r="CT2418" s="71"/>
    </row>
    <row r="2419" spans="6:98">
      <c r="F2419" s="183"/>
      <c r="S2419" s="184"/>
      <c r="T2419" s="184"/>
      <c r="U2419" s="184"/>
      <c r="V2419" s="184"/>
      <c r="W2419" s="184"/>
      <c r="X2419" s="184"/>
      <c r="Y2419" s="184"/>
      <c r="Z2419" s="184"/>
      <c r="AA2419" s="184"/>
      <c r="AB2419" s="184"/>
      <c r="AC2419" s="184"/>
      <c r="AD2419" s="184"/>
      <c r="AH2419" s="184"/>
      <c r="AI2419" s="184"/>
      <c r="AL2419" s="184"/>
      <c r="AM2419" s="184"/>
      <c r="AP2419" s="184"/>
      <c r="AQ2419" s="184"/>
      <c r="AT2419" s="184"/>
      <c r="AU2419" s="184"/>
      <c r="AX2419" s="184"/>
      <c r="AY2419" s="184"/>
      <c r="BB2419" s="184"/>
      <c r="BC2419" s="184"/>
      <c r="BF2419" s="184"/>
      <c r="BG2419" s="184"/>
      <c r="BJ2419" s="184"/>
      <c r="BK2419" s="184"/>
      <c r="BN2419" s="184"/>
      <c r="BO2419" s="184"/>
      <c r="BR2419" s="184"/>
      <c r="BS2419" s="184"/>
      <c r="BV2419" s="184"/>
      <c r="BW2419" s="184"/>
      <c r="BZ2419" s="184"/>
      <c r="CA2419" s="184"/>
      <c r="CD2419" s="184"/>
      <c r="CE2419" s="184"/>
      <c r="CL2419" s="183"/>
      <c r="CP2419" s="183"/>
      <c r="CT2419" s="71"/>
    </row>
    <row r="2420" spans="6:98">
      <c r="F2420" s="183"/>
      <c r="S2420" s="184"/>
      <c r="T2420" s="184"/>
      <c r="U2420" s="184"/>
      <c r="V2420" s="184"/>
      <c r="W2420" s="184"/>
      <c r="X2420" s="184"/>
      <c r="Y2420" s="184"/>
      <c r="Z2420" s="184"/>
      <c r="AA2420" s="184"/>
      <c r="AB2420" s="184"/>
      <c r="AC2420" s="184"/>
      <c r="AD2420" s="184"/>
      <c r="AH2420" s="184"/>
      <c r="AI2420" s="184"/>
      <c r="AL2420" s="184"/>
      <c r="AM2420" s="184"/>
      <c r="AP2420" s="184"/>
      <c r="AQ2420" s="184"/>
      <c r="AT2420" s="184"/>
      <c r="AU2420" s="184"/>
      <c r="AX2420" s="184"/>
      <c r="AY2420" s="184"/>
      <c r="BB2420" s="184"/>
      <c r="BC2420" s="184"/>
      <c r="BF2420" s="184"/>
      <c r="BG2420" s="184"/>
      <c r="BJ2420" s="184"/>
      <c r="BK2420" s="184"/>
      <c r="BN2420" s="184"/>
      <c r="BO2420" s="184"/>
      <c r="BR2420" s="184"/>
      <c r="BS2420" s="184"/>
      <c r="BV2420" s="184"/>
      <c r="BW2420" s="184"/>
      <c r="BZ2420" s="184"/>
      <c r="CA2420" s="184"/>
      <c r="CD2420" s="184"/>
      <c r="CE2420" s="184"/>
      <c r="CL2420" s="183"/>
      <c r="CP2420" s="183"/>
      <c r="CT2420" s="71"/>
    </row>
    <row r="2421" spans="6:98">
      <c r="F2421" s="183"/>
      <c r="S2421" s="184"/>
      <c r="T2421" s="184"/>
      <c r="U2421" s="184"/>
      <c r="V2421" s="184"/>
      <c r="W2421" s="184"/>
      <c r="X2421" s="184"/>
      <c r="Y2421" s="184"/>
      <c r="Z2421" s="184"/>
      <c r="AA2421" s="184"/>
      <c r="AB2421" s="184"/>
      <c r="AC2421" s="184"/>
      <c r="AD2421" s="184"/>
      <c r="AH2421" s="184"/>
      <c r="AI2421" s="184"/>
      <c r="AL2421" s="184"/>
      <c r="AM2421" s="184"/>
      <c r="AP2421" s="184"/>
      <c r="AQ2421" s="184"/>
      <c r="AT2421" s="184"/>
      <c r="AU2421" s="184"/>
      <c r="AX2421" s="184"/>
      <c r="AY2421" s="184"/>
      <c r="BB2421" s="184"/>
      <c r="BC2421" s="184"/>
      <c r="BF2421" s="184"/>
      <c r="BG2421" s="184"/>
      <c r="BJ2421" s="184"/>
      <c r="BK2421" s="184"/>
      <c r="BN2421" s="184"/>
      <c r="BO2421" s="184"/>
      <c r="BR2421" s="184"/>
      <c r="BS2421" s="184"/>
      <c r="BV2421" s="184"/>
      <c r="BW2421" s="184"/>
      <c r="BZ2421" s="184"/>
      <c r="CA2421" s="184"/>
      <c r="CD2421" s="184"/>
      <c r="CE2421" s="184"/>
      <c r="CL2421" s="183"/>
      <c r="CP2421" s="183"/>
      <c r="CT2421" s="71"/>
    </row>
    <row r="2422" spans="6:98">
      <c r="F2422" s="183"/>
      <c r="S2422" s="184"/>
      <c r="T2422" s="184"/>
      <c r="U2422" s="184"/>
      <c r="V2422" s="184"/>
      <c r="W2422" s="184"/>
      <c r="X2422" s="184"/>
      <c r="Y2422" s="184"/>
      <c r="Z2422" s="184"/>
      <c r="AA2422" s="184"/>
      <c r="AB2422" s="184"/>
      <c r="AC2422" s="184"/>
      <c r="AD2422" s="184"/>
      <c r="AH2422" s="184"/>
      <c r="AI2422" s="184"/>
      <c r="AL2422" s="184"/>
      <c r="AM2422" s="184"/>
      <c r="AP2422" s="184"/>
      <c r="AQ2422" s="184"/>
      <c r="AT2422" s="184"/>
      <c r="AU2422" s="184"/>
      <c r="AX2422" s="184"/>
      <c r="AY2422" s="184"/>
      <c r="BB2422" s="184"/>
      <c r="BC2422" s="184"/>
      <c r="BF2422" s="184"/>
      <c r="BG2422" s="184"/>
      <c r="BJ2422" s="184"/>
      <c r="BK2422" s="184"/>
      <c r="BN2422" s="184"/>
      <c r="BO2422" s="184"/>
      <c r="BR2422" s="184"/>
      <c r="BS2422" s="184"/>
      <c r="BV2422" s="184"/>
      <c r="BW2422" s="184"/>
      <c r="BZ2422" s="184"/>
      <c r="CA2422" s="184"/>
      <c r="CD2422" s="184"/>
      <c r="CE2422" s="184"/>
      <c r="CL2422" s="183"/>
      <c r="CP2422" s="183"/>
      <c r="CT2422" s="71"/>
    </row>
    <row r="2423" spans="6:98">
      <c r="F2423" s="183"/>
      <c r="S2423" s="184"/>
      <c r="T2423" s="184"/>
      <c r="U2423" s="184"/>
      <c r="V2423" s="184"/>
      <c r="W2423" s="184"/>
      <c r="X2423" s="184"/>
      <c r="Y2423" s="184"/>
      <c r="Z2423" s="184"/>
      <c r="AA2423" s="184"/>
      <c r="AB2423" s="184"/>
      <c r="AC2423" s="184"/>
      <c r="AD2423" s="184"/>
      <c r="AH2423" s="184"/>
      <c r="AI2423" s="184"/>
      <c r="AL2423" s="184"/>
      <c r="AM2423" s="184"/>
      <c r="AP2423" s="184"/>
      <c r="AQ2423" s="184"/>
      <c r="AT2423" s="184"/>
      <c r="AU2423" s="184"/>
      <c r="AX2423" s="184"/>
      <c r="AY2423" s="184"/>
      <c r="BB2423" s="184"/>
      <c r="BC2423" s="184"/>
      <c r="BF2423" s="184"/>
      <c r="BG2423" s="184"/>
      <c r="BJ2423" s="184"/>
      <c r="BK2423" s="184"/>
      <c r="BN2423" s="184"/>
      <c r="BO2423" s="184"/>
      <c r="BR2423" s="184"/>
      <c r="BS2423" s="184"/>
      <c r="BV2423" s="184"/>
      <c r="BW2423" s="184"/>
      <c r="BZ2423" s="184"/>
      <c r="CA2423" s="184"/>
      <c r="CD2423" s="184"/>
      <c r="CE2423" s="184"/>
      <c r="CL2423" s="183"/>
      <c r="CP2423" s="183"/>
      <c r="CT2423" s="71"/>
    </row>
    <row r="2424" spans="6:98">
      <c r="F2424" s="183"/>
      <c r="S2424" s="184"/>
      <c r="T2424" s="184"/>
      <c r="U2424" s="184"/>
      <c r="V2424" s="184"/>
      <c r="W2424" s="184"/>
      <c r="X2424" s="184"/>
      <c r="Y2424" s="184"/>
      <c r="Z2424" s="184"/>
      <c r="AA2424" s="184"/>
      <c r="AB2424" s="184"/>
      <c r="AC2424" s="184"/>
      <c r="AD2424" s="184"/>
      <c r="AH2424" s="184"/>
      <c r="AI2424" s="184"/>
      <c r="AL2424" s="184"/>
      <c r="AM2424" s="184"/>
      <c r="AP2424" s="184"/>
      <c r="AQ2424" s="184"/>
      <c r="AT2424" s="184"/>
      <c r="AU2424" s="184"/>
      <c r="AX2424" s="184"/>
      <c r="AY2424" s="184"/>
      <c r="BB2424" s="184"/>
      <c r="BC2424" s="184"/>
      <c r="BF2424" s="184"/>
      <c r="BG2424" s="184"/>
      <c r="BJ2424" s="184"/>
      <c r="BK2424" s="184"/>
      <c r="BN2424" s="184"/>
      <c r="BO2424" s="184"/>
      <c r="BR2424" s="184"/>
      <c r="BS2424" s="184"/>
      <c r="BV2424" s="184"/>
      <c r="BW2424" s="184"/>
      <c r="BZ2424" s="184"/>
      <c r="CA2424" s="184"/>
      <c r="CD2424" s="184"/>
      <c r="CE2424" s="184"/>
      <c r="CL2424" s="183"/>
      <c r="CP2424" s="183"/>
      <c r="CT2424" s="71"/>
    </row>
    <row r="2425" spans="6:98">
      <c r="F2425" s="183"/>
      <c r="S2425" s="184"/>
      <c r="T2425" s="184"/>
      <c r="U2425" s="184"/>
      <c r="V2425" s="184"/>
      <c r="W2425" s="184"/>
      <c r="X2425" s="184"/>
      <c r="Y2425" s="184"/>
      <c r="Z2425" s="184"/>
      <c r="AA2425" s="184"/>
      <c r="AB2425" s="184"/>
      <c r="AC2425" s="184"/>
      <c r="AD2425" s="184"/>
      <c r="AH2425" s="184"/>
      <c r="AI2425" s="184"/>
      <c r="AL2425" s="184"/>
      <c r="AM2425" s="184"/>
      <c r="AP2425" s="184"/>
      <c r="AQ2425" s="184"/>
      <c r="AT2425" s="184"/>
      <c r="AU2425" s="184"/>
      <c r="AX2425" s="184"/>
      <c r="AY2425" s="184"/>
      <c r="BB2425" s="184"/>
      <c r="BC2425" s="184"/>
      <c r="BF2425" s="184"/>
      <c r="BG2425" s="184"/>
      <c r="BJ2425" s="184"/>
      <c r="BK2425" s="184"/>
      <c r="BN2425" s="184"/>
      <c r="BO2425" s="184"/>
      <c r="BR2425" s="184"/>
      <c r="BS2425" s="184"/>
      <c r="BV2425" s="184"/>
      <c r="BW2425" s="184"/>
      <c r="BZ2425" s="184"/>
      <c r="CA2425" s="184"/>
      <c r="CD2425" s="184"/>
      <c r="CE2425" s="184"/>
      <c r="CL2425" s="183"/>
      <c r="CP2425" s="183"/>
      <c r="CT2425" s="71"/>
    </row>
    <row r="2426" spans="6:98">
      <c r="F2426" s="183"/>
      <c r="S2426" s="184"/>
      <c r="T2426" s="184"/>
      <c r="U2426" s="184"/>
      <c r="V2426" s="184"/>
      <c r="W2426" s="184"/>
      <c r="X2426" s="184"/>
      <c r="Y2426" s="184"/>
      <c r="Z2426" s="184"/>
      <c r="AA2426" s="184"/>
      <c r="AB2426" s="184"/>
      <c r="AC2426" s="184"/>
      <c r="AD2426" s="184"/>
      <c r="AH2426" s="184"/>
      <c r="AI2426" s="184"/>
      <c r="AL2426" s="184"/>
      <c r="AM2426" s="184"/>
      <c r="AP2426" s="184"/>
      <c r="AQ2426" s="184"/>
      <c r="AT2426" s="184"/>
      <c r="AU2426" s="184"/>
      <c r="AX2426" s="184"/>
      <c r="AY2426" s="184"/>
      <c r="BB2426" s="184"/>
      <c r="BC2426" s="184"/>
      <c r="BF2426" s="184"/>
      <c r="BG2426" s="184"/>
      <c r="BJ2426" s="184"/>
      <c r="BK2426" s="184"/>
      <c r="BN2426" s="184"/>
      <c r="BO2426" s="184"/>
      <c r="BR2426" s="184"/>
      <c r="BS2426" s="184"/>
      <c r="BV2426" s="184"/>
      <c r="BW2426" s="184"/>
      <c r="BZ2426" s="184"/>
      <c r="CA2426" s="184"/>
      <c r="CD2426" s="184"/>
      <c r="CE2426" s="184"/>
      <c r="CL2426" s="183"/>
      <c r="CP2426" s="183"/>
      <c r="CT2426" s="71"/>
    </row>
    <row r="2427" spans="6:98">
      <c r="F2427" s="183"/>
      <c r="S2427" s="184"/>
      <c r="T2427" s="184"/>
      <c r="U2427" s="184"/>
      <c r="V2427" s="184"/>
      <c r="W2427" s="184"/>
      <c r="X2427" s="184"/>
      <c r="Y2427" s="184"/>
      <c r="Z2427" s="184"/>
      <c r="AA2427" s="184"/>
      <c r="AB2427" s="184"/>
      <c r="AC2427" s="184"/>
      <c r="AD2427" s="184"/>
      <c r="AH2427" s="184"/>
      <c r="AI2427" s="184"/>
      <c r="AL2427" s="184"/>
      <c r="AM2427" s="184"/>
      <c r="AP2427" s="184"/>
      <c r="AQ2427" s="184"/>
      <c r="AT2427" s="184"/>
      <c r="AU2427" s="184"/>
      <c r="AX2427" s="184"/>
      <c r="AY2427" s="184"/>
      <c r="BB2427" s="184"/>
      <c r="BC2427" s="184"/>
      <c r="BF2427" s="184"/>
      <c r="BG2427" s="184"/>
      <c r="BJ2427" s="184"/>
      <c r="BK2427" s="184"/>
      <c r="BN2427" s="184"/>
      <c r="BO2427" s="184"/>
      <c r="BR2427" s="184"/>
      <c r="BS2427" s="184"/>
      <c r="BV2427" s="184"/>
      <c r="BW2427" s="184"/>
      <c r="BZ2427" s="184"/>
      <c r="CA2427" s="184"/>
      <c r="CD2427" s="184"/>
      <c r="CE2427" s="184"/>
      <c r="CL2427" s="183"/>
      <c r="CP2427" s="183"/>
      <c r="CT2427" s="71"/>
    </row>
    <row r="2428" spans="6:98">
      <c r="F2428" s="183"/>
      <c r="S2428" s="184"/>
      <c r="T2428" s="184"/>
      <c r="U2428" s="184"/>
      <c r="V2428" s="184"/>
      <c r="W2428" s="184"/>
      <c r="X2428" s="184"/>
      <c r="Y2428" s="184"/>
      <c r="Z2428" s="184"/>
      <c r="AA2428" s="184"/>
      <c r="AB2428" s="184"/>
      <c r="AC2428" s="184"/>
      <c r="AD2428" s="184"/>
      <c r="AH2428" s="184"/>
      <c r="AI2428" s="184"/>
      <c r="AL2428" s="184"/>
      <c r="AM2428" s="184"/>
      <c r="AP2428" s="184"/>
      <c r="AQ2428" s="184"/>
      <c r="AT2428" s="184"/>
      <c r="AU2428" s="184"/>
      <c r="AX2428" s="184"/>
      <c r="AY2428" s="184"/>
      <c r="BB2428" s="184"/>
      <c r="BC2428" s="184"/>
      <c r="BF2428" s="184"/>
      <c r="BG2428" s="184"/>
      <c r="BJ2428" s="184"/>
      <c r="BK2428" s="184"/>
      <c r="BN2428" s="184"/>
      <c r="BO2428" s="184"/>
      <c r="BR2428" s="184"/>
      <c r="BS2428" s="184"/>
      <c r="BV2428" s="184"/>
      <c r="BW2428" s="184"/>
      <c r="BZ2428" s="184"/>
      <c r="CA2428" s="184"/>
      <c r="CD2428" s="184"/>
      <c r="CE2428" s="184"/>
      <c r="CL2428" s="183"/>
      <c r="CP2428" s="183"/>
      <c r="CT2428" s="71"/>
    </row>
    <row r="2429" spans="6:98">
      <c r="F2429" s="183"/>
      <c r="S2429" s="184"/>
      <c r="T2429" s="184"/>
      <c r="U2429" s="184"/>
      <c r="V2429" s="184"/>
      <c r="W2429" s="184"/>
      <c r="X2429" s="184"/>
      <c r="Y2429" s="184"/>
      <c r="Z2429" s="184"/>
      <c r="AA2429" s="184"/>
      <c r="AB2429" s="184"/>
      <c r="AC2429" s="184"/>
      <c r="AD2429" s="184"/>
      <c r="AH2429" s="184"/>
      <c r="AI2429" s="184"/>
      <c r="AL2429" s="184"/>
      <c r="AM2429" s="184"/>
      <c r="AP2429" s="184"/>
      <c r="AQ2429" s="184"/>
      <c r="AT2429" s="184"/>
      <c r="AU2429" s="184"/>
      <c r="AX2429" s="184"/>
      <c r="AY2429" s="184"/>
      <c r="BB2429" s="184"/>
      <c r="BC2429" s="184"/>
      <c r="BF2429" s="184"/>
      <c r="BG2429" s="184"/>
      <c r="BJ2429" s="184"/>
      <c r="BK2429" s="184"/>
      <c r="BN2429" s="184"/>
      <c r="BO2429" s="184"/>
      <c r="BR2429" s="184"/>
      <c r="BS2429" s="184"/>
      <c r="BV2429" s="184"/>
      <c r="BW2429" s="184"/>
      <c r="BZ2429" s="184"/>
      <c r="CA2429" s="184"/>
      <c r="CD2429" s="184"/>
      <c r="CE2429" s="184"/>
      <c r="CL2429" s="183"/>
      <c r="CP2429" s="183"/>
      <c r="CT2429" s="71"/>
    </row>
    <row r="2430" spans="6:98">
      <c r="F2430" s="183"/>
      <c r="S2430" s="184"/>
      <c r="T2430" s="184"/>
      <c r="U2430" s="184"/>
      <c r="V2430" s="184"/>
      <c r="W2430" s="184"/>
      <c r="X2430" s="184"/>
      <c r="Y2430" s="184"/>
      <c r="Z2430" s="184"/>
      <c r="AA2430" s="184"/>
      <c r="AB2430" s="184"/>
      <c r="AC2430" s="184"/>
      <c r="AD2430" s="184"/>
      <c r="AH2430" s="184"/>
      <c r="AI2430" s="184"/>
      <c r="AL2430" s="184"/>
      <c r="AM2430" s="184"/>
      <c r="AP2430" s="184"/>
      <c r="AQ2430" s="184"/>
      <c r="AT2430" s="184"/>
      <c r="AU2430" s="184"/>
      <c r="AX2430" s="184"/>
      <c r="AY2430" s="184"/>
      <c r="BB2430" s="184"/>
      <c r="BC2430" s="184"/>
      <c r="BF2430" s="184"/>
      <c r="BG2430" s="184"/>
      <c r="BJ2430" s="184"/>
      <c r="BK2430" s="184"/>
      <c r="BN2430" s="184"/>
      <c r="BO2430" s="184"/>
      <c r="BR2430" s="184"/>
      <c r="BS2430" s="184"/>
      <c r="BV2430" s="184"/>
      <c r="BW2430" s="184"/>
      <c r="BZ2430" s="184"/>
      <c r="CA2430" s="184"/>
      <c r="CD2430" s="184"/>
      <c r="CE2430" s="184"/>
      <c r="CL2430" s="183"/>
      <c r="CP2430" s="183"/>
      <c r="CT2430" s="71"/>
    </row>
    <row r="2431" spans="6:98">
      <c r="F2431" s="183"/>
      <c r="S2431" s="184"/>
      <c r="T2431" s="184"/>
      <c r="U2431" s="184"/>
      <c r="V2431" s="184"/>
      <c r="W2431" s="184"/>
      <c r="X2431" s="184"/>
      <c r="Y2431" s="184"/>
      <c r="Z2431" s="184"/>
      <c r="AA2431" s="184"/>
      <c r="AB2431" s="184"/>
      <c r="AC2431" s="184"/>
      <c r="AD2431" s="184"/>
      <c r="AH2431" s="184"/>
      <c r="AI2431" s="184"/>
      <c r="AL2431" s="184"/>
      <c r="AM2431" s="184"/>
      <c r="AP2431" s="184"/>
      <c r="AQ2431" s="184"/>
      <c r="AT2431" s="184"/>
      <c r="AU2431" s="184"/>
      <c r="AX2431" s="184"/>
      <c r="AY2431" s="184"/>
      <c r="BB2431" s="184"/>
      <c r="BC2431" s="184"/>
      <c r="BF2431" s="184"/>
      <c r="BG2431" s="184"/>
      <c r="BJ2431" s="184"/>
      <c r="BK2431" s="184"/>
      <c r="BN2431" s="184"/>
      <c r="BO2431" s="184"/>
      <c r="BR2431" s="184"/>
      <c r="BS2431" s="184"/>
      <c r="BV2431" s="184"/>
      <c r="BW2431" s="184"/>
      <c r="BZ2431" s="184"/>
      <c r="CA2431" s="184"/>
      <c r="CD2431" s="184"/>
      <c r="CE2431" s="184"/>
      <c r="CL2431" s="183"/>
      <c r="CP2431" s="183"/>
      <c r="CT2431" s="71"/>
    </row>
    <row r="2432" spans="6:98">
      <c r="F2432" s="183"/>
      <c r="S2432" s="184"/>
      <c r="T2432" s="184"/>
      <c r="U2432" s="184"/>
      <c r="V2432" s="184"/>
      <c r="W2432" s="184"/>
      <c r="X2432" s="184"/>
      <c r="Y2432" s="184"/>
      <c r="Z2432" s="184"/>
      <c r="AA2432" s="184"/>
      <c r="AB2432" s="184"/>
      <c r="AC2432" s="184"/>
      <c r="AD2432" s="184"/>
      <c r="AH2432" s="184"/>
      <c r="AI2432" s="184"/>
      <c r="AL2432" s="184"/>
      <c r="AM2432" s="184"/>
      <c r="AP2432" s="184"/>
      <c r="AQ2432" s="184"/>
      <c r="AT2432" s="184"/>
      <c r="AU2432" s="184"/>
      <c r="AX2432" s="184"/>
      <c r="AY2432" s="184"/>
      <c r="BB2432" s="184"/>
      <c r="BC2432" s="184"/>
      <c r="BF2432" s="184"/>
      <c r="BG2432" s="184"/>
      <c r="BJ2432" s="184"/>
      <c r="BK2432" s="184"/>
      <c r="BN2432" s="184"/>
      <c r="BO2432" s="184"/>
      <c r="BR2432" s="184"/>
      <c r="BS2432" s="184"/>
      <c r="BV2432" s="184"/>
      <c r="BW2432" s="184"/>
      <c r="BZ2432" s="184"/>
      <c r="CA2432" s="184"/>
      <c r="CD2432" s="184"/>
      <c r="CE2432" s="184"/>
      <c r="CL2432" s="183"/>
      <c r="CP2432" s="183"/>
      <c r="CT2432" s="71"/>
    </row>
    <row r="2433" spans="6:98">
      <c r="F2433" s="183"/>
      <c r="S2433" s="184"/>
      <c r="T2433" s="184"/>
      <c r="U2433" s="184"/>
      <c r="V2433" s="184"/>
      <c r="W2433" s="184"/>
      <c r="X2433" s="184"/>
      <c r="Y2433" s="184"/>
      <c r="Z2433" s="184"/>
      <c r="AA2433" s="184"/>
      <c r="AB2433" s="184"/>
      <c r="AC2433" s="184"/>
      <c r="AD2433" s="184"/>
      <c r="AH2433" s="184"/>
      <c r="AI2433" s="184"/>
      <c r="AL2433" s="184"/>
      <c r="AM2433" s="184"/>
      <c r="AP2433" s="184"/>
      <c r="AQ2433" s="184"/>
      <c r="AT2433" s="184"/>
      <c r="AU2433" s="184"/>
      <c r="AX2433" s="184"/>
      <c r="AY2433" s="184"/>
      <c r="BB2433" s="184"/>
      <c r="BC2433" s="184"/>
      <c r="BF2433" s="184"/>
      <c r="BG2433" s="184"/>
      <c r="BJ2433" s="184"/>
      <c r="BK2433" s="184"/>
      <c r="BN2433" s="184"/>
      <c r="BO2433" s="184"/>
      <c r="BR2433" s="184"/>
      <c r="BS2433" s="184"/>
      <c r="BV2433" s="184"/>
      <c r="BW2433" s="184"/>
      <c r="BZ2433" s="184"/>
      <c r="CA2433" s="184"/>
      <c r="CD2433" s="184"/>
      <c r="CE2433" s="184"/>
      <c r="CL2433" s="183"/>
      <c r="CP2433" s="183"/>
      <c r="CT2433" s="71"/>
    </row>
    <row r="2434" spans="6:98">
      <c r="F2434" s="183"/>
      <c r="S2434" s="184"/>
      <c r="T2434" s="184"/>
      <c r="U2434" s="184"/>
      <c r="V2434" s="184"/>
      <c r="W2434" s="184"/>
      <c r="X2434" s="184"/>
      <c r="Y2434" s="184"/>
      <c r="Z2434" s="184"/>
      <c r="AA2434" s="184"/>
      <c r="AB2434" s="184"/>
      <c r="AC2434" s="184"/>
      <c r="AD2434" s="184"/>
      <c r="AH2434" s="184"/>
      <c r="AI2434" s="184"/>
      <c r="AL2434" s="184"/>
      <c r="AM2434" s="184"/>
      <c r="AP2434" s="184"/>
      <c r="AQ2434" s="184"/>
      <c r="AT2434" s="184"/>
      <c r="AU2434" s="184"/>
      <c r="AX2434" s="184"/>
      <c r="AY2434" s="184"/>
      <c r="BB2434" s="184"/>
      <c r="BC2434" s="184"/>
      <c r="BF2434" s="184"/>
      <c r="BG2434" s="184"/>
      <c r="BJ2434" s="184"/>
      <c r="BK2434" s="184"/>
      <c r="BN2434" s="184"/>
      <c r="BO2434" s="184"/>
      <c r="BR2434" s="184"/>
      <c r="BS2434" s="184"/>
      <c r="BV2434" s="184"/>
      <c r="BW2434" s="184"/>
      <c r="BZ2434" s="184"/>
      <c r="CA2434" s="184"/>
      <c r="CD2434" s="184"/>
      <c r="CE2434" s="184"/>
      <c r="CL2434" s="183"/>
      <c r="CP2434" s="183"/>
      <c r="CT2434" s="71"/>
    </row>
    <row r="2435" spans="6:98">
      <c r="F2435" s="183"/>
      <c r="S2435" s="184"/>
      <c r="T2435" s="184"/>
      <c r="U2435" s="184"/>
      <c r="V2435" s="184"/>
      <c r="W2435" s="184"/>
      <c r="X2435" s="184"/>
      <c r="Y2435" s="184"/>
      <c r="Z2435" s="184"/>
      <c r="AA2435" s="184"/>
      <c r="AB2435" s="184"/>
      <c r="AC2435" s="184"/>
      <c r="AD2435" s="184"/>
      <c r="AH2435" s="184"/>
      <c r="AI2435" s="184"/>
      <c r="AL2435" s="184"/>
      <c r="AM2435" s="184"/>
      <c r="AP2435" s="184"/>
      <c r="AQ2435" s="184"/>
      <c r="AT2435" s="184"/>
      <c r="AU2435" s="184"/>
      <c r="AX2435" s="184"/>
      <c r="AY2435" s="184"/>
      <c r="BB2435" s="184"/>
      <c r="BC2435" s="184"/>
      <c r="BF2435" s="184"/>
      <c r="BG2435" s="184"/>
      <c r="BJ2435" s="184"/>
      <c r="BK2435" s="184"/>
      <c r="BN2435" s="184"/>
      <c r="BO2435" s="184"/>
      <c r="BR2435" s="184"/>
      <c r="BS2435" s="184"/>
      <c r="BV2435" s="184"/>
      <c r="BW2435" s="184"/>
      <c r="BZ2435" s="184"/>
      <c r="CA2435" s="184"/>
      <c r="CD2435" s="184"/>
      <c r="CE2435" s="184"/>
      <c r="CL2435" s="183"/>
      <c r="CP2435" s="183"/>
      <c r="CT2435" s="71"/>
    </row>
    <row r="2436" spans="6:98">
      <c r="F2436" s="183"/>
      <c r="S2436" s="184"/>
      <c r="T2436" s="184"/>
      <c r="U2436" s="184"/>
      <c r="V2436" s="184"/>
      <c r="W2436" s="184"/>
      <c r="X2436" s="184"/>
      <c r="Y2436" s="184"/>
      <c r="Z2436" s="184"/>
      <c r="AA2436" s="184"/>
      <c r="AB2436" s="184"/>
      <c r="AC2436" s="184"/>
      <c r="AD2436" s="184"/>
      <c r="AH2436" s="184"/>
      <c r="AI2436" s="184"/>
      <c r="AL2436" s="184"/>
      <c r="AM2436" s="184"/>
      <c r="AP2436" s="184"/>
      <c r="AQ2436" s="184"/>
      <c r="AT2436" s="184"/>
      <c r="AU2436" s="184"/>
      <c r="AX2436" s="184"/>
      <c r="AY2436" s="184"/>
      <c r="BB2436" s="184"/>
      <c r="BC2436" s="184"/>
      <c r="BF2436" s="184"/>
      <c r="BG2436" s="184"/>
      <c r="BJ2436" s="184"/>
      <c r="BK2436" s="184"/>
      <c r="BN2436" s="184"/>
      <c r="BO2436" s="184"/>
      <c r="BR2436" s="184"/>
      <c r="BS2436" s="184"/>
      <c r="BV2436" s="184"/>
      <c r="BW2436" s="184"/>
      <c r="BZ2436" s="184"/>
      <c r="CA2436" s="184"/>
      <c r="CD2436" s="184"/>
      <c r="CE2436" s="184"/>
      <c r="CL2436" s="183"/>
      <c r="CP2436" s="183"/>
      <c r="CT2436" s="71"/>
    </row>
    <row r="2437" spans="6:98">
      <c r="F2437" s="183"/>
      <c r="S2437" s="184"/>
      <c r="T2437" s="184"/>
      <c r="U2437" s="184"/>
      <c r="V2437" s="184"/>
      <c r="W2437" s="184"/>
      <c r="X2437" s="184"/>
      <c r="Y2437" s="184"/>
      <c r="Z2437" s="184"/>
      <c r="AA2437" s="184"/>
      <c r="AB2437" s="184"/>
      <c r="AC2437" s="184"/>
      <c r="AD2437" s="184"/>
      <c r="AH2437" s="184"/>
      <c r="AI2437" s="184"/>
      <c r="AL2437" s="184"/>
      <c r="AM2437" s="184"/>
      <c r="AP2437" s="184"/>
      <c r="AQ2437" s="184"/>
      <c r="AT2437" s="184"/>
      <c r="AU2437" s="184"/>
      <c r="AX2437" s="184"/>
      <c r="AY2437" s="184"/>
      <c r="BB2437" s="184"/>
      <c r="BC2437" s="184"/>
      <c r="BF2437" s="184"/>
      <c r="BG2437" s="184"/>
      <c r="BJ2437" s="184"/>
      <c r="BK2437" s="184"/>
      <c r="BN2437" s="184"/>
      <c r="BO2437" s="184"/>
      <c r="BR2437" s="184"/>
      <c r="BS2437" s="184"/>
      <c r="BV2437" s="184"/>
      <c r="BW2437" s="184"/>
      <c r="BZ2437" s="184"/>
      <c r="CA2437" s="184"/>
      <c r="CD2437" s="184"/>
      <c r="CE2437" s="184"/>
      <c r="CL2437" s="183"/>
      <c r="CP2437" s="183"/>
      <c r="CT2437" s="71"/>
    </row>
    <row r="2438" spans="6:98">
      <c r="F2438" s="183"/>
      <c r="S2438" s="184"/>
      <c r="T2438" s="184"/>
      <c r="U2438" s="184"/>
      <c r="V2438" s="184"/>
      <c r="W2438" s="184"/>
      <c r="X2438" s="184"/>
      <c r="Y2438" s="184"/>
      <c r="Z2438" s="184"/>
      <c r="AA2438" s="184"/>
      <c r="AB2438" s="184"/>
      <c r="AC2438" s="184"/>
      <c r="AD2438" s="184"/>
      <c r="AH2438" s="184"/>
      <c r="AI2438" s="184"/>
      <c r="AL2438" s="184"/>
      <c r="AM2438" s="184"/>
      <c r="AP2438" s="184"/>
      <c r="AQ2438" s="184"/>
      <c r="AT2438" s="184"/>
      <c r="AU2438" s="184"/>
      <c r="AX2438" s="184"/>
      <c r="AY2438" s="184"/>
      <c r="BB2438" s="184"/>
      <c r="BC2438" s="184"/>
      <c r="BF2438" s="184"/>
      <c r="BG2438" s="184"/>
      <c r="BJ2438" s="184"/>
      <c r="BK2438" s="184"/>
      <c r="BN2438" s="184"/>
      <c r="BO2438" s="184"/>
      <c r="BR2438" s="184"/>
      <c r="BS2438" s="184"/>
      <c r="BV2438" s="184"/>
      <c r="BW2438" s="184"/>
      <c r="BZ2438" s="184"/>
      <c r="CA2438" s="184"/>
      <c r="CD2438" s="184"/>
      <c r="CE2438" s="184"/>
      <c r="CL2438" s="183"/>
      <c r="CP2438" s="183"/>
      <c r="CT2438" s="71"/>
    </row>
    <row r="2439" spans="6:98">
      <c r="F2439" s="183"/>
      <c r="S2439" s="184"/>
      <c r="T2439" s="184"/>
      <c r="U2439" s="184"/>
      <c r="V2439" s="184"/>
      <c r="W2439" s="184"/>
      <c r="X2439" s="184"/>
      <c r="Y2439" s="184"/>
      <c r="Z2439" s="184"/>
      <c r="AA2439" s="184"/>
      <c r="AB2439" s="184"/>
      <c r="AC2439" s="184"/>
      <c r="AD2439" s="184"/>
      <c r="AH2439" s="184"/>
      <c r="AI2439" s="184"/>
      <c r="AL2439" s="184"/>
      <c r="AM2439" s="184"/>
      <c r="AP2439" s="184"/>
      <c r="AQ2439" s="184"/>
      <c r="AT2439" s="184"/>
      <c r="AU2439" s="184"/>
      <c r="AX2439" s="184"/>
      <c r="AY2439" s="184"/>
      <c r="BB2439" s="184"/>
      <c r="BC2439" s="184"/>
      <c r="BF2439" s="184"/>
      <c r="BG2439" s="184"/>
      <c r="BJ2439" s="184"/>
      <c r="BK2439" s="184"/>
      <c r="BN2439" s="184"/>
      <c r="BO2439" s="184"/>
      <c r="BR2439" s="184"/>
      <c r="BS2439" s="184"/>
      <c r="BV2439" s="184"/>
      <c r="BW2439" s="184"/>
      <c r="BZ2439" s="184"/>
      <c r="CA2439" s="184"/>
      <c r="CD2439" s="184"/>
      <c r="CE2439" s="184"/>
      <c r="CL2439" s="183"/>
      <c r="CP2439" s="183"/>
      <c r="CT2439" s="71"/>
    </row>
    <row r="2440" spans="6:98">
      <c r="F2440" s="183"/>
      <c r="S2440" s="184"/>
      <c r="T2440" s="184"/>
      <c r="U2440" s="184"/>
      <c r="V2440" s="184"/>
      <c r="W2440" s="184"/>
      <c r="X2440" s="184"/>
      <c r="Y2440" s="184"/>
      <c r="Z2440" s="184"/>
      <c r="AA2440" s="184"/>
      <c r="AB2440" s="184"/>
      <c r="AC2440" s="184"/>
      <c r="AD2440" s="184"/>
      <c r="AH2440" s="184"/>
      <c r="AI2440" s="184"/>
      <c r="AL2440" s="184"/>
      <c r="AM2440" s="184"/>
      <c r="AP2440" s="184"/>
      <c r="AQ2440" s="184"/>
      <c r="AT2440" s="184"/>
      <c r="AU2440" s="184"/>
      <c r="AX2440" s="184"/>
      <c r="AY2440" s="184"/>
      <c r="BB2440" s="184"/>
      <c r="BC2440" s="184"/>
      <c r="BF2440" s="184"/>
      <c r="BG2440" s="184"/>
      <c r="BJ2440" s="184"/>
      <c r="BK2440" s="184"/>
      <c r="BN2440" s="184"/>
      <c r="BO2440" s="184"/>
      <c r="BR2440" s="184"/>
      <c r="BS2440" s="184"/>
      <c r="BV2440" s="184"/>
      <c r="BW2440" s="184"/>
      <c r="BZ2440" s="184"/>
      <c r="CA2440" s="184"/>
      <c r="CD2440" s="184"/>
      <c r="CE2440" s="184"/>
      <c r="CL2440" s="183"/>
      <c r="CP2440" s="183"/>
      <c r="CT2440" s="71"/>
    </row>
    <row r="2441" spans="6:98">
      <c r="F2441" s="183"/>
      <c r="S2441" s="184"/>
      <c r="T2441" s="184"/>
      <c r="U2441" s="184"/>
      <c r="V2441" s="184"/>
      <c r="W2441" s="184"/>
      <c r="X2441" s="184"/>
      <c r="Y2441" s="184"/>
      <c r="Z2441" s="184"/>
      <c r="AA2441" s="184"/>
      <c r="AB2441" s="184"/>
      <c r="AC2441" s="184"/>
      <c r="AD2441" s="184"/>
      <c r="AH2441" s="184"/>
      <c r="AI2441" s="184"/>
      <c r="AL2441" s="184"/>
      <c r="AM2441" s="184"/>
      <c r="AP2441" s="184"/>
      <c r="AQ2441" s="184"/>
      <c r="AT2441" s="184"/>
      <c r="AU2441" s="184"/>
      <c r="AX2441" s="184"/>
      <c r="AY2441" s="184"/>
      <c r="BB2441" s="184"/>
      <c r="BC2441" s="184"/>
      <c r="BF2441" s="184"/>
      <c r="BG2441" s="184"/>
      <c r="BJ2441" s="184"/>
      <c r="BK2441" s="184"/>
      <c r="BN2441" s="184"/>
      <c r="BO2441" s="184"/>
      <c r="BR2441" s="184"/>
      <c r="BS2441" s="184"/>
      <c r="BV2441" s="184"/>
      <c r="BW2441" s="184"/>
      <c r="BZ2441" s="184"/>
      <c r="CA2441" s="184"/>
      <c r="CD2441" s="184"/>
      <c r="CE2441" s="184"/>
      <c r="CL2441" s="183"/>
      <c r="CP2441" s="183"/>
      <c r="CT2441" s="71"/>
    </row>
    <row r="2442" spans="6:98">
      <c r="F2442" s="183"/>
      <c r="S2442" s="184"/>
      <c r="T2442" s="184"/>
      <c r="U2442" s="184"/>
      <c r="V2442" s="184"/>
      <c r="W2442" s="184"/>
      <c r="X2442" s="184"/>
      <c r="Y2442" s="184"/>
      <c r="Z2442" s="184"/>
      <c r="AA2442" s="184"/>
      <c r="AB2442" s="184"/>
      <c r="AC2442" s="184"/>
      <c r="AD2442" s="184"/>
      <c r="AH2442" s="184"/>
      <c r="AI2442" s="184"/>
      <c r="AL2442" s="184"/>
      <c r="AM2442" s="184"/>
      <c r="AP2442" s="184"/>
      <c r="AQ2442" s="184"/>
      <c r="AT2442" s="184"/>
      <c r="AU2442" s="184"/>
      <c r="AX2442" s="184"/>
      <c r="AY2442" s="184"/>
      <c r="BB2442" s="184"/>
      <c r="BC2442" s="184"/>
      <c r="BF2442" s="184"/>
      <c r="BG2442" s="184"/>
      <c r="BJ2442" s="184"/>
      <c r="BK2442" s="184"/>
      <c r="BN2442" s="184"/>
      <c r="BO2442" s="184"/>
      <c r="BR2442" s="184"/>
      <c r="BS2442" s="184"/>
      <c r="BV2442" s="184"/>
      <c r="BW2442" s="184"/>
      <c r="BZ2442" s="184"/>
      <c r="CA2442" s="184"/>
      <c r="CD2442" s="184"/>
      <c r="CE2442" s="184"/>
      <c r="CL2442" s="183"/>
      <c r="CP2442" s="183"/>
      <c r="CT2442" s="71"/>
    </row>
    <row r="2443" spans="6:98">
      <c r="F2443" s="183"/>
      <c r="S2443" s="184"/>
      <c r="T2443" s="184"/>
      <c r="U2443" s="184"/>
      <c r="V2443" s="184"/>
      <c r="W2443" s="184"/>
      <c r="X2443" s="184"/>
      <c r="Y2443" s="184"/>
      <c r="Z2443" s="184"/>
      <c r="AA2443" s="184"/>
      <c r="AB2443" s="184"/>
      <c r="AC2443" s="184"/>
      <c r="AD2443" s="184"/>
      <c r="AH2443" s="184"/>
      <c r="AI2443" s="184"/>
      <c r="AL2443" s="184"/>
      <c r="AM2443" s="184"/>
      <c r="AP2443" s="184"/>
      <c r="AQ2443" s="184"/>
      <c r="AT2443" s="184"/>
      <c r="AU2443" s="184"/>
      <c r="AX2443" s="184"/>
      <c r="AY2443" s="184"/>
      <c r="BB2443" s="184"/>
      <c r="BC2443" s="184"/>
      <c r="BF2443" s="184"/>
      <c r="BG2443" s="184"/>
      <c r="BJ2443" s="184"/>
      <c r="BK2443" s="184"/>
      <c r="BN2443" s="184"/>
      <c r="BO2443" s="184"/>
      <c r="BR2443" s="184"/>
      <c r="BS2443" s="184"/>
      <c r="BV2443" s="184"/>
      <c r="BW2443" s="184"/>
      <c r="BZ2443" s="184"/>
      <c r="CA2443" s="184"/>
      <c r="CD2443" s="184"/>
      <c r="CE2443" s="184"/>
      <c r="CL2443" s="183"/>
      <c r="CP2443" s="183"/>
      <c r="CT2443" s="71"/>
    </row>
    <row r="2444" spans="6:98">
      <c r="F2444" s="183"/>
      <c r="S2444" s="184"/>
      <c r="T2444" s="184"/>
      <c r="U2444" s="184"/>
      <c r="V2444" s="184"/>
      <c r="W2444" s="184"/>
      <c r="X2444" s="184"/>
      <c r="Y2444" s="184"/>
      <c r="Z2444" s="184"/>
      <c r="AA2444" s="184"/>
      <c r="AB2444" s="184"/>
      <c r="AC2444" s="184"/>
      <c r="AD2444" s="184"/>
      <c r="AH2444" s="184"/>
      <c r="AI2444" s="184"/>
      <c r="AL2444" s="184"/>
      <c r="AM2444" s="184"/>
      <c r="AP2444" s="184"/>
      <c r="AQ2444" s="184"/>
      <c r="AT2444" s="184"/>
      <c r="AU2444" s="184"/>
      <c r="AX2444" s="184"/>
      <c r="AY2444" s="184"/>
      <c r="BB2444" s="184"/>
      <c r="BC2444" s="184"/>
      <c r="BF2444" s="184"/>
      <c r="BG2444" s="184"/>
      <c r="BJ2444" s="184"/>
      <c r="BK2444" s="184"/>
      <c r="BN2444" s="184"/>
      <c r="BO2444" s="184"/>
      <c r="BR2444" s="184"/>
      <c r="BS2444" s="184"/>
      <c r="BV2444" s="184"/>
      <c r="BW2444" s="184"/>
      <c r="BZ2444" s="184"/>
      <c r="CA2444" s="184"/>
      <c r="CD2444" s="184"/>
      <c r="CE2444" s="184"/>
      <c r="CL2444" s="183"/>
      <c r="CP2444" s="183"/>
      <c r="CT2444" s="71"/>
    </row>
    <row r="2445" spans="6:98">
      <c r="F2445" s="183"/>
      <c r="S2445" s="184"/>
      <c r="T2445" s="184"/>
      <c r="U2445" s="184"/>
      <c r="V2445" s="184"/>
      <c r="W2445" s="184"/>
      <c r="X2445" s="184"/>
      <c r="Y2445" s="184"/>
      <c r="Z2445" s="184"/>
      <c r="AA2445" s="184"/>
      <c r="AB2445" s="184"/>
      <c r="AC2445" s="184"/>
      <c r="AD2445" s="184"/>
      <c r="AH2445" s="184"/>
      <c r="AI2445" s="184"/>
      <c r="AL2445" s="184"/>
      <c r="AM2445" s="184"/>
      <c r="AP2445" s="184"/>
      <c r="AQ2445" s="184"/>
      <c r="AT2445" s="184"/>
      <c r="AU2445" s="184"/>
      <c r="AX2445" s="184"/>
      <c r="AY2445" s="184"/>
      <c r="BB2445" s="184"/>
      <c r="BC2445" s="184"/>
      <c r="BF2445" s="184"/>
      <c r="BG2445" s="184"/>
      <c r="BJ2445" s="184"/>
      <c r="BK2445" s="184"/>
      <c r="BN2445" s="184"/>
      <c r="BO2445" s="184"/>
      <c r="BR2445" s="184"/>
      <c r="BS2445" s="184"/>
      <c r="BV2445" s="184"/>
      <c r="BW2445" s="184"/>
      <c r="BZ2445" s="184"/>
      <c r="CA2445" s="184"/>
      <c r="CD2445" s="184"/>
      <c r="CE2445" s="184"/>
      <c r="CL2445" s="183"/>
      <c r="CP2445" s="183"/>
      <c r="CT2445" s="71"/>
    </row>
    <row r="2446" spans="6:98">
      <c r="F2446" s="183"/>
      <c r="S2446" s="184"/>
      <c r="T2446" s="184"/>
      <c r="U2446" s="184"/>
      <c r="V2446" s="184"/>
      <c r="W2446" s="184"/>
      <c r="X2446" s="184"/>
      <c r="Y2446" s="184"/>
      <c r="Z2446" s="184"/>
      <c r="AA2446" s="184"/>
      <c r="AB2446" s="184"/>
      <c r="AC2446" s="184"/>
      <c r="AD2446" s="184"/>
      <c r="AH2446" s="184"/>
      <c r="AI2446" s="184"/>
      <c r="AL2446" s="184"/>
      <c r="AM2446" s="184"/>
      <c r="AP2446" s="184"/>
      <c r="AQ2446" s="184"/>
      <c r="AT2446" s="184"/>
      <c r="AU2446" s="184"/>
      <c r="AX2446" s="184"/>
      <c r="AY2446" s="184"/>
      <c r="BB2446" s="184"/>
      <c r="BC2446" s="184"/>
      <c r="BF2446" s="184"/>
      <c r="BG2446" s="184"/>
      <c r="BJ2446" s="184"/>
      <c r="BK2446" s="184"/>
      <c r="BN2446" s="184"/>
      <c r="BO2446" s="184"/>
      <c r="BR2446" s="184"/>
      <c r="BS2446" s="184"/>
      <c r="BV2446" s="184"/>
      <c r="BW2446" s="184"/>
      <c r="BZ2446" s="184"/>
      <c r="CA2446" s="184"/>
      <c r="CD2446" s="184"/>
      <c r="CE2446" s="184"/>
      <c r="CL2446" s="183"/>
      <c r="CP2446" s="183"/>
      <c r="CT2446" s="71"/>
    </row>
    <row r="2447" spans="6:98">
      <c r="F2447" s="183"/>
      <c r="S2447" s="184"/>
      <c r="T2447" s="184"/>
      <c r="U2447" s="184"/>
      <c r="V2447" s="184"/>
      <c r="W2447" s="184"/>
      <c r="X2447" s="184"/>
      <c r="Y2447" s="184"/>
      <c r="Z2447" s="184"/>
      <c r="AA2447" s="184"/>
      <c r="AB2447" s="184"/>
      <c r="AC2447" s="184"/>
      <c r="AD2447" s="184"/>
      <c r="AH2447" s="184"/>
      <c r="AI2447" s="184"/>
      <c r="AL2447" s="184"/>
      <c r="AM2447" s="184"/>
      <c r="AP2447" s="184"/>
      <c r="AQ2447" s="184"/>
      <c r="AT2447" s="184"/>
      <c r="AU2447" s="184"/>
      <c r="AX2447" s="184"/>
      <c r="AY2447" s="184"/>
      <c r="BB2447" s="184"/>
      <c r="BC2447" s="184"/>
      <c r="BF2447" s="184"/>
      <c r="BG2447" s="184"/>
      <c r="BJ2447" s="184"/>
      <c r="BK2447" s="184"/>
      <c r="BN2447" s="184"/>
      <c r="BO2447" s="184"/>
      <c r="BR2447" s="184"/>
      <c r="BS2447" s="184"/>
      <c r="BV2447" s="184"/>
      <c r="BW2447" s="184"/>
      <c r="BZ2447" s="184"/>
      <c r="CA2447" s="184"/>
      <c r="CD2447" s="184"/>
      <c r="CE2447" s="184"/>
      <c r="CL2447" s="183"/>
      <c r="CP2447" s="183"/>
      <c r="CT2447" s="71"/>
    </row>
    <row r="2448" spans="6:98">
      <c r="F2448" s="183"/>
      <c r="S2448" s="184"/>
      <c r="T2448" s="184"/>
      <c r="U2448" s="184"/>
      <c r="V2448" s="184"/>
      <c r="W2448" s="184"/>
      <c r="X2448" s="184"/>
      <c r="Y2448" s="184"/>
      <c r="Z2448" s="184"/>
      <c r="AA2448" s="184"/>
      <c r="AB2448" s="184"/>
      <c r="AC2448" s="184"/>
      <c r="AD2448" s="184"/>
      <c r="AH2448" s="184"/>
      <c r="AI2448" s="184"/>
      <c r="AL2448" s="184"/>
      <c r="AM2448" s="184"/>
      <c r="AP2448" s="184"/>
      <c r="AQ2448" s="184"/>
      <c r="AT2448" s="184"/>
      <c r="AU2448" s="184"/>
      <c r="AX2448" s="184"/>
      <c r="AY2448" s="184"/>
      <c r="BB2448" s="184"/>
      <c r="BC2448" s="184"/>
      <c r="BF2448" s="184"/>
      <c r="BG2448" s="184"/>
      <c r="BJ2448" s="184"/>
      <c r="BK2448" s="184"/>
      <c r="BN2448" s="184"/>
      <c r="BO2448" s="184"/>
      <c r="BR2448" s="184"/>
      <c r="BS2448" s="184"/>
      <c r="BV2448" s="184"/>
      <c r="BW2448" s="184"/>
      <c r="BZ2448" s="184"/>
      <c r="CA2448" s="184"/>
      <c r="CD2448" s="184"/>
      <c r="CE2448" s="184"/>
      <c r="CL2448" s="183"/>
      <c r="CP2448" s="183"/>
      <c r="CT2448" s="71"/>
    </row>
    <row r="2449" spans="6:98">
      <c r="F2449" s="183"/>
      <c r="S2449" s="184"/>
      <c r="T2449" s="184"/>
      <c r="U2449" s="184"/>
      <c r="V2449" s="184"/>
      <c r="W2449" s="184"/>
      <c r="X2449" s="184"/>
      <c r="Y2449" s="184"/>
      <c r="Z2449" s="184"/>
      <c r="AA2449" s="184"/>
      <c r="AB2449" s="184"/>
      <c r="AC2449" s="184"/>
      <c r="AD2449" s="184"/>
      <c r="AH2449" s="184"/>
      <c r="AI2449" s="184"/>
      <c r="AL2449" s="184"/>
      <c r="AM2449" s="184"/>
      <c r="AP2449" s="184"/>
      <c r="AQ2449" s="184"/>
      <c r="AT2449" s="184"/>
      <c r="AU2449" s="184"/>
      <c r="AX2449" s="184"/>
      <c r="AY2449" s="184"/>
      <c r="BB2449" s="184"/>
      <c r="BC2449" s="184"/>
      <c r="BF2449" s="184"/>
      <c r="BG2449" s="184"/>
      <c r="BJ2449" s="184"/>
      <c r="BK2449" s="184"/>
      <c r="BN2449" s="184"/>
      <c r="BO2449" s="184"/>
      <c r="BR2449" s="184"/>
      <c r="BS2449" s="184"/>
      <c r="BV2449" s="184"/>
      <c r="BW2449" s="184"/>
      <c r="BZ2449" s="184"/>
      <c r="CA2449" s="184"/>
      <c r="CD2449" s="184"/>
      <c r="CE2449" s="184"/>
      <c r="CL2449" s="183"/>
      <c r="CP2449" s="183"/>
      <c r="CT2449" s="71"/>
    </row>
    <row r="2450" spans="6:98">
      <c r="F2450" s="183"/>
      <c r="S2450" s="184"/>
      <c r="T2450" s="184"/>
      <c r="U2450" s="184"/>
      <c r="V2450" s="184"/>
      <c r="W2450" s="184"/>
      <c r="X2450" s="184"/>
      <c r="Y2450" s="184"/>
      <c r="Z2450" s="184"/>
      <c r="AA2450" s="184"/>
      <c r="AB2450" s="184"/>
      <c r="AC2450" s="184"/>
      <c r="AD2450" s="184"/>
      <c r="AH2450" s="184"/>
      <c r="AI2450" s="184"/>
      <c r="AL2450" s="184"/>
      <c r="AM2450" s="184"/>
      <c r="AP2450" s="184"/>
      <c r="AQ2450" s="184"/>
      <c r="AT2450" s="184"/>
      <c r="AU2450" s="184"/>
      <c r="AX2450" s="184"/>
      <c r="AY2450" s="184"/>
      <c r="BB2450" s="184"/>
      <c r="BC2450" s="184"/>
      <c r="BF2450" s="184"/>
      <c r="BG2450" s="184"/>
      <c r="BJ2450" s="184"/>
      <c r="BK2450" s="184"/>
      <c r="BN2450" s="184"/>
      <c r="BO2450" s="184"/>
      <c r="BR2450" s="184"/>
      <c r="BS2450" s="184"/>
      <c r="BV2450" s="184"/>
      <c r="BW2450" s="184"/>
      <c r="BZ2450" s="184"/>
      <c r="CA2450" s="184"/>
      <c r="CD2450" s="184"/>
      <c r="CE2450" s="184"/>
      <c r="CL2450" s="183"/>
      <c r="CP2450" s="183"/>
      <c r="CT2450" s="71"/>
    </row>
    <row r="2451" spans="6:98">
      <c r="F2451" s="183"/>
      <c r="S2451" s="184"/>
      <c r="T2451" s="184"/>
      <c r="U2451" s="184"/>
      <c r="V2451" s="184"/>
      <c r="W2451" s="184"/>
      <c r="X2451" s="184"/>
      <c r="Y2451" s="184"/>
      <c r="Z2451" s="184"/>
      <c r="AA2451" s="184"/>
      <c r="AB2451" s="184"/>
      <c r="AC2451" s="184"/>
      <c r="AD2451" s="184"/>
      <c r="AH2451" s="184"/>
      <c r="AI2451" s="184"/>
      <c r="AL2451" s="184"/>
      <c r="AM2451" s="184"/>
      <c r="AP2451" s="184"/>
      <c r="AQ2451" s="184"/>
      <c r="AT2451" s="184"/>
      <c r="AU2451" s="184"/>
      <c r="AX2451" s="184"/>
      <c r="AY2451" s="184"/>
      <c r="BB2451" s="184"/>
      <c r="BC2451" s="184"/>
      <c r="BF2451" s="184"/>
      <c r="BG2451" s="184"/>
      <c r="BJ2451" s="184"/>
      <c r="BK2451" s="184"/>
      <c r="BN2451" s="184"/>
      <c r="BO2451" s="184"/>
      <c r="BR2451" s="184"/>
      <c r="BS2451" s="184"/>
      <c r="BV2451" s="184"/>
      <c r="BW2451" s="184"/>
      <c r="BZ2451" s="184"/>
      <c r="CA2451" s="184"/>
      <c r="CD2451" s="184"/>
      <c r="CE2451" s="184"/>
      <c r="CL2451" s="183"/>
      <c r="CP2451" s="183"/>
      <c r="CT2451" s="71"/>
    </row>
    <row r="2452" spans="6:98">
      <c r="F2452" s="183"/>
      <c r="S2452" s="184"/>
      <c r="T2452" s="184"/>
      <c r="U2452" s="184"/>
      <c r="V2452" s="184"/>
      <c r="W2452" s="184"/>
      <c r="X2452" s="184"/>
      <c r="Y2452" s="184"/>
      <c r="Z2452" s="184"/>
      <c r="AA2452" s="184"/>
      <c r="AB2452" s="184"/>
      <c r="AC2452" s="184"/>
      <c r="AD2452" s="184"/>
      <c r="AH2452" s="184"/>
      <c r="AI2452" s="184"/>
      <c r="AL2452" s="184"/>
      <c r="AM2452" s="184"/>
      <c r="AP2452" s="184"/>
      <c r="AQ2452" s="184"/>
      <c r="AT2452" s="184"/>
      <c r="AU2452" s="184"/>
      <c r="AX2452" s="184"/>
      <c r="AY2452" s="184"/>
      <c r="BB2452" s="184"/>
      <c r="BC2452" s="184"/>
      <c r="BF2452" s="184"/>
      <c r="BG2452" s="184"/>
      <c r="BJ2452" s="184"/>
      <c r="BK2452" s="184"/>
      <c r="BN2452" s="184"/>
      <c r="BO2452" s="184"/>
      <c r="BR2452" s="184"/>
      <c r="BS2452" s="184"/>
      <c r="BV2452" s="184"/>
      <c r="BW2452" s="184"/>
      <c r="BZ2452" s="184"/>
      <c r="CA2452" s="184"/>
      <c r="CD2452" s="184"/>
      <c r="CE2452" s="184"/>
      <c r="CL2452" s="183"/>
      <c r="CP2452" s="183"/>
      <c r="CT2452" s="71"/>
    </row>
    <row r="2453" spans="6:98">
      <c r="F2453" s="183"/>
      <c r="S2453" s="184"/>
      <c r="T2453" s="184"/>
      <c r="U2453" s="184"/>
      <c r="V2453" s="184"/>
      <c r="W2453" s="184"/>
      <c r="X2453" s="184"/>
      <c r="Y2453" s="184"/>
      <c r="Z2453" s="184"/>
      <c r="AA2453" s="184"/>
      <c r="AB2453" s="184"/>
      <c r="AC2453" s="184"/>
      <c r="AD2453" s="184"/>
      <c r="AH2453" s="184"/>
      <c r="AI2453" s="184"/>
      <c r="AL2453" s="184"/>
      <c r="AM2453" s="184"/>
      <c r="AP2453" s="184"/>
      <c r="AQ2453" s="184"/>
      <c r="AT2453" s="184"/>
      <c r="AU2453" s="184"/>
      <c r="AX2453" s="184"/>
      <c r="AY2453" s="184"/>
      <c r="BB2453" s="184"/>
      <c r="BC2453" s="184"/>
      <c r="BF2453" s="184"/>
      <c r="BG2453" s="184"/>
      <c r="BJ2453" s="184"/>
      <c r="BK2453" s="184"/>
      <c r="BN2453" s="184"/>
      <c r="BO2453" s="184"/>
      <c r="BR2453" s="184"/>
      <c r="BS2453" s="184"/>
      <c r="BV2453" s="184"/>
      <c r="BW2453" s="184"/>
      <c r="BZ2453" s="184"/>
      <c r="CA2453" s="184"/>
      <c r="CD2453" s="184"/>
      <c r="CE2453" s="184"/>
      <c r="CL2453" s="183"/>
      <c r="CP2453" s="183"/>
      <c r="CT2453" s="71"/>
    </row>
    <row r="2454" spans="6:98">
      <c r="F2454" s="183"/>
      <c r="S2454" s="184"/>
      <c r="T2454" s="184"/>
      <c r="U2454" s="184"/>
      <c r="V2454" s="184"/>
      <c r="W2454" s="184"/>
      <c r="X2454" s="184"/>
      <c r="Y2454" s="184"/>
      <c r="Z2454" s="184"/>
      <c r="AA2454" s="184"/>
      <c r="AB2454" s="184"/>
      <c r="AC2454" s="184"/>
      <c r="AD2454" s="184"/>
      <c r="AH2454" s="184"/>
      <c r="AI2454" s="184"/>
      <c r="AL2454" s="184"/>
      <c r="AM2454" s="184"/>
      <c r="AP2454" s="184"/>
      <c r="AQ2454" s="184"/>
      <c r="AT2454" s="184"/>
      <c r="AU2454" s="184"/>
      <c r="AX2454" s="184"/>
      <c r="AY2454" s="184"/>
      <c r="BB2454" s="184"/>
      <c r="BC2454" s="184"/>
      <c r="BF2454" s="184"/>
      <c r="BG2454" s="184"/>
      <c r="BJ2454" s="184"/>
      <c r="BK2454" s="184"/>
      <c r="BN2454" s="184"/>
      <c r="BO2454" s="184"/>
      <c r="BR2454" s="184"/>
      <c r="BS2454" s="184"/>
      <c r="BV2454" s="184"/>
      <c r="BW2454" s="184"/>
      <c r="BZ2454" s="184"/>
      <c r="CA2454" s="184"/>
      <c r="CD2454" s="184"/>
      <c r="CE2454" s="184"/>
      <c r="CL2454" s="183"/>
      <c r="CP2454" s="183"/>
      <c r="CT2454" s="71"/>
    </row>
    <row r="2455" spans="6:98">
      <c r="F2455" s="183"/>
      <c r="S2455" s="184"/>
      <c r="T2455" s="184"/>
      <c r="U2455" s="184"/>
      <c r="V2455" s="184"/>
      <c r="W2455" s="184"/>
      <c r="X2455" s="184"/>
      <c r="Y2455" s="184"/>
      <c r="Z2455" s="184"/>
      <c r="AA2455" s="184"/>
      <c r="AB2455" s="184"/>
      <c r="AC2455" s="184"/>
      <c r="AD2455" s="184"/>
      <c r="AH2455" s="184"/>
      <c r="AI2455" s="184"/>
      <c r="AL2455" s="184"/>
      <c r="AM2455" s="184"/>
      <c r="AP2455" s="184"/>
      <c r="AQ2455" s="184"/>
      <c r="AT2455" s="184"/>
      <c r="AU2455" s="184"/>
      <c r="AX2455" s="184"/>
      <c r="AY2455" s="184"/>
      <c r="BB2455" s="184"/>
      <c r="BC2455" s="184"/>
      <c r="BF2455" s="184"/>
      <c r="BG2455" s="184"/>
      <c r="BJ2455" s="184"/>
      <c r="BK2455" s="184"/>
      <c r="BN2455" s="184"/>
      <c r="BO2455" s="184"/>
      <c r="BR2455" s="184"/>
      <c r="BS2455" s="184"/>
      <c r="BV2455" s="184"/>
      <c r="BW2455" s="184"/>
      <c r="BZ2455" s="184"/>
      <c r="CA2455" s="184"/>
      <c r="CD2455" s="184"/>
      <c r="CE2455" s="184"/>
      <c r="CL2455" s="183"/>
      <c r="CP2455" s="183"/>
      <c r="CT2455" s="71"/>
    </row>
    <row r="2456" spans="6:98">
      <c r="F2456" s="183"/>
      <c r="S2456" s="184"/>
      <c r="T2456" s="184"/>
      <c r="U2456" s="184"/>
      <c r="V2456" s="184"/>
      <c r="W2456" s="184"/>
      <c r="X2456" s="184"/>
      <c r="Y2456" s="184"/>
      <c r="Z2456" s="184"/>
      <c r="AA2456" s="184"/>
      <c r="AB2456" s="184"/>
      <c r="AC2456" s="184"/>
      <c r="AD2456" s="184"/>
      <c r="AH2456" s="184"/>
      <c r="AI2456" s="184"/>
      <c r="AL2456" s="184"/>
      <c r="AM2456" s="184"/>
      <c r="AP2456" s="184"/>
      <c r="AQ2456" s="184"/>
      <c r="AT2456" s="184"/>
      <c r="AU2456" s="184"/>
      <c r="AX2456" s="184"/>
      <c r="AY2456" s="184"/>
      <c r="BB2456" s="184"/>
      <c r="BC2456" s="184"/>
      <c r="BF2456" s="184"/>
      <c r="BG2456" s="184"/>
      <c r="BJ2456" s="184"/>
      <c r="BK2456" s="184"/>
      <c r="BN2456" s="184"/>
      <c r="BO2456" s="184"/>
      <c r="BR2456" s="184"/>
      <c r="BS2456" s="184"/>
      <c r="BV2456" s="184"/>
      <c r="BW2456" s="184"/>
      <c r="BZ2456" s="184"/>
      <c r="CA2456" s="184"/>
      <c r="CD2456" s="184"/>
      <c r="CE2456" s="184"/>
      <c r="CL2456" s="183"/>
      <c r="CP2456" s="183"/>
      <c r="CT2456" s="71"/>
    </row>
    <row r="2457" spans="6:98">
      <c r="F2457" s="183"/>
      <c r="S2457" s="184"/>
      <c r="T2457" s="184"/>
      <c r="U2457" s="184"/>
      <c r="V2457" s="184"/>
      <c r="W2457" s="184"/>
      <c r="X2457" s="184"/>
      <c r="Y2457" s="184"/>
      <c r="Z2457" s="184"/>
      <c r="AA2457" s="184"/>
      <c r="AB2457" s="184"/>
      <c r="AC2457" s="184"/>
      <c r="AD2457" s="184"/>
      <c r="AH2457" s="184"/>
      <c r="AI2457" s="184"/>
      <c r="AL2457" s="184"/>
      <c r="AM2457" s="184"/>
      <c r="AP2457" s="184"/>
      <c r="AQ2457" s="184"/>
      <c r="AT2457" s="184"/>
      <c r="AU2457" s="184"/>
      <c r="AX2457" s="184"/>
      <c r="AY2457" s="184"/>
      <c r="BB2457" s="184"/>
      <c r="BC2457" s="184"/>
      <c r="BF2457" s="184"/>
      <c r="BG2457" s="184"/>
      <c r="BJ2457" s="184"/>
      <c r="BK2457" s="184"/>
      <c r="BN2457" s="184"/>
      <c r="BO2457" s="184"/>
      <c r="BR2457" s="184"/>
      <c r="BS2457" s="184"/>
      <c r="BV2457" s="184"/>
      <c r="BW2457" s="184"/>
      <c r="BZ2457" s="184"/>
      <c r="CA2457" s="184"/>
      <c r="CD2457" s="184"/>
      <c r="CE2457" s="184"/>
      <c r="CL2457" s="183"/>
      <c r="CP2457" s="183"/>
      <c r="CT2457" s="71"/>
    </row>
    <row r="2458" spans="6:98">
      <c r="F2458" s="183"/>
      <c r="S2458" s="184"/>
      <c r="T2458" s="184"/>
      <c r="U2458" s="184"/>
      <c r="V2458" s="184"/>
      <c r="W2458" s="184"/>
      <c r="X2458" s="184"/>
      <c r="Y2458" s="184"/>
      <c r="Z2458" s="184"/>
      <c r="AA2458" s="184"/>
      <c r="AB2458" s="184"/>
      <c r="AC2458" s="184"/>
      <c r="AD2458" s="184"/>
      <c r="AH2458" s="184"/>
      <c r="AI2458" s="184"/>
      <c r="AL2458" s="184"/>
      <c r="AM2458" s="184"/>
      <c r="AP2458" s="184"/>
      <c r="AQ2458" s="184"/>
      <c r="AT2458" s="184"/>
      <c r="AU2458" s="184"/>
      <c r="AX2458" s="184"/>
      <c r="AY2458" s="184"/>
      <c r="BB2458" s="184"/>
      <c r="BC2458" s="184"/>
      <c r="BF2458" s="184"/>
      <c r="BG2458" s="184"/>
      <c r="BJ2458" s="184"/>
      <c r="BK2458" s="184"/>
      <c r="BN2458" s="184"/>
      <c r="BO2458" s="184"/>
      <c r="BR2458" s="184"/>
      <c r="BS2458" s="184"/>
      <c r="BV2458" s="184"/>
      <c r="BW2458" s="184"/>
      <c r="BZ2458" s="184"/>
      <c r="CA2458" s="184"/>
      <c r="CD2458" s="184"/>
      <c r="CE2458" s="184"/>
      <c r="CL2458" s="183"/>
      <c r="CP2458" s="183"/>
      <c r="CT2458" s="71"/>
    </row>
    <row r="2459" spans="6:98">
      <c r="F2459" s="183"/>
      <c r="S2459" s="184"/>
      <c r="T2459" s="184"/>
      <c r="U2459" s="184"/>
      <c r="V2459" s="184"/>
      <c r="W2459" s="184"/>
      <c r="X2459" s="184"/>
      <c r="Y2459" s="184"/>
      <c r="Z2459" s="184"/>
      <c r="AA2459" s="184"/>
      <c r="AB2459" s="184"/>
      <c r="AC2459" s="184"/>
      <c r="AD2459" s="184"/>
      <c r="AH2459" s="184"/>
      <c r="AI2459" s="184"/>
      <c r="AL2459" s="184"/>
      <c r="AM2459" s="184"/>
      <c r="AP2459" s="184"/>
      <c r="AQ2459" s="184"/>
      <c r="AT2459" s="184"/>
      <c r="AU2459" s="184"/>
      <c r="AX2459" s="184"/>
      <c r="AY2459" s="184"/>
      <c r="BB2459" s="184"/>
      <c r="BC2459" s="184"/>
      <c r="BF2459" s="184"/>
      <c r="BG2459" s="184"/>
      <c r="BJ2459" s="184"/>
      <c r="BK2459" s="184"/>
      <c r="BN2459" s="184"/>
      <c r="BO2459" s="184"/>
      <c r="BR2459" s="184"/>
      <c r="BS2459" s="184"/>
      <c r="BV2459" s="184"/>
      <c r="BW2459" s="184"/>
      <c r="BZ2459" s="184"/>
      <c r="CA2459" s="184"/>
      <c r="CD2459" s="184"/>
      <c r="CE2459" s="184"/>
      <c r="CL2459" s="183"/>
      <c r="CP2459" s="183"/>
      <c r="CT2459" s="71"/>
    </row>
    <row r="2460" spans="6:98">
      <c r="F2460" s="183"/>
      <c r="S2460" s="184"/>
      <c r="T2460" s="184"/>
      <c r="U2460" s="184"/>
      <c r="V2460" s="184"/>
      <c r="W2460" s="184"/>
      <c r="X2460" s="184"/>
      <c r="Y2460" s="184"/>
      <c r="Z2460" s="184"/>
      <c r="AA2460" s="184"/>
      <c r="AB2460" s="184"/>
      <c r="AC2460" s="184"/>
      <c r="AD2460" s="184"/>
      <c r="AH2460" s="184"/>
      <c r="AI2460" s="184"/>
      <c r="AL2460" s="184"/>
      <c r="AM2460" s="184"/>
      <c r="AP2460" s="184"/>
      <c r="AQ2460" s="184"/>
      <c r="AT2460" s="184"/>
      <c r="AU2460" s="184"/>
      <c r="AX2460" s="184"/>
      <c r="AY2460" s="184"/>
      <c r="BB2460" s="184"/>
      <c r="BC2460" s="184"/>
      <c r="BF2460" s="184"/>
      <c r="BG2460" s="184"/>
      <c r="BJ2460" s="184"/>
      <c r="BK2460" s="184"/>
      <c r="BN2460" s="184"/>
      <c r="BO2460" s="184"/>
      <c r="BR2460" s="184"/>
      <c r="BS2460" s="184"/>
      <c r="BV2460" s="184"/>
      <c r="BW2460" s="184"/>
      <c r="BZ2460" s="184"/>
      <c r="CA2460" s="184"/>
      <c r="CD2460" s="184"/>
      <c r="CE2460" s="184"/>
      <c r="CL2460" s="183"/>
      <c r="CP2460" s="183"/>
      <c r="CT2460" s="71"/>
    </row>
    <row r="2461" spans="6:98">
      <c r="F2461" s="183"/>
      <c r="S2461" s="184"/>
      <c r="T2461" s="184"/>
      <c r="U2461" s="184"/>
      <c r="V2461" s="184"/>
      <c r="W2461" s="184"/>
      <c r="X2461" s="184"/>
      <c r="Y2461" s="184"/>
      <c r="Z2461" s="184"/>
      <c r="AA2461" s="184"/>
      <c r="AB2461" s="184"/>
      <c r="AC2461" s="184"/>
      <c r="AD2461" s="184"/>
      <c r="AH2461" s="184"/>
      <c r="AI2461" s="184"/>
      <c r="AL2461" s="184"/>
      <c r="AM2461" s="184"/>
      <c r="AP2461" s="184"/>
      <c r="AQ2461" s="184"/>
      <c r="AT2461" s="184"/>
      <c r="AU2461" s="184"/>
      <c r="AX2461" s="184"/>
      <c r="AY2461" s="184"/>
      <c r="BB2461" s="184"/>
      <c r="BC2461" s="184"/>
      <c r="BF2461" s="184"/>
      <c r="BG2461" s="184"/>
      <c r="BJ2461" s="184"/>
      <c r="BK2461" s="184"/>
      <c r="BN2461" s="184"/>
      <c r="BO2461" s="184"/>
      <c r="BR2461" s="184"/>
      <c r="BS2461" s="184"/>
      <c r="BV2461" s="184"/>
      <c r="BW2461" s="184"/>
      <c r="BZ2461" s="184"/>
      <c r="CA2461" s="184"/>
      <c r="CD2461" s="184"/>
      <c r="CE2461" s="184"/>
      <c r="CL2461" s="183"/>
      <c r="CP2461" s="183"/>
      <c r="CT2461" s="71"/>
    </row>
    <row r="2462" spans="6:98">
      <c r="F2462" s="183"/>
      <c r="S2462" s="184"/>
      <c r="T2462" s="184"/>
      <c r="U2462" s="184"/>
      <c r="V2462" s="184"/>
      <c r="W2462" s="184"/>
      <c r="X2462" s="184"/>
      <c r="Y2462" s="184"/>
      <c r="Z2462" s="184"/>
      <c r="AA2462" s="184"/>
      <c r="AB2462" s="184"/>
      <c r="AC2462" s="184"/>
      <c r="AD2462" s="184"/>
      <c r="AH2462" s="184"/>
      <c r="AI2462" s="184"/>
      <c r="AL2462" s="184"/>
      <c r="AM2462" s="184"/>
      <c r="AP2462" s="184"/>
      <c r="AQ2462" s="184"/>
      <c r="AT2462" s="184"/>
      <c r="AU2462" s="184"/>
      <c r="AX2462" s="184"/>
      <c r="AY2462" s="184"/>
      <c r="BB2462" s="184"/>
      <c r="BC2462" s="184"/>
      <c r="BF2462" s="184"/>
      <c r="BG2462" s="184"/>
      <c r="BJ2462" s="184"/>
      <c r="BK2462" s="184"/>
      <c r="BN2462" s="184"/>
      <c r="BO2462" s="184"/>
      <c r="BR2462" s="184"/>
      <c r="BS2462" s="184"/>
      <c r="BV2462" s="184"/>
      <c r="BW2462" s="184"/>
      <c r="BZ2462" s="184"/>
      <c r="CA2462" s="184"/>
      <c r="CD2462" s="184"/>
      <c r="CE2462" s="184"/>
      <c r="CL2462" s="183"/>
      <c r="CP2462" s="183"/>
      <c r="CT2462" s="71"/>
    </row>
    <row r="2463" spans="6:98">
      <c r="F2463" s="183"/>
      <c r="S2463" s="184"/>
      <c r="T2463" s="184"/>
      <c r="U2463" s="184"/>
      <c r="V2463" s="184"/>
      <c r="W2463" s="184"/>
      <c r="X2463" s="184"/>
      <c r="Y2463" s="184"/>
      <c r="Z2463" s="184"/>
      <c r="AA2463" s="184"/>
      <c r="AB2463" s="184"/>
      <c r="AC2463" s="184"/>
      <c r="AD2463" s="184"/>
      <c r="AH2463" s="184"/>
      <c r="AI2463" s="184"/>
      <c r="AL2463" s="184"/>
      <c r="AM2463" s="184"/>
      <c r="AP2463" s="184"/>
      <c r="AQ2463" s="184"/>
      <c r="AT2463" s="184"/>
      <c r="AU2463" s="184"/>
      <c r="AX2463" s="184"/>
      <c r="AY2463" s="184"/>
      <c r="BB2463" s="184"/>
      <c r="BC2463" s="184"/>
      <c r="BF2463" s="184"/>
      <c r="BG2463" s="184"/>
      <c r="BJ2463" s="184"/>
      <c r="BK2463" s="184"/>
      <c r="BN2463" s="184"/>
      <c r="BO2463" s="184"/>
      <c r="BR2463" s="184"/>
      <c r="BS2463" s="184"/>
      <c r="BV2463" s="184"/>
      <c r="BW2463" s="184"/>
      <c r="BZ2463" s="184"/>
      <c r="CA2463" s="184"/>
      <c r="CD2463" s="184"/>
      <c r="CE2463" s="184"/>
      <c r="CL2463" s="183"/>
      <c r="CP2463" s="183"/>
      <c r="CT2463" s="71"/>
    </row>
    <row r="2464" spans="6:98">
      <c r="F2464" s="183"/>
      <c r="S2464" s="184"/>
      <c r="T2464" s="184"/>
      <c r="U2464" s="184"/>
      <c r="V2464" s="184"/>
      <c r="W2464" s="184"/>
      <c r="X2464" s="184"/>
      <c r="Y2464" s="184"/>
      <c r="Z2464" s="184"/>
      <c r="AA2464" s="184"/>
      <c r="AB2464" s="184"/>
      <c r="AC2464" s="184"/>
      <c r="AD2464" s="184"/>
      <c r="AH2464" s="184"/>
      <c r="AI2464" s="184"/>
      <c r="AL2464" s="184"/>
      <c r="AM2464" s="184"/>
      <c r="AP2464" s="184"/>
      <c r="AQ2464" s="184"/>
      <c r="AT2464" s="184"/>
      <c r="AU2464" s="184"/>
      <c r="AX2464" s="184"/>
      <c r="AY2464" s="184"/>
      <c r="BB2464" s="184"/>
      <c r="BC2464" s="184"/>
      <c r="BF2464" s="184"/>
      <c r="BG2464" s="184"/>
      <c r="BJ2464" s="184"/>
      <c r="BK2464" s="184"/>
      <c r="BN2464" s="184"/>
      <c r="BO2464" s="184"/>
      <c r="BR2464" s="184"/>
      <c r="BS2464" s="184"/>
      <c r="BV2464" s="184"/>
      <c r="BW2464" s="184"/>
      <c r="BZ2464" s="184"/>
      <c r="CA2464" s="184"/>
      <c r="CD2464" s="184"/>
      <c r="CE2464" s="184"/>
      <c r="CL2464" s="183"/>
      <c r="CP2464" s="183"/>
      <c r="CT2464" s="71"/>
    </row>
    <row r="2465" spans="6:98">
      <c r="F2465" s="183"/>
      <c r="S2465" s="184"/>
      <c r="T2465" s="184"/>
      <c r="U2465" s="184"/>
      <c r="V2465" s="184"/>
      <c r="W2465" s="184"/>
      <c r="X2465" s="184"/>
      <c r="Y2465" s="184"/>
      <c r="Z2465" s="184"/>
      <c r="AA2465" s="184"/>
      <c r="AB2465" s="184"/>
      <c r="AC2465" s="184"/>
      <c r="AD2465" s="184"/>
      <c r="AH2465" s="184"/>
      <c r="AI2465" s="184"/>
      <c r="AL2465" s="184"/>
      <c r="AM2465" s="184"/>
      <c r="AP2465" s="184"/>
      <c r="AQ2465" s="184"/>
      <c r="AT2465" s="184"/>
      <c r="AU2465" s="184"/>
      <c r="AX2465" s="184"/>
      <c r="AY2465" s="184"/>
      <c r="BB2465" s="184"/>
      <c r="BC2465" s="184"/>
      <c r="BF2465" s="184"/>
      <c r="BG2465" s="184"/>
      <c r="BJ2465" s="184"/>
      <c r="BK2465" s="184"/>
      <c r="BN2465" s="184"/>
      <c r="BO2465" s="184"/>
      <c r="BR2465" s="184"/>
      <c r="BS2465" s="184"/>
      <c r="BV2465" s="184"/>
      <c r="BW2465" s="184"/>
      <c r="BZ2465" s="184"/>
      <c r="CA2465" s="184"/>
      <c r="CD2465" s="184"/>
      <c r="CE2465" s="184"/>
      <c r="CL2465" s="183"/>
      <c r="CP2465" s="183"/>
      <c r="CT2465" s="71"/>
    </row>
    <row r="2466" spans="6:98">
      <c r="F2466" s="183"/>
      <c r="S2466" s="184"/>
      <c r="T2466" s="184"/>
      <c r="U2466" s="184"/>
      <c r="V2466" s="184"/>
      <c r="W2466" s="184"/>
      <c r="X2466" s="184"/>
      <c r="Y2466" s="184"/>
      <c r="Z2466" s="184"/>
      <c r="AA2466" s="184"/>
      <c r="AB2466" s="184"/>
      <c r="AC2466" s="184"/>
      <c r="AD2466" s="184"/>
      <c r="AH2466" s="184"/>
      <c r="AI2466" s="184"/>
      <c r="AL2466" s="184"/>
      <c r="AM2466" s="184"/>
      <c r="AP2466" s="184"/>
      <c r="AQ2466" s="184"/>
      <c r="AT2466" s="184"/>
      <c r="AU2466" s="184"/>
      <c r="AX2466" s="184"/>
      <c r="AY2466" s="184"/>
      <c r="BB2466" s="184"/>
      <c r="BC2466" s="184"/>
      <c r="BF2466" s="184"/>
      <c r="BG2466" s="184"/>
      <c r="BJ2466" s="184"/>
      <c r="BK2466" s="184"/>
      <c r="BN2466" s="184"/>
      <c r="BO2466" s="184"/>
      <c r="BR2466" s="184"/>
      <c r="BS2466" s="184"/>
      <c r="BV2466" s="184"/>
      <c r="BW2466" s="184"/>
      <c r="BZ2466" s="184"/>
      <c r="CA2466" s="184"/>
      <c r="CD2466" s="184"/>
      <c r="CE2466" s="184"/>
      <c r="CL2466" s="183"/>
      <c r="CP2466" s="183"/>
      <c r="CT2466" s="71"/>
    </row>
    <row r="2467" spans="6:98">
      <c r="F2467" s="183"/>
      <c r="S2467" s="184"/>
      <c r="T2467" s="184"/>
      <c r="U2467" s="184"/>
      <c r="V2467" s="184"/>
      <c r="W2467" s="184"/>
      <c r="X2467" s="184"/>
      <c r="Y2467" s="184"/>
      <c r="Z2467" s="184"/>
      <c r="AA2467" s="184"/>
      <c r="AB2467" s="184"/>
      <c r="AC2467" s="184"/>
      <c r="AD2467" s="184"/>
      <c r="AH2467" s="184"/>
      <c r="AI2467" s="184"/>
      <c r="AL2467" s="184"/>
      <c r="AM2467" s="184"/>
      <c r="AP2467" s="184"/>
      <c r="AQ2467" s="184"/>
      <c r="AT2467" s="184"/>
      <c r="AU2467" s="184"/>
      <c r="AX2467" s="184"/>
      <c r="AY2467" s="184"/>
      <c r="BB2467" s="184"/>
      <c r="BC2467" s="184"/>
      <c r="BF2467" s="184"/>
      <c r="BG2467" s="184"/>
      <c r="BJ2467" s="184"/>
      <c r="BK2467" s="184"/>
      <c r="BN2467" s="184"/>
      <c r="BO2467" s="184"/>
      <c r="BR2467" s="184"/>
      <c r="BS2467" s="184"/>
      <c r="BV2467" s="184"/>
      <c r="BW2467" s="184"/>
      <c r="BZ2467" s="184"/>
      <c r="CA2467" s="184"/>
      <c r="CD2467" s="184"/>
      <c r="CE2467" s="184"/>
      <c r="CL2467" s="183"/>
      <c r="CP2467" s="183"/>
      <c r="CT2467" s="71"/>
    </row>
    <row r="2468" spans="6:98">
      <c r="F2468" s="183"/>
      <c r="S2468" s="184"/>
      <c r="T2468" s="184"/>
      <c r="U2468" s="184"/>
      <c r="V2468" s="184"/>
      <c r="W2468" s="184"/>
      <c r="X2468" s="184"/>
      <c r="Y2468" s="184"/>
      <c r="Z2468" s="184"/>
      <c r="AA2468" s="184"/>
      <c r="AB2468" s="184"/>
      <c r="AC2468" s="184"/>
      <c r="AD2468" s="184"/>
      <c r="AH2468" s="184"/>
      <c r="AI2468" s="184"/>
      <c r="AL2468" s="184"/>
      <c r="AM2468" s="184"/>
      <c r="AP2468" s="184"/>
      <c r="AQ2468" s="184"/>
      <c r="AT2468" s="184"/>
      <c r="AU2468" s="184"/>
      <c r="AX2468" s="184"/>
      <c r="AY2468" s="184"/>
      <c r="BB2468" s="184"/>
      <c r="BC2468" s="184"/>
      <c r="BF2468" s="184"/>
      <c r="BG2468" s="184"/>
      <c r="BJ2468" s="184"/>
      <c r="BK2468" s="184"/>
      <c r="BN2468" s="184"/>
      <c r="BO2468" s="184"/>
      <c r="BR2468" s="184"/>
      <c r="BS2468" s="184"/>
      <c r="BV2468" s="184"/>
      <c r="BW2468" s="184"/>
      <c r="BZ2468" s="184"/>
      <c r="CA2468" s="184"/>
      <c r="CD2468" s="184"/>
      <c r="CE2468" s="184"/>
      <c r="CL2468" s="183"/>
      <c r="CP2468" s="183"/>
      <c r="CT2468" s="71"/>
    </row>
    <row r="2469" spans="6:98">
      <c r="F2469" s="183"/>
      <c r="S2469" s="184"/>
      <c r="T2469" s="184"/>
      <c r="U2469" s="184"/>
      <c r="V2469" s="184"/>
      <c r="W2469" s="184"/>
      <c r="X2469" s="184"/>
      <c r="Y2469" s="184"/>
      <c r="Z2469" s="184"/>
      <c r="AA2469" s="184"/>
      <c r="AB2469" s="184"/>
      <c r="AC2469" s="184"/>
      <c r="AD2469" s="184"/>
      <c r="AH2469" s="184"/>
      <c r="AI2469" s="184"/>
      <c r="AL2469" s="184"/>
      <c r="AM2469" s="184"/>
      <c r="AP2469" s="184"/>
      <c r="AQ2469" s="184"/>
      <c r="AT2469" s="184"/>
      <c r="AU2469" s="184"/>
      <c r="AX2469" s="184"/>
      <c r="AY2469" s="184"/>
      <c r="BB2469" s="184"/>
      <c r="BC2469" s="184"/>
      <c r="BF2469" s="184"/>
      <c r="BG2469" s="184"/>
      <c r="BJ2469" s="184"/>
      <c r="BK2469" s="184"/>
      <c r="BN2469" s="184"/>
      <c r="BO2469" s="184"/>
      <c r="BR2469" s="184"/>
      <c r="BS2469" s="184"/>
      <c r="BV2469" s="184"/>
      <c r="BW2469" s="184"/>
      <c r="BZ2469" s="184"/>
      <c r="CA2469" s="184"/>
      <c r="CD2469" s="184"/>
      <c r="CE2469" s="184"/>
      <c r="CL2469" s="183"/>
      <c r="CP2469" s="183"/>
      <c r="CT2469" s="71"/>
    </row>
    <row r="2470" spans="6:98">
      <c r="F2470" s="183"/>
      <c r="S2470" s="184"/>
      <c r="T2470" s="184"/>
      <c r="U2470" s="184"/>
      <c r="V2470" s="184"/>
      <c r="W2470" s="184"/>
      <c r="X2470" s="184"/>
      <c r="Y2470" s="184"/>
      <c r="Z2470" s="184"/>
      <c r="AA2470" s="184"/>
      <c r="AB2470" s="184"/>
      <c r="AC2470" s="184"/>
      <c r="AD2470" s="184"/>
      <c r="AH2470" s="184"/>
      <c r="AI2470" s="184"/>
      <c r="AL2470" s="184"/>
      <c r="AM2470" s="184"/>
      <c r="AP2470" s="184"/>
      <c r="AQ2470" s="184"/>
      <c r="AT2470" s="184"/>
      <c r="AU2470" s="184"/>
      <c r="AX2470" s="184"/>
      <c r="AY2470" s="184"/>
      <c r="BB2470" s="184"/>
      <c r="BC2470" s="184"/>
      <c r="BF2470" s="184"/>
      <c r="BG2470" s="184"/>
      <c r="BJ2470" s="184"/>
      <c r="BK2470" s="184"/>
      <c r="BN2470" s="184"/>
      <c r="BO2470" s="184"/>
      <c r="BR2470" s="184"/>
      <c r="BS2470" s="184"/>
      <c r="BV2470" s="184"/>
      <c r="BW2470" s="184"/>
      <c r="BZ2470" s="184"/>
      <c r="CA2470" s="184"/>
      <c r="CD2470" s="184"/>
      <c r="CE2470" s="184"/>
      <c r="CL2470" s="183"/>
      <c r="CP2470" s="183"/>
      <c r="CT2470" s="71"/>
    </row>
    <row r="2471" spans="6:98">
      <c r="F2471" s="183"/>
      <c r="S2471" s="184"/>
      <c r="T2471" s="184"/>
      <c r="U2471" s="184"/>
      <c r="V2471" s="184"/>
      <c r="W2471" s="184"/>
      <c r="X2471" s="184"/>
      <c r="Y2471" s="184"/>
      <c r="Z2471" s="184"/>
      <c r="AA2471" s="184"/>
      <c r="AB2471" s="184"/>
      <c r="AC2471" s="184"/>
      <c r="AD2471" s="184"/>
      <c r="AH2471" s="184"/>
      <c r="AI2471" s="184"/>
      <c r="AL2471" s="184"/>
      <c r="AM2471" s="184"/>
      <c r="AP2471" s="184"/>
      <c r="AQ2471" s="184"/>
      <c r="AT2471" s="184"/>
      <c r="AU2471" s="184"/>
      <c r="AX2471" s="184"/>
      <c r="AY2471" s="184"/>
      <c r="BB2471" s="184"/>
      <c r="BC2471" s="184"/>
      <c r="BF2471" s="184"/>
      <c r="BG2471" s="184"/>
      <c r="BJ2471" s="184"/>
      <c r="BK2471" s="184"/>
      <c r="BN2471" s="184"/>
      <c r="BO2471" s="184"/>
      <c r="BR2471" s="184"/>
      <c r="BS2471" s="184"/>
      <c r="BV2471" s="184"/>
      <c r="BW2471" s="184"/>
      <c r="BZ2471" s="184"/>
      <c r="CA2471" s="184"/>
      <c r="CD2471" s="184"/>
      <c r="CE2471" s="184"/>
      <c r="CL2471" s="183"/>
      <c r="CP2471" s="183"/>
      <c r="CT2471" s="71"/>
    </row>
    <row r="2472" spans="6:98">
      <c r="F2472" s="183"/>
      <c r="S2472" s="184"/>
      <c r="T2472" s="184"/>
      <c r="U2472" s="184"/>
      <c r="V2472" s="184"/>
      <c r="W2472" s="184"/>
      <c r="X2472" s="184"/>
      <c r="Y2472" s="184"/>
      <c r="Z2472" s="184"/>
      <c r="AA2472" s="184"/>
      <c r="AB2472" s="184"/>
      <c r="AC2472" s="184"/>
      <c r="AD2472" s="184"/>
      <c r="AH2472" s="184"/>
      <c r="AI2472" s="184"/>
      <c r="AL2472" s="184"/>
      <c r="AM2472" s="184"/>
      <c r="AP2472" s="184"/>
      <c r="AQ2472" s="184"/>
      <c r="AT2472" s="184"/>
      <c r="AU2472" s="184"/>
      <c r="AX2472" s="184"/>
      <c r="AY2472" s="184"/>
      <c r="BB2472" s="184"/>
      <c r="BC2472" s="184"/>
      <c r="BF2472" s="184"/>
      <c r="BG2472" s="184"/>
      <c r="BJ2472" s="184"/>
      <c r="BK2472" s="184"/>
      <c r="BN2472" s="184"/>
      <c r="BO2472" s="184"/>
      <c r="BR2472" s="184"/>
      <c r="BS2472" s="184"/>
      <c r="BV2472" s="184"/>
      <c r="BW2472" s="184"/>
      <c r="BZ2472" s="184"/>
      <c r="CA2472" s="184"/>
      <c r="CD2472" s="184"/>
      <c r="CE2472" s="184"/>
      <c r="CL2472" s="183"/>
      <c r="CP2472" s="183"/>
      <c r="CT2472" s="71"/>
    </row>
    <row r="2473" spans="6:98">
      <c r="F2473" s="183"/>
      <c r="S2473" s="184"/>
      <c r="T2473" s="184"/>
      <c r="U2473" s="184"/>
      <c r="V2473" s="184"/>
      <c r="W2473" s="184"/>
      <c r="X2473" s="184"/>
      <c r="Y2473" s="184"/>
      <c r="Z2473" s="184"/>
      <c r="AA2473" s="184"/>
      <c r="AB2473" s="184"/>
      <c r="AC2473" s="184"/>
      <c r="AD2473" s="184"/>
      <c r="AH2473" s="184"/>
      <c r="AI2473" s="184"/>
      <c r="AL2473" s="184"/>
      <c r="AM2473" s="184"/>
      <c r="AP2473" s="184"/>
      <c r="AQ2473" s="184"/>
      <c r="AT2473" s="184"/>
      <c r="AU2473" s="184"/>
      <c r="AX2473" s="184"/>
      <c r="AY2473" s="184"/>
      <c r="BB2473" s="184"/>
      <c r="BC2473" s="184"/>
      <c r="BF2473" s="184"/>
      <c r="BG2473" s="184"/>
      <c r="BJ2473" s="184"/>
      <c r="BK2473" s="184"/>
      <c r="BN2473" s="184"/>
      <c r="BO2473" s="184"/>
      <c r="BR2473" s="184"/>
      <c r="BS2473" s="184"/>
      <c r="BV2473" s="184"/>
      <c r="BW2473" s="184"/>
      <c r="BZ2473" s="184"/>
      <c r="CA2473" s="184"/>
      <c r="CD2473" s="184"/>
      <c r="CE2473" s="184"/>
      <c r="CL2473" s="183"/>
      <c r="CP2473" s="183"/>
      <c r="CT2473" s="71"/>
    </row>
    <row r="2474" spans="6:98">
      <c r="F2474" s="183"/>
      <c r="S2474" s="184"/>
      <c r="T2474" s="184"/>
      <c r="U2474" s="184"/>
      <c r="V2474" s="184"/>
      <c r="W2474" s="184"/>
      <c r="X2474" s="184"/>
      <c r="Y2474" s="184"/>
      <c r="Z2474" s="184"/>
      <c r="AA2474" s="184"/>
      <c r="AB2474" s="184"/>
      <c r="AC2474" s="184"/>
      <c r="AD2474" s="184"/>
      <c r="AH2474" s="184"/>
      <c r="AI2474" s="184"/>
      <c r="AL2474" s="184"/>
      <c r="AM2474" s="184"/>
      <c r="AP2474" s="184"/>
      <c r="AQ2474" s="184"/>
      <c r="AT2474" s="184"/>
      <c r="AU2474" s="184"/>
      <c r="AX2474" s="184"/>
      <c r="AY2474" s="184"/>
      <c r="BB2474" s="184"/>
      <c r="BC2474" s="184"/>
      <c r="BF2474" s="184"/>
      <c r="BG2474" s="184"/>
      <c r="BJ2474" s="184"/>
      <c r="BK2474" s="184"/>
      <c r="BN2474" s="184"/>
      <c r="BO2474" s="184"/>
      <c r="BR2474" s="184"/>
      <c r="BS2474" s="184"/>
      <c r="BV2474" s="184"/>
      <c r="BW2474" s="184"/>
      <c r="BZ2474" s="184"/>
      <c r="CA2474" s="184"/>
      <c r="CD2474" s="184"/>
      <c r="CE2474" s="184"/>
      <c r="CL2474" s="183"/>
      <c r="CP2474" s="183"/>
      <c r="CT2474" s="71"/>
    </row>
    <row r="2475" spans="6:98">
      <c r="F2475" s="183"/>
      <c r="S2475" s="184"/>
      <c r="T2475" s="184"/>
      <c r="U2475" s="184"/>
      <c r="V2475" s="184"/>
      <c r="W2475" s="184"/>
      <c r="X2475" s="184"/>
      <c r="Y2475" s="184"/>
      <c r="Z2475" s="184"/>
      <c r="AA2475" s="184"/>
      <c r="AB2475" s="184"/>
      <c r="AC2475" s="184"/>
      <c r="AD2475" s="184"/>
      <c r="AH2475" s="184"/>
      <c r="AI2475" s="184"/>
      <c r="AL2475" s="184"/>
      <c r="AM2475" s="184"/>
      <c r="AP2475" s="184"/>
      <c r="AQ2475" s="184"/>
      <c r="AT2475" s="184"/>
      <c r="AU2475" s="184"/>
      <c r="AX2475" s="184"/>
      <c r="AY2475" s="184"/>
      <c r="BB2475" s="184"/>
      <c r="BC2475" s="184"/>
      <c r="BF2475" s="184"/>
      <c r="BG2475" s="184"/>
      <c r="BJ2475" s="184"/>
      <c r="BK2475" s="184"/>
      <c r="BN2475" s="184"/>
      <c r="BO2475" s="184"/>
      <c r="BR2475" s="184"/>
      <c r="BS2475" s="184"/>
      <c r="BV2475" s="184"/>
      <c r="BW2475" s="184"/>
      <c r="BZ2475" s="184"/>
      <c r="CA2475" s="184"/>
      <c r="CD2475" s="184"/>
      <c r="CE2475" s="184"/>
      <c r="CL2475" s="183"/>
      <c r="CP2475" s="183"/>
      <c r="CT2475" s="71"/>
    </row>
    <row r="2476" spans="6:98">
      <c r="F2476" s="183"/>
      <c r="S2476" s="184"/>
      <c r="T2476" s="184"/>
      <c r="U2476" s="184"/>
      <c r="V2476" s="184"/>
      <c r="W2476" s="184"/>
      <c r="X2476" s="184"/>
      <c r="Y2476" s="184"/>
      <c r="Z2476" s="184"/>
      <c r="AA2476" s="184"/>
      <c r="AB2476" s="184"/>
      <c r="AC2476" s="184"/>
      <c r="AD2476" s="184"/>
      <c r="AH2476" s="184"/>
      <c r="AI2476" s="184"/>
      <c r="AL2476" s="184"/>
      <c r="AM2476" s="184"/>
      <c r="AP2476" s="184"/>
      <c r="AQ2476" s="184"/>
      <c r="AT2476" s="184"/>
      <c r="AU2476" s="184"/>
      <c r="AX2476" s="184"/>
      <c r="AY2476" s="184"/>
      <c r="BB2476" s="184"/>
      <c r="BC2476" s="184"/>
      <c r="BF2476" s="184"/>
      <c r="BG2476" s="184"/>
      <c r="BJ2476" s="184"/>
      <c r="BK2476" s="184"/>
      <c r="BN2476" s="184"/>
      <c r="BO2476" s="184"/>
      <c r="BR2476" s="184"/>
      <c r="BS2476" s="184"/>
      <c r="BV2476" s="184"/>
      <c r="BW2476" s="184"/>
      <c r="BZ2476" s="184"/>
      <c r="CA2476" s="184"/>
      <c r="CD2476" s="184"/>
      <c r="CE2476" s="184"/>
      <c r="CL2476" s="183"/>
      <c r="CP2476" s="183"/>
      <c r="CT2476" s="71"/>
    </row>
    <row r="2477" spans="6:98">
      <c r="F2477" s="183"/>
      <c r="S2477" s="184"/>
      <c r="T2477" s="184"/>
      <c r="U2477" s="184"/>
      <c r="V2477" s="184"/>
      <c r="W2477" s="184"/>
      <c r="X2477" s="184"/>
      <c r="Y2477" s="184"/>
      <c r="Z2477" s="184"/>
      <c r="AA2477" s="184"/>
      <c r="AB2477" s="184"/>
      <c r="AC2477" s="184"/>
      <c r="AD2477" s="184"/>
      <c r="AH2477" s="184"/>
      <c r="AI2477" s="184"/>
      <c r="AL2477" s="184"/>
      <c r="AM2477" s="184"/>
      <c r="AP2477" s="184"/>
      <c r="AQ2477" s="184"/>
      <c r="AT2477" s="184"/>
      <c r="AU2477" s="184"/>
      <c r="AX2477" s="184"/>
      <c r="AY2477" s="184"/>
      <c r="BB2477" s="184"/>
      <c r="BC2477" s="184"/>
      <c r="BF2477" s="184"/>
      <c r="BG2477" s="184"/>
      <c r="BJ2477" s="184"/>
      <c r="BK2477" s="184"/>
      <c r="BN2477" s="184"/>
      <c r="BO2477" s="184"/>
      <c r="BR2477" s="184"/>
      <c r="BS2477" s="184"/>
      <c r="BV2477" s="184"/>
      <c r="BW2477" s="184"/>
      <c r="BZ2477" s="184"/>
      <c r="CA2477" s="184"/>
      <c r="CD2477" s="184"/>
      <c r="CE2477" s="184"/>
      <c r="CL2477" s="183"/>
      <c r="CP2477" s="183"/>
      <c r="CT2477" s="71"/>
    </row>
    <row r="2478" spans="6:98">
      <c r="F2478" s="183"/>
      <c r="S2478" s="184"/>
      <c r="T2478" s="184"/>
      <c r="U2478" s="184"/>
      <c r="V2478" s="184"/>
      <c r="W2478" s="184"/>
      <c r="X2478" s="184"/>
      <c r="Y2478" s="184"/>
      <c r="Z2478" s="184"/>
      <c r="AA2478" s="184"/>
      <c r="AB2478" s="184"/>
      <c r="AC2478" s="184"/>
      <c r="AD2478" s="184"/>
      <c r="AH2478" s="184"/>
      <c r="AI2478" s="184"/>
      <c r="AL2478" s="184"/>
      <c r="AM2478" s="184"/>
      <c r="AP2478" s="184"/>
      <c r="AQ2478" s="184"/>
      <c r="AT2478" s="184"/>
      <c r="AU2478" s="184"/>
      <c r="AX2478" s="184"/>
      <c r="AY2478" s="184"/>
      <c r="BB2478" s="184"/>
      <c r="BC2478" s="184"/>
      <c r="BF2478" s="184"/>
      <c r="BG2478" s="184"/>
      <c r="BJ2478" s="184"/>
      <c r="BK2478" s="184"/>
      <c r="BN2478" s="184"/>
      <c r="BO2478" s="184"/>
      <c r="BR2478" s="184"/>
      <c r="BS2478" s="184"/>
      <c r="BV2478" s="184"/>
      <c r="BW2478" s="184"/>
      <c r="BZ2478" s="184"/>
      <c r="CA2478" s="184"/>
      <c r="CD2478" s="184"/>
      <c r="CE2478" s="184"/>
      <c r="CL2478" s="183"/>
      <c r="CP2478" s="183"/>
      <c r="CT2478" s="71"/>
    </row>
    <row r="2479" spans="6:98">
      <c r="F2479" s="183"/>
      <c r="S2479" s="184"/>
      <c r="T2479" s="184"/>
      <c r="U2479" s="184"/>
      <c r="V2479" s="184"/>
      <c r="W2479" s="184"/>
      <c r="X2479" s="184"/>
      <c r="Y2479" s="184"/>
      <c r="Z2479" s="184"/>
      <c r="AA2479" s="184"/>
      <c r="AB2479" s="184"/>
      <c r="AC2479" s="184"/>
      <c r="AD2479" s="184"/>
      <c r="AH2479" s="184"/>
      <c r="AI2479" s="184"/>
      <c r="AL2479" s="184"/>
      <c r="AM2479" s="184"/>
      <c r="AP2479" s="184"/>
      <c r="AQ2479" s="184"/>
      <c r="AT2479" s="184"/>
      <c r="AU2479" s="184"/>
      <c r="AX2479" s="184"/>
      <c r="AY2479" s="184"/>
      <c r="BB2479" s="184"/>
      <c r="BC2479" s="184"/>
      <c r="BF2479" s="184"/>
      <c r="BG2479" s="184"/>
      <c r="BJ2479" s="184"/>
      <c r="BK2479" s="184"/>
      <c r="BN2479" s="184"/>
      <c r="BO2479" s="184"/>
      <c r="BR2479" s="184"/>
      <c r="BS2479" s="184"/>
      <c r="BV2479" s="184"/>
      <c r="BW2479" s="184"/>
      <c r="BZ2479" s="184"/>
      <c r="CA2479" s="184"/>
      <c r="CD2479" s="184"/>
      <c r="CE2479" s="184"/>
      <c r="CL2479" s="183"/>
      <c r="CP2479" s="183"/>
      <c r="CT2479" s="71"/>
    </row>
    <row r="2480" spans="6:98">
      <c r="F2480" s="183"/>
      <c r="S2480" s="184"/>
      <c r="T2480" s="184"/>
      <c r="U2480" s="184"/>
      <c r="V2480" s="184"/>
      <c r="W2480" s="184"/>
      <c r="X2480" s="184"/>
      <c r="Y2480" s="184"/>
      <c r="Z2480" s="184"/>
      <c r="AA2480" s="184"/>
      <c r="AB2480" s="184"/>
      <c r="AC2480" s="184"/>
      <c r="AD2480" s="184"/>
      <c r="AH2480" s="184"/>
      <c r="AI2480" s="184"/>
      <c r="AL2480" s="184"/>
      <c r="AM2480" s="184"/>
      <c r="AP2480" s="184"/>
      <c r="AQ2480" s="184"/>
      <c r="AT2480" s="184"/>
      <c r="AU2480" s="184"/>
      <c r="AX2480" s="184"/>
      <c r="AY2480" s="184"/>
      <c r="BB2480" s="184"/>
      <c r="BC2480" s="184"/>
      <c r="BF2480" s="184"/>
      <c r="BG2480" s="184"/>
      <c r="BJ2480" s="184"/>
      <c r="BK2480" s="184"/>
      <c r="BN2480" s="184"/>
      <c r="BO2480" s="184"/>
      <c r="BR2480" s="184"/>
      <c r="BS2480" s="184"/>
      <c r="BV2480" s="184"/>
      <c r="BW2480" s="184"/>
      <c r="BZ2480" s="184"/>
      <c r="CA2480" s="184"/>
      <c r="CD2480" s="184"/>
      <c r="CE2480" s="184"/>
      <c r="CL2480" s="183"/>
      <c r="CP2480" s="183"/>
      <c r="CT2480" s="71"/>
    </row>
    <row r="2481" spans="6:98">
      <c r="F2481" s="183"/>
      <c r="S2481" s="184"/>
      <c r="T2481" s="184"/>
      <c r="U2481" s="184"/>
      <c r="V2481" s="184"/>
      <c r="W2481" s="184"/>
      <c r="X2481" s="184"/>
      <c r="Y2481" s="184"/>
      <c r="Z2481" s="184"/>
      <c r="AA2481" s="184"/>
      <c r="AB2481" s="184"/>
      <c r="AC2481" s="184"/>
      <c r="AD2481" s="184"/>
      <c r="AH2481" s="184"/>
      <c r="AI2481" s="184"/>
      <c r="AL2481" s="184"/>
      <c r="AM2481" s="184"/>
      <c r="AP2481" s="184"/>
      <c r="AQ2481" s="184"/>
      <c r="AT2481" s="184"/>
      <c r="AU2481" s="184"/>
      <c r="AX2481" s="184"/>
      <c r="AY2481" s="184"/>
      <c r="BB2481" s="184"/>
      <c r="BC2481" s="184"/>
      <c r="BF2481" s="184"/>
      <c r="BG2481" s="184"/>
      <c r="BJ2481" s="184"/>
      <c r="BK2481" s="184"/>
      <c r="BN2481" s="184"/>
      <c r="BO2481" s="184"/>
      <c r="BR2481" s="184"/>
      <c r="BS2481" s="184"/>
      <c r="BV2481" s="184"/>
      <c r="BW2481" s="184"/>
      <c r="BZ2481" s="184"/>
      <c r="CA2481" s="184"/>
      <c r="CD2481" s="184"/>
      <c r="CE2481" s="184"/>
      <c r="CL2481" s="183"/>
      <c r="CP2481" s="183"/>
      <c r="CT2481" s="71"/>
    </row>
    <row r="2482" spans="6:98">
      <c r="F2482" s="183"/>
      <c r="S2482" s="184"/>
      <c r="T2482" s="184"/>
      <c r="U2482" s="184"/>
      <c r="V2482" s="184"/>
      <c r="W2482" s="184"/>
      <c r="X2482" s="184"/>
      <c r="Y2482" s="184"/>
      <c r="Z2482" s="184"/>
      <c r="AA2482" s="184"/>
      <c r="AB2482" s="184"/>
      <c r="AC2482" s="184"/>
      <c r="AD2482" s="184"/>
      <c r="AH2482" s="184"/>
      <c r="AI2482" s="184"/>
      <c r="AL2482" s="184"/>
      <c r="AM2482" s="184"/>
      <c r="AP2482" s="184"/>
      <c r="AQ2482" s="184"/>
      <c r="AT2482" s="184"/>
      <c r="AU2482" s="184"/>
      <c r="AX2482" s="184"/>
      <c r="AY2482" s="184"/>
      <c r="BB2482" s="184"/>
      <c r="BC2482" s="184"/>
      <c r="BF2482" s="184"/>
      <c r="BG2482" s="184"/>
      <c r="BJ2482" s="184"/>
      <c r="BK2482" s="184"/>
      <c r="BN2482" s="184"/>
      <c r="BO2482" s="184"/>
      <c r="BR2482" s="184"/>
      <c r="BS2482" s="184"/>
      <c r="BV2482" s="184"/>
      <c r="BW2482" s="184"/>
      <c r="BZ2482" s="184"/>
      <c r="CA2482" s="184"/>
      <c r="CD2482" s="184"/>
      <c r="CE2482" s="184"/>
      <c r="CL2482" s="183"/>
      <c r="CP2482" s="183"/>
      <c r="CT2482" s="71"/>
    </row>
    <row r="2483" spans="6:98">
      <c r="F2483" s="183"/>
      <c r="S2483" s="184"/>
      <c r="T2483" s="184"/>
      <c r="U2483" s="184"/>
      <c r="V2483" s="184"/>
      <c r="W2483" s="184"/>
      <c r="X2483" s="184"/>
      <c r="Y2483" s="184"/>
      <c r="Z2483" s="184"/>
      <c r="AA2483" s="184"/>
      <c r="AB2483" s="184"/>
      <c r="AC2483" s="184"/>
      <c r="AD2483" s="184"/>
      <c r="AH2483" s="184"/>
      <c r="AI2483" s="184"/>
      <c r="AL2483" s="184"/>
      <c r="AM2483" s="184"/>
      <c r="AP2483" s="184"/>
      <c r="AQ2483" s="184"/>
      <c r="AT2483" s="184"/>
      <c r="AU2483" s="184"/>
      <c r="AX2483" s="184"/>
      <c r="AY2483" s="184"/>
      <c r="BB2483" s="184"/>
      <c r="BC2483" s="184"/>
      <c r="BF2483" s="184"/>
      <c r="BG2483" s="184"/>
      <c r="BJ2483" s="184"/>
      <c r="BK2483" s="184"/>
      <c r="BN2483" s="184"/>
      <c r="BO2483" s="184"/>
      <c r="BR2483" s="184"/>
      <c r="BS2483" s="184"/>
      <c r="BV2483" s="184"/>
      <c r="BW2483" s="184"/>
      <c r="BZ2483" s="184"/>
      <c r="CA2483" s="184"/>
      <c r="CD2483" s="184"/>
      <c r="CE2483" s="184"/>
      <c r="CL2483" s="183"/>
      <c r="CP2483" s="183"/>
      <c r="CT2483" s="71"/>
    </row>
    <row r="2484" spans="6:98">
      <c r="F2484" s="183"/>
      <c r="S2484" s="184"/>
      <c r="T2484" s="184"/>
      <c r="U2484" s="184"/>
      <c r="V2484" s="184"/>
      <c r="W2484" s="184"/>
      <c r="X2484" s="184"/>
      <c r="Y2484" s="184"/>
      <c r="Z2484" s="184"/>
      <c r="AA2484" s="184"/>
      <c r="AB2484" s="184"/>
      <c r="AC2484" s="184"/>
      <c r="AD2484" s="184"/>
      <c r="AH2484" s="184"/>
      <c r="AI2484" s="184"/>
      <c r="AL2484" s="184"/>
      <c r="AM2484" s="184"/>
      <c r="AP2484" s="184"/>
      <c r="AQ2484" s="184"/>
      <c r="AT2484" s="184"/>
      <c r="AU2484" s="184"/>
      <c r="AX2484" s="184"/>
      <c r="AY2484" s="184"/>
      <c r="BB2484" s="184"/>
      <c r="BC2484" s="184"/>
      <c r="BF2484" s="184"/>
      <c r="BG2484" s="184"/>
      <c r="BJ2484" s="184"/>
      <c r="BK2484" s="184"/>
      <c r="BN2484" s="184"/>
      <c r="BO2484" s="184"/>
      <c r="BR2484" s="184"/>
      <c r="BS2484" s="184"/>
      <c r="BV2484" s="184"/>
      <c r="BW2484" s="184"/>
      <c r="BZ2484" s="184"/>
      <c r="CA2484" s="184"/>
      <c r="CD2484" s="184"/>
      <c r="CE2484" s="184"/>
      <c r="CL2484" s="183"/>
      <c r="CP2484" s="183"/>
      <c r="CT2484" s="71"/>
    </row>
    <row r="2485" spans="6:98">
      <c r="F2485" s="183"/>
      <c r="S2485" s="184"/>
      <c r="T2485" s="184"/>
      <c r="U2485" s="184"/>
      <c r="V2485" s="184"/>
      <c r="W2485" s="184"/>
      <c r="X2485" s="184"/>
      <c r="Y2485" s="184"/>
      <c r="Z2485" s="184"/>
      <c r="AA2485" s="184"/>
      <c r="AB2485" s="184"/>
      <c r="AC2485" s="184"/>
      <c r="AD2485" s="184"/>
      <c r="AH2485" s="184"/>
      <c r="AI2485" s="184"/>
      <c r="AL2485" s="184"/>
      <c r="AM2485" s="184"/>
      <c r="AP2485" s="184"/>
      <c r="AQ2485" s="184"/>
      <c r="AT2485" s="184"/>
      <c r="AU2485" s="184"/>
      <c r="AX2485" s="184"/>
      <c r="AY2485" s="184"/>
      <c r="BB2485" s="184"/>
      <c r="BC2485" s="184"/>
      <c r="BF2485" s="184"/>
      <c r="BG2485" s="184"/>
      <c r="BJ2485" s="184"/>
      <c r="BK2485" s="184"/>
      <c r="BN2485" s="184"/>
      <c r="BO2485" s="184"/>
      <c r="BR2485" s="184"/>
      <c r="BS2485" s="184"/>
      <c r="BV2485" s="184"/>
      <c r="BW2485" s="184"/>
      <c r="BZ2485" s="184"/>
      <c r="CA2485" s="184"/>
      <c r="CD2485" s="184"/>
      <c r="CE2485" s="184"/>
      <c r="CL2485" s="183"/>
      <c r="CP2485" s="183"/>
      <c r="CT2485" s="71"/>
    </row>
    <row r="2486" spans="6:98">
      <c r="F2486" s="183"/>
      <c r="S2486" s="184"/>
      <c r="T2486" s="184"/>
      <c r="U2486" s="184"/>
      <c r="V2486" s="184"/>
      <c r="W2486" s="184"/>
      <c r="X2486" s="184"/>
      <c r="Y2486" s="184"/>
      <c r="Z2486" s="184"/>
      <c r="AA2486" s="184"/>
      <c r="AB2486" s="184"/>
      <c r="AC2486" s="184"/>
      <c r="AD2486" s="184"/>
      <c r="AH2486" s="184"/>
      <c r="AI2486" s="184"/>
      <c r="AL2486" s="184"/>
      <c r="AM2486" s="184"/>
      <c r="AP2486" s="184"/>
      <c r="AQ2486" s="184"/>
      <c r="AT2486" s="184"/>
      <c r="AU2486" s="184"/>
      <c r="AX2486" s="184"/>
      <c r="AY2486" s="184"/>
      <c r="BB2486" s="184"/>
      <c r="BC2486" s="184"/>
      <c r="BF2486" s="184"/>
      <c r="BG2486" s="184"/>
      <c r="BJ2486" s="184"/>
      <c r="BK2486" s="184"/>
      <c r="BN2486" s="184"/>
      <c r="BO2486" s="184"/>
      <c r="BR2486" s="184"/>
      <c r="BS2486" s="184"/>
      <c r="BV2486" s="184"/>
      <c r="BW2486" s="184"/>
      <c r="BZ2486" s="184"/>
      <c r="CA2486" s="184"/>
      <c r="CD2486" s="184"/>
      <c r="CE2486" s="184"/>
      <c r="CL2486" s="183"/>
      <c r="CP2486" s="183"/>
      <c r="CT2486" s="71"/>
    </row>
    <row r="2487" spans="6:98">
      <c r="F2487" s="183"/>
      <c r="S2487" s="184"/>
      <c r="T2487" s="184"/>
      <c r="U2487" s="184"/>
      <c r="V2487" s="184"/>
      <c r="W2487" s="184"/>
      <c r="X2487" s="184"/>
      <c r="Y2487" s="184"/>
      <c r="Z2487" s="184"/>
      <c r="AA2487" s="184"/>
      <c r="AB2487" s="184"/>
      <c r="AC2487" s="184"/>
      <c r="AD2487" s="184"/>
      <c r="AH2487" s="184"/>
      <c r="AI2487" s="184"/>
      <c r="AL2487" s="184"/>
      <c r="AM2487" s="184"/>
      <c r="AP2487" s="184"/>
      <c r="AQ2487" s="184"/>
      <c r="AT2487" s="184"/>
      <c r="AU2487" s="184"/>
      <c r="AX2487" s="184"/>
      <c r="AY2487" s="184"/>
      <c r="BB2487" s="184"/>
      <c r="BC2487" s="184"/>
      <c r="BF2487" s="184"/>
      <c r="BG2487" s="184"/>
      <c r="BJ2487" s="184"/>
      <c r="BK2487" s="184"/>
      <c r="BN2487" s="184"/>
      <c r="BO2487" s="184"/>
      <c r="BR2487" s="184"/>
      <c r="BS2487" s="184"/>
      <c r="BV2487" s="184"/>
      <c r="BW2487" s="184"/>
      <c r="BZ2487" s="184"/>
      <c r="CA2487" s="184"/>
      <c r="CD2487" s="184"/>
      <c r="CE2487" s="184"/>
      <c r="CL2487" s="183"/>
      <c r="CP2487" s="183"/>
      <c r="CT2487" s="71"/>
    </row>
    <row r="2488" spans="6:98">
      <c r="F2488" s="183"/>
      <c r="S2488" s="184"/>
      <c r="T2488" s="184"/>
      <c r="U2488" s="184"/>
      <c r="V2488" s="184"/>
      <c r="W2488" s="184"/>
      <c r="X2488" s="184"/>
      <c r="Y2488" s="184"/>
      <c r="Z2488" s="184"/>
      <c r="AA2488" s="184"/>
      <c r="AB2488" s="184"/>
      <c r="AC2488" s="184"/>
      <c r="AD2488" s="184"/>
      <c r="AH2488" s="184"/>
      <c r="AI2488" s="184"/>
      <c r="AL2488" s="184"/>
      <c r="AM2488" s="184"/>
      <c r="AP2488" s="184"/>
      <c r="AQ2488" s="184"/>
      <c r="AT2488" s="184"/>
      <c r="AU2488" s="184"/>
      <c r="AX2488" s="184"/>
      <c r="AY2488" s="184"/>
      <c r="BB2488" s="184"/>
      <c r="BC2488" s="184"/>
      <c r="BF2488" s="184"/>
      <c r="BG2488" s="184"/>
      <c r="BJ2488" s="184"/>
      <c r="BK2488" s="184"/>
      <c r="BN2488" s="184"/>
      <c r="BO2488" s="184"/>
      <c r="BR2488" s="184"/>
      <c r="BS2488" s="184"/>
      <c r="BV2488" s="184"/>
      <c r="BW2488" s="184"/>
      <c r="BZ2488" s="184"/>
      <c r="CA2488" s="184"/>
      <c r="CD2488" s="184"/>
      <c r="CE2488" s="184"/>
      <c r="CL2488" s="183"/>
      <c r="CP2488" s="183"/>
      <c r="CT2488" s="71"/>
    </row>
    <row r="2489" spans="6:98">
      <c r="F2489" s="183"/>
      <c r="S2489" s="184"/>
      <c r="T2489" s="184"/>
      <c r="U2489" s="184"/>
      <c r="V2489" s="184"/>
      <c r="W2489" s="184"/>
      <c r="X2489" s="184"/>
      <c r="Y2489" s="184"/>
      <c r="Z2489" s="184"/>
      <c r="AA2489" s="184"/>
      <c r="AB2489" s="184"/>
      <c r="AC2489" s="184"/>
      <c r="AD2489" s="184"/>
      <c r="AH2489" s="184"/>
      <c r="AI2489" s="184"/>
      <c r="AL2489" s="184"/>
      <c r="AM2489" s="184"/>
      <c r="AP2489" s="184"/>
      <c r="AQ2489" s="184"/>
      <c r="AT2489" s="184"/>
      <c r="AU2489" s="184"/>
      <c r="AX2489" s="184"/>
      <c r="AY2489" s="184"/>
      <c r="BB2489" s="184"/>
      <c r="BC2489" s="184"/>
      <c r="BF2489" s="184"/>
      <c r="BG2489" s="184"/>
      <c r="BJ2489" s="184"/>
      <c r="BK2489" s="184"/>
      <c r="BN2489" s="184"/>
      <c r="BO2489" s="184"/>
      <c r="BR2489" s="184"/>
      <c r="BS2489" s="184"/>
      <c r="BV2489" s="184"/>
      <c r="BW2489" s="184"/>
      <c r="BZ2489" s="184"/>
      <c r="CA2489" s="184"/>
      <c r="CD2489" s="184"/>
      <c r="CE2489" s="184"/>
      <c r="CL2489" s="183"/>
      <c r="CP2489" s="183"/>
      <c r="CT2489" s="71"/>
    </row>
    <row r="2490" spans="6:98">
      <c r="F2490" s="183"/>
      <c r="S2490" s="184"/>
      <c r="T2490" s="184"/>
      <c r="U2490" s="184"/>
      <c r="V2490" s="184"/>
      <c r="W2490" s="184"/>
      <c r="X2490" s="184"/>
      <c r="Y2490" s="184"/>
      <c r="Z2490" s="184"/>
      <c r="AA2490" s="184"/>
      <c r="AB2490" s="184"/>
      <c r="AC2490" s="184"/>
      <c r="AD2490" s="184"/>
      <c r="AH2490" s="184"/>
      <c r="AI2490" s="184"/>
      <c r="AL2490" s="184"/>
      <c r="AM2490" s="184"/>
      <c r="AP2490" s="184"/>
      <c r="AQ2490" s="184"/>
      <c r="AT2490" s="184"/>
      <c r="AU2490" s="184"/>
      <c r="AX2490" s="184"/>
      <c r="AY2490" s="184"/>
      <c r="BB2490" s="184"/>
      <c r="BC2490" s="184"/>
      <c r="BF2490" s="184"/>
      <c r="BG2490" s="184"/>
      <c r="BJ2490" s="184"/>
      <c r="BK2490" s="184"/>
      <c r="BN2490" s="184"/>
      <c r="BO2490" s="184"/>
      <c r="BR2490" s="184"/>
      <c r="BS2490" s="184"/>
      <c r="BV2490" s="184"/>
      <c r="BW2490" s="184"/>
      <c r="BZ2490" s="184"/>
      <c r="CA2490" s="184"/>
      <c r="CD2490" s="184"/>
      <c r="CE2490" s="184"/>
      <c r="CL2490" s="183"/>
      <c r="CP2490" s="183"/>
      <c r="CT2490" s="71"/>
    </row>
    <row r="2491" spans="6:98">
      <c r="F2491" s="183"/>
      <c r="S2491" s="184"/>
      <c r="T2491" s="184"/>
      <c r="U2491" s="184"/>
      <c r="V2491" s="184"/>
      <c r="W2491" s="184"/>
      <c r="X2491" s="184"/>
      <c r="Y2491" s="184"/>
      <c r="Z2491" s="184"/>
      <c r="AA2491" s="184"/>
      <c r="AB2491" s="184"/>
      <c r="AC2491" s="184"/>
      <c r="AD2491" s="184"/>
      <c r="AH2491" s="184"/>
      <c r="AI2491" s="184"/>
      <c r="AL2491" s="184"/>
      <c r="AM2491" s="184"/>
      <c r="AP2491" s="184"/>
      <c r="AQ2491" s="184"/>
      <c r="AT2491" s="184"/>
      <c r="AU2491" s="184"/>
      <c r="AX2491" s="184"/>
      <c r="AY2491" s="184"/>
      <c r="BB2491" s="184"/>
      <c r="BC2491" s="184"/>
      <c r="BF2491" s="184"/>
      <c r="BG2491" s="184"/>
      <c r="BJ2491" s="184"/>
      <c r="BK2491" s="184"/>
      <c r="BN2491" s="184"/>
      <c r="BO2491" s="184"/>
      <c r="BR2491" s="184"/>
      <c r="BS2491" s="184"/>
      <c r="BV2491" s="184"/>
      <c r="BW2491" s="184"/>
      <c r="BZ2491" s="184"/>
      <c r="CA2491" s="184"/>
      <c r="CD2491" s="184"/>
      <c r="CE2491" s="184"/>
      <c r="CL2491" s="183"/>
      <c r="CP2491" s="183"/>
      <c r="CT2491" s="71"/>
    </row>
    <row r="2492" spans="6:98">
      <c r="F2492" s="183"/>
      <c r="S2492" s="184"/>
      <c r="T2492" s="184"/>
      <c r="U2492" s="184"/>
      <c r="V2492" s="184"/>
      <c r="W2492" s="184"/>
      <c r="X2492" s="184"/>
      <c r="Y2492" s="184"/>
      <c r="Z2492" s="184"/>
      <c r="AA2492" s="184"/>
      <c r="AB2492" s="184"/>
      <c r="AC2492" s="184"/>
      <c r="AD2492" s="184"/>
      <c r="AH2492" s="184"/>
      <c r="AI2492" s="184"/>
      <c r="AL2492" s="184"/>
      <c r="AM2492" s="184"/>
      <c r="AP2492" s="184"/>
      <c r="AQ2492" s="184"/>
      <c r="AT2492" s="184"/>
      <c r="AU2492" s="184"/>
      <c r="AX2492" s="184"/>
      <c r="AY2492" s="184"/>
      <c r="BB2492" s="184"/>
      <c r="BC2492" s="184"/>
      <c r="BF2492" s="184"/>
      <c r="BG2492" s="184"/>
      <c r="BJ2492" s="184"/>
      <c r="BK2492" s="184"/>
      <c r="BN2492" s="184"/>
      <c r="BO2492" s="184"/>
      <c r="BR2492" s="184"/>
      <c r="BS2492" s="184"/>
      <c r="BV2492" s="184"/>
      <c r="BW2492" s="184"/>
      <c r="BZ2492" s="184"/>
      <c r="CA2492" s="184"/>
      <c r="CD2492" s="184"/>
      <c r="CE2492" s="184"/>
      <c r="CL2492" s="183"/>
      <c r="CP2492" s="183"/>
      <c r="CT2492" s="71"/>
    </row>
    <row r="2493" spans="6:98">
      <c r="F2493" s="183"/>
      <c r="S2493" s="184"/>
      <c r="T2493" s="184"/>
      <c r="U2493" s="184"/>
      <c r="V2493" s="184"/>
      <c r="W2493" s="184"/>
      <c r="X2493" s="184"/>
      <c r="Y2493" s="184"/>
      <c r="Z2493" s="184"/>
      <c r="AA2493" s="184"/>
      <c r="AB2493" s="184"/>
      <c r="AC2493" s="184"/>
      <c r="AD2493" s="184"/>
      <c r="AH2493" s="184"/>
      <c r="AI2493" s="184"/>
      <c r="AL2493" s="184"/>
      <c r="AM2493" s="184"/>
      <c r="AP2493" s="184"/>
      <c r="AQ2493" s="184"/>
      <c r="AT2493" s="184"/>
      <c r="AU2493" s="184"/>
      <c r="AX2493" s="184"/>
      <c r="AY2493" s="184"/>
      <c r="BB2493" s="184"/>
      <c r="BC2493" s="184"/>
      <c r="BF2493" s="184"/>
      <c r="BG2493" s="184"/>
      <c r="BJ2493" s="184"/>
      <c r="BK2493" s="184"/>
      <c r="BN2493" s="184"/>
      <c r="BO2493" s="184"/>
      <c r="BR2493" s="184"/>
      <c r="BS2493" s="184"/>
      <c r="BV2493" s="184"/>
      <c r="BW2493" s="184"/>
      <c r="BZ2493" s="184"/>
      <c r="CA2493" s="184"/>
      <c r="CD2493" s="184"/>
      <c r="CE2493" s="184"/>
      <c r="CL2493" s="183"/>
      <c r="CP2493" s="183"/>
      <c r="CT2493" s="71"/>
    </row>
    <row r="2494" spans="6:98">
      <c r="F2494" s="183"/>
      <c r="S2494" s="184"/>
      <c r="T2494" s="184"/>
      <c r="U2494" s="184"/>
      <c r="V2494" s="184"/>
      <c r="W2494" s="184"/>
      <c r="X2494" s="184"/>
      <c r="Y2494" s="184"/>
      <c r="Z2494" s="184"/>
      <c r="AA2494" s="184"/>
      <c r="AB2494" s="184"/>
      <c r="AC2494" s="184"/>
      <c r="AD2494" s="184"/>
      <c r="AH2494" s="184"/>
      <c r="AI2494" s="184"/>
      <c r="AL2494" s="184"/>
      <c r="AM2494" s="184"/>
      <c r="AP2494" s="184"/>
      <c r="AQ2494" s="184"/>
      <c r="AT2494" s="184"/>
      <c r="AU2494" s="184"/>
      <c r="AX2494" s="184"/>
      <c r="AY2494" s="184"/>
      <c r="BB2494" s="184"/>
      <c r="BC2494" s="184"/>
      <c r="BF2494" s="184"/>
      <c r="BG2494" s="184"/>
      <c r="BJ2494" s="184"/>
      <c r="BK2494" s="184"/>
      <c r="BN2494" s="184"/>
      <c r="BO2494" s="184"/>
      <c r="BR2494" s="184"/>
      <c r="BS2494" s="184"/>
      <c r="BV2494" s="184"/>
      <c r="BW2494" s="184"/>
      <c r="BZ2494" s="184"/>
      <c r="CA2494" s="184"/>
      <c r="CD2494" s="184"/>
      <c r="CE2494" s="184"/>
      <c r="CL2494" s="183"/>
      <c r="CP2494" s="183"/>
      <c r="CT2494" s="71"/>
    </row>
    <row r="2495" spans="6:98">
      <c r="F2495" s="183"/>
      <c r="S2495" s="184"/>
      <c r="T2495" s="184"/>
      <c r="U2495" s="184"/>
      <c r="V2495" s="184"/>
      <c r="W2495" s="184"/>
      <c r="X2495" s="184"/>
      <c r="Y2495" s="184"/>
      <c r="Z2495" s="184"/>
      <c r="AA2495" s="184"/>
      <c r="AB2495" s="184"/>
      <c r="AC2495" s="184"/>
      <c r="AD2495" s="184"/>
      <c r="AH2495" s="184"/>
      <c r="AI2495" s="184"/>
      <c r="AL2495" s="184"/>
      <c r="AM2495" s="184"/>
      <c r="AP2495" s="184"/>
      <c r="AQ2495" s="184"/>
      <c r="AT2495" s="184"/>
      <c r="AU2495" s="184"/>
      <c r="AX2495" s="184"/>
      <c r="AY2495" s="184"/>
      <c r="BB2495" s="184"/>
      <c r="BC2495" s="184"/>
      <c r="BF2495" s="184"/>
      <c r="BG2495" s="184"/>
      <c r="BJ2495" s="184"/>
      <c r="BK2495" s="184"/>
      <c r="BN2495" s="184"/>
      <c r="BO2495" s="184"/>
      <c r="BR2495" s="184"/>
      <c r="BS2495" s="184"/>
      <c r="BV2495" s="184"/>
      <c r="BW2495" s="184"/>
      <c r="BZ2495" s="184"/>
      <c r="CA2495" s="184"/>
      <c r="CD2495" s="184"/>
      <c r="CE2495" s="184"/>
      <c r="CL2495" s="183"/>
      <c r="CP2495" s="183"/>
      <c r="CT2495" s="71"/>
    </row>
    <row r="2496" spans="6:98">
      <c r="F2496" s="183"/>
      <c r="S2496" s="184"/>
      <c r="T2496" s="184"/>
      <c r="U2496" s="184"/>
      <c r="V2496" s="184"/>
      <c r="W2496" s="184"/>
      <c r="X2496" s="184"/>
      <c r="Y2496" s="184"/>
      <c r="Z2496" s="184"/>
      <c r="AA2496" s="184"/>
      <c r="AB2496" s="184"/>
      <c r="AC2496" s="184"/>
      <c r="AD2496" s="184"/>
      <c r="AH2496" s="184"/>
      <c r="AI2496" s="184"/>
      <c r="AL2496" s="184"/>
      <c r="AM2496" s="184"/>
      <c r="AP2496" s="184"/>
      <c r="AQ2496" s="184"/>
      <c r="AT2496" s="184"/>
      <c r="AU2496" s="184"/>
      <c r="AX2496" s="184"/>
      <c r="AY2496" s="184"/>
      <c r="BB2496" s="184"/>
      <c r="BC2496" s="184"/>
      <c r="BF2496" s="184"/>
      <c r="BG2496" s="184"/>
      <c r="BJ2496" s="184"/>
      <c r="BK2496" s="184"/>
      <c r="BN2496" s="184"/>
      <c r="BO2496" s="184"/>
      <c r="BR2496" s="184"/>
      <c r="BS2496" s="184"/>
      <c r="BV2496" s="184"/>
      <c r="BW2496" s="184"/>
      <c r="BZ2496" s="184"/>
      <c r="CA2496" s="184"/>
      <c r="CD2496" s="184"/>
      <c r="CE2496" s="184"/>
      <c r="CL2496" s="183"/>
      <c r="CP2496" s="183"/>
      <c r="CT2496" s="71"/>
    </row>
    <row r="2497" spans="6:98">
      <c r="F2497" s="183"/>
      <c r="S2497" s="184"/>
      <c r="T2497" s="184"/>
      <c r="U2497" s="184"/>
      <c r="V2497" s="184"/>
      <c r="W2497" s="184"/>
      <c r="X2497" s="184"/>
      <c r="Y2497" s="184"/>
      <c r="Z2497" s="184"/>
      <c r="AA2497" s="184"/>
      <c r="AB2497" s="184"/>
      <c r="AC2497" s="184"/>
      <c r="AD2497" s="184"/>
      <c r="AH2497" s="184"/>
      <c r="AI2497" s="184"/>
      <c r="AL2497" s="184"/>
      <c r="AM2497" s="184"/>
      <c r="AP2497" s="184"/>
      <c r="AQ2497" s="184"/>
      <c r="AT2497" s="184"/>
      <c r="AU2497" s="184"/>
      <c r="AX2497" s="184"/>
      <c r="AY2497" s="184"/>
      <c r="BB2497" s="184"/>
      <c r="BC2497" s="184"/>
      <c r="BF2497" s="184"/>
      <c r="BG2497" s="184"/>
      <c r="BJ2497" s="184"/>
      <c r="BK2497" s="184"/>
      <c r="BN2497" s="184"/>
      <c r="BO2497" s="184"/>
      <c r="BR2497" s="184"/>
      <c r="BS2497" s="184"/>
      <c r="BV2497" s="184"/>
      <c r="BW2497" s="184"/>
      <c r="BZ2497" s="184"/>
      <c r="CA2497" s="184"/>
      <c r="CD2497" s="184"/>
      <c r="CE2497" s="184"/>
      <c r="CL2497" s="183"/>
      <c r="CP2497" s="183"/>
      <c r="CT2497" s="71"/>
    </row>
    <row r="2498" spans="6:98">
      <c r="F2498" s="183"/>
      <c r="S2498" s="184"/>
      <c r="T2498" s="184"/>
      <c r="U2498" s="184"/>
      <c r="V2498" s="184"/>
      <c r="W2498" s="184"/>
      <c r="X2498" s="184"/>
      <c r="Y2498" s="184"/>
      <c r="Z2498" s="184"/>
      <c r="AA2498" s="184"/>
      <c r="AB2498" s="184"/>
      <c r="AC2498" s="184"/>
      <c r="AD2498" s="184"/>
      <c r="AH2498" s="184"/>
      <c r="AI2498" s="184"/>
      <c r="AL2498" s="184"/>
      <c r="AM2498" s="184"/>
      <c r="AP2498" s="184"/>
      <c r="AQ2498" s="184"/>
      <c r="AT2498" s="184"/>
      <c r="AU2498" s="184"/>
      <c r="AX2498" s="184"/>
      <c r="AY2498" s="184"/>
      <c r="BB2498" s="184"/>
      <c r="BC2498" s="184"/>
      <c r="BF2498" s="184"/>
      <c r="BG2498" s="184"/>
      <c r="BJ2498" s="184"/>
      <c r="BK2498" s="184"/>
      <c r="BN2498" s="184"/>
      <c r="BO2498" s="184"/>
      <c r="BR2498" s="184"/>
      <c r="BS2498" s="184"/>
      <c r="BV2498" s="184"/>
      <c r="BW2498" s="184"/>
      <c r="BZ2498" s="184"/>
      <c r="CA2498" s="184"/>
      <c r="CD2498" s="184"/>
      <c r="CE2498" s="184"/>
      <c r="CL2498" s="183"/>
      <c r="CP2498" s="183"/>
      <c r="CT2498" s="71"/>
    </row>
    <row r="2499" spans="6:98">
      <c r="F2499" s="183"/>
      <c r="S2499" s="184"/>
      <c r="T2499" s="184"/>
      <c r="U2499" s="184"/>
      <c r="V2499" s="184"/>
      <c r="W2499" s="184"/>
      <c r="X2499" s="184"/>
      <c r="Y2499" s="184"/>
      <c r="Z2499" s="184"/>
      <c r="AA2499" s="184"/>
      <c r="AB2499" s="184"/>
      <c r="AC2499" s="184"/>
      <c r="AD2499" s="184"/>
      <c r="AH2499" s="184"/>
      <c r="AI2499" s="184"/>
      <c r="AL2499" s="184"/>
      <c r="AM2499" s="184"/>
      <c r="AP2499" s="184"/>
      <c r="AQ2499" s="184"/>
      <c r="AT2499" s="184"/>
      <c r="AU2499" s="184"/>
      <c r="AX2499" s="184"/>
      <c r="AY2499" s="184"/>
      <c r="BB2499" s="184"/>
      <c r="BC2499" s="184"/>
      <c r="BF2499" s="184"/>
      <c r="BG2499" s="184"/>
      <c r="BJ2499" s="184"/>
      <c r="BK2499" s="184"/>
      <c r="BN2499" s="184"/>
      <c r="BO2499" s="184"/>
      <c r="BR2499" s="184"/>
      <c r="BS2499" s="184"/>
      <c r="BV2499" s="184"/>
      <c r="BW2499" s="184"/>
      <c r="BZ2499" s="184"/>
      <c r="CA2499" s="184"/>
      <c r="CD2499" s="184"/>
      <c r="CE2499" s="184"/>
      <c r="CL2499" s="183"/>
      <c r="CP2499" s="183"/>
      <c r="CT2499" s="71"/>
    </row>
    <row r="2500" spans="6:98">
      <c r="F2500" s="183"/>
      <c r="S2500" s="184"/>
      <c r="T2500" s="184"/>
      <c r="U2500" s="184"/>
      <c r="V2500" s="184"/>
      <c r="W2500" s="184"/>
      <c r="X2500" s="184"/>
      <c r="Y2500" s="184"/>
      <c r="Z2500" s="184"/>
      <c r="AA2500" s="184"/>
      <c r="AB2500" s="184"/>
      <c r="AC2500" s="184"/>
      <c r="AD2500" s="184"/>
      <c r="AH2500" s="184"/>
      <c r="AI2500" s="184"/>
      <c r="AL2500" s="184"/>
      <c r="AM2500" s="184"/>
      <c r="AP2500" s="184"/>
      <c r="AQ2500" s="184"/>
      <c r="AT2500" s="184"/>
      <c r="AU2500" s="184"/>
      <c r="AX2500" s="184"/>
      <c r="AY2500" s="184"/>
      <c r="BB2500" s="184"/>
      <c r="BC2500" s="184"/>
      <c r="BF2500" s="184"/>
      <c r="BG2500" s="184"/>
      <c r="BJ2500" s="184"/>
      <c r="BK2500" s="184"/>
      <c r="BN2500" s="184"/>
      <c r="BO2500" s="184"/>
      <c r="BR2500" s="184"/>
      <c r="BS2500" s="184"/>
      <c r="BV2500" s="184"/>
      <c r="BW2500" s="184"/>
      <c r="BZ2500" s="184"/>
      <c r="CA2500" s="184"/>
      <c r="CD2500" s="184"/>
      <c r="CE2500" s="184"/>
      <c r="CL2500" s="183"/>
      <c r="CP2500" s="183"/>
      <c r="CT2500" s="71"/>
    </row>
    <row r="2501" spans="6:98">
      <c r="F2501" s="183"/>
      <c r="S2501" s="184"/>
      <c r="T2501" s="184"/>
      <c r="U2501" s="184"/>
      <c r="V2501" s="184"/>
      <c r="W2501" s="184"/>
      <c r="X2501" s="184"/>
      <c r="Y2501" s="184"/>
      <c r="Z2501" s="184"/>
      <c r="AA2501" s="184"/>
      <c r="AB2501" s="184"/>
      <c r="AC2501" s="184"/>
      <c r="AD2501" s="184"/>
      <c r="AH2501" s="184"/>
      <c r="AI2501" s="184"/>
      <c r="AL2501" s="184"/>
      <c r="AM2501" s="184"/>
      <c r="AP2501" s="184"/>
      <c r="AQ2501" s="184"/>
      <c r="AT2501" s="184"/>
      <c r="AU2501" s="184"/>
      <c r="AX2501" s="184"/>
      <c r="AY2501" s="184"/>
      <c r="BB2501" s="184"/>
      <c r="BC2501" s="184"/>
      <c r="BF2501" s="184"/>
      <c r="BG2501" s="184"/>
      <c r="BJ2501" s="184"/>
      <c r="BK2501" s="184"/>
      <c r="BN2501" s="184"/>
      <c r="BO2501" s="184"/>
      <c r="BR2501" s="184"/>
      <c r="BS2501" s="184"/>
      <c r="BV2501" s="184"/>
      <c r="BW2501" s="184"/>
      <c r="BZ2501" s="184"/>
      <c r="CA2501" s="184"/>
      <c r="CD2501" s="184"/>
      <c r="CE2501" s="184"/>
      <c r="CL2501" s="183"/>
      <c r="CP2501" s="183"/>
      <c r="CT2501" s="71"/>
    </row>
    <row r="2502" spans="6:98">
      <c r="F2502" s="183"/>
      <c r="S2502" s="184"/>
      <c r="T2502" s="184"/>
      <c r="U2502" s="184"/>
      <c r="V2502" s="184"/>
      <c r="W2502" s="184"/>
      <c r="X2502" s="184"/>
      <c r="Y2502" s="184"/>
      <c r="Z2502" s="184"/>
      <c r="AA2502" s="184"/>
      <c r="AB2502" s="184"/>
      <c r="AC2502" s="184"/>
      <c r="AD2502" s="184"/>
      <c r="AH2502" s="184"/>
      <c r="AI2502" s="184"/>
      <c r="AL2502" s="184"/>
      <c r="AM2502" s="184"/>
      <c r="AP2502" s="184"/>
      <c r="AQ2502" s="184"/>
      <c r="AT2502" s="184"/>
      <c r="AU2502" s="184"/>
      <c r="AX2502" s="184"/>
      <c r="AY2502" s="184"/>
      <c r="BB2502" s="184"/>
      <c r="BC2502" s="184"/>
      <c r="BF2502" s="184"/>
      <c r="BG2502" s="184"/>
      <c r="BJ2502" s="184"/>
      <c r="BK2502" s="184"/>
      <c r="BN2502" s="184"/>
      <c r="BO2502" s="184"/>
      <c r="BR2502" s="184"/>
      <c r="BS2502" s="184"/>
      <c r="BV2502" s="184"/>
      <c r="BW2502" s="184"/>
      <c r="BZ2502" s="184"/>
      <c r="CA2502" s="184"/>
      <c r="CD2502" s="184"/>
      <c r="CE2502" s="184"/>
      <c r="CL2502" s="183"/>
      <c r="CP2502" s="183"/>
      <c r="CT2502" s="71"/>
    </row>
    <row r="2503" spans="6:98">
      <c r="F2503" s="183"/>
      <c r="S2503" s="184"/>
      <c r="T2503" s="184"/>
      <c r="U2503" s="184"/>
      <c r="V2503" s="184"/>
      <c r="W2503" s="184"/>
      <c r="X2503" s="184"/>
      <c r="Y2503" s="184"/>
      <c r="Z2503" s="184"/>
      <c r="AA2503" s="184"/>
      <c r="AB2503" s="184"/>
      <c r="AC2503" s="184"/>
      <c r="AD2503" s="184"/>
      <c r="AH2503" s="184"/>
      <c r="AI2503" s="184"/>
      <c r="AL2503" s="184"/>
      <c r="AM2503" s="184"/>
      <c r="AP2503" s="184"/>
      <c r="AQ2503" s="184"/>
      <c r="AT2503" s="184"/>
      <c r="AU2503" s="184"/>
      <c r="AX2503" s="184"/>
      <c r="AY2503" s="184"/>
      <c r="BB2503" s="184"/>
      <c r="BC2503" s="184"/>
      <c r="BF2503" s="184"/>
      <c r="BG2503" s="184"/>
      <c r="BJ2503" s="184"/>
      <c r="BK2503" s="184"/>
      <c r="BN2503" s="184"/>
      <c r="BO2503" s="184"/>
      <c r="BR2503" s="184"/>
      <c r="BS2503" s="184"/>
      <c r="BV2503" s="184"/>
      <c r="BW2503" s="184"/>
      <c r="BZ2503" s="184"/>
      <c r="CA2503" s="184"/>
      <c r="CD2503" s="184"/>
      <c r="CE2503" s="184"/>
      <c r="CL2503" s="183"/>
      <c r="CP2503" s="183"/>
      <c r="CT2503" s="71"/>
    </row>
    <row r="2504" spans="6:98">
      <c r="F2504" s="183"/>
      <c r="S2504" s="184"/>
      <c r="T2504" s="184"/>
      <c r="U2504" s="184"/>
      <c r="V2504" s="184"/>
      <c r="W2504" s="184"/>
      <c r="X2504" s="184"/>
      <c r="Y2504" s="184"/>
      <c r="Z2504" s="184"/>
      <c r="AA2504" s="184"/>
      <c r="AB2504" s="184"/>
      <c r="AC2504" s="184"/>
      <c r="AD2504" s="184"/>
      <c r="AH2504" s="184"/>
      <c r="AI2504" s="184"/>
      <c r="AL2504" s="184"/>
      <c r="AM2504" s="184"/>
      <c r="AP2504" s="184"/>
      <c r="AQ2504" s="184"/>
      <c r="AT2504" s="184"/>
      <c r="AU2504" s="184"/>
      <c r="AX2504" s="184"/>
      <c r="AY2504" s="184"/>
      <c r="BB2504" s="184"/>
      <c r="BC2504" s="184"/>
      <c r="BF2504" s="184"/>
      <c r="BG2504" s="184"/>
      <c r="BJ2504" s="184"/>
      <c r="BK2504" s="184"/>
      <c r="BN2504" s="184"/>
      <c r="BO2504" s="184"/>
      <c r="BR2504" s="184"/>
      <c r="BS2504" s="184"/>
      <c r="BV2504" s="184"/>
      <c r="BW2504" s="184"/>
      <c r="BZ2504" s="184"/>
      <c r="CA2504" s="184"/>
      <c r="CD2504" s="184"/>
      <c r="CE2504" s="184"/>
      <c r="CL2504" s="183"/>
      <c r="CP2504" s="183"/>
      <c r="CT2504" s="71"/>
    </row>
    <row r="2505" spans="6:98">
      <c r="F2505" s="183"/>
      <c r="S2505" s="184"/>
      <c r="T2505" s="184"/>
      <c r="U2505" s="184"/>
      <c r="V2505" s="184"/>
      <c r="W2505" s="184"/>
      <c r="X2505" s="184"/>
      <c r="Y2505" s="184"/>
      <c r="Z2505" s="184"/>
      <c r="AA2505" s="184"/>
      <c r="AB2505" s="184"/>
      <c r="AC2505" s="184"/>
      <c r="AD2505" s="184"/>
      <c r="AH2505" s="184"/>
      <c r="AI2505" s="184"/>
      <c r="AL2505" s="184"/>
      <c r="AM2505" s="184"/>
      <c r="AP2505" s="184"/>
      <c r="AQ2505" s="184"/>
      <c r="AT2505" s="184"/>
      <c r="AU2505" s="184"/>
      <c r="AX2505" s="184"/>
      <c r="AY2505" s="184"/>
      <c r="BB2505" s="184"/>
      <c r="BC2505" s="184"/>
      <c r="BF2505" s="184"/>
      <c r="BG2505" s="184"/>
      <c r="BJ2505" s="184"/>
      <c r="BK2505" s="184"/>
      <c r="BN2505" s="184"/>
      <c r="BO2505" s="184"/>
      <c r="BR2505" s="184"/>
      <c r="BS2505" s="184"/>
      <c r="BV2505" s="184"/>
      <c r="BW2505" s="184"/>
      <c r="BZ2505" s="184"/>
      <c r="CA2505" s="184"/>
      <c r="CD2505" s="184"/>
      <c r="CE2505" s="184"/>
      <c r="CL2505" s="183"/>
      <c r="CP2505" s="183"/>
      <c r="CT2505" s="71"/>
    </row>
    <row r="2506" spans="6:98">
      <c r="F2506" s="183"/>
      <c r="S2506" s="184"/>
      <c r="T2506" s="184"/>
      <c r="U2506" s="184"/>
      <c r="V2506" s="184"/>
      <c r="W2506" s="184"/>
      <c r="X2506" s="184"/>
      <c r="Y2506" s="184"/>
      <c r="Z2506" s="184"/>
      <c r="AA2506" s="184"/>
      <c r="AB2506" s="184"/>
      <c r="AC2506" s="184"/>
      <c r="AD2506" s="184"/>
      <c r="AH2506" s="184"/>
      <c r="AI2506" s="184"/>
      <c r="AL2506" s="184"/>
      <c r="AM2506" s="184"/>
      <c r="AP2506" s="184"/>
      <c r="AQ2506" s="184"/>
      <c r="AT2506" s="184"/>
      <c r="AU2506" s="184"/>
      <c r="AX2506" s="184"/>
      <c r="AY2506" s="184"/>
      <c r="BB2506" s="184"/>
      <c r="BC2506" s="184"/>
      <c r="BF2506" s="184"/>
      <c r="BG2506" s="184"/>
      <c r="BJ2506" s="184"/>
      <c r="BK2506" s="184"/>
      <c r="BN2506" s="184"/>
      <c r="BO2506" s="184"/>
      <c r="BR2506" s="184"/>
      <c r="BS2506" s="184"/>
      <c r="BV2506" s="184"/>
      <c r="BW2506" s="184"/>
      <c r="BZ2506" s="184"/>
      <c r="CA2506" s="184"/>
      <c r="CD2506" s="184"/>
      <c r="CE2506" s="184"/>
      <c r="CL2506" s="183"/>
      <c r="CP2506" s="183"/>
      <c r="CT2506" s="71"/>
    </row>
    <row r="2507" spans="6:98">
      <c r="F2507" s="183"/>
      <c r="S2507" s="184"/>
      <c r="T2507" s="184"/>
      <c r="U2507" s="184"/>
      <c r="V2507" s="184"/>
      <c r="W2507" s="184"/>
      <c r="X2507" s="184"/>
      <c r="Y2507" s="184"/>
      <c r="Z2507" s="184"/>
      <c r="AA2507" s="184"/>
      <c r="AB2507" s="184"/>
      <c r="AC2507" s="184"/>
      <c r="AD2507" s="184"/>
      <c r="AH2507" s="184"/>
      <c r="AI2507" s="184"/>
      <c r="AL2507" s="184"/>
      <c r="AM2507" s="184"/>
      <c r="AP2507" s="184"/>
      <c r="AQ2507" s="184"/>
      <c r="AT2507" s="184"/>
      <c r="AU2507" s="184"/>
      <c r="AX2507" s="184"/>
      <c r="AY2507" s="184"/>
      <c r="BB2507" s="184"/>
      <c r="BC2507" s="184"/>
      <c r="BF2507" s="184"/>
      <c r="BG2507" s="184"/>
      <c r="BJ2507" s="184"/>
      <c r="BK2507" s="184"/>
      <c r="BN2507" s="184"/>
      <c r="BO2507" s="184"/>
      <c r="BR2507" s="184"/>
      <c r="BS2507" s="184"/>
      <c r="BV2507" s="184"/>
      <c r="BW2507" s="184"/>
      <c r="BZ2507" s="184"/>
      <c r="CA2507" s="184"/>
      <c r="CD2507" s="184"/>
      <c r="CE2507" s="184"/>
      <c r="CL2507" s="183"/>
      <c r="CP2507" s="183"/>
      <c r="CT2507" s="71"/>
    </row>
    <row r="2508" spans="6:98">
      <c r="F2508" s="183"/>
      <c r="S2508" s="184"/>
      <c r="T2508" s="184"/>
      <c r="U2508" s="184"/>
      <c r="V2508" s="184"/>
      <c r="W2508" s="184"/>
      <c r="X2508" s="184"/>
      <c r="Y2508" s="184"/>
      <c r="Z2508" s="184"/>
      <c r="AA2508" s="184"/>
      <c r="AB2508" s="184"/>
      <c r="AC2508" s="184"/>
      <c r="AD2508" s="184"/>
      <c r="AH2508" s="184"/>
      <c r="AI2508" s="184"/>
      <c r="AL2508" s="184"/>
      <c r="AM2508" s="184"/>
      <c r="AP2508" s="184"/>
      <c r="AQ2508" s="184"/>
      <c r="AT2508" s="184"/>
      <c r="AU2508" s="184"/>
      <c r="AX2508" s="184"/>
      <c r="AY2508" s="184"/>
      <c r="BB2508" s="184"/>
      <c r="BC2508" s="184"/>
      <c r="BF2508" s="184"/>
      <c r="BG2508" s="184"/>
      <c r="BJ2508" s="184"/>
      <c r="BK2508" s="184"/>
      <c r="BN2508" s="184"/>
      <c r="BO2508" s="184"/>
      <c r="BR2508" s="184"/>
      <c r="BS2508" s="184"/>
      <c r="BV2508" s="184"/>
      <c r="BW2508" s="184"/>
      <c r="BZ2508" s="184"/>
      <c r="CA2508" s="184"/>
      <c r="CD2508" s="184"/>
      <c r="CE2508" s="184"/>
      <c r="CL2508" s="183"/>
      <c r="CP2508" s="183"/>
      <c r="CT2508" s="71"/>
    </row>
    <row r="2509" spans="6:98">
      <c r="F2509" s="183"/>
      <c r="S2509" s="184"/>
      <c r="T2509" s="184"/>
      <c r="U2509" s="184"/>
      <c r="V2509" s="184"/>
      <c r="W2509" s="184"/>
      <c r="X2509" s="184"/>
      <c r="Y2509" s="184"/>
      <c r="Z2509" s="184"/>
      <c r="AA2509" s="184"/>
      <c r="AB2509" s="184"/>
      <c r="AC2509" s="184"/>
      <c r="AD2509" s="184"/>
      <c r="AH2509" s="184"/>
      <c r="AI2509" s="184"/>
      <c r="AL2509" s="184"/>
      <c r="AM2509" s="184"/>
      <c r="AP2509" s="184"/>
      <c r="AQ2509" s="184"/>
      <c r="AT2509" s="184"/>
      <c r="AU2509" s="184"/>
      <c r="AX2509" s="184"/>
      <c r="AY2509" s="184"/>
      <c r="BB2509" s="184"/>
      <c r="BC2509" s="184"/>
      <c r="BF2509" s="184"/>
      <c r="BG2509" s="184"/>
      <c r="BJ2509" s="184"/>
      <c r="BK2509" s="184"/>
      <c r="BN2509" s="184"/>
      <c r="BO2509" s="184"/>
      <c r="BR2509" s="184"/>
      <c r="BS2509" s="184"/>
      <c r="BV2509" s="184"/>
      <c r="BW2509" s="184"/>
      <c r="BZ2509" s="184"/>
      <c r="CA2509" s="184"/>
      <c r="CD2509" s="184"/>
      <c r="CE2509" s="184"/>
      <c r="CL2509" s="183"/>
      <c r="CP2509" s="183"/>
      <c r="CT2509" s="71"/>
    </row>
    <row r="2510" spans="6:98">
      <c r="F2510" s="183"/>
      <c r="S2510" s="184"/>
      <c r="T2510" s="184"/>
      <c r="U2510" s="184"/>
      <c r="V2510" s="184"/>
      <c r="W2510" s="184"/>
      <c r="X2510" s="184"/>
      <c r="Y2510" s="184"/>
      <c r="Z2510" s="184"/>
      <c r="AA2510" s="184"/>
      <c r="AB2510" s="184"/>
      <c r="AC2510" s="184"/>
      <c r="AD2510" s="184"/>
      <c r="AH2510" s="184"/>
      <c r="AI2510" s="184"/>
      <c r="AL2510" s="184"/>
      <c r="AM2510" s="184"/>
      <c r="AP2510" s="184"/>
      <c r="AQ2510" s="184"/>
      <c r="AT2510" s="184"/>
      <c r="AU2510" s="184"/>
      <c r="AX2510" s="184"/>
      <c r="AY2510" s="184"/>
      <c r="BB2510" s="184"/>
      <c r="BC2510" s="184"/>
      <c r="BF2510" s="184"/>
      <c r="BG2510" s="184"/>
      <c r="BJ2510" s="184"/>
      <c r="BK2510" s="184"/>
      <c r="BN2510" s="184"/>
      <c r="BO2510" s="184"/>
      <c r="BR2510" s="184"/>
      <c r="BS2510" s="184"/>
      <c r="BV2510" s="184"/>
      <c r="BW2510" s="184"/>
      <c r="BZ2510" s="184"/>
      <c r="CA2510" s="184"/>
      <c r="CD2510" s="184"/>
      <c r="CE2510" s="184"/>
      <c r="CL2510" s="183"/>
      <c r="CP2510" s="183"/>
      <c r="CT2510" s="71"/>
    </row>
    <row r="2511" spans="6:98">
      <c r="F2511" s="183"/>
      <c r="S2511" s="184"/>
      <c r="T2511" s="184"/>
      <c r="U2511" s="184"/>
      <c r="V2511" s="184"/>
      <c r="W2511" s="184"/>
      <c r="X2511" s="184"/>
      <c r="Y2511" s="184"/>
      <c r="Z2511" s="184"/>
      <c r="AA2511" s="184"/>
      <c r="AB2511" s="184"/>
      <c r="AC2511" s="184"/>
      <c r="AD2511" s="184"/>
      <c r="AH2511" s="184"/>
      <c r="AI2511" s="184"/>
      <c r="AL2511" s="184"/>
      <c r="AM2511" s="184"/>
      <c r="AP2511" s="184"/>
      <c r="AQ2511" s="184"/>
      <c r="AT2511" s="184"/>
      <c r="AU2511" s="184"/>
      <c r="AX2511" s="184"/>
      <c r="AY2511" s="184"/>
      <c r="BB2511" s="184"/>
      <c r="BC2511" s="184"/>
      <c r="BF2511" s="184"/>
      <c r="BG2511" s="184"/>
      <c r="BJ2511" s="184"/>
      <c r="BK2511" s="184"/>
      <c r="BN2511" s="184"/>
      <c r="BO2511" s="184"/>
      <c r="BR2511" s="184"/>
      <c r="BS2511" s="184"/>
      <c r="BV2511" s="184"/>
      <c r="BW2511" s="184"/>
      <c r="BZ2511" s="184"/>
      <c r="CA2511" s="184"/>
      <c r="CD2511" s="184"/>
      <c r="CE2511" s="184"/>
      <c r="CL2511" s="183"/>
      <c r="CP2511" s="183"/>
      <c r="CT2511" s="71"/>
    </row>
    <row r="2512" spans="6:98">
      <c r="F2512" s="183"/>
      <c r="S2512" s="184"/>
      <c r="T2512" s="184"/>
      <c r="U2512" s="184"/>
      <c r="V2512" s="184"/>
      <c r="W2512" s="184"/>
      <c r="X2512" s="184"/>
      <c r="Y2512" s="184"/>
      <c r="Z2512" s="184"/>
      <c r="AA2512" s="184"/>
      <c r="AB2512" s="184"/>
      <c r="AC2512" s="184"/>
      <c r="AD2512" s="184"/>
      <c r="AH2512" s="184"/>
      <c r="AI2512" s="184"/>
      <c r="AL2512" s="184"/>
      <c r="AM2512" s="184"/>
      <c r="AP2512" s="184"/>
      <c r="AQ2512" s="184"/>
      <c r="AT2512" s="184"/>
      <c r="AU2512" s="184"/>
      <c r="AX2512" s="184"/>
      <c r="AY2512" s="184"/>
      <c r="BB2512" s="184"/>
      <c r="BC2512" s="184"/>
      <c r="BF2512" s="184"/>
      <c r="BG2512" s="184"/>
      <c r="BJ2512" s="184"/>
      <c r="BK2512" s="184"/>
      <c r="BN2512" s="184"/>
      <c r="BO2512" s="184"/>
      <c r="BR2512" s="184"/>
      <c r="BS2512" s="184"/>
      <c r="BV2512" s="184"/>
      <c r="BW2512" s="184"/>
      <c r="BZ2512" s="184"/>
      <c r="CA2512" s="184"/>
      <c r="CD2512" s="184"/>
      <c r="CE2512" s="184"/>
      <c r="CL2512" s="183"/>
      <c r="CP2512" s="183"/>
      <c r="CT2512" s="71"/>
    </row>
    <row r="2513" spans="6:98">
      <c r="F2513" s="183"/>
      <c r="S2513" s="184"/>
      <c r="T2513" s="184"/>
      <c r="U2513" s="184"/>
      <c r="V2513" s="184"/>
      <c r="W2513" s="184"/>
      <c r="X2513" s="184"/>
      <c r="Y2513" s="184"/>
      <c r="Z2513" s="184"/>
      <c r="AA2513" s="184"/>
      <c r="AB2513" s="184"/>
      <c r="AC2513" s="184"/>
      <c r="AD2513" s="184"/>
      <c r="AH2513" s="184"/>
      <c r="AI2513" s="184"/>
      <c r="AL2513" s="184"/>
      <c r="AM2513" s="184"/>
      <c r="AP2513" s="184"/>
      <c r="AQ2513" s="184"/>
      <c r="AT2513" s="184"/>
      <c r="AU2513" s="184"/>
      <c r="AX2513" s="184"/>
      <c r="AY2513" s="184"/>
      <c r="BB2513" s="184"/>
      <c r="BC2513" s="184"/>
      <c r="BF2513" s="184"/>
      <c r="BG2513" s="184"/>
      <c r="BJ2513" s="184"/>
      <c r="BK2513" s="184"/>
      <c r="BN2513" s="184"/>
      <c r="BO2513" s="184"/>
      <c r="BR2513" s="184"/>
      <c r="BS2513" s="184"/>
      <c r="BV2513" s="184"/>
      <c r="BW2513" s="184"/>
      <c r="BZ2513" s="184"/>
      <c r="CA2513" s="184"/>
      <c r="CD2513" s="184"/>
      <c r="CE2513" s="184"/>
      <c r="CL2513" s="183"/>
      <c r="CP2513" s="183"/>
      <c r="CT2513" s="71"/>
    </row>
    <row r="2514" spans="6:98">
      <c r="F2514" s="183"/>
      <c r="S2514" s="184"/>
      <c r="T2514" s="184"/>
      <c r="U2514" s="184"/>
      <c r="V2514" s="184"/>
      <c r="W2514" s="184"/>
      <c r="X2514" s="184"/>
      <c r="Y2514" s="184"/>
      <c r="Z2514" s="184"/>
      <c r="AA2514" s="184"/>
      <c r="AB2514" s="184"/>
      <c r="AC2514" s="184"/>
      <c r="AD2514" s="184"/>
      <c r="AH2514" s="184"/>
      <c r="AI2514" s="184"/>
      <c r="AL2514" s="184"/>
      <c r="AM2514" s="184"/>
      <c r="AP2514" s="184"/>
      <c r="AQ2514" s="184"/>
      <c r="AT2514" s="184"/>
      <c r="AU2514" s="184"/>
      <c r="AX2514" s="184"/>
      <c r="AY2514" s="184"/>
      <c r="BB2514" s="184"/>
      <c r="BC2514" s="184"/>
      <c r="BF2514" s="184"/>
      <c r="BG2514" s="184"/>
      <c r="BJ2514" s="184"/>
      <c r="BK2514" s="184"/>
      <c r="BN2514" s="184"/>
      <c r="BO2514" s="184"/>
      <c r="BR2514" s="184"/>
      <c r="BS2514" s="184"/>
      <c r="BV2514" s="184"/>
      <c r="BW2514" s="184"/>
      <c r="BZ2514" s="184"/>
      <c r="CA2514" s="184"/>
      <c r="CD2514" s="184"/>
      <c r="CE2514" s="184"/>
      <c r="CL2514" s="183"/>
      <c r="CP2514" s="183"/>
      <c r="CT2514" s="71"/>
    </row>
    <row r="2515" spans="6:98">
      <c r="F2515" s="183"/>
      <c r="S2515" s="184"/>
      <c r="T2515" s="184"/>
      <c r="U2515" s="184"/>
      <c r="V2515" s="184"/>
      <c r="W2515" s="184"/>
      <c r="X2515" s="184"/>
      <c r="Y2515" s="184"/>
      <c r="Z2515" s="184"/>
      <c r="AA2515" s="184"/>
      <c r="AB2515" s="184"/>
      <c r="AC2515" s="184"/>
      <c r="AD2515" s="184"/>
      <c r="AH2515" s="184"/>
      <c r="AI2515" s="184"/>
      <c r="AL2515" s="184"/>
      <c r="AM2515" s="184"/>
      <c r="AP2515" s="184"/>
      <c r="AQ2515" s="184"/>
      <c r="AT2515" s="184"/>
      <c r="AU2515" s="184"/>
      <c r="AX2515" s="184"/>
      <c r="AY2515" s="184"/>
      <c r="BB2515" s="184"/>
      <c r="BC2515" s="184"/>
      <c r="BF2515" s="184"/>
      <c r="BG2515" s="184"/>
      <c r="BJ2515" s="184"/>
      <c r="BK2515" s="184"/>
      <c r="BN2515" s="184"/>
      <c r="BO2515" s="184"/>
      <c r="BR2515" s="184"/>
      <c r="BS2515" s="184"/>
      <c r="BV2515" s="184"/>
      <c r="BW2515" s="184"/>
      <c r="BZ2515" s="184"/>
      <c r="CA2515" s="184"/>
      <c r="CD2515" s="184"/>
      <c r="CE2515" s="184"/>
      <c r="CL2515" s="183"/>
      <c r="CP2515" s="183"/>
      <c r="CT2515" s="71"/>
    </row>
    <row r="2516" spans="6:98">
      <c r="F2516" s="183"/>
      <c r="S2516" s="184"/>
      <c r="T2516" s="184"/>
      <c r="U2516" s="184"/>
      <c r="V2516" s="184"/>
      <c r="W2516" s="184"/>
      <c r="X2516" s="184"/>
      <c r="Y2516" s="184"/>
      <c r="Z2516" s="184"/>
      <c r="AA2516" s="184"/>
      <c r="AB2516" s="184"/>
      <c r="AC2516" s="184"/>
      <c r="AD2516" s="184"/>
      <c r="AH2516" s="184"/>
      <c r="AI2516" s="184"/>
      <c r="AL2516" s="184"/>
      <c r="AM2516" s="184"/>
      <c r="AP2516" s="184"/>
      <c r="AQ2516" s="184"/>
      <c r="AT2516" s="184"/>
      <c r="AU2516" s="184"/>
      <c r="AX2516" s="184"/>
      <c r="AY2516" s="184"/>
      <c r="BB2516" s="184"/>
      <c r="BC2516" s="184"/>
      <c r="BF2516" s="184"/>
      <c r="BG2516" s="184"/>
      <c r="BJ2516" s="184"/>
      <c r="BK2516" s="184"/>
      <c r="BN2516" s="184"/>
      <c r="BO2516" s="184"/>
      <c r="BR2516" s="184"/>
      <c r="BS2516" s="184"/>
      <c r="BV2516" s="184"/>
      <c r="BW2516" s="184"/>
      <c r="BZ2516" s="184"/>
      <c r="CA2516" s="184"/>
      <c r="CD2516" s="184"/>
      <c r="CE2516" s="184"/>
      <c r="CL2516" s="183"/>
      <c r="CP2516" s="183"/>
      <c r="CT2516" s="71"/>
    </row>
    <row r="2517" spans="6:98">
      <c r="F2517" s="183"/>
      <c r="S2517" s="184"/>
      <c r="T2517" s="184"/>
      <c r="U2517" s="184"/>
      <c r="V2517" s="184"/>
      <c r="W2517" s="184"/>
      <c r="X2517" s="184"/>
      <c r="Y2517" s="184"/>
      <c r="Z2517" s="184"/>
      <c r="AA2517" s="184"/>
      <c r="AB2517" s="184"/>
      <c r="AC2517" s="184"/>
      <c r="AD2517" s="184"/>
      <c r="AH2517" s="184"/>
      <c r="AI2517" s="184"/>
      <c r="AL2517" s="184"/>
      <c r="AM2517" s="184"/>
      <c r="AP2517" s="184"/>
      <c r="AQ2517" s="184"/>
      <c r="AT2517" s="184"/>
      <c r="AU2517" s="184"/>
      <c r="AX2517" s="184"/>
      <c r="AY2517" s="184"/>
      <c r="BB2517" s="184"/>
      <c r="BC2517" s="184"/>
      <c r="BF2517" s="184"/>
      <c r="BG2517" s="184"/>
      <c r="BJ2517" s="184"/>
      <c r="BK2517" s="184"/>
      <c r="BN2517" s="184"/>
      <c r="BO2517" s="184"/>
      <c r="BR2517" s="184"/>
      <c r="BS2517" s="184"/>
      <c r="BV2517" s="184"/>
      <c r="BW2517" s="184"/>
      <c r="BZ2517" s="184"/>
      <c r="CA2517" s="184"/>
      <c r="CD2517" s="184"/>
      <c r="CE2517" s="184"/>
      <c r="CL2517" s="183"/>
      <c r="CP2517" s="183"/>
      <c r="CT2517" s="71"/>
    </row>
    <row r="2518" spans="6:98">
      <c r="F2518" s="183"/>
      <c r="S2518" s="184"/>
      <c r="T2518" s="184"/>
      <c r="U2518" s="184"/>
      <c r="V2518" s="184"/>
      <c r="W2518" s="184"/>
      <c r="X2518" s="184"/>
      <c r="Y2518" s="184"/>
      <c r="Z2518" s="184"/>
      <c r="AA2518" s="184"/>
      <c r="AB2518" s="184"/>
      <c r="AC2518" s="184"/>
      <c r="AD2518" s="184"/>
      <c r="AH2518" s="184"/>
      <c r="AI2518" s="184"/>
      <c r="AL2518" s="184"/>
      <c r="AM2518" s="184"/>
      <c r="AP2518" s="184"/>
      <c r="AQ2518" s="184"/>
      <c r="AT2518" s="184"/>
      <c r="AU2518" s="184"/>
      <c r="AX2518" s="184"/>
      <c r="AY2518" s="184"/>
      <c r="BB2518" s="184"/>
      <c r="BC2518" s="184"/>
      <c r="BF2518" s="184"/>
      <c r="BG2518" s="184"/>
      <c r="BJ2518" s="184"/>
      <c r="BK2518" s="184"/>
      <c r="BN2518" s="184"/>
      <c r="BO2518" s="184"/>
      <c r="BR2518" s="184"/>
      <c r="BS2518" s="184"/>
      <c r="BV2518" s="184"/>
      <c r="BW2518" s="184"/>
      <c r="BZ2518" s="184"/>
      <c r="CA2518" s="184"/>
      <c r="CD2518" s="184"/>
      <c r="CE2518" s="184"/>
      <c r="CL2518" s="183"/>
      <c r="CP2518" s="183"/>
      <c r="CT2518" s="71"/>
    </row>
    <row r="2519" spans="6:98">
      <c r="F2519" s="183"/>
      <c r="S2519" s="184"/>
      <c r="T2519" s="184"/>
      <c r="U2519" s="184"/>
      <c r="V2519" s="184"/>
      <c r="W2519" s="184"/>
      <c r="X2519" s="184"/>
      <c r="Y2519" s="184"/>
      <c r="Z2519" s="184"/>
      <c r="AA2519" s="184"/>
      <c r="AB2519" s="184"/>
      <c r="AC2519" s="184"/>
      <c r="AD2519" s="184"/>
      <c r="AH2519" s="184"/>
      <c r="AI2519" s="184"/>
      <c r="AL2519" s="184"/>
      <c r="AM2519" s="184"/>
      <c r="AP2519" s="184"/>
      <c r="AQ2519" s="184"/>
      <c r="AT2519" s="184"/>
      <c r="AU2519" s="184"/>
      <c r="AX2519" s="184"/>
      <c r="AY2519" s="184"/>
      <c r="BB2519" s="184"/>
      <c r="BC2519" s="184"/>
      <c r="BF2519" s="184"/>
      <c r="BG2519" s="184"/>
      <c r="BJ2519" s="184"/>
      <c r="BK2519" s="184"/>
      <c r="BN2519" s="184"/>
      <c r="BO2519" s="184"/>
      <c r="BR2519" s="184"/>
      <c r="BS2519" s="184"/>
      <c r="BV2519" s="184"/>
      <c r="BW2519" s="184"/>
      <c r="BZ2519" s="184"/>
      <c r="CA2519" s="184"/>
      <c r="CD2519" s="184"/>
      <c r="CE2519" s="184"/>
      <c r="CL2519" s="183"/>
      <c r="CP2519" s="183"/>
      <c r="CT2519" s="71"/>
    </row>
    <row r="2520" spans="6:98">
      <c r="F2520" s="183"/>
      <c r="S2520" s="184"/>
      <c r="T2520" s="184"/>
      <c r="U2520" s="184"/>
      <c r="V2520" s="184"/>
      <c r="W2520" s="184"/>
      <c r="X2520" s="184"/>
      <c r="Y2520" s="184"/>
      <c r="Z2520" s="184"/>
      <c r="AA2520" s="184"/>
      <c r="AB2520" s="184"/>
      <c r="AC2520" s="184"/>
      <c r="AD2520" s="184"/>
      <c r="AH2520" s="184"/>
      <c r="AI2520" s="184"/>
      <c r="AL2520" s="184"/>
      <c r="AM2520" s="184"/>
      <c r="AP2520" s="184"/>
      <c r="AQ2520" s="184"/>
      <c r="AT2520" s="184"/>
      <c r="AU2520" s="184"/>
      <c r="AX2520" s="184"/>
      <c r="AY2520" s="184"/>
      <c r="BB2520" s="184"/>
      <c r="BC2520" s="184"/>
      <c r="BF2520" s="184"/>
      <c r="BG2520" s="184"/>
      <c r="BJ2520" s="184"/>
      <c r="BK2520" s="184"/>
      <c r="BN2520" s="184"/>
      <c r="BO2520" s="184"/>
      <c r="BR2520" s="184"/>
      <c r="BS2520" s="184"/>
      <c r="BV2520" s="184"/>
      <c r="BW2520" s="184"/>
      <c r="BZ2520" s="184"/>
      <c r="CA2520" s="184"/>
      <c r="CD2520" s="184"/>
      <c r="CE2520" s="184"/>
      <c r="CL2520" s="183"/>
      <c r="CP2520" s="183"/>
      <c r="CT2520" s="71"/>
    </row>
    <row r="2521" spans="6:98">
      <c r="F2521" s="183"/>
      <c r="S2521" s="184"/>
      <c r="T2521" s="184"/>
      <c r="U2521" s="184"/>
      <c r="V2521" s="184"/>
      <c r="W2521" s="184"/>
      <c r="X2521" s="184"/>
      <c r="Y2521" s="184"/>
      <c r="Z2521" s="184"/>
      <c r="AA2521" s="184"/>
      <c r="AB2521" s="184"/>
      <c r="AC2521" s="184"/>
      <c r="AD2521" s="184"/>
      <c r="AH2521" s="184"/>
      <c r="AI2521" s="184"/>
      <c r="AL2521" s="184"/>
      <c r="AM2521" s="184"/>
      <c r="AP2521" s="184"/>
      <c r="AQ2521" s="184"/>
      <c r="AT2521" s="184"/>
      <c r="AU2521" s="184"/>
      <c r="AX2521" s="184"/>
      <c r="AY2521" s="184"/>
      <c r="BB2521" s="184"/>
      <c r="BC2521" s="184"/>
      <c r="BF2521" s="184"/>
      <c r="BG2521" s="184"/>
      <c r="BJ2521" s="184"/>
      <c r="BK2521" s="184"/>
      <c r="BN2521" s="184"/>
      <c r="BO2521" s="184"/>
      <c r="BR2521" s="184"/>
      <c r="BS2521" s="184"/>
      <c r="BV2521" s="184"/>
      <c r="BW2521" s="184"/>
      <c r="BZ2521" s="184"/>
      <c r="CA2521" s="184"/>
      <c r="CD2521" s="184"/>
      <c r="CE2521" s="184"/>
      <c r="CL2521" s="183"/>
      <c r="CP2521" s="183"/>
      <c r="CT2521" s="71"/>
    </row>
    <row r="2522" spans="6:98">
      <c r="F2522" s="183"/>
      <c r="S2522" s="184"/>
      <c r="T2522" s="184"/>
      <c r="U2522" s="184"/>
      <c r="V2522" s="184"/>
      <c r="W2522" s="184"/>
      <c r="X2522" s="184"/>
      <c r="Y2522" s="184"/>
      <c r="Z2522" s="184"/>
      <c r="AA2522" s="184"/>
      <c r="AB2522" s="184"/>
      <c r="AC2522" s="184"/>
      <c r="AD2522" s="184"/>
      <c r="AH2522" s="184"/>
      <c r="AI2522" s="184"/>
      <c r="AL2522" s="184"/>
      <c r="AM2522" s="184"/>
      <c r="AP2522" s="184"/>
      <c r="AQ2522" s="184"/>
      <c r="AT2522" s="184"/>
      <c r="AU2522" s="184"/>
      <c r="AX2522" s="184"/>
      <c r="AY2522" s="184"/>
      <c r="BB2522" s="184"/>
      <c r="BC2522" s="184"/>
      <c r="BF2522" s="184"/>
      <c r="BG2522" s="184"/>
      <c r="BJ2522" s="184"/>
      <c r="BK2522" s="184"/>
      <c r="BN2522" s="184"/>
      <c r="BO2522" s="184"/>
      <c r="BR2522" s="184"/>
      <c r="BS2522" s="184"/>
      <c r="BV2522" s="184"/>
      <c r="BW2522" s="184"/>
      <c r="BZ2522" s="184"/>
      <c r="CA2522" s="184"/>
      <c r="CD2522" s="184"/>
      <c r="CE2522" s="184"/>
      <c r="CL2522" s="183"/>
      <c r="CP2522" s="183"/>
      <c r="CT2522" s="71"/>
    </row>
    <row r="2523" spans="6:98">
      <c r="F2523" s="183"/>
      <c r="S2523" s="184"/>
      <c r="T2523" s="184"/>
      <c r="U2523" s="184"/>
      <c r="V2523" s="184"/>
      <c r="W2523" s="184"/>
      <c r="X2523" s="184"/>
      <c r="Y2523" s="184"/>
      <c r="Z2523" s="184"/>
      <c r="AA2523" s="184"/>
      <c r="AB2523" s="184"/>
      <c r="AC2523" s="184"/>
      <c r="AD2523" s="184"/>
      <c r="AH2523" s="184"/>
      <c r="AI2523" s="184"/>
      <c r="AL2523" s="184"/>
      <c r="AM2523" s="184"/>
      <c r="AP2523" s="184"/>
      <c r="AQ2523" s="184"/>
      <c r="AT2523" s="184"/>
      <c r="AU2523" s="184"/>
      <c r="AX2523" s="184"/>
      <c r="AY2523" s="184"/>
      <c r="BB2523" s="184"/>
      <c r="BC2523" s="184"/>
      <c r="BF2523" s="184"/>
      <c r="BG2523" s="184"/>
      <c r="BJ2523" s="184"/>
      <c r="BK2523" s="184"/>
      <c r="BN2523" s="184"/>
      <c r="BO2523" s="184"/>
      <c r="BR2523" s="184"/>
      <c r="BS2523" s="184"/>
      <c r="BV2523" s="184"/>
      <c r="BW2523" s="184"/>
      <c r="BZ2523" s="184"/>
      <c r="CA2523" s="184"/>
      <c r="CD2523" s="184"/>
      <c r="CE2523" s="184"/>
      <c r="CL2523" s="183"/>
      <c r="CP2523" s="183"/>
      <c r="CT2523" s="71"/>
    </row>
    <row r="2524" spans="6:98">
      <c r="F2524" s="183"/>
      <c r="S2524" s="184"/>
      <c r="T2524" s="184"/>
      <c r="U2524" s="184"/>
      <c r="V2524" s="184"/>
      <c r="W2524" s="184"/>
      <c r="X2524" s="184"/>
      <c r="Y2524" s="184"/>
      <c r="Z2524" s="184"/>
      <c r="AA2524" s="184"/>
      <c r="AB2524" s="184"/>
      <c r="AC2524" s="184"/>
      <c r="AD2524" s="184"/>
      <c r="AH2524" s="184"/>
      <c r="AI2524" s="184"/>
      <c r="AL2524" s="184"/>
      <c r="AM2524" s="184"/>
      <c r="AP2524" s="184"/>
      <c r="AQ2524" s="184"/>
      <c r="AT2524" s="184"/>
      <c r="AU2524" s="184"/>
      <c r="AX2524" s="184"/>
      <c r="AY2524" s="184"/>
      <c r="BB2524" s="184"/>
      <c r="BC2524" s="184"/>
      <c r="BF2524" s="184"/>
      <c r="BG2524" s="184"/>
      <c r="BJ2524" s="184"/>
      <c r="BK2524" s="184"/>
      <c r="BN2524" s="184"/>
      <c r="BO2524" s="184"/>
      <c r="BR2524" s="184"/>
      <c r="BS2524" s="184"/>
      <c r="BV2524" s="184"/>
      <c r="BW2524" s="184"/>
      <c r="BZ2524" s="184"/>
      <c r="CA2524" s="184"/>
      <c r="CD2524" s="184"/>
      <c r="CE2524" s="184"/>
      <c r="CL2524" s="183"/>
      <c r="CP2524" s="183"/>
      <c r="CT2524" s="71"/>
    </row>
    <row r="2525" spans="6:98">
      <c r="F2525" s="183"/>
      <c r="S2525" s="184"/>
      <c r="T2525" s="184"/>
      <c r="U2525" s="184"/>
      <c r="V2525" s="184"/>
      <c r="W2525" s="184"/>
      <c r="X2525" s="184"/>
      <c r="Y2525" s="184"/>
      <c r="Z2525" s="184"/>
      <c r="AA2525" s="184"/>
      <c r="AB2525" s="184"/>
      <c r="AC2525" s="184"/>
      <c r="AD2525" s="184"/>
      <c r="AH2525" s="184"/>
      <c r="AI2525" s="184"/>
      <c r="AL2525" s="184"/>
      <c r="AM2525" s="184"/>
      <c r="AP2525" s="184"/>
      <c r="AQ2525" s="184"/>
      <c r="AT2525" s="184"/>
      <c r="AU2525" s="184"/>
      <c r="AX2525" s="184"/>
      <c r="AY2525" s="184"/>
      <c r="BB2525" s="184"/>
      <c r="BC2525" s="184"/>
      <c r="BF2525" s="184"/>
      <c r="BG2525" s="184"/>
      <c r="BJ2525" s="184"/>
      <c r="BK2525" s="184"/>
      <c r="BN2525" s="184"/>
      <c r="BO2525" s="184"/>
      <c r="BR2525" s="184"/>
      <c r="BS2525" s="184"/>
      <c r="BV2525" s="184"/>
      <c r="BW2525" s="184"/>
      <c r="BZ2525" s="184"/>
      <c r="CA2525" s="184"/>
      <c r="CD2525" s="184"/>
      <c r="CE2525" s="184"/>
      <c r="CL2525" s="183"/>
      <c r="CP2525" s="183"/>
      <c r="CT2525" s="71"/>
    </row>
    <row r="2526" spans="6:98">
      <c r="F2526" s="183"/>
      <c r="S2526" s="184"/>
      <c r="T2526" s="184"/>
      <c r="U2526" s="184"/>
      <c r="V2526" s="184"/>
      <c r="W2526" s="184"/>
      <c r="X2526" s="184"/>
      <c r="Y2526" s="184"/>
      <c r="Z2526" s="184"/>
      <c r="AA2526" s="184"/>
      <c r="AB2526" s="184"/>
      <c r="AC2526" s="184"/>
      <c r="AD2526" s="184"/>
      <c r="AH2526" s="184"/>
      <c r="AI2526" s="184"/>
      <c r="AL2526" s="184"/>
      <c r="AM2526" s="184"/>
      <c r="AP2526" s="184"/>
      <c r="AQ2526" s="184"/>
      <c r="AT2526" s="184"/>
      <c r="AU2526" s="184"/>
      <c r="AX2526" s="184"/>
      <c r="AY2526" s="184"/>
      <c r="BB2526" s="184"/>
      <c r="BC2526" s="184"/>
      <c r="BF2526" s="184"/>
      <c r="BG2526" s="184"/>
      <c r="BJ2526" s="184"/>
      <c r="BK2526" s="184"/>
      <c r="BN2526" s="184"/>
      <c r="BO2526" s="184"/>
      <c r="BR2526" s="184"/>
      <c r="BS2526" s="184"/>
      <c r="BV2526" s="184"/>
      <c r="BW2526" s="184"/>
      <c r="BZ2526" s="184"/>
      <c r="CA2526" s="184"/>
      <c r="CD2526" s="184"/>
      <c r="CE2526" s="184"/>
      <c r="CL2526" s="183"/>
      <c r="CP2526" s="183"/>
      <c r="CT2526" s="71"/>
    </row>
    <row r="2527" spans="6:98">
      <c r="F2527" s="183"/>
      <c r="S2527" s="184"/>
      <c r="T2527" s="184"/>
      <c r="U2527" s="184"/>
      <c r="V2527" s="184"/>
      <c r="W2527" s="184"/>
      <c r="X2527" s="184"/>
      <c r="Y2527" s="184"/>
      <c r="Z2527" s="184"/>
      <c r="AA2527" s="184"/>
      <c r="AB2527" s="184"/>
      <c r="AC2527" s="184"/>
      <c r="AD2527" s="184"/>
      <c r="AH2527" s="184"/>
      <c r="AI2527" s="184"/>
      <c r="AL2527" s="184"/>
      <c r="AM2527" s="184"/>
      <c r="AP2527" s="184"/>
      <c r="AQ2527" s="184"/>
      <c r="AT2527" s="184"/>
      <c r="AU2527" s="184"/>
      <c r="AX2527" s="184"/>
      <c r="AY2527" s="184"/>
      <c r="BB2527" s="184"/>
      <c r="BC2527" s="184"/>
      <c r="BF2527" s="184"/>
      <c r="BG2527" s="184"/>
      <c r="BJ2527" s="184"/>
      <c r="BK2527" s="184"/>
      <c r="BN2527" s="184"/>
      <c r="BO2527" s="184"/>
      <c r="BR2527" s="184"/>
      <c r="BS2527" s="184"/>
      <c r="BV2527" s="184"/>
      <c r="BW2527" s="184"/>
      <c r="BZ2527" s="184"/>
      <c r="CA2527" s="184"/>
      <c r="CD2527" s="184"/>
      <c r="CE2527" s="184"/>
      <c r="CL2527" s="183"/>
      <c r="CP2527" s="183"/>
      <c r="CT2527" s="71"/>
    </row>
    <row r="2528" spans="6:98">
      <c r="F2528" s="183"/>
      <c r="S2528" s="184"/>
      <c r="T2528" s="184"/>
      <c r="U2528" s="184"/>
      <c r="V2528" s="184"/>
      <c r="W2528" s="184"/>
      <c r="X2528" s="184"/>
      <c r="Y2528" s="184"/>
      <c r="Z2528" s="184"/>
      <c r="AA2528" s="184"/>
      <c r="AB2528" s="184"/>
      <c r="AC2528" s="184"/>
      <c r="AD2528" s="184"/>
      <c r="AH2528" s="184"/>
      <c r="AI2528" s="184"/>
      <c r="AL2528" s="184"/>
      <c r="AM2528" s="184"/>
      <c r="AP2528" s="184"/>
      <c r="AQ2528" s="184"/>
      <c r="AT2528" s="184"/>
      <c r="AU2528" s="184"/>
      <c r="AX2528" s="184"/>
      <c r="AY2528" s="184"/>
      <c r="BB2528" s="184"/>
      <c r="BC2528" s="184"/>
      <c r="BF2528" s="184"/>
      <c r="BG2528" s="184"/>
      <c r="BJ2528" s="184"/>
      <c r="BK2528" s="184"/>
      <c r="BN2528" s="184"/>
      <c r="BO2528" s="184"/>
      <c r="BR2528" s="184"/>
      <c r="BS2528" s="184"/>
      <c r="BV2528" s="184"/>
      <c r="BW2528" s="184"/>
      <c r="BZ2528" s="184"/>
      <c r="CA2528" s="184"/>
      <c r="CD2528" s="184"/>
      <c r="CE2528" s="184"/>
      <c r="CL2528" s="183"/>
      <c r="CP2528" s="183"/>
      <c r="CT2528" s="71"/>
    </row>
    <row r="2529" spans="6:98">
      <c r="F2529" s="183"/>
      <c r="S2529" s="184"/>
      <c r="T2529" s="184"/>
      <c r="U2529" s="184"/>
      <c r="V2529" s="184"/>
      <c r="W2529" s="184"/>
      <c r="X2529" s="184"/>
      <c r="Y2529" s="184"/>
      <c r="Z2529" s="184"/>
      <c r="AA2529" s="184"/>
      <c r="AB2529" s="184"/>
      <c r="AC2529" s="184"/>
      <c r="AD2529" s="184"/>
      <c r="AH2529" s="184"/>
      <c r="AI2529" s="184"/>
      <c r="AL2529" s="184"/>
      <c r="AM2529" s="184"/>
      <c r="AP2529" s="184"/>
      <c r="AQ2529" s="184"/>
      <c r="AT2529" s="184"/>
      <c r="AU2529" s="184"/>
      <c r="AX2529" s="184"/>
      <c r="AY2529" s="184"/>
      <c r="BB2529" s="184"/>
      <c r="BC2529" s="184"/>
      <c r="BF2529" s="184"/>
      <c r="BG2529" s="184"/>
      <c r="BJ2529" s="184"/>
      <c r="BK2529" s="184"/>
      <c r="BN2529" s="184"/>
      <c r="BO2529" s="184"/>
      <c r="BR2529" s="184"/>
      <c r="BS2529" s="184"/>
      <c r="BV2529" s="184"/>
      <c r="BW2529" s="184"/>
      <c r="BZ2529" s="184"/>
      <c r="CA2529" s="184"/>
      <c r="CD2529" s="184"/>
      <c r="CE2529" s="184"/>
      <c r="CL2529" s="183"/>
      <c r="CP2529" s="183"/>
      <c r="CT2529" s="71"/>
    </row>
    <row r="2530" spans="6:98">
      <c r="F2530" s="183"/>
      <c r="S2530" s="184"/>
      <c r="T2530" s="184"/>
      <c r="U2530" s="184"/>
      <c r="V2530" s="184"/>
      <c r="W2530" s="184"/>
      <c r="X2530" s="184"/>
      <c r="Y2530" s="184"/>
      <c r="Z2530" s="184"/>
      <c r="AA2530" s="184"/>
      <c r="AB2530" s="184"/>
      <c r="AC2530" s="184"/>
      <c r="AD2530" s="184"/>
      <c r="AH2530" s="184"/>
      <c r="AI2530" s="184"/>
      <c r="AL2530" s="184"/>
      <c r="AM2530" s="184"/>
      <c r="AP2530" s="184"/>
      <c r="AQ2530" s="184"/>
      <c r="AT2530" s="184"/>
      <c r="AU2530" s="184"/>
      <c r="AX2530" s="184"/>
      <c r="AY2530" s="184"/>
      <c r="BB2530" s="184"/>
      <c r="BC2530" s="184"/>
      <c r="BF2530" s="184"/>
      <c r="BG2530" s="184"/>
      <c r="BJ2530" s="184"/>
      <c r="BK2530" s="184"/>
      <c r="BN2530" s="184"/>
      <c r="BO2530" s="184"/>
      <c r="BR2530" s="184"/>
      <c r="BS2530" s="184"/>
      <c r="BV2530" s="184"/>
      <c r="BW2530" s="184"/>
      <c r="BZ2530" s="184"/>
      <c r="CA2530" s="184"/>
      <c r="CD2530" s="184"/>
      <c r="CE2530" s="184"/>
      <c r="CL2530" s="183"/>
      <c r="CP2530" s="183"/>
      <c r="CT2530" s="71"/>
    </row>
    <row r="2531" spans="6:98">
      <c r="F2531" s="183"/>
      <c r="S2531" s="184"/>
      <c r="T2531" s="184"/>
      <c r="U2531" s="184"/>
      <c r="V2531" s="184"/>
      <c r="W2531" s="184"/>
      <c r="X2531" s="184"/>
      <c r="Y2531" s="184"/>
      <c r="Z2531" s="184"/>
      <c r="AA2531" s="184"/>
      <c r="AB2531" s="184"/>
      <c r="AC2531" s="184"/>
      <c r="AD2531" s="184"/>
      <c r="AH2531" s="184"/>
      <c r="AI2531" s="184"/>
      <c r="AL2531" s="184"/>
      <c r="AM2531" s="184"/>
      <c r="AP2531" s="184"/>
      <c r="AQ2531" s="184"/>
      <c r="AT2531" s="184"/>
      <c r="AU2531" s="184"/>
      <c r="AX2531" s="184"/>
      <c r="AY2531" s="184"/>
      <c r="BB2531" s="184"/>
      <c r="BC2531" s="184"/>
      <c r="BF2531" s="184"/>
      <c r="BG2531" s="184"/>
      <c r="BJ2531" s="184"/>
      <c r="BK2531" s="184"/>
      <c r="BN2531" s="184"/>
      <c r="BO2531" s="184"/>
      <c r="BR2531" s="184"/>
      <c r="BS2531" s="184"/>
      <c r="BV2531" s="184"/>
      <c r="BW2531" s="184"/>
      <c r="BZ2531" s="184"/>
      <c r="CA2531" s="184"/>
      <c r="CD2531" s="184"/>
      <c r="CE2531" s="184"/>
      <c r="CL2531" s="183"/>
      <c r="CP2531" s="183"/>
      <c r="CT2531" s="71"/>
    </row>
    <row r="2532" spans="6:98">
      <c r="F2532" s="183"/>
      <c r="S2532" s="184"/>
      <c r="T2532" s="184"/>
      <c r="U2532" s="184"/>
      <c r="V2532" s="184"/>
      <c r="W2532" s="184"/>
      <c r="X2532" s="184"/>
      <c r="Y2532" s="184"/>
      <c r="Z2532" s="184"/>
      <c r="AA2532" s="184"/>
      <c r="AB2532" s="184"/>
      <c r="AC2532" s="184"/>
      <c r="AD2532" s="184"/>
      <c r="AH2532" s="184"/>
      <c r="AI2532" s="184"/>
      <c r="AL2532" s="184"/>
      <c r="AM2532" s="184"/>
      <c r="AP2532" s="184"/>
      <c r="AQ2532" s="184"/>
      <c r="AT2532" s="184"/>
      <c r="AU2532" s="184"/>
      <c r="AX2532" s="184"/>
      <c r="AY2532" s="184"/>
      <c r="BB2532" s="184"/>
      <c r="BC2532" s="184"/>
      <c r="BF2532" s="184"/>
      <c r="BG2532" s="184"/>
      <c r="BJ2532" s="184"/>
      <c r="BK2532" s="184"/>
      <c r="BN2532" s="184"/>
      <c r="BO2532" s="184"/>
      <c r="BR2532" s="184"/>
      <c r="BS2532" s="184"/>
      <c r="BV2532" s="184"/>
      <c r="BW2532" s="184"/>
      <c r="BZ2532" s="184"/>
      <c r="CA2532" s="184"/>
      <c r="CD2532" s="184"/>
      <c r="CE2532" s="184"/>
      <c r="CL2532" s="183"/>
      <c r="CP2532" s="183"/>
      <c r="CT2532" s="71"/>
    </row>
    <row r="2533" spans="6:98">
      <c r="F2533" s="183"/>
      <c r="S2533" s="184"/>
      <c r="T2533" s="184"/>
      <c r="U2533" s="184"/>
      <c r="V2533" s="184"/>
      <c r="W2533" s="184"/>
      <c r="X2533" s="184"/>
      <c r="Y2533" s="184"/>
      <c r="Z2533" s="184"/>
      <c r="AA2533" s="184"/>
      <c r="AB2533" s="184"/>
      <c r="AC2533" s="184"/>
      <c r="AD2533" s="184"/>
      <c r="AH2533" s="184"/>
      <c r="AI2533" s="184"/>
      <c r="AL2533" s="184"/>
      <c r="AM2533" s="184"/>
      <c r="AP2533" s="184"/>
      <c r="AQ2533" s="184"/>
      <c r="AT2533" s="184"/>
      <c r="AU2533" s="184"/>
      <c r="AX2533" s="184"/>
      <c r="AY2533" s="184"/>
      <c r="BB2533" s="184"/>
      <c r="BC2533" s="184"/>
      <c r="BF2533" s="184"/>
      <c r="BG2533" s="184"/>
      <c r="BJ2533" s="184"/>
      <c r="BK2533" s="184"/>
      <c r="BN2533" s="184"/>
      <c r="BO2533" s="184"/>
      <c r="BR2533" s="184"/>
      <c r="BS2533" s="184"/>
      <c r="BV2533" s="184"/>
      <c r="BW2533" s="184"/>
      <c r="BZ2533" s="184"/>
      <c r="CA2533" s="184"/>
      <c r="CD2533" s="184"/>
      <c r="CE2533" s="184"/>
      <c r="CL2533" s="183"/>
      <c r="CP2533" s="183"/>
      <c r="CT2533" s="71"/>
    </row>
    <row r="2534" spans="6:98">
      <c r="F2534" s="183"/>
      <c r="S2534" s="184"/>
      <c r="T2534" s="184"/>
      <c r="U2534" s="184"/>
      <c r="V2534" s="184"/>
      <c r="W2534" s="184"/>
      <c r="X2534" s="184"/>
      <c r="Y2534" s="184"/>
      <c r="Z2534" s="184"/>
      <c r="AA2534" s="184"/>
      <c r="AB2534" s="184"/>
      <c r="AC2534" s="184"/>
      <c r="AD2534" s="184"/>
      <c r="AH2534" s="184"/>
      <c r="AI2534" s="184"/>
      <c r="AL2534" s="184"/>
      <c r="AM2534" s="184"/>
      <c r="AP2534" s="184"/>
      <c r="AQ2534" s="184"/>
      <c r="AT2534" s="184"/>
      <c r="AU2534" s="184"/>
      <c r="AX2534" s="184"/>
      <c r="AY2534" s="184"/>
      <c r="BB2534" s="184"/>
      <c r="BC2534" s="184"/>
      <c r="BF2534" s="184"/>
      <c r="BG2534" s="184"/>
      <c r="BJ2534" s="184"/>
      <c r="BK2534" s="184"/>
      <c r="BN2534" s="184"/>
      <c r="BO2534" s="184"/>
      <c r="BR2534" s="184"/>
      <c r="BS2534" s="184"/>
      <c r="BV2534" s="184"/>
      <c r="BW2534" s="184"/>
      <c r="BZ2534" s="184"/>
      <c r="CA2534" s="184"/>
      <c r="CD2534" s="184"/>
      <c r="CE2534" s="184"/>
      <c r="CL2534" s="183"/>
      <c r="CP2534" s="183"/>
      <c r="CT2534" s="71"/>
    </row>
    <row r="2535" spans="6:98">
      <c r="F2535" s="183"/>
      <c r="S2535" s="184"/>
      <c r="T2535" s="184"/>
      <c r="U2535" s="184"/>
      <c r="V2535" s="184"/>
      <c r="W2535" s="184"/>
      <c r="X2535" s="184"/>
      <c r="Y2535" s="184"/>
      <c r="Z2535" s="184"/>
      <c r="AA2535" s="184"/>
      <c r="AB2535" s="184"/>
      <c r="AC2535" s="184"/>
      <c r="AD2535" s="184"/>
      <c r="AH2535" s="184"/>
      <c r="AI2535" s="184"/>
      <c r="AL2535" s="184"/>
      <c r="AM2535" s="184"/>
      <c r="AP2535" s="184"/>
      <c r="AQ2535" s="184"/>
      <c r="AT2535" s="184"/>
      <c r="AU2535" s="184"/>
      <c r="AX2535" s="184"/>
      <c r="AY2535" s="184"/>
      <c r="BB2535" s="184"/>
      <c r="BC2535" s="184"/>
      <c r="BF2535" s="184"/>
      <c r="BG2535" s="184"/>
      <c r="BJ2535" s="184"/>
      <c r="BK2535" s="184"/>
      <c r="BN2535" s="184"/>
      <c r="BO2535" s="184"/>
      <c r="BR2535" s="184"/>
      <c r="BS2535" s="184"/>
      <c r="BV2535" s="184"/>
      <c r="BW2535" s="184"/>
      <c r="BZ2535" s="184"/>
      <c r="CA2535" s="184"/>
      <c r="CD2535" s="184"/>
      <c r="CE2535" s="184"/>
      <c r="CL2535" s="183"/>
      <c r="CP2535" s="183"/>
      <c r="CT2535" s="71"/>
    </row>
    <row r="2536" spans="6:98">
      <c r="F2536" s="183"/>
      <c r="S2536" s="184"/>
      <c r="T2536" s="184"/>
      <c r="U2536" s="184"/>
      <c r="V2536" s="184"/>
      <c r="W2536" s="184"/>
      <c r="X2536" s="184"/>
      <c r="Y2536" s="184"/>
      <c r="Z2536" s="184"/>
      <c r="AA2536" s="184"/>
      <c r="AB2536" s="184"/>
      <c r="AC2536" s="184"/>
      <c r="AD2536" s="184"/>
      <c r="AH2536" s="184"/>
      <c r="AI2536" s="184"/>
      <c r="AL2536" s="184"/>
      <c r="AM2536" s="184"/>
      <c r="AP2536" s="184"/>
      <c r="AQ2536" s="184"/>
      <c r="AT2536" s="184"/>
      <c r="AU2536" s="184"/>
      <c r="AX2536" s="184"/>
      <c r="AY2536" s="184"/>
      <c r="BB2536" s="184"/>
      <c r="BC2536" s="184"/>
      <c r="BF2536" s="184"/>
      <c r="BG2536" s="184"/>
      <c r="BJ2536" s="184"/>
      <c r="BK2536" s="184"/>
      <c r="BN2536" s="184"/>
      <c r="BO2536" s="184"/>
      <c r="BR2536" s="184"/>
      <c r="BS2536" s="184"/>
      <c r="BV2536" s="184"/>
      <c r="BW2536" s="184"/>
      <c r="BZ2536" s="184"/>
      <c r="CA2536" s="184"/>
      <c r="CD2536" s="184"/>
      <c r="CE2536" s="184"/>
      <c r="CL2536" s="183"/>
      <c r="CP2536" s="183"/>
      <c r="CT2536" s="71"/>
    </row>
    <row r="2537" spans="6:98">
      <c r="F2537" s="183"/>
      <c r="S2537" s="184"/>
      <c r="T2537" s="184"/>
      <c r="U2537" s="184"/>
      <c r="V2537" s="184"/>
      <c r="W2537" s="184"/>
      <c r="X2537" s="184"/>
      <c r="Y2537" s="184"/>
      <c r="Z2537" s="184"/>
      <c r="AA2537" s="184"/>
      <c r="AB2537" s="184"/>
      <c r="AC2537" s="184"/>
      <c r="AD2537" s="184"/>
      <c r="AH2537" s="184"/>
      <c r="AI2537" s="184"/>
      <c r="AL2537" s="184"/>
      <c r="AM2537" s="184"/>
      <c r="AP2537" s="184"/>
      <c r="AQ2537" s="184"/>
      <c r="AT2537" s="184"/>
      <c r="AU2537" s="184"/>
      <c r="AX2537" s="184"/>
      <c r="AY2537" s="184"/>
      <c r="BB2537" s="184"/>
      <c r="BC2537" s="184"/>
      <c r="BF2537" s="184"/>
      <c r="BG2537" s="184"/>
      <c r="BJ2537" s="184"/>
      <c r="BK2537" s="184"/>
      <c r="BN2537" s="184"/>
      <c r="BO2537" s="184"/>
      <c r="BR2537" s="184"/>
      <c r="BS2537" s="184"/>
      <c r="BV2537" s="184"/>
      <c r="BW2537" s="184"/>
      <c r="BZ2537" s="184"/>
      <c r="CA2537" s="184"/>
      <c r="CD2537" s="184"/>
      <c r="CE2537" s="184"/>
      <c r="CL2537" s="183"/>
      <c r="CP2537" s="183"/>
      <c r="CT2537" s="71"/>
    </row>
    <row r="2538" spans="6:98">
      <c r="F2538" s="183"/>
      <c r="S2538" s="184"/>
      <c r="T2538" s="184"/>
      <c r="U2538" s="184"/>
      <c r="V2538" s="184"/>
      <c r="W2538" s="184"/>
      <c r="X2538" s="184"/>
      <c r="Y2538" s="184"/>
      <c r="Z2538" s="184"/>
      <c r="AA2538" s="184"/>
      <c r="AB2538" s="184"/>
      <c r="AC2538" s="184"/>
      <c r="AD2538" s="184"/>
      <c r="AH2538" s="184"/>
      <c r="AI2538" s="184"/>
      <c r="AL2538" s="184"/>
      <c r="AM2538" s="184"/>
      <c r="AP2538" s="184"/>
      <c r="AQ2538" s="184"/>
      <c r="AT2538" s="184"/>
      <c r="AU2538" s="184"/>
      <c r="AX2538" s="184"/>
      <c r="AY2538" s="184"/>
      <c r="BB2538" s="184"/>
      <c r="BC2538" s="184"/>
      <c r="BF2538" s="184"/>
      <c r="BG2538" s="184"/>
      <c r="BJ2538" s="184"/>
      <c r="BK2538" s="184"/>
      <c r="BN2538" s="184"/>
      <c r="BO2538" s="184"/>
      <c r="BR2538" s="184"/>
      <c r="BS2538" s="184"/>
      <c r="BV2538" s="184"/>
      <c r="BW2538" s="184"/>
      <c r="BZ2538" s="184"/>
      <c r="CA2538" s="184"/>
      <c r="CD2538" s="184"/>
      <c r="CE2538" s="184"/>
      <c r="CL2538" s="183"/>
      <c r="CP2538" s="183"/>
      <c r="CT2538" s="71"/>
    </row>
    <row r="2539" spans="6:98">
      <c r="F2539" s="183"/>
      <c r="S2539" s="184"/>
      <c r="T2539" s="184"/>
      <c r="U2539" s="184"/>
      <c r="V2539" s="184"/>
      <c r="W2539" s="184"/>
      <c r="X2539" s="184"/>
      <c r="Y2539" s="184"/>
      <c r="Z2539" s="184"/>
      <c r="AA2539" s="184"/>
      <c r="AB2539" s="184"/>
      <c r="AC2539" s="184"/>
      <c r="AD2539" s="184"/>
      <c r="AH2539" s="184"/>
      <c r="AI2539" s="184"/>
      <c r="AL2539" s="184"/>
      <c r="AM2539" s="184"/>
      <c r="AP2539" s="184"/>
      <c r="AQ2539" s="184"/>
      <c r="AT2539" s="184"/>
      <c r="AU2539" s="184"/>
      <c r="AX2539" s="184"/>
      <c r="AY2539" s="184"/>
      <c r="BB2539" s="184"/>
      <c r="BC2539" s="184"/>
      <c r="BF2539" s="184"/>
      <c r="BG2539" s="184"/>
      <c r="BJ2539" s="184"/>
      <c r="BK2539" s="184"/>
      <c r="BN2539" s="184"/>
      <c r="BO2539" s="184"/>
      <c r="BR2539" s="184"/>
      <c r="BS2539" s="184"/>
      <c r="BV2539" s="184"/>
      <c r="BW2539" s="184"/>
      <c r="BZ2539" s="184"/>
      <c r="CA2539" s="184"/>
      <c r="CD2539" s="184"/>
      <c r="CE2539" s="184"/>
      <c r="CL2539" s="183"/>
      <c r="CP2539" s="183"/>
      <c r="CT2539" s="71"/>
    </row>
    <row r="2540" spans="6:98">
      <c r="F2540" s="183"/>
      <c r="S2540" s="184"/>
      <c r="T2540" s="184"/>
      <c r="U2540" s="184"/>
      <c r="V2540" s="184"/>
      <c r="W2540" s="184"/>
      <c r="X2540" s="184"/>
      <c r="Y2540" s="184"/>
      <c r="Z2540" s="184"/>
      <c r="AA2540" s="184"/>
      <c r="AB2540" s="184"/>
      <c r="AC2540" s="184"/>
      <c r="AD2540" s="184"/>
      <c r="AH2540" s="184"/>
      <c r="AI2540" s="184"/>
      <c r="AL2540" s="184"/>
      <c r="AM2540" s="184"/>
      <c r="AP2540" s="184"/>
      <c r="AQ2540" s="184"/>
      <c r="AT2540" s="184"/>
      <c r="AU2540" s="184"/>
      <c r="AX2540" s="184"/>
      <c r="AY2540" s="184"/>
      <c r="BB2540" s="184"/>
      <c r="BC2540" s="184"/>
      <c r="BF2540" s="184"/>
      <c r="BG2540" s="184"/>
      <c r="BJ2540" s="184"/>
      <c r="BK2540" s="184"/>
      <c r="BN2540" s="184"/>
      <c r="BO2540" s="184"/>
      <c r="BR2540" s="184"/>
      <c r="BS2540" s="184"/>
      <c r="BV2540" s="184"/>
      <c r="BW2540" s="184"/>
      <c r="BZ2540" s="184"/>
      <c r="CA2540" s="184"/>
      <c r="CD2540" s="184"/>
      <c r="CE2540" s="184"/>
      <c r="CL2540" s="183"/>
      <c r="CP2540" s="183"/>
      <c r="CT2540" s="71"/>
    </row>
    <row r="2541" spans="6:98">
      <c r="F2541" s="183"/>
      <c r="S2541" s="184"/>
      <c r="T2541" s="184"/>
      <c r="U2541" s="184"/>
      <c r="V2541" s="184"/>
      <c r="W2541" s="184"/>
      <c r="X2541" s="184"/>
      <c r="Y2541" s="184"/>
      <c r="Z2541" s="184"/>
      <c r="AA2541" s="184"/>
      <c r="AB2541" s="184"/>
      <c r="AC2541" s="184"/>
      <c r="AD2541" s="184"/>
      <c r="AH2541" s="184"/>
      <c r="AI2541" s="184"/>
      <c r="AL2541" s="184"/>
      <c r="AM2541" s="184"/>
      <c r="AP2541" s="184"/>
      <c r="AQ2541" s="184"/>
      <c r="AT2541" s="184"/>
      <c r="AU2541" s="184"/>
      <c r="AX2541" s="184"/>
      <c r="AY2541" s="184"/>
      <c r="BB2541" s="184"/>
      <c r="BC2541" s="184"/>
      <c r="BF2541" s="184"/>
      <c r="BG2541" s="184"/>
      <c r="BJ2541" s="184"/>
      <c r="BK2541" s="184"/>
      <c r="BN2541" s="184"/>
      <c r="BO2541" s="184"/>
      <c r="BR2541" s="184"/>
      <c r="BS2541" s="184"/>
      <c r="BV2541" s="184"/>
      <c r="BW2541" s="184"/>
      <c r="BZ2541" s="184"/>
      <c r="CA2541" s="184"/>
      <c r="CD2541" s="184"/>
      <c r="CE2541" s="184"/>
      <c r="CL2541" s="183"/>
      <c r="CO2541" s="183"/>
      <c r="CP2541" s="183"/>
      <c r="CT2541" s="71"/>
    </row>
    <row r="2542" spans="6:98">
      <c r="F2542" s="183"/>
      <c r="S2542" s="184"/>
      <c r="T2542" s="184"/>
      <c r="U2542" s="184"/>
      <c r="V2542" s="184"/>
      <c r="W2542" s="184"/>
      <c r="X2542" s="184"/>
      <c r="Y2542" s="184"/>
      <c r="Z2542" s="184"/>
      <c r="AA2542" s="184"/>
      <c r="AB2542" s="184"/>
      <c r="AC2542" s="184"/>
      <c r="AD2542" s="184"/>
      <c r="AH2542" s="184"/>
      <c r="AI2542" s="184"/>
      <c r="AL2542" s="184"/>
      <c r="AM2542" s="184"/>
      <c r="AP2542" s="184"/>
      <c r="AQ2542" s="184"/>
      <c r="AT2542" s="184"/>
      <c r="AU2542" s="184"/>
      <c r="AX2542" s="184"/>
      <c r="AY2542" s="184"/>
      <c r="BB2542" s="184"/>
      <c r="BC2542" s="184"/>
      <c r="BF2542" s="184"/>
      <c r="BG2542" s="184"/>
      <c r="BJ2542" s="184"/>
      <c r="BK2542" s="184"/>
      <c r="BN2542" s="184"/>
      <c r="BO2542" s="184"/>
      <c r="BR2542" s="184"/>
      <c r="BS2542" s="184"/>
      <c r="BV2542" s="184"/>
      <c r="BW2542" s="184"/>
      <c r="BZ2542" s="184"/>
      <c r="CA2542" s="184"/>
      <c r="CD2542" s="184"/>
      <c r="CE2542" s="184"/>
      <c r="CL2542" s="183"/>
      <c r="CO2542" s="183"/>
      <c r="CP2542" s="183"/>
      <c r="CT2542" s="71"/>
    </row>
    <row r="2543" spans="6:98">
      <c r="F2543" s="183"/>
      <c r="S2543" s="184"/>
      <c r="T2543" s="184"/>
      <c r="U2543" s="184"/>
      <c r="V2543" s="184"/>
      <c r="W2543" s="184"/>
      <c r="X2543" s="184"/>
      <c r="Y2543" s="184"/>
      <c r="Z2543" s="184"/>
      <c r="AA2543" s="184"/>
      <c r="AB2543" s="184"/>
      <c r="AC2543" s="184"/>
      <c r="AD2543" s="184"/>
      <c r="AH2543" s="184"/>
      <c r="AI2543" s="184"/>
      <c r="AL2543" s="184"/>
      <c r="AM2543" s="184"/>
      <c r="AP2543" s="184"/>
      <c r="AQ2543" s="184"/>
      <c r="AT2543" s="184"/>
      <c r="AU2543" s="184"/>
      <c r="AX2543" s="184"/>
      <c r="AY2543" s="184"/>
      <c r="BB2543" s="184"/>
      <c r="BC2543" s="184"/>
      <c r="BF2543" s="184"/>
      <c r="BG2543" s="184"/>
      <c r="BJ2543" s="184"/>
      <c r="BK2543" s="184"/>
      <c r="BN2543" s="184"/>
      <c r="BO2543" s="184"/>
      <c r="BR2543" s="184"/>
      <c r="BS2543" s="184"/>
      <c r="BV2543" s="184"/>
      <c r="BW2543" s="184"/>
      <c r="BZ2543" s="184"/>
      <c r="CA2543" s="184"/>
      <c r="CD2543" s="184"/>
      <c r="CE2543" s="184"/>
      <c r="CL2543" s="183"/>
      <c r="CO2543" s="183"/>
      <c r="CP2543" s="183"/>
      <c r="CT2543" s="71"/>
    </row>
    <row r="2544" spans="6:98">
      <c r="F2544" s="183"/>
      <c r="S2544" s="184"/>
      <c r="T2544" s="184"/>
      <c r="U2544" s="184"/>
      <c r="V2544" s="184"/>
      <c r="W2544" s="184"/>
      <c r="X2544" s="184"/>
      <c r="Y2544" s="184"/>
      <c r="Z2544" s="184"/>
      <c r="AA2544" s="184"/>
      <c r="AB2544" s="184"/>
      <c r="AC2544" s="184"/>
      <c r="AD2544" s="184"/>
      <c r="AH2544" s="184"/>
      <c r="AI2544" s="184"/>
      <c r="AL2544" s="184"/>
      <c r="AM2544" s="184"/>
      <c r="AP2544" s="184"/>
      <c r="AQ2544" s="184"/>
      <c r="AT2544" s="184"/>
      <c r="AU2544" s="184"/>
      <c r="AX2544" s="184"/>
      <c r="AY2544" s="184"/>
      <c r="BB2544" s="184"/>
      <c r="BC2544" s="184"/>
      <c r="BF2544" s="184"/>
      <c r="BG2544" s="184"/>
      <c r="BJ2544" s="184"/>
      <c r="BK2544" s="184"/>
      <c r="BN2544" s="184"/>
      <c r="BO2544" s="184"/>
      <c r="BR2544" s="184"/>
      <c r="BS2544" s="184"/>
      <c r="BV2544" s="184"/>
      <c r="BW2544" s="184"/>
      <c r="BZ2544" s="184"/>
      <c r="CA2544" s="184"/>
      <c r="CD2544" s="184"/>
      <c r="CE2544" s="184"/>
      <c r="CL2544" s="183"/>
      <c r="CO2544" s="183"/>
      <c r="CP2544" s="183"/>
      <c r="CT2544" s="71"/>
    </row>
    <row r="2545" spans="6:98">
      <c r="F2545" s="183"/>
      <c r="S2545" s="184"/>
      <c r="T2545" s="184"/>
      <c r="U2545" s="184"/>
      <c r="V2545" s="184"/>
      <c r="W2545" s="184"/>
      <c r="X2545" s="184"/>
      <c r="Y2545" s="184"/>
      <c r="Z2545" s="184"/>
      <c r="AA2545" s="184"/>
      <c r="AB2545" s="184"/>
      <c r="AC2545" s="184"/>
      <c r="AD2545" s="184"/>
      <c r="AH2545" s="184"/>
      <c r="AI2545" s="184"/>
      <c r="AL2545" s="184"/>
      <c r="AM2545" s="184"/>
      <c r="AP2545" s="184"/>
      <c r="AQ2545" s="184"/>
      <c r="AT2545" s="184"/>
      <c r="AU2545" s="184"/>
      <c r="AX2545" s="184"/>
      <c r="AY2545" s="184"/>
      <c r="BB2545" s="184"/>
      <c r="BC2545" s="184"/>
      <c r="BF2545" s="184"/>
      <c r="BG2545" s="184"/>
      <c r="BJ2545" s="184"/>
      <c r="BK2545" s="184"/>
      <c r="BN2545" s="184"/>
      <c r="BO2545" s="184"/>
      <c r="BR2545" s="184"/>
      <c r="BS2545" s="184"/>
      <c r="BV2545" s="184"/>
      <c r="BW2545" s="184"/>
      <c r="BZ2545" s="184"/>
      <c r="CA2545" s="184"/>
      <c r="CD2545" s="184"/>
      <c r="CE2545" s="184"/>
      <c r="CL2545" s="183"/>
      <c r="CO2545" s="183"/>
      <c r="CP2545" s="183"/>
      <c r="CT2545" s="71"/>
    </row>
    <row r="2546" spans="6:98">
      <c r="F2546" s="183"/>
      <c r="S2546" s="184"/>
      <c r="T2546" s="184"/>
      <c r="U2546" s="184"/>
      <c r="V2546" s="184"/>
      <c r="W2546" s="184"/>
      <c r="X2546" s="184"/>
      <c r="Y2546" s="184"/>
      <c r="Z2546" s="184"/>
      <c r="AA2546" s="184"/>
      <c r="AB2546" s="184"/>
      <c r="AC2546" s="184"/>
      <c r="AD2546" s="184"/>
      <c r="AH2546" s="184"/>
      <c r="AI2546" s="184"/>
      <c r="AL2546" s="184"/>
      <c r="AM2546" s="184"/>
      <c r="AP2546" s="184"/>
      <c r="AQ2546" s="184"/>
      <c r="AT2546" s="184"/>
      <c r="AU2546" s="184"/>
      <c r="AX2546" s="184"/>
      <c r="AY2546" s="184"/>
      <c r="BB2546" s="184"/>
      <c r="BC2546" s="184"/>
      <c r="BF2546" s="184"/>
      <c r="BG2546" s="184"/>
      <c r="BJ2546" s="184"/>
      <c r="BK2546" s="184"/>
      <c r="BN2546" s="184"/>
      <c r="BO2546" s="184"/>
      <c r="BR2546" s="184"/>
      <c r="BS2546" s="184"/>
      <c r="BV2546" s="184"/>
      <c r="BW2546" s="184"/>
      <c r="BZ2546" s="184"/>
      <c r="CA2546" s="184"/>
      <c r="CD2546" s="184"/>
      <c r="CE2546" s="184"/>
      <c r="CL2546" s="183"/>
      <c r="CO2546" s="183"/>
      <c r="CP2546" s="183"/>
      <c r="CT2546" s="71"/>
    </row>
    <row r="2547" spans="6:98">
      <c r="F2547" s="183"/>
      <c r="S2547" s="184"/>
      <c r="T2547" s="184"/>
      <c r="U2547" s="184"/>
      <c r="V2547" s="184"/>
      <c r="W2547" s="184"/>
      <c r="X2547" s="184"/>
      <c r="Y2547" s="184"/>
      <c r="Z2547" s="184"/>
      <c r="AA2547" s="184"/>
      <c r="AB2547" s="184"/>
      <c r="AC2547" s="184"/>
      <c r="AD2547" s="184"/>
      <c r="AH2547" s="184"/>
      <c r="AI2547" s="184"/>
      <c r="AL2547" s="184"/>
      <c r="AM2547" s="184"/>
      <c r="AP2547" s="184"/>
      <c r="AQ2547" s="184"/>
      <c r="AT2547" s="184"/>
      <c r="AU2547" s="184"/>
      <c r="AX2547" s="184"/>
      <c r="AY2547" s="184"/>
      <c r="BB2547" s="184"/>
      <c r="BC2547" s="184"/>
      <c r="BF2547" s="184"/>
      <c r="BG2547" s="184"/>
      <c r="BJ2547" s="184"/>
      <c r="BK2547" s="184"/>
      <c r="BN2547" s="184"/>
      <c r="BO2547" s="184"/>
      <c r="BR2547" s="184"/>
      <c r="BS2547" s="184"/>
      <c r="BV2547" s="184"/>
      <c r="BW2547" s="184"/>
      <c r="BZ2547" s="184"/>
      <c r="CA2547" s="184"/>
      <c r="CD2547" s="184"/>
      <c r="CE2547" s="184"/>
      <c r="CL2547" s="183"/>
      <c r="CO2547" s="183"/>
      <c r="CP2547" s="183"/>
      <c r="CT2547" s="71"/>
    </row>
    <row r="2548" spans="6:98">
      <c r="F2548" s="183"/>
      <c r="S2548" s="184"/>
      <c r="T2548" s="184"/>
      <c r="U2548" s="184"/>
      <c r="V2548" s="184"/>
      <c r="W2548" s="184"/>
      <c r="X2548" s="184"/>
      <c r="Y2548" s="184"/>
      <c r="Z2548" s="184"/>
      <c r="AA2548" s="184"/>
      <c r="AB2548" s="184"/>
      <c r="AC2548" s="184"/>
      <c r="AD2548" s="184"/>
      <c r="AH2548" s="184"/>
      <c r="AI2548" s="184"/>
      <c r="AL2548" s="184"/>
      <c r="AM2548" s="184"/>
      <c r="AP2548" s="184"/>
      <c r="AQ2548" s="184"/>
      <c r="AT2548" s="184"/>
      <c r="AU2548" s="184"/>
      <c r="AX2548" s="184"/>
      <c r="AY2548" s="184"/>
      <c r="BB2548" s="184"/>
      <c r="BC2548" s="184"/>
      <c r="BF2548" s="184"/>
      <c r="BG2548" s="184"/>
      <c r="BJ2548" s="184"/>
      <c r="BK2548" s="184"/>
      <c r="BN2548" s="184"/>
      <c r="BO2548" s="184"/>
      <c r="BR2548" s="184"/>
      <c r="BS2548" s="184"/>
      <c r="BV2548" s="184"/>
      <c r="BW2548" s="184"/>
      <c r="BZ2548" s="184"/>
      <c r="CA2548" s="184"/>
      <c r="CD2548" s="184"/>
      <c r="CE2548" s="184"/>
      <c r="CL2548" s="183"/>
      <c r="CO2548" s="183"/>
      <c r="CP2548" s="183"/>
      <c r="CT2548" s="71"/>
    </row>
    <row r="2549" spans="6:98">
      <c r="F2549" s="183"/>
      <c r="S2549" s="184"/>
      <c r="T2549" s="184"/>
      <c r="U2549" s="184"/>
      <c r="V2549" s="184"/>
      <c r="W2549" s="184"/>
      <c r="X2549" s="184"/>
      <c r="Y2549" s="184"/>
      <c r="Z2549" s="184"/>
      <c r="AA2549" s="184"/>
      <c r="AB2549" s="184"/>
      <c r="AC2549" s="184"/>
      <c r="AD2549" s="184"/>
      <c r="AH2549" s="184"/>
      <c r="AI2549" s="184"/>
      <c r="AL2549" s="184"/>
      <c r="AM2549" s="184"/>
      <c r="AP2549" s="184"/>
      <c r="AQ2549" s="184"/>
      <c r="AT2549" s="184"/>
      <c r="AU2549" s="184"/>
      <c r="AX2549" s="184"/>
      <c r="AY2549" s="184"/>
      <c r="BB2549" s="184"/>
      <c r="BC2549" s="184"/>
      <c r="BF2549" s="184"/>
      <c r="BG2549" s="184"/>
      <c r="BJ2549" s="184"/>
      <c r="BK2549" s="184"/>
      <c r="BN2549" s="184"/>
      <c r="BO2549" s="184"/>
      <c r="BR2549" s="184"/>
      <c r="BS2549" s="184"/>
      <c r="BV2549" s="184"/>
      <c r="BW2549" s="184"/>
      <c r="BZ2549" s="184"/>
      <c r="CA2549" s="184"/>
      <c r="CD2549" s="184"/>
      <c r="CE2549" s="184"/>
      <c r="CL2549" s="183"/>
      <c r="CO2549" s="183"/>
      <c r="CP2549" s="183"/>
      <c r="CT2549" s="71"/>
    </row>
    <row r="2550" spans="6:98">
      <c r="F2550" s="183"/>
      <c r="S2550" s="184"/>
      <c r="T2550" s="184"/>
      <c r="U2550" s="184"/>
      <c r="V2550" s="184"/>
      <c r="W2550" s="184"/>
      <c r="X2550" s="184"/>
      <c r="Y2550" s="184"/>
      <c r="Z2550" s="184"/>
      <c r="AA2550" s="184"/>
      <c r="AB2550" s="184"/>
      <c r="AC2550" s="184"/>
      <c r="AD2550" s="184"/>
      <c r="AH2550" s="184"/>
      <c r="AI2550" s="184"/>
      <c r="AL2550" s="184"/>
      <c r="AM2550" s="184"/>
      <c r="AP2550" s="184"/>
      <c r="AQ2550" s="184"/>
      <c r="AT2550" s="184"/>
      <c r="AU2550" s="184"/>
      <c r="AX2550" s="184"/>
      <c r="AY2550" s="184"/>
      <c r="BB2550" s="184"/>
      <c r="BC2550" s="184"/>
      <c r="BF2550" s="184"/>
      <c r="BG2550" s="184"/>
      <c r="BJ2550" s="184"/>
      <c r="BK2550" s="184"/>
      <c r="BN2550" s="184"/>
      <c r="BO2550" s="184"/>
      <c r="BR2550" s="184"/>
      <c r="BS2550" s="184"/>
      <c r="BV2550" s="184"/>
      <c r="BW2550" s="184"/>
      <c r="BZ2550" s="184"/>
      <c r="CA2550" s="184"/>
      <c r="CD2550" s="184"/>
      <c r="CE2550" s="184"/>
      <c r="CL2550" s="183"/>
      <c r="CO2550" s="183"/>
      <c r="CP2550" s="183"/>
      <c r="CT2550" s="71"/>
    </row>
    <row r="2551" spans="6:98">
      <c r="F2551" s="183"/>
      <c r="S2551" s="184"/>
      <c r="T2551" s="184"/>
      <c r="U2551" s="184"/>
      <c r="V2551" s="184"/>
      <c r="W2551" s="184"/>
      <c r="X2551" s="184"/>
      <c r="Y2551" s="184"/>
      <c r="Z2551" s="184"/>
      <c r="AA2551" s="184"/>
      <c r="AB2551" s="184"/>
      <c r="AC2551" s="184"/>
      <c r="AD2551" s="184"/>
      <c r="AH2551" s="184"/>
      <c r="AI2551" s="184"/>
      <c r="AL2551" s="184"/>
      <c r="AM2551" s="184"/>
      <c r="AP2551" s="184"/>
      <c r="AQ2551" s="184"/>
      <c r="AT2551" s="184"/>
      <c r="AU2551" s="184"/>
      <c r="AX2551" s="184"/>
      <c r="AY2551" s="184"/>
      <c r="BB2551" s="184"/>
      <c r="BC2551" s="184"/>
      <c r="BF2551" s="184"/>
      <c r="BG2551" s="184"/>
      <c r="BJ2551" s="184"/>
      <c r="BK2551" s="184"/>
      <c r="BN2551" s="184"/>
      <c r="BO2551" s="184"/>
      <c r="BR2551" s="184"/>
      <c r="BS2551" s="184"/>
      <c r="BV2551" s="184"/>
      <c r="BW2551" s="184"/>
      <c r="BZ2551" s="184"/>
      <c r="CA2551" s="184"/>
      <c r="CD2551" s="184"/>
      <c r="CE2551" s="184"/>
      <c r="CL2551" s="183"/>
      <c r="CO2551" s="183"/>
      <c r="CP2551" s="183"/>
      <c r="CT2551" s="71"/>
    </row>
    <row r="2552" spans="6:98">
      <c r="F2552" s="183"/>
      <c r="S2552" s="184"/>
      <c r="T2552" s="184"/>
      <c r="U2552" s="184"/>
      <c r="V2552" s="184"/>
      <c r="W2552" s="184"/>
      <c r="X2552" s="184"/>
      <c r="Y2552" s="184"/>
      <c r="Z2552" s="184"/>
      <c r="AA2552" s="184"/>
      <c r="AB2552" s="184"/>
      <c r="AC2552" s="184"/>
      <c r="AD2552" s="184"/>
      <c r="AH2552" s="184"/>
      <c r="AI2552" s="184"/>
      <c r="AL2552" s="184"/>
      <c r="AM2552" s="184"/>
      <c r="AP2552" s="184"/>
      <c r="AQ2552" s="184"/>
      <c r="AT2552" s="184"/>
      <c r="AU2552" s="184"/>
      <c r="AX2552" s="184"/>
      <c r="AY2552" s="184"/>
      <c r="BB2552" s="184"/>
      <c r="BC2552" s="184"/>
      <c r="BF2552" s="184"/>
      <c r="BG2552" s="184"/>
      <c r="BJ2552" s="184"/>
      <c r="BK2552" s="184"/>
      <c r="BN2552" s="184"/>
      <c r="BO2552" s="184"/>
      <c r="BR2552" s="184"/>
      <c r="BS2552" s="184"/>
      <c r="BV2552" s="184"/>
      <c r="BW2552" s="184"/>
      <c r="BZ2552" s="184"/>
      <c r="CA2552" s="184"/>
      <c r="CD2552" s="184"/>
      <c r="CE2552" s="184"/>
      <c r="CL2552" s="183"/>
      <c r="CO2552" s="183"/>
      <c r="CP2552" s="183"/>
      <c r="CT2552" s="71"/>
    </row>
    <row r="2553" spans="6:98">
      <c r="F2553" s="183"/>
      <c r="S2553" s="184"/>
      <c r="T2553" s="184"/>
      <c r="U2553" s="184"/>
      <c r="V2553" s="184"/>
      <c r="W2553" s="184"/>
      <c r="X2553" s="184"/>
      <c r="Y2553" s="184"/>
      <c r="Z2553" s="184"/>
      <c r="AA2553" s="184"/>
      <c r="AB2553" s="184"/>
      <c r="AC2553" s="184"/>
      <c r="AD2553" s="184"/>
      <c r="AH2553" s="184"/>
      <c r="AI2553" s="184"/>
      <c r="AL2553" s="184"/>
      <c r="AM2553" s="184"/>
      <c r="AP2553" s="184"/>
      <c r="AQ2553" s="184"/>
      <c r="AT2553" s="184"/>
      <c r="AU2553" s="184"/>
      <c r="AX2553" s="184"/>
      <c r="AY2553" s="184"/>
      <c r="BB2553" s="184"/>
      <c r="BC2553" s="184"/>
      <c r="BF2553" s="184"/>
      <c r="BG2553" s="184"/>
      <c r="BJ2553" s="184"/>
      <c r="BK2553" s="184"/>
      <c r="BN2553" s="184"/>
      <c r="BO2553" s="184"/>
      <c r="BR2553" s="184"/>
      <c r="BS2553" s="184"/>
      <c r="BV2553" s="184"/>
      <c r="BW2553" s="184"/>
      <c r="BZ2553" s="184"/>
      <c r="CA2553" s="184"/>
      <c r="CD2553" s="184"/>
      <c r="CE2553" s="184"/>
      <c r="CL2553" s="183"/>
      <c r="CO2553" s="183"/>
      <c r="CP2553" s="183"/>
      <c r="CT2553" s="71"/>
    </row>
    <row r="2554" spans="6:98">
      <c r="F2554" s="183"/>
      <c r="S2554" s="184"/>
      <c r="T2554" s="184"/>
      <c r="U2554" s="184"/>
      <c r="V2554" s="184"/>
      <c r="W2554" s="184"/>
      <c r="X2554" s="184"/>
      <c r="Y2554" s="184"/>
      <c r="Z2554" s="184"/>
      <c r="AA2554" s="184"/>
      <c r="AB2554" s="184"/>
      <c r="AC2554" s="184"/>
      <c r="AD2554" s="184"/>
      <c r="AH2554" s="184"/>
      <c r="AI2554" s="184"/>
      <c r="AL2554" s="184"/>
      <c r="AM2554" s="184"/>
      <c r="AP2554" s="184"/>
      <c r="AQ2554" s="184"/>
      <c r="AT2554" s="184"/>
      <c r="AU2554" s="184"/>
      <c r="AX2554" s="184"/>
      <c r="AY2554" s="184"/>
      <c r="BB2554" s="184"/>
      <c r="BC2554" s="184"/>
      <c r="BF2554" s="184"/>
      <c r="BG2554" s="184"/>
      <c r="BJ2554" s="184"/>
      <c r="BK2554" s="184"/>
      <c r="BN2554" s="184"/>
      <c r="BO2554" s="184"/>
      <c r="BR2554" s="184"/>
      <c r="BS2554" s="184"/>
      <c r="BV2554" s="184"/>
      <c r="BW2554" s="184"/>
      <c r="BZ2554" s="184"/>
      <c r="CA2554" s="184"/>
      <c r="CD2554" s="184"/>
      <c r="CE2554" s="184"/>
      <c r="CL2554" s="183"/>
      <c r="CO2554" s="183"/>
      <c r="CP2554" s="183"/>
      <c r="CT2554" s="71"/>
    </row>
    <row r="2555" spans="6:98">
      <c r="F2555" s="183"/>
      <c r="S2555" s="184"/>
      <c r="T2555" s="184"/>
      <c r="U2555" s="184"/>
      <c r="V2555" s="184"/>
      <c r="W2555" s="184"/>
      <c r="X2555" s="184"/>
      <c r="Y2555" s="184"/>
      <c r="Z2555" s="184"/>
      <c r="AA2555" s="184"/>
      <c r="AB2555" s="184"/>
      <c r="AC2555" s="184"/>
      <c r="AD2555" s="184"/>
      <c r="AH2555" s="184"/>
      <c r="AI2555" s="184"/>
      <c r="AL2555" s="184"/>
      <c r="AM2555" s="184"/>
      <c r="AP2555" s="184"/>
      <c r="AQ2555" s="184"/>
      <c r="AT2555" s="184"/>
      <c r="AU2555" s="184"/>
      <c r="AX2555" s="184"/>
      <c r="AY2555" s="184"/>
      <c r="BB2555" s="184"/>
      <c r="BC2555" s="184"/>
      <c r="BF2555" s="184"/>
      <c r="BG2555" s="184"/>
      <c r="BJ2555" s="184"/>
      <c r="BK2555" s="184"/>
      <c r="BN2555" s="184"/>
      <c r="BO2555" s="184"/>
      <c r="BR2555" s="184"/>
      <c r="BS2555" s="184"/>
      <c r="BV2555" s="184"/>
      <c r="BW2555" s="184"/>
      <c r="BZ2555" s="184"/>
      <c r="CA2555" s="184"/>
      <c r="CD2555" s="184"/>
      <c r="CE2555" s="184"/>
      <c r="CL2555" s="183"/>
      <c r="CO2555" s="183"/>
      <c r="CP2555" s="183"/>
      <c r="CT2555" s="71"/>
    </row>
    <row r="2556" spans="6:98">
      <c r="F2556" s="183"/>
      <c r="S2556" s="184"/>
      <c r="T2556" s="184"/>
      <c r="U2556" s="184"/>
      <c r="V2556" s="184"/>
      <c r="W2556" s="184"/>
      <c r="X2556" s="184"/>
      <c r="Y2556" s="184"/>
      <c r="Z2556" s="184"/>
      <c r="AA2556" s="184"/>
      <c r="AB2556" s="184"/>
      <c r="AC2556" s="184"/>
      <c r="AD2556" s="184"/>
      <c r="AH2556" s="184"/>
      <c r="AI2556" s="184"/>
      <c r="AL2556" s="184"/>
      <c r="AM2556" s="184"/>
      <c r="AP2556" s="184"/>
      <c r="AQ2556" s="184"/>
      <c r="AT2556" s="184"/>
      <c r="AU2556" s="184"/>
      <c r="AX2556" s="184"/>
      <c r="AY2556" s="184"/>
      <c r="BB2556" s="184"/>
      <c r="BC2556" s="184"/>
      <c r="BF2556" s="184"/>
      <c r="BG2556" s="184"/>
      <c r="BJ2556" s="184"/>
      <c r="BK2556" s="184"/>
      <c r="BN2556" s="184"/>
      <c r="BO2556" s="184"/>
      <c r="BR2556" s="184"/>
      <c r="BS2556" s="184"/>
      <c r="BV2556" s="184"/>
      <c r="BW2556" s="184"/>
      <c r="BZ2556" s="184"/>
      <c r="CA2556" s="184"/>
      <c r="CD2556" s="184"/>
      <c r="CE2556" s="184"/>
      <c r="CL2556" s="183"/>
      <c r="CO2556" s="183"/>
      <c r="CP2556" s="183"/>
      <c r="CT2556" s="71"/>
    </row>
    <row r="2557" spans="6:98">
      <c r="F2557" s="183"/>
      <c r="S2557" s="184"/>
      <c r="T2557" s="184"/>
      <c r="U2557" s="184"/>
      <c r="V2557" s="184"/>
      <c r="W2557" s="184"/>
      <c r="X2557" s="184"/>
      <c r="Y2557" s="184"/>
      <c r="Z2557" s="184"/>
      <c r="AA2557" s="184"/>
      <c r="AB2557" s="184"/>
      <c r="AC2557" s="184"/>
      <c r="AD2557" s="184"/>
      <c r="AH2557" s="184"/>
      <c r="AI2557" s="184"/>
      <c r="AL2557" s="184"/>
      <c r="AM2557" s="184"/>
      <c r="AP2557" s="184"/>
      <c r="AQ2557" s="184"/>
      <c r="AT2557" s="184"/>
      <c r="AU2557" s="184"/>
      <c r="AX2557" s="184"/>
      <c r="AY2557" s="184"/>
      <c r="BB2557" s="184"/>
      <c r="BC2557" s="184"/>
      <c r="BF2557" s="184"/>
      <c r="BG2557" s="184"/>
      <c r="BJ2557" s="184"/>
      <c r="BK2557" s="184"/>
      <c r="BN2557" s="184"/>
      <c r="BO2557" s="184"/>
      <c r="BR2557" s="184"/>
      <c r="BS2557" s="184"/>
      <c r="BV2557" s="184"/>
      <c r="BW2557" s="184"/>
      <c r="BZ2557" s="184"/>
      <c r="CA2557" s="184"/>
      <c r="CD2557" s="184"/>
      <c r="CE2557" s="184"/>
      <c r="CL2557" s="183"/>
      <c r="CO2557" s="183"/>
      <c r="CP2557" s="183"/>
      <c r="CT2557" s="71"/>
    </row>
    <row r="2558" spans="6:98">
      <c r="F2558" s="183"/>
      <c r="S2558" s="184"/>
      <c r="T2558" s="184"/>
      <c r="U2558" s="184"/>
      <c r="V2558" s="184"/>
      <c r="W2558" s="184"/>
      <c r="X2558" s="184"/>
      <c r="Y2558" s="184"/>
      <c r="Z2558" s="184"/>
      <c r="AA2558" s="184"/>
      <c r="AB2558" s="184"/>
      <c r="AC2558" s="184"/>
      <c r="AD2558" s="184"/>
      <c r="AH2558" s="184"/>
      <c r="AI2558" s="184"/>
      <c r="AL2558" s="184"/>
      <c r="AM2558" s="184"/>
      <c r="AP2558" s="184"/>
      <c r="AQ2558" s="184"/>
      <c r="AT2558" s="184"/>
      <c r="AU2558" s="184"/>
      <c r="AX2558" s="184"/>
      <c r="AY2558" s="184"/>
      <c r="BB2558" s="184"/>
      <c r="BC2558" s="184"/>
      <c r="BF2558" s="184"/>
      <c r="BG2558" s="184"/>
      <c r="BJ2558" s="184"/>
      <c r="BK2558" s="184"/>
      <c r="BN2558" s="184"/>
      <c r="BO2558" s="184"/>
      <c r="BR2558" s="184"/>
      <c r="BS2558" s="184"/>
      <c r="BV2558" s="184"/>
      <c r="BW2558" s="184"/>
      <c r="BZ2558" s="184"/>
      <c r="CA2558" s="184"/>
      <c r="CD2558" s="184"/>
      <c r="CE2558" s="184"/>
      <c r="CL2558" s="183"/>
      <c r="CO2558" s="183"/>
      <c r="CP2558" s="183"/>
      <c r="CT2558" s="71"/>
    </row>
    <row r="2559" spans="6:98">
      <c r="F2559" s="183"/>
      <c r="S2559" s="184"/>
      <c r="T2559" s="184"/>
      <c r="U2559" s="184"/>
      <c r="V2559" s="184"/>
      <c r="W2559" s="184"/>
      <c r="X2559" s="184"/>
      <c r="Y2559" s="184"/>
      <c r="Z2559" s="184"/>
      <c r="AA2559" s="184"/>
      <c r="AB2559" s="184"/>
      <c r="AC2559" s="184"/>
      <c r="AD2559" s="184"/>
      <c r="AH2559" s="184"/>
      <c r="AI2559" s="184"/>
      <c r="AL2559" s="184"/>
      <c r="AM2559" s="184"/>
      <c r="AP2559" s="184"/>
      <c r="AQ2559" s="184"/>
      <c r="AT2559" s="184"/>
      <c r="AU2559" s="184"/>
      <c r="AX2559" s="184"/>
      <c r="AY2559" s="184"/>
      <c r="BB2559" s="184"/>
      <c r="BC2559" s="184"/>
      <c r="BF2559" s="184"/>
      <c r="BG2559" s="184"/>
      <c r="BJ2559" s="184"/>
      <c r="BK2559" s="184"/>
      <c r="BN2559" s="184"/>
      <c r="BO2559" s="184"/>
      <c r="BR2559" s="184"/>
      <c r="BS2559" s="184"/>
      <c r="BV2559" s="184"/>
      <c r="BW2559" s="184"/>
      <c r="BZ2559" s="184"/>
      <c r="CA2559" s="184"/>
      <c r="CD2559" s="184"/>
      <c r="CE2559" s="184"/>
      <c r="CL2559" s="183"/>
      <c r="CO2559" s="183"/>
      <c r="CP2559" s="183"/>
      <c r="CT2559" s="71"/>
    </row>
    <row r="2560" spans="6:98">
      <c r="F2560" s="183"/>
      <c r="S2560" s="184"/>
      <c r="T2560" s="184"/>
      <c r="U2560" s="184"/>
      <c r="V2560" s="184"/>
      <c r="W2560" s="184"/>
      <c r="X2560" s="184"/>
      <c r="Y2560" s="184"/>
      <c r="Z2560" s="184"/>
      <c r="AA2560" s="184"/>
      <c r="AB2560" s="184"/>
      <c r="AC2560" s="184"/>
      <c r="AD2560" s="184"/>
      <c r="AH2560" s="184"/>
      <c r="AI2560" s="184"/>
      <c r="AL2560" s="184"/>
      <c r="AM2560" s="184"/>
      <c r="AP2560" s="184"/>
      <c r="AQ2560" s="184"/>
      <c r="AT2560" s="184"/>
      <c r="AU2560" s="184"/>
      <c r="AX2560" s="184"/>
      <c r="AY2560" s="184"/>
      <c r="BB2560" s="184"/>
      <c r="BC2560" s="184"/>
      <c r="BF2560" s="184"/>
      <c r="BG2560" s="184"/>
      <c r="BJ2560" s="184"/>
      <c r="BK2560" s="184"/>
      <c r="BN2560" s="184"/>
      <c r="BO2560" s="184"/>
      <c r="BR2560" s="184"/>
      <c r="BS2560" s="184"/>
      <c r="BV2560" s="184"/>
      <c r="BW2560" s="184"/>
      <c r="BZ2560" s="184"/>
      <c r="CA2560" s="184"/>
      <c r="CD2560" s="184"/>
      <c r="CE2560" s="184"/>
      <c r="CL2560" s="183"/>
      <c r="CO2560" s="183"/>
      <c r="CP2560" s="183"/>
      <c r="CT2560" s="71"/>
    </row>
    <row r="2561" spans="6:98">
      <c r="F2561" s="183"/>
      <c r="S2561" s="184"/>
      <c r="T2561" s="184"/>
      <c r="U2561" s="184"/>
      <c r="V2561" s="184"/>
      <c r="W2561" s="184"/>
      <c r="X2561" s="184"/>
      <c r="Y2561" s="184"/>
      <c r="Z2561" s="184"/>
      <c r="AA2561" s="184"/>
      <c r="AB2561" s="184"/>
      <c r="AC2561" s="184"/>
      <c r="AD2561" s="184"/>
      <c r="AH2561" s="184"/>
      <c r="AI2561" s="184"/>
      <c r="AL2561" s="184"/>
      <c r="AM2561" s="184"/>
      <c r="AP2561" s="184"/>
      <c r="AQ2561" s="184"/>
      <c r="AT2561" s="184"/>
      <c r="AU2561" s="184"/>
      <c r="AX2561" s="184"/>
      <c r="AY2561" s="184"/>
      <c r="BB2561" s="184"/>
      <c r="BC2561" s="184"/>
      <c r="BF2561" s="184"/>
      <c r="BG2561" s="184"/>
      <c r="BJ2561" s="184"/>
      <c r="BK2561" s="184"/>
      <c r="BN2561" s="184"/>
      <c r="BO2561" s="184"/>
      <c r="BR2561" s="184"/>
      <c r="BS2561" s="184"/>
      <c r="BV2561" s="184"/>
      <c r="BW2561" s="184"/>
      <c r="BZ2561" s="184"/>
      <c r="CA2561" s="184"/>
      <c r="CD2561" s="184"/>
      <c r="CE2561" s="184"/>
      <c r="CL2561" s="183"/>
      <c r="CO2561" s="183"/>
      <c r="CP2561" s="183"/>
      <c r="CT2561" s="71"/>
    </row>
    <row r="2562" spans="6:98">
      <c r="F2562" s="183"/>
      <c r="S2562" s="184"/>
      <c r="T2562" s="184"/>
      <c r="U2562" s="184"/>
      <c r="V2562" s="184"/>
      <c r="W2562" s="184"/>
      <c r="X2562" s="184"/>
      <c r="Y2562" s="184"/>
      <c r="Z2562" s="184"/>
      <c r="AA2562" s="184"/>
      <c r="AB2562" s="184"/>
      <c r="AC2562" s="184"/>
      <c r="AD2562" s="184"/>
      <c r="AH2562" s="184"/>
      <c r="AI2562" s="184"/>
      <c r="AL2562" s="184"/>
      <c r="AM2562" s="184"/>
      <c r="AP2562" s="184"/>
      <c r="AQ2562" s="184"/>
      <c r="AT2562" s="184"/>
      <c r="AU2562" s="184"/>
      <c r="AX2562" s="184"/>
      <c r="AY2562" s="184"/>
      <c r="BB2562" s="184"/>
      <c r="BC2562" s="184"/>
      <c r="BF2562" s="184"/>
      <c r="BG2562" s="184"/>
      <c r="BJ2562" s="184"/>
      <c r="BK2562" s="184"/>
      <c r="BN2562" s="184"/>
      <c r="BO2562" s="184"/>
      <c r="BR2562" s="184"/>
      <c r="BS2562" s="184"/>
      <c r="BV2562" s="184"/>
      <c r="BW2562" s="184"/>
      <c r="BZ2562" s="184"/>
      <c r="CA2562" s="184"/>
      <c r="CD2562" s="184"/>
      <c r="CE2562" s="184"/>
      <c r="CL2562" s="183"/>
      <c r="CO2562" s="183"/>
      <c r="CP2562" s="183"/>
      <c r="CT2562" s="71"/>
    </row>
    <row r="2563" spans="6:98">
      <c r="F2563" s="183"/>
      <c r="S2563" s="184"/>
      <c r="T2563" s="184"/>
      <c r="U2563" s="184"/>
      <c r="V2563" s="184"/>
      <c r="W2563" s="184"/>
      <c r="X2563" s="184"/>
      <c r="Y2563" s="184"/>
      <c r="Z2563" s="184"/>
      <c r="AA2563" s="184"/>
      <c r="AB2563" s="184"/>
      <c r="AC2563" s="184"/>
      <c r="AD2563" s="184"/>
      <c r="AH2563" s="184"/>
      <c r="AI2563" s="184"/>
      <c r="AL2563" s="184"/>
      <c r="AM2563" s="184"/>
      <c r="AP2563" s="184"/>
      <c r="AQ2563" s="184"/>
      <c r="AT2563" s="184"/>
      <c r="AU2563" s="184"/>
      <c r="AX2563" s="184"/>
      <c r="AY2563" s="184"/>
      <c r="BB2563" s="184"/>
      <c r="BC2563" s="184"/>
      <c r="BF2563" s="184"/>
      <c r="BG2563" s="184"/>
      <c r="BJ2563" s="184"/>
      <c r="BK2563" s="184"/>
      <c r="BN2563" s="184"/>
      <c r="BO2563" s="184"/>
      <c r="BR2563" s="184"/>
      <c r="BS2563" s="184"/>
      <c r="BV2563" s="184"/>
      <c r="BW2563" s="184"/>
      <c r="BZ2563" s="184"/>
      <c r="CA2563" s="184"/>
      <c r="CD2563" s="184"/>
      <c r="CE2563" s="184"/>
      <c r="CL2563" s="183"/>
      <c r="CO2563" s="183"/>
      <c r="CP2563" s="183"/>
      <c r="CT2563" s="71"/>
    </row>
    <row r="2564" spans="6:98">
      <c r="F2564" s="183"/>
      <c r="S2564" s="184"/>
      <c r="T2564" s="184"/>
      <c r="U2564" s="184"/>
      <c r="V2564" s="184"/>
      <c r="W2564" s="184"/>
      <c r="X2564" s="184"/>
      <c r="Y2564" s="184"/>
      <c r="Z2564" s="184"/>
      <c r="AA2564" s="184"/>
      <c r="AB2564" s="184"/>
      <c r="AC2564" s="184"/>
      <c r="AD2564" s="184"/>
      <c r="AH2564" s="184"/>
      <c r="AI2564" s="184"/>
      <c r="AL2564" s="184"/>
      <c r="AM2564" s="184"/>
      <c r="AP2564" s="184"/>
      <c r="AQ2564" s="184"/>
      <c r="AT2564" s="184"/>
      <c r="AU2564" s="184"/>
      <c r="AX2564" s="184"/>
      <c r="AY2564" s="184"/>
      <c r="BB2564" s="184"/>
      <c r="BC2564" s="184"/>
      <c r="BF2564" s="184"/>
      <c r="BG2564" s="184"/>
      <c r="BJ2564" s="184"/>
      <c r="BK2564" s="184"/>
      <c r="BN2564" s="184"/>
      <c r="BO2564" s="184"/>
      <c r="BR2564" s="184"/>
      <c r="BS2564" s="184"/>
      <c r="BV2564" s="184"/>
      <c r="BW2564" s="184"/>
      <c r="BZ2564" s="184"/>
      <c r="CA2564" s="184"/>
      <c r="CD2564" s="184"/>
      <c r="CE2564" s="184"/>
      <c r="CL2564" s="183"/>
      <c r="CO2564" s="183"/>
      <c r="CP2564" s="183"/>
      <c r="CT2564" s="71"/>
    </row>
    <row r="2565" spans="6:98">
      <c r="F2565" s="183"/>
      <c r="S2565" s="184"/>
      <c r="T2565" s="184"/>
      <c r="U2565" s="184"/>
      <c r="V2565" s="184"/>
      <c r="W2565" s="184"/>
      <c r="X2565" s="184"/>
      <c r="Y2565" s="184"/>
      <c r="Z2565" s="184"/>
      <c r="AA2565" s="184"/>
      <c r="AB2565" s="184"/>
      <c r="AC2565" s="184"/>
      <c r="AD2565" s="184"/>
      <c r="AH2565" s="184"/>
      <c r="AI2565" s="184"/>
      <c r="AL2565" s="184"/>
      <c r="AM2565" s="184"/>
      <c r="AP2565" s="184"/>
      <c r="AQ2565" s="184"/>
      <c r="AT2565" s="184"/>
      <c r="AU2565" s="184"/>
      <c r="AX2565" s="184"/>
      <c r="AY2565" s="184"/>
      <c r="BB2565" s="184"/>
      <c r="BC2565" s="184"/>
      <c r="BF2565" s="184"/>
      <c r="BG2565" s="184"/>
      <c r="BJ2565" s="184"/>
      <c r="BK2565" s="184"/>
      <c r="BN2565" s="184"/>
      <c r="BO2565" s="184"/>
      <c r="BR2565" s="184"/>
      <c r="BS2565" s="184"/>
      <c r="BV2565" s="184"/>
      <c r="BW2565" s="184"/>
      <c r="BZ2565" s="184"/>
      <c r="CA2565" s="184"/>
      <c r="CD2565" s="184"/>
      <c r="CE2565" s="184"/>
      <c r="CL2565" s="183"/>
      <c r="CO2565" s="183"/>
      <c r="CP2565" s="183"/>
      <c r="CT2565" s="71"/>
    </row>
    <row r="2566" spans="6:98">
      <c r="F2566" s="183"/>
      <c r="S2566" s="184"/>
      <c r="T2566" s="184"/>
      <c r="U2566" s="184"/>
      <c r="V2566" s="184"/>
      <c r="W2566" s="184"/>
      <c r="X2566" s="184"/>
      <c r="Y2566" s="184"/>
      <c r="Z2566" s="184"/>
      <c r="AA2566" s="184"/>
      <c r="AB2566" s="184"/>
      <c r="AC2566" s="184"/>
      <c r="AD2566" s="184"/>
      <c r="AH2566" s="184"/>
      <c r="AI2566" s="184"/>
      <c r="AL2566" s="184"/>
      <c r="AM2566" s="184"/>
      <c r="AP2566" s="184"/>
      <c r="AQ2566" s="184"/>
      <c r="AT2566" s="184"/>
      <c r="AU2566" s="184"/>
      <c r="AX2566" s="184"/>
      <c r="AY2566" s="184"/>
      <c r="BB2566" s="184"/>
      <c r="BC2566" s="184"/>
      <c r="BF2566" s="184"/>
      <c r="BG2566" s="184"/>
      <c r="BJ2566" s="184"/>
      <c r="BK2566" s="184"/>
      <c r="BN2566" s="184"/>
      <c r="BO2566" s="184"/>
      <c r="BR2566" s="184"/>
      <c r="BS2566" s="184"/>
      <c r="BV2566" s="184"/>
      <c r="BW2566" s="184"/>
      <c r="BZ2566" s="184"/>
      <c r="CA2566" s="184"/>
      <c r="CD2566" s="184"/>
      <c r="CE2566" s="184"/>
      <c r="CL2566" s="183"/>
      <c r="CO2566" s="183"/>
      <c r="CP2566" s="183"/>
      <c r="CT2566" s="71"/>
    </row>
    <row r="2567" spans="6:98">
      <c r="F2567" s="183"/>
      <c r="S2567" s="184"/>
      <c r="T2567" s="184"/>
      <c r="U2567" s="184"/>
      <c r="V2567" s="184"/>
      <c r="W2567" s="184"/>
      <c r="X2567" s="184"/>
      <c r="Y2567" s="184"/>
      <c r="Z2567" s="184"/>
      <c r="AA2567" s="184"/>
      <c r="AB2567" s="184"/>
      <c r="AC2567" s="184"/>
      <c r="AD2567" s="184"/>
      <c r="AH2567" s="184"/>
      <c r="AI2567" s="184"/>
      <c r="AL2567" s="184"/>
      <c r="AM2567" s="184"/>
      <c r="AP2567" s="184"/>
      <c r="AQ2567" s="184"/>
      <c r="AT2567" s="184"/>
      <c r="AU2567" s="184"/>
      <c r="AX2567" s="184"/>
      <c r="AY2567" s="184"/>
      <c r="BB2567" s="184"/>
      <c r="BC2567" s="184"/>
      <c r="BF2567" s="184"/>
      <c r="BG2567" s="184"/>
      <c r="BJ2567" s="184"/>
      <c r="BK2567" s="184"/>
      <c r="BN2567" s="184"/>
      <c r="BO2567" s="184"/>
      <c r="BR2567" s="184"/>
      <c r="BS2567" s="184"/>
      <c r="BV2567" s="184"/>
      <c r="BW2567" s="184"/>
      <c r="BZ2567" s="184"/>
      <c r="CA2567" s="184"/>
      <c r="CD2567" s="184"/>
      <c r="CE2567" s="184"/>
      <c r="CL2567" s="183"/>
      <c r="CO2567" s="183"/>
      <c r="CP2567" s="183"/>
      <c r="CT2567" s="71"/>
    </row>
    <row r="2568" spans="6:98">
      <c r="F2568" s="183"/>
      <c r="S2568" s="184"/>
      <c r="T2568" s="184"/>
      <c r="U2568" s="184"/>
      <c r="V2568" s="184"/>
      <c r="W2568" s="184"/>
      <c r="X2568" s="184"/>
      <c r="Y2568" s="184"/>
      <c r="Z2568" s="184"/>
      <c r="AA2568" s="184"/>
      <c r="AB2568" s="184"/>
      <c r="AC2568" s="184"/>
      <c r="AD2568" s="184"/>
      <c r="AH2568" s="184"/>
      <c r="AI2568" s="184"/>
      <c r="AL2568" s="184"/>
      <c r="AM2568" s="184"/>
      <c r="AP2568" s="184"/>
      <c r="AQ2568" s="184"/>
      <c r="AT2568" s="184"/>
      <c r="AU2568" s="184"/>
      <c r="AX2568" s="184"/>
      <c r="AY2568" s="184"/>
      <c r="BB2568" s="184"/>
      <c r="BC2568" s="184"/>
      <c r="BF2568" s="184"/>
      <c r="BG2568" s="184"/>
      <c r="BJ2568" s="184"/>
      <c r="BK2568" s="184"/>
      <c r="BN2568" s="184"/>
      <c r="BO2568" s="184"/>
      <c r="BR2568" s="184"/>
      <c r="BS2568" s="184"/>
      <c r="BV2568" s="184"/>
      <c r="BW2568" s="184"/>
      <c r="BZ2568" s="184"/>
      <c r="CA2568" s="184"/>
      <c r="CD2568" s="184"/>
      <c r="CE2568" s="184"/>
      <c r="CL2568" s="183"/>
      <c r="CO2568" s="183"/>
      <c r="CP2568" s="183"/>
      <c r="CT2568" s="71"/>
    </row>
    <row r="2569" spans="6:98">
      <c r="F2569" s="183"/>
      <c r="S2569" s="184"/>
      <c r="T2569" s="184"/>
      <c r="U2569" s="184"/>
      <c r="V2569" s="184"/>
      <c r="W2569" s="184"/>
      <c r="X2569" s="184"/>
      <c r="Y2569" s="184"/>
      <c r="Z2569" s="184"/>
      <c r="AA2569" s="184"/>
      <c r="AB2569" s="184"/>
      <c r="AC2569" s="184"/>
      <c r="AD2569" s="184"/>
      <c r="AH2569" s="184"/>
      <c r="AI2569" s="184"/>
      <c r="AL2569" s="184"/>
      <c r="AM2569" s="184"/>
      <c r="AP2569" s="184"/>
      <c r="AQ2569" s="184"/>
      <c r="AT2569" s="184"/>
      <c r="AU2569" s="184"/>
      <c r="AX2569" s="184"/>
      <c r="AY2569" s="184"/>
      <c r="BB2569" s="184"/>
      <c r="BC2569" s="184"/>
      <c r="BF2569" s="184"/>
      <c r="BG2569" s="184"/>
      <c r="BJ2569" s="184"/>
      <c r="BK2569" s="184"/>
      <c r="BN2569" s="184"/>
      <c r="BO2569" s="184"/>
      <c r="BR2569" s="184"/>
      <c r="BS2569" s="184"/>
      <c r="BV2569" s="184"/>
      <c r="BW2569" s="184"/>
      <c r="BZ2569" s="184"/>
      <c r="CA2569" s="184"/>
      <c r="CD2569" s="184"/>
      <c r="CE2569" s="184"/>
      <c r="CL2569" s="183"/>
      <c r="CO2569" s="183"/>
      <c r="CP2569" s="183"/>
      <c r="CT2569" s="71"/>
    </row>
    <row r="2570" spans="6:98">
      <c r="F2570" s="183"/>
      <c r="S2570" s="184"/>
      <c r="T2570" s="184"/>
      <c r="U2570" s="184"/>
      <c r="V2570" s="184"/>
      <c r="W2570" s="184"/>
      <c r="X2570" s="184"/>
      <c r="Y2570" s="184"/>
      <c r="Z2570" s="184"/>
      <c r="AA2570" s="184"/>
      <c r="AB2570" s="184"/>
      <c r="AC2570" s="184"/>
      <c r="AD2570" s="184"/>
      <c r="AH2570" s="184"/>
      <c r="AI2570" s="184"/>
      <c r="AL2570" s="184"/>
      <c r="AM2570" s="184"/>
      <c r="AP2570" s="184"/>
      <c r="AQ2570" s="184"/>
      <c r="AT2570" s="184"/>
      <c r="AU2570" s="184"/>
      <c r="AX2570" s="184"/>
      <c r="AY2570" s="184"/>
      <c r="BB2570" s="184"/>
      <c r="BC2570" s="184"/>
      <c r="BF2570" s="184"/>
      <c r="BG2570" s="184"/>
      <c r="BJ2570" s="184"/>
      <c r="BK2570" s="184"/>
      <c r="BN2570" s="184"/>
      <c r="BO2570" s="184"/>
      <c r="BR2570" s="184"/>
      <c r="BS2570" s="184"/>
      <c r="BV2570" s="184"/>
      <c r="BW2570" s="184"/>
      <c r="BZ2570" s="184"/>
      <c r="CA2570" s="184"/>
      <c r="CD2570" s="184"/>
      <c r="CE2570" s="184"/>
      <c r="CL2570" s="183"/>
      <c r="CO2570" s="183"/>
      <c r="CP2570" s="183"/>
      <c r="CT2570" s="71"/>
    </row>
    <row r="2571" spans="6:98">
      <c r="F2571" s="183"/>
      <c r="S2571" s="184"/>
      <c r="T2571" s="184"/>
      <c r="U2571" s="184"/>
      <c r="V2571" s="184"/>
      <c r="W2571" s="184"/>
      <c r="X2571" s="184"/>
      <c r="Y2571" s="184"/>
      <c r="Z2571" s="184"/>
      <c r="AA2571" s="184"/>
      <c r="AB2571" s="184"/>
      <c r="AC2571" s="184"/>
      <c r="AD2571" s="184"/>
      <c r="AH2571" s="184"/>
      <c r="AI2571" s="184"/>
      <c r="AL2571" s="184"/>
      <c r="AM2571" s="184"/>
      <c r="AP2571" s="184"/>
      <c r="AQ2571" s="184"/>
      <c r="AT2571" s="184"/>
      <c r="AU2571" s="184"/>
      <c r="AX2571" s="184"/>
      <c r="AY2571" s="184"/>
      <c r="BB2571" s="184"/>
      <c r="BC2571" s="184"/>
      <c r="BF2571" s="184"/>
      <c r="BG2571" s="184"/>
      <c r="BJ2571" s="184"/>
      <c r="BK2571" s="184"/>
      <c r="BN2571" s="184"/>
      <c r="BO2571" s="184"/>
      <c r="BR2571" s="184"/>
      <c r="BS2571" s="184"/>
      <c r="BV2571" s="184"/>
      <c r="BW2571" s="184"/>
      <c r="BZ2571" s="184"/>
      <c r="CA2571" s="184"/>
      <c r="CD2571" s="184"/>
      <c r="CE2571" s="184"/>
      <c r="CL2571" s="183"/>
      <c r="CO2571" s="183"/>
      <c r="CP2571" s="183"/>
      <c r="CT2571" s="71"/>
    </row>
    <row r="2572" spans="6:98">
      <c r="F2572" s="183"/>
      <c r="S2572" s="184"/>
      <c r="T2572" s="184"/>
      <c r="U2572" s="184"/>
      <c r="V2572" s="184"/>
      <c r="W2572" s="184"/>
      <c r="X2572" s="184"/>
      <c r="Y2572" s="184"/>
      <c r="Z2572" s="184"/>
      <c r="AA2572" s="184"/>
      <c r="AB2572" s="184"/>
      <c r="AC2572" s="184"/>
      <c r="AD2572" s="184"/>
      <c r="AH2572" s="184"/>
      <c r="AI2572" s="184"/>
      <c r="AL2572" s="184"/>
      <c r="AM2572" s="184"/>
      <c r="AP2572" s="184"/>
      <c r="AQ2572" s="184"/>
      <c r="AT2572" s="184"/>
      <c r="AU2572" s="184"/>
      <c r="AX2572" s="184"/>
      <c r="AY2572" s="184"/>
      <c r="BB2572" s="184"/>
      <c r="BC2572" s="184"/>
      <c r="BF2572" s="184"/>
      <c r="BG2572" s="184"/>
      <c r="BJ2572" s="184"/>
      <c r="BK2572" s="184"/>
      <c r="BN2572" s="184"/>
      <c r="BO2572" s="184"/>
      <c r="BR2572" s="184"/>
      <c r="BS2572" s="184"/>
      <c r="BV2572" s="184"/>
      <c r="BW2572" s="184"/>
      <c r="BZ2572" s="184"/>
      <c r="CA2572" s="184"/>
      <c r="CD2572" s="184"/>
      <c r="CE2572" s="184"/>
      <c r="CL2572" s="183"/>
      <c r="CO2572" s="183"/>
      <c r="CP2572" s="183"/>
      <c r="CT2572" s="71"/>
    </row>
    <row r="2573" spans="6:98">
      <c r="F2573" s="183"/>
      <c r="S2573" s="184"/>
      <c r="T2573" s="184"/>
      <c r="U2573" s="184"/>
      <c r="V2573" s="184"/>
      <c r="W2573" s="184"/>
      <c r="X2573" s="184"/>
      <c r="Y2573" s="184"/>
      <c r="Z2573" s="184"/>
      <c r="AA2573" s="184"/>
      <c r="AB2573" s="184"/>
      <c r="AC2573" s="184"/>
      <c r="AD2573" s="184"/>
      <c r="AH2573" s="184"/>
      <c r="AI2573" s="184"/>
      <c r="AL2573" s="184"/>
      <c r="AM2573" s="184"/>
      <c r="AP2573" s="184"/>
      <c r="AQ2573" s="184"/>
      <c r="AT2573" s="184"/>
      <c r="AU2573" s="184"/>
      <c r="AX2573" s="184"/>
      <c r="AY2573" s="184"/>
      <c r="BB2573" s="184"/>
      <c r="BC2573" s="184"/>
      <c r="BF2573" s="184"/>
      <c r="BG2573" s="184"/>
      <c r="BJ2573" s="184"/>
      <c r="BK2573" s="184"/>
      <c r="BN2573" s="184"/>
      <c r="BO2573" s="184"/>
      <c r="BR2573" s="184"/>
      <c r="BS2573" s="184"/>
      <c r="BV2573" s="184"/>
      <c r="BW2573" s="184"/>
      <c r="BZ2573" s="184"/>
      <c r="CA2573" s="184"/>
      <c r="CD2573" s="184"/>
      <c r="CE2573" s="184"/>
      <c r="CL2573" s="183"/>
      <c r="CO2573" s="183"/>
      <c r="CP2573" s="183"/>
      <c r="CT2573" s="71"/>
    </row>
    <row r="2574" spans="6:98">
      <c r="F2574" s="183"/>
      <c r="S2574" s="184"/>
      <c r="T2574" s="184"/>
      <c r="U2574" s="184"/>
      <c r="V2574" s="184"/>
      <c r="W2574" s="184"/>
      <c r="X2574" s="184"/>
      <c r="Y2574" s="184"/>
      <c r="Z2574" s="184"/>
      <c r="AA2574" s="184"/>
      <c r="AB2574" s="184"/>
      <c r="AC2574" s="184"/>
      <c r="AD2574" s="184"/>
      <c r="AH2574" s="184"/>
      <c r="AI2574" s="184"/>
      <c r="AL2574" s="184"/>
      <c r="AM2574" s="184"/>
      <c r="AP2574" s="184"/>
      <c r="AQ2574" s="184"/>
      <c r="AT2574" s="184"/>
      <c r="AU2574" s="184"/>
      <c r="AX2574" s="184"/>
      <c r="AY2574" s="184"/>
      <c r="BB2574" s="184"/>
      <c r="BC2574" s="184"/>
      <c r="BF2574" s="184"/>
      <c r="BG2574" s="184"/>
      <c r="BJ2574" s="184"/>
      <c r="BK2574" s="184"/>
      <c r="BN2574" s="184"/>
      <c r="BO2574" s="184"/>
      <c r="BR2574" s="184"/>
      <c r="BS2574" s="184"/>
      <c r="BV2574" s="184"/>
      <c r="BW2574" s="184"/>
      <c r="BZ2574" s="184"/>
      <c r="CA2574" s="184"/>
      <c r="CD2574" s="184"/>
      <c r="CE2574" s="184"/>
      <c r="CL2574" s="183"/>
      <c r="CO2574" s="183"/>
      <c r="CP2574" s="183"/>
      <c r="CT2574" s="71"/>
    </row>
    <row r="2575" spans="6:98">
      <c r="F2575" s="183"/>
      <c r="S2575" s="184"/>
      <c r="T2575" s="184"/>
      <c r="U2575" s="184"/>
      <c r="V2575" s="184"/>
      <c r="W2575" s="184"/>
      <c r="X2575" s="184"/>
      <c r="Y2575" s="184"/>
      <c r="Z2575" s="184"/>
      <c r="AA2575" s="184"/>
      <c r="AB2575" s="184"/>
      <c r="AC2575" s="184"/>
      <c r="AD2575" s="184"/>
      <c r="AH2575" s="184"/>
      <c r="AI2575" s="184"/>
      <c r="AL2575" s="184"/>
      <c r="AM2575" s="184"/>
      <c r="AP2575" s="184"/>
      <c r="AQ2575" s="184"/>
      <c r="AT2575" s="184"/>
      <c r="AU2575" s="184"/>
      <c r="AX2575" s="184"/>
      <c r="AY2575" s="184"/>
      <c r="BB2575" s="184"/>
      <c r="BC2575" s="184"/>
      <c r="BF2575" s="184"/>
      <c r="BG2575" s="184"/>
      <c r="BJ2575" s="184"/>
      <c r="BK2575" s="184"/>
      <c r="BN2575" s="184"/>
      <c r="BO2575" s="184"/>
      <c r="BR2575" s="184"/>
      <c r="BS2575" s="184"/>
      <c r="BV2575" s="184"/>
      <c r="BW2575" s="184"/>
      <c r="BZ2575" s="184"/>
      <c r="CA2575" s="184"/>
      <c r="CD2575" s="184"/>
      <c r="CE2575" s="184"/>
      <c r="CL2575" s="183"/>
      <c r="CO2575" s="183"/>
      <c r="CP2575" s="183"/>
      <c r="CT2575" s="71"/>
    </row>
    <row r="2576" spans="6:98">
      <c r="F2576" s="183"/>
      <c r="S2576" s="184"/>
      <c r="T2576" s="184"/>
      <c r="U2576" s="184"/>
      <c r="V2576" s="184"/>
      <c r="W2576" s="184"/>
      <c r="X2576" s="184"/>
      <c r="Y2576" s="184"/>
      <c r="Z2576" s="184"/>
      <c r="AA2576" s="184"/>
      <c r="AB2576" s="184"/>
      <c r="AC2576" s="184"/>
      <c r="AD2576" s="184"/>
      <c r="AH2576" s="184"/>
      <c r="AI2576" s="184"/>
      <c r="AL2576" s="184"/>
      <c r="AM2576" s="184"/>
      <c r="AP2576" s="184"/>
      <c r="AQ2576" s="184"/>
      <c r="AT2576" s="184"/>
      <c r="AU2576" s="184"/>
      <c r="AX2576" s="184"/>
      <c r="AY2576" s="184"/>
      <c r="BB2576" s="184"/>
      <c r="BC2576" s="184"/>
      <c r="BF2576" s="184"/>
      <c r="BG2576" s="184"/>
      <c r="BJ2576" s="184"/>
      <c r="BK2576" s="184"/>
      <c r="BN2576" s="184"/>
      <c r="BO2576" s="184"/>
      <c r="BR2576" s="184"/>
      <c r="BS2576" s="184"/>
      <c r="BV2576" s="184"/>
      <c r="BW2576" s="184"/>
      <c r="BZ2576" s="184"/>
      <c r="CA2576" s="184"/>
      <c r="CD2576" s="184"/>
      <c r="CE2576" s="184"/>
      <c r="CL2576" s="183"/>
      <c r="CO2576" s="183"/>
      <c r="CP2576" s="183"/>
      <c r="CT2576" s="71"/>
    </row>
    <row r="2577" spans="6:98">
      <c r="F2577" s="183"/>
      <c r="S2577" s="184"/>
      <c r="T2577" s="184"/>
      <c r="U2577" s="184"/>
      <c r="V2577" s="184"/>
      <c r="W2577" s="184"/>
      <c r="X2577" s="184"/>
      <c r="Y2577" s="184"/>
      <c r="Z2577" s="184"/>
      <c r="AA2577" s="184"/>
      <c r="AB2577" s="184"/>
      <c r="AC2577" s="184"/>
      <c r="AD2577" s="184"/>
      <c r="AH2577" s="184"/>
      <c r="AI2577" s="184"/>
      <c r="AL2577" s="184"/>
      <c r="AM2577" s="184"/>
      <c r="AP2577" s="184"/>
      <c r="AQ2577" s="184"/>
      <c r="AT2577" s="184"/>
      <c r="AU2577" s="184"/>
      <c r="AX2577" s="184"/>
      <c r="AY2577" s="184"/>
      <c r="BB2577" s="184"/>
      <c r="BC2577" s="184"/>
      <c r="BF2577" s="184"/>
      <c r="BG2577" s="184"/>
      <c r="BJ2577" s="184"/>
      <c r="BK2577" s="184"/>
      <c r="BN2577" s="184"/>
      <c r="BO2577" s="184"/>
      <c r="BR2577" s="184"/>
      <c r="BS2577" s="184"/>
      <c r="BV2577" s="184"/>
      <c r="BW2577" s="184"/>
      <c r="BZ2577" s="184"/>
      <c r="CA2577" s="184"/>
      <c r="CD2577" s="184"/>
      <c r="CE2577" s="184"/>
      <c r="CL2577" s="183"/>
      <c r="CO2577" s="183"/>
      <c r="CP2577" s="183"/>
      <c r="CT2577" s="71"/>
    </row>
    <row r="2578" spans="6:98">
      <c r="F2578" s="183"/>
      <c r="S2578" s="184"/>
      <c r="T2578" s="184"/>
      <c r="U2578" s="184"/>
      <c r="V2578" s="184"/>
      <c r="W2578" s="184"/>
      <c r="X2578" s="184"/>
      <c r="Y2578" s="184"/>
      <c r="Z2578" s="184"/>
      <c r="AA2578" s="184"/>
      <c r="AB2578" s="184"/>
      <c r="AC2578" s="184"/>
      <c r="AD2578" s="184"/>
      <c r="AH2578" s="184"/>
      <c r="AI2578" s="184"/>
      <c r="AL2578" s="184"/>
      <c r="AM2578" s="184"/>
      <c r="AP2578" s="184"/>
      <c r="AQ2578" s="184"/>
      <c r="AT2578" s="184"/>
      <c r="AU2578" s="184"/>
      <c r="AX2578" s="184"/>
      <c r="AY2578" s="184"/>
      <c r="BB2578" s="184"/>
      <c r="BC2578" s="184"/>
      <c r="BF2578" s="184"/>
      <c r="BG2578" s="184"/>
      <c r="BJ2578" s="184"/>
      <c r="BK2578" s="184"/>
      <c r="BN2578" s="184"/>
      <c r="BO2578" s="184"/>
      <c r="BR2578" s="184"/>
      <c r="BS2578" s="184"/>
      <c r="BV2578" s="184"/>
      <c r="BW2578" s="184"/>
      <c r="BZ2578" s="184"/>
      <c r="CA2578" s="184"/>
      <c r="CD2578" s="184"/>
      <c r="CE2578" s="184"/>
      <c r="CL2578" s="183"/>
      <c r="CO2578" s="183"/>
      <c r="CP2578" s="183"/>
      <c r="CT2578" s="71"/>
    </row>
    <row r="2579" spans="6:98">
      <c r="F2579" s="183"/>
      <c r="S2579" s="184"/>
      <c r="T2579" s="184"/>
      <c r="U2579" s="184"/>
      <c r="V2579" s="184"/>
      <c r="W2579" s="184"/>
      <c r="X2579" s="184"/>
      <c r="Y2579" s="184"/>
      <c r="Z2579" s="184"/>
      <c r="AA2579" s="184"/>
      <c r="AB2579" s="184"/>
      <c r="AC2579" s="184"/>
      <c r="AD2579" s="184"/>
      <c r="AH2579" s="184"/>
      <c r="AI2579" s="184"/>
      <c r="AL2579" s="184"/>
      <c r="AM2579" s="184"/>
      <c r="AP2579" s="184"/>
      <c r="AQ2579" s="184"/>
      <c r="AT2579" s="184"/>
      <c r="AU2579" s="184"/>
      <c r="AX2579" s="184"/>
      <c r="AY2579" s="184"/>
      <c r="BB2579" s="184"/>
      <c r="BC2579" s="184"/>
      <c r="BF2579" s="184"/>
      <c r="BG2579" s="184"/>
      <c r="BJ2579" s="184"/>
      <c r="BK2579" s="184"/>
      <c r="BN2579" s="184"/>
      <c r="BO2579" s="184"/>
      <c r="BR2579" s="184"/>
      <c r="BS2579" s="184"/>
      <c r="BV2579" s="184"/>
      <c r="BW2579" s="184"/>
      <c r="BZ2579" s="184"/>
      <c r="CA2579" s="184"/>
      <c r="CD2579" s="184"/>
      <c r="CE2579" s="184"/>
      <c r="CL2579" s="183"/>
      <c r="CO2579" s="183"/>
      <c r="CP2579" s="183"/>
      <c r="CT2579" s="71"/>
    </row>
    <row r="2580" spans="6:98">
      <c r="F2580" s="183"/>
      <c r="S2580" s="184"/>
      <c r="T2580" s="184"/>
      <c r="U2580" s="184"/>
      <c r="V2580" s="184"/>
      <c r="W2580" s="184"/>
      <c r="X2580" s="184"/>
      <c r="Y2580" s="184"/>
      <c r="Z2580" s="184"/>
      <c r="AA2580" s="184"/>
      <c r="AB2580" s="184"/>
      <c r="AC2580" s="184"/>
      <c r="AD2580" s="184"/>
      <c r="AH2580" s="184"/>
      <c r="AI2580" s="184"/>
      <c r="AL2580" s="184"/>
      <c r="AM2580" s="184"/>
      <c r="AP2580" s="184"/>
      <c r="AQ2580" s="184"/>
      <c r="AT2580" s="184"/>
      <c r="AU2580" s="184"/>
      <c r="AX2580" s="184"/>
      <c r="AY2580" s="184"/>
      <c r="BB2580" s="184"/>
      <c r="BC2580" s="184"/>
      <c r="BF2580" s="184"/>
      <c r="BG2580" s="184"/>
      <c r="BJ2580" s="184"/>
      <c r="BK2580" s="184"/>
      <c r="BN2580" s="184"/>
      <c r="BO2580" s="184"/>
      <c r="BR2580" s="184"/>
      <c r="BS2580" s="184"/>
      <c r="BV2580" s="184"/>
      <c r="BW2580" s="184"/>
      <c r="BZ2580" s="184"/>
      <c r="CA2580" s="184"/>
      <c r="CD2580" s="184"/>
      <c r="CE2580" s="184"/>
      <c r="CL2580" s="183"/>
      <c r="CO2580" s="183"/>
      <c r="CP2580" s="183"/>
      <c r="CT2580" s="71"/>
    </row>
    <row r="2581" spans="6:98">
      <c r="F2581" s="183"/>
      <c r="S2581" s="184"/>
      <c r="T2581" s="184"/>
      <c r="U2581" s="184"/>
      <c r="V2581" s="184"/>
      <c r="W2581" s="184"/>
      <c r="X2581" s="184"/>
      <c r="Y2581" s="184"/>
      <c r="Z2581" s="184"/>
      <c r="AA2581" s="184"/>
      <c r="AB2581" s="184"/>
      <c r="AC2581" s="184"/>
      <c r="AD2581" s="184"/>
      <c r="AH2581" s="184"/>
      <c r="AI2581" s="184"/>
      <c r="AL2581" s="184"/>
      <c r="AM2581" s="184"/>
      <c r="AP2581" s="184"/>
      <c r="AQ2581" s="184"/>
      <c r="AT2581" s="184"/>
      <c r="AU2581" s="184"/>
      <c r="AX2581" s="184"/>
      <c r="AY2581" s="184"/>
      <c r="BB2581" s="184"/>
      <c r="BC2581" s="184"/>
      <c r="BF2581" s="184"/>
      <c r="BG2581" s="184"/>
      <c r="BJ2581" s="184"/>
      <c r="BK2581" s="184"/>
      <c r="BN2581" s="184"/>
      <c r="BO2581" s="184"/>
      <c r="BR2581" s="184"/>
      <c r="BS2581" s="184"/>
      <c r="BV2581" s="184"/>
      <c r="BW2581" s="184"/>
      <c r="BZ2581" s="184"/>
      <c r="CA2581" s="184"/>
      <c r="CD2581" s="184"/>
      <c r="CE2581" s="184"/>
      <c r="CL2581" s="183"/>
      <c r="CO2581" s="183"/>
      <c r="CP2581" s="183"/>
      <c r="CT2581" s="71"/>
    </row>
    <row r="2582" spans="6:98">
      <c r="F2582" s="183"/>
      <c r="S2582" s="184"/>
      <c r="T2582" s="184"/>
      <c r="U2582" s="184"/>
      <c r="V2582" s="184"/>
      <c r="W2582" s="184"/>
      <c r="X2582" s="184"/>
      <c r="Y2582" s="184"/>
      <c r="Z2582" s="184"/>
      <c r="AA2582" s="184"/>
      <c r="AB2582" s="184"/>
      <c r="AC2582" s="184"/>
      <c r="AD2582" s="184"/>
      <c r="AH2582" s="184"/>
      <c r="AI2582" s="184"/>
      <c r="AL2582" s="184"/>
      <c r="AM2582" s="184"/>
      <c r="AP2582" s="184"/>
      <c r="AQ2582" s="184"/>
      <c r="AT2582" s="184"/>
      <c r="AU2582" s="184"/>
      <c r="AX2582" s="184"/>
      <c r="AY2582" s="184"/>
      <c r="BB2582" s="184"/>
      <c r="BC2582" s="184"/>
      <c r="BF2582" s="184"/>
      <c r="BG2582" s="184"/>
      <c r="BJ2582" s="184"/>
      <c r="BK2582" s="184"/>
      <c r="BN2582" s="184"/>
      <c r="BO2582" s="184"/>
      <c r="BR2582" s="184"/>
      <c r="BS2582" s="184"/>
      <c r="BV2582" s="184"/>
      <c r="BW2582" s="184"/>
      <c r="BZ2582" s="184"/>
      <c r="CA2582" s="184"/>
      <c r="CD2582" s="184"/>
      <c r="CE2582" s="184"/>
      <c r="CL2582" s="183"/>
      <c r="CO2582" s="183"/>
      <c r="CP2582" s="183"/>
      <c r="CT2582" s="71"/>
    </row>
    <row r="2583" spans="6:98">
      <c r="F2583" s="183"/>
      <c r="S2583" s="184"/>
      <c r="T2583" s="184"/>
      <c r="U2583" s="184"/>
      <c r="V2583" s="184"/>
      <c r="W2583" s="184"/>
      <c r="X2583" s="184"/>
      <c r="Y2583" s="184"/>
      <c r="Z2583" s="184"/>
      <c r="AA2583" s="184"/>
      <c r="AB2583" s="184"/>
      <c r="AC2583" s="184"/>
      <c r="AD2583" s="184"/>
      <c r="AH2583" s="184"/>
      <c r="AI2583" s="184"/>
      <c r="AL2583" s="184"/>
      <c r="AM2583" s="184"/>
      <c r="AP2583" s="184"/>
      <c r="AQ2583" s="184"/>
      <c r="AT2583" s="184"/>
      <c r="AU2583" s="184"/>
      <c r="AX2583" s="184"/>
      <c r="AY2583" s="184"/>
      <c r="BB2583" s="184"/>
      <c r="BC2583" s="184"/>
      <c r="BF2583" s="184"/>
      <c r="BG2583" s="184"/>
      <c r="BJ2583" s="184"/>
      <c r="BK2583" s="184"/>
      <c r="BN2583" s="184"/>
      <c r="BO2583" s="184"/>
      <c r="BR2583" s="184"/>
      <c r="BS2583" s="184"/>
      <c r="BV2583" s="184"/>
      <c r="BW2583" s="184"/>
      <c r="BZ2583" s="184"/>
      <c r="CA2583" s="184"/>
      <c r="CD2583" s="184"/>
      <c r="CE2583" s="184"/>
      <c r="CL2583" s="183"/>
      <c r="CO2583" s="183"/>
      <c r="CP2583" s="183"/>
      <c r="CT2583" s="71"/>
    </row>
    <row r="2584" spans="6:98">
      <c r="F2584" s="183"/>
      <c r="S2584" s="184"/>
      <c r="T2584" s="184"/>
      <c r="U2584" s="184"/>
      <c r="V2584" s="184"/>
      <c r="W2584" s="184"/>
      <c r="X2584" s="184"/>
      <c r="Y2584" s="184"/>
      <c r="Z2584" s="184"/>
      <c r="AA2584" s="184"/>
      <c r="AB2584" s="184"/>
      <c r="AC2584" s="184"/>
      <c r="AD2584" s="184"/>
      <c r="AH2584" s="184"/>
      <c r="AI2584" s="184"/>
      <c r="AL2584" s="184"/>
      <c r="AM2584" s="184"/>
      <c r="AP2584" s="184"/>
      <c r="AQ2584" s="184"/>
      <c r="AT2584" s="184"/>
      <c r="AU2584" s="184"/>
      <c r="AX2584" s="184"/>
      <c r="AY2584" s="184"/>
      <c r="BB2584" s="184"/>
      <c r="BC2584" s="184"/>
      <c r="BF2584" s="184"/>
      <c r="BG2584" s="184"/>
      <c r="BJ2584" s="184"/>
      <c r="BK2584" s="184"/>
      <c r="BN2584" s="184"/>
      <c r="BO2584" s="184"/>
      <c r="BR2584" s="184"/>
      <c r="BS2584" s="184"/>
      <c r="BV2584" s="184"/>
      <c r="BW2584" s="184"/>
      <c r="BZ2584" s="184"/>
      <c r="CA2584" s="184"/>
      <c r="CD2584" s="184"/>
      <c r="CE2584" s="184"/>
      <c r="CL2584" s="183"/>
      <c r="CO2584" s="183"/>
      <c r="CP2584" s="183"/>
      <c r="CT2584" s="71"/>
    </row>
    <row r="2585" spans="6:98">
      <c r="F2585" s="183"/>
      <c r="S2585" s="184"/>
      <c r="T2585" s="184"/>
      <c r="U2585" s="184"/>
      <c r="V2585" s="184"/>
      <c r="W2585" s="184"/>
      <c r="X2585" s="184"/>
      <c r="Y2585" s="184"/>
      <c r="Z2585" s="184"/>
      <c r="AA2585" s="184"/>
      <c r="AB2585" s="184"/>
      <c r="AC2585" s="184"/>
      <c r="AD2585" s="184"/>
      <c r="AH2585" s="184"/>
      <c r="AI2585" s="184"/>
      <c r="AL2585" s="184"/>
      <c r="AM2585" s="184"/>
      <c r="AP2585" s="184"/>
      <c r="AQ2585" s="184"/>
      <c r="AT2585" s="184"/>
      <c r="AU2585" s="184"/>
      <c r="AX2585" s="184"/>
      <c r="AY2585" s="184"/>
      <c r="BB2585" s="184"/>
      <c r="BC2585" s="184"/>
      <c r="BF2585" s="184"/>
      <c r="BG2585" s="184"/>
      <c r="BJ2585" s="184"/>
      <c r="BK2585" s="184"/>
      <c r="BN2585" s="184"/>
      <c r="BO2585" s="184"/>
      <c r="BR2585" s="184"/>
      <c r="BS2585" s="184"/>
      <c r="BV2585" s="184"/>
      <c r="BW2585" s="184"/>
      <c r="BZ2585" s="184"/>
      <c r="CA2585" s="184"/>
      <c r="CD2585" s="184"/>
      <c r="CE2585" s="184"/>
      <c r="CL2585" s="183"/>
      <c r="CO2585" s="183"/>
      <c r="CP2585" s="183"/>
      <c r="CT2585" s="71"/>
    </row>
    <row r="2586" spans="6:98">
      <c r="F2586" s="183"/>
      <c r="S2586" s="184"/>
      <c r="T2586" s="184"/>
      <c r="U2586" s="184"/>
      <c r="V2586" s="184"/>
      <c r="W2586" s="184"/>
      <c r="X2586" s="184"/>
      <c r="Y2586" s="184"/>
      <c r="Z2586" s="184"/>
      <c r="AA2586" s="184"/>
      <c r="AB2586" s="184"/>
      <c r="AC2586" s="184"/>
      <c r="AD2586" s="184"/>
      <c r="AH2586" s="184"/>
      <c r="AI2586" s="184"/>
      <c r="AL2586" s="184"/>
      <c r="AM2586" s="184"/>
      <c r="AP2586" s="184"/>
      <c r="AQ2586" s="184"/>
      <c r="AT2586" s="184"/>
      <c r="AU2586" s="184"/>
      <c r="AX2586" s="184"/>
      <c r="AY2586" s="184"/>
      <c r="BB2586" s="184"/>
      <c r="BC2586" s="184"/>
      <c r="BF2586" s="184"/>
      <c r="BG2586" s="184"/>
      <c r="BJ2586" s="184"/>
      <c r="BK2586" s="184"/>
      <c r="BN2586" s="184"/>
      <c r="BO2586" s="184"/>
      <c r="BR2586" s="184"/>
      <c r="BS2586" s="184"/>
      <c r="BV2586" s="184"/>
      <c r="BW2586" s="184"/>
      <c r="BZ2586" s="184"/>
      <c r="CA2586" s="184"/>
      <c r="CD2586" s="184"/>
      <c r="CE2586" s="184"/>
      <c r="CL2586" s="183"/>
      <c r="CO2586" s="183"/>
      <c r="CP2586" s="183"/>
      <c r="CT2586" s="71"/>
    </row>
    <row r="2587" spans="6:98">
      <c r="F2587" s="183"/>
      <c r="S2587" s="184"/>
      <c r="T2587" s="184"/>
      <c r="U2587" s="184"/>
      <c r="V2587" s="184"/>
      <c r="W2587" s="184"/>
      <c r="X2587" s="184"/>
      <c r="Y2587" s="184"/>
      <c r="Z2587" s="184"/>
      <c r="AA2587" s="184"/>
      <c r="AB2587" s="184"/>
      <c r="AC2587" s="184"/>
      <c r="AD2587" s="184"/>
      <c r="AH2587" s="184"/>
      <c r="AI2587" s="184"/>
      <c r="AL2587" s="184"/>
      <c r="AM2587" s="184"/>
      <c r="AP2587" s="184"/>
      <c r="AQ2587" s="184"/>
      <c r="AT2587" s="184"/>
      <c r="AU2587" s="184"/>
      <c r="AX2587" s="184"/>
      <c r="AY2587" s="184"/>
      <c r="BB2587" s="184"/>
      <c r="BC2587" s="184"/>
      <c r="BF2587" s="184"/>
      <c r="BG2587" s="184"/>
      <c r="BJ2587" s="184"/>
      <c r="BK2587" s="184"/>
      <c r="BN2587" s="184"/>
      <c r="BO2587" s="184"/>
      <c r="BR2587" s="184"/>
      <c r="BS2587" s="184"/>
      <c r="BV2587" s="184"/>
      <c r="BW2587" s="184"/>
      <c r="BZ2587" s="184"/>
      <c r="CA2587" s="184"/>
      <c r="CD2587" s="184"/>
      <c r="CE2587" s="184"/>
      <c r="CL2587" s="183"/>
      <c r="CO2587" s="183"/>
      <c r="CP2587" s="183"/>
      <c r="CT2587" s="71"/>
    </row>
    <row r="2588" spans="6:98">
      <c r="F2588" s="183"/>
      <c r="S2588" s="184"/>
      <c r="T2588" s="184"/>
      <c r="U2588" s="184"/>
      <c r="V2588" s="184"/>
      <c r="W2588" s="184"/>
      <c r="X2588" s="184"/>
      <c r="Y2588" s="184"/>
      <c r="Z2588" s="184"/>
      <c r="AA2588" s="184"/>
      <c r="AB2588" s="184"/>
      <c r="AC2588" s="184"/>
      <c r="AD2588" s="184"/>
      <c r="AH2588" s="184"/>
      <c r="AI2588" s="184"/>
      <c r="AL2588" s="184"/>
      <c r="AM2588" s="184"/>
      <c r="AP2588" s="184"/>
      <c r="AQ2588" s="184"/>
      <c r="AT2588" s="184"/>
      <c r="AU2588" s="184"/>
      <c r="AX2588" s="184"/>
      <c r="AY2588" s="184"/>
      <c r="BB2588" s="184"/>
      <c r="BC2588" s="184"/>
      <c r="BF2588" s="184"/>
      <c r="BG2588" s="184"/>
      <c r="BJ2588" s="184"/>
      <c r="BK2588" s="184"/>
      <c r="BN2588" s="184"/>
      <c r="BO2588" s="184"/>
      <c r="BR2588" s="184"/>
      <c r="BS2588" s="184"/>
      <c r="BV2588" s="184"/>
      <c r="BW2588" s="184"/>
      <c r="BZ2588" s="184"/>
      <c r="CA2588" s="184"/>
      <c r="CD2588" s="184"/>
      <c r="CE2588" s="184"/>
      <c r="CL2588" s="183"/>
      <c r="CO2588" s="183"/>
      <c r="CP2588" s="183"/>
      <c r="CT2588" s="71"/>
    </row>
    <row r="2589" spans="6:98">
      <c r="F2589" s="183"/>
      <c r="S2589" s="184"/>
      <c r="T2589" s="184"/>
      <c r="U2589" s="184"/>
      <c r="V2589" s="184"/>
      <c r="W2589" s="184"/>
      <c r="X2589" s="184"/>
      <c r="Y2589" s="184"/>
      <c r="Z2589" s="184"/>
      <c r="AA2589" s="184"/>
      <c r="AB2589" s="184"/>
      <c r="AC2589" s="184"/>
      <c r="AD2589" s="184"/>
      <c r="AH2589" s="184"/>
      <c r="AI2589" s="184"/>
      <c r="AL2589" s="184"/>
      <c r="AM2589" s="184"/>
      <c r="AP2589" s="184"/>
      <c r="AQ2589" s="184"/>
      <c r="AT2589" s="184"/>
      <c r="AU2589" s="184"/>
      <c r="AX2589" s="184"/>
      <c r="AY2589" s="184"/>
      <c r="BB2589" s="184"/>
      <c r="BC2589" s="184"/>
      <c r="BF2589" s="184"/>
      <c r="BG2589" s="184"/>
      <c r="BJ2589" s="184"/>
      <c r="BK2589" s="184"/>
      <c r="BN2589" s="184"/>
      <c r="BO2589" s="184"/>
      <c r="BR2589" s="184"/>
      <c r="BS2589" s="184"/>
      <c r="BV2589" s="184"/>
      <c r="BW2589" s="184"/>
      <c r="BZ2589" s="184"/>
      <c r="CA2589" s="184"/>
      <c r="CD2589" s="184"/>
      <c r="CE2589" s="184"/>
      <c r="CL2589" s="183"/>
      <c r="CO2589" s="183"/>
      <c r="CP2589" s="183"/>
      <c r="CT2589" s="71"/>
    </row>
    <row r="2590" spans="6:98">
      <c r="F2590" s="183"/>
      <c r="S2590" s="184"/>
      <c r="T2590" s="184"/>
      <c r="U2590" s="184"/>
      <c r="V2590" s="184"/>
      <c r="W2590" s="184"/>
      <c r="X2590" s="184"/>
      <c r="Y2590" s="184"/>
      <c r="Z2590" s="184"/>
      <c r="AA2590" s="184"/>
      <c r="AB2590" s="184"/>
      <c r="AC2590" s="184"/>
      <c r="AD2590" s="184"/>
      <c r="AH2590" s="184"/>
      <c r="AI2590" s="184"/>
      <c r="AL2590" s="184"/>
      <c r="AM2590" s="184"/>
      <c r="AP2590" s="184"/>
      <c r="AQ2590" s="184"/>
      <c r="AT2590" s="184"/>
      <c r="AU2590" s="184"/>
      <c r="AX2590" s="184"/>
      <c r="AY2590" s="184"/>
      <c r="BB2590" s="184"/>
      <c r="BC2590" s="184"/>
      <c r="BF2590" s="184"/>
      <c r="BG2590" s="184"/>
      <c r="BJ2590" s="184"/>
      <c r="BK2590" s="184"/>
      <c r="BN2590" s="184"/>
      <c r="BO2590" s="184"/>
      <c r="BR2590" s="184"/>
      <c r="BS2590" s="184"/>
      <c r="BV2590" s="184"/>
      <c r="BW2590" s="184"/>
      <c r="BZ2590" s="184"/>
      <c r="CA2590" s="184"/>
      <c r="CD2590" s="184"/>
      <c r="CE2590" s="184"/>
      <c r="CL2590" s="183"/>
      <c r="CO2590" s="183"/>
      <c r="CP2590" s="183"/>
      <c r="CT2590" s="71"/>
    </row>
    <row r="2591" spans="6:98">
      <c r="F2591" s="183"/>
      <c r="S2591" s="184"/>
      <c r="T2591" s="184"/>
      <c r="U2591" s="184"/>
      <c r="V2591" s="184"/>
      <c r="W2591" s="184"/>
      <c r="X2591" s="184"/>
      <c r="Y2591" s="184"/>
      <c r="Z2591" s="184"/>
      <c r="AA2591" s="184"/>
      <c r="AB2591" s="184"/>
      <c r="AC2591" s="184"/>
      <c r="AD2591" s="184"/>
      <c r="AH2591" s="184"/>
      <c r="AI2591" s="184"/>
      <c r="AL2591" s="184"/>
      <c r="AM2591" s="184"/>
      <c r="AP2591" s="184"/>
      <c r="AQ2591" s="184"/>
      <c r="AT2591" s="184"/>
      <c r="AU2591" s="184"/>
      <c r="AX2591" s="184"/>
      <c r="AY2591" s="184"/>
      <c r="BB2591" s="184"/>
      <c r="BC2591" s="184"/>
      <c r="BF2591" s="184"/>
      <c r="BG2591" s="184"/>
      <c r="BJ2591" s="184"/>
      <c r="BK2591" s="184"/>
      <c r="BN2591" s="184"/>
      <c r="BO2591" s="184"/>
      <c r="BR2591" s="184"/>
      <c r="BS2591" s="184"/>
      <c r="BV2591" s="184"/>
      <c r="BW2591" s="184"/>
      <c r="BZ2591" s="184"/>
      <c r="CA2591" s="184"/>
      <c r="CD2591" s="184"/>
      <c r="CE2591" s="184"/>
      <c r="CL2591" s="183"/>
      <c r="CO2591" s="183"/>
      <c r="CP2591" s="183"/>
      <c r="CT2591" s="71"/>
    </row>
    <row r="2592" spans="6:98">
      <c r="F2592" s="183"/>
      <c r="S2592" s="184"/>
      <c r="T2592" s="184"/>
      <c r="U2592" s="184"/>
      <c r="V2592" s="184"/>
      <c r="W2592" s="184"/>
      <c r="X2592" s="184"/>
      <c r="Y2592" s="184"/>
      <c r="Z2592" s="184"/>
      <c r="AA2592" s="184"/>
      <c r="AB2592" s="184"/>
      <c r="AC2592" s="184"/>
      <c r="AD2592" s="184"/>
      <c r="AH2592" s="184"/>
      <c r="AI2592" s="184"/>
      <c r="AL2592" s="184"/>
      <c r="AM2592" s="184"/>
      <c r="AP2592" s="184"/>
      <c r="AQ2592" s="184"/>
      <c r="AT2592" s="184"/>
      <c r="AU2592" s="184"/>
      <c r="AX2592" s="184"/>
      <c r="AY2592" s="184"/>
      <c r="BB2592" s="184"/>
      <c r="BC2592" s="184"/>
      <c r="BF2592" s="184"/>
      <c r="BG2592" s="184"/>
      <c r="BJ2592" s="184"/>
      <c r="BK2592" s="184"/>
      <c r="BN2592" s="184"/>
      <c r="BO2592" s="184"/>
      <c r="BR2592" s="184"/>
      <c r="BS2592" s="184"/>
      <c r="BV2592" s="184"/>
      <c r="BW2592" s="184"/>
      <c r="BZ2592" s="184"/>
      <c r="CA2592" s="184"/>
      <c r="CD2592" s="184"/>
      <c r="CE2592" s="184"/>
      <c r="CL2592" s="183"/>
      <c r="CO2592" s="183"/>
      <c r="CP2592" s="183"/>
      <c r="CT2592" s="71"/>
    </row>
    <row r="2593" spans="6:98">
      <c r="F2593" s="183"/>
      <c r="S2593" s="184"/>
      <c r="T2593" s="184"/>
      <c r="U2593" s="184"/>
      <c r="V2593" s="184"/>
      <c r="W2593" s="184"/>
      <c r="X2593" s="184"/>
      <c r="Y2593" s="184"/>
      <c r="Z2593" s="184"/>
      <c r="AA2593" s="184"/>
      <c r="AB2593" s="184"/>
      <c r="AC2593" s="184"/>
      <c r="AD2593" s="184"/>
      <c r="AH2593" s="184"/>
      <c r="AI2593" s="184"/>
      <c r="AL2593" s="184"/>
      <c r="AM2593" s="184"/>
      <c r="AP2593" s="184"/>
      <c r="AQ2593" s="184"/>
      <c r="AT2593" s="184"/>
      <c r="AU2593" s="184"/>
      <c r="AX2593" s="184"/>
      <c r="AY2593" s="184"/>
      <c r="BB2593" s="184"/>
      <c r="BC2593" s="184"/>
      <c r="BF2593" s="184"/>
      <c r="BG2593" s="184"/>
      <c r="BJ2593" s="184"/>
      <c r="BK2593" s="184"/>
      <c r="BN2593" s="184"/>
      <c r="BO2593" s="184"/>
      <c r="BR2593" s="184"/>
      <c r="BS2593" s="184"/>
      <c r="BV2593" s="184"/>
      <c r="BW2593" s="184"/>
      <c r="BZ2593" s="184"/>
      <c r="CA2593" s="184"/>
      <c r="CD2593" s="184"/>
      <c r="CE2593" s="184"/>
      <c r="CL2593" s="183"/>
      <c r="CO2593" s="183"/>
      <c r="CP2593" s="183"/>
      <c r="CT2593" s="71"/>
    </row>
    <row r="2594" spans="6:98">
      <c r="F2594" s="183"/>
      <c r="S2594" s="184"/>
      <c r="T2594" s="184"/>
      <c r="U2594" s="184"/>
      <c r="V2594" s="184"/>
      <c r="W2594" s="184"/>
      <c r="X2594" s="184"/>
      <c r="Y2594" s="184"/>
      <c r="Z2594" s="184"/>
      <c r="AA2594" s="184"/>
      <c r="AB2594" s="184"/>
      <c r="AC2594" s="184"/>
      <c r="AD2594" s="184"/>
      <c r="AH2594" s="184"/>
      <c r="AI2594" s="184"/>
      <c r="AL2594" s="184"/>
      <c r="AM2594" s="184"/>
      <c r="AP2594" s="184"/>
      <c r="AQ2594" s="184"/>
      <c r="AT2594" s="184"/>
      <c r="AU2594" s="184"/>
      <c r="AX2594" s="184"/>
      <c r="AY2594" s="184"/>
      <c r="BB2594" s="184"/>
      <c r="BC2594" s="184"/>
      <c r="BF2594" s="184"/>
      <c r="BG2594" s="184"/>
      <c r="BJ2594" s="184"/>
      <c r="BK2594" s="184"/>
      <c r="BN2594" s="184"/>
      <c r="BO2594" s="184"/>
      <c r="BR2594" s="184"/>
      <c r="BS2594" s="184"/>
      <c r="BV2594" s="184"/>
      <c r="BW2594" s="184"/>
      <c r="BZ2594" s="184"/>
      <c r="CA2594" s="184"/>
      <c r="CD2594" s="184"/>
      <c r="CE2594" s="184"/>
      <c r="CL2594" s="183"/>
      <c r="CO2594" s="183"/>
      <c r="CP2594" s="183"/>
      <c r="CT2594" s="71"/>
    </row>
    <row r="2595" spans="6:98">
      <c r="F2595" s="183"/>
      <c r="S2595" s="184"/>
      <c r="T2595" s="184"/>
      <c r="U2595" s="184"/>
      <c r="V2595" s="184"/>
      <c r="W2595" s="184"/>
      <c r="X2595" s="184"/>
      <c r="Y2595" s="184"/>
      <c r="Z2595" s="184"/>
      <c r="AA2595" s="184"/>
      <c r="AB2595" s="184"/>
      <c r="AC2595" s="184"/>
      <c r="AD2595" s="184"/>
      <c r="AH2595" s="184"/>
      <c r="AI2595" s="184"/>
      <c r="AL2595" s="184"/>
      <c r="AM2595" s="184"/>
      <c r="AP2595" s="184"/>
      <c r="AQ2595" s="184"/>
      <c r="AT2595" s="184"/>
      <c r="AU2595" s="184"/>
      <c r="AX2595" s="184"/>
      <c r="AY2595" s="184"/>
      <c r="BB2595" s="184"/>
      <c r="BC2595" s="184"/>
      <c r="BF2595" s="184"/>
      <c r="BG2595" s="184"/>
      <c r="BJ2595" s="184"/>
      <c r="BK2595" s="184"/>
      <c r="BN2595" s="184"/>
      <c r="BO2595" s="184"/>
      <c r="BR2595" s="184"/>
      <c r="BS2595" s="184"/>
      <c r="BV2595" s="184"/>
      <c r="BW2595" s="184"/>
      <c r="BZ2595" s="184"/>
      <c r="CA2595" s="184"/>
      <c r="CD2595" s="184"/>
      <c r="CE2595" s="184"/>
      <c r="CL2595" s="183"/>
      <c r="CO2595" s="183"/>
      <c r="CP2595" s="183"/>
      <c r="CT2595" s="71"/>
    </row>
    <row r="2596" spans="6:98">
      <c r="F2596" s="183"/>
      <c r="S2596" s="184"/>
      <c r="T2596" s="184"/>
      <c r="U2596" s="184"/>
      <c r="V2596" s="184"/>
      <c r="W2596" s="184"/>
      <c r="X2596" s="184"/>
      <c r="Y2596" s="184"/>
      <c r="Z2596" s="184"/>
      <c r="AA2596" s="184"/>
      <c r="AB2596" s="184"/>
      <c r="AC2596" s="184"/>
      <c r="AD2596" s="184"/>
      <c r="AH2596" s="184"/>
      <c r="AI2596" s="184"/>
      <c r="AL2596" s="184"/>
      <c r="AM2596" s="184"/>
      <c r="AP2596" s="184"/>
      <c r="AQ2596" s="184"/>
      <c r="AT2596" s="184"/>
      <c r="AU2596" s="184"/>
      <c r="AX2596" s="184"/>
      <c r="AY2596" s="184"/>
      <c r="BB2596" s="184"/>
      <c r="BC2596" s="184"/>
      <c r="BF2596" s="184"/>
      <c r="BG2596" s="184"/>
      <c r="BJ2596" s="184"/>
      <c r="BK2596" s="184"/>
      <c r="BN2596" s="184"/>
      <c r="BO2596" s="184"/>
      <c r="BR2596" s="184"/>
      <c r="BS2596" s="184"/>
      <c r="BV2596" s="184"/>
      <c r="BW2596" s="184"/>
      <c r="BZ2596" s="184"/>
      <c r="CA2596" s="184"/>
      <c r="CD2596" s="184"/>
      <c r="CE2596" s="184"/>
      <c r="CL2596" s="183"/>
      <c r="CO2596" s="183"/>
      <c r="CP2596" s="183"/>
      <c r="CT2596" s="71"/>
    </row>
    <row r="2597" spans="6:98">
      <c r="F2597" s="183"/>
      <c r="S2597" s="184"/>
      <c r="T2597" s="184"/>
      <c r="U2597" s="184"/>
      <c r="V2597" s="184"/>
      <c r="W2597" s="184"/>
      <c r="X2597" s="184"/>
      <c r="Y2597" s="184"/>
      <c r="Z2597" s="184"/>
      <c r="AA2597" s="184"/>
      <c r="AB2597" s="184"/>
      <c r="AC2597" s="184"/>
      <c r="AD2597" s="184"/>
      <c r="AH2597" s="184"/>
      <c r="AI2597" s="184"/>
      <c r="AL2597" s="184"/>
      <c r="AM2597" s="184"/>
      <c r="AP2597" s="184"/>
      <c r="AQ2597" s="184"/>
      <c r="AT2597" s="184"/>
      <c r="AU2597" s="184"/>
      <c r="AX2597" s="184"/>
      <c r="AY2597" s="184"/>
      <c r="BB2597" s="184"/>
      <c r="BC2597" s="184"/>
      <c r="BF2597" s="184"/>
      <c r="BG2597" s="184"/>
      <c r="BJ2597" s="184"/>
      <c r="BK2597" s="184"/>
      <c r="BN2597" s="184"/>
      <c r="BO2597" s="184"/>
      <c r="BR2597" s="184"/>
      <c r="BS2597" s="184"/>
      <c r="BV2597" s="184"/>
      <c r="BW2597" s="184"/>
      <c r="BZ2597" s="184"/>
      <c r="CA2597" s="184"/>
      <c r="CD2597" s="184"/>
      <c r="CE2597" s="184"/>
      <c r="CL2597" s="183"/>
      <c r="CO2597" s="183"/>
      <c r="CP2597" s="183"/>
      <c r="CT2597" s="71"/>
    </row>
    <row r="2598" spans="6:98">
      <c r="F2598" s="183"/>
      <c r="S2598" s="184"/>
      <c r="T2598" s="184"/>
      <c r="U2598" s="184"/>
      <c r="V2598" s="184"/>
      <c r="W2598" s="184"/>
      <c r="X2598" s="184"/>
      <c r="Y2598" s="184"/>
      <c r="Z2598" s="184"/>
      <c r="AA2598" s="184"/>
      <c r="AB2598" s="184"/>
      <c r="AC2598" s="184"/>
      <c r="AD2598" s="184"/>
      <c r="AH2598" s="184"/>
      <c r="AI2598" s="184"/>
      <c r="AL2598" s="184"/>
      <c r="AM2598" s="184"/>
      <c r="AP2598" s="184"/>
      <c r="AQ2598" s="184"/>
      <c r="AT2598" s="184"/>
      <c r="AU2598" s="184"/>
      <c r="AX2598" s="184"/>
      <c r="AY2598" s="184"/>
      <c r="BB2598" s="184"/>
      <c r="BC2598" s="184"/>
      <c r="BF2598" s="184"/>
      <c r="BG2598" s="184"/>
      <c r="BJ2598" s="184"/>
      <c r="BK2598" s="184"/>
      <c r="BN2598" s="184"/>
      <c r="BO2598" s="184"/>
      <c r="BR2598" s="184"/>
      <c r="BS2598" s="184"/>
      <c r="BV2598" s="184"/>
      <c r="BW2598" s="184"/>
      <c r="BZ2598" s="184"/>
      <c r="CA2598" s="184"/>
      <c r="CD2598" s="184"/>
      <c r="CE2598" s="184"/>
      <c r="CL2598" s="183"/>
      <c r="CO2598" s="183"/>
      <c r="CP2598" s="183"/>
      <c r="CT2598" s="71"/>
    </row>
    <row r="2599" spans="6:98">
      <c r="F2599" s="183"/>
      <c r="S2599" s="184"/>
      <c r="T2599" s="184"/>
      <c r="U2599" s="184"/>
      <c r="V2599" s="184"/>
      <c r="W2599" s="184"/>
      <c r="X2599" s="184"/>
      <c r="Y2599" s="184"/>
      <c r="Z2599" s="184"/>
      <c r="AA2599" s="184"/>
      <c r="AB2599" s="184"/>
      <c r="AC2599" s="184"/>
      <c r="AD2599" s="184"/>
      <c r="AH2599" s="184"/>
      <c r="AI2599" s="184"/>
      <c r="AL2599" s="184"/>
      <c r="AM2599" s="184"/>
      <c r="AP2599" s="184"/>
      <c r="AQ2599" s="184"/>
      <c r="AT2599" s="184"/>
      <c r="AU2599" s="184"/>
      <c r="AX2599" s="184"/>
      <c r="AY2599" s="184"/>
      <c r="BB2599" s="184"/>
      <c r="BC2599" s="184"/>
      <c r="BF2599" s="184"/>
      <c r="BG2599" s="184"/>
      <c r="BJ2599" s="184"/>
      <c r="BK2599" s="184"/>
      <c r="BN2599" s="184"/>
      <c r="BO2599" s="184"/>
      <c r="BR2599" s="184"/>
      <c r="BS2599" s="184"/>
      <c r="BV2599" s="184"/>
      <c r="BW2599" s="184"/>
      <c r="BZ2599" s="184"/>
      <c r="CA2599" s="184"/>
      <c r="CD2599" s="184"/>
      <c r="CE2599" s="184"/>
      <c r="CL2599" s="183"/>
      <c r="CO2599" s="183"/>
      <c r="CP2599" s="183"/>
      <c r="CT2599" s="71"/>
    </row>
    <row r="2600" spans="6:98">
      <c r="F2600" s="183"/>
      <c r="S2600" s="184"/>
      <c r="T2600" s="184"/>
      <c r="U2600" s="184"/>
      <c r="V2600" s="184"/>
      <c r="W2600" s="184"/>
      <c r="X2600" s="184"/>
      <c r="Y2600" s="184"/>
      <c r="Z2600" s="184"/>
      <c r="AA2600" s="184"/>
      <c r="AB2600" s="184"/>
      <c r="AC2600" s="184"/>
      <c r="AD2600" s="184"/>
      <c r="AH2600" s="184"/>
      <c r="AI2600" s="184"/>
      <c r="AL2600" s="184"/>
      <c r="AM2600" s="184"/>
      <c r="AP2600" s="184"/>
      <c r="AQ2600" s="184"/>
      <c r="AT2600" s="184"/>
      <c r="AU2600" s="184"/>
      <c r="AX2600" s="184"/>
      <c r="AY2600" s="184"/>
      <c r="BB2600" s="184"/>
      <c r="BC2600" s="184"/>
      <c r="BF2600" s="184"/>
      <c r="BG2600" s="184"/>
      <c r="BJ2600" s="184"/>
      <c r="BK2600" s="184"/>
      <c r="BN2600" s="184"/>
      <c r="BO2600" s="184"/>
      <c r="BR2600" s="184"/>
      <c r="BS2600" s="184"/>
      <c r="BV2600" s="184"/>
      <c r="BW2600" s="184"/>
      <c r="BZ2600" s="184"/>
      <c r="CA2600" s="184"/>
      <c r="CD2600" s="184"/>
      <c r="CE2600" s="184"/>
      <c r="CL2600" s="183"/>
      <c r="CO2600" s="183"/>
      <c r="CP2600" s="183"/>
      <c r="CT2600" s="71"/>
    </row>
    <row r="2601" spans="6:98">
      <c r="F2601" s="183"/>
      <c r="S2601" s="184"/>
      <c r="T2601" s="184"/>
      <c r="U2601" s="184"/>
      <c r="V2601" s="184"/>
      <c r="W2601" s="184"/>
      <c r="X2601" s="184"/>
      <c r="Y2601" s="184"/>
      <c r="Z2601" s="184"/>
      <c r="AA2601" s="184"/>
      <c r="AB2601" s="184"/>
      <c r="AC2601" s="184"/>
      <c r="AD2601" s="184"/>
      <c r="AH2601" s="184"/>
      <c r="AI2601" s="184"/>
      <c r="AL2601" s="184"/>
      <c r="AM2601" s="184"/>
      <c r="AP2601" s="184"/>
      <c r="AQ2601" s="184"/>
      <c r="AT2601" s="184"/>
      <c r="AU2601" s="184"/>
      <c r="AX2601" s="184"/>
      <c r="AY2601" s="184"/>
      <c r="BB2601" s="184"/>
      <c r="BC2601" s="184"/>
      <c r="BF2601" s="184"/>
      <c r="BG2601" s="184"/>
      <c r="BJ2601" s="184"/>
      <c r="BK2601" s="184"/>
      <c r="BN2601" s="184"/>
      <c r="BO2601" s="184"/>
      <c r="BR2601" s="184"/>
      <c r="BS2601" s="184"/>
      <c r="BV2601" s="184"/>
      <c r="BW2601" s="184"/>
      <c r="BZ2601" s="184"/>
      <c r="CA2601" s="184"/>
      <c r="CD2601" s="184"/>
      <c r="CE2601" s="184"/>
      <c r="CL2601" s="183"/>
      <c r="CO2601" s="183"/>
      <c r="CP2601" s="183"/>
      <c r="CT2601" s="71"/>
    </row>
    <row r="2602" spans="6:98">
      <c r="F2602" s="183"/>
      <c r="S2602" s="184"/>
      <c r="T2602" s="184"/>
      <c r="U2602" s="184"/>
      <c r="V2602" s="184"/>
      <c r="W2602" s="184"/>
      <c r="X2602" s="184"/>
      <c r="Y2602" s="184"/>
      <c r="Z2602" s="184"/>
      <c r="AA2602" s="184"/>
      <c r="AB2602" s="184"/>
      <c r="AC2602" s="184"/>
      <c r="AD2602" s="184"/>
      <c r="AH2602" s="184"/>
      <c r="AI2602" s="184"/>
      <c r="AL2602" s="184"/>
      <c r="AM2602" s="184"/>
      <c r="AP2602" s="184"/>
      <c r="AQ2602" s="184"/>
      <c r="AT2602" s="184"/>
      <c r="AU2602" s="184"/>
      <c r="AX2602" s="184"/>
      <c r="AY2602" s="184"/>
      <c r="BB2602" s="184"/>
      <c r="BC2602" s="184"/>
      <c r="BF2602" s="184"/>
      <c r="BG2602" s="184"/>
      <c r="BJ2602" s="184"/>
      <c r="BK2602" s="184"/>
      <c r="BN2602" s="184"/>
      <c r="BO2602" s="184"/>
      <c r="BR2602" s="184"/>
      <c r="BS2602" s="184"/>
      <c r="BV2602" s="184"/>
      <c r="BW2602" s="184"/>
      <c r="BZ2602" s="184"/>
      <c r="CA2602" s="184"/>
      <c r="CD2602" s="184"/>
      <c r="CE2602" s="184"/>
      <c r="CL2602" s="183"/>
      <c r="CO2602" s="183"/>
      <c r="CP2602" s="183"/>
      <c r="CT2602" s="71"/>
    </row>
    <row r="2603" spans="6:98">
      <c r="F2603" s="183"/>
      <c r="S2603" s="184"/>
      <c r="T2603" s="184"/>
      <c r="U2603" s="184"/>
      <c r="V2603" s="184"/>
      <c r="W2603" s="184"/>
      <c r="X2603" s="184"/>
      <c r="Y2603" s="184"/>
      <c r="Z2603" s="184"/>
      <c r="AA2603" s="184"/>
      <c r="AB2603" s="184"/>
      <c r="AC2603" s="184"/>
      <c r="AD2603" s="184"/>
      <c r="AH2603" s="184"/>
      <c r="AI2603" s="184"/>
      <c r="AL2603" s="184"/>
      <c r="AM2603" s="184"/>
      <c r="AP2603" s="184"/>
      <c r="AQ2603" s="184"/>
      <c r="AT2603" s="184"/>
      <c r="AU2603" s="184"/>
      <c r="AX2603" s="184"/>
      <c r="AY2603" s="184"/>
      <c r="BB2603" s="184"/>
      <c r="BC2603" s="184"/>
      <c r="BF2603" s="184"/>
      <c r="BG2603" s="184"/>
      <c r="BJ2603" s="184"/>
      <c r="BK2603" s="184"/>
      <c r="BN2603" s="184"/>
      <c r="BO2603" s="184"/>
      <c r="BR2603" s="184"/>
      <c r="BS2603" s="184"/>
      <c r="BV2603" s="184"/>
      <c r="BW2603" s="184"/>
      <c r="BZ2603" s="184"/>
      <c r="CA2603" s="184"/>
      <c r="CD2603" s="184"/>
      <c r="CE2603" s="184"/>
      <c r="CL2603" s="183"/>
      <c r="CO2603" s="183"/>
      <c r="CP2603" s="183"/>
      <c r="CT2603" s="71"/>
    </row>
    <row r="2604" spans="6:98">
      <c r="F2604" s="183"/>
      <c r="S2604" s="184"/>
      <c r="T2604" s="184"/>
      <c r="U2604" s="184"/>
      <c r="V2604" s="184"/>
      <c r="W2604" s="184"/>
      <c r="X2604" s="184"/>
      <c r="Y2604" s="184"/>
      <c r="Z2604" s="184"/>
      <c r="AA2604" s="184"/>
      <c r="AB2604" s="184"/>
      <c r="AC2604" s="184"/>
      <c r="AD2604" s="184"/>
      <c r="AH2604" s="184"/>
      <c r="AI2604" s="184"/>
      <c r="AL2604" s="184"/>
      <c r="AM2604" s="184"/>
      <c r="AP2604" s="184"/>
      <c r="AQ2604" s="184"/>
      <c r="AT2604" s="184"/>
      <c r="AU2604" s="184"/>
      <c r="AX2604" s="184"/>
      <c r="AY2604" s="184"/>
      <c r="BB2604" s="184"/>
      <c r="BC2604" s="184"/>
      <c r="BF2604" s="184"/>
      <c r="BG2604" s="184"/>
      <c r="BJ2604" s="184"/>
      <c r="BK2604" s="184"/>
      <c r="BN2604" s="184"/>
      <c r="BO2604" s="184"/>
      <c r="BR2604" s="184"/>
      <c r="BS2604" s="184"/>
      <c r="BV2604" s="184"/>
      <c r="BW2604" s="184"/>
      <c r="BZ2604" s="184"/>
      <c r="CA2604" s="184"/>
      <c r="CD2604" s="184"/>
      <c r="CE2604" s="184"/>
      <c r="CL2604" s="183"/>
      <c r="CO2604" s="183"/>
      <c r="CP2604" s="183"/>
      <c r="CT2604" s="71"/>
    </row>
    <row r="2605" spans="6:98">
      <c r="F2605" s="183"/>
      <c r="S2605" s="184"/>
      <c r="T2605" s="184"/>
      <c r="U2605" s="184"/>
      <c r="V2605" s="184"/>
      <c r="W2605" s="184"/>
      <c r="X2605" s="184"/>
      <c r="Y2605" s="184"/>
      <c r="Z2605" s="184"/>
      <c r="AA2605" s="184"/>
      <c r="AB2605" s="184"/>
      <c r="AC2605" s="184"/>
      <c r="AD2605" s="184"/>
      <c r="AH2605" s="184"/>
      <c r="AI2605" s="184"/>
      <c r="AL2605" s="184"/>
      <c r="AM2605" s="184"/>
      <c r="AP2605" s="184"/>
      <c r="AQ2605" s="184"/>
      <c r="AT2605" s="184"/>
      <c r="AU2605" s="184"/>
      <c r="AX2605" s="184"/>
      <c r="AY2605" s="184"/>
      <c r="BB2605" s="184"/>
      <c r="BC2605" s="184"/>
      <c r="BF2605" s="184"/>
      <c r="BG2605" s="184"/>
      <c r="BJ2605" s="184"/>
      <c r="BK2605" s="184"/>
      <c r="BN2605" s="184"/>
      <c r="BO2605" s="184"/>
      <c r="BR2605" s="184"/>
      <c r="BS2605" s="184"/>
      <c r="BV2605" s="184"/>
      <c r="BW2605" s="184"/>
      <c r="BZ2605" s="184"/>
      <c r="CA2605" s="184"/>
      <c r="CD2605" s="184"/>
      <c r="CE2605" s="184"/>
      <c r="CL2605" s="183"/>
      <c r="CO2605" s="183"/>
      <c r="CP2605" s="183"/>
      <c r="CT2605" s="71"/>
    </row>
    <row r="2606" spans="6:98">
      <c r="F2606" s="183"/>
      <c r="S2606" s="184"/>
      <c r="T2606" s="184"/>
      <c r="U2606" s="184"/>
      <c r="V2606" s="184"/>
      <c r="W2606" s="184"/>
      <c r="X2606" s="184"/>
      <c r="Y2606" s="184"/>
      <c r="Z2606" s="184"/>
      <c r="AA2606" s="184"/>
      <c r="AB2606" s="184"/>
      <c r="AC2606" s="184"/>
      <c r="AD2606" s="184"/>
      <c r="AH2606" s="184"/>
      <c r="AI2606" s="184"/>
      <c r="AL2606" s="184"/>
      <c r="AM2606" s="184"/>
      <c r="AP2606" s="184"/>
      <c r="AQ2606" s="184"/>
      <c r="AT2606" s="184"/>
      <c r="AU2606" s="184"/>
      <c r="AX2606" s="184"/>
      <c r="AY2606" s="184"/>
      <c r="BB2606" s="184"/>
      <c r="BC2606" s="184"/>
      <c r="BF2606" s="184"/>
      <c r="BG2606" s="184"/>
      <c r="BJ2606" s="184"/>
      <c r="BK2606" s="184"/>
      <c r="BN2606" s="184"/>
      <c r="BO2606" s="184"/>
      <c r="BR2606" s="184"/>
      <c r="BS2606" s="184"/>
      <c r="BV2606" s="184"/>
      <c r="BW2606" s="184"/>
      <c r="BZ2606" s="184"/>
      <c r="CA2606" s="184"/>
      <c r="CD2606" s="184"/>
      <c r="CE2606" s="184"/>
      <c r="CL2606" s="183"/>
      <c r="CO2606" s="183"/>
      <c r="CP2606" s="183"/>
      <c r="CT2606" s="71"/>
    </row>
    <row r="2607" spans="6:98">
      <c r="F2607" s="183"/>
      <c r="S2607" s="184"/>
      <c r="T2607" s="184"/>
      <c r="U2607" s="184"/>
      <c r="V2607" s="184"/>
      <c r="W2607" s="184"/>
      <c r="X2607" s="184"/>
      <c r="Y2607" s="184"/>
      <c r="Z2607" s="184"/>
      <c r="AA2607" s="184"/>
      <c r="AB2607" s="184"/>
      <c r="AC2607" s="184"/>
      <c r="AD2607" s="184"/>
      <c r="AH2607" s="184"/>
      <c r="AI2607" s="184"/>
      <c r="AL2607" s="184"/>
      <c r="AM2607" s="184"/>
      <c r="AP2607" s="184"/>
      <c r="AQ2607" s="184"/>
      <c r="AT2607" s="184"/>
      <c r="AU2607" s="184"/>
      <c r="AX2607" s="184"/>
      <c r="AY2607" s="184"/>
      <c r="BB2607" s="184"/>
      <c r="BC2607" s="184"/>
      <c r="BF2607" s="184"/>
      <c r="BG2607" s="184"/>
      <c r="BJ2607" s="184"/>
      <c r="BK2607" s="184"/>
      <c r="BN2607" s="184"/>
      <c r="BO2607" s="184"/>
      <c r="BR2607" s="184"/>
      <c r="BS2607" s="184"/>
      <c r="BV2607" s="184"/>
      <c r="BW2607" s="184"/>
      <c r="BZ2607" s="184"/>
      <c r="CA2607" s="184"/>
      <c r="CD2607" s="184"/>
      <c r="CE2607" s="184"/>
      <c r="CL2607" s="183"/>
      <c r="CO2607" s="183"/>
      <c r="CP2607" s="183"/>
      <c r="CT2607" s="71"/>
    </row>
    <row r="2608" spans="6:98">
      <c r="F2608" s="183"/>
      <c r="S2608" s="184"/>
      <c r="T2608" s="184"/>
      <c r="U2608" s="184"/>
      <c r="V2608" s="184"/>
      <c r="W2608" s="184"/>
      <c r="X2608" s="184"/>
      <c r="Y2608" s="184"/>
      <c r="Z2608" s="184"/>
      <c r="AA2608" s="184"/>
      <c r="AB2608" s="184"/>
      <c r="AC2608" s="184"/>
      <c r="AD2608" s="184"/>
      <c r="AH2608" s="184"/>
      <c r="AI2608" s="184"/>
      <c r="AL2608" s="184"/>
      <c r="AM2608" s="184"/>
      <c r="AP2608" s="184"/>
      <c r="AQ2608" s="184"/>
      <c r="AT2608" s="184"/>
      <c r="AU2608" s="184"/>
      <c r="AX2608" s="184"/>
      <c r="AY2608" s="184"/>
      <c r="BB2608" s="184"/>
      <c r="BC2608" s="184"/>
      <c r="BF2608" s="184"/>
      <c r="BG2608" s="184"/>
      <c r="BJ2608" s="184"/>
      <c r="BK2608" s="184"/>
      <c r="BN2608" s="184"/>
      <c r="BO2608" s="184"/>
      <c r="BR2608" s="184"/>
      <c r="BS2608" s="184"/>
      <c r="BV2608" s="184"/>
      <c r="BW2608" s="184"/>
      <c r="BZ2608" s="184"/>
      <c r="CA2608" s="184"/>
      <c r="CD2608" s="184"/>
      <c r="CE2608" s="184"/>
      <c r="CL2608" s="183"/>
      <c r="CO2608" s="183"/>
      <c r="CP2608" s="183"/>
      <c r="CT2608" s="71"/>
    </row>
    <row r="2609" spans="6:98">
      <c r="F2609" s="183"/>
      <c r="S2609" s="184"/>
      <c r="T2609" s="184"/>
      <c r="U2609" s="184"/>
      <c r="V2609" s="184"/>
      <c r="W2609" s="184"/>
      <c r="X2609" s="184"/>
      <c r="Y2609" s="184"/>
      <c r="Z2609" s="184"/>
      <c r="AA2609" s="184"/>
      <c r="AB2609" s="184"/>
      <c r="AC2609" s="184"/>
      <c r="AD2609" s="184"/>
      <c r="AH2609" s="184"/>
      <c r="AI2609" s="184"/>
      <c r="AL2609" s="184"/>
      <c r="AM2609" s="184"/>
      <c r="AP2609" s="184"/>
      <c r="AQ2609" s="184"/>
      <c r="AT2609" s="184"/>
      <c r="AU2609" s="184"/>
      <c r="AX2609" s="184"/>
      <c r="AY2609" s="184"/>
      <c r="BB2609" s="184"/>
      <c r="BC2609" s="184"/>
      <c r="BF2609" s="184"/>
      <c r="BG2609" s="184"/>
      <c r="BJ2609" s="184"/>
      <c r="BK2609" s="184"/>
      <c r="BN2609" s="184"/>
      <c r="BO2609" s="184"/>
      <c r="BR2609" s="184"/>
      <c r="BS2609" s="184"/>
      <c r="BV2609" s="184"/>
      <c r="BW2609" s="184"/>
      <c r="BZ2609" s="184"/>
      <c r="CA2609" s="184"/>
      <c r="CD2609" s="184"/>
      <c r="CE2609" s="184"/>
      <c r="CL2609" s="183"/>
      <c r="CO2609" s="183"/>
      <c r="CP2609" s="183"/>
      <c r="CT2609" s="71"/>
    </row>
    <row r="2610" spans="6:98">
      <c r="F2610" s="183"/>
      <c r="S2610" s="184"/>
      <c r="T2610" s="184"/>
      <c r="U2610" s="184"/>
      <c r="V2610" s="184"/>
      <c r="W2610" s="184"/>
      <c r="X2610" s="184"/>
      <c r="Y2610" s="184"/>
      <c r="Z2610" s="184"/>
      <c r="AA2610" s="184"/>
      <c r="AB2610" s="184"/>
      <c r="AC2610" s="184"/>
      <c r="AD2610" s="184"/>
      <c r="AH2610" s="184"/>
      <c r="AI2610" s="184"/>
      <c r="AL2610" s="184"/>
      <c r="AM2610" s="184"/>
      <c r="AP2610" s="184"/>
      <c r="AQ2610" s="184"/>
      <c r="AT2610" s="184"/>
      <c r="AU2610" s="184"/>
      <c r="AX2610" s="184"/>
      <c r="AY2610" s="184"/>
      <c r="BB2610" s="184"/>
      <c r="BC2610" s="184"/>
      <c r="BF2610" s="184"/>
      <c r="BG2610" s="184"/>
      <c r="BJ2610" s="184"/>
      <c r="BK2610" s="184"/>
      <c r="BN2610" s="184"/>
      <c r="BO2610" s="184"/>
      <c r="BR2610" s="184"/>
      <c r="BS2610" s="184"/>
      <c r="BV2610" s="184"/>
      <c r="BW2610" s="184"/>
      <c r="BZ2610" s="184"/>
      <c r="CA2610" s="184"/>
      <c r="CD2610" s="184"/>
      <c r="CE2610" s="184"/>
      <c r="CL2610" s="183"/>
      <c r="CO2610" s="183"/>
      <c r="CP2610" s="183"/>
      <c r="CT2610" s="71"/>
    </row>
    <row r="2611" spans="6:98">
      <c r="F2611" s="183"/>
      <c r="S2611" s="184"/>
      <c r="T2611" s="184"/>
      <c r="U2611" s="184"/>
      <c r="V2611" s="184"/>
      <c r="W2611" s="184"/>
      <c r="X2611" s="184"/>
      <c r="Y2611" s="184"/>
      <c r="Z2611" s="184"/>
      <c r="AA2611" s="184"/>
      <c r="AB2611" s="184"/>
      <c r="AC2611" s="184"/>
      <c r="AD2611" s="184"/>
      <c r="AH2611" s="184"/>
      <c r="AI2611" s="184"/>
      <c r="AL2611" s="184"/>
      <c r="AM2611" s="184"/>
      <c r="AP2611" s="184"/>
      <c r="AQ2611" s="184"/>
      <c r="AT2611" s="184"/>
      <c r="AU2611" s="184"/>
      <c r="AX2611" s="184"/>
      <c r="AY2611" s="184"/>
      <c r="BB2611" s="184"/>
      <c r="BC2611" s="184"/>
      <c r="BF2611" s="184"/>
      <c r="BG2611" s="184"/>
      <c r="BJ2611" s="184"/>
      <c r="BK2611" s="184"/>
      <c r="BN2611" s="184"/>
      <c r="BO2611" s="184"/>
      <c r="BR2611" s="184"/>
      <c r="BS2611" s="184"/>
      <c r="BV2611" s="184"/>
      <c r="BW2611" s="184"/>
      <c r="BZ2611" s="184"/>
      <c r="CA2611" s="184"/>
      <c r="CD2611" s="184"/>
      <c r="CE2611" s="184"/>
      <c r="CL2611" s="183"/>
      <c r="CO2611" s="183"/>
      <c r="CP2611" s="183"/>
      <c r="CT2611" s="71"/>
    </row>
    <row r="2612" spans="6:98">
      <c r="F2612" s="183"/>
      <c r="S2612" s="184"/>
      <c r="T2612" s="184"/>
      <c r="U2612" s="184"/>
      <c r="V2612" s="184"/>
      <c r="W2612" s="184"/>
      <c r="X2612" s="184"/>
      <c r="Y2612" s="184"/>
      <c r="Z2612" s="184"/>
      <c r="AA2612" s="184"/>
      <c r="AB2612" s="184"/>
      <c r="AC2612" s="184"/>
      <c r="AD2612" s="184"/>
      <c r="AH2612" s="184"/>
      <c r="AI2612" s="184"/>
      <c r="AL2612" s="184"/>
      <c r="AM2612" s="184"/>
      <c r="AP2612" s="184"/>
      <c r="AQ2612" s="184"/>
      <c r="AT2612" s="184"/>
      <c r="AU2612" s="184"/>
      <c r="AX2612" s="184"/>
      <c r="AY2612" s="184"/>
      <c r="BB2612" s="184"/>
      <c r="BC2612" s="184"/>
      <c r="BF2612" s="184"/>
      <c r="BG2612" s="184"/>
      <c r="BJ2612" s="184"/>
      <c r="BK2612" s="184"/>
      <c r="BN2612" s="184"/>
      <c r="BO2612" s="184"/>
      <c r="BR2612" s="184"/>
      <c r="BS2612" s="184"/>
      <c r="BV2612" s="184"/>
      <c r="BW2612" s="184"/>
      <c r="BZ2612" s="184"/>
      <c r="CA2612" s="184"/>
      <c r="CD2612" s="184"/>
      <c r="CE2612" s="184"/>
      <c r="CL2612" s="183"/>
      <c r="CO2612" s="183"/>
      <c r="CP2612" s="183"/>
      <c r="CT2612" s="71"/>
    </row>
    <row r="2613" spans="6:98">
      <c r="F2613" s="183"/>
      <c r="S2613" s="184"/>
      <c r="T2613" s="184"/>
      <c r="U2613" s="184"/>
      <c r="V2613" s="184"/>
      <c r="W2613" s="184"/>
      <c r="X2613" s="184"/>
      <c r="Y2613" s="184"/>
      <c r="Z2613" s="184"/>
      <c r="AA2613" s="184"/>
      <c r="AB2613" s="184"/>
      <c r="AC2613" s="184"/>
      <c r="AD2613" s="184"/>
      <c r="AH2613" s="184"/>
      <c r="AI2613" s="184"/>
      <c r="AL2613" s="184"/>
      <c r="AM2613" s="184"/>
      <c r="AP2613" s="184"/>
      <c r="AQ2613" s="184"/>
      <c r="AT2613" s="184"/>
      <c r="AU2613" s="184"/>
      <c r="AX2613" s="184"/>
      <c r="AY2613" s="184"/>
      <c r="BB2613" s="184"/>
      <c r="BC2613" s="184"/>
      <c r="BF2613" s="184"/>
      <c r="BG2613" s="184"/>
      <c r="BJ2613" s="184"/>
      <c r="BK2613" s="184"/>
      <c r="BN2613" s="184"/>
      <c r="BO2613" s="184"/>
      <c r="BR2613" s="184"/>
      <c r="BS2613" s="184"/>
      <c r="BV2613" s="184"/>
      <c r="BW2613" s="184"/>
      <c r="BZ2613" s="184"/>
      <c r="CA2613" s="184"/>
      <c r="CD2613" s="184"/>
      <c r="CE2613" s="184"/>
      <c r="CL2613" s="183"/>
      <c r="CO2613" s="183"/>
      <c r="CP2613" s="183"/>
      <c r="CT2613" s="71"/>
    </row>
    <row r="2614" spans="6:98">
      <c r="F2614" s="183"/>
      <c r="S2614" s="184"/>
      <c r="T2614" s="184"/>
      <c r="U2614" s="184"/>
      <c r="V2614" s="184"/>
      <c r="W2614" s="184"/>
      <c r="X2614" s="184"/>
      <c r="Y2614" s="184"/>
      <c r="Z2614" s="184"/>
      <c r="AA2614" s="184"/>
      <c r="AB2614" s="184"/>
      <c r="AC2614" s="184"/>
      <c r="AD2614" s="184"/>
      <c r="AH2614" s="184"/>
      <c r="AI2614" s="184"/>
      <c r="AL2614" s="184"/>
      <c r="AM2614" s="184"/>
      <c r="AP2614" s="184"/>
      <c r="AQ2614" s="184"/>
      <c r="AT2614" s="184"/>
      <c r="AU2614" s="184"/>
      <c r="AX2614" s="184"/>
      <c r="AY2614" s="184"/>
      <c r="BB2614" s="184"/>
      <c r="BC2614" s="184"/>
      <c r="BF2614" s="184"/>
      <c r="BG2614" s="184"/>
      <c r="BJ2614" s="184"/>
      <c r="BK2614" s="184"/>
      <c r="BN2614" s="184"/>
      <c r="BO2614" s="184"/>
      <c r="BR2614" s="184"/>
      <c r="BS2614" s="184"/>
      <c r="BV2614" s="184"/>
      <c r="BW2614" s="184"/>
      <c r="BZ2614" s="184"/>
      <c r="CA2614" s="184"/>
      <c r="CD2614" s="184"/>
      <c r="CE2614" s="184"/>
      <c r="CL2614" s="183"/>
      <c r="CO2614" s="183"/>
      <c r="CP2614" s="183"/>
      <c r="CT2614" s="71"/>
    </row>
    <row r="2615" spans="6:98">
      <c r="F2615" s="183"/>
      <c r="S2615" s="184"/>
      <c r="T2615" s="184"/>
      <c r="U2615" s="184"/>
      <c r="V2615" s="184"/>
      <c r="W2615" s="184"/>
      <c r="X2615" s="184"/>
      <c r="Y2615" s="184"/>
      <c r="Z2615" s="184"/>
      <c r="AA2615" s="184"/>
      <c r="AB2615" s="184"/>
      <c r="AC2615" s="184"/>
      <c r="AD2615" s="184"/>
      <c r="AH2615" s="184"/>
      <c r="AI2615" s="184"/>
      <c r="AL2615" s="184"/>
      <c r="AM2615" s="184"/>
      <c r="AP2615" s="184"/>
      <c r="AQ2615" s="184"/>
      <c r="AT2615" s="184"/>
      <c r="AU2615" s="184"/>
      <c r="AX2615" s="184"/>
      <c r="AY2615" s="184"/>
      <c r="BB2615" s="184"/>
      <c r="BC2615" s="184"/>
      <c r="BF2615" s="184"/>
      <c r="BG2615" s="184"/>
      <c r="BJ2615" s="184"/>
      <c r="BK2615" s="184"/>
      <c r="BN2615" s="184"/>
      <c r="BO2615" s="184"/>
      <c r="BR2615" s="184"/>
      <c r="BS2615" s="184"/>
      <c r="BV2615" s="184"/>
      <c r="BW2615" s="184"/>
      <c r="BZ2615" s="184"/>
      <c r="CA2615" s="184"/>
      <c r="CD2615" s="184"/>
      <c r="CE2615" s="184"/>
      <c r="CL2615" s="183"/>
      <c r="CO2615" s="183"/>
      <c r="CP2615" s="183"/>
      <c r="CT2615" s="71"/>
    </row>
    <row r="2616" spans="6:98">
      <c r="F2616" s="183"/>
      <c r="S2616" s="184"/>
      <c r="T2616" s="184"/>
      <c r="U2616" s="184"/>
      <c r="V2616" s="184"/>
      <c r="W2616" s="184"/>
      <c r="X2616" s="184"/>
      <c r="Y2616" s="184"/>
      <c r="Z2616" s="184"/>
      <c r="AA2616" s="184"/>
      <c r="AB2616" s="184"/>
      <c r="AC2616" s="184"/>
      <c r="AD2616" s="184"/>
      <c r="AH2616" s="184"/>
      <c r="AI2616" s="184"/>
      <c r="AL2616" s="184"/>
      <c r="AM2616" s="184"/>
      <c r="AP2616" s="184"/>
      <c r="AQ2616" s="184"/>
      <c r="AT2616" s="184"/>
      <c r="AU2616" s="184"/>
      <c r="AX2616" s="184"/>
      <c r="AY2616" s="184"/>
      <c r="BB2616" s="184"/>
      <c r="BC2616" s="184"/>
      <c r="BF2616" s="184"/>
      <c r="BG2616" s="184"/>
      <c r="BJ2616" s="184"/>
      <c r="BK2616" s="184"/>
      <c r="BN2616" s="184"/>
      <c r="BO2616" s="184"/>
      <c r="BR2616" s="184"/>
      <c r="BS2616" s="184"/>
      <c r="BV2616" s="184"/>
      <c r="BW2616" s="184"/>
      <c r="BZ2616" s="184"/>
      <c r="CA2616" s="184"/>
      <c r="CD2616" s="184"/>
      <c r="CE2616" s="184"/>
      <c r="CL2616" s="183"/>
      <c r="CO2616" s="183"/>
      <c r="CP2616" s="183"/>
      <c r="CT2616" s="71"/>
    </row>
    <row r="2617" spans="6:98">
      <c r="F2617" s="183"/>
      <c r="S2617" s="184"/>
      <c r="T2617" s="184"/>
      <c r="U2617" s="184"/>
      <c r="V2617" s="184"/>
      <c r="W2617" s="184"/>
      <c r="X2617" s="184"/>
      <c r="Y2617" s="184"/>
      <c r="Z2617" s="184"/>
      <c r="AA2617" s="184"/>
      <c r="AB2617" s="184"/>
      <c r="AC2617" s="184"/>
      <c r="AD2617" s="184"/>
      <c r="AH2617" s="184"/>
      <c r="AI2617" s="184"/>
      <c r="AL2617" s="184"/>
      <c r="AM2617" s="184"/>
      <c r="AP2617" s="184"/>
      <c r="AQ2617" s="184"/>
      <c r="AT2617" s="184"/>
      <c r="AU2617" s="184"/>
      <c r="AX2617" s="184"/>
      <c r="AY2617" s="184"/>
      <c r="BB2617" s="184"/>
      <c r="BC2617" s="184"/>
      <c r="BF2617" s="184"/>
      <c r="BG2617" s="184"/>
      <c r="BJ2617" s="184"/>
      <c r="BK2617" s="184"/>
      <c r="BN2617" s="184"/>
      <c r="BO2617" s="184"/>
      <c r="BR2617" s="184"/>
      <c r="BS2617" s="184"/>
      <c r="BV2617" s="184"/>
      <c r="BW2617" s="184"/>
      <c r="BZ2617" s="184"/>
      <c r="CA2617" s="184"/>
      <c r="CD2617" s="184"/>
      <c r="CE2617" s="184"/>
      <c r="CL2617" s="183"/>
      <c r="CO2617" s="183"/>
      <c r="CP2617" s="183"/>
      <c r="CT2617" s="71"/>
    </row>
    <row r="2618" spans="6:98">
      <c r="F2618" s="183"/>
      <c r="S2618" s="184"/>
      <c r="T2618" s="184"/>
      <c r="U2618" s="184"/>
      <c r="V2618" s="184"/>
      <c r="W2618" s="184"/>
      <c r="X2618" s="184"/>
      <c r="Y2618" s="184"/>
      <c r="Z2618" s="184"/>
      <c r="AA2618" s="184"/>
      <c r="AB2618" s="184"/>
      <c r="AC2618" s="184"/>
      <c r="AD2618" s="184"/>
      <c r="AH2618" s="184"/>
      <c r="AI2618" s="184"/>
      <c r="AL2618" s="184"/>
      <c r="AM2618" s="184"/>
      <c r="AP2618" s="184"/>
      <c r="AQ2618" s="184"/>
      <c r="AT2618" s="184"/>
      <c r="AU2618" s="184"/>
      <c r="AX2618" s="184"/>
      <c r="AY2618" s="184"/>
      <c r="BB2618" s="184"/>
      <c r="BC2618" s="184"/>
      <c r="BF2618" s="184"/>
      <c r="BG2618" s="184"/>
      <c r="BJ2618" s="184"/>
      <c r="BK2618" s="184"/>
      <c r="BN2618" s="184"/>
      <c r="BO2618" s="184"/>
      <c r="BR2618" s="184"/>
      <c r="BS2618" s="184"/>
      <c r="BV2618" s="184"/>
      <c r="BW2618" s="184"/>
      <c r="BZ2618" s="184"/>
      <c r="CA2618" s="184"/>
      <c r="CD2618" s="184"/>
      <c r="CE2618" s="184"/>
      <c r="CL2618" s="183"/>
      <c r="CO2618" s="183"/>
      <c r="CP2618" s="183"/>
      <c r="CT2618" s="71"/>
    </row>
    <row r="2619" spans="6:98">
      <c r="F2619" s="183"/>
      <c r="S2619" s="184"/>
      <c r="T2619" s="184"/>
      <c r="U2619" s="184"/>
      <c r="V2619" s="184"/>
      <c r="W2619" s="184"/>
      <c r="X2619" s="184"/>
      <c r="Y2619" s="184"/>
      <c r="Z2619" s="184"/>
      <c r="AA2619" s="184"/>
      <c r="AB2619" s="184"/>
      <c r="AC2619" s="184"/>
      <c r="AD2619" s="184"/>
      <c r="AH2619" s="184"/>
      <c r="AI2619" s="184"/>
      <c r="AL2619" s="184"/>
      <c r="AM2619" s="184"/>
      <c r="AP2619" s="184"/>
      <c r="AQ2619" s="184"/>
      <c r="AT2619" s="184"/>
      <c r="AU2619" s="184"/>
      <c r="AX2619" s="184"/>
      <c r="AY2619" s="184"/>
      <c r="BB2619" s="184"/>
      <c r="BC2619" s="184"/>
      <c r="BF2619" s="184"/>
      <c r="BG2619" s="184"/>
      <c r="BJ2619" s="184"/>
      <c r="BK2619" s="184"/>
      <c r="BN2619" s="184"/>
      <c r="BO2619" s="184"/>
      <c r="BR2619" s="184"/>
      <c r="BS2619" s="184"/>
      <c r="BV2619" s="184"/>
      <c r="BW2619" s="184"/>
      <c r="BZ2619" s="184"/>
      <c r="CA2619" s="184"/>
      <c r="CD2619" s="184"/>
      <c r="CE2619" s="184"/>
      <c r="CL2619" s="183"/>
      <c r="CO2619" s="183"/>
      <c r="CP2619" s="183"/>
      <c r="CT2619" s="71"/>
    </row>
    <row r="2620" spans="6:98">
      <c r="F2620" s="183"/>
      <c r="S2620" s="184"/>
      <c r="T2620" s="184"/>
      <c r="U2620" s="184"/>
      <c r="V2620" s="184"/>
      <c r="W2620" s="184"/>
      <c r="X2620" s="184"/>
      <c r="Y2620" s="184"/>
      <c r="Z2620" s="184"/>
      <c r="AA2620" s="184"/>
      <c r="AB2620" s="184"/>
      <c r="AC2620" s="184"/>
      <c r="AD2620" s="184"/>
      <c r="AH2620" s="184"/>
      <c r="AI2620" s="184"/>
      <c r="AL2620" s="184"/>
      <c r="AM2620" s="184"/>
      <c r="AP2620" s="184"/>
      <c r="AQ2620" s="184"/>
      <c r="AT2620" s="184"/>
      <c r="AU2620" s="184"/>
      <c r="AX2620" s="184"/>
      <c r="AY2620" s="184"/>
      <c r="BB2620" s="184"/>
      <c r="BC2620" s="184"/>
      <c r="BF2620" s="184"/>
      <c r="BG2620" s="184"/>
      <c r="BJ2620" s="184"/>
      <c r="BK2620" s="184"/>
      <c r="BN2620" s="184"/>
      <c r="BO2620" s="184"/>
      <c r="BR2620" s="184"/>
      <c r="BS2620" s="184"/>
      <c r="BV2620" s="184"/>
      <c r="BW2620" s="184"/>
      <c r="BZ2620" s="184"/>
      <c r="CA2620" s="184"/>
      <c r="CD2620" s="184"/>
      <c r="CE2620" s="184"/>
      <c r="CL2620" s="183"/>
      <c r="CO2620" s="183"/>
      <c r="CP2620" s="183"/>
      <c r="CT2620" s="71"/>
    </row>
    <row r="2621" spans="6:98">
      <c r="F2621" s="183"/>
      <c r="S2621" s="184"/>
      <c r="T2621" s="184"/>
      <c r="U2621" s="184"/>
      <c r="V2621" s="184"/>
      <c r="W2621" s="184"/>
      <c r="X2621" s="184"/>
      <c r="Y2621" s="184"/>
      <c r="Z2621" s="184"/>
      <c r="AA2621" s="184"/>
      <c r="AB2621" s="184"/>
      <c r="AC2621" s="184"/>
      <c r="AD2621" s="184"/>
      <c r="AH2621" s="184"/>
      <c r="AI2621" s="184"/>
      <c r="AL2621" s="184"/>
      <c r="AM2621" s="184"/>
      <c r="AP2621" s="184"/>
      <c r="AQ2621" s="184"/>
      <c r="AT2621" s="184"/>
      <c r="AU2621" s="184"/>
      <c r="AX2621" s="184"/>
      <c r="AY2621" s="184"/>
      <c r="BB2621" s="184"/>
      <c r="BC2621" s="184"/>
      <c r="BF2621" s="184"/>
      <c r="BG2621" s="184"/>
      <c r="BJ2621" s="184"/>
      <c r="BK2621" s="184"/>
      <c r="BN2621" s="184"/>
      <c r="BO2621" s="184"/>
      <c r="BR2621" s="184"/>
      <c r="BS2621" s="184"/>
      <c r="BV2621" s="184"/>
      <c r="BW2621" s="184"/>
      <c r="BZ2621" s="184"/>
      <c r="CA2621" s="184"/>
      <c r="CD2621" s="184"/>
      <c r="CE2621" s="184"/>
      <c r="CL2621" s="183"/>
      <c r="CO2621" s="183"/>
      <c r="CP2621" s="183"/>
      <c r="CT2621" s="71"/>
    </row>
    <row r="2622" spans="6:98">
      <c r="F2622" s="183"/>
      <c r="S2622" s="184"/>
      <c r="T2622" s="184"/>
      <c r="U2622" s="184"/>
      <c r="V2622" s="184"/>
      <c r="W2622" s="184"/>
      <c r="X2622" s="184"/>
      <c r="Y2622" s="184"/>
      <c r="Z2622" s="184"/>
      <c r="AA2622" s="184"/>
      <c r="AB2622" s="184"/>
      <c r="AC2622" s="184"/>
      <c r="AD2622" s="184"/>
      <c r="AH2622" s="184"/>
      <c r="AI2622" s="184"/>
      <c r="AL2622" s="184"/>
      <c r="AM2622" s="184"/>
      <c r="AP2622" s="184"/>
      <c r="AQ2622" s="184"/>
      <c r="AT2622" s="184"/>
      <c r="AU2622" s="184"/>
      <c r="AX2622" s="184"/>
      <c r="AY2622" s="184"/>
      <c r="BB2622" s="184"/>
      <c r="BC2622" s="184"/>
      <c r="BF2622" s="184"/>
      <c r="BG2622" s="184"/>
      <c r="BJ2622" s="184"/>
      <c r="BK2622" s="184"/>
      <c r="BN2622" s="184"/>
      <c r="BO2622" s="184"/>
      <c r="BR2622" s="184"/>
      <c r="BS2622" s="184"/>
      <c r="BV2622" s="184"/>
      <c r="BW2622" s="184"/>
      <c r="BZ2622" s="184"/>
      <c r="CA2622" s="184"/>
      <c r="CD2622" s="184"/>
      <c r="CE2622" s="184"/>
      <c r="CL2622" s="183"/>
      <c r="CO2622" s="183"/>
      <c r="CP2622" s="183"/>
      <c r="CT2622" s="71"/>
    </row>
    <row r="2623" spans="6:98">
      <c r="F2623" s="183"/>
      <c r="S2623" s="184"/>
      <c r="T2623" s="184"/>
      <c r="U2623" s="184"/>
      <c r="V2623" s="184"/>
      <c r="W2623" s="184"/>
      <c r="X2623" s="184"/>
      <c r="Y2623" s="184"/>
      <c r="Z2623" s="184"/>
      <c r="AA2623" s="184"/>
      <c r="AB2623" s="184"/>
      <c r="AC2623" s="184"/>
      <c r="AD2623" s="184"/>
      <c r="AH2623" s="184"/>
      <c r="AI2623" s="184"/>
      <c r="AL2623" s="184"/>
      <c r="AM2623" s="184"/>
      <c r="AP2623" s="184"/>
      <c r="AQ2623" s="184"/>
      <c r="AT2623" s="184"/>
      <c r="AU2623" s="184"/>
      <c r="AX2623" s="184"/>
      <c r="AY2623" s="184"/>
      <c r="BB2623" s="184"/>
      <c r="BC2623" s="184"/>
      <c r="BF2623" s="184"/>
      <c r="BG2623" s="184"/>
      <c r="BJ2623" s="184"/>
      <c r="BK2623" s="184"/>
      <c r="BN2623" s="184"/>
      <c r="BO2623" s="184"/>
      <c r="BR2623" s="184"/>
      <c r="BS2623" s="184"/>
      <c r="BV2623" s="184"/>
      <c r="BW2623" s="184"/>
      <c r="BZ2623" s="184"/>
      <c r="CA2623" s="184"/>
      <c r="CD2623" s="184"/>
      <c r="CE2623" s="184"/>
      <c r="CL2623" s="183"/>
      <c r="CO2623" s="183"/>
      <c r="CP2623" s="183"/>
      <c r="CT2623" s="71"/>
    </row>
    <row r="2624" spans="6:98">
      <c r="F2624" s="183"/>
      <c r="S2624" s="184"/>
      <c r="T2624" s="184"/>
      <c r="U2624" s="184"/>
      <c r="V2624" s="184"/>
      <c r="W2624" s="184"/>
      <c r="X2624" s="184"/>
      <c r="Y2624" s="184"/>
      <c r="Z2624" s="184"/>
      <c r="AA2624" s="184"/>
      <c r="AB2624" s="184"/>
      <c r="AC2624" s="184"/>
      <c r="AD2624" s="184"/>
      <c r="AH2624" s="184"/>
      <c r="AI2624" s="184"/>
      <c r="AL2624" s="184"/>
      <c r="AM2624" s="184"/>
      <c r="AP2624" s="184"/>
      <c r="AQ2624" s="184"/>
      <c r="AT2624" s="184"/>
      <c r="AU2624" s="184"/>
      <c r="AX2624" s="184"/>
      <c r="AY2624" s="184"/>
      <c r="BB2624" s="184"/>
      <c r="BC2624" s="184"/>
      <c r="BF2624" s="184"/>
      <c r="BG2624" s="184"/>
      <c r="BJ2624" s="184"/>
      <c r="BK2624" s="184"/>
      <c r="BN2624" s="184"/>
      <c r="BO2624" s="184"/>
      <c r="BR2624" s="184"/>
      <c r="BS2624" s="184"/>
      <c r="BV2624" s="184"/>
      <c r="BW2624" s="184"/>
      <c r="BZ2624" s="184"/>
      <c r="CA2624" s="184"/>
      <c r="CD2624" s="184"/>
      <c r="CE2624" s="184"/>
      <c r="CL2624" s="183"/>
      <c r="CO2624" s="183"/>
      <c r="CP2624" s="183"/>
      <c r="CT2624" s="71"/>
    </row>
    <row r="2625" spans="6:98">
      <c r="F2625" s="183"/>
      <c r="S2625" s="184"/>
      <c r="T2625" s="184"/>
      <c r="U2625" s="184"/>
      <c r="V2625" s="184"/>
      <c r="W2625" s="184"/>
      <c r="X2625" s="184"/>
      <c r="Y2625" s="184"/>
      <c r="Z2625" s="184"/>
      <c r="AA2625" s="184"/>
      <c r="AB2625" s="184"/>
      <c r="AC2625" s="184"/>
      <c r="AD2625" s="184"/>
      <c r="AH2625" s="184"/>
      <c r="AI2625" s="184"/>
      <c r="AL2625" s="184"/>
      <c r="AM2625" s="184"/>
      <c r="AP2625" s="184"/>
      <c r="AQ2625" s="184"/>
      <c r="AT2625" s="184"/>
      <c r="AU2625" s="184"/>
      <c r="AX2625" s="184"/>
      <c r="AY2625" s="184"/>
      <c r="BB2625" s="184"/>
      <c r="BC2625" s="184"/>
      <c r="BF2625" s="184"/>
      <c r="BG2625" s="184"/>
      <c r="BJ2625" s="184"/>
      <c r="BK2625" s="184"/>
      <c r="BN2625" s="184"/>
      <c r="BO2625" s="184"/>
      <c r="BR2625" s="184"/>
      <c r="BS2625" s="184"/>
      <c r="BV2625" s="184"/>
      <c r="BW2625" s="184"/>
      <c r="BZ2625" s="184"/>
      <c r="CA2625" s="184"/>
      <c r="CD2625" s="184"/>
      <c r="CE2625" s="184"/>
      <c r="CL2625" s="183"/>
      <c r="CO2625" s="183"/>
      <c r="CP2625" s="183"/>
      <c r="CT2625" s="71"/>
    </row>
    <row r="2626" spans="6:98">
      <c r="F2626" s="183"/>
      <c r="S2626" s="184"/>
      <c r="T2626" s="184"/>
      <c r="U2626" s="184"/>
      <c r="V2626" s="184"/>
      <c r="W2626" s="184"/>
      <c r="X2626" s="184"/>
      <c r="Y2626" s="184"/>
      <c r="Z2626" s="184"/>
      <c r="AA2626" s="184"/>
      <c r="AB2626" s="184"/>
      <c r="AC2626" s="184"/>
      <c r="AD2626" s="184"/>
      <c r="AH2626" s="184"/>
      <c r="AI2626" s="184"/>
      <c r="AL2626" s="184"/>
      <c r="AM2626" s="184"/>
      <c r="AP2626" s="184"/>
      <c r="AQ2626" s="184"/>
      <c r="AT2626" s="184"/>
      <c r="AU2626" s="184"/>
      <c r="AX2626" s="184"/>
      <c r="AY2626" s="184"/>
      <c r="BB2626" s="184"/>
      <c r="BC2626" s="184"/>
      <c r="BF2626" s="184"/>
      <c r="BG2626" s="184"/>
      <c r="BJ2626" s="184"/>
      <c r="BK2626" s="184"/>
      <c r="BN2626" s="184"/>
      <c r="BO2626" s="184"/>
      <c r="BR2626" s="184"/>
      <c r="BS2626" s="184"/>
      <c r="BV2626" s="184"/>
      <c r="BW2626" s="184"/>
      <c r="BZ2626" s="184"/>
      <c r="CA2626" s="184"/>
      <c r="CD2626" s="184"/>
      <c r="CE2626" s="184"/>
      <c r="CL2626" s="183"/>
      <c r="CO2626" s="183"/>
      <c r="CP2626" s="183"/>
      <c r="CT2626" s="71"/>
    </row>
    <row r="2627" spans="6:98">
      <c r="F2627" s="183"/>
      <c r="S2627" s="184"/>
      <c r="T2627" s="184"/>
      <c r="U2627" s="184"/>
      <c r="V2627" s="184"/>
      <c r="W2627" s="184"/>
      <c r="X2627" s="184"/>
      <c r="Y2627" s="184"/>
      <c r="Z2627" s="184"/>
      <c r="AA2627" s="184"/>
      <c r="AB2627" s="184"/>
      <c r="AC2627" s="184"/>
      <c r="AD2627" s="184"/>
      <c r="AH2627" s="184"/>
      <c r="AI2627" s="184"/>
      <c r="AL2627" s="184"/>
      <c r="AM2627" s="184"/>
      <c r="AP2627" s="184"/>
      <c r="AQ2627" s="184"/>
      <c r="AT2627" s="184"/>
      <c r="AU2627" s="184"/>
      <c r="AX2627" s="184"/>
      <c r="AY2627" s="184"/>
      <c r="BB2627" s="184"/>
      <c r="BC2627" s="184"/>
      <c r="BF2627" s="184"/>
      <c r="BG2627" s="184"/>
      <c r="BJ2627" s="184"/>
      <c r="BK2627" s="184"/>
      <c r="BN2627" s="184"/>
      <c r="BO2627" s="184"/>
      <c r="BR2627" s="184"/>
      <c r="BS2627" s="184"/>
      <c r="BV2627" s="184"/>
      <c r="BW2627" s="184"/>
      <c r="BZ2627" s="184"/>
      <c r="CA2627" s="184"/>
      <c r="CD2627" s="184"/>
      <c r="CE2627" s="184"/>
      <c r="CL2627" s="183"/>
      <c r="CO2627" s="183"/>
      <c r="CP2627" s="183"/>
      <c r="CT2627" s="71"/>
    </row>
    <row r="2628" spans="6:98">
      <c r="F2628" s="183"/>
      <c r="S2628" s="184"/>
      <c r="T2628" s="184"/>
      <c r="U2628" s="184"/>
      <c r="V2628" s="184"/>
      <c r="W2628" s="184"/>
      <c r="X2628" s="184"/>
      <c r="Y2628" s="184"/>
      <c r="Z2628" s="184"/>
      <c r="AA2628" s="184"/>
      <c r="AB2628" s="184"/>
      <c r="AC2628" s="184"/>
      <c r="AD2628" s="184"/>
      <c r="AH2628" s="184"/>
      <c r="AI2628" s="184"/>
      <c r="AL2628" s="184"/>
      <c r="AM2628" s="184"/>
      <c r="AP2628" s="184"/>
      <c r="AQ2628" s="184"/>
      <c r="AT2628" s="184"/>
      <c r="AU2628" s="184"/>
      <c r="AX2628" s="184"/>
      <c r="AY2628" s="184"/>
      <c r="BB2628" s="184"/>
      <c r="BC2628" s="184"/>
      <c r="BF2628" s="184"/>
      <c r="BG2628" s="184"/>
      <c r="BJ2628" s="184"/>
      <c r="BK2628" s="184"/>
      <c r="BN2628" s="184"/>
      <c r="BO2628" s="184"/>
      <c r="BR2628" s="184"/>
      <c r="BS2628" s="184"/>
      <c r="BV2628" s="184"/>
      <c r="BW2628" s="184"/>
      <c r="BZ2628" s="184"/>
      <c r="CA2628" s="184"/>
      <c r="CD2628" s="184"/>
      <c r="CE2628" s="184"/>
      <c r="CL2628" s="183"/>
      <c r="CO2628" s="183"/>
      <c r="CP2628" s="183"/>
      <c r="CT2628" s="71"/>
    </row>
    <row r="2629" spans="6:98">
      <c r="F2629" s="183"/>
      <c r="S2629" s="184"/>
      <c r="T2629" s="184"/>
      <c r="U2629" s="184"/>
      <c r="V2629" s="184"/>
      <c r="W2629" s="184"/>
      <c r="X2629" s="184"/>
      <c r="Y2629" s="184"/>
      <c r="Z2629" s="184"/>
      <c r="AA2629" s="184"/>
      <c r="AB2629" s="184"/>
      <c r="AC2629" s="184"/>
      <c r="AD2629" s="184"/>
      <c r="AH2629" s="184"/>
      <c r="AI2629" s="184"/>
      <c r="AL2629" s="184"/>
      <c r="AM2629" s="184"/>
      <c r="AP2629" s="184"/>
      <c r="AQ2629" s="184"/>
      <c r="AT2629" s="184"/>
      <c r="AU2629" s="184"/>
      <c r="AX2629" s="184"/>
      <c r="AY2629" s="184"/>
      <c r="BB2629" s="184"/>
      <c r="BC2629" s="184"/>
      <c r="BF2629" s="184"/>
      <c r="BG2629" s="184"/>
      <c r="BJ2629" s="184"/>
      <c r="BK2629" s="184"/>
      <c r="BN2629" s="184"/>
      <c r="BO2629" s="184"/>
      <c r="BR2629" s="184"/>
      <c r="BS2629" s="184"/>
      <c r="BV2629" s="184"/>
      <c r="BW2629" s="184"/>
      <c r="BZ2629" s="184"/>
      <c r="CA2629" s="184"/>
      <c r="CD2629" s="184"/>
      <c r="CE2629" s="184"/>
      <c r="CL2629" s="183"/>
      <c r="CO2629" s="183"/>
      <c r="CP2629" s="183"/>
      <c r="CT2629" s="71"/>
    </row>
    <row r="2630" spans="6:98">
      <c r="F2630" s="183"/>
      <c r="S2630" s="184"/>
      <c r="T2630" s="184"/>
      <c r="U2630" s="184"/>
      <c r="V2630" s="184"/>
      <c r="W2630" s="184"/>
      <c r="X2630" s="184"/>
      <c r="Y2630" s="184"/>
      <c r="Z2630" s="184"/>
      <c r="AA2630" s="184"/>
      <c r="AB2630" s="184"/>
      <c r="AC2630" s="184"/>
      <c r="AD2630" s="184"/>
      <c r="AH2630" s="184"/>
      <c r="AI2630" s="184"/>
      <c r="AL2630" s="184"/>
      <c r="AM2630" s="184"/>
      <c r="AP2630" s="184"/>
      <c r="AQ2630" s="184"/>
      <c r="AT2630" s="184"/>
      <c r="AU2630" s="184"/>
      <c r="AX2630" s="184"/>
      <c r="AY2630" s="184"/>
      <c r="BB2630" s="184"/>
      <c r="BC2630" s="184"/>
      <c r="BF2630" s="184"/>
      <c r="BG2630" s="184"/>
      <c r="BJ2630" s="184"/>
      <c r="BK2630" s="184"/>
      <c r="BN2630" s="184"/>
      <c r="BO2630" s="184"/>
      <c r="BR2630" s="184"/>
      <c r="BS2630" s="184"/>
      <c r="BV2630" s="184"/>
      <c r="BW2630" s="184"/>
      <c r="BZ2630" s="184"/>
      <c r="CA2630" s="184"/>
      <c r="CD2630" s="184"/>
      <c r="CE2630" s="184"/>
      <c r="CL2630" s="183"/>
      <c r="CO2630" s="183"/>
      <c r="CP2630" s="183"/>
      <c r="CT2630" s="71"/>
    </row>
    <row r="2631" spans="6:98">
      <c r="F2631" s="183"/>
      <c r="S2631" s="184"/>
      <c r="T2631" s="184"/>
      <c r="U2631" s="184"/>
      <c r="V2631" s="184"/>
      <c r="W2631" s="184"/>
      <c r="X2631" s="184"/>
      <c r="Y2631" s="184"/>
      <c r="Z2631" s="184"/>
      <c r="AA2631" s="184"/>
      <c r="AB2631" s="184"/>
      <c r="AC2631" s="184"/>
      <c r="AD2631" s="184"/>
      <c r="AH2631" s="184"/>
      <c r="AI2631" s="184"/>
      <c r="AL2631" s="184"/>
      <c r="AM2631" s="184"/>
      <c r="AP2631" s="184"/>
      <c r="AQ2631" s="184"/>
      <c r="AT2631" s="184"/>
      <c r="AU2631" s="184"/>
      <c r="AX2631" s="184"/>
      <c r="AY2631" s="184"/>
      <c r="BB2631" s="184"/>
      <c r="BC2631" s="184"/>
      <c r="BF2631" s="184"/>
      <c r="BG2631" s="184"/>
      <c r="BJ2631" s="184"/>
      <c r="BK2631" s="184"/>
      <c r="BN2631" s="184"/>
      <c r="BO2631" s="184"/>
      <c r="BR2631" s="184"/>
      <c r="BS2631" s="184"/>
      <c r="BV2631" s="184"/>
      <c r="BW2631" s="184"/>
      <c r="BZ2631" s="184"/>
      <c r="CA2631" s="184"/>
      <c r="CD2631" s="184"/>
      <c r="CE2631" s="184"/>
      <c r="CL2631" s="183"/>
      <c r="CO2631" s="183"/>
      <c r="CP2631" s="183"/>
      <c r="CT2631" s="71"/>
    </row>
    <row r="2632" spans="6:98">
      <c r="F2632" s="183"/>
      <c r="S2632" s="184"/>
      <c r="T2632" s="184"/>
      <c r="U2632" s="184"/>
      <c r="V2632" s="184"/>
      <c r="W2632" s="184"/>
      <c r="X2632" s="184"/>
      <c r="Y2632" s="184"/>
      <c r="Z2632" s="184"/>
      <c r="AA2632" s="184"/>
      <c r="AB2632" s="184"/>
      <c r="AC2632" s="184"/>
      <c r="AD2632" s="184"/>
      <c r="AH2632" s="184"/>
      <c r="AI2632" s="184"/>
      <c r="AL2632" s="184"/>
      <c r="AM2632" s="184"/>
      <c r="AP2632" s="184"/>
      <c r="AQ2632" s="184"/>
      <c r="AT2632" s="184"/>
      <c r="AU2632" s="184"/>
      <c r="AX2632" s="184"/>
      <c r="AY2632" s="184"/>
      <c r="BB2632" s="184"/>
      <c r="BC2632" s="184"/>
      <c r="BF2632" s="184"/>
      <c r="BG2632" s="184"/>
      <c r="BJ2632" s="184"/>
      <c r="BK2632" s="184"/>
      <c r="BN2632" s="184"/>
      <c r="BO2632" s="184"/>
      <c r="BR2632" s="184"/>
      <c r="BS2632" s="184"/>
      <c r="BV2632" s="184"/>
      <c r="BW2632" s="184"/>
      <c r="BZ2632" s="184"/>
      <c r="CA2632" s="184"/>
      <c r="CD2632" s="184"/>
      <c r="CE2632" s="184"/>
      <c r="CL2632" s="183"/>
      <c r="CO2632" s="183"/>
      <c r="CP2632" s="183"/>
      <c r="CT2632" s="71"/>
    </row>
    <row r="2633" spans="6:98">
      <c r="F2633" s="183"/>
      <c r="S2633" s="184"/>
      <c r="T2633" s="184"/>
      <c r="U2633" s="184"/>
      <c r="V2633" s="184"/>
      <c r="W2633" s="184"/>
      <c r="X2633" s="184"/>
      <c r="Y2633" s="184"/>
      <c r="Z2633" s="184"/>
      <c r="AA2633" s="184"/>
      <c r="AB2633" s="184"/>
      <c r="AC2633" s="184"/>
      <c r="AD2633" s="184"/>
      <c r="AH2633" s="184"/>
      <c r="AI2633" s="184"/>
      <c r="AL2633" s="184"/>
      <c r="AM2633" s="184"/>
      <c r="AP2633" s="184"/>
      <c r="AQ2633" s="184"/>
      <c r="AT2633" s="184"/>
      <c r="AU2633" s="184"/>
      <c r="AX2633" s="184"/>
      <c r="AY2633" s="184"/>
      <c r="BB2633" s="184"/>
      <c r="BC2633" s="184"/>
      <c r="BF2633" s="184"/>
      <c r="BG2633" s="184"/>
      <c r="BJ2633" s="184"/>
      <c r="BK2633" s="184"/>
      <c r="BN2633" s="184"/>
      <c r="BO2633" s="184"/>
      <c r="BR2633" s="184"/>
      <c r="BS2633" s="184"/>
      <c r="BV2633" s="184"/>
      <c r="BW2633" s="184"/>
      <c r="BZ2633" s="184"/>
      <c r="CA2633" s="184"/>
      <c r="CD2633" s="184"/>
      <c r="CE2633" s="184"/>
      <c r="CL2633" s="183"/>
      <c r="CO2633" s="183"/>
      <c r="CP2633" s="183"/>
      <c r="CT2633" s="71"/>
    </row>
    <row r="2634" spans="6:98">
      <c r="F2634" s="183"/>
      <c r="S2634" s="184"/>
      <c r="T2634" s="184"/>
      <c r="U2634" s="184"/>
      <c r="V2634" s="184"/>
      <c r="W2634" s="184"/>
      <c r="X2634" s="184"/>
      <c r="Y2634" s="184"/>
      <c r="Z2634" s="184"/>
      <c r="AA2634" s="184"/>
      <c r="AB2634" s="184"/>
      <c r="AC2634" s="184"/>
      <c r="AD2634" s="184"/>
      <c r="AH2634" s="184"/>
      <c r="AI2634" s="184"/>
      <c r="AL2634" s="184"/>
      <c r="AM2634" s="184"/>
      <c r="AP2634" s="184"/>
      <c r="AQ2634" s="184"/>
      <c r="AT2634" s="184"/>
      <c r="AU2634" s="184"/>
      <c r="AX2634" s="184"/>
      <c r="AY2634" s="184"/>
      <c r="BB2634" s="184"/>
      <c r="BC2634" s="184"/>
      <c r="BF2634" s="184"/>
      <c r="BG2634" s="184"/>
      <c r="BJ2634" s="184"/>
      <c r="BK2634" s="184"/>
      <c r="BN2634" s="184"/>
      <c r="BO2634" s="184"/>
      <c r="BR2634" s="184"/>
      <c r="BS2634" s="184"/>
      <c r="BV2634" s="184"/>
      <c r="BW2634" s="184"/>
      <c r="BZ2634" s="184"/>
      <c r="CA2634" s="184"/>
      <c r="CD2634" s="184"/>
      <c r="CE2634" s="184"/>
      <c r="CL2634" s="183"/>
      <c r="CO2634" s="183"/>
      <c r="CP2634" s="183"/>
      <c r="CT2634" s="71"/>
    </row>
    <row r="2635" spans="6:98">
      <c r="F2635" s="183"/>
      <c r="S2635" s="184"/>
      <c r="T2635" s="184"/>
      <c r="U2635" s="184"/>
      <c r="V2635" s="184"/>
      <c r="W2635" s="184"/>
      <c r="X2635" s="184"/>
      <c r="Y2635" s="184"/>
      <c r="Z2635" s="184"/>
      <c r="AA2635" s="184"/>
      <c r="AB2635" s="184"/>
      <c r="AC2635" s="184"/>
      <c r="AD2635" s="184"/>
      <c r="AH2635" s="184"/>
      <c r="AI2635" s="184"/>
      <c r="AL2635" s="184"/>
      <c r="AM2635" s="184"/>
      <c r="AP2635" s="184"/>
      <c r="AQ2635" s="184"/>
      <c r="AT2635" s="184"/>
      <c r="AU2635" s="184"/>
      <c r="AX2635" s="184"/>
      <c r="AY2635" s="184"/>
      <c r="BB2635" s="184"/>
      <c r="BC2635" s="184"/>
      <c r="BF2635" s="184"/>
      <c r="BG2635" s="184"/>
      <c r="BJ2635" s="184"/>
      <c r="BK2635" s="184"/>
      <c r="BN2635" s="184"/>
      <c r="BO2635" s="184"/>
      <c r="BR2635" s="184"/>
      <c r="BS2635" s="184"/>
      <c r="BV2635" s="184"/>
      <c r="BW2635" s="184"/>
      <c r="BZ2635" s="184"/>
      <c r="CA2635" s="184"/>
      <c r="CD2635" s="184"/>
      <c r="CE2635" s="184"/>
      <c r="CL2635" s="183"/>
      <c r="CO2635" s="183"/>
      <c r="CP2635" s="183"/>
      <c r="CT2635" s="71"/>
    </row>
    <row r="2636" spans="6:98">
      <c r="F2636" s="183"/>
      <c r="S2636" s="184"/>
      <c r="T2636" s="184"/>
      <c r="U2636" s="184"/>
      <c r="V2636" s="184"/>
      <c r="W2636" s="184"/>
      <c r="X2636" s="184"/>
      <c r="Y2636" s="184"/>
      <c r="Z2636" s="184"/>
      <c r="AA2636" s="184"/>
      <c r="AB2636" s="184"/>
      <c r="AC2636" s="184"/>
      <c r="AD2636" s="184"/>
      <c r="AH2636" s="184"/>
      <c r="AI2636" s="184"/>
      <c r="AL2636" s="184"/>
      <c r="AM2636" s="184"/>
      <c r="AP2636" s="184"/>
      <c r="AQ2636" s="184"/>
      <c r="AT2636" s="184"/>
      <c r="AU2636" s="184"/>
      <c r="AX2636" s="184"/>
      <c r="AY2636" s="184"/>
      <c r="BB2636" s="184"/>
      <c r="BC2636" s="184"/>
      <c r="BF2636" s="184"/>
      <c r="BG2636" s="184"/>
      <c r="BJ2636" s="184"/>
      <c r="BK2636" s="184"/>
      <c r="BN2636" s="184"/>
      <c r="BO2636" s="184"/>
      <c r="BR2636" s="184"/>
      <c r="BS2636" s="184"/>
      <c r="BV2636" s="184"/>
      <c r="BW2636" s="184"/>
      <c r="BZ2636" s="184"/>
      <c r="CA2636" s="184"/>
      <c r="CD2636" s="184"/>
      <c r="CE2636" s="184"/>
      <c r="CL2636" s="183"/>
      <c r="CO2636" s="183"/>
      <c r="CP2636" s="183"/>
      <c r="CT2636" s="71"/>
    </row>
    <row r="2637" spans="6:98">
      <c r="F2637" s="183"/>
      <c r="S2637" s="184"/>
      <c r="T2637" s="184"/>
      <c r="U2637" s="184"/>
      <c r="V2637" s="184"/>
      <c r="W2637" s="184"/>
      <c r="X2637" s="184"/>
      <c r="Y2637" s="184"/>
      <c r="Z2637" s="184"/>
      <c r="AA2637" s="184"/>
      <c r="AB2637" s="184"/>
      <c r="AC2637" s="184"/>
      <c r="AD2637" s="184"/>
      <c r="AH2637" s="184"/>
      <c r="AI2637" s="184"/>
      <c r="AL2637" s="184"/>
      <c r="AM2637" s="184"/>
      <c r="AP2637" s="184"/>
      <c r="AQ2637" s="184"/>
      <c r="AT2637" s="184"/>
      <c r="AU2637" s="184"/>
      <c r="AX2637" s="184"/>
      <c r="AY2637" s="184"/>
      <c r="BB2637" s="184"/>
      <c r="BC2637" s="184"/>
      <c r="BF2637" s="184"/>
      <c r="BG2637" s="184"/>
      <c r="BJ2637" s="184"/>
      <c r="BK2637" s="184"/>
      <c r="BN2637" s="184"/>
      <c r="BO2637" s="184"/>
      <c r="BR2637" s="184"/>
      <c r="BS2637" s="184"/>
      <c r="BV2637" s="184"/>
      <c r="BW2637" s="184"/>
      <c r="BZ2637" s="184"/>
      <c r="CA2637" s="184"/>
      <c r="CD2637" s="184"/>
      <c r="CE2637" s="184"/>
      <c r="CL2637" s="183"/>
      <c r="CO2637" s="183"/>
      <c r="CP2637" s="183"/>
      <c r="CT2637" s="71"/>
    </row>
    <row r="2638" spans="6:98">
      <c r="F2638" s="183"/>
      <c r="S2638" s="184"/>
      <c r="T2638" s="184"/>
      <c r="U2638" s="184"/>
      <c r="V2638" s="184"/>
      <c r="W2638" s="184"/>
      <c r="X2638" s="184"/>
      <c r="Y2638" s="184"/>
      <c r="Z2638" s="184"/>
      <c r="AA2638" s="184"/>
      <c r="AB2638" s="184"/>
      <c r="AC2638" s="184"/>
      <c r="AD2638" s="184"/>
      <c r="AH2638" s="184"/>
      <c r="AI2638" s="184"/>
      <c r="AL2638" s="184"/>
      <c r="AM2638" s="184"/>
      <c r="AP2638" s="184"/>
      <c r="AQ2638" s="184"/>
      <c r="AT2638" s="184"/>
      <c r="AU2638" s="184"/>
      <c r="AX2638" s="184"/>
      <c r="AY2638" s="184"/>
      <c r="BB2638" s="184"/>
      <c r="BC2638" s="184"/>
      <c r="BF2638" s="184"/>
      <c r="BG2638" s="184"/>
      <c r="BJ2638" s="184"/>
      <c r="BK2638" s="184"/>
      <c r="BN2638" s="184"/>
      <c r="BO2638" s="184"/>
      <c r="BR2638" s="184"/>
      <c r="BS2638" s="184"/>
      <c r="BV2638" s="184"/>
      <c r="BW2638" s="184"/>
      <c r="BZ2638" s="184"/>
      <c r="CA2638" s="184"/>
      <c r="CD2638" s="184"/>
      <c r="CE2638" s="184"/>
      <c r="CL2638" s="183"/>
      <c r="CO2638" s="183"/>
      <c r="CP2638" s="183"/>
      <c r="CT2638" s="71"/>
    </row>
    <row r="2639" spans="6:98">
      <c r="F2639" s="183"/>
      <c r="S2639" s="184"/>
      <c r="T2639" s="184"/>
      <c r="U2639" s="184"/>
      <c r="V2639" s="184"/>
      <c r="W2639" s="184"/>
      <c r="X2639" s="184"/>
      <c r="Y2639" s="184"/>
      <c r="Z2639" s="184"/>
      <c r="AA2639" s="184"/>
      <c r="AB2639" s="184"/>
      <c r="AC2639" s="184"/>
      <c r="AD2639" s="184"/>
      <c r="AH2639" s="184"/>
      <c r="AI2639" s="184"/>
      <c r="AL2639" s="184"/>
      <c r="AM2639" s="184"/>
      <c r="AP2639" s="184"/>
      <c r="AQ2639" s="184"/>
      <c r="AT2639" s="184"/>
      <c r="AU2639" s="184"/>
      <c r="AX2639" s="184"/>
      <c r="AY2639" s="184"/>
      <c r="BB2639" s="184"/>
      <c r="BC2639" s="184"/>
      <c r="BF2639" s="184"/>
      <c r="BG2639" s="184"/>
      <c r="BJ2639" s="184"/>
      <c r="BK2639" s="184"/>
      <c r="BN2639" s="184"/>
      <c r="BO2639" s="184"/>
      <c r="BR2639" s="184"/>
      <c r="BS2639" s="184"/>
      <c r="BV2639" s="184"/>
      <c r="BW2639" s="184"/>
      <c r="BZ2639" s="184"/>
      <c r="CA2639" s="184"/>
      <c r="CD2639" s="184"/>
      <c r="CE2639" s="184"/>
      <c r="CL2639" s="183"/>
      <c r="CO2639" s="183"/>
      <c r="CP2639" s="183"/>
      <c r="CT2639" s="71"/>
    </row>
    <row r="2640" spans="6:98">
      <c r="F2640" s="183"/>
      <c r="S2640" s="184"/>
      <c r="T2640" s="184"/>
      <c r="U2640" s="184"/>
      <c r="V2640" s="184"/>
      <c r="W2640" s="184"/>
      <c r="X2640" s="184"/>
      <c r="Y2640" s="184"/>
      <c r="Z2640" s="184"/>
      <c r="AA2640" s="184"/>
      <c r="AB2640" s="184"/>
      <c r="AC2640" s="184"/>
      <c r="AD2640" s="184"/>
      <c r="AH2640" s="184"/>
      <c r="AI2640" s="184"/>
      <c r="AL2640" s="184"/>
      <c r="AM2640" s="184"/>
      <c r="AP2640" s="184"/>
      <c r="AQ2640" s="184"/>
      <c r="AT2640" s="184"/>
      <c r="AU2640" s="184"/>
      <c r="AX2640" s="184"/>
      <c r="AY2640" s="184"/>
      <c r="BB2640" s="184"/>
      <c r="BC2640" s="184"/>
      <c r="BF2640" s="184"/>
      <c r="BG2640" s="184"/>
      <c r="BJ2640" s="184"/>
      <c r="BK2640" s="184"/>
      <c r="BN2640" s="184"/>
      <c r="BO2640" s="184"/>
      <c r="BR2640" s="184"/>
      <c r="BS2640" s="184"/>
      <c r="BV2640" s="184"/>
      <c r="BW2640" s="184"/>
      <c r="BZ2640" s="184"/>
      <c r="CA2640" s="184"/>
      <c r="CD2640" s="184"/>
      <c r="CE2640" s="184"/>
      <c r="CL2640" s="183"/>
      <c r="CO2640" s="183"/>
      <c r="CP2640" s="183"/>
      <c r="CT2640" s="71"/>
    </row>
    <row r="2641" spans="6:98">
      <c r="F2641" s="183"/>
      <c r="S2641" s="184"/>
      <c r="T2641" s="184"/>
      <c r="U2641" s="184"/>
      <c r="V2641" s="184"/>
      <c r="W2641" s="184"/>
      <c r="X2641" s="184"/>
      <c r="Y2641" s="184"/>
      <c r="Z2641" s="184"/>
      <c r="AA2641" s="184"/>
      <c r="AB2641" s="184"/>
      <c r="AC2641" s="184"/>
      <c r="AD2641" s="184"/>
      <c r="AH2641" s="184"/>
      <c r="AI2641" s="184"/>
      <c r="AL2641" s="184"/>
      <c r="AM2641" s="184"/>
      <c r="AP2641" s="184"/>
      <c r="AQ2641" s="184"/>
      <c r="AT2641" s="184"/>
      <c r="AU2641" s="184"/>
      <c r="AX2641" s="184"/>
      <c r="AY2641" s="184"/>
      <c r="BB2641" s="184"/>
      <c r="BC2641" s="184"/>
      <c r="BF2641" s="184"/>
      <c r="BG2641" s="184"/>
      <c r="BJ2641" s="184"/>
      <c r="BK2641" s="184"/>
      <c r="BN2641" s="184"/>
      <c r="BO2641" s="184"/>
      <c r="BR2641" s="184"/>
      <c r="BS2641" s="184"/>
      <c r="BV2641" s="184"/>
      <c r="BW2641" s="184"/>
      <c r="BZ2641" s="184"/>
      <c r="CA2641" s="184"/>
      <c r="CD2641" s="184"/>
      <c r="CE2641" s="184"/>
      <c r="CL2641" s="183"/>
      <c r="CO2641" s="183"/>
      <c r="CP2641" s="183"/>
      <c r="CT2641" s="71"/>
    </row>
    <row r="2642" spans="6:98">
      <c r="F2642" s="183"/>
      <c r="S2642" s="184"/>
      <c r="T2642" s="184"/>
      <c r="U2642" s="184"/>
      <c r="V2642" s="184"/>
      <c r="W2642" s="184"/>
      <c r="X2642" s="184"/>
      <c r="Y2642" s="184"/>
      <c r="Z2642" s="184"/>
      <c r="AA2642" s="184"/>
      <c r="AB2642" s="184"/>
      <c r="AC2642" s="184"/>
      <c r="AD2642" s="184"/>
      <c r="AH2642" s="184"/>
      <c r="AI2642" s="184"/>
      <c r="AL2642" s="184"/>
      <c r="AM2642" s="184"/>
      <c r="AP2642" s="184"/>
      <c r="AQ2642" s="184"/>
      <c r="AT2642" s="184"/>
      <c r="AU2642" s="184"/>
      <c r="AX2642" s="184"/>
      <c r="AY2642" s="184"/>
      <c r="BB2642" s="184"/>
      <c r="BC2642" s="184"/>
      <c r="BF2642" s="184"/>
      <c r="BG2642" s="184"/>
      <c r="BJ2642" s="184"/>
      <c r="BK2642" s="184"/>
      <c r="BN2642" s="184"/>
      <c r="BO2642" s="184"/>
      <c r="BR2642" s="184"/>
      <c r="BS2642" s="184"/>
      <c r="BV2642" s="184"/>
      <c r="BW2642" s="184"/>
      <c r="BZ2642" s="184"/>
      <c r="CA2642" s="184"/>
      <c r="CD2642" s="184"/>
      <c r="CE2642" s="184"/>
      <c r="CL2642" s="183"/>
      <c r="CO2642" s="183"/>
      <c r="CP2642" s="183"/>
      <c r="CT2642" s="71"/>
    </row>
    <row r="2643" spans="6:98">
      <c r="F2643" s="183"/>
      <c r="S2643" s="184"/>
      <c r="T2643" s="184"/>
      <c r="U2643" s="184"/>
      <c r="V2643" s="184"/>
      <c r="W2643" s="184"/>
      <c r="X2643" s="184"/>
      <c r="Y2643" s="184"/>
      <c r="Z2643" s="184"/>
      <c r="AA2643" s="184"/>
      <c r="AB2643" s="184"/>
      <c r="AC2643" s="184"/>
      <c r="AD2643" s="184"/>
      <c r="AH2643" s="184"/>
      <c r="AI2643" s="184"/>
      <c r="AL2643" s="184"/>
      <c r="AM2643" s="184"/>
      <c r="AP2643" s="184"/>
      <c r="AQ2643" s="184"/>
      <c r="AT2643" s="184"/>
      <c r="AU2643" s="184"/>
      <c r="AX2643" s="184"/>
      <c r="AY2643" s="184"/>
      <c r="BB2643" s="184"/>
      <c r="BC2643" s="184"/>
      <c r="BF2643" s="184"/>
      <c r="BG2643" s="184"/>
      <c r="BJ2643" s="184"/>
      <c r="BK2643" s="184"/>
      <c r="BN2643" s="184"/>
      <c r="BO2643" s="184"/>
      <c r="BR2643" s="184"/>
      <c r="BS2643" s="184"/>
      <c r="BV2643" s="184"/>
      <c r="BW2643" s="184"/>
      <c r="BZ2643" s="184"/>
      <c r="CA2643" s="184"/>
      <c r="CD2643" s="184"/>
      <c r="CE2643" s="184"/>
      <c r="CL2643" s="183"/>
      <c r="CO2643" s="183"/>
      <c r="CP2643" s="183"/>
      <c r="CT2643" s="71"/>
    </row>
    <row r="2644" spans="6:98">
      <c r="F2644" s="183"/>
      <c r="S2644" s="184"/>
      <c r="T2644" s="184"/>
      <c r="U2644" s="184"/>
      <c r="V2644" s="184"/>
      <c r="W2644" s="184"/>
      <c r="X2644" s="184"/>
      <c r="Y2644" s="184"/>
      <c r="Z2644" s="184"/>
      <c r="AA2644" s="184"/>
      <c r="AB2644" s="184"/>
      <c r="AC2644" s="184"/>
      <c r="AD2644" s="184"/>
      <c r="AH2644" s="184"/>
      <c r="AI2644" s="184"/>
      <c r="AL2644" s="184"/>
      <c r="AM2644" s="184"/>
      <c r="AP2644" s="184"/>
      <c r="AQ2644" s="184"/>
      <c r="AT2644" s="184"/>
      <c r="AU2644" s="184"/>
      <c r="AX2644" s="184"/>
      <c r="AY2644" s="184"/>
      <c r="BB2644" s="184"/>
      <c r="BC2644" s="184"/>
      <c r="BF2644" s="184"/>
      <c r="BG2644" s="184"/>
      <c r="BJ2644" s="184"/>
      <c r="BK2644" s="184"/>
      <c r="BN2644" s="184"/>
      <c r="BO2644" s="184"/>
      <c r="BR2644" s="184"/>
      <c r="BS2644" s="184"/>
      <c r="BV2644" s="184"/>
      <c r="BW2644" s="184"/>
      <c r="BZ2644" s="184"/>
      <c r="CA2644" s="184"/>
      <c r="CD2644" s="184"/>
      <c r="CE2644" s="184"/>
      <c r="CL2644" s="183"/>
      <c r="CO2644" s="183"/>
      <c r="CP2644" s="183"/>
      <c r="CT2644" s="71"/>
    </row>
    <row r="2645" spans="6:98">
      <c r="F2645" s="183"/>
      <c r="S2645" s="184"/>
      <c r="T2645" s="184"/>
      <c r="U2645" s="184"/>
      <c r="V2645" s="184"/>
      <c r="W2645" s="184"/>
      <c r="X2645" s="184"/>
      <c r="Y2645" s="184"/>
      <c r="Z2645" s="184"/>
      <c r="AA2645" s="184"/>
      <c r="AB2645" s="184"/>
      <c r="AC2645" s="184"/>
      <c r="AD2645" s="184"/>
      <c r="AH2645" s="184"/>
      <c r="AI2645" s="184"/>
      <c r="AL2645" s="184"/>
      <c r="AM2645" s="184"/>
      <c r="AP2645" s="184"/>
      <c r="AQ2645" s="184"/>
      <c r="AT2645" s="184"/>
      <c r="AU2645" s="184"/>
      <c r="AX2645" s="184"/>
      <c r="AY2645" s="184"/>
      <c r="BB2645" s="184"/>
      <c r="BC2645" s="184"/>
      <c r="BF2645" s="184"/>
      <c r="BG2645" s="184"/>
      <c r="BJ2645" s="184"/>
      <c r="BK2645" s="184"/>
      <c r="BN2645" s="184"/>
      <c r="BO2645" s="184"/>
      <c r="BR2645" s="184"/>
      <c r="BS2645" s="184"/>
      <c r="BV2645" s="184"/>
      <c r="BW2645" s="184"/>
      <c r="BZ2645" s="184"/>
      <c r="CA2645" s="184"/>
      <c r="CD2645" s="184"/>
      <c r="CE2645" s="184"/>
      <c r="CL2645" s="183"/>
      <c r="CO2645" s="183"/>
      <c r="CP2645" s="183"/>
      <c r="CT2645" s="71"/>
    </row>
    <row r="2646" spans="6:98">
      <c r="F2646" s="183"/>
      <c r="S2646" s="184"/>
      <c r="T2646" s="184"/>
      <c r="U2646" s="184"/>
      <c r="V2646" s="184"/>
      <c r="W2646" s="184"/>
      <c r="X2646" s="184"/>
      <c r="Y2646" s="184"/>
      <c r="Z2646" s="184"/>
      <c r="AA2646" s="184"/>
      <c r="AB2646" s="184"/>
      <c r="AC2646" s="184"/>
      <c r="AD2646" s="184"/>
      <c r="AH2646" s="184"/>
      <c r="AI2646" s="184"/>
      <c r="AL2646" s="184"/>
      <c r="AM2646" s="184"/>
      <c r="AP2646" s="184"/>
      <c r="AQ2646" s="184"/>
      <c r="AT2646" s="184"/>
      <c r="AU2646" s="184"/>
      <c r="AX2646" s="184"/>
      <c r="AY2646" s="184"/>
      <c r="BB2646" s="184"/>
      <c r="BC2646" s="184"/>
      <c r="BF2646" s="184"/>
      <c r="BG2646" s="184"/>
      <c r="BJ2646" s="184"/>
      <c r="BK2646" s="184"/>
      <c r="BN2646" s="184"/>
      <c r="BO2646" s="184"/>
      <c r="BR2646" s="184"/>
      <c r="BS2646" s="184"/>
      <c r="BV2646" s="184"/>
      <c r="BW2646" s="184"/>
      <c r="BZ2646" s="184"/>
      <c r="CA2646" s="184"/>
      <c r="CD2646" s="184"/>
      <c r="CE2646" s="184"/>
      <c r="CL2646" s="183"/>
      <c r="CO2646" s="183"/>
      <c r="CP2646" s="183"/>
      <c r="CT2646" s="71"/>
    </row>
    <row r="2647" spans="6:98">
      <c r="F2647" s="183"/>
      <c r="S2647" s="184"/>
      <c r="T2647" s="184"/>
      <c r="U2647" s="184"/>
      <c r="V2647" s="184"/>
      <c r="W2647" s="184"/>
      <c r="X2647" s="184"/>
      <c r="Y2647" s="184"/>
      <c r="Z2647" s="184"/>
      <c r="AA2647" s="184"/>
      <c r="AB2647" s="184"/>
      <c r="AC2647" s="184"/>
      <c r="AD2647" s="184"/>
      <c r="AH2647" s="184"/>
      <c r="AI2647" s="184"/>
      <c r="AL2647" s="184"/>
      <c r="AM2647" s="184"/>
      <c r="AP2647" s="184"/>
      <c r="AQ2647" s="184"/>
      <c r="AT2647" s="184"/>
      <c r="AU2647" s="184"/>
      <c r="AX2647" s="184"/>
      <c r="AY2647" s="184"/>
      <c r="BB2647" s="184"/>
      <c r="BC2647" s="184"/>
      <c r="BF2647" s="184"/>
      <c r="BG2647" s="184"/>
      <c r="BJ2647" s="184"/>
      <c r="BK2647" s="184"/>
      <c r="BN2647" s="184"/>
      <c r="BO2647" s="184"/>
      <c r="BR2647" s="184"/>
      <c r="BS2647" s="184"/>
      <c r="BV2647" s="184"/>
      <c r="BW2647" s="184"/>
      <c r="BZ2647" s="184"/>
      <c r="CA2647" s="184"/>
      <c r="CD2647" s="184"/>
      <c r="CE2647" s="184"/>
      <c r="CL2647" s="183"/>
      <c r="CO2647" s="183"/>
      <c r="CP2647" s="183"/>
      <c r="CT2647" s="71"/>
    </row>
    <row r="2648" spans="6:98">
      <c r="F2648" s="183"/>
      <c r="S2648" s="184"/>
      <c r="T2648" s="184"/>
      <c r="U2648" s="184"/>
      <c r="V2648" s="184"/>
      <c r="W2648" s="184"/>
      <c r="X2648" s="184"/>
      <c r="Y2648" s="184"/>
      <c r="Z2648" s="184"/>
      <c r="AA2648" s="184"/>
      <c r="AB2648" s="184"/>
      <c r="AC2648" s="184"/>
      <c r="AD2648" s="184"/>
      <c r="AH2648" s="184"/>
      <c r="AI2648" s="184"/>
      <c r="AL2648" s="184"/>
      <c r="AM2648" s="184"/>
      <c r="AP2648" s="184"/>
      <c r="AQ2648" s="184"/>
      <c r="AT2648" s="184"/>
      <c r="AU2648" s="184"/>
      <c r="AX2648" s="184"/>
      <c r="AY2648" s="184"/>
      <c r="BB2648" s="184"/>
      <c r="BC2648" s="184"/>
      <c r="BF2648" s="184"/>
      <c r="BG2648" s="184"/>
      <c r="BJ2648" s="184"/>
      <c r="BK2648" s="184"/>
      <c r="BN2648" s="184"/>
      <c r="BO2648" s="184"/>
      <c r="BR2648" s="184"/>
      <c r="BS2648" s="184"/>
      <c r="BV2648" s="184"/>
      <c r="BW2648" s="184"/>
      <c r="BZ2648" s="184"/>
      <c r="CA2648" s="184"/>
      <c r="CD2648" s="184"/>
      <c r="CE2648" s="184"/>
      <c r="CL2648" s="183"/>
      <c r="CO2648" s="183"/>
      <c r="CP2648" s="183"/>
      <c r="CT2648" s="71"/>
    </row>
    <row r="2649" spans="6:98">
      <c r="F2649" s="183"/>
      <c r="S2649" s="184"/>
      <c r="T2649" s="184"/>
      <c r="U2649" s="184"/>
      <c r="V2649" s="184"/>
      <c r="W2649" s="184"/>
      <c r="X2649" s="184"/>
      <c r="Y2649" s="184"/>
      <c r="Z2649" s="184"/>
      <c r="AA2649" s="184"/>
      <c r="AB2649" s="184"/>
      <c r="AC2649" s="184"/>
      <c r="AD2649" s="184"/>
      <c r="AH2649" s="184"/>
      <c r="AI2649" s="184"/>
      <c r="AL2649" s="184"/>
      <c r="AM2649" s="184"/>
      <c r="AP2649" s="184"/>
      <c r="AQ2649" s="184"/>
      <c r="AT2649" s="184"/>
      <c r="AU2649" s="184"/>
      <c r="AX2649" s="184"/>
      <c r="AY2649" s="184"/>
      <c r="BB2649" s="184"/>
      <c r="BC2649" s="184"/>
      <c r="BF2649" s="184"/>
      <c r="BG2649" s="184"/>
      <c r="BJ2649" s="184"/>
      <c r="BK2649" s="184"/>
      <c r="BN2649" s="184"/>
      <c r="BO2649" s="184"/>
      <c r="BR2649" s="184"/>
      <c r="BS2649" s="184"/>
      <c r="BV2649" s="184"/>
      <c r="BW2649" s="184"/>
      <c r="BZ2649" s="184"/>
      <c r="CA2649" s="184"/>
      <c r="CD2649" s="184"/>
      <c r="CE2649" s="184"/>
      <c r="CL2649" s="183"/>
      <c r="CO2649" s="183"/>
      <c r="CP2649" s="183"/>
      <c r="CT2649" s="71"/>
    </row>
    <row r="2650" spans="6:98">
      <c r="F2650" s="183"/>
      <c r="S2650" s="184"/>
      <c r="T2650" s="184"/>
      <c r="U2650" s="184"/>
      <c r="V2650" s="184"/>
      <c r="W2650" s="184"/>
      <c r="X2650" s="184"/>
      <c r="Y2650" s="184"/>
      <c r="Z2650" s="184"/>
      <c r="AA2650" s="184"/>
      <c r="AB2650" s="184"/>
      <c r="AC2650" s="184"/>
      <c r="AD2650" s="184"/>
      <c r="AH2650" s="184"/>
      <c r="AI2650" s="184"/>
      <c r="AL2650" s="184"/>
      <c r="AM2650" s="184"/>
      <c r="AP2650" s="184"/>
      <c r="AQ2650" s="184"/>
      <c r="AT2650" s="184"/>
      <c r="AU2650" s="184"/>
      <c r="AX2650" s="184"/>
      <c r="AY2650" s="184"/>
      <c r="BB2650" s="184"/>
      <c r="BC2650" s="184"/>
      <c r="BF2650" s="184"/>
      <c r="BG2650" s="184"/>
      <c r="BJ2650" s="184"/>
      <c r="BK2650" s="184"/>
      <c r="BN2650" s="184"/>
      <c r="BO2650" s="184"/>
      <c r="BR2650" s="184"/>
      <c r="BS2650" s="184"/>
      <c r="BV2650" s="184"/>
      <c r="BW2650" s="184"/>
      <c r="BZ2650" s="184"/>
      <c r="CA2650" s="184"/>
      <c r="CD2650" s="184"/>
      <c r="CE2650" s="184"/>
      <c r="CL2650" s="183"/>
      <c r="CO2650" s="183"/>
      <c r="CP2650" s="183"/>
      <c r="CT2650" s="71"/>
    </row>
    <row r="2651" spans="6:98">
      <c r="F2651" s="183"/>
      <c r="S2651" s="184"/>
      <c r="T2651" s="184"/>
      <c r="U2651" s="184"/>
      <c r="V2651" s="184"/>
      <c r="W2651" s="184"/>
      <c r="X2651" s="184"/>
      <c r="Y2651" s="184"/>
      <c r="Z2651" s="184"/>
      <c r="AA2651" s="184"/>
      <c r="AB2651" s="184"/>
      <c r="AC2651" s="184"/>
      <c r="AD2651" s="184"/>
      <c r="AH2651" s="184"/>
      <c r="AI2651" s="184"/>
      <c r="AL2651" s="184"/>
      <c r="AM2651" s="184"/>
      <c r="AP2651" s="184"/>
      <c r="AQ2651" s="184"/>
      <c r="AT2651" s="184"/>
      <c r="AU2651" s="184"/>
      <c r="AX2651" s="184"/>
      <c r="AY2651" s="184"/>
      <c r="BB2651" s="184"/>
      <c r="BC2651" s="184"/>
      <c r="BF2651" s="184"/>
      <c r="BG2651" s="184"/>
      <c r="BJ2651" s="184"/>
      <c r="BK2651" s="184"/>
      <c r="BN2651" s="184"/>
      <c r="BO2651" s="184"/>
      <c r="BR2651" s="184"/>
      <c r="BS2651" s="184"/>
      <c r="BV2651" s="184"/>
      <c r="BW2651" s="184"/>
      <c r="BZ2651" s="184"/>
      <c r="CA2651" s="184"/>
      <c r="CD2651" s="184"/>
      <c r="CE2651" s="184"/>
      <c r="CL2651" s="183"/>
      <c r="CO2651" s="183"/>
      <c r="CP2651" s="183"/>
      <c r="CT2651" s="71"/>
    </row>
    <row r="2652" spans="6:98">
      <c r="F2652" s="183"/>
      <c r="S2652" s="184"/>
      <c r="T2652" s="184"/>
      <c r="U2652" s="184"/>
      <c r="V2652" s="184"/>
      <c r="W2652" s="184"/>
      <c r="X2652" s="184"/>
      <c r="Y2652" s="184"/>
      <c r="Z2652" s="184"/>
      <c r="AA2652" s="184"/>
      <c r="AB2652" s="184"/>
      <c r="AC2652" s="184"/>
      <c r="AD2652" s="184"/>
      <c r="AH2652" s="184"/>
      <c r="AI2652" s="184"/>
      <c r="AL2652" s="184"/>
      <c r="AM2652" s="184"/>
      <c r="AP2652" s="184"/>
      <c r="AQ2652" s="184"/>
      <c r="AT2652" s="184"/>
      <c r="AU2652" s="184"/>
      <c r="AX2652" s="184"/>
      <c r="AY2652" s="184"/>
      <c r="BB2652" s="184"/>
      <c r="BC2652" s="184"/>
      <c r="BF2652" s="184"/>
      <c r="BG2652" s="184"/>
      <c r="BJ2652" s="184"/>
      <c r="BK2652" s="184"/>
      <c r="BN2652" s="184"/>
      <c r="BO2652" s="184"/>
      <c r="BR2652" s="184"/>
      <c r="BS2652" s="184"/>
      <c r="BV2652" s="184"/>
      <c r="BW2652" s="184"/>
      <c r="BZ2652" s="184"/>
      <c r="CA2652" s="184"/>
      <c r="CD2652" s="184"/>
      <c r="CE2652" s="184"/>
      <c r="CL2652" s="183"/>
      <c r="CO2652" s="183"/>
      <c r="CP2652" s="183"/>
      <c r="CT2652" s="71"/>
    </row>
    <row r="2653" spans="6:98">
      <c r="F2653" s="183"/>
      <c r="S2653" s="184"/>
      <c r="T2653" s="184"/>
      <c r="U2653" s="184"/>
      <c r="V2653" s="184"/>
      <c r="W2653" s="184"/>
      <c r="X2653" s="184"/>
      <c r="Y2653" s="184"/>
      <c r="Z2653" s="184"/>
      <c r="AA2653" s="184"/>
      <c r="AB2653" s="184"/>
      <c r="AC2653" s="184"/>
      <c r="AD2653" s="184"/>
      <c r="AH2653" s="184"/>
      <c r="AI2653" s="184"/>
      <c r="AL2653" s="184"/>
      <c r="AM2653" s="184"/>
      <c r="AP2653" s="184"/>
      <c r="AQ2653" s="184"/>
      <c r="AT2653" s="184"/>
      <c r="AU2653" s="184"/>
      <c r="AX2653" s="184"/>
      <c r="AY2653" s="184"/>
      <c r="BB2653" s="184"/>
      <c r="BC2653" s="184"/>
      <c r="BF2653" s="184"/>
      <c r="BG2653" s="184"/>
      <c r="BJ2653" s="184"/>
      <c r="BK2653" s="184"/>
      <c r="BN2653" s="184"/>
      <c r="BO2653" s="184"/>
      <c r="BR2653" s="184"/>
      <c r="BS2653" s="184"/>
      <c r="BV2653" s="184"/>
      <c r="BW2653" s="184"/>
      <c r="BZ2653" s="184"/>
      <c r="CA2653" s="184"/>
      <c r="CD2653" s="184"/>
      <c r="CE2653" s="184"/>
      <c r="CL2653" s="183"/>
      <c r="CO2653" s="183"/>
      <c r="CP2653" s="183"/>
      <c r="CT2653" s="71"/>
    </row>
    <row r="2654" spans="6:98">
      <c r="F2654" s="183"/>
      <c r="S2654" s="184"/>
      <c r="T2654" s="184"/>
      <c r="U2654" s="184"/>
      <c r="V2654" s="184"/>
      <c r="W2654" s="184"/>
      <c r="X2654" s="184"/>
      <c r="Y2654" s="184"/>
      <c r="Z2654" s="184"/>
      <c r="AA2654" s="184"/>
      <c r="AB2654" s="184"/>
      <c r="AC2654" s="184"/>
      <c r="AD2654" s="184"/>
      <c r="AH2654" s="184"/>
      <c r="AI2654" s="184"/>
      <c r="AL2654" s="184"/>
      <c r="AM2654" s="184"/>
      <c r="AP2654" s="184"/>
      <c r="AQ2654" s="184"/>
      <c r="AT2654" s="184"/>
      <c r="AU2654" s="184"/>
      <c r="AX2654" s="184"/>
      <c r="AY2654" s="184"/>
      <c r="BB2654" s="184"/>
      <c r="BC2654" s="184"/>
      <c r="BF2654" s="184"/>
      <c r="BG2654" s="184"/>
      <c r="BJ2654" s="184"/>
      <c r="BK2654" s="184"/>
      <c r="BN2654" s="184"/>
      <c r="BO2654" s="184"/>
      <c r="BR2654" s="184"/>
      <c r="BS2654" s="184"/>
      <c r="BV2654" s="184"/>
      <c r="BW2654" s="184"/>
      <c r="BZ2654" s="184"/>
      <c r="CA2654" s="184"/>
      <c r="CD2654" s="184"/>
      <c r="CE2654" s="184"/>
      <c r="CL2654" s="183"/>
      <c r="CO2654" s="183"/>
      <c r="CP2654" s="183"/>
      <c r="CT2654" s="71"/>
    </row>
    <row r="2655" spans="6:98">
      <c r="F2655" s="183"/>
      <c r="S2655" s="184"/>
      <c r="T2655" s="184"/>
      <c r="U2655" s="184"/>
      <c r="V2655" s="184"/>
      <c r="W2655" s="184"/>
      <c r="X2655" s="184"/>
      <c r="Y2655" s="184"/>
      <c r="Z2655" s="184"/>
      <c r="AA2655" s="184"/>
      <c r="AB2655" s="184"/>
      <c r="AC2655" s="184"/>
      <c r="AD2655" s="184"/>
      <c r="AH2655" s="184"/>
      <c r="AI2655" s="184"/>
      <c r="AL2655" s="184"/>
      <c r="AM2655" s="184"/>
      <c r="AP2655" s="184"/>
      <c r="AQ2655" s="184"/>
      <c r="AT2655" s="184"/>
      <c r="AU2655" s="184"/>
      <c r="AX2655" s="184"/>
      <c r="AY2655" s="184"/>
      <c r="BB2655" s="184"/>
      <c r="BC2655" s="184"/>
      <c r="BF2655" s="184"/>
      <c r="BG2655" s="184"/>
      <c r="BJ2655" s="184"/>
      <c r="BK2655" s="184"/>
      <c r="BN2655" s="184"/>
      <c r="BO2655" s="184"/>
      <c r="BR2655" s="184"/>
      <c r="BS2655" s="184"/>
      <c r="BV2655" s="184"/>
      <c r="BW2655" s="184"/>
      <c r="BZ2655" s="184"/>
      <c r="CA2655" s="184"/>
      <c r="CD2655" s="184"/>
      <c r="CE2655" s="184"/>
      <c r="CL2655" s="183"/>
      <c r="CO2655" s="183"/>
      <c r="CP2655" s="183"/>
      <c r="CT2655" s="71"/>
    </row>
    <row r="2656" spans="6:98">
      <c r="F2656" s="183"/>
      <c r="S2656" s="184"/>
      <c r="T2656" s="184"/>
      <c r="U2656" s="184"/>
      <c r="V2656" s="184"/>
      <c r="W2656" s="184"/>
      <c r="X2656" s="184"/>
      <c r="Y2656" s="184"/>
      <c r="Z2656" s="184"/>
      <c r="AA2656" s="184"/>
      <c r="AB2656" s="184"/>
      <c r="AC2656" s="184"/>
      <c r="AD2656" s="184"/>
      <c r="AH2656" s="184"/>
      <c r="AI2656" s="184"/>
      <c r="AL2656" s="184"/>
      <c r="AM2656" s="184"/>
      <c r="AP2656" s="184"/>
      <c r="AQ2656" s="184"/>
      <c r="AT2656" s="184"/>
      <c r="AU2656" s="184"/>
      <c r="AX2656" s="184"/>
      <c r="AY2656" s="184"/>
      <c r="BB2656" s="184"/>
      <c r="BC2656" s="184"/>
      <c r="BF2656" s="184"/>
      <c r="BG2656" s="184"/>
      <c r="BJ2656" s="184"/>
      <c r="BK2656" s="184"/>
      <c r="BN2656" s="184"/>
      <c r="BO2656" s="184"/>
      <c r="BR2656" s="184"/>
      <c r="BS2656" s="184"/>
      <c r="BV2656" s="184"/>
      <c r="BW2656" s="184"/>
      <c r="BZ2656" s="184"/>
      <c r="CA2656" s="184"/>
      <c r="CD2656" s="184"/>
      <c r="CE2656" s="184"/>
      <c r="CL2656" s="183"/>
      <c r="CO2656" s="183"/>
      <c r="CP2656" s="183"/>
      <c r="CT2656" s="71"/>
    </row>
    <row r="2657" spans="6:98">
      <c r="F2657" s="183"/>
      <c r="S2657" s="184"/>
      <c r="T2657" s="184"/>
      <c r="U2657" s="184"/>
      <c r="V2657" s="184"/>
      <c r="W2657" s="184"/>
      <c r="X2657" s="184"/>
      <c r="Y2657" s="184"/>
      <c r="Z2657" s="184"/>
      <c r="AA2657" s="184"/>
      <c r="AB2657" s="184"/>
      <c r="AC2657" s="184"/>
      <c r="AD2657" s="184"/>
      <c r="AH2657" s="184"/>
      <c r="AI2657" s="184"/>
      <c r="AL2657" s="184"/>
      <c r="AM2657" s="184"/>
      <c r="AP2657" s="184"/>
      <c r="AQ2657" s="184"/>
      <c r="AT2657" s="184"/>
      <c r="AU2657" s="184"/>
      <c r="AX2657" s="184"/>
      <c r="AY2657" s="184"/>
      <c r="BB2657" s="184"/>
      <c r="BC2657" s="184"/>
      <c r="BF2657" s="184"/>
      <c r="BG2657" s="184"/>
      <c r="BJ2657" s="184"/>
      <c r="BK2657" s="184"/>
      <c r="BN2657" s="184"/>
      <c r="BO2657" s="184"/>
      <c r="BR2657" s="184"/>
      <c r="BS2657" s="184"/>
      <c r="BV2657" s="184"/>
      <c r="BW2657" s="184"/>
      <c r="BZ2657" s="184"/>
      <c r="CA2657" s="184"/>
      <c r="CD2657" s="184"/>
      <c r="CE2657" s="184"/>
      <c r="CL2657" s="183"/>
      <c r="CO2657" s="183"/>
      <c r="CP2657" s="183"/>
      <c r="CT2657" s="71"/>
    </row>
    <row r="2658" spans="6:98">
      <c r="F2658" s="183"/>
      <c r="S2658" s="184"/>
      <c r="T2658" s="184"/>
      <c r="U2658" s="184"/>
      <c r="V2658" s="184"/>
      <c r="W2658" s="184"/>
      <c r="X2658" s="184"/>
      <c r="Y2658" s="184"/>
      <c r="Z2658" s="184"/>
      <c r="AA2658" s="184"/>
      <c r="AB2658" s="184"/>
      <c r="AC2658" s="184"/>
      <c r="AD2658" s="184"/>
      <c r="AH2658" s="184"/>
      <c r="AI2658" s="184"/>
      <c r="AL2658" s="184"/>
      <c r="AM2658" s="184"/>
      <c r="AP2658" s="184"/>
      <c r="AQ2658" s="184"/>
      <c r="AT2658" s="184"/>
      <c r="AU2658" s="184"/>
      <c r="AX2658" s="184"/>
      <c r="AY2658" s="184"/>
      <c r="BB2658" s="184"/>
      <c r="BC2658" s="184"/>
      <c r="BF2658" s="184"/>
      <c r="BG2658" s="184"/>
      <c r="BJ2658" s="184"/>
      <c r="BK2658" s="184"/>
      <c r="BN2658" s="184"/>
      <c r="BO2658" s="184"/>
      <c r="BR2658" s="184"/>
      <c r="BS2658" s="184"/>
      <c r="BV2658" s="184"/>
      <c r="BW2658" s="184"/>
      <c r="BZ2658" s="184"/>
      <c r="CA2658" s="184"/>
      <c r="CD2658" s="184"/>
      <c r="CE2658" s="184"/>
      <c r="CL2658" s="183"/>
      <c r="CO2658" s="183"/>
      <c r="CP2658" s="183"/>
      <c r="CT2658" s="71"/>
    </row>
    <row r="2659" spans="6:98">
      <c r="F2659" s="183"/>
      <c r="S2659" s="184"/>
      <c r="T2659" s="184"/>
      <c r="U2659" s="184"/>
      <c r="V2659" s="184"/>
      <c r="W2659" s="184"/>
      <c r="X2659" s="184"/>
      <c r="Y2659" s="184"/>
      <c r="Z2659" s="184"/>
      <c r="AA2659" s="184"/>
      <c r="AB2659" s="184"/>
      <c r="AC2659" s="184"/>
      <c r="AD2659" s="184"/>
      <c r="AH2659" s="184"/>
      <c r="AI2659" s="184"/>
      <c r="AL2659" s="184"/>
      <c r="AM2659" s="184"/>
      <c r="AP2659" s="184"/>
      <c r="AQ2659" s="184"/>
      <c r="AT2659" s="184"/>
      <c r="AU2659" s="184"/>
      <c r="AX2659" s="184"/>
      <c r="AY2659" s="184"/>
      <c r="BB2659" s="184"/>
      <c r="BC2659" s="184"/>
      <c r="BF2659" s="184"/>
      <c r="BG2659" s="184"/>
      <c r="BJ2659" s="184"/>
      <c r="BK2659" s="184"/>
      <c r="BN2659" s="184"/>
      <c r="BO2659" s="184"/>
      <c r="BR2659" s="184"/>
      <c r="BS2659" s="184"/>
      <c r="BV2659" s="184"/>
      <c r="BW2659" s="184"/>
      <c r="BZ2659" s="184"/>
      <c r="CA2659" s="184"/>
      <c r="CD2659" s="184"/>
      <c r="CE2659" s="184"/>
      <c r="CL2659" s="183"/>
      <c r="CO2659" s="183"/>
      <c r="CP2659" s="183"/>
      <c r="CT2659" s="71"/>
    </row>
    <row r="2660" spans="6:98">
      <c r="F2660" s="183"/>
      <c r="S2660" s="184"/>
      <c r="T2660" s="184"/>
      <c r="U2660" s="184"/>
      <c r="V2660" s="184"/>
      <c r="W2660" s="184"/>
      <c r="X2660" s="184"/>
      <c r="Y2660" s="184"/>
      <c r="Z2660" s="184"/>
      <c r="AA2660" s="184"/>
      <c r="AB2660" s="184"/>
      <c r="AC2660" s="184"/>
      <c r="AD2660" s="184"/>
      <c r="AH2660" s="184"/>
      <c r="AI2660" s="184"/>
      <c r="AL2660" s="184"/>
      <c r="AM2660" s="184"/>
      <c r="AP2660" s="184"/>
      <c r="AQ2660" s="184"/>
      <c r="AT2660" s="184"/>
      <c r="AU2660" s="184"/>
      <c r="AX2660" s="184"/>
      <c r="AY2660" s="184"/>
      <c r="BB2660" s="184"/>
      <c r="BC2660" s="184"/>
      <c r="BF2660" s="184"/>
      <c r="BG2660" s="184"/>
      <c r="BJ2660" s="184"/>
      <c r="BK2660" s="184"/>
      <c r="BN2660" s="184"/>
      <c r="BO2660" s="184"/>
      <c r="BR2660" s="184"/>
      <c r="BS2660" s="184"/>
      <c r="BV2660" s="184"/>
      <c r="BW2660" s="184"/>
      <c r="BZ2660" s="184"/>
      <c r="CA2660" s="184"/>
      <c r="CD2660" s="184"/>
      <c r="CE2660" s="184"/>
      <c r="CL2660" s="183"/>
      <c r="CO2660" s="183"/>
      <c r="CP2660" s="183"/>
      <c r="CT2660" s="71"/>
    </row>
    <row r="2661" spans="6:98">
      <c r="F2661" s="183"/>
      <c r="S2661" s="184"/>
      <c r="T2661" s="184"/>
      <c r="U2661" s="184"/>
      <c r="V2661" s="184"/>
      <c r="W2661" s="184"/>
      <c r="X2661" s="184"/>
      <c r="Y2661" s="184"/>
      <c r="Z2661" s="184"/>
      <c r="AA2661" s="184"/>
      <c r="AB2661" s="184"/>
      <c r="AC2661" s="184"/>
      <c r="AD2661" s="184"/>
      <c r="AH2661" s="184"/>
      <c r="AI2661" s="184"/>
      <c r="AL2661" s="184"/>
      <c r="AM2661" s="184"/>
      <c r="AP2661" s="184"/>
      <c r="AQ2661" s="184"/>
      <c r="AT2661" s="184"/>
      <c r="AU2661" s="184"/>
      <c r="AX2661" s="184"/>
      <c r="AY2661" s="184"/>
      <c r="BB2661" s="184"/>
      <c r="BC2661" s="184"/>
      <c r="BF2661" s="184"/>
      <c r="BG2661" s="184"/>
      <c r="BJ2661" s="184"/>
      <c r="BK2661" s="184"/>
      <c r="BN2661" s="184"/>
      <c r="BO2661" s="184"/>
      <c r="BR2661" s="184"/>
      <c r="BS2661" s="184"/>
      <c r="BV2661" s="184"/>
      <c r="BW2661" s="184"/>
      <c r="BZ2661" s="184"/>
      <c r="CA2661" s="184"/>
      <c r="CD2661" s="184"/>
      <c r="CE2661" s="184"/>
      <c r="CL2661" s="183"/>
      <c r="CO2661" s="183"/>
      <c r="CP2661" s="183"/>
      <c r="CT2661" s="71"/>
    </row>
    <row r="2662" spans="6:98">
      <c r="F2662" s="183"/>
      <c r="S2662" s="184"/>
      <c r="T2662" s="184"/>
      <c r="U2662" s="184"/>
      <c r="V2662" s="184"/>
      <c r="W2662" s="184"/>
      <c r="X2662" s="184"/>
      <c r="Y2662" s="184"/>
      <c r="Z2662" s="184"/>
      <c r="AA2662" s="184"/>
      <c r="AB2662" s="184"/>
      <c r="AC2662" s="184"/>
      <c r="AD2662" s="184"/>
      <c r="AH2662" s="184"/>
      <c r="AI2662" s="184"/>
      <c r="AL2662" s="184"/>
      <c r="AM2662" s="184"/>
      <c r="AP2662" s="184"/>
      <c r="AQ2662" s="184"/>
      <c r="AT2662" s="184"/>
      <c r="AU2662" s="184"/>
      <c r="AX2662" s="184"/>
      <c r="AY2662" s="184"/>
      <c r="BB2662" s="184"/>
      <c r="BC2662" s="184"/>
      <c r="BF2662" s="184"/>
      <c r="BG2662" s="184"/>
      <c r="BJ2662" s="184"/>
      <c r="BK2662" s="184"/>
      <c r="BN2662" s="184"/>
      <c r="BO2662" s="184"/>
      <c r="BR2662" s="184"/>
      <c r="BS2662" s="184"/>
      <c r="BV2662" s="184"/>
      <c r="BW2662" s="184"/>
      <c r="BZ2662" s="184"/>
      <c r="CA2662" s="184"/>
      <c r="CD2662" s="184"/>
      <c r="CE2662" s="184"/>
      <c r="CL2662" s="183"/>
      <c r="CO2662" s="183"/>
      <c r="CP2662" s="183"/>
      <c r="CT2662" s="71"/>
    </row>
    <row r="2663" spans="6:98">
      <c r="F2663" s="183"/>
      <c r="S2663" s="184"/>
      <c r="T2663" s="184"/>
      <c r="U2663" s="184"/>
      <c r="V2663" s="184"/>
      <c r="W2663" s="184"/>
      <c r="X2663" s="184"/>
      <c r="Y2663" s="184"/>
      <c r="Z2663" s="184"/>
      <c r="AA2663" s="184"/>
      <c r="AB2663" s="184"/>
      <c r="AC2663" s="184"/>
      <c r="AD2663" s="184"/>
      <c r="AH2663" s="184"/>
      <c r="AI2663" s="184"/>
      <c r="AL2663" s="184"/>
      <c r="AM2663" s="184"/>
      <c r="AP2663" s="184"/>
      <c r="AQ2663" s="184"/>
      <c r="AT2663" s="184"/>
      <c r="AU2663" s="184"/>
      <c r="AX2663" s="184"/>
      <c r="AY2663" s="184"/>
      <c r="BB2663" s="184"/>
      <c r="BC2663" s="184"/>
      <c r="BF2663" s="184"/>
      <c r="BG2663" s="184"/>
      <c r="BJ2663" s="184"/>
      <c r="BK2663" s="184"/>
      <c r="BN2663" s="184"/>
      <c r="BO2663" s="184"/>
      <c r="BR2663" s="184"/>
      <c r="BS2663" s="184"/>
      <c r="BV2663" s="184"/>
      <c r="BW2663" s="184"/>
      <c r="BZ2663" s="184"/>
      <c r="CA2663" s="184"/>
      <c r="CD2663" s="184"/>
      <c r="CE2663" s="184"/>
      <c r="CL2663" s="183"/>
      <c r="CO2663" s="183"/>
      <c r="CP2663" s="183"/>
      <c r="CT2663" s="71"/>
    </row>
    <row r="2664" spans="6:98">
      <c r="F2664" s="183"/>
      <c r="S2664" s="184"/>
      <c r="T2664" s="184"/>
      <c r="U2664" s="184"/>
      <c r="V2664" s="184"/>
      <c r="W2664" s="184"/>
      <c r="X2664" s="184"/>
      <c r="Y2664" s="184"/>
      <c r="Z2664" s="184"/>
      <c r="AA2664" s="184"/>
      <c r="AB2664" s="184"/>
      <c r="AC2664" s="184"/>
      <c r="AD2664" s="184"/>
      <c r="AH2664" s="184"/>
      <c r="AI2664" s="184"/>
      <c r="AL2664" s="184"/>
      <c r="AM2664" s="184"/>
      <c r="AP2664" s="184"/>
      <c r="AQ2664" s="184"/>
      <c r="AT2664" s="184"/>
      <c r="AU2664" s="184"/>
      <c r="AX2664" s="184"/>
      <c r="AY2664" s="184"/>
      <c r="BB2664" s="184"/>
      <c r="BC2664" s="184"/>
      <c r="BF2664" s="184"/>
      <c r="BG2664" s="184"/>
      <c r="BJ2664" s="184"/>
      <c r="BK2664" s="184"/>
      <c r="BN2664" s="184"/>
      <c r="BO2664" s="184"/>
      <c r="BR2664" s="184"/>
      <c r="BS2664" s="184"/>
      <c r="BV2664" s="184"/>
      <c r="BW2664" s="184"/>
      <c r="BZ2664" s="184"/>
      <c r="CA2664" s="184"/>
      <c r="CD2664" s="184"/>
      <c r="CE2664" s="184"/>
      <c r="CL2664" s="183"/>
      <c r="CO2664" s="183"/>
      <c r="CP2664" s="183"/>
      <c r="CT2664" s="71"/>
    </row>
    <row r="2665" spans="6:98">
      <c r="F2665" s="183"/>
      <c r="S2665" s="184"/>
      <c r="T2665" s="184"/>
      <c r="U2665" s="184"/>
      <c r="V2665" s="184"/>
      <c r="W2665" s="184"/>
      <c r="X2665" s="184"/>
      <c r="Y2665" s="184"/>
      <c r="Z2665" s="184"/>
      <c r="AA2665" s="184"/>
      <c r="AB2665" s="184"/>
      <c r="AC2665" s="184"/>
      <c r="AD2665" s="184"/>
      <c r="AH2665" s="184"/>
      <c r="AI2665" s="184"/>
      <c r="AL2665" s="184"/>
      <c r="AM2665" s="184"/>
      <c r="AP2665" s="184"/>
      <c r="AQ2665" s="184"/>
      <c r="AT2665" s="184"/>
      <c r="AU2665" s="184"/>
      <c r="AX2665" s="184"/>
      <c r="AY2665" s="184"/>
      <c r="BB2665" s="184"/>
      <c r="BC2665" s="184"/>
      <c r="BF2665" s="184"/>
      <c r="BG2665" s="184"/>
      <c r="BJ2665" s="184"/>
      <c r="BK2665" s="184"/>
      <c r="BN2665" s="184"/>
      <c r="BO2665" s="184"/>
      <c r="BR2665" s="184"/>
      <c r="BS2665" s="184"/>
      <c r="BV2665" s="184"/>
      <c r="BW2665" s="184"/>
      <c r="BZ2665" s="184"/>
      <c r="CA2665" s="184"/>
      <c r="CD2665" s="184"/>
      <c r="CE2665" s="184"/>
      <c r="CL2665" s="183"/>
      <c r="CO2665" s="183"/>
      <c r="CP2665" s="183"/>
      <c r="CT2665" s="71"/>
    </row>
    <row r="2666" spans="6:98">
      <c r="F2666" s="183"/>
      <c r="S2666" s="184"/>
      <c r="T2666" s="184"/>
      <c r="U2666" s="184"/>
      <c r="V2666" s="184"/>
      <c r="W2666" s="184"/>
      <c r="X2666" s="184"/>
      <c r="Y2666" s="184"/>
      <c r="Z2666" s="184"/>
      <c r="AA2666" s="184"/>
      <c r="AB2666" s="184"/>
      <c r="AC2666" s="184"/>
      <c r="AD2666" s="184"/>
      <c r="AH2666" s="184"/>
      <c r="AI2666" s="184"/>
      <c r="AL2666" s="184"/>
      <c r="AM2666" s="184"/>
      <c r="AP2666" s="184"/>
      <c r="AQ2666" s="184"/>
      <c r="AT2666" s="184"/>
      <c r="AU2666" s="184"/>
      <c r="AX2666" s="184"/>
      <c r="AY2666" s="184"/>
      <c r="BB2666" s="184"/>
      <c r="BC2666" s="184"/>
      <c r="BF2666" s="184"/>
      <c r="BG2666" s="184"/>
      <c r="BJ2666" s="184"/>
      <c r="BK2666" s="184"/>
      <c r="BN2666" s="184"/>
      <c r="BO2666" s="184"/>
      <c r="BR2666" s="184"/>
      <c r="BS2666" s="184"/>
      <c r="BV2666" s="184"/>
      <c r="BW2666" s="184"/>
      <c r="BZ2666" s="184"/>
      <c r="CA2666" s="184"/>
      <c r="CD2666" s="184"/>
      <c r="CE2666" s="184"/>
      <c r="CL2666" s="183"/>
      <c r="CO2666" s="183"/>
      <c r="CP2666" s="183"/>
      <c r="CT2666" s="71"/>
    </row>
    <row r="2667" spans="6:98">
      <c r="F2667" s="183"/>
      <c r="S2667" s="184"/>
      <c r="T2667" s="184"/>
      <c r="U2667" s="184"/>
      <c r="V2667" s="184"/>
      <c r="W2667" s="184"/>
      <c r="X2667" s="184"/>
      <c r="Y2667" s="184"/>
      <c r="Z2667" s="184"/>
      <c r="AA2667" s="184"/>
      <c r="AB2667" s="184"/>
      <c r="AC2667" s="184"/>
      <c r="AD2667" s="184"/>
      <c r="AH2667" s="184"/>
      <c r="AI2667" s="184"/>
      <c r="AL2667" s="184"/>
      <c r="AM2667" s="184"/>
      <c r="AP2667" s="184"/>
      <c r="AQ2667" s="184"/>
      <c r="AT2667" s="184"/>
      <c r="AU2667" s="184"/>
      <c r="AX2667" s="184"/>
      <c r="AY2667" s="184"/>
      <c r="BB2667" s="184"/>
      <c r="BC2667" s="184"/>
      <c r="BF2667" s="184"/>
      <c r="BG2667" s="184"/>
      <c r="BJ2667" s="184"/>
      <c r="BK2667" s="184"/>
      <c r="BN2667" s="184"/>
      <c r="BO2667" s="184"/>
      <c r="BR2667" s="184"/>
      <c r="BS2667" s="184"/>
      <c r="BV2667" s="184"/>
      <c r="BW2667" s="184"/>
      <c r="BZ2667" s="184"/>
      <c r="CA2667" s="184"/>
      <c r="CD2667" s="184"/>
      <c r="CE2667" s="184"/>
      <c r="CL2667" s="183"/>
      <c r="CO2667" s="183"/>
      <c r="CP2667" s="183"/>
      <c r="CT2667" s="71"/>
    </row>
    <row r="2668" spans="6:98">
      <c r="F2668" s="183"/>
      <c r="S2668" s="184"/>
      <c r="T2668" s="184"/>
      <c r="U2668" s="184"/>
      <c r="V2668" s="184"/>
      <c r="W2668" s="184"/>
      <c r="X2668" s="184"/>
      <c r="Y2668" s="184"/>
      <c r="Z2668" s="184"/>
      <c r="AA2668" s="184"/>
      <c r="AB2668" s="184"/>
      <c r="AC2668" s="184"/>
      <c r="AD2668" s="184"/>
      <c r="AH2668" s="184"/>
      <c r="AI2668" s="184"/>
      <c r="AL2668" s="184"/>
      <c r="AM2668" s="184"/>
      <c r="AP2668" s="184"/>
      <c r="AQ2668" s="184"/>
      <c r="AT2668" s="184"/>
      <c r="AU2668" s="184"/>
      <c r="AX2668" s="184"/>
      <c r="AY2668" s="184"/>
      <c r="BB2668" s="184"/>
      <c r="BC2668" s="184"/>
      <c r="BF2668" s="184"/>
      <c r="BG2668" s="184"/>
      <c r="BJ2668" s="184"/>
      <c r="BK2668" s="184"/>
      <c r="BN2668" s="184"/>
      <c r="BO2668" s="184"/>
      <c r="BR2668" s="184"/>
      <c r="BS2668" s="184"/>
      <c r="BV2668" s="184"/>
      <c r="BW2668" s="184"/>
      <c r="BZ2668" s="184"/>
      <c r="CA2668" s="184"/>
      <c r="CD2668" s="184"/>
      <c r="CE2668" s="184"/>
      <c r="CL2668" s="183"/>
      <c r="CO2668" s="183"/>
      <c r="CP2668" s="183"/>
      <c r="CT2668" s="71"/>
    </row>
    <row r="2669" spans="6:98">
      <c r="F2669" s="183"/>
      <c r="S2669" s="184"/>
      <c r="T2669" s="184"/>
      <c r="U2669" s="184"/>
      <c r="V2669" s="184"/>
      <c r="W2669" s="184"/>
      <c r="X2669" s="184"/>
      <c r="Y2669" s="184"/>
      <c r="Z2669" s="184"/>
      <c r="AA2669" s="184"/>
      <c r="AB2669" s="184"/>
      <c r="AC2669" s="184"/>
      <c r="AD2669" s="184"/>
      <c r="AH2669" s="184"/>
      <c r="AI2669" s="184"/>
      <c r="AL2669" s="184"/>
      <c r="AM2669" s="184"/>
      <c r="AP2669" s="184"/>
      <c r="AQ2669" s="184"/>
      <c r="AT2669" s="184"/>
      <c r="AU2669" s="184"/>
      <c r="AX2669" s="184"/>
      <c r="AY2669" s="184"/>
      <c r="BB2669" s="184"/>
      <c r="BC2669" s="184"/>
      <c r="BF2669" s="184"/>
      <c r="BG2669" s="184"/>
      <c r="BJ2669" s="184"/>
      <c r="BK2669" s="184"/>
      <c r="BN2669" s="184"/>
      <c r="BO2669" s="184"/>
      <c r="BR2669" s="184"/>
      <c r="BS2669" s="184"/>
      <c r="BV2669" s="184"/>
      <c r="BW2669" s="184"/>
      <c r="BZ2669" s="184"/>
      <c r="CA2669" s="184"/>
      <c r="CD2669" s="184"/>
      <c r="CE2669" s="184"/>
      <c r="CL2669" s="183"/>
      <c r="CO2669" s="183"/>
      <c r="CP2669" s="183"/>
      <c r="CT2669" s="71"/>
    </row>
    <row r="2670" spans="6:98">
      <c r="F2670" s="183"/>
      <c r="S2670" s="184"/>
      <c r="T2670" s="184"/>
      <c r="U2670" s="184"/>
      <c r="V2670" s="184"/>
      <c r="W2670" s="184"/>
      <c r="X2670" s="184"/>
      <c r="Y2670" s="184"/>
      <c r="Z2670" s="184"/>
      <c r="AA2670" s="184"/>
      <c r="AB2670" s="184"/>
      <c r="AC2670" s="184"/>
      <c r="AD2670" s="184"/>
      <c r="AH2670" s="184"/>
      <c r="AI2670" s="184"/>
      <c r="AL2670" s="184"/>
      <c r="AM2670" s="184"/>
      <c r="AP2670" s="184"/>
      <c r="AQ2670" s="184"/>
      <c r="AT2670" s="184"/>
      <c r="AU2670" s="184"/>
      <c r="AX2670" s="184"/>
      <c r="AY2670" s="184"/>
      <c r="BB2670" s="184"/>
      <c r="BC2670" s="184"/>
      <c r="BF2670" s="184"/>
      <c r="BG2670" s="184"/>
      <c r="BJ2670" s="184"/>
      <c r="BK2670" s="184"/>
      <c r="BN2670" s="184"/>
      <c r="BO2670" s="184"/>
      <c r="BR2670" s="184"/>
      <c r="BS2670" s="184"/>
      <c r="BV2670" s="184"/>
      <c r="BW2670" s="184"/>
      <c r="BZ2670" s="184"/>
      <c r="CA2670" s="184"/>
      <c r="CD2670" s="184"/>
      <c r="CE2670" s="184"/>
      <c r="CL2670" s="183"/>
      <c r="CO2670" s="183"/>
      <c r="CP2670" s="183"/>
      <c r="CT2670" s="71"/>
    </row>
    <row r="2671" spans="6:98">
      <c r="F2671" s="183"/>
      <c r="S2671" s="184"/>
      <c r="T2671" s="184"/>
      <c r="U2671" s="184"/>
      <c r="V2671" s="184"/>
      <c r="W2671" s="184"/>
      <c r="X2671" s="184"/>
      <c r="Y2671" s="184"/>
      <c r="Z2671" s="184"/>
      <c r="AA2671" s="184"/>
      <c r="AB2671" s="184"/>
      <c r="AC2671" s="184"/>
      <c r="AD2671" s="184"/>
      <c r="AH2671" s="184"/>
      <c r="AI2671" s="184"/>
      <c r="AL2671" s="184"/>
      <c r="AM2671" s="184"/>
      <c r="AP2671" s="184"/>
      <c r="AQ2671" s="184"/>
      <c r="AT2671" s="184"/>
      <c r="AU2671" s="184"/>
      <c r="AX2671" s="184"/>
      <c r="AY2671" s="184"/>
      <c r="BB2671" s="184"/>
      <c r="BC2671" s="184"/>
      <c r="BF2671" s="184"/>
      <c r="BG2671" s="184"/>
      <c r="BJ2671" s="184"/>
      <c r="BK2671" s="184"/>
      <c r="BN2671" s="184"/>
      <c r="BO2671" s="184"/>
      <c r="BR2671" s="184"/>
      <c r="BS2671" s="184"/>
      <c r="BV2671" s="184"/>
      <c r="BW2671" s="184"/>
      <c r="BZ2671" s="184"/>
      <c r="CA2671" s="184"/>
      <c r="CD2671" s="184"/>
      <c r="CE2671" s="184"/>
      <c r="CL2671" s="183"/>
      <c r="CO2671" s="183"/>
      <c r="CP2671" s="183"/>
      <c r="CT2671" s="71"/>
    </row>
    <row r="2672" spans="6:98">
      <c r="F2672" s="183"/>
      <c r="S2672" s="184"/>
      <c r="T2672" s="184"/>
      <c r="U2672" s="184"/>
      <c r="V2672" s="184"/>
      <c r="W2672" s="184"/>
      <c r="X2672" s="184"/>
      <c r="Y2672" s="184"/>
      <c r="Z2672" s="184"/>
      <c r="AA2672" s="184"/>
      <c r="AB2672" s="184"/>
      <c r="AC2672" s="184"/>
      <c r="AD2672" s="184"/>
      <c r="AH2672" s="184"/>
      <c r="AI2672" s="184"/>
      <c r="AL2672" s="184"/>
      <c r="AM2672" s="184"/>
      <c r="AP2672" s="184"/>
      <c r="AQ2672" s="184"/>
      <c r="AT2672" s="184"/>
      <c r="AU2672" s="184"/>
      <c r="AX2672" s="184"/>
      <c r="AY2672" s="184"/>
      <c r="BB2672" s="184"/>
      <c r="BC2672" s="184"/>
      <c r="BF2672" s="184"/>
      <c r="BG2672" s="184"/>
      <c r="BJ2672" s="184"/>
      <c r="BK2672" s="184"/>
      <c r="BN2672" s="184"/>
      <c r="BO2672" s="184"/>
      <c r="BR2672" s="184"/>
      <c r="BS2672" s="184"/>
      <c r="BV2672" s="184"/>
      <c r="BW2672" s="184"/>
      <c r="BZ2672" s="184"/>
      <c r="CA2672" s="184"/>
      <c r="CD2672" s="184"/>
      <c r="CE2672" s="184"/>
      <c r="CL2672" s="183"/>
      <c r="CO2672" s="183"/>
      <c r="CP2672" s="183"/>
      <c r="CT2672" s="71"/>
    </row>
    <row r="2673" spans="6:98">
      <c r="F2673" s="183"/>
      <c r="S2673" s="184"/>
      <c r="T2673" s="184"/>
      <c r="U2673" s="184"/>
      <c r="V2673" s="184"/>
      <c r="W2673" s="184"/>
      <c r="X2673" s="184"/>
      <c r="Y2673" s="184"/>
      <c r="Z2673" s="184"/>
      <c r="AA2673" s="184"/>
      <c r="AB2673" s="184"/>
      <c r="AC2673" s="184"/>
      <c r="AD2673" s="184"/>
      <c r="AH2673" s="184"/>
      <c r="AI2673" s="184"/>
      <c r="AL2673" s="184"/>
      <c r="AM2673" s="184"/>
      <c r="AP2673" s="184"/>
      <c r="AQ2673" s="184"/>
      <c r="AT2673" s="184"/>
      <c r="AU2673" s="184"/>
      <c r="AX2673" s="184"/>
      <c r="AY2673" s="184"/>
      <c r="BB2673" s="184"/>
      <c r="BC2673" s="184"/>
      <c r="BF2673" s="184"/>
      <c r="BG2673" s="184"/>
      <c r="BJ2673" s="184"/>
      <c r="BK2673" s="184"/>
      <c r="BN2673" s="184"/>
      <c r="BO2673" s="184"/>
      <c r="BR2673" s="184"/>
      <c r="BS2673" s="184"/>
      <c r="BV2673" s="184"/>
      <c r="BW2673" s="184"/>
      <c r="BZ2673" s="184"/>
      <c r="CA2673" s="184"/>
      <c r="CD2673" s="184"/>
      <c r="CE2673" s="184"/>
      <c r="CL2673" s="183"/>
      <c r="CO2673" s="183"/>
      <c r="CP2673" s="183"/>
      <c r="CT2673" s="71"/>
    </row>
    <row r="2674" spans="6:98">
      <c r="F2674" s="183"/>
      <c r="S2674" s="184"/>
      <c r="T2674" s="184"/>
      <c r="U2674" s="184"/>
      <c r="V2674" s="184"/>
      <c r="W2674" s="184"/>
      <c r="X2674" s="184"/>
      <c r="Y2674" s="184"/>
      <c r="Z2674" s="184"/>
      <c r="AA2674" s="184"/>
      <c r="AB2674" s="184"/>
      <c r="AC2674" s="184"/>
      <c r="AD2674" s="184"/>
      <c r="AH2674" s="184"/>
      <c r="AI2674" s="184"/>
      <c r="AL2674" s="184"/>
      <c r="AM2674" s="184"/>
      <c r="AP2674" s="184"/>
      <c r="AQ2674" s="184"/>
      <c r="AT2674" s="184"/>
      <c r="AU2674" s="184"/>
      <c r="AX2674" s="184"/>
      <c r="AY2674" s="184"/>
      <c r="BB2674" s="184"/>
      <c r="BC2674" s="184"/>
      <c r="BF2674" s="184"/>
      <c r="BG2674" s="184"/>
      <c r="BJ2674" s="184"/>
      <c r="BK2674" s="184"/>
      <c r="BN2674" s="184"/>
      <c r="BO2674" s="184"/>
      <c r="BR2674" s="184"/>
      <c r="BS2674" s="184"/>
      <c r="BV2674" s="184"/>
      <c r="BW2674" s="184"/>
      <c r="BZ2674" s="184"/>
      <c r="CA2674" s="184"/>
      <c r="CD2674" s="184"/>
      <c r="CE2674" s="184"/>
      <c r="CL2674" s="183"/>
      <c r="CO2674" s="183"/>
      <c r="CP2674" s="183"/>
      <c r="CT2674" s="71"/>
    </row>
    <row r="2675" spans="6:98">
      <c r="F2675" s="183"/>
      <c r="S2675" s="184"/>
      <c r="T2675" s="184"/>
      <c r="U2675" s="184"/>
      <c r="V2675" s="184"/>
      <c r="W2675" s="184"/>
      <c r="X2675" s="184"/>
      <c r="Y2675" s="184"/>
      <c r="Z2675" s="184"/>
      <c r="AA2675" s="184"/>
      <c r="AB2675" s="184"/>
      <c r="AC2675" s="184"/>
      <c r="AD2675" s="184"/>
      <c r="AH2675" s="184"/>
      <c r="AI2675" s="184"/>
      <c r="AL2675" s="184"/>
      <c r="AM2675" s="184"/>
      <c r="AP2675" s="184"/>
      <c r="AQ2675" s="184"/>
      <c r="AT2675" s="184"/>
      <c r="AU2675" s="184"/>
      <c r="AX2675" s="184"/>
      <c r="AY2675" s="184"/>
      <c r="BB2675" s="184"/>
      <c r="BC2675" s="184"/>
      <c r="BF2675" s="184"/>
      <c r="BG2675" s="184"/>
      <c r="BJ2675" s="184"/>
      <c r="BK2675" s="184"/>
      <c r="BN2675" s="184"/>
      <c r="BO2675" s="184"/>
      <c r="BR2675" s="184"/>
      <c r="BS2675" s="184"/>
      <c r="BV2675" s="184"/>
      <c r="BW2675" s="184"/>
      <c r="BZ2675" s="184"/>
      <c r="CA2675" s="184"/>
      <c r="CD2675" s="184"/>
      <c r="CE2675" s="184"/>
      <c r="CL2675" s="183"/>
      <c r="CO2675" s="183"/>
      <c r="CP2675" s="183"/>
      <c r="CT2675" s="71"/>
    </row>
    <row r="2676" spans="6:98">
      <c r="F2676" s="183"/>
      <c r="S2676" s="184"/>
      <c r="T2676" s="184"/>
      <c r="U2676" s="184"/>
      <c r="V2676" s="184"/>
      <c r="W2676" s="184"/>
      <c r="X2676" s="184"/>
      <c r="Y2676" s="184"/>
      <c r="Z2676" s="184"/>
      <c r="AA2676" s="184"/>
      <c r="AB2676" s="184"/>
      <c r="AC2676" s="184"/>
      <c r="AD2676" s="184"/>
      <c r="AH2676" s="184"/>
      <c r="AI2676" s="184"/>
      <c r="AL2676" s="184"/>
      <c r="AM2676" s="184"/>
      <c r="AP2676" s="184"/>
      <c r="AQ2676" s="184"/>
      <c r="AT2676" s="184"/>
      <c r="AU2676" s="184"/>
      <c r="AX2676" s="184"/>
      <c r="AY2676" s="184"/>
      <c r="BB2676" s="184"/>
      <c r="BC2676" s="184"/>
      <c r="BF2676" s="184"/>
      <c r="BG2676" s="184"/>
      <c r="BJ2676" s="184"/>
      <c r="BK2676" s="184"/>
      <c r="BN2676" s="184"/>
      <c r="BO2676" s="184"/>
      <c r="BR2676" s="184"/>
      <c r="BS2676" s="184"/>
      <c r="BV2676" s="184"/>
      <c r="BW2676" s="184"/>
      <c r="BZ2676" s="184"/>
      <c r="CA2676" s="184"/>
      <c r="CD2676" s="184"/>
      <c r="CE2676" s="184"/>
      <c r="CL2676" s="183"/>
      <c r="CO2676" s="183"/>
      <c r="CP2676" s="183"/>
      <c r="CT2676" s="71"/>
    </row>
    <row r="2677" spans="6:98">
      <c r="F2677" s="183"/>
      <c r="S2677" s="184"/>
      <c r="T2677" s="184"/>
      <c r="U2677" s="184"/>
      <c r="V2677" s="184"/>
      <c r="W2677" s="184"/>
      <c r="X2677" s="184"/>
      <c r="Y2677" s="184"/>
      <c r="Z2677" s="184"/>
      <c r="AA2677" s="184"/>
      <c r="AB2677" s="184"/>
      <c r="AC2677" s="184"/>
      <c r="AD2677" s="184"/>
      <c r="AH2677" s="184"/>
      <c r="AI2677" s="184"/>
      <c r="AL2677" s="184"/>
      <c r="AM2677" s="184"/>
      <c r="AP2677" s="184"/>
      <c r="AQ2677" s="184"/>
      <c r="AT2677" s="184"/>
      <c r="AU2677" s="184"/>
      <c r="AX2677" s="184"/>
      <c r="AY2677" s="184"/>
      <c r="BB2677" s="184"/>
      <c r="BC2677" s="184"/>
      <c r="BF2677" s="184"/>
      <c r="BG2677" s="184"/>
      <c r="BJ2677" s="184"/>
      <c r="BK2677" s="184"/>
      <c r="BN2677" s="184"/>
      <c r="BO2677" s="184"/>
      <c r="BR2677" s="184"/>
      <c r="BS2677" s="184"/>
      <c r="BV2677" s="184"/>
      <c r="BW2677" s="184"/>
      <c r="BZ2677" s="184"/>
      <c r="CA2677" s="184"/>
      <c r="CD2677" s="184"/>
      <c r="CE2677" s="184"/>
      <c r="CL2677" s="183"/>
      <c r="CO2677" s="183"/>
      <c r="CP2677" s="183"/>
      <c r="CT2677" s="71"/>
    </row>
    <row r="2678" spans="6:98">
      <c r="F2678" s="183"/>
      <c r="S2678" s="184"/>
      <c r="T2678" s="184"/>
      <c r="U2678" s="184"/>
      <c r="V2678" s="184"/>
      <c r="W2678" s="184"/>
      <c r="X2678" s="184"/>
      <c r="Y2678" s="184"/>
      <c r="Z2678" s="184"/>
      <c r="AA2678" s="184"/>
      <c r="AB2678" s="184"/>
      <c r="AC2678" s="184"/>
      <c r="AD2678" s="184"/>
      <c r="AH2678" s="184"/>
      <c r="AI2678" s="184"/>
      <c r="AL2678" s="184"/>
      <c r="AM2678" s="184"/>
      <c r="AP2678" s="184"/>
      <c r="AQ2678" s="184"/>
      <c r="AT2678" s="184"/>
      <c r="AU2678" s="184"/>
      <c r="AX2678" s="184"/>
      <c r="AY2678" s="184"/>
      <c r="BB2678" s="184"/>
      <c r="BC2678" s="184"/>
      <c r="BF2678" s="184"/>
      <c r="BG2678" s="184"/>
      <c r="BJ2678" s="184"/>
      <c r="BK2678" s="184"/>
      <c r="BN2678" s="184"/>
      <c r="BO2678" s="184"/>
      <c r="BR2678" s="184"/>
      <c r="BS2678" s="184"/>
      <c r="BV2678" s="184"/>
      <c r="BW2678" s="184"/>
      <c r="BZ2678" s="184"/>
      <c r="CA2678" s="184"/>
      <c r="CD2678" s="184"/>
      <c r="CE2678" s="184"/>
      <c r="CL2678" s="183"/>
      <c r="CO2678" s="183"/>
      <c r="CP2678" s="183"/>
      <c r="CT2678" s="71"/>
    </row>
    <row r="2679" spans="6:98">
      <c r="F2679" s="183"/>
      <c r="S2679" s="184"/>
      <c r="T2679" s="184"/>
      <c r="U2679" s="184"/>
      <c r="V2679" s="184"/>
      <c r="W2679" s="184"/>
      <c r="X2679" s="184"/>
      <c r="Y2679" s="184"/>
      <c r="Z2679" s="184"/>
      <c r="AA2679" s="184"/>
      <c r="AB2679" s="184"/>
      <c r="AC2679" s="184"/>
      <c r="AD2679" s="184"/>
      <c r="AH2679" s="184"/>
      <c r="AI2679" s="184"/>
      <c r="AL2679" s="184"/>
      <c r="AM2679" s="184"/>
      <c r="AP2679" s="184"/>
      <c r="AQ2679" s="184"/>
      <c r="AT2679" s="184"/>
      <c r="AU2679" s="184"/>
      <c r="AX2679" s="184"/>
      <c r="AY2679" s="184"/>
      <c r="BB2679" s="184"/>
      <c r="BC2679" s="184"/>
      <c r="BF2679" s="184"/>
      <c r="BG2679" s="184"/>
      <c r="BJ2679" s="184"/>
      <c r="BK2679" s="184"/>
      <c r="BN2679" s="184"/>
      <c r="BO2679" s="184"/>
      <c r="BR2679" s="184"/>
      <c r="BS2679" s="184"/>
      <c r="BV2679" s="184"/>
      <c r="BW2679" s="184"/>
      <c r="BZ2679" s="184"/>
      <c r="CA2679" s="184"/>
      <c r="CD2679" s="184"/>
      <c r="CE2679" s="184"/>
      <c r="CL2679" s="183"/>
      <c r="CO2679" s="183"/>
      <c r="CP2679" s="183"/>
      <c r="CT2679" s="71"/>
    </row>
    <row r="2680" spans="6:98">
      <c r="F2680" s="183"/>
      <c r="S2680" s="184"/>
      <c r="T2680" s="184"/>
      <c r="U2680" s="184"/>
      <c r="V2680" s="184"/>
      <c r="W2680" s="184"/>
      <c r="X2680" s="184"/>
      <c r="Y2680" s="184"/>
      <c r="Z2680" s="184"/>
      <c r="AA2680" s="184"/>
      <c r="AB2680" s="184"/>
      <c r="AC2680" s="184"/>
      <c r="AD2680" s="184"/>
      <c r="AH2680" s="184"/>
      <c r="AI2680" s="184"/>
      <c r="AL2680" s="184"/>
      <c r="AM2680" s="184"/>
      <c r="AP2680" s="184"/>
      <c r="AQ2680" s="184"/>
      <c r="AT2680" s="184"/>
      <c r="AU2680" s="184"/>
      <c r="AX2680" s="184"/>
      <c r="AY2680" s="184"/>
      <c r="BB2680" s="184"/>
      <c r="BC2680" s="184"/>
      <c r="BF2680" s="184"/>
      <c r="BG2680" s="184"/>
      <c r="BJ2680" s="184"/>
      <c r="BK2680" s="184"/>
      <c r="BN2680" s="184"/>
      <c r="BO2680" s="184"/>
      <c r="BR2680" s="184"/>
      <c r="BS2680" s="184"/>
      <c r="BV2680" s="184"/>
      <c r="BW2680" s="184"/>
      <c r="BZ2680" s="184"/>
      <c r="CA2680" s="184"/>
      <c r="CD2680" s="184"/>
      <c r="CE2680" s="184"/>
      <c r="CL2680" s="183"/>
      <c r="CO2680" s="183"/>
      <c r="CP2680" s="183"/>
      <c r="CT2680" s="71"/>
    </row>
    <row r="2681" spans="6:98">
      <c r="F2681" s="183"/>
      <c r="S2681" s="184"/>
      <c r="T2681" s="184"/>
      <c r="U2681" s="184"/>
      <c r="V2681" s="184"/>
      <c r="W2681" s="184"/>
      <c r="X2681" s="184"/>
      <c r="Y2681" s="184"/>
      <c r="Z2681" s="184"/>
      <c r="AA2681" s="184"/>
      <c r="AB2681" s="184"/>
      <c r="AC2681" s="184"/>
      <c r="AD2681" s="184"/>
      <c r="AH2681" s="184"/>
      <c r="AI2681" s="184"/>
      <c r="AL2681" s="184"/>
      <c r="AM2681" s="184"/>
      <c r="AP2681" s="184"/>
      <c r="AQ2681" s="184"/>
      <c r="AT2681" s="184"/>
      <c r="AU2681" s="184"/>
      <c r="AX2681" s="184"/>
      <c r="AY2681" s="184"/>
      <c r="BB2681" s="184"/>
      <c r="BC2681" s="184"/>
      <c r="BF2681" s="184"/>
      <c r="BG2681" s="184"/>
      <c r="BJ2681" s="184"/>
      <c r="BK2681" s="184"/>
      <c r="BN2681" s="184"/>
      <c r="BO2681" s="184"/>
      <c r="BR2681" s="184"/>
      <c r="BS2681" s="184"/>
      <c r="BV2681" s="184"/>
      <c r="BW2681" s="184"/>
      <c r="BZ2681" s="184"/>
      <c r="CA2681" s="184"/>
      <c r="CD2681" s="184"/>
      <c r="CE2681" s="184"/>
      <c r="CL2681" s="183"/>
      <c r="CO2681" s="183"/>
      <c r="CP2681" s="183"/>
      <c r="CT2681" s="71"/>
    </row>
    <row r="2682" spans="6:98">
      <c r="F2682" s="183"/>
      <c r="S2682" s="184"/>
      <c r="T2682" s="184"/>
      <c r="U2682" s="184"/>
      <c r="V2682" s="184"/>
      <c r="W2682" s="184"/>
      <c r="X2682" s="184"/>
      <c r="Y2682" s="184"/>
      <c r="Z2682" s="184"/>
      <c r="AA2682" s="184"/>
      <c r="AB2682" s="184"/>
      <c r="AC2682" s="184"/>
      <c r="AD2682" s="184"/>
      <c r="AH2682" s="184"/>
      <c r="AI2682" s="184"/>
      <c r="AL2682" s="184"/>
      <c r="AM2682" s="184"/>
      <c r="AP2682" s="184"/>
      <c r="AQ2682" s="184"/>
      <c r="AT2682" s="184"/>
      <c r="AU2682" s="184"/>
      <c r="AX2682" s="184"/>
      <c r="AY2682" s="184"/>
      <c r="BB2682" s="184"/>
      <c r="BC2682" s="184"/>
      <c r="BF2682" s="184"/>
      <c r="BG2682" s="184"/>
      <c r="BJ2682" s="184"/>
      <c r="BK2682" s="184"/>
      <c r="BN2682" s="184"/>
      <c r="BO2682" s="184"/>
      <c r="BR2682" s="184"/>
      <c r="BS2682" s="184"/>
      <c r="BV2682" s="184"/>
      <c r="BW2682" s="184"/>
      <c r="BZ2682" s="184"/>
      <c r="CA2682" s="184"/>
      <c r="CD2682" s="184"/>
      <c r="CE2682" s="184"/>
      <c r="CL2682" s="183"/>
      <c r="CO2682" s="183"/>
      <c r="CP2682" s="183"/>
      <c r="CT2682" s="71"/>
    </row>
    <row r="2683" spans="6:98">
      <c r="F2683" s="183"/>
      <c r="S2683" s="184"/>
      <c r="T2683" s="184"/>
      <c r="U2683" s="184"/>
      <c r="V2683" s="184"/>
      <c r="W2683" s="184"/>
      <c r="X2683" s="184"/>
      <c r="Y2683" s="184"/>
      <c r="Z2683" s="184"/>
      <c r="AA2683" s="184"/>
      <c r="AB2683" s="184"/>
      <c r="AC2683" s="184"/>
      <c r="AD2683" s="184"/>
      <c r="AH2683" s="184"/>
      <c r="AI2683" s="184"/>
      <c r="AL2683" s="184"/>
      <c r="AM2683" s="184"/>
      <c r="AP2683" s="184"/>
      <c r="AQ2683" s="184"/>
      <c r="AT2683" s="184"/>
      <c r="AU2683" s="184"/>
      <c r="AX2683" s="184"/>
      <c r="AY2683" s="184"/>
      <c r="BB2683" s="184"/>
      <c r="BC2683" s="184"/>
      <c r="BF2683" s="184"/>
      <c r="BG2683" s="184"/>
      <c r="BJ2683" s="184"/>
      <c r="BK2683" s="184"/>
      <c r="BN2683" s="184"/>
      <c r="BO2683" s="184"/>
      <c r="BR2683" s="184"/>
      <c r="BS2683" s="184"/>
      <c r="BV2683" s="184"/>
      <c r="BW2683" s="184"/>
      <c r="BZ2683" s="184"/>
      <c r="CA2683" s="184"/>
      <c r="CD2683" s="184"/>
      <c r="CE2683" s="184"/>
      <c r="CL2683" s="183"/>
      <c r="CO2683" s="183"/>
      <c r="CP2683" s="183"/>
      <c r="CT2683" s="71"/>
    </row>
    <row r="2684" spans="6:98">
      <c r="F2684" s="183"/>
      <c r="S2684" s="184"/>
      <c r="T2684" s="184"/>
      <c r="U2684" s="184"/>
      <c r="V2684" s="184"/>
      <c r="W2684" s="184"/>
      <c r="X2684" s="184"/>
      <c r="Y2684" s="184"/>
      <c r="Z2684" s="184"/>
      <c r="AA2684" s="184"/>
      <c r="AB2684" s="184"/>
      <c r="AC2684" s="184"/>
      <c r="AD2684" s="184"/>
      <c r="AH2684" s="184"/>
      <c r="AI2684" s="184"/>
      <c r="AL2684" s="184"/>
      <c r="AM2684" s="184"/>
      <c r="AP2684" s="184"/>
      <c r="AQ2684" s="184"/>
      <c r="AT2684" s="184"/>
      <c r="AU2684" s="184"/>
      <c r="AX2684" s="184"/>
      <c r="AY2684" s="184"/>
      <c r="BB2684" s="184"/>
      <c r="BC2684" s="184"/>
      <c r="BF2684" s="184"/>
      <c r="BG2684" s="184"/>
      <c r="BJ2684" s="184"/>
      <c r="BK2684" s="184"/>
      <c r="BN2684" s="184"/>
      <c r="BO2684" s="184"/>
      <c r="BR2684" s="184"/>
      <c r="BS2684" s="184"/>
      <c r="BV2684" s="184"/>
      <c r="BW2684" s="184"/>
      <c r="BZ2684" s="184"/>
      <c r="CA2684" s="184"/>
      <c r="CD2684" s="184"/>
      <c r="CE2684" s="184"/>
      <c r="CL2684" s="183"/>
      <c r="CO2684" s="183"/>
      <c r="CP2684" s="183"/>
      <c r="CT2684" s="71"/>
    </row>
    <row r="2685" spans="6:98">
      <c r="F2685" s="183"/>
      <c r="S2685" s="184"/>
      <c r="T2685" s="184"/>
      <c r="U2685" s="184"/>
      <c r="V2685" s="184"/>
      <c r="W2685" s="184"/>
      <c r="X2685" s="184"/>
      <c r="Y2685" s="184"/>
      <c r="Z2685" s="184"/>
      <c r="AA2685" s="184"/>
      <c r="AB2685" s="184"/>
      <c r="AC2685" s="184"/>
      <c r="AD2685" s="184"/>
      <c r="AH2685" s="184"/>
      <c r="AI2685" s="184"/>
      <c r="AL2685" s="184"/>
      <c r="AM2685" s="184"/>
      <c r="AP2685" s="184"/>
      <c r="AQ2685" s="184"/>
      <c r="AT2685" s="184"/>
      <c r="AU2685" s="184"/>
      <c r="AX2685" s="184"/>
      <c r="AY2685" s="184"/>
      <c r="BB2685" s="184"/>
      <c r="BC2685" s="184"/>
      <c r="BF2685" s="184"/>
      <c r="BG2685" s="184"/>
      <c r="BJ2685" s="184"/>
      <c r="BK2685" s="184"/>
      <c r="BN2685" s="184"/>
      <c r="BO2685" s="184"/>
      <c r="BR2685" s="184"/>
      <c r="BS2685" s="184"/>
      <c r="BV2685" s="184"/>
      <c r="BW2685" s="184"/>
      <c r="BZ2685" s="184"/>
      <c r="CA2685" s="184"/>
      <c r="CD2685" s="184"/>
      <c r="CE2685" s="184"/>
      <c r="CL2685" s="183"/>
      <c r="CO2685" s="183"/>
      <c r="CP2685" s="183"/>
      <c r="CT2685" s="71"/>
    </row>
    <row r="2686" spans="6:98">
      <c r="F2686" s="183"/>
      <c r="S2686" s="184"/>
      <c r="T2686" s="184"/>
      <c r="U2686" s="184"/>
      <c r="V2686" s="184"/>
      <c r="W2686" s="184"/>
      <c r="X2686" s="184"/>
      <c r="Y2686" s="184"/>
      <c r="Z2686" s="184"/>
      <c r="AA2686" s="184"/>
      <c r="AB2686" s="184"/>
      <c r="AC2686" s="184"/>
      <c r="AD2686" s="184"/>
      <c r="AH2686" s="184"/>
      <c r="AI2686" s="184"/>
      <c r="AL2686" s="184"/>
      <c r="AM2686" s="184"/>
      <c r="AP2686" s="184"/>
      <c r="AQ2686" s="184"/>
      <c r="AT2686" s="184"/>
      <c r="AU2686" s="184"/>
      <c r="AX2686" s="184"/>
      <c r="AY2686" s="184"/>
      <c r="BB2686" s="184"/>
      <c r="BC2686" s="184"/>
      <c r="BF2686" s="184"/>
      <c r="BG2686" s="184"/>
      <c r="BJ2686" s="184"/>
      <c r="BK2686" s="184"/>
      <c r="BN2686" s="184"/>
      <c r="BO2686" s="184"/>
      <c r="BR2686" s="184"/>
      <c r="BS2686" s="184"/>
      <c r="BV2686" s="184"/>
      <c r="BW2686" s="184"/>
      <c r="BZ2686" s="184"/>
      <c r="CA2686" s="184"/>
      <c r="CD2686" s="184"/>
      <c r="CE2686" s="184"/>
      <c r="CL2686" s="183"/>
      <c r="CO2686" s="183"/>
      <c r="CP2686" s="183"/>
      <c r="CT2686" s="71"/>
    </row>
    <row r="2687" spans="6:98">
      <c r="F2687" s="183"/>
      <c r="S2687" s="184"/>
      <c r="T2687" s="184"/>
      <c r="U2687" s="184"/>
      <c r="V2687" s="184"/>
      <c r="W2687" s="184"/>
      <c r="X2687" s="184"/>
      <c r="Y2687" s="184"/>
      <c r="Z2687" s="184"/>
      <c r="AA2687" s="184"/>
      <c r="AB2687" s="184"/>
      <c r="AC2687" s="184"/>
      <c r="AD2687" s="184"/>
      <c r="AH2687" s="184"/>
      <c r="AI2687" s="184"/>
      <c r="AL2687" s="184"/>
      <c r="AM2687" s="184"/>
      <c r="AP2687" s="184"/>
      <c r="AQ2687" s="184"/>
      <c r="AT2687" s="184"/>
      <c r="AU2687" s="184"/>
      <c r="AX2687" s="184"/>
      <c r="AY2687" s="184"/>
      <c r="BB2687" s="184"/>
      <c r="BC2687" s="184"/>
      <c r="BF2687" s="184"/>
      <c r="BG2687" s="184"/>
      <c r="BJ2687" s="184"/>
      <c r="BK2687" s="184"/>
      <c r="BN2687" s="184"/>
      <c r="BO2687" s="184"/>
      <c r="BR2687" s="184"/>
      <c r="BS2687" s="184"/>
      <c r="BV2687" s="184"/>
      <c r="BW2687" s="184"/>
      <c r="BZ2687" s="184"/>
      <c r="CA2687" s="184"/>
      <c r="CD2687" s="184"/>
      <c r="CE2687" s="184"/>
      <c r="CL2687" s="183"/>
      <c r="CO2687" s="183"/>
      <c r="CP2687" s="183"/>
      <c r="CT2687" s="71"/>
    </row>
    <row r="2688" spans="6:98">
      <c r="F2688" s="183"/>
      <c r="S2688" s="184"/>
      <c r="T2688" s="184"/>
      <c r="U2688" s="184"/>
      <c r="V2688" s="184"/>
      <c r="W2688" s="184"/>
      <c r="X2688" s="184"/>
      <c r="Y2688" s="184"/>
      <c r="Z2688" s="184"/>
      <c r="AA2688" s="184"/>
      <c r="AB2688" s="184"/>
      <c r="AC2688" s="184"/>
      <c r="AD2688" s="184"/>
      <c r="AH2688" s="184"/>
      <c r="AI2688" s="184"/>
      <c r="AL2688" s="184"/>
      <c r="AM2688" s="184"/>
      <c r="AP2688" s="184"/>
      <c r="AQ2688" s="184"/>
      <c r="AT2688" s="184"/>
      <c r="AU2688" s="184"/>
      <c r="AX2688" s="184"/>
      <c r="AY2688" s="184"/>
      <c r="BB2688" s="184"/>
      <c r="BC2688" s="184"/>
      <c r="BF2688" s="184"/>
      <c r="BG2688" s="184"/>
      <c r="BJ2688" s="184"/>
      <c r="BK2688" s="184"/>
      <c r="BN2688" s="184"/>
      <c r="BO2688" s="184"/>
      <c r="BR2688" s="184"/>
      <c r="BS2688" s="184"/>
      <c r="BV2688" s="184"/>
      <c r="BW2688" s="184"/>
      <c r="BZ2688" s="184"/>
      <c r="CA2688" s="184"/>
      <c r="CD2688" s="184"/>
      <c r="CE2688" s="184"/>
      <c r="CL2688" s="183"/>
      <c r="CO2688" s="183"/>
      <c r="CP2688" s="183"/>
      <c r="CT2688" s="71"/>
    </row>
    <row r="2689" spans="6:98">
      <c r="F2689" s="183"/>
      <c r="S2689" s="184"/>
      <c r="T2689" s="184"/>
      <c r="U2689" s="184"/>
      <c r="V2689" s="184"/>
      <c r="W2689" s="184"/>
      <c r="X2689" s="184"/>
      <c r="Y2689" s="184"/>
      <c r="Z2689" s="184"/>
      <c r="AA2689" s="184"/>
      <c r="AB2689" s="184"/>
      <c r="AC2689" s="184"/>
      <c r="AD2689" s="184"/>
      <c r="AH2689" s="184"/>
      <c r="AI2689" s="184"/>
      <c r="AL2689" s="184"/>
      <c r="AM2689" s="184"/>
      <c r="AP2689" s="184"/>
      <c r="AQ2689" s="184"/>
      <c r="AT2689" s="184"/>
      <c r="AU2689" s="184"/>
      <c r="AX2689" s="184"/>
      <c r="AY2689" s="184"/>
      <c r="BB2689" s="184"/>
      <c r="BC2689" s="184"/>
      <c r="BF2689" s="184"/>
      <c r="BG2689" s="184"/>
      <c r="BJ2689" s="184"/>
      <c r="BK2689" s="184"/>
      <c r="BN2689" s="184"/>
      <c r="BO2689" s="184"/>
      <c r="BR2689" s="184"/>
      <c r="BS2689" s="184"/>
      <c r="BV2689" s="184"/>
      <c r="BW2689" s="184"/>
      <c r="BZ2689" s="184"/>
      <c r="CA2689" s="184"/>
      <c r="CD2689" s="184"/>
      <c r="CE2689" s="184"/>
      <c r="CL2689" s="183"/>
      <c r="CO2689" s="183"/>
      <c r="CP2689" s="183"/>
      <c r="CT2689" s="71"/>
    </row>
    <row r="2690" spans="6:98">
      <c r="F2690" s="183"/>
      <c r="S2690" s="184"/>
      <c r="T2690" s="184"/>
      <c r="U2690" s="184"/>
      <c r="V2690" s="184"/>
      <c r="W2690" s="184"/>
      <c r="X2690" s="184"/>
      <c r="Y2690" s="184"/>
      <c r="Z2690" s="184"/>
      <c r="AA2690" s="184"/>
      <c r="AB2690" s="184"/>
      <c r="AC2690" s="184"/>
      <c r="AD2690" s="184"/>
      <c r="AH2690" s="184"/>
      <c r="AI2690" s="184"/>
      <c r="AL2690" s="184"/>
      <c r="AM2690" s="184"/>
      <c r="AP2690" s="184"/>
      <c r="AQ2690" s="184"/>
      <c r="AT2690" s="184"/>
      <c r="AU2690" s="184"/>
      <c r="AX2690" s="184"/>
      <c r="AY2690" s="184"/>
      <c r="BB2690" s="184"/>
      <c r="BC2690" s="184"/>
      <c r="BF2690" s="184"/>
      <c r="BG2690" s="184"/>
      <c r="BJ2690" s="184"/>
      <c r="BK2690" s="184"/>
      <c r="BN2690" s="184"/>
      <c r="BO2690" s="184"/>
      <c r="BR2690" s="184"/>
      <c r="BS2690" s="184"/>
      <c r="BV2690" s="184"/>
      <c r="BW2690" s="184"/>
      <c r="BZ2690" s="184"/>
      <c r="CA2690" s="184"/>
      <c r="CD2690" s="184"/>
      <c r="CE2690" s="184"/>
      <c r="CL2690" s="183"/>
      <c r="CO2690" s="183"/>
      <c r="CP2690" s="183"/>
      <c r="CT2690" s="71"/>
    </row>
    <row r="2691" spans="6:98">
      <c r="F2691" s="183"/>
      <c r="S2691" s="184"/>
      <c r="T2691" s="184"/>
      <c r="U2691" s="184"/>
      <c r="V2691" s="184"/>
      <c r="W2691" s="184"/>
      <c r="X2691" s="184"/>
      <c r="Y2691" s="184"/>
      <c r="Z2691" s="184"/>
      <c r="AA2691" s="184"/>
      <c r="AB2691" s="184"/>
      <c r="AC2691" s="184"/>
      <c r="AD2691" s="184"/>
      <c r="AH2691" s="184"/>
      <c r="AI2691" s="184"/>
      <c r="AL2691" s="184"/>
      <c r="AM2691" s="184"/>
      <c r="AP2691" s="184"/>
      <c r="AQ2691" s="184"/>
      <c r="AT2691" s="184"/>
      <c r="AU2691" s="184"/>
      <c r="AX2691" s="184"/>
      <c r="AY2691" s="184"/>
      <c r="BB2691" s="184"/>
      <c r="BC2691" s="184"/>
      <c r="BF2691" s="184"/>
      <c r="BG2691" s="184"/>
      <c r="BJ2691" s="184"/>
      <c r="BK2691" s="184"/>
      <c r="BN2691" s="184"/>
      <c r="BO2691" s="184"/>
      <c r="BR2691" s="184"/>
      <c r="BS2691" s="184"/>
      <c r="BV2691" s="184"/>
      <c r="BW2691" s="184"/>
      <c r="BZ2691" s="184"/>
      <c r="CA2691" s="184"/>
      <c r="CD2691" s="184"/>
      <c r="CE2691" s="184"/>
      <c r="CL2691" s="183"/>
      <c r="CO2691" s="183"/>
      <c r="CP2691" s="183"/>
      <c r="CT2691" s="71"/>
    </row>
    <row r="2692" spans="6:98">
      <c r="F2692" s="183"/>
      <c r="S2692" s="184"/>
      <c r="T2692" s="184"/>
      <c r="U2692" s="184"/>
      <c r="V2692" s="184"/>
      <c r="W2692" s="184"/>
      <c r="X2692" s="184"/>
      <c r="Y2692" s="184"/>
      <c r="Z2692" s="184"/>
      <c r="AA2692" s="184"/>
      <c r="AB2692" s="184"/>
      <c r="AC2692" s="184"/>
      <c r="AD2692" s="184"/>
      <c r="AH2692" s="184"/>
      <c r="AI2692" s="184"/>
      <c r="AL2692" s="184"/>
      <c r="AM2692" s="184"/>
      <c r="AP2692" s="184"/>
      <c r="AQ2692" s="184"/>
      <c r="AT2692" s="184"/>
      <c r="AU2692" s="184"/>
      <c r="AX2692" s="184"/>
      <c r="AY2692" s="184"/>
      <c r="BB2692" s="184"/>
      <c r="BC2692" s="184"/>
      <c r="BF2692" s="184"/>
      <c r="BG2692" s="184"/>
      <c r="BJ2692" s="184"/>
      <c r="BK2692" s="184"/>
      <c r="BN2692" s="184"/>
      <c r="BO2692" s="184"/>
      <c r="BR2692" s="184"/>
      <c r="BS2692" s="184"/>
      <c r="BV2692" s="184"/>
      <c r="BW2692" s="184"/>
      <c r="BZ2692" s="184"/>
      <c r="CA2692" s="184"/>
      <c r="CD2692" s="184"/>
      <c r="CE2692" s="184"/>
      <c r="CL2692" s="183"/>
      <c r="CO2692" s="183"/>
      <c r="CP2692" s="183"/>
      <c r="CT2692" s="71"/>
    </row>
    <row r="2693" spans="6:98">
      <c r="F2693" s="183"/>
      <c r="S2693" s="184"/>
      <c r="T2693" s="184"/>
      <c r="U2693" s="184"/>
      <c r="V2693" s="184"/>
      <c r="W2693" s="184"/>
      <c r="X2693" s="184"/>
      <c r="Y2693" s="184"/>
      <c r="Z2693" s="184"/>
      <c r="AA2693" s="184"/>
      <c r="AB2693" s="184"/>
      <c r="AC2693" s="184"/>
      <c r="AD2693" s="184"/>
      <c r="AH2693" s="184"/>
      <c r="AI2693" s="184"/>
      <c r="AL2693" s="184"/>
      <c r="AM2693" s="184"/>
      <c r="AP2693" s="184"/>
      <c r="AQ2693" s="184"/>
      <c r="AT2693" s="184"/>
      <c r="AU2693" s="184"/>
      <c r="AX2693" s="184"/>
      <c r="AY2693" s="184"/>
      <c r="BB2693" s="184"/>
      <c r="BC2693" s="184"/>
      <c r="BF2693" s="184"/>
      <c r="BG2693" s="184"/>
      <c r="BJ2693" s="184"/>
      <c r="BK2693" s="184"/>
      <c r="BN2693" s="184"/>
      <c r="BO2693" s="184"/>
      <c r="BR2693" s="184"/>
      <c r="BS2693" s="184"/>
      <c r="BV2693" s="184"/>
      <c r="BW2693" s="184"/>
      <c r="BZ2693" s="184"/>
      <c r="CA2693" s="184"/>
      <c r="CD2693" s="184"/>
      <c r="CE2693" s="184"/>
      <c r="CL2693" s="183"/>
      <c r="CO2693" s="183"/>
      <c r="CP2693" s="183"/>
      <c r="CT2693" s="71"/>
    </row>
    <row r="2694" spans="6:98">
      <c r="F2694" s="183"/>
      <c r="S2694" s="184"/>
      <c r="T2694" s="184"/>
      <c r="U2694" s="184"/>
      <c r="V2694" s="184"/>
      <c r="W2694" s="184"/>
      <c r="X2694" s="184"/>
      <c r="Y2694" s="184"/>
      <c r="Z2694" s="184"/>
      <c r="AA2694" s="184"/>
      <c r="AB2694" s="184"/>
      <c r="AC2694" s="184"/>
      <c r="AD2694" s="184"/>
      <c r="AH2694" s="184"/>
      <c r="AI2694" s="184"/>
      <c r="AL2694" s="184"/>
      <c r="AM2694" s="184"/>
      <c r="AP2694" s="184"/>
      <c r="AQ2694" s="184"/>
      <c r="AT2694" s="184"/>
      <c r="AU2694" s="184"/>
      <c r="AX2694" s="184"/>
      <c r="AY2694" s="184"/>
      <c r="BB2694" s="184"/>
      <c r="BC2694" s="184"/>
      <c r="BF2694" s="184"/>
      <c r="BG2694" s="184"/>
      <c r="BJ2694" s="184"/>
      <c r="BK2694" s="184"/>
      <c r="BN2694" s="184"/>
      <c r="BO2694" s="184"/>
      <c r="BR2694" s="184"/>
      <c r="BS2694" s="184"/>
      <c r="BV2694" s="184"/>
      <c r="BW2694" s="184"/>
      <c r="BZ2694" s="184"/>
      <c r="CA2694" s="184"/>
      <c r="CD2694" s="184"/>
      <c r="CE2694" s="184"/>
      <c r="CL2694" s="183"/>
      <c r="CO2694" s="183"/>
      <c r="CP2694" s="183"/>
      <c r="CT2694" s="71"/>
    </row>
    <row r="2695" spans="6:98">
      <c r="F2695" s="183"/>
      <c r="S2695" s="184"/>
      <c r="T2695" s="184"/>
      <c r="U2695" s="184"/>
      <c r="V2695" s="184"/>
      <c r="W2695" s="184"/>
      <c r="X2695" s="184"/>
      <c r="Y2695" s="184"/>
      <c r="Z2695" s="184"/>
      <c r="AA2695" s="184"/>
      <c r="AB2695" s="184"/>
      <c r="AC2695" s="184"/>
      <c r="AD2695" s="184"/>
      <c r="AH2695" s="184"/>
      <c r="AI2695" s="184"/>
      <c r="AL2695" s="184"/>
      <c r="AM2695" s="184"/>
      <c r="AP2695" s="184"/>
      <c r="AQ2695" s="184"/>
      <c r="AT2695" s="184"/>
      <c r="AU2695" s="184"/>
      <c r="AX2695" s="184"/>
      <c r="AY2695" s="184"/>
      <c r="BB2695" s="184"/>
      <c r="BC2695" s="184"/>
      <c r="BF2695" s="184"/>
      <c r="BG2695" s="184"/>
      <c r="BJ2695" s="184"/>
      <c r="BK2695" s="184"/>
      <c r="BN2695" s="184"/>
      <c r="BO2695" s="184"/>
      <c r="BR2695" s="184"/>
      <c r="BS2695" s="184"/>
      <c r="BV2695" s="184"/>
      <c r="BW2695" s="184"/>
      <c r="BZ2695" s="184"/>
      <c r="CA2695" s="184"/>
      <c r="CD2695" s="184"/>
      <c r="CE2695" s="184"/>
      <c r="CL2695" s="183"/>
      <c r="CO2695" s="183"/>
      <c r="CP2695" s="183"/>
      <c r="CT2695" s="71"/>
    </row>
    <row r="2696" spans="6:98">
      <c r="F2696" s="183"/>
      <c r="S2696" s="184"/>
      <c r="T2696" s="184"/>
      <c r="U2696" s="184"/>
      <c r="V2696" s="184"/>
      <c r="W2696" s="184"/>
      <c r="X2696" s="184"/>
      <c r="Y2696" s="184"/>
      <c r="Z2696" s="184"/>
      <c r="AA2696" s="184"/>
      <c r="AB2696" s="184"/>
      <c r="AC2696" s="184"/>
      <c r="AD2696" s="184"/>
      <c r="AH2696" s="184"/>
      <c r="AI2696" s="184"/>
      <c r="AL2696" s="184"/>
      <c r="AM2696" s="184"/>
      <c r="AP2696" s="184"/>
      <c r="AQ2696" s="184"/>
      <c r="AT2696" s="184"/>
      <c r="AU2696" s="184"/>
      <c r="AX2696" s="184"/>
      <c r="AY2696" s="184"/>
      <c r="BB2696" s="184"/>
      <c r="BC2696" s="184"/>
      <c r="BF2696" s="184"/>
      <c r="BG2696" s="184"/>
      <c r="BJ2696" s="184"/>
      <c r="BK2696" s="184"/>
      <c r="BN2696" s="184"/>
      <c r="BO2696" s="184"/>
      <c r="BR2696" s="184"/>
      <c r="BS2696" s="184"/>
      <c r="BV2696" s="184"/>
      <c r="BW2696" s="184"/>
      <c r="BZ2696" s="184"/>
      <c r="CA2696" s="184"/>
      <c r="CD2696" s="184"/>
      <c r="CE2696" s="184"/>
      <c r="CL2696" s="183"/>
      <c r="CO2696" s="183"/>
      <c r="CP2696" s="183"/>
      <c r="CT2696" s="71"/>
    </row>
    <row r="2697" spans="6:98">
      <c r="F2697" s="183"/>
      <c r="S2697" s="184"/>
      <c r="T2697" s="184"/>
      <c r="U2697" s="184"/>
      <c r="V2697" s="184"/>
      <c r="W2697" s="184"/>
      <c r="X2697" s="184"/>
      <c r="Y2697" s="184"/>
      <c r="Z2697" s="184"/>
      <c r="AA2697" s="184"/>
      <c r="AB2697" s="184"/>
      <c r="AC2697" s="184"/>
      <c r="AD2697" s="184"/>
      <c r="AH2697" s="184"/>
      <c r="AI2697" s="184"/>
      <c r="AL2697" s="184"/>
      <c r="AM2697" s="184"/>
      <c r="AP2697" s="184"/>
      <c r="AQ2697" s="184"/>
      <c r="AT2697" s="184"/>
      <c r="AU2697" s="184"/>
      <c r="AX2697" s="184"/>
      <c r="AY2697" s="184"/>
      <c r="BB2697" s="184"/>
      <c r="BC2697" s="184"/>
      <c r="BF2697" s="184"/>
      <c r="BG2697" s="184"/>
      <c r="BJ2697" s="184"/>
      <c r="BK2697" s="184"/>
      <c r="BN2697" s="184"/>
      <c r="BO2697" s="184"/>
      <c r="BR2697" s="184"/>
      <c r="BS2697" s="184"/>
      <c r="BV2697" s="184"/>
      <c r="BW2697" s="184"/>
      <c r="BZ2697" s="184"/>
      <c r="CA2697" s="184"/>
      <c r="CD2697" s="184"/>
      <c r="CE2697" s="184"/>
      <c r="CL2697" s="183"/>
      <c r="CO2697" s="183"/>
      <c r="CP2697" s="183"/>
      <c r="CT2697" s="71"/>
    </row>
    <row r="2698" spans="6:98">
      <c r="F2698" s="183"/>
      <c r="S2698" s="184"/>
      <c r="T2698" s="184"/>
      <c r="U2698" s="184"/>
      <c r="V2698" s="184"/>
      <c r="W2698" s="184"/>
      <c r="X2698" s="184"/>
      <c r="Y2698" s="184"/>
      <c r="Z2698" s="184"/>
      <c r="AA2698" s="184"/>
      <c r="AB2698" s="184"/>
      <c r="AC2698" s="184"/>
      <c r="AD2698" s="184"/>
      <c r="AH2698" s="184"/>
      <c r="AI2698" s="184"/>
      <c r="AL2698" s="184"/>
      <c r="AM2698" s="184"/>
      <c r="AP2698" s="184"/>
      <c r="AQ2698" s="184"/>
      <c r="AT2698" s="184"/>
      <c r="AU2698" s="184"/>
      <c r="AX2698" s="184"/>
      <c r="AY2698" s="184"/>
      <c r="BB2698" s="184"/>
      <c r="BC2698" s="184"/>
      <c r="BF2698" s="184"/>
      <c r="BG2698" s="184"/>
      <c r="BJ2698" s="184"/>
      <c r="BK2698" s="184"/>
      <c r="BN2698" s="184"/>
      <c r="BO2698" s="184"/>
      <c r="BR2698" s="184"/>
      <c r="BS2698" s="184"/>
      <c r="BV2698" s="184"/>
      <c r="BW2698" s="184"/>
      <c r="BZ2698" s="184"/>
      <c r="CA2698" s="184"/>
      <c r="CD2698" s="184"/>
      <c r="CE2698" s="184"/>
      <c r="CL2698" s="183"/>
      <c r="CO2698" s="183"/>
      <c r="CP2698" s="183"/>
      <c r="CT2698" s="71"/>
    </row>
    <row r="2699" spans="6:98">
      <c r="F2699" s="183"/>
      <c r="S2699" s="184"/>
      <c r="T2699" s="184"/>
      <c r="U2699" s="184"/>
      <c r="V2699" s="184"/>
      <c r="W2699" s="184"/>
      <c r="X2699" s="184"/>
      <c r="Y2699" s="184"/>
      <c r="Z2699" s="184"/>
      <c r="AA2699" s="184"/>
      <c r="AB2699" s="184"/>
      <c r="AC2699" s="184"/>
      <c r="AD2699" s="184"/>
      <c r="AH2699" s="184"/>
      <c r="AI2699" s="184"/>
      <c r="AL2699" s="184"/>
      <c r="AM2699" s="184"/>
      <c r="AP2699" s="184"/>
      <c r="AQ2699" s="184"/>
      <c r="AT2699" s="184"/>
      <c r="AU2699" s="184"/>
      <c r="AX2699" s="184"/>
      <c r="AY2699" s="184"/>
      <c r="BB2699" s="184"/>
      <c r="BC2699" s="184"/>
      <c r="BF2699" s="184"/>
      <c r="BG2699" s="184"/>
      <c r="BJ2699" s="184"/>
      <c r="BK2699" s="184"/>
      <c r="BN2699" s="184"/>
      <c r="BO2699" s="184"/>
      <c r="BR2699" s="184"/>
      <c r="BS2699" s="184"/>
      <c r="BV2699" s="184"/>
      <c r="BW2699" s="184"/>
      <c r="BZ2699" s="184"/>
      <c r="CA2699" s="184"/>
      <c r="CD2699" s="184"/>
      <c r="CE2699" s="184"/>
      <c r="CL2699" s="183"/>
      <c r="CO2699" s="183"/>
      <c r="CP2699" s="183"/>
      <c r="CT2699" s="71"/>
    </row>
    <row r="2700" spans="6:98">
      <c r="F2700" s="183"/>
      <c r="S2700" s="184"/>
      <c r="T2700" s="184"/>
      <c r="U2700" s="184"/>
      <c r="V2700" s="184"/>
      <c r="W2700" s="184"/>
      <c r="X2700" s="184"/>
      <c r="Y2700" s="184"/>
      <c r="Z2700" s="184"/>
      <c r="AA2700" s="184"/>
      <c r="AB2700" s="184"/>
      <c r="AC2700" s="184"/>
      <c r="AD2700" s="184"/>
      <c r="AH2700" s="184"/>
      <c r="AI2700" s="184"/>
      <c r="AL2700" s="184"/>
      <c r="AM2700" s="184"/>
      <c r="AP2700" s="184"/>
      <c r="AQ2700" s="184"/>
      <c r="AT2700" s="184"/>
      <c r="AU2700" s="184"/>
      <c r="AX2700" s="184"/>
      <c r="AY2700" s="184"/>
      <c r="BB2700" s="184"/>
      <c r="BC2700" s="184"/>
      <c r="BF2700" s="184"/>
      <c r="BG2700" s="184"/>
      <c r="BJ2700" s="184"/>
      <c r="BK2700" s="184"/>
      <c r="BN2700" s="184"/>
      <c r="BO2700" s="184"/>
      <c r="BR2700" s="184"/>
      <c r="BS2700" s="184"/>
      <c r="BV2700" s="184"/>
      <c r="BW2700" s="184"/>
      <c r="BZ2700" s="184"/>
      <c r="CA2700" s="184"/>
      <c r="CD2700" s="184"/>
      <c r="CE2700" s="184"/>
      <c r="CL2700" s="183"/>
      <c r="CO2700" s="183"/>
      <c r="CP2700" s="183"/>
      <c r="CT2700" s="71"/>
    </row>
    <row r="2701" spans="6:98">
      <c r="F2701" s="183"/>
      <c r="S2701" s="184"/>
      <c r="T2701" s="184"/>
      <c r="U2701" s="184"/>
      <c r="V2701" s="184"/>
      <c r="W2701" s="184"/>
      <c r="X2701" s="184"/>
      <c r="Y2701" s="184"/>
      <c r="Z2701" s="184"/>
      <c r="AA2701" s="184"/>
      <c r="AB2701" s="184"/>
      <c r="AC2701" s="184"/>
      <c r="AD2701" s="184"/>
      <c r="AH2701" s="184"/>
      <c r="AI2701" s="184"/>
      <c r="AL2701" s="184"/>
      <c r="AM2701" s="184"/>
      <c r="AP2701" s="184"/>
      <c r="AQ2701" s="184"/>
      <c r="AT2701" s="184"/>
      <c r="AU2701" s="184"/>
      <c r="AX2701" s="184"/>
      <c r="AY2701" s="184"/>
      <c r="BB2701" s="184"/>
      <c r="BC2701" s="184"/>
      <c r="BF2701" s="184"/>
      <c r="BG2701" s="184"/>
      <c r="BJ2701" s="184"/>
      <c r="BK2701" s="184"/>
      <c r="BN2701" s="184"/>
      <c r="BO2701" s="184"/>
      <c r="BR2701" s="184"/>
      <c r="BS2701" s="184"/>
      <c r="BV2701" s="184"/>
      <c r="BW2701" s="184"/>
      <c r="BZ2701" s="184"/>
      <c r="CA2701" s="184"/>
      <c r="CD2701" s="184"/>
      <c r="CE2701" s="184"/>
      <c r="CL2701" s="183"/>
      <c r="CO2701" s="183"/>
      <c r="CP2701" s="183"/>
      <c r="CT2701" s="71"/>
    </row>
    <row r="2702" spans="6:98">
      <c r="F2702" s="183"/>
      <c r="S2702" s="184"/>
      <c r="T2702" s="184"/>
      <c r="U2702" s="184"/>
      <c r="V2702" s="184"/>
      <c r="W2702" s="184"/>
      <c r="X2702" s="184"/>
      <c r="Y2702" s="184"/>
      <c r="Z2702" s="184"/>
      <c r="AA2702" s="184"/>
      <c r="AB2702" s="184"/>
      <c r="AC2702" s="184"/>
      <c r="AD2702" s="184"/>
      <c r="AH2702" s="184"/>
      <c r="AI2702" s="184"/>
      <c r="AL2702" s="184"/>
      <c r="AM2702" s="184"/>
      <c r="AP2702" s="184"/>
      <c r="AQ2702" s="184"/>
      <c r="AT2702" s="184"/>
      <c r="AU2702" s="184"/>
      <c r="AX2702" s="184"/>
      <c r="AY2702" s="184"/>
      <c r="BB2702" s="184"/>
      <c r="BC2702" s="184"/>
      <c r="BF2702" s="184"/>
      <c r="BG2702" s="184"/>
      <c r="BJ2702" s="184"/>
      <c r="BK2702" s="184"/>
      <c r="BN2702" s="184"/>
      <c r="BO2702" s="184"/>
      <c r="BR2702" s="184"/>
      <c r="BS2702" s="184"/>
      <c r="BV2702" s="184"/>
      <c r="BW2702" s="184"/>
      <c r="BZ2702" s="184"/>
      <c r="CA2702" s="184"/>
      <c r="CD2702" s="184"/>
      <c r="CE2702" s="184"/>
      <c r="CL2702" s="183"/>
      <c r="CO2702" s="183"/>
      <c r="CP2702" s="183"/>
      <c r="CT2702" s="71"/>
    </row>
    <row r="2703" spans="6:98">
      <c r="F2703" s="183"/>
      <c r="S2703" s="184"/>
      <c r="T2703" s="184"/>
      <c r="U2703" s="184"/>
      <c r="V2703" s="184"/>
      <c r="W2703" s="184"/>
      <c r="X2703" s="184"/>
      <c r="Y2703" s="184"/>
      <c r="Z2703" s="184"/>
      <c r="AA2703" s="184"/>
      <c r="AB2703" s="184"/>
      <c r="AC2703" s="184"/>
      <c r="AD2703" s="184"/>
      <c r="AH2703" s="184"/>
      <c r="AI2703" s="184"/>
      <c r="AL2703" s="184"/>
      <c r="AM2703" s="184"/>
      <c r="AP2703" s="184"/>
      <c r="AQ2703" s="184"/>
      <c r="AT2703" s="184"/>
      <c r="AU2703" s="184"/>
      <c r="AX2703" s="184"/>
      <c r="AY2703" s="184"/>
      <c r="BB2703" s="184"/>
      <c r="BC2703" s="184"/>
      <c r="BF2703" s="184"/>
      <c r="BG2703" s="184"/>
      <c r="BJ2703" s="184"/>
      <c r="BK2703" s="184"/>
      <c r="BN2703" s="184"/>
      <c r="BO2703" s="184"/>
      <c r="BR2703" s="184"/>
      <c r="BS2703" s="184"/>
      <c r="BV2703" s="184"/>
      <c r="BW2703" s="184"/>
      <c r="BZ2703" s="184"/>
      <c r="CA2703" s="184"/>
      <c r="CD2703" s="184"/>
      <c r="CE2703" s="184"/>
      <c r="CL2703" s="183"/>
      <c r="CO2703" s="183"/>
      <c r="CP2703" s="183"/>
      <c r="CT2703" s="71"/>
    </row>
    <row r="2704" spans="6:98">
      <c r="F2704" s="183"/>
      <c r="S2704" s="184"/>
      <c r="T2704" s="184"/>
      <c r="U2704" s="184"/>
      <c r="V2704" s="184"/>
      <c r="W2704" s="184"/>
      <c r="X2704" s="184"/>
      <c r="Y2704" s="184"/>
      <c r="Z2704" s="184"/>
      <c r="AA2704" s="184"/>
      <c r="AB2704" s="184"/>
      <c r="AC2704" s="184"/>
      <c r="AD2704" s="184"/>
      <c r="AH2704" s="184"/>
      <c r="AI2704" s="184"/>
      <c r="AL2704" s="184"/>
      <c r="AM2704" s="184"/>
      <c r="AP2704" s="184"/>
      <c r="AQ2704" s="184"/>
      <c r="AT2704" s="184"/>
      <c r="AU2704" s="184"/>
      <c r="AX2704" s="184"/>
      <c r="AY2704" s="184"/>
      <c r="BB2704" s="184"/>
      <c r="BC2704" s="184"/>
      <c r="BF2704" s="184"/>
      <c r="BG2704" s="184"/>
      <c r="BJ2704" s="184"/>
      <c r="BK2704" s="184"/>
      <c r="BN2704" s="184"/>
      <c r="BO2704" s="184"/>
      <c r="BR2704" s="184"/>
      <c r="BS2704" s="184"/>
      <c r="BV2704" s="184"/>
      <c r="BW2704" s="184"/>
      <c r="BZ2704" s="184"/>
      <c r="CA2704" s="184"/>
      <c r="CD2704" s="184"/>
      <c r="CE2704" s="184"/>
      <c r="CL2704" s="183"/>
      <c r="CO2704" s="183"/>
      <c r="CP2704" s="183"/>
      <c r="CT2704" s="71"/>
    </row>
    <row r="2705" spans="6:98">
      <c r="F2705" s="183"/>
      <c r="S2705" s="184"/>
      <c r="T2705" s="184"/>
      <c r="U2705" s="184"/>
      <c r="V2705" s="184"/>
      <c r="W2705" s="184"/>
      <c r="X2705" s="184"/>
      <c r="Y2705" s="184"/>
      <c r="Z2705" s="184"/>
      <c r="AA2705" s="184"/>
      <c r="AB2705" s="184"/>
      <c r="AC2705" s="184"/>
      <c r="AD2705" s="184"/>
      <c r="AH2705" s="184"/>
      <c r="AI2705" s="184"/>
      <c r="AL2705" s="184"/>
      <c r="AM2705" s="184"/>
      <c r="AP2705" s="184"/>
      <c r="AQ2705" s="184"/>
      <c r="AT2705" s="184"/>
      <c r="AU2705" s="184"/>
      <c r="AX2705" s="184"/>
      <c r="AY2705" s="184"/>
      <c r="BB2705" s="184"/>
      <c r="BC2705" s="184"/>
      <c r="BF2705" s="184"/>
      <c r="BG2705" s="184"/>
      <c r="BJ2705" s="184"/>
      <c r="BK2705" s="184"/>
      <c r="BN2705" s="184"/>
      <c r="BO2705" s="184"/>
      <c r="BR2705" s="184"/>
      <c r="BS2705" s="184"/>
      <c r="BV2705" s="184"/>
      <c r="BW2705" s="184"/>
      <c r="BZ2705" s="184"/>
      <c r="CA2705" s="184"/>
      <c r="CD2705" s="184"/>
      <c r="CE2705" s="184"/>
      <c r="CL2705" s="183"/>
      <c r="CO2705" s="183"/>
      <c r="CP2705" s="183"/>
      <c r="CT2705" s="71"/>
    </row>
    <row r="2706" spans="6:98">
      <c r="F2706" s="183"/>
      <c r="S2706" s="184"/>
      <c r="T2706" s="184"/>
      <c r="U2706" s="184"/>
      <c r="V2706" s="184"/>
      <c r="W2706" s="184"/>
      <c r="X2706" s="184"/>
      <c r="Y2706" s="184"/>
      <c r="Z2706" s="184"/>
      <c r="AA2706" s="184"/>
      <c r="AB2706" s="184"/>
      <c r="AC2706" s="184"/>
      <c r="AD2706" s="184"/>
      <c r="AH2706" s="184"/>
      <c r="AI2706" s="184"/>
      <c r="AL2706" s="184"/>
      <c r="AM2706" s="184"/>
      <c r="AP2706" s="184"/>
      <c r="AQ2706" s="184"/>
      <c r="AT2706" s="184"/>
      <c r="AU2706" s="184"/>
      <c r="AX2706" s="184"/>
      <c r="AY2706" s="184"/>
      <c r="BB2706" s="184"/>
      <c r="BC2706" s="184"/>
      <c r="BF2706" s="184"/>
      <c r="BG2706" s="184"/>
      <c r="BJ2706" s="184"/>
      <c r="BK2706" s="184"/>
      <c r="BN2706" s="184"/>
      <c r="BO2706" s="184"/>
      <c r="BR2706" s="184"/>
      <c r="BS2706" s="184"/>
      <c r="BV2706" s="184"/>
      <c r="BW2706" s="184"/>
      <c r="BZ2706" s="184"/>
      <c r="CA2706" s="184"/>
      <c r="CD2706" s="184"/>
      <c r="CE2706" s="184"/>
      <c r="CL2706" s="183"/>
      <c r="CO2706" s="183"/>
      <c r="CP2706" s="183"/>
      <c r="CT2706" s="71"/>
    </row>
    <row r="2707" spans="6:98">
      <c r="F2707" s="183"/>
      <c r="S2707" s="184"/>
      <c r="T2707" s="184"/>
      <c r="U2707" s="184"/>
      <c r="V2707" s="184"/>
      <c r="W2707" s="184"/>
      <c r="X2707" s="184"/>
      <c r="Y2707" s="184"/>
      <c r="Z2707" s="184"/>
      <c r="AA2707" s="184"/>
      <c r="AB2707" s="184"/>
      <c r="AC2707" s="184"/>
      <c r="AD2707" s="184"/>
      <c r="AH2707" s="184"/>
      <c r="AI2707" s="184"/>
      <c r="AL2707" s="184"/>
      <c r="AM2707" s="184"/>
      <c r="AP2707" s="184"/>
      <c r="AQ2707" s="184"/>
      <c r="AT2707" s="184"/>
      <c r="AU2707" s="184"/>
      <c r="AX2707" s="184"/>
      <c r="AY2707" s="184"/>
      <c r="BB2707" s="184"/>
      <c r="BC2707" s="184"/>
      <c r="BF2707" s="184"/>
      <c r="BG2707" s="184"/>
      <c r="BJ2707" s="184"/>
      <c r="BK2707" s="184"/>
      <c r="BN2707" s="184"/>
      <c r="BO2707" s="184"/>
      <c r="BR2707" s="184"/>
      <c r="BS2707" s="184"/>
      <c r="BV2707" s="184"/>
      <c r="BW2707" s="184"/>
      <c r="BZ2707" s="184"/>
      <c r="CA2707" s="184"/>
      <c r="CD2707" s="184"/>
      <c r="CE2707" s="184"/>
      <c r="CL2707" s="183"/>
      <c r="CO2707" s="183"/>
      <c r="CP2707" s="183"/>
      <c r="CT2707" s="71"/>
    </row>
    <row r="2708" spans="6:98">
      <c r="F2708" s="183"/>
      <c r="S2708" s="184"/>
      <c r="T2708" s="184"/>
      <c r="U2708" s="184"/>
      <c r="V2708" s="184"/>
      <c r="W2708" s="184"/>
      <c r="X2708" s="184"/>
      <c r="Y2708" s="184"/>
      <c r="Z2708" s="184"/>
      <c r="AA2708" s="184"/>
      <c r="AB2708" s="184"/>
      <c r="AC2708" s="184"/>
      <c r="AD2708" s="184"/>
      <c r="AH2708" s="184"/>
      <c r="AI2708" s="184"/>
      <c r="AL2708" s="184"/>
      <c r="AM2708" s="184"/>
      <c r="AP2708" s="184"/>
      <c r="AQ2708" s="184"/>
      <c r="AT2708" s="184"/>
      <c r="AU2708" s="184"/>
      <c r="AX2708" s="184"/>
      <c r="AY2708" s="184"/>
      <c r="BB2708" s="184"/>
      <c r="BC2708" s="184"/>
      <c r="BF2708" s="184"/>
      <c r="BG2708" s="184"/>
      <c r="BJ2708" s="184"/>
      <c r="BK2708" s="184"/>
      <c r="BN2708" s="184"/>
      <c r="BO2708" s="184"/>
      <c r="BR2708" s="184"/>
      <c r="BS2708" s="184"/>
      <c r="BV2708" s="184"/>
      <c r="BW2708" s="184"/>
      <c r="BZ2708" s="184"/>
      <c r="CA2708" s="184"/>
      <c r="CD2708" s="184"/>
      <c r="CE2708" s="184"/>
      <c r="CL2708" s="183"/>
      <c r="CO2708" s="183"/>
      <c r="CP2708" s="183"/>
      <c r="CT2708" s="71"/>
    </row>
    <row r="2709" spans="6:98">
      <c r="F2709" s="183"/>
      <c r="S2709" s="184"/>
      <c r="T2709" s="184"/>
      <c r="U2709" s="184"/>
      <c r="V2709" s="184"/>
      <c r="W2709" s="184"/>
      <c r="X2709" s="184"/>
      <c r="Y2709" s="184"/>
      <c r="Z2709" s="184"/>
      <c r="AA2709" s="184"/>
      <c r="AB2709" s="184"/>
      <c r="AC2709" s="184"/>
      <c r="AD2709" s="184"/>
      <c r="AH2709" s="184"/>
      <c r="AI2709" s="184"/>
      <c r="AL2709" s="184"/>
      <c r="AM2709" s="184"/>
      <c r="AP2709" s="184"/>
      <c r="AQ2709" s="184"/>
      <c r="AT2709" s="184"/>
      <c r="AU2709" s="184"/>
      <c r="AX2709" s="184"/>
      <c r="AY2709" s="184"/>
      <c r="BB2709" s="184"/>
      <c r="BC2709" s="184"/>
      <c r="BF2709" s="184"/>
      <c r="BG2709" s="184"/>
      <c r="BJ2709" s="184"/>
      <c r="BK2709" s="184"/>
      <c r="BN2709" s="184"/>
      <c r="BO2709" s="184"/>
      <c r="BR2709" s="184"/>
      <c r="BS2709" s="184"/>
      <c r="BV2709" s="184"/>
      <c r="BW2709" s="184"/>
      <c r="BZ2709" s="184"/>
      <c r="CA2709" s="184"/>
      <c r="CD2709" s="184"/>
      <c r="CE2709" s="184"/>
      <c r="CL2709" s="183"/>
      <c r="CO2709" s="183"/>
      <c r="CP2709" s="183"/>
      <c r="CT2709" s="71"/>
    </row>
    <row r="2710" spans="6:98">
      <c r="F2710" s="183"/>
      <c r="S2710" s="184"/>
      <c r="T2710" s="184"/>
      <c r="U2710" s="184"/>
      <c r="V2710" s="184"/>
      <c r="W2710" s="184"/>
      <c r="X2710" s="184"/>
      <c r="Y2710" s="184"/>
      <c r="Z2710" s="184"/>
      <c r="AA2710" s="184"/>
      <c r="AB2710" s="184"/>
      <c r="AC2710" s="184"/>
      <c r="AD2710" s="184"/>
      <c r="AH2710" s="184"/>
      <c r="AI2710" s="184"/>
      <c r="AL2710" s="184"/>
      <c r="AM2710" s="184"/>
      <c r="AP2710" s="184"/>
      <c r="AQ2710" s="184"/>
      <c r="AT2710" s="184"/>
      <c r="AU2710" s="184"/>
      <c r="AX2710" s="184"/>
      <c r="AY2710" s="184"/>
      <c r="BB2710" s="184"/>
      <c r="BC2710" s="184"/>
      <c r="BF2710" s="184"/>
      <c r="BG2710" s="184"/>
      <c r="BJ2710" s="184"/>
      <c r="BK2710" s="184"/>
      <c r="BN2710" s="184"/>
      <c r="BO2710" s="184"/>
      <c r="BR2710" s="184"/>
      <c r="BS2710" s="184"/>
      <c r="BV2710" s="184"/>
      <c r="BW2710" s="184"/>
      <c r="BZ2710" s="184"/>
      <c r="CA2710" s="184"/>
      <c r="CD2710" s="184"/>
      <c r="CE2710" s="184"/>
      <c r="CL2710" s="183"/>
      <c r="CO2710" s="183"/>
      <c r="CP2710" s="183"/>
      <c r="CT2710" s="71"/>
    </row>
    <row r="2711" spans="6:98">
      <c r="F2711" s="183"/>
      <c r="S2711" s="184"/>
      <c r="T2711" s="184"/>
      <c r="U2711" s="184"/>
      <c r="V2711" s="184"/>
      <c r="W2711" s="184"/>
      <c r="X2711" s="184"/>
      <c r="Y2711" s="184"/>
      <c r="Z2711" s="184"/>
      <c r="AA2711" s="184"/>
      <c r="AB2711" s="184"/>
      <c r="AC2711" s="184"/>
      <c r="AD2711" s="184"/>
      <c r="AH2711" s="184"/>
      <c r="AI2711" s="184"/>
      <c r="AL2711" s="184"/>
      <c r="AM2711" s="184"/>
      <c r="AP2711" s="184"/>
      <c r="AQ2711" s="184"/>
      <c r="AT2711" s="184"/>
      <c r="AU2711" s="184"/>
      <c r="AX2711" s="184"/>
      <c r="AY2711" s="184"/>
      <c r="BB2711" s="184"/>
      <c r="BC2711" s="184"/>
      <c r="BF2711" s="184"/>
      <c r="BG2711" s="184"/>
      <c r="BJ2711" s="184"/>
      <c r="BK2711" s="184"/>
      <c r="BN2711" s="184"/>
      <c r="BO2711" s="184"/>
      <c r="BR2711" s="184"/>
      <c r="BS2711" s="184"/>
      <c r="BV2711" s="184"/>
      <c r="BW2711" s="184"/>
      <c r="BZ2711" s="184"/>
      <c r="CA2711" s="184"/>
      <c r="CD2711" s="184"/>
      <c r="CE2711" s="184"/>
      <c r="CL2711" s="183"/>
      <c r="CO2711" s="183"/>
      <c r="CP2711" s="183"/>
      <c r="CT2711" s="71"/>
    </row>
    <row r="2712" spans="6:98">
      <c r="F2712" s="183"/>
      <c r="S2712" s="184"/>
      <c r="T2712" s="184"/>
      <c r="U2712" s="184"/>
      <c r="V2712" s="184"/>
      <c r="W2712" s="184"/>
      <c r="X2712" s="184"/>
      <c r="Y2712" s="184"/>
      <c r="Z2712" s="184"/>
      <c r="AA2712" s="184"/>
      <c r="AB2712" s="184"/>
      <c r="AC2712" s="184"/>
      <c r="AD2712" s="184"/>
      <c r="AH2712" s="184"/>
      <c r="AI2712" s="184"/>
      <c r="AL2712" s="184"/>
      <c r="AM2712" s="184"/>
      <c r="AP2712" s="184"/>
      <c r="AQ2712" s="184"/>
      <c r="AT2712" s="184"/>
      <c r="AU2712" s="184"/>
      <c r="AX2712" s="184"/>
      <c r="AY2712" s="184"/>
      <c r="BB2712" s="184"/>
      <c r="BC2712" s="184"/>
      <c r="BF2712" s="184"/>
      <c r="BG2712" s="184"/>
      <c r="BJ2712" s="184"/>
      <c r="BK2712" s="184"/>
      <c r="BN2712" s="184"/>
      <c r="BO2712" s="184"/>
      <c r="BR2712" s="184"/>
      <c r="BS2712" s="184"/>
      <c r="BV2712" s="184"/>
      <c r="BW2712" s="184"/>
      <c r="BZ2712" s="184"/>
      <c r="CA2712" s="184"/>
      <c r="CD2712" s="184"/>
      <c r="CE2712" s="184"/>
      <c r="CL2712" s="183"/>
      <c r="CO2712" s="183"/>
      <c r="CP2712" s="183"/>
      <c r="CT2712" s="71"/>
    </row>
    <row r="2713" spans="6:98">
      <c r="F2713" s="183"/>
      <c r="S2713" s="184"/>
      <c r="T2713" s="184"/>
      <c r="U2713" s="184"/>
      <c r="V2713" s="184"/>
      <c r="W2713" s="184"/>
      <c r="X2713" s="184"/>
      <c r="Y2713" s="184"/>
      <c r="Z2713" s="184"/>
      <c r="AA2713" s="184"/>
      <c r="AB2713" s="184"/>
      <c r="AC2713" s="184"/>
      <c r="AD2713" s="184"/>
      <c r="AH2713" s="184"/>
      <c r="AI2713" s="184"/>
      <c r="AL2713" s="184"/>
      <c r="AM2713" s="184"/>
      <c r="AP2713" s="184"/>
      <c r="AQ2713" s="184"/>
      <c r="AT2713" s="184"/>
      <c r="AU2713" s="184"/>
      <c r="AX2713" s="184"/>
      <c r="AY2713" s="184"/>
      <c r="BB2713" s="184"/>
      <c r="BC2713" s="184"/>
      <c r="BF2713" s="184"/>
      <c r="BG2713" s="184"/>
      <c r="BJ2713" s="184"/>
      <c r="BK2713" s="184"/>
      <c r="BN2713" s="184"/>
      <c r="BO2713" s="184"/>
      <c r="BR2713" s="184"/>
      <c r="BS2713" s="184"/>
      <c r="BV2713" s="184"/>
      <c r="BW2713" s="184"/>
      <c r="BZ2713" s="184"/>
      <c r="CA2713" s="184"/>
      <c r="CD2713" s="184"/>
      <c r="CE2713" s="184"/>
      <c r="CL2713" s="183"/>
      <c r="CO2713" s="183"/>
      <c r="CP2713" s="183"/>
      <c r="CT2713" s="71"/>
    </row>
    <row r="2714" spans="6:98">
      <c r="F2714" s="183"/>
      <c r="S2714" s="184"/>
      <c r="T2714" s="184"/>
      <c r="U2714" s="184"/>
      <c r="V2714" s="184"/>
      <c r="W2714" s="184"/>
      <c r="X2714" s="184"/>
      <c r="Y2714" s="184"/>
      <c r="Z2714" s="184"/>
      <c r="AA2714" s="184"/>
      <c r="AB2714" s="184"/>
      <c r="AC2714" s="184"/>
      <c r="AD2714" s="184"/>
      <c r="AH2714" s="184"/>
      <c r="AI2714" s="184"/>
      <c r="AL2714" s="184"/>
      <c r="AM2714" s="184"/>
      <c r="AP2714" s="184"/>
      <c r="AQ2714" s="184"/>
      <c r="AT2714" s="184"/>
      <c r="AU2714" s="184"/>
      <c r="AX2714" s="184"/>
      <c r="AY2714" s="184"/>
      <c r="BB2714" s="184"/>
      <c r="BC2714" s="184"/>
      <c r="BF2714" s="184"/>
      <c r="BG2714" s="184"/>
      <c r="BJ2714" s="184"/>
      <c r="BK2714" s="184"/>
      <c r="BN2714" s="184"/>
      <c r="BO2714" s="184"/>
      <c r="BR2714" s="184"/>
      <c r="BS2714" s="184"/>
      <c r="BV2714" s="184"/>
      <c r="BW2714" s="184"/>
      <c r="BZ2714" s="184"/>
      <c r="CA2714" s="184"/>
      <c r="CD2714" s="184"/>
      <c r="CE2714" s="184"/>
      <c r="CL2714" s="183"/>
      <c r="CO2714" s="183"/>
      <c r="CP2714" s="183"/>
      <c r="CT2714" s="71"/>
    </row>
    <row r="2715" spans="6:98">
      <c r="F2715" s="183"/>
      <c r="S2715" s="184"/>
      <c r="T2715" s="184"/>
      <c r="U2715" s="184"/>
      <c r="V2715" s="184"/>
      <c r="W2715" s="184"/>
      <c r="X2715" s="184"/>
      <c r="Y2715" s="184"/>
      <c r="Z2715" s="184"/>
      <c r="AA2715" s="184"/>
      <c r="AB2715" s="184"/>
      <c r="AC2715" s="184"/>
      <c r="AD2715" s="184"/>
      <c r="AH2715" s="184"/>
      <c r="AI2715" s="184"/>
      <c r="AL2715" s="184"/>
      <c r="AM2715" s="184"/>
      <c r="AP2715" s="184"/>
      <c r="AQ2715" s="184"/>
      <c r="AT2715" s="184"/>
      <c r="AU2715" s="184"/>
      <c r="AX2715" s="184"/>
      <c r="AY2715" s="184"/>
      <c r="BB2715" s="184"/>
      <c r="BC2715" s="184"/>
      <c r="BF2715" s="184"/>
      <c r="BG2715" s="184"/>
      <c r="BJ2715" s="184"/>
      <c r="BK2715" s="184"/>
      <c r="BN2715" s="184"/>
      <c r="BO2715" s="184"/>
      <c r="BR2715" s="184"/>
      <c r="BS2715" s="184"/>
      <c r="BV2715" s="184"/>
      <c r="BW2715" s="184"/>
      <c r="BZ2715" s="184"/>
      <c r="CA2715" s="184"/>
      <c r="CD2715" s="184"/>
      <c r="CE2715" s="184"/>
      <c r="CL2715" s="183"/>
      <c r="CO2715" s="183"/>
      <c r="CP2715" s="183"/>
      <c r="CT2715" s="71"/>
    </row>
    <row r="2716" spans="6:98">
      <c r="F2716" s="183"/>
      <c r="S2716" s="184"/>
      <c r="T2716" s="184"/>
      <c r="U2716" s="184"/>
      <c r="V2716" s="184"/>
      <c r="W2716" s="184"/>
      <c r="X2716" s="184"/>
      <c r="Y2716" s="184"/>
      <c r="Z2716" s="184"/>
      <c r="AA2716" s="184"/>
      <c r="AB2716" s="184"/>
      <c r="AC2716" s="184"/>
      <c r="AD2716" s="184"/>
      <c r="AH2716" s="184"/>
      <c r="AI2716" s="184"/>
      <c r="AL2716" s="184"/>
      <c r="AM2716" s="184"/>
      <c r="AP2716" s="184"/>
      <c r="AQ2716" s="184"/>
      <c r="AT2716" s="184"/>
      <c r="AU2716" s="184"/>
      <c r="AX2716" s="184"/>
      <c r="AY2716" s="184"/>
      <c r="BB2716" s="184"/>
      <c r="BC2716" s="184"/>
      <c r="BF2716" s="184"/>
      <c r="BG2716" s="184"/>
      <c r="BJ2716" s="184"/>
      <c r="BK2716" s="184"/>
      <c r="BN2716" s="184"/>
      <c r="BO2716" s="184"/>
      <c r="BR2716" s="184"/>
      <c r="BS2716" s="184"/>
      <c r="BV2716" s="184"/>
      <c r="BW2716" s="184"/>
      <c r="BZ2716" s="184"/>
      <c r="CA2716" s="184"/>
      <c r="CD2716" s="184"/>
      <c r="CE2716" s="184"/>
      <c r="CL2716" s="183"/>
      <c r="CO2716" s="183"/>
      <c r="CP2716" s="183"/>
      <c r="CT2716" s="71"/>
    </row>
    <row r="2717" spans="6:98">
      <c r="F2717" s="183"/>
      <c r="S2717" s="184"/>
      <c r="T2717" s="184"/>
      <c r="U2717" s="184"/>
      <c r="V2717" s="184"/>
      <c r="W2717" s="184"/>
      <c r="X2717" s="184"/>
      <c r="Y2717" s="184"/>
      <c r="Z2717" s="184"/>
      <c r="AA2717" s="184"/>
      <c r="AB2717" s="184"/>
      <c r="AC2717" s="184"/>
      <c r="AD2717" s="184"/>
      <c r="AH2717" s="184"/>
      <c r="AI2717" s="184"/>
      <c r="AL2717" s="184"/>
      <c r="AM2717" s="184"/>
      <c r="AP2717" s="184"/>
      <c r="AQ2717" s="184"/>
      <c r="AT2717" s="184"/>
      <c r="AU2717" s="184"/>
      <c r="AX2717" s="184"/>
      <c r="AY2717" s="184"/>
      <c r="BB2717" s="184"/>
      <c r="BC2717" s="184"/>
      <c r="BF2717" s="184"/>
      <c r="BG2717" s="184"/>
      <c r="BJ2717" s="184"/>
      <c r="BK2717" s="184"/>
      <c r="BN2717" s="184"/>
      <c r="BO2717" s="184"/>
      <c r="BR2717" s="184"/>
      <c r="BS2717" s="184"/>
      <c r="BV2717" s="184"/>
      <c r="BW2717" s="184"/>
      <c r="BZ2717" s="184"/>
      <c r="CA2717" s="184"/>
      <c r="CD2717" s="184"/>
      <c r="CE2717" s="184"/>
      <c r="CL2717" s="183"/>
      <c r="CO2717" s="183"/>
      <c r="CP2717" s="183"/>
      <c r="CT2717" s="71"/>
    </row>
    <row r="2718" spans="6:98">
      <c r="F2718" s="183"/>
      <c r="S2718" s="184"/>
      <c r="T2718" s="184"/>
      <c r="U2718" s="184"/>
      <c r="V2718" s="184"/>
      <c r="W2718" s="184"/>
      <c r="X2718" s="184"/>
      <c r="Y2718" s="184"/>
      <c r="Z2718" s="184"/>
      <c r="AA2718" s="184"/>
      <c r="AB2718" s="184"/>
      <c r="AC2718" s="184"/>
      <c r="AD2718" s="184"/>
      <c r="AH2718" s="184"/>
      <c r="AI2718" s="184"/>
      <c r="AL2718" s="184"/>
      <c r="AM2718" s="184"/>
      <c r="AP2718" s="184"/>
      <c r="AQ2718" s="184"/>
      <c r="AT2718" s="184"/>
      <c r="AU2718" s="184"/>
      <c r="AX2718" s="184"/>
      <c r="AY2718" s="184"/>
      <c r="BB2718" s="184"/>
      <c r="BC2718" s="184"/>
      <c r="BF2718" s="184"/>
      <c r="BG2718" s="184"/>
      <c r="BJ2718" s="184"/>
      <c r="BK2718" s="184"/>
      <c r="BN2718" s="184"/>
      <c r="BO2718" s="184"/>
      <c r="BR2718" s="184"/>
      <c r="BS2718" s="184"/>
      <c r="BV2718" s="184"/>
      <c r="BW2718" s="184"/>
      <c r="BZ2718" s="184"/>
      <c r="CA2718" s="184"/>
      <c r="CD2718" s="184"/>
      <c r="CE2718" s="184"/>
      <c r="CL2718" s="183"/>
      <c r="CO2718" s="183"/>
      <c r="CP2718" s="183"/>
      <c r="CT2718" s="71"/>
    </row>
    <row r="2719" spans="6:98">
      <c r="F2719" s="183"/>
      <c r="S2719" s="184"/>
      <c r="T2719" s="184"/>
      <c r="U2719" s="184"/>
      <c r="V2719" s="184"/>
      <c r="W2719" s="184"/>
      <c r="X2719" s="184"/>
      <c r="Y2719" s="184"/>
      <c r="Z2719" s="184"/>
      <c r="AA2719" s="184"/>
      <c r="AB2719" s="184"/>
      <c r="AC2719" s="184"/>
      <c r="AD2719" s="184"/>
      <c r="AH2719" s="184"/>
      <c r="AI2719" s="184"/>
      <c r="AL2719" s="184"/>
      <c r="AM2719" s="184"/>
      <c r="AP2719" s="184"/>
      <c r="AQ2719" s="184"/>
      <c r="AT2719" s="184"/>
      <c r="AU2719" s="184"/>
      <c r="AX2719" s="184"/>
      <c r="AY2719" s="184"/>
      <c r="BB2719" s="184"/>
      <c r="BC2719" s="184"/>
      <c r="BF2719" s="184"/>
      <c r="BG2719" s="184"/>
      <c r="BJ2719" s="184"/>
      <c r="BK2719" s="184"/>
      <c r="BN2719" s="184"/>
      <c r="BO2719" s="184"/>
      <c r="BR2719" s="184"/>
      <c r="BS2719" s="184"/>
      <c r="BV2719" s="184"/>
      <c r="BW2719" s="184"/>
      <c r="BZ2719" s="184"/>
      <c r="CA2719" s="184"/>
      <c r="CD2719" s="184"/>
      <c r="CE2719" s="184"/>
      <c r="CL2719" s="183"/>
      <c r="CO2719" s="183"/>
      <c r="CP2719" s="183"/>
      <c r="CT2719" s="71"/>
    </row>
    <row r="2720" spans="6:98">
      <c r="F2720" s="183"/>
      <c r="S2720" s="184"/>
      <c r="T2720" s="184"/>
      <c r="U2720" s="184"/>
      <c r="V2720" s="184"/>
      <c r="W2720" s="184"/>
      <c r="X2720" s="184"/>
      <c r="Y2720" s="184"/>
      <c r="Z2720" s="184"/>
      <c r="AA2720" s="184"/>
      <c r="AB2720" s="184"/>
      <c r="AC2720" s="184"/>
      <c r="AD2720" s="184"/>
      <c r="AH2720" s="184"/>
      <c r="AI2720" s="184"/>
      <c r="AL2720" s="184"/>
      <c r="AM2720" s="184"/>
      <c r="AP2720" s="184"/>
      <c r="AQ2720" s="184"/>
      <c r="AT2720" s="184"/>
      <c r="AU2720" s="184"/>
      <c r="AX2720" s="184"/>
      <c r="AY2720" s="184"/>
      <c r="BB2720" s="184"/>
      <c r="BC2720" s="184"/>
      <c r="BF2720" s="184"/>
      <c r="BG2720" s="184"/>
      <c r="BJ2720" s="184"/>
      <c r="BK2720" s="184"/>
      <c r="BN2720" s="184"/>
      <c r="BO2720" s="184"/>
      <c r="BR2720" s="184"/>
      <c r="BS2720" s="184"/>
      <c r="BV2720" s="184"/>
      <c r="BW2720" s="184"/>
      <c r="BZ2720" s="184"/>
      <c r="CA2720" s="184"/>
      <c r="CD2720" s="184"/>
      <c r="CE2720" s="184"/>
      <c r="CL2720" s="183"/>
      <c r="CO2720" s="183"/>
      <c r="CP2720" s="183"/>
      <c r="CT2720" s="71"/>
    </row>
    <row r="2721" spans="6:98">
      <c r="F2721" s="183"/>
      <c r="S2721" s="184"/>
      <c r="T2721" s="184"/>
      <c r="U2721" s="184"/>
      <c r="V2721" s="184"/>
      <c r="W2721" s="184"/>
      <c r="X2721" s="184"/>
      <c r="Y2721" s="184"/>
      <c r="Z2721" s="184"/>
      <c r="AA2721" s="184"/>
      <c r="AB2721" s="184"/>
      <c r="AC2721" s="184"/>
      <c r="AD2721" s="184"/>
      <c r="AH2721" s="184"/>
      <c r="AI2721" s="184"/>
      <c r="AL2721" s="184"/>
      <c r="AM2721" s="184"/>
      <c r="AP2721" s="184"/>
      <c r="AQ2721" s="184"/>
      <c r="AT2721" s="184"/>
      <c r="AU2721" s="184"/>
      <c r="AX2721" s="184"/>
      <c r="AY2721" s="184"/>
      <c r="BB2721" s="184"/>
      <c r="BC2721" s="184"/>
      <c r="BF2721" s="184"/>
      <c r="BG2721" s="184"/>
      <c r="BJ2721" s="184"/>
      <c r="BK2721" s="184"/>
      <c r="BN2721" s="184"/>
      <c r="BO2721" s="184"/>
      <c r="BR2721" s="184"/>
      <c r="BS2721" s="184"/>
      <c r="BV2721" s="184"/>
      <c r="BW2721" s="184"/>
      <c r="BZ2721" s="184"/>
      <c r="CA2721" s="184"/>
      <c r="CD2721" s="184"/>
      <c r="CE2721" s="184"/>
      <c r="CL2721" s="183"/>
      <c r="CO2721" s="183"/>
      <c r="CP2721" s="183"/>
      <c r="CT2721" s="71"/>
    </row>
    <row r="2722" spans="6:98">
      <c r="F2722" s="183"/>
      <c r="S2722" s="184"/>
      <c r="T2722" s="184"/>
      <c r="U2722" s="184"/>
      <c r="V2722" s="184"/>
      <c r="W2722" s="184"/>
      <c r="X2722" s="184"/>
      <c r="Y2722" s="184"/>
      <c r="Z2722" s="184"/>
      <c r="AA2722" s="184"/>
      <c r="AB2722" s="184"/>
      <c r="AC2722" s="184"/>
      <c r="AD2722" s="184"/>
      <c r="AH2722" s="184"/>
      <c r="AI2722" s="184"/>
      <c r="AL2722" s="184"/>
      <c r="AM2722" s="184"/>
      <c r="AP2722" s="184"/>
      <c r="AQ2722" s="184"/>
      <c r="AT2722" s="184"/>
      <c r="AU2722" s="184"/>
      <c r="AX2722" s="184"/>
      <c r="AY2722" s="184"/>
      <c r="BB2722" s="184"/>
      <c r="BC2722" s="184"/>
      <c r="BF2722" s="184"/>
      <c r="BG2722" s="184"/>
      <c r="BJ2722" s="184"/>
      <c r="BK2722" s="184"/>
      <c r="BN2722" s="184"/>
      <c r="BO2722" s="184"/>
      <c r="BR2722" s="184"/>
      <c r="BS2722" s="184"/>
      <c r="BV2722" s="184"/>
      <c r="BW2722" s="184"/>
      <c r="BZ2722" s="184"/>
      <c r="CA2722" s="184"/>
      <c r="CD2722" s="184"/>
      <c r="CE2722" s="184"/>
      <c r="CL2722" s="183"/>
      <c r="CO2722" s="183"/>
      <c r="CP2722" s="183"/>
      <c r="CT2722" s="71"/>
    </row>
    <row r="2723" spans="6:98">
      <c r="F2723" s="183"/>
      <c r="S2723" s="184"/>
      <c r="T2723" s="184"/>
      <c r="U2723" s="184"/>
      <c r="V2723" s="184"/>
      <c r="W2723" s="184"/>
      <c r="X2723" s="184"/>
      <c r="Y2723" s="184"/>
      <c r="Z2723" s="184"/>
      <c r="AA2723" s="184"/>
      <c r="AB2723" s="184"/>
      <c r="AC2723" s="184"/>
      <c r="AD2723" s="184"/>
      <c r="AH2723" s="184"/>
      <c r="AI2723" s="184"/>
      <c r="AL2723" s="184"/>
      <c r="AM2723" s="184"/>
      <c r="AP2723" s="184"/>
      <c r="AQ2723" s="184"/>
      <c r="AT2723" s="184"/>
      <c r="AU2723" s="184"/>
      <c r="AX2723" s="184"/>
      <c r="AY2723" s="184"/>
      <c r="BB2723" s="184"/>
      <c r="BC2723" s="184"/>
      <c r="BF2723" s="184"/>
      <c r="BG2723" s="184"/>
      <c r="BJ2723" s="184"/>
      <c r="BK2723" s="184"/>
      <c r="BN2723" s="184"/>
      <c r="BO2723" s="184"/>
      <c r="BR2723" s="184"/>
      <c r="BS2723" s="184"/>
      <c r="BV2723" s="184"/>
      <c r="BW2723" s="184"/>
      <c r="BZ2723" s="184"/>
      <c r="CA2723" s="184"/>
      <c r="CD2723" s="184"/>
      <c r="CE2723" s="184"/>
      <c r="CL2723" s="183"/>
      <c r="CO2723" s="183"/>
      <c r="CP2723" s="183"/>
      <c r="CT2723" s="71"/>
    </row>
    <row r="2724" spans="6:98">
      <c r="F2724" s="183"/>
      <c r="S2724" s="184"/>
      <c r="T2724" s="184"/>
      <c r="U2724" s="184"/>
      <c r="V2724" s="184"/>
      <c r="W2724" s="184"/>
      <c r="X2724" s="184"/>
      <c r="Y2724" s="184"/>
      <c r="Z2724" s="184"/>
      <c r="AA2724" s="184"/>
      <c r="AB2724" s="184"/>
      <c r="AC2724" s="184"/>
      <c r="AD2724" s="184"/>
      <c r="AH2724" s="184"/>
      <c r="AI2724" s="184"/>
      <c r="AL2724" s="184"/>
      <c r="AM2724" s="184"/>
      <c r="AP2724" s="184"/>
      <c r="AQ2724" s="184"/>
      <c r="AT2724" s="184"/>
      <c r="AU2724" s="184"/>
      <c r="AX2724" s="184"/>
      <c r="AY2724" s="184"/>
      <c r="BB2724" s="184"/>
      <c r="BC2724" s="184"/>
      <c r="BF2724" s="184"/>
      <c r="BG2724" s="184"/>
      <c r="BJ2724" s="184"/>
      <c r="BK2724" s="184"/>
      <c r="BN2724" s="184"/>
      <c r="BO2724" s="184"/>
      <c r="BR2724" s="184"/>
      <c r="BS2724" s="184"/>
      <c r="BV2724" s="184"/>
      <c r="BW2724" s="184"/>
      <c r="BZ2724" s="184"/>
      <c r="CA2724" s="184"/>
      <c r="CD2724" s="184"/>
      <c r="CE2724" s="184"/>
      <c r="CL2724" s="183"/>
      <c r="CO2724" s="183"/>
      <c r="CP2724" s="183"/>
      <c r="CT2724" s="71"/>
    </row>
    <row r="2725" spans="6:98">
      <c r="F2725" s="183"/>
      <c r="S2725" s="184"/>
      <c r="T2725" s="184"/>
      <c r="U2725" s="184"/>
      <c r="V2725" s="184"/>
      <c r="W2725" s="184"/>
      <c r="X2725" s="184"/>
      <c r="Y2725" s="184"/>
      <c r="Z2725" s="184"/>
      <c r="AA2725" s="184"/>
      <c r="AB2725" s="184"/>
      <c r="AC2725" s="184"/>
      <c r="AD2725" s="184"/>
      <c r="AH2725" s="184"/>
      <c r="AI2725" s="184"/>
      <c r="AL2725" s="184"/>
      <c r="AM2725" s="184"/>
      <c r="AP2725" s="184"/>
      <c r="AQ2725" s="184"/>
      <c r="AT2725" s="184"/>
      <c r="AU2725" s="184"/>
      <c r="AX2725" s="184"/>
      <c r="AY2725" s="184"/>
      <c r="BB2725" s="184"/>
      <c r="BC2725" s="184"/>
      <c r="BF2725" s="184"/>
      <c r="BG2725" s="184"/>
      <c r="BJ2725" s="184"/>
      <c r="BK2725" s="184"/>
      <c r="BN2725" s="184"/>
      <c r="BO2725" s="184"/>
      <c r="BR2725" s="184"/>
      <c r="BS2725" s="184"/>
      <c r="BV2725" s="184"/>
      <c r="BW2725" s="184"/>
      <c r="BZ2725" s="184"/>
      <c r="CA2725" s="184"/>
      <c r="CD2725" s="184"/>
      <c r="CE2725" s="184"/>
      <c r="CL2725" s="183"/>
      <c r="CO2725" s="183"/>
      <c r="CP2725" s="183"/>
      <c r="CT2725" s="71"/>
    </row>
    <row r="2726" spans="6:98">
      <c r="F2726" s="183"/>
      <c r="S2726" s="184"/>
      <c r="T2726" s="184"/>
      <c r="U2726" s="184"/>
      <c r="V2726" s="184"/>
      <c r="W2726" s="184"/>
      <c r="X2726" s="184"/>
      <c r="Y2726" s="184"/>
      <c r="Z2726" s="184"/>
      <c r="AA2726" s="184"/>
      <c r="AB2726" s="184"/>
      <c r="AC2726" s="184"/>
      <c r="AD2726" s="184"/>
      <c r="AH2726" s="184"/>
      <c r="AI2726" s="184"/>
      <c r="AL2726" s="184"/>
      <c r="AM2726" s="184"/>
      <c r="AP2726" s="184"/>
      <c r="AQ2726" s="184"/>
      <c r="AT2726" s="184"/>
      <c r="AU2726" s="184"/>
      <c r="AX2726" s="184"/>
      <c r="AY2726" s="184"/>
      <c r="BB2726" s="184"/>
      <c r="BC2726" s="184"/>
      <c r="BF2726" s="184"/>
      <c r="BG2726" s="184"/>
      <c r="BJ2726" s="184"/>
      <c r="BK2726" s="184"/>
      <c r="BN2726" s="184"/>
      <c r="BO2726" s="184"/>
      <c r="BR2726" s="184"/>
      <c r="BS2726" s="184"/>
      <c r="BV2726" s="184"/>
      <c r="BW2726" s="184"/>
      <c r="BZ2726" s="184"/>
      <c r="CA2726" s="184"/>
      <c r="CD2726" s="184"/>
      <c r="CE2726" s="184"/>
      <c r="CL2726" s="183"/>
      <c r="CO2726" s="183"/>
      <c r="CP2726" s="183"/>
      <c r="CT2726" s="71"/>
    </row>
    <row r="2727" spans="6:98">
      <c r="F2727" s="183"/>
      <c r="S2727" s="184"/>
      <c r="T2727" s="184"/>
      <c r="U2727" s="184"/>
      <c r="V2727" s="184"/>
      <c r="W2727" s="184"/>
      <c r="X2727" s="184"/>
      <c r="Y2727" s="184"/>
      <c r="Z2727" s="184"/>
      <c r="AA2727" s="184"/>
      <c r="AB2727" s="184"/>
      <c r="AC2727" s="184"/>
      <c r="AD2727" s="184"/>
      <c r="AH2727" s="184"/>
      <c r="AI2727" s="184"/>
      <c r="AL2727" s="184"/>
      <c r="AM2727" s="184"/>
      <c r="AP2727" s="184"/>
      <c r="AQ2727" s="184"/>
      <c r="AT2727" s="184"/>
      <c r="AU2727" s="184"/>
      <c r="AX2727" s="184"/>
      <c r="AY2727" s="184"/>
      <c r="BB2727" s="184"/>
      <c r="BC2727" s="184"/>
      <c r="BF2727" s="184"/>
      <c r="BG2727" s="184"/>
      <c r="BJ2727" s="184"/>
      <c r="BK2727" s="184"/>
      <c r="BN2727" s="184"/>
      <c r="BO2727" s="184"/>
      <c r="BR2727" s="184"/>
      <c r="BS2727" s="184"/>
      <c r="BV2727" s="184"/>
      <c r="BW2727" s="184"/>
      <c r="BZ2727" s="184"/>
      <c r="CA2727" s="184"/>
      <c r="CD2727" s="184"/>
      <c r="CE2727" s="184"/>
      <c r="CL2727" s="183"/>
      <c r="CO2727" s="183"/>
      <c r="CP2727" s="183"/>
      <c r="CT2727" s="71"/>
    </row>
    <row r="2728" spans="6:98">
      <c r="F2728" s="183"/>
      <c r="S2728" s="184"/>
      <c r="T2728" s="184"/>
      <c r="U2728" s="184"/>
      <c r="V2728" s="184"/>
      <c r="W2728" s="184"/>
      <c r="X2728" s="184"/>
      <c r="Y2728" s="184"/>
      <c r="Z2728" s="184"/>
      <c r="AA2728" s="184"/>
      <c r="AB2728" s="184"/>
      <c r="AC2728" s="184"/>
      <c r="AD2728" s="184"/>
      <c r="AH2728" s="184"/>
      <c r="AI2728" s="184"/>
      <c r="AL2728" s="184"/>
      <c r="AM2728" s="184"/>
      <c r="AP2728" s="184"/>
      <c r="AQ2728" s="184"/>
      <c r="AT2728" s="184"/>
      <c r="AU2728" s="184"/>
      <c r="AX2728" s="184"/>
      <c r="AY2728" s="184"/>
      <c r="BB2728" s="184"/>
      <c r="BC2728" s="184"/>
      <c r="BF2728" s="184"/>
      <c r="BG2728" s="184"/>
      <c r="BJ2728" s="184"/>
      <c r="BK2728" s="184"/>
      <c r="BN2728" s="184"/>
      <c r="BO2728" s="184"/>
      <c r="BR2728" s="184"/>
      <c r="BS2728" s="184"/>
      <c r="BV2728" s="184"/>
      <c r="BW2728" s="184"/>
      <c r="BZ2728" s="184"/>
      <c r="CA2728" s="184"/>
      <c r="CD2728" s="184"/>
      <c r="CE2728" s="184"/>
      <c r="CL2728" s="183"/>
      <c r="CO2728" s="183"/>
      <c r="CP2728" s="183"/>
      <c r="CT2728" s="71"/>
    </row>
    <row r="2729" spans="6:98">
      <c r="F2729" s="183"/>
      <c r="S2729" s="184"/>
      <c r="T2729" s="184"/>
      <c r="U2729" s="184"/>
      <c r="V2729" s="184"/>
      <c r="W2729" s="184"/>
      <c r="X2729" s="184"/>
      <c r="Y2729" s="184"/>
      <c r="Z2729" s="184"/>
      <c r="AA2729" s="184"/>
      <c r="AB2729" s="184"/>
      <c r="AC2729" s="184"/>
      <c r="AD2729" s="184"/>
      <c r="AH2729" s="184"/>
      <c r="AI2729" s="184"/>
      <c r="AL2729" s="184"/>
      <c r="AM2729" s="184"/>
      <c r="AP2729" s="184"/>
      <c r="AQ2729" s="184"/>
      <c r="AT2729" s="184"/>
      <c r="AU2729" s="184"/>
      <c r="AX2729" s="184"/>
      <c r="AY2729" s="184"/>
      <c r="BB2729" s="184"/>
      <c r="BC2729" s="184"/>
      <c r="BF2729" s="184"/>
      <c r="BG2729" s="184"/>
      <c r="BJ2729" s="184"/>
      <c r="BK2729" s="184"/>
      <c r="BN2729" s="184"/>
      <c r="BO2729" s="184"/>
      <c r="BR2729" s="184"/>
      <c r="BS2729" s="184"/>
      <c r="BV2729" s="184"/>
      <c r="BW2729" s="184"/>
      <c r="BZ2729" s="184"/>
      <c r="CA2729" s="184"/>
      <c r="CD2729" s="184"/>
      <c r="CE2729" s="184"/>
      <c r="CL2729" s="183"/>
      <c r="CO2729" s="183"/>
      <c r="CP2729" s="183"/>
      <c r="CT2729" s="71"/>
    </row>
    <row r="2730" spans="6:98">
      <c r="F2730" s="183"/>
      <c r="S2730" s="184"/>
      <c r="T2730" s="184"/>
      <c r="U2730" s="184"/>
      <c r="V2730" s="184"/>
      <c r="W2730" s="184"/>
      <c r="X2730" s="184"/>
      <c r="Y2730" s="184"/>
      <c r="Z2730" s="184"/>
      <c r="AA2730" s="184"/>
      <c r="AB2730" s="184"/>
      <c r="AC2730" s="184"/>
      <c r="AD2730" s="184"/>
      <c r="AH2730" s="184"/>
      <c r="AI2730" s="184"/>
      <c r="AL2730" s="184"/>
      <c r="AM2730" s="184"/>
      <c r="AP2730" s="184"/>
      <c r="AQ2730" s="184"/>
      <c r="AT2730" s="184"/>
      <c r="AU2730" s="184"/>
      <c r="AX2730" s="184"/>
      <c r="AY2730" s="184"/>
      <c r="BB2730" s="184"/>
      <c r="BC2730" s="184"/>
      <c r="BF2730" s="184"/>
      <c r="BG2730" s="184"/>
      <c r="BJ2730" s="184"/>
      <c r="BK2730" s="184"/>
      <c r="BN2730" s="184"/>
      <c r="BO2730" s="184"/>
      <c r="BR2730" s="184"/>
      <c r="BS2730" s="184"/>
      <c r="BV2730" s="184"/>
      <c r="BW2730" s="184"/>
      <c r="BZ2730" s="184"/>
      <c r="CA2730" s="184"/>
      <c r="CD2730" s="184"/>
      <c r="CE2730" s="184"/>
      <c r="CL2730" s="183"/>
      <c r="CO2730" s="183"/>
      <c r="CP2730" s="183"/>
      <c r="CT2730" s="71"/>
    </row>
    <row r="2731" spans="6:98">
      <c r="F2731" s="183"/>
      <c r="S2731" s="184"/>
      <c r="T2731" s="184"/>
      <c r="U2731" s="184"/>
      <c r="V2731" s="184"/>
      <c r="W2731" s="184"/>
      <c r="X2731" s="184"/>
      <c r="Y2731" s="184"/>
      <c r="Z2731" s="184"/>
      <c r="AA2731" s="184"/>
      <c r="AB2731" s="184"/>
      <c r="AC2731" s="184"/>
      <c r="AD2731" s="184"/>
      <c r="AH2731" s="184"/>
      <c r="AI2731" s="184"/>
      <c r="AL2731" s="184"/>
      <c r="AM2731" s="184"/>
      <c r="AP2731" s="184"/>
      <c r="AQ2731" s="184"/>
      <c r="AT2731" s="184"/>
      <c r="AU2731" s="184"/>
      <c r="AX2731" s="184"/>
      <c r="AY2731" s="184"/>
      <c r="BB2731" s="184"/>
      <c r="BC2731" s="184"/>
      <c r="BF2731" s="184"/>
      <c r="BG2731" s="184"/>
      <c r="BJ2731" s="184"/>
      <c r="BK2731" s="184"/>
      <c r="BN2731" s="184"/>
      <c r="BO2731" s="184"/>
      <c r="BR2731" s="184"/>
      <c r="BS2731" s="184"/>
      <c r="BV2731" s="184"/>
      <c r="BW2731" s="184"/>
      <c r="BZ2731" s="184"/>
      <c r="CA2731" s="184"/>
      <c r="CD2731" s="184"/>
      <c r="CE2731" s="184"/>
      <c r="CL2731" s="183"/>
      <c r="CO2731" s="183"/>
      <c r="CP2731" s="183"/>
      <c r="CT2731" s="71"/>
    </row>
    <row r="2732" spans="6:98">
      <c r="F2732" s="183"/>
      <c r="S2732" s="184"/>
      <c r="T2732" s="184"/>
      <c r="U2732" s="184"/>
      <c r="V2732" s="184"/>
      <c r="W2732" s="184"/>
      <c r="X2732" s="184"/>
      <c r="Y2732" s="184"/>
      <c r="Z2732" s="184"/>
      <c r="AA2732" s="184"/>
      <c r="AB2732" s="184"/>
      <c r="AC2732" s="184"/>
      <c r="AD2732" s="184"/>
      <c r="AH2732" s="184"/>
      <c r="AI2732" s="184"/>
      <c r="AL2732" s="184"/>
      <c r="AM2732" s="184"/>
      <c r="AP2732" s="184"/>
      <c r="AQ2732" s="184"/>
      <c r="AT2732" s="184"/>
      <c r="AU2732" s="184"/>
      <c r="AX2732" s="184"/>
      <c r="AY2732" s="184"/>
      <c r="BB2732" s="184"/>
      <c r="BC2732" s="184"/>
      <c r="BF2732" s="184"/>
      <c r="BG2732" s="184"/>
      <c r="BJ2732" s="184"/>
      <c r="BK2732" s="184"/>
      <c r="BN2732" s="184"/>
      <c r="BO2732" s="184"/>
      <c r="BR2732" s="184"/>
      <c r="BS2732" s="184"/>
      <c r="BV2732" s="184"/>
      <c r="BW2732" s="184"/>
      <c r="BZ2732" s="184"/>
      <c r="CA2732" s="184"/>
      <c r="CD2732" s="184"/>
      <c r="CE2732" s="184"/>
      <c r="CL2732" s="183"/>
      <c r="CO2732" s="183"/>
      <c r="CP2732" s="183"/>
      <c r="CT2732" s="71"/>
    </row>
    <row r="2733" spans="6:98">
      <c r="F2733" s="183"/>
      <c r="S2733" s="184"/>
      <c r="T2733" s="184"/>
      <c r="U2733" s="184"/>
      <c r="V2733" s="184"/>
      <c r="W2733" s="184"/>
      <c r="X2733" s="184"/>
      <c r="Y2733" s="184"/>
      <c r="Z2733" s="184"/>
      <c r="AA2733" s="184"/>
      <c r="AB2733" s="184"/>
      <c r="AC2733" s="184"/>
      <c r="AD2733" s="184"/>
      <c r="AH2733" s="184"/>
      <c r="AI2733" s="184"/>
      <c r="AL2733" s="184"/>
      <c r="AM2733" s="184"/>
      <c r="AP2733" s="184"/>
      <c r="AQ2733" s="184"/>
      <c r="AT2733" s="184"/>
      <c r="AU2733" s="184"/>
      <c r="AX2733" s="184"/>
      <c r="AY2733" s="184"/>
      <c r="BB2733" s="184"/>
      <c r="BC2733" s="184"/>
      <c r="BF2733" s="184"/>
      <c r="BG2733" s="184"/>
      <c r="BJ2733" s="184"/>
      <c r="BK2733" s="184"/>
      <c r="BN2733" s="184"/>
      <c r="BO2733" s="184"/>
      <c r="BR2733" s="184"/>
      <c r="BS2733" s="184"/>
      <c r="BV2733" s="184"/>
      <c r="BW2733" s="184"/>
      <c r="BZ2733" s="184"/>
      <c r="CA2733" s="184"/>
      <c r="CD2733" s="184"/>
      <c r="CE2733" s="184"/>
      <c r="CL2733" s="183"/>
      <c r="CO2733" s="183"/>
      <c r="CP2733" s="183"/>
      <c r="CT2733" s="71"/>
    </row>
    <row r="2734" spans="6:98">
      <c r="F2734" s="183"/>
      <c r="S2734" s="184"/>
      <c r="T2734" s="184"/>
      <c r="U2734" s="184"/>
      <c r="V2734" s="184"/>
      <c r="W2734" s="184"/>
      <c r="X2734" s="184"/>
      <c r="Y2734" s="184"/>
      <c r="Z2734" s="184"/>
      <c r="AA2734" s="184"/>
      <c r="AB2734" s="184"/>
      <c r="AC2734" s="184"/>
      <c r="AD2734" s="184"/>
      <c r="AH2734" s="184"/>
      <c r="AI2734" s="184"/>
      <c r="AL2734" s="184"/>
      <c r="AM2734" s="184"/>
      <c r="AP2734" s="184"/>
      <c r="AQ2734" s="184"/>
      <c r="AT2734" s="184"/>
      <c r="AU2734" s="184"/>
      <c r="AX2734" s="184"/>
      <c r="AY2734" s="184"/>
      <c r="BB2734" s="184"/>
      <c r="BC2734" s="184"/>
      <c r="BF2734" s="184"/>
      <c r="BG2734" s="184"/>
      <c r="BJ2734" s="184"/>
      <c r="BK2734" s="184"/>
      <c r="BN2734" s="184"/>
      <c r="BO2734" s="184"/>
      <c r="BR2734" s="184"/>
      <c r="BS2734" s="184"/>
      <c r="BV2734" s="184"/>
      <c r="BW2734" s="184"/>
      <c r="BZ2734" s="184"/>
      <c r="CA2734" s="184"/>
      <c r="CD2734" s="184"/>
      <c r="CE2734" s="184"/>
      <c r="CL2734" s="183"/>
      <c r="CO2734" s="183"/>
      <c r="CP2734" s="183"/>
      <c r="CT2734" s="71"/>
    </row>
    <row r="2735" spans="6:98">
      <c r="F2735" s="183"/>
      <c r="S2735" s="184"/>
      <c r="T2735" s="184"/>
      <c r="U2735" s="184"/>
      <c r="V2735" s="184"/>
      <c r="W2735" s="184"/>
      <c r="X2735" s="184"/>
      <c r="Y2735" s="184"/>
      <c r="Z2735" s="184"/>
      <c r="AA2735" s="184"/>
      <c r="AB2735" s="184"/>
      <c r="AC2735" s="184"/>
      <c r="AD2735" s="184"/>
      <c r="AH2735" s="184"/>
      <c r="AI2735" s="184"/>
      <c r="AL2735" s="184"/>
      <c r="AM2735" s="184"/>
      <c r="AP2735" s="184"/>
      <c r="AQ2735" s="184"/>
      <c r="AT2735" s="184"/>
      <c r="AU2735" s="184"/>
      <c r="AX2735" s="184"/>
      <c r="AY2735" s="184"/>
      <c r="BB2735" s="184"/>
      <c r="BC2735" s="184"/>
      <c r="BF2735" s="184"/>
      <c r="BG2735" s="184"/>
      <c r="BJ2735" s="184"/>
      <c r="BK2735" s="184"/>
      <c r="BN2735" s="184"/>
      <c r="BO2735" s="184"/>
      <c r="BR2735" s="184"/>
      <c r="BS2735" s="184"/>
      <c r="BV2735" s="184"/>
      <c r="BW2735" s="184"/>
      <c r="BZ2735" s="184"/>
      <c r="CA2735" s="184"/>
      <c r="CD2735" s="184"/>
      <c r="CE2735" s="184"/>
      <c r="CL2735" s="183"/>
      <c r="CO2735" s="183"/>
      <c r="CP2735" s="183"/>
      <c r="CT2735" s="71"/>
    </row>
    <row r="2736" spans="6:98">
      <c r="F2736" s="183"/>
      <c r="S2736" s="184"/>
      <c r="T2736" s="184"/>
      <c r="U2736" s="184"/>
      <c r="V2736" s="184"/>
      <c r="W2736" s="184"/>
      <c r="X2736" s="184"/>
      <c r="Y2736" s="184"/>
      <c r="Z2736" s="184"/>
      <c r="AA2736" s="184"/>
      <c r="AB2736" s="184"/>
      <c r="AC2736" s="184"/>
      <c r="AD2736" s="184"/>
      <c r="AH2736" s="184"/>
      <c r="AI2736" s="184"/>
      <c r="AL2736" s="184"/>
      <c r="AM2736" s="184"/>
      <c r="AP2736" s="184"/>
      <c r="AQ2736" s="184"/>
      <c r="AT2736" s="184"/>
      <c r="AU2736" s="184"/>
      <c r="AX2736" s="184"/>
      <c r="AY2736" s="184"/>
      <c r="BB2736" s="184"/>
      <c r="BC2736" s="184"/>
      <c r="BF2736" s="184"/>
      <c r="BG2736" s="184"/>
      <c r="BJ2736" s="184"/>
      <c r="BK2736" s="184"/>
      <c r="BN2736" s="184"/>
      <c r="BO2736" s="184"/>
      <c r="BR2736" s="184"/>
      <c r="BS2736" s="184"/>
      <c r="BV2736" s="184"/>
      <c r="BW2736" s="184"/>
      <c r="BZ2736" s="184"/>
      <c r="CA2736" s="184"/>
      <c r="CD2736" s="184"/>
      <c r="CE2736" s="184"/>
      <c r="CL2736" s="183"/>
      <c r="CO2736" s="183"/>
      <c r="CP2736" s="183"/>
      <c r="CT2736" s="71"/>
    </row>
    <row r="2737" spans="6:98">
      <c r="F2737" s="183"/>
      <c r="S2737" s="184"/>
      <c r="T2737" s="184"/>
      <c r="U2737" s="184"/>
      <c r="V2737" s="184"/>
      <c r="W2737" s="184"/>
      <c r="X2737" s="184"/>
      <c r="Y2737" s="184"/>
      <c r="Z2737" s="184"/>
      <c r="AA2737" s="184"/>
      <c r="AB2737" s="184"/>
      <c r="AC2737" s="184"/>
      <c r="AD2737" s="184"/>
      <c r="AH2737" s="184"/>
      <c r="AI2737" s="184"/>
      <c r="AL2737" s="184"/>
      <c r="AM2737" s="184"/>
      <c r="AP2737" s="184"/>
      <c r="AQ2737" s="184"/>
      <c r="AT2737" s="184"/>
      <c r="AU2737" s="184"/>
      <c r="AX2737" s="184"/>
      <c r="AY2737" s="184"/>
      <c r="BB2737" s="184"/>
      <c r="BC2737" s="184"/>
      <c r="BF2737" s="184"/>
      <c r="BG2737" s="184"/>
      <c r="BJ2737" s="184"/>
      <c r="BK2737" s="184"/>
      <c r="BN2737" s="184"/>
      <c r="BO2737" s="184"/>
      <c r="BR2737" s="184"/>
      <c r="BS2737" s="184"/>
      <c r="BV2737" s="184"/>
      <c r="BW2737" s="184"/>
      <c r="BZ2737" s="184"/>
      <c r="CA2737" s="184"/>
      <c r="CD2737" s="184"/>
      <c r="CE2737" s="184"/>
      <c r="CL2737" s="183"/>
      <c r="CO2737" s="183"/>
      <c r="CP2737" s="183"/>
      <c r="CT2737" s="71"/>
    </row>
    <row r="2738" spans="6:98">
      <c r="F2738" s="183"/>
      <c r="S2738" s="184"/>
      <c r="T2738" s="184"/>
      <c r="U2738" s="184"/>
      <c r="V2738" s="184"/>
      <c r="W2738" s="184"/>
      <c r="X2738" s="184"/>
      <c r="Y2738" s="184"/>
      <c r="Z2738" s="184"/>
      <c r="AA2738" s="184"/>
      <c r="AB2738" s="184"/>
      <c r="AC2738" s="184"/>
      <c r="AD2738" s="184"/>
      <c r="AH2738" s="184"/>
      <c r="AI2738" s="184"/>
      <c r="AL2738" s="184"/>
      <c r="AM2738" s="184"/>
      <c r="AP2738" s="184"/>
      <c r="AQ2738" s="184"/>
      <c r="AT2738" s="184"/>
      <c r="AU2738" s="184"/>
      <c r="AX2738" s="184"/>
      <c r="AY2738" s="184"/>
      <c r="BB2738" s="184"/>
      <c r="BC2738" s="184"/>
      <c r="BF2738" s="184"/>
      <c r="BG2738" s="184"/>
      <c r="BJ2738" s="184"/>
      <c r="BK2738" s="184"/>
      <c r="BN2738" s="184"/>
      <c r="BO2738" s="184"/>
      <c r="BR2738" s="184"/>
      <c r="BS2738" s="184"/>
      <c r="BV2738" s="184"/>
      <c r="BW2738" s="184"/>
      <c r="BZ2738" s="184"/>
      <c r="CA2738" s="184"/>
      <c r="CD2738" s="184"/>
      <c r="CE2738" s="184"/>
      <c r="CL2738" s="183"/>
      <c r="CO2738" s="183"/>
      <c r="CP2738" s="183"/>
      <c r="CT2738" s="71"/>
    </row>
    <row r="2739" spans="6:98">
      <c r="F2739" s="183"/>
      <c r="S2739" s="184"/>
      <c r="T2739" s="184"/>
      <c r="U2739" s="184"/>
      <c r="V2739" s="184"/>
      <c r="W2739" s="184"/>
      <c r="X2739" s="184"/>
      <c r="Y2739" s="184"/>
      <c r="Z2739" s="184"/>
      <c r="AA2739" s="184"/>
      <c r="AB2739" s="184"/>
      <c r="AC2739" s="184"/>
      <c r="AD2739" s="184"/>
      <c r="AH2739" s="184"/>
      <c r="AI2739" s="184"/>
      <c r="AL2739" s="184"/>
      <c r="AM2739" s="184"/>
      <c r="AP2739" s="184"/>
      <c r="AQ2739" s="184"/>
      <c r="AT2739" s="184"/>
      <c r="AU2739" s="184"/>
      <c r="AX2739" s="184"/>
      <c r="AY2739" s="184"/>
      <c r="BB2739" s="184"/>
      <c r="BC2739" s="184"/>
      <c r="BF2739" s="184"/>
      <c r="BG2739" s="184"/>
      <c r="BJ2739" s="184"/>
      <c r="BK2739" s="184"/>
      <c r="BN2739" s="184"/>
      <c r="BO2739" s="184"/>
      <c r="BR2739" s="184"/>
      <c r="BS2739" s="184"/>
      <c r="BV2739" s="184"/>
      <c r="BW2739" s="184"/>
      <c r="BZ2739" s="184"/>
      <c r="CA2739" s="184"/>
      <c r="CD2739" s="184"/>
      <c r="CE2739" s="184"/>
      <c r="CL2739" s="183"/>
      <c r="CO2739" s="183"/>
      <c r="CP2739" s="183"/>
      <c r="CT2739" s="71"/>
    </row>
    <row r="2740" spans="6:98">
      <c r="F2740" s="183"/>
      <c r="S2740" s="184"/>
      <c r="T2740" s="184"/>
      <c r="U2740" s="184"/>
      <c r="V2740" s="184"/>
      <c r="W2740" s="184"/>
      <c r="X2740" s="184"/>
      <c r="Y2740" s="184"/>
      <c r="Z2740" s="184"/>
      <c r="AA2740" s="184"/>
      <c r="AB2740" s="184"/>
      <c r="AC2740" s="184"/>
      <c r="AD2740" s="184"/>
      <c r="AH2740" s="184"/>
      <c r="AI2740" s="184"/>
      <c r="AL2740" s="184"/>
      <c r="AM2740" s="184"/>
      <c r="AP2740" s="184"/>
      <c r="AQ2740" s="184"/>
      <c r="AT2740" s="184"/>
      <c r="AU2740" s="184"/>
      <c r="AX2740" s="184"/>
      <c r="AY2740" s="184"/>
      <c r="BB2740" s="184"/>
      <c r="BC2740" s="184"/>
      <c r="BF2740" s="184"/>
      <c r="BG2740" s="184"/>
      <c r="BJ2740" s="184"/>
      <c r="BK2740" s="184"/>
      <c r="BN2740" s="184"/>
      <c r="BO2740" s="184"/>
      <c r="BR2740" s="184"/>
      <c r="BS2740" s="184"/>
      <c r="BV2740" s="184"/>
      <c r="BW2740" s="184"/>
      <c r="BZ2740" s="184"/>
      <c r="CA2740" s="184"/>
      <c r="CD2740" s="184"/>
      <c r="CE2740" s="184"/>
      <c r="CL2740" s="183"/>
      <c r="CO2740" s="183"/>
      <c r="CP2740" s="183"/>
      <c r="CT2740" s="71"/>
    </row>
    <row r="2741" spans="6:98">
      <c r="F2741" s="183"/>
      <c r="S2741" s="184"/>
      <c r="T2741" s="184"/>
      <c r="U2741" s="184"/>
      <c r="V2741" s="184"/>
      <c r="W2741" s="184"/>
      <c r="X2741" s="184"/>
      <c r="Y2741" s="184"/>
      <c r="Z2741" s="184"/>
      <c r="AA2741" s="184"/>
      <c r="AB2741" s="184"/>
      <c r="AC2741" s="184"/>
      <c r="AD2741" s="184"/>
      <c r="AH2741" s="184"/>
      <c r="AI2741" s="184"/>
      <c r="AL2741" s="184"/>
      <c r="AM2741" s="184"/>
      <c r="AP2741" s="184"/>
      <c r="AQ2741" s="184"/>
      <c r="AT2741" s="184"/>
      <c r="AU2741" s="184"/>
      <c r="AX2741" s="184"/>
      <c r="AY2741" s="184"/>
      <c r="BB2741" s="184"/>
      <c r="BC2741" s="184"/>
      <c r="BF2741" s="184"/>
      <c r="BG2741" s="184"/>
      <c r="BJ2741" s="184"/>
      <c r="BK2741" s="184"/>
      <c r="BN2741" s="184"/>
      <c r="BO2741" s="184"/>
      <c r="BR2741" s="184"/>
      <c r="BS2741" s="184"/>
      <c r="BV2741" s="184"/>
      <c r="BW2741" s="184"/>
      <c r="BZ2741" s="184"/>
      <c r="CA2741" s="184"/>
      <c r="CD2741" s="184"/>
      <c r="CE2741" s="184"/>
      <c r="CL2741" s="183"/>
      <c r="CO2741" s="183"/>
      <c r="CP2741" s="183"/>
      <c r="CT2741" s="71"/>
    </row>
    <row r="2742" spans="6:98">
      <c r="F2742" s="183"/>
      <c r="S2742" s="184"/>
      <c r="T2742" s="184"/>
      <c r="U2742" s="184"/>
      <c r="V2742" s="184"/>
      <c r="W2742" s="184"/>
      <c r="X2742" s="184"/>
      <c r="Y2742" s="184"/>
      <c r="Z2742" s="184"/>
      <c r="AA2742" s="184"/>
      <c r="AB2742" s="184"/>
      <c r="AC2742" s="184"/>
      <c r="AD2742" s="184"/>
      <c r="AH2742" s="184"/>
      <c r="AI2742" s="184"/>
      <c r="AL2742" s="184"/>
      <c r="AM2742" s="184"/>
      <c r="AP2742" s="184"/>
      <c r="AQ2742" s="184"/>
      <c r="AT2742" s="184"/>
      <c r="AU2742" s="184"/>
      <c r="AX2742" s="184"/>
      <c r="AY2742" s="184"/>
      <c r="BB2742" s="184"/>
      <c r="BC2742" s="184"/>
      <c r="BF2742" s="184"/>
      <c r="BG2742" s="184"/>
      <c r="BJ2742" s="184"/>
      <c r="BK2742" s="184"/>
      <c r="BN2742" s="184"/>
      <c r="BO2742" s="184"/>
      <c r="BR2742" s="184"/>
      <c r="BS2742" s="184"/>
      <c r="BV2742" s="184"/>
      <c r="BW2742" s="184"/>
      <c r="BZ2742" s="184"/>
      <c r="CA2742" s="184"/>
      <c r="CD2742" s="184"/>
      <c r="CE2742" s="184"/>
      <c r="CL2742" s="183"/>
      <c r="CO2742" s="183"/>
      <c r="CP2742" s="183"/>
      <c r="CT2742" s="71"/>
    </row>
    <row r="2743" spans="6:98">
      <c r="F2743" s="183"/>
      <c r="S2743" s="184"/>
      <c r="T2743" s="184"/>
      <c r="U2743" s="184"/>
      <c r="V2743" s="184"/>
      <c r="W2743" s="184"/>
      <c r="X2743" s="184"/>
      <c r="Y2743" s="184"/>
      <c r="Z2743" s="184"/>
      <c r="AA2743" s="184"/>
      <c r="AB2743" s="184"/>
      <c r="AC2743" s="184"/>
      <c r="AD2743" s="184"/>
      <c r="AH2743" s="184"/>
      <c r="AI2743" s="184"/>
      <c r="AL2743" s="184"/>
      <c r="AM2743" s="184"/>
      <c r="AP2743" s="184"/>
      <c r="AQ2743" s="184"/>
      <c r="AT2743" s="184"/>
      <c r="AU2743" s="184"/>
      <c r="AX2743" s="184"/>
      <c r="AY2743" s="184"/>
      <c r="BB2743" s="184"/>
      <c r="BC2743" s="184"/>
      <c r="BF2743" s="184"/>
      <c r="BG2743" s="184"/>
      <c r="BJ2743" s="184"/>
      <c r="BK2743" s="184"/>
      <c r="BN2743" s="184"/>
      <c r="BO2743" s="184"/>
      <c r="BR2743" s="184"/>
      <c r="BS2743" s="184"/>
      <c r="BV2743" s="184"/>
      <c r="BW2743" s="184"/>
      <c r="BZ2743" s="184"/>
      <c r="CA2743" s="184"/>
      <c r="CD2743" s="184"/>
      <c r="CE2743" s="184"/>
      <c r="CL2743" s="183"/>
      <c r="CO2743" s="183"/>
      <c r="CP2743" s="183"/>
      <c r="CT2743" s="71"/>
    </row>
    <row r="2744" spans="6:98">
      <c r="F2744" s="183"/>
      <c r="S2744" s="184"/>
      <c r="T2744" s="184"/>
      <c r="U2744" s="184"/>
      <c r="V2744" s="184"/>
      <c r="W2744" s="184"/>
      <c r="X2744" s="184"/>
      <c r="Y2744" s="184"/>
      <c r="Z2744" s="184"/>
      <c r="AA2744" s="184"/>
      <c r="AB2744" s="184"/>
      <c r="AC2744" s="184"/>
      <c r="AD2744" s="184"/>
      <c r="AH2744" s="184"/>
      <c r="AI2744" s="184"/>
      <c r="AL2744" s="184"/>
      <c r="AM2744" s="184"/>
      <c r="AP2744" s="184"/>
      <c r="AQ2744" s="184"/>
      <c r="AT2744" s="184"/>
      <c r="AU2744" s="184"/>
      <c r="AX2744" s="184"/>
      <c r="AY2744" s="184"/>
      <c r="BB2744" s="184"/>
      <c r="BC2744" s="184"/>
      <c r="BF2744" s="184"/>
      <c r="BG2744" s="184"/>
      <c r="BJ2744" s="184"/>
      <c r="BK2744" s="184"/>
      <c r="BN2744" s="184"/>
      <c r="BO2744" s="184"/>
      <c r="BR2744" s="184"/>
      <c r="BS2744" s="184"/>
      <c r="BV2744" s="184"/>
      <c r="BW2744" s="184"/>
      <c r="BZ2744" s="184"/>
      <c r="CA2744" s="184"/>
      <c r="CD2744" s="184"/>
      <c r="CE2744" s="184"/>
      <c r="CL2744" s="183"/>
      <c r="CO2744" s="183"/>
      <c r="CP2744" s="183"/>
      <c r="CT2744" s="71"/>
    </row>
    <row r="2745" spans="6:98">
      <c r="F2745" s="183"/>
      <c r="S2745" s="184"/>
      <c r="T2745" s="184"/>
      <c r="U2745" s="184"/>
      <c r="V2745" s="184"/>
      <c r="W2745" s="184"/>
      <c r="X2745" s="184"/>
      <c r="Y2745" s="184"/>
      <c r="Z2745" s="184"/>
      <c r="AA2745" s="184"/>
      <c r="AB2745" s="184"/>
      <c r="AC2745" s="184"/>
      <c r="AD2745" s="184"/>
      <c r="AH2745" s="184"/>
      <c r="AI2745" s="184"/>
      <c r="AL2745" s="184"/>
      <c r="AM2745" s="184"/>
      <c r="AP2745" s="184"/>
      <c r="AQ2745" s="184"/>
      <c r="AT2745" s="184"/>
      <c r="AU2745" s="184"/>
      <c r="AX2745" s="184"/>
      <c r="AY2745" s="184"/>
      <c r="BB2745" s="184"/>
      <c r="BC2745" s="184"/>
      <c r="BF2745" s="184"/>
      <c r="BG2745" s="184"/>
      <c r="BJ2745" s="184"/>
      <c r="BK2745" s="184"/>
      <c r="BN2745" s="184"/>
      <c r="BO2745" s="184"/>
      <c r="BR2745" s="184"/>
      <c r="BS2745" s="184"/>
      <c r="BV2745" s="184"/>
      <c r="BW2745" s="184"/>
      <c r="BZ2745" s="184"/>
      <c r="CA2745" s="184"/>
      <c r="CD2745" s="184"/>
      <c r="CE2745" s="184"/>
      <c r="CL2745" s="183"/>
      <c r="CO2745" s="183"/>
      <c r="CP2745" s="183"/>
      <c r="CT2745" s="71"/>
    </row>
    <row r="2746" spans="6:98">
      <c r="F2746" s="183"/>
      <c r="S2746" s="184"/>
      <c r="T2746" s="184"/>
      <c r="U2746" s="184"/>
      <c r="V2746" s="184"/>
      <c r="W2746" s="184"/>
      <c r="X2746" s="184"/>
      <c r="Y2746" s="184"/>
      <c r="Z2746" s="184"/>
      <c r="AA2746" s="184"/>
      <c r="AB2746" s="184"/>
      <c r="AC2746" s="184"/>
      <c r="AD2746" s="184"/>
      <c r="AH2746" s="184"/>
      <c r="AI2746" s="184"/>
      <c r="AL2746" s="184"/>
      <c r="AM2746" s="184"/>
      <c r="AP2746" s="184"/>
      <c r="AQ2746" s="184"/>
      <c r="AT2746" s="184"/>
      <c r="AU2746" s="184"/>
      <c r="AX2746" s="184"/>
      <c r="AY2746" s="184"/>
      <c r="BB2746" s="184"/>
      <c r="BC2746" s="184"/>
      <c r="BF2746" s="184"/>
      <c r="BG2746" s="184"/>
      <c r="BJ2746" s="184"/>
      <c r="BK2746" s="184"/>
      <c r="BN2746" s="184"/>
      <c r="BO2746" s="184"/>
      <c r="BR2746" s="184"/>
      <c r="BS2746" s="184"/>
      <c r="BV2746" s="184"/>
      <c r="BW2746" s="184"/>
      <c r="BZ2746" s="184"/>
      <c r="CA2746" s="184"/>
      <c r="CD2746" s="184"/>
      <c r="CE2746" s="184"/>
      <c r="CL2746" s="183"/>
      <c r="CO2746" s="183"/>
      <c r="CP2746" s="183"/>
      <c r="CT2746" s="71"/>
    </row>
    <row r="2747" spans="6:98">
      <c r="F2747" s="183"/>
      <c r="S2747" s="184"/>
      <c r="T2747" s="184"/>
      <c r="U2747" s="184"/>
      <c r="V2747" s="184"/>
      <c r="W2747" s="184"/>
      <c r="X2747" s="184"/>
      <c r="Y2747" s="184"/>
      <c r="Z2747" s="184"/>
      <c r="AA2747" s="184"/>
      <c r="AB2747" s="184"/>
      <c r="AC2747" s="184"/>
      <c r="AD2747" s="184"/>
      <c r="AH2747" s="184"/>
      <c r="AI2747" s="184"/>
      <c r="AL2747" s="184"/>
      <c r="AM2747" s="184"/>
      <c r="AP2747" s="184"/>
      <c r="AQ2747" s="184"/>
      <c r="AT2747" s="184"/>
      <c r="AU2747" s="184"/>
      <c r="AX2747" s="184"/>
      <c r="AY2747" s="184"/>
      <c r="BB2747" s="184"/>
      <c r="BC2747" s="184"/>
      <c r="BF2747" s="184"/>
      <c r="BG2747" s="184"/>
      <c r="BJ2747" s="184"/>
      <c r="BK2747" s="184"/>
      <c r="BN2747" s="184"/>
      <c r="BO2747" s="184"/>
      <c r="BR2747" s="184"/>
      <c r="BS2747" s="184"/>
      <c r="BV2747" s="184"/>
      <c r="BW2747" s="184"/>
      <c r="BZ2747" s="184"/>
      <c r="CA2747" s="184"/>
      <c r="CD2747" s="184"/>
      <c r="CE2747" s="184"/>
      <c r="CL2747" s="183"/>
      <c r="CO2747" s="183"/>
      <c r="CP2747" s="183"/>
      <c r="CT2747" s="71"/>
    </row>
    <row r="2748" spans="6:98">
      <c r="F2748" s="183"/>
      <c r="S2748" s="184"/>
      <c r="T2748" s="184"/>
      <c r="U2748" s="184"/>
      <c r="V2748" s="184"/>
      <c r="W2748" s="184"/>
      <c r="X2748" s="184"/>
      <c r="Y2748" s="184"/>
      <c r="Z2748" s="184"/>
      <c r="AA2748" s="184"/>
      <c r="AB2748" s="184"/>
      <c r="AC2748" s="184"/>
      <c r="AD2748" s="184"/>
      <c r="AH2748" s="184"/>
      <c r="AI2748" s="184"/>
      <c r="AL2748" s="184"/>
      <c r="AM2748" s="184"/>
      <c r="AP2748" s="184"/>
      <c r="AQ2748" s="184"/>
      <c r="AT2748" s="184"/>
      <c r="AU2748" s="184"/>
      <c r="AX2748" s="184"/>
      <c r="AY2748" s="184"/>
      <c r="BB2748" s="184"/>
      <c r="BC2748" s="184"/>
      <c r="BF2748" s="184"/>
      <c r="BG2748" s="184"/>
      <c r="BJ2748" s="184"/>
      <c r="BK2748" s="184"/>
      <c r="BN2748" s="184"/>
      <c r="BO2748" s="184"/>
      <c r="BR2748" s="184"/>
      <c r="BS2748" s="184"/>
      <c r="BV2748" s="184"/>
      <c r="BW2748" s="184"/>
      <c r="BZ2748" s="184"/>
      <c r="CA2748" s="184"/>
      <c r="CD2748" s="184"/>
      <c r="CE2748" s="184"/>
      <c r="CL2748" s="183"/>
      <c r="CO2748" s="183"/>
      <c r="CP2748" s="183"/>
      <c r="CT2748" s="71"/>
    </row>
    <row r="2749" spans="6:98">
      <c r="F2749" s="183"/>
      <c r="S2749" s="184"/>
      <c r="T2749" s="184"/>
      <c r="U2749" s="184"/>
      <c r="V2749" s="184"/>
      <c r="W2749" s="184"/>
      <c r="X2749" s="184"/>
      <c r="Y2749" s="184"/>
      <c r="Z2749" s="184"/>
      <c r="AA2749" s="184"/>
      <c r="AB2749" s="184"/>
      <c r="AC2749" s="184"/>
      <c r="AD2749" s="184"/>
      <c r="AH2749" s="184"/>
      <c r="AI2749" s="184"/>
      <c r="AL2749" s="184"/>
      <c r="AM2749" s="184"/>
      <c r="AP2749" s="184"/>
      <c r="AQ2749" s="184"/>
      <c r="AT2749" s="184"/>
      <c r="AU2749" s="184"/>
      <c r="AX2749" s="184"/>
      <c r="AY2749" s="184"/>
      <c r="BB2749" s="184"/>
      <c r="BC2749" s="184"/>
      <c r="BF2749" s="184"/>
      <c r="BG2749" s="184"/>
      <c r="BJ2749" s="184"/>
      <c r="BK2749" s="184"/>
      <c r="BN2749" s="184"/>
      <c r="BO2749" s="184"/>
      <c r="BR2749" s="184"/>
      <c r="BS2749" s="184"/>
      <c r="BV2749" s="184"/>
      <c r="BW2749" s="184"/>
      <c r="BZ2749" s="184"/>
      <c r="CA2749" s="184"/>
      <c r="CD2749" s="184"/>
      <c r="CE2749" s="184"/>
      <c r="CL2749" s="183"/>
      <c r="CO2749" s="183"/>
      <c r="CP2749" s="183"/>
      <c r="CT2749" s="71"/>
    </row>
    <row r="2750" spans="6:98">
      <c r="F2750" s="183"/>
      <c r="S2750" s="184"/>
      <c r="T2750" s="184"/>
      <c r="U2750" s="184"/>
      <c r="V2750" s="184"/>
      <c r="W2750" s="184"/>
      <c r="X2750" s="184"/>
      <c r="Y2750" s="184"/>
      <c r="Z2750" s="184"/>
      <c r="AA2750" s="184"/>
      <c r="AB2750" s="184"/>
      <c r="AC2750" s="184"/>
      <c r="AD2750" s="184"/>
      <c r="AH2750" s="184"/>
      <c r="AI2750" s="184"/>
      <c r="AL2750" s="184"/>
      <c r="AM2750" s="184"/>
      <c r="AP2750" s="184"/>
      <c r="AQ2750" s="184"/>
      <c r="AT2750" s="184"/>
      <c r="AU2750" s="184"/>
      <c r="AX2750" s="184"/>
      <c r="AY2750" s="184"/>
      <c r="BB2750" s="184"/>
      <c r="BC2750" s="184"/>
      <c r="BF2750" s="184"/>
      <c r="BG2750" s="184"/>
      <c r="BJ2750" s="184"/>
      <c r="BK2750" s="184"/>
      <c r="BN2750" s="184"/>
      <c r="BO2750" s="184"/>
      <c r="BR2750" s="184"/>
      <c r="BS2750" s="184"/>
      <c r="BV2750" s="184"/>
      <c r="BW2750" s="184"/>
      <c r="BZ2750" s="184"/>
      <c r="CA2750" s="184"/>
      <c r="CD2750" s="184"/>
      <c r="CE2750" s="184"/>
      <c r="CL2750" s="183"/>
      <c r="CO2750" s="183"/>
      <c r="CP2750" s="183"/>
      <c r="CT2750" s="71"/>
    </row>
    <row r="2751" spans="6:98">
      <c r="F2751" s="183"/>
      <c r="S2751" s="184"/>
      <c r="T2751" s="184"/>
      <c r="U2751" s="184"/>
      <c r="V2751" s="184"/>
      <c r="W2751" s="184"/>
      <c r="X2751" s="184"/>
      <c r="Y2751" s="184"/>
      <c r="Z2751" s="184"/>
      <c r="AA2751" s="184"/>
      <c r="AB2751" s="184"/>
      <c r="AC2751" s="184"/>
      <c r="AD2751" s="184"/>
      <c r="AH2751" s="184"/>
      <c r="AI2751" s="184"/>
      <c r="AL2751" s="184"/>
      <c r="AM2751" s="184"/>
      <c r="AP2751" s="184"/>
      <c r="AQ2751" s="184"/>
      <c r="AT2751" s="184"/>
      <c r="AU2751" s="184"/>
      <c r="AX2751" s="184"/>
      <c r="AY2751" s="184"/>
      <c r="BB2751" s="184"/>
      <c r="BC2751" s="184"/>
      <c r="BF2751" s="184"/>
      <c r="BG2751" s="184"/>
      <c r="BJ2751" s="184"/>
      <c r="BK2751" s="184"/>
      <c r="BN2751" s="184"/>
      <c r="BO2751" s="184"/>
      <c r="BR2751" s="184"/>
      <c r="BS2751" s="184"/>
      <c r="BV2751" s="184"/>
      <c r="BW2751" s="184"/>
      <c r="BZ2751" s="184"/>
      <c r="CA2751" s="184"/>
      <c r="CD2751" s="184"/>
      <c r="CE2751" s="184"/>
      <c r="CL2751" s="183"/>
      <c r="CO2751" s="183"/>
      <c r="CP2751" s="183"/>
      <c r="CT2751" s="71"/>
    </row>
    <row r="2752" spans="6:98">
      <c r="F2752" s="183"/>
      <c r="S2752" s="184"/>
      <c r="T2752" s="184"/>
      <c r="U2752" s="184"/>
      <c r="V2752" s="184"/>
      <c r="W2752" s="184"/>
      <c r="X2752" s="184"/>
      <c r="Y2752" s="184"/>
      <c r="Z2752" s="184"/>
      <c r="AA2752" s="184"/>
      <c r="AB2752" s="184"/>
      <c r="AC2752" s="184"/>
      <c r="AD2752" s="184"/>
      <c r="AH2752" s="184"/>
      <c r="AI2752" s="184"/>
      <c r="AL2752" s="184"/>
      <c r="AM2752" s="184"/>
      <c r="AP2752" s="184"/>
      <c r="AQ2752" s="184"/>
      <c r="AT2752" s="184"/>
      <c r="AU2752" s="184"/>
      <c r="AX2752" s="184"/>
      <c r="AY2752" s="184"/>
      <c r="BB2752" s="184"/>
      <c r="BC2752" s="184"/>
      <c r="BF2752" s="184"/>
      <c r="BG2752" s="184"/>
      <c r="BJ2752" s="184"/>
      <c r="BK2752" s="184"/>
      <c r="BN2752" s="184"/>
      <c r="BO2752" s="184"/>
      <c r="BR2752" s="184"/>
      <c r="BS2752" s="184"/>
      <c r="BV2752" s="184"/>
      <c r="BW2752" s="184"/>
      <c r="BZ2752" s="184"/>
      <c r="CA2752" s="184"/>
      <c r="CD2752" s="184"/>
      <c r="CE2752" s="184"/>
      <c r="CL2752" s="183"/>
      <c r="CO2752" s="183"/>
      <c r="CP2752" s="183"/>
      <c r="CT2752" s="71"/>
    </row>
    <row r="2753" spans="2:104">
      <c r="F2753" s="183"/>
      <c r="S2753" s="184"/>
      <c r="T2753" s="184"/>
      <c r="U2753" s="184"/>
      <c r="V2753" s="184"/>
      <c r="W2753" s="184"/>
      <c r="X2753" s="184"/>
      <c r="Y2753" s="184"/>
      <c r="Z2753" s="184"/>
      <c r="AA2753" s="184"/>
      <c r="AB2753" s="184"/>
      <c r="AC2753" s="184"/>
      <c r="AD2753" s="184"/>
      <c r="AH2753" s="184"/>
      <c r="AI2753" s="184"/>
      <c r="AL2753" s="184"/>
      <c r="AM2753" s="184"/>
      <c r="AP2753" s="184"/>
      <c r="AQ2753" s="184"/>
      <c r="AT2753" s="184"/>
      <c r="AU2753" s="184"/>
      <c r="AX2753" s="184"/>
      <c r="AY2753" s="184"/>
      <c r="BB2753" s="184"/>
      <c r="BC2753" s="184"/>
      <c r="BF2753" s="184"/>
      <c r="BG2753" s="184"/>
      <c r="BJ2753" s="184"/>
      <c r="BK2753" s="184"/>
      <c r="BN2753" s="184"/>
      <c r="BO2753" s="184"/>
      <c r="BR2753" s="184"/>
      <c r="BS2753" s="184"/>
      <c r="BV2753" s="184"/>
      <c r="BW2753" s="184"/>
      <c r="BZ2753" s="184"/>
      <c r="CA2753" s="184"/>
      <c r="CD2753" s="184"/>
      <c r="CE2753" s="184"/>
      <c r="CL2753" s="183"/>
      <c r="CO2753" s="183"/>
      <c r="CP2753" s="183"/>
      <c r="CT2753" s="71"/>
    </row>
    <row r="2754" spans="2:104">
      <c r="F2754" s="183"/>
      <c r="S2754" s="184"/>
      <c r="T2754" s="184"/>
      <c r="U2754" s="184"/>
      <c r="V2754" s="184"/>
      <c r="W2754" s="184"/>
      <c r="X2754" s="184"/>
      <c r="Y2754" s="184"/>
      <c r="Z2754" s="184"/>
      <c r="AA2754" s="184"/>
      <c r="AB2754" s="184"/>
      <c r="AC2754" s="184"/>
      <c r="AD2754" s="184"/>
      <c r="AH2754" s="184"/>
      <c r="AI2754" s="184"/>
      <c r="AL2754" s="184"/>
      <c r="AM2754" s="184"/>
      <c r="AP2754" s="184"/>
      <c r="AQ2754" s="184"/>
      <c r="AT2754" s="184"/>
      <c r="AU2754" s="184"/>
      <c r="AX2754" s="184"/>
      <c r="AY2754" s="184"/>
      <c r="BB2754" s="184"/>
      <c r="BC2754" s="184"/>
      <c r="BF2754" s="184"/>
      <c r="BG2754" s="184"/>
      <c r="BJ2754" s="184"/>
      <c r="BK2754" s="184"/>
      <c r="BN2754" s="184"/>
      <c r="BO2754" s="184"/>
      <c r="BR2754" s="184"/>
      <c r="BS2754" s="184"/>
      <c r="BV2754" s="184"/>
      <c r="BW2754" s="184"/>
      <c r="BZ2754" s="184"/>
      <c r="CA2754" s="184"/>
      <c r="CD2754" s="184"/>
      <c r="CE2754" s="184"/>
      <c r="CL2754" s="183"/>
      <c r="CO2754" s="183"/>
      <c r="CP2754" s="183"/>
      <c r="CT2754" s="71"/>
    </row>
    <row r="2755" spans="2:104">
      <c r="F2755" s="183"/>
      <c r="S2755" s="184"/>
      <c r="T2755" s="184"/>
      <c r="U2755" s="184"/>
      <c r="V2755" s="184"/>
      <c r="W2755" s="184"/>
      <c r="X2755" s="184"/>
      <c r="Y2755" s="184"/>
      <c r="Z2755" s="184"/>
      <c r="AA2755" s="184"/>
      <c r="AB2755" s="184"/>
      <c r="AC2755" s="184"/>
      <c r="AD2755" s="184"/>
      <c r="AH2755" s="184"/>
      <c r="AI2755" s="184"/>
      <c r="AL2755" s="184"/>
      <c r="AM2755" s="184"/>
      <c r="AP2755" s="184"/>
      <c r="AQ2755" s="184"/>
      <c r="AT2755" s="184"/>
      <c r="AU2755" s="184"/>
      <c r="AX2755" s="184"/>
      <c r="AY2755" s="184"/>
      <c r="BB2755" s="184"/>
      <c r="BC2755" s="184"/>
      <c r="BF2755" s="184"/>
      <c r="BG2755" s="184"/>
      <c r="BJ2755" s="184"/>
      <c r="BK2755" s="184"/>
      <c r="BN2755" s="184"/>
      <c r="BO2755" s="184"/>
      <c r="BR2755" s="184"/>
      <c r="BS2755" s="184"/>
      <c r="BV2755" s="184"/>
      <c r="BW2755" s="184"/>
      <c r="BZ2755" s="184"/>
      <c r="CA2755" s="184"/>
      <c r="CD2755" s="184"/>
      <c r="CE2755" s="184"/>
      <c r="CL2755" s="183"/>
      <c r="CO2755" s="183"/>
      <c r="CP2755" s="183"/>
      <c r="CT2755" s="71"/>
    </row>
    <row r="2756" spans="2:104">
      <c r="F2756" s="183"/>
      <c r="S2756" s="184"/>
      <c r="T2756" s="184"/>
      <c r="U2756" s="184"/>
      <c r="V2756" s="184"/>
      <c r="W2756" s="184"/>
      <c r="X2756" s="184"/>
      <c r="Y2756" s="184"/>
      <c r="Z2756" s="184"/>
      <c r="AA2756" s="184"/>
      <c r="AB2756" s="184"/>
      <c r="AC2756" s="184"/>
      <c r="AD2756" s="184"/>
      <c r="AH2756" s="184"/>
      <c r="AI2756" s="184"/>
      <c r="AL2756" s="184"/>
      <c r="AM2756" s="184"/>
      <c r="AP2756" s="184"/>
      <c r="AQ2756" s="184"/>
      <c r="AT2756" s="184"/>
      <c r="AU2756" s="184"/>
      <c r="AX2756" s="184"/>
      <c r="AY2756" s="184"/>
      <c r="BB2756" s="184"/>
      <c r="BC2756" s="184"/>
      <c r="BF2756" s="184"/>
      <c r="BG2756" s="184"/>
      <c r="BJ2756" s="184"/>
      <c r="BK2756" s="184"/>
      <c r="BN2756" s="184"/>
      <c r="BO2756" s="184"/>
      <c r="BR2756" s="184"/>
      <c r="BS2756" s="184"/>
      <c r="BV2756" s="184"/>
      <c r="BW2756" s="184"/>
      <c r="BZ2756" s="184"/>
      <c r="CA2756" s="184"/>
      <c r="CD2756" s="184"/>
      <c r="CE2756" s="184"/>
      <c r="CL2756" s="183"/>
      <c r="CO2756" s="183"/>
      <c r="CP2756" s="183"/>
      <c r="CT2756" s="71"/>
    </row>
    <row r="2757" spans="2:104">
      <c r="F2757" s="183"/>
      <c r="S2757" s="184"/>
      <c r="T2757" s="184"/>
      <c r="U2757" s="184"/>
      <c r="V2757" s="184"/>
      <c r="W2757" s="184"/>
      <c r="X2757" s="184"/>
      <c r="Y2757" s="184"/>
      <c r="Z2757" s="184"/>
      <c r="AA2757" s="184"/>
      <c r="AB2757" s="184"/>
      <c r="AC2757" s="184"/>
      <c r="AD2757" s="184"/>
      <c r="AH2757" s="184"/>
      <c r="AI2757" s="184"/>
      <c r="AL2757" s="184"/>
      <c r="AM2757" s="184"/>
      <c r="AP2757" s="184"/>
      <c r="AQ2757" s="184"/>
      <c r="AT2757" s="184"/>
      <c r="AU2757" s="184"/>
      <c r="AX2757" s="184"/>
      <c r="AY2757" s="184"/>
      <c r="BB2757" s="184"/>
      <c r="BC2757" s="184"/>
      <c r="BF2757" s="184"/>
      <c r="BG2757" s="184"/>
      <c r="BJ2757" s="184"/>
      <c r="BK2757" s="184"/>
      <c r="BN2757" s="184"/>
      <c r="BO2757" s="184"/>
      <c r="BR2757" s="184"/>
      <c r="BS2757" s="184"/>
      <c r="BV2757" s="184"/>
      <c r="BW2757" s="184"/>
      <c r="BZ2757" s="184"/>
      <c r="CA2757" s="184"/>
      <c r="CD2757" s="184"/>
      <c r="CE2757" s="184"/>
      <c r="CL2757" s="183"/>
      <c r="CO2757" s="183"/>
      <c r="CP2757" s="183"/>
      <c r="CT2757" s="71"/>
    </row>
    <row r="2758" spans="2:104">
      <c r="B2758" s="69"/>
      <c r="C2758" s="69"/>
      <c r="D2758" s="67"/>
      <c r="E2758" s="69"/>
      <c r="F2758" s="69"/>
      <c r="G2758" s="67"/>
      <c r="H2758" s="69"/>
      <c r="I2758" s="69"/>
      <c r="J2758" s="69"/>
      <c r="K2758" s="69"/>
      <c r="L2758" s="69"/>
      <c r="M2758" s="69"/>
      <c r="N2758" s="69"/>
      <c r="O2758" s="69"/>
      <c r="P2758" s="69"/>
      <c r="Q2758" s="69"/>
      <c r="R2758" s="69"/>
      <c r="S2758" s="69"/>
      <c r="T2758" s="69"/>
      <c r="U2758" s="69"/>
      <c r="V2758" s="69"/>
      <c r="W2758" s="69"/>
      <c r="X2758" s="69"/>
      <c r="Y2758" s="69"/>
      <c r="Z2758" s="69"/>
      <c r="AA2758" s="69"/>
      <c r="AB2758" s="69"/>
      <c r="AC2758" s="69"/>
      <c r="AD2758" s="69"/>
      <c r="AE2758" s="69"/>
      <c r="AF2758" s="69"/>
      <c r="AG2758" s="69"/>
      <c r="AH2758" s="69"/>
      <c r="AI2758" s="69"/>
      <c r="AJ2758" s="69"/>
      <c r="AK2758" s="69"/>
      <c r="AL2758" s="69"/>
      <c r="AM2758" s="69"/>
      <c r="AN2758" s="69"/>
      <c r="AO2758" s="69"/>
      <c r="AP2758" s="69"/>
      <c r="AQ2758" s="69"/>
      <c r="AR2758" s="69"/>
      <c r="AS2758" s="69"/>
      <c r="AT2758" s="69"/>
      <c r="AU2758" s="69"/>
      <c r="AV2758" s="69"/>
      <c r="AW2758" s="69"/>
      <c r="AX2758" s="69"/>
      <c r="AY2758" s="69"/>
      <c r="AZ2758" s="69"/>
      <c r="BA2758" s="69"/>
      <c r="BB2758" s="69"/>
      <c r="BC2758" s="69"/>
      <c r="BD2758" s="69"/>
      <c r="BE2758" s="69"/>
      <c r="BF2758" s="69"/>
      <c r="BG2758" s="69"/>
      <c r="BH2758" s="69"/>
      <c r="BI2758" s="69"/>
      <c r="BJ2758" s="69"/>
      <c r="BK2758" s="69"/>
      <c r="BL2758" s="69"/>
      <c r="BM2758" s="69"/>
      <c r="BN2758" s="69"/>
      <c r="BO2758" s="69"/>
      <c r="BP2758" s="69"/>
      <c r="BQ2758" s="69"/>
      <c r="BR2758" s="69"/>
      <c r="BS2758" s="69"/>
      <c r="BT2758" s="69"/>
      <c r="BU2758" s="69"/>
      <c r="BV2758" s="69"/>
      <c r="BW2758" s="69"/>
      <c r="BX2758" s="69"/>
      <c r="BY2758" s="69"/>
      <c r="BZ2758" s="69"/>
      <c r="CA2758" s="69"/>
      <c r="CB2758" s="69"/>
      <c r="CC2758" s="69"/>
      <c r="CD2758" s="69"/>
      <c r="CE2758" s="69"/>
      <c r="CF2758" s="69"/>
      <c r="CG2758" s="69"/>
      <c r="CH2758" s="69"/>
      <c r="CI2758" s="69"/>
      <c r="CJ2758" s="69"/>
      <c r="CK2758" s="69"/>
      <c r="CL2758" s="69"/>
      <c r="CM2758" s="67"/>
      <c r="CN2758" s="67"/>
      <c r="CO2758" s="69"/>
      <c r="CP2758" s="69"/>
      <c r="CQ2758" s="67"/>
      <c r="CR2758" s="67"/>
      <c r="CS2758" s="69"/>
      <c r="CT2758" s="69"/>
      <c r="CU2758" s="69"/>
      <c r="CV2758" s="69"/>
      <c r="CW2758" s="69"/>
      <c r="CX2758" s="69"/>
      <c r="CY2758" s="69"/>
      <c r="CZ2758" s="69"/>
    </row>
    <row r="2759" spans="2:104">
      <c r="F2759" s="183"/>
      <c r="S2759" s="184"/>
      <c r="T2759" s="184"/>
      <c r="U2759" s="184"/>
      <c r="V2759" s="184"/>
      <c r="W2759" s="184"/>
      <c r="X2759" s="184"/>
      <c r="Y2759" s="184"/>
      <c r="Z2759" s="184"/>
      <c r="AA2759" s="184"/>
      <c r="AB2759" s="184"/>
      <c r="AC2759" s="184"/>
      <c r="AD2759" s="184"/>
      <c r="AH2759" s="184"/>
      <c r="AI2759" s="184"/>
      <c r="AL2759" s="184"/>
      <c r="AM2759" s="184"/>
      <c r="AP2759" s="184"/>
      <c r="AQ2759" s="184"/>
      <c r="AT2759" s="184"/>
      <c r="AU2759" s="184"/>
      <c r="AX2759" s="184"/>
      <c r="AY2759" s="184"/>
      <c r="BB2759" s="184"/>
      <c r="BC2759" s="184"/>
      <c r="BF2759" s="184"/>
      <c r="BG2759" s="184"/>
      <c r="BJ2759" s="184"/>
      <c r="BK2759" s="184"/>
      <c r="BN2759" s="184"/>
      <c r="BO2759" s="184"/>
      <c r="BR2759" s="184"/>
      <c r="BS2759" s="184"/>
      <c r="BV2759" s="184"/>
      <c r="BW2759" s="184"/>
      <c r="BZ2759" s="184"/>
      <c r="CA2759" s="184"/>
      <c r="CD2759" s="184"/>
      <c r="CE2759" s="184"/>
      <c r="CL2759" s="183"/>
      <c r="CP2759" s="183"/>
      <c r="CT2759" s="71"/>
    </row>
    <row r="2760" spans="2:104">
      <c r="F2760" s="183"/>
      <c r="S2760" s="184"/>
      <c r="T2760" s="184"/>
      <c r="U2760" s="184"/>
      <c r="V2760" s="184"/>
      <c r="W2760" s="184"/>
      <c r="X2760" s="184"/>
      <c r="Y2760" s="184"/>
      <c r="Z2760" s="184"/>
      <c r="AA2760" s="184"/>
      <c r="AB2760" s="184"/>
      <c r="AC2760" s="184"/>
      <c r="AD2760" s="184"/>
      <c r="AH2760" s="184"/>
      <c r="AI2760" s="184"/>
      <c r="AL2760" s="184"/>
      <c r="AM2760" s="184"/>
      <c r="AP2760" s="184"/>
      <c r="AQ2760" s="184"/>
      <c r="AT2760" s="184"/>
      <c r="AU2760" s="184"/>
      <c r="AX2760" s="184"/>
      <c r="AY2760" s="184"/>
      <c r="BB2760" s="184"/>
      <c r="BC2760" s="184"/>
      <c r="BF2760" s="184"/>
      <c r="BG2760" s="184"/>
      <c r="BJ2760" s="184"/>
      <c r="BK2760" s="184"/>
      <c r="BN2760" s="184"/>
      <c r="BO2760" s="184"/>
      <c r="BR2760" s="184"/>
      <c r="BS2760" s="184"/>
      <c r="BV2760" s="184"/>
      <c r="BW2760" s="184"/>
      <c r="BZ2760" s="184"/>
      <c r="CA2760" s="184"/>
      <c r="CD2760" s="184"/>
      <c r="CE2760" s="184"/>
      <c r="CL2760" s="183"/>
      <c r="CP2760" s="183"/>
      <c r="CT2760" s="71"/>
    </row>
    <row r="2761" spans="2:104">
      <c r="F2761" s="183"/>
      <c r="S2761" s="184"/>
      <c r="T2761" s="184"/>
      <c r="U2761" s="184"/>
      <c r="V2761" s="184"/>
      <c r="W2761" s="184"/>
      <c r="X2761" s="184"/>
      <c r="Y2761" s="184"/>
      <c r="Z2761" s="184"/>
      <c r="AA2761" s="184"/>
      <c r="AB2761" s="184"/>
      <c r="AC2761" s="184"/>
      <c r="AD2761" s="184"/>
      <c r="AH2761" s="184"/>
      <c r="AI2761" s="184"/>
      <c r="AL2761" s="184"/>
      <c r="AM2761" s="184"/>
      <c r="AP2761" s="184"/>
      <c r="AQ2761" s="184"/>
      <c r="AT2761" s="184"/>
      <c r="AU2761" s="184"/>
      <c r="AX2761" s="184"/>
      <c r="AY2761" s="184"/>
      <c r="BB2761" s="184"/>
      <c r="BC2761" s="184"/>
      <c r="BF2761" s="184"/>
      <c r="BG2761" s="184"/>
      <c r="BJ2761" s="184"/>
      <c r="BK2761" s="184"/>
      <c r="BN2761" s="184"/>
      <c r="BO2761" s="184"/>
      <c r="BR2761" s="184"/>
      <c r="BS2761" s="184"/>
      <c r="BV2761" s="184"/>
      <c r="BW2761" s="184"/>
      <c r="BZ2761" s="184"/>
      <c r="CA2761" s="184"/>
      <c r="CD2761" s="184"/>
      <c r="CE2761" s="184"/>
      <c r="CL2761" s="183"/>
      <c r="CP2761" s="183"/>
      <c r="CT2761" s="71"/>
    </row>
    <row r="2762" spans="2:104">
      <c r="F2762" s="183"/>
      <c r="S2762" s="184"/>
      <c r="T2762" s="184"/>
      <c r="U2762" s="184"/>
      <c r="V2762" s="184"/>
      <c r="W2762" s="184"/>
      <c r="X2762" s="184"/>
      <c r="Y2762" s="184"/>
      <c r="Z2762" s="184"/>
      <c r="AA2762" s="184"/>
      <c r="AB2762" s="184"/>
      <c r="AC2762" s="184"/>
      <c r="AD2762" s="184"/>
      <c r="AH2762" s="184"/>
      <c r="AI2762" s="184"/>
      <c r="AL2762" s="184"/>
      <c r="AM2762" s="184"/>
      <c r="AP2762" s="184"/>
      <c r="AQ2762" s="184"/>
      <c r="AT2762" s="184"/>
      <c r="AU2762" s="184"/>
      <c r="AX2762" s="184"/>
      <c r="AY2762" s="184"/>
      <c r="BB2762" s="184"/>
      <c r="BC2762" s="184"/>
      <c r="BF2762" s="184"/>
      <c r="BG2762" s="184"/>
      <c r="BJ2762" s="184"/>
      <c r="BK2762" s="184"/>
      <c r="BN2762" s="184"/>
      <c r="BO2762" s="184"/>
      <c r="BR2762" s="184"/>
      <c r="BS2762" s="184"/>
      <c r="BV2762" s="184"/>
      <c r="BW2762" s="184"/>
      <c r="BZ2762" s="184"/>
      <c r="CA2762" s="184"/>
      <c r="CD2762" s="184"/>
      <c r="CE2762" s="184"/>
      <c r="CL2762" s="183"/>
      <c r="CP2762" s="183"/>
      <c r="CT2762" s="71"/>
    </row>
    <row r="2763" spans="2:104">
      <c r="F2763" s="183"/>
      <c r="S2763" s="184"/>
      <c r="T2763" s="184"/>
      <c r="U2763" s="184"/>
      <c r="V2763" s="184"/>
      <c r="W2763" s="184"/>
      <c r="X2763" s="184"/>
      <c r="Y2763" s="184"/>
      <c r="Z2763" s="184"/>
      <c r="AA2763" s="184"/>
      <c r="AB2763" s="184"/>
      <c r="AC2763" s="184"/>
      <c r="AD2763" s="184"/>
      <c r="AH2763" s="184"/>
      <c r="AI2763" s="184"/>
      <c r="AL2763" s="184"/>
      <c r="AM2763" s="184"/>
      <c r="AP2763" s="184"/>
      <c r="AQ2763" s="184"/>
      <c r="AT2763" s="184"/>
      <c r="AU2763" s="184"/>
      <c r="AX2763" s="184"/>
      <c r="AY2763" s="184"/>
      <c r="BB2763" s="184"/>
      <c r="BC2763" s="184"/>
      <c r="BF2763" s="184"/>
      <c r="BG2763" s="184"/>
      <c r="BJ2763" s="184"/>
      <c r="BK2763" s="184"/>
      <c r="BN2763" s="184"/>
      <c r="BO2763" s="184"/>
      <c r="BR2763" s="184"/>
      <c r="BS2763" s="184"/>
      <c r="BV2763" s="184"/>
      <c r="BW2763" s="184"/>
      <c r="BZ2763" s="184"/>
      <c r="CA2763" s="184"/>
      <c r="CD2763" s="184"/>
      <c r="CE2763" s="184"/>
      <c r="CL2763" s="183"/>
      <c r="CP2763" s="183"/>
      <c r="CT2763" s="71"/>
    </row>
    <row r="2764" spans="2:104">
      <c r="F2764" s="183"/>
      <c r="S2764" s="184"/>
      <c r="T2764" s="184"/>
      <c r="U2764" s="184"/>
      <c r="V2764" s="184"/>
      <c r="W2764" s="184"/>
      <c r="X2764" s="184"/>
      <c r="Y2764" s="184"/>
      <c r="Z2764" s="184"/>
      <c r="AA2764" s="184"/>
      <c r="AB2764" s="184"/>
      <c r="AC2764" s="184"/>
      <c r="AD2764" s="184"/>
      <c r="AH2764" s="184"/>
      <c r="AI2764" s="184"/>
      <c r="AL2764" s="184"/>
      <c r="AM2764" s="184"/>
      <c r="AP2764" s="184"/>
      <c r="AQ2764" s="184"/>
      <c r="AT2764" s="184"/>
      <c r="AU2764" s="184"/>
      <c r="AX2764" s="184"/>
      <c r="AY2764" s="184"/>
      <c r="BB2764" s="184"/>
      <c r="BC2764" s="184"/>
      <c r="BF2764" s="184"/>
      <c r="BG2764" s="184"/>
      <c r="BJ2764" s="184"/>
      <c r="BK2764" s="184"/>
      <c r="BN2764" s="184"/>
      <c r="BO2764" s="184"/>
      <c r="BR2764" s="184"/>
      <c r="BS2764" s="184"/>
      <c r="BV2764" s="184"/>
      <c r="BW2764" s="184"/>
      <c r="BZ2764" s="184"/>
      <c r="CA2764" s="184"/>
      <c r="CD2764" s="184"/>
      <c r="CE2764" s="184"/>
      <c r="CL2764" s="183"/>
      <c r="CP2764" s="183"/>
      <c r="CT2764" s="71"/>
    </row>
    <row r="2765" spans="2:104">
      <c r="F2765" s="183"/>
      <c r="S2765" s="184"/>
      <c r="T2765" s="184"/>
      <c r="U2765" s="184"/>
      <c r="V2765" s="184"/>
      <c r="W2765" s="184"/>
      <c r="X2765" s="184"/>
      <c r="Y2765" s="184"/>
      <c r="Z2765" s="184"/>
      <c r="AA2765" s="184"/>
      <c r="AB2765" s="184"/>
      <c r="AC2765" s="184"/>
      <c r="AD2765" s="184"/>
      <c r="AH2765" s="184"/>
      <c r="AI2765" s="184"/>
      <c r="AL2765" s="184"/>
      <c r="AM2765" s="184"/>
      <c r="AP2765" s="184"/>
      <c r="AQ2765" s="184"/>
      <c r="AT2765" s="184"/>
      <c r="AU2765" s="184"/>
      <c r="AX2765" s="184"/>
      <c r="AY2765" s="184"/>
      <c r="BB2765" s="184"/>
      <c r="BC2765" s="184"/>
      <c r="BF2765" s="184"/>
      <c r="BG2765" s="184"/>
      <c r="BJ2765" s="184"/>
      <c r="BK2765" s="184"/>
      <c r="BN2765" s="184"/>
      <c r="BO2765" s="184"/>
      <c r="BR2765" s="184"/>
      <c r="BS2765" s="184"/>
      <c r="BV2765" s="184"/>
      <c r="BW2765" s="184"/>
      <c r="BZ2765" s="184"/>
      <c r="CA2765" s="184"/>
      <c r="CD2765" s="184"/>
      <c r="CE2765" s="184"/>
      <c r="CL2765" s="183"/>
      <c r="CP2765" s="183"/>
      <c r="CT2765" s="71"/>
    </row>
    <row r="2766" spans="2:104">
      <c r="F2766" s="183"/>
      <c r="S2766" s="184"/>
      <c r="T2766" s="184"/>
      <c r="U2766" s="184"/>
      <c r="V2766" s="184"/>
      <c r="W2766" s="184"/>
      <c r="X2766" s="184"/>
      <c r="Y2766" s="184"/>
      <c r="Z2766" s="184"/>
      <c r="AA2766" s="184"/>
      <c r="AB2766" s="184"/>
      <c r="AC2766" s="184"/>
      <c r="AD2766" s="184"/>
      <c r="AH2766" s="184"/>
      <c r="AI2766" s="184"/>
      <c r="AL2766" s="184"/>
      <c r="AM2766" s="184"/>
      <c r="AP2766" s="184"/>
      <c r="AQ2766" s="184"/>
      <c r="AT2766" s="184"/>
      <c r="AU2766" s="184"/>
      <c r="AX2766" s="184"/>
      <c r="AY2766" s="184"/>
      <c r="BB2766" s="184"/>
      <c r="BC2766" s="184"/>
      <c r="BF2766" s="184"/>
      <c r="BG2766" s="184"/>
      <c r="BJ2766" s="184"/>
      <c r="BK2766" s="184"/>
      <c r="BN2766" s="184"/>
      <c r="BO2766" s="184"/>
      <c r="BR2766" s="184"/>
      <c r="BS2766" s="184"/>
      <c r="BV2766" s="184"/>
      <c r="BW2766" s="184"/>
      <c r="BZ2766" s="184"/>
      <c r="CA2766" s="184"/>
      <c r="CD2766" s="184"/>
      <c r="CE2766" s="184"/>
      <c r="CL2766" s="183"/>
      <c r="CP2766" s="183"/>
      <c r="CT2766" s="71"/>
    </row>
    <row r="2767" spans="2:104">
      <c r="F2767" s="183"/>
      <c r="S2767" s="184"/>
      <c r="T2767" s="184"/>
      <c r="U2767" s="184"/>
      <c r="V2767" s="184"/>
      <c r="W2767" s="184"/>
      <c r="X2767" s="184"/>
      <c r="Y2767" s="184"/>
      <c r="Z2767" s="184"/>
      <c r="AA2767" s="184"/>
      <c r="AB2767" s="184"/>
      <c r="AC2767" s="184"/>
      <c r="AD2767" s="184"/>
      <c r="AH2767" s="184"/>
      <c r="AI2767" s="184"/>
      <c r="AL2767" s="184"/>
      <c r="AM2767" s="184"/>
      <c r="AP2767" s="184"/>
      <c r="AQ2767" s="184"/>
      <c r="AT2767" s="184"/>
      <c r="AU2767" s="184"/>
      <c r="AX2767" s="184"/>
      <c r="AY2767" s="184"/>
      <c r="BB2767" s="184"/>
      <c r="BC2767" s="184"/>
      <c r="BF2767" s="184"/>
      <c r="BG2767" s="184"/>
      <c r="BJ2767" s="184"/>
      <c r="BK2767" s="184"/>
      <c r="BN2767" s="184"/>
      <c r="BO2767" s="184"/>
      <c r="BR2767" s="184"/>
      <c r="BS2767" s="184"/>
      <c r="BV2767" s="184"/>
      <c r="BW2767" s="184"/>
      <c r="BZ2767" s="184"/>
      <c r="CA2767" s="184"/>
      <c r="CD2767" s="184"/>
      <c r="CE2767" s="184"/>
      <c r="CL2767" s="183"/>
      <c r="CP2767" s="183"/>
      <c r="CT2767" s="71"/>
    </row>
    <row r="2768" spans="2:104">
      <c r="F2768" s="183"/>
      <c r="S2768" s="184"/>
      <c r="T2768" s="184"/>
      <c r="U2768" s="184"/>
      <c r="V2768" s="184"/>
      <c r="W2768" s="184"/>
      <c r="X2768" s="184"/>
      <c r="Y2768" s="184"/>
      <c r="Z2768" s="184"/>
      <c r="AA2768" s="184"/>
      <c r="AB2768" s="184"/>
      <c r="AC2768" s="184"/>
      <c r="AD2768" s="184"/>
      <c r="AH2768" s="184"/>
      <c r="AI2768" s="184"/>
      <c r="AL2768" s="184"/>
      <c r="AM2768" s="184"/>
      <c r="AP2768" s="184"/>
      <c r="AQ2768" s="184"/>
      <c r="AT2768" s="184"/>
      <c r="AU2768" s="184"/>
      <c r="AX2768" s="184"/>
      <c r="AY2768" s="184"/>
      <c r="BB2768" s="184"/>
      <c r="BC2768" s="184"/>
      <c r="BF2768" s="184"/>
      <c r="BG2768" s="184"/>
      <c r="BJ2768" s="184"/>
      <c r="BK2768" s="184"/>
      <c r="BN2768" s="184"/>
      <c r="BO2768" s="184"/>
      <c r="BR2768" s="184"/>
      <c r="BS2768" s="184"/>
      <c r="BV2768" s="184"/>
      <c r="BW2768" s="184"/>
      <c r="BZ2768" s="184"/>
      <c r="CA2768" s="184"/>
      <c r="CD2768" s="184"/>
      <c r="CE2768" s="184"/>
      <c r="CL2768" s="183"/>
      <c r="CP2768" s="183"/>
      <c r="CT2768" s="71"/>
    </row>
    <row r="2769" spans="6:98">
      <c r="F2769" s="183"/>
      <c r="S2769" s="184"/>
      <c r="T2769" s="184"/>
      <c r="U2769" s="184"/>
      <c r="V2769" s="184"/>
      <c r="W2769" s="184"/>
      <c r="X2769" s="184"/>
      <c r="Y2769" s="184"/>
      <c r="Z2769" s="184"/>
      <c r="AA2769" s="184"/>
      <c r="AB2769" s="184"/>
      <c r="AC2769" s="184"/>
      <c r="AD2769" s="184"/>
      <c r="AH2769" s="184"/>
      <c r="AI2769" s="184"/>
      <c r="AL2769" s="184"/>
      <c r="AM2769" s="184"/>
      <c r="AP2769" s="184"/>
      <c r="AQ2769" s="184"/>
      <c r="AT2769" s="184"/>
      <c r="AU2769" s="184"/>
      <c r="AX2769" s="184"/>
      <c r="AY2769" s="184"/>
      <c r="BB2769" s="184"/>
      <c r="BC2769" s="184"/>
      <c r="BF2769" s="184"/>
      <c r="BG2769" s="184"/>
      <c r="BJ2769" s="184"/>
      <c r="BK2769" s="184"/>
      <c r="BN2769" s="184"/>
      <c r="BO2769" s="184"/>
      <c r="BR2769" s="184"/>
      <c r="BS2769" s="184"/>
      <c r="BV2769" s="184"/>
      <c r="BW2769" s="184"/>
      <c r="BZ2769" s="184"/>
      <c r="CA2769" s="184"/>
      <c r="CD2769" s="184"/>
      <c r="CE2769" s="184"/>
      <c r="CL2769" s="183"/>
      <c r="CP2769" s="183"/>
      <c r="CT2769" s="71"/>
    </row>
    <row r="2770" spans="6:98">
      <c r="F2770" s="183"/>
      <c r="S2770" s="184"/>
      <c r="T2770" s="184"/>
      <c r="U2770" s="184"/>
      <c r="V2770" s="184"/>
      <c r="W2770" s="184"/>
      <c r="X2770" s="184"/>
      <c r="Y2770" s="184"/>
      <c r="Z2770" s="184"/>
      <c r="AA2770" s="184"/>
      <c r="AB2770" s="184"/>
      <c r="AC2770" s="184"/>
      <c r="AD2770" s="184"/>
      <c r="AH2770" s="184"/>
      <c r="AI2770" s="184"/>
      <c r="AL2770" s="184"/>
      <c r="AM2770" s="184"/>
      <c r="AP2770" s="184"/>
      <c r="AQ2770" s="184"/>
      <c r="AT2770" s="184"/>
      <c r="AU2770" s="184"/>
      <c r="AX2770" s="184"/>
      <c r="AY2770" s="184"/>
      <c r="BB2770" s="184"/>
      <c r="BC2770" s="184"/>
      <c r="BF2770" s="184"/>
      <c r="BG2770" s="184"/>
      <c r="BJ2770" s="184"/>
      <c r="BK2770" s="184"/>
      <c r="BN2770" s="184"/>
      <c r="BO2770" s="184"/>
      <c r="BR2770" s="184"/>
      <c r="BS2770" s="184"/>
      <c r="BV2770" s="184"/>
      <c r="BW2770" s="184"/>
      <c r="BZ2770" s="184"/>
      <c r="CA2770" s="184"/>
      <c r="CD2770" s="184"/>
      <c r="CE2770" s="184"/>
      <c r="CL2770" s="183"/>
      <c r="CP2770" s="183"/>
      <c r="CT2770" s="71"/>
    </row>
    <row r="2771" spans="6:98">
      <c r="F2771" s="183"/>
      <c r="S2771" s="184"/>
      <c r="T2771" s="184"/>
      <c r="U2771" s="184"/>
      <c r="V2771" s="184"/>
      <c r="W2771" s="184"/>
      <c r="X2771" s="184"/>
      <c r="Y2771" s="184"/>
      <c r="Z2771" s="184"/>
      <c r="AA2771" s="184"/>
      <c r="AB2771" s="184"/>
      <c r="AC2771" s="184"/>
      <c r="AD2771" s="184"/>
      <c r="AH2771" s="184"/>
      <c r="AI2771" s="184"/>
      <c r="AL2771" s="184"/>
      <c r="AM2771" s="184"/>
      <c r="AP2771" s="184"/>
      <c r="AQ2771" s="184"/>
      <c r="AT2771" s="184"/>
      <c r="AU2771" s="184"/>
      <c r="AX2771" s="184"/>
      <c r="AY2771" s="184"/>
      <c r="BB2771" s="184"/>
      <c r="BC2771" s="184"/>
      <c r="BF2771" s="184"/>
      <c r="BG2771" s="184"/>
      <c r="BJ2771" s="184"/>
      <c r="BK2771" s="184"/>
      <c r="BN2771" s="184"/>
      <c r="BO2771" s="184"/>
      <c r="BR2771" s="184"/>
      <c r="BS2771" s="184"/>
      <c r="BV2771" s="184"/>
      <c r="BW2771" s="184"/>
      <c r="BZ2771" s="184"/>
      <c r="CA2771" s="184"/>
      <c r="CD2771" s="184"/>
      <c r="CE2771" s="184"/>
      <c r="CL2771" s="183"/>
      <c r="CP2771" s="183"/>
      <c r="CT2771" s="71"/>
    </row>
    <row r="2772" spans="6:98">
      <c r="F2772" s="183"/>
      <c r="S2772" s="184"/>
      <c r="T2772" s="184"/>
      <c r="U2772" s="184"/>
      <c r="V2772" s="184"/>
      <c r="W2772" s="184"/>
      <c r="X2772" s="184"/>
      <c r="Y2772" s="184"/>
      <c r="Z2772" s="184"/>
      <c r="AA2772" s="184"/>
      <c r="AB2772" s="184"/>
      <c r="AC2772" s="184"/>
      <c r="AD2772" s="184"/>
      <c r="AH2772" s="184"/>
      <c r="AI2772" s="184"/>
      <c r="AL2772" s="184"/>
      <c r="AM2772" s="184"/>
      <c r="AP2772" s="184"/>
      <c r="AQ2772" s="184"/>
      <c r="AT2772" s="184"/>
      <c r="AU2772" s="184"/>
      <c r="AX2772" s="184"/>
      <c r="AY2772" s="184"/>
      <c r="BB2772" s="184"/>
      <c r="BC2772" s="184"/>
      <c r="BF2772" s="184"/>
      <c r="BG2772" s="184"/>
      <c r="BJ2772" s="184"/>
      <c r="BK2772" s="184"/>
      <c r="BN2772" s="184"/>
      <c r="BO2772" s="184"/>
      <c r="BR2772" s="184"/>
      <c r="BS2772" s="184"/>
      <c r="BV2772" s="184"/>
      <c r="BW2772" s="184"/>
      <c r="BZ2772" s="184"/>
      <c r="CA2772" s="184"/>
      <c r="CD2772" s="184"/>
      <c r="CE2772" s="184"/>
      <c r="CL2772" s="183"/>
      <c r="CP2772" s="183"/>
      <c r="CT2772" s="71"/>
    </row>
    <row r="2773" spans="6:98">
      <c r="F2773" s="183"/>
      <c r="S2773" s="184"/>
      <c r="T2773" s="184"/>
      <c r="U2773" s="184"/>
      <c r="V2773" s="184"/>
      <c r="W2773" s="184"/>
      <c r="X2773" s="184"/>
      <c r="Y2773" s="184"/>
      <c r="Z2773" s="184"/>
      <c r="AA2773" s="184"/>
      <c r="AB2773" s="184"/>
      <c r="AC2773" s="184"/>
      <c r="AD2773" s="184"/>
      <c r="AH2773" s="184"/>
      <c r="AI2773" s="184"/>
      <c r="AL2773" s="184"/>
      <c r="AM2773" s="184"/>
      <c r="AP2773" s="184"/>
      <c r="AQ2773" s="184"/>
      <c r="AT2773" s="184"/>
      <c r="AU2773" s="184"/>
      <c r="AX2773" s="184"/>
      <c r="AY2773" s="184"/>
      <c r="BB2773" s="184"/>
      <c r="BC2773" s="184"/>
      <c r="BF2773" s="184"/>
      <c r="BG2773" s="184"/>
      <c r="BJ2773" s="184"/>
      <c r="BK2773" s="184"/>
      <c r="BN2773" s="184"/>
      <c r="BO2773" s="184"/>
      <c r="BR2773" s="184"/>
      <c r="BS2773" s="184"/>
      <c r="BV2773" s="184"/>
      <c r="BW2773" s="184"/>
      <c r="BZ2773" s="184"/>
      <c r="CA2773" s="184"/>
      <c r="CD2773" s="184"/>
      <c r="CE2773" s="184"/>
      <c r="CL2773" s="183"/>
      <c r="CP2773" s="183"/>
      <c r="CT2773" s="71"/>
    </row>
    <row r="2774" spans="6:98">
      <c r="F2774" s="183"/>
      <c r="S2774" s="184"/>
      <c r="T2774" s="184"/>
      <c r="U2774" s="184"/>
      <c r="V2774" s="184"/>
      <c r="W2774" s="184"/>
      <c r="X2774" s="184"/>
      <c r="Y2774" s="184"/>
      <c r="Z2774" s="184"/>
      <c r="AA2774" s="184"/>
      <c r="AB2774" s="184"/>
      <c r="AC2774" s="184"/>
      <c r="AD2774" s="184"/>
      <c r="AH2774" s="184"/>
      <c r="AI2774" s="184"/>
      <c r="AL2774" s="184"/>
      <c r="AM2774" s="184"/>
      <c r="AP2774" s="184"/>
      <c r="AQ2774" s="184"/>
      <c r="AT2774" s="184"/>
      <c r="AU2774" s="184"/>
      <c r="AX2774" s="184"/>
      <c r="AY2774" s="184"/>
      <c r="BB2774" s="184"/>
      <c r="BC2774" s="184"/>
      <c r="BF2774" s="184"/>
      <c r="BG2774" s="184"/>
      <c r="BJ2774" s="184"/>
      <c r="BK2774" s="184"/>
      <c r="BN2774" s="184"/>
      <c r="BO2774" s="184"/>
      <c r="BR2774" s="184"/>
      <c r="BS2774" s="184"/>
      <c r="BV2774" s="184"/>
      <c r="BW2774" s="184"/>
      <c r="BZ2774" s="184"/>
      <c r="CA2774" s="184"/>
      <c r="CD2774" s="184"/>
      <c r="CE2774" s="184"/>
      <c r="CL2774" s="183"/>
      <c r="CP2774" s="183"/>
      <c r="CT2774" s="71"/>
    </row>
    <row r="2775" spans="6:98">
      <c r="F2775" s="183"/>
      <c r="S2775" s="184"/>
      <c r="T2775" s="184"/>
      <c r="U2775" s="184"/>
      <c r="V2775" s="184"/>
      <c r="W2775" s="184"/>
      <c r="X2775" s="184"/>
      <c r="Y2775" s="184"/>
      <c r="Z2775" s="184"/>
      <c r="AA2775" s="184"/>
      <c r="AB2775" s="184"/>
      <c r="AC2775" s="184"/>
      <c r="AD2775" s="184"/>
      <c r="AH2775" s="184"/>
      <c r="AI2775" s="184"/>
      <c r="AL2775" s="184"/>
      <c r="AM2775" s="184"/>
      <c r="AP2775" s="184"/>
      <c r="AQ2775" s="184"/>
      <c r="AT2775" s="184"/>
      <c r="AU2775" s="184"/>
      <c r="AX2775" s="184"/>
      <c r="AY2775" s="184"/>
      <c r="BB2775" s="184"/>
      <c r="BC2775" s="184"/>
      <c r="BF2775" s="184"/>
      <c r="BG2775" s="184"/>
      <c r="BJ2775" s="184"/>
      <c r="BK2775" s="184"/>
      <c r="BN2775" s="184"/>
      <c r="BO2775" s="184"/>
      <c r="BR2775" s="184"/>
      <c r="BS2775" s="184"/>
      <c r="BV2775" s="184"/>
      <c r="BW2775" s="184"/>
      <c r="BZ2775" s="184"/>
      <c r="CA2775" s="184"/>
      <c r="CD2775" s="184"/>
      <c r="CE2775" s="184"/>
      <c r="CL2775" s="183"/>
      <c r="CP2775" s="183"/>
      <c r="CT2775" s="71"/>
    </row>
    <row r="2776" spans="6:98">
      <c r="F2776" s="183"/>
      <c r="S2776" s="184"/>
      <c r="T2776" s="184"/>
      <c r="U2776" s="184"/>
      <c r="V2776" s="184"/>
      <c r="W2776" s="184"/>
      <c r="X2776" s="184"/>
      <c r="Y2776" s="184"/>
      <c r="Z2776" s="184"/>
      <c r="AA2776" s="184"/>
      <c r="AB2776" s="184"/>
      <c r="AC2776" s="184"/>
      <c r="AD2776" s="184"/>
      <c r="AH2776" s="184"/>
      <c r="AI2776" s="184"/>
      <c r="AL2776" s="184"/>
      <c r="AM2776" s="184"/>
      <c r="AP2776" s="184"/>
      <c r="AQ2776" s="184"/>
      <c r="AT2776" s="184"/>
      <c r="AU2776" s="184"/>
      <c r="AX2776" s="184"/>
      <c r="AY2776" s="184"/>
      <c r="BB2776" s="184"/>
      <c r="BC2776" s="184"/>
      <c r="BF2776" s="184"/>
      <c r="BG2776" s="184"/>
      <c r="BJ2776" s="184"/>
      <c r="BK2776" s="184"/>
      <c r="BN2776" s="184"/>
      <c r="BO2776" s="184"/>
      <c r="BR2776" s="184"/>
      <c r="BS2776" s="184"/>
      <c r="BV2776" s="184"/>
      <c r="BW2776" s="184"/>
      <c r="BZ2776" s="184"/>
      <c r="CA2776" s="184"/>
      <c r="CD2776" s="184"/>
      <c r="CE2776" s="184"/>
      <c r="CL2776" s="183"/>
      <c r="CP2776" s="183"/>
      <c r="CT2776" s="71"/>
    </row>
    <row r="2777" spans="6:98">
      <c r="F2777" s="183"/>
      <c r="S2777" s="184"/>
      <c r="T2777" s="184"/>
      <c r="U2777" s="184"/>
      <c r="V2777" s="184"/>
      <c r="W2777" s="184"/>
      <c r="X2777" s="184"/>
      <c r="Y2777" s="184"/>
      <c r="Z2777" s="184"/>
      <c r="AA2777" s="184"/>
      <c r="AB2777" s="184"/>
      <c r="AC2777" s="184"/>
      <c r="AD2777" s="184"/>
      <c r="AH2777" s="184"/>
      <c r="AI2777" s="184"/>
      <c r="AL2777" s="184"/>
      <c r="AM2777" s="184"/>
      <c r="AP2777" s="184"/>
      <c r="AQ2777" s="184"/>
      <c r="AT2777" s="184"/>
      <c r="AU2777" s="184"/>
      <c r="AX2777" s="184"/>
      <c r="AY2777" s="184"/>
      <c r="BB2777" s="184"/>
      <c r="BC2777" s="184"/>
      <c r="BF2777" s="184"/>
      <c r="BG2777" s="184"/>
      <c r="BJ2777" s="184"/>
      <c r="BK2777" s="184"/>
      <c r="BN2777" s="184"/>
      <c r="BO2777" s="184"/>
      <c r="BR2777" s="184"/>
      <c r="BS2777" s="184"/>
      <c r="BV2777" s="184"/>
      <c r="BW2777" s="184"/>
      <c r="BZ2777" s="184"/>
      <c r="CA2777" s="184"/>
      <c r="CD2777" s="184"/>
      <c r="CE2777" s="184"/>
      <c r="CL2777" s="183"/>
      <c r="CP2777" s="183"/>
      <c r="CT2777" s="71"/>
    </row>
    <row r="2778" spans="6:98">
      <c r="F2778" s="183"/>
      <c r="S2778" s="184"/>
      <c r="T2778" s="184"/>
      <c r="U2778" s="184"/>
      <c r="V2778" s="184"/>
      <c r="W2778" s="184"/>
      <c r="X2778" s="184"/>
      <c r="Y2778" s="184"/>
      <c r="Z2778" s="184"/>
      <c r="AA2778" s="184"/>
      <c r="AB2778" s="184"/>
      <c r="AC2778" s="184"/>
      <c r="AD2778" s="184"/>
      <c r="AH2778" s="184"/>
      <c r="AI2778" s="184"/>
      <c r="AL2778" s="184"/>
      <c r="AM2778" s="184"/>
      <c r="AP2778" s="184"/>
      <c r="AQ2778" s="184"/>
      <c r="AT2778" s="184"/>
      <c r="AU2778" s="184"/>
      <c r="AX2778" s="184"/>
      <c r="AY2778" s="184"/>
      <c r="BB2778" s="184"/>
      <c r="BC2778" s="184"/>
      <c r="BF2778" s="184"/>
      <c r="BG2778" s="184"/>
      <c r="BJ2778" s="184"/>
      <c r="BK2778" s="184"/>
      <c r="BN2778" s="184"/>
      <c r="BO2778" s="184"/>
      <c r="BR2778" s="184"/>
      <c r="BS2778" s="184"/>
      <c r="BV2778" s="184"/>
      <c r="BW2778" s="184"/>
      <c r="BZ2778" s="184"/>
      <c r="CA2778" s="184"/>
      <c r="CD2778" s="184"/>
      <c r="CE2778" s="184"/>
      <c r="CL2778" s="183"/>
      <c r="CP2778" s="183"/>
      <c r="CT2778" s="71"/>
    </row>
    <row r="2779" spans="6:98">
      <c r="F2779" s="183"/>
      <c r="S2779" s="184"/>
      <c r="T2779" s="184"/>
      <c r="U2779" s="184"/>
      <c r="V2779" s="184"/>
      <c r="W2779" s="184"/>
      <c r="X2779" s="184"/>
      <c r="Y2779" s="184"/>
      <c r="Z2779" s="184"/>
      <c r="AA2779" s="184"/>
      <c r="AB2779" s="184"/>
      <c r="AC2779" s="184"/>
      <c r="AD2779" s="184"/>
      <c r="AH2779" s="184"/>
      <c r="AI2779" s="184"/>
      <c r="AL2779" s="184"/>
      <c r="AM2779" s="184"/>
      <c r="AP2779" s="184"/>
      <c r="AQ2779" s="184"/>
      <c r="AT2779" s="184"/>
      <c r="AU2779" s="184"/>
      <c r="AX2779" s="184"/>
      <c r="AY2779" s="184"/>
      <c r="BB2779" s="184"/>
      <c r="BC2779" s="184"/>
      <c r="BF2779" s="184"/>
      <c r="BG2779" s="184"/>
      <c r="BJ2779" s="184"/>
      <c r="BK2779" s="184"/>
      <c r="BN2779" s="184"/>
      <c r="BO2779" s="184"/>
      <c r="BR2779" s="184"/>
      <c r="BS2779" s="184"/>
      <c r="BV2779" s="184"/>
      <c r="BW2779" s="184"/>
      <c r="BZ2779" s="184"/>
      <c r="CA2779" s="184"/>
      <c r="CD2779" s="184"/>
      <c r="CE2779" s="184"/>
      <c r="CL2779" s="183"/>
      <c r="CP2779" s="183"/>
      <c r="CT2779" s="71"/>
    </row>
    <row r="2780" spans="6:98">
      <c r="F2780" s="183"/>
      <c r="S2780" s="184"/>
      <c r="T2780" s="184"/>
      <c r="U2780" s="184"/>
      <c r="V2780" s="184"/>
      <c r="W2780" s="184"/>
      <c r="X2780" s="184"/>
      <c r="Y2780" s="184"/>
      <c r="Z2780" s="184"/>
      <c r="AA2780" s="184"/>
      <c r="AB2780" s="184"/>
      <c r="AC2780" s="184"/>
      <c r="AD2780" s="184"/>
      <c r="AH2780" s="184"/>
      <c r="AI2780" s="184"/>
      <c r="AL2780" s="184"/>
      <c r="AM2780" s="184"/>
      <c r="AP2780" s="184"/>
      <c r="AQ2780" s="184"/>
      <c r="AT2780" s="184"/>
      <c r="AU2780" s="184"/>
      <c r="AX2780" s="184"/>
      <c r="AY2780" s="184"/>
      <c r="BB2780" s="184"/>
      <c r="BC2780" s="184"/>
      <c r="BF2780" s="184"/>
      <c r="BG2780" s="184"/>
      <c r="BJ2780" s="184"/>
      <c r="BK2780" s="184"/>
      <c r="BN2780" s="184"/>
      <c r="BO2780" s="184"/>
      <c r="BR2780" s="184"/>
      <c r="BS2780" s="184"/>
      <c r="BV2780" s="184"/>
      <c r="BW2780" s="184"/>
      <c r="BZ2780" s="184"/>
      <c r="CA2780" s="184"/>
      <c r="CD2780" s="184"/>
      <c r="CE2780" s="184"/>
      <c r="CL2780" s="183"/>
      <c r="CP2780" s="183"/>
      <c r="CT2780" s="71"/>
    </row>
    <row r="2781" spans="6:98">
      <c r="F2781" s="183"/>
      <c r="S2781" s="184"/>
      <c r="T2781" s="184"/>
      <c r="U2781" s="184"/>
      <c r="V2781" s="184"/>
      <c r="W2781" s="184"/>
      <c r="X2781" s="184"/>
      <c r="Y2781" s="184"/>
      <c r="Z2781" s="184"/>
      <c r="AA2781" s="184"/>
      <c r="AB2781" s="184"/>
      <c r="AC2781" s="184"/>
      <c r="AD2781" s="184"/>
      <c r="AH2781" s="184"/>
      <c r="AI2781" s="184"/>
      <c r="AL2781" s="184"/>
      <c r="AM2781" s="184"/>
      <c r="AP2781" s="184"/>
      <c r="AQ2781" s="184"/>
      <c r="AT2781" s="184"/>
      <c r="AU2781" s="184"/>
      <c r="AX2781" s="184"/>
      <c r="AY2781" s="184"/>
      <c r="BB2781" s="184"/>
      <c r="BC2781" s="184"/>
      <c r="BF2781" s="184"/>
      <c r="BG2781" s="184"/>
      <c r="BJ2781" s="184"/>
      <c r="BK2781" s="184"/>
      <c r="BN2781" s="184"/>
      <c r="BO2781" s="184"/>
      <c r="BR2781" s="184"/>
      <c r="BS2781" s="184"/>
      <c r="BV2781" s="184"/>
      <c r="BW2781" s="184"/>
      <c r="BZ2781" s="184"/>
      <c r="CA2781" s="184"/>
      <c r="CD2781" s="184"/>
      <c r="CE2781" s="184"/>
      <c r="CL2781" s="183"/>
      <c r="CP2781" s="183"/>
      <c r="CT2781" s="71"/>
    </row>
    <row r="2782" spans="6:98">
      <c r="F2782" s="183"/>
      <c r="S2782" s="184"/>
      <c r="T2782" s="184"/>
      <c r="U2782" s="184"/>
      <c r="V2782" s="184"/>
      <c r="W2782" s="184"/>
      <c r="X2782" s="184"/>
      <c r="Y2782" s="184"/>
      <c r="Z2782" s="184"/>
      <c r="AA2782" s="184"/>
      <c r="AB2782" s="184"/>
      <c r="AC2782" s="184"/>
      <c r="AD2782" s="184"/>
      <c r="AH2782" s="184"/>
      <c r="AI2782" s="184"/>
      <c r="AL2782" s="184"/>
      <c r="AM2782" s="184"/>
      <c r="AP2782" s="184"/>
      <c r="AQ2782" s="184"/>
      <c r="AT2782" s="184"/>
      <c r="AU2782" s="184"/>
      <c r="AX2782" s="184"/>
      <c r="AY2782" s="184"/>
      <c r="BB2782" s="184"/>
      <c r="BC2782" s="184"/>
      <c r="BF2782" s="184"/>
      <c r="BG2782" s="184"/>
      <c r="BJ2782" s="184"/>
      <c r="BK2782" s="184"/>
      <c r="BN2782" s="184"/>
      <c r="BO2782" s="184"/>
      <c r="BR2782" s="184"/>
      <c r="BS2782" s="184"/>
      <c r="BV2782" s="184"/>
      <c r="BW2782" s="184"/>
      <c r="BZ2782" s="184"/>
      <c r="CA2782" s="184"/>
      <c r="CD2782" s="184"/>
      <c r="CE2782" s="184"/>
      <c r="CL2782" s="183"/>
      <c r="CP2782" s="183"/>
      <c r="CT2782" s="71"/>
    </row>
    <row r="2783" spans="6:98">
      <c r="F2783" s="183"/>
      <c r="S2783" s="184"/>
      <c r="T2783" s="184"/>
      <c r="U2783" s="184"/>
      <c r="V2783" s="184"/>
      <c r="W2783" s="184"/>
      <c r="X2783" s="184"/>
      <c r="Y2783" s="184"/>
      <c r="Z2783" s="184"/>
      <c r="AA2783" s="184"/>
      <c r="AB2783" s="184"/>
      <c r="AC2783" s="184"/>
      <c r="AD2783" s="184"/>
      <c r="AH2783" s="184"/>
      <c r="AI2783" s="184"/>
      <c r="AL2783" s="184"/>
      <c r="AM2783" s="184"/>
      <c r="AP2783" s="184"/>
      <c r="AQ2783" s="184"/>
      <c r="AT2783" s="184"/>
      <c r="AU2783" s="184"/>
      <c r="AX2783" s="184"/>
      <c r="AY2783" s="184"/>
      <c r="BB2783" s="184"/>
      <c r="BC2783" s="184"/>
      <c r="BF2783" s="184"/>
      <c r="BG2783" s="184"/>
      <c r="BJ2783" s="184"/>
      <c r="BK2783" s="184"/>
      <c r="BN2783" s="184"/>
      <c r="BO2783" s="184"/>
      <c r="BR2783" s="184"/>
      <c r="BS2783" s="184"/>
      <c r="BV2783" s="184"/>
      <c r="BW2783" s="184"/>
      <c r="BZ2783" s="184"/>
      <c r="CA2783" s="184"/>
      <c r="CD2783" s="184"/>
      <c r="CE2783" s="184"/>
      <c r="CL2783" s="183"/>
      <c r="CP2783" s="183"/>
      <c r="CT2783" s="71"/>
    </row>
    <row r="2784" spans="6:98">
      <c r="F2784" s="183"/>
      <c r="S2784" s="184"/>
      <c r="T2784" s="184"/>
      <c r="U2784" s="184"/>
      <c r="V2784" s="184"/>
      <c r="W2784" s="184"/>
      <c r="X2784" s="184"/>
      <c r="Y2784" s="184"/>
      <c r="Z2784" s="184"/>
      <c r="AA2784" s="184"/>
      <c r="AB2784" s="184"/>
      <c r="AC2784" s="184"/>
      <c r="AD2784" s="184"/>
      <c r="AH2784" s="184"/>
      <c r="AI2784" s="184"/>
      <c r="AL2784" s="184"/>
      <c r="AM2784" s="184"/>
      <c r="AP2784" s="184"/>
      <c r="AQ2784" s="184"/>
      <c r="AT2784" s="184"/>
      <c r="AU2784" s="184"/>
      <c r="AX2784" s="184"/>
      <c r="AY2784" s="184"/>
      <c r="BB2784" s="184"/>
      <c r="BC2784" s="184"/>
      <c r="BF2784" s="184"/>
      <c r="BG2784" s="184"/>
      <c r="BJ2784" s="184"/>
      <c r="BK2784" s="184"/>
      <c r="BN2784" s="184"/>
      <c r="BO2784" s="184"/>
      <c r="BR2784" s="184"/>
      <c r="BS2784" s="184"/>
      <c r="BV2784" s="184"/>
      <c r="BW2784" s="184"/>
      <c r="BZ2784" s="184"/>
      <c r="CA2784" s="184"/>
      <c r="CD2784" s="184"/>
      <c r="CE2784" s="184"/>
      <c r="CL2784" s="183"/>
      <c r="CP2784" s="183"/>
      <c r="CT2784" s="71"/>
    </row>
    <row r="2785" spans="6:98">
      <c r="F2785" s="183"/>
      <c r="S2785" s="184"/>
      <c r="T2785" s="184"/>
      <c r="U2785" s="184"/>
      <c r="V2785" s="184"/>
      <c r="W2785" s="184"/>
      <c r="X2785" s="184"/>
      <c r="Y2785" s="184"/>
      <c r="Z2785" s="184"/>
      <c r="AA2785" s="184"/>
      <c r="AB2785" s="184"/>
      <c r="AC2785" s="184"/>
      <c r="AD2785" s="184"/>
      <c r="AH2785" s="184"/>
      <c r="AI2785" s="184"/>
      <c r="AL2785" s="184"/>
      <c r="AM2785" s="184"/>
      <c r="AP2785" s="184"/>
      <c r="AQ2785" s="184"/>
      <c r="AT2785" s="184"/>
      <c r="AU2785" s="184"/>
      <c r="AX2785" s="184"/>
      <c r="AY2785" s="184"/>
      <c r="BB2785" s="184"/>
      <c r="BC2785" s="184"/>
      <c r="BF2785" s="184"/>
      <c r="BG2785" s="184"/>
      <c r="BJ2785" s="184"/>
      <c r="BK2785" s="184"/>
      <c r="BN2785" s="184"/>
      <c r="BO2785" s="184"/>
      <c r="BR2785" s="184"/>
      <c r="BS2785" s="184"/>
      <c r="BV2785" s="184"/>
      <c r="BW2785" s="184"/>
      <c r="BZ2785" s="184"/>
      <c r="CA2785" s="184"/>
      <c r="CD2785" s="184"/>
      <c r="CE2785" s="184"/>
      <c r="CL2785" s="183"/>
      <c r="CP2785" s="183"/>
      <c r="CT2785" s="71"/>
    </row>
    <row r="2786" spans="6:98">
      <c r="F2786" s="183"/>
      <c r="S2786" s="184"/>
      <c r="T2786" s="184"/>
      <c r="U2786" s="184"/>
      <c r="V2786" s="184"/>
      <c r="W2786" s="184"/>
      <c r="X2786" s="184"/>
      <c r="Y2786" s="184"/>
      <c r="Z2786" s="184"/>
      <c r="AA2786" s="184"/>
      <c r="AB2786" s="184"/>
      <c r="AC2786" s="184"/>
      <c r="AD2786" s="184"/>
      <c r="AH2786" s="184"/>
      <c r="AI2786" s="184"/>
      <c r="AL2786" s="184"/>
      <c r="AM2786" s="184"/>
      <c r="AP2786" s="184"/>
      <c r="AQ2786" s="184"/>
      <c r="AT2786" s="184"/>
      <c r="AU2786" s="184"/>
      <c r="AX2786" s="184"/>
      <c r="AY2786" s="184"/>
      <c r="BB2786" s="184"/>
      <c r="BC2786" s="184"/>
      <c r="BF2786" s="184"/>
      <c r="BG2786" s="184"/>
      <c r="BJ2786" s="184"/>
      <c r="BK2786" s="184"/>
      <c r="BN2786" s="184"/>
      <c r="BO2786" s="184"/>
      <c r="BR2786" s="184"/>
      <c r="BS2786" s="184"/>
      <c r="BV2786" s="184"/>
      <c r="BW2786" s="184"/>
      <c r="BZ2786" s="184"/>
      <c r="CA2786" s="184"/>
      <c r="CD2786" s="184"/>
      <c r="CE2786" s="184"/>
      <c r="CL2786" s="183"/>
      <c r="CP2786" s="183"/>
      <c r="CT2786" s="71"/>
    </row>
    <row r="2787" spans="6:98">
      <c r="F2787" s="183"/>
      <c r="S2787" s="184"/>
      <c r="T2787" s="184"/>
      <c r="U2787" s="184"/>
      <c r="V2787" s="184"/>
      <c r="W2787" s="184"/>
      <c r="X2787" s="184"/>
      <c r="Y2787" s="184"/>
      <c r="Z2787" s="184"/>
      <c r="AA2787" s="184"/>
      <c r="AB2787" s="184"/>
      <c r="AC2787" s="184"/>
      <c r="AD2787" s="184"/>
      <c r="AH2787" s="184"/>
      <c r="AI2787" s="184"/>
      <c r="AL2787" s="184"/>
      <c r="AM2787" s="184"/>
      <c r="AP2787" s="184"/>
      <c r="AQ2787" s="184"/>
      <c r="AT2787" s="184"/>
      <c r="AU2787" s="184"/>
      <c r="AX2787" s="184"/>
      <c r="AY2787" s="184"/>
      <c r="BB2787" s="184"/>
      <c r="BC2787" s="184"/>
      <c r="BF2787" s="184"/>
      <c r="BG2787" s="184"/>
      <c r="BJ2787" s="184"/>
      <c r="BK2787" s="184"/>
      <c r="BN2787" s="184"/>
      <c r="BO2787" s="184"/>
      <c r="BR2787" s="184"/>
      <c r="BS2787" s="184"/>
      <c r="BV2787" s="184"/>
      <c r="BW2787" s="184"/>
      <c r="BZ2787" s="184"/>
      <c r="CA2787" s="184"/>
      <c r="CD2787" s="184"/>
      <c r="CE2787" s="184"/>
      <c r="CL2787" s="183"/>
      <c r="CP2787" s="183"/>
      <c r="CT2787" s="71"/>
    </row>
    <row r="2788" spans="6:98">
      <c r="F2788" s="183"/>
      <c r="S2788" s="184"/>
      <c r="T2788" s="184"/>
      <c r="U2788" s="184"/>
      <c r="V2788" s="184"/>
      <c r="W2788" s="184"/>
      <c r="X2788" s="184"/>
      <c r="Y2788" s="184"/>
      <c r="Z2788" s="184"/>
      <c r="AA2788" s="184"/>
      <c r="AB2788" s="184"/>
      <c r="AC2788" s="184"/>
      <c r="AD2788" s="184"/>
      <c r="AH2788" s="184"/>
      <c r="AI2788" s="184"/>
      <c r="AL2788" s="184"/>
      <c r="AM2788" s="184"/>
      <c r="AP2788" s="184"/>
      <c r="AQ2788" s="184"/>
      <c r="AT2788" s="184"/>
      <c r="AU2788" s="184"/>
      <c r="AX2788" s="184"/>
      <c r="AY2788" s="184"/>
      <c r="BB2788" s="184"/>
      <c r="BC2788" s="184"/>
      <c r="BF2788" s="184"/>
      <c r="BG2788" s="184"/>
      <c r="BJ2788" s="184"/>
      <c r="BK2788" s="184"/>
      <c r="BN2788" s="184"/>
      <c r="BO2788" s="184"/>
      <c r="BR2788" s="184"/>
      <c r="BS2788" s="184"/>
      <c r="BV2788" s="184"/>
      <c r="BW2788" s="184"/>
      <c r="BZ2788" s="184"/>
      <c r="CA2788" s="184"/>
      <c r="CD2788" s="184"/>
      <c r="CE2788" s="184"/>
      <c r="CL2788" s="183"/>
      <c r="CP2788" s="183"/>
      <c r="CT2788" s="71"/>
    </row>
    <row r="2789" spans="6:98">
      <c r="F2789" s="183"/>
      <c r="S2789" s="184"/>
      <c r="T2789" s="184"/>
      <c r="U2789" s="184"/>
      <c r="V2789" s="184"/>
      <c r="W2789" s="184"/>
      <c r="X2789" s="184"/>
      <c r="Y2789" s="184"/>
      <c r="Z2789" s="184"/>
      <c r="AA2789" s="184"/>
      <c r="AB2789" s="184"/>
      <c r="AC2789" s="184"/>
      <c r="AD2789" s="184"/>
      <c r="AH2789" s="184"/>
      <c r="AI2789" s="184"/>
      <c r="AL2789" s="184"/>
      <c r="AM2789" s="184"/>
      <c r="AP2789" s="184"/>
      <c r="AQ2789" s="184"/>
      <c r="AT2789" s="184"/>
      <c r="AU2789" s="184"/>
      <c r="AX2789" s="184"/>
      <c r="AY2789" s="184"/>
      <c r="BB2789" s="184"/>
      <c r="BC2789" s="184"/>
      <c r="BF2789" s="184"/>
      <c r="BG2789" s="184"/>
      <c r="BJ2789" s="184"/>
      <c r="BK2789" s="184"/>
      <c r="BN2789" s="184"/>
      <c r="BO2789" s="184"/>
      <c r="BR2789" s="184"/>
      <c r="BS2789" s="184"/>
      <c r="BV2789" s="184"/>
      <c r="BW2789" s="184"/>
      <c r="BZ2789" s="184"/>
      <c r="CA2789" s="184"/>
      <c r="CD2789" s="184"/>
      <c r="CE2789" s="184"/>
      <c r="CL2789" s="183"/>
      <c r="CP2789" s="183"/>
      <c r="CT2789" s="71"/>
    </row>
    <row r="2790" spans="6:98">
      <c r="F2790" s="183"/>
      <c r="S2790" s="184"/>
      <c r="T2790" s="184"/>
      <c r="U2790" s="184"/>
      <c r="V2790" s="184"/>
      <c r="W2790" s="184"/>
      <c r="X2790" s="184"/>
      <c r="Y2790" s="184"/>
      <c r="Z2790" s="184"/>
      <c r="AA2790" s="184"/>
      <c r="AB2790" s="184"/>
      <c r="AC2790" s="184"/>
      <c r="AD2790" s="184"/>
      <c r="AH2790" s="184"/>
      <c r="AI2790" s="184"/>
      <c r="AL2790" s="184"/>
      <c r="AM2790" s="184"/>
      <c r="AP2790" s="184"/>
      <c r="AQ2790" s="184"/>
      <c r="AT2790" s="184"/>
      <c r="AU2790" s="184"/>
      <c r="AX2790" s="184"/>
      <c r="AY2790" s="184"/>
      <c r="BB2790" s="184"/>
      <c r="BC2790" s="184"/>
      <c r="BF2790" s="184"/>
      <c r="BG2790" s="184"/>
      <c r="BJ2790" s="184"/>
      <c r="BK2790" s="184"/>
      <c r="BN2790" s="184"/>
      <c r="BO2790" s="184"/>
      <c r="BR2790" s="184"/>
      <c r="BS2790" s="184"/>
      <c r="BV2790" s="184"/>
      <c r="BW2790" s="184"/>
      <c r="BZ2790" s="184"/>
      <c r="CA2790" s="184"/>
      <c r="CD2790" s="184"/>
      <c r="CE2790" s="184"/>
      <c r="CL2790" s="183"/>
      <c r="CP2790" s="183"/>
      <c r="CT2790" s="71"/>
    </row>
    <row r="2791" spans="6:98">
      <c r="F2791" s="183"/>
      <c r="S2791" s="184"/>
      <c r="T2791" s="184"/>
      <c r="U2791" s="184"/>
      <c r="V2791" s="184"/>
      <c r="W2791" s="184"/>
      <c r="X2791" s="184"/>
      <c r="Y2791" s="184"/>
      <c r="Z2791" s="184"/>
      <c r="AA2791" s="184"/>
      <c r="AB2791" s="184"/>
      <c r="AC2791" s="184"/>
      <c r="AD2791" s="184"/>
      <c r="AH2791" s="184"/>
      <c r="AI2791" s="184"/>
      <c r="AL2791" s="184"/>
      <c r="AM2791" s="184"/>
      <c r="AP2791" s="184"/>
      <c r="AQ2791" s="184"/>
      <c r="AT2791" s="184"/>
      <c r="AU2791" s="184"/>
      <c r="AX2791" s="184"/>
      <c r="AY2791" s="184"/>
      <c r="BB2791" s="184"/>
      <c r="BC2791" s="184"/>
      <c r="BF2791" s="184"/>
      <c r="BG2791" s="184"/>
      <c r="BJ2791" s="184"/>
      <c r="BK2791" s="184"/>
      <c r="BN2791" s="184"/>
      <c r="BO2791" s="184"/>
      <c r="BR2791" s="184"/>
      <c r="BS2791" s="184"/>
      <c r="BV2791" s="184"/>
      <c r="BW2791" s="184"/>
      <c r="BZ2791" s="184"/>
      <c r="CA2791" s="184"/>
      <c r="CD2791" s="184"/>
      <c r="CE2791" s="184"/>
      <c r="CL2791" s="183"/>
      <c r="CP2791" s="183"/>
      <c r="CT2791" s="71"/>
    </row>
    <row r="2792" spans="6:98">
      <c r="F2792" s="183"/>
      <c r="S2792" s="184"/>
      <c r="T2792" s="184"/>
      <c r="U2792" s="184"/>
      <c r="V2792" s="184"/>
      <c r="W2792" s="184"/>
      <c r="X2792" s="184"/>
      <c r="Y2792" s="184"/>
      <c r="Z2792" s="184"/>
      <c r="AA2792" s="184"/>
      <c r="AB2792" s="184"/>
      <c r="AC2792" s="184"/>
      <c r="AD2792" s="184"/>
      <c r="AH2792" s="184"/>
      <c r="AI2792" s="184"/>
      <c r="AL2792" s="184"/>
      <c r="AM2792" s="184"/>
      <c r="AP2792" s="184"/>
      <c r="AQ2792" s="184"/>
      <c r="AT2792" s="184"/>
      <c r="AU2792" s="184"/>
      <c r="AX2792" s="184"/>
      <c r="AY2792" s="184"/>
      <c r="BB2792" s="184"/>
      <c r="BC2792" s="184"/>
      <c r="BF2792" s="184"/>
      <c r="BG2792" s="184"/>
      <c r="BJ2792" s="184"/>
      <c r="BK2792" s="184"/>
      <c r="BN2792" s="184"/>
      <c r="BO2792" s="184"/>
      <c r="BR2792" s="184"/>
      <c r="BS2792" s="184"/>
      <c r="BV2792" s="184"/>
      <c r="BW2792" s="184"/>
      <c r="BZ2792" s="184"/>
      <c r="CA2792" s="184"/>
      <c r="CD2792" s="184"/>
      <c r="CE2792" s="184"/>
      <c r="CL2792" s="183"/>
      <c r="CP2792" s="183"/>
      <c r="CT2792" s="71"/>
    </row>
    <row r="2793" spans="6:98">
      <c r="F2793" s="183"/>
      <c r="S2793" s="184"/>
      <c r="T2793" s="184"/>
      <c r="U2793" s="184"/>
      <c r="V2793" s="184"/>
      <c r="W2793" s="184"/>
      <c r="X2793" s="184"/>
      <c r="Y2793" s="184"/>
      <c r="Z2793" s="184"/>
      <c r="AA2793" s="184"/>
      <c r="AB2793" s="184"/>
      <c r="AC2793" s="184"/>
      <c r="AD2793" s="184"/>
      <c r="AH2793" s="184"/>
      <c r="AI2793" s="184"/>
      <c r="AL2793" s="184"/>
      <c r="AM2793" s="184"/>
      <c r="AP2793" s="184"/>
      <c r="AQ2793" s="184"/>
      <c r="AT2793" s="184"/>
      <c r="AU2793" s="184"/>
      <c r="AX2793" s="184"/>
      <c r="AY2793" s="184"/>
      <c r="BB2793" s="184"/>
      <c r="BC2793" s="184"/>
      <c r="BF2793" s="184"/>
      <c r="BG2793" s="184"/>
      <c r="BJ2793" s="184"/>
      <c r="BK2793" s="184"/>
      <c r="BN2793" s="184"/>
      <c r="BO2793" s="184"/>
      <c r="BR2793" s="184"/>
      <c r="BS2793" s="184"/>
      <c r="BV2793" s="184"/>
      <c r="BW2793" s="184"/>
      <c r="BZ2793" s="184"/>
      <c r="CA2793" s="184"/>
      <c r="CD2793" s="184"/>
      <c r="CE2793" s="184"/>
      <c r="CL2793" s="183"/>
      <c r="CP2793" s="183"/>
      <c r="CT2793" s="71"/>
    </row>
    <row r="2794" spans="6:98">
      <c r="F2794" s="183"/>
      <c r="S2794" s="184"/>
      <c r="T2794" s="184"/>
      <c r="U2794" s="184"/>
      <c r="V2794" s="184"/>
      <c r="W2794" s="184"/>
      <c r="X2794" s="184"/>
      <c r="Y2794" s="184"/>
      <c r="Z2794" s="184"/>
      <c r="AA2794" s="184"/>
      <c r="AB2794" s="184"/>
      <c r="AC2794" s="184"/>
      <c r="AD2794" s="184"/>
      <c r="AH2794" s="184"/>
      <c r="AI2794" s="184"/>
      <c r="AL2794" s="184"/>
      <c r="AM2794" s="184"/>
      <c r="AP2794" s="184"/>
      <c r="AQ2794" s="184"/>
      <c r="AT2794" s="184"/>
      <c r="AU2794" s="184"/>
      <c r="AX2794" s="184"/>
      <c r="AY2794" s="184"/>
      <c r="BB2794" s="184"/>
      <c r="BC2794" s="184"/>
      <c r="BF2794" s="184"/>
      <c r="BG2794" s="184"/>
      <c r="BJ2794" s="184"/>
      <c r="BK2794" s="184"/>
      <c r="BN2794" s="184"/>
      <c r="BO2794" s="184"/>
      <c r="BR2794" s="184"/>
      <c r="BS2794" s="184"/>
      <c r="BV2794" s="184"/>
      <c r="BW2794" s="184"/>
      <c r="BZ2794" s="184"/>
      <c r="CA2794" s="184"/>
      <c r="CD2794" s="184"/>
      <c r="CE2794" s="184"/>
      <c r="CL2794" s="183"/>
      <c r="CP2794" s="183"/>
      <c r="CT2794" s="71"/>
    </row>
    <row r="2795" spans="6:98">
      <c r="F2795" s="183"/>
      <c r="S2795" s="184"/>
      <c r="T2795" s="184"/>
      <c r="U2795" s="184"/>
      <c r="V2795" s="184"/>
      <c r="W2795" s="184"/>
      <c r="X2795" s="184"/>
      <c r="Y2795" s="184"/>
      <c r="Z2795" s="184"/>
      <c r="AA2795" s="184"/>
      <c r="AB2795" s="184"/>
      <c r="AC2795" s="184"/>
      <c r="AD2795" s="184"/>
      <c r="AH2795" s="184"/>
      <c r="AI2795" s="184"/>
      <c r="AL2795" s="184"/>
      <c r="AM2795" s="184"/>
      <c r="AP2795" s="184"/>
      <c r="AQ2795" s="184"/>
      <c r="AT2795" s="184"/>
      <c r="AU2795" s="184"/>
      <c r="AX2795" s="184"/>
      <c r="AY2795" s="184"/>
      <c r="BB2795" s="184"/>
      <c r="BC2795" s="184"/>
      <c r="BF2795" s="184"/>
      <c r="BG2795" s="184"/>
      <c r="BJ2795" s="184"/>
      <c r="BK2795" s="184"/>
      <c r="BN2795" s="184"/>
      <c r="BO2795" s="184"/>
      <c r="BR2795" s="184"/>
      <c r="BS2795" s="184"/>
      <c r="BV2795" s="184"/>
      <c r="BW2795" s="184"/>
      <c r="BZ2795" s="184"/>
      <c r="CA2795" s="184"/>
      <c r="CD2795" s="184"/>
      <c r="CE2795" s="184"/>
      <c r="CL2795" s="183"/>
      <c r="CP2795" s="183"/>
      <c r="CT2795" s="71"/>
    </row>
    <row r="2796" spans="6:98">
      <c r="F2796" s="183"/>
      <c r="S2796" s="184"/>
      <c r="T2796" s="184"/>
      <c r="U2796" s="184"/>
      <c r="V2796" s="184"/>
      <c r="W2796" s="184"/>
      <c r="X2796" s="184"/>
      <c r="Y2796" s="184"/>
      <c r="Z2796" s="184"/>
      <c r="AA2796" s="184"/>
      <c r="AB2796" s="184"/>
      <c r="AC2796" s="184"/>
      <c r="AD2796" s="184"/>
      <c r="AH2796" s="184"/>
      <c r="AI2796" s="184"/>
      <c r="AL2796" s="184"/>
      <c r="AM2796" s="184"/>
      <c r="AP2796" s="184"/>
      <c r="AQ2796" s="184"/>
      <c r="AT2796" s="184"/>
      <c r="AU2796" s="184"/>
      <c r="AX2796" s="184"/>
      <c r="AY2796" s="184"/>
      <c r="BB2796" s="184"/>
      <c r="BC2796" s="184"/>
      <c r="BF2796" s="184"/>
      <c r="BG2796" s="184"/>
      <c r="BJ2796" s="184"/>
      <c r="BK2796" s="184"/>
      <c r="BN2796" s="184"/>
      <c r="BO2796" s="184"/>
      <c r="BR2796" s="184"/>
      <c r="BS2796" s="184"/>
      <c r="BV2796" s="184"/>
      <c r="BW2796" s="184"/>
      <c r="BZ2796" s="184"/>
      <c r="CA2796" s="184"/>
      <c r="CD2796" s="184"/>
      <c r="CE2796" s="184"/>
      <c r="CL2796" s="183"/>
      <c r="CP2796" s="183"/>
      <c r="CT2796" s="71"/>
    </row>
    <row r="2797" spans="6:98">
      <c r="F2797" s="183"/>
      <c r="S2797" s="184"/>
      <c r="T2797" s="184"/>
      <c r="U2797" s="184"/>
      <c r="V2797" s="184"/>
      <c r="W2797" s="184"/>
      <c r="X2797" s="184"/>
      <c r="Y2797" s="184"/>
      <c r="Z2797" s="184"/>
      <c r="AA2797" s="184"/>
      <c r="AB2797" s="184"/>
      <c r="AC2797" s="184"/>
      <c r="AD2797" s="184"/>
      <c r="AH2797" s="184"/>
      <c r="AI2797" s="184"/>
      <c r="AL2797" s="184"/>
      <c r="AM2797" s="184"/>
      <c r="AP2797" s="184"/>
      <c r="AQ2797" s="184"/>
      <c r="AT2797" s="184"/>
      <c r="AU2797" s="184"/>
      <c r="AX2797" s="184"/>
      <c r="AY2797" s="184"/>
      <c r="BB2797" s="184"/>
      <c r="BC2797" s="184"/>
      <c r="BF2797" s="184"/>
      <c r="BG2797" s="184"/>
      <c r="BJ2797" s="184"/>
      <c r="BK2797" s="184"/>
      <c r="BN2797" s="184"/>
      <c r="BO2797" s="184"/>
      <c r="BR2797" s="184"/>
      <c r="BS2797" s="184"/>
      <c r="BV2797" s="184"/>
      <c r="BW2797" s="184"/>
      <c r="BZ2797" s="184"/>
      <c r="CA2797" s="184"/>
      <c r="CD2797" s="184"/>
      <c r="CE2797" s="184"/>
      <c r="CL2797" s="183"/>
      <c r="CP2797" s="183"/>
      <c r="CT2797" s="71"/>
    </row>
    <row r="2798" spans="6:98">
      <c r="F2798" s="183"/>
      <c r="S2798" s="184"/>
      <c r="T2798" s="184"/>
      <c r="U2798" s="184"/>
      <c r="V2798" s="184"/>
      <c r="W2798" s="184"/>
      <c r="X2798" s="184"/>
      <c r="Y2798" s="184"/>
      <c r="Z2798" s="184"/>
      <c r="AA2798" s="184"/>
      <c r="AB2798" s="184"/>
      <c r="AC2798" s="184"/>
      <c r="AD2798" s="184"/>
      <c r="AH2798" s="184"/>
      <c r="AI2798" s="184"/>
      <c r="AL2798" s="184"/>
      <c r="AM2798" s="184"/>
      <c r="AP2798" s="184"/>
      <c r="AQ2798" s="184"/>
      <c r="AT2798" s="184"/>
      <c r="AU2798" s="184"/>
      <c r="AX2798" s="184"/>
      <c r="AY2798" s="184"/>
      <c r="BB2798" s="184"/>
      <c r="BC2798" s="184"/>
      <c r="BF2798" s="184"/>
      <c r="BG2798" s="184"/>
      <c r="BJ2798" s="184"/>
      <c r="BK2798" s="184"/>
      <c r="BN2798" s="184"/>
      <c r="BO2798" s="184"/>
      <c r="BR2798" s="184"/>
      <c r="BS2798" s="184"/>
      <c r="BV2798" s="184"/>
      <c r="BW2798" s="184"/>
      <c r="BZ2798" s="184"/>
      <c r="CA2798" s="184"/>
      <c r="CD2798" s="184"/>
      <c r="CE2798" s="184"/>
      <c r="CL2798" s="183"/>
      <c r="CP2798" s="183"/>
      <c r="CT2798" s="71"/>
    </row>
    <row r="2799" spans="6:98">
      <c r="F2799" s="183"/>
      <c r="S2799" s="184"/>
      <c r="T2799" s="184"/>
      <c r="U2799" s="184"/>
      <c r="V2799" s="184"/>
      <c r="W2799" s="184"/>
      <c r="X2799" s="184"/>
      <c r="Y2799" s="184"/>
      <c r="Z2799" s="184"/>
      <c r="AA2799" s="184"/>
      <c r="AB2799" s="184"/>
      <c r="AC2799" s="184"/>
      <c r="AD2799" s="184"/>
      <c r="AH2799" s="184"/>
      <c r="AI2799" s="184"/>
      <c r="AL2799" s="184"/>
      <c r="AM2799" s="184"/>
      <c r="AP2799" s="184"/>
      <c r="AQ2799" s="184"/>
      <c r="AT2799" s="184"/>
      <c r="AU2799" s="184"/>
      <c r="AX2799" s="184"/>
      <c r="AY2799" s="184"/>
      <c r="BB2799" s="184"/>
      <c r="BC2799" s="184"/>
      <c r="BF2799" s="184"/>
      <c r="BG2799" s="184"/>
      <c r="BJ2799" s="184"/>
      <c r="BK2799" s="184"/>
      <c r="BN2799" s="184"/>
      <c r="BO2799" s="184"/>
      <c r="BR2799" s="184"/>
      <c r="BS2799" s="184"/>
      <c r="BV2799" s="184"/>
      <c r="BW2799" s="184"/>
      <c r="BZ2799" s="184"/>
      <c r="CA2799" s="184"/>
      <c r="CD2799" s="184"/>
      <c r="CE2799" s="184"/>
      <c r="CL2799" s="183"/>
      <c r="CP2799" s="183"/>
      <c r="CT2799" s="71"/>
    </row>
    <row r="2800" spans="6:98">
      <c r="F2800" s="183"/>
      <c r="S2800" s="184"/>
      <c r="T2800" s="184"/>
      <c r="U2800" s="184"/>
      <c r="V2800" s="184"/>
      <c r="W2800" s="184"/>
      <c r="X2800" s="184"/>
      <c r="Y2800" s="184"/>
      <c r="Z2800" s="184"/>
      <c r="AA2800" s="184"/>
      <c r="AB2800" s="184"/>
      <c r="AC2800" s="184"/>
      <c r="AD2800" s="184"/>
      <c r="AH2800" s="184"/>
      <c r="AI2800" s="184"/>
      <c r="AL2800" s="184"/>
      <c r="AM2800" s="184"/>
      <c r="AP2800" s="184"/>
      <c r="AQ2800" s="184"/>
      <c r="AT2800" s="184"/>
      <c r="AU2800" s="184"/>
      <c r="AX2800" s="184"/>
      <c r="AY2800" s="184"/>
      <c r="BB2800" s="184"/>
      <c r="BC2800" s="184"/>
      <c r="BF2800" s="184"/>
      <c r="BG2800" s="184"/>
      <c r="BJ2800" s="184"/>
      <c r="BK2800" s="184"/>
      <c r="BN2800" s="184"/>
      <c r="BO2800" s="184"/>
      <c r="BR2800" s="184"/>
      <c r="BS2800" s="184"/>
      <c r="BV2800" s="184"/>
      <c r="BW2800" s="184"/>
      <c r="BZ2800" s="184"/>
      <c r="CA2800" s="184"/>
      <c r="CD2800" s="184"/>
      <c r="CE2800" s="184"/>
      <c r="CL2800" s="183"/>
      <c r="CP2800" s="183"/>
      <c r="CT2800" s="71"/>
    </row>
    <row r="2801" spans="6:98">
      <c r="F2801" s="183"/>
      <c r="S2801" s="184"/>
      <c r="T2801" s="184"/>
      <c r="U2801" s="184"/>
      <c r="V2801" s="184"/>
      <c r="W2801" s="184"/>
      <c r="X2801" s="184"/>
      <c r="Y2801" s="184"/>
      <c r="Z2801" s="184"/>
      <c r="AA2801" s="184"/>
      <c r="AB2801" s="184"/>
      <c r="AC2801" s="184"/>
      <c r="AD2801" s="184"/>
      <c r="AH2801" s="184"/>
      <c r="AI2801" s="184"/>
      <c r="AL2801" s="184"/>
      <c r="AM2801" s="184"/>
      <c r="AP2801" s="184"/>
      <c r="AQ2801" s="184"/>
      <c r="AT2801" s="184"/>
      <c r="AU2801" s="184"/>
      <c r="AX2801" s="184"/>
      <c r="AY2801" s="184"/>
      <c r="BB2801" s="184"/>
      <c r="BC2801" s="184"/>
      <c r="BF2801" s="184"/>
      <c r="BG2801" s="184"/>
      <c r="BJ2801" s="184"/>
      <c r="BK2801" s="184"/>
      <c r="BN2801" s="184"/>
      <c r="BO2801" s="184"/>
      <c r="BR2801" s="184"/>
      <c r="BS2801" s="184"/>
      <c r="BV2801" s="184"/>
      <c r="BW2801" s="184"/>
      <c r="BZ2801" s="184"/>
      <c r="CA2801" s="184"/>
      <c r="CD2801" s="184"/>
      <c r="CE2801" s="184"/>
      <c r="CL2801" s="183"/>
      <c r="CP2801" s="183"/>
      <c r="CT2801" s="71"/>
    </row>
    <row r="2802" spans="6:98">
      <c r="F2802" s="183"/>
      <c r="S2802" s="184"/>
      <c r="T2802" s="184"/>
      <c r="U2802" s="184"/>
      <c r="V2802" s="184"/>
      <c r="W2802" s="184"/>
      <c r="X2802" s="184"/>
      <c r="Y2802" s="184"/>
      <c r="Z2802" s="184"/>
      <c r="AA2802" s="184"/>
      <c r="AB2802" s="184"/>
      <c r="AC2802" s="184"/>
      <c r="AD2802" s="184"/>
      <c r="AH2802" s="184"/>
      <c r="AI2802" s="184"/>
      <c r="AL2802" s="184"/>
      <c r="AM2802" s="184"/>
      <c r="AP2802" s="184"/>
      <c r="AQ2802" s="184"/>
      <c r="AT2802" s="184"/>
      <c r="AU2802" s="184"/>
      <c r="AX2802" s="184"/>
      <c r="AY2802" s="184"/>
      <c r="BB2802" s="184"/>
      <c r="BC2802" s="184"/>
      <c r="BF2802" s="184"/>
      <c r="BG2802" s="184"/>
      <c r="BJ2802" s="184"/>
      <c r="BK2802" s="184"/>
      <c r="BN2802" s="184"/>
      <c r="BO2802" s="184"/>
      <c r="BR2802" s="184"/>
      <c r="BS2802" s="184"/>
      <c r="BV2802" s="184"/>
      <c r="BW2802" s="184"/>
      <c r="BZ2802" s="184"/>
      <c r="CA2802" s="184"/>
      <c r="CD2802" s="184"/>
      <c r="CE2802" s="184"/>
      <c r="CL2802" s="183"/>
      <c r="CP2802" s="183"/>
      <c r="CT2802" s="71"/>
    </row>
    <row r="2803" spans="6:98">
      <c r="F2803" s="183"/>
      <c r="S2803" s="184"/>
      <c r="T2803" s="184"/>
      <c r="U2803" s="184"/>
      <c r="V2803" s="184"/>
      <c r="W2803" s="184"/>
      <c r="X2803" s="184"/>
      <c r="Y2803" s="184"/>
      <c r="Z2803" s="184"/>
      <c r="AA2803" s="184"/>
      <c r="AB2803" s="184"/>
      <c r="AC2803" s="184"/>
      <c r="AD2803" s="184"/>
      <c r="AH2803" s="184"/>
      <c r="AI2803" s="184"/>
      <c r="AL2803" s="184"/>
      <c r="AM2803" s="184"/>
      <c r="AP2803" s="184"/>
      <c r="AQ2803" s="184"/>
      <c r="AT2803" s="184"/>
      <c r="AU2803" s="184"/>
      <c r="AX2803" s="184"/>
      <c r="AY2803" s="184"/>
      <c r="BB2803" s="184"/>
      <c r="BC2803" s="184"/>
      <c r="BF2803" s="184"/>
      <c r="BG2803" s="184"/>
      <c r="BJ2803" s="184"/>
      <c r="BK2803" s="184"/>
      <c r="BN2803" s="184"/>
      <c r="BO2803" s="184"/>
      <c r="BR2803" s="184"/>
      <c r="BS2803" s="184"/>
      <c r="BV2803" s="184"/>
      <c r="BW2803" s="184"/>
      <c r="BZ2803" s="184"/>
      <c r="CA2803" s="184"/>
      <c r="CD2803" s="184"/>
      <c r="CE2803" s="184"/>
      <c r="CL2803" s="183"/>
      <c r="CP2803" s="183"/>
      <c r="CT2803" s="71"/>
    </row>
    <row r="2804" spans="6:98">
      <c r="F2804" s="183"/>
      <c r="S2804" s="184"/>
      <c r="T2804" s="184"/>
      <c r="U2804" s="184"/>
      <c r="V2804" s="184"/>
      <c r="W2804" s="184"/>
      <c r="X2804" s="184"/>
      <c r="Y2804" s="184"/>
      <c r="Z2804" s="184"/>
      <c r="AA2804" s="184"/>
      <c r="AB2804" s="184"/>
      <c r="AC2804" s="184"/>
      <c r="AD2804" s="184"/>
      <c r="AH2804" s="184"/>
      <c r="AI2804" s="184"/>
      <c r="AL2804" s="184"/>
      <c r="AM2804" s="184"/>
      <c r="AP2804" s="184"/>
      <c r="AQ2804" s="184"/>
      <c r="AT2804" s="184"/>
      <c r="AU2804" s="184"/>
      <c r="AX2804" s="184"/>
      <c r="AY2804" s="184"/>
      <c r="BB2804" s="184"/>
      <c r="BC2804" s="184"/>
      <c r="BF2804" s="184"/>
      <c r="BG2804" s="184"/>
      <c r="BJ2804" s="184"/>
      <c r="BK2804" s="184"/>
      <c r="BN2804" s="184"/>
      <c r="BO2804" s="184"/>
      <c r="BR2804" s="184"/>
      <c r="BS2804" s="184"/>
      <c r="BV2804" s="184"/>
      <c r="BW2804" s="184"/>
      <c r="BZ2804" s="184"/>
      <c r="CA2804" s="184"/>
      <c r="CD2804" s="184"/>
      <c r="CE2804" s="184"/>
      <c r="CL2804" s="183"/>
      <c r="CP2804" s="183"/>
      <c r="CT2804" s="71"/>
    </row>
    <row r="2805" spans="6:98">
      <c r="F2805" s="183"/>
      <c r="S2805" s="184"/>
      <c r="T2805" s="184"/>
      <c r="U2805" s="184"/>
      <c r="V2805" s="184"/>
      <c r="W2805" s="184"/>
      <c r="X2805" s="184"/>
      <c r="Y2805" s="184"/>
      <c r="Z2805" s="184"/>
      <c r="AA2805" s="184"/>
      <c r="AB2805" s="184"/>
      <c r="AC2805" s="184"/>
      <c r="AD2805" s="184"/>
      <c r="AH2805" s="184"/>
      <c r="AI2805" s="184"/>
      <c r="AL2805" s="184"/>
      <c r="AM2805" s="184"/>
      <c r="AP2805" s="184"/>
      <c r="AQ2805" s="184"/>
      <c r="AT2805" s="184"/>
      <c r="AU2805" s="184"/>
      <c r="AX2805" s="184"/>
      <c r="AY2805" s="184"/>
      <c r="BB2805" s="184"/>
      <c r="BC2805" s="184"/>
      <c r="BF2805" s="184"/>
      <c r="BG2805" s="184"/>
      <c r="BJ2805" s="184"/>
      <c r="BK2805" s="184"/>
      <c r="BN2805" s="184"/>
      <c r="BO2805" s="184"/>
      <c r="BR2805" s="184"/>
      <c r="BS2805" s="184"/>
      <c r="BV2805" s="184"/>
      <c r="BW2805" s="184"/>
      <c r="BZ2805" s="184"/>
      <c r="CA2805" s="184"/>
      <c r="CD2805" s="184"/>
      <c r="CE2805" s="184"/>
      <c r="CL2805" s="183"/>
      <c r="CP2805" s="183"/>
      <c r="CT2805" s="71"/>
    </row>
    <row r="2806" spans="6:98">
      <c r="F2806" s="183"/>
      <c r="S2806" s="184"/>
      <c r="T2806" s="184"/>
      <c r="U2806" s="184"/>
      <c r="V2806" s="184"/>
      <c r="W2806" s="184"/>
      <c r="X2806" s="184"/>
      <c r="Y2806" s="184"/>
      <c r="Z2806" s="184"/>
      <c r="AA2806" s="184"/>
      <c r="AB2806" s="184"/>
      <c r="AC2806" s="184"/>
      <c r="AD2806" s="184"/>
      <c r="AH2806" s="184"/>
      <c r="AI2806" s="184"/>
      <c r="AL2806" s="184"/>
      <c r="AM2806" s="184"/>
      <c r="AP2806" s="184"/>
      <c r="AQ2806" s="184"/>
      <c r="AT2806" s="184"/>
      <c r="AU2806" s="184"/>
      <c r="AX2806" s="184"/>
      <c r="AY2806" s="184"/>
      <c r="BB2806" s="184"/>
      <c r="BC2806" s="184"/>
      <c r="BF2806" s="184"/>
      <c r="BG2806" s="184"/>
      <c r="BJ2806" s="184"/>
      <c r="BK2806" s="184"/>
      <c r="BN2806" s="184"/>
      <c r="BO2806" s="184"/>
      <c r="BR2806" s="184"/>
      <c r="BS2806" s="184"/>
      <c r="BV2806" s="184"/>
      <c r="BW2806" s="184"/>
      <c r="BZ2806" s="184"/>
      <c r="CA2806" s="184"/>
      <c r="CD2806" s="184"/>
      <c r="CE2806" s="184"/>
      <c r="CL2806" s="183"/>
      <c r="CP2806" s="183"/>
      <c r="CT2806" s="71"/>
    </row>
    <row r="2807" spans="6:98">
      <c r="F2807" s="183"/>
      <c r="S2807" s="184"/>
      <c r="T2807" s="184"/>
      <c r="U2807" s="184"/>
      <c r="V2807" s="184"/>
      <c r="W2807" s="184"/>
      <c r="X2807" s="184"/>
      <c r="Y2807" s="184"/>
      <c r="Z2807" s="184"/>
      <c r="AA2807" s="184"/>
      <c r="AB2807" s="184"/>
      <c r="AC2807" s="184"/>
      <c r="AD2807" s="184"/>
      <c r="AH2807" s="184"/>
      <c r="AI2807" s="184"/>
      <c r="AL2807" s="184"/>
      <c r="AM2807" s="184"/>
      <c r="AP2807" s="184"/>
      <c r="AQ2807" s="184"/>
      <c r="AT2807" s="184"/>
      <c r="AU2807" s="184"/>
      <c r="AX2807" s="184"/>
      <c r="AY2807" s="184"/>
      <c r="BB2807" s="184"/>
      <c r="BC2807" s="184"/>
      <c r="BF2807" s="184"/>
      <c r="BG2807" s="184"/>
      <c r="BJ2807" s="184"/>
      <c r="BK2807" s="184"/>
      <c r="BN2807" s="184"/>
      <c r="BO2807" s="184"/>
      <c r="BR2807" s="184"/>
      <c r="BS2807" s="184"/>
      <c r="BV2807" s="184"/>
      <c r="BW2807" s="184"/>
      <c r="BZ2807" s="184"/>
      <c r="CA2807" s="184"/>
      <c r="CD2807" s="184"/>
      <c r="CE2807" s="184"/>
      <c r="CL2807" s="183"/>
      <c r="CP2807" s="183"/>
      <c r="CT2807" s="71"/>
    </row>
    <row r="2808" spans="6:98">
      <c r="F2808" s="183"/>
      <c r="S2808" s="184"/>
      <c r="T2808" s="184"/>
      <c r="U2808" s="184"/>
      <c r="V2808" s="184"/>
      <c r="W2808" s="184"/>
      <c r="X2808" s="184"/>
      <c r="Y2808" s="184"/>
      <c r="Z2808" s="184"/>
      <c r="AA2808" s="184"/>
      <c r="AB2808" s="184"/>
      <c r="AC2808" s="184"/>
      <c r="AD2808" s="184"/>
      <c r="AH2808" s="184"/>
      <c r="AI2808" s="184"/>
      <c r="AL2808" s="184"/>
      <c r="AM2808" s="184"/>
      <c r="AP2808" s="184"/>
      <c r="AQ2808" s="184"/>
      <c r="AT2808" s="184"/>
      <c r="AU2808" s="184"/>
      <c r="AX2808" s="184"/>
      <c r="AY2808" s="184"/>
      <c r="BB2808" s="184"/>
      <c r="BC2808" s="184"/>
      <c r="BF2808" s="184"/>
      <c r="BG2808" s="184"/>
      <c r="BJ2808" s="184"/>
      <c r="BK2808" s="184"/>
      <c r="BN2808" s="184"/>
      <c r="BO2808" s="184"/>
      <c r="BR2808" s="184"/>
      <c r="BS2808" s="184"/>
      <c r="BV2808" s="184"/>
      <c r="BW2808" s="184"/>
      <c r="BZ2808" s="184"/>
      <c r="CA2808" s="184"/>
      <c r="CD2808" s="184"/>
      <c r="CE2808" s="184"/>
      <c r="CL2808" s="183"/>
      <c r="CP2808" s="183"/>
      <c r="CT2808" s="71"/>
    </row>
    <row r="2809" spans="6:98">
      <c r="F2809" s="183"/>
      <c r="S2809" s="184"/>
      <c r="T2809" s="184"/>
      <c r="U2809" s="184"/>
      <c r="V2809" s="184"/>
      <c r="W2809" s="184"/>
      <c r="X2809" s="184"/>
      <c r="Y2809" s="184"/>
      <c r="Z2809" s="184"/>
      <c r="AA2809" s="184"/>
      <c r="AB2809" s="184"/>
      <c r="AC2809" s="184"/>
      <c r="AD2809" s="184"/>
      <c r="AH2809" s="184"/>
      <c r="AI2809" s="184"/>
      <c r="AL2809" s="184"/>
      <c r="AM2809" s="184"/>
      <c r="AP2809" s="184"/>
      <c r="AQ2809" s="184"/>
      <c r="AT2809" s="184"/>
      <c r="AU2809" s="184"/>
      <c r="AX2809" s="184"/>
      <c r="AY2809" s="184"/>
      <c r="BB2809" s="184"/>
      <c r="BC2809" s="184"/>
      <c r="BF2809" s="184"/>
      <c r="BG2809" s="184"/>
      <c r="BJ2809" s="184"/>
      <c r="BK2809" s="184"/>
      <c r="BN2809" s="184"/>
      <c r="BO2809" s="184"/>
      <c r="BR2809" s="184"/>
      <c r="BS2809" s="184"/>
      <c r="BV2809" s="184"/>
      <c r="BW2809" s="184"/>
      <c r="BZ2809" s="184"/>
      <c r="CA2809" s="184"/>
      <c r="CD2809" s="184"/>
      <c r="CE2809" s="184"/>
      <c r="CL2809" s="183"/>
      <c r="CP2809" s="183"/>
      <c r="CT2809" s="71"/>
    </row>
    <row r="2810" spans="6:98">
      <c r="F2810" s="183"/>
      <c r="S2810" s="184"/>
      <c r="T2810" s="184"/>
      <c r="U2810" s="184"/>
      <c r="V2810" s="184"/>
      <c r="W2810" s="184"/>
      <c r="X2810" s="184"/>
      <c r="Y2810" s="184"/>
      <c r="Z2810" s="184"/>
      <c r="AA2810" s="184"/>
      <c r="AB2810" s="184"/>
      <c r="AC2810" s="184"/>
      <c r="AD2810" s="184"/>
      <c r="AH2810" s="184"/>
      <c r="AI2810" s="184"/>
      <c r="AL2810" s="184"/>
      <c r="AM2810" s="184"/>
      <c r="AP2810" s="184"/>
      <c r="AQ2810" s="184"/>
      <c r="AT2810" s="184"/>
      <c r="AU2810" s="184"/>
      <c r="AX2810" s="184"/>
      <c r="AY2810" s="184"/>
      <c r="BB2810" s="184"/>
      <c r="BC2810" s="184"/>
      <c r="BF2810" s="184"/>
      <c r="BG2810" s="184"/>
      <c r="BJ2810" s="184"/>
      <c r="BK2810" s="184"/>
      <c r="BN2810" s="184"/>
      <c r="BO2810" s="184"/>
      <c r="BR2810" s="184"/>
      <c r="BS2810" s="184"/>
      <c r="BV2810" s="184"/>
      <c r="BW2810" s="184"/>
      <c r="BZ2810" s="184"/>
      <c r="CA2810" s="184"/>
      <c r="CD2810" s="184"/>
      <c r="CE2810" s="184"/>
      <c r="CL2810" s="183"/>
      <c r="CP2810" s="183"/>
      <c r="CT2810" s="71"/>
    </row>
    <row r="2811" spans="6:98">
      <c r="F2811" s="183"/>
      <c r="S2811" s="184"/>
      <c r="T2811" s="184"/>
      <c r="U2811" s="184"/>
      <c r="V2811" s="184"/>
      <c r="W2811" s="184"/>
      <c r="X2811" s="184"/>
      <c r="Y2811" s="184"/>
      <c r="Z2811" s="184"/>
      <c r="AA2811" s="184"/>
      <c r="AB2811" s="184"/>
      <c r="AC2811" s="184"/>
      <c r="AD2811" s="184"/>
      <c r="AH2811" s="184"/>
      <c r="AI2811" s="184"/>
      <c r="AL2811" s="184"/>
      <c r="AM2811" s="184"/>
      <c r="AP2811" s="184"/>
      <c r="AQ2811" s="184"/>
      <c r="AT2811" s="184"/>
      <c r="AU2811" s="184"/>
      <c r="AX2811" s="184"/>
      <c r="AY2811" s="184"/>
      <c r="BB2811" s="184"/>
      <c r="BC2811" s="184"/>
      <c r="BF2811" s="184"/>
      <c r="BG2811" s="184"/>
      <c r="BJ2811" s="184"/>
      <c r="BK2811" s="184"/>
      <c r="BN2811" s="184"/>
      <c r="BO2811" s="184"/>
      <c r="BR2811" s="184"/>
      <c r="BS2811" s="184"/>
      <c r="BV2811" s="184"/>
      <c r="BW2811" s="184"/>
      <c r="BZ2811" s="184"/>
      <c r="CA2811" s="184"/>
      <c r="CD2811" s="184"/>
      <c r="CE2811" s="184"/>
      <c r="CL2811" s="183"/>
      <c r="CP2811" s="183"/>
      <c r="CT2811" s="71"/>
    </row>
    <row r="2812" spans="6:98">
      <c r="F2812" s="183"/>
      <c r="S2812" s="184"/>
      <c r="T2812" s="184"/>
      <c r="U2812" s="184"/>
      <c r="V2812" s="184"/>
      <c r="W2812" s="184"/>
      <c r="X2812" s="184"/>
      <c r="Y2812" s="184"/>
      <c r="Z2812" s="184"/>
      <c r="AA2812" s="184"/>
      <c r="AB2812" s="184"/>
      <c r="AC2812" s="184"/>
      <c r="AD2812" s="184"/>
      <c r="AH2812" s="184"/>
      <c r="AI2812" s="184"/>
      <c r="AL2812" s="184"/>
      <c r="AM2812" s="184"/>
      <c r="AP2812" s="184"/>
      <c r="AQ2812" s="184"/>
      <c r="AT2812" s="184"/>
      <c r="AU2812" s="184"/>
      <c r="AX2812" s="184"/>
      <c r="AY2812" s="184"/>
      <c r="BB2812" s="184"/>
      <c r="BC2812" s="184"/>
      <c r="BF2812" s="184"/>
      <c r="BG2812" s="184"/>
      <c r="BJ2812" s="184"/>
      <c r="BK2812" s="184"/>
      <c r="BN2812" s="184"/>
      <c r="BO2812" s="184"/>
      <c r="BR2812" s="184"/>
      <c r="BS2812" s="184"/>
      <c r="BV2812" s="184"/>
      <c r="BW2812" s="184"/>
      <c r="BZ2812" s="184"/>
      <c r="CA2812" s="184"/>
      <c r="CD2812" s="184"/>
      <c r="CE2812" s="184"/>
      <c r="CL2812" s="183"/>
      <c r="CP2812" s="183"/>
      <c r="CT2812" s="71"/>
    </row>
    <row r="2813" spans="6:98">
      <c r="F2813" s="183"/>
      <c r="S2813" s="184"/>
      <c r="T2813" s="184"/>
      <c r="U2813" s="184"/>
      <c r="V2813" s="184"/>
      <c r="W2813" s="184"/>
      <c r="X2813" s="184"/>
      <c r="Y2813" s="184"/>
      <c r="Z2813" s="184"/>
      <c r="AA2813" s="184"/>
      <c r="AB2813" s="184"/>
      <c r="AC2813" s="184"/>
      <c r="AD2813" s="184"/>
      <c r="AH2813" s="184"/>
      <c r="AI2813" s="184"/>
      <c r="AL2813" s="184"/>
      <c r="AM2813" s="184"/>
      <c r="AP2813" s="184"/>
      <c r="AQ2813" s="184"/>
      <c r="AT2813" s="184"/>
      <c r="AU2813" s="184"/>
      <c r="AX2813" s="184"/>
      <c r="AY2813" s="184"/>
      <c r="BB2813" s="184"/>
      <c r="BC2813" s="184"/>
      <c r="BF2813" s="184"/>
      <c r="BG2813" s="184"/>
      <c r="BJ2813" s="184"/>
      <c r="BK2813" s="184"/>
      <c r="BN2813" s="184"/>
      <c r="BO2813" s="184"/>
      <c r="BR2813" s="184"/>
      <c r="BS2813" s="184"/>
      <c r="BV2813" s="184"/>
      <c r="BW2813" s="184"/>
      <c r="BZ2813" s="184"/>
      <c r="CA2813" s="184"/>
      <c r="CD2813" s="184"/>
      <c r="CE2813" s="184"/>
      <c r="CL2813" s="183"/>
      <c r="CP2813" s="183"/>
      <c r="CT2813" s="71"/>
    </row>
    <row r="2814" spans="6:98">
      <c r="F2814" s="183"/>
      <c r="S2814" s="184"/>
      <c r="T2814" s="184"/>
      <c r="U2814" s="184"/>
      <c r="V2814" s="184"/>
      <c r="W2814" s="184"/>
      <c r="X2814" s="184"/>
      <c r="Y2814" s="184"/>
      <c r="Z2814" s="184"/>
      <c r="AA2814" s="184"/>
      <c r="AB2814" s="184"/>
      <c r="AC2814" s="184"/>
      <c r="AD2814" s="184"/>
      <c r="AH2814" s="184"/>
      <c r="AI2814" s="184"/>
      <c r="AL2814" s="184"/>
      <c r="AM2814" s="184"/>
      <c r="AP2814" s="184"/>
      <c r="AQ2814" s="184"/>
      <c r="AT2814" s="184"/>
      <c r="AU2814" s="184"/>
      <c r="AX2814" s="184"/>
      <c r="AY2814" s="184"/>
      <c r="BB2814" s="184"/>
      <c r="BC2814" s="184"/>
      <c r="BF2814" s="184"/>
      <c r="BG2814" s="184"/>
      <c r="BJ2814" s="184"/>
      <c r="BK2814" s="184"/>
      <c r="BN2814" s="184"/>
      <c r="BO2814" s="184"/>
      <c r="BR2814" s="184"/>
      <c r="BS2814" s="184"/>
      <c r="BV2814" s="184"/>
      <c r="BW2814" s="184"/>
      <c r="BZ2814" s="184"/>
      <c r="CA2814" s="184"/>
      <c r="CD2814" s="184"/>
      <c r="CE2814" s="184"/>
      <c r="CL2814" s="183"/>
      <c r="CP2814" s="183"/>
      <c r="CT2814" s="71"/>
    </row>
    <row r="2815" spans="6:98">
      <c r="F2815" s="183"/>
      <c r="S2815" s="184"/>
      <c r="T2815" s="184"/>
      <c r="U2815" s="184"/>
      <c r="V2815" s="184"/>
      <c r="W2815" s="184"/>
      <c r="X2815" s="184"/>
      <c r="Y2815" s="184"/>
      <c r="Z2815" s="184"/>
      <c r="AA2815" s="184"/>
      <c r="AB2815" s="184"/>
      <c r="AC2815" s="184"/>
      <c r="AD2815" s="184"/>
      <c r="AH2815" s="184"/>
      <c r="AI2815" s="184"/>
      <c r="AL2815" s="184"/>
      <c r="AM2815" s="184"/>
      <c r="AP2815" s="184"/>
      <c r="AQ2815" s="184"/>
      <c r="AT2815" s="184"/>
      <c r="AU2815" s="184"/>
      <c r="AX2815" s="184"/>
      <c r="AY2815" s="184"/>
      <c r="BB2815" s="184"/>
      <c r="BC2815" s="184"/>
      <c r="BF2815" s="184"/>
      <c r="BG2815" s="184"/>
      <c r="BJ2815" s="184"/>
      <c r="BK2815" s="184"/>
      <c r="BN2815" s="184"/>
      <c r="BO2815" s="184"/>
      <c r="BR2815" s="184"/>
      <c r="BS2815" s="184"/>
      <c r="BV2815" s="184"/>
      <c r="BW2815" s="184"/>
      <c r="BZ2815" s="184"/>
      <c r="CA2815" s="184"/>
      <c r="CD2815" s="184"/>
      <c r="CE2815" s="184"/>
      <c r="CL2815" s="183"/>
      <c r="CP2815" s="183"/>
      <c r="CT2815" s="71"/>
    </row>
    <row r="2816" spans="6:98">
      <c r="F2816" s="183"/>
      <c r="S2816" s="184"/>
      <c r="T2816" s="184"/>
      <c r="U2816" s="184"/>
      <c r="V2816" s="184"/>
      <c r="W2816" s="184"/>
      <c r="X2816" s="184"/>
      <c r="Y2816" s="184"/>
      <c r="Z2816" s="184"/>
      <c r="AA2816" s="184"/>
      <c r="AB2816" s="184"/>
      <c r="AC2816" s="184"/>
      <c r="AD2816" s="184"/>
      <c r="AH2816" s="184"/>
      <c r="AI2816" s="184"/>
      <c r="AL2816" s="184"/>
      <c r="AM2816" s="184"/>
      <c r="AP2816" s="184"/>
      <c r="AQ2816" s="184"/>
      <c r="AT2816" s="184"/>
      <c r="AU2816" s="184"/>
      <c r="AX2816" s="184"/>
      <c r="AY2816" s="184"/>
      <c r="BB2816" s="184"/>
      <c r="BC2816" s="184"/>
      <c r="BF2816" s="184"/>
      <c r="BG2816" s="184"/>
      <c r="BJ2816" s="184"/>
      <c r="BK2816" s="184"/>
      <c r="BN2816" s="184"/>
      <c r="BO2816" s="184"/>
      <c r="BR2816" s="184"/>
      <c r="BS2816" s="184"/>
      <c r="BV2816" s="184"/>
      <c r="BW2816" s="184"/>
      <c r="BZ2816" s="184"/>
      <c r="CA2816" s="184"/>
      <c r="CD2816" s="184"/>
      <c r="CE2816" s="184"/>
      <c r="CL2816" s="183"/>
      <c r="CP2816" s="183"/>
      <c r="CT2816" s="71"/>
    </row>
    <row r="2817" spans="6:98">
      <c r="F2817" s="183"/>
      <c r="S2817" s="184"/>
      <c r="T2817" s="184"/>
      <c r="U2817" s="184"/>
      <c r="V2817" s="184"/>
      <c r="W2817" s="184"/>
      <c r="X2817" s="184"/>
      <c r="Y2817" s="184"/>
      <c r="Z2817" s="184"/>
      <c r="AA2817" s="184"/>
      <c r="AB2817" s="184"/>
      <c r="AC2817" s="184"/>
      <c r="AD2817" s="184"/>
      <c r="AH2817" s="184"/>
      <c r="AI2817" s="184"/>
      <c r="AL2817" s="184"/>
      <c r="AM2817" s="184"/>
      <c r="AP2817" s="184"/>
      <c r="AQ2817" s="184"/>
      <c r="AT2817" s="184"/>
      <c r="AU2817" s="184"/>
      <c r="AX2817" s="184"/>
      <c r="AY2817" s="184"/>
      <c r="BB2817" s="184"/>
      <c r="BC2817" s="184"/>
      <c r="BF2817" s="184"/>
      <c r="BG2817" s="184"/>
      <c r="BJ2817" s="184"/>
      <c r="BK2817" s="184"/>
      <c r="BN2817" s="184"/>
      <c r="BO2817" s="184"/>
      <c r="BR2817" s="184"/>
      <c r="BS2817" s="184"/>
      <c r="BV2817" s="184"/>
      <c r="BW2817" s="184"/>
      <c r="BZ2817" s="184"/>
      <c r="CA2817" s="184"/>
      <c r="CD2817" s="184"/>
      <c r="CE2817" s="184"/>
      <c r="CL2817" s="183"/>
      <c r="CP2817" s="183"/>
      <c r="CT2817" s="71"/>
    </row>
    <row r="2818" spans="6:98">
      <c r="F2818" s="183"/>
      <c r="S2818" s="184"/>
      <c r="T2818" s="184"/>
      <c r="U2818" s="184"/>
      <c r="V2818" s="184"/>
      <c r="W2818" s="184"/>
      <c r="X2818" s="184"/>
      <c r="Y2818" s="184"/>
      <c r="Z2818" s="184"/>
      <c r="AA2818" s="184"/>
      <c r="AB2818" s="184"/>
      <c r="AC2818" s="184"/>
      <c r="AD2818" s="184"/>
      <c r="AH2818" s="184"/>
      <c r="AI2818" s="184"/>
      <c r="AL2818" s="184"/>
      <c r="AM2818" s="184"/>
      <c r="AP2818" s="184"/>
      <c r="AQ2818" s="184"/>
      <c r="AT2818" s="184"/>
      <c r="AU2818" s="184"/>
      <c r="AX2818" s="184"/>
      <c r="AY2818" s="184"/>
      <c r="BB2818" s="184"/>
      <c r="BC2818" s="184"/>
      <c r="BF2818" s="184"/>
      <c r="BG2818" s="184"/>
      <c r="BJ2818" s="184"/>
      <c r="BK2818" s="184"/>
      <c r="BN2818" s="184"/>
      <c r="BO2818" s="184"/>
      <c r="BR2818" s="184"/>
      <c r="BS2818" s="184"/>
      <c r="BV2818" s="184"/>
      <c r="BW2818" s="184"/>
      <c r="BZ2818" s="184"/>
      <c r="CA2818" s="184"/>
      <c r="CD2818" s="184"/>
      <c r="CE2818" s="184"/>
      <c r="CL2818" s="183"/>
      <c r="CP2818" s="183"/>
      <c r="CT2818" s="71"/>
    </row>
    <row r="2819" spans="6:98">
      <c r="F2819" s="183"/>
      <c r="S2819" s="184"/>
      <c r="T2819" s="184"/>
      <c r="U2819" s="184"/>
      <c r="V2819" s="184"/>
      <c r="W2819" s="184"/>
      <c r="X2819" s="184"/>
      <c r="Y2819" s="184"/>
      <c r="Z2819" s="184"/>
      <c r="AA2819" s="184"/>
      <c r="AB2819" s="184"/>
      <c r="AC2819" s="184"/>
      <c r="AD2819" s="184"/>
      <c r="AH2819" s="184"/>
      <c r="AI2819" s="184"/>
      <c r="AL2819" s="184"/>
      <c r="AM2819" s="184"/>
      <c r="AP2819" s="184"/>
      <c r="AQ2819" s="184"/>
      <c r="AT2819" s="184"/>
      <c r="AU2819" s="184"/>
      <c r="AX2819" s="184"/>
      <c r="AY2819" s="184"/>
      <c r="BB2819" s="184"/>
      <c r="BC2819" s="184"/>
      <c r="BF2819" s="184"/>
      <c r="BG2819" s="184"/>
      <c r="BJ2819" s="184"/>
      <c r="BK2819" s="184"/>
      <c r="BN2819" s="184"/>
      <c r="BO2819" s="184"/>
      <c r="BR2819" s="184"/>
      <c r="BS2819" s="184"/>
      <c r="BV2819" s="184"/>
      <c r="BW2819" s="184"/>
      <c r="BZ2819" s="184"/>
      <c r="CA2819" s="184"/>
      <c r="CD2819" s="184"/>
      <c r="CE2819" s="184"/>
      <c r="CL2819" s="183"/>
      <c r="CP2819" s="183"/>
      <c r="CT2819" s="71"/>
    </row>
    <row r="2820" spans="6:98">
      <c r="F2820" s="183"/>
      <c r="S2820" s="184"/>
      <c r="T2820" s="184"/>
      <c r="U2820" s="184"/>
      <c r="V2820" s="184"/>
      <c r="W2820" s="184"/>
      <c r="X2820" s="184"/>
      <c r="Y2820" s="184"/>
      <c r="Z2820" s="184"/>
      <c r="AA2820" s="184"/>
      <c r="AB2820" s="184"/>
      <c r="AC2820" s="184"/>
      <c r="AD2820" s="184"/>
      <c r="AH2820" s="184"/>
      <c r="AI2820" s="184"/>
      <c r="AL2820" s="184"/>
      <c r="AM2820" s="184"/>
      <c r="AP2820" s="184"/>
      <c r="AQ2820" s="184"/>
      <c r="AT2820" s="184"/>
      <c r="AU2820" s="184"/>
      <c r="AX2820" s="184"/>
      <c r="AY2820" s="184"/>
      <c r="BB2820" s="184"/>
      <c r="BC2820" s="184"/>
      <c r="BF2820" s="184"/>
      <c r="BG2820" s="184"/>
      <c r="BJ2820" s="184"/>
      <c r="BK2820" s="184"/>
      <c r="BN2820" s="184"/>
      <c r="BO2820" s="184"/>
      <c r="BR2820" s="184"/>
      <c r="BS2820" s="184"/>
      <c r="BV2820" s="184"/>
      <c r="BW2820" s="184"/>
      <c r="BZ2820" s="184"/>
      <c r="CA2820" s="184"/>
      <c r="CD2820" s="184"/>
      <c r="CE2820" s="184"/>
      <c r="CL2820" s="183"/>
      <c r="CP2820" s="183"/>
      <c r="CT2820" s="71"/>
    </row>
    <row r="2821" spans="6:98">
      <c r="F2821" s="183"/>
      <c r="S2821" s="184"/>
      <c r="T2821" s="184"/>
      <c r="U2821" s="184"/>
      <c r="V2821" s="184"/>
      <c r="W2821" s="184"/>
      <c r="X2821" s="184"/>
      <c r="Y2821" s="184"/>
      <c r="Z2821" s="184"/>
      <c r="AA2821" s="184"/>
      <c r="AB2821" s="184"/>
      <c r="AC2821" s="184"/>
      <c r="AD2821" s="184"/>
      <c r="AH2821" s="184"/>
      <c r="AI2821" s="184"/>
      <c r="AL2821" s="184"/>
      <c r="AM2821" s="184"/>
      <c r="AP2821" s="184"/>
      <c r="AQ2821" s="184"/>
      <c r="AT2821" s="184"/>
      <c r="AU2821" s="184"/>
      <c r="AX2821" s="184"/>
      <c r="AY2821" s="184"/>
      <c r="BB2821" s="184"/>
      <c r="BC2821" s="184"/>
      <c r="BF2821" s="184"/>
      <c r="BG2821" s="184"/>
      <c r="BJ2821" s="184"/>
      <c r="BK2821" s="184"/>
      <c r="BN2821" s="184"/>
      <c r="BO2821" s="184"/>
      <c r="BR2821" s="184"/>
      <c r="BS2821" s="184"/>
      <c r="BV2821" s="184"/>
      <c r="BW2821" s="184"/>
      <c r="BZ2821" s="184"/>
      <c r="CA2821" s="184"/>
      <c r="CD2821" s="184"/>
      <c r="CE2821" s="184"/>
      <c r="CL2821" s="183"/>
      <c r="CP2821" s="183"/>
      <c r="CT2821" s="71"/>
    </row>
    <row r="2822" spans="6:98">
      <c r="F2822" s="183"/>
      <c r="S2822" s="184"/>
      <c r="T2822" s="184"/>
      <c r="U2822" s="184"/>
      <c r="V2822" s="184"/>
      <c r="W2822" s="184"/>
      <c r="X2822" s="184"/>
      <c r="Y2822" s="184"/>
      <c r="Z2822" s="184"/>
      <c r="AA2822" s="184"/>
      <c r="AB2822" s="184"/>
      <c r="AC2822" s="184"/>
      <c r="AD2822" s="184"/>
      <c r="AH2822" s="184"/>
      <c r="AI2822" s="184"/>
      <c r="AL2822" s="184"/>
      <c r="AM2822" s="184"/>
      <c r="AP2822" s="184"/>
      <c r="AQ2822" s="184"/>
      <c r="AT2822" s="184"/>
      <c r="AU2822" s="184"/>
      <c r="AX2822" s="184"/>
      <c r="AY2822" s="184"/>
      <c r="BB2822" s="184"/>
      <c r="BC2822" s="184"/>
      <c r="BF2822" s="184"/>
      <c r="BG2822" s="184"/>
      <c r="BJ2822" s="184"/>
      <c r="BK2822" s="184"/>
      <c r="BN2822" s="184"/>
      <c r="BO2822" s="184"/>
      <c r="BR2822" s="184"/>
      <c r="BS2822" s="184"/>
      <c r="BV2822" s="184"/>
      <c r="BW2822" s="184"/>
      <c r="BZ2822" s="184"/>
      <c r="CA2822" s="184"/>
      <c r="CD2822" s="184"/>
      <c r="CE2822" s="184"/>
      <c r="CL2822" s="183"/>
      <c r="CP2822" s="183"/>
      <c r="CT2822" s="71"/>
    </row>
    <row r="2823" spans="6:98">
      <c r="F2823" s="183"/>
      <c r="S2823" s="184"/>
      <c r="T2823" s="184"/>
      <c r="U2823" s="184"/>
      <c r="V2823" s="184"/>
      <c r="W2823" s="184"/>
      <c r="X2823" s="184"/>
      <c r="Y2823" s="184"/>
      <c r="Z2823" s="184"/>
      <c r="AA2823" s="184"/>
      <c r="AB2823" s="184"/>
      <c r="AC2823" s="184"/>
      <c r="AD2823" s="184"/>
      <c r="AH2823" s="184"/>
      <c r="AI2823" s="184"/>
      <c r="AL2823" s="184"/>
      <c r="AM2823" s="184"/>
      <c r="AP2823" s="184"/>
      <c r="AQ2823" s="184"/>
      <c r="AT2823" s="184"/>
      <c r="AU2823" s="184"/>
      <c r="AX2823" s="184"/>
      <c r="AY2823" s="184"/>
      <c r="BB2823" s="184"/>
      <c r="BC2823" s="184"/>
      <c r="BF2823" s="184"/>
      <c r="BG2823" s="184"/>
      <c r="BJ2823" s="184"/>
      <c r="BK2823" s="184"/>
      <c r="BN2823" s="184"/>
      <c r="BO2823" s="184"/>
      <c r="BR2823" s="184"/>
      <c r="BS2823" s="184"/>
      <c r="BV2823" s="184"/>
      <c r="BW2823" s="184"/>
      <c r="BZ2823" s="184"/>
      <c r="CA2823" s="184"/>
      <c r="CD2823" s="184"/>
      <c r="CE2823" s="184"/>
      <c r="CL2823" s="183"/>
      <c r="CP2823" s="183"/>
      <c r="CT2823" s="71"/>
    </row>
    <row r="2824" spans="6:98">
      <c r="F2824" s="183"/>
      <c r="S2824" s="184"/>
      <c r="T2824" s="184"/>
      <c r="U2824" s="184"/>
      <c r="V2824" s="184"/>
      <c r="W2824" s="184"/>
      <c r="X2824" s="184"/>
      <c r="Y2824" s="184"/>
      <c r="Z2824" s="184"/>
      <c r="AA2824" s="184"/>
      <c r="AB2824" s="184"/>
      <c r="AC2824" s="184"/>
      <c r="AD2824" s="184"/>
      <c r="AH2824" s="184"/>
      <c r="AI2824" s="184"/>
      <c r="AL2824" s="184"/>
      <c r="AM2824" s="184"/>
      <c r="AP2824" s="184"/>
      <c r="AQ2824" s="184"/>
      <c r="AT2824" s="184"/>
      <c r="AU2824" s="184"/>
      <c r="AX2824" s="184"/>
      <c r="AY2824" s="184"/>
      <c r="BB2824" s="184"/>
      <c r="BC2824" s="184"/>
      <c r="BF2824" s="184"/>
      <c r="BG2824" s="184"/>
      <c r="BJ2824" s="184"/>
      <c r="BK2824" s="184"/>
      <c r="BN2824" s="184"/>
      <c r="BO2824" s="184"/>
      <c r="BR2824" s="184"/>
      <c r="BS2824" s="184"/>
      <c r="BV2824" s="184"/>
      <c r="BW2824" s="184"/>
      <c r="BZ2824" s="184"/>
      <c r="CA2824" s="184"/>
      <c r="CD2824" s="184"/>
      <c r="CE2824" s="184"/>
      <c r="CL2824" s="183"/>
      <c r="CP2824" s="183"/>
      <c r="CT2824" s="71"/>
    </row>
    <row r="2825" spans="6:98">
      <c r="F2825" s="183"/>
      <c r="S2825" s="184"/>
      <c r="T2825" s="184"/>
      <c r="U2825" s="184"/>
      <c r="V2825" s="184"/>
      <c r="W2825" s="184"/>
      <c r="X2825" s="184"/>
      <c r="Y2825" s="184"/>
      <c r="Z2825" s="184"/>
      <c r="AA2825" s="184"/>
      <c r="AB2825" s="184"/>
      <c r="AC2825" s="184"/>
      <c r="AD2825" s="184"/>
      <c r="AH2825" s="184"/>
      <c r="AI2825" s="184"/>
      <c r="AL2825" s="184"/>
      <c r="AM2825" s="184"/>
      <c r="AP2825" s="184"/>
      <c r="AQ2825" s="184"/>
      <c r="AT2825" s="184"/>
      <c r="AU2825" s="184"/>
      <c r="AX2825" s="184"/>
      <c r="AY2825" s="184"/>
      <c r="BB2825" s="184"/>
      <c r="BC2825" s="184"/>
      <c r="BF2825" s="184"/>
      <c r="BG2825" s="184"/>
      <c r="BJ2825" s="184"/>
      <c r="BK2825" s="184"/>
      <c r="BN2825" s="184"/>
      <c r="BO2825" s="184"/>
      <c r="BR2825" s="184"/>
      <c r="BS2825" s="184"/>
      <c r="BV2825" s="184"/>
      <c r="BW2825" s="184"/>
      <c r="BZ2825" s="184"/>
      <c r="CA2825" s="184"/>
      <c r="CD2825" s="184"/>
      <c r="CE2825" s="184"/>
      <c r="CL2825" s="183"/>
      <c r="CP2825" s="183"/>
      <c r="CT2825" s="71"/>
    </row>
    <row r="2826" spans="6:98">
      <c r="F2826" s="183"/>
      <c r="S2826" s="184"/>
      <c r="T2826" s="184"/>
      <c r="U2826" s="184"/>
      <c r="V2826" s="184"/>
      <c r="W2826" s="184"/>
      <c r="X2826" s="184"/>
      <c r="Y2826" s="184"/>
      <c r="Z2826" s="184"/>
      <c r="AA2826" s="184"/>
      <c r="AB2826" s="184"/>
      <c r="AC2826" s="184"/>
      <c r="AD2826" s="184"/>
      <c r="AH2826" s="184"/>
      <c r="AI2826" s="184"/>
      <c r="AL2826" s="184"/>
      <c r="AM2826" s="184"/>
      <c r="AP2826" s="184"/>
      <c r="AQ2826" s="184"/>
      <c r="AT2826" s="184"/>
      <c r="AU2826" s="184"/>
      <c r="AX2826" s="184"/>
      <c r="AY2826" s="184"/>
      <c r="BB2826" s="184"/>
      <c r="BC2826" s="184"/>
      <c r="BF2826" s="184"/>
      <c r="BG2826" s="184"/>
      <c r="BJ2826" s="184"/>
      <c r="BK2826" s="184"/>
      <c r="BN2826" s="184"/>
      <c r="BO2826" s="184"/>
      <c r="BR2826" s="184"/>
      <c r="BS2826" s="184"/>
      <c r="BV2826" s="184"/>
      <c r="BW2826" s="184"/>
      <c r="BZ2826" s="184"/>
      <c r="CA2826" s="184"/>
      <c r="CD2826" s="184"/>
      <c r="CE2826" s="184"/>
      <c r="CL2826" s="183"/>
      <c r="CP2826" s="183"/>
      <c r="CT2826" s="71"/>
    </row>
    <row r="2827" spans="6:98">
      <c r="F2827" s="183"/>
      <c r="S2827" s="184"/>
      <c r="T2827" s="184"/>
      <c r="U2827" s="184"/>
      <c r="V2827" s="184"/>
      <c r="W2827" s="184"/>
      <c r="X2827" s="184"/>
      <c r="Y2827" s="184"/>
      <c r="Z2827" s="184"/>
      <c r="AA2827" s="184"/>
      <c r="AB2827" s="184"/>
      <c r="AC2827" s="184"/>
      <c r="AD2827" s="184"/>
      <c r="AH2827" s="184"/>
      <c r="AI2827" s="184"/>
      <c r="AL2827" s="184"/>
      <c r="AM2827" s="184"/>
      <c r="AP2827" s="184"/>
      <c r="AQ2827" s="184"/>
      <c r="AT2827" s="184"/>
      <c r="AU2827" s="184"/>
      <c r="AX2827" s="184"/>
      <c r="AY2827" s="184"/>
      <c r="BB2827" s="184"/>
      <c r="BC2827" s="184"/>
      <c r="BF2827" s="184"/>
      <c r="BG2827" s="184"/>
      <c r="BJ2827" s="184"/>
      <c r="BK2827" s="184"/>
      <c r="BN2827" s="184"/>
      <c r="BO2827" s="184"/>
      <c r="BR2827" s="184"/>
      <c r="BS2827" s="184"/>
      <c r="BV2827" s="184"/>
      <c r="BW2827" s="184"/>
      <c r="BZ2827" s="184"/>
      <c r="CA2827" s="184"/>
      <c r="CD2827" s="184"/>
      <c r="CE2827" s="184"/>
      <c r="CL2827" s="183"/>
      <c r="CP2827" s="183"/>
      <c r="CT2827" s="71"/>
    </row>
    <row r="2828" spans="6:98">
      <c r="F2828" s="183"/>
      <c r="S2828" s="184"/>
      <c r="T2828" s="184"/>
      <c r="U2828" s="184"/>
      <c r="V2828" s="184"/>
      <c r="W2828" s="184"/>
      <c r="X2828" s="184"/>
      <c r="Y2828" s="184"/>
      <c r="Z2828" s="184"/>
      <c r="AA2828" s="184"/>
      <c r="AB2828" s="184"/>
      <c r="AC2828" s="184"/>
      <c r="AD2828" s="184"/>
      <c r="AH2828" s="184"/>
      <c r="AI2828" s="184"/>
      <c r="AL2828" s="184"/>
      <c r="AM2828" s="184"/>
      <c r="AP2828" s="184"/>
      <c r="AQ2828" s="184"/>
      <c r="AT2828" s="184"/>
      <c r="AU2828" s="184"/>
      <c r="AX2828" s="184"/>
      <c r="AY2828" s="184"/>
      <c r="BB2828" s="184"/>
      <c r="BC2828" s="184"/>
      <c r="BF2828" s="184"/>
      <c r="BG2828" s="184"/>
      <c r="BJ2828" s="184"/>
      <c r="BK2828" s="184"/>
      <c r="BN2828" s="184"/>
      <c r="BO2828" s="184"/>
      <c r="BR2828" s="184"/>
      <c r="BS2828" s="184"/>
      <c r="BV2828" s="184"/>
      <c r="BW2828" s="184"/>
      <c r="BZ2828" s="184"/>
      <c r="CA2828" s="184"/>
      <c r="CD2828" s="184"/>
      <c r="CE2828" s="184"/>
      <c r="CL2828" s="183"/>
      <c r="CP2828" s="183"/>
      <c r="CT2828" s="71"/>
    </row>
    <row r="2829" spans="6:98">
      <c r="F2829" s="183"/>
      <c r="S2829" s="184"/>
      <c r="T2829" s="184"/>
      <c r="U2829" s="184"/>
      <c r="V2829" s="184"/>
      <c r="W2829" s="184"/>
      <c r="X2829" s="184"/>
      <c r="Y2829" s="184"/>
      <c r="Z2829" s="184"/>
      <c r="AA2829" s="184"/>
      <c r="AB2829" s="184"/>
      <c r="AC2829" s="184"/>
      <c r="AD2829" s="184"/>
      <c r="AH2829" s="184"/>
      <c r="AI2829" s="184"/>
      <c r="AL2829" s="184"/>
      <c r="AM2829" s="184"/>
      <c r="AP2829" s="184"/>
      <c r="AQ2829" s="184"/>
      <c r="AT2829" s="184"/>
      <c r="AU2829" s="184"/>
      <c r="AX2829" s="184"/>
      <c r="AY2829" s="184"/>
      <c r="BB2829" s="184"/>
      <c r="BC2829" s="184"/>
      <c r="BF2829" s="184"/>
      <c r="BG2829" s="184"/>
      <c r="BJ2829" s="184"/>
      <c r="BK2829" s="184"/>
      <c r="BN2829" s="184"/>
      <c r="BO2829" s="184"/>
      <c r="BR2829" s="184"/>
      <c r="BS2829" s="184"/>
      <c r="BV2829" s="184"/>
      <c r="BW2829" s="184"/>
      <c r="BZ2829" s="184"/>
      <c r="CA2829" s="184"/>
      <c r="CD2829" s="184"/>
      <c r="CE2829" s="184"/>
      <c r="CL2829" s="183"/>
      <c r="CP2829" s="183"/>
      <c r="CT2829" s="71"/>
    </row>
    <row r="2830" spans="6:98">
      <c r="F2830" s="183"/>
      <c r="S2830" s="184"/>
      <c r="T2830" s="184"/>
      <c r="U2830" s="184"/>
      <c r="V2830" s="184"/>
      <c r="W2830" s="184"/>
      <c r="X2830" s="184"/>
      <c r="Y2830" s="184"/>
      <c r="Z2830" s="184"/>
      <c r="AA2830" s="184"/>
      <c r="AB2830" s="184"/>
      <c r="AC2830" s="184"/>
      <c r="AD2830" s="184"/>
      <c r="AH2830" s="184"/>
      <c r="AI2830" s="184"/>
      <c r="AL2830" s="184"/>
      <c r="AM2830" s="184"/>
      <c r="AP2830" s="184"/>
      <c r="AQ2830" s="184"/>
      <c r="AT2830" s="184"/>
      <c r="AU2830" s="184"/>
      <c r="AX2830" s="184"/>
      <c r="AY2830" s="184"/>
      <c r="BB2830" s="184"/>
      <c r="BC2830" s="184"/>
      <c r="BF2830" s="184"/>
      <c r="BG2830" s="184"/>
      <c r="BJ2830" s="184"/>
      <c r="BK2830" s="184"/>
      <c r="BN2830" s="184"/>
      <c r="BO2830" s="184"/>
      <c r="BR2830" s="184"/>
      <c r="BS2830" s="184"/>
      <c r="BV2830" s="184"/>
      <c r="BW2830" s="184"/>
      <c r="BZ2830" s="184"/>
      <c r="CA2830" s="184"/>
      <c r="CD2830" s="184"/>
      <c r="CE2830" s="184"/>
      <c r="CL2830" s="183"/>
      <c r="CP2830" s="183"/>
      <c r="CT2830" s="71"/>
    </row>
    <row r="2831" spans="6:98">
      <c r="F2831" s="183"/>
      <c r="S2831" s="184"/>
      <c r="T2831" s="184"/>
      <c r="U2831" s="184"/>
      <c r="V2831" s="184"/>
      <c r="W2831" s="184"/>
      <c r="X2831" s="184"/>
      <c r="Y2831" s="184"/>
      <c r="Z2831" s="184"/>
      <c r="AA2831" s="184"/>
      <c r="AB2831" s="184"/>
      <c r="AC2831" s="184"/>
      <c r="AD2831" s="184"/>
      <c r="AH2831" s="184"/>
      <c r="AI2831" s="184"/>
      <c r="AL2831" s="184"/>
      <c r="AM2831" s="184"/>
      <c r="AP2831" s="184"/>
      <c r="AQ2831" s="184"/>
      <c r="AT2831" s="184"/>
      <c r="AU2831" s="184"/>
      <c r="AX2831" s="184"/>
      <c r="AY2831" s="184"/>
      <c r="BB2831" s="184"/>
      <c r="BC2831" s="184"/>
      <c r="BF2831" s="184"/>
      <c r="BG2831" s="184"/>
      <c r="BJ2831" s="184"/>
      <c r="BK2831" s="184"/>
      <c r="BN2831" s="184"/>
      <c r="BO2831" s="184"/>
      <c r="BR2831" s="184"/>
      <c r="BS2831" s="184"/>
      <c r="BV2831" s="184"/>
      <c r="BW2831" s="184"/>
      <c r="BZ2831" s="184"/>
      <c r="CA2831" s="184"/>
      <c r="CD2831" s="184"/>
      <c r="CE2831" s="184"/>
      <c r="CL2831" s="183"/>
      <c r="CP2831" s="183"/>
      <c r="CT2831" s="71"/>
    </row>
    <row r="2832" spans="6:98">
      <c r="F2832" s="183"/>
      <c r="S2832" s="184"/>
      <c r="T2832" s="184"/>
      <c r="U2832" s="184"/>
      <c r="V2832" s="184"/>
      <c r="W2832" s="184"/>
      <c r="X2832" s="184"/>
      <c r="Y2832" s="184"/>
      <c r="Z2832" s="184"/>
      <c r="AA2832" s="184"/>
      <c r="AB2832" s="184"/>
      <c r="AC2832" s="184"/>
      <c r="AD2832" s="184"/>
      <c r="AH2832" s="184"/>
      <c r="AI2832" s="184"/>
      <c r="AL2832" s="184"/>
      <c r="AM2832" s="184"/>
      <c r="AP2832" s="184"/>
      <c r="AQ2832" s="184"/>
      <c r="AT2832" s="184"/>
      <c r="AU2832" s="184"/>
      <c r="AX2832" s="184"/>
      <c r="AY2832" s="184"/>
      <c r="BB2832" s="184"/>
      <c r="BC2832" s="184"/>
      <c r="BF2832" s="184"/>
      <c r="BG2832" s="184"/>
      <c r="BJ2832" s="184"/>
      <c r="BK2832" s="184"/>
      <c r="BN2832" s="184"/>
      <c r="BO2832" s="184"/>
      <c r="BR2832" s="184"/>
      <c r="BS2832" s="184"/>
      <c r="BV2832" s="184"/>
      <c r="BW2832" s="184"/>
      <c r="BZ2832" s="184"/>
      <c r="CA2832" s="184"/>
      <c r="CD2832" s="184"/>
      <c r="CE2832" s="184"/>
      <c r="CL2832" s="183"/>
      <c r="CP2832" s="183"/>
      <c r="CT2832" s="71"/>
    </row>
    <row r="2833" spans="6:98">
      <c r="F2833" s="183"/>
      <c r="S2833" s="184"/>
      <c r="T2833" s="184"/>
      <c r="U2833" s="184"/>
      <c r="V2833" s="184"/>
      <c r="W2833" s="184"/>
      <c r="X2833" s="184"/>
      <c r="Y2833" s="184"/>
      <c r="Z2833" s="184"/>
      <c r="AA2833" s="184"/>
      <c r="AB2833" s="184"/>
      <c r="AC2833" s="184"/>
      <c r="AD2833" s="184"/>
      <c r="AH2833" s="184"/>
      <c r="AI2833" s="184"/>
      <c r="AL2833" s="184"/>
      <c r="AM2833" s="184"/>
      <c r="AP2833" s="184"/>
      <c r="AQ2833" s="184"/>
      <c r="AT2833" s="184"/>
      <c r="AU2833" s="184"/>
      <c r="AX2833" s="184"/>
      <c r="AY2833" s="184"/>
      <c r="BB2833" s="184"/>
      <c r="BC2833" s="184"/>
      <c r="BF2833" s="184"/>
      <c r="BG2833" s="184"/>
      <c r="BJ2833" s="184"/>
      <c r="BK2833" s="184"/>
      <c r="BN2833" s="184"/>
      <c r="BO2833" s="184"/>
      <c r="BR2833" s="184"/>
      <c r="BS2833" s="184"/>
      <c r="BV2833" s="184"/>
      <c r="BW2833" s="184"/>
      <c r="BZ2833" s="184"/>
      <c r="CA2833" s="184"/>
      <c r="CD2833" s="184"/>
      <c r="CE2833" s="184"/>
      <c r="CL2833" s="183"/>
      <c r="CP2833" s="183"/>
      <c r="CT2833" s="71"/>
    </row>
    <row r="2834" spans="6:98">
      <c r="F2834" s="183"/>
      <c r="S2834" s="184"/>
      <c r="T2834" s="184"/>
      <c r="U2834" s="184"/>
      <c r="V2834" s="184"/>
      <c r="W2834" s="184"/>
      <c r="X2834" s="184"/>
      <c r="Y2834" s="184"/>
      <c r="Z2834" s="184"/>
      <c r="AA2834" s="184"/>
      <c r="AB2834" s="184"/>
      <c r="AC2834" s="184"/>
      <c r="AD2834" s="184"/>
      <c r="AH2834" s="184"/>
      <c r="AI2834" s="184"/>
      <c r="AL2834" s="184"/>
      <c r="AM2834" s="184"/>
      <c r="AP2834" s="184"/>
      <c r="AQ2834" s="184"/>
      <c r="AT2834" s="184"/>
      <c r="AU2834" s="184"/>
      <c r="AX2834" s="184"/>
      <c r="AY2834" s="184"/>
      <c r="BB2834" s="184"/>
      <c r="BC2834" s="184"/>
      <c r="BF2834" s="184"/>
      <c r="BG2834" s="184"/>
      <c r="BJ2834" s="184"/>
      <c r="BK2834" s="184"/>
      <c r="BN2834" s="184"/>
      <c r="BO2834" s="184"/>
      <c r="BR2834" s="184"/>
      <c r="BS2834" s="184"/>
      <c r="BV2834" s="184"/>
      <c r="BW2834" s="184"/>
      <c r="BZ2834" s="184"/>
      <c r="CA2834" s="184"/>
      <c r="CD2834" s="184"/>
      <c r="CE2834" s="184"/>
      <c r="CL2834" s="183"/>
      <c r="CP2834" s="183"/>
      <c r="CT2834" s="71"/>
    </row>
    <row r="2835" spans="6:98">
      <c r="F2835" s="183"/>
      <c r="S2835" s="184"/>
      <c r="T2835" s="184"/>
      <c r="U2835" s="184"/>
      <c r="V2835" s="184"/>
      <c r="W2835" s="184"/>
      <c r="X2835" s="184"/>
      <c r="Y2835" s="184"/>
      <c r="Z2835" s="184"/>
      <c r="AA2835" s="184"/>
      <c r="AB2835" s="184"/>
      <c r="AC2835" s="184"/>
      <c r="AD2835" s="184"/>
      <c r="AH2835" s="184"/>
      <c r="AI2835" s="184"/>
      <c r="AL2835" s="184"/>
      <c r="AM2835" s="184"/>
      <c r="AP2835" s="184"/>
      <c r="AQ2835" s="184"/>
      <c r="AT2835" s="184"/>
      <c r="AU2835" s="184"/>
      <c r="AX2835" s="184"/>
      <c r="AY2835" s="184"/>
      <c r="BB2835" s="184"/>
      <c r="BC2835" s="184"/>
      <c r="BF2835" s="184"/>
      <c r="BG2835" s="184"/>
      <c r="BJ2835" s="184"/>
      <c r="BK2835" s="184"/>
      <c r="BN2835" s="184"/>
      <c r="BO2835" s="184"/>
      <c r="BR2835" s="184"/>
      <c r="BS2835" s="184"/>
      <c r="BV2835" s="184"/>
      <c r="BW2835" s="184"/>
      <c r="BZ2835" s="184"/>
      <c r="CA2835" s="184"/>
      <c r="CD2835" s="184"/>
      <c r="CE2835" s="184"/>
      <c r="CL2835" s="183"/>
      <c r="CP2835" s="183"/>
      <c r="CT2835" s="71"/>
    </row>
    <row r="2836" spans="6:98">
      <c r="F2836" s="183"/>
      <c r="S2836" s="184"/>
      <c r="T2836" s="184"/>
      <c r="U2836" s="184"/>
      <c r="V2836" s="184"/>
      <c r="W2836" s="184"/>
      <c r="X2836" s="184"/>
      <c r="Y2836" s="184"/>
      <c r="Z2836" s="184"/>
      <c r="AA2836" s="184"/>
      <c r="AB2836" s="184"/>
      <c r="AC2836" s="184"/>
      <c r="AD2836" s="184"/>
      <c r="AH2836" s="184"/>
      <c r="AI2836" s="184"/>
      <c r="AL2836" s="184"/>
      <c r="AM2836" s="184"/>
      <c r="AP2836" s="184"/>
      <c r="AQ2836" s="184"/>
      <c r="AT2836" s="184"/>
      <c r="AU2836" s="184"/>
      <c r="AX2836" s="184"/>
      <c r="AY2836" s="184"/>
      <c r="BB2836" s="184"/>
      <c r="BC2836" s="184"/>
      <c r="BF2836" s="184"/>
      <c r="BG2836" s="184"/>
      <c r="BJ2836" s="184"/>
      <c r="BK2836" s="184"/>
      <c r="BN2836" s="184"/>
      <c r="BO2836" s="184"/>
      <c r="BR2836" s="184"/>
      <c r="BS2836" s="184"/>
      <c r="BV2836" s="184"/>
      <c r="BW2836" s="184"/>
      <c r="BZ2836" s="184"/>
      <c r="CA2836" s="184"/>
      <c r="CD2836" s="184"/>
      <c r="CE2836" s="184"/>
      <c r="CL2836" s="183"/>
      <c r="CP2836" s="183"/>
      <c r="CT2836" s="71"/>
    </row>
    <row r="2837" spans="6:98">
      <c r="F2837" s="183"/>
      <c r="S2837" s="184"/>
      <c r="T2837" s="184"/>
      <c r="U2837" s="184"/>
      <c r="V2837" s="184"/>
      <c r="W2837" s="184"/>
      <c r="X2837" s="184"/>
      <c r="Y2837" s="184"/>
      <c r="Z2837" s="184"/>
      <c r="AA2837" s="184"/>
      <c r="AB2837" s="184"/>
      <c r="AC2837" s="184"/>
      <c r="AD2837" s="184"/>
      <c r="AH2837" s="184"/>
      <c r="AI2837" s="184"/>
      <c r="AL2837" s="184"/>
      <c r="AM2837" s="184"/>
      <c r="AP2837" s="184"/>
      <c r="AQ2837" s="184"/>
      <c r="AT2837" s="184"/>
      <c r="AU2837" s="184"/>
      <c r="AX2837" s="184"/>
      <c r="AY2837" s="184"/>
      <c r="BB2837" s="184"/>
      <c r="BC2837" s="184"/>
      <c r="BF2837" s="184"/>
      <c r="BG2837" s="184"/>
      <c r="BJ2837" s="184"/>
      <c r="BK2837" s="184"/>
      <c r="BN2837" s="184"/>
      <c r="BO2837" s="184"/>
      <c r="BR2837" s="184"/>
      <c r="BS2837" s="184"/>
      <c r="BV2837" s="184"/>
      <c r="BW2837" s="184"/>
      <c r="BZ2837" s="184"/>
      <c r="CA2837" s="184"/>
      <c r="CD2837" s="184"/>
      <c r="CE2837" s="184"/>
      <c r="CL2837" s="183"/>
      <c r="CP2837" s="183"/>
      <c r="CT2837" s="71"/>
    </row>
    <row r="2838" spans="6:98">
      <c r="F2838" s="183"/>
      <c r="S2838" s="184"/>
      <c r="T2838" s="184"/>
      <c r="U2838" s="184"/>
      <c r="V2838" s="184"/>
      <c r="W2838" s="184"/>
      <c r="X2838" s="184"/>
      <c r="Y2838" s="184"/>
      <c r="Z2838" s="184"/>
      <c r="AA2838" s="184"/>
      <c r="AB2838" s="184"/>
      <c r="AC2838" s="184"/>
      <c r="AD2838" s="184"/>
      <c r="AH2838" s="184"/>
      <c r="AI2838" s="184"/>
      <c r="AL2838" s="184"/>
      <c r="AM2838" s="184"/>
      <c r="AP2838" s="184"/>
      <c r="AQ2838" s="184"/>
      <c r="AT2838" s="184"/>
      <c r="AU2838" s="184"/>
      <c r="AX2838" s="184"/>
      <c r="AY2838" s="184"/>
      <c r="BB2838" s="184"/>
      <c r="BC2838" s="184"/>
      <c r="BF2838" s="184"/>
      <c r="BG2838" s="184"/>
      <c r="BJ2838" s="184"/>
      <c r="BK2838" s="184"/>
      <c r="BN2838" s="184"/>
      <c r="BO2838" s="184"/>
      <c r="BR2838" s="184"/>
      <c r="BS2838" s="184"/>
      <c r="BV2838" s="184"/>
      <c r="BW2838" s="184"/>
      <c r="BZ2838" s="184"/>
      <c r="CA2838" s="184"/>
      <c r="CD2838" s="184"/>
      <c r="CE2838" s="184"/>
      <c r="CL2838" s="183"/>
      <c r="CP2838" s="183"/>
      <c r="CT2838" s="71"/>
    </row>
    <row r="2839" spans="6:98">
      <c r="F2839" s="183"/>
      <c r="S2839" s="184"/>
      <c r="T2839" s="184"/>
      <c r="U2839" s="184"/>
      <c r="V2839" s="184"/>
      <c r="W2839" s="184"/>
      <c r="X2839" s="184"/>
      <c r="Y2839" s="184"/>
      <c r="Z2839" s="184"/>
      <c r="AA2839" s="184"/>
      <c r="AB2839" s="184"/>
      <c r="AC2839" s="184"/>
      <c r="AD2839" s="184"/>
      <c r="AH2839" s="184"/>
      <c r="AI2839" s="184"/>
      <c r="AL2839" s="184"/>
      <c r="AM2839" s="184"/>
      <c r="AP2839" s="184"/>
      <c r="AQ2839" s="184"/>
      <c r="AT2839" s="184"/>
      <c r="AU2839" s="184"/>
      <c r="AX2839" s="184"/>
      <c r="AY2839" s="184"/>
      <c r="BB2839" s="184"/>
      <c r="BC2839" s="184"/>
      <c r="BF2839" s="184"/>
      <c r="BG2839" s="184"/>
      <c r="BJ2839" s="184"/>
      <c r="BK2839" s="184"/>
      <c r="BN2839" s="184"/>
      <c r="BO2839" s="184"/>
      <c r="BR2839" s="184"/>
      <c r="BS2839" s="184"/>
      <c r="BV2839" s="184"/>
      <c r="BW2839" s="184"/>
      <c r="BZ2839" s="184"/>
      <c r="CA2839" s="184"/>
      <c r="CD2839" s="184"/>
      <c r="CE2839" s="184"/>
      <c r="CL2839" s="183"/>
      <c r="CP2839" s="183"/>
      <c r="CT2839" s="71"/>
    </row>
    <row r="2840" spans="6:98">
      <c r="F2840" s="183"/>
      <c r="S2840" s="184"/>
      <c r="T2840" s="184"/>
      <c r="U2840" s="184"/>
      <c r="V2840" s="184"/>
      <c r="W2840" s="184"/>
      <c r="X2840" s="184"/>
      <c r="Y2840" s="184"/>
      <c r="Z2840" s="184"/>
      <c r="AA2840" s="184"/>
      <c r="AB2840" s="184"/>
      <c r="AC2840" s="184"/>
      <c r="AD2840" s="184"/>
      <c r="AH2840" s="184"/>
      <c r="AI2840" s="184"/>
      <c r="AL2840" s="184"/>
      <c r="AM2840" s="184"/>
      <c r="AP2840" s="184"/>
      <c r="AQ2840" s="184"/>
      <c r="AT2840" s="184"/>
      <c r="AU2840" s="184"/>
      <c r="AX2840" s="184"/>
      <c r="AY2840" s="184"/>
      <c r="BB2840" s="184"/>
      <c r="BC2840" s="184"/>
      <c r="BF2840" s="184"/>
      <c r="BG2840" s="184"/>
      <c r="BJ2840" s="184"/>
      <c r="BK2840" s="184"/>
      <c r="BN2840" s="184"/>
      <c r="BO2840" s="184"/>
      <c r="BR2840" s="184"/>
      <c r="BS2840" s="184"/>
      <c r="BV2840" s="184"/>
      <c r="BW2840" s="184"/>
      <c r="BZ2840" s="184"/>
      <c r="CA2840" s="184"/>
      <c r="CD2840" s="184"/>
      <c r="CE2840" s="184"/>
      <c r="CL2840" s="183"/>
      <c r="CP2840" s="183"/>
      <c r="CT2840" s="71"/>
    </row>
    <row r="2841" spans="6:98">
      <c r="F2841" s="183"/>
      <c r="S2841" s="184"/>
      <c r="T2841" s="184"/>
      <c r="U2841" s="184"/>
      <c r="V2841" s="184"/>
      <c r="W2841" s="184"/>
      <c r="X2841" s="184"/>
      <c r="Y2841" s="184"/>
      <c r="Z2841" s="184"/>
      <c r="AA2841" s="184"/>
      <c r="AB2841" s="184"/>
      <c r="AC2841" s="184"/>
      <c r="AD2841" s="184"/>
      <c r="AH2841" s="184"/>
      <c r="AI2841" s="184"/>
      <c r="AL2841" s="184"/>
      <c r="AM2841" s="184"/>
      <c r="AP2841" s="184"/>
      <c r="AQ2841" s="184"/>
      <c r="AT2841" s="184"/>
      <c r="AU2841" s="184"/>
      <c r="AX2841" s="184"/>
      <c r="AY2841" s="184"/>
      <c r="BB2841" s="184"/>
      <c r="BC2841" s="184"/>
      <c r="BF2841" s="184"/>
      <c r="BG2841" s="184"/>
      <c r="BJ2841" s="184"/>
      <c r="BK2841" s="184"/>
      <c r="BN2841" s="184"/>
      <c r="BO2841" s="184"/>
      <c r="BR2841" s="184"/>
      <c r="BS2841" s="184"/>
      <c r="BV2841" s="184"/>
      <c r="BW2841" s="184"/>
      <c r="BZ2841" s="184"/>
      <c r="CA2841" s="184"/>
      <c r="CD2841" s="184"/>
      <c r="CE2841" s="184"/>
      <c r="CL2841" s="183"/>
      <c r="CP2841" s="183"/>
      <c r="CT2841" s="71"/>
    </row>
    <row r="2842" spans="6:98">
      <c r="F2842" s="183"/>
      <c r="S2842" s="184"/>
      <c r="T2842" s="184"/>
      <c r="U2842" s="184"/>
      <c r="V2842" s="184"/>
      <c r="W2842" s="184"/>
      <c r="X2842" s="184"/>
      <c r="Y2842" s="184"/>
      <c r="Z2842" s="184"/>
      <c r="AA2842" s="184"/>
      <c r="AB2842" s="184"/>
      <c r="AC2842" s="184"/>
      <c r="AD2842" s="184"/>
      <c r="AH2842" s="184"/>
      <c r="AI2842" s="184"/>
      <c r="AL2842" s="184"/>
      <c r="AM2842" s="184"/>
      <c r="AP2842" s="184"/>
      <c r="AQ2842" s="184"/>
      <c r="AT2842" s="184"/>
      <c r="AU2842" s="184"/>
      <c r="AX2842" s="184"/>
      <c r="AY2842" s="184"/>
      <c r="BB2842" s="184"/>
      <c r="BC2842" s="184"/>
      <c r="BF2842" s="184"/>
      <c r="BG2842" s="184"/>
      <c r="BJ2842" s="184"/>
      <c r="BK2842" s="184"/>
      <c r="BN2842" s="184"/>
      <c r="BO2842" s="184"/>
      <c r="BR2842" s="184"/>
      <c r="BS2842" s="184"/>
      <c r="BV2842" s="184"/>
      <c r="BW2842" s="184"/>
      <c r="BZ2842" s="184"/>
      <c r="CA2842" s="184"/>
      <c r="CD2842" s="184"/>
      <c r="CE2842" s="184"/>
      <c r="CL2842" s="183"/>
      <c r="CP2842" s="183"/>
      <c r="CT2842" s="71"/>
    </row>
    <row r="2843" spans="6:98">
      <c r="F2843" s="183"/>
      <c r="S2843" s="184"/>
      <c r="T2843" s="184"/>
      <c r="U2843" s="184"/>
      <c r="V2843" s="184"/>
      <c r="W2843" s="184"/>
      <c r="X2843" s="184"/>
      <c r="Y2843" s="184"/>
      <c r="Z2843" s="184"/>
      <c r="AA2843" s="184"/>
      <c r="AB2843" s="184"/>
      <c r="AC2843" s="184"/>
      <c r="AD2843" s="184"/>
      <c r="AH2843" s="184"/>
      <c r="AI2843" s="184"/>
      <c r="AL2843" s="184"/>
      <c r="AM2843" s="184"/>
      <c r="AP2843" s="184"/>
      <c r="AQ2843" s="184"/>
      <c r="AT2843" s="184"/>
      <c r="AU2843" s="184"/>
      <c r="AX2843" s="184"/>
      <c r="AY2843" s="184"/>
      <c r="BB2843" s="184"/>
      <c r="BC2843" s="184"/>
      <c r="BF2843" s="184"/>
      <c r="BG2843" s="184"/>
      <c r="BJ2843" s="184"/>
      <c r="BK2843" s="184"/>
      <c r="BN2843" s="184"/>
      <c r="BO2843" s="184"/>
      <c r="BR2843" s="184"/>
      <c r="BS2843" s="184"/>
      <c r="BV2843" s="184"/>
      <c r="BW2843" s="184"/>
      <c r="BZ2843" s="184"/>
      <c r="CA2843" s="184"/>
      <c r="CD2843" s="184"/>
      <c r="CE2843" s="184"/>
      <c r="CL2843" s="183"/>
      <c r="CP2843" s="183"/>
      <c r="CT2843" s="71"/>
    </row>
    <row r="2844" spans="6:98">
      <c r="F2844" s="183"/>
      <c r="S2844" s="184"/>
      <c r="T2844" s="184"/>
      <c r="U2844" s="184"/>
      <c r="V2844" s="184"/>
      <c r="W2844" s="184"/>
      <c r="X2844" s="184"/>
      <c r="Y2844" s="184"/>
      <c r="Z2844" s="184"/>
      <c r="AA2844" s="184"/>
      <c r="AB2844" s="184"/>
      <c r="AC2844" s="184"/>
      <c r="AD2844" s="184"/>
      <c r="AH2844" s="184"/>
      <c r="AI2844" s="184"/>
      <c r="AL2844" s="184"/>
      <c r="AM2844" s="184"/>
      <c r="AP2844" s="184"/>
      <c r="AQ2844" s="184"/>
      <c r="AT2844" s="184"/>
      <c r="AU2844" s="184"/>
      <c r="AX2844" s="184"/>
      <c r="AY2844" s="184"/>
      <c r="BB2844" s="184"/>
      <c r="BC2844" s="184"/>
      <c r="BF2844" s="184"/>
      <c r="BG2844" s="184"/>
      <c r="BJ2844" s="184"/>
      <c r="BK2844" s="184"/>
      <c r="BN2844" s="184"/>
      <c r="BO2844" s="184"/>
      <c r="BR2844" s="184"/>
      <c r="BS2844" s="184"/>
      <c r="BV2844" s="184"/>
      <c r="BW2844" s="184"/>
      <c r="BZ2844" s="184"/>
      <c r="CA2844" s="184"/>
      <c r="CD2844" s="184"/>
      <c r="CE2844" s="184"/>
      <c r="CL2844" s="183"/>
      <c r="CP2844" s="183"/>
      <c r="CT2844" s="71"/>
    </row>
    <row r="2845" spans="6:98">
      <c r="F2845" s="183"/>
      <c r="S2845" s="184"/>
      <c r="T2845" s="184"/>
      <c r="U2845" s="184"/>
      <c r="V2845" s="184"/>
      <c r="W2845" s="184"/>
      <c r="X2845" s="184"/>
      <c r="Y2845" s="184"/>
      <c r="Z2845" s="184"/>
      <c r="AA2845" s="184"/>
      <c r="AB2845" s="184"/>
      <c r="AC2845" s="184"/>
      <c r="AD2845" s="184"/>
      <c r="AH2845" s="184"/>
      <c r="AI2845" s="184"/>
      <c r="AL2845" s="184"/>
      <c r="AM2845" s="184"/>
      <c r="AP2845" s="184"/>
      <c r="AQ2845" s="184"/>
      <c r="AT2845" s="184"/>
      <c r="AU2845" s="184"/>
      <c r="AX2845" s="184"/>
      <c r="AY2845" s="184"/>
      <c r="BB2845" s="184"/>
      <c r="BC2845" s="184"/>
      <c r="BF2845" s="184"/>
      <c r="BG2845" s="184"/>
      <c r="BJ2845" s="184"/>
      <c r="BK2845" s="184"/>
      <c r="BN2845" s="184"/>
      <c r="BO2845" s="184"/>
      <c r="BR2845" s="184"/>
      <c r="BS2845" s="184"/>
      <c r="BV2845" s="184"/>
      <c r="BW2845" s="184"/>
      <c r="BZ2845" s="184"/>
      <c r="CA2845" s="184"/>
      <c r="CD2845" s="184"/>
      <c r="CE2845" s="184"/>
      <c r="CL2845" s="183"/>
      <c r="CP2845" s="183"/>
      <c r="CT2845" s="71"/>
    </row>
    <row r="2846" spans="6:98">
      <c r="F2846" s="183"/>
      <c r="S2846" s="184"/>
      <c r="T2846" s="184"/>
      <c r="U2846" s="184"/>
      <c r="V2846" s="184"/>
      <c r="W2846" s="184"/>
      <c r="X2846" s="184"/>
      <c r="Y2846" s="184"/>
      <c r="Z2846" s="184"/>
      <c r="AA2846" s="184"/>
      <c r="AB2846" s="184"/>
      <c r="AC2846" s="184"/>
      <c r="AD2846" s="184"/>
      <c r="AH2846" s="184"/>
      <c r="AI2846" s="184"/>
      <c r="AL2846" s="184"/>
      <c r="AM2846" s="184"/>
      <c r="AP2846" s="184"/>
      <c r="AQ2846" s="184"/>
      <c r="AT2846" s="184"/>
      <c r="AU2846" s="184"/>
      <c r="AX2846" s="184"/>
      <c r="AY2846" s="184"/>
      <c r="BB2846" s="184"/>
      <c r="BC2846" s="184"/>
      <c r="BF2846" s="184"/>
      <c r="BG2846" s="184"/>
      <c r="BJ2846" s="184"/>
      <c r="BK2846" s="184"/>
      <c r="BN2846" s="184"/>
      <c r="BO2846" s="184"/>
      <c r="BR2846" s="184"/>
      <c r="BS2846" s="184"/>
      <c r="BV2846" s="184"/>
      <c r="BW2846" s="184"/>
      <c r="BZ2846" s="184"/>
      <c r="CA2846" s="184"/>
      <c r="CD2846" s="184"/>
      <c r="CE2846" s="184"/>
      <c r="CL2846" s="183"/>
      <c r="CP2846" s="183"/>
      <c r="CT2846" s="71"/>
    </row>
    <row r="2847" spans="6:98">
      <c r="F2847" s="183"/>
      <c r="S2847" s="184"/>
      <c r="T2847" s="184"/>
      <c r="U2847" s="184"/>
      <c r="V2847" s="184"/>
      <c r="W2847" s="184"/>
      <c r="X2847" s="184"/>
      <c r="Y2847" s="184"/>
      <c r="Z2847" s="184"/>
      <c r="AA2847" s="184"/>
      <c r="AB2847" s="184"/>
      <c r="AC2847" s="184"/>
      <c r="AD2847" s="184"/>
      <c r="AH2847" s="184"/>
      <c r="AI2847" s="184"/>
      <c r="AL2847" s="184"/>
      <c r="AM2847" s="184"/>
      <c r="AP2847" s="184"/>
      <c r="AQ2847" s="184"/>
      <c r="AT2847" s="184"/>
      <c r="AU2847" s="184"/>
      <c r="AX2847" s="184"/>
      <c r="AY2847" s="184"/>
      <c r="BB2847" s="184"/>
      <c r="BC2847" s="184"/>
      <c r="BF2847" s="184"/>
      <c r="BG2847" s="184"/>
      <c r="BJ2847" s="184"/>
      <c r="BK2847" s="184"/>
      <c r="BN2847" s="184"/>
      <c r="BO2847" s="184"/>
      <c r="BR2847" s="184"/>
      <c r="BS2847" s="184"/>
      <c r="BV2847" s="184"/>
      <c r="BW2847" s="184"/>
      <c r="BZ2847" s="184"/>
      <c r="CA2847" s="184"/>
      <c r="CD2847" s="184"/>
      <c r="CE2847" s="184"/>
      <c r="CL2847" s="183"/>
      <c r="CP2847" s="183"/>
      <c r="CT2847" s="71"/>
    </row>
    <row r="2848" spans="6:98">
      <c r="F2848" s="183"/>
      <c r="S2848" s="184"/>
      <c r="T2848" s="184"/>
      <c r="U2848" s="184"/>
      <c r="V2848" s="184"/>
      <c r="W2848" s="184"/>
      <c r="X2848" s="184"/>
      <c r="Y2848" s="184"/>
      <c r="Z2848" s="184"/>
      <c r="AA2848" s="184"/>
      <c r="AB2848" s="184"/>
      <c r="AC2848" s="184"/>
      <c r="AD2848" s="184"/>
      <c r="AH2848" s="184"/>
      <c r="AI2848" s="184"/>
      <c r="AL2848" s="184"/>
      <c r="AM2848" s="184"/>
      <c r="AP2848" s="184"/>
      <c r="AQ2848" s="184"/>
      <c r="AT2848" s="184"/>
      <c r="AU2848" s="184"/>
      <c r="AX2848" s="184"/>
      <c r="AY2848" s="184"/>
      <c r="BB2848" s="184"/>
      <c r="BC2848" s="184"/>
      <c r="BF2848" s="184"/>
      <c r="BG2848" s="184"/>
      <c r="BJ2848" s="184"/>
      <c r="BK2848" s="184"/>
      <c r="BN2848" s="184"/>
      <c r="BO2848" s="184"/>
      <c r="BR2848" s="184"/>
      <c r="BS2848" s="184"/>
      <c r="BV2848" s="184"/>
      <c r="BW2848" s="184"/>
      <c r="BZ2848" s="184"/>
      <c r="CA2848" s="184"/>
      <c r="CD2848" s="184"/>
      <c r="CE2848" s="184"/>
      <c r="CL2848" s="183"/>
      <c r="CP2848" s="183"/>
      <c r="CT2848" s="71"/>
    </row>
    <row r="2849" spans="6:98">
      <c r="F2849" s="183"/>
      <c r="S2849" s="184"/>
      <c r="T2849" s="184"/>
      <c r="U2849" s="184"/>
      <c r="V2849" s="184"/>
      <c r="W2849" s="184"/>
      <c r="X2849" s="184"/>
      <c r="Y2849" s="184"/>
      <c r="Z2849" s="184"/>
      <c r="AA2849" s="184"/>
      <c r="AB2849" s="184"/>
      <c r="AC2849" s="184"/>
      <c r="AD2849" s="184"/>
      <c r="AH2849" s="184"/>
      <c r="AI2849" s="184"/>
      <c r="AL2849" s="184"/>
      <c r="AM2849" s="184"/>
      <c r="AP2849" s="184"/>
      <c r="AQ2849" s="184"/>
      <c r="AT2849" s="184"/>
      <c r="AU2849" s="184"/>
      <c r="AX2849" s="184"/>
      <c r="AY2849" s="184"/>
      <c r="BB2849" s="184"/>
      <c r="BC2849" s="184"/>
      <c r="BF2849" s="184"/>
      <c r="BG2849" s="184"/>
      <c r="BJ2849" s="184"/>
      <c r="BK2849" s="184"/>
      <c r="BN2849" s="184"/>
      <c r="BO2849" s="184"/>
      <c r="BR2849" s="184"/>
      <c r="BS2849" s="184"/>
      <c r="BV2849" s="184"/>
      <c r="BW2849" s="184"/>
      <c r="BZ2849" s="184"/>
      <c r="CA2849" s="184"/>
      <c r="CD2849" s="184"/>
      <c r="CE2849" s="184"/>
      <c r="CL2849" s="183"/>
      <c r="CP2849" s="183"/>
      <c r="CT2849" s="71"/>
    </row>
    <row r="2850" spans="6:98">
      <c r="F2850" s="183"/>
      <c r="S2850" s="184"/>
      <c r="T2850" s="184"/>
      <c r="U2850" s="184"/>
      <c r="V2850" s="184"/>
      <c r="W2850" s="184"/>
      <c r="X2850" s="184"/>
      <c r="Y2850" s="184"/>
      <c r="Z2850" s="184"/>
      <c r="AA2850" s="184"/>
      <c r="AB2850" s="184"/>
      <c r="AC2850" s="184"/>
      <c r="AD2850" s="184"/>
      <c r="AH2850" s="184"/>
      <c r="AI2850" s="184"/>
      <c r="AL2850" s="184"/>
      <c r="AM2850" s="184"/>
      <c r="AP2850" s="184"/>
      <c r="AQ2850" s="184"/>
      <c r="AT2850" s="184"/>
      <c r="AU2850" s="184"/>
      <c r="AX2850" s="184"/>
      <c r="AY2850" s="184"/>
      <c r="BB2850" s="184"/>
      <c r="BC2850" s="184"/>
      <c r="BF2850" s="184"/>
      <c r="BG2850" s="184"/>
      <c r="BJ2850" s="184"/>
      <c r="BK2850" s="184"/>
      <c r="BN2850" s="184"/>
      <c r="BO2850" s="184"/>
      <c r="BR2850" s="184"/>
      <c r="BS2850" s="184"/>
      <c r="BV2850" s="184"/>
      <c r="BW2850" s="184"/>
      <c r="BZ2850" s="184"/>
      <c r="CA2850" s="184"/>
      <c r="CD2850" s="184"/>
      <c r="CE2850" s="184"/>
      <c r="CL2850" s="183"/>
      <c r="CP2850" s="183"/>
      <c r="CT2850" s="71"/>
    </row>
    <row r="2851" spans="6:98">
      <c r="F2851" s="183"/>
      <c r="S2851" s="184"/>
      <c r="T2851" s="184"/>
      <c r="U2851" s="184"/>
      <c r="V2851" s="184"/>
      <c r="W2851" s="184"/>
      <c r="X2851" s="184"/>
      <c r="Y2851" s="184"/>
      <c r="Z2851" s="184"/>
      <c r="AA2851" s="184"/>
      <c r="AB2851" s="184"/>
      <c r="AC2851" s="184"/>
      <c r="AD2851" s="184"/>
      <c r="AH2851" s="184"/>
      <c r="AI2851" s="184"/>
      <c r="AL2851" s="184"/>
      <c r="AM2851" s="184"/>
      <c r="AP2851" s="184"/>
      <c r="AQ2851" s="184"/>
      <c r="AT2851" s="184"/>
      <c r="AU2851" s="184"/>
      <c r="AX2851" s="184"/>
      <c r="AY2851" s="184"/>
      <c r="BB2851" s="184"/>
      <c r="BC2851" s="184"/>
      <c r="BF2851" s="184"/>
      <c r="BG2851" s="184"/>
      <c r="BJ2851" s="184"/>
      <c r="BK2851" s="184"/>
      <c r="BN2851" s="184"/>
      <c r="BO2851" s="184"/>
      <c r="BR2851" s="184"/>
      <c r="BS2851" s="184"/>
      <c r="BV2851" s="184"/>
      <c r="BW2851" s="184"/>
      <c r="BZ2851" s="184"/>
      <c r="CA2851" s="184"/>
      <c r="CD2851" s="184"/>
      <c r="CE2851" s="184"/>
      <c r="CL2851" s="183"/>
      <c r="CP2851" s="183"/>
      <c r="CT2851" s="71"/>
    </row>
    <row r="2852" spans="6:98">
      <c r="F2852" s="183"/>
      <c r="S2852" s="184"/>
      <c r="T2852" s="184"/>
      <c r="U2852" s="184"/>
      <c r="V2852" s="184"/>
      <c r="W2852" s="184"/>
      <c r="X2852" s="184"/>
      <c r="Y2852" s="184"/>
      <c r="Z2852" s="184"/>
      <c r="AA2852" s="184"/>
      <c r="AB2852" s="184"/>
      <c r="AC2852" s="184"/>
      <c r="AD2852" s="184"/>
      <c r="AH2852" s="184"/>
      <c r="AI2852" s="184"/>
      <c r="AL2852" s="184"/>
      <c r="AM2852" s="184"/>
      <c r="AP2852" s="184"/>
      <c r="AQ2852" s="184"/>
      <c r="AT2852" s="184"/>
      <c r="AU2852" s="184"/>
      <c r="AX2852" s="184"/>
      <c r="AY2852" s="184"/>
      <c r="BB2852" s="184"/>
      <c r="BC2852" s="184"/>
      <c r="BF2852" s="184"/>
      <c r="BG2852" s="184"/>
      <c r="BJ2852" s="184"/>
      <c r="BK2852" s="184"/>
      <c r="BN2852" s="184"/>
      <c r="BO2852" s="184"/>
      <c r="BR2852" s="184"/>
      <c r="BS2852" s="184"/>
      <c r="BV2852" s="184"/>
      <c r="BW2852" s="184"/>
      <c r="BZ2852" s="184"/>
      <c r="CA2852" s="184"/>
      <c r="CD2852" s="184"/>
      <c r="CE2852" s="184"/>
      <c r="CL2852" s="183"/>
      <c r="CP2852" s="183"/>
      <c r="CT2852" s="71"/>
    </row>
    <row r="2853" spans="6:98">
      <c r="F2853" s="183"/>
      <c r="S2853" s="184"/>
      <c r="T2853" s="184"/>
      <c r="U2853" s="184"/>
      <c r="V2853" s="184"/>
      <c r="W2853" s="184"/>
      <c r="X2853" s="184"/>
      <c r="Y2853" s="184"/>
      <c r="Z2853" s="184"/>
      <c r="AA2853" s="184"/>
      <c r="AB2853" s="184"/>
      <c r="AC2853" s="184"/>
      <c r="AD2853" s="184"/>
      <c r="AH2853" s="184"/>
      <c r="AI2853" s="184"/>
      <c r="AL2853" s="184"/>
      <c r="AM2853" s="184"/>
      <c r="AP2853" s="184"/>
      <c r="AQ2853" s="184"/>
      <c r="AT2853" s="184"/>
      <c r="AU2853" s="184"/>
      <c r="AX2853" s="184"/>
      <c r="AY2853" s="184"/>
      <c r="BB2853" s="184"/>
      <c r="BC2853" s="184"/>
      <c r="BF2853" s="184"/>
      <c r="BG2853" s="184"/>
      <c r="BJ2853" s="184"/>
      <c r="BK2853" s="184"/>
      <c r="BN2853" s="184"/>
      <c r="BO2853" s="184"/>
      <c r="BR2853" s="184"/>
      <c r="BS2853" s="184"/>
      <c r="BV2853" s="184"/>
      <c r="BW2853" s="184"/>
      <c r="BZ2853" s="184"/>
      <c r="CA2853" s="184"/>
      <c r="CD2853" s="184"/>
      <c r="CE2853" s="184"/>
      <c r="CL2853" s="183"/>
      <c r="CP2853" s="183"/>
      <c r="CT2853" s="71"/>
    </row>
    <row r="2854" spans="6:98">
      <c r="F2854" s="183"/>
      <c r="S2854" s="184"/>
      <c r="T2854" s="184"/>
      <c r="U2854" s="184"/>
      <c r="V2854" s="184"/>
      <c r="W2854" s="184"/>
      <c r="X2854" s="184"/>
      <c r="Y2854" s="184"/>
      <c r="Z2854" s="184"/>
      <c r="AA2854" s="184"/>
      <c r="AB2854" s="184"/>
      <c r="AC2854" s="184"/>
      <c r="AD2854" s="184"/>
      <c r="AH2854" s="184"/>
      <c r="AI2854" s="184"/>
      <c r="AL2854" s="184"/>
      <c r="AM2854" s="184"/>
      <c r="AP2854" s="184"/>
      <c r="AQ2854" s="184"/>
      <c r="AT2854" s="184"/>
      <c r="AU2854" s="184"/>
      <c r="AX2854" s="184"/>
      <c r="AY2854" s="184"/>
      <c r="BB2854" s="184"/>
      <c r="BC2854" s="184"/>
      <c r="BF2854" s="184"/>
      <c r="BG2854" s="184"/>
      <c r="BJ2854" s="184"/>
      <c r="BK2854" s="184"/>
      <c r="BN2854" s="184"/>
      <c r="BO2854" s="184"/>
      <c r="BR2854" s="184"/>
      <c r="BS2854" s="184"/>
      <c r="BV2854" s="184"/>
      <c r="BW2854" s="184"/>
      <c r="BZ2854" s="184"/>
      <c r="CA2854" s="184"/>
      <c r="CD2854" s="184"/>
      <c r="CE2854" s="184"/>
      <c r="CL2854" s="183"/>
      <c r="CP2854" s="183"/>
      <c r="CT2854" s="71"/>
    </row>
    <row r="2855" spans="6:98">
      <c r="F2855" s="183"/>
      <c r="S2855" s="184"/>
      <c r="T2855" s="184"/>
      <c r="U2855" s="184"/>
      <c r="V2855" s="184"/>
      <c r="W2855" s="184"/>
      <c r="X2855" s="184"/>
      <c r="Y2855" s="184"/>
      <c r="Z2855" s="184"/>
      <c r="AA2855" s="184"/>
      <c r="AB2855" s="184"/>
      <c r="AC2855" s="184"/>
      <c r="AD2855" s="184"/>
      <c r="AH2855" s="184"/>
      <c r="AI2855" s="184"/>
      <c r="AL2855" s="184"/>
      <c r="AM2855" s="184"/>
      <c r="AP2855" s="184"/>
      <c r="AQ2855" s="184"/>
      <c r="AT2855" s="184"/>
      <c r="AU2855" s="184"/>
      <c r="AX2855" s="184"/>
      <c r="AY2855" s="184"/>
      <c r="BB2855" s="184"/>
      <c r="BC2855" s="184"/>
      <c r="BF2855" s="184"/>
      <c r="BG2855" s="184"/>
      <c r="BJ2855" s="184"/>
      <c r="BK2855" s="184"/>
      <c r="BN2855" s="184"/>
      <c r="BO2855" s="184"/>
      <c r="BR2855" s="184"/>
      <c r="BS2855" s="184"/>
      <c r="BV2855" s="184"/>
      <c r="BW2855" s="184"/>
      <c r="BZ2855" s="184"/>
      <c r="CA2855" s="184"/>
      <c r="CD2855" s="184"/>
      <c r="CE2855" s="184"/>
      <c r="CL2855" s="183"/>
      <c r="CP2855" s="183"/>
      <c r="CT2855" s="71"/>
    </row>
    <row r="2856" spans="6:98">
      <c r="F2856" s="183"/>
      <c r="S2856" s="184"/>
      <c r="T2856" s="184"/>
      <c r="U2856" s="184"/>
      <c r="V2856" s="184"/>
      <c r="W2856" s="184"/>
      <c r="X2856" s="184"/>
      <c r="Y2856" s="184"/>
      <c r="Z2856" s="184"/>
      <c r="AA2856" s="184"/>
      <c r="AB2856" s="184"/>
      <c r="AC2856" s="184"/>
      <c r="AD2856" s="184"/>
      <c r="AH2856" s="184"/>
      <c r="AI2856" s="184"/>
      <c r="AL2856" s="184"/>
      <c r="AM2856" s="184"/>
      <c r="AP2856" s="184"/>
      <c r="AQ2856" s="184"/>
      <c r="AT2856" s="184"/>
      <c r="AU2856" s="184"/>
      <c r="AX2856" s="184"/>
      <c r="AY2856" s="184"/>
      <c r="BB2856" s="184"/>
      <c r="BC2856" s="184"/>
      <c r="BF2856" s="184"/>
      <c r="BG2856" s="184"/>
      <c r="BJ2856" s="184"/>
      <c r="BK2856" s="184"/>
      <c r="BN2856" s="184"/>
      <c r="BO2856" s="184"/>
      <c r="BR2856" s="184"/>
      <c r="BS2856" s="184"/>
      <c r="BV2856" s="184"/>
      <c r="BW2856" s="184"/>
      <c r="BZ2856" s="184"/>
      <c r="CA2856" s="184"/>
      <c r="CD2856" s="184"/>
      <c r="CE2856" s="184"/>
      <c r="CL2856" s="183"/>
      <c r="CP2856" s="183"/>
      <c r="CT2856" s="71"/>
    </row>
    <row r="2857" spans="6:98">
      <c r="F2857" s="183"/>
      <c r="S2857" s="184"/>
      <c r="T2857" s="184"/>
      <c r="U2857" s="184"/>
      <c r="V2857" s="184"/>
      <c r="W2857" s="184"/>
      <c r="X2857" s="184"/>
      <c r="Y2857" s="184"/>
      <c r="Z2857" s="184"/>
      <c r="AA2857" s="184"/>
      <c r="AB2857" s="184"/>
      <c r="AC2857" s="184"/>
      <c r="AD2857" s="184"/>
      <c r="AH2857" s="184"/>
      <c r="AI2857" s="184"/>
      <c r="AL2857" s="184"/>
      <c r="AM2857" s="184"/>
      <c r="AP2857" s="184"/>
      <c r="AQ2857" s="184"/>
      <c r="AT2857" s="184"/>
      <c r="AU2857" s="184"/>
      <c r="AX2857" s="184"/>
      <c r="AY2857" s="184"/>
      <c r="BB2857" s="184"/>
      <c r="BC2857" s="184"/>
      <c r="BF2857" s="184"/>
      <c r="BG2857" s="184"/>
      <c r="BJ2857" s="184"/>
      <c r="BK2857" s="184"/>
      <c r="BN2857" s="184"/>
      <c r="BO2857" s="184"/>
      <c r="BR2857" s="184"/>
      <c r="BS2857" s="184"/>
      <c r="BV2857" s="184"/>
      <c r="BW2857" s="184"/>
      <c r="BZ2857" s="184"/>
      <c r="CA2857" s="184"/>
      <c r="CD2857" s="184"/>
      <c r="CE2857" s="184"/>
      <c r="CL2857" s="183"/>
      <c r="CP2857" s="183"/>
      <c r="CT2857" s="71"/>
    </row>
    <row r="2858" spans="6:98">
      <c r="F2858" s="183"/>
      <c r="S2858" s="184"/>
      <c r="T2858" s="184"/>
      <c r="U2858" s="184"/>
      <c r="V2858" s="184"/>
      <c r="W2858" s="184"/>
      <c r="X2858" s="184"/>
      <c r="Y2858" s="184"/>
      <c r="Z2858" s="184"/>
      <c r="AA2858" s="184"/>
      <c r="AB2858" s="184"/>
      <c r="AC2858" s="184"/>
      <c r="AD2858" s="184"/>
      <c r="AH2858" s="184"/>
      <c r="AI2858" s="184"/>
      <c r="AL2858" s="184"/>
      <c r="AM2858" s="184"/>
      <c r="AP2858" s="184"/>
      <c r="AQ2858" s="184"/>
      <c r="AT2858" s="184"/>
      <c r="AU2858" s="184"/>
      <c r="AX2858" s="184"/>
      <c r="AY2858" s="184"/>
      <c r="BB2858" s="184"/>
      <c r="BC2858" s="184"/>
      <c r="BF2858" s="184"/>
      <c r="BG2858" s="184"/>
      <c r="BJ2858" s="184"/>
      <c r="BK2858" s="184"/>
      <c r="BN2858" s="184"/>
      <c r="BO2858" s="184"/>
      <c r="BR2858" s="184"/>
      <c r="BS2858" s="184"/>
      <c r="BV2858" s="184"/>
      <c r="BW2858" s="184"/>
      <c r="BZ2858" s="184"/>
      <c r="CA2858" s="184"/>
      <c r="CD2858" s="184"/>
      <c r="CE2858" s="184"/>
      <c r="CL2858" s="183"/>
      <c r="CP2858" s="183"/>
      <c r="CT2858" s="71"/>
    </row>
    <row r="2859" spans="6:98">
      <c r="F2859" s="183"/>
      <c r="S2859" s="184"/>
      <c r="T2859" s="184"/>
      <c r="U2859" s="184"/>
      <c r="V2859" s="184"/>
      <c r="W2859" s="184"/>
      <c r="X2859" s="184"/>
      <c r="Y2859" s="184"/>
      <c r="Z2859" s="184"/>
      <c r="AA2859" s="184"/>
      <c r="AB2859" s="184"/>
      <c r="AC2859" s="184"/>
      <c r="AD2859" s="184"/>
      <c r="AH2859" s="184"/>
      <c r="AI2859" s="184"/>
      <c r="AL2859" s="184"/>
      <c r="AM2859" s="184"/>
      <c r="AP2859" s="184"/>
      <c r="AQ2859" s="184"/>
      <c r="AT2859" s="184"/>
      <c r="AU2859" s="184"/>
      <c r="AX2859" s="184"/>
      <c r="AY2859" s="184"/>
      <c r="BB2859" s="184"/>
      <c r="BC2859" s="184"/>
      <c r="BF2859" s="184"/>
      <c r="BG2859" s="184"/>
      <c r="BJ2859" s="184"/>
      <c r="BK2859" s="184"/>
      <c r="BN2859" s="184"/>
      <c r="BO2859" s="184"/>
      <c r="BR2859" s="184"/>
      <c r="BS2859" s="184"/>
      <c r="BV2859" s="184"/>
      <c r="BW2859" s="184"/>
      <c r="BZ2859" s="184"/>
      <c r="CA2859" s="184"/>
      <c r="CD2859" s="184"/>
      <c r="CE2859" s="184"/>
      <c r="CL2859" s="183"/>
      <c r="CP2859" s="183"/>
      <c r="CT2859" s="71"/>
    </row>
    <row r="2860" spans="6:98">
      <c r="F2860" s="183"/>
      <c r="S2860" s="184"/>
      <c r="T2860" s="184"/>
      <c r="U2860" s="184"/>
      <c r="V2860" s="184"/>
      <c r="W2860" s="184"/>
      <c r="X2860" s="184"/>
      <c r="Y2860" s="184"/>
      <c r="Z2860" s="184"/>
      <c r="AA2860" s="184"/>
      <c r="AB2860" s="184"/>
      <c r="AC2860" s="184"/>
      <c r="AD2860" s="184"/>
      <c r="AH2860" s="184"/>
      <c r="AI2860" s="184"/>
      <c r="AL2860" s="184"/>
      <c r="AM2860" s="184"/>
      <c r="AP2860" s="184"/>
      <c r="AQ2860" s="184"/>
      <c r="AT2860" s="184"/>
      <c r="AU2860" s="184"/>
      <c r="AX2860" s="184"/>
      <c r="AY2860" s="184"/>
      <c r="BB2860" s="184"/>
      <c r="BC2860" s="184"/>
      <c r="BF2860" s="184"/>
      <c r="BG2860" s="184"/>
      <c r="BJ2860" s="184"/>
      <c r="BK2860" s="184"/>
      <c r="BN2860" s="184"/>
      <c r="BO2860" s="184"/>
      <c r="BR2860" s="184"/>
      <c r="BS2860" s="184"/>
      <c r="BV2860" s="184"/>
      <c r="BW2860" s="184"/>
      <c r="BZ2860" s="184"/>
      <c r="CA2860" s="184"/>
      <c r="CD2860" s="184"/>
      <c r="CE2860" s="184"/>
      <c r="CL2860" s="183"/>
      <c r="CP2860" s="183"/>
      <c r="CT2860" s="71"/>
    </row>
    <row r="2861" spans="6:98">
      <c r="F2861" s="183"/>
      <c r="S2861" s="184"/>
      <c r="T2861" s="184"/>
      <c r="U2861" s="184"/>
      <c r="V2861" s="184"/>
      <c r="W2861" s="184"/>
      <c r="X2861" s="184"/>
      <c r="Y2861" s="184"/>
      <c r="Z2861" s="184"/>
      <c r="AA2861" s="184"/>
      <c r="AB2861" s="184"/>
      <c r="AC2861" s="184"/>
      <c r="AD2861" s="184"/>
      <c r="AH2861" s="184"/>
      <c r="AI2861" s="184"/>
      <c r="AL2861" s="184"/>
      <c r="AM2861" s="184"/>
      <c r="AP2861" s="184"/>
      <c r="AQ2861" s="184"/>
      <c r="AT2861" s="184"/>
      <c r="AU2861" s="184"/>
      <c r="AX2861" s="184"/>
      <c r="AY2861" s="184"/>
      <c r="BB2861" s="184"/>
      <c r="BC2861" s="184"/>
      <c r="BF2861" s="184"/>
      <c r="BG2861" s="184"/>
      <c r="BJ2861" s="184"/>
      <c r="BK2861" s="184"/>
      <c r="BN2861" s="184"/>
      <c r="BO2861" s="184"/>
      <c r="BR2861" s="184"/>
      <c r="BS2861" s="184"/>
      <c r="BV2861" s="184"/>
      <c r="BW2861" s="184"/>
      <c r="BZ2861" s="184"/>
      <c r="CA2861" s="184"/>
      <c r="CD2861" s="184"/>
      <c r="CE2861" s="184"/>
      <c r="CL2861" s="183"/>
      <c r="CP2861" s="183"/>
      <c r="CT2861" s="71"/>
    </row>
    <row r="2862" spans="6:98">
      <c r="F2862" s="183"/>
      <c r="S2862" s="184"/>
      <c r="T2862" s="184"/>
      <c r="U2862" s="184"/>
      <c r="V2862" s="184"/>
      <c r="W2862" s="184"/>
      <c r="X2862" s="184"/>
      <c r="Y2862" s="184"/>
      <c r="Z2862" s="184"/>
      <c r="AA2862" s="184"/>
      <c r="AB2862" s="184"/>
      <c r="AC2862" s="184"/>
      <c r="AD2862" s="184"/>
      <c r="AH2862" s="184"/>
      <c r="AI2862" s="184"/>
      <c r="AL2862" s="184"/>
      <c r="AM2862" s="184"/>
      <c r="AP2862" s="184"/>
      <c r="AQ2862" s="184"/>
      <c r="AT2862" s="184"/>
      <c r="AU2862" s="184"/>
      <c r="AX2862" s="184"/>
      <c r="AY2862" s="184"/>
      <c r="BB2862" s="184"/>
      <c r="BC2862" s="184"/>
      <c r="BF2862" s="184"/>
      <c r="BG2862" s="184"/>
      <c r="BJ2862" s="184"/>
      <c r="BK2862" s="184"/>
      <c r="BN2862" s="184"/>
      <c r="BO2862" s="184"/>
      <c r="BR2862" s="184"/>
      <c r="BS2862" s="184"/>
      <c r="BV2862" s="184"/>
      <c r="BW2862" s="184"/>
      <c r="BZ2862" s="184"/>
      <c r="CA2862" s="184"/>
      <c r="CD2862" s="184"/>
      <c r="CE2862" s="184"/>
      <c r="CL2862" s="183"/>
      <c r="CP2862" s="183"/>
      <c r="CT2862" s="71"/>
    </row>
    <row r="2863" spans="6:98">
      <c r="F2863" s="183"/>
      <c r="S2863" s="184"/>
      <c r="T2863" s="184"/>
      <c r="U2863" s="184"/>
      <c r="V2863" s="184"/>
      <c r="W2863" s="184"/>
      <c r="X2863" s="184"/>
      <c r="Y2863" s="184"/>
      <c r="Z2863" s="184"/>
      <c r="AA2863" s="184"/>
      <c r="AB2863" s="184"/>
      <c r="AC2863" s="184"/>
      <c r="AD2863" s="184"/>
      <c r="AH2863" s="184"/>
      <c r="AI2863" s="184"/>
      <c r="AL2863" s="184"/>
      <c r="AM2863" s="184"/>
      <c r="AP2863" s="184"/>
      <c r="AQ2863" s="184"/>
      <c r="AT2863" s="184"/>
      <c r="AU2863" s="184"/>
      <c r="AX2863" s="184"/>
      <c r="AY2863" s="184"/>
      <c r="BB2863" s="184"/>
      <c r="BC2863" s="184"/>
      <c r="BF2863" s="184"/>
      <c r="BG2863" s="184"/>
      <c r="BJ2863" s="184"/>
      <c r="BK2863" s="184"/>
      <c r="BN2863" s="184"/>
      <c r="BO2863" s="184"/>
      <c r="BR2863" s="184"/>
      <c r="BS2863" s="184"/>
      <c r="BV2863" s="184"/>
      <c r="BW2863" s="184"/>
      <c r="BZ2863" s="184"/>
      <c r="CA2863" s="184"/>
      <c r="CD2863" s="184"/>
      <c r="CE2863" s="184"/>
      <c r="CL2863" s="183"/>
      <c r="CP2863" s="183"/>
      <c r="CT2863" s="71"/>
    </row>
    <row r="2864" spans="6:98">
      <c r="F2864" s="183"/>
      <c r="S2864" s="184"/>
      <c r="T2864" s="184"/>
      <c r="U2864" s="184"/>
      <c r="V2864" s="184"/>
      <c r="W2864" s="184"/>
      <c r="X2864" s="184"/>
      <c r="Y2864" s="184"/>
      <c r="Z2864" s="184"/>
      <c r="AA2864" s="184"/>
      <c r="AB2864" s="184"/>
      <c r="AC2864" s="184"/>
      <c r="AD2864" s="184"/>
      <c r="AH2864" s="184"/>
      <c r="AI2864" s="184"/>
      <c r="AL2864" s="184"/>
      <c r="AM2864" s="184"/>
      <c r="AP2864" s="184"/>
      <c r="AQ2864" s="184"/>
      <c r="AT2864" s="184"/>
      <c r="AU2864" s="184"/>
      <c r="AX2864" s="184"/>
      <c r="AY2864" s="184"/>
      <c r="BB2864" s="184"/>
      <c r="BC2864" s="184"/>
      <c r="BF2864" s="184"/>
      <c r="BG2864" s="184"/>
      <c r="BJ2864" s="184"/>
      <c r="BK2864" s="184"/>
      <c r="BN2864" s="184"/>
      <c r="BO2864" s="184"/>
      <c r="BR2864" s="184"/>
      <c r="BS2864" s="184"/>
      <c r="BV2864" s="184"/>
      <c r="BW2864" s="184"/>
      <c r="BZ2864" s="184"/>
      <c r="CA2864" s="184"/>
      <c r="CD2864" s="184"/>
      <c r="CE2864" s="184"/>
      <c r="CL2864" s="183"/>
      <c r="CP2864" s="183"/>
      <c r="CT2864" s="71"/>
    </row>
    <row r="2865" spans="6:98">
      <c r="F2865" s="183"/>
      <c r="S2865" s="184"/>
      <c r="T2865" s="184"/>
      <c r="U2865" s="184"/>
      <c r="V2865" s="184"/>
      <c r="W2865" s="184"/>
      <c r="X2865" s="184"/>
      <c r="Y2865" s="184"/>
      <c r="Z2865" s="184"/>
      <c r="AA2865" s="184"/>
      <c r="AB2865" s="184"/>
      <c r="AC2865" s="184"/>
      <c r="AD2865" s="184"/>
      <c r="AH2865" s="184"/>
      <c r="AI2865" s="184"/>
      <c r="AL2865" s="184"/>
      <c r="AM2865" s="184"/>
      <c r="AP2865" s="184"/>
      <c r="AQ2865" s="184"/>
      <c r="AT2865" s="184"/>
      <c r="AU2865" s="184"/>
      <c r="AX2865" s="184"/>
      <c r="AY2865" s="184"/>
      <c r="BB2865" s="184"/>
      <c r="BC2865" s="184"/>
      <c r="BF2865" s="184"/>
      <c r="BG2865" s="184"/>
      <c r="BJ2865" s="184"/>
      <c r="BK2865" s="184"/>
      <c r="BN2865" s="184"/>
      <c r="BO2865" s="184"/>
      <c r="BR2865" s="184"/>
      <c r="BS2865" s="184"/>
      <c r="BV2865" s="184"/>
      <c r="BW2865" s="184"/>
      <c r="BZ2865" s="184"/>
      <c r="CA2865" s="184"/>
      <c r="CD2865" s="184"/>
      <c r="CE2865" s="184"/>
      <c r="CL2865" s="183"/>
      <c r="CP2865" s="183"/>
      <c r="CT2865" s="71"/>
    </row>
    <row r="2866" spans="6:98">
      <c r="F2866" s="183"/>
      <c r="S2866" s="184"/>
      <c r="T2866" s="184"/>
      <c r="U2866" s="184"/>
      <c r="V2866" s="184"/>
      <c r="W2866" s="184"/>
      <c r="X2866" s="184"/>
      <c r="Y2866" s="184"/>
      <c r="Z2866" s="184"/>
      <c r="AA2866" s="184"/>
      <c r="AB2866" s="184"/>
      <c r="AC2866" s="184"/>
      <c r="AD2866" s="184"/>
      <c r="AH2866" s="184"/>
      <c r="AI2866" s="184"/>
      <c r="AL2866" s="184"/>
      <c r="AM2866" s="184"/>
      <c r="AP2866" s="184"/>
      <c r="AQ2866" s="184"/>
      <c r="AT2866" s="184"/>
      <c r="AU2866" s="184"/>
      <c r="AX2866" s="184"/>
      <c r="AY2866" s="184"/>
      <c r="BB2866" s="184"/>
      <c r="BC2866" s="184"/>
      <c r="BF2866" s="184"/>
      <c r="BG2866" s="184"/>
      <c r="BJ2866" s="184"/>
      <c r="BK2866" s="184"/>
      <c r="BN2866" s="184"/>
      <c r="BO2866" s="184"/>
      <c r="BR2866" s="184"/>
      <c r="BS2866" s="184"/>
      <c r="BV2866" s="184"/>
      <c r="BW2866" s="184"/>
      <c r="BZ2866" s="184"/>
      <c r="CA2866" s="184"/>
      <c r="CD2866" s="184"/>
      <c r="CE2866" s="184"/>
      <c r="CL2866" s="183"/>
      <c r="CP2866" s="183"/>
      <c r="CT2866" s="71"/>
    </row>
    <row r="2867" spans="6:98">
      <c r="F2867" s="183"/>
      <c r="S2867" s="184"/>
      <c r="T2867" s="184"/>
      <c r="U2867" s="184"/>
      <c r="V2867" s="184"/>
      <c r="W2867" s="184"/>
      <c r="X2867" s="184"/>
      <c r="Y2867" s="184"/>
      <c r="Z2867" s="184"/>
      <c r="AA2867" s="184"/>
      <c r="AB2867" s="184"/>
      <c r="AC2867" s="184"/>
      <c r="AD2867" s="184"/>
      <c r="AH2867" s="184"/>
      <c r="AI2867" s="184"/>
      <c r="AL2867" s="184"/>
      <c r="AM2867" s="184"/>
      <c r="AP2867" s="184"/>
      <c r="AQ2867" s="184"/>
      <c r="AT2867" s="184"/>
      <c r="AU2867" s="184"/>
      <c r="AX2867" s="184"/>
      <c r="AY2867" s="184"/>
      <c r="BB2867" s="184"/>
      <c r="BC2867" s="184"/>
      <c r="BF2867" s="184"/>
      <c r="BG2867" s="184"/>
      <c r="BJ2867" s="184"/>
      <c r="BK2867" s="184"/>
      <c r="BN2867" s="184"/>
      <c r="BO2867" s="184"/>
      <c r="BR2867" s="184"/>
      <c r="BS2867" s="184"/>
      <c r="BV2867" s="184"/>
      <c r="BW2867" s="184"/>
      <c r="BZ2867" s="184"/>
      <c r="CA2867" s="184"/>
      <c r="CD2867" s="184"/>
      <c r="CE2867" s="184"/>
      <c r="CL2867" s="183"/>
      <c r="CP2867" s="183"/>
      <c r="CT2867" s="71"/>
    </row>
    <row r="2868" spans="6:98">
      <c r="F2868" s="183"/>
      <c r="S2868" s="184"/>
      <c r="T2868" s="184"/>
      <c r="U2868" s="184"/>
      <c r="V2868" s="184"/>
      <c r="W2868" s="184"/>
      <c r="X2868" s="184"/>
      <c r="Y2868" s="184"/>
      <c r="Z2868" s="184"/>
      <c r="AA2868" s="184"/>
      <c r="AB2868" s="184"/>
      <c r="AC2868" s="184"/>
      <c r="AD2868" s="184"/>
      <c r="AH2868" s="184"/>
      <c r="AI2868" s="184"/>
      <c r="AL2868" s="184"/>
      <c r="AM2868" s="184"/>
      <c r="AP2868" s="184"/>
      <c r="AQ2868" s="184"/>
      <c r="AT2868" s="184"/>
      <c r="AU2868" s="184"/>
      <c r="AX2868" s="184"/>
      <c r="AY2868" s="184"/>
      <c r="BB2868" s="184"/>
      <c r="BC2868" s="184"/>
      <c r="BF2868" s="184"/>
      <c r="BG2868" s="184"/>
      <c r="BJ2868" s="184"/>
      <c r="BK2868" s="184"/>
      <c r="BN2868" s="184"/>
      <c r="BO2868" s="184"/>
      <c r="BR2868" s="184"/>
      <c r="BS2868" s="184"/>
      <c r="BV2868" s="184"/>
      <c r="BW2868" s="184"/>
      <c r="BZ2868" s="184"/>
      <c r="CA2868" s="184"/>
      <c r="CD2868" s="184"/>
      <c r="CE2868" s="184"/>
      <c r="CL2868" s="183"/>
      <c r="CP2868" s="183"/>
      <c r="CT2868" s="71"/>
    </row>
    <row r="2869" spans="6:98">
      <c r="F2869" s="183"/>
      <c r="S2869" s="184"/>
      <c r="T2869" s="184"/>
      <c r="U2869" s="184"/>
      <c r="V2869" s="184"/>
      <c r="W2869" s="184"/>
      <c r="X2869" s="184"/>
      <c r="Y2869" s="184"/>
      <c r="Z2869" s="184"/>
      <c r="AA2869" s="184"/>
      <c r="AB2869" s="184"/>
      <c r="AC2869" s="184"/>
      <c r="AD2869" s="184"/>
      <c r="AH2869" s="184"/>
      <c r="AI2869" s="184"/>
      <c r="AL2869" s="184"/>
      <c r="AM2869" s="184"/>
      <c r="AP2869" s="184"/>
      <c r="AQ2869" s="184"/>
      <c r="AT2869" s="184"/>
      <c r="AU2869" s="184"/>
      <c r="AX2869" s="184"/>
      <c r="AY2869" s="184"/>
      <c r="BB2869" s="184"/>
      <c r="BC2869" s="184"/>
      <c r="BF2869" s="184"/>
      <c r="BG2869" s="184"/>
      <c r="BJ2869" s="184"/>
      <c r="BK2869" s="184"/>
      <c r="BN2869" s="184"/>
      <c r="BO2869" s="184"/>
      <c r="BR2869" s="184"/>
      <c r="BS2869" s="184"/>
      <c r="BV2869" s="184"/>
      <c r="BW2869" s="184"/>
      <c r="BZ2869" s="184"/>
      <c r="CA2869" s="184"/>
      <c r="CD2869" s="184"/>
      <c r="CE2869" s="184"/>
      <c r="CL2869" s="183"/>
      <c r="CP2869" s="183"/>
      <c r="CT2869" s="71"/>
    </row>
    <row r="2870" spans="6:98">
      <c r="F2870" s="183"/>
      <c r="S2870" s="184"/>
      <c r="T2870" s="184"/>
      <c r="U2870" s="184"/>
      <c r="V2870" s="184"/>
      <c r="W2870" s="184"/>
      <c r="X2870" s="184"/>
      <c r="Y2870" s="184"/>
      <c r="Z2870" s="184"/>
      <c r="AA2870" s="184"/>
      <c r="AB2870" s="184"/>
      <c r="AC2870" s="184"/>
      <c r="AD2870" s="184"/>
      <c r="AH2870" s="184"/>
      <c r="AI2870" s="184"/>
      <c r="AL2870" s="184"/>
      <c r="AM2870" s="184"/>
      <c r="AP2870" s="184"/>
      <c r="AQ2870" s="184"/>
      <c r="AT2870" s="184"/>
      <c r="AU2870" s="184"/>
      <c r="AX2870" s="184"/>
      <c r="AY2870" s="184"/>
      <c r="BB2870" s="184"/>
      <c r="BC2870" s="184"/>
      <c r="BF2870" s="184"/>
      <c r="BG2870" s="184"/>
      <c r="BJ2870" s="184"/>
      <c r="BK2870" s="184"/>
      <c r="BN2870" s="184"/>
      <c r="BO2870" s="184"/>
      <c r="BR2870" s="184"/>
      <c r="BS2870" s="184"/>
      <c r="BV2870" s="184"/>
      <c r="BW2870" s="184"/>
      <c r="BZ2870" s="184"/>
      <c r="CA2870" s="184"/>
      <c r="CD2870" s="184"/>
      <c r="CE2870" s="184"/>
      <c r="CL2870" s="183"/>
      <c r="CP2870" s="183"/>
      <c r="CT2870" s="71"/>
    </row>
    <row r="2871" spans="6:98">
      <c r="F2871" s="183"/>
      <c r="S2871" s="184"/>
      <c r="T2871" s="184"/>
      <c r="U2871" s="184"/>
      <c r="V2871" s="184"/>
      <c r="W2871" s="184"/>
      <c r="X2871" s="184"/>
      <c r="Y2871" s="184"/>
      <c r="Z2871" s="184"/>
      <c r="AA2871" s="184"/>
      <c r="AB2871" s="184"/>
      <c r="AC2871" s="184"/>
      <c r="AD2871" s="184"/>
      <c r="AH2871" s="184"/>
      <c r="AI2871" s="184"/>
      <c r="AL2871" s="184"/>
      <c r="AM2871" s="184"/>
      <c r="AP2871" s="184"/>
      <c r="AQ2871" s="184"/>
      <c r="AT2871" s="184"/>
      <c r="AU2871" s="184"/>
      <c r="AX2871" s="184"/>
      <c r="AY2871" s="184"/>
      <c r="BB2871" s="184"/>
      <c r="BC2871" s="184"/>
      <c r="BF2871" s="184"/>
      <c r="BG2871" s="184"/>
      <c r="BJ2871" s="184"/>
      <c r="BK2871" s="184"/>
      <c r="BN2871" s="184"/>
      <c r="BO2871" s="184"/>
      <c r="BR2871" s="184"/>
      <c r="BS2871" s="184"/>
      <c r="BV2871" s="184"/>
      <c r="BW2871" s="184"/>
      <c r="BZ2871" s="184"/>
      <c r="CA2871" s="184"/>
      <c r="CD2871" s="184"/>
      <c r="CE2871" s="184"/>
      <c r="CL2871" s="183"/>
      <c r="CP2871" s="183"/>
      <c r="CT2871" s="71"/>
    </row>
    <row r="2872" spans="6:98">
      <c r="F2872" s="183"/>
      <c r="S2872" s="184"/>
      <c r="T2872" s="184"/>
      <c r="U2872" s="184"/>
      <c r="V2872" s="184"/>
      <c r="W2872" s="184"/>
      <c r="X2872" s="184"/>
      <c r="Y2872" s="184"/>
      <c r="Z2872" s="184"/>
      <c r="AA2872" s="184"/>
      <c r="AB2872" s="184"/>
      <c r="AC2872" s="184"/>
      <c r="AD2872" s="184"/>
      <c r="AH2872" s="184"/>
      <c r="AI2872" s="184"/>
      <c r="AL2872" s="184"/>
      <c r="AM2872" s="184"/>
      <c r="AP2872" s="184"/>
      <c r="AQ2872" s="184"/>
      <c r="AT2872" s="184"/>
      <c r="AU2872" s="184"/>
      <c r="AX2872" s="184"/>
      <c r="AY2872" s="184"/>
      <c r="BB2872" s="184"/>
      <c r="BC2872" s="184"/>
      <c r="BF2872" s="184"/>
      <c r="BG2872" s="184"/>
      <c r="BJ2872" s="184"/>
      <c r="BK2872" s="184"/>
      <c r="BN2872" s="184"/>
      <c r="BO2872" s="184"/>
      <c r="BR2872" s="184"/>
      <c r="BS2872" s="184"/>
      <c r="BV2872" s="184"/>
      <c r="BW2872" s="184"/>
      <c r="BZ2872" s="184"/>
      <c r="CA2872" s="184"/>
      <c r="CD2872" s="184"/>
      <c r="CE2872" s="184"/>
      <c r="CL2872" s="183"/>
      <c r="CP2872" s="183"/>
      <c r="CT2872" s="71"/>
    </row>
    <row r="2873" spans="6:98">
      <c r="F2873" s="183"/>
      <c r="S2873" s="184"/>
      <c r="T2873" s="184"/>
      <c r="U2873" s="184"/>
      <c r="V2873" s="184"/>
      <c r="W2873" s="184"/>
      <c r="X2873" s="184"/>
      <c r="Y2873" s="184"/>
      <c r="Z2873" s="184"/>
      <c r="AA2873" s="184"/>
      <c r="AB2873" s="184"/>
      <c r="AC2873" s="184"/>
      <c r="AD2873" s="184"/>
      <c r="AH2873" s="184"/>
      <c r="AI2873" s="184"/>
      <c r="AL2873" s="184"/>
      <c r="AM2873" s="184"/>
      <c r="AP2873" s="184"/>
      <c r="AQ2873" s="184"/>
      <c r="AT2873" s="184"/>
      <c r="AU2873" s="184"/>
      <c r="AX2873" s="184"/>
      <c r="AY2873" s="184"/>
      <c r="BB2873" s="184"/>
      <c r="BC2873" s="184"/>
      <c r="BF2873" s="184"/>
      <c r="BG2873" s="184"/>
      <c r="BJ2873" s="184"/>
      <c r="BK2873" s="184"/>
      <c r="BN2873" s="184"/>
      <c r="BO2873" s="184"/>
      <c r="BR2873" s="184"/>
      <c r="BS2873" s="184"/>
      <c r="BV2873" s="184"/>
      <c r="BW2873" s="184"/>
      <c r="BZ2873" s="184"/>
      <c r="CA2873" s="184"/>
      <c r="CD2873" s="184"/>
      <c r="CE2873" s="184"/>
      <c r="CL2873" s="183"/>
      <c r="CP2873" s="183"/>
      <c r="CT2873" s="71"/>
    </row>
    <row r="2874" spans="6:98">
      <c r="F2874" s="183"/>
      <c r="S2874" s="184"/>
      <c r="T2874" s="184"/>
      <c r="U2874" s="184"/>
      <c r="V2874" s="184"/>
      <c r="W2874" s="184"/>
      <c r="X2874" s="184"/>
      <c r="Y2874" s="184"/>
      <c r="Z2874" s="184"/>
      <c r="AA2874" s="184"/>
      <c r="AB2874" s="184"/>
      <c r="AC2874" s="184"/>
      <c r="AD2874" s="184"/>
      <c r="AH2874" s="184"/>
      <c r="AI2874" s="184"/>
      <c r="AL2874" s="184"/>
      <c r="AM2874" s="184"/>
      <c r="AP2874" s="184"/>
      <c r="AQ2874" s="184"/>
      <c r="AT2874" s="184"/>
      <c r="AU2874" s="184"/>
      <c r="AX2874" s="184"/>
      <c r="AY2874" s="184"/>
      <c r="BB2874" s="184"/>
      <c r="BC2874" s="184"/>
      <c r="BF2874" s="184"/>
      <c r="BG2874" s="184"/>
      <c r="BJ2874" s="184"/>
      <c r="BK2874" s="184"/>
      <c r="BN2874" s="184"/>
      <c r="BO2874" s="184"/>
      <c r="BR2874" s="184"/>
      <c r="BS2874" s="184"/>
      <c r="BV2874" s="184"/>
      <c r="BW2874" s="184"/>
      <c r="BZ2874" s="184"/>
      <c r="CA2874" s="184"/>
      <c r="CD2874" s="184"/>
      <c r="CE2874" s="184"/>
      <c r="CL2874" s="183"/>
      <c r="CP2874" s="183"/>
      <c r="CT2874" s="71"/>
    </row>
    <row r="2875" spans="6:98">
      <c r="F2875" s="183"/>
      <c r="S2875" s="184"/>
      <c r="T2875" s="184"/>
      <c r="U2875" s="184"/>
      <c r="V2875" s="184"/>
      <c r="W2875" s="184"/>
      <c r="X2875" s="184"/>
      <c r="Y2875" s="184"/>
      <c r="Z2875" s="184"/>
      <c r="AA2875" s="184"/>
      <c r="AB2875" s="184"/>
      <c r="AC2875" s="184"/>
      <c r="AD2875" s="184"/>
      <c r="AH2875" s="184"/>
      <c r="AI2875" s="184"/>
      <c r="AL2875" s="184"/>
      <c r="AM2875" s="184"/>
      <c r="AP2875" s="184"/>
      <c r="AQ2875" s="184"/>
      <c r="AT2875" s="184"/>
      <c r="AU2875" s="184"/>
      <c r="AX2875" s="184"/>
      <c r="AY2875" s="184"/>
      <c r="BB2875" s="184"/>
      <c r="BC2875" s="184"/>
      <c r="BF2875" s="184"/>
      <c r="BG2875" s="184"/>
      <c r="BJ2875" s="184"/>
      <c r="BK2875" s="184"/>
      <c r="BN2875" s="184"/>
      <c r="BO2875" s="184"/>
      <c r="BR2875" s="184"/>
      <c r="BS2875" s="184"/>
      <c r="BV2875" s="184"/>
      <c r="BW2875" s="184"/>
      <c r="BZ2875" s="184"/>
      <c r="CA2875" s="184"/>
      <c r="CD2875" s="184"/>
      <c r="CE2875" s="184"/>
      <c r="CL2875" s="183"/>
      <c r="CP2875" s="183"/>
      <c r="CT2875" s="71"/>
    </row>
    <row r="2876" spans="6:98">
      <c r="F2876" s="183"/>
      <c r="S2876" s="184"/>
      <c r="T2876" s="184"/>
      <c r="U2876" s="184"/>
      <c r="V2876" s="184"/>
      <c r="W2876" s="184"/>
      <c r="X2876" s="184"/>
      <c r="Y2876" s="184"/>
      <c r="Z2876" s="184"/>
      <c r="AA2876" s="184"/>
      <c r="AB2876" s="184"/>
      <c r="AC2876" s="184"/>
      <c r="AD2876" s="184"/>
      <c r="AH2876" s="184"/>
      <c r="AI2876" s="184"/>
      <c r="AL2876" s="184"/>
      <c r="AM2876" s="184"/>
      <c r="AP2876" s="184"/>
      <c r="AQ2876" s="184"/>
      <c r="AT2876" s="184"/>
      <c r="AU2876" s="184"/>
      <c r="AX2876" s="184"/>
      <c r="AY2876" s="184"/>
      <c r="BB2876" s="184"/>
      <c r="BC2876" s="184"/>
      <c r="BF2876" s="184"/>
      <c r="BG2876" s="184"/>
      <c r="BJ2876" s="184"/>
      <c r="BK2876" s="184"/>
      <c r="BN2876" s="184"/>
      <c r="BO2876" s="184"/>
      <c r="BR2876" s="184"/>
      <c r="BS2876" s="184"/>
      <c r="BV2876" s="184"/>
      <c r="BW2876" s="184"/>
      <c r="BZ2876" s="184"/>
      <c r="CA2876" s="184"/>
      <c r="CD2876" s="184"/>
      <c r="CE2876" s="184"/>
      <c r="CL2876" s="183"/>
      <c r="CP2876" s="183"/>
      <c r="CT2876" s="71"/>
    </row>
    <row r="2877" spans="6:98">
      <c r="F2877" s="183"/>
      <c r="S2877" s="184"/>
      <c r="T2877" s="184"/>
      <c r="U2877" s="184"/>
      <c r="V2877" s="184"/>
      <c r="W2877" s="184"/>
      <c r="X2877" s="184"/>
      <c r="Y2877" s="184"/>
      <c r="Z2877" s="184"/>
      <c r="AA2877" s="184"/>
      <c r="AB2877" s="184"/>
      <c r="AC2877" s="184"/>
      <c r="AD2877" s="184"/>
      <c r="AH2877" s="184"/>
      <c r="AI2877" s="184"/>
      <c r="AL2877" s="184"/>
      <c r="AM2877" s="184"/>
      <c r="AP2877" s="184"/>
      <c r="AQ2877" s="184"/>
      <c r="AT2877" s="184"/>
      <c r="AU2877" s="184"/>
      <c r="AX2877" s="184"/>
      <c r="AY2877" s="184"/>
      <c r="BB2877" s="184"/>
      <c r="BC2877" s="184"/>
      <c r="BF2877" s="184"/>
      <c r="BG2877" s="184"/>
      <c r="BJ2877" s="184"/>
      <c r="BK2877" s="184"/>
      <c r="BN2877" s="184"/>
      <c r="BO2877" s="184"/>
      <c r="BR2877" s="184"/>
      <c r="BS2877" s="184"/>
      <c r="BV2877" s="184"/>
      <c r="BW2877" s="184"/>
      <c r="BZ2877" s="184"/>
      <c r="CA2877" s="184"/>
      <c r="CD2877" s="184"/>
      <c r="CE2877" s="184"/>
      <c r="CL2877" s="183"/>
      <c r="CP2877" s="183"/>
      <c r="CT2877" s="71"/>
    </row>
    <row r="2878" spans="6:98">
      <c r="F2878" s="183"/>
      <c r="S2878" s="184"/>
      <c r="T2878" s="184"/>
      <c r="U2878" s="184"/>
      <c r="V2878" s="184"/>
      <c r="W2878" s="184"/>
      <c r="X2878" s="184"/>
      <c r="Y2878" s="184"/>
      <c r="Z2878" s="184"/>
      <c r="AA2878" s="184"/>
      <c r="AB2878" s="184"/>
      <c r="AC2878" s="184"/>
      <c r="AD2878" s="184"/>
      <c r="AH2878" s="184"/>
      <c r="AI2878" s="184"/>
      <c r="AL2878" s="184"/>
      <c r="AM2878" s="184"/>
      <c r="AP2878" s="184"/>
      <c r="AQ2878" s="184"/>
      <c r="AT2878" s="184"/>
      <c r="AU2878" s="184"/>
      <c r="AX2878" s="184"/>
      <c r="AY2878" s="184"/>
      <c r="BB2878" s="184"/>
      <c r="BC2878" s="184"/>
      <c r="BF2878" s="184"/>
      <c r="BG2878" s="184"/>
      <c r="BJ2878" s="184"/>
      <c r="BK2878" s="184"/>
      <c r="BN2878" s="184"/>
      <c r="BO2878" s="184"/>
      <c r="BR2878" s="184"/>
      <c r="BS2878" s="184"/>
      <c r="BV2878" s="184"/>
      <c r="BW2878" s="184"/>
      <c r="BZ2878" s="184"/>
      <c r="CA2878" s="184"/>
      <c r="CD2878" s="184"/>
      <c r="CE2878" s="184"/>
      <c r="CL2878" s="183"/>
      <c r="CP2878" s="183"/>
      <c r="CT2878" s="71"/>
    </row>
    <row r="2879" spans="6:98">
      <c r="F2879" s="183"/>
      <c r="S2879" s="184"/>
      <c r="T2879" s="184"/>
      <c r="U2879" s="184"/>
      <c r="V2879" s="184"/>
      <c r="W2879" s="184"/>
      <c r="X2879" s="184"/>
      <c r="Y2879" s="184"/>
      <c r="Z2879" s="184"/>
      <c r="AA2879" s="184"/>
      <c r="AB2879" s="184"/>
      <c r="AC2879" s="184"/>
      <c r="AD2879" s="184"/>
      <c r="AH2879" s="184"/>
      <c r="AI2879" s="184"/>
      <c r="AL2879" s="184"/>
      <c r="AM2879" s="184"/>
      <c r="AP2879" s="184"/>
      <c r="AQ2879" s="184"/>
      <c r="AT2879" s="184"/>
      <c r="AU2879" s="184"/>
      <c r="AX2879" s="184"/>
      <c r="AY2879" s="184"/>
      <c r="BB2879" s="184"/>
      <c r="BC2879" s="184"/>
      <c r="BF2879" s="184"/>
      <c r="BG2879" s="184"/>
      <c r="BJ2879" s="184"/>
      <c r="BK2879" s="184"/>
      <c r="BN2879" s="184"/>
      <c r="BO2879" s="184"/>
      <c r="BR2879" s="184"/>
      <c r="BS2879" s="184"/>
      <c r="BV2879" s="184"/>
      <c r="BW2879" s="184"/>
      <c r="BZ2879" s="184"/>
      <c r="CA2879" s="184"/>
      <c r="CD2879" s="184"/>
      <c r="CE2879" s="184"/>
      <c r="CL2879" s="183"/>
      <c r="CP2879" s="183"/>
      <c r="CT2879" s="71"/>
    </row>
    <row r="2880" spans="6:98">
      <c r="F2880" s="183"/>
      <c r="S2880" s="184"/>
      <c r="T2880" s="184"/>
      <c r="U2880" s="184"/>
      <c r="V2880" s="184"/>
      <c r="W2880" s="184"/>
      <c r="X2880" s="184"/>
      <c r="Y2880" s="184"/>
      <c r="Z2880" s="184"/>
      <c r="AA2880" s="184"/>
      <c r="AB2880" s="184"/>
      <c r="AC2880" s="184"/>
      <c r="AD2880" s="184"/>
      <c r="AH2880" s="184"/>
      <c r="AI2880" s="184"/>
      <c r="AL2880" s="184"/>
      <c r="AM2880" s="184"/>
      <c r="AP2880" s="184"/>
      <c r="AQ2880" s="184"/>
      <c r="AT2880" s="184"/>
      <c r="AU2880" s="184"/>
      <c r="AX2880" s="184"/>
      <c r="AY2880" s="184"/>
      <c r="BB2880" s="184"/>
      <c r="BC2880" s="184"/>
      <c r="BF2880" s="184"/>
      <c r="BG2880" s="184"/>
      <c r="BJ2880" s="184"/>
      <c r="BK2880" s="184"/>
      <c r="BN2880" s="184"/>
      <c r="BO2880" s="184"/>
      <c r="BR2880" s="184"/>
      <c r="BS2880" s="184"/>
      <c r="BV2880" s="184"/>
      <c r="BW2880" s="184"/>
      <c r="BZ2880" s="184"/>
      <c r="CA2880" s="184"/>
      <c r="CD2880" s="184"/>
      <c r="CE2880" s="184"/>
      <c r="CL2880" s="183"/>
      <c r="CP2880" s="183"/>
      <c r="CT2880" s="71"/>
    </row>
    <row r="2881" spans="6:98">
      <c r="F2881" s="183"/>
      <c r="S2881" s="184"/>
      <c r="T2881" s="184"/>
      <c r="U2881" s="184"/>
      <c r="V2881" s="184"/>
      <c r="W2881" s="184"/>
      <c r="X2881" s="184"/>
      <c r="Y2881" s="184"/>
      <c r="Z2881" s="184"/>
      <c r="AA2881" s="184"/>
      <c r="AB2881" s="184"/>
      <c r="AC2881" s="184"/>
      <c r="AD2881" s="184"/>
      <c r="AH2881" s="184"/>
      <c r="AI2881" s="184"/>
      <c r="AL2881" s="184"/>
      <c r="AM2881" s="184"/>
      <c r="AP2881" s="184"/>
      <c r="AQ2881" s="184"/>
      <c r="AT2881" s="184"/>
      <c r="AU2881" s="184"/>
      <c r="AX2881" s="184"/>
      <c r="AY2881" s="184"/>
      <c r="BB2881" s="184"/>
      <c r="BC2881" s="184"/>
      <c r="BF2881" s="184"/>
      <c r="BG2881" s="184"/>
      <c r="BJ2881" s="184"/>
      <c r="BK2881" s="184"/>
      <c r="BN2881" s="184"/>
      <c r="BO2881" s="184"/>
      <c r="BR2881" s="184"/>
      <c r="BS2881" s="184"/>
      <c r="BV2881" s="184"/>
      <c r="BW2881" s="184"/>
      <c r="BZ2881" s="184"/>
      <c r="CA2881" s="184"/>
      <c r="CD2881" s="184"/>
      <c r="CE2881" s="184"/>
      <c r="CL2881" s="183"/>
      <c r="CP2881" s="183"/>
      <c r="CT2881" s="71"/>
    </row>
    <row r="2882" spans="6:98">
      <c r="F2882" s="183"/>
      <c r="S2882" s="184"/>
      <c r="T2882" s="184"/>
      <c r="U2882" s="184"/>
      <c r="V2882" s="184"/>
      <c r="W2882" s="184"/>
      <c r="X2882" s="184"/>
      <c r="Y2882" s="184"/>
      <c r="Z2882" s="184"/>
      <c r="AA2882" s="184"/>
      <c r="AB2882" s="184"/>
      <c r="AC2882" s="184"/>
      <c r="AD2882" s="184"/>
      <c r="AH2882" s="184"/>
      <c r="AI2882" s="184"/>
      <c r="AL2882" s="184"/>
      <c r="AM2882" s="184"/>
      <c r="AP2882" s="184"/>
      <c r="AQ2882" s="184"/>
      <c r="AT2882" s="184"/>
      <c r="AU2882" s="184"/>
      <c r="AX2882" s="184"/>
      <c r="AY2882" s="184"/>
      <c r="BB2882" s="184"/>
      <c r="BC2882" s="184"/>
      <c r="BF2882" s="184"/>
      <c r="BG2882" s="184"/>
      <c r="BJ2882" s="184"/>
      <c r="BK2882" s="184"/>
      <c r="BN2882" s="184"/>
      <c r="BO2882" s="184"/>
      <c r="BR2882" s="184"/>
      <c r="BS2882" s="184"/>
      <c r="BV2882" s="184"/>
      <c r="BW2882" s="184"/>
      <c r="BZ2882" s="184"/>
      <c r="CA2882" s="184"/>
      <c r="CD2882" s="184"/>
      <c r="CE2882" s="184"/>
      <c r="CL2882" s="183"/>
      <c r="CP2882" s="183"/>
      <c r="CT2882" s="71"/>
    </row>
    <row r="2883" spans="6:98">
      <c r="F2883" s="183"/>
      <c r="S2883" s="184"/>
      <c r="T2883" s="184"/>
      <c r="U2883" s="184"/>
      <c r="V2883" s="184"/>
      <c r="W2883" s="184"/>
      <c r="X2883" s="184"/>
      <c r="Y2883" s="184"/>
      <c r="Z2883" s="184"/>
      <c r="AA2883" s="184"/>
      <c r="AB2883" s="184"/>
      <c r="AC2883" s="184"/>
      <c r="AD2883" s="184"/>
      <c r="AH2883" s="184"/>
      <c r="AI2883" s="184"/>
      <c r="AL2883" s="184"/>
      <c r="AM2883" s="184"/>
      <c r="AP2883" s="184"/>
      <c r="AQ2883" s="184"/>
      <c r="AT2883" s="184"/>
      <c r="AU2883" s="184"/>
      <c r="AX2883" s="184"/>
      <c r="AY2883" s="184"/>
      <c r="BB2883" s="184"/>
      <c r="BC2883" s="184"/>
      <c r="BF2883" s="184"/>
      <c r="BG2883" s="184"/>
      <c r="BJ2883" s="184"/>
      <c r="BK2883" s="184"/>
      <c r="BN2883" s="184"/>
      <c r="BO2883" s="184"/>
      <c r="BR2883" s="184"/>
      <c r="BS2883" s="184"/>
      <c r="BV2883" s="184"/>
      <c r="BW2883" s="184"/>
      <c r="BZ2883" s="184"/>
      <c r="CA2883" s="184"/>
      <c r="CD2883" s="184"/>
      <c r="CE2883" s="184"/>
      <c r="CL2883" s="183"/>
      <c r="CP2883" s="183"/>
      <c r="CT2883" s="71"/>
    </row>
    <row r="2884" spans="6:98">
      <c r="F2884" s="183"/>
      <c r="S2884" s="184"/>
      <c r="T2884" s="184"/>
      <c r="U2884" s="184"/>
      <c r="V2884" s="184"/>
      <c r="W2884" s="184"/>
      <c r="X2884" s="184"/>
      <c r="Y2884" s="184"/>
      <c r="Z2884" s="184"/>
      <c r="AA2884" s="184"/>
      <c r="AB2884" s="184"/>
      <c r="AC2884" s="184"/>
      <c r="AD2884" s="184"/>
      <c r="AH2884" s="184"/>
      <c r="AI2884" s="184"/>
      <c r="AL2884" s="184"/>
      <c r="AM2884" s="184"/>
      <c r="AP2884" s="184"/>
      <c r="AQ2884" s="184"/>
      <c r="AT2884" s="184"/>
      <c r="AU2884" s="184"/>
      <c r="AX2884" s="184"/>
      <c r="AY2884" s="184"/>
      <c r="BB2884" s="184"/>
      <c r="BC2884" s="184"/>
      <c r="BF2884" s="184"/>
      <c r="BG2884" s="184"/>
      <c r="BJ2884" s="184"/>
      <c r="BK2884" s="184"/>
      <c r="BN2884" s="184"/>
      <c r="BO2884" s="184"/>
      <c r="BR2884" s="184"/>
      <c r="BS2884" s="184"/>
      <c r="BV2884" s="184"/>
      <c r="BW2884" s="184"/>
      <c r="BZ2884" s="184"/>
      <c r="CA2884" s="184"/>
      <c r="CD2884" s="184"/>
      <c r="CE2884" s="184"/>
      <c r="CL2884" s="183"/>
      <c r="CP2884" s="183"/>
      <c r="CT2884" s="71"/>
    </row>
    <row r="2885" spans="6:98">
      <c r="F2885" s="183"/>
      <c r="S2885" s="184"/>
      <c r="T2885" s="184"/>
      <c r="U2885" s="184"/>
      <c r="V2885" s="184"/>
      <c r="W2885" s="184"/>
      <c r="X2885" s="184"/>
      <c r="Y2885" s="184"/>
      <c r="Z2885" s="184"/>
      <c r="AA2885" s="184"/>
      <c r="AB2885" s="184"/>
      <c r="AC2885" s="184"/>
      <c r="AD2885" s="184"/>
      <c r="AH2885" s="184"/>
      <c r="AI2885" s="184"/>
      <c r="AL2885" s="184"/>
      <c r="AM2885" s="184"/>
      <c r="AP2885" s="184"/>
      <c r="AQ2885" s="184"/>
      <c r="AT2885" s="184"/>
      <c r="AU2885" s="184"/>
      <c r="AX2885" s="184"/>
      <c r="AY2885" s="184"/>
      <c r="BB2885" s="184"/>
      <c r="BC2885" s="184"/>
      <c r="BF2885" s="184"/>
      <c r="BG2885" s="184"/>
      <c r="BJ2885" s="184"/>
      <c r="BK2885" s="184"/>
      <c r="BN2885" s="184"/>
      <c r="BO2885" s="184"/>
      <c r="BR2885" s="184"/>
      <c r="BS2885" s="184"/>
      <c r="BV2885" s="184"/>
      <c r="BW2885" s="184"/>
      <c r="BZ2885" s="184"/>
      <c r="CA2885" s="184"/>
      <c r="CD2885" s="184"/>
      <c r="CE2885" s="184"/>
      <c r="CL2885" s="183"/>
      <c r="CP2885" s="183"/>
      <c r="CT2885" s="71"/>
    </row>
    <row r="2886" spans="6:98">
      <c r="F2886" s="183"/>
      <c r="S2886" s="184"/>
      <c r="T2886" s="184"/>
      <c r="U2886" s="184"/>
      <c r="V2886" s="184"/>
      <c r="W2886" s="184"/>
      <c r="X2886" s="184"/>
      <c r="Y2886" s="184"/>
      <c r="Z2886" s="184"/>
      <c r="AA2886" s="184"/>
      <c r="AB2886" s="184"/>
      <c r="AC2886" s="184"/>
      <c r="AD2886" s="184"/>
      <c r="AH2886" s="184"/>
      <c r="AI2886" s="184"/>
      <c r="AL2886" s="184"/>
      <c r="AM2886" s="184"/>
      <c r="AP2886" s="184"/>
      <c r="AQ2886" s="184"/>
      <c r="AT2886" s="184"/>
      <c r="AU2886" s="184"/>
      <c r="AX2886" s="184"/>
      <c r="AY2886" s="184"/>
      <c r="BB2886" s="184"/>
      <c r="BC2886" s="184"/>
      <c r="BF2886" s="184"/>
      <c r="BG2886" s="184"/>
      <c r="BJ2886" s="184"/>
      <c r="BK2886" s="184"/>
      <c r="BN2886" s="184"/>
      <c r="BO2886" s="184"/>
      <c r="BR2886" s="184"/>
      <c r="BS2886" s="184"/>
      <c r="BV2886" s="184"/>
      <c r="BW2886" s="184"/>
      <c r="BZ2886" s="184"/>
      <c r="CA2886" s="184"/>
      <c r="CD2886" s="184"/>
      <c r="CE2886" s="184"/>
      <c r="CL2886" s="183"/>
      <c r="CP2886" s="183"/>
      <c r="CT2886" s="71"/>
    </row>
    <row r="2887" spans="6:98">
      <c r="F2887" s="183"/>
      <c r="S2887" s="184"/>
      <c r="T2887" s="184"/>
      <c r="U2887" s="184"/>
      <c r="V2887" s="184"/>
      <c r="W2887" s="184"/>
      <c r="X2887" s="184"/>
      <c r="Y2887" s="184"/>
      <c r="Z2887" s="184"/>
      <c r="AA2887" s="184"/>
      <c r="AB2887" s="184"/>
      <c r="AC2887" s="184"/>
      <c r="AD2887" s="184"/>
      <c r="AH2887" s="184"/>
      <c r="AI2887" s="184"/>
      <c r="AL2887" s="184"/>
      <c r="AM2887" s="184"/>
      <c r="AP2887" s="184"/>
      <c r="AQ2887" s="184"/>
      <c r="AT2887" s="184"/>
      <c r="AU2887" s="184"/>
      <c r="AX2887" s="184"/>
      <c r="AY2887" s="184"/>
      <c r="BB2887" s="184"/>
      <c r="BC2887" s="184"/>
      <c r="BF2887" s="184"/>
      <c r="BG2887" s="184"/>
      <c r="BJ2887" s="184"/>
      <c r="BK2887" s="184"/>
      <c r="BN2887" s="184"/>
      <c r="BO2887" s="184"/>
      <c r="BR2887" s="184"/>
      <c r="BS2887" s="184"/>
      <c r="BV2887" s="184"/>
      <c r="BW2887" s="184"/>
      <c r="BZ2887" s="184"/>
      <c r="CA2887" s="184"/>
      <c r="CD2887" s="184"/>
      <c r="CE2887" s="184"/>
      <c r="CL2887" s="183"/>
      <c r="CP2887" s="183"/>
      <c r="CT2887" s="71"/>
    </row>
    <row r="2888" spans="6:98">
      <c r="F2888" s="183"/>
      <c r="S2888" s="184"/>
      <c r="T2888" s="184"/>
      <c r="U2888" s="184"/>
      <c r="V2888" s="184"/>
      <c r="W2888" s="184"/>
      <c r="X2888" s="184"/>
      <c r="Y2888" s="184"/>
      <c r="Z2888" s="184"/>
      <c r="AA2888" s="184"/>
      <c r="AB2888" s="184"/>
      <c r="AC2888" s="184"/>
      <c r="AD2888" s="184"/>
      <c r="AH2888" s="184"/>
      <c r="AI2888" s="184"/>
      <c r="AL2888" s="184"/>
      <c r="AM2888" s="184"/>
      <c r="AP2888" s="184"/>
      <c r="AQ2888" s="184"/>
      <c r="AT2888" s="184"/>
      <c r="AU2888" s="184"/>
      <c r="AX2888" s="184"/>
      <c r="AY2888" s="184"/>
      <c r="BB2888" s="184"/>
      <c r="BC2888" s="184"/>
      <c r="BF2888" s="184"/>
      <c r="BG2888" s="184"/>
      <c r="BJ2888" s="184"/>
      <c r="BK2888" s="184"/>
      <c r="BN2888" s="184"/>
      <c r="BO2888" s="184"/>
      <c r="BR2888" s="184"/>
      <c r="BS2888" s="184"/>
      <c r="BV2888" s="184"/>
      <c r="BW2888" s="184"/>
      <c r="BZ2888" s="184"/>
      <c r="CA2888" s="184"/>
      <c r="CD2888" s="184"/>
      <c r="CE2888" s="184"/>
      <c r="CL2888" s="183"/>
      <c r="CP2888" s="183"/>
      <c r="CT2888" s="71"/>
    </row>
    <row r="2889" spans="6:98">
      <c r="F2889" s="183"/>
      <c r="S2889" s="184"/>
      <c r="T2889" s="184"/>
      <c r="U2889" s="184"/>
      <c r="V2889" s="184"/>
      <c r="W2889" s="184"/>
      <c r="X2889" s="184"/>
      <c r="Y2889" s="184"/>
      <c r="Z2889" s="184"/>
      <c r="AA2889" s="184"/>
      <c r="AB2889" s="184"/>
      <c r="AC2889" s="184"/>
      <c r="AD2889" s="184"/>
      <c r="AH2889" s="184"/>
      <c r="AI2889" s="184"/>
      <c r="AL2889" s="184"/>
      <c r="AM2889" s="184"/>
      <c r="AP2889" s="184"/>
      <c r="AQ2889" s="184"/>
      <c r="AT2889" s="184"/>
      <c r="AU2889" s="184"/>
      <c r="AX2889" s="184"/>
      <c r="AY2889" s="184"/>
      <c r="BB2889" s="184"/>
      <c r="BC2889" s="184"/>
      <c r="BF2889" s="184"/>
      <c r="BG2889" s="184"/>
      <c r="BJ2889" s="184"/>
      <c r="BK2889" s="184"/>
      <c r="BN2889" s="184"/>
      <c r="BO2889" s="184"/>
      <c r="BR2889" s="184"/>
      <c r="BS2889" s="184"/>
      <c r="BV2889" s="184"/>
      <c r="BW2889" s="184"/>
      <c r="BZ2889" s="184"/>
      <c r="CA2889" s="184"/>
      <c r="CD2889" s="184"/>
      <c r="CE2889" s="184"/>
      <c r="CL2889" s="183"/>
      <c r="CP2889" s="183"/>
      <c r="CT2889" s="71"/>
    </row>
    <row r="2890" spans="6:98">
      <c r="F2890" s="183"/>
      <c r="S2890" s="184"/>
      <c r="T2890" s="184"/>
      <c r="U2890" s="184"/>
      <c r="V2890" s="184"/>
      <c r="W2890" s="184"/>
      <c r="X2890" s="184"/>
      <c r="Y2890" s="184"/>
      <c r="Z2890" s="184"/>
      <c r="AA2890" s="184"/>
      <c r="AB2890" s="184"/>
      <c r="AC2890" s="184"/>
      <c r="AD2890" s="184"/>
      <c r="AH2890" s="184"/>
      <c r="AI2890" s="184"/>
      <c r="AL2890" s="184"/>
      <c r="AM2890" s="184"/>
      <c r="AP2890" s="184"/>
      <c r="AQ2890" s="184"/>
      <c r="AT2890" s="184"/>
      <c r="AU2890" s="184"/>
      <c r="AX2890" s="184"/>
      <c r="AY2890" s="184"/>
      <c r="BB2890" s="184"/>
      <c r="BC2890" s="184"/>
      <c r="BF2890" s="184"/>
      <c r="BG2890" s="184"/>
      <c r="BJ2890" s="184"/>
      <c r="BK2890" s="184"/>
      <c r="BN2890" s="184"/>
      <c r="BO2890" s="184"/>
      <c r="BR2890" s="184"/>
      <c r="BS2890" s="184"/>
      <c r="BV2890" s="184"/>
      <c r="BW2890" s="184"/>
      <c r="BZ2890" s="184"/>
      <c r="CA2890" s="184"/>
      <c r="CD2890" s="184"/>
      <c r="CE2890" s="184"/>
      <c r="CL2890" s="183"/>
      <c r="CP2890" s="183"/>
      <c r="CT2890" s="71"/>
    </row>
    <row r="2891" spans="6:98">
      <c r="F2891" s="183"/>
      <c r="S2891" s="184"/>
      <c r="T2891" s="184"/>
      <c r="U2891" s="184"/>
      <c r="V2891" s="184"/>
      <c r="W2891" s="184"/>
      <c r="X2891" s="184"/>
      <c r="Y2891" s="184"/>
      <c r="Z2891" s="184"/>
      <c r="AA2891" s="184"/>
      <c r="AB2891" s="184"/>
      <c r="AC2891" s="184"/>
      <c r="AD2891" s="184"/>
      <c r="AH2891" s="184"/>
      <c r="AI2891" s="184"/>
      <c r="AL2891" s="184"/>
      <c r="AM2891" s="184"/>
      <c r="AP2891" s="184"/>
      <c r="AQ2891" s="184"/>
      <c r="AT2891" s="184"/>
      <c r="AU2891" s="184"/>
      <c r="AX2891" s="184"/>
      <c r="AY2891" s="184"/>
      <c r="BB2891" s="184"/>
      <c r="BC2891" s="184"/>
      <c r="BF2891" s="184"/>
      <c r="BG2891" s="184"/>
      <c r="BJ2891" s="184"/>
      <c r="BK2891" s="184"/>
      <c r="BN2891" s="184"/>
      <c r="BO2891" s="184"/>
      <c r="BR2891" s="184"/>
      <c r="BS2891" s="184"/>
      <c r="BV2891" s="184"/>
      <c r="BW2891" s="184"/>
      <c r="BZ2891" s="184"/>
      <c r="CA2891" s="184"/>
      <c r="CD2891" s="184"/>
      <c r="CE2891" s="184"/>
      <c r="CL2891" s="183"/>
      <c r="CP2891" s="183"/>
      <c r="CT2891" s="71"/>
    </row>
    <row r="2892" spans="6:98">
      <c r="F2892" s="183"/>
      <c r="S2892" s="184"/>
      <c r="T2892" s="184"/>
      <c r="U2892" s="184"/>
      <c r="V2892" s="184"/>
      <c r="W2892" s="184"/>
      <c r="X2892" s="184"/>
      <c r="Y2892" s="184"/>
      <c r="Z2892" s="184"/>
      <c r="AA2892" s="184"/>
      <c r="AB2892" s="184"/>
      <c r="AC2892" s="184"/>
      <c r="AD2892" s="184"/>
      <c r="AH2892" s="184"/>
      <c r="AI2892" s="184"/>
      <c r="AL2892" s="184"/>
      <c r="AM2892" s="184"/>
      <c r="AP2892" s="184"/>
      <c r="AQ2892" s="184"/>
      <c r="AT2892" s="184"/>
      <c r="AU2892" s="184"/>
      <c r="AX2892" s="184"/>
      <c r="AY2892" s="184"/>
      <c r="BB2892" s="184"/>
      <c r="BC2892" s="184"/>
      <c r="BF2892" s="184"/>
      <c r="BG2892" s="184"/>
      <c r="BJ2892" s="184"/>
      <c r="BK2892" s="184"/>
      <c r="BN2892" s="184"/>
      <c r="BO2892" s="184"/>
      <c r="BR2892" s="184"/>
      <c r="BS2892" s="184"/>
      <c r="BV2892" s="184"/>
      <c r="BW2892" s="184"/>
      <c r="BZ2892" s="184"/>
      <c r="CA2892" s="184"/>
      <c r="CD2892" s="184"/>
      <c r="CE2892" s="184"/>
      <c r="CL2892" s="183"/>
      <c r="CP2892" s="183"/>
      <c r="CT2892" s="71"/>
    </row>
    <row r="2893" spans="6:98">
      <c r="F2893" s="183"/>
      <c r="S2893" s="184"/>
      <c r="T2893" s="184"/>
      <c r="U2893" s="184"/>
      <c r="V2893" s="184"/>
      <c r="W2893" s="184"/>
      <c r="X2893" s="184"/>
      <c r="Y2893" s="184"/>
      <c r="Z2893" s="184"/>
      <c r="AA2893" s="184"/>
      <c r="AB2893" s="184"/>
      <c r="AC2893" s="184"/>
      <c r="AD2893" s="184"/>
      <c r="AH2893" s="184"/>
      <c r="AI2893" s="184"/>
      <c r="AL2893" s="184"/>
      <c r="AM2893" s="184"/>
      <c r="AP2893" s="184"/>
      <c r="AQ2893" s="184"/>
      <c r="AT2893" s="184"/>
      <c r="AU2893" s="184"/>
      <c r="AX2893" s="184"/>
      <c r="AY2893" s="184"/>
      <c r="BB2893" s="184"/>
      <c r="BC2893" s="184"/>
      <c r="BF2893" s="184"/>
      <c r="BG2893" s="184"/>
      <c r="BJ2893" s="184"/>
      <c r="BK2893" s="184"/>
      <c r="BN2893" s="184"/>
      <c r="BO2893" s="184"/>
      <c r="BR2893" s="184"/>
      <c r="BS2893" s="184"/>
      <c r="BV2893" s="184"/>
      <c r="BW2893" s="184"/>
      <c r="BZ2893" s="184"/>
      <c r="CA2893" s="184"/>
      <c r="CD2893" s="184"/>
      <c r="CE2893" s="184"/>
      <c r="CL2893" s="183"/>
      <c r="CP2893" s="183"/>
      <c r="CT2893" s="71"/>
    </row>
    <row r="2894" spans="6:98">
      <c r="F2894" s="183"/>
      <c r="S2894" s="184"/>
      <c r="T2894" s="184"/>
      <c r="U2894" s="184"/>
      <c r="V2894" s="184"/>
      <c r="W2894" s="184"/>
      <c r="X2894" s="184"/>
      <c r="Y2894" s="184"/>
      <c r="Z2894" s="184"/>
      <c r="AA2894" s="184"/>
      <c r="AB2894" s="184"/>
      <c r="AC2894" s="184"/>
      <c r="AD2894" s="184"/>
      <c r="AH2894" s="184"/>
      <c r="AI2894" s="184"/>
      <c r="AL2894" s="184"/>
      <c r="AM2894" s="184"/>
      <c r="AP2894" s="184"/>
      <c r="AQ2894" s="184"/>
      <c r="AT2894" s="184"/>
      <c r="AU2894" s="184"/>
      <c r="AX2894" s="184"/>
      <c r="AY2894" s="184"/>
      <c r="BB2894" s="184"/>
      <c r="BC2894" s="184"/>
      <c r="BF2894" s="184"/>
      <c r="BG2894" s="184"/>
      <c r="BJ2894" s="184"/>
      <c r="BK2894" s="184"/>
      <c r="BN2894" s="184"/>
      <c r="BO2894" s="184"/>
      <c r="BR2894" s="184"/>
      <c r="BS2894" s="184"/>
      <c r="BV2894" s="184"/>
      <c r="BW2894" s="184"/>
      <c r="BZ2894" s="184"/>
      <c r="CA2894" s="184"/>
      <c r="CD2894" s="184"/>
      <c r="CE2894" s="184"/>
      <c r="CL2894" s="183"/>
      <c r="CP2894" s="183"/>
      <c r="CT2894" s="71"/>
    </row>
    <row r="2895" spans="6:98">
      <c r="F2895" s="183"/>
      <c r="S2895" s="184"/>
      <c r="T2895" s="184"/>
      <c r="U2895" s="184"/>
      <c r="V2895" s="184"/>
      <c r="W2895" s="184"/>
      <c r="X2895" s="184"/>
      <c r="Y2895" s="184"/>
      <c r="Z2895" s="184"/>
      <c r="AA2895" s="184"/>
      <c r="AB2895" s="184"/>
      <c r="AC2895" s="184"/>
      <c r="AD2895" s="184"/>
      <c r="AH2895" s="184"/>
      <c r="AI2895" s="184"/>
      <c r="AL2895" s="184"/>
      <c r="AM2895" s="184"/>
      <c r="AP2895" s="184"/>
      <c r="AQ2895" s="184"/>
      <c r="AT2895" s="184"/>
      <c r="AU2895" s="184"/>
      <c r="AX2895" s="184"/>
      <c r="AY2895" s="184"/>
      <c r="BB2895" s="184"/>
      <c r="BC2895" s="184"/>
      <c r="BF2895" s="184"/>
      <c r="BG2895" s="184"/>
      <c r="BJ2895" s="184"/>
      <c r="BK2895" s="184"/>
      <c r="BN2895" s="184"/>
      <c r="BO2895" s="184"/>
      <c r="BR2895" s="184"/>
      <c r="BS2895" s="184"/>
      <c r="BV2895" s="184"/>
      <c r="BW2895" s="184"/>
      <c r="BZ2895" s="184"/>
      <c r="CA2895" s="184"/>
      <c r="CD2895" s="184"/>
      <c r="CE2895" s="184"/>
      <c r="CL2895" s="183"/>
      <c r="CP2895" s="183"/>
      <c r="CT2895" s="71"/>
    </row>
    <row r="2896" spans="6:98">
      <c r="F2896" s="183"/>
      <c r="S2896" s="184"/>
      <c r="T2896" s="184"/>
      <c r="U2896" s="184"/>
      <c r="V2896" s="184"/>
      <c r="W2896" s="184"/>
      <c r="X2896" s="184"/>
      <c r="Y2896" s="184"/>
      <c r="Z2896" s="184"/>
      <c r="AA2896" s="184"/>
      <c r="AB2896" s="184"/>
      <c r="AC2896" s="184"/>
      <c r="AD2896" s="184"/>
      <c r="AH2896" s="184"/>
      <c r="AI2896" s="184"/>
      <c r="AL2896" s="184"/>
      <c r="AM2896" s="184"/>
      <c r="AP2896" s="184"/>
      <c r="AQ2896" s="184"/>
      <c r="AT2896" s="184"/>
      <c r="AU2896" s="184"/>
      <c r="AX2896" s="184"/>
      <c r="AY2896" s="184"/>
      <c r="BB2896" s="184"/>
      <c r="BC2896" s="184"/>
      <c r="BF2896" s="184"/>
      <c r="BG2896" s="184"/>
      <c r="BJ2896" s="184"/>
      <c r="BK2896" s="184"/>
      <c r="BN2896" s="184"/>
      <c r="BO2896" s="184"/>
      <c r="BR2896" s="184"/>
      <c r="BS2896" s="184"/>
      <c r="BV2896" s="184"/>
      <c r="BW2896" s="184"/>
      <c r="BZ2896" s="184"/>
      <c r="CA2896" s="184"/>
      <c r="CD2896" s="184"/>
      <c r="CE2896" s="184"/>
      <c r="CL2896" s="183"/>
      <c r="CP2896" s="183"/>
      <c r="CT2896" s="71"/>
    </row>
    <row r="2897" spans="6:98">
      <c r="F2897" s="183"/>
      <c r="S2897" s="184"/>
      <c r="T2897" s="184"/>
      <c r="U2897" s="184"/>
      <c r="V2897" s="184"/>
      <c r="W2897" s="184"/>
      <c r="X2897" s="184"/>
      <c r="Y2897" s="184"/>
      <c r="Z2897" s="184"/>
      <c r="AA2897" s="184"/>
      <c r="AB2897" s="184"/>
      <c r="AC2897" s="184"/>
      <c r="AD2897" s="184"/>
      <c r="AH2897" s="184"/>
      <c r="AI2897" s="184"/>
      <c r="AL2897" s="184"/>
      <c r="AM2897" s="184"/>
      <c r="AP2897" s="184"/>
      <c r="AQ2897" s="184"/>
      <c r="AT2897" s="184"/>
      <c r="AU2897" s="184"/>
      <c r="AX2897" s="184"/>
      <c r="AY2897" s="184"/>
      <c r="BB2897" s="184"/>
      <c r="BC2897" s="184"/>
      <c r="BF2897" s="184"/>
      <c r="BG2897" s="184"/>
      <c r="BJ2897" s="184"/>
      <c r="BK2897" s="184"/>
      <c r="BN2897" s="184"/>
      <c r="BO2897" s="184"/>
      <c r="BR2897" s="184"/>
      <c r="BS2897" s="184"/>
      <c r="BV2897" s="184"/>
      <c r="BW2897" s="184"/>
      <c r="BZ2897" s="184"/>
      <c r="CA2897" s="184"/>
      <c r="CD2897" s="184"/>
      <c r="CE2897" s="184"/>
      <c r="CL2897" s="183"/>
      <c r="CP2897" s="183"/>
      <c r="CT2897" s="71"/>
    </row>
    <row r="2898" spans="6:98">
      <c r="F2898" s="183"/>
      <c r="S2898" s="184"/>
      <c r="T2898" s="184"/>
      <c r="U2898" s="184"/>
      <c r="V2898" s="184"/>
      <c r="W2898" s="184"/>
      <c r="X2898" s="184"/>
      <c r="Y2898" s="184"/>
      <c r="Z2898" s="184"/>
      <c r="AA2898" s="184"/>
      <c r="AB2898" s="184"/>
      <c r="AC2898" s="184"/>
      <c r="AD2898" s="184"/>
      <c r="AH2898" s="184"/>
      <c r="AI2898" s="184"/>
      <c r="AL2898" s="184"/>
      <c r="AM2898" s="184"/>
      <c r="AP2898" s="184"/>
      <c r="AQ2898" s="184"/>
      <c r="AT2898" s="184"/>
      <c r="AU2898" s="184"/>
      <c r="AX2898" s="184"/>
      <c r="AY2898" s="184"/>
      <c r="BB2898" s="184"/>
      <c r="BC2898" s="184"/>
      <c r="BF2898" s="184"/>
      <c r="BG2898" s="184"/>
      <c r="BJ2898" s="184"/>
      <c r="BK2898" s="184"/>
      <c r="BN2898" s="184"/>
      <c r="BO2898" s="184"/>
      <c r="BR2898" s="184"/>
      <c r="BS2898" s="184"/>
      <c r="BV2898" s="184"/>
      <c r="BW2898" s="184"/>
      <c r="BZ2898" s="184"/>
      <c r="CA2898" s="184"/>
      <c r="CD2898" s="184"/>
      <c r="CE2898" s="184"/>
      <c r="CL2898" s="183"/>
      <c r="CP2898" s="183"/>
      <c r="CT2898" s="71"/>
    </row>
    <row r="2899" spans="6:98">
      <c r="F2899" s="183"/>
      <c r="S2899" s="184"/>
      <c r="T2899" s="184"/>
      <c r="U2899" s="184"/>
      <c r="V2899" s="184"/>
      <c r="W2899" s="184"/>
      <c r="X2899" s="184"/>
      <c r="Y2899" s="184"/>
      <c r="Z2899" s="184"/>
      <c r="AA2899" s="184"/>
      <c r="AB2899" s="184"/>
      <c r="AC2899" s="184"/>
      <c r="AD2899" s="184"/>
      <c r="AH2899" s="184"/>
      <c r="AI2899" s="184"/>
      <c r="AL2899" s="184"/>
      <c r="AM2899" s="184"/>
      <c r="AP2899" s="184"/>
      <c r="AQ2899" s="184"/>
      <c r="AT2899" s="184"/>
      <c r="AU2899" s="184"/>
      <c r="AX2899" s="184"/>
      <c r="AY2899" s="184"/>
      <c r="BB2899" s="184"/>
      <c r="BC2899" s="184"/>
      <c r="BF2899" s="184"/>
      <c r="BG2899" s="184"/>
      <c r="BJ2899" s="184"/>
      <c r="BK2899" s="184"/>
      <c r="BN2899" s="184"/>
      <c r="BO2899" s="184"/>
      <c r="BR2899" s="184"/>
      <c r="BS2899" s="184"/>
      <c r="BV2899" s="184"/>
      <c r="BW2899" s="184"/>
      <c r="BZ2899" s="184"/>
      <c r="CA2899" s="184"/>
      <c r="CD2899" s="184"/>
      <c r="CE2899" s="184"/>
      <c r="CL2899" s="183"/>
      <c r="CP2899" s="183"/>
      <c r="CT2899" s="71"/>
    </row>
    <row r="2900" spans="6:98">
      <c r="F2900" s="183"/>
      <c r="S2900" s="184"/>
      <c r="T2900" s="184"/>
      <c r="U2900" s="184"/>
      <c r="V2900" s="184"/>
      <c r="W2900" s="184"/>
      <c r="X2900" s="184"/>
      <c r="Y2900" s="184"/>
      <c r="Z2900" s="184"/>
      <c r="AA2900" s="184"/>
      <c r="AB2900" s="184"/>
      <c r="AC2900" s="184"/>
      <c r="AD2900" s="184"/>
      <c r="AH2900" s="184"/>
      <c r="AI2900" s="184"/>
      <c r="AL2900" s="184"/>
      <c r="AM2900" s="184"/>
      <c r="AP2900" s="184"/>
      <c r="AQ2900" s="184"/>
      <c r="AT2900" s="184"/>
      <c r="AU2900" s="184"/>
      <c r="AX2900" s="184"/>
      <c r="AY2900" s="184"/>
      <c r="BB2900" s="184"/>
      <c r="BC2900" s="184"/>
      <c r="BF2900" s="184"/>
      <c r="BG2900" s="184"/>
      <c r="BJ2900" s="184"/>
      <c r="BK2900" s="184"/>
      <c r="BN2900" s="184"/>
      <c r="BO2900" s="184"/>
      <c r="BR2900" s="184"/>
      <c r="BS2900" s="184"/>
      <c r="BV2900" s="184"/>
      <c r="BW2900" s="184"/>
      <c r="BZ2900" s="184"/>
      <c r="CA2900" s="184"/>
      <c r="CD2900" s="184"/>
      <c r="CE2900" s="184"/>
      <c r="CL2900" s="183"/>
      <c r="CP2900" s="183"/>
      <c r="CT2900" s="71"/>
    </row>
    <row r="2901" spans="6:98">
      <c r="F2901" s="183"/>
      <c r="S2901" s="184"/>
      <c r="T2901" s="184"/>
      <c r="U2901" s="184"/>
      <c r="V2901" s="184"/>
      <c r="W2901" s="184"/>
      <c r="X2901" s="184"/>
      <c r="Y2901" s="184"/>
      <c r="Z2901" s="184"/>
      <c r="AA2901" s="184"/>
      <c r="AB2901" s="184"/>
      <c r="AC2901" s="184"/>
      <c r="AD2901" s="184"/>
      <c r="AH2901" s="184"/>
      <c r="AI2901" s="184"/>
      <c r="AL2901" s="184"/>
      <c r="AM2901" s="184"/>
      <c r="AP2901" s="184"/>
      <c r="AQ2901" s="184"/>
      <c r="AT2901" s="184"/>
      <c r="AU2901" s="184"/>
      <c r="AX2901" s="184"/>
      <c r="AY2901" s="184"/>
      <c r="BB2901" s="184"/>
      <c r="BC2901" s="184"/>
      <c r="BF2901" s="184"/>
      <c r="BG2901" s="184"/>
      <c r="BJ2901" s="184"/>
      <c r="BK2901" s="184"/>
      <c r="BN2901" s="184"/>
      <c r="BO2901" s="184"/>
      <c r="BR2901" s="184"/>
      <c r="BS2901" s="184"/>
      <c r="BV2901" s="184"/>
      <c r="BW2901" s="184"/>
      <c r="BZ2901" s="184"/>
      <c r="CA2901" s="184"/>
      <c r="CD2901" s="184"/>
      <c r="CE2901" s="184"/>
      <c r="CL2901" s="183"/>
      <c r="CP2901" s="183"/>
      <c r="CT2901" s="71"/>
    </row>
    <row r="2902" spans="6:98">
      <c r="F2902" s="183"/>
      <c r="S2902" s="184"/>
      <c r="T2902" s="184"/>
      <c r="U2902" s="184"/>
      <c r="V2902" s="184"/>
      <c r="W2902" s="184"/>
      <c r="X2902" s="184"/>
      <c r="Y2902" s="184"/>
      <c r="Z2902" s="184"/>
      <c r="AA2902" s="184"/>
      <c r="AB2902" s="184"/>
      <c r="AC2902" s="184"/>
      <c r="AD2902" s="184"/>
      <c r="AH2902" s="184"/>
      <c r="AI2902" s="184"/>
      <c r="AL2902" s="184"/>
      <c r="AM2902" s="184"/>
      <c r="AP2902" s="184"/>
      <c r="AQ2902" s="184"/>
      <c r="AT2902" s="184"/>
      <c r="AU2902" s="184"/>
      <c r="AX2902" s="184"/>
      <c r="AY2902" s="184"/>
      <c r="BB2902" s="184"/>
      <c r="BC2902" s="184"/>
      <c r="BF2902" s="184"/>
      <c r="BG2902" s="184"/>
      <c r="BJ2902" s="184"/>
      <c r="BK2902" s="184"/>
      <c r="BN2902" s="184"/>
      <c r="BO2902" s="184"/>
      <c r="BR2902" s="184"/>
      <c r="BS2902" s="184"/>
      <c r="BV2902" s="184"/>
      <c r="BW2902" s="184"/>
      <c r="BZ2902" s="184"/>
      <c r="CA2902" s="184"/>
      <c r="CD2902" s="184"/>
      <c r="CE2902" s="184"/>
      <c r="CL2902" s="183"/>
      <c r="CP2902" s="183"/>
      <c r="CT2902" s="71"/>
    </row>
    <row r="2903" spans="6:98">
      <c r="F2903" s="183"/>
      <c r="S2903" s="184"/>
      <c r="T2903" s="184"/>
      <c r="U2903" s="184"/>
      <c r="V2903" s="184"/>
      <c r="W2903" s="184"/>
      <c r="X2903" s="184"/>
      <c r="Y2903" s="184"/>
      <c r="Z2903" s="184"/>
      <c r="AA2903" s="184"/>
      <c r="AB2903" s="184"/>
      <c r="AC2903" s="184"/>
      <c r="AD2903" s="184"/>
      <c r="AH2903" s="184"/>
      <c r="AI2903" s="184"/>
      <c r="AL2903" s="184"/>
      <c r="AM2903" s="184"/>
      <c r="AP2903" s="184"/>
      <c r="AQ2903" s="184"/>
      <c r="AT2903" s="184"/>
      <c r="AU2903" s="184"/>
      <c r="AX2903" s="184"/>
      <c r="AY2903" s="184"/>
      <c r="BB2903" s="184"/>
      <c r="BC2903" s="184"/>
      <c r="BF2903" s="184"/>
      <c r="BG2903" s="184"/>
      <c r="BJ2903" s="184"/>
      <c r="BK2903" s="184"/>
      <c r="BN2903" s="184"/>
      <c r="BO2903" s="184"/>
      <c r="BR2903" s="184"/>
      <c r="BS2903" s="184"/>
      <c r="BV2903" s="184"/>
      <c r="BW2903" s="184"/>
      <c r="BZ2903" s="184"/>
      <c r="CA2903" s="184"/>
      <c r="CD2903" s="184"/>
      <c r="CE2903" s="184"/>
      <c r="CL2903" s="183"/>
      <c r="CP2903" s="183"/>
      <c r="CT2903" s="71"/>
    </row>
    <row r="2904" spans="6:98">
      <c r="F2904" s="183"/>
      <c r="S2904" s="184"/>
      <c r="T2904" s="184"/>
      <c r="U2904" s="184"/>
      <c r="V2904" s="184"/>
      <c r="W2904" s="184"/>
      <c r="X2904" s="184"/>
      <c r="Y2904" s="184"/>
      <c r="Z2904" s="184"/>
      <c r="AA2904" s="184"/>
      <c r="AB2904" s="184"/>
      <c r="AC2904" s="184"/>
      <c r="AD2904" s="184"/>
      <c r="AH2904" s="184"/>
      <c r="AI2904" s="184"/>
      <c r="AL2904" s="184"/>
      <c r="AM2904" s="184"/>
      <c r="AP2904" s="184"/>
      <c r="AQ2904" s="184"/>
      <c r="AT2904" s="184"/>
      <c r="AU2904" s="184"/>
      <c r="AX2904" s="184"/>
      <c r="AY2904" s="184"/>
      <c r="BB2904" s="184"/>
      <c r="BC2904" s="184"/>
      <c r="BF2904" s="184"/>
      <c r="BG2904" s="184"/>
      <c r="BJ2904" s="184"/>
      <c r="BK2904" s="184"/>
      <c r="BN2904" s="184"/>
      <c r="BO2904" s="184"/>
      <c r="BR2904" s="184"/>
      <c r="BS2904" s="184"/>
      <c r="BV2904" s="184"/>
      <c r="BW2904" s="184"/>
      <c r="BZ2904" s="184"/>
      <c r="CA2904" s="184"/>
      <c r="CD2904" s="184"/>
      <c r="CE2904" s="184"/>
      <c r="CL2904" s="183"/>
      <c r="CP2904" s="183"/>
      <c r="CT2904" s="71"/>
    </row>
    <row r="2905" spans="6:98">
      <c r="F2905" s="183"/>
      <c r="S2905" s="184"/>
      <c r="T2905" s="184"/>
      <c r="U2905" s="184"/>
      <c r="V2905" s="184"/>
      <c r="W2905" s="184"/>
      <c r="X2905" s="184"/>
      <c r="Y2905" s="184"/>
      <c r="Z2905" s="184"/>
      <c r="AA2905" s="184"/>
      <c r="AB2905" s="184"/>
      <c r="AC2905" s="184"/>
      <c r="AD2905" s="184"/>
      <c r="AH2905" s="184"/>
      <c r="AI2905" s="184"/>
      <c r="AL2905" s="184"/>
      <c r="AM2905" s="184"/>
      <c r="AP2905" s="184"/>
      <c r="AQ2905" s="184"/>
      <c r="AT2905" s="184"/>
      <c r="AU2905" s="184"/>
      <c r="AX2905" s="184"/>
      <c r="AY2905" s="184"/>
      <c r="BB2905" s="184"/>
      <c r="BC2905" s="184"/>
      <c r="BF2905" s="184"/>
      <c r="BG2905" s="184"/>
      <c r="BJ2905" s="184"/>
      <c r="BK2905" s="184"/>
      <c r="BN2905" s="184"/>
      <c r="BO2905" s="184"/>
      <c r="BR2905" s="184"/>
      <c r="BS2905" s="184"/>
      <c r="BV2905" s="184"/>
      <c r="BW2905" s="184"/>
      <c r="BZ2905" s="184"/>
      <c r="CA2905" s="184"/>
      <c r="CD2905" s="184"/>
      <c r="CE2905" s="184"/>
      <c r="CL2905" s="183"/>
      <c r="CP2905" s="183"/>
      <c r="CT2905" s="71"/>
    </row>
    <row r="2906" spans="6:98">
      <c r="F2906" s="183"/>
      <c r="S2906" s="184"/>
      <c r="T2906" s="184"/>
      <c r="U2906" s="184"/>
      <c r="V2906" s="184"/>
      <c r="W2906" s="184"/>
      <c r="X2906" s="184"/>
      <c r="Y2906" s="184"/>
      <c r="Z2906" s="184"/>
      <c r="AA2906" s="184"/>
      <c r="AB2906" s="184"/>
      <c r="AC2906" s="184"/>
      <c r="AD2906" s="184"/>
      <c r="AH2906" s="184"/>
      <c r="AI2906" s="184"/>
      <c r="AL2906" s="184"/>
      <c r="AM2906" s="184"/>
      <c r="AP2906" s="184"/>
      <c r="AQ2906" s="184"/>
      <c r="AT2906" s="184"/>
      <c r="AU2906" s="184"/>
      <c r="AX2906" s="184"/>
      <c r="AY2906" s="184"/>
      <c r="BB2906" s="184"/>
      <c r="BC2906" s="184"/>
      <c r="BF2906" s="184"/>
      <c r="BG2906" s="184"/>
      <c r="BJ2906" s="184"/>
      <c r="BK2906" s="184"/>
      <c r="BN2906" s="184"/>
      <c r="BO2906" s="184"/>
      <c r="BR2906" s="184"/>
      <c r="BS2906" s="184"/>
      <c r="BV2906" s="184"/>
      <c r="BW2906" s="184"/>
      <c r="BZ2906" s="184"/>
      <c r="CA2906" s="184"/>
      <c r="CD2906" s="184"/>
      <c r="CE2906" s="184"/>
      <c r="CL2906" s="183"/>
      <c r="CP2906" s="183"/>
      <c r="CT2906" s="71"/>
    </row>
    <row r="2907" spans="6:98">
      <c r="F2907" s="183"/>
      <c r="S2907" s="184"/>
      <c r="T2907" s="184"/>
      <c r="U2907" s="184"/>
      <c r="V2907" s="184"/>
      <c r="W2907" s="184"/>
      <c r="X2907" s="184"/>
      <c r="Y2907" s="184"/>
      <c r="Z2907" s="184"/>
      <c r="AA2907" s="184"/>
      <c r="AB2907" s="184"/>
      <c r="AC2907" s="184"/>
      <c r="AD2907" s="184"/>
      <c r="AH2907" s="184"/>
      <c r="AI2907" s="184"/>
      <c r="AL2907" s="184"/>
      <c r="AM2907" s="184"/>
      <c r="AP2907" s="184"/>
      <c r="AQ2907" s="184"/>
      <c r="AT2907" s="184"/>
      <c r="AU2907" s="184"/>
      <c r="AX2907" s="184"/>
      <c r="AY2907" s="184"/>
      <c r="BB2907" s="184"/>
      <c r="BC2907" s="184"/>
      <c r="BF2907" s="184"/>
      <c r="BG2907" s="184"/>
      <c r="BJ2907" s="184"/>
      <c r="BK2907" s="184"/>
      <c r="BN2907" s="184"/>
      <c r="BO2907" s="184"/>
      <c r="BR2907" s="184"/>
      <c r="BS2907" s="184"/>
      <c r="BV2907" s="184"/>
      <c r="BW2907" s="184"/>
      <c r="BZ2907" s="184"/>
      <c r="CA2907" s="184"/>
      <c r="CD2907" s="184"/>
      <c r="CE2907" s="184"/>
      <c r="CL2907" s="183"/>
      <c r="CP2907" s="183"/>
      <c r="CT2907" s="71"/>
    </row>
    <row r="2908" spans="6:98">
      <c r="F2908" s="183"/>
      <c r="S2908" s="184"/>
      <c r="T2908" s="184"/>
      <c r="U2908" s="184"/>
      <c r="V2908" s="184"/>
      <c r="W2908" s="184"/>
      <c r="X2908" s="184"/>
      <c r="Y2908" s="184"/>
      <c r="Z2908" s="184"/>
      <c r="AA2908" s="184"/>
      <c r="AB2908" s="184"/>
      <c r="AC2908" s="184"/>
      <c r="AD2908" s="184"/>
      <c r="AH2908" s="184"/>
      <c r="AI2908" s="184"/>
      <c r="AL2908" s="184"/>
      <c r="AM2908" s="184"/>
      <c r="AP2908" s="184"/>
      <c r="AQ2908" s="184"/>
      <c r="AT2908" s="184"/>
      <c r="AU2908" s="184"/>
      <c r="AX2908" s="184"/>
      <c r="AY2908" s="184"/>
      <c r="BB2908" s="184"/>
      <c r="BC2908" s="184"/>
      <c r="BF2908" s="184"/>
      <c r="BG2908" s="184"/>
      <c r="BJ2908" s="184"/>
      <c r="BK2908" s="184"/>
      <c r="BN2908" s="184"/>
      <c r="BO2908" s="184"/>
      <c r="BR2908" s="184"/>
      <c r="BS2908" s="184"/>
      <c r="BV2908" s="184"/>
      <c r="BW2908" s="184"/>
      <c r="BZ2908" s="184"/>
      <c r="CA2908" s="184"/>
      <c r="CD2908" s="184"/>
      <c r="CE2908" s="184"/>
      <c r="CL2908" s="183"/>
      <c r="CP2908" s="183"/>
      <c r="CT2908" s="71"/>
    </row>
    <row r="2909" spans="6:98">
      <c r="F2909" s="183"/>
      <c r="S2909" s="184"/>
      <c r="T2909" s="184"/>
      <c r="U2909" s="184"/>
      <c r="V2909" s="184"/>
      <c r="W2909" s="184"/>
      <c r="X2909" s="184"/>
      <c r="Y2909" s="184"/>
      <c r="Z2909" s="184"/>
      <c r="AA2909" s="184"/>
      <c r="AB2909" s="184"/>
      <c r="AC2909" s="184"/>
      <c r="AD2909" s="184"/>
      <c r="AH2909" s="184"/>
      <c r="AI2909" s="184"/>
      <c r="AL2909" s="184"/>
      <c r="AM2909" s="184"/>
      <c r="AP2909" s="184"/>
      <c r="AQ2909" s="184"/>
      <c r="AT2909" s="184"/>
      <c r="AU2909" s="184"/>
      <c r="AX2909" s="184"/>
      <c r="AY2909" s="184"/>
      <c r="BB2909" s="184"/>
      <c r="BC2909" s="184"/>
      <c r="BF2909" s="184"/>
      <c r="BG2909" s="184"/>
      <c r="BJ2909" s="184"/>
      <c r="BK2909" s="184"/>
      <c r="BN2909" s="184"/>
      <c r="BO2909" s="184"/>
      <c r="BR2909" s="184"/>
      <c r="BS2909" s="184"/>
      <c r="BV2909" s="184"/>
      <c r="BW2909" s="184"/>
      <c r="BZ2909" s="184"/>
      <c r="CA2909" s="184"/>
      <c r="CD2909" s="184"/>
      <c r="CE2909" s="184"/>
      <c r="CL2909" s="183"/>
      <c r="CP2909" s="183"/>
      <c r="CT2909" s="71"/>
    </row>
    <row r="2910" spans="6:98">
      <c r="F2910" s="183"/>
      <c r="S2910" s="184"/>
      <c r="T2910" s="184"/>
      <c r="U2910" s="184"/>
      <c r="V2910" s="184"/>
      <c r="W2910" s="184"/>
      <c r="X2910" s="184"/>
      <c r="Y2910" s="184"/>
      <c r="Z2910" s="184"/>
      <c r="AA2910" s="184"/>
      <c r="AB2910" s="184"/>
      <c r="AC2910" s="184"/>
      <c r="AD2910" s="184"/>
      <c r="AH2910" s="184"/>
      <c r="AI2910" s="184"/>
      <c r="AL2910" s="184"/>
      <c r="AM2910" s="184"/>
      <c r="AP2910" s="184"/>
      <c r="AQ2910" s="184"/>
      <c r="AT2910" s="184"/>
      <c r="AU2910" s="184"/>
      <c r="AX2910" s="184"/>
      <c r="AY2910" s="184"/>
      <c r="BB2910" s="184"/>
      <c r="BC2910" s="184"/>
      <c r="BF2910" s="184"/>
      <c r="BG2910" s="184"/>
      <c r="BJ2910" s="184"/>
      <c r="BK2910" s="184"/>
      <c r="BN2910" s="184"/>
      <c r="BO2910" s="184"/>
      <c r="BR2910" s="184"/>
      <c r="BS2910" s="184"/>
      <c r="BV2910" s="184"/>
      <c r="BW2910" s="184"/>
      <c r="BZ2910" s="184"/>
      <c r="CA2910" s="184"/>
      <c r="CD2910" s="184"/>
      <c r="CE2910" s="184"/>
      <c r="CL2910" s="183"/>
      <c r="CP2910" s="183"/>
      <c r="CT2910" s="71"/>
    </row>
    <row r="2911" spans="6:98">
      <c r="F2911" s="183"/>
      <c r="S2911" s="184"/>
      <c r="T2911" s="184"/>
      <c r="U2911" s="184"/>
      <c r="V2911" s="184"/>
      <c r="W2911" s="184"/>
      <c r="X2911" s="184"/>
      <c r="Y2911" s="184"/>
      <c r="Z2911" s="184"/>
      <c r="AA2911" s="184"/>
      <c r="AB2911" s="184"/>
      <c r="AC2911" s="184"/>
      <c r="AD2911" s="184"/>
      <c r="AH2911" s="184"/>
      <c r="AI2911" s="184"/>
      <c r="AL2911" s="184"/>
      <c r="AM2911" s="184"/>
      <c r="AP2911" s="184"/>
      <c r="AQ2911" s="184"/>
      <c r="AT2911" s="184"/>
      <c r="AU2911" s="184"/>
      <c r="AX2911" s="184"/>
      <c r="AY2911" s="184"/>
      <c r="BB2911" s="184"/>
      <c r="BC2911" s="184"/>
      <c r="BF2911" s="184"/>
      <c r="BG2911" s="184"/>
      <c r="BJ2911" s="184"/>
      <c r="BK2911" s="184"/>
      <c r="BN2911" s="184"/>
      <c r="BO2911" s="184"/>
      <c r="BR2911" s="184"/>
      <c r="BS2911" s="184"/>
      <c r="BV2911" s="184"/>
      <c r="BW2911" s="184"/>
      <c r="BZ2911" s="184"/>
      <c r="CA2911" s="184"/>
      <c r="CD2911" s="184"/>
      <c r="CE2911" s="184"/>
      <c r="CL2911" s="183"/>
      <c r="CP2911" s="183"/>
      <c r="CT2911" s="71"/>
    </row>
    <row r="2912" spans="6:98">
      <c r="F2912" s="183"/>
      <c r="S2912" s="184"/>
      <c r="T2912" s="184"/>
      <c r="U2912" s="184"/>
      <c r="V2912" s="184"/>
      <c r="W2912" s="184"/>
      <c r="X2912" s="184"/>
      <c r="Y2912" s="184"/>
      <c r="Z2912" s="184"/>
      <c r="AA2912" s="184"/>
      <c r="AB2912" s="184"/>
      <c r="AC2912" s="184"/>
      <c r="AD2912" s="184"/>
      <c r="AH2912" s="184"/>
      <c r="AI2912" s="184"/>
      <c r="AL2912" s="184"/>
      <c r="AM2912" s="184"/>
      <c r="AP2912" s="184"/>
      <c r="AQ2912" s="184"/>
      <c r="AT2912" s="184"/>
      <c r="AU2912" s="184"/>
      <c r="AX2912" s="184"/>
      <c r="AY2912" s="184"/>
      <c r="BB2912" s="184"/>
      <c r="BC2912" s="184"/>
      <c r="BF2912" s="184"/>
      <c r="BG2912" s="184"/>
      <c r="BJ2912" s="184"/>
      <c r="BK2912" s="184"/>
      <c r="BN2912" s="184"/>
      <c r="BO2912" s="184"/>
      <c r="BR2912" s="184"/>
      <c r="BS2912" s="184"/>
      <c r="BV2912" s="184"/>
      <c r="BW2912" s="184"/>
      <c r="BZ2912" s="184"/>
      <c r="CA2912" s="184"/>
      <c r="CD2912" s="184"/>
      <c r="CE2912" s="184"/>
      <c r="CL2912" s="183"/>
      <c r="CP2912" s="183"/>
      <c r="CT2912" s="71"/>
    </row>
    <row r="2913" spans="6:98">
      <c r="F2913" s="183"/>
      <c r="S2913" s="184"/>
      <c r="T2913" s="184"/>
      <c r="U2913" s="184"/>
      <c r="V2913" s="184"/>
      <c r="W2913" s="184"/>
      <c r="X2913" s="184"/>
      <c r="Y2913" s="184"/>
      <c r="Z2913" s="184"/>
      <c r="AA2913" s="184"/>
      <c r="AB2913" s="184"/>
      <c r="AC2913" s="184"/>
      <c r="AD2913" s="184"/>
      <c r="AH2913" s="184"/>
      <c r="AI2913" s="184"/>
      <c r="AL2913" s="184"/>
      <c r="AM2913" s="184"/>
      <c r="AP2913" s="184"/>
      <c r="AQ2913" s="184"/>
      <c r="AT2913" s="184"/>
      <c r="AU2913" s="184"/>
      <c r="AX2913" s="184"/>
      <c r="AY2913" s="184"/>
      <c r="BB2913" s="184"/>
      <c r="BC2913" s="184"/>
      <c r="BF2913" s="184"/>
      <c r="BG2913" s="184"/>
      <c r="BJ2913" s="184"/>
      <c r="BK2913" s="184"/>
      <c r="BN2913" s="184"/>
      <c r="BO2913" s="184"/>
      <c r="BR2913" s="184"/>
      <c r="BS2913" s="184"/>
      <c r="BV2913" s="184"/>
      <c r="BW2913" s="184"/>
      <c r="BZ2913" s="184"/>
      <c r="CA2913" s="184"/>
      <c r="CD2913" s="184"/>
      <c r="CE2913" s="184"/>
      <c r="CL2913" s="183"/>
      <c r="CP2913" s="183"/>
      <c r="CT2913" s="71"/>
    </row>
    <row r="2914" spans="6:98">
      <c r="F2914" s="183"/>
      <c r="S2914" s="184"/>
      <c r="T2914" s="184"/>
      <c r="U2914" s="184"/>
      <c r="V2914" s="184"/>
      <c r="W2914" s="184"/>
      <c r="X2914" s="184"/>
      <c r="Y2914" s="184"/>
      <c r="Z2914" s="184"/>
      <c r="AA2914" s="184"/>
      <c r="AB2914" s="184"/>
      <c r="AC2914" s="184"/>
      <c r="AD2914" s="184"/>
      <c r="AH2914" s="184"/>
      <c r="AI2914" s="184"/>
      <c r="AL2914" s="184"/>
      <c r="AM2914" s="184"/>
      <c r="AP2914" s="184"/>
      <c r="AQ2914" s="184"/>
      <c r="AT2914" s="184"/>
      <c r="AU2914" s="184"/>
      <c r="AX2914" s="184"/>
      <c r="AY2914" s="184"/>
      <c r="BB2914" s="184"/>
      <c r="BC2914" s="184"/>
      <c r="BF2914" s="184"/>
      <c r="BG2914" s="184"/>
      <c r="BJ2914" s="184"/>
      <c r="BK2914" s="184"/>
      <c r="BN2914" s="184"/>
      <c r="BO2914" s="184"/>
      <c r="BR2914" s="184"/>
      <c r="BS2914" s="184"/>
      <c r="BV2914" s="184"/>
      <c r="BW2914" s="184"/>
      <c r="BZ2914" s="184"/>
      <c r="CA2914" s="184"/>
      <c r="CD2914" s="184"/>
      <c r="CE2914" s="184"/>
      <c r="CL2914" s="183"/>
      <c r="CP2914" s="183"/>
      <c r="CT2914" s="71"/>
    </row>
    <row r="2915" spans="6:98">
      <c r="F2915" s="183"/>
      <c r="S2915" s="184"/>
      <c r="T2915" s="184"/>
      <c r="U2915" s="184"/>
      <c r="V2915" s="184"/>
      <c r="W2915" s="184"/>
      <c r="X2915" s="184"/>
      <c r="Y2915" s="184"/>
      <c r="Z2915" s="184"/>
      <c r="AA2915" s="184"/>
      <c r="AB2915" s="184"/>
      <c r="AC2915" s="184"/>
      <c r="AD2915" s="184"/>
      <c r="AH2915" s="184"/>
      <c r="AI2915" s="184"/>
      <c r="AL2915" s="184"/>
      <c r="AM2915" s="184"/>
      <c r="AP2915" s="184"/>
      <c r="AQ2915" s="184"/>
      <c r="AT2915" s="184"/>
      <c r="AU2915" s="184"/>
      <c r="AX2915" s="184"/>
      <c r="AY2915" s="184"/>
      <c r="BB2915" s="184"/>
      <c r="BC2915" s="184"/>
      <c r="BF2915" s="184"/>
      <c r="BG2915" s="184"/>
      <c r="BJ2915" s="184"/>
      <c r="BK2915" s="184"/>
      <c r="BN2915" s="184"/>
      <c r="BO2915" s="184"/>
      <c r="BR2915" s="184"/>
      <c r="BS2915" s="184"/>
      <c r="BV2915" s="184"/>
      <c r="BW2915" s="184"/>
      <c r="BZ2915" s="184"/>
      <c r="CA2915" s="184"/>
      <c r="CD2915" s="184"/>
      <c r="CE2915" s="184"/>
      <c r="CL2915" s="183"/>
      <c r="CP2915" s="183"/>
      <c r="CT2915" s="71"/>
    </row>
    <row r="2916" spans="6:98">
      <c r="F2916" s="183"/>
      <c r="S2916" s="184"/>
      <c r="T2916" s="184"/>
      <c r="U2916" s="184"/>
      <c r="V2916" s="184"/>
      <c r="W2916" s="184"/>
      <c r="X2916" s="184"/>
      <c r="Y2916" s="184"/>
      <c r="Z2916" s="184"/>
      <c r="AA2916" s="184"/>
      <c r="AB2916" s="184"/>
      <c r="AC2916" s="184"/>
      <c r="AD2916" s="184"/>
      <c r="AH2916" s="184"/>
      <c r="AI2916" s="184"/>
      <c r="AL2916" s="184"/>
      <c r="AM2916" s="184"/>
      <c r="AP2916" s="184"/>
      <c r="AQ2916" s="184"/>
      <c r="AT2916" s="184"/>
      <c r="AU2916" s="184"/>
      <c r="AX2916" s="184"/>
      <c r="AY2916" s="184"/>
      <c r="BB2916" s="184"/>
      <c r="BC2916" s="184"/>
      <c r="BF2916" s="184"/>
      <c r="BG2916" s="184"/>
      <c r="BJ2916" s="184"/>
      <c r="BK2916" s="184"/>
      <c r="BN2916" s="184"/>
      <c r="BO2916" s="184"/>
      <c r="BR2916" s="184"/>
      <c r="BS2916" s="184"/>
      <c r="BV2916" s="184"/>
      <c r="BW2916" s="184"/>
      <c r="BZ2916" s="184"/>
      <c r="CA2916" s="184"/>
      <c r="CD2916" s="184"/>
      <c r="CE2916" s="184"/>
      <c r="CL2916" s="183"/>
      <c r="CP2916" s="183"/>
      <c r="CT2916" s="71"/>
    </row>
    <row r="2917" spans="6:98">
      <c r="F2917" s="183"/>
      <c r="S2917" s="184"/>
      <c r="T2917" s="184"/>
      <c r="U2917" s="184"/>
      <c r="V2917" s="184"/>
      <c r="W2917" s="184"/>
      <c r="X2917" s="184"/>
      <c r="Y2917" s="184"/>
      <c r="Z2917" s="184"/>
      <c r="AA2917" s="184"/>
      <c r="AB2917" s="184"/>
      <c r="AC2917" s="184"/>
      <c r="AD2917" s="184"/>
      <c r="AH2917" s="184"/>
      <c r="AI2917" s="184"/>
      <c r="AL2917" s="184"/>
      <c r="AM2917" s="184"/>
      <c r="AP2917" s="184"/>
      <c r="AQ2917" s="184"/>
      <c r="AT2917" s="184"/>
      <c r="AU2917" s="184"/>
      <c r="AX2917" s="184"/>
      <c r="AY2917" s="184"/>
      <c r="BB2917" s="184"/>
      <c r="BC2917" s="184"/>
      <c r="BF2917" s="184"/>
      <c r="BG2917" s="184"/>
      <c r="BJ2917" s="184"/>
      <c r="BK2917" s="184"/>
      <c r="BN2917" s="184"/>
      <c r="BO2917" s="184"/>
      <c r="BR2917" s="184"/>
      <c r="BS2917" s="184"/>
      <c r="BV2917" s="184"/>
      <c r="BW2917" s="184"/>
      <c r="BZ2917" s="184"/>
      <c r="CA2917" s="184"/>
      <c r="CD2917" s="184"/>
      <c r="CE2917" s="184"/>
      <c r="CL2917" s="183"/>
      <c r="CP2917" s="183"/>
      <c r="CT2917" s="71"/>
    </row>
    <row r="2918" spans="6:98">
      <c r="F2918" s="183"/>
      <c r="S2918" s="184"/>
      <c r="T2918" s="184"/>
      <c r="U2918" s="184"/>
      <c r="V2918" s="184"/>
      <c r="W2918" s="184"/>
      <c r="X2918" s="184"/>
      <c r="Y2918" s="184"/>
      <c r="Z2918" s="184"/>
      <c r="AA2918" s="184"/>
      <c r="AB2918" s="184"/>
      <c r="AC2918" s="184"/>
      <c r="AD2918" s="184"/>
      <c r="AH2918" s="184"/>
      <c r="AI2918" s="184"/>
      <c r="AL2918" s="184"/>
      <c r="AM2918" s="184"/>
      <c r="AP2918" s="184"/>
      <c r="AQ2918" s="184"/>
      <c r="AT2918" s="184"/>
      <c r="AU2918" s="184"/>
      <c r="AX2918" s="184"/>
      <c r="AY2918" s="184"/>
      <c r="BB2918" s="184"/>
      <c r="BC2918" s="184"/>
      <c r="BF2918" s="184"/>
      <c r="BG2918" s="184"/>
      <c r="BJ2918" s="184"/>
      <c r="BK2918" s="184"/>
      <c r="BN2918" s="184"/>
      <c r="BO2918" s="184"/>
      <c r="BR2918" s="184"/>
      <c r="BS2918" s="184"/>
      <c r="BV2918" s="184"/>
      <c r="BW2918" s="184"/>
      <c r="BZ2918" s="184"/>
      <c r="CA2918" s="184"/>
      <c r="CD2918" s="184"/>
      <c r="CE2918" s="184"/>
      <c r="CL2918" s="183"/>
      <c r="CP2918" s="183"/>
      <c r="CT2918" s="71"/>
    </row>
    <row r="2919" spans="6:98">
      <c r="F2919" s="183"/>
      <c r="S2919" s="184"/>
      <c r="T2919" s="184"/>
      <c r="U2919" s="184"/>
      <c r="V2919" s="184"/>
      <c r="W2919" s="184"/>
      <c r="X2919" s="184"/>
      <c r="Y2919" s="184"/>
      <c r="Z2919" s="184"/>
      <c r="AA2919" s="184"/>
      <c r="AB2919" s="184"/>
      <c r="AC2919" s="184"/>
      <c r="AD2919" s="184"/>
      <c r="AH2919" s="184"/>
      <c r="AI2919" s="184"/>
      <c r="AL2919" s="184"/>
      <c r="AM2919" s="184"/>
      <c r="AP2919" s="184"/>
      <c r="AQ2919" s="184"/>
      <c r="AT2919" s="184"/>
      <c r="AU2919" s="184"/>
      <c r="AX2919" s="184"/>
      <c r="AY2919" s="184"/>
      <c r="BB2919" s="184"/>
      <c r="BC2919" s="184"/>
      <c r="BF2919" s="184"/>
      <c r="BG2919" s="184"/>
      <c r="BJ2919" s="184"/>
      <c r="BK2919" s="184"/>
      <c r="BN2919" s="184"/>
      <c r="BO2919" s="184"/>
      <c r="BR2919" s="184"/>
      <c r="BS2919" s="184"/>
      <c r="BV2919" s="184"/>
      <c r="BW2919" s="184"/>
      <c r="BZ2919" s="184"/>
      <c r="CA2919" s="184"/>
      <c r="CD2919" s="184"/>
      <c r="CE2919" s="184"/>
      <c r="CL2919" s="183"/>
      <c r="CP2919" s="183"/>
      <c r="CT2919" s="71"/>
    </row>
    <row r="2920" spans="6:98">
      <c r="F2920" s="183"/>
      <c r="S2920" s="184"/>
      <c r="T2920" s="184"/>
      <c r="U2920" s="184"/>
      <c r="V2920" s="184"/>
      <c r="W2920" s="184"/>
      <c r="X2920" s="184"/>
      <c r="Y2920" s="184"/>
      <c r="Z2920" s="184"/>
      <c r="AA2920" s="184"/>
      <c r="AB2920" s="184"/>
      <c r="AC2920" s="184"/>
      <c r="AD2920" s="184"/>
      <c r="AH2920" s="184"/>
      <c r="AI2920" s="184"/>
      <c r="AL2920" s="184"/>
      <c r="AM2920" s="184"/>
      <c r="AP2920" s="184"/>
      <c r="AQ2920" s="184"/>
      <c r="AT2920" s="184"/>
      <c r="AU2920" s="184"/>
      <c r="AX2920" s="184"/>
      <c r="AY2920" s="184"/>
      <c r="BB2920" s="184"/>
      <c r="BC2920" s="184"/>
      <c r="BF2920" s="184"/>
      <c r="BG2920" s="184"/>
      <c r="BJ2920" s="184"/>
      <c r="BK2920" s="184"/>
      <c r="BN2920" s="184"/>
      <c r="BO2920" s="184"/>
      <c r="BR2920" s="184"/>
      <c r="BS2920" s="184"/>
      <c r="BV2920" s="184"/>
      <c r="BW2920" s="184"/>
      <c r="BZ2920" s="184"/>
      <c r="CA2920" s="184"/>
      <c r="CD2920" s="184"/>
      <c r="CE2920" s="184"/>
      <c r="CL2920" s="183"/>
      <c r="CP2920" s="183"/>
      <c r="CT2920" s="71"/>
    </row>
    <row r="2921" spans="6:98">
      <c r="F2921" s="183"/>
      <c r="S2921" s="184"/>
      <c r="T2921" s="184"/>
      <c r="U2921" s="184"/>
      <c r="V2921" s="184"/>
      <c r="W2921" s="184"/>
      <c r="X2921" s="184"/>
      <c r="Y2921" s="184"/>
      <c r="Z2921" s="184"/>
      <c r="AA2921" s="184"/>
      <c r="AB2921" s="184"/>
      <c r="AC2921" s="184"/>
      <c r="AD2921" s="184"/>
      <c r="AH2921" s="184"/>
      <c r="AI2921" s="184"/>
      <c r="AL2921" s="184"/>
      <c r="AM2921" s="184"/>
      <c r="AP2921" s="184"/>
      <c r="AQ2921" s="184"/>
      <c r="AT2921" s="184"/>
      <c r="AU2921" s="184"/>
      <c r="AX2921" s="184"/>
      <c r="AY2921" s="184"/>
      <c r="BB2921" s="184"/>
      <c r="BC2921" s="184"/>
      <c r="BF2921" s="184"/>
      <c r="BG2921" s="184"/>
      <c r="BJ2921" s="184"/>
      <c r="BK2921" s="184"/>
      <c r="BN2921" s="184"/>
      <c r="BO2921" s="184"/>
      <c r="BR2921" s="184"/>
      <c r="BS2921" s="184"/>
      <c r="BV2921" s="184"/>
      <c r="BW2921" s="184"/>
      <c r="BZ2921" s="184"/>
      <c r="CA2921" s="184"/>
      <c r="CD2921" s="184"/>
      <c r="CE2921" s="184"/>
      <c r="CL2921" s="183"/>
      <c r="CP2921" s="183"/>
      <c r="CT2921" s="71"/>
    </row>
    <row r="2922" spans="6:98">
      <c r="F2922" s="183"/>
      <c r="S2922" s="184"/>
      <c r="T2922" s="184"/>
      <c r="U2922" s="184"/>
      <c r="V2922" s="184"/>
      <c r="W2922" s="184"/>
      <c r="X2922" s="184"/>
      <c r="Y2922" s="184"/>
      <c r="Z2922" s="184"/>
      <c r="AA2922" s="184"/>
      <c r="AB2922" s="184"/>
      <c r="AC2922" s="184"/>
      <c r="AD2922" s="184"/>
      <c r="AH2922" s="184"/>
      <c r="AI2922" s="184"/>
      <c r="AL2922" s="184"/>
      <c r="AM2922" s="184"/>
      <c r="AP2922" s="184"/>
      <c r="AQ2922" s="184"/>
      <c r="AT2922" s="184"/>
      <c r="AU2922" s="184"/>
      <c r="AX2922" s="184"/>
      <c r="AY2922" s="184"/>
      <c r="BB2922" s="184"/>
      <c r="BC2922" s="184"/>
      <c r="BF2922" s="184"/>
      <c r="BG2922" s="184"/>
      <c r="BJ2922" s="184"/>
      <c r="BK2922" s="184"/>
      <c r="BN2922" s="184"/>
      <c r="BO2922" s="184"/>
      <c r="BR2922" s="184"/>
      <c r="BS2922" s="184"/>
      <c r="BV2922" s="184"/>
      <c r="BW2922" s="184"/>
      <c r="BZ2922" s="184"/>
      <c r="CA2922" s="184"/>
      <c r="CD2922" s="184"/>
      <c r="CE2922" s="184"/>
      <c r="CL2922" s="183"/>
      <c r="CP2922" s="183"/>
      <c r="CT2922" s="71"/>
    </row>
    <row r="2923" spans="6:98">
      <c r="F2923" s="183"/>
      <c r="S2923" s="184"/>
      <c r="T2923" s="184"/>
      <c r="U2923" s="184"/>
      <c r="V2923" s="184"/>
      <c r="W2923" s="184"/>
      <c r="X2923" s="184"/>
      <c r="Y2923" s="184"/>
      <c r="Z2923" s="184"/>
      <c r="AA2923" s="184"/>
      <c r="AB2923" s="184"/>
      <c r="AC2923" s="184"/>
      <c r="AD2923" s="184"/>
      <c r="AH2923" s="184"/>
      <c r="AI2923" s="184"/>
      <c r="AL2923" s="184"/>
      <c r="AM2923" s="184"/>
      <c r="AP2923" s="184"/>
      <c r="AQ2923" s="184"/>
      <c r="AT2923" s="184"/>
      <c r="AU2923" s="184"/>
      <c r="AX2923" s="184"/>
      <c r="AY2923" s="184"/>
      <c r="BB2923" s="184"/>
      <c r="BC2923" s="184"/>
      <c r="BF2923" s="184"/>
      <c r="BG2923" s="184"/>
      <c r="BJ2923" s="184"/>
      <c r="BK2923" s="184"/>
      <c r="BN2923" s="184"/>
      <c r="BO2923" s="184"/>
      <c r="BR2923" s="184"/>
      <c r="BS2923" s="184"/>
      <c r="BV2923" s="184"/>
      <c r="BW2923" s="184"/>
      <c r="BZ2923" s="184"/>
      <c r="CA2923" s="184"/>
      <c r="CD2923" s="184"/>
      <c r="CE2923" s="184"/>
      <c r="CL2923" s="183"/>
      <c r="CP2923" s="183"/>
      <c r="CT2923" s="71"/>
    </row>
    <row r="2924" spans="6:98">
      <c r="F2924" s="183"/>
      <c r="S2924" s="184"/>
      <c r="T2924" s="184"/>
      <c r="U2924" s="184"/>
      <c r="V2924" s="184"/>
      <c r="W2924" s="184"/>
      <c r="X2924" s="184"/>
      <c r="Y2924" s="184"/>
      <c r="Z2924" s="184"/>
      <c r="AA2924" s="184"/>
      <c r="AB2924" s="184"/>
      <c r="AC2924" s="184"/>
      <c r="AD2924" s="184"/>
      <c r="AH2924" s="184"/>
      <c r="AI2924" s="184"/>
      <c r="AL2924" s="184"/>
      <c r="AM2924" s="184"/>
      <c r="AP2924" s="184"/>
      <c r="AQ2924" s="184"/>
      <c r="AT2924" s="184"/>
      <c r="AU2924" s="184"/>
      <c r="AX2924" s="184"/>
      <c r="AY2924" s="184"/>
      <c r="BB2924" s="184"/>
      <c r="BC2924" s="184"/>
      <c r="BF2924" s="184"/>
      <c r="BG2924" s="184"/>
      <c r="BJ2924" s="184"/>
      <c r="BK2924" s="184"/>
      <c r="BN2924" s="184"/>
      <c r="BO2924" s="184"/>
      <c r="BR2924" s="184"/>
      <c r="BS2924" s="184"/>
      <c r="BV2924" s="184"/>
      <c r="BW2924" s="184"/>
      <c r="BZ2924" s="184"/>
      <c r="CA2924" s="184"/>
      <c r="CD2924" s="184"/>
      <c r="CE2924" s="184"/>
      <c r="CL2924" s="183"/>
      <c r="CP2924" s="183"/>
      <c r="CT2924" s="71"/>
    </row>
    <row r="2925" spans="6:98">
      <c r="F2925" s="183"/>
      <c r="S2925" s="184"/>
      <c r="T2925" s="184"/>
      <c r="U2925" s="184"/>
      <c r="V2925" s="184"/>
      <c r="W2925" s="184"/>
      <c r="X2925" s="184"/>
      <c r="Y2925" s="184"/>
      <c r="Z2925" s="184"/>
      <c r="AA2925" s="184"/>
      <c r="AB2925" s="184"/>
      <c r="AC2925" s="184"/>
      <c r="AD2925" s="184"/>
      <c r="AH2925" s="184"/>
      <c r="AI2925" s="184"/>
      <c r="AL2925" s="184"/>
      <c r="AM2925" s="184"/>
      <c r="AP2925" s="184"/>
      <c r="AQ2925" s="184"/>
      <c r="AT2925" s="184"/>
      <c r="AU2925" s="184"/>
      <c r="AX2925" s="184"/>
      <c r="AY2925" s="184"/>
      <c r="BB2925" s="184"/>
      <c r="BC2925" s="184"/>
      <c r="BF2925" s="184"/>
      <c r="BG2925" s="184"/>
      <c r="BJ2925" s="184"/>
      <c r="BK2925" s="184"/>
      <c r="BN2925" s="184"/>
      <c r="BO2925" s="184"/>
      <c r="BR2925" s="184"/>
      <c r="BS2925" s="184"/>
      <c r="BV2925" s="184"/>
      <c r="BW2925" s="184"/>
      <c r="BZ2925" s="184"/>
      <c r="CA2925" s="184"/>
      <c r="CD2925" s="184"/>
      <c r="CE2925" s="184"/>
      <c r="CL2925" s="183"/>
      <c r="CP2925" s="183"/>
      <c r="CT2925" s="71"/>
    </row>
    <row r="2926" spans="6:98">
      <c r="F2926" s="183"/>
      <c r="S2926" s="184"/>
      <c r="T2926" s="184"/>
      <c r="U2926" s="184"/>
      <c r="V2926" s="184"/>
      <c r="W2926" s="184"/>
      <c r="X2926" s="184"/>
      <c r="Y2926" s="184"/>
      <c r="Z2926" s="184"/>
      <c r="AA2926" s="184"/>
      <c r="AB2926" s="184"/>
      <c r="AC2926" s="184"/>
      <c r="AD2926" s="184"/>
      <c r="AH2926" s="184"/>
      <c r="AI2926" s="184"/>
      <c r="AL2926" s="184"/>
      <c r="AM2926" s="184"/>
      <c r="AP2926" s="184"/>
      <c r="AQ2926" s="184"/>
      <c r="AT2926" s="184"/>
      <c r="AU2926" s="184"/>
      <c r="AX2926" s="184"/>
      <c r="AY2926" s="184"/>
      <c r="BB2926" s="184"/>
      <c r="BC2926" s="184"/>
      <c r="BF2926" s="184"/>
      <c r="BG2926" s="184"/>
      <c r="BJ2926" s="184"/>
      <c r="BK2926" s="184"/>
      <c r="BN2926" s="184"/>
      <c r="BO2926" s="184"/>
      <c r="BR2926" s="184"/>
      <c r="BS2926" s="184"/>
      <c r="BV2926" s="184"/>
      <c r="BW2926" s="184"/>
      <c r="BZ2926" s="184"/>
      <c r="CA2926" s="184"/>
      <c r="CD2926" s="184"/>
      <c r="CE2926" s="184"/>
      <c r="CL2926" s="183"/>
      <c r="CP2926" s="183"/>
      <c r="CT2926" s="71"/>
    </row>
    <row r="2927" spans="6:98">
      <c r="F2927" s="183"/>
      <c r="S2927" s="184"/>
      <c r="T2927" s="184"/>
      <c r="U2927" s="184"/>
      <c r="V2927" s="184"/>
      <c r="W2927" s="184"/>
      <c r="X2927" s="184"/>
      <c r="Y2927" s="184"/>
      <c r="Z2927" s="184"/>
      <c r="AA2927" s="184"/>
      <c r="AB2927" s="184"/>
      <c r="AC2927" s="184"/>
      <c r="AD2927" s="184"/>
      <c r="AH2927" s="184"/>
      <c r="AI2927" s="184"/>
      <c r="AL2927" s="184"/>
      <c r="AM2927" s="184"/>
      <c r="AP2927" s="184"/>
      <c r="AQ2927" s="184"/>
      <c r="AT2927" s="184"/>
      <c r="AU2927" s="184"/>
      <c r="AX2927" s="184"/>
      <c r="AY2927" s="184"/>
      <c r="BB2927" s="184"/>
      <c r="BC2927" s="184"/>
      <c r="BF2927" s="184"/>
      <c r="BG2927" s="184"/>
      <c r="BJ2927" s="184"/>
      <c r="BK2927" s="184"/>
      <c r="BN2927" s="184"/>
      <c r="BO2927" s="184"/>
      <c r="BR2927" s="184"/>
      <c r="BS2927" s="184"/>
      <c r="BV2927" s="184"/>
      <c r="BW2927" s="184"/>
      <c r="BZ2927" s="184"/>
      <c r="CA2927" s="184"/>
      <c r="CD2927" s="184"/>
      <c r="CE2927" s="184"/>
      <c r="CL2927" s="183"/>
      <c r="CP2927" s="183"/>
      <c r="CT2927" s="71"/>
    </row>
    <row r="2928" spans="6:98">
      <c r="F2928" s="183"/>
      <c r="S2928" s="184"/>
      <c r="T2928" s="184"/>
      <c r="U2928" s="184"/>
      <c r="V2928" s="184"/>
      <c r="W2928" s="184"/>
      <c r="X2928" s="184"/>
      <c r="Y2928" s="184"/>
      <c r="Z2928" s="184"/>
      <c r="AA2928" s="184"/>
      <c r="AB2928" s="184"/>
      <c r="AC2928" s="184"/>
      <c r="AD2928" s="184"/>
      <c r="AH2928" s="184"/>
      <c r="AI2928" s="184"/>
      <c r="AL2928" s="184"/>
      <c r="AM2928" s="184"/>
      <c r="AP2928" s="184"/>
      <c r="AQ2928" s="184"/>
      <c r="AT2928" s="184"/>
      <c r="AU2928" s="184"/>
      <c r="AX2928" s="184"/>
      <c r="AY2928" s="184"/>
      <c r="BB2928" s="184"/>
      <c r="BC2928" s="184"/>
      <c r="BF2928" s="184"/>
      <c r="BG2928" s="184"/>
      <c r="BJ2928" s="184"/>
      <c r="BK2928" s="184"/>
      <c r="BN2928" s="184"/>
      <c r="BO2928" s="184"/>
      <c r="BR2928" s="184"/>
      <c r="BS2928" s="184"/>
      <c r="BV2928" s="184"/>
      <c r="BW2928" s="184"/>
      <c r="BZ2928" s="184"/>
      <c r="CA2928" s="184"/>
      <c r="CD2928" s="184"/>
      <c r="CE2928" s="184"/>
      <c r="CL2928" s="183"/>
      <c r="CP2928" s="183"/>
      <c r="CT2928" s="71"/>
    </row>
    <row r="2929" spans="6:98">
      <c r="F2929" s="183"/>
      <c r="S2929" s="184"/>
      <c r="T2929" s="184"/>
      <c r="U2929" s="184"/>
      <c r="V2929" s="184"/>
      <c r="W2929" s="184"/>
      <c r="X2929" s="184"/>
      <c r="Y2929" s="184"/>
      <c r="Z2929" s="184"/>
      <c r="AA2929" s="184"/>
      <c r="AB2929" s="184"/>
      <c r="AC2929" s="184"/>
      <c r="AD2929" s="184"/>
      <c r="AH2929" s="184"/>
      <c r="AI2929" s="184"/>
      <c r="AL2929" s="184"/>
      <c r="AM2929" s="184"/>
      <c r="AP2929" s="184"/>
      <c r="AQ2929" s="184"/>
      <c r="AT2929" s="184"/>
      <c r="AU2929" s="184"/>
      <c r="AX2929" s="184"/>
      <c r="AY2929" s="184"/>
      <c r="BB2929" s="184"/>
      <c r="BC2929" s="184"/>
      <c r="BF2929" s="184"/>
      <c r="BG2929" s="184"/>
      <c r="BJ2929" s="184"/>
      <c r="BK2929" s="184"/>
      <c r="BN2929" s="184"/>
      <c r="BO2929" s="184"/>
      <c r="BR2929" s="184"/>
      <c r="BS2929" s="184"/>
      <c r="BV2929" s="184"/>
      <c r="BW2929" s="184"/>
      <c r="BZ2929" s="184"/>
      <c r="CA2929" s="184"/>
      <c r="CD2929" s="184"/>
      <c r="CE2929" s="184"/>
      <c r="CL2929" s="183"/>
      <c r="CP2929" s="183"/>
      <c r="CT2929" s="71"/>
    </row>
    <row r="2930" spans="6:98">
      <c r="F2930" s="183"/>
      <c r="S2930" s="184"/>
      <c r="T2930" s="184"/>
      <c r="U2930" s="184"/>
      <c r="V2930" s="184"/>
      <c r="W2930" s="184"/>
      <c r="X2930" s="184"/>
      <c r="Y2930" s="184"/>
      <c r="Z2930" s="184"/>
      <c r="AA2930" s="184"/>
      <c r="AB2930" s="184"/>
      <c r="AC2930" s="184"/>
      <c r="AD2930" s="184"/>
      <c r="AH2930" s="184"/>
      <c r="AI2930" s="184"/>
      <c r="AL2930" s="184"/>
      <c r="AM2930" s="184"/>
      <c r="AP2930" s="184"/>
      <c r="AQ2930" s="184"/>
      <c r="AT2930" s="184"/>
      <c r="AU2930" s="184"/>
      <c r="AX2930" s="184"/>
      <c r="AY2930" s="184"/>
      <c r="BB2930" s="184"/>
      <c r="BC2930" s="184"/>
      <c r="BF2930" s="184"/>
      <c r="BG2930" s="184"/>
      <c r="BJ2930" s="184"/>
      <c r="BK2930" s="184"/>
      <c r="BN2930" s="184"/>
      <c r="BO2930" s="184"/>
      <c r="BR2930" s="184"/>
      <c r="BS2930" s="184"/>
      <c r="BV2930" s="184"/>
      <c r="BW2930" s="184"/>
      <c r="BZ2930" s="184"/>
      <c r="CA2930" s="184"/>
      <c r="CD2930" s="184"/>
      <c r="CE2930" s="184"/>
      <c r="CL2930" s="183"/>
      <c r="CP2930" s="183"/>
      <c r="CT2930" s="71"/>
    </row>
    <row r="2931" spans="6:98">
      <c r="F2931" s="183"/>
      <c r="S2931" s="184"/>
      <c r="T2931" s="184"/>
      <c r="U2931" s="184"/>
      <c r="V2931" s="184"/>
      <c r="W2931" s="184"/>
      <c r="X2931" s="184"/>
      <c r="Y2931" s="184"/>
      <c r="Z2931" s="184"/>
      <c r="AA2931" s="184"/>
      <c r="AB2931" s="184"/>
      <c r="AC2931" s="184"/>
      <c r="AD2931" s="184"/>
      <c r="AH2931" s="184"/>
      <c r="AI2931" s="184"/>
      <c r="AL2931" s="184"/>
      <c r="AM2931" s="184"/>
      <c r="AP2931" s="184"/>
      <c r="AQ2931" s="184"/>
      <c r="AT2931" s="184"/>
      <c r="AU2931" s="184"/>
      <c r="AX2931" s="184"/>
      <c r="AY2931" s="184"/>
      <c r="BB2931" s="184"/>
      <c r="BC2931" s="184"/>
      <c r="BF2931" s="184"/>
      <c r="BG2931" s="184"/>
      <c r="BJ2931" s="184"/>
      <c r="BK2931" s="184"/>
      <c r="BN2931" s="184"/>
      <c r="BO2931" s="184"/>
      <c r="BR2931" s="184"/>
      <c r="BS2931" s="184"/>
      <c r="BV2931" s="184"/>
      <c r="BW2931" s="184"/>
      <c r="BZ2931" s="184"/>
      <c r="CA2931" s="184"/>
      <c r="CD2931" s="184"/>
      <c r="CE2931" s="184"/>
      <c r="CL2931" s="183"/>
      <c r="CP2931" s="183"/>
      <c r="CT2931" s="71"/>
    </row>
    <row r="2932" spans="6:98">
      <c r="F2932" s="183"/>
      <c r="S2932" s="184"/>
      <c r="T2932" s="184"/>
      <c r="U2932" s="184"/>
      <c r="V2932" s="184"/>
      <c r="W2932" s="184"/>
      <c r="X2932" s="184"/>
      <c r="Y2932" s="184"/>
      <c r="Z2932" s="184"/>
      <c r="AA2932" s="184"/>
      <c r="AB2932" s="184"/>
      <c r="AC2932" s="184"/>
      <c r="AD2932" s="184"/>
      <c r="AH2932" s="184"/>
      <c r="AI2932" s="184"/>
      <c r="AL2932" s="184"/>
      <c r="AM2932" s="184"/>
      <c r="AP2932" s="184"/>
      <c r="AQ2932" s="184"/>
      <c r="AT2932" s="184"/>
      <c r="AU2932" s="184"/>
      <c r="AX2932" s="184"/>
      <c r="AY2932" s="184"/>
      <c r="BB2932" s="184"/>
      <c r="BC2932" s="184"/>
      <c r="BF2932" s="184"/>
      <c r="BG2932" s="184"/>
      <c r="BJ2932" s="184"/>
      <c r="BK2932" s="184"/>
      <c r="BN2932" s="184"/>
      <c r="BO2932" s="184"/>
      <c r="BR2932" s="184"/>
      <c r="BS2932" s="184"/>
      <c r="BV2932" s="184"/>
      <c r="BW2932" s="184"/>
      <c r="BZ2932" s="184"/>
      <c r="CA2932" s="184"/>
      <c r="CD2932" s="184"/>
      <c r="CE2932" s="184"/>
      <c r="CL2932" s="183"/>
      <c r="CP2932" s="183"/>
      <c r="CT2932" s="71"/>
    </row>
    <row r="2933" spans="6:98">
      <c r="F2933" s="183"/>
      <c r="S2933" s="184"/>
      <c r="T2933" s="184"/>
      <c r="U2933" s="184"/>
      <c r="V2933" s="184"/>
      <c r="W2933" s="184"/>
      <c r="X2933" s="184"/>
      <c r="Y2933" s="184"/>
      <c r="Z2933" s="184"/>
      <c r="AA2933" s="184"/>
      <c r="AB2933" s="184"/>
      <c r="AC2933" s="184"/>
      <c r="AD2933" s="184"/>
      <c r="AH2933" s="184"/>
      <c r="AI2933" s="184"/>
      <c r="AL2933" s="184"/>
      <c r="AM2933" s="184"/>
      <c r="AP2933" s="184"/>
      <c r="AQ2933" s="184"/>
      <c r="AT2933" s="184"/>
      <c r="AU2933" s="184"/>
      <c r="AX2933" s="184"/>
      <c r="AY2933" s="184"/>
      <c r="BB2933" s="184"/>
      <c r="BC2933" s="184"/>
      <c r="BF2933" s="184"/>
      <c r="BG2933" s="184"/>
      <c r="BJ2933" s="184"/>
      <c r="BK2933" s="184"/>
      <c r="BN2933" s="184"/>
      <c r="BO2933" s="184"/>
      <c r="BR2933" s="184"/>
      <c r="BS2933" s="184"/>
      <c r="BV2933" s="184"/>
      <c r="BW2933" s="184"/>
      <c r="BZ2933" s="184"/>
      <c r="CA2933" s="184"/>
      <c r="CD2933" s="184"/>
      <c r="CE2933" s="184"/>
      <c r="CL2933" s="183"/>
      <c r="CP2933" s="183"/>
      <c r="CT2933" s="71"/>
    </row>
    <row r="2934" spans="6:98">
      <c r="F2934" s="183"/>
      <c r="S2934" s="184"/>
      <c r="T2934" s="184"/>
      <c r="U2934" s="184"/>
      <c r="V2934" s="184"/>
      <c r="W2934" s="184"/>
      <c r="X2934" s="184"/>
      <c r="Y2934" s="184"/>
      <c r="Z2934" s="184"/>
      <c r="AA2934" s="184"/>
      <c r="AB2934" s="184"/>
      <c r="AC2934" s="184"/>
      <c r="AD2934" s="184"/>
      <c r="AH2934" s="184"/>
      <c r="AI2934" s="184"/>
      <c r="AL2934" s="184"/>
      <c r="AM2934" s="184"/>
      <c r="AP2934" s="184"/>
      <c r="AQ2934" s="184"/>
      <c r="AT2934" s="184"/>
      <c r="AU2934" s="184"/>
      <c r="AX2934" s="184"/>
      <c r="AY2934" s="184"/>
      <c r="BB2934" s="184"/>
      <c r="BC2934" s="184"/>
      <c r="BF2934" s="184"/>
      <c r="BG2934" s="184"/>
      <c r="BJ2934" s="184"/>
      <c r="BK2934" s="184"/>
      <c r="BN2934" s="184"/>
      <c r="BO2934" s="184"/>
      <c r="BR2934" s="184"/>
      <c r="BS2934" s="184"/>
      <c r="BV2934" s="184"/>
      <c r="BW2934" s="184"/>
      <c r="BZ2934" s="184"/>
      <c r="CA2934" s="184"/>
      <c r="CD2934" s="184"/>
      <c r="CE2934" s="184"/>
      <c r="CL2934" s="183"/>
      <c r="CP2934" s="183"/>
      <c r="CT2934" s="71"/>
    </row>
    <row r="2935" spans="6:98">
      <c r="F2935" s="183"/>
      <c r="S2935" s="184"/>
      <c r="T2935" s="184"/>
      <c r="U2935" s="184"/>
      <c r="V2935" s="184"/>
      <c r="W2935" s="184"/>
      <c r="X2935" s="184"/>
      <c r="Y2935" s="184"/>
      <c r="Z2935" s="184"/>
      <c r="AA2935" s="184"/>
      <c r="AB2935" s="184"/>
      <c r="AC2935" s="184"/>
      <c r="AD2935" s="184"/>
      <c r="AH2935" s="184"/>
      <c r="AI2935" s="184"/>
      <c r="AL2935" s="184"/>
      <c r="AM2935" s="184"/>
      <c r="AP2935" s="184"/>
      <c r="AQ2935" s="184"/>
      <c r="AT2935" s="184"/>
      <c r="AU2935" s="184"/>
      <c r="AX2935" s="184"/>
      <c r="AY2935" s="184"/>
      <c r="BB2935" s="184"/>
      <c r="BC2935" s="184"/>
      <c r="BF2935" s="184"/>
      <c r="BG2935" s="184"/>
      <c r="BJ2935" s="184"/>
      <c r="BK2935" s="184"/>
      <c r="BN2935" s="184"/>
      <c r="BO2935" s="184"/>
      <c r="BR2935" s="184"/>
      <c r="BS2935" s="184"/>
      <c r="BV2935" s="184"/>
      <c r="BW2935" s="184"/>
      <c r="BZ2935" s="184"/>
      <c r="CA2935" s="184"/>
      <c r="CD2935" s="184"/>
      <c r="CE2935" s="184"/>
      <c r="CL2935" s="183"/>
      <c r="CO2935" s="183"/>
      <c r="CP2935" s="183"/>
      <c r="CT2935" s="71"/>
    </row>
    <row r="2936" spans="6:98">
      <c r="F2936" s="183"/>
      <c r="S2936" s="184"/>
      <c r="T2936" s="184"/>
      <c r="U2936" s="184"/>
      <c r="V2936" s="184"/>
      <c r="W2936" s="184"/>
      <c r="X2936" s="184"/>
      <c r="Y2936" s="184"/>
      <c r="Z2936" s="184"/>
      <c r="AA2936" s="184"/>
      <c r="AB2936" s="184"/>
      <c r="AC2936" s="184"/>
      <c r="AD2936" s="184"/>
      <c r="AH2936" s="184"/>
      <c r="AI2936" s="184"/>
      <c r="AL2936" s="184"/>
      <c r="AM2936" s="184"/>
      <c r="AP2936" s="184"/>
      <c r="AQ2936" s="184"/>
      <c r="AT2936" s="184"/>
      <c r="AU2936" s="184"/>
      <c r="AX2936" s="184"/>
      <c r="AY2936" s="184"/>
      <c r="BB2936" s="184"/>
      <c r="BC2936" s="184"/>
      <c r="BF2936" s="184"/>
      <c r="BG2936" s="184"/>
      <c r="BJ2936" s="184"/>
      <c r="BK2936" s="184"/>
      <c r="BN2936" s="184"/>
      <c r="BO2936" s="184"/>
      <c r="BR2936" s="184"/>
      <c r="BS2936" s="184"/>
      <c r="BV2936" s="184"/>
      <c r="BW2936" s="184"/>
      <c r="BZ2936" s="184"/>
      <c r="CA2936" s="184"/>
      <c r="CD2936" s="184"/>
      <c r="CE2936" s="184"/>
      <c r="CL2936" s="183"/>
      <c r="CO2936" s="183"/>
      <c r="CP2936" s="183"/>
      <c r="CT2936" s="71"/>
    </row>
    <row r="2937" spans="6:98">
      <c r="F2937" s="183"/>
      <c r="S2937" s="184"/>
      <c r="T2937" s="184"/>
      <c r="U2937" s="184"/>
      <c r="V2937" s="184"/>
      <c r="W2937" s="184"/>
      <c r="X2937" s="184"/>
      <c r="Y2937" s="184"/>
      <c r="Z2937" s="184"/>
      <c r="AA2937" s="184"/>
      <c r="AB2937" s="184"/>
      <c r="AC2937" s="184"/>
      <c r="AD2937" s="184"/>
      <c r="AH2937" s="184"/>
      <c r="AI2937" s="184"/>
      <c r="AL2937" s="184"/>
      <c r="AM2937" s="184"/>
      <c r="AP2937" s="184"/>
      <c r="AQ2937" s="184"/>
      <c r="AT2937" s="184"/>
      <c r="AU2937" s="184"/>
      <c r="AX2937" s="184"/>
      <c r="AY2937" s="184"/>
      <c r="BB2937" s="184"/>
      <c r="BC2937" s="184"/>
      <c r="BF2937" s="184"/>
      <c r="BG2937" s="184"/>
      <c r="BJ2937" s="184"/>
      <c r="BK2937" s="184"/>
      <c r="BN2937" s="184"/>
      <c r="BO2937" s="184"/>
      <c r="BR2937" s="184"/>
      <c r="BS2937" s="184"/>
      <c r="BV2937" s="184"/>
      <c r="BW2937" s="184"/>
      <c r="BZ2937" s="184"/>
      <c r="CA2937" s="184"/>
      <c r="CD2937" s="184"/>
      <c r="CE2937" s="184"/>
      <c r="CL2937" s="183"/>
      <c r="CO2937" s="183"/>
      <c r="CP2937" s="183"/>
      <c r="CT2937" s="71"/>
    </row>
    <row r="2938" spans="6:98">
      <c r="F2938" s="183"/>
      <c r="S2938" s="184"/>
      <c r="T2938" s="184"/>
      <c r="U2938" s="184"/>
      <c r="V2938" s="184"/>
      <c r="W2938" s="184"/>
      <c r="X2938" s="184"/>
      <c r="Y2938" s="184"/>
      <c r="Z2938" s="184"/>
      <c r="AA2938" s="184"/>
      <c r="AB2938" s="184"/>
      <c r="AC2938" s="184"/>
      <c r="AD2938" s="184"/>
      <c r="AH2938" s="184"/>
      <c r="AI2938" s="184"/>
      <c r="AL2938" s="184"/>
      <c r="AM2938" s="184"/>
      <c r="AP2938" s="184"/>
      <c r="AQ2938" s="184"/>
      <c r="AT2938" s="184"/>
      <c r="AU2938" s="184"/>
      <c r="AX2938" s="184"/>
      <c r="AY2938" s="184"/>
      <c r="BB2938" s="184"/>
      <c r="BC2938" s="184"/>
      <c r="BF2938" s="184"/>
      <c r="BG2938" s="184"/>
      <c r="BJ2938" s="184"/>
      <c r="BK2938" s="184"/>
      <c r="BN2938" s="184"/>
      <c r="BO2938" s="184"/>
      <c r="BR2938" s="184"/>
      <c r="BS2938" s="184"/>
      <c r="BV2938" s="184"/>
      <c r="BW2938" s="184"/>
      <c r="BZ2938" s="184"/>
      <c r="CA2938" s="184"/>
      <c r="CD2938" s="184"/>
      <c r="CE2938" s="184"/>
      <c r="CL2938" s="183"/>
      <c r="CO2938" s="183"/>
      <c r="CP2938" s="183"/>
      <c r="CT2938" s="71"/>
    </row>
    <row r="2939" spans="6:98">
      <c r="F2939" s="183"/>
      <c r="S2939" s="184"/>
      <c r="T2939" s="184"/>
      <c r="U2939" s="184"/>
      <c r="V2939" s="184"/>
      <c r="W2939" s="184"/>
      <c r="X2939" s="184"/>
      <c r="Y2939" s="184"/>
      <c r="Z2939" s="184"/>
      <c r="AA2939" s="184"/>
      <c r="AB2939" s="184"/>
      <c r="AC2939" s="184"/>
      <c r="AD2939" s="184"/>
      <c r="AH2939" s="184"/>
      <c r="AI2939" s="184"/>
      <c r="AL2939" s="184"/>
      <c r="AM2939" s="184"/>
      <c r="AP2939" s="184"/>
      <c r="AQ2939" s="184"/>
      <c r="AT2939" s="184"/>
      <c r="AU2939" s="184"/>
      <c r="AX2939" s="184"/>
      <c r="AY2939" s="184"/>
      <c r="BB2939" s="184"/>
      <c r="BC2939" s="184"/>
      <c r="BF2939" s="184"/>
      <c r="BG2939" s="184"/>
      <c r="BJ2939" s="184"/>
      <c r="BK2939" s="184"/>
      <c r="BN2939" s="184"/>
      <c r="BO2939" s="184"/>
      <c r="BR2939" s="184"/>
      <c r="BS2939" s="184"/>
      <c r="BV2939" s="184"/>
      <c r="BW2939" s="184"/>
      <c r="BZ2939" s="184"/>
      <c r="CA2939" s="184"/>
      <c r="CD2939" s="184"/>
      <c r="CE2939" s="184"/>
      <c r="CL2939" s="183"/>
      <c r="CO2939" s="183"/>
      <c r="CP2939" s="183"/>
      <c r="CT2939" s="71"/>
    </row>
    <row r="2940" spans="6:98">
      <c r="F2940" s="183"/>
      <c r="S2940" s="184"/>
      <c r="T2940" s="184"/>
      <c r="U2940" s="184"/>
      <c r="V2940" s="184"/>
      <c r="W2940" s="184"/>
      <c r="X2940" s="184"/>
      <c r="Y2940" s="184"/>
      <c r="Z2940" s="184"/>
      <c r="AA2940" s="184"/>
      <c r="AB2940" s="184"/>
      <c r="AC2940" s="184"/>
      <c r="AD2940" s="184"/>
      <c r="AH2940" s="184"/>
      <c r="AI2940" s="184"/>
      <c r="AL2940" s="184"/>
      <c r="AM2940" s="184"/>
      <c r="AP2940" s="184"/>
      <c r="AQ2940" s="184"/>
      <c r="AT2940" s="184"/>
      <c r="AU2940" s="184"/>
      <c r="AX2940" s="184"/>
      <c r="AY2940" s="184"/>
      <c r="BB2940" s="184"/>
      <c r="BC2940" s="184"/>
      <c r="BF2940" s="184"/>
      <c r="BG2940" s="184"/>
      <c r="BJ2940" s="184"/>
      <c r="BK2940" s="184"/>
      <c r="BN2940" s="184"/>
      <c r="BO2940" s="184"/>
      <c r="BR2940" s="184"/>
      <c r="BS2940" s="184"/>
      <c r="BV2940" s="184"/>
      <c r="BW2940" s="184"/>
      <c r="BZ2940" s="184"/>
      <c r="CA2940" s="184"/>
      <c r="CD2940" s="184"/>
      <c r="CE2940" s="184"/>
      <c r="CL2940" s="183"/>
      <c r="CO2940" s="183"/>
      <c r="CP2940" s="183"/>
      <c r="CT2940" s="71"/>
    </row>
    <row r="2941" spans="6:98">
      <c r="F2941" s="183"/>
      <c r="S2941" s="184"/>
      <c r="T2941" s="184"/>
      <c r="U2941" s="184"/>
      <c r="V2941" s="184"/>
      <c r="W2941" s="184"/>
      <c r="X2941" s="184"/>
      <c r="Y2941" s="184"/>
      <c r="Z2941" s="184"/>
      <c r="AA2941" s="184"/>
      <c r="AB2941" s="184"/>
      <c r="AC2941" s="184"/>
      <c r="AD2941" s="184"/>
      <c r="AH2941" s="184"/>
      <c r="AI2941" s="184"/>
      <c r="AL2941" s="184"/>
      <c r="AM2941" s="184"/>
      <c r="AP2941" s="184"/>
      <c r="AQ2941" s="184"/>
      <c r="AT2941" s="184"/>
      <c r="AU2941" s="184"/>
      <c r="AX2941" s="184"/>
      <c r="AY2941" s="184"/>
      <c r="BB2941" s="184"/>
      <c r="BC2941" s="184"/>
      <c r="BF2941" s="184"/>
      <c r="BG2941" s="184"/>
      <c r="BJ2941" s="184"/>
      <c r="BK2941" s="184"/>
      <c r="BN2941" s="184"/>
      <c r="BO2941" s="184"/>
      <c r="BR2941" s="184"/>
      <c r="BS2941" s="184"/>
      <c r="BV2941" s="184"/>
      <c r="BW2941" s="184"/>
      <c r="BZ2941" s="184"/>
      <c r="CA2941" s="184"/>
      <c r="CD2941" s="184"/>
      <c r="CE2941" s="184"/>
      <c r="CL2941" s="183"/>
      <c r="CO2941" s="183"/>
      <c r="CP2941" s="183"/>
      <c r="CT2941" s="71"/>
    </row>
    <row r="2942" spans="6:98">
      <c r="F2942" s="183"/>
      <c r="S2942" s="184"/>
      <c r="T2942" s="184"/>
      <c r="U2942" s="184"/>
      <c r="V2942" s="184"/>
      <c r="W2942" s="184"/>
      <c r="X2942" s="184"/>
      <c r="Y2942" s="184"/>
      <c r="Z2942" s="184"/>
      <c r="AA2942" s="184"/>
      <c r="AB2942" s="184"/>
      <c r="AC2942" s="184"/>
      <c r="AD2942" s="184"/>
      <c r="AH2942" s="184"/>
      <c r="AI2942" s="184"/>
      <c r="AL2942" s="184"/>
      <c r="AM2942" s="184"/>
      <c r="AP2942" s="184"/>
      <c r="AQ2942" s="184"/>
      <c r="AT2942" s="184"/>
      <c r="AU2942" s="184"/>
      <c r="AX2942" s="184"/>
      <c r="AY2942" s="184"/>
      <c r="BB2942" s="184"/>
      <c r="BC2942" s="184"/>
      <c r="BF2942" s="184"/>
      <c r="BG2942" s="184"/>
      <c r="BJ2942" s="184"/>
      <c r="BK2942" s="184"/>
      <c r="BN2942" s="184"/>
      <c r="BO2942" s="184"/>
      <c r="BR2942" s="184"/>
      <c r="BS2942" s="184"/>
      <c r="BV2942" s="184"/>
      <c r="BW2942" s="184"/>
      <c r="BZ2942" s="184"/>
      <c r="CA2942" s="184"/>
      <c r="CD2942" s="184"/>
      <c r="CE2942" s="184"/>
      <c r="CL2942" s="183"/>
      <c r="CO2942" s="183"/>
      <c r="CP2942" s="183"/>
      <c r="CT2942" s="71"/>
    </row>
    <row r="2943" spans="6:98">
      <c r="F2943" s="183"/>
      <c r="S2943" s="184"/>
      <c r="T2943" s="184"/>
      <c r="U2943" s="184"/>
      <c r="V2943" s="184"/>
      <c r="W2943" s="184"/>
      <c r="X2943" s="184"/>
      <c r="Y2943" s="184"/>
      <c r="Z2943" s="184"/>
      <c r="AA2943" s="184"/>
      <c r="AB2943" s="184"/>
      <c r="AC2943" s="184"/>
      <c r="AD2943" s="184"/>
      <c r="AH2943" s="184"/>
      <c r="AI2943" s="184"/>
      <c r="AL2943" s="184"/>
      <c r="AM2943" s="184"/>
      <c r="AP2943" s="184"/>
      <c r="AQ2943" s="184"/>
      <c r="AT2943" s="184"/>
      <c r="AU2943" s="184"/>
      <c r="AX2943" s="184"/>
      <c r="AY2943" s="184"/>
      <c r="BB2943" s="184"/>
      <c r="BC2943" s="184"/>
      <c r="BF2943" s="184"/>
      <c r="BG2943" s="184"/>
      <c r="BJ2943" s="184"/>
      <c r="BK2943" s="184"/>
      <c r="BN2943" s="184"/>
      <c r="BO2943" s="184"/>
      <c r="BR2943" s="184"/>
      <c r="BS2943" s="184"/>
      <c r="BV2943" s="184"/>
      <c r="BW2943" s="184"/>
      <c r="BZ2943" s="184"/>
      <c r="CA2943" s="184"/>
      <c r="CD2943" s="184"/>
      <c r="CE2943" s="184"/>
      <c r="CL2943" s="183"/>
      <c r="CO2943" s="183"/>
      <c r="CP2943" s="183"/>
      <c r="CT2943" s="71"/>
    </row>
    <row r="2944" spans="6:98">
      <c r="F2944" s="183"/>
      <c r="S2944" s="184"/>
      <c r="T2944" s="184"/>
      <c r="U2944" s="184"/>
      <c r="V2944" s="184"/>
      <c r="W2944" s="184"/>
      <c r="X2944" s="184"/>
      <c r="Y2944" s="184"/>
      <c r="Z2944" s="184"/>
      <c r="AA2944" s="184"/>
      <c r="AB2944" s="184"/>
      <c r="AC2944" s="184"/>
      <c r="AD2944" s="184"/>
      <c r="AH2944" s="184"/>
      <c r="AI2944" s="184"/>
      <c r="AL2944" s="184"/>
      <c r="AM2944" s="184"/>
      <c r="AP2944" s="184"/>
      <c r="AQ2944" s="184"/>
      <c r="AT2944" s="184"/>
      <c r="AU2944" s="184"/>
      <c r="AX2944" s="184"/>
      <c r="AY2944" s="184"/>
      <c r="BB2944" s="184"/>
      <c r="BC2944" s="184"/>
      <c r="BF2944" s="184"/>
      <c r="BG2944" s="184"/>
      <c r="BJ2944" s="184"/>
      <c r="BK2944" s="184"/>
      <c r="BN2944" s="184"/>
      <c r="BO2944" s="184"/>
      <c r="BR2944" s="184"/>
      <c r="BS2944" s="184"/>
      <c r="BV2944" s="184"/>
      <c r="BW2944" s="184"/>
      <c r="BZ2944" s="184"/>
      <c r="CA2944" s="184"/>
      <c r="CD2944" s="184"/>
      <c r="CE2944" s="184"/>
      <c r="CL2944" s="183"/>
      <c r="CO2944" s="183"/>
      <c r="CP2944" s="183"/>
      <c r="CT2944" s="71"/>
    </row>
    <row r="2945" spans="6:98">
      <c r="F2945" s="183"/>
      <c r="S2945" s="184"/>
      <c r="T2945" s="184"/>
      <c r="U2945" s="184"/>
      <c r="V2945" s="184"/>
      <c r="W2945" s="184"/>
      <c r="X2945" s="184"/>
      <c r="Y2945" s="184"/>
      <c r="Z2945" s="184"/>
      <c r="AA2945" s="184"/>
      <c r="AB2945" s="184"/>
      <c r="AC2945" s="184"/>
      <c r="AD2945" s="184"/>
      <c r="AH2945" s="184"/>
      <c r="AI2945" s="184"/>
      <c r="AL2945" s="184"/>
      <c r="AM2945" s="184"/>
      <c r="AP2945" s="184"/>
      <c r="AQ2945" s="184"/>
      <c r="AT2945" s="184"/>
      <c r="AU2945" s="184"/>
      <c r="AX2945" s="184"/>
      <c r="AY2945" s="184"/>
      <c r="BB2945" s="184"/>
      <c r="BC2945" s="184"/>
      <c r="BF2945" s="184"/>
      <c r="BG2945" s="184"/>
      <c r="BJ2945" s="184"/>
      <c r="BK2945" s="184"/>
      <c r="BN2945" s="184"/>
      <c r="BO2945" s="184"/>
      <c r="BR2945" s="184"/>
      <c r="BS2945" s="184"/>
      <c r="BV2945" s="184"/>
      <c r="BW2945" s="184"/>
      <c r="BZ2945" s="184"/>
      <c r="CA2945" s="184"/>
      <c r="CD2945" s="184"/>
      <c r="CE2945" s="184"/>
      <c r="CL2945" s="183"/>
      <c r="CO2945" s="183"/>
      <c r="CP2945" s="183"/>
      <c r="CT2945" s="71"/>
    </row>
    <row r="2946" spans="6:98">
      <c r="F2946" s="183"/>
      <c r="S2946" s="184"/>
      <c r="T2946" s="184"/>
      <c r="U2946" s="184"/>
      <c r="V2946" s="184"/>
      <c r="W2946" s="184"/>
      <c r="X2946" s="184"/>
      <c r="Y2946" s="184"/>
      <c r="Z2946" s="184"/>
      <c r="AA2946" s="184"/>
      <c r="AB2946" s="184"/>
      <c r="AC2946" s="184"/>
      <c r="AD2946" s="184"/>
      <c r="AH2946" s="184"/>
      <c r="AI2946" s="184"/>
      <c r="AL2946" s="184"/>
      <c r="AM2946" s="184"/>
      <c r="AP2946" s="184"/>
      <c r="AQ2946" s="184"/>
      <c r="AT2946" s="184"/>
      <c r="AU2946" s="184"/>
      <c r="AX2946" s="184"/>
      <c r="AY2946" s="184"/>
      <c r="BB2946" s="184"/>
      <c r="BC2946" s="184"/>
      <c r="BF2946" s="184"/>
      <c r="BG2946" s="184"/>
      <c r="BJ2946" s="184"/>
      <c r="BK2946" s="184"/>
      <c r="BN2946" s="184"/>
      <c r="BO2946" s="184"/>
      <c r="BR2946" s="184"/>
      <c r="BS2946" s="184"/>
      <c r="BV2946" s="184"/>
      <c r="BW2946" s="184"/>
      <c r="BZ2946" s="184"/>
      <c r="CA2946" s="184"/>
      <c r="CD2946" s="184"/>
      <c r="CE2946" s="184"/>
      <c r="CL2946" s="183"/>
      <c r="CO2946" s="183"/>
      <c r="CP2946" s="183"/>
      <c r="CT2946" s="71"/>
    </row>
    <row r="2947" spans="6:98">
      <c r="F2947" s="183"/>
      <c r="S2947" s="184"/>
      <c r="T2947" s="184"/>
      <c r="U2947" s="184"/>
      <c r="V2947" s="184"/>
      <c r="W2947" s="184"/>
      <c r="X2947" s="184"/>
      <c r="Y2947" s="184"/>
      <c r="Z2947" s="184"/>
      <c r="AA2947" s="184"/>
      <c r="AB2947" s="184"/>
      <c r="AC2947" s="184"/>
      <c r="AD2947" s="184"/>
      <c r="AH2947" s="184"/>
      <c r="AI2947" s="184"/>
      <c r="AL2947" s="184"/>
      <c r="AM2947" s="184"/>
      <c r="AP2947" s="184"/>
      <c r="AQ2947" s="184"/>
      <c r="AT2947" s="184"/>
      <c r="AU2947" s="184"/>
      <c r="AX2947" s="184"/>
      <c r="AY2947" s="184"/>
      <c r="BB2947" s="184"/>
      <c r="BC2947" s="184"/>
      <c r="BF2947" s="184"/>
      <c r="BG2947" s="184"/>
      <c r="BJ2947" s="184"/>
      <c r="BK2947" s="184"/>
      <c r="BN2947" s="184"/>
      <c r="BO2947" s="184"/>
      <c r="BR2947" s="184"/>
      <c r="BS2947" s="184"/>
      <c r="BV2947" s="184"/>
      <c r="BW2947" s="184"/>
      <c r="BZ2947" s="184"/>
      <c r="CA2947" s="184"/>
      <c r="CD2947" s="184"/>
      <c r="CE2947" s="184"/>
      <c r="CL2947" s="183"/>
      <c r="CO2947" s="183"/>
      <c r="CP2947" s="183"/>
      <c r="CT2947" s="71"/>
    </row>
    <row r="2948" spans="6:98">
      <c r="F2948" s="183"/>
      <c r="S2948" s="184"/>
      <c r="T2948" s="184"/>
      <c r="U2948" s="184"/>
      <c r="V2948" s="184"/>
      <c r="W2948" s="184"/>
      <c r="X2948" s="184"/>
      <c r="Y2948" s="184"/>
      <c r="Z2948" s="184"/>
      <c r="AA2948" s="184"/>
      <c r="AB2948" s="184"/>
      <c r="AC2948" s="184"/>
      <c r="AD2948" s="184"/>
      <c r="AH2948" s="184"/>
      <c r="AI2948" s="184"/>
      <c r="AL2948" s="184"/>
      <c r="AM2948" s="184"/>
      <c r="AP2948" s="184"/>
      <c r="AQ2948" s="184"/>
      <c r="AT2948" s="184"/>
      <c r="AU2948" s="184"/>
      <c r="AX2948" s="184"/>
      <c r="AY2948" s="184"/>
      <c r="BB2948" s="184"/>
      <c r="BC2948" s="184"/>
      <c r="BF2948" s="184"/>
      <c r="BG2948" s="184"/>
      <c r="BJ2948" s="184"/>
      <c r="BK2948" s="184"/>
      <c r="BN2948" s="184"/>
      <c r="BO2948" s="184"/>
      <c r="BR2948" s="184"/>
      <c r="BS2948" s="184"/>
      <c r="BV2948" s="184"/>
      <c r="BW2948" s="184"/>
      <c r="BZ2948" s="184"/>
      <c r="CA2948" s="184"/>
      <c r="CD2948" s="184"/>
      <c r="CE2948" s="184"/>
      <c r="CL2948" s="183"/>
      <c r="CO2948" s="183"/>
      <c r="CP2948" s="183"/>
      <c r="CT2948" s="71"/>
    </row>
    <row r="2949" spans="6:98">
      <c r="F2949" s="183"/>
      <c r="S2949" s="184"/>
      <c r="T2949" s="184"/>
      <c r="U2949" s="184"/>
      <c r="V2949" s="184"/>
      <c r="W2949" s="184"/>
      <c r="X2949" s="184"/>
      <c r="Y2949" s="184"/>
      <c r="Z2949" s="184"/>
      <c r="AA2949" s="184"/>
      <c r="AB2949" s="184"/>
      <c r="AC2949" s="184"/>
      <c r="AD2949" s="184"/>
      <c r="AH2949" s="184"/>
      <c r="AI2949" s="184"/>
      <c r="AL2949" s="184"/>
      <c r="AM2949" s="184"/>
      <c r="AP2949" s="184"/>
      <c r="AQ2949" s="184"/>
      <c r="AT2949" s="184"/>
      <c r="AU2949" s="184"/>
      <c r="AX2949" s="184"/>
      <c r="AY2949" s="184"/>
      <c r="BB2949" s="184"/>
      <c r="BC2949" s="184"/>
      <c r="BF2949" s="184"/>
      <c r="BG2949" s="184"/>
      <c r="BJ2949" s="184"/>
      <c r="BK2949" s="184"/>
      <c r="BN2949" s="184"/>
      <c r="BO2949" s="184"/>
      <c r="BR2949" s="184"/>
      <c r="BS2949" s="184"/>
      <c r="BV2949" s="184"/>
      <c r="BW2949" s="184"/>
      <c r="BZ2949" s="184"/>
      <c r="CA2949" s="184"/>
      <c r="CD2949" s="184"/>
      <c r="CE2949" s="184"/>
      <c r="CL2949" s="183"/>
      <c r="CO2949" s="183"/>
      <c r="CP2949" s="183"/>
      <c r="CT2949" s="71"/>
    </row>
    <row r="2950" spans="6:98">
      <c r="F2950" s="183"/>
      <c r="S2950" s="184"/>
      <c r="T2950" s="184"/>
      <c r="U2950" s="184"/>
      <c r="V2950" s="184"/>
      <c r="W2950" s="184"/>
      <c r="X2950" s="184"/>
      <c r="Y2950" s="184"/>
      <c r="Z2950" s="184"/>
      <c r="AA2950" s="184"/>
      <c r="AB2950" s="184"/>
      <c r="AC2950" s="184"/>
      <c r="AD2950" s="184"/>
      <c r="AH2950" s="184"/>
      <c r="AI2950" s="184"/>
      <c r="AL2950" s="184"/>
      <c r="AM2950" s="184"/>
      <c r="AP2950" s="184"/>
      <c r="AQ2950" s="184"/>
      <c r="AT2950" s="184"/>
      <c r="AU2950" s="184"/>
      <c r="AX2950" s="184"/>
      <c r="AY2950" s="184"/>
      <c r="BB2950" s="184"/>
      <c r="BC2950" s="184"/>
      <c r="BF2950" s="184"/>
      <c r="BG2950" s="184"/>
      <c r="BJ2950" s="184"/>
      <c r="BK2950" s="184"/>
      <c r="BN2950" s="184"/>
      <c r="BO2950" s="184"/>
      <c r="BR2950" s="184"/>
      <c r="BS2950" s="184"/>
      <c r="BV2950" s="184"/>
      <c r="BW2950" s="184"/>
      <c r="BZ2950" s="184"/>
      <c r="CA2950" s="184"/>
      <c r="CD2950" s="184"/>
      <c r="CE2950" s="184"/>
      <c r="CL2950" s="183"/>
      <c r="CO2950" s="183"/>
      <c r="CP2950" s="183"/>
      <c r="CT2950" s="71"/>
    </row>
    <row r="2951" spans="6:98">
      <c r="F2951" s="183"/>
      <c r="S2951" s="184"/>
      <c r="T2951" s="184"/>
      <c r="U2951" s="184"/>
      <c r="V2951" s="184"/>
      <c r="W2951" s="184"/>
      <c r="X2951" s="184"/>
      <c r="Y2951" s="184"/>
      <c r="Z2951" s="184"/>
      <c r="AA2951" s="184"/>
      <c r="AB2951" s="184"/>
      <c r="AC2951" s="184"/>
      <c r="AD2951" s="184"/>
      <c r="AH2951" s="184"/>
      <c r="AI2951" s="184"/>
      <c r="AL2951" s="184"/>
      <c r="AM2951" s="184"/>
      <c r="AP2951" s="184"/>
      <c r="AQ2951" s="184"/>
      <c r="AT2951" s="184"/>
      <c r="AU2951" s="184"/>
      <c r="AX2951" s="184"/>
      <c r="AY2951" s="184"/>
      <c r="BB2951" s="184"/>
      <c r="BC2951" s="184"/>
      <c r="BF2951" s="184"/>
      <c r="BG2951" s="184"/>
      <c r="BJ2951" s="184"/>
      <c r="BK2951" s="184"/>
      <c r="BN2951" s="184"/>
      <c r="BO2951" s="184"/>
      <c r="BR2951" s="184"/>
      <c r="BS2951" s="184"/>
      <c r="BV2951" s="184"/>
      <c r="BW2951" s="184"/>
      <c r="BZ2951" s="184"/>
      <c r="CA2951" s="184"/>
      <c r="CD2951" s="184"/>
      <c r="CE2951" s="184"/>
      <c r="CL2951" s="183"/>
      <c r="CO2951" s="183"/>
      <c r="CP2951" s="183"/>
      <c r="CT2951" s="71"/>
    </row>
    <row r="2952" spans="6:98">
      <c r="F2952" s="183"/>
      <c r="S2952" s="184"/>
      <c r="T2952" s="184"/>
      <c r="U2952" s="184"/>
      <c r="V2952" s="184"/>
      <c r="W2952" s="184"/>
      <c r="X2952" s="184"/>
      <c r="Y2952" s="184"/>
      <c r="Z2952" s="184"/>
      <c r="AA2952" s="184"/>
      <c r="AB2952" s="184"/>
      <c r="AC2952" s="184"/>
      <c r="AD2952" s="184"/>
      <c r="AH2952" s="184"/>
      <c r="AI2952" s="184"/>
      <c r="AL2952" s="184"/>
      <c r="AM2952" s="184"/>
      <c r="AP2952" s="184"/>
      <c r="AQ2952" s="184"/>
      <c r="AT2952" s="184"/>
      <c r="AU2952" s="184"/>
      <c r="AX2952" s="184"/>
      <c r="AY2952" s="184"/>
      <c r="BB2952" s="184"/>
      <c r="BC2952" s="184"/>
      <c r="BF2952" s="184"/>
      <c r="BG2952" s="184"/>
      <c r="BJ2952" s="184"/>
      <c r="BK2952" s="184"/>
      <c r="BN2952" s="184"/>
      <c r="BO2952" s="184"/>
      <c r="BR2952" s="184"/>
      <c r="BS2952" s="184"/>
      <c r="BV2952" s="184"/>
      <c r="BW2952" s="184"/>
      <c r="BZ2952" s="184"/>
      <c r="CA2952" s="184"/>
      <c r="CD2952" s="184"/>
      <c r="CE2952" s="184"/>
      <c r="CL2952" s="183"/>
      <c r="CO2952" s="183"/>
      <c r="CP2952" s="183"/>
      <c r="CT2952" s="71"/>
    </row>
    <row r="2953" spans="6:98">
      <c r="F2953" s="183"/>
      <c r="S2953" s="184"/>
      <c r="T2953" s="184"/>
      <c r="U2953" s="184"/>
      <c r="V2953" s="184"/>
      <c r="W2953" s="184"/>
      <c r="X2953" s="184"/>
      <c r="Y2953" s="184"/>
      <c r="Z2953" s="184"/>
      <c r="AA2953" s="184"/>
      <c r="AB2953" s="184"/>
      <c r="AC2953" s="184"/>
      <c r="AD2953" s="184"/>
      <c r="AH2953" s="184"/>
      <c r="AI2953" s="184"/>
      <c r="AL2953" s="184"/>
      <c r="AM2953" s="184"/>
      <c r="AP2953" s="184"/>
      <c r="AQ2953" s="184"/>
      <c r="AT2953" s="184"/>
      <c r="AU2953" s="184"/>
      <c r="AX2953" s="184"/>
      <c r="AY2953" s="184"/>
      <c r="BB2953" s="184"/>
      <c r="BC2953" s="184"/>
      <c r="BF2953" s="184"/>
      <c r="BG2953" s="184"/>
      <c r="BJ2953" s="184"/>
      <c r="BK2953" s="184"/>
      <c r="BN2953" s="184"/>
      <c r="BO2953" s="184"/>
      <c r="BR2953" s="184"/>
      <c r="BS2953" s="184"/>
      <c r="BV2953" s="184"/>
      <c r="BW2953" s="184"/>
      <c r="BZ2953" s="184"/>
      <c r="CA2953" s="184"/>
      <c r="CD2953" s="184"/>
      <c r="CE2953" s="184"/>
      <c r="CL2953" s="183"/>
      <c r="CO2953" s="183"/>
      <c r="CP2953" s="183"/>
      <c r="CT2953" s="71"/>
    </row>
    <row r="2954" spans="6:98">
      <c r="F2954" s="183"/>
      <c r="S2954" s="184"/>
      <c r="T2954" s="184"/>
      <c r="U2954" s="184"/>
      <c r="V2954" s="184"/>
      <c r="W2954" s="184"/>
      <c r="X2954" s="184"/>
      <c r="Y2954" s="184"/>
      <c r="Z2954" s="184"/>
      <c r="AA2954" s="184"/>
      <c r="AB2954" s="184"/>
      <c r="AC2954" s="184"/>
      <c r="AD2954" s="184"/>
      <c r="AH2954" s="184"/>
      <c r="AI2954" s="184"/>
      <c r="AL2954" s="184"/>
      <c r="AM2954" s="184"/>
      <c r="AP2954" s="184"/>
      <c r="AQ2954" s="184"/>
      <c r="AT2954" s="184"/>
      <c r="AU2954" s="184"/>
      <c r="AX2954" s="184"/>
      <c r="AY2954" s="184"/>
      <c r="BB2954" s="184"/>
      <c r="BC2954" s="184"/>
      <c r="BF2954" s="184"/>
      <c r="BG2954" s="184"/>
      <c r="BJ2954" s="184"/>
      <c r="BK2954" s="184"/>
      <c r="BN2954" s="184"/>
      <c r="BO2954" s="184"/>
      <c r="BR2954" s="184"/>
      <c r="BS2954" s="184"/>
      <c r="BV2954" s="184"/>
      <c r="BW2954" s="184"/>
      <c r="BZ2954" s="184"/>
      <c r="CA2954" s="184"/>
      <c r="CD2954" s="184"/>
      <c r="CE2954" s="184"/>
      <c r="CL2954" s="183"/>
      <c r="CO2954" s="183"/>
      <c r="CP2954" s="183"/>
      <c r="CT2954" s="71"/>
    </row>
    <row r="2955" spans="6:98">
      <c r="F2955" s="183"/>
      <c r="S2955" s="184"/>
      <c r="T2955" s="184"/>
      <c r="U2955" s="184"/>
      <c r="V2955" s="184"/>
      <c r="W2955" s="184"/>
      <c r="X2955" s="184"/>
      <c r="Y2955" s="184"/>
      <c r="Z2955" s="184"/>
      <c r="AA2955" s="184"/>
      <c r="AB2955" s="184"/>
      <c r="AC2955" s="184"/>
      <c r="AD2955" s="184"/>
      <c r="AH2955" s="184"/>
      <c r="AI2955" s="184"/>
      <c r="AL2955" s="184"/>
      <c r="AM2955" s="184"/>
      <c r="AP2955" s="184"/>
      <c r="AQ2955" s="184"/>
      <c r="AT2955" s="184"/>
      <c r="AU2955" s="184"/>
      <c r="AX2955" s="184"/>
      <c r="AY2955" s="184"/>
      <c r="BB2955" s="184"/>
      <c r="BC2955" s="184"/>
      <c r="BF2955" s="184"/>
      <c r="BG2955" s="184"/>
      <c r="BJ2955" s="184"/>
      <c r="BK2955" s="184"/>
      <c r="BN2955" s="184"/>
      <c r="BO2955" s="184"/>
      <c r="BR2955" s="184"/>
      <c r="BS2955" s="184"/>
      <c r="BV2955" s="184"/>
      <c r="BW2955" s="184"/>
      <c r="BZ2955" s="184"/>
      <c r="CA2955" s="184"/>
      <c r="CD2955" s="184"/>
      <c r="CE2955" s="184"/>
      <c r="CL2955" s="183"/>
      <c r="CO2955" s="183"/>
      <c r="CP2955" s="183"/>
      <c r="CT2955" s="71"/>
    </row>
    <row r="2956" spans="6:98">
      <c r="F2956" s="183"/>
      <c r="S2956" s="184"/>
      <c r="T2956" s="184"/>
      <c r="U2956" s="184"/>
      <c r="V2956" s="184"/>
      <c r="W2956" s="184"/>
      <c r="X2956" s="184"/>
      <c r="Y2956" s="184"/>
      <c r="Z2956" s="184"/>
      <c r="AA2956" s="184"/>
      <c r="AB2956" s="184"/>
      <c r="AC2956" s="184"/>
      <c r="AD2956" s="184"/>
      <c r="AH2956" s="184"/>
      <c r="AI2956" s="184"/>
      <c r="AL2956" s="184"/>
      <c r="AM2956" s="184"/>
      <c r="AP2956" s="184"/>
      <c r="AQ2956" s="184"/>
      <c r="AT2956" s="184"/>
      <c r="AU2956" s="184"/>
      <c r="AX2956" s="184"/>
      <c r="AY2956" s="184"/>
      <c r="BB2956" s="184"/>
      <c r="BC2956" s="184"/>
      <c r="BF2956" s="184"/>
      <c r="BG2956" s="184"/>
      <c r="BJ2956" s="184"/>
      <c r="BK2956" s="184"/>
      <c r="BN2956" s="184"/>
      <c r="BO2956" s="184"/>
      <c r="BR2956" s="184"/>
      <c r="BS2956" s="184"/>
      <c r="BV2956" s="184"/>
      <c r="BW2956" s="184"/>
      <c r="BZ2956" s="184"/>
      <c r="CA2956" s="184"/>
      <c r="CD2956" s="184"/>
      <c r="CE2956" s="184"/>
      <c r="CL2956" s="183"/>
      <c r="CO2956" s="183"/>
      <c r="CP2956" s="183"/>
      <c r="CT2956" s="71"/>
    </row>
    <row r="2957" spans="6:98">
      <c r="F2957" s="183"/>
      <c r="S2957" s="184"/>
      <c r="T2957" s="184"/>
      <c r="U2957" s="184"/>
      <c r="V2957" s="184"/>
      <c r="W2957" s="184"/>
      <c r="X2957" s="184"/>
      <c r="Y2957" s="184"/>
      <c r="Z2957" s="184"/>
      <c r="AA2957" s="184"/>
      <c r="AB2957" s="184"/>
      <c r="AC2957" s="184"/>
      <c r="AD2957" s="184"/>
      <c r="AH2957" s="184"/>
      <c r="AI2957" s="184"/>
      <c r="AL2957" s="184"/>
      <c r="AM2957" s="184"/>
      <c r="AP2957" s="184"/>
      <c r="AQ2957" s="184"/>
      <c r="AT2957" s="184"/>
      <c r="AU2957" s="184"/>
      <c r="AX2957" s="184"/>
      <c r="AY2957" s="184"/>
      <c r="BB2957" s="184"/>
      <c r="BC2957" s="184"/>
      <c r="BF2957" s="184"/>
      <c r="BG2957" s="184"/>
      <c r="BJ2957" s="184"/>
      <c r="BK2957" s="184"/>
      <c r="BN2957" s="184"/>
      <c r="BO2957" s="184"/>
      <c r="BR2957" s="184"/>
      <c r="BS2957" s="184"/>
      <c r="BV2957" s="184"/>
      <c r="BW2957" s="184"/>
      <c r="BZ2957" s="184"/>
      <c r="CA2957" s="184"/>
      <c r="CD2957" s="184"/>
      <c r="CE2957" s="184"/>
      <c r="CL2957" s="183"/>
      <c r="CO2957" s="183"/>
      <c r="CP2957" s="183"/>
      <c r="CT2957" s="71"/>
    </row>
    <row r="2958" spans="6:98">
      <c r="F2958" s="183"/>
      <c r="S2958" s="184"/>
      <c r="T2958" s="184"/>
      <c r="U2958" s="184"/>
      <c r="V2958" s="184"/>
      <c r="W2958" s="184"/>
      <c r="X2958" s="184"/>
      <c r="Y2958" s="184"/>
      <c r="Z2958" s="184"/>
      <c r="AA2958" s="184"/>
      <c r="AB2958" s="184"/>
      <c r="AC2958" s="184"/>
      <c r="AD2958" s="184"/>
      <c r="AH2958" s="184"/>
      <c r="AI2958" s="184"/>
      <c r="AL2958" s="184"/>
      <c r="AM2958" s="184"/>
      <c r="AP2958" s="184"/>
      <c r="AQ2958" s="184"/>
      <c r="AT2958" s="184"/>
      <c r="AU2958" s="184"/>
      <c r="AX2958" s="184"/>
      <c r="AY2958" s="184"/>
      <c r="BB2958" s="184"/>
      <c r="BC2958" s="184"/>
      <c r="BF2958" s="184"/>
      <c r="BG2958" s="184"/>
      <c r="BJ2958" s="184"/>
      <c r="BK2958" s="184"/>
      <c r="BN2958" s="184"/>
      <c r="BO2958" s="184"/>
      <c r="BR2958" s="184"/>
      <c r="BS2958" s="184"/>
      <c r="BV2958" s="184"/>
      <c r="BW2958" s="184"/>
      <c r="BZ2958" s="184"/>
      <c r="CA2958" s="184"/>
      <c r="CD2958" s="184"/>
      <c r="CE2958" s="184"/>
      <c r="CL2958" s="183"/>
      <c r="CO2958" s="183"/>
      <c r="CP2958" s="183"/>
      <c r="CT2958" s="71"/>
    </row>
    <row r="2959" spans="6:98">
      <c r="F2959" s="183"/>
      <c r="S2959" s="184"/>
      <c r="T2959" s="184"/>
      <c r="U2959" s="184"/>
      <c r="V2959" s="184"/>
      <c r="W2959" s="184"/>
      <c r="X2959" s="184"/>
      <c r="Y2959" s="184"/>
      <c r="Z2959" s="184"/>
      <c r="AA2959" s="184"/>
      <c r="AB2959" s="184"/>
      <c r="AC2959" s="184"/>
      <c r="AD2959" s="184"/>
      <c r="AH2959" s="184"/>
      <c r="AI2959" s="184"/>
      <c r="AL2959" s="184"/>
      <c r="AM2959" s="184"/>
      <c r="AP2959" s="184"/>
      <c r="AQ2959" s="184"/>
      <c r="AT2959" s="184"/>
      <c r="AU2959" s="184"/>
      <c r="AX2959" s="184"/>
      <c r="AY2959" s="184"/>
      <c r="BB2959" s="184"/>
      <c r="BC2959" s="184"/>
      <c r="BF2959" s="184"/>
      <c r="BG2959" s="184"/>
      <c r="BJ2959" s="184"/>
      <c r="BK2959" s="184"/>
      <c r="BN2959" s="184"/>
      <c r="BO2959" s="184"/>
      <c r="BR2959" s="184"/>
      <c r="BS2959" s="184"/>
      <c r="BV2959" s="184"/>
      <c r="BW2959" s="184"/>
      <c r="BZ2959" s="184"/>
      <c r="CA2959" s="184"/>
      <c r="CD2959" s="184"/>
      <c r="CE2959" s="184"/>
      <c r="CL2959" s="183"/>
      <c r="CO2959" s="183"/>
      <c r="CP2959" s="183"/>
      <c r="CT2959" s="71"/>
    </row>
    <row r="2960" spans="6:98">
      <c r="F2960" s="183"/>
      <c r="S2960" s="184"/>
      <c r="T2960" s="184"/>
      <c r="U2960" s="184"/>
      <c r="V2960" s="184"/>
      <c r="W2960" s="184"/>
      <c r="X2960" s="184"/>
      <c r="Y2960" s="184"/>
      <c r="Z2960" s="184"/>
      <c r="AA2960" s="184"/>
      <c r="AB2960" s="184"/>
      <c r="AC2960" s="184"/>
      <c r="AD2960" s="184"/>
      <c r="AH2960" s="184"/>
      <c r="AI2960" s="184"/>
      <c r="AL2960" s="184"/>
      <c r="AM2960" s="184"/>
      <c r="AP2960" s="184"/>
      <c r="AQ2960" s="184"/>
      <c r="AT2960" s="184"/>
      <c r="AU2960" s="184"/>
      <c r="AX2960" s="184"/>
      <c r="AY2960" s="184"/>
      <c r="BB2960" s="184"/>
      <c r="BC2960" s="184"/>
      <c r="BF2960" s="184"/>
      <c r="BG2960" s="184"/>
      <c r="BJ2960" s="184"/>
      <c r="BK2960" s="184"/>
      <c r="BN2960" s="184"/>
      <c r="BO2960" s="184"/>
      <c r="BR2960" s="184"/>
      <c r="BS2960" s="184"/>
      <c r="BV2960" s="184"/>
      <c r="BW2960" s="184"/>
      <c r="BZ2960" s="184"/>
      <c r="CA2960" s="184"/>
      <c r="CD2960" s="184"/>
      <c r="CE2960" s="184"/>
      <c r="CL2960" s="183"/>
      <c r="CO2960" s="183"/>
      <c r="CP2960" s="183"/>
      <c r="CT2960" s="71"/>
    </row>
    <row r="2961" spans="6:98">
      <c r="F2961" s="183"/>
      <c r="S2961" s="184"/>
      <c r="T2961" s="184"/>
      <c r="U2961" s="184"/>
      <c r="V2961" s="184"/>
      <c r="W2961" s="184"/>
      <c r="X2961" s="184"/>
      <c r="Y2961" s="184"/>
      <c r="Z2961" s="184"/>
      <c r="AA2961" s="184"/>
      <c r="AB2961" s="184"/>
      <c r="AC2961" s="184"/>
      <c r="AD2961" s="184"/>
      <c r="AH2961" s="184"/>
      <c r="AI2961" s="184"/>
      <c r="AL2961" s="184"/>
      <c r="AM2961" s="184"/>
      <c r="AP2961" s="184"/>
      <c r="AQ2961" s="184"/>
      <c r="AT2961" s="184"/>
      <c r="AU2961" s="184"/>
      <c r="AX2961" s="184"/>
      <c r="AY2961" s="184"/>
      <c r="BB2961" s="184"/>
      <c r="BC2961" s="184"/>
      <c r="BF2961" s="184"/>
      <c r="BG2961" s="184"/>
      <c r="BJ2961" s="184"/>
      <c r="BK2961" s="184"/>
      <c r="BN2961" s="184"/>
      <c r="BO2961" s="184"/>
      <c r="BR2961" s="184"/>
      <c r="BS2961" s="184"/>
      <c r="BV2961" s="184"/>
      <c r="BW2961" s="184"/>
      <c r="BZ2961" s="184"/>
      <c r="CA2961" s="184"/>
      <c r="CD2961" s="184"/>
      <c r="CE2961" s="184"/>
      <c r="CL2961" s="183"/>
      <c r="CO2961" s="183"/>
      <c r="CP2961" s="183"/>
      <c r="CT2961" s="71"/>
    </row>
    <row r="2962" spans="6:98">
      <c r="F2962" s="183"/>
      <c r="S2962" s="184"/>
      <c r="T2962" s="184"/>
      <c r="U2962" s="184"/>
      <c r="V2962" s="184"/>
      <c r="W2962" s="184"/>
      <c r="X2962" s="184"/>
      <c r="Y2962" s="184"/>
      <c r="Z2962" s="184"/>
      <c r="AA2962" s="184"/>
      <c r="AB2962" s="184"/>
      <c r="AC2962" s="184"/>
      <c r="AD2962" s="184"/>
      <c r="AH2962" s="184"/>
      <c r="AI2962" s="184"/>
      <c r="AL2962" s="184"/>
      <c r="AM2962" s="184"/>
      <c r="AP2962" s="184"/>
      <c r="AQ2962" s="184"/>
      <c r="AT2962" s="184"/>
      <c r="AU2962" s="184"/>
      <c r="AX2962" s="184"/>
      <c r="AY2962" s="184"/>
      <c r="BB2962" s="184"/>
      <c r="BC2962" s="184"/>
      <c r="BF2962" s="184"/>
      <c r="BG2962" s="184"/>
      <c r="BJ2962" s="184"/>
      <c r="BK2962" s="184"/>
      <c r="BN2962" s="184"/>
      <c r="BO2962" s="184"/>
      <c r="BR2962" s="184"/>
      <c r="BS2962" s="184"/>
      <c r="BV2962" s="184"/>
      <c r="BW2962" s="184"/>
      <c r="BZ2962" s="184"/>
      <c r="CA2962" s="184"/>
      <c r="CD2962" s="184"/>
      <c r="CE2962" s="184"/>
      <c r="CL2962" s="183"/>
      <c r="CO2962" s="183"/>
      <c r="CP2962" s="183"/>
      <c r="CT2962" s="71"/>
    </row>
    <row r="2963" spans="6:98">
      <c r="F2963" s="183"/>
      <c r="S2963" s="184"/>
      <c r="T2963" s="184"/>
      <c r="U2963" s="184"/>
      <c r="V2963" s="184"/>
      <c r="W2963" s="184"/>
      <c r="X2963" s="184"/>
      <c r="Y2963" s="184"/>
      <c r="Z2963" s="184"/>
      <c r="AA2963" s="184"/>
      <c r="AB2963" s="184"/>
      <c r="AC2963" s="184"/>
      <c r="AD2963" s="184"/>
      <c r="AH2963" s="184"/>
      <c r="AI2963" s="184"/>
      <c r="AL2963" s="184"/>
      <c r="AM2963" s="184"/>
      <c r="AP2963" s="184"/>
      <c r="AQ2963" s="184"/>
      <c r="AT2963" s="184"/>
      <c r="AU2963" s="184"/>
      <c r="AX2963" s="184"/>
      <c r="AY2963" s="184"/>
      <c r="BB2963" s="184"/>
      <c r="BC2963" s="184"/>
      <c r="BF2963" s="184"/>
      <c r="BG2963" s="184"/>
      <c r="BJ2963" s="184"/>
      <c r="BK2963" s="184"/>
      <c r="BN2963" s="184"/>
      <c r="BO2963" s="184"/>
      <c r="BR2963" s="184"/>
      <c r="BS2963" s="184"/>
      <c r="BV2963" s="184"/>
      <c r="BW2963" s="184"/>
      <c r="BZ2963" s="184"/>
      <c r="CA2963" s="184"/>
      <c r="CD2963" s="184"/>
      <c r="CE2963" s="184"/>
      <c r="CL2963" s="183"/>
      <c r="CO2963" s="183"/>
      <c r="CP2963" s="183"/>
      <c r="CT2963" s="71"/>
    </row>
    <row r="2964" spans="6:98">
      <c r="F2964" s="183"/>
      <c r="S2964" s="184"/>
      <c r="T2964" s="184"/>
      <c r="U2964" s="184"/>
      <c r="V2964" s="184"/>
      <c r="W2964" s="184"/>
      <c r="X2964" s="184"/>
      <c r="Y2964" s="184"/>
      <c r="Z2964" s="184"/>
      <c r="AA2964" s="184"/>
      <c r="AB2964" s="184"/>
      <c r="AC2964" s="184"/>
      <c r="AD2964" s="184"/>
      <c r="AH2964" s="184"/>
      <c r="AI2964" s="184"/>
      <c r="AL2964" s="184"/>
      <c r="AM2964" s="184"/>
      <c r="AP2964" s="184"/>
      <c r="AQ2964" s="184"/>
      <c r="AT2964" s="184"/>
      <c r="AU2964" s="184"/>
      <c r="AX2964" s="184"/>
      <c r="AY2964" s="184"/>
      <c r="BB2964" s="184"/>
      <c r="BC2964" s="184"/>
      <c r="BF2964" s="184"/>
      <c r="BG2964" s="184"/>
      <c r="BJ2964" s="184"/>
      <c r="BK2964" s="184"/>
      <c r="BN2964" s="184"/>
      <c r="BO2964" s="184"/>
      <c r="BR2964" s="184"/>
      <c r="BS2964" s="184"/>
      <c r="BV2964" s="184"/>
      <c r="BW2964" s="184"/>
      <c r="BZ2964" s="184"/>
      <c r="CA2964" s="184"/>
      <c r="CD2964" s="184"/>
      <c r="CE2964" s="184"/>
      <c r="CL2964" s="183"/>
      <c r="CO2964" s="183"/>
      <c r="CP2964" s="183"/>
      <c r="CT2964" s="71"/>
    </row>
    <row r="2965" spans="6:98">
      <c r="F2965" s="183"/>
      <c r="S2965" s="184"/>
      <c r="T2965" s="184"/>
      <c r="U2965" s="184"/>
      <c r="V2965" s="184"/>
      <c r="W2965" s="184"/>
      <c r="X2965" s="184"/>
      <c r="Y2965" s="184"/>
      <c r="Z2965" s="184"/>
      <c r="AA2965" s="184"/>
      <c r="AB2965" s="184"/>
      <c r="AC2965" s="184"/>
      <c r="AD2965" s="184"/>
      <c r="AH2965" s="184"/>
      <c r="AI2965" s="184"/>
      <c r="AL2965" s="184"/>
      <c r="AM2965" s="184"/>
      <c r="AP2965" s="184"/>
      <c r="AQ2965" s="184"/>
      <c r="AT2965" s="184"/>
      <c r="AU2965" s="184"/>
      <c r="AX2965" s="184"/>
      <c r="AY2965" s="184"/>
      <c r="BB2965" s="184"/>
      <c r="BC2965" s="184"/>
      <c r="BF2965" s="184"/>
      <c r="BG2965" s="184"/>
      <c r="BJ2965" s="184"/>
      <c r="BK2965" s="184"/>
      <c r="BN2965" s="184"/>
      <c r="BO2965" s="184"/>
      <c r="BR2965" s="184"/>
      <c r="BS2965" s="184"/>
      <c r="BV2965" s="184"/>
      <c r="BW2965" s="184"/>
      <c r="BZ2965" s="184"/>
      <c r="CA2965" s="184"/>
      <c r="CD2965" s="184"/>
      <c r="CE2965" s="184"/>
      <c r="CL2965" s="183"/>
      <c r="CO2965" s="183"/>
      <c r="CP2965" s="183"/>
      <c r="CT2965" s="71"/>
    </row>
    <row r="2966" spans="6:98">
      <c r="F2966" s="183"/>
      <c r="S2966" s="184"/>
      <c r="T2966" s="184"/>
      <c r="U2966" s="184"/>
      <c r="V2966" s="184"/>
      <c r="W2966" s="184"/>
      <c r="X2966" s="184"/>
      <c r="Y2966" s="184"/>
      <c r="Z2966" s="184"/>
      <c r="AA2966" s="184"/>
      <c r="AB2966" s="184"/>
      <c r="AC2966" s="184"/>
      <c r="AD2966" s="184"/>
      <c r="AH2966" s="184"/>
      <c r="AI2966" s="184"/>
      <c r="AL2966" s="184"/>
      <c r="AM2966" s="184"/>
      <c r="AP2966" s="184"/>
      <c r="AQ2966" s="184"/>
      <c r="AT2966" s="184"/>
      <c r="AU2966" s="184"/>
      <c r="AX2966" s="184"/>
      <c r="AY2966" s="184"/>
      <c r="BB2966" s="184"/>
      <c r="BC2966" s="184"/>
      <c r="BF2966" s="184"/>
      <c r="BG2966" s="184"/>
      <c r="BJ2966" s="184"/>
      <c r="BK2966" s="184"/>
      <c r="BN2966" s="184"/>
      <c r="BO2966" s="184"/>
      <c r="BR2966" s="184"/>
      <c r="BS2966" s="184"/>
      <c r="BV2966" s="184"/>
      <c r="BW2966" s="184"/>
      <c r="BZ2966" s="184"/>
      <c r="CA2966" s="184"/>
      <c r="CD2966" s="184"/>
      <c r="CE2966" s="184"/>
      <c r="CL2966" s="183"/>
      <c r="CO2966" s="183"/>
      <c r="CP2966" s="183"/>
      <c r="CT2966" s="71"/>
    </row>
    <row r="2967" spans="6:98">
      <c r="F2967" s="183"/>
      <c r="S2967" s="184"/>
      <c r="T2967" s="184"/>
      <c r="U2967" s="184"/>
      <c r="V2967" s="184"/>
      <c r="W2967" s="184"/>
      <c r="X2967" s="184"/>
      <c r="Y2967" s="184"/>
      <c r="Z2967" s="184"/>
      <c r="AA2967" s="184"/>
      <c r="AB2967" s="184"/>
      <c r="AC2967" s="184"/>
      <c r="AD2967" s="184"/>
      <c r="AH2967" s="184"/>
      <c r="AI2967" s="184"/>
      <c r="AL2967" s="184"/>
      <c r="AM2967" s="184"/>
      <c r="AP2967" s="184"/>
      <c r="AQ2967" s="184"/>
      <c r="AT2967" s="184"/>
      <c r="AU2967" s="184"/>
      <c r="AX2967" s="184"/>
      <c r="AY2967" s="184"/>
      <c r="BB2967" s="184"/>
      <c r="BC2967" s="184"/>
      <c r="BF2967" s="184"/>
      <c r="BG2967" s="184"/>
      <c r="BJ2967" s="184"/>
      <c r="BK2967" s="184"/>
      <c r="BN2967" s="184"/>
      <c r="BO2967" s="184"/>
      <c r="BR2967" s="184"/>
      <c r="BS2967" s="184"/>
      <c r="BV2967" s="184"/>
      <c r="BW2967" s="184"/>
      <c r="BZ2967" s="184"/>
      <c r="CA2967" s="184"/>
      <c r="CD2967" s="184"/>
      <c r="CE2967" s="184"/>
      <c r="CL2967" s="183"/>
      <c r="CO2967" s="183"/>
      <c r="CP2967" s="183"/>
      <c r="CT2967" s="71"/>
    </row>
    <row r="2968" spans="6:98">
      <c r="F2968" s="183"/>
      <c r="S2968" s="184"/>
      <c r="T2968" s="184"/>
      <c r="U2968" s="184"/>
      <c r="V2968" s="184"/>
      <c r="W2968" s="184"/>
      <c r="X2968" s="184"/>
      <c r="Y2968" s="184"/>
      <c r="Z2968" s="184"/>
      <c r="AA2968" s="184"/>
      <c r="AB2968" s="184"/>
      <c r="AC2968" s="184"/>
      <c r="AD2968" s="184"/>
      <c r="AH2968" s="184"/>
      <c r="AI2968" s="184"/>
      <c r="AL2968" s="184"/>
      <c r="AM2968" s="184"/>
      <c r="AP2968" s="184"/>
      <c r="AQ2968" s="184"/>
      <c r="AT2968" s="184"/>
      <c r="AU2968" s="184"/>
      <c r="AX2968" s="184"/>
      <c r="AY2968" s="184"/>
      <c r="BB2968" s="184"/>
      <c r="BC2968" s="184"/>
      <c r="BF2968" s="184"/>
      <c r="BG2968" s="184"/>
      <c r="BJ2968" s="184"/>
      <c r="BK2968" s="184"/>
      <c r="BN2968" s="184"/>
      <c r="BO2968" s="184"/>
      <c r="BR2968" s="184"/>
      <c r="BS2968" s="184"/>
      <c r="BV2968" s="184"/>
      <c r="BW2968" s="184"/>
      <c r="BZ2968" s="184"/>
      <c r="CA2968" s="184"/>
      <c r="CD2968" s="184"/>
      <c r="CE2968" s="184"/>
      <c r="CL2968" s="183"/>
      <c r="CO2968" s="183"/>
      <c r="CP2968" s="183"/>
      <c r="CT2968" s="71"/>
    </row>
    <row r="2969" spans="6:98">
      <c r="F2969" s="183"/>
      <c r="S2969" s="184"/>
      <c r="T2969" s="184"/>
      <c r="U2969" s="184"/>
      <c r="V2969" s="184"/>
      <c r="W2969" s="184"/>
      <c r="X2969" s="184"/>
      <c r="Y2969" s="184"/>
      <c r="Z2969" s="184"/>
      <c r="AA2969" s="184"/>
      <c r="AB2969" s="184"/>
      <c r="AC2969" s="184"/>
      <c r="AD2969" s="184"/>
      <c r="AH2969" s="184"/>
      <c r="AI2969" s="184"/>
      <c r="AL2969" s="184"/>
      <c r="AM2969" s="184"/>
      <c r="AP2969" s="184"/>
      <c r="AQ2969" s="184"/>
      <c r="AT2969" s="184"/>
      <c r="AU2969" s="184"/>
      <c r="AX2969" s="184"/>
      <c r="AY2969" s="184"/>
      <c r="BB2969" s="184"/>
      <c r="BC2969" s="184"/>
      <c r="BF2969" s="184"/>
      <c r="BG2969" s="184"/>
      <c r="BJ2969" s="184"/>
      <c r="BK2969" s="184"/>
      <c r="BN2969" s="184"/>
      <c r="BO2969" s="184"/>
      <c r="BR2969" s="184"/>
      <c r="BS2969" s="184"/>
      <c r="BV2969" s="184"/>
      <c r="BW2969" s="184"/>
      <c r="BZ2969" s="184"/>
      <c r="CA2969" s="184"/>
      <c r="CD2969" s="184"/>
      <c r="CE2969" s="184"/>
      <c r="CL2969" s="183"/>
      <c r="CO2969" s="183"/>
      <c r="CP2969" s="183"/>
      <c r="CT2969" s="71"/>
    </row>
    <row r="2970" spans="6:98">
      <c r="F2970" s="183"/>
      <c r="S2970" s="184"/>
      <c r="T2970" s="184"/>
      <c r="U2970" s="184"/>
      <c r="V2970" s="184"/>
      <c r="W2970" s="184"/>
      <c r="X2970" s="184"/>
      <c r="Y2970" s="184"/>
      <c r="Z2970" s="184"/>
      <c r="AA2970" s="184"/>
      <c r="AB2970" s="184"/>
      <c r="AC2970" s="184"/>
      <c r="AD2970" s="184"/>
      <c r="AH2970" s="184"/>
      <c r="AI2970" s="184"/>
      <c r="AL2970" s="184"/>
      <c r="AM2970" s="184"/>
      <c r="AP2970" s="184"/>
      <c r="AQ2970" s="184"/>
      <c r="AT2970" s="184"/>
      <c r="AU2970" s="184"/>
      <c r="AX2970" s="184"/>
      <c r="AY2970" s="184"/>
      <c r="BB2970" s="184"/>
      <c r="BC2970" s="184"/>
      <c r="BF2970" s="184"/>
      <c r="BG2970" s="184"/>
      <c r="BJ2970" s="184"/>
      <c r="BK2970" s="184"/>
      <c r="BN2970" s="184"/>
      <c r="BO2970" s="184"/>
      <c r="BR2970" s="184"/>
      <c r="BS2970" s="184"/>
      <c r="BV2970" s="184"/>
      <c r="BW2970" s="184"/>
      <c r="BZ2970" s="184"/>
      <c r="CA2970" s="184"/>
      <c r="CD2970" s="184"/>
      <c r="CE2970" s="184"/>
      <c r="CL2970" s="183"/>
      <c r="CO2970" s="183"/>
      <c r="CP2970" s="183"/>
      <c r="CT2970" s="71"/>
    </row>
    <row r="2971" spans="6:98">
      <c r="F2971" s="183"/>
      <c r="S2971" s="184"/>
      <c r="T2971" s="184"/>
      <c r="U2971" s="184"/>
      <c r="V2971" s="184"/>
      <c r="W2971" s="184"/>
      <c r="X2971" s="184"/>
      <c r="Y2971" s="184"/>
      <c r="Z2971" s="184"/>
      <c r="AA2971" s="184"/>
      <c r="AB2971" s="184"/>
      <c r="AC2971" s="184"/>
      <c r="AD2971" s="184"/>
      <c r="AH2971" s="184"/>
      <c r="AI2971" s="184"/>
      <c r="AL2971" s="184"/>
      <c r="AM2971" s="184"/>
      <c r="AP2971" s="184"/>
      <c r="AQ2971" s="184"/>
      <c r="AT2971" s="184"/>
      <c r="AU2971" s="184"/>
      <c r="AX2971" s="184"/>
      <c r="AY2971" s="184"/>
      <c r="BB2971" s="184"/>
      <c r="BC2971" s="184"/>
      <c r="BF2971" s="184"/>
      <c r="BG2971" s="184"/>
      <c r="BJ2971" s="184"/>
      <c r="BK2971" s="184"/>
      <c r="BN2971" s="184"/>
      <c r="BO2971" s="184"/>
      <c r="BR2971" s="184"/>
      <c r="BS2971" s="184"/>
      <c r="BV2971" s="184"/>
      <c r="BW2971" s="184"/>
      <c r="BZ2971" s="184"/>
      <c r="CA2971" s="184"/>
      <c r="CD2971" s="184"/>
      <c r="CE2971" s="184"/>
      <c r="CL2971" s="183"/>
      <c r="CO2971" s="183"/>
      <c r="CP2971" s="183"/>
      <c r="CT2971" s="71"/>
    </row>
    <row r="2972" spans="6:98">
      <c r="F2972" s="183"/>
      <c r="S2972" s="184"/>
      <c r="T2972" s="184"/>
      <c r="U2972" s="184"/>
      <c r="V2972" s="184"/>
      <c r="W2972" s="184"/>
      <c r="X2972" s="184"/>
      <c r="Y2972" s="184"/>
      <c r="Z2972" s="184"/>
      <c r="AA2972" s="184"/>
      <c r="AB2972" s="184"/>
      <c r="AC2972" s="184"/>
      <c r="AD2972" s="184"/>
      <c r="AH2972" s="184"/>
      <c r="AI2972" s="184"/>
      <c r="AL2972" s="184"/>
      <c r="AM2972" s="184"/>
      <c r="AP2972" s="184"/>
      <c r="AQ2972" s="184"/>
      <c r="AT2972" s="184"/>
      <c r="AU2972" s="184"/>
      <c r="AX2972" s="184"/>
      <c r="AY2972" s="184"/>
      <c r="BB2972" s="184"/>
      <c r="BC2972" s="184"/>
      <c r="BF2972" s="184"/>
      <c r="BG2972" s="184"/>
      <c r="BJ2972" s="184"/>
      <c r="BK2972" s="184"/>
      <c r="BN2972" s="184"/>
      <c r="BO2972" s="184"/>
      <c r="BR2972" s="184"/>
      <c r="BS2972" s="184"/>
      <c r="BV2972" s="184"/>
      <c r="BW2972" s="184"/>
      <c r="BZ2972" s="184"/>
      <c r="CA2972" s="184"/>
      <c r="CD2972" s="184"/>
      <c r="CE2972" s="184"/>
      <c r="CL2972" s="183"/>
      <c r="CO2972" s="183"/>
      <c r="CP2972" s="183"/>
      <c r="CT2972" s="71"/>
    </row>
    <row r="2973" spans="6:98">
      <c r="F2973" s="183"/>
      <c r="S2973" s="184"/>
      <c r="T2973" s="184"/>
      <c r="U2973" s="184"/>
      <c r="V2973" s="184"/>
      <c r="W2973" s="184"/>
      <c r="X2973" s="184"/>
      <c r="Y2973" s="184"/>
      <c r="Z2973" s="184"/>
      <c r="AA2973" s="184"/>
      <c r="AB2973" s="184"/>
      <c r="AC2973" s="184"/>
      <c r="AD2973" s="184"/>
      <c r="AH2973" s="184"/>
      <c r="AI2973" s="184"/>
      <c r="AL2973" s="184"/>
      <c r="AM2973" s="184"/>
      <c r="AP2973" s="184"/>
      <c r="AQ2973" s="184"/>
      <c r="AT2973" s="184"/>
      <c r="AU2973" s="184"/>
      <c r="AX2973" s="184"/>
      <c r="AY2973" s="184"/>
      <c r="BB2973" s="184"/>
      <c r="BC2973" s="184"/>
      <c r="BF2973" s="184"/>
      <c r="BG2973" s="184"/>
      <c r="BJ2973" s="184"/>
      <c r="BK2973" s="184"/>
      <c r="BN2973" s="184"/>
      <c r="BO2973" s="184"/>
      <c r="BR2973" s="184"/>
      <c r="BS2973" s="184"/>
      <c r="BV2973" s="184"/>
      <c r="BW2973" s="184"/>
      <c r="BZ2973" s="184"/>
      <c r="CA2973" s="184"/>
      <c r="CD2973" s="184"/>
      <c r="CE2973" s="184"/>
      <c r="CL2973" s="183"/>
      <c r="CO2973" s="183"/>
      <c r="CP2973" s="183"/>
      <c r="CT2973" s="71"/>
    </row>
    <row r="2974" spans="6:98">
      <c r="F2974" s="183"/>
      <c r="S2974" s="184"/>
      <c r="T2974" s="184"/>
      <c r="U2974" s="184"/>
      <c r="V2974" s="184"/>
      <c r="W2974" s="184"/>
      <c r="X2974" s="184"/>
      <c r="Y2974" s="184"/>
      <c r="Z2974" s="184"/>
      <c r="AA2974" s="184"/>
      <c r="AB2974" s="184"/>
      <c r="AC2974" s="184"/>
      <c r="AD2974" s="184"/>
      <c r="AH2974" s="184"/>
      <c r="AI2974" s="184"/>
      <c r="AL2974" s="184"/>
      <c r="AM2974" s="184"/>
      <c r="AP2974" s="184"/>
      <c r="AQ2974" s="184"/>
      <c r="AT2974" s="184"/>
      <c r="AU2974" s="184"/>
      <c r="AX2974" s="184"/>
      <c r="AY2974" s="184"/>
      <c r="BB2974" s="184"/>
      <c r="BC2974" s="184"/>
      <c r="BF2974" s="184"/>
      <c r="BG2974" s="184"/>
      <c r="BJ2974" s="184"/>
      <c r="BK2974" s="184"/>
      <c r="BN2974" s="184"/>
      <c r="BO2974" s="184"/>
      <c r="BR2974" s="184"/>
      <c r="BS2974" s="184"/>
      <c r="BV2974" s="184"/>
      <c r="BW2974" s="184"/>
      <c r="BZ2974" s="184"/>
      <c r="CA2974" s="184"/>
      <c r="CD2974" s="184"/>
      <c r="CE2974" s="184"/>
      <c r="CL2974" s="183"/>
      <c r="CO2974" s="183"/>
      <c r="CP2974" s="183"/>
      <c r="CT2974" s="71"/>
    </row>
    <row r="2975" spans="6:98">
      <c r="F2975" s="183"/>
      <c r="S2975" s="184"/>
      <c r="T2975" s="184"/>
      <c r="U2975" s="184"/>
      <c r="V2975" s="184"/>
      <c r="W2975" s="184"/>
      <c r="X2975" s="184"/>
      <c r="Y2975" s="184"/>
      <c r="Z2975" s="184"/>
      <c r="AA2975" s="184"/>
      <c r="AB2975" s="184"/>
      <c r="AC2975" s="184"/>
      <c r="AD2975" s="184"/>
      <c r="AH2975" s="184"/>
      <c r="AI2975" s="184"/>
      <c r="AL2975" s="184"/>
      <c r="AM2975" s="184"/>
      <c r="AP2975" s="184"/>
      <c r="AQ2975" s="184"/>
      <c r="AT2975" s="184"/>
      <c r="AU2975" s="184"/>
      <c r="AX2975" s="184"/>
      <c r="AY2975" s="184"/>
      <c r="BB2975" s="184"/>
      <c r="BC2975" s="184"/>
      <c r="BF2975" s="184"/>
      <c r="BG2975" s="184"/>
      <c r="BJ2975" s="184"/>
      <c r="BK2975" s="184"/>
      <c r="BN2975" s="184"/>
      <c r="BO2975" s="184"/>
      <c r="BR2975" s="184"/>
      <c r="BS2975" s="184"/>
      <c r="BV2975" s="184"/>
      <c r="BW2975" s="184"/>
      <c r="BZ2975" s="184"/>
      <c r="CA2975" s="184"/>
      <c r="CD2975" s="184"/>
      <c r="CE2975" s="184"/>
      <c r="CL2975" s="183"/>
      <c r="CO2975" s="183"/>
      <c r="CP2975" s="183"/>
      <c r="CT2975" s="71"/>
    </row>
    <row r="2976" spans="6:98">
      <c r="F2976" s="183"/>
      <c r="S2976" s="184"/>
      <c r="T2976" s="184"/>
      <c r="U2976" s="184"/>
      <c r="V2976" s="184"/>
      <c r="W2976" s="184"/>
      <c r="X2976" s="184"/>
      <c r="Y2976" s="184"/>
      <c r="Z2976" s="184"/>
      <c r="AA2976" s="184"/>
      <c r="AB2976" s="184"/>
      <c r="AC2976" s="184"/>
      <c r="AD2976" s="184"/>
      <c r="AH2976" s="184"/>
      <c r="AI2976" s="184"/>
      <c r="AL2976" s="184"/>
      <c r="AM2976" s="184"/>
      <c r="AP2976" s="184"/>
      <c r="AQ2976" s="184"/>
      <c r="AT2976" s="184"/>
      <c r="AU2976" s="184"/>
      <c r="AX2976" s="184"/>
      <c r="AY2976" s="184"/>
      <c r="BB2976" s="184"/>
      <c r="BC2976" s="184"/>
      <c r="BF2976" s="184"/>
      <c r="BG2976" s="184"/>
      <c r="BJ2976" s="184"/>
      <c r="BK2976" s="184"/>
      <c r="BN2976" s="184"/>
      <c r="BO2976" s="184"/>
      <c r="BR2976" s="184"/>
      <c r="BS2976" s="184"/>
      <c r="BV2976" s="184"/>
      <c r="BW2976" s="184"/>
      <c r="BZ2976" s="184"/>
      <c r="CA2976" s="184"/>
      <c r="CD2976" s="184"/>
      <c r="CE2976" s="184"/>
      <c r="CL2976" s="183"/>
      <c r="CO2976" s="183"/>
      <c r="CP2976" s="183"/>
      <c r="CT2976" s="71"/>
    </row>
    <row r="2977" spans="6:98">
      <c r="F2977" s="183"/>
      <c r="S2977" s="184"/>
      <c r="T2977" s="184"/>
      <c r="U2977" s="184"/>
      <c r="V2977" s="184"/>
      <c r="W2977" s="184"/>
      <c r="X2977" s="184"/>
      <c r="Y2977" s="184"/>
      <c r="Z2977" s="184"/>
      <c r="AA2977" s="184"/>
      <c r="AB2977" s="184"/>
      <c r="AC2977" s="184"/>
      <c r="AD2977" s="184"/>
      <c r="AH2977" s="184"/>
      <c r="AI2977" s="184"/>
      <c r="AL2977" s="184"/>
      <c r="AM2977" s="184"/>
      <c r="AP2977" s="184"/>
      <c r="AQ2977" s="184"/>
      <c r="AT2977" s="184"/>
      <c r="AU2977" s="184"/>
      <c r="AX2977" s="184"/>
      <c r="AY2977" s="184"/>
      <c r="BB2977" s="184"/>
      <c r="BC2977" s="184"/>
      <c r="BF2977" s="184"/>
      <c r="BG2977" s="184"/>
      <c r="BJ2977" s="184"/>
      <c r="BK2977" s="184"/>
      <c r="BN2977" s="184"/>
      <c r="BO2977" s="184"/>
      <c r="BR2977" s="184"/>
      <c r="BS2977" s="184"/>
      <c r="BV2977" s="184"/>
      <c r="BW2977" s="184"/>
      <c r="BZ2977" s="184"/>
      <c r="CA2977" s="184"/>
      <c r="CD2977" s="184"/>
      <c r="CE2977" s="184"/>
      <c r="CL2977" s="183"/>
      <c r="CO2977" s="183"/>
      <c r="CP2977" s="183"/>
      <c r="CT2977" s="71"/>
    </row>
    <row r="2978" spans="6:98">
      <c r="F2978" s="183"/>
      <c r="S2978" s="184"/>
      <c r="T2978" s="184"/>
      <c r="U2978" s="184"/>
      <c r="V2978" s="184"/>
      <c r="W2978" s="184"/>
      <c r="X2978" s="184"/>
      <c r="Y2978" s="184"/>
      <c r="Z2978" s="184"/>
      <c r="AA2978" s="184"/>
      <c r="AB2978" s="184"/>
      <c r="AC2978" s="184"/>
      <c r="AD2978" s="184"/>
      <c r="AH2978" s="184"/>
      <c r="AI2978" s="184"/>
      <c r="AL2978" s="184"/>
      <c r="AM2978" s="184"/>
      <c r="AP2978" s="184"/>
      <c r="AQ2978" s="184"/>
      <c r="AT2978" s="184"/>
      <c r="AU2978" s="184"/>
      <c r="AX2978" s="184"/>
      <c r="AY2978" s="184"/>
      <c r="BB2978" s="184"/>
      <c r="BC2978" s="184"/>
      <c r="BF2978" s="184"/>
      <c r="BG2978" s="184"/>
      <c r="BJ2978" s="184"/>
      <c r="BK2978" s="184"/>
      <c r="BN2978" s="184"/>
      <c r="BO2978" s="184"/>
      <c r="BR2978" s="184"/>
      <c r="BS2978" s="184"/>
      <c r="BV2978" s="184"/>
      <c r="BW2978" s="184"/>
      <c r="BZ2978" s="184"/>
      <c r="CA2978" s="184"/>
      <c r="CD2978" s="184"/>
      <c r="CE2978" s="184"/>
      <c r="CL2978" s="183"/>
      <c r="CO2978" s="183"/>
      <c r="CP2978" s="183"/>
      <c r="CT2978" s="71"/>
    </row>
    <row r="2979" spans="6:98">
      <c r="F2979" s="183"/>
      <c r="S2979" s="184"/>
      <c r="T2979" s="184"/>
      <c r="U2979" s="184"/>
      <c r="V2979" s="184"/>
      <c r="W2979" s="184"/>
      <c r="X2979" s="184"/>
      <c r="Y2979" s="184"/>
      <c r="Z2979" s="184"/>
      <c r="AA2979" s="184"/>
      <c r="AB2979" s="184"/>
      <c r="AC2979" s="184"/>
      <c r="AD2979" s="184"/>
      <c r="AH2979" s="184"/>
      <c r="AI2979" s="184"/>
      <c r="AL2979" s="184"/>
      <c r="AM2979" s="184"/>
      <c r="AP2979" s="184"/>
      <c r="AQ2979" s="184"/>
      <c r="AT2979" s="184"/>
      <c r="AU2979" s="184"/>
      <c r="AX2979" s="184"/>
      <c r="AY2979" s="184"/>
      <c r="BB2979" s="184"/>
      <c r="BC2979" s="184"/>
      <c r="BF2979" s="184"/>
      <c r="BG2979" s="184"/>
      <c r="BJ2979" s="184"/>
      <c r="BK2979" s="184"/>
      <c r="BN2979" s="184"/>
      <c r="BO2979" s="184"/>
      <c r="BR2979" s="184"/>
      <c r="BS2979" s="184"/>
      <c r="BV2979" s="184"/>
      <c r="BW2979" s="184"/>
      <c r="BZ2979" s="184"/>
      <c r="CA2979" s="184"/>
      <c r="CD2979" s="184"/>
      <c r="CE2979" s="184"/>
      <c r="CL2979" s="183"/>
      <c r="CO2979" s="183"/>
      <c r="CP2979" s="183"/>
      <c r="CT2979" s="71"/>
    </row>
    <row r="2980" spans="6:98">
      <c r="F2980" s="183"/>
      <c r="S2980" s="184"/>
      <c r="T2980" s="184"/>
      <c r="U2980" s="184"/>
      <c r="V2980" s="184"/>
      <c r="W2980" s="184"/>
      <c r="X2980" s="184"/>
      <c r="Y2980" s="184"/>
      <c r="Z2980" s="184"/>
      <c r="AA2980" s="184"/>
      <c r="AB2980" s="184"/>
      <c r="AC2980" s="184"/>
      <c r="AD2980" s="184"/>
      <c r="AH2980" s="184"/>
      <c r="AI2980" s="184"/>
      <c r="AL2980" s="184"/>
      <c r="AM2980" s="184"/>
      <c r="AP2980" s="184"/>
      <c r="AQ2980" s="184"/>
      <c r="AT2980" s="184"/>
      <c r="AU2980" s="184"/>
      <c r="AX2980" s="184"/>
      <c r="AY2980" s="184"/>
      <c r="BB2980" s="184"/>
      <c r="BC2980" s="184"/>
      <c r="BF2980" s="184"/>
      <c r="BG2980" s="184"/>
      <c r="BJ2980" s="184"/>
      <c r="BK2980" s="184"/>
      <c r="BN2980" s="184"/>
      <c r="BO2980" s="184"/>
      <c r="BR2980" s="184"/>
      <c r="BS2980" s="184"/>
      <c r="BV2980" s="184"/>
      <c r="BW2980" s="184"/>
      <c r="BZ2980" s="184"/>
      <c r="CA2980" s="184"/>
      <c r="CD2980" s="184"/>
      <c r="CE2980" s="184"/>
      <c r="CL2980" s="183"/>
      <c r="CO2980" s="183"/>
      <c r="CP2980" s="183"/>
      <c r="CT2980" s="71"/>
    </row>
    <row r="2981" spans="6:98">
      <c r="F2981" s="183"/>
      <c r="S2981" s="184"/>
      <c r="T2981" s="184"/>
      <c r="U2981" s="184"/>
      <c r="V2981" s="184"/>
      <c r="W2981" s="184"/>
      <c r="X2981" s="184"/>
      <c r="Y2981" s="184"/>
      <c r="Z2981" s="184"/>
      <c r="AA2981" s="184"/>
      <c r="AB2981" s="184"/>
      <c r="AC2981" s="184"/>
      <c r="AD2981" s="184"/>
      <c r="AH2981" s="184"/>
      <c r="AI2981" s="184"/>
      <c r="AL2981" s="184"/>
      <c r="AM2981" s="184"/>
      <c r="AP2981" s="184"/>
      <c r="AQ2981" s="184"/>
      <c r="AT2981" s="184"/>
      <c r="AU2981" s="184"/>
      <c r="AX2981" s="184"/>
      <c r="AY2981" s="184"/>
      <c r="BB2981" s="184"/>
      <c r="BC2981" s="184"/>
      <c r="BF2981" s="184"/>
      <c r="BG2981" s="184"/>
      <c r="BJ2981" s="184"/>
      <c r="BK2981" s="184"/>
      <c r="BN2981" s="184"/>
      <c r="BO2981" s="184"/>
      <c r="BR2981" s="184"/>
      <c r="BS2981" s="184"/>
      <c r="BV2981" s="184"/>
      <c r="BW2981" s="184"/>
      <c r="BZ2981" s="184"/>
      <c r="CA2981" s="184"/>
      <c r="CD2981" s="184"/>
      <c r="CE2981" s="184"/>
      <c r="CL2981" s="183"/>
      <c r="CO2981" s="183"/>
      <c r="CP2981" s="183"/>
      <c r="CT2981" s="71"/>
    </row>
    <row r="2982" spans="6:98">
      <c r="F2982" s="183"/>
      <c r="S2982" s="184"/>
      <c r="T2982" s="184"/>
      <c r="U2982" s="184"/>
      <c r="V2982" s="184"/>
      <c r="W2982" s="184"/>
      <c r="X2982" s="184"/>
      <c r="Y2982" s="184"/>
      <c r="Z2982" s="184"/>
      <c r="AA2982" s="184"/>
      <c r="AB2982" s="184"/>
      <c r="AC2982" s="184"/>
      <c r="AD2982" s="184"/>
      <c r="AH2982" s="184"/>
      <c r="AI2982" s="184"/>
      <c r="AL2982" s="184"/>
      <c r="AM2982" s="184"/>
      <c r="AP2982" s="184"/>
      <c r="AQ2982" s="184"/>
      <c r="AT2982" s="184"/>
      <c r="AU2982" s="184"/>
      <c r="AX2982" s="184"/>
      <c r="AY2982" s="184"/>
      <c r="BB2982" s="184"/>
      <c r="BC2982" s="184"/>
      <c r="BF2982" s="184"/>
      <c r="BG2982" s="184"/>
      <c r="BJ2982" s="184"/>
      <c r="BK2982" s="184"/>
      <c r="BN2982" s="184"/>
      <c r="BO2982" s="184"/>
      <c r="BR2982" s="184"/>
      <c r="BS2982" s="184"/>
      <c r="BV2982" s="184"/>
      <c r="BW2982" s="184"/>
      <c r="BZ2982" s="184"/>
      <c r="CA2982" s="184"/>
      <c r="CD2982" s="184"/>
      <c r="CE2982" s="184"/>
      <c r="CL2982" s="183"/>
      <c r="CO2982" s="183"/>
      <c r="CP2982" s="183"/>
      <c r="CT2982" s="71"/>
    </row>
    <row r="2983" spans="6:98">
      <c r="F2983" s="183"/>
      <c r="S2983" s="184"/>
      <c r="T2983" s="184"/>
      <c r="U2983" s="184"/>
      <c r="V2983" s="184"/>
      <c r="W2983" s="184"/>
      <c r="X2983" s="184"/>
      <c r="Y2983" s="184"/>
      <c r="Z2983" s="184"/>
      <c r="AA2983" s="184"/>
      <c r="AB2983" s="184"/>
      <c r="AC2983" s="184"/>
      <c r="AD2983" s="184"/>
      <c r="AH2983" s="184"/>
      <c r="AI2983" s="184"/>
      <c r="AL2983" s="184"/>
      <c r="AM2983" s="184"/>
      <c r="AP2983" s="184"/>
      <c r="AQ2983" s="184"/>
      <c r="AT2983" s="184"/>
      <c r="AU2983" s="184"/>
      <c r="AX2983" s="184"/>
      <c r="AY2983" s="184"/>
      <c r="BB2983" s="184"/>
      <c r="BC2983" s="184"/>
      <c r="BF2983" s="184"/>
      <c r="BG2983" s="184"/>
      <c r="BJ2983" s="184"/>
      <c r="BK2983" s="184"/>
      <c r="BN2983" s="184"/>
      <c r="BO2983" s="184"/>
      <c r="BR2983" s="184"/>
      <c r="BS2983" s="184"/>
      <c r="BV2983" s="184"/>
      <c r="BW2983" s="184"/>
      <c r="BZ2983" s="184"/>
      <c r="CA2983" s="184"/>
      <c r="CD2983" s="184"/>
      <c r="CE2983" s="184"/>
      <c r="CL2983" s="183"/>
      <c r="CO2983" s="183"/>
      <c r="CP2983" s="183"/>
      <c r="CT2983" s="71"/>
    </row>
    <row r="2984" spans="6:98">
      <c r="F2984" s="183"/>
      <c r="S2984" s="184"/>
      <c r="T2984" s="184"/>
      <c r="U2984" s="184"/>
      <c r="V2984" s="184"/>
      <c r="W2984" s="184"/>
      <c r="X2984" s="184"/>
      <c r="Y2984" s="184"/>
      <c r="Z2984" s="184"/>
      <c r="AA2984" s="184"/>
      <c r="AB2984" s="184"/>
      <c r="AC2984" s="184"/>
      <c r="AD2984" s="184"/>
      <c r="AH2984" s="184"/>
      <c r="AI2984" s="184"/>
      <c r="AL2984" s="184"/>
      <c r="AM2984" s="184"/>
      <c r="AP2984" s="184"/>
      <c r="AQ2984" s="184"/>
      <c r="AT2984" s="184"/>
      <c r="AU2984" s="184"/>
      <c r="AX2984" s="184"/>
      <c r="AY2984" s="184"/>
      <c r="BB2984" s="184"/>
      <c r="BC2984" s="184"/>
      <c r="BF2984" s="184"/>
      <c r="BG2984" s="184"/>
      <c r="BJ2984" s="184"/>
      <c r="BK2984" s="184"/>
      <c r="BN2984" s="184"/>
      <c r="BO2984" s="184"/>
      <c r="BR2984" s="184"/>
      <c r="BS2984" s="184"/>
      <c r="BV2984" s="184"/>
      <c r="BW2984" s="184"/>
      <c r="BZ2984" s="184"/>
      <c r="CA2984" s="184"/>
      <c r="CD2984" s="184"/>
      <c r="CE2984" s="184"/>
      <c r="CL2984" s="183"/>
      <c r="CO2984" s="183"/>
      <c r="CP2984" s="183"/>
      <c r="CT2984" s="71"/>
    </row>
    <row r="2985" spans="6:98">
      <c r="F2985" s="183"/>
      <c r="S2985" s="184"/>
      <c r="T2985" s="184"/>
      <c r="U2985" s="184"/>
      <c r="V2985" s="184"/>
      <c r="W2985" s="184"/>
      <c r="X2985" s="184"/>
      <c r="Y2985" s="184"/>
      <c r="Z2985" s="184"/>
      <c r="AA2985" s="184"/>
      <c r="AB2985" s="184"/>
      <c r="AC2985" s="184"/>
      <c r="AD2985" s="184"/>
      <c r="AH2985" s="184"/>
      <c r="AI2985" s="184"/>
      <c r="AL2985" s="184"/>
      <c r="AM2985" s="184"/>
      <c r="AP2985" s="184"/>
      <c r="AQ2985" s="184"/>
      <c r="AT2985" s="184"/>
      <c r="AU2985" s="184"/>
      <c r="AX2985" s="184"/>
      <c r="AY2985" s="184"/>
      <c r="BB2985" s="184"/>
      <c r="BC2985" s="184"/>
      <c r="BF2985" s="184"/>
      <c r="BG2985" s="184"/>
      <c r="BJ2985" s="184"/>
      <c r="BK2985" s="184"/>
      <c r="BN2985" s="184"/>
      <c r="BO2985" s="184"/>
      <c r="BR2985" s="184"/>
      <c r="BS2985" s="184"/>
      <c r="BV2985" s="184"/>
      <c r="BW2985" s="184"/>
      <c r="BZ2985" s="184"/>
      <c r="CA2985" s="184"/>
      <c r="CD2985" s="184"/>
      <c r="CE2985" s="184"/>
      <c r="CL2985" s="183"/>
      <c r="CO2985" s="183"/>
      <c r="CP2985" s="183"/>
      <c r="CT2985" s="71"/>
    </row>
    <row r="2986" spans="6:98">
      <c r="F2986" s="183"/>
      <c r="S2986" s="184"/>
      <c r="T2986" s="184"/>
      <c r="U2986" s="184"/>
      <c r="V2986" s="184"/>
      <c r="W2986" s="184"/>
      <c r="X2986" s="184"/>
      <c r="Y2986" s="184"/>
      <c r="Z2986" s="184"/>
      <c r="AA2986" s="184"/>
      <c r="AB2986" s="184"/>
      <c r="AC2986" s="184"/>
      <c r="AD2986" s="184"/>
      <c r="AH2986" s="184"/>
      <c r="AI2986" s="184"/>
      <c r="AL2986" s="184"/>
      <c r="AM2986" s="184"/>
      <c r="AP2986" s="184"/>
      <c r="AQ2986" s="184"/>
      <c r="AT2986" s="184"/>
      <c r="AU2986" s="184"/>
      <c r="AX2986" s="184"/>
      <c r="AY2986" s="184"/>
      <c r="BB2986" s="184"/>
      <c r="BC2986" s="184"/>
      <c r="BF2986" s="184"/>
      <c r="BG2986" s="184"/>
      <c r="BJ2986" s="184"/>
      <c r="BK2986" s="184"/>
      <c r="BN2986" s="184"/>
      <c r="BO2986" s="184"/>
      <c r="BR2986" s="184"/>
      <c r="BS2986" s="184"/>
      <c r="BV2986" s="184"/>
      <c r="BW2986" s="184"/>
      <c r="BZ2986" s="184"/>
      <c r="CA2986" s="184"/>
      <c r="CD2986" s="184"/>
      <c r="CE2986" s="184"/>
      <c r="CL2986" s="183"/>
      <c r="CO2986" s="183"/>
      <c r="CP2986" s="183"/>
      <c r="CT2986" s="71"/>
    </row>
    <row r="2987" spans="6:98">
      <c r="F2987" s="183"/>
      <c r="S2987" s="184"/>
      <c r="T2987" s="184"/>
      <c r="U2987" s="184"/>
      <c r="V2987" s="184"/>
      <c r="W2987" s="184"/>
      <c r="X2987" s="184"/>
      <c r="Y2987" s="184"/>
      <c r="Z2987" s="184"/>
      <c r="AA2987" s="184"/>
      <c r="AB2987" s="184"/>
      <c r="AC2987" s="184"/>
      <c r="AD2987" s="184"/>
      <c r="AH2987" s="184"/>
      <c r="AI2987" s="184"/>
      <c r="AL2987" s="184"/>
      <c r="AM2987" s="184"/>
      <c r="AP2987" s="184"/>
      <c r="AQ2987" s="184"/>
      <c r="AT2987" s="184"/>
      <c r="AU2987" s="184"/>
      <c r="AX2987" s="184"/>
      <c r="AY2987" s="184"/>
      <c r="BB2987" s="184"/>
      <c r="BC2987" s="184"/>
      <c r="BF2987" s="184"/>
      <c r="BG2987" s="184"/>
      <c r="BJ2987" s="184"/>
      <c r="BK2987" s="184"/>
      <c r="BN2987" s="184"/>
      <c r="BO2987" s="184"/>
      <c r="BR2987" s="184"/>
      <c r="BS2987" s="184"/>
      <c r="BV2987" s="184"/>
      <c r="BW2987" s="184"/>
      <c r="BZ2987" s="184"/>
      <c r="CA2987" s="184"/>
      <c r="CD2987" s="184"/>
      <c r="CE2987" s="184"/>
      <c r="CL2987" s="183"/>
      <c r="CO2987" s="183"/>
      <c r="CP2987" s="183"/>
      <c r="CT2987" s="71"/>
    </row>
    <row r="2988" spans="6:98">
      <c r="F2988" s="183"/>
      <c r="S2988" s="184"/>
      <c r="T2988" s="184"/>
      <c r="U2988" s="184"/>
      <c r="V2988" s="184"/>
      <c r="W2988" s="184"/>
      <c r="X2988" s="184"/>
      <c r="Y2988" s="184"/>
      <c r="Z2988" s="184"/>
      <c r="AA2988" s="184"/>
      <c r="AB2988" s="184"/>
      <c r="AC2988" s="184"/>
      <c r="AD2988" s="184"/>
      <c r="AH2988" s="184"/>
      <c r="AI2988" s="184"/>
      <c r="AL2988" s="184"/>
      <c r="AM2988" s="184"/>
      <c r="AP2988" s="184"/>
      <c r="AQ2988" s="184"/>
      <c r="AT2988" s="184"/>
      <c r="AU2988" s="184"/>
      <c r="AX2988" s="184"/>
      <c r="AY2988" s="184"/>
      <c r="BB2988" s="184"/>
      <c r="BC2988" s="184"/>
      <c r="BF2988" s="184"/>
      <c r="BG2988" s="184"/>
      <c r="BJ2988" s="184"/>
      <c r="BK2988" s="184"/>
      <c r="BN2988" s="184"/>
      <c r="BO2988" s="184"/>
      <c r="BR2988" s="184"/>
      <c r="BS2988" s="184"/>
      <c r="BV2988" s="184"/>
      <c r="BW2988" s="184"/>
      <c r="BZ2988" s="184"/>
      <c r="CA2988" s="184"/>
      <c r="CD2988" s="184"/>
      <c r="CE2988" s="184"/>
      <c r="CL2988" s="183"/>
      <c r="CO2988" s="183"/>
      <c r="CP2988" s="183"/>
      <c r="CT2988" s="71"/>
    </row>
    <row r="2989" spans="6:98">
      <c r="F2989" s="183"/>
      <c r="S2989" s="184"/>
      <c r="T2989" s="184"/>
      <c r="U2989" s="184"/>
      <c r="V2989" s="184"/>
      <c r="W2989" s="184"/>
      <c r="X2989" s="184"/>
      <c r="Y2989" s="184"/>
      <c r="Z2989" s="184"/>
      <c r="AA2989" s="184"/>
      <c r="AB2989" s="184"/>
      <c r="AC2989" s="184"/>
      <c r="AD2989" s="184"/>
      <c r="AH2989" s="184"/>
      <c r="AI2989" s="184"/>
      <c r="AL2989" s="184"/>
      <c r="AM2989" s="184"/>
      <c r="AP2989" s="184"/>
      <c r="AQ2989" s="184"/>
      <c r="AT2989" s="184"/>
      <c r="AU2989" s="184"/>
      <c r="AX2989" s="184"/>
      <c r="AY2989" s="184"/>
      <c r="BB2989" s="184"/>
      <c r="BC2989" s="184"/>
      <c r="BF2989" s="184"/>
      <c r="BG2989" s="184"/>
      <c r="BJ2989" s="184"/>
      <c r="BK2989" s="184"/>
      <c r="BN2989" s="184"/>
      <c r="BO2989" s="184"/>
      <c r="BR2989" s="184"/>
      <c r="BS2989" s="184"/>
      <c r="BV2989" s="184"/>
      <c r="BW2989" s="184"/>
      <c r="BZ2989" s="184"/>
      <c r="CA2989" s="184"/>
      <c r="CD2989" s="184"/>
      <c r="CE2989" s="184"/>
      <c r="CL2989" s="183"/>
      <c r="CO2989" s="183"/>
      <c r="CP2989" s="183"/>
      <c r="CT2989" s="71"/>
    </row>
    <row r="2990" spans="6:98">
      <c r="F2990" s="183"/>
      <c r="S2990" s="184"/>
      <c r="T2990" s="184"/>
      <c r="U2990" s="184"/>
      <c r="V2990" s="184"/>
      <c r="W2990" s="184"/>
      <c r="X2990" s="184"/>
      <c r="Y2990" s="184"/>
      <c r="Z2990" s="184"/>
      <c r="AA2990" s="184"/>
      <c r="AB2990" s="184"/>
      <c r="AC2990" s="184"/>
      <c r="AD2990" s="184"/>
      <c r="AH2990" s="184"/>
      <c r="AI2990" s="184"/>
      <c r="AL2990" s="184"/>
      <c r="AM2990" s="184"/>
      <c r="AP2990" s="184"/>
      <c r="AQ2990" s="184"/>
      <c r="AT2990" s="184"/>
      <c r="AU2990" s="184"/>
      <c r="AX2990" s="184"/>
      <c r="AY2990" s="184"/>
      <c r="BB2990" s="184"/>
      <c r="BC2990" s="184"/>
      <c r="BF2990" s="184"/>
      <c r="BG2990" s="184"/>
      <c r="BJ2990" s="184"/>
      <c r="BK2990" s="184"/>
      <c r="BN2990" s="184"/>
      <c r="BO2990" s="184"/>
      <c r="BR2990" s="184"/>
      <c r="BS2990" s="184"/>
      <c r="BV2990" s="184"/>
      <c r="BW2990" s="184"/>
      <c r="BZ2990" s="184"/>
      <c r="CA2990" s="184"/>
      <c r="CD2990" s="184"/>
      <c r="CE2990" s="184"/>
      <c r="CL2990" s="183"/>
      <c r="CO2990" s="183"/>
      <c r="CP2990" s="183"/>
      <c r="CT2990" s="71"/>
    </row>
    <row r="2991" spans="6:98">
      <c r="F2991" s="183"/>
      <c r="S2991" s="184"/>
      <c r="T2991" s="184"/>
      <c r="U2991" s="184"/>
      <c r="V2991" s="184"/>
      <c r="W2991" s="184"/>
      <c r="X2991" s="184"/>
      <c r="Y2991" s="184"/>
      <c r="Z2991" s="184"/>
      <c r="AA2991" s="184"/>
      <c r="AB2991" s="184"/>
      <c r="AC2991" s="184"/>
      <c r="AD2991" s="184"/>
      <c r="AH2991" s="184"/>
      <c r="AI2991" s="184"/>
      <c r="AL2991" s="184"/>
      <c r="AM2991" s="184"/>
      <c r="AP2991" s="184"/>
      <c r="AQ2991" s="184"/>
      <c r="AT2991" s="184"/>
      <c r="AU2991" s="184"/>
      <c r="AX2991" s="184"/>
      <c r="AY2991" s="184"/>
      <c r="BB2991" s="184"/>
      <c r="BC2991" s="184"/>
      <c r="BF2991" s="184"/>
      <c r="BG2991" s="184"/>
      <c r="BJ2991" s="184"/>
      <c r="BK2991" s="184"/>
      <c r="BN2991" s="184"/>
      <c r="BO2991" s="184"/>
      <c r="BR2991" s="184"/>
      <c r="BS2991" s="184"/>
      <c r="BV2991" s="184"/>
      <c r="BW2991" s="184"/>
      <c r="BZ2991" s="184"/>
      <c r="CA2991" s="184"/>
      <c r="CD2991" s="184"/>
      <c r="CE2991" s="184"/>
      <c r="CL2991" s="183"/>
      <c r="CO2991" s="183"/>
      <c r="CP2991" s="183"/>
      <c r="CT2991" s="71"/>
    </row>
    <row r="2992" spans="6:98">
      <c r="F2992" s="183"/>
      <c r="S2992" s="184"/>
      <c r="T2992" s="184"/>
      <c r="U2992" s="184"/>
      <c r="V2992" s="184"/>
      <c r="W2992" s="184"/>
      <c r="X2992" s="184"/>
      <c r="Y2992" s="184"/>
      <c r="Z2992" s="184"/>
      <c r="AA2992" s="184"/>
      <c r="AB2992" s="184"/>
      <c r="AC2992" s="184"/>
      <c r="AD2992" s="184"/>
      <c r="AH2992" s="184"/>
      <c r="AI2992" s="184"/>
      <c r="AL2992" s="184"/>
      <c r="AM2992" s="184"/>
      <c r="AP2992" s="184"/>
      <c r="AQ2992" s="184"/>
      <c r="AT2992" s="184"/>
      <c r="AU2992" s="184"/>
      <c r="AX2992" s="184"/>
      <c r="AY2992" s="184"/>
      <c r="BB2992" s="184"/>
      <c r="BC2992" s="184"/>
      <c r="BF2992" s="184"/>
      <c r="BG2992" s="184"/>
      <c r="BJ2992" s="184"/>
      <c r="BK2992" s="184"/>
      <c r="BN2992" s="184"/>
      <c r="BO2992" s="184"/>
      <c r="BR2992" s="184"/>
      <c r="BS2992" s="184"/>
      <c r="BV2992" s="184"/>
      <c r="BW2992" s="184"/>
      <c r="BZ2992" s="184"/>
      <c r="CA2992" s="184"/>
      <c r="CD2992" s="184"/>
      <c r="CE2992" s="184"/>
      <c r="CL2992" s="183"/>
      <c r="CO2992" s="183"/>
      <c r="CP2992" s="183"/>
      <c r="CT2992" s="71"/>
    </row>
    <row r="2993" spans="6:98">
      <c r="F2993" s="183"/>
      <c r="S2993" s="184"/>
      <c r="T2993" s="184"/>
      <c r="U2993" s="184"/>
      <c r="V2993" s="184"/>
      <c r="W2993" s="184"/>
      <c r="X2993" s="184"/>
      <c r="Y2993" s="184"/>
      <c r="Z2993" s="184"/>
      <c r="AA2993" s="184"/>
      <c r="AB2993" s="184"/>
      <c r="AC2993" s="184"/>
      <c r="AD2993" s="184"/>
      <c r="AH2993" s="184"/>
      <c r="AI2993" s="184"/>
      <c r="AL2993" s="184"/>
      <c r="AM2993" s="184"/>
      <c r="AP2993" s="184"/>
      <c r="AQ2993" s="184"/>
      <c r="AT2993" s="184"/>
      <c r="AU2993" s="184"/>
      <c r="AX2993" s="184"/>
      <c r="AY2993" s="184"/>
      <c r="BB2993" s="184"/>
      <c r="BC2993" s="184"/>
      <c r="BF2993" s="184"/>
      <c r="BG2993" s="184"/>
      <c r="BJ2993" s="184"/>
      <c r="BK2993" s="184"/>
      <c r="BN2993" s="184"/>
      <c r="BO2993" s="184"/>
      <c r="BR2993" s="184"/>
      <c r="BS2993" s="184"/>
      <c r="BV2993" s="184"/>
      <c r="BW2993" s="184"/>
      <c r="BZ2993" s="184"/>
      <c r="CA2993" s="184"/>
      <c r="CD2993" s="184"/>
      <c r="CE2993" s="184"/>
      <c r="CL2993" s="183"/>
      <c r="CO2993" s="183"/>
      <c r="CP2993" s="183"/>
      <c r="CT2993" s="71"/>
    </row>
    <row r="2994" spans="6:98">
      <c r="F2994" s="183"/>
      <c r="S2994" s="184"/>
      <c r="T2994" s="184"/>
      <c r="U2994" s="184"/>
      <c r="V2994" s="184"/>
      <c r="W2994" s="184"/>
      <c r="X2994" s="184"/>
      <c r="Y2994" s="184"/>
      <c r="Z2994" s="184"/>
      <c r="AA2994" s="184"/>
      <c r="AB2994" s="184"/>
      <c r="AC2994" s="184"/>
      <c r="AD2994" s="184"/>
      <c r="AH2994" s="184"/>
      <c r="AI2994" s="184"/>
      <c r="AL2994" s="184"/>
      <c r="AM2994" s="184"/>
      <c r="AP2994" s="184"/>
      <c r="AQ2994" s="184"/>
      <c r="AT2994" s="184"/>
      <c r="AU2994" s="184"/>
      <c r="AX2994" s="184"/>
      <c r="AY2994" s="184"/>
      <c r="BB2994" s="184"/>
      <c r="BC2994" s="184"/>
      <c r="BF2994" s="184"/>
      <c r="BG2994" s="184"/>
      <c r="BJ2994" s="184"/>
      <c r="BK2994" s="184"/>
      <c r="BN2994" s="184"/>
      <c r="BO2994" s="184"/>
      <c r="BR2994" s="184"/>
      <c r="BS2994" s="184"/>
      <c r="BV2994" s="184"/>
      <c r="BW2994" s="184"/>
      <c r="BZ2994" s="184"/>
      <c r="CA2994" s="184"/>
      <c r="CD2994" s="184"/>
      <c r="CE2994" s="184"/>
      <c r="CL2994" s="183"/>
      <c r="CO2994" s="183"/>
      <c r="CP2994" s="183"/>
      <c r="CT2994" s="71"/>
    </row>
    <row r="2995" spans="6:98">
      <c r="F2995" s="183"/>
      <c r="S2995" s="184"/>
      <c r="T2995" s="184"/>
      <c r="U2995" s="184"/>
      <c r="V2995" s="184"/>
      <c r="W2995" s="184"/>
      <c r="X2995" s="184"/>
      <c r="Y2995" s="184"/>
      <c r="Z2995" s="184"/>
      <c r="AA2995" s="184"/>
      <c r="AB2995" s="184"/>
      <c r="AC2995" s="184"/>
      <c r="AD2995" s="184"/>
      <c r="AH2995" s="184"/>
      <c r="AI2995" s="184"/>
      <c r="AL2995" s="184"/>
      <c r="AM2995" s="184"/>
      <c r="AP2995" s="184"/>
      <c r="AQ2995" s="184"/>
      <c r="AT2995" s="184"/>
      <c r="AU2995" s="184"/>
      <c r="AX2995" s="184"/>
      <c r="AY2995" s="184"/>
      <c r="BB2995" s="184"/>
      <c r="BC2995" s="184"/>
      <c r="BF2995" s="184"/>
      <c r="BG2995" s="184"/>
      <c r="BJ2995" s="184"/>
      <c r="BK2995" s="184"/>
      <c r="BN2995" s="184"/>
      <c r="BO2995" s="184"/>
      <c r="BR2995" s="184"/>
      <c r="BS2995" s="184"/>
      <c r="BV2995" s="184"/>
      <c r="BW2995" s="184"/>
      <c r="BZ2995" s="184"/>
      <c r="CA2995" s="184"/>
      <c r="CD2995" s="184"/>
      <c r="CE2995" s="184"/>
      <c r="CL2995" s="183"/>
      <c r="CO2995" s="183"/>
      <c r="CP2995" s="183"/>
      <c r="CT2995" s="71"/>
    </row>
    <row r="2996" spans="6:98">
      <c r="F2996" s="183"/>
      <c r="S2996" s="184"/>
      <c r="T2996" s="184"/>
      <c r="U2996" s="184"/>
      <c r="V2996" s="184"/>
      <c r="W2996" s="184"/>
      <c r="X2996" s="184"/>
      <c r="Y2996" s="184"/>
      <c r="Z2996" s="184"/>
      <c r="AA2996" s="184"/>
      <c r="AB2996" s="184"/>
      <c r="AC2996" s="184"/>
      <c r="AD2996" s="184"/>
      <c r="AH2996" s="184"/>
      <c r="AI2996" s="184"/>
      <c r="AL2996" s="184"/>
      <c r="AM2996" s="184"/>
      <c r="AP2996" s="184"/>
      <c r="AQ2996" s="184"/>
      <c r="AT2996" s="184"/>
      <c r="AU2996" s="184"/>
      <c r="AX2996" s="184"/>
      <c r="AY2996" s="184"/>
      <c r="BB2996" s="184"/>
      <c r="BC2996" s="184"/>
      <c r="BF2996" s="184"/>
      <c r="BG2996" s="184"/>
      <c r="BJ2996" s="184"/>
      <c r="BK2996" s="184"/>
      <c r="BN2996" s="184"/>
      <c r="BO2996" s="184"/>
      <c r="BR2996" s="184"/>
      <c r="BS2996" s="184"/>
      <c r="BV2996" s="184"/>
      <c r="BW2996" s="184"/>
      <c r="BZ2996" s="184"/>
      <c r="CA2996" s="184"/>
      <c r="CD2996" s="184"/>
      <c r="CE2996" s="184"/>
      <c r="CL2996" s="183"/>
      <c r="CO2996" s="183"/>
      <c r="CP2996" s="183"/>
      <c r="CT2996" s="71"/>
    </row>
    <row r="2997" spans="6:98">
      <c r="F2997" s="183"/>
      <c r="S2997" s="184"/>
      <c r="T2997" s="184"/>
      <c r="U2997" s="184"/>
      <c r="V2997" s="184"/>
      <c r="W2997" s="184"/>
      <c r="X2997" s="184"/>
      <c r="Y2997" s="184"/>
      <c r="Z2997" s="184"/>
      <c r="AA2997" s="184"/>
      <c r="AB2997" s="184"/>
      <c r="AC2997" s="184"/>
      <c r="AD2997" s="184"/>
      <c r="AH2997" s="184"/>
      <c r="AI2997" s="184"/>
      <c r="AL2997" s="184"/>
      <c r="AM2997" s="184"/>
      <c r="AP2997" s="184"/>
      <c r="AQ2997" s="184"/>
      <c r="AT2997" s="184"/>
      <c r="AU2997" s="184"/>
      <c r="AX2997" s="184"/>
      <c r="AY2997" s="184"/>
      <c r="BB2997" s="184"/>
      <c r="BC2997" s="184"/>
      <c r="BF2997" s="184"/>
      <c r="BG2997" s="184"/>
      <c r="BJ2997" s="184"/>
      <c r="BK2997" s="184"/>
      <c r="BN2997" s="184"/>
      <c r="BO2997" s="184"/>
      <c r="BR2997" s="184"/>
      <c r="BS2997" s="184"/>
      <c r="BV2997" s="184"/>
      <c r="BW2997" s="184"/>
      <c r="BZ2997" s="184"/>
      <c r="CA2997" s="184"/>
      <c r="CD2997" s="184"/>
      <c r="CE2997" s="184"/>
      <c r="CL2997" s="183"/>
      <c r="CO2997" s="183"/>
      <c r="CP2997" s="183"/>
      <c r="CT2997" s="71"/>
    </row>
    <row r="2998" spans="6:98">
      <c r="F2998" s="183"/>
      <c r="S2998" s="184"/>
      <c r="T2998" s="184"/>
      <c r="U2998" s="184"/>
      <c r="V2998" s="184"/>
      <c r="W2998" s="184"/>
      <c r="X2998" s="184"/>
      <c r="Y2998" s="184"/>
      <c r="Z2998" s="184"/>
      <c r="AA2998" s="184"/>
      <c r="AB2998" s="184"/>
      <c r="AC2998" s="184"/>
      <c r="AD2998" s="184"/>
      <c r="AH2998" s="184"/>
      <c r="AI2998" s="184"/>
      <c r="AL2998" s="184"/>
      <c r="AM2998" s="184"/>
      <c r="AP2998" s="184"/>
      <c r="AQ2998" s="184"/>
      <c r="AT2998" s="184"/>
      <c r="AU2998" s="184"/>
      <c r="AX2998" s="184"/>
      <c r="AY2998" s="184"/>
      <c r="BB2998" s="184"/>
      <c r="BC2998" s="184"/>
      <c r="BF2998" s="184"/>
      <c r="BG2998" s="184"/>
      <c r="BJ2998" s="184"/>
      <c r="BK2998" s="184"/>
      <c r="BN2998" s="184"/>
      <c r="BO2998" s="184"/>
      <c r="BR2998" s="184"/>
      <c r="BS2998" s="184"/>
      <c r="BV2998" s="184"/>
      <c r="BW2998" s="184"/>
      <c r="BZ2998" s="184"/>
      <c r="CA2998" s="184"/>
      <c r="CD2998" s="184"/>
      <c r="CE2998" s="184"/>
      <c r="CL2998" s="183"/>
      <c r="CO2998" s="183"/>
      <c r="CP2998" s="183"/>
      <c r="CT2998" s="71"/>
    </row>
    <row r="2999" spans="6:98">
      <c r="F2999" s="183"/>
      <c r="S2999" s="184"/>
      <c r="T2999" s="184"/>
      <c r="U2999" s="184"/>
      <c r="V2999" s="184"/>
      <c r="W2999" s="184"/>
      <c r="X2999" s="184"/>
      <c r="Y2999" s="184"/>
      <c r="Z2999" s="184"/>
      <c r="AA2999" s="184"/>
      <c r="AB2999" s="184"/>
      <c r="AC2999" s="184"/>
      <c r="AD2999" s="184"/>
      <c r="AH2999" s="184"/>
      <c r="AI2999" s="184"/>
      <c r="AL2999" s="184"/>
      <c r="AM2999" s="184"/>
      <c r="AP2999" s="184"/>
      <c r="AQ2999" s="184"/>
      <c r="AT2999" s="184"/>
      <c r="AU2999" s="184"/>
      <c r="AX2999" s="184"/>
      <c r="AY2999" s="184"/>
      <c r="BB2999" s="184"/>
      <c r="BC2999" s="184"/>
      <c r="BF2999" s="184"/>
      <c r="BG2999" s="184"/>
      <c r="BJ2999" s="184"/>
      <c r="BK2999" s="184"/>
      <c r="BN2999" s="184"/>
      <c r="BO2999" s="184"/>
      <c r="BR2999" s="184"/>
      <c r="BS2999" s="184"/>
      <c r="BV2999" s="184"/>
      <c r="BW2999" s="184"/>
      <c r="BZ2999" s="184"/>
      <c r="CA2999" s="184"/>
      <c r="CD2999" s="184"/>
      <c r="CE2999" s="184"/>
      <c r="CL2999" s="183"/>
      <c r="CO2999" s="183"/>
      <c r="CP2999" s="183"/>
      <c r="CT2999" s="71"/>
    </row>
    <row r="3000" spans="6:98">
      <c r="F3000" s="183"/>
      <c r="S3000" s="184"/>
      <c r="T3000" s="184"/>
      <c r="U3000" s="184"/>
      <c r="V3000" s="184"/>
      <c r="W3000" s="184"/>
      <c r="X3000" s="184"/>
      <c r="Y3000" s="184"/>
      <c r="Z3000" s="184"/>
      <c r="AA3000" s="184"/>
      <c r="AB3000" s="184"/>
      <c r="AC3000" s="184"/>
      <c r="AD3000" s="184"/>
      <c r="AH3000" s="184"/>
      <c r="AI3000" s="184"/>
      <c r="AL3000" s="184"/>
      <c r="AM3000" s="184"/>
      <c r="AP3000" s="184"/>
      <c r="AQ3000" s="184"/>
      <c r="AT3000" s="184"/>
      <c r="AU3000" s="184"/>
      <c r="AX3000" s="184"/>
      <c r="AY3000" s="184"/>
      <c r="BB3000" s="184"/>
      <c r="BC3000" s="184"/>
      <c r="BF3000" s="184"/>
      <c r="BG3000" s="184"/>
      <c r="BJ3000" s="184"/>
      <c r="BK3000" s="184"/>
      <c r="BN3000" s="184"/>
      <c r="BO3000" s="184"/>
      <c r="BR3000" s="184"/>
      <c r="BS3000" s="184"/>
      <c r="BV3000" s="184"/>
      <c r="BW3000" s="184"/>
      <c r="BZ3000" s="184"/>
      <c r="CA3000" s="184"/>
      <c r="CD3000" s="184"/>
      <c r="CE3000" s="184"/>
      <c r="CL3000" s="183"/>
      <c r="CO3000" s="183"/>
      <c r="CP3000" s="183"/>
      <c r="CT3000" s="71"/>
    </row>
    <row r="3001" spans="6:98">
      <c r="F3001" s="183"/>
      <c r="S3001" s="184"/>
      <c r="T3001" s="184"/>
      <c r="U3001" s="184"/>
      <c r="V3001" s="184"/>
      <c r="W3001" s="184"/>
      <c r="X3001" s="184"/>
      <c r="Y3001" s="184"/>
      <c r="Z3001" s="184"/>
      <c r="AA3001" s="184"/>
      <c r="AB3001" s="184"/>
      <c r="AC3001" s="184"/>
      <c r="AD3001" s="184"/>
      <c r="AH3001" s="184"/>
      <c r="AI3001" s="184"/>
      <c r="AL3001" s="184"/>
      <c r="AM3001" s="184"/>
      <c r="AP3001" s="184"/>
      <c r="AQ3001" s="184"/>
      <c r="AT3001" s="184"/>
      <c r="AU3001" s="184"/>
      <c r="AX3001" s="184"/>
      <c r="AY3001" s="184"/>
      <c r="BB3001" s="184"/>
      <c r="BC3001" s="184"/>
      <c r="BF3001" s="184"/>
      <c r="BG3001" s="184"/>
      <c r="BJ3001" s="184"/>
      <c r="BK3001" s="184"/>
      <c r="BN3001" s="184"/>
      <c r="BO3001" s="184"/>
      <c r="BR3001" s="184"/>
      <c r="BS3001" s="184"/>
      <c r="BV3001" s="184"/>
      <c r="BW3001" s="184"/>
      <c r="BZ3001" s="184"/>
      <c r="CA3001" s="184"/>
      <c r="CD3001" s="184"/>
      <c r="CE3001" s="184"/>
      <c r="CL3001" s="183"/>
      <c r="CO3001" s="183"/>
      <c r="CP3001" s="183"/>
      <c r="CT3001" s="71"/>
    </row>
    <row r="3002" spans="6:98">
      <c r="F3002" s="183"/>
      <c r="S3002" s="184"/>
      <c r="T3002" s="184"/>
      <c r="U3002" s="184"/>
      <c r="V3002" s="184"/>
      <c r="W3002" s="184"/>
      <c r="X3002" s="184"/>
      <c r="Y3002" s="184"/>
      <c r="Z3002" s="184"/>
      <c r="AA3002" s="184"/>
      <c r="AB3002" s="184"/>
      <c r="AC3002" s="184"/>
      <c r="AD3002" s="184"/>
      <c r="AH3002" s="184"/>
      <c r="AI3002" s="184"/>
      <c r="AL3002" s="184"/>
      <c r="AM3002" s="184"/>
      <c r="AP3002" s="184"/>
      <c r="AQ3002" s="184"/>
      <c r="AT3002" s="184"/>
      <c r="AU3002" s="184"/>
      <c r="AX3002" s="184"/>
      <c r="AY3002" s="184"/>
      <c r="BB3002" s="184"/>
      <c r="BC3002" s="184"/>
      <c r="BF3002" s="184"/>
      <c r="BG3002" s="184"/>
      <c r="BJ3002" s="184"/>
      <c r="BK3002" s="184"/>
      <c r="BN3002" s="184"/>
      <c r="BO3002" s="184"/>
      <c r="BR3002" s="184"/>
      <c r="BS3002" s="184"/>
      <c r="BV3002" s="184"/>
      <c r="BW3002" s="184"/>
      <c r="BZ3002" s="184"/>
      <c r="CA3002" s="184"/>
      <c r="CD3002" s="184"/>
      <c r="CE3002" s="184"/>
      <c r="CL3002" s="183"/>
      <c r="CO3002" s="183"/>
      <c r="CP3002" s="183"/>
      <c r="CT3002" s="71"/>
    </row>
    <row r="3003" spans="6:98">
      <c r="F3003" s="183"/>
      <c r="S3003" s="184"/>
      <c r="T3003" s="184"/>
      <c r="U3003" s="184"/>
      <c r="V3003" s="184"/>
      <c r="W3003" s="184"/>
      <c r="X3003" s="184"/>
      <c r="Y3003" s="184"/>
      <c r="Z3003" s="184"/>
      <c r="AA3003" s="184"/>
      <c r="AB3003" s="184"/>
      <c r="AC3003" s="184"/>
      <c r="AD3003" s="184"/>
      <c r="AH3003" s="184"/>
      <c r="AI3003" s="184"/>
      <c r="AL3003" s="184"/>
      <c r="AM3003" s="184"/>
      <c r="AP3003" s="184"/>
      <c r="AQ3003" s="184"/>
      <c r="AT3003" s="184"/>
      <c r="AU3003" s="184"/>
      <c r="AX3003" s="184"/>
      <c r="AY3003" s="184"/>
      <c r="BB3003" s="184"/>
      <c r="BC3003" s="184"/>
      <c r="BF3003" s="184"/>
      <c r="BG3003" s="184"/>
      <c r="BJ3003" s="184"/>
      <c r="BK3003" s="184"/>
      <c r="BN3003" s="184"/>
      <c r="BO3003" s="184"/>
      <c r="BR3003" s="184"/>
      <c r="BS3003" s="184"/>
      <c r="BV3003" s="184"/>
      <c r="BW3003" s="184"/>
      <c r="BZ3003" s="184"/>
      <c r="CA3003" s="184"/>
      <c r="CD3003" s="184"/>
      <c r="CE3003" s="184"/>
      <c r="CL3003" s="183"/>
      <c r="CO3003" s="183"/>
      <c r="CP3003" s="183"/>
      <c r="CT3003" s="71"/>
    </row>
    <row r="3004" spans="6:98">
      <c r="F3004" s="183"/>
      <c r="S3004" s="184"/>
      <c r="T3004" s="184"/>
      <c r="U3004" s="184"/>
      <c r="V3004" s="184"/>
      <c r="W3004" s="184"/>
      <c r="X3004" s="184"/>
      <c r="Y3004" s="184"/>
      <c r="Z3004" s="184"/>
      <c r="AA3004" s="184"/>
      <c r="AB3004" s="184"/>
      <c r="AC3004" s="184"/>
      <c r="AD3004" s="184"/>
      <c r="AH3004" s="184"/>
      <c r="AI3004" s="184"/>
      <c r="AL3004" s="184"/>
      <c r="AM3004" s="184"/>
      <c r="AP3004" s="184"/>
      <c r="AQ3004" s="184"/>
      <c r="AT3004" s="184"/>
      <c r="AU3004" s="184"/>
      <c r="AX3004" s="184"/>
      <c r="AY3004" s="184"/>
      <c r="BB3004" s="184"/>
      <c r="BC3004" s="184"/>
      <c r="BF3004" s="184"/>
      <c r="BG3004" s="184"/>
      <c r="BJ3004" s="184"/>
      <c r="BK3004" s="184"/>
      <c r="BN3004" s="184"/>
      <c r="BO3004" s="184"/>
      <c r="BR3004" s="184"/>
      <c r="BS3004" s="184"/>
      <c r="BV3004" s="184"/>
      <c r="BW3004" s="184"/>
      <c r="BZ3004" s="184"/>
      <c r="CA3004" s="184"/>
      <c r="CD3004" s="184"/>
      <c r="CE3004" s="184"/>
      <c r="CL3004" s="183"/>
      <c r="CO3004" s="183"/>
      <c r="CP3004" s="183"/>
      <c r="CT3004" s="71"/>
    </row>
    <row r="3005" spans="6:98">
      <c r="F3005" s="183"/>
      <c r="S3005" s="184"/>
      <c r="T3005" s="184"/>
      <c r="U3005" s="184"/>
      <c r="V3005" s="184"/>
      <c r="W3005" s="184"/>
      <c r="X3005" s="184"/>
      <c r="Y3005" s="184"/>
      <c r="Z3005" s="184"/>
      <c r="AA3005" s="184"/>
      <c r="AB3005" s="184"/>
      <c r="AC3005" s="184"/>
      <c r="AD3005" s="184"/>
      <c r="AH3005" s="184"/>
      <c r="AI3005" s="184"/>
      <c r="AL3005" s="184"/>
      <c r="AM3005" s="184"/>
      <c r="AP3005" s="184"/>
      <c r="AQ3005" s="184"/>
      <c r="AT3005" s="184"/>
      <c r="AU3005" s="184"/>
      <c r="AX3005" s="184"/>
      <c r="AY3005" s="184"/>
      <c r="BB3005" s="184"/>
      <c r="BC3005" s="184"/>
      <c r="BF3005" s="184"/>
      <c r="BG3005" s="184"/>
      <c r="BJ3005" s="184"/>
      <c r="BK3005" s="184"/>
      <c r="BN3005" s="184"/>
      <c r="BO3005" s="184"/>
      <c r="BR3005" s="184"/>
      <c r="BS3005" s="184"/>
      <c r="BV3005" s="184"/>
      <c r="BW3005" s="184"/>
      <c r="BZ3005" s="184"/>
      <c r="CA3005" s="184"/>
      <c r="CD3005" s="184"/>
      <c r="CE3005" s="184"/>
      <c r="CL3005" s="183"/>
      <c r="CO3005" s="183"/>
      <c r="CP3005" s="183"/>
      <c r="CT3005" s="71"/>
    </row>
    <row r="3006" spans="6:98">
      <c r="F3006" s="183"/>
      <c r="S3006" s="184"/>
      <c r="T3006" s="184"/>
      <c r="U3006" s="184"/>
      <c r="V3006" s="184"/>
      <c r="W3006" s="184"/>
      <c r="X3006" s="184"/>
      <c r="Y3006" s="184"/>
      <c r="Z3006" s="184"/>
      <c r="AA3006" s="184"/>
      <c r="AB3006" s="184"/>
      <c r="AC3006" s="184"/>
      <c r="AD3006" s="184"/>
      <c r="AH3006" s="184"/>
      <c r="AI3006" s="184"/>
      <c r="AL3006" s="184"/>
      <c r="AM3006" s="184"/>
      <c r="AP3006" s="184"/>
      <c r="AQ3006" s="184"/>
      <c r="AT3006" s="184"/>
      <c r="AU3006" s="184"/>
      <c r="AX3006" s="184"/>
      <c r="AY3006" s="184"/>
      <c r="BB3006" s="184"/>
      <c r="BC3006" s="184"/>
      <c r="BF3006" s="184"/>
      <c r="BG3006" s="184"/>
      <c r="BJ3006" s="184"/>
      <c r="BK3006" s="184"/>
      <c r="BN3006" s="184"/>
      <c r="BO3006" s="184"/>
      <c r="BR3006" s="184"/>
      <c r="BS3006" s="184"/>
      <c r="BV3006" s="184"/>
      <c r="BW3006" s="184"/>
      <c r="BZ3006" s="184"/>
      <c r="CA3006" s="184"/>
      <c r="CD3006" s="184"/>
      <c r="CE3006" s="184"/>
      <c r="CL3006" s="183"/>
      <c r="CO3006" s="183"/>
      <c r="CP3006" s="183"/>
      <c r="CT3006" s="71"/>
    </row>
    <row r="3007" spans="6:98">
      <c r="F3007" s="183"/>
      <c r="S3007" s="184"/>
      <c r="T3007" s="184"/>
      <c r="U3007" s="184"/>
      <c r="V3007" s="184"/>
      <c r="W3007" s="184"/>
      <c r="X3007" s="184"/>
      <c r="Y3007" s="184"/>
      <c r="Z3007" s="184"/>
      <c r="AA3007" s="184"/>
      <c r="AB3007" s="184"/>
      <c r="AC3007" s="184"/>
      <c r="AD3007" s="184"/>
      <c r="AH3007" s="184"/>
      <c r="AI3007" s="184"/>
      <c r="AL3007" s="184"/>
      <c r="AM3007" s="184"/>
      <c r="AP3007" s="184"/>
      <c r="AQ3007" s="184"/>
      <c r="AT3007" s="184"/>
      <c r="AU3007" s="184"/>
      <c r="AX3007" s="184"/>
      <c r="AY3007" s="184"/>
      <c r="BB3007" s="184"/>
      <c r="BC3007" s="184"/>
      <c r="BF3007" s="184"/>
      <c r="BG3007" s="184"/>
      <c r="BJ3007" s="184"/>
      <c r="BK3007" s="184"/>
      <c r="BN3007" s="184"/>
      <c r="BO3007" s="184"/>
      <c r="BR3007" s="184"/>
      <c r="BS3007" s="184"/>
      <c r="BV3007" s="184"/>
      <c r="BW3007" s="184"/>
      <c r="BZ3007" s="184"/>
      <c r="CA3007" s="184"/>
      <c r="CD3007" s="184"/>
      <c r="CE3007" s="184"/>
      <c r="CL3007" s="183"/>
      <c r="CO3007" s="183"/>
      <c r="CP3007" s="183"/>
      <c r="CT3007" s="71"/>
    </row>
    <row r="3008" spans="6:98">
      <c r="F3008" s="183"/>
      <c r="S3008" s="184"/>
      <c r="T3008" s="184"/>
      <c r="U3008" s="184"/>
      <c r="V3008" s="184"/>
      <c r="W3008" s="184"/>
      <c r="X3008" s="184"/>
      <c r="Y3008" s="184"/>
      <c r="Z3008" s="184"/>
      <c r="AA3008" s="184"/>
      <c r="AB3008" s="184"/>
      <c r="AC3008" s="184"/>
      <c r="AD3008" s="184"/>
      <c r="AH3008" s="184"/>
      <c r="AI3008" s="184"/>
      <c r="AL3008" s="184"/>
      <c r="AM3008" s="184"/>
      <c r="AP3008" s="184"/>
      <c r="AQ3008" s="184"/>
      <c r="AT3008" s="184"/>
      <c r="AU3008" s="184"/>
      <c r="AX3008" s="184"/>
      <c r="AY3008" s="184"/>
      <c r="BB3008" s="184"/>
      <c r="BC3008" s="184"/>
      <c r="BF3008" s="184"/>
      <c r="BG3008" s="184"/>
      <c r="BJ3008" s="184"/>
      <c r="BK3008" s="184"/>
      <c r="BN3008" s="184"/>
      <c r="BO3008" s="184"/>
      <c r="BR3008" s="184"/>
      <c r="BS3008" s="184"/>
      <c r="BV3008" s="184"/>
      <c r="BW3008" s="184"/>
      <c r="BZ3008" s="184"/>
      <c r="CA3008" s="184"/>
      <c r="CD3008" s="184"/>
      <c r="CE3008" s="184"/>
      <c r="CL3008" s="183"/>
      <c r="CO3008" s="183"/>
      <c r="CP3008" s="183"/>
      <c r="CT3008" s="71"/>
    </row>
    <row r="3009" spans="6:98">
      <c r="F3009" s="183"/>
      <c r="S3009" s="184"/>
      <c r="T3009" s="184"/>
      <c r="U3009" s="184"/>
      <c r="V3009" s="184"/>
      <c r="W3009" s="184"/>
      <c r="X3009" s="184"/>
      <c r="Y3009" s="184"/>
      <c r="Z3009" s="184"/>
      <c r="AA3009" s="184"/>
      <c r="AB3009" s="184"/>
      <c r="AC3009" s="184"/>
      <c r="AD3009" s="184"/>
      <c r="AH3009" s="184"/>
      <c r="AI3009" s="184"/>
      <c r="AL3009" s="184"/>
      <c r="AM3009" s="184"/>
      <c r="AP3009" s="184"/>
      <c r="AQ3009" s="184"/>
      <c r="AT3009" s="184"/>
      <c r="AU3009" s="184"/>
      <c r="AX3009" s="184"/>
      <c r="AY3009" s="184"/>
      <c r="BB3009" s="184"/>
      <c r="BC3009" s="184"/>
      <c r="BF3009" s="184"/>
      <c r="BG3009" s="184"/>
      <c r="BJ3009" s="184"/>
      <c r="BK3009" s="184"/>
      <c r="BN3009" s="184"/>
      <c r="BO3009" s="184"/>
      <c r="BR3009" s="184"/>
      <c r="BS3009" s="184"/>
      <c r="BV3009" s="184"/>
      <c r="BW3009" s="184"/>
      <c r="BZ3009" s="184"/>
      <c r="CA3009" s="184"/>
      <c r="CD3009" s="184"/>
      <c r="CE3009" s="184"/>
      <c r="CL3009" s="183"/>
      <c r="CO3009" s="183"/>
      <c r="CP3009" s="183"/>
      <c r="CT3009" s="71"/>
    </row>
    <row r="3010" spans="6:98">
      <c r="F3010" s="183"/>
      <c r="S3010" s="184"/>
      <c r="T3010" s="184"/>
      <c r="U3010" s="184"/>
      <c r="V3010" s="184"/>
      <c r="W3010" s="184"/>
      <c r="X3010" s="184"/>
      <c r="Y3010" s="184"/>
      <c r="Z3010" s="184"/>
      <c r="AA3010" s="184"/>
      <c r="AB3010" s="184"/>
      <c r="AC3010" s="184"/>
      <c r="AD3010" s="184"/>
      <c r="AH3010" s="184"/>
      <c r="AI3010" s="184"/>
      <c r="AL3010" s="184"/>
      <c r="AM3010" s="184"/>
      <c r="AP3010" s="184"/>
      <c r="AQ3010" s="184"/>
      <c r="AT3010" s="184"/>
      <c r="AU3010" s="184"/>
      <c r="AX3010" s="184"/>
      <c r="AY3010" s="184"/>
      <c r="BB3010" s="184"/>
      <c r="BC3010" s="184"/>
      <c r="BF3010" s="184"/>
      <c r="BG3010" s="184"/>
      <c r="BJ3010" s="184"/>
      <c r="BK3010" s="184"/>
      <c r="BN3010" s="184"/>
      <c r="BO3010" s="184"/>
      <c r="BR3010" s="184"/>
      <c r="BS3010" s="184"/>
      <c r="BV3010" s="184"/>
      <c r="BW3010" s="184"/>
      <c r="BZ3010" s="184"/>
      <c r="CA3010" s="184"/>
      <c r="CD3010" s="184"/>
      <c r="CE3010" s="184"/>
      <c r="CL3010" s="183"/>
      <c r="CO3010" s="183"/>
      <c r="CP3010" s="183"/>
      <c r="CT3010" s="71"/>
    </row>
    <row r="3011" spans="6:98">
      <c r="F3011" s="183"/>
      <c r="S3011" s="184"/>
      <c r="T3011" s="184"/>
      <c r="U3011" s="184"/>
      <c r="V3011" s="184"/>
      <c r="W3011" s="184"/>
      <c r="X3011" s="184"/>
      <c r="Y3011" s="184"/>
      <c r="Z3011" s="184"/>
      <c r="AA3011" s="184"/>
      <c r="AB3011" s="184"/>
      <c r="AC3011" s="184"/>
      <c r="AD3011" s="184"/>
      <c r="AH3011" s="184"/>
      <c r="AI3011" s="184"/>
      <c r="AL3011" s="184"/>
      <c r="AM3011" s="184"/>
      <c r="AP3011" s="184"/>
      <c r="AQ3011" s="184"/>
      <c r="AT3011" s="184"/>
      <c r="AU3011" s="184"/>
      <c r="AX3011" s="184"/>
      <c r="AY3011" s="184"/>
      <c r="BB3011" s="184"/>
      <c r="BC3011" s="184"/>
      <c r="BF3011" s="184"/>
      <c r="BG3011" s="184"/>
      <c r="BJ3011" s="184"/>
      <c r="BK3011" s="184"/>
      <c r="BN3011" s="184"/>
      <c r="BO3011" s="184"/>
      <c r="BR3011" s="184"/>
      <c r="BS3011" s="184"/>
      <c r="BV3011" s="184"/>
      <c r="BW3011" s="184"/>
      <c r="BZ3011" s="184"/>
      <c r="CA3011" s="184"/>
      <c r="CD3011" s="184"/>
      <c r="CE3011" s="184"/>
      <c r="CL3011" s="183"/>
      <c r="CO3011" s="183"/>
      <c r="CP3011" s="183"/>
      <c r="CT3011" s="71"/>
    </row>
    <row r="3012" spans="6:98">
      <c r="F3012" s="183"/>
      <c r="S3012" s="184"/>
      <c r="T3012" s="184"/>
      <c r="U3012" s="184"/>
      <c r="V3012" s="184"/>
      <c r="W3012" s="184"/>
      <c r="X3012" s="184"/>
      <c r="Y3012" s="184"/>
      <c r="Z3012" s="184"/>
      <c r="AA3012" s="184"/>
      <c r="AB3012" s="184"/>
      <c r="AC3012" s="184"/>
      <c r="AD3012" s="184"/>
      <c r="AH3012" s="184"/>
      <c r="AI3012" s="184"/>
      <c r="AL3012" s="184"/>
      <c r="AM3012" s="184"/>
      <c r="AP3012" s="184"/>
      <c r="AQ3012" s="184"/>
      <c r="AT3012" s="184"/>
      <c r="AU3012" s="184"/>
      <c r="AX3012" s="184"/>
      <c r="AY3012" s="184"/>
      <c r="BB3012" s="184"/>
      <c r="BC3012" s="184"/>
      <c r="BF3012" s="184"/>
      <c r="BG3012" s="184"/>
      <c r="BJ3012" s="184"/>
      <c r="BK3012" s="184"/>
      <c r="BN3012" s="184"/>
      <c r="BO3012" s="184"/>
      <c r="BR3012" s="184"/>
      <c r="BS3012" s="184"/>
      <c r="BV3012" s="184"/>
      <c r="BW3012" s="184"/>
      <c r="BZ3012" s="184"/>
      <c r="CA3012" s="184"/>
      <c r="CD3012" s="184"/>
      <c r="CE3012" s="184"/>
      <c r="CL3012" s="183"/>
      <c r="CO3012" s="183"/>
      <c r="CP3012" s="183"/>
      <c r="CT3012" s="71"/>
    </row>
    <row r="3013" spans="6:98">
      <c r="F3013" s="183"/>
      <c r="S3013" s="184"/>
      <c r="T3013" s="184"/>
      <c r="U3013" s="184"/>
      <c r="V3013" s="184"/>
      <c r="W3013" s="184"/>
      <c r="X3013" s="184"/>
      <c r="Y3013" s="184"/>
      <c r="Z3013" s="184"/>
      <c r="AA3013" s="184"/>
      <c r="AB3013" s="184"/>
      <c r="AC3013" s="184"/>
      <c r="AD3013" s="184"/>
      <c r="AH3013" s="184"/>
      <c r="AI3013" s="184"/>
      <c r="AL3013" s="184"/>
      <c r="AM3013" s="184"/>
      <c r="AP3013" s="184"/>
      <c r="AQ3013" s="184"/>
      <c r="AT3013" s="184"/>
      <c r="AU3013" s="184"/>
      <c r="AX3013" s="184"/>
      <c r="AY3013" s="184"/>
      <c r="BB3013" s="184"/>
      <c r="BC3013" s="184"/>
      <c r="BF3013" s="184"/>
      <c r="BG3013" s="184"/>
      <c r="BJ3013" s="184"/>
      <c r="BK3013" s="184"/>
      <c r="BN3013" s="184"/>
      <c r="BO3013" s="184"/>
      <c r="BR3013" s="184"/>
      <c r="BS3013" s="184"/>
      <c r="BV3013" s="184"/>
      <c r="BW3013" s="184"/>
      <c r="BZ3013" s="184"/>
      <c r="CA3013" s="184"/>
      <c r="CD3013" s="184"/>
      <c r="CE3013" s="184"/>
      <c r="CL3013" s="183"/>
      <c r="CO3013" s="183"/>
      <c r="CP3013" s="183"/>
      <c r="CT3013" s="71"/>
    </row>
    <row r="3014" spans="6:98">
      <c r="F3014" s="183"/>
      <c r="S3014" s="184"/>
      <c r="T3014" s="184"/>
      <c r="U3014" s="184"/>
      <c r="V3014" s="184"/>
      <c r="W3014" s="184"/>
      <c r="X3014" s="184"/>
      <c r="Y3014" s="184"/>
      <c r="Z3014" s="184"/>
      <c r="AA3014" s="184"/>
      <c r="AB3014" s="184"/>
      <c r="AC3014" s="184"/>
      <c r="AD3014" s="184"/>
      <c r="AH3014" s="184"/>
      <c r="AI3014" s="184"/>
      <c r="AL3014" s="184"/>
      <c r="AM3014" s="184"/>
      <c r="AP3014" s="184"/>
      <c r="AQ3014" s="184"/>
      <c r="AT3014" s="184"/>
      <c r="AU3014" s="184"/>
      <c r="AX3014" s="184"/>
      <c r="AY3014" s="184"/>
      <c r="BB3014" s="184"/>
      <c r="BC3014" s="184"/>
      <c r="BF3014" s="184"/>
      <c r="BG3014" s="184"/>
      <c r="BJ3014" s="184"/>
      <c r="BK3014" s="184"/>
      <c r="BN3014" s="184"/>
      <c r="BO3014" s="184"/>
      <c r="BR3014" s="184"/>
      <c r="BS3014" s="184"/>
      <c r="BV3014" s="184"/>
      <c r="BW3014" s="184"/>
      <c r="BZ3014" s="184"/>
      <c r="CA3014" s="184"/>
      <c r="CD3014" s="184"/>
      <c r="CE3014" s="184"/>
      <c r="CL3014" s="183"/>
      <c r="CO3014" s="183"/>
      <c r="CP3014" s="183"/>
      <c r="CT3014" s="71"/>
    </row>
    <row r="3015" spans="6:98">
      <c r="F3015" s="183"/>
      <c r="S3015" s="184"/>
      <c r="T3015" s="184"/>
      <c r="U3015" s="184"/>
      <c r="V3015" s="184"/>
      <c r="W3015" s="184"/>
      <c r="X3015" s="184"/>
      <c r="Y3015" s="184"/>
      <c r="Z3015" s="184"/>
      <c r="AA3015" s="184"/>
      <c r="AB3015" s="184"/>
      <c r="AC3015" s="184"/>
      <c r="AD3015" s="184"/>
      <c r="AH3015" s="184"/>
      <c r="AI3015" s="184"/>
      <c r="AL3015" s="184"/>
      <c r="AM3015" s="184"/>
      <c r="AP3015" s="184"/>
      <c r="AQ3015" s="184"/>
      <c r="AT3015" s="184"/>
      <c r="AU3015" s="184"/>
      <c r="AX3015" s="184"/>
      <c r="AY3015" s="184"/>
      <c r="BB3015" s="184"/>
      <c r="BC3015" s="184"/>
      <c r="BF3015" s="184"/>
      <c r="BG3015" s="184"/>
      <c r="BJ3015" s="184"/>
      <c r="BK3015" s="184"/>
      <c r="BN3015" s="184"/>
      <c r="BO3015" s="184"/>
      <c r="BR3015" s="184"/>
      <c r="BS3015" s="184"/>
      <c r="BV3015" s="184"/>
      <c r="BW3015" s="184"/>
      <c r="BZ3015" s="184"/>
      <c r="CA3015" s="184"/>
      <c r="CD3015" s="184"/>
      <c r="CE3015" s="184"/>
      <c r="CL3015" s="183"/>
      <c r="CO3015" s="183"/>
      <c r="CP3015" s="183"/>
      <c r="CT3015" s="71"/>
    </row>
    <row r="3016" spans="6:98">
      <c r="F3016" s="183"/>
      <c r="S3016" s="184"/>
      <c r="T3016" s="184"/>
      <c r="U3016" s="184"/>
      <c r="V3016" s="184"/>
      <c r="W3016" s="184"/>
      <c r="X3016" s="184"/>
      <c r="Y3016" s="184"/>
      <c r="Z3016" s="184"/>
      <c r="AA3016" s="184"/>
      <c r="AB3016" s="184"/>
      <c r="AC3016" s="184"/>
      <c r="AD3016" s="184"/>
      <c r="AH3016" s="184"/>
      <c r="AI3016" s="184"/>
      <c r="AL3016" s="184"/>
      <c r="AM3016" s="184"/>
      <c r="AP3016" s="184"/>
      <c r="AQ3016" s="184"/>
      <c r="AT3016" s="184"/>
      <c r="AU3016" s="184"/>
      <c r="AX3016" s="184"/>
      <c r="AY3016" s="184"/>
      <c r="BB3016" s="184"/>
      <c r="BC3016" s="184"/>
      <c r="BF3016" s="184"/>
      <c r="BG3016" s="184"/>
      <c r="BJ3016" s="184"/>
      <c r="BK3016" s="184"/>
      <c r="BN3016" s="184"/>
      <c r="BO3016" s="184"/>
      <c r="BR3016" s="184"/>
      <c r="BS3016" s="184"/>
      <c r="BV3016" s="184"/>
      <c r="BW3016" s="184"/>
      <c r="BZ3016" s="184"/>
      <c r="CA3016" s="184"/>
      <c r="CD3016" s="184"/>
      <c r="CE3016" s="184"/>
      <c r="CL3016" s="183"/>
      <c r="CO3016" s="183"/>
      <c r="CP3016" s="183"/>
      <c r="CT3016" s="71"/>
    </row>
    <row r="3017" spans="6:98">
      <c r="F3017" s="183"/>
      <c r="S3017" s="184"/>
      <c r="T3017" s="184"/>
      <c r="U3017" s="184"/>
      <c r="V3017" s="184"/>
      <c r="W3017" s="184"/>
      <c r="X3017" s="184"/>
      <c r="Y3017" s="184"/>
      <c r="Z3017" s="184"/>
      <c r="AA3017" s="184"/>
      <c r="AB3017" s="184"/>
      <c r="AC3017" s="184"/>
      <c r="AD3017" s="184"/>
      <c r="AH3017" s="184"/>
      <c r="AI3017" s="184"/>
      <c r="AL3017" s="184"/>
      <c r="AM3017" s="184"/>
      <c r="AP3017" s="184"/>
      <c r="AQ3017" s="184"/>
      <c r="AT3017" s="184"/>
      <c r="AU3017" s="184"/>
      <c r="AX3017" s="184"/>
      <c r="AY3017" s="184"/>
      <c r="BB3017" s="184"/>
      <c r="BC3017" s="184"/>
      <c r="BF3017" s="184"/>
      <c r="BG3017" s="184"/>
      <c r="BJ3017" s="184"/>
      <c r="BK3017" s="184"/>
      <c r="BN3017" s="184"/>
      <c r="BO3017" s="184"/>
      <c r="BR3017" s="184"/>
      <c r="BS3017" s="184"/>
      <c r="BV3017" s="184"/>
      <c r="BW3017" s="184"/>
      <c r="BZ3017" s="184"/>
      <c r="CA3017" s="184"/>
      <c r="CD3017" s="184"/>
      <c r="CE3017" s="184"/>
      <c r="CL3017" s="183"/>
      <c r="CO3017" s="183"/>
      <c r="CP3017" s="183"/>
      <c r="CT3017" s="71"/>
    </row>
    <row r="3018" spans="6:98">
      <c r="F3018" s="183"/>
      <c r="S3018" s="184"/>
      <c r="T3018" s="184"/>
      <c r="U3018" s="184"/>
      <c r="V3018" s="184"/>
      <c r="W3018" s="184"/>
      <c r="X3018" s="184"/>
      <c r="Y3018" s="184"/>
      <c r="Z3018" s="184"/>
      <c r="AA3018" s="184"/>
      <c r="AB3018" s="184"/>
      <c r="AC3018" s="184"/>
      <c r="AD3018" s="184"/>
      <c r="AH3018" s="184"/>
      <c r="AI3018" s="184"/>
      <c r="AL3018" s="184"/>
      <c r="AM3018" s="184"/>
      <c r="AP3018" s="184"/>
      <c r="AQ3018" s="184"/>
      <c r="AT3018" s="184"/>
      <c r="AU3018" s="184"/>
      <c r="AX3018" s="184"/>
      <c r="AY3018" s="184"/>
      <c r="BB3018" s="184"/>
      <c r="BC3018" s="184"/>
      <c r="BF3018" s="184"/>
      <c r="BG3018" s="184"/>
      <c r="BJ3018" s="184"/>
      <c r="BK3018" s="184"/>
      <c r="BN3018" s="184"/>
      <c r="BO3018" s="184"/>
      <c r="BR3018" s="184"/>
      <c r="BS3018" s="184"/>
      <c r="BV3018" s="184"/>
      <c r="BW3018" s="184"/>
      <c r="BZ3018" s="184"/>
      <c r="CA3018" s="184"/>
      <c r="CD3018" s="184"/>
      <c r="CE3018" s="184"/>
      <c r="CL3018" s="183"/>
      <c r="CO3018" s="183"/>
      <c r="CP3018" s="183"/>
      <c r="CT3018" s="71"/>
    </row>
    <row r="3019" spans="6:98">
      <c r="F3019" s="183"/>
      <c r="S3019" s="184"/>
      <c r="T3019" s="184"/>
      <c r="U3019" s="184"/>
      <c r="V3019" s="184"/>
      <c r="W3019" s="184"/>
      <c r="X3019" s="184"/>
      <c r="Y3019" s="184"/>
      <c r="Z3019" s="184"/>
      <c r="AA3019" s="184"/>
      <c r="AB3019" s="184"/>
      <c r="AC3019" s="184"/>
      <c r="AD3019" s="184"/>
      <c r="AH3019" s="184"/>
      <c r="AI3019" s="184"/>
      <c r="AL3019" s="184"/>
      <c r="AM3019" s="184"/>
      <c r="AP3019" s="184"/>
      <c r="AQ3019" s="184"/>
      <c r="AT3019" s="184"/>
      <c r="AU3019" s="184"/>
      <c r="AX3019" s="184"/>
      <c r="AY3019" s="184"/>
      <c r="BB3019" s="184"/>
      <c r="BC3019" s="184"/>
      <c r="BF3019" s="184"/>
      <c r="BG3019" s="184"/>
      <c r="BJ3019" s="184"/>
      <c r="BK3019" s="184"/>
      <c r="BN3019" s="184"/>
      <c r="BO3019" s="184"/>
      <c r="BR3019" s="184"/>
      <c r="BS3019" s="184"/>
      <c r="BV3019" s="184"/>
      <c r="BW3019" s="184"/>
      <c r="BZ3019" s="184"/>
      <c r="CA3019" s="184"/>
      <c r="CD3019" s="184"/>
      <c r="CE3019" s="184"/>
      <c r="CL3019" s="183"/>
      <c r="CO3019" s="183"/>
      <c r="CP3019" s="183"/>
      <c r="CT3019" s="71"/>
    </row>
    <row r="3020" spans="6:98">
      <c r="F3020" s="183"/>
      <c r="S3020" s="184"/>
      <c r="T3020" s="184"/>
      <c r="U3020" s="184"/>
      <c r="V3020" s="184"/>
      <c r="W3020" s="184"/>
      <c r="X3020" s="184"/>
      <c r="Y3020" s="184"/>
      <c r="Z3020" s="184"/>
      <c r="AA3020" s="184"/>
      <c r="AB3020" s="184"/>
      <c r="AC3020" s="184"/>
      <c r="AD3020" s="184"/>
      <c r="AH3020" s="184"/>
      <c r="AI3020" s="184"/>
      <c r="AL3020" s="184"/>
      <c r="AM3020" s="184"/>
      <c r="AP3020" s="184"/>
      <c r="AQ3020" s="184"/>
      <c r="AT3020" s="184"/>
      <c r="AU3020" s="184"/>
      <c r="AX3020" s="184"/>
      <c r="AY3020" s="184"/>
      <c r="BB3020" s="184"/>
      <c r="BC3020" s="184"/>
      <c r="BF3020" s="184"/>
      <c r="BG3020" s="184"/>
      <c r="BJ3020" s="184"/>
      <c r="BK3020" s="184"/>
      <c r="BN3020" s="184"/>
      <c r="BO3020" s="184"/>
      <c r="BR3020" s="184"/>
      <c r="BS3020" s="184"/>
      <c r="BV3020" s="184"/>
      <c r="BW3020" s="184"/>
      <c r="BZ3020" s="184"/>
      <c r="CA3020" s="184"/>
      <c r="CD3020" s="184"/>
      <c r="CE3020" s="184"/>
      <c r="CL3020" s="183"/>
      <c r="CO3020" s="183"/>
      <c r="CP3020" s="183"/>
      <c r="CT3020" s="71"/>
    </row>
    <row r="3021" spans="6:98">
      <c r="F3021" s="183"/>
      <c r="S3021" s="184"/>
      <c r="T3021" s="184"/>
      <c r="U3021" s="184"/>
      <c r="V3021" s="184"/>
      <c r="W3021" s="184"/>
      <c r="X3021" s="184"/>
      <c r="Y3021" s="184"/>
      <c r="Z3021" s="184"/>
      <c r="AA3021" s="184"/>
      <c r="AB3021" s="184"/>
      <c r="AC3021" s="184"/>
      <c r="AD3021" s="184"/>
      <c r="AH3021" s="184"/>
      <c r="AI3021" s="184"/>
      <c r="AL3021" s="184"/>
      <c r="AM3021" s="184"/>
      <c r="AP3021" s="184"/>
      <c r="AQ3021" s="184"/>
      <c r="AT3021" s="184"/>
      <c r="AU3021" s="184"/>
      <c r="AX3021" s="184"/>
      <c r="AY3021" s="184"/>
      <c r="BB3021" s="184"/>
      <c r="BC3021" s="184"/>
      <c r="BF3021" s="184"/>
      <c r="BG3021" s="184"/>
      <c r="BJ3021" s="184"/>
      <c r="BK3021" s="184"/>
      <c r="BN3021" s="184"/>
      <c r="BO3021" s="184"/>
      <c r="BR3021" s="184"/>
      <c r="BS3021" s="184"/>
      <c r="BV3021" s="184"/>
      <c r="BW3021" s="184"/>
      <c r="BZ3021" s="184"/>
      <c r="CA3021" s="184"/>
      <c r="CD3021" s="184"/>
      <c r="CE3021" s="184"/>
      <c r="CL3021" s="183"/>
      <c r="CO3021" s="183"/>
      <c r="CP3021" s="183"/>
      <c r="CT3021" s="71"/>
    </row>
    <row r="3022" spans="6:98">
      <c r="F3022" s="183"/>
      <c r="S3022" s="184"/>
      <c r="T3022" s="184"/>
      <c r="U3022" s="184"/>
      <c r="V3022" s="184"/>
      <c r="W3022" s="184"/>
      <c r="X3022" s="184"/>
      <c r="Y3022" s="184"/>
      <c r="Z3022" s="184"/>
      <c r="AA3022" s="184"/>
      <c r="AB3022" s="184"/>
      <c r="AC3022" s="184"/>
      <c r="AD3022" s="184"/>
      <c r="AH3022" s="184"/>
      <c r="AI3022" s="184"/>
      <c r="AL3022" s="184"/>
      <c r="AM3022" s="184"/>
      <c r="AP3022" s="184"/>
      <c r="AQ3022" s="184"/>
      <c r="AT3022" s="184"/>
      <c r="AU3022" s="184"/>
      <c r="AX3022" s="184"/>
      <c r="AY3022" s="184"/>
      <c r="BB3022" s="184"/>
      <c r="BC3022" s="184"/>
      <c r="BF3022" s="184"/>
      <c r="BG3022" s="184"/>
      <c r="BJ3022" s="184"/>
      <c r="BK3022" s="184"/>
      <c r="BN3022" s="184"/>
      <c r="BO3022" s="184"/>
      <c r="BR3022" s="184"/>
      <c r="BS3022" s="184"/>
      <c r="BV3022" s="184"/>
      <c r="BW3022" s="184"/>
      <c r="BZ3022" s="184"/>
      <c r="CA3022" s="184"/>
      <c r="CD3022" s="184"/>
      <c r="CE3022" s="184"/>
      <c r="CL3022" s="183"/>
      <c r="CO3022" s="183"/>
      <c r="CP3022" s="183"/>
      <c r="CT3022" s="71"/>
    </row>
    <row r="3023" spans="6:98">
      <c r="F3023" s="183"/>
      <c r="S3023" s="184"/>
      <c r="T3023" s="184"/>
      <c r="U3023" s="184"/>
      <c r="V3023" s="184"/>
      <c r="W3023" s="184"/>
      <c r="X3023" s="184"/>
      <c r="Y3023" s="184"/>
      <c r="Z3023" s="184"/>
      <c r="AA3023" s="184"/>
      <c r="AB3023" s="184"/>
      <c r="AC3023" s="184"/>
      <c r="AD3023" s="184"/>
      <c r="AH3023" s="184"/>
      <c r="AI3023" s="184"/>
      <c r="AL3023" s="184"/>
      <c r="AM3023" s="184"/>
      <c r="AP3023" s="184"/>
      <c r="AQ3023" s="184"/>
      <c r="AT3023" s="184"/>
      <c r="AU3023" s="184"/>
      <c r="AX3023" s="184"/>
      <c r="AY3023" s="184"/>
      <c r="BB3023" s="184"/>
      <c r="BC3023" s="184"/>
      <c r="BF3023" s="184"/>
      <c r="BG3023" s="184"/>
      <c r="BJ3023" s="184"/>
      <c r="BK3023" s="184"/>
      <c r="BN3023" s="184"/>
      <c r="BO3023" s="184"/>
      <c r="BR3023" s="184"/>
      <c r="BS3023" s="184"/>
      <c r="BV3023" s="184"/>
      <c r="BW3023" s="184"/>
      <c r="BZ3023" s="184"/>
      <c r="CA3023" s="184"/>
      <c r="CD3023" s="184"/>
      <c r="CE3023" s="184"/>
      <c r="CL3023" s="183"/>
      <c r="CO3023" s="183"/>
      <c r="CP3023" s="183"/>
      <c r="CT3023" s="71"/>
    </row>
    <row r="3024" spans="6:98">
      <c r="F3024" s="183"/>
      <c r="S3024" s="184"/>
      <c r="T3024" s="184"/>
      <c r="U3024" s="184"/>
      <c r="V3024" s="184"/>
      <c r="W3024" s="184"/>
      <c r="X3024" s="184"/>
      <c r="Y3024" s="184"/>
      <c r="Z3024" s="184"/>
      <c r="AA3024" s="184"/>
      <c r="AB3024" s="184"/>
      <c r="AC3024" s="184"/>
      <c r="AD3024" s="184"/>
      <c r="AH3024" s="184"/>
      <c r="AI3024" s="184"/>
      <c r="AL3024" s="184"/>
      <c r="AM3024" s="184"/>
      <c r="AP3024" s="184"/>
      <c r="AQ3024" s="184"/>
      <c r="AT3024" s="184"/>
      <c r="AU3024" s="184"/>
      <c r="AX3024" s="184"/>
      <c r="AY3024" s="184"/>
      <c r="BB3024" s="184"/>
      <c r="BC3024" s="184"/>
      <c r="BF3024" s="184"/>
      <c r="BG3024" s="184"/>
      <c r="BJ3024" s="184"/>
      <c r="BK3024" s="184"/>
      <c r="BN3024" s="184"/>
      <c r="BO3024" s="184"/>
      <c r="BR3024" s="184"/>
      <c r="BS3024" s="184"/>
      <c r="BV3024" s="184"/>
      <c r="BW3024" s="184"/>
      <c r="BZ3024" s="184"/>
      <c r="CA3024" s="184"/>
      <c r="CD3024" s="184"/>
      <c r="CE3024" s="184"/>
      <c r="CL3024" s="183"/>
      <c r="CO3024" s="183"/>
      <c r="CP3024" s="183"/>
      <c r="CT3024" s="71"/>
    </row>
    <row r="3025" spans="6:98">
      <c r="F3025" s="183"/>
      <c r="S3025" s="184"/>
      <c r="T3025" s="184"/>
      <c r="U3025" s="184"/>
      <c r="V3025" s="184"/>
      <c r="W3025" s="184"/>
      <c r="X3025" s="184"/>
      <c r="Y3025" s="184"/>
      <c r="Z3025" s="184"/>
      <c r="AA3025" s="184"/>
      <c r="AB3025" s="184"/>
      <c r="AC3025" s="184"/>
      <c r="AD3025" s="184"/>
      <c r="AH3025" s="184"/>
      <c r="AI3025" s="184"/>
      <c r="AL3025" s="184"/>
      <c r="AM3025" s="184"/>
      <c r="AP3025" s="184"/>
      <c r="AQ3025" s="184"/>
      <c r="AT3025" s="184"/>
      <c r="AU3025" s="184"/>
      <c r="AX3025" s="184"/>
      <c r="AY3025" s="184"/>
      <c r="BB3025" s="184"/>
      <c r="BC3025" s="184"/>
      <c r="BF3025" s="184"/>
      <c r="BG3025" s="184"/>
      <c r="BJ3025" s="184"/>
      <c r="BK3025" s="184"/>
      <c r="BN3025" s="184"/>
      <c r="BO3025" s="184"/>
      <c r="BR3025" s="184"/>
      <c r="BS3025" s="184"/>
      <c r="BV3025" s="184"/>
      <c r="BW3025" s="184"/>
      <c r="BZ3025" s="184"/>
      <c r="CA3025" s="184"/>
      <c r="CD3025" s="184"/>
      <c r="CE3025" s="184"/>
      <c r="CL3025" s="183"/>
      <c r="CO3025" s="183"/>
      <c r="CP3025" s="183"/>
      <c r="CT3025" s="71"/>
    </row>
    <row r="3026" spans="6:98">
      <c r="F3026" s="183"/>
      <c r="S3026" s="184"/>
      <c r="T3026" s="184"/>
      <c r="U3026" s="184"/>
      <c r="V3026" s="184"/>
      <c r="W3026" s="184"/>
      <c r="X3026" s="184"/>
      <c r="Y3026" s="184"/>
      <c r="Z3026" s="184"/>
      <c r="AA3026" s="184"/>
      <c r="AB3026" s="184"/>
      <c r="AC3026" s="184"/>
      <c r="AD3026" s="184"/>
      <c r="AH3026" s="184"/>
      <c r="AI3026" s="184"/>
      <c r="AL3026" s="184"/>
      <c r="AM3026" s="184"/>
      <c r="AP3026" s="184"/>
      <c r="AQ3026" s="184"/>
      <c r="AT3026" s="184"/>
      <c r="AU3026" s="184"/>
      <c r="AX3026" s="184"/>
      <c r="AY3026" s="184"/>
      <c r="BB3026" s="184"/>
      <c r="BC3026" s="184"/>
      <c r="BF3026" s="184"/>
      <c r="BG3026" s="184"/>
      <c r="BJ3026" s="184"/>
      <c r="BK3026" s="184"/>
      <c r="BN3026" s="184"/>
      <c r="BO3026" s="184"/>
      <c r="BR3026" s="184"/>
      <c r="BS3026" s="184"/>
      <c r="BV3026" s="184"/>
      <c r="BW3026" s="184"/>
      <c r="BZ3026" s="184"/>
      <c r="CA3026" s="184"/>
      <c r="CD3026" s="184"/>
      <c r="CE3026" s="184"/>
      <c r="CL3026" s="183"/>
      <c r="CO3026" s="183"/>
      <c r="CP3026" s="183"/>
      <c r="CT3026" s="71"/>
    </row>
    <row r="3027" spans="6:98">
      <c r="F3027" s="183"/>
      <c r="S3027" s="184"/>
      <c r="T3027" s="184"/>
      <c r="U3027" s="184"/>
      <c r="V3027" s="184"/>
      <c r="W3027" s="184"/>
      <c r="X3027" s="184"/>
      <c r="Y3027" s="184"/>
      <c r="Z3027" s="184"/>
      <c r="AA3027" s="184"/>
      <c r="AB3027" s="184"/>
      <c r="AC3027" s="184"/>
      <c r="AD3027" s="184"/>
      <c r="AH3027" s="184"/>
      <c r="AI3027" s="184"/>
      <c r="AL3027" s="184"/>
      <c r="AM3027" s="184"/>
      <c r="AP3027" s="184"/>
      <c r="AQ3027" s="184"/>
      <c r="AT3027" s="184"/>
      <c r="AU3027" s="184"/>
      <c r="AX3027" s="184"/>
      <c r="AY3027" s="184"/>
      <c r="BB3027" s="184"/>
      <c r="BC3027" s="184"/>
      <c r="BF3027" s="184"/>
      <c r="BG3027" s="184"/>
      <c r="BJ3027" s="184"/>
      <c r="BK3027" s="184"/>
      <c r="BN3027" s="184"/>
      <c r="BO3027" s="184"/>
      <c r="BR3027" s="184"/>
      <c r="BS3027" s="184"/>
      <c r="BV3027" s="184"/>
      <c r="BW3027" s="184"/>
      <c r="BZ3027" s="184"/>
      <c r="CA3027" s="184"/>
      <c r="CD3027" s="184"/>
      <c r="CE3027" s="184"/>
      <c r="CL3027" s="183"/>
      <c r="CO3027" s="183"/>
      <c r="CP3027" s="183"/>
      <c r="CT3027" s="71"/>
    </row>
    <row r="3028" spans="6:98">
      <c r="F3028" s="183"/>
      <c r="S3028" s="184"/>
      <c r="T3028" s="184"/>
      <c r="U3028" s="184"/>
      <c r="V3028" s="184"/>
      <c r="W3028" s="184"/>
      <c r="X3028" s="184"/>
      <c r="Y3028" s="184"/>
      <c r="Z3028" s="184"/>
      <c r="AA3028" s="184"/>
      <c r="AB3028" s="184"/>
      <c r="AC3028" s="184"/>
      <c r="AD3028" s="184"/>
      <c r="AH3028" s="184"/>
      <c r="AI3028" s="184"/>
      <c r="AL3028" s="184"/>
      <c r="AM3028" s="184"/>
      <c r="AP3028" s="184"/>
      <c r="AQ3028" s="184"/>
      <c r="AT3028" s="184"/>
      <c r="AU3028" s="184"/>
      <c r="AX3028" s="184"/>
      <c r="AY3028" s="184"/>
      <c r="BB3028" s="184"/>
      <c r="BC3028" s="184"/>
      <c r="BF3028" s="184"/>
      <c r="BG3028" s="184"/>
      <c r="BJ3028" s="184"/>
      <c r="BK3028" s="184"/>
      <c r="BN3028" s="184"/>
      <c r="BO3028" s="184"/>
      <c r="BR3028" s="184"/>
      <c r="BS3028" s="184"/>
      <c r="BV3028" s="184"/>
      <c r="BW3028" s="184"/>
      <c r="BZ3028" s="184"/>
      <c r="CA3028" s="184"/>
      <c r="CD3028" s="184"/>
      <c r="CE3028" s="184"/>
      <c r="CL3028" s="183"/>
      <c r="CO3028" s="183"/>
      <c r="CP3028" s="183"/>
      <c r="CT3028" s="71"/>
    </row>
    <row r="3029" spans="6:98">
      <c r="F3029" s="183"/>
      <c r="S3029" s="184"/>
      <c r="T3029" s="184"/>
      <c r="U3029" s="184"/>
      <c r="V3029" s="184"/>
      <c r="W3029" s="184"/>
      <c r="X3029" s="184"/>
      <c r="Y3029" s="184"/>
      <c r="Z3029" s="184"/>
      <c r="AA3029" s="184"/>
      <c r="AB3029" s="184"/>
      <c r="AC3029" s="184"/>
      <c r="AD3029" s="184"/>
      <c r="AH3029" s="184"/>
      <c r="AI3029" s="184"/>
      <c r="AL3029" s="184"/>
      <c r="AM3029" s="184"/>
      <c r="AP3029" s="184"/>
      <c r="AQ3029" s="184"/>
      <c r="AT3029" s="184"/>
      <c r="AU3029" s="184"/>
      <c r="AX3029" s="184"/>
      <c r="AY3029" s="184"/>
      <c r="BB3029" s="184"/>
      <c r="BC3029" s="184"/>
      <c r="BF3029" s="184"/>
      <c r="BG3029" s="184"/>
      <c r="BJ3029" s="184"/>
      <c r="BK3029" s="184"/>
      <c r="BN3029" s="184"/>
      <c r="BO3029" s="184"/>
      <c r="BR3029" s="184"/>
      <c r="BS3029" s="184"/>
      <c r="BV3029" s="184"/>
      <c r="BW3029" s="184"/>
      <c r="BZ3029" s="184"/>
      <c r="CA3029" s="184"/>
      <c r="CD3029" s="184"/>
      <c r="CE3029" s="184"/>
      <c r="CL3029" s="183"/>
      <c r="CO3029" s="183"/>
      <c r="CP3029" s="183"/>
      <c r="CT3029" s="71"/>
    </row>
    <row r="3030" spans="6:98">
      <c r="F3030" s="183"/>
      <c r="S3030" s="184"/>
      <c r="T3030" s="184"/>
      <c r="U3030" s="184"/>
      <c r="V3030" s="184"/>
      <c r="W3030" s="184"/>
      <c r="X3030" s="184"/>
      <c r="Y3030" s="184"/>
      <c r="Z3030" s="184"/>
      <c r="AA3030" s="184"/>
      <c r="AB3030" s="184"/>
      <c r="AC3030" s="184"/>
      <c r="AD3030" s="184"/>
      <c r="AH3030" s="184"/>
      <c r="AI3030" s="184"/>
      <c r="AL3030" s="184"/>
      <c r="AM3030" s="184"/>
      <c r="AP3030" s="184"/>
      <c r="AQ3030" s="184"/>
      <c r="AT3030" s="184"/>
      <c r="AU3030" s="184"/>
      <c r="AX3030" s="184"/>
      <c r="AY3030" s="184"/>
      <c r="BB3030" s="184"/>
      <c r="BC3030" s="184"/>
      <c r="BF3030" s="184"/>
      <c r="BG3030" s="184"/>
      <c r="BJ3030" s="184"/>
      <c r="BK3030" s="184"/>
      <c r="BN3030" s="184"/>
      <c r="BO3030" s="184"/>
      <c r="BR3030" s="184"/>
      <c r="BS3030" s="184"/>
      <c r="BV3030" s="184"/>
      <c r="BW3030" s="184"/>
      <c r="BZ3030" s="184"/>
      <c r="CA3030" s="184"/>
      <c r="CD3030" s="184"/>
      <c r="CE3030" s="184"/>
      <c r="CL3030" s="183"/>
      <c r="CO3030" s="183"/>
      <c r="CP3030" s="183"/>
      <c r="CT3030" s="71"/>
    </row>
    <row r="3031" spans="6:98">
      <c r="F3031" s="183"/>
      <c r="S3031" s="184"/>
      <c r="T3031" s="184"/>
      <c r="U3031" s="184"/>
      <c r="V3031" s="184"/>
      <c r="W3031" s="184"/>
      <c r="X3031" s="184"/>
      <c r="Y3031" s="184"/>
      <c r="Z3031" s="184"/>
      <c r="AA3031" s="184"/>
      <c r="AB3031" s="184"/>
      <c r="AC3031" s="184"/>
      <c r="AD3031" s="184"/>
      <c r="AH3031" s="184"/>
      <c r="AI3031" s="184"/>
      <c r="AL3031" s="184"/>
      <c r="AM3031" s="184"/>
      <c r="AP3031" s="184"/>
      <c r="AQ3031" s="184"/>
      <c r="AT3031" s="184"/>
      <c r="AU3031" s="184"/>
      <c r="AX3031" s="184"/>
      <c r="AY3031" s="184"/>
      <c r="BB3031" s="184"/>
      <c r="BC3031" s="184"/>
      <c r="BF3031" s="184"/>
      <c r="BG3031" s="184"/>
      <c r="BJ3031" s="184"/>
      <c r="BK3031" s="184"/>
      <c r="BN3031" s="184"/>
      <c r="BO3031" s="184"/>
      <c r="BR3031" s="184"/>
      <c r="BS3031" s="184"/>
      <c r="BV3031" s="184"/>
      <c r="BW3031" s="184"/>
      <c r="BZ3031" s="184"/>
      <c r="CA3031" s="184"/>
      <c r="CD3031" s="184"/>
      <c r="CE3031" s="184"/>
      <c r="CL3031" s="183"/>
      <c r="CO3031" s="183"/>
      <c r="CP3031" s="183"/>
      <c r="CT3031" s="71"/>
    </row>
    <row r="3032" spans="6:98">
      <c r="F3032" s="183"/>
      <c r="S3032" s="184"/>
      <c r="T3032" s="184"/>
      <c r="U3032" s="184"/>
      <c r="V3032" s="184"/>
      <c r="W3032" s="184"/>
      <c r="X3032" s="184"/>
      <c r="Y3032" s="184"/>
      <c r="Z3032" s="184"/>
      <c r="AA3032" s="184"/>
      <c r="AB3032" s="184"/>
      <c r="AC3032" s="184"/>
      <c r="AD3032" s="184"/>
      <c r="AH3032" s="184"/>
      <c r="AI3032" s="184"/>
      <c r="AL3032" s="184"/>
      <c r="AM3032" s="184"/>
      <c r="AP3032" s="184"/>
      <c r="AQ3032" s="184"/>
      <c r="AT3032" s="184"/>
      <c r="AU3032" s="184"/>
      <c r="AX3032" s="184"/>
      <c r="AY3032" s="184"/>
      <c r="BB3032" s="184"/>
      <c r="BC3032" s="184"/>
      <c r="BF3032" s="184"/>
      <c r="BG3032" s="184"/>
      <c r="BJ3032" s="184"/>
      <c r="BK3032" s="184"/>
      <c r="BN3032" s="184"/>
      <c r="BO3032" s="184"/>
      <c r="BR3032" s="184"/>
      <c r="BS3032" s="184"/>
      <c r="BV3032" s="184"/>
      <c r="BW3032" s="184"/>
      <c r="BZ3032" s="184"/>
      <c r="CA3032" s="184"/>
      <c r="CD3032" s="184"/>
      <c r="CE3032" s="184"/>
      <c r="CL3032" s="183"/>
      <c r="CO3032" s="183"/>
      <c r="CP3032" s="183"/>
      <c r="CT3032" s="71"/>
    </row>
    <row r="3033" spans="6:98">
      <c r="F3033" s="183"/>
      <c r="S3033" s="184"/>
      <c r="T3033" s="184"/>
      <c r="U3033" s="184"/>
      <c r="V3033" s="184"/>
      <c r="W3033" s="184"/>
      <c r="X3033" s="184"/>
      <c r="Y3033" s="184"/>
      <c r="Z3033" s="184"/>
      <c r="AA3033" s="184"/>
      <c r="AB3033" s="184"/>
      <c r="AC3033" s="184"/>
      <c r="AD3033" s="184"/>
      <c r="AH3033" s="184"/>
      <c r="AI3033" s="184"/>
      <c r="AL3033" s="184"/>
      <c r="AM3033" s="184"/>
      <c r="AP3033" s="184"/>
      <c r="AQ3033" s="184"/>
      <c r="AT3033" s="184"/>
      <c r="AU3033" s="184"/>
      <c r="AX3033" s="184"/>
      <c r="AY3033" s="184"/>
      <c r="BB3033" s="184"/>
      <c r="BC3033" s="184"/>
      <c r="BF3033" s="184"/>
      <c r="BG3033" s="184"/>
      <c r="BJ3033" s="184"/>
      <c r="BK3033" s="184"/>
      <c r="BN3033" s="184"/>
      <c r="BO3033" s="184"/>
      <c r="BR3033" s="184"/>
      <c r="BS3033" s="184"/>
      <c r="BV3033" s="184"/>
      <c r="BW3033" s="184"/>
      <c r="BZ3033" s="184"/>
      <c r="CA3033" s="184"/>
      <c r="CD3033" s="184"/>
      <c r="CE3033" s="184"/>
      <c r="CL3033" s="183"/>
      <c r="CO3033" s="183"/>
      <c r="CP3033" s="183"/>
      <c r="CT3033" s="71"/>
    </row>
    <row r="3034" spans="6:98">
      <c r="F3034" s="183"/>
      <c r="S3034" s="184"/>
      <c r="T3034" s="184"/>
      <c r="U3034" s="184"/>
      <c r="V3034" s="184"/>
      <c r="W3034" s="184"/>
      <c r="X3034" s="184"/>
      <c r="Y3034" s="184"/>
      <c r="Z3034" s="184"/>
      <c r="AA3034" s="184"/>
      <c r="AB3034" s="184"/>
      <c r="AC3034" s="184"/>
      <c r="AD3034" s="184"/>
      <c r="AH3034" s="184"/>
      <c r="AI3034" s="184"/>
      <c r="AL3034" s="184"/>
      <c r="AM3034" s="184"/>
      <c r="AP3034" s="184"/>
      <c r="AQ3034" s="184"/>
      <c r="AT3034" s="184"/>
      <c r="AU3034" s="184"/>
      <c r="AX3034" s="184"/>
      <c r="AY3034" s="184"/>
      <c r="BB3034" s="184"/>
      <c r="BC3034" s="184"/>
      <c r="BF3034" s="184"/>
      <c r="BG3034" s="184"/>
      <c r="BJ3034" s="184"/>
      <c r="BK3034" s="184"/>
      <c r="BN3034" s="184"/>
      <c r="BO3034" s="184"/>
      <c r="BR3034" s="184"/>
      <c r="BS3034" s="184"/>
      <c r="BV3034" s="184"/>
      <c r="BW3034" s="184"/>
      <c r="BZ3034" s="184"/>
      <c r="CA3034" s="184"/>
      <c r="CD3034" s="184"/>
      <c r="CE3034" s="184"/>
      <c r="CL3034" s="183"/>
      <c r="CO3034" s="183"/>
      <c r="CP3034" s="183"/>
      <c r="CT3034" s="71"/>
    </row>
    <row r="3035" spans="6:98">
      <c r="F3035" s="183"/>
      <c r="S3035" s="184"/>
      <c r="T3035" s="184"/>
      <c r="U3035" s="184"/>
      <c r="V3035" s="184"/>
      <c r="W3035" s="184"/>
      <c r="X3035" s="184"/>
      <c r="Y3035" s="184"/>
      <c r="Z3035" s="184"/>
      <c r="AA3035" s="184"/>
      <c r="AB3035" s="184"/>
      <c r="AC3035" s="184"/>
      <c r="AD3035" s="184"/>
      <c r="AH3035" s="184"/>
      <c r="AI3035" s="184"/>
      <c r="AL3035" s="184"/>
      <c r="AM3035" s="184"/>
      <c r="AP3035" s="184"/>
      <c r="AQ3035" s="184"/>
      <c r="AT3035" s="184"/>
      <c r="AU3035" s="184"/>
      <c r="AX3035" s="184"/>
      <c r="AY3035" s="184"/>
      <c r="BB3035" s="184"/>
      <c r="BC3035" s="184"/>
      <c r="BF3035" s="184"/>
      <c r="BG3035" s="184"/>
      <c r="BJ3035" s="184"/>
      <c r="BK3035" s="184"/>
      <c r="BN3035" s="184"/>
      <c r="BO3035" s="184"/>
      <c r="BR3035" s="184"/>
      <c r="BS3035" s="184"/>
      <c r="BV3035" s="184"/>
      <c r="BW3035" s="184"/>
      <c r="BZ3035" s="184"/>
      <c r="CA3035" s="184"/>
      <c r="CD3035" s="184"/>
      <c r="CE3035" s="184"/>
      <c r="CL3035" s="183"/>
      <c r="CO3035" s="183"/>
      <c r="CP3035" s="183"/>
      <c r="CT3035" s="71"/>
    </row>
    <row r="3036" spans="6:98">
      <c r="F3036" s="183"/>
      <c r="S3036" s="184"/>
      <c r="T3036" s="184"/>
      <c r="U3036" s="184"/>
      <c r="V3036" s="184"/>
      <c r="W3036" s="184"/>
      <c r="X3036" s="184"/>
      <c r="Y3036" s="184"/>
      <c r="Z3036" s="184"/>
      <c r="AA3036" s="184"/>
      <c r="AB3036" s="184"/>
      <c r="AC3036" s="184"/>
      <c r="AD3036" s="184"/>
      <c r="AH3036" s="184"/>
      <c r="AI3036" s="184"/>
      <c r="AL3036" s="184"/>
      <c r="AM3036" s="184"/>
      <c r="AP3036" s="184"/>
      <c r="AQ3036" s="184"/>
      <c r="AT3036" s="184"/>
      <c r="AU3036" s="184"/>
      <c r="AX3036" s="184"/>
      <c r="AY3036" s="184"/>
      <c r="BB3036" s="184"/>
      <c r="BC3036" s="184"/>
      <c r="BF3036" s="184"/>
      <c r="BG3036" s="184"/>
      <c r="BJ3036" s="184"/>
      <c r="BK3036" s="184"/>
      <c r="BN3036" s="184"/>
      <c r="BO3036" s="184"/>
      <c r="BR3036" s="184"/>
      <c r="BS3036" s="184"/>
      <c r="BV3036" s="184"/>
      <c r="BW3036" s="184"/>
      <c r="BZ3036" s="184"/>
      <c r="CA3036" s="184"/>
      <c r="CD3036" s="184"/>
      <c r="CE3036" s="184"/>
      <c r="CL3036" s="183"/>
      <c r="CO3036" s="183"/>
      <c r="CP3036" s="183"/>
      <c r="CT3036" s="71"/>
    </row>
    <row r="3037" spans="6:98">
      <c r="F3037" s="183"/>
      <c r="S3037" s="184"/>
      <c r="T3037" s="184"/>
      <c r="U3037" s="184"/>
      <c r="V3037" s="184"/>
      <c r="W3037" s="184"/>
      <c r="X3037" s="184"/>
      <c r="Y3037" s="184"/>
      <c r="Z3037" s="184"/>
      <c r="AA3037" s="184"/>
      <c r="AB3037" s="184"/>
      <c r="AC3037" s="184"/>
      <c r="AD3037" s="184"/>
      <c r="AH3037" s="184"/>
      <c r="AI3037" s="184"/>
      <c r="AL3037" s="184"/>
      <c r="AM3037" s="184"/>
      <c r="AP3037" s="184"/>
      <c r="AQ3037" s="184"/>
      <c r="AT3037" s="184"/>
      <c r="AU3037" s="184"/>
      <c r="AX3037" s="184"/>
      <c r="AY3037" s="184"/>
      <c r="BB3037" s="184"/>
      <c r="BC3037" s="184"/>
      <c r="BF3037" s="184"/>
      <c r="BG3037" s="184"/>
      <c r="BJ3037" s="184"/>
      <c r="BK3037" s="184"/>
      <c r="BN3037" s="184"/>
      <c r="BO3037" s="184"/>
      <c r="BR3037" s="184"/>
      <c r="BS3037" s="184"/>
      <c r="BV3037" s="184"/>
      <c r="BW3037" s="184"/>
      <c r="BZ3037" s="184"/>
      <c r="CA3037" s="184"/>
      <c r="CD3037" s="184"/>
      <c r="CE3037" s="184"/>
      <c r="CL3037" s="183"/>
      <c r="CO3037" s="183"/>
      <c r="CP3037" s="183"/>
      <c r="CT3037" s="71"/>
    </row>
    <row r="3038" spans="6:98">
      <c r="F3038" s="183"/>
      <c r="S3038" s="184"/>
      <c r="T3038" s="184"/>
      <c r="U3038" s="184"/>
      <c r="V3038" s="184"/>
      <c r="W3038" s="184"/>
      <c r="X3038" s="184"/>
      <c r="Y3038" s="184"/>
      <c r="Z3038" s="184"/>
      <c r="AA3038" s="184"/>
      <c r="AB3038" s="184"/>
      <c r="AC3038" s="184"/>
      <c r="AD3038" s="184"/>
      <c r="AH3038" s="184"/>
      <c r="AI3038" s="184"/>
      <c r="AL3038" s="184"/>
      <c r="AM3038" s="184"/>
      <c r="AP3038" s="184"/>
      <c r="AQ3038" s="184"/>
      <c r="AT3038" s="184"/>
      <c r="AU3038" s="184"/>
      <c r="AX3038" s="184"/>
      <c r="AY3038" s="184"/>
      <c r="BB3038" s="184"/>
      <c r="BC3038" s="184"/>
      <c r="BF3038" s="184"/>
      <c r="BG3038" s="184"/>
      <c r="BJ3038" s="184"/>
      <c r="BK3038" s="184"/>
      <c r="BN3038" s="184"/>
      <c r="BO3038" s="184"/>
      <c r="BR3038" s="184"/>
      <c r="BS3038" s="184"/>
      <c r="BV3038" s="184"/>
      <c r="BW3038" s="184"/>
      <c r="BZ3038" s="184"/>
      <c r="CA3038" s="184"/>
      <c r="CD3038" s="184"/>
      <c r="CE3038" s="184"/>
      <c r="CL3038" s="183"/>
      <c r="CO3038" s="183"/>
      <c r="CP3038" s="183"/>
      <c r="CT3038" s="71"/>
    </row>
    <row r="3039" spans="6:98">
      <c r="F3039" s="183"/>
      <c r="S3039" s="184"/>
      <c r="T3039" s="184"/>
      <c r="U3039" s="184"/>
      <c r="V3039" s="184"/>
      <c r="W3039" s="184"/>
      <c r="X3039" s="184"/>
      <c r="Y3039" s="184"/>
      <c r="Z3039" s="184"/>
      <c r="AA3039" s="184"/>
      <c r="AB3039" s="184"/>
      <c r="AC3039" s="184"/>
      <c r="AD3039" s="184"/>
      <c r="AH3039" s="184"/>
      <c r="AI3039" s="184"/>
      <c r="AL3039" s="184"/>
      <c r="AM3039" s="184"/>
      <c r="AP3039" s="184"/>
      <c r="AQ3039" s="184"/>
      <c r="AT3039" s="184"/>
      <c r="AU3039" s="184"/>
      <c r="AX3039" s="184"/>
      <c r="AY3039" s="184"/>
      <c r="BB3039" s="184"/>
      <c r="BC3039" s="184"/>
      <c r="BF3039" s="184"/>
      <c r="BG3039" s="184"/>
      <c r="BJ3039" s="184"/>
      <c r="BK3039" s="184"/>
      <c r="BN3039" s="184"/>
      <c r="BO3039" s="184"/>
      <c r="BR3039" s="184"/>
      <c r="BS3039" s="184"/>
      <c r="BV3039" s="184"/>
      <c r="BW3039" s="184"/>
      <c r="BZ3039" s="184"/>
      <c r="CA3039" s="184"/>
      <c r="CD3039" s="184"/>
      <c r="CE3039" s="184"/>
      <c r="CL3039" s="183"/>
      <c r="CO3039" s="183"/>
      <c r="CP3039" s="183"/>
      <c r="CT3039" s="71"/>
    </row>
    <row r="3040" spans="6:98">
      <c r="F3040" s="183"/>
      <c r="S3040" s="184"/>
      <c r="T3040" s="184"/>
      <c r="U3040" s="184"/>
      <c r="V3040" s="184"/>
      <c r="W3040" s="184"/>
      <c r="X3040" s="184"/>
      <c r="Y3040" s="184"/>
      <c r="Z3040" s="184"/>
      <c r="AA3040" s="184"/>
      <c r="AB3040" s="184"/>
      <c r="AC3040" s="184"/>
      <c r="AD3040" s="184"/>
      <c r="AH3040" s="184"/>
      <c r="AI3040" s="184"/>
      <c r="AL3040" s="184"/>
      <c r="AM3040" s="184"/>
      <c r="AP3040" s="184"/>
      <c r="AQ3040" s="184"/>
      <c r="AT3040" s="184"/>
      <c r="AU3040" s="184"/>
      <c r="AX3040" s="184"/>
      <c r="AY3040" s="184"/>
      <c r="BB3040" s="184"/>
      <c r="BC3040" s="184"/>
      <c r="BF3040" s="184"/>
      <c r="BG3040" s="184"/>
      <c r="BJ3040" s="184"/>
      <c r="BK3040" s="184"/>
      <c r="BN3040" s="184"/>
      <c r="BO3040" s="184"/>
      <c r="BR3040" s="184"/>
      <c r="BS3040" s="184"/>
      <c r="BV3040" s="184"/>
      <c r="BW3040" s="184"/>
      <c r="BZ3040" s="184"/>
      <c r="CA3040" s="184"/>
      <c r="CD3040" s="184"/>
      <c r="CE3040" s="184"/>
      <c r="CL3040" s="183"/>
      <c r="CO3040" s="183"/>
      <c r="CP3040" s="183"/>
      <c r="CT3040" s="71"/>
    </row>
    <row r="3041" spans="6:98">
      <c r="F3041" s="183"/>
      <c r="S3041" s="184"/>
      <c r="T3041" s="184"/>
      <c r="U3041" s="184"/>
      <c r="V3041" s="184"/>
      <c r="W3041" s="184"/>
      <c r="X3041" s="184"/>
      <c r="Y3041" s="184"/>
      <c r="Z3041" s="184"/>
      <c r="AA3041" s="184"/>
      <c r="AB3041" s="184"/>
      <c r="AC3041" s="184"/>
      <c r="AD3041" s="184"/>
      <c r="AH3041" s="184"/>
      <c r="AI3041" s="184"/>
      <c r="AL3041" s="184"/>
      <c r="AM3041" s="184"/>
      <c r="AP3041" s="184"/>
      <c r="AQ3041" s="184"/>
      <c r="AT3041" s="184"/>
      <c r="AU3041" s="184"/>
      <c r="AX3041" s="184"/>
      <c r="AY3041" s="184"/>
      <c r="BB3041" s="184"/>
      <c r="BC3041" s="184"/>
      <c r="BF3041" s="184"/>
      <c r="BG3041" s="184"/>
      <c r="BJ3041" s="184"/>
      <c r="BK3041" s="184"/>
      <c r="BN3041" s="184"/>
      <c r="BO3041" s="184"/>
      <c r="BR3041" s="184"/>
      <c r="BS3041" s="184"/>
      <c r="BV3041" s="184"/>
      <c r="BW3041" s="184"/>
      <c r="BZ3041" s="184"/>
      <c r="CA3041" s="184"/>
      <c r="CD3041" s="184"/>
      <c r="CE3041" s="184"/>
      <c r="CL3041" s="183"/>
      <c r="CO3041" s="183"/>
      <c r="CP3041" s="183"/>
      <c r="CT3041" s="71"/>
    </row>
    <row r="3042" spans="6:98">
      <c r="F3042" s="183"/>
      <c r="S3042" s="184"/>
      <c r="T3042" s="184"/>
      <c r="U3042" s="184"/>
      <c r="V3042" s="184"/>
      <c r="W3042" s="184"/>
      <c r="X3042" s="184"/>
      <c r="Y3042" s="184"/>
      <c r="Z3042" s="184"/>
      <c r="AA3042" s="184"/>
      <c r="AB3042" s="184"/>
      <c r="AC3042" s="184"/>
      <c r="AD3042" s="184"/>
      <c r="AH3042" s="184"/>
      <c r="AI3042" s="184"/>
      <c r="AL3042" s="184"/>
      <c r="AM3042" s="184"/>
      <c r="AP3042" s="184"/>
      <c r="AQ3042" s="184"/>
      <c r="AT3042" s="184"/>
      <c r="AU3042" s="184"/>
      <c r="AX3042" s="184"/>
      <c r="AY3042" s="184"/>
      <c r="BB3042" s="184"/>
      <c r="BC3042" s="184"/>
      <c r="BF3042" s="184"/>
      <c r="BG3042" s="184"/>
      <c r="BJ3042" s="184"/>
      <c r="BK3042" s="184"/>
      <c r="BN3042" s="184"/>
      <c r="BO3042" s="184"/>
      <c r="BR3042" s="184"/>
      <c r="BS3042" s="184"/>
      <c r="BV3042" s="184"/>
      <c r="BW3042" s="184"/>
      <c r="BZ3042" s="184"/>
      <c r="CA3042" s="184"/>
      <c r="CD3042" s="184"/>
      <c r="CE3042" s="184"/>
      <c r="CL3042" s="183"/>
      <c r="CO3042" s="183"/>
      <c r="CP3042" s="183"/>
      <c r="CT3042" s="71"/>
    </row>
    <row r="3043" spans="6:98">
      <c r="F3043" s="183"/>
      <c r="S3043" s="184"/>
      <c r="T3043" s="184"/>
      <c r="U3043" s="184"/>
      <c r="V3043" s="184"/>
      <c r="W3043" s="184"/>
      <c r="X3043" s="184"/>
      <c r="Y3043" s="184"/>
      <c r="Z3043" s="184"/>
      <c r="AA3043" s="184"/>
      <c r="AB3043" s="184"/>
      <c r="AC3043" s="184"/>
      <c r="AD3043" s="184"/>
      <c r="AH3043" s="184"/>
      <c r="AI3043" s="184"/>
      <c r="AL3043" s="184"/>
      <c r="AM3043" s="184"/>
      <c r="AP3043" s="184"/>
      <c r="AQ3043" s="184"/>
      <c r="AT3043" s="184"/>
      <c r="AU3043" s="184"/>
      <c r="AX3043" s="184"/>
      <c r="AY3043" s="184"/>
      <c r="BB3043" s="184"/>
      <c r="BC3043" s="184"/>
      <c r="BF3043" s="184"/>
      <c r="BG3043" s="184"/>
      <c r="BJ3043" s="184"/>
      <c r="BK3043" s="184"/>
      <c r="BN3043" s="184"/>
      <c r="BO3043" s="184"/>
      <c r="BR3043" s="184"/>
      <c r="BS3043" s="184"/>
      <c r="BV3043" s="184"/>
      <c r="BW3043" s="184"/>
      <c r="BZ3043" s="184"/>
      <c r="CA3043" s="184"/>
      <c r="CD3043" s="184"/>
      <c r="CE3043" s="184"/>
      <c r="CL3043" s="183"/>
      <c r="CO3043" s="183"/>
      <c r="CP3043" s="183"/>
      <c r="CT3043" s="71"/>
    </row>
    <row r="3044" spans="6:98">
      <c r="F3044" s="183"/>
      <c r="S3044" s="184"/>
      <c r="T3044" s="184"/>
      <c r="U3044" s="184"/>
      <c r="V3044" s="184"/>
      <c r="W3044" s="184"/>
      <c r="X3044" s="184"/>
      <c r="Y3044" s="184"/>
      <c r="Z3044" s="184"/>
      <c r="AA3044" s="184"/>
      <c r="AB3044" s="184"/>
      <c r="AC3044" s="184"/>
      <c r="AD3044" s="184"/>
      <c r="AH3044" s="184"/>
      <c r="AI3044" s="184"/>
      <c r="AL3044" s="184"/>
      <c r="AM3044" s="184"/>
      <c r="AP3044" s="184"/>
      <c r="AQ3044" s="184"/>
      <c r="AT3044" s="184"/>
      <c r="AU3044" s="184"/>
      <c r="AX3044" s="184"/>
      <c r="AY3044" s="184"/>
      <c r="BB3044" s="184"/>
      <c r="BC3044" s="184"/>
      <c r="BF3044" s="184"/>
      <c r="BG3044" s="184"/>
      <c r="BJ3044" s="184"/>
      <c r="BK3044" s="184"/>
      <c r="BN3044" s="184"/>
      <c r="BO3044" s="184"/>
      <c r="BR3044" s="184"/>
      <c r="BS3044" s="184"/>
      <c r="BV3044" s="184"/>
      <c r="BW3044" s="184"/>
      <c r="BZ3044" s="184"/>
      <c r="CA3044" s="184"/>
      <c r="CD3044" s="184"/>
      <c r="CE3044" s="184"/>
      <c r="CL3044" s="183"/>
      <c r="CO3044" s="183"/>
      <c r="CP3044" s="183"/>
      <c r="CT3044" s="71"/>
    </row>
    <row r="3045" spans="6:98">
      <c r="F3045" s="183"/>
      <c r="S3045" s="184"/>
      <c r="T3045" s="184"/>
      <c r="U3045" s="184"/>
      <c r="V3045" s="184"/>
      <c r="W3045" s="184"/>
      <c r="X3045" s="184"/>
      <c r="Y3045" s="184"/>
      <c r="Z3045" s="184"/>
      <c r="AA3045" s="184"/>
      <c r="AB3045" s="184"/>
      <c r="AC3045" s="184"/>
      <c r="AD3045" s="184"/>
      <c r="AH3045" s="184"/>
      <c r="AI3045" s="184"/>
      <c r="AL3045" s="184"/>
      <c r="AM3045" s="184"/>
      <c r="AP3045" s="184"/>
      <c r="AQ3045" s="184"/>
      <c r="AT3045" s="184"/>
      <c r="AU3045" s="184"/>
      <c r="AX3045" s="184"/>
      <c r="AY3045" s="184"/>
      <c r="BB3045" s="184"/>
      <c r="BC3045" s="184"/>
      <c r="BF3045" s="184"/>
      <c r="BG3045" s="184"/>
      <c r="BJ3045" s="184"/>
      <c r="BK3045" s="184"/>
      <c r="BN3045" s="184"/>
      <c r="BO3045" s="184"/>
      <c r="BR3045" s="184"/>
      <c r="BS3045" s="184"/>
      <c r="BV3045" s="184"/>
      <c r="BW3045" s="184"/>
      <c r="BZ3045" s="184"/>
      <c r="CA3045" s="184"/>
      <c r="CD3045" s="184"/>
      <c r="CE3045" s="184"/>
      <c r="CL3045" s="183"/>
      <c r="CO3045" s="183"/>
      <c r="CP3045" s="183"/>
      <c r="CT3045" s="71"/>
    </row>
    <row r="3046" spans="6:98">
      <c r="F3046" s="183"/>
      <c r="S3046" s="184"/>
      <c r="T3046" s="184"/>
      <c r="U3046" s="184"/>
      <c r="V3046" s="184"/>
      <c r="W3046" s="184"/>
      <c r="X3046" s="184"/>
      <c r="Y3046" s="184"/>
      <c r="Z3046" s="184"/>
      <c r="AA3046" s="184"/>
      <c r="AB3046" s="184"/>
      <c r="AC3046" s="184"/>
      <c r="AD3046" s="184"/>
      <c r="AH3046" s="184"/>
      <c r="AI3046" s="184"/>
      <c r="AL3046" s="184"/>
      <c r="AM3046" s="184"/>
      <c r="AP3046" s="184"/>
      <c r="AQ3046" s="184"/>
      <c r="AT3046" s="184"/>
      <c r="AU3046" s="184"/>
      <c r="AX3046" s="184"/>
      <c r="AY3046" s="184"/>
      <c r="BB3046" s="184"/>
      <c r="BC3046" s="184"/>
      <c r="BF3046" s="184"/>
      <c r="BG3046" s="184"/>
      <c r="BJ3046" s="184"/>
      <c r="BK3046" s="184"/>
      <c r="BN3046" s="184"/>
      <c r="BO3046" s="184"/>
      <c r="BR3046" s="184"/>
      <c r="BS3046" s="184"/>
      <c r="BV3046" s="184"/>
      <c r="BW3046" s="184"/>
      <c r="BZ3046" s="184"/>
      <c r="CA3046" s="184"/>
      <c r="CD3046" s="184"/>
      <c r="CE3046" s="184"/>
      <c r="CL3046" s="183"/>
      <c r="CO3046" s="183"/>
      <c r="CP3046" s="183"/>
      <c r="CT3046" s="71"/>
    </row>
    <row r="3047" spans="6:98">
      <c r="F3047" s="183"/>
      <c r="S3047" s="184"/>
      <c r="T3047" s="184"/>
      <c r="U3047" s="184"/>
      <c r="V3047" s="184"/>
      <c r="W3047" s="184"/>
      <c r="X3047" s="184"/>
      <c r="Y3047" s="184"/>
      <c r="Z3047" s="184"/>
      <c r="AA3047" s="184"/>
      <c r="AB3047" s="184"/>
      <c r="AC3047" s="184"/>
      <c r="AD3047" s="184"/>
      <c r="AH3047" s="184"/>
      <c r="AI3047" s="184"/>
      <c r="AL3047" s="184"/>
      <c r="AM3047" s="184"/>
      <c r="AP3047" s="184"/>
      <c r="AQ3047" s="184"/>
      <c r="AT3047" s="184"/>
      <c r="AU3047" s="184"/>
      <c r="AX3047" s="184"/>
      <c r="AY3047" s="184"/>
      <c r="BB3047" s="184"/>
      <c r="BC3047" s="184"/>
      <c r="BF3047" s="184"/>
      <c r="BG3047" s="184"/>
      <c r="BJ3047" s="184"/>
      <c r="BK3047" s="184"/>
      <c r="BN3047" s="184"/>
      <c r="BO3047" s="184"/>
      <c r="BR3047" s="184"/>
      <c r="BS3047" s="184"/>
      <c r="BV3047" s="184"/>
      <c r="BW3047" s="184"/>
      <c r="BZ3047" s="184"/>
      <c r="CA3047" s="184"/>
      <c r="CD3047" s="184"/>
      <c r="CE3047" s="184"/>
      <c r="CL3047" s="183"/>
      <c r="CO3047" s="183"/>
      <c r="CP3047" s="183"/>
      <c r="CT3047" s="71"/>
    </row>
    <row r="3048" spans="6:98">
      <c r="F3048" s="183"/>
      <c r="S3048" s="184"/>
      <c r="T3048" s="184"/>
      <c r="U3048" s="184"/>
      <c r="V3048" s="184"/>
      <c r="W3048" s="184"/>
      <c r="X3048" s="184"/>
      <c r="Y3048" s="184"/>
      <c r="Z3048" s="184"/>
      <c r="AA3048" s="184"/>
      <c r="AB3048" s="184"/>
      <c r="AC3048" s="184"/>
      <c r="AD3048" s="184"/>
      <c r="AH3048" s="184"/>
      <c r="AI3048" s="184"/>
      <c r="AL3048" s="184"/>
      <c r="AM3048" s="184"/>
      <c r="AP3048" s="184"/>
      <c r="AQ3048" s="184"/>
      <c r="AT3048" s="184"/>
      <c r="AU3048" s="184"/>
      <c r="AX3048" s="184"/>
      <c r="AY3048" s="184"/>
      <c r="BB3048" s="184"/>
      <c r="BC3048" s="184"/>
      <c r="BF3048" s="184"/>
      <c r="BG3048" s="184"/>
      <c r="BJ3048" s="184"/>
      <c r="BK3048" s="184"/>
      <c r="BN3048" s="184"/>
      <c r="BO3048" s="184"/>
      <c r="BR3048" s="184"/>
      <c r="BS3048" s="184"/>
      <c r="BV3048" s="184"/>
      <c r="BW3048" s="184"/>
      <c r="BZ3048" s="184"/>
      <c r="CA3048" s="184"/>
      <c r="CD3048" s="184"/>
      <c r="CE3048" s="184"/>
      <c r="CL3048" s="183"/>
      <c r="CO3048" s="183"/>
      <c r="CP3048" s="183"/>
      <c r="CT3048" s="71"/>
    </row>
    <row r="3049" spans="6:98">
      <c r="F3049" s="183"/>
      <c r="S3049" s="184"/>
      <c r="T3049" s="184"/>
      <c r="U3049" s="184"/>
      <c r="V3049" s="184"/>
      <c r="W3049" s="184"/>
      <c r="X3049" s="184"/>
      <c r="Y3049" s="184"/>
      <c r="Z3049" s="184"/>
      <c r="AA3049" s="184"/>
      <c r="AB3049" s="184"/>
      <c r="AC3049" s="184"/>
      <c r="AD3049" s="184"/>
      <c r="AH3049" s="184"/>
      <c r="AI3049" s="184"/>
      <c r="AL3049" s="184"/>
      <c r="AM3049" s="184"/>
      <c r="AP3049" s="184"/>
      <c r="AQ3049" s="184"/>
      <c r="AT3049" s="184"/>
      <c r="AU3049" s="184"/>
      <c r="AX3049" s="184"/>
      <c r="AY3049" s="184"/>
      <c r="BB3049" s="184"/>
      <c r="BC3049" s="184"/>
      <c r="BF3049" s="184"/>
      <c r="BG3049" s="184"/>
      <c r="BJ3049" s="184"/>
      <c r="BK3049" s="184"/>
      <c r="BN3049" s="184"/>
      <c r="BO3049" s="184"/>
      <c r="BR3049" s="184"/>
      <c r="BS3049" s="184"/>
      <c r="BV3049" s="184"/>
      <c r="BW3049" s="184"/>
      <c r="BZ3049" s="184"/>
      <c r="CA3049" s="184"/>
      <c r="CD3049" s="184"/>
      <c r="CE3049" s="184"/>
      <c r="CL3049" s="183"/>
      <c r="CO3049" s="183"/>
      <c r="CP3049" s="183"/>
      <c r="CT3049" s="71"/>
    </row>
    <row r="3050" spans="6:98">
      <c r="F3050" s="183"/>
      <c r="S3050" s="184"/>
      <c r="T3050" s="184"/>
      <c r="U3050" s="184"/>
      <c r="V3050" s="184"/>
      <c r="W3050" s="184"/>
      <c r="X3050" s="184"/>
      <c r="Y3050" s="184"/>
      <c r="Z3050" s="184"/>
      <c r="AA3050" s="184"/>
      <c r="AB3050" s="184"/>
      <c r="AC3050" s="184"/>
      <c r="AD3050" s="184"/>
      <c r="AH3050" s="184"/>
      <c r="AI3050" s="184"/>
      <c r="AL3050" s="184"/>
      <c r="AM3050" s="184"/>
      <c r="AP3050" s="184"/>
      <c r="AQ3050" s="184"/>
      <c r="AT3050" s="184"/>
      <c r="AU3050" s="184"/>
      <c r="AX3050" s="184"/>
      <c r="AY3050" s="184"/>
      <c r="BB3050" s="184"/>
      <c r="BC3050" s="184"/>
      <c r="BF3050" s="184"/>
      <c r="BG3050" s="184"/>
      <c r="BJ3050" s="184"/>
      <c r="BK3050" s="184"/>
      <c r="BN3050" s="184"/>
      <c r="BO3050" s="184"/>
      <c r="BR3050" s="184"/>
      <c r="BS3050" s="184"/>
      <c r="BV3050" s="184"/>
      <c r="BW3050" s="184"/>
      <c r="BZ3050" s="184"/>
      <c r="CA3050" s="184"/>
      <c r="CD3050" s="184"/>
      <c r="CE3050" s="184"/>
      <c r="CL3050" s="183"/>
      <c r="CO3050" s="183"/>
      <c r="CP3050" s="183"/>
      <c r="CT3050" s="71"/>
    </row>
    <row r="3051" spans="6:98">
      <c r="F3051" s="183"/>
      <c r="S3051" s="184"/>
      <c r="T3051" s="184"/>
      <c r="U3051" s="184"/>
      <c r="V3051" s="184"/>
      <c r="W3051" s="184"/>
      <c r="X3051" s="184"/>
      <c r="Y3051" s="184"/>
      <c r="Z3051" s="184"/>
      <c r="AA3051" s="184"/>
      <c r="AB3051" s="184"/>
      <c r="AC3051" s="184"/>
      <c r="AD3051" s="184"/>
      <c r="AH3051" s="184"/>
      <c r="AI3051" s="184"/>
      <c r="AL3051" s="184"/>
      <c r="AM3051" s="184"/>
      <c r="AP3051" s="184"/>
      <c r="AQ3051" s="184"/>
      <c r="AT3051" s="184"/>
      <c r="AU3051" s="184"/>
      <c r="AX3051" s="184"/>
      <c r="AY3051" s="184"/>
      <c r="BB3051" s="184"/>
      <c r="BC3051" s="184"/>
      <c r="BF3051" s="184"/>
      <c r="BG3051" s="184"/>
      <c r="BJ3051" s="184"/>
      <c r="BK3051" s="184"/>
      <c r="BN3051" s="184"/>
      <c r="BO3051" s="184"/>
      <c r="BR3051" s="184"/>
      <c r="BS3051" s="184"/>
      <c r="BV3051" s="184"/>
      <c r="BW3051" s="184"/>
      <c r="BZ3051" s="184"/>
      <c r="CA3051" s="184"/>
      <c r="CD3051" s="184"/>
      <c r="CE3051" s="184"/>
      <c r="CL3051" s="183"/>
      <c r="CO3051" s="183"/>
      <c r="CP3051" s="183"/>
      <c r="CT3051" s="71"/>
    </row>
    <row r="3052" spans="6:98">
      <c r="F3052" s="183"/>
      <c r="S3052" s="184"/>
      <c r="T3052" s="184"/>
      <c r="U3052" s="184"/>
      <c r="V3052" s="184"/>
      <c r="W3052" s="184"/>
      <c r="X3052" s="184"/>
      <c r="Y3052" s="184"/>
      <c r="Z3052" s="184"/>
      <c r="AA3052" s="184"/>
      <c r="AB3052" s="184"/>
      <c r="AC3052" s="184"/>
      <c r="AD3052" s="184"/>
      <c r="AH3052" s="184"/>
      <c r="AI3052" s="184"/>
      <c r="AL3052" s="184"/>
      <c r="AM3052" s="184"/>
      <c r="AP3052" s="184"/>
      <c r="AQ3052" s="184"/>
      <c r="AT3052" s="184"/>
      <c r="AU3052" s="184"/>
      <c r="AX3052" s="184"/>
      <c r="AY3052" s="184"/>
      <c r="BB3052" s="184"/>
      <c r="BC3052" s="184"/>
      <c r="BF3052" s="184"/>
      <c r="BG3052" s="184"/>
      <c r="BJ3052" s="184"/>
      <c r="BK3052" s="184"/>
      <c r="BN3052" s="184"/>
      <c r="BO3052" s="184"/>
      <c r="BR3052" s="184"/>
      <c r="BS3052" s="184"/>
      <c r="BV3052" s="184"/>
      <c r="BW3052" s="184"/>
      <c r="BZ3052" s="184"/>
      <c r="CA3052" s="184"/>
      <c r="CD3052" s="184"/>
      <c r="CE3052" s="184"/>
      <c r="CL3052" s="183"/>
      <c r="CO3052" s="183"/>
      <c r="CP3052" s="183"/>
      <c r="CT3052" s="71"/>
    </row>
    <row r="3053" spans="6:98">
      <c r="F3053" s="183"/>
      <c r="S3053" s="184"/>
      <c r="T3053" s="184"/>
      <c r="U3053" s="184"/>
      <c r="V3053" s="184"/>
      <c r="W3053" s="184"/>
      <c r="X3053" s="184"/>
      <c r="Y3053" s="184"/>
      <c r="Z3053" s="184"/>
      <c r="AA3053" s="184"/>
      <c r="AB3053" s="184"/>
      <c r="AC3053" s="184"/>
      <c r="AD3053" s="184"/>
      <c r="AH3053" s="184"/>
      <c r="AI3053" s="184"/>
      <c r="AL3053" s="184"/>
      <c r="AM3053" s="184"/>
      <c r="AP3053" s="184"/>
      <c r="AQ3053" s="184"/>
      <c r="AT3053" s="184"/>
      <c r="AU3053" s="184"/>
      <c r="AX3053" s="184"/>
      <c r="AY3053" s="184"/>
      <c r="BB3053" s="184"/>
      <c r="BC3053" s="184"/>
      <c r="BF3053" s="184"/>
      <c r="BG3053" s="184"/>
      <c r="BJ3053" s="184"/>
      <c r="BK3053" s="184"/>
      <c r="BN3053" s="184"/>
      <c r="BO3053" s="184"/>
      <c r="BR3053" s="184"/>
      <c r="BS3053" s="184"/>
      <c r="BV3053" s="184"/>
      <c r="BW3053" s="184"/>
      <c r="BZ3053" s="184"/>
      <c r="CA3053" s="184"/>
      <c r="CD3053" s="184"/>
      <c r="CE3053" s="184"/>
      <c r="CL3053" s="183"/>
      <c r="CO3053" s="183"/>
      <c r="CP3053" s="183"/>
      <c r="CT3053" s="71"/>
    </row>
    <row r="3054" spans="6:98">
      <c r="F3054" s="183"/>
      <c r="S3054" s="184"/>
      <c r="T3054" s="184"/>
      <c r="U3054" s="184"/>
      <c r="V3054" s="184"/>
      <c r="W3054" s="184"/>
      <c r="X3054" s="184"/>
      <c r="Y3054" s="184"/>
      <c r="Z3054" s="184"/>
      <c r="AA3054" s="184"/>
      <c r="AB3054" s="184"/>
      <c r="AC3054" s="184"/>
      <c r="AD3054" s="184"/>
      <c r="AH3054" s="184"/>
      <c r="AI3054" s="184"/>
      <c r="AL3054" s="184"/>
      <c r="AM3054" s="184"/>
      <c r="AP3054" s="184"/>
      <c r="AQ3054" s="184"/>
      <c r="AT3054" s="184"/>
      <c r="AU3054" s="184"/>
      <c r="AX3054" s="184"/>
      <c r="AY3054" s="184"/>
      <c r="BB3054" s="184"/>
      <c r="BC3054" s="184"/>
      <c r="BF3054" s="184"/>
      <c r="BG3054" s="184"/>
      <c r="BJ3054" s="184"/>
      <c r="BK3054" s="184"/>
      <c r="BN3054" s="184"/>
      <c r="BO3054" s="184"/>
      <c r="BR3054" s="184"/>
      <c r="BS3054" s="184"/>
      <c r="BV3054" s="184"/>
      <c r="BW3054" s="184"/>
      <c r="BZ3054" s="184"/>
      <c r="CA3054" s="184"/>
      <c r="CD3054" s="184"/>
      <c r="CE3054" s="184"/>
      <c r="CL3054" s="183"/>
      <c r="CO3054" s="183"/>
      <c r="CP3054" s="183"/>
      <c r="CT3054" s="71"/>
    </row>
    <row r="3055" spans="6:98">
      <c r="F3055" s="183"/>
      <c r="S3055" s="184"/>
      <c r="T3055" s="184"/>
      <c r="U3055" s="184"/>
      <c r="V3055" s="184"/>
      <c r="W3055" s="184"/>
      <c r="X3055" s="184"/>
      <c r="Y3055" s="184"/>
      <c r="Z3055" s="184"/>
      <c r="AA3055" s="184"/>
      <c r="AB3055" s="184"/>
      <c r="AC3055" s="184"/>
      <c r="AD3055" s="184"/>
      <c r="AH3055" s="184"/>
      <c r="AI3055" s="184"/>
      <c r="AL3055" s="184"/>
      <c r="AM3055" s="184"/>
      <c r="AP3055" s="184"/>
      <c r="AQ3055" s="184"/>
      <c r="AT3055" s="184"/>
      <c r="AU3055" s="184"/>
      <c r="AX3055" s="184"/>
      <c r="AY3055" s="184"/>
      <c r="BB3055" s="184"/>
      <c r="BC3055" s="184"/>
      <c r="BF3055" s="184"/>
      <c r="BG3055" s="184"/>
      <c r="BJ3055" s="184"/>
      <c r="BK3055" s="184"/>
      <c r="BN3055" s="184"/>
      <c r="BO3055" s="184"/>
      <c r="BR3055" s="184"/>
      <c r="BS3055" s="184"/>
      <c r="BV3055" s="184"/>
      <c r="BW3055" s="184"/>
      <c r="BZ3055" s="184"/>
      <c r="CA3055" s="184"/>
      <c r="CD3055" s="184"/>
      <c r="CE3055" s="184"/>
      <c r="CL3055" s="183"/>
      <c r="CO3055" s="183"/>
      <c r="CP3055" s="183"/>
      <c r="CT3055" s="71"/>
    </row>
    <row r="3056" spans="6:98">
      <c r="F3056" s="183"/>
      <c r="S3056" s="184"/>
      <c r="T3056" s="184"/>
      <c r="U3056" s="184"/>
      <c r="V3056" s="184"/>
      <c r="W3056" s="184"/>
      <c r="X3056" s="184"/>
      <c r="Y3056" s="184"/>
      <c r="Z3056" s="184"/>
      <c r="AA3056" s="184"/>
      <c r="AB3056" s="184"/>
      <c r="AC3056" s="184"/>
      <c r="AD3056" s="184"/>
      <c r="AH3056" s="184"/>
      <c r="AI3056" s="184"/>
      <c r="AL3056" s="184"/>
      <c r="AM3056" s="184"/>
      <c r="AP3056" s="184"/>
      <c r="AQ3056" s="184"/>
      <c r="AT3056" s="184"/>
      <c r="AU3056" s="184"/>
      <c r="AX3056" s="184"/>
      <c r="AY3056" s="184"/>
      <c r="BB3056" s="184"/>
      <c r="BC3056" s="184"/>
      <c r="BF3056" s="184"/>
      <c r="BG3056" s="184"/>
      <c r="BJ3056" s="184"/>
      <c r="BK3056" s="184"/>
      <c r="BN3056" s="184"/>
      <c r="BO3056" s="184"/>
      <c r="BR3056" s="184"/>
      <c r="BS3056" s="184"/>
      <c r="BV3056" s="184"/>
      <c r="BW3056" s="184"/>
      <c r="BZ3056" s="184"/>
      <c r="CA3056" s="184"/>
      <c r="CD3056" s="184"/>
      <c r="CE3056" s="184"/>
      <c r="CL3056" s="183"/>
      <c r="CO3056" s="183"/>
      <c r="CP3056" s="183"/>
      <c r="CT3056" s="71"/>
    </row>
    <row r="3057" spans="6:98">
      <c r="F3057" s="183"/>
      <c r="S3057" s="184"/>
      <c r="T3057" s="184"/>
      <c r="U3057" s="184"/>
      <c r="V3057" s="184"/>
      <c r="W3057" s="184"/>
      <c r="X3057" s="184"/>
      <c r="Y3057" s="184"/>
      <c r="Z3057" s="184"/>
      <c r="AA3057" s="184"/>
      <c r="AB3057" s="184"/>
      <c r="AC3057" s="184"/>
      <c r="AD3057" s="184"/>
      <c r="AH3057" s="184"/>
      <c r="AI3057" s="184"/>
      <c r="AL3057" s="184"/>
      <c r="AM3057" s="184"/>
      <c r="AP3057" s="184"/>
      <c r="AQ3057" s="184"/>
      <c r="AT3057" s="184"/>
      <c r="AU3057" s="184"/>
      <c r="AX3057" s="184"/>
      <c r="AY3057" s="184"/>
      <c r="BB3057" s="184"/>
      <c r="BC3057" s="184"/>
      <c r="BF3057" s="184"/>
      <c r="BG3057" s="184"/>
      <c r="BJ3057" s="184"/>
      <c r="BK3057" s="184"/>
      <c r="BN3057" s="184"/>
      <c r="BO3057" s="184"/>
      <c r="BR3057" s="184"/>
      <c r="BS3057" s="184"/>
      <c r="BV3057" s="184"/>
      <c r="BW3057" s="184"/>
      <c r="BZ3057" s="184"/>
      <c r="CA3057" s="184"/>
      <c r="CD3057" s="184"/>
      <c r="CE3057" s="184"/>
      <c r="CL3057" s="183"/>
      <c r="CO3057" s="183"/>
      <c r="CP3057" s="183"/>
      <c r="CT3057" s="71"/>
    </row>
    <row r="3058" spans="6:98">
      <c r="F3058" s="183"/>
      <c r="S3058" s="184"/>
      <c r="T3058" s="184"/>
      <c r="U3058" s="184"/>
      <c r="V3058" s="184"/>
      <c r="W3058" s="184"/>
      <c r="X3058" s="184"/>
      <c r="Y3058" s="184"/>
      <c r="Z3058" s="184"/>
      <c r="AA3058" s="184"/>
      <c r="AB3058" s="184"/>
      <c r="AC3058" s="184"/>
      <c r="AD3058" s="184"/>
      <c r="AH3058" s="184"/>
      <c r="AI3058" s="184"/>
      <c r="AL3058" s="184"/>
      <c r="AM3058" s="184"/>
      <c r="AP3058" s="184"/>
      <c r="AQ3058" s="184"/>
      <c r="AT3058" s="184"/>
      <c r="AU3058" s="184"/>
      <c r="AX3058" s="184"/>
      <c r="AY3058" s="184"/>
      <c r="BB3058" s="184"/>
      <c r="BC3058" s="184"/>
      <c r="BF3058" s="184"/>
      <c r="BG3058" s="184"/>
      <c r="BJ3058" s="184"/>
      <c r="BK3058" s="184"/>
      <c r="BN3058" s="184"/>
      <c r="BO3058" s="184"/>
      <c r="BR3058" s="184"/>
      <c r="BS3058" s="184"/>
      <c r="BV3058" s="184"/>
      <c r="BW3058" s="184"/>
      <c r="BZ3058" s="184"/>
      <c r="CA3058" s="184"/>
      <c r="CD3058" s="184"/>
      <c r="CE3058" s="184"/>
      <c r="CL3058" s="183"/>
      <c r="CO3058" s="183"/>
      <c r="CP3058" s="183"/>
      <c r="CT3058" s="71"/>
    </row>
    <row r="3059" spans="6:98">
      <c r="F3059" s="183"/>
      <c r="S3059" s="184"/>
      <c r="T3059" s="184"/>
      <c r="U3059" s="184"/>
      <c r="V3059" s="184"/>
      <c r="W3059" s="184"/>
      <c r="X3059" s="184"/>
      <c r="Y3059" s="184"/>
      <c r="Z3059" s="184"/>
      <c r="AA3059" s="184"/>
      <c r="AB3059" s="184"/>
      <c r="AC3059" s="184"/>
      <c r="AD3059" s="184"/>
      <c r="AH3059" s="184"/>
      <c r="AI3059" s="184"/>
      <c r="AL3059" s="184"/>
      <c r="AM3059" s="184"/>
      <c r="AP3059" s="184"/>
      <c r="AQ3059" s="184"/>
      <c r="AT3059" s="184"/>
      <c r="AU3059" s="184"/>
      <c r="AX3059" s="184"/>
      <c r="AY3059" s="184"/>
      <c r="BB3059" s="184"/>
      <c r="BC3059" s="184"/>
      <c r="BF3059" s="184"/>
      <c r="BG3059" s="184"/>
      <c r="BJ3059" s="184"/>
      <c r="BK3059" s="184"/>
      <c r="BN3059" s="184"/>
      <c r="BO3059" s="184"/>
      <c r="BR3059" s="184"/>
      <c r="BS3059" s="184"/>
      <c r="BV3059" s="184"/>
      <c r="BW3059" s="184"/>
      <c r="BZ3059" s="184"/>
      <c r="CA3059" s="184"/>
      <c r="CD3059" s="184"/>
      <c r="CE3059" s="184"/>
      <c r="CL3059" s="183"/>
      <c r="CO3059" s="183"/>
      <c r="CP3059" s="183"/>
      <c r="CT3059" s="71"/>
    </row>
    <row r="3060" spans="6:98">
      <c r="F3060" s="183"/>
      <c r="S3060" s="184"/>
      <c r="T3060" s="184"/>
      <c r="U3060" s="184"/>
      <c r="V3060" s="184"/>
      <c r="W3060" s="184"/>
      <c r="X3060" s="184"/>
      <c r="Y3060" s="184"/>
      <c r="Z3060" s="184"/>
      <c r="AA3060" s="184"/>
      <c r="AB3060" s="184"/>
      <c r="AC3060" s="184"/>
      <c r="AD3060" s="184"/>
      <c r="AH3060" s="184"/>
      <c r="AI3060" s="184"/>
      <c r="AL3060" s="184"/>
      <c r="AM3060" s="184"/>
      <c r="AP3060" s="184"/>
      <c r="AQ3060" s="184"/>
      <c r="AT3060" s="184"/>
      <c r="AU3060" s="184"/>
      <c r="AX3060" s="184"/>
      <c r="AY3060" s="184"/>
      <c r="BB3060" s="184"/>
      <c r="BC3060" s="184"/>
      <c r="BF3060" s="184"/>
      <c r="BG3060" s="184"/>
      <c r="BJ3060" s="184"/>
      <c r="BK3060" s="184"/>
      <c r="BN3060" s="184"/>
      <c r="BO3060" s="184"/>
      <c r="BR3060" s="184"/>
      <c r="BS3060" s="184"/>
      <c r="BV3060" s="184"/>
      <c r="BW3060" s="184"/>
      <c r="BZ3060" s="184"/>
      <c r="CA3060" s="184"/>
      <c r="CD3060" s="184"/>
      <c r="CE3060" s="184"/>
      <c r="CL3060" s="183"/>
      <c r="CO3060" s="183"/>
      <c r="CP3060" s="183"/>
      <c r="CT3060" s="71"/>
    </row>
    <row r="3061" spans="6:98">
      <c r="F3061" s="183"/>
      <c r="S3061" s="184"/>
      <c r="T3061" s="184"/>
      <c r="U3061" s="184"/>
      <c r="V3061" s="184"/>
      <c r="W3061" s="184"/>
      <c r="X3061" s="184"/>
      <c r="Y3061" s="184"/>
      <c r="Z3061" s="184"/>
      <c r="AA3061" s="184"/>
      <c r="AB3061" s="184"/>
      <c r="AC3061" s="184"/>
      <c r="AD3061" s="184"/>
      <c r="AH3061" s="184"/>
      <c r="AI3061" s="184"/>
      <c r="AL3061" s="184"/>
      <c r="AM3061" s="184"/>
      <c r="AP3061" s="184"/>
      <c r="AQ3061" s="184"/>
      <c r="AT3061" s="184"/>
      <c r="AU3061" s="184"/>
      <c r="AX3061" s="184"/>
      <c r="AY3061" s="184"/>
      <c r="BB3061" s="184"/>
      <c r="BC3061" s="184"/>
      <c r="BF3061" s="184"/>
      <c r="BG3061" s="184"/>
      <c r="BJ3061" s="184"/>
      <c r="BK3061" s="184"/>
      <c r="BN3061" s="184"/>
      <c r="BO3061" s="184"/>
      <c r="BR3061" s="184"/>
      <c r="BS3061" s="184"/>
      <c r="BV3061" s="184"/>
      <c r="BW3061" s="184"/>
      <c r="BZ3061" s="184"/>
      <c r="CA3061" s="184"/>
      <c r="CD3061" s="184"/>
      <c r="CE3061" s="184"/>
      <c r="CL3061" s="183"/>
      <c r="CO3061" s="183"/>
      <c r="CP3061" s="183"/>
      <c r="CT3061" s="71"/>
    </row>
    <row r="3062" spans="6:98">
      <c r="F3062" s="183"/>
      <c r="S3062" s="184"/>
      <c r="T3062" s="184"/>
      <c r="U3062" s="184"/>
      <c r="V3062" s="184"/>
      <c r="W3062" s="184"/>
      <c r="X3062" s="184"/>
      <c r="Y3062" s="184"/>
      <c r="Z3062" s="184"/>
      <c r="AA3062" s="184"/>
      <c r="AB3062" s="184"/>
      <c r="AC3062" s="184"/>
      <c r="AD3062" s="184"/>
      <c r="AH3062" s="184"/>
      <c r="AI3062" s="184"/>
      <c r="AL3062" s="184"/>
      <c r="AM3062" s="184"/>
      <c r="AP3062" s="184"/>
      <c r="AQ3062" s="184"/>
      <c r="AT3062" s="184"/>
      <c r="AU3062" s="184"/>
      <c r="AX3062" s="184"/>
      <c r="AY3062" s="184"/>
      <c r="BB3062" s="184"/>
      <c r="BC3062" s="184"/>
      <c r="BF3062" s="184"/>
      <c r="BG3062" s="184"/>
      <c r="BJ3062" s="184"/>
      <c r="BK3062" s="184"/>
      <c r="BN3062" s="184"/>
      <c r="BO3062" s="184"/>
      <c r="BR3062" s="184"/>
      <c r="BS3062" s="184"/>
      <c r="BV3062" s="184"/>
      <c r="BW3062" s="184"/>
      <c r="BZ3062" s="184"/>
      <c r="CA3062" s="184"/>
      <c r="CD3062" s="184"/>
      <c r="CE3062" s="184"/>
      <c r="CL3062" s="183"/>
      <c r="CO3062" s="183"/>
      <c r="CP3062" s="183"/>
      <c r="CT3062" s="71"/>
    </row>
    <row r="3063" spans="6:98">
      <c r="F3063" s="183"/>
      <c r="S3063" s="184"/>
      <c r="T3063" s="184"/>
      <c r="U3063" s="184"/>
      <c r="V3063" s="184"/>
      <c r="W3063" s="184"/>
      <c r="X3063" s="184"/>
      <c r="Y3063" s="184"/>
      <c r="Z3063" s="184"/>
      <c r="AA3063" s="184"/>
      <c r="AB3063" s="184"/>
      <c r="AC3063" s="184"/>
      <c r="AD3063" s="184"/>
      <c r="AH3063" s="184"/>
      <c r="AI3063" s="184"/>
      <c r="AL3063" s="184"/>
      <c r="AM3063" s="184"/>
      <c r="AP3063" s="184"/>
      <c r="AQ3063" s="184"/>
      <c r="AT3063" s="184"/>
      <c r="AU3063" s="184"/>
      <c r="AX3063" s="184"/>
      <c r="AY3063" s="184"/>
      <c r="BB3063" s="184"/>
      <c r="BC3063" s="184"/>
      <c r="BF3063" s="184"/>
      <c r="BG3063" s="184"/>
      <c r="BJ3063" s="184"/>
      <c r="BK3063" s="184"/>
      <c r="BN3063" s="184"/>
      <c r="BO3063" s="184"/>
      <c r="BR3063" s="184"/>
      <c r="BS3063" s="184"/>
      <c r="BV3063" s="184"/>
      <c r="BW3063" s="184"/>
      <c r="BZ3063" s="184"/>
      <c r="CA3063" s="184"/>
      <c r="CD3063" s="184"/>
      <c r="CE3063" s="184"/>
      <c r="CL3063" s="183"/>
      <c r="CO3063" s="183"/>
      <c r="CP3063" s="183"/>
      <c r="CT3063" s="71"/>
    </row>
    <row r="3064" spans="6:98">
      <c r="F3064" s="183"/>
      <c r="S3064" s="184"/>
      <c r="T3064" s="184"/>
      <c r="U3064" s="184"/>
      <c r="V3064" s="184"/>
      <c r="W3064" s="184"/>
      <c r="X3064" s="184"/>
      <c r="Y3064" s="184"/>
      <c r="Z3064" s="184"/>
      <c r="AA3064" s="184"/>
      <c r="AB3064" s="184"/>
      <c r="AC3064" s="184"/>
      <c r="AD3064" s="184"/>
      <c r="AH3064" s="184"/>
      <c r="AI3064" s="184"/>
      <c r="AL3064" s="184"/>
      <c r="AM3064" s="184"/>
      <c r="AP3064" s="184"/>
      <c r="AQ3064" s="184"/>
      <c r="AT3064" s="184"/>
      <c r="AU3064" s="184"/>
      <c r="AX3064" s="184"/>
      <c r="AY3064" s="184"/>
      <c r="BB3064" s="184"/>
      <c r="BC3064" s="184"/>
      <c r="BF3064" s="184"/>
      <c r="BG3064" s="184"/>
      <c r="BJ3064" s="184"/>
      <c r="BK3064" s="184"/>
      <c r="BN3064" s="184"/>
      <c r="BO3064" s="184"/>
      <c r="BR3064" s="184"/>
      <c r="BS3064" s="184"/>
      <c r="BV3064" s="184"/>
      <c r="BW3064" s="184"/>
      <c r="BZ3064" s="184"/>
      <c r="CA3064" s="184"/>
      <c r="CD3064" s="184"/>
      <c r="CE3064" s="184"/>
      <c r="CL3064" s="183"/>
      <c r="CO3064" s="183"/>
      <c r="CP3064" s="183"/>
      <c r="CT3064" s="71"/>
    </row>
    <row r="3065" spans="6:98">
      <c r="F3065" s="183"/>
      <c r="S3065" s="184"/>
      <c r="T3065" s="184"/>
      <c r="U3065" s="184"/>
      <c r="V3065" s="184"/>
      <c r="W3065" s="184"/>
      <c r="X3065" s="184"/>
      <c r="Y3065" s="184"/>
      <c r="Z3065" s="184"/>
      <c r="AA3065" s="184"/>
      <c r="AB3065" s="184"/>
      <c r="AC3065" s="184"/>
      <c r="AD3065" s="184"/>
      <c r="AH3065" s="184"/>
      <c r="AI3065" s="184"/>
      <c r="AL3065" s="184"/>
      <c r="AM3065" s="184"/>
      <c r="AP3065" s="184"/>
      <c r="AQ3065" s="184"/>
      <c r="AT3065" s="184"/>
      <c r="AU3065" s="184"/>
      <c r="AX3065" s="184"/>
      <c r="AY3065" s="184"/>
      <c r="BB3065" s="184"/>
      <c r="BC3065" s="184"/>
      <c r="BF3065" s="184"/>
      <c r="BG3065" s="184"/>
      <c r="BJ3065" s="184"/>
      <c r="BK3065" s="184"/>
      <c r="BN3065" s="184"/>
      <c r="BO3065" s="184"/>
      <c r="BR3065" s="184"/>
      <c r="BS3065" s="184"/>
      <c r="BV3065" s="184"/>
      <c r="BW3065" s="184"/>
      <c r="BZ3065" s="184"/>
      <c r="CA3065" s="184"/>
      <c r="CD3065" s="184"/>
      <c r="CE3065" s="184"/>
      <c r="CL3065" s="183"/>
      <c r="CO3065" s="183"/>
      <c r="CP3065" s="183"/>
      <c r="CT3065" s="71"/>
    </row>
    <row r="3066" spans="6:98">
      <c r="F3066" s="183"/>
      <c r="S3066" s="184"/>
      <c r="T3066" s="184"/>
      <c r="U3066" s="184"/>
      <c r="V3066" s="184"/>
      <c r="W3066" s="184"/>
      <c r="X3066" s="184"/>
      <c r="Y3066" s="184"/>
      <c r="Z3066" s="184"/>
      <c r="AA3066" s="184"/>
      <c r="AB3066" s="184"/>
      <c r="AC3066" s="184"/>
      <c r="AD3066" s="184"/>
      <c r="AH3066" s="184"/>
      <c r="AI3066" s="184"/>
      <c r="AL3066" s="184"/>
      <c r="AM3066" s="184"/>
      <c r="AP3066" s="184"/>
      <c r="AQ3066" s="184"/>
      <c r="AT3066" s="184"/>
      <c r="AU3066" s="184"/>
      <c r="AX3066" s="184"/>
      <c r="AY3066" s="184"/>
      <c r="BB3066" s="184"/>
      <c r="BC3066" s="184"/>
      <c r="BF3066" s="184"/>
      <c r="BG3066" s="184"/>
      <c r="BJ3066" s="184"/>
      <c r="BK3066" s="184"/>
      <c r="BN3066" s="184"/>
      <c r="BO3066" s="184"/>
      <c r="BR3066" s="184"/>
      <c r="BS3066" s="184"/>
      <c r="BV3066" s="184"/>
      <c r="BW3066" s="184"/>
      <c r="BZ3066" s="184"/>
      <c r="CA3066" s="184"/>
      <c r="CD3066" s="184"/>
      <c r="CE3066" s="184"/>
      <c r="CL3066" s="183"/>
      <c r="CO3066" s="183"/>
      <c r="CP3066" s="183"/>
      <c r="CT3066" s="71"/>
    </row>
    <row r="3067" spans="6:98">
      <c r="F3067" s="183"/>
      <c r="S3067" s="184"/>
      <c r="T3067" s="184"/>
      <c r="U3067" s="184"/>
      <c r="V3067" s="184"/>
      <c r="W3067" s="184"/>
      <c r="X3067" s="184"/>
      <c r="Y3067" s="184"/>
      <c r="Z3067" s="184"/>
      <c r="AA3067" s="184"/>
      <c r="AB3067" s="184"/>
      <c r="AC3067" s="184"/>
      <c r="AD3067" s="184"/>
      <c r="AH3067" s="184"/>
      <c r="AI3067" s="184"/>
      <c r="AL3067" s="184"/>
      <c r="AM3067" s="184"/>
      <c r="AP3067" s="184"/>
      <c r="AQ3067" s="184"/>
      <c r="AT3067" s="184"/>
      <c r="AU3067" s="184"/>
      <c r="AX3067" s="184"/>
      <c r="AY3067" s="184"/>
      <c r="BB3067" s="184"/>
      <c r="BC3067" s="184"/>
      <c r="BF3067" s="184"/>
      <c r="BG3067" s="184"/>
      <c r="BJ3067" s="184"/>
      <c r="BK3067" s="184"/>
      <c r="BN3067" s="184"/>
      <c r="BO3067" s="184"/>
      <c r="BR3067" s="184"/>
      <c r="BS3067" s="184"/>
      <c r="BV3067" s="184"/>
      <c r="BW3067" s="184"/>
      <c r="BZ3067" s="184"/>
      <c r="CA3067" s="184"/>
      <c r="CD3067" s="184"/>
      <c r="CE3067" s="184"/>
      <c r="CL3067" s="183"/>
      <c r="CO3067" s="183"/>
      <c r="CP3067" s="183"/>
      <c r="CT3067" s="71"/>
    </row>
    <row r="3068" spans="6:98">
      <c r="F3068" s="183"/>
      <c r="S3068" s="184"/>
      <c r="T3068" s="184"/>
      <c r="U3068" s="184"/>
      <c r="V3068" s="184"/>
      <c r="W3068" s="184"/>
      <c r="X3068" s="184"/>
      <c r="Y3068" s="184"/>
      <c r="Z3068" s="184"/>
      <c r="AA3068" s="184"/>
      <c r="AB3068" s="184"/>
      <c r="AC3068" s="184"/>
      <c r="AD3068" s="184"/>
      <c r="AH3068" s="184"/>
      <c r="AI3068" s="184"/>
      <c r="AL3068" s="184"/>
      <c r="AM3068" s="184"/>
      <c r="AP3068" s="184"/>
      <c r="AQ3068" s="184"/>
      <c r="AT3068" s="184"/>
      <c r="AU3068" s="184"/>
      <c r="AX3068" s="184"/>
      <c r="AY3068" s="184"/>
      <c r="BB3068" s="184"/>
      <c r="BC3068" s="184"/>
      <c r="BF3068" s="184"/>
      <c r="BG3068" s="184"/>
      <c r="BJ3068" s="184"/>
      <c r="BK3068" s="184"/>
      <c r="BN3068" s="184"/>
      <c r="BO3068" s="184"/>
      <c r="BR3068" s="184"/>
      <c r="BS3068" s="184"/>
      <c r="BV3068" s="184"/>
      <c r="BW3068" s="184"/>
      <c r="BZ3068" s="184"/>
      <c r="CA3068" s="184"/>
      <c r="CD3068" s="184"/>
      <c r="CE3068" s="184"/>
      <c r="CL3068" s="183"/>
      <c r="CO3068" s="183"/>
      <c r="CP3068" s="183"/>
      <c r="CT3068" s="71"/>
    </row>
    <row r="3069" spans="6:98">
      <c r="F3069" s="183"/>
      <c r="S3069" s="184"/>
      <c r="T3069" s="184"/>
      <c r="U3069" s="184"/>
      <c r="V3069" s="184"/>
      <c r="W3069" s="184"/>
      <c r="X3069" s="184"/>
      <c r="Y3069" s="184"/>
      <c r="Z3069" s="184"/>
      <c r="AA3069" s="184"/>
      <c r="AB3069" s="184"/>
      <c r="AC3069" s="184"/>
      <c r="AD3069" s="184"/>
      <c r="AH3069" s="184"/>
      <c r="AI3069" s="184"/>
      <c r="AL3069" s="184"/>
      <c r="AM3069" s="184"/>
      <c r="AP3069" s="184"/>
      <c r="AQ3069" s="184"/>
      <c r="AT3069" s="184"/>
      <c r="AU3069" s="184"/>
      <c r="AX3069" s="184"/>
      <c r="AY3069" s="184"/>
      <c r="BB3069" s="184"/>
      <c r="BC3069" s="184"/>
      <c r="BF3069" s="184"/>
      <c r="BG3069" s="184"/>
      <c r="BJ3069" s="184"/>
      <c r="BK3069" s="184"/>
      <c r="BN3069" s="184"/>
      <c r="BO3069" s="184"/>
      <c r="BR3069" s="184"/>
      <c r="BS3069" s="184"/>
      <c r="BV3069" s="184"/>
      <c r="BW3069" s="184"/>
      <c r="BZ3069" s="184"/>
      <c r="CA3069" s="184"/>
      <c r="CD3069" s="184"/>
      <c r="CE3069" s="184"/>
      <c r="CL3069" s="183"/>
      <c r="CO3069" s="183"/>
      <c r="CP3069" s="183"/>
      <c r="CT3069" s="71"/>
    </row>
    <row r="3070" spans="6:98">
      <c r="F3070" s="183"/>
      <c r="S3070" s="184"/>
      <c r="T3070" s="184"/>
      <c r="U3070" s="184"/>
      <c r="V3070" s="184"/>
      <c r="W3070" s="184"/>
      <c r="X3070" s="184"/>
      <c r="Y3070" s="184"/>
      <c r="Z3070" s="184"/>
      <c r="AA3070" s="184"/>
      <c r="AB3070" s="184"/>
      <c r="AC3070" s="184"/>
      <c r="AD3070" s="184"/>
      <c r="AH3070" s="184"/>
      <c r="AI3070" s="184"/>
      <c r="AL3070" s="184"/>
      <c r="AM3070" s="184"/>
      <c r="AP3070" s="184"/>
      <c r="AQ3070" s="184"/>
      <c r="AT3070" s="184"/>
      <c r="AU3070" s="184"/>
      <c r="AX3070" s="184"/>
      <c r="AY3070" s="184"/>
      <c r="BB3070" s="184"/>
      <c r="BC3070" s="184"/>
      <c r="BF3070" s="184"/>
      <c r="BG3070" s="184"/>
      <c r="BJ3070" s="184"/>
      <c r="BK3070" s="184"/>
      <c r="BN3070" s="184"/>
      <c r="BO3070" s="184"/>
      <c r="BR3070" s="184"/>
      <c r="BS3070" s="184"/>
      <c r="BV3070" s="184"/>
      <c r="BW3070" s="184"/>
      <c r="BZ3070" s="184"/>
      <c r="CA3070" s="184"/>
      <c r="CD3070" s="184"/>
      <c r="CE3070" s="184"/>
      <c r="CL3070" s="183"/>
      <c r="CO3070" s="183"/>
      <c r="CP3070" s="183"/>
      <c r="CT3070" s="71"/>
    </row>
    <row r="3071" spans="6:98">
      <c r="F3071" s="183"/>
      <c r="S3071" s="184"/>
      <c r="T3071" s="184"/>
      <c r="U3071" s="184"/>
      <c r="V3071" s="184"/>
      <c r="W3071" s="184"/>
      <c r="X3071" s="184"/>
      <c r="Y3071" s="184"/>
      <c r="Z3071" s="184"/>
      <c r="AA3071" s="184"/>
      <c r="AB3071" s="184"/>
      <c r="AC3071" s="184"/>
      <c r="AD3071" s="184"/>
      <c r="AH3071" s="184"/>
      <c r="AI3071" s="184"/>
      <c r="AL3071" s="184"/>
      <c r="AM3071" s="184"/>
      <c r="AP3071" s="184"/>
      <c r="AQ3071" s="184"/>
      <c r="AT3071" s="184"/>
      <c r="AU3071" s="184"/>
      <c r="AX3071" s="184"/>
      <c r="AY3071" s="184"/>
      <c r="BB3071" s="184"/>
      <c r="BC3071" s="184"/>
      <c r="BF3071" s="184"/>
      <c r="BG3071" s="184"/>
      <c r="BJ3071" s="184"/>
      <c r="BK3071" s="184"/>
      <c r="BN3071" s="184"/>
      <c r="BO3071" s="184"/>
      <c r="BR3071" s="184"/>
      <c r="BS3071" s="184"/>
      <c r="BV3071" s="184"/>
      <c r="BW3071" s="184"/>
      <c r="BZ3071" s="184"/>
      <c r="CA3071" s="184"/>
      <c r="CD3071" s="184"/>
      <c r="CE3071" s="184"/>
      <c r="CL3071" s="183"/>
      <c r="CO3071" s="183"/>
      <c r="CP3071" s="183"/>
      <c r="CT3071" s="71"/>
    </row>
    <row r="3072" spans="6:98">
      <c r="F3072" s="183"/>
      <c r="S3072" s="184"/>
      <c r="T3072" s="184"/>
      <c r="U3072" s="184"/>
      <c r="V3072" s="184"/>
      <c r="W3072" s="184"/>
      <c r="X3072" s="184"/>
      <c r="Y3072" s="184"/>
      <c r="Z3072" s="184"/>
      <c r="AA3072" s="184"/>
      <c r="AB3072" s="184"/>
      <c r="AC3072" s="184"/>
      <c r="AD3072" s="184"/>
      <c r="AH3072" s="184"/>
      <c r="AI3072" s="184"/>
      <c r="AL3072" s="184"/>
      <c r="AM3072" s="184"/>
      <c r="AP3072" s="184"/>
      <c r="AQ3072" s="184"/>
      <c r="AT3072" s="184"/>
      <c r="AU3072" s="184"/>
      <c r="AX3072" s="184"/>
      <c r="AY3072" s="184"/>
      <c r="BB3072" s="184"/>
      <c r="BC3072" s="184"/>
      <c r="BF3072" s="184"/>
      <c r="BG3072" s="184"/>
      <c r="BJ3072" s="184"/>
      <c r="BK3072" s="184"/>
      <c r="BN3072" s="184"/>
      <c r="BO3072" s="184"/>
      <c r="BR3072" s="184"/>
      <c r="BS3072" s="184"/>
      <c r="BV3072" s="184"/>
      <c r="BW3072" s="184"/>
      <c r="BZ3072" s="184"/>
      <c r="CA3072" s="184"/>
      <c r="CD3072" s="184"/>
      <c r="CE3072" s="184"/>
      <c r="CL3072" s="183"/>
      <c r="CO3072" s="183"/>
      <c r="CP3072" s="183"/>
      <c r="CT3072" s="71"/>
    </row>
    <row r="3073" spans="6:98">
      <c r="F3073" s="183"/>
      <c r="S3073" s="184"/>
      <c r="T3073" s="184"/>
      <c r="U3073" s="184"/>
      <c r="V3073" s="184"/>
      <c r="W3073" s="184"/>
      <c r="X3073" s="184"/>
      <c r="Y3073" s="184"/>
      <c r="Z3073" s="184"/>
      <c r="AA3073" s="184"/>
      <c r="AB3073" s="184"/>
      <c r="AC3073" s="184"/>
      <c r="AD3073" s="184"/>
      <c r="AH3073" s="184"/>
      <c r="AI3073" s="184"/>
      <c r="AL3073" s="184"/>
      <c r="AM3073" s="184"/>
      <c r="AP3073" s="184"/>
      <c r="AQ3073" s="184"/>
      <c r="AT3073" s="184"/>
      <c r="AU3073" s="184"/>
      <c r="AX3073" s="184"/>
      <c r="AY3073" s="184"/>
      <c r="BB3073" s="184"/>
      <c r="BC3073" s="184"/>
      <c r="BF3073" s="184"/>
      <c r="BG3073" s="184"/>
      <c r="BJ3073" s="184"/>
      <c r="BK3073" s="184"/>
      <c r="BN3073" s="184"/>
      <c r="BO3073" s="184"/>
      <c r="BR3073" s="184"/>
      <c r="BS3073" s="184"/>
      <c r="BV3073" s="184"/>
      <c r="BW3073" s="184"/>
      <c r="BZ3073" s="184"/>
      <c r="CA3073" s="184"/>
      <c r="CD3073" s="184"/>
      <c r="CE3073" s="184"/>
      <c r="CL3073" s="183"/>
      <c r="CO3073" s="183"/>
      <c r="CP3073" s="183"/>
      <c r="CT3073" s="71"/>
    </row>
    <row r="3074" spans="6:98">
      <c r="F3074" s="183"/>
      <c r="S3074" s="184"/>
      <c r="T3074" s="184"/>
      <c r="U3074" s="184"/>
      <c r="V3074" s="184"/>
      <c r="W3074" s="184"/>
      <c r="X3074" s="184"/>
      <c r="Y3074" s="184"/>
      <c r="Z3074" s="184"/>
      <c r="AA3074" s="184"/>
      <c r="AB3074" s="184"/>
      <c r="AC3074" s="184"/>
      <c r="AD3074" s="184"/>
      <c r="AH3074" s="184"/>
      <c r="AI3074" s="184"/>
      <c r="AL3074" s="184"/>
      <c r="AM3074" s="184"/>
      <c r="AP3074" s="184"/>
      <c r="AQ3074" s="184"/>
      <c r="AT3074" s="184"/>
      <c r="AU3074" s="184"/>
      <c r="AX3074" s="184"/>
      <c r="AY3074" s="184"/>
      <c r="BB3074" s="184"/>
      <c r="BC3074" s="184"/>
      <c r="BF3074" s="184"/>
      <c r="BG3074" s="184"/>
      <c r="BJ3074" s="184"/>
      <c r="BK3074" s="184"/>
      <c r="BN3074" s="184"/>
      <c r="BO3074" s="184"/>
      <c r="BR3074" s="184"/>
      <c r="BS3074" s="184"/>
      <c r="BV3074" s="184"/>
      <c r="BW3074" s="184"/>
      <c r="BZ3074" s="184"/>
      <c r="CA3074" s="184"/>
      <c r="CD3074" s="184"/>
      <c r="CE3074" s="184"/>
      <c r="CL3074" s="183"/>
      <c r="CO3074" s="183"/>
      <c r="CP3074" s="183"/>
      <c r="CT3074" s="71"/>
    </row>
    <row r="3075" spans="6:98">
      <c r="F3075" s="183"/>
      <c r="S3075" s="184"/>
      <c r="T3075" s="184"/>
      <c r="U3075" s="184"/>
      <c r="V3075" s="184"/>
      <c r="W3075" s="184"/>
      <c r="X3075" s="184"/>
      <c r="Y3075" s="184"/>
      <c r="Z3075" s="184"/>
      <c r="AA3075" s="184"/>
      <c r="AB3075" s="184"/>
      <c r="AC3075" s="184"/>
      <c r="AD3075" s="184"/>
      <c r="AH3075" s="184"/>
      <c r="AI3075" s="184"/>
      <c r="AL3075" s="184"/>
      <c r="AM3075" s="184"/>
      <c r="AP3075" s="184"/>
      <c r="AQ3075" s="184"/>
      <c r="AT3075" s="184"/>
      <c r="AU3075" s="184"/>
      <c r="AX3075" s="184"/>
      <c r="AY3075" s="184"/>
      <c r="BB3075" s="184"/>
      <c r="BC3075" s="184"/>
      <c r="BF3075" s="184"/>
      <c r="BG3075" s="184"/>
      <c r="BJ3075" s="184"/>
      <c r="BK3075" s="184"/>
      <c r="BN3075" s="184"/>
      <c r="BO3075" s="184"/>
      <c r="BR3075" s="184"/>
      <c r="BS3075" s="184"/>
      <c r="BV3075" s="184"/>
      <c r="BW3075" s="184"/>
      <c r="BZ3075" s="184"/>
      <c r="CA3075" s="184"/>
      <c r="CD3075" s="184"/>
      <c r="CE3075" s="184"/>
      <c r="CL3075" s="183"/>
      <c r="CO3075" s="183"/>
      <c r="CP3075" s="183"/>
      <c r="CT3075" s="71"/>
    </row>
    <row r="3076" spans="6:98">
      <c r="F3076" s="183"/>
      <c r="S3076" s="184"/>
      <c r="T3076" s="184"/>
      <c r="U3076" s="184"/>
      <c r="V3076" s="184"/>
      <c r="W3076" s="184"/>
      <c r="X3076" s="184"/>
      <c r="Y3076" s="184"/>
      <c r="Z3076" s="184"/>
      <c r="AA3076" s="184"/>
      <c r="AB3076" s="184"/>
      <c r="AC3076" s="184"/>
      <c r="AD3076" s="184"/>
      <c r="AH3076" s="184"/>
      <c r="AI3076" s="184"/>
      <c r="AL3076" s="184"/>
      <c r="AM3076" s="184"/>
      <c r="AP3076" s="184"/>
      <c r="AQ3076" s="184"/>
      <c r="AT3076" s="184"/>
      <c r="AU3076" s="184"/>
      <c r="AX3076" s="184"/>
      <c r="AY3076" s="184"/>
      <c r="BB3076" s="184"/>
      <c r="BC3076" s="184"/>
      <c r="BF3076" s="184"/>
      <c r="BG3076" s="184"/>
      <c r="BJ3076" s="184"/>
      <c r="BK3076" s="184"/>
      <c r="BN3076" s="184"/>
      <c r="BO3076" s="184"/>
      <c r="BR3076" s="184"/>
      <c r="BS3076" s="184"/>
      <c r="BV3076" s="184"/>
      <c r="BW3076" s="184"/>
      <c r="BZ3076" s="184"/>
      <c r="CA3076" s="184"/>
      <c r="CD3076" s="184"/>
      <c r="CE3076" s="184"/>
      <c r="CL3076" s="183"/>
      <c r="CO3076" s="183"/>
      <c r="CP3076" s="183"/>
      <c r="CT3076" s="71"/>
    </row>
    <row r="3077" spans="6:98">
      <c r="F3077" s="183"/>
      <c r="S3077" s="184"/>
      <c r="T3077" s="184"/>
      <c r="U3077" s="184"/>
      <c r="V3077" s="184"/>
      <c r="W3077" s="184"/>
      <c r="X3077" s="184"/>
      <c r="Y3077" s="184"/>
      <c r="Z3077" s="184"/>
      <c r="AA3077" s="184"/>
      <c r="AB3077" s="184"/>
      <c r="AC3077" s="184"/>
      <c r="AD3077" s="184"/>
      <c r="AH3077" s="184"/>
      <c r="AI3077" s="184"/>
      <c r="AL3077" s="184"/>
      <c r="AM3077" s="184"/>
      <c r="AP3077" s="184"/>
      <c r="AQ3077" s="184"/>
      <c r="AT3077" s="184"/>
      <c r="AU3077" s="184"/>
      <c r="AX3077" s="184"/>
      <c r="AY3077" s="184"/>
      <c r="BB3077" s="184"/>
      <c r="BC3077" s="184"/>
      <c r="BF3077" s="184"/>
      <c r="BG3077" s="184"/>
      <c r="BJ3077" s="184"/>
      <c r="BK3077" s="184"/>
      <c r="BN3077" s="184"/>
      <c r="BO3077" s="184"/>
      <c r="BR3077" s="184"/>
      <c r="BS3077" s="184"/>
      <c r="BV3077" s="184"/>
      <c r="BW3077" s="184"/>
      <c r="BZ3077" s="184"/>
      <c r="CA3077" s="184"/>
      <c r="CD3077" s="184"/>
      <c r="CE3077" s="184"/>
      <c r="CL3077" s="183"/>
      <c r="CO3077" s="183"/>
      <c r="CP3077" s="183"/>
      <c r="CT3077" s="71"/>
    </row>
    <row r="3078" spans="6:98">
      <c r="F3078" s="183"/>
      <c r="S3078" s="184"/>
      <c r="T3078" s="184"/>
      <c r="U3078" s="184"/>
      <c r="V3078" s="184"/>
      <c r="W3078" s="184"/>
      <c r="X3078" s="184"/>
      <c r="Y3078" s="184"/>
      <c r="Z3078" s="184"/>
      <c r="AA3078" s="184"/>
      <c r="AB3078" s="184"/>
      <c r="AC3078" s="184"/>
      <c r="AD3078" s="184"/>
      <c r="AH3078" s="184"/>
      <c r="AI3078" s="184"/>
      <c r="AL3078" s="184"/>
      <c r="AM3078" s="184"/>
      <c r="AP3078" s="184"/>
      <c r="AQ3078" s="184"/>
      <c r="AT3078" s="184"/>
      <c r="AU3078" s="184"/>
      <c r="AX3078" s="184"/>
      <c r="AY3078" s="184"/>
      <c r="BB3078" s="184"/>
      <c r="BC3078" s="184"/>
      <c r="BF3078" s="184"/>
      <c r="BG3078" s="184"/>
      <c r="BJ3078" s="184"/>
      <c r="BK3078" s="184"/>
      <c r="BN3078" s="184"/>
      <c r="BO3078" s="184"/>
      <c r="BR3078" s="184"/>
      <c r="BS3078" s="184"/>
      <c r="BV3078" s="184"/>
      <c r="BW3078" s="184"/>
      <c r="BZ3078" s="184"/>
      <c r="CA3078" s="184"/>
      <c r="CD3078" s="184"/>
      <c r="CE3078" s="184"/>
      <c r="CL3078" s="183"/>
      <c r="CO3078" s="183"/>
      <c r="CP3078" s="183"/>
      <c r="CT3078" s="71"/>
    </row>
    <row r="3079" spans="6:98">
      <c r="F3079" s="183"/>
      <c r="S3079" s="184"/>
      <c r="T3079" s="184"/>
      <c r="U3079" s="184"/>
      <c r="V3079" s="184"/>
      <c r="W3079" s="184"/>
      <c r="X3079" s="184"/>
      <c r="Y3079" s="184"/>
      <c r="Z3079" s="184"/>
      <c r="AA3079" s="184"/>
      <c r="AB3079" s="184"/>
      <c r="AC3079" s="184"/>
      <c r="AD3079" s="184"/>
      <c r="AH3079" s="184"/>
      <c r="AI3079" s="184"/>
      <c r="AL3079" s="184"/>
      <c r="AM3079" s="184"/>
      <c r="AP3079" s="184"/>
      <c r="AQ3079" s="184"/>
      <c r="AT3079" s="184"/>
      <c r="AU3079" s="184"/>
      <c r="AX3079" s="184"/>
      <c r="AY3079" s="184"/>
      <c r="BB3079" s="184"/>
      <c r="BC3079" s="184"/>
      <c r="BF3079" s="184"/>
      <c r="BG3079" s="184"/>
      <c r="BJ3079" s="184"/>
      <c r="BK3079" s="184"/>
      <c r="BN3079" s="184"/>
      <c r="BO3079" s="184"/>
      <c r="BR3079" s="184"/>
      <c r="BS3079" s="184"/>
      <c r="BV3079" s="184"/>
      <c r="BW3079" s="184"/>
      <c r="BZ3079" s="184"/>
      <c r="CA3079" s="184"/>
      <c r="CD3079" s="184"/>
      <c r="CE3079" s="184"/>
      <c r="CL3079" s="183"/>
      <c r="CO3079" s="183"/>
      <c r="CP3079" s="183"/>
      <c r="CT3079" s="71"/>
    </row>
    <row r="3080" spans="6:98">
      <c r="F3080" s="183"/>
      <c r="S3080" s="184"/>
      <c r="T3080" s="184"/>
      <c r="U3080" s="184"/>
      <c r="V3080" s="184"/>
      <c r="W3080" s="184"/>
      <c r="X3080" s="184"/>
      <c r="Y3080" s="184"/>
      <c r="Z3080" s="184"/>
      <c r="AA3080" s="184"/>
      <c r="AB3080" s="184"/>
      <c r="AC3080" s="184"/>
      <c r="AD3080" s="184"/>
      <c r="AH3080" s="184"/>
      <c r="AI3080" s="184"/>
      <c r="AL3080" s="184"/>
      <c r="AM3080" s="184"/>
      <c r="AP3080" s="184"/>
      <c r="AQ3080" s="184"/>
      <c r="AT3080" s="184"/>
      <c r="AU3080" s="184"/>
      <c r="AX3080" s="184"/>
      <c r="AY3080" s="184"/>
      <c r="BB3080" s="184"/>
      <c r="BC3080" s="184"/>
      <c r="BF3080" s="184"/>
      <c r="BG3080" s="184"/>
      <c r="BJ3080" s="184"/>
      <c r="BK3080" s="184"/>
      <c r="BN3080" s="184"/>
      <c r="BO3080" s="184"/>
      <c r="BR3080" s="184"/>
      <c r="BS3080" s="184"/>
      <c r="BV3080" s="184"/>
      <c r="BW3080" s="184"/>
      <c r="BZ3080" s="184"/>
      <c r="CA3080" s="184"/>
      <c r="CD3080" s="184"/>
      <c r="CE3080" s="184"/>
      <c r="CL3080" s="183"/>
      <c r="CO3080" s="183"/>
      <c r="CP3080" s="183"/>
      <c r="CT3080" s="71"/>
    </row>
    <row r="3081" spans="6:98">
      <c r="F3081" s="183"/>
      <c r="S3081" s="184"/>
      <c r="T3081" s="184"/>
      <c r="U3081" s="184"/>
      <c r="V3081" s="184"/>
      <c r="W3081" s="184"/>
      <c r="X3081" s="184"/>
      <c r="Y3081" s="184"/>
      <c r="Z3081" s="184"/>
      <c r="AA3081" s="184"/>
      <c r="AB3081" s="184"/>
      <c r="AC3081" s="184"/>
      <c r="AD3081" s="184"/>
      <c r="AH3081" s="184"/>
      <c r="AI3081" s="184"/>
      <c r="AL3081" s="184"/>
      <c r="AM3081" s="184"/>
      <c r="AP3081" s="184"/>
      <c r="AQ3081" s="184"/>
      <c r="AT3081" s="184"/>
      <c r="AU3081" s="184"/>
      <c r="AX3081" s="184"/>
      <c r="AY3081" s="184"/>
      <c r="BB3081" s="184"/>
      <c r="BC3081" s="184"/>
      <c r="BF3081" s="184"/>
      <c r="BG3081" s="184"/>
      <c r="BJ3081" s="184"/>
      <c r="BK3081" s="184"/>
      <c r="BN3081" s="184"/>
      <c r="BO3081" s="184"/>
      <c r="BR3081" s="184"/>
      <c r="BS3081" s="184"/>
      <c r="BV3081" s="184"/>
      <c r="BW3081" s="184"/>
      <c r="BZ3081" s="184"/>
      <c r="CA3081" s="184"/>
      <c r="CD3081" s="184"/>
      <c r="CE3081" s="184"/>
      <c r="CL3081" s="183"/>
      <c r="CO3081" s="183"/>
      <c r="CP3081" s="183"/>
      <c r="CT3081" s="71"/>
    </row>
    <row r="3082" spans="6:98">
      <c r="F3082" s="183"/>
      <c r="S3082" s="184"/>
      <c r="T3082" s="184"/>
      <c r="U3082" s="184"/>
      <c r="V3082" s="184"/>
      <c r="W3082" s="184"/>
      <c r="X3082" s="184"/>
      <c r="Y3082" s="184"/>
      <c r="Z3082" s="184"/>
      <c r="AA3082" s="184"/>
      <c r="AB3082" s="184"/>
      <c r="AC3082" s="184"/>
      <c r="AD3082" s="184"/>
      <c r="AH3082" s="184"/>
      <c r="AI3082" s="184"/>
      <c r="AL3082" s="184"/>
      <c r="AM3082" s="184"/>
      <c r="AP3082" s="184"/>
      <c r="AQ3082" s="184"/>
      <c r="AT3082" s="184"/>
      <c r="AU3082" s="184"/>
      <c r="AX3082" s="184"/>
      <c r="AY3082" s="184"/>
      <c r="BB3082" s="184"/>
      <c r="BC3082" s="184"/>
      <c r="BF3082" s="184"/>
      <c r="BG3082" s="184"/>
      <c r="BJ3082" s="184"/>
      <c r="BK3082" s="184"/>
      <c r="BN3082" s="184"/>
      <c r="BO3082" s="184"/>
      <c r="BR3082" s="184"/>
      <c r="BS3082" s="184"/>
      <c r="BV3082" s="184"/>
      <c r="BW3082" s="184"/>
      <c r="BZ3082" s="184"/>
      <c r="CA3082" s="184"/>
      <c r="CD3082" s="184"/>
      <c r="CE3082" s="184"/>
      <c r="CL3082" s="183"/>
      <c r="CO3082" s="183"/>
      <c r="CP3082" s="183"/>
      <c r="CT3082" s="71"/>
    </row>
    <row r="3083" spans="6:98">
      <c r="F3083" s="183"/>
      <c r="S3083" s="184"/>
      <c r="T3083" s="184"/>
      <c r="U3083" s="184"/>
      <c r="V3083" s="184"/>
      <c r="W3083" s="184"/>
      <c r="X3083" s="184"/>
      <c r="Y3083" s="184"/>
      <c r="Z3083" s="184"/>
      <c r="AA3083" s="184"/>
      <c r="AB3083" s="184"/>
      <c r="AC3083" s="184"/>
      <c r="AD3083" s="184"/>
      <c r="AH3083" s="184"/>
      <c r="AI3083" s="184"/>
      <c r="AL3083" s="184"/>
      <c r="AM3083" s="184"/>
      <c r="AP3083" s="184"/>
      <c r="AQ3083" s="184"/>
      <c r="AT3083" s="184"/>
      <c r="AU3083" s="184"/>
      <c r="AX3083" s="184"/>
      <c r="AY3083" s="184"/>
      <c r="BB3083" s="184"/>
      <c r="BC3083" s="184"/>
      <c r="BF3083" s="184"/>
      <c r="BG3083" s="184"/>
      <c r="BJ3083" s="184"/>
      <c r="BK3083" s="184"/>
      <c r="BN3083" s="184"/>
      <c r="BO3083" s="184"/>
      <c r="BR3083" s="184"/>
      <c r="BS3083" s="184"/>
      <c r="BV3083" s="184"/>
      <c r="BW3083" s="184"/>
      <c r="BZ3083" s="184"/>
      <c r="CA3083" s="184"/>
      <c r="CD3083" s="184"/>
      <c r="CE3083" s="184"/>
      <c r="CL3083" s="183"/>
      <c r="CO3083" s="183"/>
      <c r="CP3083" s="183"/>
      <c r="CT3083" s="71"/>
    </row>
    <row r="3084" spans="6:98">
      <c r="F3084" s="183"/>
      <c r="S3084" s="184"/>
      <c r="T3084" s="184"/>
      <c r="U3084" s="184"/>
      <c r="V3084" s="184"/>
      <c r="W3084" s="184"/>
      <c r="X3084" s="184"/>
      <c r="Y3084" s="184"/>
      <c r="Z3084" s="184"/>
      <c r="AA3084" s="184"/>
      <c r="AB3084" s="184"/>
      <c r="AC3084" s="184"/>
      <c r="AD3084" s="184"/>
      <c r="AH3084" s="184"/>
      <c r="AI3084" s="184"/>
      <c r="AL3084" s="184"/>
      <c r="AM3084" s="184"/>
      <c r="AP3084" s="184"/>
      <c r="AQ3084" s="184"/>
      <c r="AT3084" s="184"/>
      <c r="AU3084" s="184"/>
      <c r="AX3084" s="184"/>
      <c r="AY3084" s="184"/>
      <c r="BB3084" s="184"/>
      <c r="BC3084" s="184"/>
      <c r="BF3084" s="184"/>
      <c r="BG3084" s="184"/>
      <c r="BJ3084" s="184"/>
      <c r="BK3084" s="184"/>
      <c r="BN3084" s="184"/>
      <c r="BO3084" s="184"/>
      <c r="BR3084" s="184"/>
      <c r="BS3084" s="184"/>
      <c r="BV3084" s="184"/>
      <c r="BW3084" s="184"/>
      <c r="BZ3084" s="184"/>
      <c r="CA3084" s="184"/>
      <c r="CD3084" s="184"/>
      <c r="CE3084" s="184"/>
      <c r="CL3084" s="183"/>
      <c r="CO3084" s="183"/>
      <c r="CP3084" s="183"/>
      <c r="CT3084" s="71"/>
    </row>
    <row r="3085" spans="6:98">
      <c r="F3085" s="183"/>
      <c r="S3085" s="184"/>
      <c r="T3085" s="184"/>
      <c r="U3085" s="184"/>
      <c r="V3085" s="184"/>
      <c r="W3085" s="184"/>
      <c r="X3085" s="184"/>
      <c r="Y3085" s="184"/>
      <c r="Z3085" s="184"/>
      <c r="AA3085" s="184"/>
      <c r="AB3085" s="184"/>
      <c r="AC3085" s="184"/>
      <c r="AD3085" s="184"/>
      <c r="AH3085" s="184"/>
      <c r="AI3085" s="184"/>
      <c r="AL3085" s="184"/>
      <c r="AM3085" s="184"/>
      <c r="AP3085" s="184"/>
      <c r="AQ3085" s="184"/>
      <c r="AT3085" s="184"/>
      <c r="AU3085" s="184"/>
      <c r="AX3085" s="184"/>
      <c r="AY3085" s="184"/>
      <c r="BB3085" s="184"/>
      <c r="BC3085" s="184"/>
      <c r="BF3085" s="184"/>
      <c r="BG3085" s="184"/>
      <c r="BJ3085" s="184"/>
      <c r="BK3085" s="184"/>
      <c r="BN3085" s="184"/>
      <c r="BO3085" s="184"/>
      <c r="BR3085" s="184"/>
      <c r="BS3085" s="184"/>
      <c r="BV3085" s="184"/>
      <c r="BW3085" s="184"/>
      <c r="BZ3085" s="184"/>
      <c r="CA3085" s="184"/>
      <c r="CD3085" s="184"/>
      <c r="CE3085" s="184"/>
      <c r="CL3085" s="183"/>
      <c r="CO3085" s="183"/>
      <c r="CP3085" s="183"/>
      <c r="CT3085" s="71"/>
    </row>
    <row r="3086" spans="6:98">
      <c r="F3086" s="183"/>
      <c r="S3086" s="184"/>
      <c r="T3086" s="184"/>
      <c r="U3086" s="184"/>
      <c r="V3086" s="184"/>
      <c r="W3086" s="184"/>
      <c r="X3086" s="184"/>
      <c r="Y3086" s="184"/>
      <c r="Z3086" s="184"/>
      <c r="AA3086" s="184"/>
      <c r="AB3086" s="184"/>
      <c r="AC3086" s="184"/>
      <c r="AD3086" s="184"/>
      <c r="AH3086" s="184"/>
      <c r="AI3086" s="184"/>
      <c r="AL3086" s="184"/>
      <c r="AM3086" s="184"/>
      <c r="AP3086" s="184"/>
      <c r="AQ3086" s="184"/>
      <c r="AT3086" s="184"/>
      <c r="AU3086" s="184"/>
      <c r="AX3086" s="184"/>
      <c r="AY3086" s="184"/>
      <c r="BB3086" s="184"/>
      <c r="BC3086" s="184"/>
      <c r="BF3086" s="184"/>
      <c r="BG3086" s="184"/>
      <c r="BJ3086" s="184"/>
      <c r="BK3086" s="184"/>
      <c r="BN3086" s="184"/>
      <c r="BO3086" s="184"/>
      <c r="BR3086" s="184"/>
      <c r="BS3086" s="184"/>
      <c r="BV3086" s="184"/>
      <c r="BW3086" s="184"/>
      <c r="BZ3086" s="184"/>
      <c r="CA3086" s="184"/>
      <c r="CD3086" s="184"/>
      <c r="CE3086" s="184"/>
      <c r="CL3086" s="183"/>
      <c r="CO3086" s="183"/>
      <c r="CP3086" s="183"/>
      <c r="CT3086" s="71"/>
    </row>
    <row r="3087" spans="6:98">
      <c r="F3087" s="183"/>
      <c r="S3087" s="184"/>
      <c r="T3087" s="184"/>
      <c r="U3087" s="184"/>
      <c r="V3087" s="184"/>
      <c r="W3087" s="184"/>
      <c r="X3087" s="184"/>
      <c r="Y3087" s="184"/>
      <c r="Z3087" s="184"/>
      <c r="AA3087" s="184"/>
      <c r="AB3087" s="184"/>
      <c r="AC3087" s="184"/>
      <c r="AD3087" s="184"/>
      <c r="AH3087" s="184"/>
      <c r="AI3087" s="184"/>
      <c r="AL3087" s="184"/>
      <c r="AM3087" s="184"/>
      <c r="AP3087" s="184"/>
      <c r="AQ3087" s="184"/>
      <c r="AT3087" s="184"/>
      <c r="AU3087" s="184"/>
      <c r="AX3087" s="184"/>
      <c r="AY3087" s="184"/>
      <c r="BB3087" s="184"/>
      <c r="BC3087" s="184"/>
      <c r="BF3087" s="184"/>
      <c r="BG3087" s="184"/>
      <c r="BJ3087" s="184"/>
      <c r="BK3087" s="184"/>
      <c r="BN3087" s="184"/>
      <c r="BO3087" s="184"/>
      <c r="BR3087" s="184"/>
      <c r="BS3087" s="184"/>
      <c r="BV3087" s="184"/>
      <c r="BW3087" s="184"/>
      <c r="BZ3087" s="184"/>
      <c r="CA3087" s="184"/>
      <c r="CD3087" s="184"/>
      <c r="CE3087" s="184"/>
      <c r="CL3087" s="183"/>
      <c r="CO3087" s="183"/>
      <c r="CP3087" s="183"/>
      <c r="CT3087" s="71"/>
    </row>
    <row r="3088" spans="6:98">
      <c r="F3088" s="183"/>
      <c r="S3088" s="184"/>
      <c r="T3088" s="184"/>
      <c r="U3088" s="184"/>
      <c r="V3088" s="184"/>
      <c r="W3088" s="184"/>
      <c r="X3088" s="184"/>
      <c r="Y3088" s="184"/>
      <c r="Z3088" s="184"/>
      <c r="AA3088" s="184"/>
      <c r="AB3088" s="184"/>
      <c r="AC3088" s="184"/>
      <c r="AD3088" s="184"/>
      <c r="AH3088" s="184"/>
      <c r="AI3088" s="184"/>
      <c r="AL3088" s="184"/>
      <c r="AM3088" s="184"/>
      <c r="AP3088" s="184"/>
      <c r="AQ3088" s="184"/>
      <c r="AT3088" s="184"/>
      <c r="AU3088" s="184"/>
      <c r="AX3088" s="184"/>
      <c r="AY3088" s="184"/>
      <c r="BB3088" s="184"/>
      <c r="BC3088" s="184"/>
      <c r="BF3088" s="184"/>
      <c r="BG3088" s="184"/>
      <c r="BJ3088" s="184"/>
      <c r="BK3088" s="184"/>
      <c r="BN3088" s="184"/>
      <c r="BO3088" s="184"/>
      <c r="BR3088" s="184"/>
      <c r="BS3088" s="184"/>
      <c r="BV3088" s="184"/>
      <c r="BW3088" s="184"/>
      <c r="BZ3088" s="184"/>
      <c r="CA3088" s="184"/>
      <c r="CD3088" s="184"/>
      <c r="CE3088" s="184"/>
      <c r="CL3088" s="183"/>
      <c r="CO3088" s="183"/>
      <c r="CP3088" s="183"/>
      <c r="CT3088" s="71"/>
    </row>
    <row r="3089" spans="6:98">
      <c r="F3089" s="183"/>
      <c r="S3089" s="184"/>
      <c r="T3089" s="184"/>
      <c r="U3089" s="184"/>
      <c r="V3089" s="184"/>
      <c r="W3089" s="184"/>
      <c r="X3089" s="184"/>
      <c r="Y3089" s="184"/>
      <c r="Z3089" s="184"/>
      <c r="AA3089" s="184"/>
      <c r="AB3089" s="184"/>
      <c r="AC3089" s="184"/>
      <c r="AD3089" s="184"/>
      <c r="AH3089" s="184"/>
      <c r="AI3089" s="184"/>
      <c r="AL3089" s="184"/>
      <c r="AM3089" s="184"/>
      <c r="AP3089" s="184"/>
      <c r="AQ3089" s="184"/>
      <c r="AT3089" s="184"/>
      <c r="AU3089" s="184"/>
      <c r="AX3089" s="184"/>
      <c r="AY3089" s="184"/>
      <c r="BB3089" s="184"/>
      <c r="BC3089" s="184"/>
      <c r="BF3089" s="184"/>
      <c r="BG3089" s="184"/>
      <c r="BJ3089" s="184"/>
      <c r="BK3089" s="184"/>
      <c r="BN3089" s="184"/>
      <c r="BO3089" s="184"/>
      <c r="BR3089" s="184"/>
      <c r="BS3089" s="184"/>
      <c r="BV3089" s="184"/>
      <c r="BW3089" s="184"/>
      <c r="BZ3089" s="184"/>
      <c r="CA3089" s="184"/>
      <c r="CD3089" s="184"/>
      <c r="CE3089" s="184"/>
      <c r="CL3089" s="183"/>
      <c r="CO3089" s="183"/>
      <c r="CP3089" s="183"/>
      <c r="CT3089" s="71"/>
    </row>
    <row r="3090" spans="6:98">
      <c r="F3090" s="183"/>
      <c r="S3090" s="184"/>
      <c r="T3090" s="184"/>
      <c r="U3090" s="184"/>
      <c r="V3090" s="184"/>
      <c r="W3090" s="184"/>
      <c r="X3090" s="184"/>
      <c r="Y3090" s="184"/>
      <c r="Z3090" s="184"/>
      <c r="AA3090" s="184"/>
      <c r="AB3090" s="184"/>
      <c r="AC3090" s="184"/>
      <c r="AD3090" s="184"/>
      <c r="AH3090" s="184"/>
      <c r="AI3090" s="184"/>
      <c r="AL3090" s="184"/>
      <c r="AM3090" s="184"/>
      <c r="AP3090" s="184"/>
      <c r="AQ3090" s="184"/>
      <c r="AT3090" s="184"/>
      <c r="AU3090" s="184"/>
      <c r="AX3090" s="184"/>
      <c r="AY3090" s="184"/>
      <c r="BB3090" s="184"/>
      <c r="BC3090" s="184"/>
      <c r="BF3090" s="184"/>
      <c r="BG3090" s="184"/>
      <c r="BJ3090" s="184"/>
      <c r="BK3090" s="184"/>
      <c r="BN3090" s="184"/>
      <c r="BO3090" s="184"/>
      <c r="BR3090" s="184"/>
      <c r="BS3090" s="184"/>
      <c r="BV3090" s="184"/>
      <c r="BW3090" s="184"/>
      <c r="BZ3090" s="184"/>
      <c r="CA3090" s="184"/>
      <c r="CD3090" s="184"/>
      <c r="CE3090" s="184"/>
      <c r="CL3090" s="183"/>
      <c r="CO3090" s="183"/>
      <c r="CP3090" s="183"/>
      <c r="CT3090" s="71"/>
    </row>
    <row r="3091" spans="6:98">
      <c r="F3091" s="183"/>
      <c r="S3091" s="184"/>
      <c r="T3091" s="184"/>
      <c r="U3091" s="184"/>
      <c r="V3091" s="184"/>
      <c r="W3091" s="184"/>
      <c r="X3091" s="184"/>
      <c r="Y3091" s="184"/>
      <c r="Z3091" s="184"/>
      <c r="AA3091" s="184"/>
      <c r="AB3091" s="184"/>
      <c r="AC3091" s="184"/>
      <c r="AD3091" s="184"/>
      <c r="AH3091" s="184"/>
      <c r="AI3091" s="184"/>
      <c r="AL3091" s="184"/>
      <c r="AM3091" s="184"/>
      <c r="AP3091" s="184"/>
      <c r="AQ3091" s="184"/>
      <c r="AT3091" s="184"/>
      <c r="AU3091" s="184"/>
      <c r="AX3091" s="184"/>
      <c r="AY3091" s="184"/>
      <c r="BB3091" s="184"/>
      <c r="BC3091" s="184"/>
      <c r="BF3091" s="184"/>
      <c r="BG3091" s="184"/>
      <c r="BJ3091" s="184"/>
      <c r="BK3091" s="184"/>
      <c r="BN3091" s="184"/>
      <c r="BO3091" s="184"/>
      <c r="BR3091" s="184"/>
      <c r="BS3091" s="184"/>
      <c r="BV3091" s="184"/>
      <c r="BW3091" s="184"/>
      <c r="BZ3091" s="184"/>
      <c r="CA3091" s="184"/>
      <c r="CD3091" s="184"/>
      <c r="CE3091" s="184"/>
      <c r="CL3091" s="183"/>
      <c r="CO3091" s="183"/>
      <c r="CP3091" s="183"/>
      <c r="CT3091" s="71"/>
    </row>
    <row r="3092" spans="6:98">
      <c r="F3092" s="183"/>
      <c r="S3092" s="184"/>
      <c r="T3092" s="184"/>
      <c r="U3092" s="184"/>
      <c r="V3092" s="184"/>
      <c r="W3092" s="184"/>
      <c r="X3092" s="184"/>
      <c r="Y3092" s="184"/>
      <c r="Z3092" s="184"/>
      <c r="AA3092" s="184"/>
      <c r="AB3092" s="184"/>
      <c r="AC3092" s="184"/>
      <c r="AD3092" s="184"/>
      <c r="AH3092" s="184"/>
      <c r="AI3092" s="184"/>
      <c r="AL3092" s="184"/>
      <c r="AM3092" s="184"/>
      <c r="AP3092" s="184"/>
      <c r="AQ3092" s="184"/>
      <c r="AT3092" s="184"/>
      <c r="AU3092" s="184"/>
      <c r="AX3092" s="184"/>
      <c r="AY3092" s="184"/>
      <c r="BB3092" s="184"/>
      <c r="BC3092" s="184"/>
      <c r="BF3092" s="184"/>
      <c r="BG3092" s="184"/>
      <c r="BJ3092" s="184"/>
      <c r="BK3092" s="184"/>
      <c r="BN3092" s="184"/>
      <c r="BO3092" s="184"/>
      <c r="BR3092" s="184"/>
      <c r="BS3092" s="184"/>
      <c r="BV3092" s="184"/>
      <c r="BW3092" s="184"/>
      <c r="BZ3092" s="184"/>
      <c r="CA3092" s="184"/>
      <c r="CD3092" s="184"/>
      <c r="CE3092" s="184"/>
      <c r="CL3092" s="183"/>
      <c r="CO3092" s="183"/>
      <c r="CP3092" s="183"/>
      <c r="CT3092" s="71"/>
    </row>
    <row r="3093" spans="6:98">
      <c r="F3093" s="183"/>
      <c r="S3093" s="184"/>
      <c r="T3093" s="184"/>
      <c r="U3093" s="184"/>
      <c r="V3093" s="184"/>
      <c r="W3093" s="184"/>
      <c r="X3093" s="184"/>
      <c r="Y3093" s="184"/>
      <c r="Z3093" s="184"/>
      <c r="AA3093" s="184"/>
      <c r="AB3093" s="184"/>
      <c r="AC3093" s="184"/>
      <c r="AD3093" s="184"/>
      <c r="AH3093" s="184"/>
      <c r="AI3093" s="184"/>
      <c r="AL3093" s="184"/>
      <c r="AM3093" s="184"/>
      <c r="AP3093" s="184"/>
      <c r="AQ3093" s="184"/>
      <c r="AT3093" s="184"/>
      <c r="AU3093" s="184"/>
      <c r="AX3093" s="184"/>
      <c r="AY3093" s="184"/>
      <c r="BB3093" s="184"/>
      <c r="BC3093" s="184"/>
      <c r="BF3093" s="184"/>
      <c r="BG3093" s="184"/>
      <c r="BJ3093" s="184"/>
      <c r="BK3093" s="184"/>
      <c r="BN3093" s="184"/>
      <c r="BO3093" s="184"/>
      <c r="BR3093" s="184"/>
      <c r="BS3093" s="184"/>
      <c r="BV3093" s="184"/>
      <c r="BW3093" s="184"/>
      <c r="BZ3093" s="184"/>
      <c r="CA3093" s="184"/>
      <c r="CD3093" s="184"/>
      <c r="CE3093" s="184"/>
      <c r="CL3093" s="183"/>
      <c r="CO3093" s="183"/>
      <c r="CP3093" s="183"/>
      <c r="CT3093" s="71"/>
    </row>
    <row r="3094" spans="6:98">
      <c r="F3094" s="183"/>
      <c r="S3094" s="184"/>
      <c r="T3094" s="184"/>
      <c r="U3094" s="184"/>
      <c r="V3094" s="184"/>
      <c r="W3094" s="184"/>
      <c r="X3094" s="184"/>
      <c r="Y3094" s="184"/>
      <c r="Z3094" s="184"/>
      <c r="AA3094" s="184"/>
      <c r="AB3094" s="184"/>
      <c r="AC3094" s="184"/>
      <c r="AD3094" s="184"/>
      <c r="AH3094" s="184"/>
      <c r="AI3094" s="184"/>
      <c r="AL3094" s="184"/>
      <c r="AM3094" s="184"/>
      <c r="AP3094" s="184"/>
      <c r="AQ3094" s="184"/>
      <c r="AT3094" s="184"/>
      <c r="AU3094" s="184"/>
      <c r="AX3094" s="184"/>
      <c r="AY3094" s="184"/>
      <c r="BB3094" s="184"/>
      <c r="BC3094" s="184"/>
      <c r="BF3094" s="184"/>
      <c r="BG3094" s="184"/>
      <c r="BJ3094" s="184"/>
      <c r="BK3094" s="184"/>
      <c r="BN3094" s="184"/>
      <c r="BO3094" s="184"/>
      <c r="BR3094" s="184"/>
      <c r="BS3094" s="184"/>
      <c r="BV3094" s="184"/>
      <c r="BW3094" s="184"/>
      <c r="BZ3094" s="184"/>
      <c r="CA3094" s="184"/>
      <c r="CD3094" s="184"/>
      <c r="CE3094" s="184"/>
      <c r="CL3094" s="183"/>
      <c r="CO3094" s="183"/>
      <c r="CP3094" s="183"/>
      <c r="CT3094" s="71"/>
    </row>
    <row r="3095" spans="6:98">
      <c r="F3095" s="183"/>
      <c r="S3095" s="184"/>
      <c r="T3095" s="184"/>
      <c r="U3095" s="184"/>
      <c r="V3095" s="184"/>
      <c r="W3095" s="184"/>
      <c r="X3095" s="184"/>
      <c r="Y3095" s="184"/>
      <c r="Z3095" s="184"/>
      <c r="AA3095" s="184"/>
      <c r="AB3095" s="184"/>
      <c r="AC3095" s="184"/>
      <c r="AD3095" s="184"/>
      <c r="AH3095" s="184"/>
      <c r="AI3095" s="184"/>
      <c r="AL3095" s="184"/>
      <c r="AM3095" s="184"/>
      <c r="AP3095" s="184"/>
      <c r="AQ3095" s="184"/>
      <c r="AT3095" s="184"/>
      <c r="AU3095" s="184"/>
      <c r="AX3095" s="184"/>
      <c r="AY3095" s="184"/>
      <c r="BB3095" s="184"/>
      <c r="BC3095" s="184"/>
      <c r="BF3095" s="184"/>
      <c r="BG3095" s="184"/>
      <c r="BJ3095" s="184"/>
      <c r="BK3095" s="184"/>
      <c r="BN3095" s="184"/>
      <c r="BO3095" s="184"/>
      <c r="BR3095" s="184"/>
      <c r="BS3095" s="184"/>
      <c r="BV3095" s="184"/>
      <c r="BW3095" s="184"/>
      <c r="BZ3095" s="184"/>
      <c r="CA3095" s="184"/>
      <c r="CD3095" s="184"/>
      <c r="CE3095" s="184"/>
      <c r="CL3095" s="183"/>
      <c r="CO3095" s="183"/>
      <c r="CP3095" s="183"/>
      <c r="CT3095" s="71"/>
    </row>
    <row r="3096" spans="6:98">
      <c r="F3096" s="183"/>
      <c r="S3096" s="184"/>
      <c r="T3096" s="184"/>
      <c r="U3096" s="184"/>
      <c r="V3096" s="184"/>
      <c r="W3096" s="184"/>
      <c r="X3096" s="184"/>
      <c r="Y3096" s="184"/>
      <c r="Z3096" s="184"/>
      <c r="AA3096" s="184"/>
      <c r="AB3096" s="184"/>
      <c r="AC3096" s="184"/>
      <c r="AD3096" s="184"/>
      <c r="AH3096" s="184"/>
      <c r="AI3096" s="184"/>
      <c r="AL3096" s="184"/>
      <c r="AM3096" s="184"/>
      <c r="AP3096" s="184"/>
      <c r="AQ3096" s="184"/>
      <c r="AT3096" s="184"/>
      <c r="AU3096" s="184"/>
      <c r="AX3096" s="184"/>
      <c r="AY3096" s="184"/>
      <c r="BB3096" s="184"/>
      <c r="BC3096" s="184"/>
      <c r="BF3096" s="184"/>
      <c r="BG3096" s="184"/>
      <c r="BJ3096" s="184"/>
      <c r="BK3096" s="184"/>
      <c r="BN3096" s="184"/>
      <c r="BO3096" s="184"/>
      <c r="BR3096" s="184"/>
      <c r="BS3096" s="184"/>
      <c r="BV3096" s="184"/>
      <c r="BW3096" s="184"/>
      <c r="BZ3096" s="184"/>
      <c r="CA3096" s="184"/>
      <c r="CD3096" s="184"/>
      <c r="CE3096" s="184"/>
      <c r="CL3096" s="183"/>
      <c r="CO3096" s="183"/>
      <c r="CP3096" s="183"/>
      <c r="CT3096" s="71"/>
    </row>
    <row r="3097" spans="6:98">
      <c r="F3097" s="183"/>
      <c r="S3097" s="184"/>
      <c r="T3097" s="184"/>
      <c r="U3097" s="184"/>
      <c r="V3097" s="184"/>
      <c r="W3097" s="184"/>
      <c r="X3097" s="184"/>
      <c r="Y3097" s="184"/>
      <c r="Z3097" s="184"/>
      <c r="AA3097" s="184"/>
      <c r="AB3097" s="184"/>
      <c r="AC3097" s="184"/>
      <c r="AD3097" s="184"/>
      <c r="AH3097" s="184"/>
      <c r="AI3097" s="184"/>
      <c r="AL3097" s="184"/>
      <c r="AM3097" s="184"/>
      <c r="AP3097" s="184"/>
      <c r="AQ3097" s="184"/>
      <c r="AT3097" s="184"/>
      <c r="AU3097" s="184"/>
      <c r="AX3097" s="184"/>
      <c r="AY3097" s="184"/>
      <c r="BB3097" s="184"/>
      <c r="BC3097" s="184"/>
      <c r="BF3097" s="184"/>
      <c r="BG3097" s="184"/>
      <c r="BJ3097" s="184"/>
      <c r="BK3097" s="184"/>
      <c r="BN3097" s="184"/>
      <c r="BO3097" s="184"/>
      <c r="BR3097" s="184"/>
      <c r="BS3097" s="184"/>
      <c r="BV3097" s="184"/>
      <c r="BW3097" s="184"/>
      <c r="BZ3097" s="184"/>
      <c r="CA3097" s="184"/>
      <c r="CD3097" s="184"/>
      <c r="CE3097" s="184"/>
      <c r="CL3097" s="183"/>
      <c r="CO3097" s="183"/>
      <c r="CP3097" s="183"/>
      <c r="CT3097" s="71"/>
    </row>
    <row r="3098" spans="6:98">
      <c r="F3098" s="183"/>
      <c r="S3098" s="184"/>
      <c r="T3098" s="184"/>
      <c r="U3098" s="184"/>
      <c r="V3098" s="184"/>
      <c r="W3098" s="184"/>
      <c r="X3098" s="184"/>
      <c r="Y3098" s="184"/>
      <c r="Z3098" s="184"/>
      <c r="AA3098" s="184"/>
      <c r="AB3098" s="184"/>
      <c r="AC3098" s="184"/>
      <c r="AD3098" s="184"/>
      <c r="AH3098" s="184"/>
      <c r="AI3098" s="184"/>
      <c r="AL3098" s="184"/>
      <c r="AM3098" s="184"/>
      <c r="AP3098" s="184"/>
      <c r="AQ3098" s="184"/>
      <c r="AT3098" s="184"/>
      <c r="AU3098" s="184"/>
      <c r="AX3098" s="184"/>
      <c r="AY3098" s="184"/>
      <c r="BB3098" s="184"/>
      <c r="BC3098" s="184"/>
      <c r="BF3098" s="184"/>
      <c r="BG3098" s="184"/>
      <c r="BJ3098" s="184"/>
      <c r="BK3098" s="184"/>
      <c r="BN3098" s="184"/>
      <c r="BO3098" s="184"/>
      <c r="BR3098" s="184"/>
      <c r="BS3098" s="184"/>
      <c r="BV3098" s="184"/>
      <c r="BW3098" s="184"/>
      <c r="BZ3098" s="184"/>
      <c r="CA3098" s="184"/>
      <c r="CD3098" s="184"/>
      <c r="CE3098" s="184"/>
      <c r="CL3098" s="183"/>
      <c r="CO3098" s="183"/>
      <c r="CP3098" s="183"/>
      <c r="CT3098" s="71"/>
    </row>
    <row r="3099" spans="6:98">
      <c r="F3099" s="183"/>
      <c r="S3099" s="184"/>
      <c r="T3099" s="184"/>
      <c r="U3099" s="184"/>
      <c r="V3099" s="184"/>
      <c r="W3099" s="184"/>
      <c r="X3099" s="184"/>
      <c r="Y3099" s="184"/>
      <c r="Z3099" s="184"/>
      <c r="AA3099" s="184"/>
      <c r="AB3099" s="184"/>
      <c r="AC3099" s="184"/>
      <c r="AD3099" s="184"/>
      <c r="AH3099" s="184"/>
      <c r="AI3099" s="184"/>
      <c r="AL3099" s="184"/>
      <c r="AM3099" s="184"/>
      <c r="AP3099" s="184"/>
      <c r="AQ3099" s="184"/>
      <c r="AT3099" s="184"/>
      <c r="AU3099" s="184"/>
      <c r="AX3099" s="184"/>
      <c r="AY3099" s="184"/>
      <c r="BB3099" s="184"/>
      <c r="BC3099" s="184"/>
      <c r="BF3099" s="184"/>
      <c r="BG3099" s="184"/>
      <c r="BJ3099" s="184"/>
      <c r="BK3099" s="184"/>
      <c r="BN3099" s="184"/>
      <c r="BO3099" s="184"/>
      <c r="BR3099" s="184"/>
      <c r="BS3099" s="184"/>
      <c r="BV3099" s="184"/>
      <c r="BW3099" s="184"/>
      <c r="BZ3099" s="184"/>
      <c r="CA3099" s="184"/>
      <c r="CD3099" s="184"/>
      <c r="CE3099" s="184"/>
      <c r="CL3099" s="183"/>
      <c r="CO3099" s="183"/>
      <c r="CP3099" s="183"/>
      <c r="CT3099" s="71"/>
    </row>
    <row r="3100" spans="6:98">
      <c r="F3100" s="183"/>
      <c r="S3100" s="184"/>
      <c r="T3100" s="184"/>
      <c r="U3100" s="184"/>
      <c r="V3100" s="184"/>
      <c r="W3100" s="184"/>
      <c r="X3100" s="184"/>
      <c r="Y3100" s="184"/>
      <c r="Z3100" s="184"/>
      <c r="AA3100" s="184"/>
      <c r="AB3100" s="184"/>
      <c r="AC3100" s="184"/>
      <c r="AD3100" s="184"/>
      <c r="AH3100" s="184"/>
      <c r="AI3100" s="184"/>
      <c r="AL3100" s="184"/>
      <c r="AM3100" s="184"/>
      <c r="AP3100" s="184"/>
      <c r="AQ3100" s="184"/>
      <c r="AT3100" s="184"/>
      <c r="AU3100" s="184"/>
      <c r="AX3100" s="184"/>
      <c r="AY3100" s="184"/>
      <c r="BB3100" s="184"/>
      <c r="BC3100" s="184"/>
      <c r="BF3100" s="184"/>
      <c r="BG3100" s="184"/>
      <c r="BJ3100" s="184"/>
      <c r="BK3100" s="184"/>
      <c r="BN3100" s="184"/>
      <c r="BO3100" s="184"/>
      <c r="BR3100" s="184"/>
      <c r="BS3100" s="184"/>
      <c r="BV3100" s="184"/>
      <c r="BW3100" s="184"/>
      <c r="BZ3100" s="184"/>
      <c r="CA3100" s="184"/>
      <c r="CD3100" s="184"/>
      <c r="CE3100" s="184"/>
      <c r="CL3100" s="183"/>
      <c r="CO3100" s="183"/>
      <c r="CP3100" s="183"/>
      <c r="CT3100" s="71"/>
    </row>
    <row r="3101" spans="6:98">
      <c r="F3101" s="183"/>
      <c r="S3101" s="184"/>
      <c r="T3101" s="184"/>
      <c r="U3101" s="184"/>
      <c r="V3101" s="184"/>
      <c r="W3101" s="184"/>
      <c r="X3101" s="184"/>
      <c r="Y3101" s="184"/>
      <c r="Z3101" s="184"/>
      <c r="AA3101" s="184"/>
      <c r="AB3101" s="184"/>
      <c r="AC3101" s="184"/>
      <c r="AD3101" s="184"/>
      <c r="AH3101" s="184"/>
      <c r="AI3101" s="184"/>
      <c r="AL3101" s="184"/>
      <c r="AM3101" s="184"/>
      <c r="AP3101" s="184"/>
      <c r="AQ3101" s="184"/>
      <c r="AT3101" s="184"/>
      <c r="AU3101" s="184"/>
      <c r="AX3101" s="184"/>
      <c r="AY3101" s="184"/>
      <c r="BB3101" s="184"/>
      <c r="BC3101" s="184"/>
      <c r="BF3101" s="184"/>
      <c r="BG3101" s="184"/>
      <c r="BJ3101" s="184"/>
      <c r="BK3101" s="184"/>
      <c r="BN3101" s="184"/>
      <c r="BO3101" s="184"/>
      <c r="BR3101" s="184"/>
      <c r="BS3101" s="184"/>
      <c r="BV3101" s="184"/>
      <c r="BW3101" s="184"/>
      <c r="BZ3101" s="184"/>
      <c r="CA3101" s="184"/>
      <c r="CD3101" s="184"/>
      <c r="CE3101" s="184"/>
      <c r="CL3101" s="183"/>
      <c r="CO3101" s="183"/>
      <c r="CP3101" s="183"/>
      <c r="CT3101" s="71"/>
    </row>
    <row r="3102" spans="6:98">
      <c r="F3102" s="183"/>
      <c r="S3102" s="184"/>
      <c r="T3102" s="184"/>
      <c r="U3102" s="184"/>
      <c r="V3102" s="184"/>
      <c r="W3102" s="184"/>
      <c r="X3102" s="184"/>
      <c r="Y3102" s="184"/>
      <c r="Z3102" s="184"/>
      <c r="AA3102" s="184"/>
      <c r="AB3102" s="184"/>
      <c r="AC3102" s="184"/>
      <c r="AD3102" s="184"/>
      <c r="AH3102" s="184"/>
      <c r="AI3102" s="184"/>
      <c r="AL3102" s="184"/>
      <c r="AM3102" s="184"/>
      <c r="AP3102" s="184"/>
      <c r="AQ3102" s="184"/>
      <c r="AT3102" s="184"/>
      <c r="AU3102" s="184"/>
      <c r="AX3102" s="184"/>
      <c r="AY3102" s="184"/>
      <c r="BB3102" s="184"/>
      <c r="BC3102" s="184"/>
      <c r="BF3102" s="184"/>
      <c r="BG3102" s="184"/>
      <c r="BJ3102" s="184"/>
      <c r="BK3102" s="184"/>
      <c r="BN3102" s="184"/>
      <c r="BO3102" s="184"/>
      <c r="BR3102" s="184"/>
      <c r="BS3102" s="184"/>
      <c r="BV3102" s="184"/>
      <c r="BW3102" s="184"/>
      <c r="BZ3102" s="184"/>
      <c r="CA3102" s="184"/>
      <c r="CD3102" s="184"/>
      <c r="CE3102" s="184"/>
      <c r="CL3102" s="183"/>
      <c r="CO3102" s="183"/>
      <c r="CP3102" s="183"/>
      <c r="CT3102" s="71"/>
    </row>
    <row r="3103" spans="6:98">
      <c r="F3103" s="183"/>
      <c r="S3103" s="184"/>
      <c r="T3103" s="184"/>
      <c r="U3103" s="184"/>
      <c r="V3103" s="184"/>
      <c r="W3103" s="184"/>
      <c r="X3103" s="184"/>
      <c r="Y3103" s="184"/>
      <c r="Z3103" s="184"/>
      <c r="AA3103" s="184"/>
      <c r="AB3103" s="184"/>
      <c r="AC3103" s="184"/>
      <c r="AD3103" s="184"/>
      <c r="AH3103" s="184"/>
      <c r="AI3103" s="184"/>
      <c r="AL3103" s="184"/>
      <c r="AM3103" s="184"/>
      <c r="AP3103" s="184"/>
      <c r="AQ3103" s="184"/>
      <c r="AT3103" s="184"/>
      <c r="AU3103" s="184"/>
      <c r="AX3103" s="184"/>
      <c r="AY3103" s="184"/>
      <c r="BB3103" s="184"/>
      <c r="BC3103" s="184"/>
      <c r="BF3103" s="184"/>
      <c r="BG3103" s="184"/>
      <c r="BJ3103" s="184"/>
      <c r="BK3103" s="184"/>
      <c r="BN3103" s="184"/>
      <c r="BO3103" s="184"/>
      <c r="BR3103" s="184"/>
      <c r="BS3103" s="184"/>
      <c r="BV3103" s="184"/>
      <c r="BW3103" s="184"/>
      <c r="BZ3103" s="184"/>
      <c r="CA3103" s="184"/>
      <c r="CD3103" s="184"/>
      <c r="CE3103" s="184"/>
      <c r="CL3103" s="183"/>
      <c r="CO3103" s="183"/>
      <c r="CP3103" s="183"/>
      <c r="CT3103" s="71"/>
    </row>
    <row r="3104" spans="6:98">
      <c r="F3104" s="183"/>
      <c r="S3104" s="184"/>
      <c r="T3104" s="184"/>
      <c r="U3104" s="184"/>
      <c r="V3104" s="184"/>
      <c r="W3104" s="184"/>
      <c r="X3104" s="184"/>
      <c r="Y3104" s="184"/>
      <c r="Z3104" s="184"/>
      <c r="AA3104" s="184"/>
      <c r="AB3104" s="184"/>
      <c r="AC3104" s="184"/>
      <c r="AD3104" s="184"/>
      <c r="AH3104" s="184"/>
      <c r="AI3104" s="184"/>
      <c r="AL3104" s="184"/>
      <c r="AM3104" s="184"/>
      <c r="AP3104" s="184"/>
      <c r="AQ3104" s="184"/>
      <c r="AT3104" s="184"/>
      <c r="AU3104" s="184"/>
      <c r="AX3104" s="184"/>
      <c r="AY3104" s="184"/>
      <c r="BB3104" s="184"/>
      <c r="BC3104" s="184"/>
      <c r="BF3104" s="184"/>
      <c r="BG3104" s="184"/>
      <c r="BJ3104" s="184"/>
      <c r="BK3104" s="184"/>
      <c r="BN3104" s="184"/>
      <c r="BO3104" s="184"/>
      <c r="BR3104" s="184"/>
      <c r="BS3104" s="184"/>
      <c r="BV3104" s="184"/>
      <c r="BW3104" s="184"/>
      <c r="BZ3104" s="184"/>
      <c r="CA3104" s="184"/>
      <c r="CD3104" s="184"/>
      <c r="CE3104" s="184"/>
      <c r="CL3104" s="183"/>
      <c r="CO3104" s="183"/>
      <c r="CP3104" s="183"/>
      <c r="CT3104" s="71"/>
    </row>
    <row r="3105" spans="6:98">
      <c r="F3105" s="183"/>
      <c r="S3105" s="184"/>
      <c r="T3105" s="184"/>
      <c r="U3105" s="184"/>
      <c r="V3105" s="184"/>
      <c r="W3105" s="184"/>
      <c r="X3105" s="184"/>
      <c r="Y3105" s="184"/>
      <c r="Z3105" s="184"/>
      <c r="AA3105" s="184"/>
      <c r="AB3105" s="184"/>
      <c r="AC3105" s="184"/>
      <c r="AD3105" s="184"/>
      <c r="AH3105" s="184"/>
      <c r="AI3105" s="184"/>
      <c r="AL3105" s="184"/>
      <c r="AM3105" s="184"/>
      <c r="AP3105" s="184"/>
      <c r="AQ3105" s="184"/>
      <c r="AT3105" s="184"/>
      <c r="AU3105" s="184"/>
      <c r="AX3105" s="184"/>
      <c r="AY3105" s="184"/>
      <c r="BB3105" s="184"/>
      <c r="BC3105" s="184"/>
      <c r="BF3105" s="184"/>
      <c r="BG3105" s="184"/>
      <c r="BJ3105" s="184"/>
      <c r="BK3105" s="184"/>
      <c r="BN3105" s="184"/>
      <c r="BO3105" s="184"/>
      <c r="BR3105" s="184"/>
      <c r="BS3105" s="184"/>
      <c r="BV3105" s="184"/>
      <c r="BW3105" s="184"/>
      <c r="BZ3105" s="184"/>
      <c r="CA3105" s="184"/>
      <c r="CD3105" s="184"/>
      <c r="CE3105" s="184"/>
      <c r="CL3105" s="183"/>
      <c r="CO3105" s="183"/>
      <c r="CP3105" s="183"/>
      <c r="CT3105" s="71"/>
    </row>
    <row r="3106" spans="6:98">
      <c r="F3106" s="183"/>
      <c r="S3106" s="184"/>
      <c r="T3106" s="184"/>
      <c r="U3106" s="184"/>
      <c r="V3106" s="184"/>
      <c r="W3106" s="184"/>
      <c r="X3106" s="184"/>
      <c r="Y3106" s="184"/>
      <c r="Z3106" s="184"/>
      <c r="AA3106" s="184"/>
      <c r="AB3106" s="184"/>
      <c r="AC3106" s="184"/>
      <c r="AD3106" s="184"/>
      <c r="AH3106" s="184"/>
      <c r="AI3106" s="184"/>
      <c r="AL3106" s="184"/>
      <c r="AM3106" s="184"/>
      <c r="AP3106" s="184"/>
      <c r="AQ3106" s="184"/>
      <c r="AT3106" s="184"/>
      <c r="AU3106" s="184"/>
      <c r="AX3106" s="184"/>
      <c r="AY3106" s="184"/>
      <c r="BB3106" s="184"/>
      <c r="BC3106" s="184"/>
      <c r="BF3106" s="184"/>
      <c r="BG3106" s="184"/>
      <c r="BJ3106" s="184"/>
      <c r="BK3106" s="184"/>
      <c r="BN3106" s="184"/>
      <c r="BO3106" s="184"/>
      <c r="BR3106" s="184"/>
      <c r="BS3106" s="184"/>
      <c r="BV3106" s="184"/>
      <c r="BW3106" s="184"/>
      <c r="BZ3106" s="184"/>
      <c r="CA3106" s="184"/>
      <c r="CD3106" s="184"/>
      <c r="CE3106" s="184"/>
      <c r="CL3106" s="183"/>
      <c r="CO3106" s="183"/>
      <c r="CP3106" s="183"/>
      <c r="CT3106" s="71"/>
    </row>
    <row r="3107" spans="6:98">
      <c r="F3107" s="183"/>
      <c r="S3107" s="184"/>
      <c r="T3107" s="184"/>
      <c r="U3107" s="184"/>
      <c r="V3107" s="184"/>
      <c r="W3107" s="184"/>
      <c r="X3107" s="184"/>
      <c r="Y3107" s="184"/>
      <c r="Z3107" s="184"/>
      <c r="AA3107" s="184"/>
      <c r="AB3107" s="184"/>
      <c r="AC3107" s="184"/>
      <c r="AD3107" s="184"/>
      <c r="AH3107" s="184"/>
      <c r="AI3107" s="184"/>
      <c r="AL3107" s="184"/>
      <c r="AM3107" s="184"/>
      <c r="AP3107" s="184"/>
      <c r="AQ3107" s="184"/>
      <c r="AT3107" s="184"/>
      <c r="AU3107" s="184"/>
      <c r="AX3107" s="184"/>
      <c r="AY3107" s="184"/>
      <c r="BB3107" s="184"/>
      <c r="BC3107" s="184"/>
      <c r="BF3107" s="184"/>
      <c r="BG3107" s="184"/>
      <c r="BJ3107" s="184"/>
      <c r="BK3107" s="184"/>
      <c r="BN3107" s="184"/>
      <c r="BO3107" s="184"/>
      <c r="BR3107" s="184"/>
      <c r="BS3107" s="184"/>
      <c r="BV3107" s="184"/>
      <c r="BW3107" s="184"/>
      <c r="BZ3107" s="184"/>
      <c r="CA3107" s="184"/>
      <c r="CD3107" s="184"/>
      <c r="CE3107" s="184"/>
      <c r="CL3107" s="183"/>
      <c r="CO3107" s="183"/>
      <c r="CP3107" s="183"/>
      <c r="CT3107" s="71"/>
    </row>
    <row r="3108" spans="6:98">
      <c r="F3108" s="183"/>
      <c r="S3108" s="184"/>
      <c r="T3108" s="184"/>
      <c r="U3108" s="184"/>
      <c r="V3108" s="184"/>
      <c r="W3108" s="184"/>
      <c r="X3108" s="184"/>
      <c r="Y3108" s="184"/>
      <c r="Z3108" s="184"/>
      <c r="AA3108" s="184"/>
      <c r="AB3108" s="184"/>
      <c r="AC3108" s="184"/>
      <c r="AD3108" s="184"/>
      <c r="AH3108" s="184"/>
      <c r="AI3108" s="184"/>
      <c r="AL3108" s="184"/>
      <c r="AM3108" s="184"/>
      <c r="AP3108" s="184"/>
      <c r="AQ3108" s="184"/>
      <c r="AT3108" s="184"/>
      <c r="AU3108" s="184"/>
      <c r="AX3108" s="184"/>
      <c r="AY3108" s="184"/>
      <c r="BB3108" s="184"/>
      <c r="BC3108" s="184"/>
      <c r="BF3108" s="184"/>
      <c r="BG3108" s="184"/>
      <c r="BJ3108" s="184"/>
      <c r="BK3108" s="184"/>
      <c r="BN3108" s="184"/>
      <c r="BO3108" s="184"/>
      <c r="BR3108" s="184"/>
      <c r="BS3108" s="184"/>
      <c r="BV3108" s="184"/>
      <c r="BW3108" s="184"/>
      <c r="BZ3108" s="184"/>
      <c r="CA3108" s="184"/>
      <c r="CD3108" s="184"/>
      <c r="CE3108" s="184"/>
      <c r="CL3108" s="183"/>
      <c r="CO3108" s="183"/>
      <c r="CP3108" s="183"/>
      <c r="CT3108" s="71"/>
    </row>
    <row r="3109" spans="6:98">
      <c r="F3109" s="183"/>
      <c r="S3109" s="184"/>
      <c r="T3109" s="184"/>
      <c r="U3109" s="184"/>
      <c r="V3109" s="184"/>
      <c r="W3109" s="184"/>
      <c r="X3109" s="184"/>
      <c r="Y3109" s="184"/>
      <c r="Z3109" s="184"/>
      <c r="AA3109" s="184"/>
      <c r="AB3109" s="184"/>
      <c r="AC3109" s="184"/>
      <c r="AD3109" s="184"/>
      <c r="AH3109" s="184"/>
      <c r="AI3109" s="184"/>
      <c r="AL3109" s="184"/>
      <c r="AM3109" s="184"/>
      <c r="AP3109" s="184"/>
      <c r="AQ3109" s="184"/>
      <c r="AT3109" s="184"/>
      <c r="AU3109" s="184"/>
      <c r="AX3109" s="184"/>
      <c r="AY3109" s="184"/>
      <c r="BB3109" s="184"/>
      <c r="BC3109" s="184"/>
      <c r="BF3109" s="184"/>
      <c r="BG3109" s="184"/>
      <c r="BJ3109" s="184"/>
      <c r="BK3109" s="184"/>
      <c r="BN3109" s="184"/>
      <c r="BO3109" s="184"/>
      <c r="BR3109" s="184"/>
      <c r="BS3109" s="184"/>
      <c r="BV3109" s="184"/>
      <c r="BW3109" s="184"/>
      <c r="BZ3109" s="184"/>
      <c r="CA3109" s="184"/>
      <c r="CD3109" s="184"/>
      <c r="CE3109" s="184"/>
      <c r="CL3109" s="183"/>
      <c r="CO3109" s="183"/>
      <c r="CP3109" s="183"/>
      <c r="CT3109" s="71"/>
    </row>
    <row r="3110" spans="6:98">
      <c r="F3110" s="183"/>
      <c r="S3110" s="184"/>
      <c r="T3110" s="184"/>
      <c r="U3110" s="184"/>
      <c r="V3110" s="184"/>
      <c r="W3110" s="184"/>
      <c r="X3110" s="184"/>
      <c r="Y3110" s="184"/>
      <c r="Z3110" s="184"/>
      <c r="AA3110" s="184"/>
      <c r="AB3110" s="184"/>
      <c r="AC3110" s="184"/>
      <c r="AD3110" s="184"/>
      <c r="AH3110" s="184"/>
      <c r="AI3110" s="184"/>
      <c r="AL3110" s="184"/>
      <c r="AM3110" s="184"/>
      <c r="AP3110" s="184"/>
      <c r="AQ3110" s="184"/>
      <c r="AT3110" s="184"/>
      <c r="AU3110" s="184"/>
      <c r="AX3110" s="184"/>
      <c r="AY3110" s="184"/>
      <c r="BB3110" s="184"/>
      <c r="BC3110" s="184"/>
      <c r="BF3110" s="184"/>
      <c r="BG3110" s="184"/>
      <c r="BJ3110" s="184"/>
      <c r="BK3110" s="184"/>
      <c r="BN3110" s="184"/>
      <c r="BO3110" s="184"/>
      <c r="BR3110" s="184"/>
      <c r="BS3110" s="184"/>
      <c r="BV3110" s="184"/>
      <c r="BW3110" s="184"/>
      <c r="BZ3110" s="184"/>
      <c r="CA3110" s="184"/>
      <c r="CD3110" s="184"/>
      <c r="CE3110" s="184"/>
      <c r="CL3110" s="183"/>
      <c r="CO3110" s="183"/>
      <c r="CP3110" s="183"/>
      <c r="CT3110" s="71"/>
    </row>
    <row r="3111" spans="6:98">
      <c r="F3111" s="183"/>
      <c r="S3111" s="184"/>
      <c r="T3111" s="184"/>
      <c r="U3111" s="184"/>
      <c r="V3111" s="184"/>
      <c r="W3111" s="184"/>
      <c r="X3111" s="184"/>
      <c r="Y3111" s="184"/>
      <c r="Z3111" s="184"/>
      <c r="AA3111" s="184"/>
      <c r="AB3111" s="184"/>
      <c r="AC3111" s="184"/>
      <c r="AD3111" s="184"/>
      <c r="AH3111" s="184"/>
      <c r="AI3111" s="184"/>
      <c r="AL3111" s="184"/>
      <c r="AM3111" s="184"/>
      <c r="AP3111" s="184"/>
      <c r="AQ3111" s="184"/>
      <c r="AT3111" s="184"/>
      <c r="AU3111" s="184"/>
      <c r="AX3111" s="184"/>
      <c r="AY3111" s="184"/>
      <c r="BB3111" s="184"/>
      <c r="BC3111" s="184"/>
      <c r="BF3111" s="184"/>
      <c r="BG3111" s="184"/>
      <c r="BJ3111" s="184"/>
      <c r="BK3111" s="184"/>
      <c r="BN3111" s="184"/>
      <c r="BO3111" s="184"/>
      <c r="BR3111" s="184"/>
      <c r="BS3111" s="184"/>
      <c r="BV3111" s="184"/>
      <c r="BW3111" s="184"/>
      <c r="BZ3111" s="184"/>
      <c r="CA3111" s="184"/>
      <c r="CD3111" s="184"/>
      <c r="CE3111" s="184"/>
      <c r="CL3111" s="183"/>
      <c r="CO3111" s="183"/>
      <c r="CP3111" s="183"/>
      <c r="CT3111" s="71"/>
    </row>
    <row r="3112" spans="6:98">
      <c r="F3112" s="183"/>
      <c r="S3112" s="184"/>
      <c r="T3112" s="184"/>
      <c r="U3112" s="184"/>
      <c r="V3112" s="184"/>
      <c r="W3112" s="184"/>
      <c r="X3112" s="184"/>
      <c r="Y3112" s="184"/>
      <c r="Z3112" s="184"/>
      <c r="AA3112" s="184"/>
      <c r="AB3112" s="184"/>
      <c r="AC3112" s="184"/>
      <c r="AD3112" s="184"/>
      <c r="AH3112" s="184"/>
      <c r="AI3112" s="184"/>
      <c r="AL3112" s="184"/>
      <c r="AM3112" s="184"/>
      <c r="AP3112" s="184"/>
      <c r="AQ3112" s="184"/>
      <c r="AT3112" s="184"/>
      <c r="AU3112" s="184"/>
      <c r="AX3112" s="184"/>
      <c r="AY3112" s="184"/>
      <c r="BB3112" s="184"/>
      <c r="BC3112" s="184"/>
      <c r="BF3112" s="184"/>
      <c r="BG3112" s="184"/>
      <c r="BJ3112" s="184"/>
      <c r="BK3112" s="184"/>
      <c r="BN3112" s="184"/>
      <c r="BO3112" s="184"/>
      <c r="BR3112" s="184"/>
      <c r="BS3112" s="184"/>
      <c r="BV3112" s="184"/>
      <c r="BW3112" s="184"/>
      <c r="BZ3112" s="184"/>
      <c r="CA3112" s="184"/>
      <c r="CD3112" s="184"/>
      <c r="CE3112" s="184"/>
      <c r="CL3112" s="183"/>
      <c r="CO3112" s="183"/>
      <c r="CP3112" s="183"/>
      <c r="CT3112" s="71"/>
    </row>
    <row r="3113" spans="6:98">
      <c r="F3113" s="183"/>
      <c r="S3113" s="184"/>
      <c r="T3113" s="184"/>
      <c r="U3113" s="184"/>
      <c r="V3113" s="184"/>
      <c r="W3113" s="184"/>
      <c r="X3113" s="184"/>
      <c r="Y3113" s="184"/>
      <c r="Z3113" s="184"/>
      <c r="AA3113" s="184"/>
      <c r="AB3113" s="184"/>
      <c r="AC3113" s="184"/>
      <c r="AD3113" s="184"/>
      <c r="AH3113" s="184"/>
      <c r="AI3113" s="184"/>
      <c r="AL3113" s="184"/>
      <c r="AM3113" s="184"/>
      <c r="AP3113" s="184"/>
      <c r="AQ3113" s="184"/>
      <c r="AT3113" s="184"/>
      <c r="AU3113" s="184"/>
      <c r="AX3113" s="184"/>
      <c r="AY3113" s="184"/>
      <c r="BB3113" s="184"/>
      <c r="BC3113" s="184"/>
      <c r="BF3113" s="184"/>
      <c r="BG3113" s="184"/>
      <c r="BJ3113" s="184"/>
      <c r="BK3113" s="184"/>
      <c r="BN3113" s="184"/>
      <c r="BO3113" s="184"/>
      <c r="BR3113" s="184"/>
      <c r="BS3113" s="184"/>
      <c r="BV3113" s="184"/>
      <c r="BW3113" s="184"/>
      <c r="BZ3113" s="184"/>
      <c r="CA3113" s="184"/>
      <c r="CD3113" s="184"/>
      <c r="CE3113" s="184"/>
      <c r="CL3113" s="183"/>
      <c r="CO3113" s="183"/>
      <c r="CP3113" s="183"/>
      <c r="CT3113" s="71"/>
    </row>
    <row r="3114" spans="6:98">
      <c r="F3114" s="183"/>
      <c r="S3114" s="184"/>
      <c r="T3114" s="184"/>
      <c r="U3114" s="184"/>
      <c r="V3114" s="184"/>
      <c r="W3114" s="184"/>
      <c r="X3114" s="184"/>
      <c r="Y3114" s="184"/>
      <c r="Z3114" s="184"/>
      <c r="AA3114" s="184"/>
      <c r="AB3114" s="184"/>
      <c r="AC3114" s="184"/>
      <c r="AD3114" s="184"/>
      <c r="AH3114" s="184"/>
      <c r="AI3114" s="184"/>
      <c r="AL3114" s="184"/>
      <c r="AM3114" s="184"/>
      <c r="AP3114" s="184"/>
      <c r="AQ3114" s="184"/>
      <c r="AT3114" s="184"/>
      <c r="AU3114" s="184"/>
      <c r="AX3114" s="184"/>
      <c r="AY3114" s="184"/>
      <c r="BB3114" s="184"/>
      <c r="BC3114" s="184"/>
      <c r="BF3114" s="184"/>
      <c r="BG3114" s="184"/>
      <c r="BJ3114" s="184"/>
      <c r="BK3114" s="184"/>
      <c r="BN3114" s="184"/>
      <c r="BO3114" s="184"/>
      <c r="BR3114" s="184"/>
      <c r="BS3114" s="184"/>
      <c r="BV3114" s="184"/>
      <c r="BW3114" s="184"/>
      <c r="BZ3114" s="184"/>
      <c r="CA3114" s="184"/>
      <c r="CD3114" s="184"/>
      <c r="CE3114" s="184"/>
      <c r="CL3114" s="183"/>
      <c r="CO3114" s="183"/>
      <c r="CP3114" s="183"/>
      <c r="CT3114" s="71"/>
    </row>
    <row r="3115" spans="6:98">
      <c r="F3115" s="183"/>
      <c r="S3115" s="184"/>
      <c r="T3115" s="184"/>
      <c r="U3115" s="184"/>
      <c r="V3115" s="184"/>
      <c r="W3115" s="184"/>
      <c r="X3115" s="184"/>
      <c r="Y3115" s="184"/>
      <c r="Z3115" s="184"/>
      <c r="AA3115" s="184"/>
      <c r="AB3115" s="184"/>
      <c r="AC3115" s="184"/>
      <c r="AD3115" s="184"/>
      <c r="AH3115" s="184"/>
      <c r="AI3115" s="184"/>
      <c r="AL3115" s="184"/>
      <c r="AM3115" s="184"/>
      <c r="AP3115" s="184"/>
      <c r="AQ3115" s="184"/>
      <c r="AT3115" s="184"/>
      <c r="AU3115" s="184"/>
      <c r="AX3115" s="184"/>
      <c r="AY3115" s="184"/>
      <c r="BB3115" s="184"/>
      <c r="BC3115" s="184"/>
      <c r="BF3115" s="184"/>
      <c r="BG3115" s="184"/>
      <c r="BJ3115" s="184"/>
      <c r="BK3115" s="184"/>
      <c r="BN3115" s="184"/>
      <c r="BO3115" s="184"/>
      <c r="BR3115" s="184"/>
      <c r="BS3115" s="184"/>
      <c r="BV3115" s="184"/>
      <c r="BW3115" s="184"/>
      <c r="BZ3115" s="184"/>
      <c r="CA3115" s="184"/>
      <c r="CD3115" s="184"/>
      <c r="CE3115" s="184"/>
      <c r="CL3115" s="183"/>
      <c r="CO3115" s="183"/>
      <c r="CP3115" s="183"/>
      <c r="CT3115" s="71"/>
    </row>
    <row r="3116" spans="6:98">
      <c r="F3116" s="183"/>
      <c r="S3116" s="184"/>
      <c r="T3116" s="184"/>
      <c r="U3116" s="184"/>
      <c r="V3116" s="184"/>
      <c r="W3116" s="184"/>
      <c r="X3116" s="184"/>
      <c r="Y3116" s="184"/>
      <c r="Z3116" s="184"/>
      <c r="AA3116" s="184"/>
      <c r="AB3116" s="184"/>
      <c r="AC3116" s="184"/>
      <c r="AD3116" s="184"/>
      <c r="AH3116" s="184"/>
      <c r="AI3116" s="184"/>
      <c r="AL3116" s="184"/>
      <c r="AM3116" s="184"/>
      <c r="AP3116" s="184"/>
      <c r="AQ3116" s="184"/>
      <c r="AT3116" s="184"/>
      <c r="AU3116" s="184"/>
      <c r="AX3116" s="184"/>
      <c r="AY3116" s="184"/>
      <c r="BB3116" s="184"/>
      <c r="BC3116" s="184"/>
      <c r="BF3116" s="184"/>
      <c r="BG3116" s="184"/>
      <c r="BJ3116" s="184"/>
      <c r="BK3116" s="184"/>
      <c r="BN3116" s="184"/>
      <c r="BO3116" s="184"/>
      <c r="BR3116" s="184"/>
      <c r="BS3116" s="184"/>
      <c r="BV3116" s="184"/>
      <c r="BW3116" s="184"/>
      <c r="BZ3116" s="184"/>
      <c r="CA3116" s="184"/>
      <c r="CD3116" s="184"/>
      <c r="CE3116" s="184"/>
      <c r="CL3116" s="183"/>
      <c r="CO3116" s="183"/>
      <c r="CP3116" s="183"/>
      <c r="CT3116" s="71"/>
    </row>
    <row r="3117" spans="6:98">
      <c r="F3117" s="183"/>
      <c r="S3117" s="184"/>
      <c r="T3117" s="184"/>
      <c r="U3117" s="184"/>
      <c r="V3117" s="184"/>
      <c r="W3117" s="184"/>
      <c r="X3117" s="184"/>
      <c r="Y3117" s="184"/>
      <c r="Z3117" s="184"/>
      <c r="AA3117" s="184"/>
      <c r="AB3117" s="184"/>
      <c r="AC3117" s="184"/>
      <c r="AD3117" s="184"/>
      <c r="AH3117" s="184"/>
      <c r="AI3117" s="184"/>
      <c r="AL3117" s="184"/>
      <c r="AM3117" s="184"/>
      <c r="AP3117" s="184"/>
      <c r="AQ3117" s="184"/>
      <c r="AT3117" s="184"/>
      <c r="AU3117" s="184"/>
      <c r="AX3117" s="184"/>
      <c r="AY3117" s="184"/>
      <c r="BB3117" s="184"/>
      <c r="BC3117" s="184"/>
      <c r="BF3117" s="184"/>
      <c r="BG3117" s="184"/>
      <c r="BJ3117" s="184"/>
      <c r="BK3117" s="184"/>
      <c r="BN3117" s="184"/>
      <c r="BO3117" s="184"/>
      <c r="BR3117" s="184"/>
      <c r="BS3117" s="184"/>
      <c r="BV3117" s="184"/>
      <c r="BW3117" s="184"/>
      <c r="BZ3117" s="184"/>
      <c r="CA3117" s="184"/>
      <c r="CD3117" s="184"/>
      <c r="CE3117" s="184"/>
      <c r="CL3117" s="183"/>
      <c r="CO3117" s="183"/>
      <c r="CP3117" s="183"/>
      <c r="CT3117" s="71"/>
    </row>
    <row r="3118" spans="6:98">
      <c r="F3118" s="183"/>
      <c r="S3118" s="184"/>
      <c r="T3118" s="184"/>
      <c r="U3118" s="184"/>
      <c r="V3118" s="184"/>
      <c r="W3118" s="184"/>
      <c r="X3118" s="184"/>
      <c r="Y3118" s="184"/>
      <c r="Z3118" s="184"/>
      <c r="AA3118" s="184"/>
      <c r="AB3118" s="184"/>
      <c r="AC3118" s="184"/>
      <c r="AD3118" s="184"/>
      <c r="AH3118" s="184"/>
      <c r="AI3118" s="184"/>
      <c r="AL3118" s="184"/>
      <c r="AM3118" s="184"/>
      <c r="AP3118" s="184"/>
      <c r="AQ3118" s="184"/>
      <c r="AT3118" s="184"/>
      <c r="AU3118" s="184"/>
      <c r="AX3118" s="184"/>
      <c r="AY3118" s="184"/>
      <c r="BB3118" s="184"/>
      <c r="BC3118" s="184"/>
      <c r="BF3118" s="184"/>
      <c r="BG3118" s="184"/>
      <c r="BJ3118" s="184"/>
      <c r="BK3118" s="184"/>
      <c r="BN3118" s="184"/>
      <c r="BO3118" s="184"/>
      <c r="BR3118" s="184"/>
      <c r="BS3118" s="184"/>
      <c r="BV3118" s="184"/>
      <c r="BW3118" s="184"/>
      <c r="BZ3118" s="184"/>
      <c r="CA3118" s="184"/>
      <c r="CD3118" s="184"/>
      <c r="CE3118" s="184"/>
      <c r="CL3118" s="183"/>
      <c r="CO3118" s="183"/>
      <c r="CP3118" s="183"/>
      <c r="CT3118" s="71"/>
    </row>
    <row r="3119" spans="6:98">
      <c r="F3119" s="183"/>
      <c r="S3119" s="184"/>
      <c r="T3119" s="184"/>
      <c r="U3119" s="184"/>
      <c r="V3119" s="184"/>
      <c r="W3119" s="184"/>
      <c r="X3119" s="184"/>
      <c r="Y3119" s="184"/>
      <c r="Z3119" s="184"/>
      <c r="AA3119" s="184"/>
      <c r="AB3119" s="184"/>
      <c r="AC3119" s="184"/>
      <c r="AD3119" s="184"/>
      <c r="AH3119" s="184"/>
      <c r="AI3119" s="184"/>
      <c r="AL3119" s="184"/>
      <c r="AM3119" s="184"/>
      <c r="AP3119" s="184"/>
      <c r="AQ3119" s="184"/>
      <c r="AT3119" s="184"/>
      <c r="AU3119" s="184"/>
      <c r="AX3119" s="184"/>
      <c r="AY3119" s="184"/>
      <c r="BB3119" s="184"/>
      <c r="BC3119" s="184"/>
      <c r="BF3119" s="184"/>
      <c r="BG3119" s="184"/>
      <c r="BJ3119" s="184"/>
      <c r="BK3119" s="184"/>
      <c r="BN3119" s="184"/>
      <c r="BO3119" s="184"/>
      <c r="BR3119" s="184"/>
      <c r="BS3119" s="184"/>
      <c r="BV3119" s="184"/>
      <c r="BW3119" s="184"/>
      <c r="BZ3119" s="184"/>
      <c r="CA3119" s="184"/>
      <c r="CD3119" s="184"/>
      <c r="CE3119" s="184"/>
      <c r="CL3119" s="183"/>
      <c r="CO3119" s="183"/>
      <c r="CP3119" s="183"/>
      <c r="CT3119" s="71"/>
    </row>
    <row r="3120" spans="6:98">
      <c r="F3120" s="183"/>
      <c r="S3120" s="184"/>
      <c r="T3120" s="184"/>
      <c r="U3120" s="184"/>
      <c r="V3120" s="184"/>
      <c r="W3120" s="184"/>
      <c r="X3120" s="184"/>
      <c r="Y3120" s="184"/>
      <c r="Z3120" s="184"/>
      <c r="AA3120" s="184"/>
      <c r="AB3120" s="184"/>
      <c r="AC3120" s="184"/>
      <c r="AD3120" s="184"/>
      <c r="AH3120" s="184"/>
      <c r="AI3120" s="184"/>
      <c r="AL3120" s="184"/>
      <c r="AM3120" s="184"/>
      <c r="AP3120" s="184"/>
      <c r="AQ3120" s="184"/>
      <c r="AT3120" s="184"/>
      <c r="AU3120" s="184"/>
      <c r="AX3120" s="184"/>
      <c r="AY3120" s="184"/>
      <c r="BB3120" s="184"/>
      <c r="BC3120" s="184"/>
      <c r="BF3120" s="184"/>
      <c r="BG3120" s="184"/>
      <c r="BJ3120" s="184"/>
      <c r="BK3120" s="184"/>
      <c r="BN3120" s="184"/>
      <c r="BO3120" s="184"/>
      <c r="BR3120" s="184"/>
      <c r="BS3120" s="184"/>
      <c r="BV3120" s="184"/>
      <c r="BW3120" s="184"/>
      <c r="BZ3120" s="184"/>
      <c r="CA3120" s="184"/>
      <c r="CD3120" s="184"/>
      <c r="CE3120" s="184"/>
      <c r="CL3120" s="183"/>
      <c r="CO3120" s="183"/>
      <c r="CP3120" s="183"/>
      <c r="CT3120" s="71"/>
    </row>
    <row r="3121" spans="6:98">
      <c r="F3121" s="183"/>
      <c r="S3121" s="184"/>
      <c r="T3121" s="184"/>
      <c r="U3121" s="184"/>
      <c r="V3121" s="184"/>
      <c r="W3121" s="184"/>
      <c r="X3121" s="184"/>
      <c r="Y3121" s="184"/>
      <c r="Z3121" s="184"/>
      <c r="AA3121" s="184"/>
      <c r="AB3121" s="184"/>
      <c r="AC3121" s="184"/>
      <c r="AD3121" s="184"/>
      <c r="AH3121" s="184"/>
      <c r="AI3121" s="184"/>
      <c r="AL3121" s="184"/>
      <c r="AM3121" s="184"/>
      <c r="AP3121" s="184"/>
      <c r="AQ3121" s="184"/>
      <c r="AT3121" s="184"/>
      <c r="AU3121" s="184"/>
      <c r="AX3121" s="184"/>
      <c r="AY3121" s="184"/>
      <c r="BB3121" s="184"/>
      <c r="BC3121" s="184"/>
      <c r="BF3121" s="184"/>
      <c r="BG3121" s="184"/>
      <c r="BJ3121" s="184"/>
      <c r="BK3121" s="184"/>
      <c r="BN3121" s="184"/>
      <c r="BO3121" s="184"/>
      <c r="BR3121" s="184"/>
      <c r="BS3121" s="184"/>
      <c r="BV3121" s="184"/>
      <c r="BW3121" s="184"/>
      <c r="BZ3121" s="184"/>
      <c r="CA3121" s="184"/>
      <c r="CD3121" s="184"/>
      <c r="CE3121" s="184"/>
      <c r="CL3121" s="183"/>
      <c r="CO3121" s="183"/>
      <c r="CP3121" s="183"/>
      <c r="CT3121" s="71"/>
    </row>
    <row r="3122" spans="6:98">
      <c r="F3122" s="183"/>
      <c r="S3122" s="184"/>
      <c r="T3122" s="184"/>
      <c r="U3122" s="184"/>
      <c r="V3122" s="184"/>
      <c r="W3122" s="184"/>
      <c r="X3122" s="184"/>
      <c r="Y3122" s="184"/>
      <c r="Z3122" s="184"/>
      <c r="AA3122" s="184"/>
      <c r="AB3122" s="184"/>
      <c r="AC3122" s="184"/>
      <c r="AD3122" s="184"/>
      <c r="AH3122" s="184"/>
      <c r="AI3122" s="184"/>
      <c r="AL3122" s="184"/>
      <c r="AM3122" s="184"/>
      <c r="AP3122" s="184"/>
      <c r="AQ3122" s="184"/>
      <c r="AT3122" s="184"/>
      <c r="AU3122" s="184"/>
      <c r="AX3122" s="184"/>
      <c r="AY3122" s="184"/>
      <c r="BB3122" s="184"/>
      <c r="BC3122" s="184"/>
      <c r="BF3122" s="184"/>
      <c r="BG3122" s="184"/>
      <c r="BJ3122" s="184"/>
      <c r="BK3122" s="184"/>
      <c r="BN3122" s="184"/>
      <c r="BO3122" s="184"/>
      <c r="BR3122" s="184"/>
      <c r="BS3122" s="184"/>
      <c r="BV3122" s="184"/>
      <c r="BW3122" s="184"/>
      <c r="BZ3122" s="184"/>
      <c r="CA3122" s="184"/>
      <c r="CD3122" s="184"/>
      <c r="CE3122" s="184"/>
      <c r="CL3122" s="183"/>
      <c r="CO3122" s="183"/>
      <c r="CP3122" s="183"/>
      <c r="CT3122" s="71"/>
    </row>
    <row r="3123" spans="6:98">
      <c r="F3123" s="183"/>
      <c r="S3123" s="184"/>
      <c r="T3123" s="184"/>
      <c r="U3123" s="184"/>
      <c r="V3123" s="184"/>
      <c r="W3123" s="184"/>
      <c r="X3123" s="184"/>
      <c r="Y3123" s="184"/>
      <c r="Z3123" s="184"/>
      <c r="AA3123" s="184"/>
      <c r="AB3123" s="184"/>
      <c r="AC3123" s="184"/>
      <c r="AD3123" s="184"/>
      <c r="AH3123" s="184"/>
      <c r="AI3123" s="184"/>
      <c r="AL3123" s="184"/>
      <c r="AM3123" s="184"/>
      <c r="AP3123" s="184"/>
      <c r="AQ3123" s="184"/>
      <c r="AT3123" s="184"/>
      <c r="AU3123" s="184"/>
      <c r="AX3123" s="184"/>
      <c r="AY3123" s="184"/>
      <c r="BB3123" s="184"/>
      <c r="BC3123" s="184"/>
      <c r="BF3123" s="184"/>
      <c r="BG3123" s="184"/>
      <c r="BJ3123" s="184"/>
      <c r="BK3123" s="184"/>
      <c r="BN3123" s="184"/>
      <c r="BO3123" s="184"/>
      <c r="BR3123" s="184"/>
      <c r="BS3123" s="184"/>
      <c r="BV3123" s="184"/>
      <c r="BW3123" s="184"/>
      <c r="BZ3123" s="184"/>
      <c r="CA3123" s="184"/>
      <c r="CD3123" s="184"/>
      <c r="CE3123" s="184"/>
      <c r="CL3123" s="183"/>
      <c r="CO3123" s="183"/>
      <c r="CP3123" s="183"/>
      <c r="CT3123" s="71"/>
    </row>
    <row r="3124" spans="6:98">
      <c r="F3124" s="183"/>
      <c r="S3124" s="184"/>
      <c r="T3124" s="184"/>
      <c r="U3124" s="184"/>
      <c r="V3124" s="184"/>
      <c r="W3124" s="184"/>
      <c r="X3124" s="184"/>
      <c r="Y3124" s="184"/>
      <c r="Z3124" s="184"/>
      <c r="AA3124" s="184"/>
      <c r="AB3124" s="184"/>
      <c r="AC3124" s="184"/>
      <c r="AD3124" s="184"/>
      <c r="AH3124" s="184"/>
      <c r="AI3124" s="184"/>
      <c r="AL3124" s="184"/>
      <c r="AM3124" s="184"/>
      <c r="AP3124" s="184"/>
      <c r="AQ3124" s="184"/>
      <c r="AT3124" s="184"/>
      <c r="AU3124" s="184"/>
      <c r="AX3124" s="184"/>
      <c r="AY3124" s="184"/>
      <c r="BB3124" s="184"/>
      <c r="BC3124" s="184"/>
      <c r="BF3124" s="184"/>
      <c r="BG3124" s="184"/>
      <c r="BJ3124" s="184"/>
      <c r="BK3124" s="184"/>
      <c r="BN3124" s="184"/>
      <c r="BO3124" s="184"/>
      <c r="BR3124" s="184"/>
      <c r="BS3124" s="184"/>
      <c r="BV3124" s="184"/>
      <c r="BW3124" s="184"/>
      <c r="BZ3124" s="184"/>
      <c r="CA3124" s="184"/>
      <c r="CD3124" s="184"/>
      <c r="CE3124" s="184"/>
      <c r="CL3124" s="183"/>
      <c r="CO3124" s="183"/>
      <c r="CP3124" s="183"/>
      <c r="CT3124" s="71"/>
    </row>
    <row r="3125" spans="6:98">
      <c r="F3125" s="183"/>
      <c r="S3125" s="184"/>
      <c r="T3125" s="184"/>
      <c r="U3125" s="184"/>
      <c r="V3125" s="184"/>
      <c r="W3125" s="184"/>
      <c r="X3125" s="184"/>
      <c r="Y3125" s="184"/>
      <c r="Z3125" s="184"/>
      <c r="AA3125" s="184"/>
      <c r="AB3125" s="184"/>
      <c r="AC3125" s="184"/>
      <c r="AD3125" s="184"/>
      <c r="AH3125" s="184"/>
      <c r="AI3125" s="184"/>
      <c r="AL3125" s="184"/>
      <c r="AM3125" s="184"/>
      <c r="AP3125" s="184"/>
      <c r="AQ3125" s="184"/>
      <c r="AT3125" s="184"/>
      <c r="AU3125" s="184"/>
      <c r="AX3125" s="184"/>
      <c r="AY3125" s="184"/>
      <c r="BB3125" s="184"/>
      <c r="BC3125" s="184"/>
      <c r="BF3125" s="184"/>
      <c r="BG3125" s="184"/>
      <c r="BJ3125" s="184"/>
      <c r="BK3125" s="184"/>
      <c r="BN3125" s="184"/>
      <c r="BO3125" s="184"/>
      <c r="BR3125" s="184"/>
      <c r="BS3125" s="184"/>
      <c r="BV3125" s="184"/>
      <c r="BW3125" s="184"/>
      <c r="BZ3125" s="184"/>
      <c r="CA3125" s="184"/>
      <c r="CD3125" s="184"/>
      <c r="CE3125" s="184"/>
      <c r="CL3125" s="183"/>
      <c r="CO3125" s="183"/>
      <c r="CP3125" s="183"/>
      <c r="CT3125" s="71"/>
    </row>
    <row r="3126" spans="6:98">
      <c r="F3126" s="183"/>
      <c r="S3126" s="184"/>
      <c r="T3126" s="184"/>
      <c r="U3126" s="184"/>
      <c r="V3126" s="184"/>
      <c r="W3126" s="184"/>
      <c r="X3126" s="184"/>
      <c r="Y3126" s="184"/>
      <c r="Z3126" s="184"/>
      <c r="AA3126" s="184"/>
      <c r="AB3126" s="184"/>
      <c r="AC3126" s="184"/>
      <c r="AD3126" s="184"/>
      <c r="AH3126" s="184"/>
      <c r="AI3126" s="184"/>
      <c r="AL3126" s="184"/>
      <c r="AM3126" s="184"/>
      <c r="AP3126" s="184"/>
      <c r="AQ3126" s="184"/>
      <c r="AT3126" s="184"/>
      <c r="AU3126" s="184"/>
      <c r="AX3126" s="184"/>
      <c r="AY3126" s="184"/>
      <c r="BB3126" s="184"/>
      <c r="BC3126" s="184"/>
      <c r="BF3126" s="184"/>
      <c r="BG3126" s="184"/>
      <c r="BJ3126" s="184"/>
      <c r="BK3126" s="184"/>
      <c r="BN3126" s="184"/>
      <c r="BO3126" s="184"/>
      <c r="BR3126" s="184"/>
      <c r="BS3126" s="184"/>
      <c r="BV3126" s="184"/>
      <c r="BW3126" s="184"/>
      <c r="BZ3126" s="184"/>
      <c r="CA3126" s="184"/>
      <c r="CD3126" s="184"/>
      <c r="CE3126" s="184"/>
      <c r="CL3126" s="183"/>
      <c r="CO3126" s="183"/>
      <c r="CP3126" s="183"/>
      <c r="CT3126" s="71"/>
    </row>
    <row r="3127" spans="6:98">
      <c r="F3127" s="183"/>
      <c r="S3127" s="184"/>
      <c r="T3127" s="184"/>
      <c r="U3127" s="184"/>
      <c r="V3127" s="184"/>
      <c r="W3127" s="184"/>
      <c r="X3127" s="184"/>
      <c r="Y3127" s="184"/>
      <c r="Z3127" s="184"/>
      <c r="AA3127" s="184"/>
      <c r="AB3127" s="184"/>
      <c r="AC3127" s="184"/>
      <c r="AD3127" s="184"/>
      <c r="AH3127" s="184"/>
      <c r="AI3127" s="184"/>
      <c r="AL3127" s="184"/>
      <c r="AM3127" s="184"/>
      <c r="AP3127" s="184"/>
      <c r="AQ3127" s="184"/>
      <c r="AT3127" s="184"/>
      <c r="AU3127" s="184"/>
      <c r="AX3127" s="184"/>
      <c r="AY3127" s="184"/>
      <c r="BB3127" s="184"/>
      <c r="BC3127" s="184"/>
      <c r="BF3127" s="184"/>
      <c r="BG3127" s="184"/>
      <c r="BJ3127" s="184"/>
      <c r="BK3127" s="184"/>
      <c r="BN3127" s="184"/>
      <c r="BO3127" s="184"/>
      <c r="BR3127" s="184"/>
      <c r="BS3127" s="184"/>
      <c r="BV3127" s="184"/>
      <c r="BW3127" s="184"/>
      <c r="BZ3127" s="184"/>
      <c r="CA3127" s="184"/>
      <c r="CD3127" s="184"/>
      <c r="CE3127" s="184"/>
      <c r="CL3127" s="183"/>
      <c r="CO3127" s="183"/>
      <c r="CP3127" s="183"/>
      <c r="CT3127" s="71"/>
    </row>
    <row r="3128" spans="6:98">
      <c r="F3128" s="183"/>
      <c r="S3128" s="184"/>
      <c r="T3128" s="184"/>
      <c r="U3128" s="184"/>
      <c r="V3128" s="184"/>
      <c r="W3128" s="184"/>
      <c r="X3128" s="184"/>
      <c r="Y3128" s="184"/>
      <c r="Z3128" s="184"/>
      <c r="AA3128" s="184"/>
      <c r="AB3128" s="184"/>
      <c r="AC3128" s="184"/>
      <c r="AD3128" s="184"/>
      <c r="AH3128" s="184"/>
      <c r="AI3128" s="184"/>
      <c r="AL3128" s="184"/>
      <c r="AM3128" s="184"/>
      <c r="AP3128" s="184"/>
      <c r="AQ3128" s="184"/>
      <c r="AT3128" s="184"/>
      <c r="AU3128" s="184"/>
      <c r="AX3128" s="184"/>
      <c r="AY3128" s="184"/>
      <c r="BB3128" s="184"/>
      <c r="BC3128" s="184"/>
      <c r="BF3128" s="184"/>
      <c r="BG3128" s="184"/>
      <c r="BJ3128" s="184"/>
      <c r="BK3128" s="184"/>
      <c r="BN3128" s="184"/>
      <c r="BO3128" s="184"/>
      <c r="BR3128" s="184"/>
      <c r="BS3128" s="184"/>
      <c r="BV3128" s="184"/>
      <c r="BW3128" s="184"/>
      <c r="BZ3128" s="184"/>
      <c r="CA3128" s="184"/>
      <c r="CD3128" s="184"/>
      <c r="CE3128" s="184"/>
      <c r="CL3128" s="183"/>
      <c r="CO3128" s="183"/>
      <c r="CP3128" s="183"/>
      <c r="CT3128" s="71"/>
    </row>
    <row r="3129" spans="6:98">
      <c r="F3129" s="183"/>
      <c r="S3129" s="184"/>
      <c r="T3129" s="184"/>
      <c r="U3129" s="184"/>
      <c r="V3129" s="184"/>
      <c r="W3129" s="184"/>
      <c r="X3129" s="184"/>
      <c r="Y3129" s="184"/>
      <c r="Z3129" s="184"/>
      <c r="AA3129" s="184"/>
      <c r="AB3129" s="184"/>
      <c r="AC3129" s="184"/>
      <c r="AD3129" s="184"/>
      <c r="AH3129" s="184"/>
      <c r="AI3129" s="184"/>
      <c r="AL3129" s="184"/>
      <c r="AM3129" s="184"/>
      <c r="AP3129" s="184"/>
      <c r="AQ3129" s="184"/>
      <c r="AT3129" s="184"/>
      <c r="AU3129" s="184"/>
      <c r="AX3129" s="184"/>
      <c r="AY3129" s="184"/>
      <c r="BB3129" s="184"/>
      <c r="BC3129" s="184"/>
      <c r="BF3129" s="184"/>
      <c r="BG3129" s="184"/>
      <c r="BJ3129" s="184"/>
      <c r="BK3129" s="184"/>
      <c r="BN3129" s="184"/>
      <c r="BO3129" s="184"/>
      <c r="BR3129" s="184"/>
      <c r="BS3129" s="184"/>
      <c r="BV3129" s="184"/>
      <c r="BW3129" s="184"/>
      <c r="BZ3129" s="184"/>
      <c r="CA3129" s="184"/>
      <c r="CD3129" s="184"/>
      <c r="CE3129" s="184"/>
      <c r="CL3129" s="183"/>
      <c r="CO3129" s="183"/>
      <c r="CP3129" s="183"/>
      <c r="CT3129" s="71"/>
    </row>
    <row r="3130" spans="6:98">
      <c r="F3130" s="183"/>
      <c r="S3130" s="184"/>
      <c r="T3130" s="184"/>
      <c r="U3130" s="184"/>
      <c r="V3130" s="184"/>
      <c r="W3130" s="184"/>
      <c r="X3130" s="184"/>
      <c r="Y3130" s="184"/>
      <c r="Z3130" s="184"/>
      <c r="AA3130" s="184"/>
      <c r="AB3130" s="184"/>
      <c r="AC3130" s="184"/>
      <c r="AD3130" s="184"/>
      <c r="AH3130" s="184"/>
      <c r="AI3130" s="184"/>
      <c r="AL3130" s="184"/>
      <c r="AM3130" s="184"/>
      <c r="AP3130" s="184"/>
      <c r="AQ3130" s="184"/>
      <c r="AT3130" s="184"/>
      <c r="AU3130" s="184"/>
      <c r="AX3130" s="184"/>
      <c r="AY3130" s="184"/>
      <c r="BB3130" s="184"/>
      <c r="BC3130" s="184"/>
      <c r="BF3130" s="184"/>
      <c r="BG3130" s="184"/>
      <c r="BJ3130" s="184"/>
      <c r="BK3130" s="184"/>
      <c r="BN3130" s="184"/>
      <c r="BO3130" s="184"/>
      <c r="BR3130" s="184"/>
      <c r="BS3130" s="184"/>
      <c r="BV3130" s="184"/>
      <c r="BW3130" s="184"/>
      <c r="BZ3130" s="184"/>
      <c r="CA3130" s="184"/>
      <c r="CD3130" s="184"/>
      <c r="CE3130" s="184"/>
      <c r="CL3130" s="183"/>
      <c r="CO3130" s="183"/>
      <c r="CP3130" s="183"/>
      <c r="CT3130" s="71"/>
    </row>
    <row r="3131" spans="6:98">
      <c r="F3131" s="183"/>
      <c r="S3131" s="184"/>
      <c r="T3131" s="184"/>
      <c r="U3131" s="184"/>
      <c r="V3131" s="184"/>
      <c r="W3131" s="184"/>
      <c r="X3131" s="184"/>
      <c r="Y3131" s="184"/>
      <c r="Z3131" s="184"/>
      <c r="AA3131" s="184"/>
      <c r="AB3131" s="184"/>
      <c r="AC3131" s="184"/>
      <c r="AD3131" s="184"/>
      <c r="AH3131" s="184"/>
      <c r="AI3131" s="184"/>
      <c r="AL3131" s="184"/>
      <c r="AM3131" s="184"/>
      <c r="AP3131" s="184"/>
      <c r="AQ3131" s="184"/>
      <c r="AT3131" s="184"/>
      <c r="AU3131" s="184"/>
      <c r="AX3131" s="184"/>
      <c r="AY3131" s="184"/>
      <c r="BB3131" s="184"/>
      <c r="BC3131" s="184"/>
      <c r="BF3131" s="184"/>
      <c r="BG3131" s="184"/>
      <c r="BJ3131" s="184"/>
      <c r="BK3131" s="184"/>
      <c r="BN3131" s="184"/>
      <c r="BO3131" s="184"/>
      <c r="BR3131" s="184"/>
      <c r="BS3131" s="184"/>
      <c r="BV3131" s="184"/>
      <c r="BW3131" s="184"/>
      <c r="BZ3131" s="184"/>
      <c r="CA3131" s="184"/>
      <c r="CD3131" s="184"/>
      <c r="CE3131" s="184"/>
      <c r="CL3131" s="183"/>
      <c r="CO3131" s="183"/>
      <c r="CP3131" s="183"/>
      <c r="CT3131" s="71"/>
    </row>
    <row r="3132" spans="6:98">
      <c r="F3132" s="183"/>
      <c r="S3132" s="184"/>
      <c r="T3132" s="184"/>
      <c r="U3132" s="184"/>
      <c r="V3132" s="184"/>
      <c r="W3132" s="184"/>
      <c r="X3132" s="184"/>
      <c r="Y3132" s="184"/>
      <c r="Z3132" s="184"/>
      <c r="AA3132" s="184"/>
      <c r="AB3132" s="184"/>
      <c r="AC3132" s="184"/>
      <c r="AD3132" s="184"/>
      <c r="AH3132" s="184"/>
      <c r="AI3132" s="184"/>
      <c r="AL3132" s="184"/>
      <c r="AM3132" s="184"/>
      <c r="AP3132" s="184"/>
      <c r="AQ3132" s="184"/>
      <c r="AT3132" s="184"/>
      <c r="AU3132" s="184"/>
      <c r="AX3132" s="184"/>
      <c r="AY3132" s="184"/>
      <c r="BB3132" s="184"/>
      <c r="BC3132" s="184"/>
      <c r="BF3132" s="184"/>
      <c r="BG3132" s="184"/>
      <c r="BJ3132" s="184"/>
      <c r="BK3132" s="184"/>
      <c r="BN3132" s="184"/>
      <c r="BO3132" s="184"/>
      <c r="BR3132" s="184"/>
      <c r="BS3132" s="184"/>
      <c r="BV3132" s="184"/>
      <c r="BW3132" s="184"/>
      <c r="BZ3132" s="184"/>
      <c r="CA3132" s="184"/>
      <c r="CD3132" s="184"/>
      <c r="CE3132" s="184"/>
      <c r="CL3132" s="183"/>
      <c r="CO3132" s="183"/>
      <c r="CP3132" s="183"/>
      <c r="CT3132" s="71"/>
    </row>
    <row r="3133" spans="6:98">
      <c r="F3133" s="183"/>
      <c r="S3133" s="184"/>
      <c r="T3133" s="184"/>
      <c r="U3133" s="184"/>
      <c r="V3133" s="184"/>
      <c r="W3133" s="184"/>
      <c r="X3133" s="184"/>
      <c r="Y3133" s="184"/>
      <c r="Z3133" s="184"/>
      <c r="AA3133" s="184"/>
      <c r="AB3133" s="184"/>
      <c r="AC3133" s="184"/>
      <c r="AD3133" s="184"/>
      <c r="AH3133" s="184"/>
      <c r="AI3133" s="184"/>
      <c r="AL3133" s="184"/>
      <c r="AM3133" s="184"/>
      <c r="AP3133" s="184"/>
      <c r="AQ3133" s="184"/>
      <c r="AT3133" s="184"/>
      <c r="AU3133" s="184"/>
      <c r="AX3133" s="184"/>
      <c r="AY3133" s="184"/>
      <c r="BB3133" s="184"/>
      <c r="BC3133" s="184"/>
      <c r="BF3133" s="184"/>
      <c r="BG3133" s="184"/>
      <c r="BJ3133" s="184"/>
      <c r="BK3133" s="184"/>
      <c r="BN3133" s="184"/>
      <c r="BO3133" s="184"/>
      <c r="BR3133" s="184"/>
      <c r="BS3133" s="184"/>
      <c r="BV3133" s="184"/>
      <c r="BW3133" s="184"/>
      <c r="BZ3133" s="184"/>
      <c r="CA3133" s="184"/>
      <c r="CD3133" s="184"/>
      <c r="CE3133" s="184"/>
      <c r="CL3133" s="183"/>
      <c r="CO3133" s="183"/>
      <c r="CP3133" s="183"/>
      <c r="CT3133" s="71"/>
    </row>
    <row r="3134" spans="6:98">
      <c r="F3134" s="183"/>
      <c r="S3134" s="184"/>
      <c r="T3134" s="184"/>
      <c r="U3134" s="184"/>
      <c r="V3134" s="184"/>
      <c r="W3134" s="184"/>
      <c r="X3134" s="184"/>
      <c r="Y3134" s="184"/>
      <c r="Z3134" s="184"/>
      <c r="AA3134" s="184"/>
      <c r="AB3134" s="184"/>
      <c r="AC3134" s="184"/>
      <c r="AD3134" s="184"/>
      <c r="AH3134" s="184"/>
      <c r="AI3134" s="184"/>
      <c r="AL3134" s="184"/>
      <c r="AM3134" s="184"/>
      <c r="AP3134" s="184"/>
      <c r="AQ3134" s="184"/>
      <c r="AT3134" s="184"/>
      <c r="AU3134" s="184"/>
      <c r="AX3134" s="184"/>
      <c r="AY3134" s="184"/>
      <c r="BB3134" s="184"/>
      <c r="BC3134" s="184"/>
      <c r="BF3134" s="184"/>
      <c r="BG3134" s="184"/>
      <c r="BJ3134" s="184"/>
      <c r="BK3134" s="184"/>
      <c r="BN3134" s="184"/>
      <c r="BO3134" s="184"/>
      <c r="BR3134" s="184"/>
      <c r="BS3134" s="184"/>
      <c r="BV3134" s="184"/>
      <c r="BW3134" s="184"/>
      <c r="BZ3134" s="184"/>
      <c r="CA3134" s="184"/>
      <c r="CD3134" s="184"/>
      <c r="CE3134" s="184"/>
      <c r="CL3134" s="183"/>
      <c r="CO3134" s="183"/>
      <c r="CP3134" s="183"/>
      <c r="CT3134" s="71"/>
    </row>
    <row r="3135" spans="6:98">
      <c r="F3135" s="183"/>
      <c r="S3135" s="184"/>
      <c r="T3135" s="184"/>
      <c r="U3135" s="184"/>
      <c r="V3135" s="184"/>
      <c r="W3135" s="184"/>
      <c r="X3135" s="184"/>
      <c r="Y3135" s="184"/>
      <c r="Z3135" s="184"/>
      <c r="AA3135" s="184"/>
      <c r="AB3135" s="184"/>
      <c r="AC3135" s="184"/>
      <c r="AD3135" s="184"/>
      <c r="AH3135" s="184"/>
      <c r="AI3135" s="184"/>
      <c r="AL3135" s="184"/>
      <c r="AM3135" s="184"/>
      <c r="AP3135" s="184"/>
      <c r="AQ3135" s="184"/>
      <c r="AT3135" s="184"/>
      <c r="AU3135" s="184"/>
      <c r="AX3135" s="184"/>
      <c r="AY3135" s="184"/>
      <c r="BB3135" s="184"/>
      <c r="BC3135" s="184"/>
      <c r="BF3135" s="184"/>
      <c r="BG3135" s="184"/>
      <c r="BJ3135" s="184"/>
      <c r="BK3135" s="184"/>
      <c r="BN3135" s="184"/>
      <c r="BO3135" s="184"/>
      <c r="BR3135" s="184"/>
      <c r="BS3135" s="184"/>
      <c r="BV3135" s="184"/>
      <c r="BW3135" s="184"/>
      <c r="BZ3135" s="184"/>
      <c r="CA3135" s="184"/>
      <c r="CD3135" s="184"/>
      <c r="CE3135" s="184"/>
      <c r="CL3135" s="183"/>
      <c r="CO3135" s="183"/>
      <c r="CP3135" s="183"/>
      <c r="CT3135" s="71"/>
    </row>
    <row r="3136" spans="6:98">
      <c r="F3136" s="183"/>
      <c r="S3136" s="184"/>
      <c r="T3136" s="184"/>
      <c r="U3136" s="184"/>
      <c r="V3136" s="184"/>
      <c r="W3136" s="184"/>
      <c r="X3136" s="184"/>
      <c r="Y3136" s="184"/>
      <c r="Z3136" s="184"/>
      <c r="AA3136" s="184"/>
      <c r="AB3136" s="184"/>
      <c r="AC3136" s="184"/>
      <c r="AD3136" s="184"/>
      <c r="AH3136" s="184"/>
      <c r="AI3136" s="184"/>
      <c r="AL3136" s="184"/>
      <c r="AM3136" s="184"/>
      <c r="AP3136" s="184"/>
      <c r="AQ3136" s="184"/>
      <c r="AT3136" s="184"/>
      <c r="AU3136" s="184"/>
      <c r="AX3136" s="184"/>
      <c r="AY3136" s="184"/>
      <c r="BB3136" s="184"/>
      <c r="BC3136" s="184"/>
      <c r="BF3136" s="184"/>
      <c r="BG3136" s="184"/>
      <c r="BJ3136" s="184"/>
      <c r="BK3136" s="184"/>
      <c r="BN3136" s="184"/>
      <c r="BO3136" s="184"/>
      <c r="BR3136" s="184"/>
      <c r="BS3136" s="184"/>
      <c r="BV3136" s="184"/>
      <c r="BW3136" s="184"/>
      <c r="BZ3136" s="184"/>
      <c r="CA3136" s="184"/>
      <c r="CD3136" s="184"/>
      <c r="CE3136" s="184"/>
      <c r="CL3136" s="183"/>
      <c r="CO3136" s="183"/>
      <c r="CP3136" s="183"/>
      <c r="CT3136" s="71"/>
    </row>
    <row r="3137" spans="6:98">
      <c r="F3137" s="183"/>
      <c r="S3137" s="184"/>
      <c r="T3137" s="184"/>
      <c r="U3137" s="184"/>
      <c r="V3137" s="184"/>
      <c r="W3137" s="184"/>
      <c r="X3137" s="184"/>
      <c r="Y3137" s="184"/>
      <c r="Z3137" s="184"/>
      <c r="AA3137" s="184"/>
      <c r="AB3137" s="184"/>
      <c r="AC3137" s="184"/>
      <c r="AD3137" s="184"/>
      <c r="AH3137" s="184"/>
      <c r="AI3137" s="184"/>
      <c r="AL3137" s="184"/>
      <c r="AM3137" s="184"/>
      <c r="AP3137" s="184"/>
      <c r="AQ3137" s="184"/>
      <c r="AT3137" s="184"/>
      <c r="AU3137" s="184"/>
      <c r="AX3137" s="184"/>
      <c r="AY3137" s="184"/>
      <c r="BB3137" s="184"/>
      <c r="BC3137" s="184"/>
      <c r="BF3137" s="184"/>
      <c r="BG3137" s="184"/>
      <c r="BJ3137" s="184"/>
      <c r="BK3137" s="184"/>
      <c r="BN3137" s="184"/>
      <c r="BO3137" s="184"/>
      <c r="BR3137" s="184"/>
      <c r="BS3137" s="184"/>
      <c r="BV3137" s="184"/>
      <c r="BW3137" s="184"/>
      <c r="BZ3137" s="184"/>
      <c r="CA3137" s="184"/>
      <c r="CD3137" s="184"/>
      <c r="CE3137" s="184"/>
      <c r="CL3137" s="183"/>
      <c r="CO3137" s="183"/>
      <c r="CP3137" s="183"/>
      <c r="CT3137" s="71"/>
    </row>
    <row r="3138" spans="6:98">
      <c r="F3138" s="183"/>
      <c r="S3138" s="184"/>
      <c r="T3138" s="184"/>
      <c r="U3138" s="184"/>
      <c r="V3138" s="184"/>
      <c r="W3138" s="184"/>
      <c r="X3138" s="184"/>
      <c r="Y3138" s="184"/>
      <c r="Z3138" s="184"/>
      <c r="AA3138" s="184"/>
      <c r="AB3138" s="184"/>
      <c r="AC3138" s="184"/>
      <c r="AD3138" s="184"/>
      <c r="AH3138" s="184"/>
      <c r="AI3138" s="184"/>
      <c r="AL3138" s="184"/>
      <c r="AM3138" s="184"/>
      <c r="AP3138" s="184"/>
      <c r="AQ3138" s="184"/>
      <c r="AT3138" s="184"/>
      <c r="AU3138" s="184"/>
      <c r="AX3138" s="184"/>
      <c r="AY3138" s="184"/>
      <c r="BB3138" s="184"/>
      <c r="BC3138" s="184"/>
      <c r="BF3138" s="184"/>
      <c r="BG3138" s="184"/>
      <c r="BJ3138" s="184"/>
      <c r="BK3138" s="184"/>
      <c r="BN3138" s="184"/>
      <c r="BO3138" s="184"/>
      <c r="BR3138" s="184"/>
      <c r="BS3138" s="184"/>
      <c r="BV3138" s="184"/>
      <c r="BW3138" s="184"/>
      <c r="BZ3138" s="184"/>
      <c r="CA3138" s="184"/>
      <c r="CD3138" s="184"/>
      <c r="CE3138" s="184"/>
      <c r="CL3138" s="183"/>
      <c r="CO3138" s="183"/>
      <c r="CP3138" s="183"/>
      <c r="CT3138" s="71"/>
    </row>
    <row r="3139" spans="6:98">
      <c r="F3139" s="183"/>
      <c r="S3139" s="184"/>
      <c r="T3139" s="184"/>
      <c r="U3139" s="184"/>
      <c r="V3139" s="184"/>
      <c r="W3139" s="184"/>
      <c r="X3139" s="184"/>
      <c r="Y3139" s="184"/>
      <c r="Z3139" s="184"/>
      <c r="AA3139" s="184"/>
      <c r="AB3139" s="184"/>
      <c r="AC3139" s="184"/>
      <c r="AD3139" s="184"/>
      <c r="AH3139" s="184"/>
      <c r="AI3139" s="184"/>
      <c r="AL3139" s="184"/>
      <c r="AM3139" s="184"/>
      <c r="AP3139" s="184"/>
      <c r="AQ3139" s="184"/>
      <c r="AT3139" s="184"/>
      <c r="AU3139" s="184"/>
      <c r="AX3139" s="184"/>
      <c r="AY3139" s="184"/>
      <c r="BB3139" s="184"/>
      <c r="BC3139" s="184"/>
      <c r="BF3139" s="184"/>
      <c r="BG3139" s="184"/>
      <c r="BJ3139" s="184"/>
      <c r="BK3139" s="184"/>
      <c r="BN3139" s="184"/>
      <c r="BO3139" s="184"/>
      <c r="BR3139" s="184"/>
      <c r="BS3139" s="184"/>
      <c r="BV3139" s="184"/>
      <c r="BW3139" s="184"/>
      <c r="BZ3139" s="184"/>
      <c r="CA3139" s="184"/>
      <c r="CD3139" s="184"/>
      <c r="CE3139" s="184"/>
      <c r="CL3139" s="183"/>
      <c r="CO3139" s="183"/>
      <c r="CP3139" s="183"/>
      <c r="CT3139" s="71"/>
    </row>
    <row r="3140" spans="6:98">
      <c r="F3140" s="183"/>
      <c r="S3140" s="184"/>
      <c r="T3140" s="184"/>
      <c r="U3140" s="184"/>
      <c r="V3140" s="184"/>
      <c r="W3140" s="184"/>
      <c r="X3140" s="184"/>
      <c r="Y3140" s="184"/>
      <c r="Z3140" s="184"/>
      <c r="AA3140" s="184"/>
      <c r="AB3140" s="184"/>
      <c r="AC3140" s="184"/>
      <c r="AD3140" s="184"/>
      <c r="AH3140" s="184"/>
      <c r="AI3140" s="184"/>
      <c r="AL3140" s="184"/>
      <c r="AM3140" s="184"/>
      <c r="AP3140" s="184"/>
      <c r="AQ3140" s="184"/>
      <c r="AT3140" s="184"/>
      <c r="AU3140" s="184"/>
      <c r="AX3140" s="184"/>
      <c r="AY3140" s="184"/>
      <c r="BB3140" s="184"/>
      <c r="BC3140" s="184"/>
      <c r="BF3140" s="184"/>
      <c r="BG3140" s="184"/>
      <c r="BJ3140" s="184"/>
      <c r="BK3140" s="184"/>
      <c r="BN3140" s="184"/>
      <c r="BO3140" s="184"/>
      <c r="BR3140" s="184"/>
      <c r="BS3140" s="184"/>
      <c r="BV3140" s="184"/>
      <c r="BW3140" s="184"/>
      <c r="BZ3140" s="184"/>
      <c r="CA3140" s="184"/>
      <c r="CD3140" s="184"/>
      <c r="CE3140" s="184"/>
      <c r="CL3140" s="183"/>
      <c r="CO3140" s="183"/>
      <c r="CP3140" s="183"/>
      <c r="CT3140" s="71"/>
    </row>
    <row r="3141" spans="6:98">
      <c r="F3141" s="183"/>
      <c r="S3141" s="184"/>
      <c r="T3141" s="184"/>
      <c r="U3141" s="184"/>
      <c r="V3141" s="184"/>
      <c r="W3141" s="184"/>
      <c r="X3141" s="184"/>
      <c r="Y3141" s="184"/>
      <c r="Z3141" s="184"/>
      <c r="AA3141" s="184"/>
      <c r="AB3141" s="184"/>
      <c r="AC3141" s="184"/>
      <c r="AD3141" s="184"/>
      <c r="AH3141" s="184"/>
      <c r="AI3141" s="184"/>
      <c r="AL3141" s="184"/>
      <c r="AM3141" s="184"/>
      <c r="AP3141" s="184"/>
      <c r="AQ3141" s="184"/>
      <c r="AT3141" s="184"/>
      <c r="AU3141" s="184"/>
      <c r="AX3141" s="184"/>
      <c r="AY3141" s="184"/>
      <c r="BB3141" s="184"/>
      <c r="BC3141" s="184"/>
      <c r="BF3141" s="184"/>
      <c r="BG3141" s="184"/>
      <c r="BJ3141" s="184"/>
      <c r="BK3141" s="184"/>
      <c r="BN3141" s="184"/>
      <c r="BO3141" s="184"/>
      <c r="BR3141" s="184"/>
      <c r="BS3141" s="184"/>
      <c r="BV3141" s="184"/>
      <c r="BW3141" s="184"/>
      <c r="BZ3141" s="184"/>
      <c r="CA3141" s="184"/>
      <c r="CD3141" s="184"/>
      <c r="CE3141" s="184"/>
      <c r="CL3141" s="183"/>
      <c r="CO3141" s="183"/>
      <c r="CP3141" s="183"/>
      <c r="CT3141" s="71"/>
    </row>
    <row r="3142" spans="6:98">
      <c r="F3142" s="183"/>
      <c r="S3142" s="184"/>
      <c r="T3142" s="184"/>
      <c r="U3142" s="184"/>
      <c r="V3142" s="184"/>
      <c r="W3142" s="184"/>
      <c r="X3142" s="184"/>
      <c r="Y3142" s="184"/>
      <c r="Z3142" s="184"/>
      <c r="AA3142" s="184"/>
      <c r="AB3142" s="184"/>
      <c r="AC3142" s="184"/>
      <c r="AD3142" s="184"/>
      <c r="AH3142" s="184"/>
      <c r="AI3142" s="184"/>
      <c r="AL3142" s="184"/>
      <c r="AM3142" s="184"/>
      <c r="AP3142" s="184"/>
      <c r="AQ3142" s="184"/>
      <c r="AT3142" s="184"/>
      <c r="AU3142" s="184"/>
      <c r="AX3142" s="184"/>
      <c r="AY3142" s="184"/>
      <c r="BB3142" s="184"/>
      <c r="BC3142" s="184"/>
      <c r="BF3142" s="184"/>
      <c r="BG3142" s="184"/>
      <c r="BJ3142" s="184"/>
      <c r="BK3142" s="184"/>
      <c r="BN3142" s="184"/>
      <c r="BO3142" s="184"/>
      <c r="BR3142" s="184"/>
      <c r="BS3142" s="184"/>
      <c r="BV3142" s="184"/>
      <c r="BW3142" s="184"/>
      <c r="BZ3142" s="184"/>
      <c r="CA3142" s="184"/>
      <c r="CD3142" s="184"/>
      <c r="CE3142" s="184"/>
      <c r="CL3142" s="183"/>
      <c r="CO3142" s="183"/>
      <c r="CP3142" s="183"/>
      <c r="CT3142" s="71"/>
    </row>
    <row r="3143" spans="6:98">
      <c r="F3143" s="183"/>
      <c r="S3143" s="184"/>
      <c r="T3143" s="184"/>
      <c r="U3143" s="184"/>
      <c r="V3143" s="184"/>
      <c r="W3143" s="184"/>
      <c r="X3143" s="184"/>
      <c r="Y3143" s="184"/>
      <c r="Z3143" s="184"/>
      <c r="AA3143" s="184"/>
      <c r="AB3143" s="184"/>
      <c r="AC3143" s="184"/>
      <c r="AD3143" s="184"/>
      <c r="AH3143" s="184"/>
      <c r="AI3143" s="184"/>
      <c r="AL3143" s="184"/>
      <c r="AM3143" s="184"/>
      <c r="AP3143" s="184"/>
      <c r="AQ3143" s="184"/>
      <c r="AT3143" s="184"/>
      <c r="AU3143" s="184"/>
      <c r="AX3143" s="184"/>
      <c r="AY3143" s="184"/>
      <c r="BB3143" s="184"/>
      <c r="BC3143" s="184"/>
      <c r="BF3143" s="184"/>
      <c r="BG3143" s="184"/>
      <c r="BJ3143" s="184"/>
      <c r="BK3143" s="184"/>
      <c r="BN3143" s="184"/>
      <c r="BO3143" s="184"/>
      <c r="BR3143" s="184"/>
      <c r="BS3143" s="184"/>
      <c r="BV3143" s="184"/>
      <c r="BW3143" s="184"/>
      <c r="BZ3143" s="184"/>
      <c r="CA3143" s="184"/>
      <c r="CD3143" s="184"/>
      <c r="CE3143" s="184"/>
      <c r="CL3143" s="183"/>
      <c r="CO3143" s="183"/>
      <c r="CP3143" s="183"/>
      <c r="CT3143" s="71"/>
    </row>
    <row r="3144" spans="6:98">
      <c r="F3144" s="183"/>
      <c r="S3144" s="184"/>
      <c r="T3144" s="184"/>
      <c r="U3144" s="184"/>
      <c r="V3144" s="184"/>
      <c r="W3144" s="184"/>
      <c r="X3144" s="184"/>
      <c r="Y3144" s="184"/>
      <c r="Z3144" s="184"/>
      <c r="AA3144" s="184"/>
      <c r="AB3144" s="184"/>
      <c r="AC3144" s="184"/>
      <c r="AD3144" s="184"/>
      <c r="AH3144" s="184"/>
      <c r="AI3144" s="184"/>
      <c r="AL3144" s="184"/>
      <c r="AM3144" s="184"/>
      <c r="AP3144" s="184"/>
      <c r="AQ3144" s="184"/>
      <c r="AT3144" s="184"/>
      <c r="AU3144" s="184"/>
      <c r="AX3144" s="184"/>
      <c r="AY3144" s="184"/>
      <c r="BB3144" s="184"/>
      <c r="BC3144" s="184"/>
      <c r="BF3144" s="184"/>
      <c r="BG3144" s="184"/>
      <c r="BJ3144" s="184"/>
      <c r="BK3144" s="184"/>
      <c r="BN3144" s="184"/>
      <c r="BO3144" s="184"/>
      <c r="BR3144" s="184"/>
      <c r="BS3144" s="184"/>
      <c r="BV3144" s="184"/>
      <c r="BW3144" s="184"/>
      <c r="BZ3144" s="184"/>
      <c r="CA3144" s="184"/>
      <c r="CD3144" s="184"/>
      <c r="CE3144" s="184"/>
      <c r="CL3144" s="183"/>
      <c r="CO3144" s="183"/>
      <c r="CP3144" s="183"/>
      <c r="CT3144" s="71"/>
    </row>
    <row r="3145" spans="6:98">
      <c r="F3145" s="183"/>
      <c r="S3145" s="184"/>
      <c r="T3145" s="184"/>
      <c r="U3145" s="184"/>
      <c r="V3145" s="184"/>
      <c r="W3145" s="184"/>
      <c r="X3145" s="184"/>
      <c r="Y3145" s="184"/>
      <c r="Z3145" s="184"/>
      <c r="AA3145" s="184"/>
      <c r="AB3145" s="184"/>
      <c r="AC3145" s="184"/>
      <c r="AD3145" s="184"/>
      <c r="AH3145" s="184"/>
      <c r="AI3145" s="184"/>
      <c r="AL3145" s="184"/>
      <c r="AM3145" s="184"/>
      <c r="AP3145" s="184"/>
      <c r="AQ3145" s="184"/>
      <c r="AT3145" s="184"/>
      <c r="AU3145" s="184"/>
      <c r="AX3145" s="184"/>
      <c r="AY3145" s="184"/>
      <c r="BB3145" s="184"/>
      <c r="BC3145" s="184"/>
      <c r="BF3145" s="184"/>
      <c r="BG3145" s="184"/>
      <c r="BJ3145" s="184"/>
      <c r="BK3145" s="184"/>
      <c r="BN3145" s="184"/>
      <c r="BO3145" s="184"/>
      <c r="BR3145" s="184"/>
      <c r="BS3145" s="184"/>
      <c r="BV3145" s="184"/>
      <c r="BW3145" s="184"/>
      <c r="BZ3145" s="184"/>
      <c r="CA3145" s="184"/>
      <c r="CD3145" s="184"/>
      <c r="CE3145" s="184"/>
      <c r="CL3145" s="183"/>
      <c r="CO3145" s="183"/>
      <c r="CP3145" s="183"/>
      <c r="CT3145" s="71"/>
    </row>
    <row r="3146" spans="6:98">
      <c r="F3146" s="183"/>
      <c r="S3146" s="184"/>
      <c r="T3146" s="184"/>
      <c r="U3146" s="184"/>
      <c r="V3146" s="184"/>
      <c r="W3146" s="184"/>
      <c r="X3146" s="184"/>
      <c r="Y3146" s="184"/>
      <c r="Z3146" s="184"/>
      <c r="AA3146" s="184"/>
      <c r="AB3146" s="184"/>
      <c r="AC3146" s="184"/>
      <c r="AD3146" s="184"/>
      <c r="AH3146" s="184"/>
      <c r="AI3146" s="184"/>
      <c r="AL3146" s="184"/>
      <c r="AM3146" s="184"/>
      <c r="AP3146" s="184"/>
      <c r="AQ3146" s="184"/>
      <c r="AT3146" s="184"/>
      <c r="AU3146" s="184"/>
      <c r="AX3146" s="184"/>
      <c r="AY3146" s="184"/>
      <c r="BB3146" s="184"/>
      <c r="BC3146" s="184"/>
      <c r="BF3146" s="184"/>
      <c r="BG3146" s="184"/>
      <c r="BJ3146" s="184"/>
      <c r="BK3146" s="184"/>
      <c r="BN3146" s="184"/>
      <c r="BO3146" s="184"/>
      <c r="BR3146" s="184"/>
      <c r="BS3146" s="184"/>
      <c r="BV3146" s="184"/>
      <c r="BW3146" s="184"/>
      <c r="BZ3146" s="184"/>
      <c r="CA3146" s="184"/>
      <c r="CD3146" s="184"/>
      <c r="CE3146" s="184"/>
      <c r="CL3146" s="183"/>
      <c r="CO3146" s="183"/>
      <c r="CP3146" s="183"/>
      <c r="CT3146" s="71"/>
    </row>
    <row r="3147" spans="6:98">
      <c r="F3147" s="183"/>
      <c r="S3147" s="184"/>
      <c r="T3147" s="184"/>
      <c r="U3147" s="184"/>
      <c r="V3147" s="184"/>
      <c r="W3147" s="184"/>
      <c r="X3147" s="184"/>
      <c r="Y3147" s="184"/>
      <c r="Z3147" s="184"/>
      <c r="AA3147" s="184"/>
      <c r="AB3147" s="184"/>
      <c r="AC3147" s="184"/>
      <c r="AD3147" s="184"/>
      <c r="AH3147" s="184"/>
      <c r="AI3147" s="184"/>
      <c r="AL3147" s="184"/>
      <c r="AM3147" s="184"/>
      <c r="AP3147" s="184"/>
      <c r="AQ3147" s="184"/>
      <c r="AT3147" s="184"/>
      <c r="AU3147" s="184"/>
      <c r="AX3147" s="184"/>
      <c r="AY3147" s="184"/>
      <c r="BB3147" s="184"/>
      <c r="BC3147" s="184"/>
      <c r="BF3147" s="184"/>
      <c r="BG3147" s="184"/>
      <c r="BJ3147" s="184"/>
      <c r="BK3147" s="184"/>
      <c r="BN3147" s="184"/>
      <c r="BO3147" s="184"/>
      <c r="BR3147" s="184"/>
      <c r="BS3147" s="184"/>
      <c r="BV3147" s="184"/>
      <c r="BW3147" s="184"/>
      <c r="BZ3147" s="184"/>
      <c r="CA3147" s="184"/>
      <c r="CD3147" s="184"/>
      <c r="CE3147" s="184"/>
      <c r="CL3147" s="183"/>
      <c r="CO3147" s="183"/>
      <c r="CP3147" s="183"/>
      <c r="CT3147" s="71"/>
    </row>
    <row r="3148" spans="6:98">
      <c r="F3148" s="183"/>
      <c r="S3148" s="184"/>
      <c r="T3148" s="184"/>
      <c r="U3148" s="184"/>
      <c r="V3148" s="184"/>
      <c r="W3148" s="184"/>
      <c r="X3148" s="184"/>
      <c r="Y3148" s="184"/>
      <c r="Z3148" s="184"/>
      <c r="AA3148" s="184"/>
      <c r="AB3148" s="184"/>
      <c r="AC3148" s="184"/>
      <c r="AD3148" s="184"/>
      <c r="AH3148" s="184"/>
      <c r="AI3148" s="184"/>
      <c r="AL3148" s="184"/>
      <c r="AM3148" s="184"/>
      <c r="AP3148" s="184"/>
      <c r="AQ3148" s="184"/>
      <c r="AT3148" s="184"/>
      <c r="AU3148" s="184"/>
      <c r="AX3148" s="184"/>
      <c r="AY3148" s="184"/>
      <c r="BB3148" s="184"/>
      <c r="BC3148" s="184"/>
      <c r="BF3148" s="184"/>
      <c r="BG3148" s="184"/>
      <c r="BJ3148" s="184"/>
      <c r="BK3148" s="184"/>
      <c r="BN3148" s="184"/>
      <c r="BO3148" s="184"/>
      <c r="BR3148" s="184"/>
      <c r="BS3148" s="184"/>
      <c r="BV3148" s="184"/>
      <c r="BW3148" s="184"/>
      <c r="BZ3148" s="184"/>
      <c r="CA3148" s="184"/>
      <c r="CD3148" s="184"/>
      <c r="CE3148" s="184"/>
      <c r="CL3148" s="183"/>
      <c r="CO3148" s="183"/>
      <c r="CP3148" s="183"/>
      <c r="CT3148" s="71"/>
    </row>
    <row r="3149" spans="6:98">
      <c r="F3149" s="183"/>
      <c r="S3149" s="184"/>
      <c r="T3149" s="184"/>
      <c r="U3149" s="184"/>
      <c r="V3149" s="184"/>
      <c r="W3149" s="184"/>
      <c r="X3149" s="184"/>
      <c r="Y3149" s="184"/>
      <c r="Z3149" s="184"/>
      <c r="AA3149" s="184"/>
      <c r="AB3149" s="184"/>
      <c r="AC3149" s="184"/>
      <c r="AD3149" s="184"/>
      <c r="AH3149" s="184"/>
      <c r="AI3149" s="184"/>
      <c r="AL3149" s="184"/>
      <c r="AM3149" s="184"/>
      <c r="AP3149" s="184"/>
      <c r="AQ3149" s="184"/>
      <c r="AT3149" s="184"/>
      <c r="AU3149" s="184"/>
      <c r="AX3149" s="184"/>
      <c r="AY3149" s="184"/>
      <c r="BB3149" s="184"/>
      <c r="BC3149" s="184"/>
      <c r="BF3149" s="184"/>
      <c r="BG3149" s="184"/>
      <c r="BJ3149" s="184"/>
      <c r="BK3149" s="184"/>
      <c r="BN3149" s="184"/>
      <c r="BO3149" s="184"/>
      <c r="BR3149" s="184"/>
      <c r="BS3149" s="184"/>
      <c r="BV3149" s="184"/>
      <c r="BW3149" s="184"/>
      <c r="BZ3149" s="184"/>
      <c r="CA3149" s="184"/>
      <c r="CD3149" s="184"/>
      <c r="CE3149" s="184"/>
      <c r="CL3149" s="183"/>
      <c r="CO3149" s="183"/>
      <c r="CP3149" s="183"/>
      <c r="CT3149" s="71"/>
    </row>
    <row r="3150" spans="6:98">
      <c r="F3150" s="183"/>
      <c r="S3150" s="184"/>
      <c r="T3150" s="184"/>
      <c r="U3150" s="184"/>
      <c r="V3150" s="184"/>
      <c r="W3150" s="184"/>
      <c r="X3150" s="184"/>
      <c r="Y3150" s="184"/>
      <c r="Z3150" s="184"/>
      <c r="AA3150" s="184"/>
      <c r="AB3150" s="184"/>
      <c r="AC3150" s="184"/>
      <c r="AD3150" s="184"/>
      <c r="AH3150" s="184"/>
      <c r="AI3150" s="184"/>
      <c r="AL3150" s="184"/>
      <c r="AM3150" s="184"/>
      <c r="AP3150" s="184"/>
      <c r="AQ3150" s="184"/>
      <c r="AT3150" s="184"/>
      <c r="AU3150" s="184"/>
      <c r="AX3150" s="184"/>
      <c r="AY3150" s="184"/>
      <c r="BB3150" s="184"/>
      <c r="BC3150" s="184"/>
      <c r="BF3150" s="184"/>
      <c r="BG3150" s="184"/>
      <c r="BJ3150" s="184"/>
      <c r="BK3150" s="184"/>
      <c r="BN3150" s="184"/>
      <c r="BO3150" s="184"/>
      <c r="BR3150" s="184"/>
      <c r="BS3150" s="184"/>
      <c r="BV3150" s="184"/>
      <c r="BW3150" s="184"/>
      <c r="BZ3150" s="184"/>
      <c r="CA3150" s="184"/>
      <c r="CD3150" s="184"/>
      <c r="CE3150" s="184"/>
      <c r="CL3150" s="183"/>
      <c r="CO3150" s="183"/>
      <c r="CP3150" s="183"/>
      <c r="CT3150" s="71"/>
    </row>
    <row r="3151" spans="6:98">
      <c r="F3151" s="183"/>
      <c r="S3151" s="184"/>
      <c r="T3151" s="184"/>
      <c r="U3151" s="184"/>
      <c r="V3151" s="184"/>
      <c r="W3151" s="184"/>
      <c r="X3151" s="184"/>
      <c r="Y3151" s="184"/>
      <c r="Z3151" s="184"/>
      <c r="AA3151" s="184"/>
      <c r="AB3151" s="184"/>
      <c r="AC3151" s="184"/>
      <c r="AD3151" s="184"/>
      <c r="AH3151" s="184"/>
      <c r="AI3151" s="184"/>
      <c r="AL3151" s="184"/>
      <c r="AM3151" s="184"/>
      <c r="AP3151" s="184"/>
      <c r="AQ3151" s="184"/>
      <c r="AT3151" s="184"/>
      <c r="AU3151" s="184"/>
      <c r="AX3151" s="184"/>
      <c r="AY3151" s="184"/>
      <c r="BB3151" s="184"/>
      <c r="BC3151" s="184"/>
      <c r="BF3151" s="184"/>
      <c r="BG3151" s="184"/>
      <c r="BJ3151" s="184"/>
      <c r="BK3151" s="184"/>
      <c r="BN3151" s="184"/>
      <c r="BO3151" s="184"/>
      <c r="BR3151" s="184"/>
      <c r="BS3151" s="184"/>
      <c r="BV3151" s="184"/>
      <c r="BW3151" s="184"/>
      <c r="BZ3151" s="184"/>
      <c r="CA3151" s="184"/>
      <c r="CD3151" s="184"/>
      <c r="CE3151" s="184"/>
      <c r="CL3151" s="183"/>
      <c r="CO3151" s="183"/>
      <c r="CP3151" s="183"/>
      <c r="CT3151" s="71"/>
    </row>
  </sheetData>
  <sortState xmlns:xlrd2="http://schemas.microsoft.com/office/spreadsheetml/2017/richdata2" ref="A1:CW19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555DB38865B045BE19001546CCBA5A" ma:contentTypeVersion="17" ma:contentTypeDescription="Create a new document." ma:contentTypeScope="" ma:versionID="19881205212da41a1f5350f75797b814">
  <xsd:schema xmlns:xsd="http://www.w3.org/2001/XMLSchema" xmlns:xs="http://www.w3.org/2001/XMLSchema" xmlns:p="http://schemas.microsoft.com/office/2006/metadata/properties" xmlns:ns2="3e229276-0242-43fd-ae1c-9005d8cb82af" xmlns:ns3="b143206f-a859-4af7-99ad-262ed23c3b3a" targetNamespace="http://schemas.microsoft.com/office/2006/metadata/properties" ma:root="true" ma:fieldsID="6b6649e5dd1d9f0226a1edc16a020302" ns2:_="" ns3:_="">
    <xsd:import namespace="3e229276-0242-43fd-ae1c-9005d8cb82af"/>
    <xsd:import namespace="b143206f-a859-4af7-99ad-262ed23c3b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29276-0242-43fd-ae1c-9005d8cb82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d9232b-3ef6-462c-bf90-a33a2db08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3206f-a859-4af7-99ad-262ed23c3b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264c0d-e837-4dd6-9f26-cb0cc181bed9}" ma:internalName="TaxCatchAll" ma:showField="CatchAllData" ma:web="b143206f-a859-4af7-99ad-262ed23c3b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29276-0242-43fd-ae1c-9005d8cb82af">
      <Terms xmlns="http://schemas.microsoft.com/office/infopath/2007/PartnerControls"/>
    </lcf76f155ced4ddcb4097134ff3c332f>
    <TaxCatchAll xmlns="b143206f-a859-4af7-99ad-262ed23c3b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0d9232b-3ef6-462c-bf90-a33a2db08da6" ContentTypeId="0x01" PreviousValue="false"/>
</file>

<file path=customXml/itemProps1.xml><?xml version="1.0" encoding="utf-8"?>
<ds:datastoreItem xmlns:ds="http://schemas.openxmlformats.org/officeDocument/2006/customXml" ds:itemID="{B2C00862-E05D-46E7-9CEE-0428A5B72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229276-0242-43fd-ae1c-9005d8cb82af"/>
    <ds:schemaRef ds:uri="b143206f-a859-4af7-99ad-262ed23c3b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B4FFC0-1D62-4009-A5E3-D9B1C8D1D2BB}">
  <ds:schemaRefs>
    <ds:schemaRef ds:uri="http://schemas.microsoft.com/office/2006/metadata/properties"/>
    <ds:schemaRef ds:uri="http://schemas.microsoft.com/office/infopath/2007/PartnerControls"/>
    <ds:schemaRef ds:uri="3e229276-0242-43fd-ae1c-9005d8cb82af"/>
    <ds:schemaRef ds:uri="b143206f-a859-4af7-99ad-262ed23c3b3a"/>
  </ds:schemaRefs>
</ds:datastoreItem>
</file>

<file path=customXml/itemProps3.xml><?xml version="1.0" encoding="utf-8"?>
<ds:datastoreItem xmlns:ds="http://schemas.openxmlformats.org/officeDocument/2006/customXml" ds:itemID="{D7BD6878-FCFE-4177-BEE1-A9474AA8333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AED0501-C805-42FA-9AE4-2E5A52439C1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Summary</vt:lpstr>
      <vt:lpstr>Detailed Data</vt:lpstr>
      <vt:lpstr>Innovative Contract Info</vt:lpstr>
      <vt:lpstr>Detailed Data - PPP</vt:lpstr>
      <vt:lpstr>'Detailed Data'!Print_Area</vt:lpstr>
      <vt:lpstr>'Detailed Data - PPP'!Print_Area</vt:lpstr>
      <vt:lpstr>'Innovative Contract Info'!Print_Area</vt:lpstr>
      <vt:lpstr>Summary!Print_Area</vt:lpstr>
      <vt:lpstr>'Detailed Data'!Print_Titles</vt:lpstr>
      <vt:lpstr>'Detailed Data - PPP'!Print_Titles</vt:lpstr>
      <vt:lpstr>'Innovative Contract Info'!Print_Titles</vt:lpstr>
      <vt:lpstr>Summary!Print_Titles</vt:lpstr>
    </vt:vector>
  </TitlesOfParts>
  <Company>Florida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CN982JJ</dc:creator>
  <cp:lastModifiedBy>Carlquist, Taylor</cp:lastModifiedBy>
  <cp:lastPrinted>2026-05-01T12:14:20Z</cp:lastPrinted>
  <dcterms:created xsi:type="dcterms:W3CDTF">2004-07-20T01:18:12Z</dcterms:created>
  <dcterms:modified xsi:type="dcterms:W3CDTF">2026-05-01T12:15:40Z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1b62f4-cb9b-4766-8dff-64a7ed23e056_Enabled">
    <vt:lpwstr>true</vt:lpwstr>
  </property>
  <property fmtid="{D5CDD505-2E9C-101B-9397-08002B2CF9AE}" pid="3" name="MSIP_Label_9b1b62f4-cb9b-4766-8dff-64a7ed23e056_SetDate">
    <vt:lpwstr>2026-04-17T15:44:12Z</vt:lpwstr>
  </property>
  <property fmtid="{D5CDD505-2E9C-101B-9397-08002B2CF9AE}" pid="4" name="MSIP_Label_9b1b62f4-cb9b-4766-8dff-64a7ed23e056_Method">
    <vt:lpwstr>Standard</vt:lpwstr>
  </property>
  <property fmtid="{D5CDD505-2E9C-101B-9397-08002B2CF9AE}" pid="5" name="MSIP_Label_9b1b62f4-cb9b-4766-8dff-64a7ed23e056_Name">
    <vt:lpwstr>Public</vt:lpwstr>
  </property>
  <property fmtid="{D5CDD505-2E9C-101B-9397-08002B2CF9AE}" pid="6" name="MSIP_Label_9b1b62f4-cb9b-4766-8dff-64a7ed23e056_SiteId">
    <vt:lpwstr>db21de5d-bc9c-420c-8f3f-8f08f85b5ada</vt:lpwstr>
  </property>
  <property fmtid="{D5CDD505-2E9C-101B-9397-08002B2CF9AE}" pid="7" name="MSIP_Label_9b1b62f4-cb9b-4766-8dff-64a7ed23e056_ActionId">
    <vt:lpwstr>f8252d7e-9bff-407f-be7d-ff28f08d84f8</vt:lpwstr>
  </property>
  <property fmtid="{D5CDD505-2E9C-101B-9397-08002B2CF9AE}" pid="8" name="MSIP_Label_9b1b62f4-cb9b-4766-8dff-64a7ed23e056_ContentBits">
    <vt:lpwstr>0</vt:lpwstr>
  </property>
  <property fmtid="{D5CDD505-2E9C-101B-9397-08002B2CF9AE}" pid="9" name="MSIP_Label_9b1b62f4-cb9b-4766-8dff-64a7ed23e056_Tag">
    <vt:lpwstr>10, 3, 0, 1</vt:lpwstr>
  </property>
  <property fmtid="{D5CDD505-2E9C-101B-9397-08002B2CF9AE}" pid="10" name="ContentTypeId">
    <vt:lpwstr>0x01010057555DB38865B045BE19001546CCBA5A</vt:lpwstr>
  </property>
  <property fmtid="{D5CDD505-2E9C-101B-9397-08002B2CF9AE}" pid="11" name="MediaServiceImageTags">
    <vt:lpwstr/>
  </property>
</Properties>
</file>